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https://elexiconenergy.sharepoint.com/sites/EarlyRebasingApplication-ExhibitsWorkingDrafts/IRR Round 2/"/>
    </mc:Choice>
  </mc:AlternateContent>
  <xr:revisionPtr revIDLastSave="469" documentId="8_{7B024426-5CEF-424E-B89F-AE68775F5735}" xr6:coauthVersionLast="47" xr6:coauthVersionMax="47" xr10:uidLastSave="{5E964425-147B-4091-B617-891F1324E070}"/>
  <bookViews>
    <workbookView xWindow="-25210" yWindow="540" windowWidth="19100" windowHeight="13220" xr2:uid="{9D2856BA-A14A-4FCC-943B-BD98D32FC72B}"/>
  </bookViews>
  <sheets>
    <sheet name="00 Cover" sheetId="1" r:id="rId1"/>
    <sheet name="01 Summary" sheetId="2" r:id="rId2"/>
    <sheet name="02 Annual Values" sheetId="4" r:id="rId3"/>
    <sheet name="Inputs and Assumptions" sheetId="5" r:id="rId4"/>
    <sheet name="Elexicon Calculations" sheetId="6" r:id="rId5"/>
    <sheet name="BESS Inputs" sheetId="7" r:id="rId6"/>
    <sheet name="Input Calculation &gt;&gt;" sheetId="12" r:id="rId7"/>
    <sheet name="BELL-F2 hourly" sheetId="8" r:id="rId8"/>
    <sheet name="2031 forecast" sheetId="9" r:id="rId9"/>
    <sheet name="Assumptions" sheetId="11" r:id="rId10"/>
    <sheet name="99 LookUps" sheetId="3" state="hidden" r:id="rId11"/>
  </sheets>
  <externalReferences>
    <externalReference r:id="rId12"/>
  </externalReferences>
  <definedNames>
    <definedName name="_xlnm._FilterDatabase" localSheetId="7" hidden="1">'BELL-F2 hourly'!$A$3:$Z$3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3" i="5" l="1"/>
  <c r="B52" i="5"/>
  <c r="B47" i="5"/>
  <c r="O16" i="6"/>
  <c r="C31" i="7"/>
  <c r="D31" i="7" l="1"/>
  <c r="B38" i="5" s="1"/>
  <c r="D30" i="7"/>
  <c r="B37" i="5" s="1"/>
  <c r="A37" i="5"/>
  <c r="C16" i="7" s="1"/>
  <c r="C17" i="7" s="1"/>
  <c r="C18" i="7" s="1"/>
  <c r="C19" i="7" s="1"/>
  <c r="D19" i="7" s="1"/>
  <c r="D24" i="7"/>
  <c r="D23" i="7"/>
  <c r="B49" i="5"/>
  <c r="D16" i="7" l="1"/>
  <c r="D18" i="7"/>
  <c r="D17" i="7"/>
  <c r="C10" i="9"/>
  <c r="C5" i="9"/>
  <c r="C6" i="9" s="1"/>
  <c r="F3" i="9"/>
  <c r="U19" i="8"/>
  <c r="U20" i="8" s="1"/>
  <c r="A5" i="8"/>
  <c r="C5" i="8" s="1"/>
  <c r="C4" i="8"/>
  <c r="B4" i="8"/>
  <c r="B9" i="11"/>
  <c r="B8" i="11"/>
  <c r="B7" i="11"/>
  <c r="B17" i="7"/>
  <c r="B7" i="7"/>
  <c r="B6" i="7"/>
  <c r="B5" i="7"/>
  <c r="B4" i="7"/>
  <c r="U21" i="8" l="1"/>
  <c r="A6" i="8"/>
  <c r="B5" i="8"/>
  <c r="B18" i="7"/>
  <c r="N16" i="6"/>
  <c r="U22" i="8" l="1"/>
  <c r="C6" i="8"/>
  <c r="B6" i="8"/>
  <c r="A7" i="8"/>
  <c r="B19" i="7"/>
  <c r="A8" i="8" l="1"/>
  <c r="C7" i="8"/>
  <c r="B7" i="8"/>
  <c r="U23" i="8"/>
  <c r="U24" i="8" l="1"/>
  <c r="B8" i="8"/>
  <c r="C8" i="8"/>
  <c r="A9" i="8"/>
  <c r="C9" i="8" l="1"/>
  <c r="B9" i="8"/>
  <c r="A10" i="8"/>
  <c r="U25" i="8"/>
  <c r="B64" i="5"/>
  <c r="B62" i="5"/>
  <c r="U26" i="8" l="1"/>
  <c r="C10" i="8"/>
  <c r="B10" i="8"/>
  <c r="A11" i="8"/>
  <c r="B67" i="5"/>
  <c r="B66" i="5"/>
  <c r="B65" i="5"/>
  <c r="A12" i="8" l="1"/>
  <c r="C11" i="8"/>
  <c r="B11" i="8"/>
  <c r="U27" i="8"/>
  <c r="A38" i="5"/>
  <c r="B63" i="5"/>
  <c r="B68" i="5" s="1"/>
  <c r="B40" i="5"/>
  <c r="B22" i="5" s="1"/>
  <c r="B12" i="5"/>
  <c r="B16" i="5" s="1"/>
  <c r="A39" i="5" l="1"/>
  <c r="C74" i="5"/>
  <c r="U28" i="8"/>
  <c r="A13" i="8"/>
  <c r="C12" i="8"/>
  <c r="B12" i="8"/>
  <c r="P16" i="6"/>
  <c r="Q16" i="6" s="1"/>
  <c r="E51" i="4"/>
  <c r="F51" i="4"/>
  <c r="E52" i="4"/>
  <c r="F52" i="4"/>
  <c r="E53" i="4"/>
  <c r="F53" i="4"/>
  <c r="E54" i="4"/>
  <c r="F54" i="4"/>
  <c r="E55" i="4"/>
  <c r="F55" i="4"/>
  <c r="A51" i="4"/>
  <c r="A52" i="4" s="1"/>
  <c r="A53" i="4" s="1"/>
  <c r="A54" i="4" s="1"/>
  <c r="A55" i="4" s="1"/>
  <c r="F7" i="4"/>
  <c r="F8" i="4"/>
  <c r="F9" i="4"/>
  <c r="F10" i="4"/>
  <c r="F26" i="4"/>
  <c r="F27" i="4"/>
  <c r="F28" i="4"/>
  <c r="F29" i="4"/>
  <c r="F30" i="4"/>
  <c r="F31" i="4"/>
  <c r="F32" i="4"/>
  <c r="F33" i="4"/>
  <c r="F34" i="4"/>
  <c r="F35" i="4"/>
  <c r="F36" i="4"/>
  <c r="F37" i="4"/>
  <c r="F38" i="4"/>
  <c r="F39" i="4"/>
  <c r="F40" i="4"/>
  <c r="F41" i="4"/>
  <c r="F42" i="4"/>
  <c r="F43" i="4"/>
  <c r="F44" i="4"/>
  <c r="F45" i="4"/>
  <c r="F46" i="4"/>
  <c r="F47" i="4"/>
  <c r="F48" i="4"/>
  <c r="F49" i="4"/>
  <c r="F50" i="4"/>
  <c r="F6" i="4"/>
  <c r="E7" i="4"/>
  <c r="E8" i="4"/>
  <c r="E9" i="4"/>
  <c r="E10" i="4"/>
  <c r="E26" i="4"/>
  <c r="E27" i="4"/>
  <c r="E28" i="4"/>
  <c r="E29" i="4"/>
  <c r="E30" i="4"/>
  <c r="E31" i="4"/>
  <c r="E32" i="4"/>
  <c r="E33" i="4"/>
  <c r="E34" i="4"/>
  <c r="E35" i="4"/>
  <c r="E36" i="4"/>
  <c r="E37" i="4"/>
  <c r="E38" i="4"/>
  <c r="E39" i="4"/>
  <c r="E40" i="4"/>
  <c r="E41" i="4"/>
  <c r="E42" i="4"/>
  <c r="E43" i="4"/>
  <c r="E44" i="4"/>
  <c r="E45" i="4"/>
  <c r="E46" i="4"/>
  <c r="E47" i="4"/>
  <c r="E48" i="4"/>
  <c r="E49" i="4"/>
  <c r="E50" i="4"/>
  <c r="E6" i="4"/>
  <c r="I21" i="6"/>
  <c r="M17" i="6"/>
  <c r="H17" i="6"/>
  <c r="H18" i="6" s="1"/>
  <c r="H19" i="6" s="1"/>
  <c r="H20" i="6" s="1"/>
  <c r="H21" i="6" s="1"/>
  <c r="H22" i="6" s="1"/>
  <c r="H23" i="6" s="1"/>
  <c r="H24" i="6" s="1"/>
  <c r="H25" i="6" s="1"/>
  <c r="H26" i="6" s="1"/>
  <c r="H27" i="6" s="1"/>
  <c r="H28" i="6" s="1"/>
  <c r="H29" i="6" s="1"/>
  <c r="H30" i="6" s="1"/>
  <c r="H31" i="6" s="1"/>
  <c r="H32" i="6" s="1"/>
  <c r="H33" i="6" s="1"/>
  <c r="H34" i="6" s="1"/>
  <c r="H35" i="6" s="1"/>
  <c r="H36" i="6" s="1"/>
  <c r="H37" i="6" s="1"/>
  <c r="H38" i="6" s="1"/>
  <c r="H39" i="6" s="1"/>
  <c r="H40" i="6" s="1"/>
  <c r="H41" i="6" s="1"/>
  <c r="H42" i="6" s="1"/>
  <c r="H43" i="6" s="1"/>
  <c r="H44" i="6" s="1"/>
  <c r="H45" i="6" s="1"/>
  <c r="H46" i="6" s="1"/>
  <c r="H47" i="6" s="1"/>
  <c r="H48" i="6" s="1"/>
  <c r="H49" i="6" s="1"/>
  <c r="H50" i="6" s="1"/>
  <c r="H51" i="6" s="1"/>
  <c r="H52" i="6" s="1"/>
  <c r="H53" i="6" s="1"/>
  <c r="H54" i="6" s="1"/>
  <c r="H55" i="6" s="1"/>
  <c r="H56" i="6" s="1"/>
  <c r="H57" i="6" s="1"/>
  <c r="H58" i="6" s="1"/>
  <c r="H59" i="6" s="1"/>
  <c r="H60" i="6" s="1"/>
  <c r="H61" i="6" s="1"/>
  <c r="H62" i="6" s="1"/>
  <c r="H63" i="6" s="1"/>
  <c r="H64" i="6" s="1"/>
  <c r="H65" i="6" s="1"/>
  <c r="H66" i="6" s="1"/>
  <c r="H67" i="6" s="1"/>
  <c r="H68" i="6" s="1"/>
  <c r="H69" i="6" s="1"/>
  <c r="H70" i="6" s="1"/>
  <c r="H71" i="6" s="1"/>
  <c r="H72" i="6" s="1"/>
  <c r="H73" i="6" s="1"/>
  <c r="H74" i="6" s="1"/>
  <c r="H75" i="6" s="1"/>
  <c r="H76" i="6" s="1"/>
  <c r="H77" i="6" s="1"/>
  <c r="H78" i="6" s="1"/>
  <c r="H79" i="6" s="1"/>
  <c r="H80" i="6" s="1"/>
  <c r="H81" i="6" s="1"/>
  <c r="B17" i="6"/>
  <c r="B18" i="6" s="1"/>
  <c r="B19" i="6" s="1"/>
  <c r="B20" i="6" s="1"/>
  <c r="B21" i="6" s="1"/>
  <c r="B22" i="6" s="1"/>
  <c r="B23" i="6" s="1"/>
  <c r="B24" i="6" s="1"/>
  <c r="B25" i="6" s="1"/>
  <c r="B26" i="6" s="1"/>
  <c r="B27" i="6" s="1"/>
  <c r="B28" i="6" s="1"/>
  <c r="B29" i="6" s="1"/>
  <c r="B30" i="6" s="1"/>
  <c r="B31" i="6" s="1"/>
  <c r="B32" i="6" s="1"/>
  <c r="B33" i="6" s="1"/>
  <c r="B34" i="6" s="1"/>
  <c r="B35" i="6" s="1"/>
  <c r="A75" i="5"/>
  <c r="C75" i="5" s="1"/>
  <c r="B75" i="5"/>
  <c r="F5" i="4"/>
  <c r="E5" i="4"/>
  <c r="C5" i="4"/>
  <c r="J21" i="6" l="1"/>
  <c r="J74" i="6"/>
  <c r="J80" i="6"/>
  <c r="J75" i="6"/>
  <c r="J81" i="6"/>
  <c r="J71" i="6"/>
  <c r="J76" i="6"/>
  <c r="J79" i="6"/>
  <c r="J72" i="6"/>
  <c r="J77" i="6"/>
  <c r="J73" i="6"/>
  <c r="J78" i="6"/>
  <c r="J66" i="6"/>
  <c r="J58" i="6"/>
  <c r="J68" i="6"/>
  <c r="J62" i="6"/>
  <c r="J61" i="6"/>
  <c r="J63" i="6"/>
  <c r="J70" i="6"/>
  <c r="J65" i="6"/>
  <c r="J67" i="6"/>
  <c r="J64" i="6"/>
  <c r="J69" i="6"/>
  <c r="B13" i="8"/>
  <c r="A14" i="8"/>
  <c r="C13" i="8"/>
  <c r="U29" i="8"/>
  <c r="M18" i="6"/>
  <c r="N17" i="6"/>
  <c r="P17" i="6" s="1"/>
  <c r="Q17" i="6" s="1"/>
  <c r="O17" i="6"/>
  <c r="C6" i="4"/>
  <c r="B76" i="5"/>
  <c r="B77" i="5" s="1"/>
  <c r="B78" i="5" s="1"/>
  <c r="B79" i="5" s="1"/>
  <c r="B80" i="5" s="1"/>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A76" i="5"/>
  <c r="C76" i="5" s="1"/>
  <c r="K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9" i="6"/>
  <c r="J60" i="6"/>
  <c r="I22" i="6"/>
  <c r="K22" i="6" s="1"/>
  <c r="U30" i="8" l="1"/>
  <c r="C14" i="8"/>
  <c r="B14" i="8"/>
  <c r="A15" i="8"/>
  <c r="M19" i="6"/>
  <c r="N18" i="6"/>
  <c r="P18" i="6" s="1"/>
  <c r="Q18" i="6" s="1"/>
  <c r="O18" i="6"/>
  <c r="A77" i="5"/>
  <c r="C77" i="5" s="1"/>
  <c r="B81" i="5"/>
  <c r="I23" i="6"/>
  <c r="I24" i="6" s="1"/>
  <c r="C8" i="4" l="1"/>
  <c r="C7" i="4"/>
  <c r="A16" i="8"/>
  <c r="C15" i="8"/>
  <c r="B15" i="8"/>
  <c r="U31" i="8"/>
  <c r="M20" i="6"/>
  <c r="N19" i="6"/>
  <c r="P19" i="6" s="1"/>
  <c r="Q19" i="6" s="1"/>
  <c r="O19" i="6"/>
  <c r="K23" i="6"/>
  <c r="A78" i="5"/>
  <c r="C78" i="5" s="1"/>
  <c r="B82" i="5"/>
  <c r="K24" i="6"/>
  <c r="I25" i="6"/>
  <c r="U32" i="8" l="1"/>
  <c r="B16" i="8"/>
  <c r="C16" i="8"/>
  <c r="A17" i="8"/>
  <c r="M21" i="6"/>
  <c r="N20" i="6"/>
  <c r="P20" i="6" s="1"/>
  <c r="Q20" i="6" s="1"/>
  <c r="O20" i="6"/>
  <c r="A79" i="5"/>
  <c r="D79" i="5" s="1"/>
  <c r="B83" i="5"/>
  <c r="K25" i="6"/>
  <c r="I26" i="6"/>
  <c r="L21" i="6" l="1"/>
  <c r="C10" i="4"/>
  <c r="C9" i="4"/>
  <c r="C79" i="5"/>
  <c r="A18" i="8"/>
  <c r="C17" i="8"/>
  <c r="B17" i="8"/>
  <c r="U33" i="8"/>
  <c r="M22" i="6"/>
  <c r="N21" i="6"/>
  <c r="P21" i="6" s="1"/>
  <c r="Q21" i="6" s="1"/>
  <c r="O21" i="6"/>
  <c r="A80" i="5"/>
  <c r="D80" i="5" s="1"/>
  <c r="B84" i="5"/>
  <c r="B85" i="5" s="1"/>
  <c r="B86" i="5" s="1"/>
  <c r="B87" i="5" s="1"/>
  <c r="K26" i="6"/>
  <c r="I27" i="6"/>
  <c r="L22" i="6" l="1"/>
  <c r="M23" i="6"/>
  <c r="M24" i="6" s="1"/>
  <c r="C80" i="5"/>
  <c r="U34" i="8"/>
  <c r="B18" i="8"/>
  <c r="A19" i="8"/>
  <c r="C18" i="8"/>
  <c r="B88" i="5"/>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A81" i="5"/>
  <c r="D81" i="5" s="1"/>
  <c r="K27" i="6"/>
  <c r="I28" i="6"/>
  <c r="L23" i="6" l="1"/>
  <c r="M25" i="6"/>
  <c r="M26" i="6" s="1"/>
  <c r="M27" i="6" s="1"/>
  <c r="M28" i="6" s="1"/>
  <c r="M29" i="6" s="1"/>
  <c r="M30" i="6" s="1"/>
  <c r="M31" i="6" s="1"/>
  <c r="M32" i="6" s="1"/>
  <c r="M33" i="6" s="1"/>
  <c r="M34" i="6" s="1"/>
  <c r="M35" i="6" s="1"/>
  <c r="M36" i="6" s="1"/>
  <c r="M37" i="6" s="1"/>
  <c r="M38" i="6" s="1"/>
  <c r="M39" i="6" s="1"/>
  <c r="M40" i="6" s="1"/>
  <c r="M41" i="6" s="1"/>
  <c r="M42" i="6" s="1"/>
  <c r="M43" i="6" s="1"/>
  <c r="M44" i="6" s="1"/>
  <c r="M45" i="6" s="1"/>
  <c r="M46" i="6" s="1"/>
  <c r="M47" i="6" s="1"/>
  <c r="M48" i="6" s="1"/>
  <c r="M49" i="6" s="1"/>
  <c r="M50" i="6" s="1"/>
  <c r="M51" i="6" s="1"/>
  <c r="M52" i="6" s="1"/>
  <c r="M53" i="6" s="1"/>
  <c r="M54" i="6" s="1"/>
  <c r="M55" i="6" s="1"/>
  <c r="M56" i="6" s="1"/>
  <c r="M57" i="6" s="1"/>
  <c r="M58" i="6" s="1"/>
  <c r="M59" i="6" s="1"/>
  <c r="M60" i="6" s="1"/>
  <c r="M61" i="6" s="1"/>
  <c r="M62" i="6" s="1"/>
  <c r="M63" i="6" s="1"/>
  <c r="M64" i="6" s="1"/>
  <c r="M65" i="6" s="1"/>
  <c r="M66" i="6" s="1"/>
  <c r="M67" i="6" s="1"/>
  <c r="C81" i="5"/>
  <c r="B19" i="8"/>
  <c r="A20" i="8"/>
  <c r="C19" i="8"/>
  <c r="U35" i="8"/>
  <c r="A82" i="5"/>
  <c r="D82" i="5" s="1"/>
  <c r="K28" i="6"/>
  <c r="I29" i="6"/>
  <c r="L24" i="6" l="1"/>
  <c r="M68" i="6"/>
  <c r="U36" i="8"/>
  <c r="C20" i="8"/>
  <c r="B20" i="8"/>
  <c r="A21" i="8"/>
  <c r="A83" i="5"/>
  <c r="D83" i="5" s="1"/>
  <c r="K29" i="6"/>
  <c r="I30" i="6"/>
  <c r="L25" i="6" l="1"/>
  <c r="M69" i="6"/>
  <c r="A22" i="8"/>
  <c r="C21" i="8"/>
  <c r="B21" i="8"/>
  <c r="U37" i="8"/>
  <c r="A84" i="5"/>
  <c r="K30" i="6"/>
  <c r="I31" i="6"/>
  <c r="D84" i="5" l="1"/>
  <c r="L26" i="6"/>
  <c r="M70" i="6"/>
  <c r="U38" i="8"/>
  <c r="A23" i="8"/>
  <c r="C22" i="8"/>
  <c r="B22" i="8"/>
  <c r="A85" i="5"/>
  <c r="D85" i="5" s="1"/>
  <c r="K31" i="6"/>
  <c r="I32" i="6"/>
  <c r="L27" i="6" l="1"/>
  <c r="M71" i="6"/>
  <c r="U39" i="8"/>
  <c r="C23" i="8"/>
  <c r="B23" i="8"/>
  <c r="A24" i="8"/>
  <c r="A86" i="5"/>
  <c r="D86" i="5" s="1"/>
  <c r="O69" i="6" s="1"/>
  <c r="K32" i="6"/>
  <c r="I33" i="6"/>
  <c r="O68" i="6" l="1"/>
  <c r="O70" i="6"/>
  <c r="O67" i="6"/>
  <c r="O24" i="6"/>
  <c r="L28" i="6"/>
  <c r="M72" i="6"/>
  <c r="O71" i="6"/>
  <c r="A25" i="8"/>
  <c r="C24" i="8"/>
  <c r="B24" i="8"/>
  <c r="U40" i="8"/>
  <c r="A87" i="5"/>
  <c r="K33" i="6"/>
  <c r="I34" i="6"/>
  <c r="D87" i="5" l="1"/>
  <c r="L29" i="6"/>
  <c r="O72" i="6"/>
  <c r="M73" i="6"/>
  <c r="B25" i="8"/>
  <c r="A26" i="8"/>
  <c r="C25" i="8"/>
  <c r="O22" i="6"/>
  <c r="O23" i="6"/>
  <c r="O43" i="6"/>
  <c r="O57" i="6"/>
  <c r="O36" i="6"/>
  <c r="O35" i="6"/>
  <c r="O51" i="6"/>
  <c r="O41" i="6"/>
  <c r="O64" i="6"/>
  <c r="O47" i="6"/>
  <c r="O31" i="6"/>
  <c r="O45" i="6"/>
  <c r="O46" i="6"/>
  <c r="O61" i="6"/>
  <c r="O27" i="6"/>
  <c r="O54" i="6"/>
  <c r="O58" i="6"/>
  <c r="O33" i="6"/>
  <c r="O49" i="6"/>
  <c r="O53" i="6"/>
  <c r="O66" i="6"/>
  <c r="O38" i="6"/>
  <c r="O32" i="6"/>
  <c r="O37" i="6"/>
  <c r="O59" i="6"/>
  <c r="O48" i="6"/>
  <c r="O63" i="6"/>
  <c r="O44" i="6"/>
  <c r="O30" i="6"/>
  <c r="O52" i="6"/>
  <c r="O34" i="6"/>
  <c r="O65" i="6"/>
  <c r="O60" i="6"/>
  <c r="O55" i="6"/>
  <c r="O29" i="6"/>
  <c r="O28" i="6"/>
  <c r="O42" i="6"/>
  <c r="O62" i="6"/>
  <c r="O25" i="6"/>
  <c r="O50" i="6"/>
  <c r="O40" i="6"/>
  <c r="O26" i="6"/>
  <c r="O39" i="6"/>
  <c r="O56" i="6"/>
  <c r="A88" i="5"/>
  <c r="D88" i="5" s="1"/>
  <c r="K34" i="6"/>
  <c r="I35" i="6"/>
  <c r="L30" i="6" l="1"/>
  <c r="M74" i="6"/>
  <c r="O73" i="6"/>
  <c r="A27" i="8"/>
  <c r="B26" i="8"/>
  <c r="C26" i="8"/>
  <c r="A89" i="5"/>
  <c r="D89" i="5" s="1"/>
  <c r="K35" i="6"/>
  <c r="I36" i="6"/>
  <c r="L31" i="6" l="1"/>
  <c r="O74" i="6"/>
  <c r="M75" i="6"/>
  <c r="A28" i="8"/>
  <c r="C27" i="8"/>
  <c r="B27" i="8"/>
  <c r="A90" i="5"/>
  <c r="D90" i="5" s="1"/>
  <c r="K36" i="6"/>
  <c r="I37" i="6"/>
  <c r="L32" i="6" l="1"/>
  <c r="O75" i="6"/>
  <c r="M76" i="6"/>
  <c r="A29" i="8"/>
  <c r="C28" i="8"/>
  <c r="B28" i="8"/>
  <c r="A91" i="5"/>
  <c r="D91" i="5" s="1"/>
  <c r="N22" i="6" s="1"/>
  <c r="K37" i="6"/>
  <c r="I38" i="6"/>
  <c r="L33" i="6" l="1"/>
  <c r="M77" i="6"/>
  <c r="O76" i="6"/>
  <c r="P22" i="6"/>
  <c r="Q22" i="6" s="1"/>
  <c r="A30" i="8"/>
  <c r="C29" i="8"/>
  <c r="B29" i="8"/>
  <c r="A92" i="5"/>
  <c r="K38" i="6"/>
  <c r="I39" i="6"/>
  <c r="L34" i="6" l="1"/>
  <c r="M78" i="6"/>
  <c r="O77" i="6"/>
  <c r="C12" i="4"/>
  <c r="N23" i="6"/>
  <c r="P23" i="6" s="1"/>
  <c r="Q23" i="6" s="1"/>
  <c r="C30" i="8"/>
  <c r="B30" i="8"/>
  <c r="A31" i="8"/>
  <c r="A93" i="5"/>
  <c r="K39" i="6"/>
  <c r="I40" i="6"/>
  <c r="O78" i="6" l="1"/>
  <c r="M79" i="6"/>
  <c r="C13" i="4"/>
  <c r="N24" i="6"/>
  <c r="N25" i="6" s="1"/>
  <c r="A32" i="8"/>
  <c r="C31" i="8"/>
  <c r="B31" i="8"/>
  <c r="A94" i="5"/>
  <c r="K40" i="6"/>
  <c r="I41" i="6"/>
  <c r="L36" i="6" l="1"/>
  <c r="M80" i="6"/>
  <c r="O79" i="6"/>
  <c r="P24" i="6"/>
  <c r="Q24" i="6" s="1"/>
  <c r="A33" i="8"/>
  <c r="C32" i="8"/>
  <c r="B32" i="8"/>
  <c r="N26" i="6"/>
  <c r="P25" i="6"/>
  <c r="Q25" i="6" s="1"/>
  <c r="A95" i="5"/>
  <c r="K41" i="6"/>
  <c r="I42" i="6"/>
  <c r="L37" i="6" l="1"/>
  <c r="O80" i="6"/>
  <c r="M81" i="6"/>
  <c r="C15" i="4"/>
  <c r="A34" i="8"/>
  <c r="C33" i="8"/>
  <c r="B33" i="8"/>
  <c r="N27" i="6"/>
  <c r="P26" i="6"/>
  <c r="Q26" i="6" s="1"/>
  <c r="A96" i="5"/>
  <c r="K42" i="6"/>
  <c r="I43" i="6"/>
  <c r="M82" i="6" l="1"/>
  <c r="O81" i="6"/>
  <c r="C16" i="4"/>
  <c r="A35" i="8"/>
  <c r="C34" i="8"/>
  <c r="B34" i="8"/>
  <c r="N28" i="6"/>
  <c r="P27" i="6"/>
  <c r="Q27" i="6" s="1"/>
  <c r="A97" i="5"/>
  <c r="K43" i="6"/>
  <c r="I44" i="6"/>
  <c r="L39" i="6" l="1"/>
  <c r="O82" i="6"/>
  <c r="M83" i="6"/>
  <c r="C17" i="4"/>
  <c r="C35" i="8"/>
  <c r="B35" i="8"/>
  <c r="A36" i="8"/>
  <c r="N29" i="6"/>
  <c r="P28" i="6"/>
  <c r="Q28" i="6" s="1"/>
  <c r="A98" i="5"/>
  <c r="K44" i="6"/>
  <c r="I45" i="6"/>
  <c r="O83" i="6" l="1"/>
  <c r="C18" i="4"/>
  <c r="A37" i="8"/>
  <c r="C36" i="8"/>
  <c r="B36" i="8"/>
  <c r="N30" i="6"/>
  <c r="P29" i="6"/>
  <c r="Q29" i="6" s="1"/>
  <c r="A99" i="5"/>
  <c r="K45" i="6"/>
  <c r="I46" i="6"/>
  <c r="L41" i="6" l="1"/>
  <c r="C19" i="4"/>
  <c r="C37" i="8"/>
  <c r="B37" i="8"/>
  <c r="A38" i="8"/>
  <c r="N31" i="6"/>
  <c r="P30" i="6"/>
  <c r="Q30" i="6" s="1"/>
  <c r="A100" i="5"/>
  <c r="K46" i="6"/>
  <c r="I47" i="6"/>
  <c r="C20" i="4" l="1"/>
  <c r="C38" i="8"/>
  <c r="A39" i="8"/>
  <c r="B38" i="8"/>
  <c r="N32" i="6"/>
  <c r="P31" i="6"/>
  <c r="Q31" i="6" s="1"/>
  <c r="A101" i="5"/>
  <c r="K47" i="6"/>
  <c r="I48" i="6"/>
  <c r="C21" i="4" l="1"/>
  <c r="C39" i="8"/>
  <c r="B39" i="8"/>
  <c r="A40" i="8"/>
  <c r="N33" i="6"/>
  <c r="P32" i="6"/>
  <c r="Q32" i="6" s="1"/>
  <c r="A102" i="5"/>
  <c r="K48" i="6"/>
  <c r="I49" i="6"/>
  <c r="L44" i="6" l="1"/>
  <c r="C22" i="4"/>
  <c r="A41" i="8"/>
  <c r="C40" i="8"/>
  <c r="B40" i="8"/>
  <c r="N34" i="6"/>
  <c r="P33" i="6"/>
  <c r="Q33" i="6" s="1"/>
  <c r="A103" i="5"/>
  <c r="K49" i="6"/>
  <c r="I50" i="6"/>
  <c r="C23" i="4" l="1"/>
  <c r="A42" i="8"/>
  <c r="C41" i="8"/>
  <c r="B41" i="8"/>
  <c r="N35" i="6"/>
  <c r="P34" i="6"/>
  <c r="Q34" i="6" s="1"/>
  <c r="A104" i="5"/>
  <c r="K50" i="6"/>
  <c r="I51" i="6"/>
  <c r="C24" i="4" l="1"/>
  <c r="B42" i="8"/>
  <c r="A43" i="8"/>
  <c r="C42" i="8"/>
  <c r="N36" i="6"/>
  <c r="P35" i="6"/>
  <c r="Q35" i="6" s="1"/>
  <c r="A105" i="5"/>
  <c r="K51" i="6"/>
  <c r="I52" i="6"/>
  <c r="L47" i="6" l="1"/>
  <c r="C43" i="8"/>
  <c r="B43" i="8"/>
  <c r="A44" i="8"/>
  <c r="P36" i="6"/>
  <c r="Q36" i="6" s="1"/>
  <c r="N37" i="6"/>
  <c r="A106" i="5"/>
  <c r="L48" i="6" s="1"/>
  <c r="K52" i="6"/>
  <c r="I53" i="6"/>
  <c r="C26" i="4" l="1"/>
  <c r="A45" i="8"/>
  <c r="C44" i="8"/>
  <c r="B44" i="8"/>
  <c r="N38" i="6"/>
  <c r="P37" i="6"/>
  <c r="Q37" i="6" s="1"/>
  <c r="A107" i="5"/>
  <c r="K53" i="6"/>
  <c r="I54" i="6"/>
  <c r="I55" i="6" s="1"/>
  <c r="C27" i="4" l="1"/>
  <c r="A46" i="8"/>
  <c r="B45" i="8"/>
  <c r="C45" i="8"/>
  <c r="N39" i="6"/>
  <c r="P38" i="6"/>
  <c r="Q38" i="6" s="1"/>
  <c r="A108" i="5"/>
  <c r="K54" i="6"/>
  <c r="L50" i="6" l="1"/>
  <c r="B46" i="8"/>
  <c r="A47" i="8"/>
  <c r="C46" i="8"/>
  <c r="N40" i="6"/>
  <c r="P39" i="6"/>
  <c r="Q39" i="6" s="1"/>
  <c r="A109" i="5"/>
  <c r="K55" i="6"/>
  <c r="I56" i="6"/>
  <c r="L51" i="6" l="1"/>
  <c r="C29" i="4"/>
  <c r="A48" i="8"/>
  <c r="C47" i="8"/>
  <c r="B47" i="8"/>
  <c r="N41" i="6"/>
  <c r="P40" i="6"/>
  <c r="Q40" i="6" s="1"/>
  <c r="A110" i="5"/>
  <c r="K56" i="6"/>
  <c r="I57" i="6"/>
  <c r="C48" i="8" l="1"/>
  <c r="B48" i="8"/>
  <c r="A49" i="8"/>
  <c r="N42" i="6"/>
  <c r="P41" i="6"/>
  <c r="Q41" i="6" s="1"/>
  <c r="A111" i="5"/>
  <c r="K57" i="6"/>
  <c r="I58" i="6"/>
  <c r="L53" i="6" l="1"/>
  <c r="C31" i="4"/>
  <c r="C49" i="8"/>
  <c r="B49" i="8"/>
  <c r="A50" i="8"/>
  <c r="N43" i="6"/>
  <c r="P42" i="6"/>
  <c r="Q42" i="6" s="1"/>
  <c r="A112" i="5"/>
  <c r="K58" i="6"/>
  <c r="I59" i="6"/>
  <c r="C50" i="8" l="1"/>
  <c r="B50" i="8"/>
  <c r="A51" i="8"/>
  <c r="N44" i="6"/>
  <c r="P43" i="6"/>
  <c r="Q43" i="6" s="1"/>
  <c r="A113" i="5"/>
  <c r="K59" i="6"/>
  <c r="I60" i="6"/>
  <c r="L55" i="6" l="1"/>
  <c r="K60" i="6"/>
  <c r="I61" i="6"/>
  <c r="C51" i="8"/>
  <c r="A52" i="8"/>
  <c r="B51" i="8"/>
  <c r="P44" i="6"/>
  <c r="Q44" i="6" s="1"/>
  <c r="N45" i="6"/>
  <c r="A114" i="5"/>
  <c r="C34" i="4" l="1"/>
  <c r="K61" i="6"/>
  <c r="I62" i="6"/>
  <c r="C52" i="8"/>
  <c r="B52" i="8"/>
  <c r="A53" i="8"/>
  <c r="N46" i="6"/>
  <c r="P45" i="6"/>
  <c r="Q45" i="6" s="1"/>
  <c r="A115" i="5"/>
  <c r="L57" i="6" l="1"/>
  <c r="K62" i="6"/>
  <c r="I63" i="6"/>
  <c r="I64" i="6" s="1"/>
  <c r="I65" i="6" s="1"/>
  <c r="A54" i="8"/>
  <c r="C53" i="8"/>
  <c r="B53" i="8"/>
  <c r="N47" i="6"/>
  <c r="P46" i="6"/>
  <c r="Q46" i="6" s="1"/>
  <c r="A116" i="5"/>
  <c r="K65" i="6" l="1"/>
  <c r="L65" i="6" s="1"/>
  <c r="I66" i="6"/>
  <c r="K64" i="6"/>
  <c r="L64" i="6" s="1"/>
  <c r="K63" i="6"/>
  <c r="C54" i="8"/>
  <c r="B54" i="8"/>
  <c r="A55" i="8"/>
  <c r="N48" i="6"/>
  <c r="P47" i="6"/>
  <c r="Q47" i="6" s="1"/>
  <c r="A117" i="5"/>
  <c r="A118" i="5" s="1"/>
  <c r="A119" i="5" s="1"/>
  <c r="A120" i="5" s="1"/>
  <c r="A121" i="5" s="1"/>
  <c r="A122" i="5" s="1"/>
  <c r="A123" i="5" s="1"/>
  <c r="A124" i="5" s="1"/>
  <c r="A125" i="5" s="1"/>
  <c r="A126" i="5" s="1"/>
  <c r="A127" i="5" s="1"/>
  <c r="A128" i="5" s="1"/>
  <c r="L63" i="6" l="1"/>
  <c r="L62" i="6"/>
  <c r="C14" i="4"/>
  <c r="A129" i="5"/>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L61" i="6"/>
  <c r="L60" i="6"/>
  <c r="K66" i="6"/>
  <c r="L66" i="6" s="1"/>
  <c r="I67" i="6"/>
  <c r="C37" i="4"/>
  <c r="A56" i="8"/>
  <c r="C55" i="8"/>
  <c r="B55" i="8"/>
  <c r="N49" i="6"/>
  <c r="P48" i="6"/>
  <c r="Q48" i="6" s="1"/>
  <c r="L35" i="6" l="1"/>
  <c r="C25" i="4" s="1"/>
  <c r="L38" i="6"/>
  <c r="C28" i="4" s="1"/>
  <c r="L40" i="6"/>
  <c r="C30" i="4" s="1"/>
  <c r="L42" i="6"/>
  <c r="C32" i="4" s="1"/>
  <c r="L43" i="6"/>
  <c r="C33" i="4" s="1"/>
  <c r="L45" i="6"/>
  <c r="C35" i="4" s="1"/>
  <c r="L46" i="6"/>
  <c r="C36" i="4" s="1"/>
  <c r="L49" i="6"/>
  <c r="L52" i="6"/>
  <c r="L54" i="6"/>
  <c r="L56" i="6"/>
  <c r="L58" i="6"/>
  <c r="L59" i="6"/>
  <c r="C38" i="4"/>
  <c r="K67" i="6"/>
  <c r="L67" i="6" s="1"/>
  <c r="I68" i="6"/>
  <c r="A57" i="8"/>
  <c r="C56" i="8"/>
  <c r="B56" i="8"/>
  <c r="P49" i="6"/>
  <c r="Q49" i="6" s="1"/>
  <c r="N50" i="6"/>
  <c r="C11" i="4"/>
  <c r="C39" i="4" l="1"/>
  <c r="K68" i="6"/>
  <c r="L68" i="6" s="1"/>
  <c r="I69" i="6"/>
  <c r="C57" i="8"/>
  <c r="B57" i="8"/>
  <c r="A58" i="8"/>
  <c r="N51" i="6"/>
  <c r="P50" i="6"/>
  <c r="Q50" i="6" s="1"/>
  <c r="C40" i="4" l="1"/>
  <c r="K69" i="6"/>
  <c r="L69" i="6" s="1"/>
  <c r="I70" i="6"/>
  <c r="A59" i="8"/>
  <c r="C58" i="8"/>
  <c r="B58" i="8"/>
  <c r="N52" i="6"/>
  <c r="P51" i="6"/>
  <c r="Q51" i="6" s="1"/>
  <c r="K70" i="6" l="1"/>
  <c r="I71" i="6"/>
  <c r="C41" i="4"/>
  <c r="A60" i="8"/>
  <c r="C59" i="8"/>
  <c r="B59" i="8"/>
  <c r="N53" i="6"/>
  <c r="P52" i="6"/>
  <c r="Q52" i="6" s="1"/>
  <c r="K71" i="6" l="1"/>
  <c r="L71" i="6" s="1"/>
  <c r="I72" i="6"/>
  <c r="L70" i="6"/>
  <c r="C42" i="4"/>
  <c r="A61" i="8"/>
  <c r="C60" i="8"/>
  <c r="B60" i="8"/>
  <c r="P53" i="6"/>
  <c r="Q53" i="6" s="1"/>
  <c r="N54" i="6"/>
  <c r="K72" i="6" l="1"/>
  <c r="L72" i="6" s="1"/>
  <c r="I73" i="6"/>
  <c r="C43" i="4"/>
  <c r="C61" i="8"/>
  <c r="B61" i="8"/>
  <c r="A62" i="8"/>
  <c r="P54" i="6"/>
  <c r="Q54" i="6" s="1"/>
  <c r="N55" i="6"/>
  <c r="K73" i="6" l="1"/>
  <c r="L73" i="6" s="1"/>
  <c r="I74" i="6"/>
  <c r="C44" i="4"/>
  <c r="A63" i="8"/>
  <c r="C62" i="8"/>
  <c r="B62" i="8"/>
  <c r="N56" i="6"/>
  <c r="P55" i="6"/>
  <c r="Q55" i="6" s="1"/>
  <c r="I75" i="6" l="1"/>
  <c r="K74" i="6"/>
  <c r="L74" i="6" s="1"/>
  <c r="C45" i="4"/>
  <c r="C63" i="8"/>
  <c r="B63" i="8"/>
  <c r="A64" i="8"/>
  <c r="P56" i="6"/>
  <c r="Q56" i="6" s="1"/>
  <c r="N57" i="6"/>
  <c r="K75" i="6" l="1"/>
  <c r="L75" i="6" s="1"/>
  <c r="I76" i="6"/>
  <c r="C46" i="4"/>
  <c r="B64" i="8"/>
  <c r="C64" i="8"/>
  <c r="A65" i="8"/>
  <c r="P57" i="6"/>
  <c r="Q57" i="6" s="1"/>
  <c r="N58" i="6"/>
  <c r="I77" i="6" l="1"/>
  <c r="K76" i="6"/>
  <c r="L76" i="6" s="1"/>
  <c r="C47" i="4"/>
  <c r="A66" i="8"/>
  <c r="C65" i="8"/>
  <c r="B65" i="8"/>
  <c r="P58" i="6"/>
  <c r="Q58" i="6" s="1"/>
  <c r="N59" i="6"/>
  <c r="I78" i="6" l="1"/>
  <c r="K77" i="6"/>
  <c r="L77" i="6" s="1"/>
  <c r="A67" i="8"/>
  <c r="C66" i="8"/>
  <c r="B66" i="8"/>
  <c r="N60" i="6"/>
  <c r="P59" i="6"/>
  <c r="Q59" i="6" s="1"/>
  <c r="C48" i="4"/>
  <c r="I79" i="6" l="1"/>
  <c r="K78" i="6"/>
  <c r="L78" i="6" s="1"/>
  <c r="C49" i="4"/>
  <c r="A68" i="8"/>
  <c r="C67" i="8"/>
  <c r="B67" i="8"/>
  <c r="N61" i="6"/>
  <c r="P60" i="6"/>
  <c r="Q60" i="6" s="1"/>
  <c r="K79" i="6" l="1"/>
  <c r="L79" i="6" s="1"/>
  <c r="I80" i="6"/>
  <c r="C50" i="4"/>
  <c r="B68" i="8"/>
  <c r="A69" i="8"/>
  <c r="C68" i="8"/>
  <c r="N62" i="6"/>
  <c r="P61" i="6"/>
  <c r="Q61" i="6" s="1"/>
  <c r="K80" i="6" l="1"/>
  <c r="L80" i="6" s="1"/>
  <c r="I81" i="6"/>
  <c r="K81" i="6" s="1"/>
  <c r="L81" i="6" s="1"/>
  <c r="L11" i="6" s="1"/>
  <c r="C51" i="4"/>
  <c r="C69" i="8"/>
  <c r="B69" i="8"/>
  <c r="A70" i="8"/>
  <c r="N63" i="6"/>
  <c r="P62" i="6"/>
  <c r="Q62" i="6" s="1"/>
  <c r="C52" i="4" l="1"/>
  <c r="C70" i="8"/>
  <c r="B70" i="8"/>
  <c r="A71" i="8"/>
  <c r="N64" i="6"/>
  <c r="P63" i="6"/>
  <c r="Q63" i="6" s="1"/>
  <c r="C53" i="4" l="1"/>
  <c r="B71" i="8"/>
  <c r="C71" i="8"/>
  <c r="A72" i="8"/>
  <c r="N65" i="6"/>
  <c r="P64" i="6"/>
  <c r="Q64" i="6" s="1"/>
  <c r="C54" i="4" l="1"/>
  <c r="C72" i="8"/>
  <c r="A73" i="8"/>
  <c r="B72" i="8"/>
  <c r="N66" i="6"/>
  <c r="P65" i="6"/>
  <c r="Q65" i="6" s="1"/>
  <c r="C55" i="4" l="1"/>
  <c r="C57" i="4" s="1"/>
  <c r="P66" i="6"/>
  <c r="Q66" i="6" s="1"/>
  <c r="N67" i="6"/>
  <c r="A74" i="8"/>
  <c r="C73" i="8"/>
  <c r="B73" i="8"/>
  <c r="P67" i="6" l="1"/>
  <c r="Q67" i="6" s="1"/>
  <c r="N68" i="6"/>
  <c r="A75" i="8"/>
  <c r="B74" i="8"/>
  <c r="C74" i="8"/>
  <c r="P68" i="6" l="1"/>
  <c r="Q68" i="6" s="1"/>
  <c r="N69" i="6"/>
  <c r="C75" i="8"/>
  <c r="B75" i="8"/>
  <c r="A76" i="8"/>
  <c r="P69" i="6" l="1"/>
  <c r="Q69" i="6" s="1"/>
  <c r="N70" i="6"/>
  <c r="N71" i="6" s="1"/>
  <c r="N72" i="6" s="1"/>
  <c r="C76" i="8"/>
  <c r="B76" i="8"/>
  <c r="A77" i="8"/>
  <c r="P72" i="6" l="1"/>
  <c r="Q72" i="6" s="1"/>
  <c r="N73" i="6"/>
  <c r="P70" i="6"/>
  <c r="P71" i="6"/>
  <c r="Q71" i="6" s="1"/>
  <c r="A78" i="8"/>
  <c r="C77" i="8"/>
  <c r="B77" i="8"/>
  <c r="Q70" i="6" l="1"/>
  <c r="P73" i="6"/>
  <c r="Q73" i="6" s="1"/>
  <c r="N74" i="6"/>
  <c r="C78" i="8"/>
  <c r="B78" i="8"/>
  <c r="A79" i="8"/>
  <c r="P74" i="6" l="1"/>
  <c r="Q74" i="6" s="1"/>
  <c r="N75" i="6"/>
  <c r="A80" i="8"/>
  <c r="C79" i="8"/>
  <c r="B79" i="8"/>
  <c r="P75" i="6" l="1"/>
  <c r="Q75" i="6" s="1"/>
  <c r="N76" i="6"/>
  <c r="A81" i="8"/>
  <c r="C80" i="8"/>
  <c r="B80" i="8"/>
  <c r="P76" i="6" l="1"/>
  <c r="Q76" i="6" s="1"/>
  <c r="N77" i="6"/>
  <c r="A82" i="8"/>
  <c r="B81" i="8"/>
  <c r="C81" i="8"/>
  <c r="P77" i="6" l="1"/>
  <c r="Q77" i="6" s="1"/>
  <c r="N78" i="6"/>
  <c r="C82" i="8"/>
  <c r="B82" i="8"/>
  <c r="A83" i="8"/>
  <c r="P78" i="6" l="1"/>
  <c r="Q78" i="6" s="1"/>
  <c r="N79" i="6"/>
  <c r="A84" i="8"/>
  <c r="C83" i="8"/>
  <c r="B83" i="8"/>
  <c r="P79" i="6" l="1"/>
  <c r="Q79" i="6" s="1"/>
  <c r="N80" i="6"/>
  <c r="C84" i="8"/>
  <c r="B84" i="8"/>
  <c r="A85" i="8"/>
  <c r="P80" i="6" l="1"/>
  <c r="Q80" i="6" s="1"/>
  <c r="N81" i="6"/>
  <c r="B85" i="8"/>
  <c r="C85" i="8"/>
  <c r="A86" i="8"/>
  <c r="P81" i="6" l="1"/>
  <c r="Q81" i="6" s="1"/>
  <c r="N82" i="6"/>
  <c r="A87" i="8"/>
  <c r="C86" i="8"/>
  <c r="B86" i="8"/>
  <c r="P82" i="6" l="1"/>
  <c r="Q82" i="6" s="1"/>
  <c r="N83" i="6"/>
  <c r="P83" i="6" s="1"/>
  <c r="Q83" i="6" s="1"/>
  <c r="Q11" i="6" s="1"/>
  <c r="V14" i="6" s="1"/>
  <c r="A88" i="8"/>
  <c r="C87" i="8"/>
  <c r="B87" i="8"/>
  <c r="B30" i="5" l="1"/>
  <c r="C17" i="2"/>
  <c r="C18" i="2" s="1"/>
  <c r="AA14" i="6"/>
  <c r="B88" i="8"/>
  <c r="A89" i="8"/>
  <c r="C88" i="8"/>
  <c r="C89" i="8" l="1"/>
  <c r="B89" i="8"/>
  <c r="A90" i="8"/>
  <c r="C90" i="8" l="1"/>
  <c r="B90" i="8"/>
  <c r="A91" i="8"/>
  <c r="C91" i="8" l="1"/>
  <c r="B91" i="8"/>
  <c r="A92" i="8"/>
  <c r="C92" i="8" l="1"/>
  <c r="A93" i="8"/>
  <c r="B92" i="8"/>
  <c r="C93" i="8" l="1"/>
  <c r="B93" i="8"/>
  <c r="A94" i="8"/>
  <c r="A95" i="8" l="1"/>
  <c r="C94" i="8"/>
  <c r="B94" i="8"/>
  <c r="C95" i="8" l="1"/>
  <c r="B95" i="8"/>
  <c r="A96" i="8"/>
  <c r="A97" i="8" l="1"/>
  <c r="C96" i="8"/>
  <c r="B96" i="8"/>
  <c r="A98" i="8" l="1"/>
  <c r="C97" i="8"/>
  <c r="B97" i="8"/>
  <c r="C98" i="8" l="1"/>
  <c r="B98" i="8"/>
  <c r="A99" i="8"/>
  <c r="A100" i="8" l="1"/>
  <c r="C99" i="8"/>
  <c r="B99" i="8"/>
  <c r="A101" i="8" l="1"/>
  <c r="B100" i="8"/>
  <c r="C100" i="8"/>
  <c r="A102" i="8" l="1"/>
  <c r="C101" i="8"/>
  <c r="B101" i="8"/>
  <c r="C102" i="8" l="1"/>
  <c r="B102" i="8"/>
  <c r="A103" i="8"/>
  <c r="A104" i="8" l="1"/>
  <c r="C103" i="8"/>
  <c r="B103" i="8"/>
  <c r="B104" i="8" l="1"/>
  <c r="C104" i="8"/>
  <c r="A105" i="8"/>
  <c r="B105" i="8" l="1"/>
  <c r="C105" i="8"/>
  <c r="A106" i="8"/>
  <c r="C106" i="8" l="1"/>
  <c r="B106" i="8"/>
  <c r="A107" i="8"/>
  <c r="A108" i="8" l="1"/>
  <c r="B107" i="8"/>
  <c r="C107" i="8"/>
  <c r="B108" i="8" l="1"/>
  <c r="A109" i="8"/>
  <c r="C108" i="8"/>
  <c r="C109" i="8" l="1"/>
  <c r="B109" i="8"/>
  <c r="A110" i="8"/>
  <c r="C110" i="8" l="1"/>
  <c r="B110" i="8"/>
  <c r="A111" i="8"/>
  <c r="C111" i="8" l="1"/>
  <c r="B111" i="8"/>
  <c r="A112" i="8"/>
  <c r="C112" i="8" l="1"/>
  <c r="A113" i="8"/>
  <c r="B112" i="8"/>
  <c r="A114" i="8" l="1"/>
  <c r="C113" i="8"/>
  <c r="B113" i="8"/>
  <c r="A115" i="8" l="1"/>
  <c r="B114" i="8"/>
  <c r="C114" i="8"/>
  <c r="C115" i="8" l="1"/>
  <c r="B115" i="8"/>
  <c r="A116" i="8"/>
  <c r="A117" i="8" l="1"/>
  <c r="C116" i="8"/>
  <c r="B116" i="8"/>
  <c r="A118" i="8" l="1"/>
  <c r="C117" i="8"/>
  <c r="B117" i="8"/>
  <c r="C118" i="8" l="1"/>
  <c r="B118" i="8"/>
  <c r="A119" i="8"/>
  <c r="C119" i="8" l="1"/>
  <c r="B119" i="8"/>
  <c r="A120" i="8"/>
  <c r="A121" i="8" l="1"/>
  <c r="C120" i="8"/>
  <c r="B120" i="8"/>
  <c r="A122" i="8" l="1"/>
  <c r="C121" i="8"/>
  <c r="B121" i="8"/>
  <c r="C122" i="8" l="1"/>
  <c r="B122" i="8"/>
  <c r="A123" i="8"/>
  <c r="A124" i="8" l="1"/>
  <c r="C123" i="8"/>
  <c r="B123" i="8"/>
  <c r="C124" i="8" l="1"/>
  <c r="B124" i="8"/>
  <c r="A125" i="8"/>
  <c r="B125" i="8" l="1"/>
  <c r="C125" i="8"/>
  <c r="A126" i="8"/>
  <c r="A127" i="8" l="1"/>
  <c r="C126" i="8"/>
  <c r="B126" i="8"/>
  <c r="A128" i="8" l="1"/>
  <c r="C127" i="8"/>
  <c r="B127" i="8"/>
  <c r="C128" i="8" l="1"/>
  <c r="B128" i="8"/>
  <c r="A129" i="8"/>
  <c r="C129" i="8" l="1"/>
  <c r="B129" i="8"/>
  <c r="A130" i="8"/>
  <c r="C130" i="8" l="1"/>
  <c r="B130" i="8"/>
  <c r="A131" i="8"/>
  <c r="A132" i="8" l="1"/>
  <c r="C131" i="8"/>
  <c r="B131" i="8"/>
  <c r="A133" i="8" l="1"/>
  <c r="B132" i="8"/>
  <c r="C132" i="8"/>
  <c r="C133" i="8" l="1"/>
  <c r="B133" i="8"/>
  <c r="A134" i="8"/>
  <c r="A135" i="8" l="1"/>
  <c r="C134" i="8"/>
  <c r="B134" i="8"/>
  <c r="C135" i="8" l="1"/>
  <c r="B135" i="8"/>
  <c r="A136" i="8"/>
  <c r="C136" i="8" l="1"/>
  <c r="B136" i="8"/>
  <c r="A137" i="8"/>
  <c r="A138" i="8" l="1"/>
  <c r="C137" i="8"/>
  <c r="B137" i="8"/>
  <c r="C138" i="8" l="1"/>
  <c r="B138" i="8"/>
  <c r="A139" i="8"/>
  <c r="C139" i="8" l="1"/>
  <c r="B139" i="8"/>
  <c r="A140" i="8"/>
  <c r="B140" i="8" l="1"/>
  <c r="C140" i="8"/>
  <c r="A141" i="8"/>
  <c r="A142" i="8" l="1"/>
  <c r="C141" i="8"/>
  <c r="B141" i="8"/>
  <c r="B142" i="8" l="1"/>
  <c r="A143" i="8"/>
  <c r="C142" i="8"/>
  <c r="C143" i="8" l="1"/>
  <c r="B143" i="8"/>
  <c r="A144" i="8"/>
  <c r="A145" i="8" l="1"/>
  <c r="C144" i="8"/>
  <c r="B144" i="8"/>
  <c r="C145" i="8" l="1"/>
  <c r="B145" i="8"/>
  <c r="A146" i="8"/>
  <c r="A147" i="8" l="1"/>
  <c r="C146" i="8"/>
  <c r="B146" i="8"/>
  <c r="B147" i="8" l="1"/>
  <c r="A148" i="8"/>
  <c r="C147" i="8"/>
  <c r="C148" i="8" l="1"/>
  <c r="B148" i="8"/>
  <c r="A149" i="8"/>
  <c r="C149" i="8" l="1"/>
  <c r="B149" i="8"/>
  <c r="A150" i="8"/>
  <c r="B150" i="8" l="1"/>
  <c r="A151" i="8"/>
  <c r="C150" i="8"/>
  <c r="A152" i="8" l="1"/>
  <c r="B151" i="8"/>
  <c r="C151" i="8"/>
  <c r="A153" i="8" l="1"/>
  <c r="C152" i="8"/>
  <c r="B152" i="8"/>
  <c r="B153" i="8" l="1"/>
  <c r="C153" i="8"/>
  <c r="A154" i="8"/>
  <c r="A155" i="8" l="1"/>
  <c r="C154" i="8"/>
  <c r="B154" i="8"/>
  <c r="A156" i="8" l="1"/>
  <c r="C155" i="8"/>
  <c r="B155" i="8"/>
  <c r="C156" i="8" l="1"/>
  <c r="B156" i="8"/>
  <c r="A157" i="8"/>
  <c r="C157" i="8" l="1"/>
  <c r="B157" i="8"/>
  <c r="A158" i="8"/>
  <c r="B158" i="8" l="1"/>
  <c r="C158" i="8"/>
  <c r="A159" i="8"/>
  <c r="A160" i="8" l="1"/>
  <c r="C159" i="8"/>
  <c r="B159" i="8"/>
  <c r="C160" i="8" l="1"/>
  <c r="B160" i="8"/>
  <c r="A161" i="8"/>
  <c r="A162" i="8" l="1"/>
  <c r="C161" i="8"/>
  <c r="B161" i="8"/>
  <c r="B162" i="8" l="1"/>
  <c r="A163" i="8"/>
  <c r="C162" i="8"/>
  <c r="A164" i="8" l="1"/>
  <c r="C163" i="8"/>
  <c r="B163" i="8"/>
  <c r="A165" i="8" l="1"/>
  <c r="C164" i="8"/>
  <c r="B164" i="8"/>
  <c r="C165" i="8" l="1"/>
  <c r="B165" i="8"/>
  <c r="A166" i="8"/>
  <c r="C166" i="8" l="1"/>
  <c r="B166" i="8"/>
  <c r="A167" i="8"/>
  <c r="A168" i="8" l="1"/>
  <c r="B167" i="8"/>
  <c r="C167" i="8"/>
  <c r="A169" i="8" l="1"/>
  <c r="C168" i="8"/>
  <c r="B168" i="8"/>
  <c r="C169" i="8" l="1"/>
  <c r="B169" i="8"/>
  <c r="A170" i="8"/>
  <c r="B170" i="8" l="1"/>
  <c r="C170" i="8"/>
  <c r="A171" i="8"/>
  <c r="C171" i="8" l="1"/>
  <c r="A172" i="8"/>
  <c r="B171" i="8"/>
  <c r="A173" i="8" l="1"/>
  <c r="C172" i="8"/>
  <c r="B172" i="8"/>
  <c r="A174" i="8" l="1"/>
  <c r="C173" i="8"/>
  <c r="B173" i="8"/>
  <c r="A175" i="8" l="1"/>
  <c r="C174" i="8"/>
  <c r="B174" i="8"/>
  <c r="C175" i="8" l="1"/>
  <c r="A176" i="8"/>
  <c r="B175" i="8"/>
  <c r="A177" i="8" l="1"/>
  <c r="B176" i="8"/>
  <c r="C176" i="8"/>
  <c r="C177" i="8" l="1"/>
  <c r="B177" i="8"/>
  <c r="A178" i="8"/>
  <c r="A179" i="8" l="1"/>
  <c r="C178" i="8"/>
  <c r="B178" i="8"/>
  <c r="C179" i="8" l="1"/>
  <c r="B179" i="8"/>
  <c r="A180" i="8"/>
  <c r="A181" i="8" l="1"/>
  <c r="C180" i="8"/>
  <c r="B180" i="8"/>
  <c r="B181" i="8" l="1"/>
  <c r="A182" i="8"/>
  <c r="C181" i="8"/>
  <c r="B182" i="8" l="1"/>
  <c r="A183" i="8"/>
  <c r="C182" i="8"/>
  <c r="C183" i="8" l="1"/>
  <c r="B183" i="8"/>
  <c r="A184" i="8"/>
  <c r="C184" i="8" l="1"/>
  <c r="B184" i="8"/>
  <c r="A185" i="8"/>
  <c r="A186" i="8" l="1"/>
  <c r="C185" i="8"/>
  <c r="B185" i="8"/>
  <c r="A187" i="8" l="1"/>
  <c r="C186" i="8"/>
  <c r="B186" i="8"/>
  <c r="B187" i="8" l="1"/>
  <c r="C187" i="8"/>
  <c r="A188" i="8"/>
  <c r="C188" i="8" l="1"/>
  <c r="B188" i="8"/>
  <c r="A189" i="8"/>
  <c r="C189" i="8" l="1"/>
  <c r="A190" i="8"/>
  <c r="B189" i="8"/>
  <c r="B190" i="8" l="1"/>
  <c r="C190" i="8"/>
  <c r="A191" i="8"/>
  <c r="C191" i="8" l="1"/>
  <c r="B191" i="8"/>
  <c r="A192" i="8"/>
  <c r="B192" i="8" l="1"/>
  <c r="C192" i="8"/>
  <c r="A193" i="8"/>
  <c r="A194" i="8" l="1"/>
  <c r="C193" i="8"/>
  <c r="B193" i="8"/>
  <c r="A195" i="8" l="1"/>
  <c r="C194" i="8"/>
  <c r="B194" i="8"/>
  <c r="A196" i="8" l="1"/>
  <c r="C195" i="8"/>
  <c r="B195" i="8"/>
  <c r="C196" i="8" l="1"/>
  <c r="B196" i="8"/>
  <c r="A197" i="8"/>
  <c r="C197" i="8" l="1"/>
  <c r="A198" i="8"/>
  <c r="B197" i="8"/>
  <c r="A199" i="8" l="1"/>
  <c r="C198" i="8"/>
  <c r="B198" i="8"/>
  <c r="C199" i="8" l="1"/>
  <c r="B199" i="8"/>
  <c r="A200" i="8"/>
  <c r="B200" i="8" l="1"/>
  <c r="C200" i="8"/>
  <c r="A201" i="8"/>
  <c r="A202" i="8" l="1"/>
  <c r="C201" i="8"/>
  <c r="B201" i="8"/>
  <c r="B202" i="8" l="1"/>
  <c r="A203" i="8"/>
  <c r="C202" i="8"/>
  <c r="C203" i="8" l="1"/>
  <c r="B203" i="8"/>
  <c r="A204" i="8"/>
  <c r="C204" i="8" l="1"/>
  <c r="B204" i="8"/>
  <c r="A205" i="8"/>
  <c r="C205" i="8" l="1"/>
  <c r="A206" i="8"/>
  <c r="B205" i="8"/>
  <c r="A207" i="8" l="1"/>
  <c r="C206" i="8"/>
  <c r="B206" i="8"/>
  <c r="C207" i="8" l="1"/>
  <c r="B207" i="8"/>
  <c r="A208" i="8"/>
  <c r="C208" i="8" l="1"/>
  <c r="B208" i="8"/>
  <c r="A209" i="8"/>
  <c r="C209" i="8" l="1"/>
  <c r="B209" i="8"/>
  <c r="A210" i="8"/>
  <c r="B210" i="8" l="1"/>
  <c r="A211" i="8"/>
  <c r="C210" i="8"/>
  <c r="B211" i="8" l="1"/>
  <c r="A212" i="8"/>
  <c r="C211" i="8"/>
  <c r="A213" i="8" l="1"/>
  <c r="C212" i="8"/>
  <c r="B212" i="8"/>
  <c r="C213" i="8" l="1"/>
  <c r="B213" i="8"/>
  <c r="A214" i="8"/>
  <c r="A215" i="8" l="1"/>
  <c r="C214" i="8"/>
  <c r="B214" i="8"/>
  <c r="B215" i="8" l="1"/>
  <c r="A216" i="8"/>
  <c r="C215" i="8"/>
  <c r="C216" i="8" l="1"/>
  <c r="B216" i="8"/>
  <c r="A217" i="8"/>
  <c r="C217" i="8" l="1"/>
  <c r="B217" i="8"/>
  <c r="A218" i="8"/>
  <c r="A219" i="8" l="1"/>
  <c r="C218" i="8"/>
  <c r="B218" i="8"/>
  <c r="A220" i="8" l="1"/>
  <c r="C219" i="8"/>
  <c r="B219" i="8"/>
  <c r="A221" i="8" l="1"/>
  <c r="C220" i="8"/>
  <c r="B220" i="8"/>
  <c r="B221" i="8" l="1"/>
  <c r="C221" i="8"/>
  <c r="A222" i="8"/>
  <c r="B222" i="8" l="1"/>
  <c r="A223" i="8"/>
  <c r="C222" i="8"/>
  <c r="A224" i="8" l="1"/>
  <c r="C223" i="8"/>
  <c r="B223" i="8"/>
  <c r="C224" i="8" l="1"/>
  <c r="B224" i="8"/>
  <c r="A225" i="8"/>
  <c r="C225" i="8" l="1"/>
  <c r="B225" i="8"/>
  <c r="A226" i="8"/>
  <c r="B226" i="8" l="1"/>
  <c r="C226" i="8"/>
  <c r="A227" i="8"/>
  <c r="A228" i="8" l="1"/>
  <c r="C227" i="8"/>
  <c r="B227" i="8"/>
  <c r="C228" i="8" l="1"/>
  <c r="B228" i="8"/>
  <c r="A229" i="8"/>
  <c r="C229" i="8" l="1"/>
  <c r="B229" i="8"/>
  <c r="A230" i="8"/>
  <c r="B230" i="8" l="1"/>
  <c r="C230" i="8"/>
  <c r="A231" i="8"/>
  <c r="A232" i="8" l="1"/>
  <c r="C231" i="8"/>
  <c r="B231" i="8"/>
  <c r="A233" i="8" l="1"/>
  <c r="C232" i="8"/>
  <c r="B232" i="8"/>
  <c r="C233" i="8" l="1"/>
  <c r="B233" i="8"/>
  <c r="A234" i="8"/>
  <c r="A235" i="8" l="1"/>
  <c r="B234" i="8"/>
  <c r="C234" i="8"/>
  <c r="A236" i="8" l="1"/>
  <c r="C235" i="8"/>
  <c r="B235" i="8"/>
  <c r="A237" i="8" l="1"/>
  <c r="C236" i="8"/>
  <c r="B236" i="8"/>
  <c r="C237" i="8" l="1"/>
  <c r="A238" i="8"/>
  <c r="B237" i="8"/>
  <c r="C238" i="8" l="1"/>
  <c r="B238" i="8"/>
  <c r="A239" i="8"/>
  <c r="C239" i="8" l="1"/>
  <c r="B239" i="8"/>
  <c r="A240" i="8"/>
  <c r="A241" i="8" l="1"/>
  <c r="B240" i="8"/>
  <c r="C240" i="8"/>
  <c r="C241" i="8" l="1"/>
  <c r="B241" i="8"/>
  <c r="A242" i="8"/>
  <c r="B242" i="8" l="1"/>
  <c r="A243" i="8"/>
  <c r="C242" i="8"/>
  <c r="B243" i="8" l="1"/>
  <c r="C243" i="8"/>
  <c r="A244" i="8"/>
  <c r="A245" i="8" l="1"/>
  <c r="B244" i="8"/>
  <c r="C244" i="8"/>
  <c r="B245" i="8" l="1"/>
  <c r="A246" i="8"/>
  <c r="C245" i="8"/>
  <c r="A247" i="8" l="1"/>
  <c r="C246" i="8"/>
  <c r="B246" i="8"/>
  <c r="C247" i="8" l="1"/>
  <c r="B247" i="8"/>
  <c r="A248" i="8"/>
  <c r="A249" i="8" l="1"/>
  <c r="C248" i="8"/>
  <c r="B248" i="8"/>
  <c r="C249" i="8" l="1"/>
  <c r="A250" i="8"/>
  <c r="B249" i="8"/>
  <c r="B250" i="8" l="1"/>
  <c r="A251" i="8"/>
  <c r="C250" i="8"/>
  <c r="B251" i="8" l="1"/>
  <c r="C251" i="8"/>
  <c r="A252" i="8"/>
  <c r="A253" i="8" l="1"/>
  <c r="C252" i="8"/>
  <c r="B252" i="8"/>
  <c r="A254" i="8" l="1"/>
  <c r="C253" i="8"/>
  <c r="B253" i="8"/>
  <c r="A255" i="8" l="1"/>
  <c r="C254" i="8"/>
  <c r="B254" i="8"/>
  <c r="B255" i="8" l="1"/>
  <c r="C255" i="8"/>
  <c r="A256" i="8"/>
  <c r="C256" i="8" l="1"/>
  <c r="B256" i="8"/>
  <c r="A257" i="8"/>
  <c r="C257" i="8" l="1"/>
  <c r="A258" i="8"/>
  <c r="B257" i="8"/>
  <c r="C258" i="8" l="1"/>
  <c r="B258" i="8"/>
  <c r="A259" i="8"/>
  <c r="C259" i="8" l="1"/>
  <c r="B259" i="8"/>
  <c r="A260" i="8"/>
  <c r="B260" i="8" l="1"/>
  <c r="C260" i="8"/>
  <c r="A261" i="8"/>
  <c r="A262" i="8" l="1"/>
  <c r="C261" i="8"/>
  <c r="B261" i="8"/>
  <c r="B262" i="8" l="1"/>
  <c r="A263" i="8"/>
  <c r="C262" i="8"/>
  <c r="C263" i="8" l="1"/>
  <c r="B263" i="8"/>
  <c r="A264" i="8"/>
  <c r="C264" i="8" l="1"/>
  <c r="B264" i="8"/>
  <c r="A265" i="8"/>
  <c r="A266" i="8" l="1"/>
  <c r="C265" i="8"/>
  <c r="B265" i="8"/>
  <c r="A267" i="8" l="1"/>
  <c r="C266" i="8"/>
  <c r="B266" i="8"/>
  <c r="C267" i="8" l="1"/>
  <c r="B267" i="8"/>
  <c r="A268" i="8"/>
  <c r="C268" i="8" l="1"/>
  <c r="B268" i="8"/>
  <c r="A269" i="8"/>
  <c r="C269" i="8" l="1"/>
  <c r="A270" i="8"/>
  <c r="B269" i="8"/>
  <c r="B270" i="8" l="1"/>
  <c r="A271" i="8"/>
  <c r="C270" i="8"/>
  <c r="C271" i="8" l="1"/>
  <c r="B271" i="8"/>
  <c r="A272" i="8"/>
  <c r="C272" i="8" l="1"/>
  <c r="B272" i="8"/>
  <c r="A273" i="8"/>
  <c r="C273" i="8" l="1"/>
  <c r="A274" i="8"/>
  <c r="B273" i="8"/>
  <c r="A275" i="8" l="1"/>
  <c r="C274" i="8"/>
  <c r="B274" i="8"/>
  <c r="C275" i="8" l="1"/>
  <c r="B275" i="8"/>
  <c r="A276" i="8"/>
  <c r="A277" i="8" l="1"/>
  <c r="C276" i="8"/>
  <c r="B276" i="8"/>
  <c r="C277" i="8" l="1"/>
  <c r="B277" i="8"/>
  <c r="A278" i="8"/>
  <c r="A279" i="8" l="1"/>
  <c r="C278" i="8"/>
  <c r="B278" i="8"/>
  <c r="B279" i="8" l="1"/>
  <c r="A280" i="8"/>
  <c r="C279" i="8"/>
  <c r="A281" i="8" l="1"/>
  <c r="C280" i="8"/>
  <c r="B280" i="8"/>
  <c r="C281" i="8" l="1"/>
  <c r="B281" i="8"/>
  <c r="A282" i="8"/>
  <c r="B282" i="8" l="1"/>
  <c r="A283" i="8"/>
  <c r="C282" i="8"/>
  <c r="A284" i="8" l="1"/>
  <c r="C283" i="8"/>
  <c r="B283" i="8"/>
  <c r="A285" i="8" l="1"/>
  <c r="C284" i="8"/>
  <c r="B284" i="8"/>
  <c r="B285" i="8" l="1"/>
  <c r="C285" i="8"/>
  <c r="A286" i="8"/>
  <c r="A287" i="8" l="1"/>
  <c r="C286" i="8"/>
  <c r="B286" i="8"/>
  <c r="A288" i="8" l="1"/>
  <c r="C287" i="8"/>
  <c r="B287" i="8"/>
  <c r="A289" i="8" l="1"/>
  <c r="C288" i="8"/>
  <c r="B288" i="8"/>
  <c r="C289" i="8" l="1"/>
  <c r="B289" i="8"/>
  <c r="A290" i="8"/>
  <c r="B290" i="8" l="1"/>
  <c r="C290" i="8"/>
  <c r="A291" i="8"/>
  <c r="A292" i="8" l="1"/>
  <c r="C291" i="8"/>
  <c r="B291" i="8"/>
  <c r="C292" i="8" l="1"/>
  <c r="B292" i="8"/>
  <c r="A293" i="8"/>
  <c r="C293" i="8" l="1"/>
  <c r="B293" i="8"/>
  <c r="A294" i="8"/>
  <c r="A295" i="8" l="1"/>
  <c r="B294" i="8"/>
  <c r="C294" i="8"/>
  <c r="A296" i="8" l="1"/>
  <c r="C295" i="8"/>
  <c r="B295" i="8"/>
  <c r="B296" i="8" l="1"/>
  <c r="A297" i="8"/>
  <c r="C296" i="8"/>
  <c r="C297" i="8" l="1"/>
  <c r="B297" i="8"/>
  <c r="A298" i="8"/>
  <c r="B298" i="8" l="1"/>
  <c r="C298" i="8"/>
  <c r="A299" i="8"/>
  <c r="A300" i="8" l="1"/>
  <c r="B299" i="8"/>
  <c r="C299" i="8"/>
  <c r="A301" i="8" l="1"/>
  <c r="B300" i="8"/>
  <c r="C300" i="8"/>
  <c r="A302" i="8" l="1"/>
  <c r="C301" i="8"/>
  <c r="B301" i="8"/>
  <c r="B302" i="8" l="1"/>
  <c r="A303" i="8"/>
  <c r="C302" i="8"/>
  <c r="A304" i="8" l="1"/>
  <c r="C303" i="8"/>
  <c r="B303" i="8"/>
  <c r="A305" i="8" l="1"/>
  <c r="B304" i="8"/>
  <c r="C304" i="8"/>
  <c r="C305" i="8" l="1"/>
  <c r="A306" i="8"/>
  <c r="B305" i="8"/>
  <c r="C306" i="8" l="1"/>
  <c r="B306" i="8"/>
  <c r="A307" i="8"/>
  <c r="C307" i="8" l="1"/>
  <c r="A308" i="8"/>
  <c r="B307" i="8"/>
  <c r="A309" i="8" l="1"/>
  <c r="C308" i="8"/>
  <c r="B308" i="8"/>
  <c r="C309" i="8" l="1"/>
  <c r="B309" i="8"/>
  <c r="A310" i="8"/>
  <c r="B310" i="8" l="1"/>
  <c r="C310" i="8"/>
  <c r="A311" i="8"/>
  <c r="C311" i="8" l="1"/>
  <c r="B311" i="8"/>
  <c r="A312" i="8"/>
  <c r="A313" i="8" l="1"/>
  <c r="C312" i="8"/>
  <c r="B312" i="8"/>
  <c r="B313" i="8" l="1"/>
  <c r="A314" i="8"/>
  <c r="C313" i="8"/>
  <c r="A315" i="8" l="1"/>
  <c r="C314" i="8"/>
  <c r="B314" i="8"/>
  <c r="C315" i="8" l="1"/>
  <c r="B315" i="8"/>
  <c r="A316" i="8"/>
  <c r="A317" i="8" l="1"/>
  <c r="C316" i="8"/>
  <c r="B316" i="8"/>
  <c r="C317" i="8" l="1"/>
  <c r="A318" i="8"/>
  <c r="B317" i="8"/>
  <c r="C318" i="8" l="1"/>
  <c r="B318" i="8"/>
  <c r="A319" i="8"/>
  <c r="B319" i="8" l="1"/>
  <c r="C319" i="8"/>
  <c r="A320" i="8"/>
  <c r="A321" i="8" l="1"/>
  <c r="B320" i="8"/>
  <c r="C320" i="8"/>
  <c r="A322" i="8" l="1"/>
  <c r="C321" i="8"/>
  <c r="B321" i="8"/>
  <c r="B322" i="8" l="1"/>
  <c r="A323" i="8"/>
  <c r="C322" i="8"/>
  <c r="C323" i="8" l="1"/>
  <c r="B323" i="8"/>
  <c r="A324" i="8"/>
  <c r="B324" i="8" l="1"/>
  <c r="C324" i="8"/>
  <c r="A325" i="8"/>
  <c r="A326" i="8" l="1"/>
  <c r="C325" i="8"/>
  <c r="B325" i="8"/>
  <c r="C326" i="8" l="1"/>
  <c r="B326" i="8"/>
  <c r="A327" i="8"/>
  <c r="C327" i="8" l="1"/>
  <c r="B327" i="8"/>
  <c r="A328" i="8"/>
  <c r="B328" i="8" l="1"/>
  <c r="C328" i="8"/>
  <c r="A329" i="8"/>
  <c r="C329" i="8" l="1"/>
  <c r="A330" i="8"/>
  <c r="B329" i="8"/>
  <c r="B330" i="8" l="1"/>
  <c r="A331" i="8"/>
  <c r="C330" i="8"/>
  <c r="C331" i="8" l="1"/>
  <c r="B331" i="8"/>
  <c r="A332" i="8"/>
  <c r="B332" i="8" l="1"/>
  <c r="C332" i="8"/>
  <c r="A333" i="8"/>
  <c r="A334" i="8" l="1"/>
  <c r="C333" i="8"/>
  <c r="B333" i="8"/>
  <c r="A335" i="8" l="1"/>
  <c r="C334" i="8"/>
  <c r="B334" i="8"/>
  <c r="A336" i="8" l="1"/>
  <c r="C335" i="8"/>
  <c r="B335" i="8"/>
  <c r="B336" i="8" l="1"/>
  <c r="C336" i="8"/>
  <c r="A337" i="8"/>
  <c r="C337" i="8" l="1"/>
  <c r="A338" i="8"/>
  <c r="B337" i="8"/>
  <c r="A339" i="8" l="1"/>
  <c r="C338" i="8"/>
  <c r="B338" i="8"/>
  <c r="C339" i="8" l="1"/>
  <c r="B339" i="8"/>
  <c r="A340" i="8"/>
  <c r="C340" i="8" l="1"/>
  <c r="B340" i="8"/>
  <c r="A341" i="8"/>
  <c r="C341" i="8" l="1"/>
  <c r="B341" i="8"/>
  <c r="A342" i="8"/>
  <c r="B342" i="8" l="1"/>
  <c r="A343" i="8"/>
  <c r="C342" i="8"/>
  <c r="C343" i="8" l="1"/>
  <c r="B343" i="8"/>
  <c r="A344" i="8"/>
  <c r="C344" i="8" l="1"/>
  <c r="B344" i="8"/>
  <c r="A345" i="8"/>
  <c r="B345" i="8" l="1"/>
  <c r="C345" i="8"/>
  <c r="A346" i="8"/>
  <c r="A347" i="8" l="1"/>
  <c r="C346" i="8"/>
  <c r="B346" i="8"/>
  <c r="A348" i="8" l="1"/>
  <c r="C347" i="8"/>
  <c r="B347" i="8"/>
  <c r="C348" i="8" l="1"/>
  <c r="B348" i="8"/>
  <c r="A349" i="8"/>
  <c r="C349" i="8" l="1"/>
  <c r="A350" i="8"/>
  <c r="B349" i="8"/>
  <c r="B350" i="8" l="1"/>
  <c r="A351" i="8"/>
  <c r="C350" i="8"/>
  <c r="B351" i="8" l="1"/>
  <c r="C351" i="8"/>
  <c r="A352" i="8"/>
  <c r="B352" i="8" l="1"/>
  <c r="C352" i="8"/>
  <c r="A353" i="8"/>
  <c r="A354" i="8" l="1"/>
  <c r="C353" i="8"/>
  <c r="B353" i="8"/>
  <c r="A355" i="8" l="1"/>
  <c r="C354" i="8"/>
  <c r="B354" i="8"/>
  <c r="B355" i="8" l="1"/>
  <c r="C355" i="8"/>
  <c r="A356" i="8"/>
  <c r="B356" i="8" l="1"/>
  <c r="C356" i="8"/>
  <c r="A357" i="8"/>
  <c r="C357" i="8" l="1"/>
  <c r="A358" i="8"/>
  <c r="B357" i="8"/>
  <c r="C358" i="8" l="1"/>
  <c r="A359" i="8"/>
  <c r="B358" i="8"/>
  <c r="B359" i="8" l="1"/>
  <c r="C359" i="8"/>
  <c r="A360" i="8"/>
  <c r="A361" i="8" l="1"/>
  <c r="B360" i="8"/>
  <c r="C360" i="8"/>
  <c r="A362" i="8" l="1"/>
  <c r="C361" i="8"/>
  <c r="B361" i="8"/>
  <c r="B362" i="8" l="1"/>
  <c r="A363" i="8"/>
  <c r="C362" i="8"/>
  <c r="C363" i="8" l="1"/>
  <c r="B363" i="8"/>
  <c r="A364" i="8"/>
  <c r="C364" i="8" l="1"/>
  <c r="A365" i="8"/>
  <c r="B364" i="8"/>
  <c r="B365" i="8" l="1"/>
  <c r="A366" i="8"/>
  <c r="C365" i="8"/>
  <c r="C366" i="8" l="1"/>
  <c r="B366" i="8"/>
  <c r="A367" i="8"/>
  <c r="C367" i="8" l="1"/>
  <c r="A368" i="8"/>
  <c r="B367" i="8"/>
  <c r="C368" i="8" l="1"/>
  <c r="A369" i="8"/>
  <c r="B368" i="8"/>
  <c r="C369" i="8" l="1"/>
  <c r="A370" i="8"/>
  <c r="B369" i="8"/>
  <c r="B370" i="8" l="1"/>
  <c r="C370" i="8"/>
  <c r="A371" i="8"/>
  <c r="A372" i="8" l="1"/>
  <c r="C371" i="8"/>
  <c r="B371" i="8"/>
  <c r="A373" i="8" l="1"/>
  <c r="C372" i="8"/>
  <c r="B372" i="8"/>
  <c r="A374" i="8" l="1"/>
  <c r="C373" i="8"/>
  <c r="B373" i="8"/>
  <c r="A375" i="8" l="1"/>
  <c r="C374" i="8"/>
  <c r="B374" i="8"/>
  <c r="A376" i="8" l="1"/>
  <c r="C375" i="8"/>
  <c r="B375" i="8"/>
  <c r="C376" i="8" l="1"/>
  <c r="B376" i="8"/>
  <c r="A377" i="8"/>
  <c r="C377" i="8" l="1"/>
  <c r="B377" i="8"/>
  <c r="A378" i="8"/>
  <c r="B378" i="8" l="1"/>
  <c r="C378" i="8"/>
  <c r="A379" i="8"/>
  <c r="A380" i="8" l="1"/>
  <c r="C379" i="8"/>
  <c r="B379" i="8"/>
  <c r="A381" i="8" l="1"/>
  <c r="C380" i="8"/>
  <c r="B380" i="8"/>
  <c r="B381" i="8" l="1"/>
  <c r="C381" i="8"/>
  <c r="A382" i="8"/>
  <c r="B382" i="8" l="1"/>
  <c r="A383" i="8"/>
  <c r="C382" i="8"/>
  <c r="A384" i="8" l="1"/>
  <c r="B383" i="8"/>
  <c r="C383" i="8"/>
  <c r="C384" i="8" l="1"/>
  <c r="B384" i="8"/>
  <c r="A385" i="8"/>
  <c r="B385" i="8" l="1"/>
  <c r="C385" i="8"/>
  <c r="A386" i="8"/>
  <c r="A387" i="8" l="1"/>
  <c r="B386" i="8"/>
  <c r="C386" i="8"/>
  <c r="C387" i="8" l="1"/>
  <c r="B387" i="8"/>
  <c r="A388" i="8"/>
  <c r="A389" i="8" l="1"/>
  <c r="C388" i="8"/>
  <c r="B388" i="8"/>
  <c r="C389" i="8" l="1"/>
  <c r="B389" i="8"/>
  <c r="A390" i="8"/>
  <c r="B390" i="8" l="1"/>
  <c r="A391" i="8"/>
  <c r="C390" i="8"/>
  <c r="C391" i="8" l="1"/>
  <c r="B391" i="8"/>
  <c r="A392" i="8"/>
  <c r="B392" i="8" l="1"/>
  <c r="C392" i="8"/>
  <c r="A393" i="8"/>
  <c r="A394" i="8" l="1"/>
  <c r="C393" i="8"/>
  <c r="B393" i="8"/>
  <c r="A395" i="8" l="1"/>
  <c r="C394" i="8"/>
  <c r="B394" i="8"/>
  <c r="A396" i="8" l="1"/>
  <c r="C395" i="8"/>
  <c r="B395" i="8"/>
  <c r="C396" i="8" l="1"/>
  <c r="B396" i="8"/>
  <c r="A397" i="8"/>
  <c r="C397" i="8" l="1"/>
  <c r="A398" i="8"/>
  <c r="B397" i="8"/>
  <c r="C398" i="8" l="1"/>
  <c r="B398" i="8"/>
  <c r="A399" i="8"/>
  <c r="C399" i="8" l="1"/>
  <c r="B399" i="8"/>
  <c r="A400" i="8"/>
  <c r="C400" i="8" l="1"/>
  <c r="A401" i="8"/>
  <c r="B400" i="8"/>
  <c r="A402" i="8" l="1"/>
  <c r="B401" i="8"/>
  <c r="C401" i="8"/>
  <c r="B402" i="8" l="1"/>
  <c r="A403" i="8"/>
  <c r="C402" i="8"/>
  <c r="B403" i="8" l="1"/>
  <c r="C403" i="8"/>
  <c r="A404" i="8"/>
  <c r="A405" i="8" l="1"/>
  <c r="C404" i="8"/>
  <c r="B404" i="8"/>
  <c r="A406" i="8" l="1"/>
  <c r="C405" i="8"/>
  <c r="B405" i="8"/>
  <c r="A407" i="8" l="1"/>
  <c r="C406" i="8"/>
  <c r="B406" i="8"/>
  <c r="C407" i="8" l="1"/>
  <c r="B407" i="8"/>
  <c r="A408" i="8"/>
  <c r="A409" i="8" l="1"/>
  <c r="C408" i="8"/>
  <c r="B408" i="8"/>
  <c r="C409" i="8" l="1"/>
  <c r="B409" i="8"/>
  <c r="A410" i="8"/>
  <c r="B410" i="8" l="1"/>
  <c r="C410" i="8"/>
  <c r="A411" i="8"/>
  <c r="B411" i="8" l="1"/>
  <c r="C411" i="8"/>
  <c r="A412" i="8"/>
  <c r="A413" i="8" l="1"/>
  <c r="C412" i="8"/>
  <c r="B412" i="8"/>
  <c r="C413" i="8" l="1"/>
  <c r="B413" i="8"/>
  <c r="A414" i="8"/>
  <c r="A415" i="8" l="1"/>
  <c r="C414" i="8"/>
  <c r="B414" i="8"/>
  <c r="A416" i="8" l="1"/>
  <c r="C415" i="8"/>
  <c r="B415" i="8"/>
  <c r="A417" i="8" l="1"/>
  <c r="B416" i="8"/>
  <c r="C416" i="8"/>
  <c r="C417" i="8" l="1"/>
  <c r="A418" i="8"/>
  <c r="B417" i="8"/>
  <c r="C418" i="8" l="1"/>
  <c r="B418" i="8"/>
  <c r="A419" i="8"/>
  <c r="B419" i="8" l="1"/>
  <c r="A420" i="8"/>
  <c r="C419" i="8"/>
  <c r="C420" i="8" l="1"/>
  <c r="B420" i="8"/>
  <c r="A421" i="8"/>
  <c r="C421" i="8" l="1"/>
  <c r="B421" i="8"/>
  <c r="A422" i="8"/>
  <c r="B422" i="8" l="1"/>
  <c r="A423" i="8"/>
  <c r="C422" i="8"/>
  <c r="A424" i="8" l="1"/>
  <c r="C423" i="8"/>
  <c r="B423" i="8"/>
  <c r="A425" i="8" l="1"/>
  <c r="C424" i="8"/>
  <c r="B424" i="8"/>
  <c r="B425" i="8" l="1"/>
  <c r="C425" i="8"/>
  <c r="A426" i="8"/>
  <c r="A427" i="8" l="1"/>
  <c r="B426" i="8"/>
  <c r="C426" i="8"/>
  <c r="B427" i="8" l="1"/>
  <c r="A428" i="8"/>
  <c r="C427" i="8"/>
  <c r="A429" i="8" l="1"/>
  <c r="C428" i="8"/>
  <c r="B428" i="8"/>
  <c r="C429" i="8" l="1"/>
  <c r="B429" i="8"/>
  <c r="A430" i="8"/>
  <c r="B430" i="8" l="1"/>
  <c r="A431" i="8"/>
  <c r="C430" i="8"/>
  <c r="C431" i="8" l="1"/>
  <c r="B431" i="8"/>
  <c r="A432" i="8"/>
  <c r="C432" i="8" l="1"/>
  <c r="B432" i="8"/>
  <c r="A433" i="8"/>
  <c r="C433" i="8" l="1"/>
  <c r="A434" i="8"/>
  <c r="B433" i="8"/>
  <c r="A435" i="8" l="1"/>
  <c r="B434" i="8"/>
  <c r="C434" i="8"/>
  <c r="C435" i="8" l="1"/>
  <c r="B435" i="8"/>
  <c r="A436" i="8"/>
  <c r="B436" i="8" l="1"/>
  <c r="C436" i="8"/>
  <c r="A437" i="8"/>
  <c r="C437" i="8" l="1"/>
  <c r="A438" i="8"/>
  <c r="B437" i="8"/>
  <c r="A439" i="8" l="1"/>
  <c r="B438" i="8"/>
  <c r="C438" i="8"/>
  <c r="A440" i="8" l="1"/>
  <c r="C439" i="8"/>
  <c r="B439" i="8"/>
  <c r="B440" i="8" l="1"/>
  <c r="C440" i="8"/>
  <c r="A441" i="8"/>
  <c r="A442" i="8" l="1"/>
  <c r="C441" i="8"/>
  <c r="B441" i="8"/>
  <c r="B442" i="8" l="1"/>
  <c r="A443" i="8"/>
  <c r="C442" i="8"/>
  <c r="C443" i="8" l="1"/>
  <c r="B443" i="8"/>
  <c r="A444" i="8"/>
  <c r="C444" i="8" l="1"/>
  <c r="A445" i="8"/>
  <c r="B444" i="8"/>
  <c r="A446" i="8" l="1"/>
  <c r="B445" i="8"/>
  <c r="C445" i="8"/>
  <c r="C446" i="8" l="1"/>
  <c r="B446" i="8"/>
  <c r="A447" i="8"/>
  <c r="B447" i="8" l="1"/>
  <c r="C447" i="8"/>
  <c r="A448" i="8"/>
  <c r="A449" i="8" l="1"/>
  <c r="C448" i="8"/>
  <c r="B448" i="8"/>
  <c r="C449" i="8" l="1"/>
  <c r="A450" i="8"/>
  <c r="B449" i="8"/>
  <c r="B450" i="8" l="1"/>
  <c r="A451" i="8"/>
  <c r="C450" i="8"/>
  <c r="C451" i="8" l="1"/>
  <c r="B451" i="8"/>
  <c r="A452" i="8"/>
  <c r="A453" i="8" l="1"/>
  <c r="C452" i="8"/>
  <c r="B452" i="8"/>
  <c r="B453" i="8" l="1"/>
  <c r="C453" i="8"/>
  <c r="A454" i="8"/>
  <c r="A455" i="8" l="1"/>
  <c r="C454" i="8"/>
  <c r="B454" i="8"/>
  <c r="B455" i="8" l="1"/>
  <c r="A456" i="8"/>
  <c r="C455" i="8"/>
  <c r="A457" i="8" l="1"/>
  <c r="C456" i="8"/>
  <c r="B456" i="8"/>
  <c r="C457" i="8" l="1"/>
  <c r="A458" i="8"/>
  <c r="B457" i="8"/>
  <c r="C458" i="8" l="1"/>
  <c r="B458" i="8"/>
  <c r="A459" i="8"/>
  <c r="A460" i="8" l="1"/>
  <c r="C459" i="8"/>
  <c r="B459" i="8"/>
  <c r="B460" i="8" l="1"/>
  <c r="A461" i="8"/>
  <c r="C460" i="8"/>
  <c r="A462" i="8" l="1"/>
  <c r="C461" i="8"/>
  <c r="B461" i="8"/>
  <c r="B462" i="8" l="1"/>
  <c r="A463" i="8"/>
  <c r="C462" i="8"/>
  <c r="A464" i="8" l="1"/>
  <c r="C463" i="8"/>
  <c r="B463" i="8"/>
  <c r="C464" i="8" l="1"/>
  <c r="B464" i="8"/>
  <c r="A465" i="8"/>
  <c r="C465" i="8" l="1"/>
  <c r="B465" i="8"/>
  <c r="A466" i="8"/>
  <c r="C466" i="8" l="1"/>
  <c r="A467" i="8"/>
  <c r="B466" i="8"/>
  <c r="A468" i="8" l="1"/>
  <c r="C467" i="8"/>
  <c r="B467" i="8"/>
  <c r="C468" i="8" l="1"/>
  <c r="B468" i="8"/>
  <c r="A469" i="8"/>
  <c r="C469" i="8" l="1"/>
  <c r="A470" i="8"/>
  <c r="B469" i="8"/>
  <c r="B470" i="8" l="1"/>
  <c r="A471" i="8"/>
  <c r="C470" i="8"/>
  <c r="A472" i="8" l="1"/>
  <c r="C471" i="8"/>
  <c r="B471" i="8"/>
  <c r="C472" i="8" l="1"/>
  <c r="B472" i="8"/>
  <c r="A473" i="8"/>
  <c r="A474" i="8" l="1"/>
  <c r="B473" i="8"/>
  <c r="C473" i="8"/>
  <c r="A475" i="8" l="1"/>
  <c r="C474" i="8"/>
  <c r="B474" i="8"/>
  <c r="A476" i="8" l="1"/>
  <c r="C475" i="8"/>
  <c r="B475" i="8"/>
  <c r="C476" i="8" l="1"/>
  <c r="B476" i="8"/>
  <c r="A477" i="8"/>
  <c r="C477" i="8" l="1"/>
  <c r="A478" i="8"/>
  <c r="B477" i="8"/>
  <c r="A479" i="8" l="1"/>
  <c r="C478" i="8"/>
  <c r="B478" i="8"/>
  <c r="C479" i="8" l="1"/>
  <c r="B479" i="8"/>
  <c r="A480" i="8"/>
  <c r="B480" i="8" l="1"/>
  <c r="C480" i="8"/>
  <c r="A481" i="8"/>
  <c r="A482" i="8" l="1"/>
  <c r="C481" i="8"/>
  <c r="B481" i="8"/>
  <c r="B482" i="8" l="1"/>
  <c r="A483" i="8"/>
  <c r="C482" i="8"/>
  <c r="C483" i="8" l="1"/>
  <c r="A484" i="8"/>
  <c r="B483" i="8"/>
  <c r="C484" i="8" l="1"/>
  <c r="B484" i="8"/>
  <c r="A485" i="8"/>
  <c r="A486" i="8" l="1"/>
  <c r="C485" i="8"/>
  <c r="B485" i="8"/>
  <c r="A487" i="8" l="1"/>
  <c r="C486" i="8"/>
  <c r="B486" i="8"/>
  <c r="B487" i="8" l="1"/>
  <c r="C487" i="8"/>
  <c r="A488" i="8"/>
  <c r="A489" i="8" l="1"/>
  <c r="C488" i="8"/>
  <c r="B488" i="8"/>
  <c r="C489" i="8" l="1"/>
  <c r="A490" i="8"/>
  <c r="B489" i="8"/>
  <c r="B490" i="8" l="1"/>
  <c r="C490" i="8"/>
  <c r="A491" i="8"/>
  <c r="C491" i="8" l="1"/>
  <c r="B491" i="8"/>
  <c r="A492" i="8"/>
  <c r="A493" i="8" l="1"/>
  <c r="C492" i="8"/>
  <c r="B492" i="8"/>
  <c r="B493" i="8" l="1"/>
  <c r="A494" i="8"/>
  <c r="C493" i="8"/>
  <c r="A495" i="8" l="1"/>
  <c r="C494" i="8"/>
  <c r="B494" i="8"/>
  <c r="C495" i="8" l="1"/>
  <c r="A496" i="8"/>
  <c r="B495" i="8"/>
  <c r="A497" i="8" l="1"/>
  <c r="C496" i="8"/>
  <c r="B496" i="8"/>
  <c r="C497" i="8" l="1"/>
  <c r="A498" i="8"/>
  <c r="B497" i="8"/>
  <c r="C498" i="8" l="1"/>
  <c r="B498" i="8"/>
  <c r="A499" i="8"/>
  <c r="A500" i="8" l="1"/>
  <c r="C499" i="8"/>
  <c r="B499" i="8"/>
  <c r="C500" i="8" l="1"/>
  <c r="A501" i="8"/>
  <c r="B500" i="8"/>
  <c r="C501" i="8" l="1"/>
  <c r="B501" i="8"/>
  <c r="A502" i="8"/>
  <c r="B502" i="8" l="1"/>
  <c r="A503" i="8"/>
  <c r="C502" i="8"/>
  <c r="A504" i="8" l="1"/>
  <c r="C503" i="8"/>
  <c r="B503" i="8"/>
  <c r="B504" i="8" l="1"/>
  <c r="A505" i="8"/>
  <c r="C504" i="8"/>
  <c r="C505" i="8" l="1"/>
  <c r="B505" i="8"/>
  <c r="A506" i="8"/>
  <c r="B506" i="8" l="1"/>
  <c r="C506" i="8"/>
  <c r="A507" i="8"/>
  <c r="A508" i="8" l="1"/>
  <c r="C507" i="8"/>
  <c r="B507" i="8"/>
  <c r="A509" i="8" l="1"/>
  <c r="C508" i="8"/>
  <c r="B508" i="8"/>
  <c r="C509" i="8" l="1"/>
  <c r="B509" i="8"/>
  <c r="A510" i="8"/>
  <c r="B510" i="8" l="1"/>
  <c r="A511" i="8"/>
  <c r="C510" i="8"/>
  <c r="A512" i="8" l="1"/>
  <c r="C511" i="8"/>
  <c r="B511" i="8"/>
  <c r="C512" i="8" l="1"/>
  <c r="B512" i="8"/>
  <c r="A513" i="8"/>
  <c r="B513" i="8" l="1"/>
  <c r="C513" i="8"/>
  <c r="A514" i="8"/>
  <c r="A515" i="8" l="1"/>
  <c r="C514" i="8"/>
  <c r="B514" i="8"/>
  <c r="C515" i="8" l="1"/>
  <c r="B515" i="8"/>
  <c r="A516" i="8"/>
  <c r="A517" i="8" l="1"/>
  <c r="C516" i="8"/>
  <c r="B516" i="8"/>
  <c r="C517" i="8" l="1"/>
  <c r="B517" i="8"/>
  <c r="A518" i="8"/>
  <c r="A519" i="8" l="1"/>
  <c r="C518" i="8"/>
  <c r="B518" i="8"/>
  <c r="C519" i="8" l="1"/>
  <c r="B519" i="8"/>
  <c r="A520" i="8"/>
  <c r="B520" i="8" l="1"/>
  <c r="C520" i="8"/>
  <c r="A521" i="8"/>
  <c r="B521" i="8" l="1"/>
  <c r="A522" i="8"/>
  <c r="C521" i="8"/>
  <c r="B522" i="8" l="1"/>
  <c r="A523" i="8"/>
  <c r="C522" i="8"/>
  <c r="C523" i="8" l="1"/>
  <c r="B523" i="8"/>
  <c r="A524" i="8"/>
  <c r="B524" i="8" l="1"/>
  <c r="C524" i="8"/>
  <c r="A525" i="8"/>
  <c r="A526" i="8" l="1"/>
  <c r="B525" i="8"/>
  <c r="C525" i="8"/>
  <c r="B526" i="8" l="1"/>
  <c r="A527" i="8"/>
  <c r="C526" i="8"/>
  <c r="C527" i="8" l="1"/>
  <c r="B527" i="8"/>
  <c r="A528" i="8"/>
  <c r="C528" i="8" l="1"/>
  <c r="B528" i="8"/>
  <c r="A529" i="8"/>
  <c r="C529" i="8" l="1"/>
  <c r="A530" i="8"/>
  <c r="B529" i="8"/>
  <c r="B530" i="8" l="1"/>
  <c r="A531" i="8"/>
  <c r="C530" i="8"/>
  <c r="C531" i="8" l="1"/>
  <c r="B531" i="8"/>
  <c r="A532" i="8"/>
  <c r="A533" i="8" l="1"/>
  <c r="B532" i="8"/>
  <c r="C532" i="8"/>
  <c r="A534" i="8" l="1"/>
  <c r="C533" i="8"/>
  <c r="B533" i="8"/>
  <c r="A535" i="8" l="1"/>
  <c r="C534" i="8"/>
  <c r="B534" i="8"/>
  <c r="C535" i="8" l="1"/>
  <c r="B535" i="8"/>
  <c r="A536" i="8"/>
  <c r="A537" i="8" l="1"/>
  <c r="C536" i="8"/>
  <c r="B536" i="8"/>
  <c r="C537" i="8" l="1"/>
  <c r="A538" i="8"/>
  <c r="B537" i="8"/>
  <c r="C538" i="8" l="1"/>
  <c r="B538" i="8"/>
  <c r="A539" i="8"/>
  <c r="B539" i="8" l="1"/>
  <c r="C539" i="8"/>
  <c r="A540" i="8"/>
  <c r="A541" i="8" l="1"/>
  <c r="B540" i="8"/>
  <c r="C540" i="8"/>
  <c r="A542" i="8" l="1"/>
  <c r="C541" i="8"/>
  <c r="B541" i="8"/>
  <c r="B542" i="8" l="1"/>
  <c r="A543" i="8"/>
  <c r="C542" i="8"/>
  <c r="A544" i="8" l="1"/>
  <c r="C543" i="8"/>
  <c r="B543" i="8"/>
  <c r="A545" i="8" l="1"/>
  <c r="C544" i="8"/>
  <c r="B544" i="8"/>
  <c r="A546" i="8" l="1"/>
  <c r="C545" i="8"/>
  <c r="B545" i="8"/>
  <c r="C546" i="8" l="1"/>
  <c r="B546" i="8"/>
  <c r="A547" i="8"/>
  <c r="A548" i="8" l="1"/>
  <c r="B547" i="8"/>
  <c r="C547" i="8"/>
  <c r="C548" i="8" l="1"/>
  <c r="B548" i="8"/>
  <c r="A549" i="8"/>
  <c r="C549" i="8" l="1"/>
  <c r="B549" i="8"/>
  <c r="A550" i="8"/>
  <c r="B550" i="8" l="1"/>
  <c r="C550" i="8"/>
  <c r="A551" i="8"/>
  <c r="B551" i="8" l="1"/>
  <c r="A552" i="8"/>
  <c r="C551" i="8"/>
  <c r="A553" i="8" l="1"/>
  <c r="C552" i="8"/>
  <c r="B552" i="8"/>
  <c r="B553" i="8" l="1"/>
  <c r="C553" i="8"/>
  <c r="A554" i="8"/>
  <c r="A555" i="8" l="1"/>
  <c r="C554" i="8"/>
  <c r="B554" i="8"/>
  <c r="B555" i="8" l="1"/>
  <c r="A556" i="8"/>
  <c r="C555" i="8"/>
  <c r="C556" i="8" l="1"/>
  <c r="B556" i="8"/>
  <c r="A557" i="8"/>
  <c r="C557" i="8" l="1"/>
  <c r="B557" i="8"/>
  <c r="A558" i="8"/>
  <c r="A559" i="8" l="1"/>
  <c r="C558" i="8"/>
  <c r="B558" i="8"/>
  <c r="C559" i="8" l="1"/>
  <c r="B559" i="8"/>
  <c r="A560" i="8"/>
  <c r="C560" i="8" l="1"/>
  <c r="B560" i="8"/>
  <c r="A561" i="8"/>
  <c r="C561" i="8" l="1"/>
  <c r="A562" i="8"/>
  <c r="B561" i="8"/>
  <c r="B562" i="8" l="1"/>
  <c r="A563" i="8"/>
  <c r="C562" i="8"/>
  <c r="C563" i="8" l="1"/>
  <c r="B563" i="8"/>
  <c r="A564" i="8"/>
  <c r="C564" i="8" l="1"/>
  <c r="B564" i="8"/>
  <c r="A565" i="8"/>
  <c r="A566" i="8" l="1"/>
  <c r="C565" i="8"/>
  <c r="B565" i="8"/>
  <c r="A567" i="8" l="1"/>
  <c r="C566" i="8"/>
  <c r="B566" i="8"/>
  <c r="A568" i="8" l="1"/>
  <c r="C567" i="8"/>
  <c r="B567" i="8"/>
  <c r="C568" i="8" l="1"/>
  <c r="B568" i="8"/>
  <c r="A569" i="8"/>
  <c r="C569" i="8" l="1"/>
  <c r="A570" i="8"/>
  <c r="B569" i="8"/>
  <c r="B570" i="8" l="1"/>
  <c r="C570" i="8"/>
  <c r="A571" i="8"/>
  <c r="A572" i="8" l="1"/>
  <c r="C571" i="8"/>
  <c r="B571" i="8"/>
  <c r="C572" i="8" l="1"/>
  <c r="A573" i="8"/>
  <c r="B572" i="8"/>
  <c r="A574" i="8" l="1"/>
  <c r="C573" i="8"/>
  <c r="B573" i="8"/>
  <c r="A575" i="8" l="1"/>
  <c r="C574" i="8"/>
  <c r="B574" i="8"/>
  <c r="B575" i="8" l="1"/>
  <c r="C575" i="8"/>
  <c r="A576" i="8"/>
  <c r="A577" i="8" l="1"/>
  <c r="C576" i="8"/>
  <c r="B576" i="8"/>
  <c r="C577" i="8" l="1"/>
  <c r="A578" i="8"/>
  <c r="B577" i="8"/>
  <c r="A579" i="8" l="1"/>
  <c r="C578" i="8"/>
  <c r="B578" i="8"/>
  <c r="C579" i="8" l="1"/>
  <c r="B579" i="8"/>
  <c r="A580" i="8"/>
  <c r="A581" i="8" l="1"/>
  <c r="C580" i="8"/>
  <c r="B580" i="8"/>
  <c r="C581" i="8" l="1"/>
  <c r="B581" i="8"/>
  <c r="A582" i="8"/>
  <c r="B582" i="8" l="1"/>
  <c r="A583" i="8"/>
  <c r="C582" i="8"/>
  <c r="C583" i="8" l="1"/>
  <c r="B583" i="8"/>
  <c r="A584" i="8"/>
  <c r="A585" i="8" l="1"/>
  <c r="B584" i="8"/>
  <c r="C584" i="8"/>
  <c r="B585" i="8" l="1"/>
  <c r="A586" i="8"/>
  <c r="C585" i="8"/>
  <c r="B586" i="8" l="1"/>
  <c r="C586" i="8"/>
  <c r="A587" i="8"/>
  <c r="A588" i="8" l="1"/>
  <c r="C587" i="8"/>
  <c r="B587" i="8"/>
  <c r="A589" i="8" l="1"/>
  <c r="B588" i="8"/>
  <c r="C588" i="8"/>
  <c r="C589" i="8" l="1"/>
  <c r="B589" i="8"/>
  <c r="A590" i="8"/>
  <c r="B590" i="8" l="1"/>
  <c r="C590" i="8"/>
  <c r="A591" i="8"/>
  <c r="A592" i="8" l="1"/>
  <c r="C591" i="8"/>
  <c r="B591" i="8"/>
  <c r="C592" i="8" l="1"/>
  <c r="A593" i="8"/>
  <c r="B592" i="8"/>
  <c r="C593" i="8" l="1"/>
  <c r="B593" i="8"/>
  <c r="A594" i="8"/>
  <c r="A595" i="8" l="1"/>
  <c r="C594" i="8"/>
  <c r="B594" i="8"/>
  <c r="A596" i="8" l="1"/>
  <c r="C595" i="8"/>
  <c r="B595" i="8"/>
  <c r="C596" i="8" l="1"/>
  <c r="B596" i="8"/>
  <c r="A597" i="8"/>
  <c r="C597" i="8" l="1"/>
  <c r="B597" i="8"/>
  <c r="A598" i="8"/>
  <c r="C598" i="8" l="1"/>
  <c r="A599" i="8"/>
  <c r="B598" i="8"/>
  <c r="A600" i="8" l="1"/>
  <c r="B599" i="8"/>
  <c r="C599" i="8"/>
  <c r="C600" i="8" l="1"/>
  <c r="B600" i="8"/>
  <c r="A601" i="8"/>
  <c r="B601" i="8" l="1"/>
  <c r="C601" i="8"/>
  <c r="A602" i="8"/>
  <c r="B602" i="8" l="1"/>
  <c r="A603" i="8"/>
  <c r="C602" i="8"/>
  <c r="C603" i="8" l="1"/>
  <c r="B603" i="8"/>
  <c r="A604" i="8"/>
  <c r="C604" i="8" l="1"/>
  <c r="B604" i="8"/>
  <c r="A605" i="8"/>
  <c r="A606" i="8" l="1"/>
  <c r="C605" i="8"/>
  <c r="B605" i="8"/>
  <c r="A607" i="8" l="1"/>
  <c r="C606" i="8"/>
  <c r="B606" i="8"/>
  <c r="C607" i="8" l="1"/>
  <c r="B607" i="8"/>
  <c r="A608" i="8"/>
  <c r="C608" i="8" l="1"/>
  <c r="B608" i="8"/>
  <c r="A609" i="8"/>
  <c r="C609" i="8" l="1"/>
  <c r="A610" i="8"/>
  <c r="B609" i="8"/>
  <c r="B610" i="8" l="1"/>
  <c r="A611" i="8"/>
  <c r="C610" i="8"/>
  <c r="A612" i="8" l="1"/>
  <c r="C611" i="8"/>
  <c r="B611" i="8"/>
  <c r="C612" i="8" l="1"/>
  <c r="B612" i="8"/>
  <c r="A613" i="8"/>
  <c r="A614" i="8" l="1"/>
  <c r="C613" i="8"/>
  <c r="B613" i="8"/>
  <c r="A615" i="8" l="1"/>
  <c r="C614" i="8"/>
  <c r="B614" i="8"/>
  <c r="C615" i="8" l="1"/>
  <c r="B615" i="8"/>
  <c r="A616" i="8"/>
  <c r="C616" i="8" l="1"/>
  <c r="A617" i="8"/>
  <c r="B616" i="8"/>
  <c r="C617" i="8" l="1"/>
  <c r="A618" i="8"/>
  <c r="B617" i="8"/>
  <c r="C618" i="8" l="1"/>
  <c r="B618" i="8"/>
  <c r="A619" i="8"/>
  <c r="B619" i="8" l="1"/>
  <c r="C619" i="8"/>
  <c r="A620" i="8"/>
  <c r="A621" i="8" l="1"/>
  <c r="C620" i="8"/>
  <c r="B620" i="8"/>
  <c r="B621" i="8" l="1"/>
  <c r="A622" i="8"/>
  <c r="C621" i="8"/>
  <c r="B622" i="8" l="1"/>
  <c r="A623" i="8"/>
  <c r="C622" i="8"/>
  <c r="B623" i="8" l="1"/>
  <c r="C623" i="8"/>
  <c r="A624" i="8"/>
  <c r="A625" i="8" l="1"/>
  <c r="C624" i="8"/>
  <c r="B624" i="8"/>
  <c r="C625" i="8" l="1"/>
  <c r="A626" i="8"/>
  <c r="B625" i="8"/>
  <c r="C626" i="8" l="1"/>
  <c r="B626" i="8"/>
  <c r="A627" i="8"/>
  <c r="A628" i="8" l="1"/>
  <c r="C627" i="8"/>
  <c r="B627" i="8"/>
  <c r="A629" i="8" l="1"/>
  <c r="B628" i="8"/>
  <c r="C628" i="8"/>
  <c r="C629" i="8" l="1"/>
  <c r="A630" i="8"/>
  <c r="B629" i="8"/>
  <c r="B630" i="8" l="1"/>
  <c r="C630" i="8"/>
  <c r="A631" i="8"/>
  <c r="A632" i="8" l="1"/>
  <c r="C631" i="8"/>
  <c r="B631" i="8"/>
  <c r="C632" i="8" l="1"/>
  <c r="A633" i="8"/>
  <c r="B632" i="8"/>
  <c r="C633" i="8" l="1"/>
  <c r="B633" i="8"/>
  <c r="A634" i="8"/>
  <c r="A635" i="8" l="1"/>
  <c r="B634" i="8"/>
  <c r="C634" i="8"/>
  <c r="A636" i="8" l="1"/>
  <c r="C635" i="8"/>
  <c r="B635" i="8"/>
  <c r="B636" i="8" l="1"/>
  <c r="C636" i="8"/>
  <c r="A637" i="8"/>
  <c r="C637" i="8" l="1"/>
  <c r="B637" i="8"/>
  <c r="A638" i="8"/>
  <c r="C638" i="8" l="1"/>
  <c r="A639" i="8"/>
  <c r="B638" i="8"/>
  <c r="A640" i="8" l="1"/>
  <c r="B639" i="8"/>
  <c r="C639" i="8"/>
  <c r="C640" i="8" l="1"/>
  <c r="B640" i="8"/>
  <c r="A641" i="8"/>
  <c r="C641" i="8" l="1"/>
  <c r="B641" i="8"/>
  <c r="A642" i="8"/>
  <c r="B642" i="8" l="1"/>
  <c r="A643" i="8"/>
  <c r="C642" i="8"/>
  <c r="B643" i="8" l="1"/>
  <c r="A644" i="8"/>
  <c r="C643" i="8"/>
  <c r="A645" i="8" l="1"/>
  <c r="C644" i="8"/>
  <c r="B644" i="8"/>
  <c r="C645" i="8" l="1"/>
  <c r="B645" i="8"/>
  <c r="A646" i="8"/>
  <c r="A647" i="8" l="1"/>
  <c r="C646" i="8"/>
  <c r="B646" i="8"/>
  <c r="C647" i="8" l="1"/>
  <c r="A648" i="8"/>
  <c r="B647" i="8"/>
  <c r="B648" i="8" l="1"/>
  <c r="C648" i="8"/>
  <c r="A649" i="8"/>
  <c r="C649" i="8" l="1"/>
  <c r="A650" i="8"/>
  <c r="B649" i="8"/>
  <c r="B650" i="8" l="1"/>
  <c r="A651" i="8"/>
  <c r="C650" i="8"/>
  <c r="C651" i="8" l="1"/>
  <c r="B651" i="8"/>
  <c r="A652" i="8"/>
  <c r="C652" i="8" l="1"/>
  <c r="B652" i="8"/>
  <c r="A653" i="8"/>
  <c r="B653" i="8" l="1"/>
  <c r="A654" i="8"/>
  <c r="C653" i="8"/>
  <c r="A655" i="8" l="1"/>
  <c r="B654" i="8"/>
  <c r="C654" i="8"/>
  <c r="C655" i="8" l="1"/>
  <c r="B655" i="8"/>
  <c r="A656" i="8"/>
  <c r="B656" i="8" l="1"/>
  <c r="C656" i="8"/>
  <c r="A657" i="8"/>
  <c r="C657" i="8" l="1"/>
  <c r="A658" i="8"/>
  <c r="B657" i="8"/>
  <c r="C658" i="8" l="1"/>
  <c r="A659" i="8"/>
  <c r="B658" i="8"/>
  <c r="C659" i="8" l="1"/>
  <c r="B659" i="8"/>
  <c r="A660" i="8"/>
  <c r="A661" i="8" l="1"/>
  <c r="C660" i="8"/>
  <c r="B660" i="8"/>
  <c r="A662" i="8" l="1"/>
  <c r="C661" i="8"/>
  <c r="B661" i="8"/>
  <c r="B662" i="8" l="1"/>
  <c r="A663" i="8"/>
  <c r="C662" i="8"/>
  <c r="C663" i="8" l="1"/>
  <c r="B663" i="8"/>
  <c r="A664" i="8"/>
  <c r="A665" i="8" l="1"/>
  <c r="C664" i="8"/>
  <c r="B664" i="8"/>
  <c r="B665" i="8" l="1"/>
  <c r="A666" i="8"/>
  <c r="C665" i="8"/>
  <c r="C666" i="8" l="1"/>
  <c r="B666" i="8"/>
  <c r="A667" i="8"/>
  <c r="B667" i="8" l="1"/>
  <c r="C667" i="8"/>
  <c r="A668" i="8"/>
  <c r="A669" i="8" l="1"/>
  <c r="C668" i="8"/>
  <c r="B668" i="8"/>
  <c r="C669" i="8" l="1"/>
  <c r="A670" i="8"/>
  <c r="B669" i="8"/>
  <c r="B670" i="8" l="1"/>
  <c r="C670" i="8"/>
  <c r="A671" i="8"/>
  <c r="C671" i="8" l="1"/>
  <c r="A672" i="8"/>
  <c r="B671" i="8"/>
  <c r="A673" i="8" l="1"/>
  <c r="B672" i="8"/>
  <c r="C672" i="8"/>
  <c r="A674" i="8" l="1"/>
  <c r="C673" i="8"/>
  <c r="B673" i="8"/>
  <c r="A675" i="8" l="1"/>
  <c r="C674" i="8"/>
  <c r="B674" i="8"/>
  <c r="A676" i="8" l="1"/>
  <c r="C675" i="8"/>
  <c r="B675" i="8"/>
  <c r="B676" i="8" l="1"/>
  <c r="A677" i="8"/>
  <c r="C676" i="8"/>
  <c r="C677" i="8" l="1"/>
  <c r="B677" i="8"/>
  <c r="A678" i="8"/>
  <c r="B678" i="8" l="1"/>
  <c r="C678" i="8"/>
  <c r="A679" i="8"/>
  <c r="A680" i="8" l="1"/>
  <c r="C679" i="8"/>
  <c r="B679" i="8"/>
  <c r="C680" i="8" l="1"/>
  <c r="A681" i="8"/>
  <c r="B680" i="8"/>
  <c r="C681" i="8" l="1"/>
  <c r="B681" i="8"/>
  <c r="A682" i="8"/>
  <c r="B682" i="8" l="1"/>
  <c r="A683" i="8"/>
  <c r="C682" i="8"/>
  <c r="C683" i="8" l="1"/>
  <c r="A684" i="8"/>
  <c r="B683" i="8"/>
  <c r="C684" i="8" l="1"/>
  <c r="B684" i="8"/>
  <c r="A685" i="8"/>
  <c r="B685" i="8" l="1"/>
  <c r="C685" i="8"/>
  <c r="A686" i="8"/>
  <c r="A687" i="8" l="1"/>
  <c r="C686" i="8"/>
  <c r="B686" i="8"/>
  <c r="B687" i="8" l="1"/>
  <c r="C687" i="8"/>
  <c r="A688" i="8"/>
  <c r="C688" i="8" l="1"/>
  <c r="B688" i="8"/>
  <c r="A689" i="8"/>
  <c r="C689" i="8" l="1"/>
  <c r="B689" i="8"/>
  <c r="A690" i="8"/>
  <c r="B690" i="8" l="1"/>
  <c r="A691" i="8"/>
  <c r="C690" i="8"/>
  <c r="C691" i="8" l="1"/>
  <c r="B691" i="8"/>
  <c r="A692" i="8"/>
  <c r="C692" i="8" l="1"/>
  <c r="B692" i="8"/>
  <c r="A693" i="8"/>
  <c r="A694" i="8" l="1"/>
  <c r="C693" i="8"/>
  <c r="B693" i="8"/>
  <c r="A695" i="8" l="1"/>
  <c r="C694" i="8"/>
  <c r="B694" i="8"/>
  <c r="C695" i="8" l="1"/>
  <c r="B695" i="8"/>
  <c r="A696" i="8"/>
  <c r="C696" i="8" l="1"/>
  <c r="B696" i="8"/>
  <c r="A697" i="8"/>
  <c r="C697" i="8" l="1"/>
  <c r="A698" i="8"/>
  <c r="B697" i="8"/>
  <c r="B698" i="8" l="1"/>
  <c r="A699" i="8"/>
  <c r="C698" i="8"/>
  <c r="C699" i="8" l="1"/>
  <c r="B699" i="8"/>
  <c r="A700" i="8"/>
  <c r="C700" i="8" l="1"/>
  <c r="B700" i="8"/>
  <c r="A701" i="8"/>
  <c r="A702" i="8" l="1"/>
  <c r="C701" i="8"/>
  <c r="B701" i="8"/>
  <c r="B702" i="8" l="1"/>
  <c r="A703" i="8"/>
  <c r="C702" i="8"/>
  <c r="A704" i="8" l="1"/>
  <c r="B703" i="8"/>
  <c r="C703" i="8"/>
  <c r="A705" i="8" l="1"/>
  <c r="C704" i="8"/>
  <c r="B704" i="8"/>
  <c r="A706" i="8" l="1"/>
  <c r="B705" i="8"/>
  <c r="C705" i="8"/>
  <c r="A707" i="8" l="1"/>
  <c r="C706" i="8"/>
  <c r="B706" i="8"/>
  <c r="A708" i="8" l="1"/>
  <c r="C707" i="8"/>
  <c r="B707" i="8"/>
  <c r="A709" i="8" l="1"/>
  <c r="B708" i="8"/>
  <c r="C708" i="8"/>
  <c r="C709" i="8" l="1"/>
  <c r="B709" i="8"/>
  <c r="A710" i="8"/>
  <c r="B710" i="8" l="1"/>
  <c r="C710" i="8"/>
  <c r="A711" i="8"/>
  <c r="B711" i="8" l="1"/>
  <c r="C711" i="8"/>
  <c r="A712" i="8"/>
  <c r="A713" i="8" l="1"/>
  <c r="B712" i="8"/>
  <c r="C712" i="8"/>
  <c r="A714" i="8" l="1"/>
  <c r="C713" i="8"/>
  <c r="B713" i="8"/>
  <c r="A715" i="8" l="1"/>
  <c r="B714" i="8"/>
  <c r="C714" i="8"/>
  <c r="A716" i="8" l="1"/>
  <c r="C715" i="8"/>
  <c r="B715" i="8"/>
  <c r="A717" i="8" l="1"/>
  <c r="C716" i="8"/>
  <c r="B716" i="8"/>
  <c r="C717" i="8" l="1"/>
  <c r="B717" i="8"/>
  <c r="A718" i="8"/>
  <c r="C718" i="8" l="1"/>
  <c r="B718" i="8"/>
  <c r="A719" i="8"/>
  <c r="A720" i="8" l="1"/>
  <c r="B719" i="8"/>
  <c r="C719" i="8"/>
  <c r="C720" i="8" l="1"/>
  <c r="B720" i="8"/>
  <c r="A721" i="8"/>
  <c r="B721" i="8" l="1"/>
  <c r="C721" i="8"/>
  <c r="A722" i="8"/>
  <c r="B722" i="8" l="1"/>
  <c r="A723" i="8"/>
  <c r="C722" i="8"/>
  <c r="A724" i="8" l="1"/>
  <c r="B723" i="8"/>
  <c r="C723" i="8"/>
  <c r="A725" i="8" l="1"/>
  <c r="C724" i="8"/>
  <c r="B724" i="8"/>
  <c r="B725" i="8" l="1"/>
  <c r="C725" i="8"/>
  <c r="A726" i="8"/>
  <c r="A727" i="8" l="1"/>
  <c r="C726" i="8"/>
  <c r="B726" i="8"/>
  <c r="A728" i="8" l="1"/>
  <c r="C727" i="8"/>
  <c r="B727" i="8"/>
  <c r="A729" i="8" l="1"/>
  <c r="C728" i="8"/>
  <c r="B728" i="8"/>
  <c r="C729" i="8" l="1"/>
  <c r="B729" i="8"/>
  <c r="A730" i="8"/>
  <c r="B730" i="8" l="1"/>
  <c r="A731" i="8"/>
  <c r="C730" i="8"/>
  <c r="B731" i="8" l="1"/>
  <c r="A732" i="8"/>
  <c r="C731" i="8"/>
  <c r="C732" i="8" l="1"/>
  <c r="B732" i="8"/>
  <c r="A733" i="8"/>
  <c r="C733" i="8" l="1"/>
  <c r="A734" i="8"/>
  <c r="B733" i="8"/>
  <c r="A735" i="8" l="1"/>
  <c r="C734" i="8"/>
  <c r="B734" i="8"/>
  <c r="C735" i="8" l="1"/>
  <c r="B735" i="8"/>
  <c r="A736" i="8"/>
  <c r="B736" i="8" l="1"/>
  <c r="C736" i="8"/>
  <c r="A737" i="8"/>
  <c r="C737" i="8" l="1"/>
  <c r="A738" i="8"/>
  <c r="B737" i="8"/>
  <c r="A739" i="8" l="1"/>
  <c r="C738" i="8"/>
  <c r="B738" i="8"/>
  <c r="A740" i="8" l="1"/>
  <c r="C739" i="8"/>
  <c r="B739" i="8"/>
  <c r="C740" i="8" l="1"/>
  <c r="B740" i="8"/>
  <c r="A741" i="8"/>
  <c r="A742" i="8" l="1"/>
  <c r="C741" i="8"/>
  <c r="B741" i="8"/>
  <c r="B742" i="8" l="1"/>
  <c r="A743" i="8"/>
  <c r="C742" i="8"/>
  <c r="C743" i="8" l="1"/>
  <c r="B743" i="8"/>
  <c r="A744" i="8"/>
  <c r="B744" i="8" l="1"/>
  <c r="C744" i="8"/>
  <c r="A745" i="8"/>
  <c r="A746" i="8" l="1"/>
  <c r="C745" i="8"/>
  <c r="B745" i="8"/>
  <c r="A747" i="8" l="1"/>
  <c r="C746" i="8"/>
  <c r="B746" i="8"/>
  <c r="B747" i="8" l="1"/>
  <c r="C747" i="8"/>
  <c r="A748" i="8"/>
  <c r="A749" i="8" l="1"/>
  <c r="C748" i="8"/>
  <c r="B748" i="8"/>
  <c r="C749" i="8" l="1"/>
  <c r="A750" i="8"/>
  <c r="B749" i="8"/>
  <c r="B750" i="8" l="1"/>
  <c r="C750" i="8"/>
  <c r="A751" i="8"/>
  <c r="B751" i="8" l="1"/>
  <c r="C751" i="8"/>
  <c r="A752" i="8"/>
  <c r="A753" i="8" l="1"/>
  <c r="C752" i="8"/>
  <c r="B752" i="8"/>
  <c r="C753" i="8" l="1"/>
  <c r="B753" i="8"/>
  <c r="A754" i="8"/>
  <c r="A755" i="8" l="1"/>
  <c r="C754" i="8"/>
  <c r="B754" i="8"/>
  <c r="B755" i="8" l="1"/>
  <c r="A756" i="8"/>
  <c r="C755" i="8"/>
  <c r="A757" i="8" l="1"/>
  <c r="C756" i="8"/>
  <c r="B756" i="8"/>
  <c r="C757" i="8" l="1"/>
  <c r="B757" i="8"/>
  <c r="A758" i="8"/>
  <c r="B758" i="8" l="1"/>
  <c r="C758" i="8"/>
  <c r="A759" i="8"/>
  <c r="A760" i="8" l="1"/>
  <c r="C759" i="8"/>
  <c r="B759" i="8"/>
  <c r="A761" i="8" l="1"/>
  <c r="C760" i="8"/>
  <c r="B760" i="8"/>
  <c r="A762" i="8" l="1"/>
  <c r="C761" i="8"/>
  <c r="B761" i="8"/>
  <c r="B762" i="8" l="1"/>
  <c r="A763" i="8"/>
  <c r="C762" i="8"/>
  <c r="A764" i="8" l="1"/>
  <c r="B763" i="8"/>
  <c r="C763" i="8"/>
  <c r="C764" i="8" l="1"/>
  <c r="B764" i="8"/>
  <c r="A765" i="8"/>
  <c r="C765" i="8" l="1"/>
  <c r="B765" i="8"/>
  <c r="A766" i="8"/>
  <c r="C766" i="8" l="1"/>
  <c r="A767" i="8"/>
  <c r="B766" i="8"/>
  <c r="A768" i="8" l="1"/>
  <c r="B767" i="8"/>
  <c r="C767" i="8"/>
  <c r="C768" i="8" l="1"/>
  <c r="B768" i="8"/>
  <c r="A769" i="8"/>
  <c r="C769" i="8" l="1"/>
  <c r="B769" i="8"/>
  <c r="A770" i="8"/>
  <c r="B770" i="8" l="1"/>
  <c r="A771" i="8"/>
  <c r="C770" i="8"/>
  <c r="A772" i="8" l="1"/>
  <c r="C771" i="8"/>
  <c r="B771" i="8"/>
  <c r="A773" i="8" l="1"/>
  <c r="C772" i="8"/>
  <c r="B772" i="8"/>
  <c r="C773" i="8" l="1"/>
  <c r="B773" i="8"/>
  <c r="A774" i="8"/>
  <c r="A775" i="8" l="1"/>
  <c r="C774" i="8"/>
  <c r="B774" i="8"/>
  <c r="C775" i="8" l="1"/>
  <c r="B775" i="8"/>
  <c r="A776" i="8"/>
  <c r="C776" i="8" l="1"/>
  <c r="B776" i="8"/>
  <c r="A777" i="8"/>
  <c r="C777" i="8" l="1"/>
  <c r="B777" i="8"/>
  <c r="A778" i="8"/>
  <c r="A779" i="8" l="1"/>
  <c r="C778" i="8"/>
  <c r="B778" i="8"/>
  <c r="C779" i="8" l="1"/>
  <c r="B779" i="8"/>
  <c r="A780" i="8"/>
  <c r="C780" i="8" l="1"/>
  <c r="B780" i="8"/>
  <c r="A781" i="8"/>
  <c r="A782" i="8" l="1"/>
  <c r="C781" i="8"/>
  <c r="B781" i="8"/>
  <c r="B782" i="8" l="1"/>
  <c r="A783" i="8"/>
  <c r="C782" i="8"/>
  <c r="A784" i="8" l="1"/>
  <c r="C783" i="8"/>
  <c r="B783" i="8"/>
  <c r="C784" i="8" l="1"/>
  <c r="B784" i="8"/>
  <c r="A785" i="8"/>
  <c r="B785" i="8" l="1"/>
  <c r="A786" i="8"/>
  <c r="C785" i="8"/>
  <c r="C786" i="8" l="1"/>
  <c r="B786" i="8"/>
  <c r="A787" i="8"/>
  <c r="C787" i="8" l="1"/>
  <c r="B787" i="8"/>
  <c r="A788" i="8"/>
  <c r="A789" i="8" l="1"/>
  <c r="C788" i="8"/>
  <c r="B788" i="8"/>
  <c r="C789" i="8" l="1"/>
  <c r="A790" i="8"/>
  <c r="B789" i="8"/>
  <c r="B790" i="8" l="1"/>
  <c r="C790" i="8"/>
  <c r="A791" i="8"/>
  <c r="B791" i="8" l="1"/>
  <c r="C791" i="8"/>
  <c r="A792" i="8"/>
  <c r="A793" i="8" l="1"/>
  <c r="C792" i="8"/>
  <c r="B792" i="8"/>
  <c r="B793" i="8" l="1"/>
  <c r="A794" i="8"/>
  <c r="C793" i="8"/>
  <c r="A795" i="8" l="1"/>
  <c r="C794" i="8"/>
  <c r="B794" i="8"/>
  <c r="B795" i="8" l="1"/>
  <c r="C795" i="8"/>
  <c r="A796" i="8"/>
  <c r="A797" i="8" l="1"/>
  <c r="C796" i="8"/>
  <c r="B796" i="8"/>
  <c r="C797" i="8" l="1"/>
  <c r="B797" i="8"/>
  <c r="A798" i="8"/>
  <c r="C798" i="8" l="1"/>
  <c r="B798" i="8"/>
  <c r="A799" i="8"/>
  <c r="C799" i="8" l="1"/>
  <c r="A800" i="8"/>
  <c r="B799" i="8"/>
  <c r="A801" i="8" l="1"/>
  <c r="B800" i="8"/>
  <c r="C800" i="8"/>
  <c r="A802" i="8" l="1"/>
  <c r="C801" i="8"/>
  <c r="B801" i="8"/>
  <c r="B802" i="8" l="1"/>
  <c r="A803" i="8"/>
  <c r="C802" i="8"/>
  <c r="A804" i="8" l="1"/>
  <c r="C803" i="8"/>
  <c r="B803" i="8"/>
  <c r="A805" i="8" l="1"/>
  <c r="C804" i="8"/>
  <c r="B804" i="8"/>
  <c r="A806" i="8" l="1"/>
  <c r="C805" i="8"/>
  <c r="B805" i="8"/>
  <c r="B806" i="8" l="1"/>
  <c r="C806" i="8"/>
  <c r="A807" i="8"/>
  <c r="A808" i="8" l="1"/>
  <c r="C807" i="8"/>
  <c r="B807" i="8"/>
  <c r="C808" i="8" l="1"/>
  <c r="B808" i="8"/>
  <c r="A809" i="8"/>
  <c r="C809" i="8" l="1"/>
  <c r="B809" i="8"/>
  <c r="A810" i="8"/>
  <c r="B810" i="8" l="1"/>
  <c r="A811" i="8"/>
  <c r="C810" i="8"/>
  <c r="A812" i="8" l="1"/>
  <c r="C811" i="8"/>
  <c r="B811" i="8"/>
  <c r="C812" i="8" l="1"/>
  <c r="B812" i="8"/>
  <c r="A813" i="8"/>
  <c r="B813" i="8" l="1"/>
  <c r="C813" i="8"/>
  <c r="A814" i="8"/>
  <c r="A815" i="8" l="1"/>
  <c r="B814" i="8"/>
  <c r="C814" i="8"/>
  <c r="B815" i="8" l="1"/>
  <c r="A816" i="8"/>
  <c r="C815" i="8"/>
  <c r="A817" i="8" l="1"/>
  <c r="C816" i="8"/>
  <c r="B816" i="8"/>
  <c r="C817" i="8" l="1"/>
  <c r="B817" i="8"/>
  <c r="A818" i="8"/>
  <c r="A819" i="8" l="1"/>
  <c r="B818" i="8"/>
  <c r="C818" i="8"/>
  <c r="B819" i="8" l="1"/>
  <c r="C819" i="8"/>
  <c r="A820" i="8"/>
  <c r="C820" i="8" l="1"/>
  <c r="B820" i="8"/>
  <c r="A821" i="8"/>
  <c r="B821" i="8" l="1"/>
  <c r="A822" i="8"/>
  <c r="C821" i="8"/>
  <c r="B822" i="8" l="1"/>
  <c r="A823" i="8"/>
  <c r="C822" i="8"/>
  <c r="A824" i="8" l="1"/>
  <c r="C823" i="8"/>
  <c r="B823" i="8"/>
  <c r="B824" i="8" l="1"/>
  <c r="C824" i="8"/>
  <c r="A825" i="8"/>
  <c r="A826" i="8" l="1"/>
  <c r="B825" i="8"/>
  <c r="C825" i="8"/>
  <c r="B826" i="8" l="1"/>
  <c r="A827" i="8"/>
  <c r="C826" i="8"/>
  <c r="C827" i="8" l="1"/>
  <c r="B827" i="8"/>
  <c r="A828" i="8"/>
  <c r="B828" i="8" l="1"/>
  <c r="C828" i="8"/>
  <c r="A829" i="8"/>
  <c r="C829" i="8" l="1"/>
  <c r="A830" i="8"/>
  <c r="B829" i="8"/>
  <c r="B830" i="8" l="1"/>
  <c r="A831" i="8"/>
  <c r="C830" i="8"/>
  <c r="C831" i="8" l="1"/>
  <c r="B831" i="8"/>
  <c r="A832" i="8"/>
  <c r="C832" i="8" l="1"/>
  <c r="A833" i="8"/>
  <c r="B832" i="8"/>
  <c r="A834" i="8" l="1"/>
  <c r="B833" i="8"/>
  <c r="C833" i="8"/>
  <c r="A835" i="8" l="1"/>
  <c r="C834" i="8"/>
  <c r="B834" i="8"/>
  <c r="C835" i="8" l="1"/>
  <c r="B835" i="8"/>
  <c r="A836" i="8"/>
  <c r="B836" i="8" l="1"/>
  <c r="A837" i="8"/>
  <c r="C836" i="8"/>
  <c r="C837" i="8" l="1"/>
  <c r="A838" i="8"/>
  <c r="B837" i="8"/>
  <c r="C838" i="8" l="1"/>
  <c r="B838" i="8"/>
  <c r="A839" i="8"/>
  <c r="A840" i="8" l="1"/>
  <c r="B839" i="8"/>
  <c r="C839" i="8"/>
  <c r="A841" i="8" l="1"/>
  <c r="C840" i="8"/>
  <c r="B840" i="8"/>
  <c r="C841" i="8" l="1"/>
  <c r="B841" i="8"/>
  <c r="A842" i="8"/>
  <c r="B842" i="8" l="1"/>
  <c r="A843" i="8"/>
  <c r="C842" i="8"/>
  <c r="A844" i="8" l="1"/>
  <c r="C843" i="8"/>
  <c r="B843" i="8"/>
  <c r="A845" i="8" l="1"/>
  <c r="B844" i="8"/>
  <c r="C844" i="8"/>
  <c r="C845" i="8" l="1"/>
  <c r="B845" i="8"/>
  <c r="A846" i="8"/>
  <c r="C846" i="8" l="1"/>
  <c r="B846" i="8"/>
  <c r="A847" i="8"/>
  <c r="A848" i="8" l="1"/>
  <c r="C847" i="8"/>
  <c r="B847" i="8"/>
  <c r="C848" i="8" l="1"/>
  <c r="B848" i="8"/>
  <c r="A849" i="8"/>
  <c r="C849" i="8" l="1"/>
  <c r="A850" i="8"/>
  <c r="B849" i="8"/>
  <c r="B850" i="8" l="1"/>
  <c r="C850" i="8"/>
  <c r="A851" i="8"/>
  <c r="A852" i="8" l="1"/>
  <c r="C851" i="8"/>
  <c r="B851" i="8"/>
  <c r="C852" i="8" l="1"/>
  <c r="B852" i="8"/>
  <c r="A853" i="8"/>
  <c r="B853" i="8" l="1"/>
  <c r="C853" i="8"/>
  <c r="A854" i="8"/>
  <c r="A855" i="8" l="1"/>
  <c r="C854" i="8"/>
  <c r="B854" i="8"/>
  <c r="A856" i="8" l="1"/>
  <c r="C855" i="8"/>
  <c r="B855" i="8"/>
  <c r="C856" i="8" l="1"/>
  <c r="B856" i="8"/>
  <c r="A857" i="8"/>
  <c r="C857" i="8" l="1"/>
  <c r="B857" i="8"/>
  <c r="A858" i="8"/>
  <c r="A859" i="8" l="1"/>
  <c r="C858" i="8"/>
  <c r="B858" i="8"/>
  <c r="C859" i="8" l="1"/>
  <c r="A860" i="8"/>
  <c r="B859" i="8"/>
  <c r="C860" i="8" l="1"/>
  <c r="B860" i="8"/>
  <c r="A861" i="8"/>
  <c r="A862" i="8" l="1"/>
  <c r="C861" i="8"/>
  <c r="B861" i="8"/>
  <c r="B862" i="8" l="1"/>
  <c r="A863" i="8"/>
  <c r="C862" i="8"/>
  <c r="C863" i="8" l="1"/>
  <c r="B863" i="8"/>
  <c r="A864" i="8"/>
  <c r="A865" i="8" l="1"/>
  <c r="B864" i="8"/>
  <c r="C864" i="8"/>
  <c r="C865" i="8" l="1"/>
  <c r="B865" i="8"/>
  <c r="A866" i="8"/>
  <c r="C866" i="8" l="1"/>
  <c r="B866" i="8"/>
  <c r="A867" i="8"/>
  <c r="A868" i="8" l="1"/>
  <c r="B867" i="8"/>
  <c r="C867" i="8"/>
  <c r="A869" i="8" l="1"/>
  <c r="C868" i="8"/>
  <c r="B868" i="8"/>
  <c r="C869" i="8" l="1"/>
  <c r="B869" i="8"/>
  <c r="A870" i="8"/>
  <c r="B870" i="8" l="1"/>
  <c r="A871" i="8"/>
  <c r="C870" i="8"/>
  <c r="C871" i="8" l="1"/>
  <c r="B871" i="8"/>
  <c r="A872" i="8"/>
  <c r="A873" i="8" l="1"/>
  <c r="C872" i="8"/>
  <c r="B872" i="8"/>
  <c r="A874" i="8" l="1"/>
  <c r="C873" i="8"/>
  <c r="B873" i="8"/>
  <c r="A875" i="8" l="1"/>
  <c r="C874" i="8"/>
  <c r="B874" i="8"/>
  <c r="A876" i="8" l="1"/>
  <c r="C875" i="8"/>
  <c r="B875" i="8"/>
  <c r="C876" i="8" l="1"/>
  <c r="A877" i="8"/>
  <c r="B876" i="8"/>
  <c r="C877" i="8" l="1"/>
  <c r="B877" i="8"/>
  <c r="A878" i="8"/>
  <c r="C878" i="8" l="1"/>
  <c r="A879" i="8"/>
  <c r="B878" i="8"/>
  <c r="C879" i="8" l="1"/>
  <c r="B879" i="8"/>
  <c r="A880" i="8"/>
  <c r="C880" i="8" l="1"/>
  <c r="B880" i="8"/>
  <c r="A881" i="8"/>
  <c r="A882" i="8" l="1"/>
  <c r="C881" i="8"/>
  <c r="B881" i="8"/>
  <c r="B882" i="8" l="1"/>
  <c r="A883" i="8"/>
  <c r="C882" i="8"/>
  <c r="C883" i="8" l="1"/>
  <c r="B883" i="8"/>
  <c r="A884" i="8"/>
  <c r="A885" i="8" l="1"/>
  <c r="C884" i="8"/>
  <c r="B884" i="8"/>
  <c r="A886" i="8" l="1"/>
  <c r="C885" i="8"/>
  <c r="B885" i="8"/>
  <c r="B886" i="8" l="1"/>
  <c r="C886" i="8"/>
  <c r="A887" i="8"/>
  <c r="B887" i="8" l="1"/>
  <c r="A888" i="8"/>
  <c r="C887" i="8"/>
  <c r="C888" i="8" l="1"/>
  <c r="B888" i="8"/>
  <c r="A889" i="8"/>
  <c r="C889" i="8" l="1"/>
  <c r="A890" i="8"/>
  <c r="B889" i="8"/>
  <c r="B890" i="8" l="1"/>
  <c r="A891" i="8"/>
  <c r="C890" i="8"/>
  <c r="C891" i="8" l="1"/>
  <c r="B891" i="8"/>
  <c r="A892" i="8"/>
  <c r="C892" i="8" l="1"/>
  <c r="A893" i="8"/>
  <c r="B892" i="8"/>
  <c r="B893" i="8" l="1"/>
  <c r="A894" i="8"/>
  <c r="C893" i="8"/>
  <c r="A895" i="8" l="1"/>
  <c r="C894" i="8"/>
  <c r="B894" i="8"/>
  <c r="A896" i="8" l="1"/>
  <c r="C895" i="8"/>
  <c r="B895" i="8"/>
  <c r="B896" i="8" l="1"/>
  <c r="A897" i="8"/>
  <c r="C896" i="8"/>
  <c r="C897" i="8" l="1"/>
  <c r="B897" i="8"/>
  <c r="A898" i="8"/>
  <c r="A899" i="8" l="1"/>
  <c r="C898" i="8"/>
  <c r="B898" i="8"/>
  <c r="C899" i="8" l="1"/>
  <c r="B899" i="8"/>
  <c r="A900" i="8"/>
  <c r="C900" i="8" l="1"/>
  <c r="B900" i="8"/>
  <c r="A901" i="8"/>
  <c r="A902" i="8" l="1"/>
  <c r="C901" i="8"/>
  <c r="B901" i="8"/>
  <c r="B902" i="8" l="1"/>
  <c r="A903" i="8"/>
  <c r="C902" i="8"/>
  <c r="B903" i="8" l="1"/>
  <c r="A904" i="8"/>
  <c r="C903" i="8"/>
  <c r="A905" i="8" l="1"/>
  <c r="C904" i="8"/>
  <c r="B904" i="8"/>
  <c r="C905" i="8" l="1"/>
  <c r="B905" i="8"/>
  <c r="A906" i="8"/>
  <c r="A907" i="8" l="1"/>
  <c r="B906" i="8"/>
  <c r="C906" i="8"/>
  <c r="A908" i="8" l="1"/>
  <c r="C907" i="8"/>
  <c r="B907" i="8"/>
  <c r="C908" i="8" l="1"/>
  <c r="B908" i="8"/>
  <c r="A909" i="8"/>
  <c r="C909" i="8" l="1"/>
  <c r="A910" i="8"/>
  <c r="B909" i="8"/>
  <c r="B910" i="8" l="1"/>
  <c r="A911" i="8"/>
  <c r="C910" i="8"/>
  <c r="A912" i="8" l="1"/>
  <c r="C911" i="8"/>
  <c r="B911" i="8"/>
  <c r="A913" i="8" l="1"/>
  <c r="C912" i="8"/>
  <c r="B912" i="8"/>
  <c r="B913" i="8" l="1"/>
  <c r="C913" i="8"/>
  <c r="A914" i="8"/>
  <c r="C914" i="8" l="1"/>
  <c r="A915" i="8"/>
  <c r="B914" i="8"/>
  <c r="C915" i="8" l="1"/>
  <c r="B915" i="8"/>
  <c r="A916" i="8"/>
  <c r="A917" i="8" l="1"/>
  <c r="B916" i="8"/>
  <c r="C916" i="8"/>
  <c r="C917" i="8" l="1"/>
  <c r="B917" i="8"/>
  <c r="A918" i="8"/>
  <c r="A919" i="8" l="1"/>
  <c r="C918" i="8"/>
  <c r="B918" i="8"/>
  <c r="A920" i="8" l="1"/>
  <c r="C919" i="8"/>
  <c r="B919" i="8"/>
  <c r="B920" i="8" l="1"/>
  <c r="C920" i="8"/>
  <c r="A921" i="8"/>
  <c r="A922" i="8" l="1"/>
  <c r="C921" i="8"/>
  <c r="B921" i="8"/>
  <c r="B922" i="8" l="1"/>
  <c r="A923" i="8"/>
  <c r="C922" i="8"/>
  <c r="B923" i="8" l="1"/>
  <c r="A924" i="8"/>
  <c r="C923" i="8"/>
  <c r="C924" i="8" l="1"/>
  <c r="A925" i="8"/>
  <c r="B924" i="8"/>
  <c r="A926" i="8" l="1"/>
  <c r="B925" i="8"/>
  <c r="C925" i="8"/>
  <c r="B926" i="8" l="1"/>
  <c r="A927" i="8"/>
  <c r="C926" i="8"/>
  <c r="C927" i="8" l="1"/>
  <c r="B927" i="8"/>
  <c r="A928" i="8"/>
  <c r="A929" i="8" l="1"/>
  <c r="B928" i="8"/>
  <c r="C928" i="8"/>
  <c r="C929" i="8" l="1"/>
  <c r="A930" i="8"/>
  <c r="B929" i="8"/>
  <c r="B930" i="8" l="1"/>
  <c r="A931" i="8"/>
  <c r="C930" i="8"/>
  <c r="A932" i="8" l="1"/>
  <c r="C931" i="8"/>
  <c r="B931" i="8"/>
  <c r="A933" i="8" l="1"/>
  <c r="C932" i="8"/>
  <c r="B932" i="8"/>
  <c r="B933" i="8" l="1"/>
  <c r="A934" i="8"/>
  <c r="C933" i="8"/>
  <c r="C934" i="8" l="1"/>
  <c r="A935" i="8"/>
  <c r="B934" i="8"/>
  <c r="A936" i="8" l="1"/>
  <c r="C935" i="8"/>
  <c r="B935" i="8"/>
  <c r="C936" i="8" l="1"/>
  <c r="B936" i="8"/>
  <c r="A937" i="8"/>
  <c r="C937" i="8" l="1"/>
  <c r="A938" i="8"/>
  <c r="B937" i="8"/>
  <c r="A939" i="8" l="1"/>
  <c r="C938" i="8"/>
  <c r="B938" i="8"/>
  <c r="A940" i="8" l="1"/>
  <c r="C939" i="8"/>
  <c r="B939" i="8"/>
  <c r="B940" i="8" l="1"/>
  <c r="A941" i="8"/>
  <c r="C940" i="8"/>
  <c r="C941" i="8" l="1"/>
  <c r="B941" i="8"/>
  <c r="A942" i="8"/>
  <c r="B942" i="8" l="1"/>
  <c r="A943" i="8"/>
  <c r="C942" i="8"/>
  <c r="B943" i="8" l="1"/>
  <c r="A944" i="8"/>
  <c r="C943" i="8"/>
  <c r="C944" i="8" l="1"/>
  <c r="B944" i="8"/>
  <c r="A945" i="8"/>
  <c r="C945" i="8" l="1"/>
  <c r="B945" i="8"/>
  <c r="A946" i="8"/>
  <c r="C946" i="8" l="1"/>
  <c r="B946" i="8"/>
  <c r="A947" i="8"/>
  <c r="C947" i="8" l="1"/>
  <c r="B947" i="8"/>
  <c r="A948" i="8"/>
  <c r="B948" i="8" l="1"/>
  <c r="A949" i="8"/>
  <c r="C948" i="8"/>
  <c r="C949" i="8" l="1"/>
  <c r="A950" i="8"/>
  <c r="B949" i="8"/>
  <c r="B950" i="8" l="1"/>
  <c r="A951" i="8"/>
  <c r="C950" i="8"/>
  <c r="B951" i="8" l="1"/>
  <c r="C951" i="8"/>
  <c r="A952" i="8"/>
  <c r="A953" i="8" l="1"/>
  <c r="C952" i="8"/>
  <c r="B952" i="8"/>
  <c r="A954" i="8" l="1"/>
  <c r="B953" i="8"/>
  <c r="C953" i="8"/>
  <c r="C954" i="8" l="1"/>
  <c r="B954" i="8"/>
  <c r="A955" i="8"/>
  <c r="C955" i="8" l="1"/>
  <c r="B955" i="8"/>
  <c r="A956" i="8"/>
  <c r="C956" i="8" l="1"/>
  <c r="B956" i="8"/>
  <c r="A957" i="8"/>
  <c r="C957" i="8" l="1"/>
  <c r="A958" i="8"/>
  <c r="B957" i="8"/>
  <c r="C958" i="8" l="1"/>
  <c r="B958" i="8"/>
  <c r="A959" i="8"/>
  <c r="A960" i="8" l="1"/>
  <c r="C959" i="8"/>
  <c r="B959" i="8"/>
  <c r="B960" i="8" l="1"/>
  <c r="A961" i="8"/>
  <c r="C960" i="8"/>
  <c r="C961" i="8" l="1"/>
  <c r="B961" i="8"/>
  <c r="A962" i="8"/>
  <c r="C962" i="8" l="1"/>
  <c r="B962" i="8"/>
  <c r="A963" i="8"/>
  <c r="A964" i="8" l="1"/>
  <c r="B963" i="8"/>
  <c r="C963" i="8"/>
  <c r="B964" i="8" l="1"/>
  <c r="A965" i="8"/>
  <c r="C964" i="8"/>
  <c r="C965" i="8" l="1"/>
  <c r="B965" i="8"/>
  <c r="A966" i="8"/>
  <c r="A967" i="8" l="1"/>
  <c r="C966" i="8"/>
  <c r="B966" i="8"/>
  <c r="C967" i="8" l="1"/>
  <c r="B967" i="8"/>
  <c r="A968" i="8"/>
  <c r="C968" i="8" l="1"/>
  <c r="B968" i="8"/>
  <c r="A969" i="8"/>
  <c r="C969" i="8" l="1"/>
  <c r="B969" i="8"/>
  <c r="A970" i="8"/>
  <c r="B970" i="8" l="1"/>
  <c r="A971" i="8"/>
  <c r="C970" i="8"/>
  <c r="A972" i="8" l="1"/>
  <c r="B971" i="8"/>
  <c r="C971" i="8"/>
  <c r="A973" i="8" l="1"/>
  <c r="B972" i="8"/>
  <c r="C972" i="8"/>
  <c r="A974" i="8" l="1"/>
  <c r="C973" i="8"/>
  <c r="B973" i="8"/>
  <c r="C974" i="8" l="1"/>
  <c r="B974" i="8"/>
  <c r="A975" i="8"/>
  <c r="C975" i="8" l="1"/>
  <c r="B975" i="8"/>
  <c r="A976" i="8"/>
  <c r="A977" i="8" l="1"/>
  <c r="C976" i="8"/>
  <c r="B976" i="8"/>
  <c r="C977" i="8" l="1"/>
  <c r="B977" i="8"/>
  <c r="A978" i="8"/>
  <c r="C978" i="8" l="1"/>
  <c r="B978" i="8"/>
  <c r="A979" i="8"/>
  <c r="A980" i="8" l="1"/>
  <c r="C979" i="8"/>
  <c r="B979" i="8"/>
  <c r="B980" i="8" l="1"/>
  <c r="A981" i="8"/>
  <c r="C980" i="8"/>
  <c r="C981" i="8" l="1"/>
  <c r="B981" i="8"/>
  <c r="A982" i="8"/>
  <c r="C982" i="8" l="1"/>
  <c r="B982" i="8"/>
  <c r="A983" i="8"/>
  <c r="C983" i="8" l="1"/>
  <c r="B983" i="8"/>
  <c r="A984" i="8"/>
  <c r="C984" i="8" l="1"/>
  <c r="B984" i="8"/>
  <c r="A985" i="8"/>
  <c r="B985" i="8" l="1"/>
  <c r="A986" i="8"/>
  <c r="C985" i="8"/>
  <c r="A987" i="8" l="1"/>
  <c r="C986" i="8"/>
  <c r="B986" i="8"/>
  <c r="C987" i="8" l="1"/>
  <c r="B987" i="8"/>
  <c r="A988" i="8"/>
  <c r="C988" i="8" l="1"/>
  <c r="B988" i="8"/>
  <c r="A989" i="8"/>
  <c r="C989" i="8" l="1"/>
  <c r="B989" i="8"/>
  <c r="A990" i="8"/>
  <c r="B990" i="8" l="1"/>
  <c r="C990" i="8"/>
  <c r="A991" i="8"/>
  <c r="C991" i="8" l="1"/>
  <c r="B991" i="8"/>
  <c r="A992" i="8"/>
  <c r="A993" i="8" l="1"/>
  <c r="C992" i="8"/>
  <c r="B992" i="8"/>
  <c r="A994" i="8" l="1"/>
  <c r="B993" i="8"/>
  <c r="C993" i="8"/>
  <c r="C994" i="8" l="1"/>
  <c r="B994" i="8"/>
  <c r="A995" i="8"/>
  <c r="C995" i="8" l="1"/>
  <c r="B995" i="8"/>
  <c r="A996" i="8"/>
  <c r="A997" i="8" l="1"/>
  <c r="C996" i="8"/>
  <c r="B996" i="8"/>
  <c r="C997" i="8" l="1"/>
  <c r="B997" i="8"/>
  <c r="A998" i="8"/>
  <c r="B998" i="8" l="1"/>
  <c r="A999" i="8"/>
  <c r="C998" i="8"/>
  <c r="A1000" i="8" l="1"/>
  <c r="C999" i="8"/>
  <c r="B999" i="8"/>
  <c r="B1000" i="8" l="1"/>
  <c r="A1001" i="8"/>
  <c r="C1000" i="8"/>
  <c r="C1001" i="8" l="1"/>
  <c r="B1001" i="8"/>
  <c r="A1002" i="8"/>
  <c r="C1002" i="8" l="1"/>
  <c r="B1002" i="8"/>
  <c r="A1003" i="8"/>
  <c r="C1003" i="8" l="1"/>
  <c r="B1003" i="8"/>
  <c r="A1004" i="8"/>
  <c r="A1005" i="8" l="1"/>
  <c r="C1004" i="8"/>
  <c r="B1004" i="8"/>
  <c r="C1005" i="8" l="1"/>
  <c r="B1005" i="8"/>
  <c r="A1006" i="8"/>
  <c r="A1007" i="8" l="1"/>
  <c r="C1006" i="8"/>
  <c r="B1006" i="8"/>
  <c r="C1007" i="8" l="1"/>
  <c r="B1007" i="8"/>
  <c r="A1008" i="8"/>
  <c r="C1008" i="8" l="1"/>
  <c r="B1008" i="8"/>
  <c r="A1009" i="8"/>
  <c r="C1009" i="8" l="1"/>
  <c r="B1009" i="8"/>
  <c r="A1010" i="8"/>
  <c r="B1010" i="8" l="1"/>
  <c r="A1011" i="8"/>
  <c r="C1010" i="8"/>
  <c r="C1011" i="8" l="1"/>
  <c r="B1011" i="8"/>
  <c r="A1012" i="8"/>
  <c r="A1013" i="8" l="1"/>
  <c r="B1012" i="8"/>
  <c r="C1012" i="8"/>
  <c r="A1014" i="8" l="1"/>
  <c r="C1013" i="8"/>
  <c r="B1013" i="8"/>
  <c r="C1014" i="8" l="1"/>
  <c r="B1014" i="8"/>
  <c r="A1015" i="8"/>
  <c r="C1015" i="8" l="1"/>
  <c r="B1015" i="8"/>
  <c r="A1016" i="8"/>
  <c r="A1017" i="8" l="1"/>
  <c r="C1016" i="8"/>
  <c r="B1016" i="8"/>
  <c r="C1017" i="8" l="1"/>
  <c r="B1017" i="8"/>
  <c r="A1018" i="8"/>
  <c r="A1019" i="8" l="1"/>
  <c r="B1018" i="8"/>
  <c r="C1018" i="8"/>
  <c r="A1020" i="8" l="1"/>
  <c r="C1019" i="8"/>
  <c r="B1019" i="8"/>
  <c r="B1020" i="8" l="1"/>
  <c r="A1021" i="8"/>
  <c r="C1020" i="8"/>
  <c r="C1021" i="8" l="1"/>
  <c r="B1021" i="8"/>
  <c r="A1022" i="8"/>
  <c r="C1022" i="8" l="1"/>
  <c r="B1022" i="8"/>
  <c r="A1023" i="8"/>
  <c r="C1023" i="8" l="1"/>
  <c r="B1023" i="8"/>
  <c r="A1024" i="8"/>
  <c r="A1025" i="8" l="1"/>
  <c r="C1024" i="8"/>
  <c r="B1024" i="8"/>
  <c r="A1026" i="8" l="1"/>
  <c r="C1025" i="8"/>
  <c r="B1025" i="8"/>
  <c r="A1027" i="8" l="1"/>
  <c r="C1026" i="8"/>
  <c r="B1026" i="8"/>
  <c r="C1027" i="8" l="1"/>
  <c r="B1027" i="8"/>
  <c r="A1028" i="8"/>
  <c r="C1028" i="8" l="1"/>
  <c r="B1028" i="8"/>
  <c r="A1029" i="8"/>
  <c r="C1029" i="8" l="1"/>
  <c r="A1030" i="8"/>
  <c r="B1029" i="8"/>
  <c r="B1030" i="8" l="1"/>
  <c r="C1030" i="8"/>
  <c r="A1031" i="8"/>
  <c r="A1032" i="8" l="1"/>
  <c r="C1031" i="8"/>
  <c r="B1031" i="8"/>
  <c r="A1033" i="8" l="1"/>
  <c r="C1032" i="8"/>
  <c r="B1032" i="8"/>
  <c r="A1034" i="8" l="1"/>
  <c r="C1033" i="8"/>
  <c r="B1033" i="8"/>
  <c r="C1034" i="8" l="1"/>
  <c r="B1034" i="8"/>
  <c r="A1035" i="8"/>
  <c r="C1035" i="8" l="1"/>
  <c r="B1035" i="8"/>
  <c r="A1036" i="8"/>
  <c r="C1036" i="8" l="1"/>
  <c r="B1036" i="8"/>
  <c r="A1037" i="8"/>
  <c r="C1037" i="8" l="1"/>
  <c r="A1038" i="8"/>
  <c r="B1037" i="8"/>
  <c r="C1038" i="8" l="1"/>
  <c r="A1039" i="8"/>
  <c r="B1038" i="8"/>
  <c r="A1040" i="8" l="1"/>
  <c r="C1039" i="8"/>
  <c r="B1039" i="8"/>
  <c r="B1040" i="8" l="1"/>
  <c r="A1041" i="8"/>
  <c r="C1040" i="8"/>
  <c r="C1041" i="8" l="1"/>
  <c r="B1041" i="8"/>
  <c r="A1042" i="8"/>
  <c r="C1042" i="8" l="1"/>
  <c r="B1042" i="8"/>
  <c r="A1043" i="8"/>
  <c r="A1044" i="8" l="1"/>
  <c r="C1043" i="8"/>
  <c r="B1043" i="8"/>
  <c r="C1044" i="8" l="1"/>
  <c r="B1044" i="8"/>
  <c r="A1045" i="8"/>
  <c r="A1046" i="8" l="1"/>
  <c r="B1045" i="8"/>
  <c r="C1045" i="8"/>
  <c r="A1047" i="8" l="1"/>
  <c r="C1046" i="8"/>
  <c r="B1046" i="8"/>
  <c r="C1047" i="8" l="1"/>
  <c r="B1047" i="8"/>
  <c r="A1048" i="8"/>
  <c r="C1048" i="8" l="1"/>
  <c r="B1048" i="8"/>
  <c r="A1049" i="8"/>
  <c r="C1049" i="8" l="1"/>
  <c r="A1050" i="8"/>
  <c r="B1049" i="8"/>
  <c r="B1050" i="8" l="1"/>
  <c r="C1050" i="8"/>
  <c r="A1051" i="8"/>
  <c r="A1052" i="8" l="1"/>
  <c r="C1051" i="8"/>
  <c r="B1051" i="8"/>
  <c r="A1053" i="8" l="1"/>
  <c r="C1052" i="8"/>
  <c r="B1052" i="8"/>
  <c r="A1054" i="8" l="1"/>
  <c r="B1053" i="8"/>
  <c r="C1053" i="8"/>
  <c r="C1054" i="8" l="1"/>
  <c r="B1054" i="8"/>
  <c r="A1055" i="8"/>
  <c r="C1055" i="8" l="1"/>
  <c r="B1055" i="8"/>
  <c r="A1056" i="8"/>
  <c r="C1056" i="8" l="1"/>
  <c r="B1056" i="8"/>
  <c r="A1057" i="8"/>
  <c r="C1057" i="8" l="1"/>
  <c r="A1058" i="8"/>
  <c r="B1057" i="8"/>
  <c r="C1058" i="8" l="1"/>
  <c r="B1058" i="8"/>
  <c r="A1059" i="8"/>
  <c r="A1060" i="8" l="1"/>
  <c r="C1059" i="8"/>
  <c r="B1059" i="8"/>
  <c r="B1060" i="8" l="1"/>
  <c r="A1061" i="8"/>
  <c r="C1060" i="8"/>
  <c r="C1061" i="8" l="1"/>
  <c r="B1061" i="8"/>
  <c r="A1062" i="8"/>
  <c r="C1062" i="8" l="1"/>
  <c r="B1062" i="8"/>
  <c r="A1063" i="8"/>
  <c r="A1064" i="8" l="1"/>
  <c r="B1063" i="8"/>
  <c r="C1063" i="8"/>
  <c r="B1064" i="8" l="1"/>
  <c r="A1065" i="8"/>
  <c r="C1064" i="8"/>
  <c r="A1066" i="8" l="1"/>
  <c r="C1065" i="8"/>
  <c r="B1065" i="8"/>
  <c r="A1067" i="8" l="1"/>
  <c r="C1066" i="8"/>
  <c r="B1066" i="8"/>
  <c r="C1067" i="8" l="1"/>
  <c r="B1067" i="8"/>
  <c r="A1068" i="8"/>
  <c r="C1068" i="8" l="1"/>
  <c r="B1068" i="8"/>
  <c r="A1069" i="8"/>
  <c r="C1069" i="8" l="1"/>
  <c r="A1070" i="8"/>
  <c r="B1069" i="8"/>
  <c r="B1070" i="8" l="1"/>
  <c r="A1071" i="8"/>
  <c r="C1070" i="8"/>
  <c r="A1072" i="8" l="1"/>
  <c r="C1071" i="8"/>
  <c r="B1071" i="8"/>
  <c r="A1073" i="8" l="1"/>
  <c r="B1072" i="8"/>
  <c r="C1072" i="8"/>
  <c r="A1074" i="8" l="1"/>
  <c r="C1073" i="8"/>
  <c r="B1073" i="8"/>
  <c r="C1074" i="8" l="1"/>
  <c r="B1074" i="8"/>
  <c r="A1075" i="8"/>
  <c r="C1075" i="8" l="1"/>
  <c r="B1075" i="8"/>
  <c r="A1076" i="8"/>
  <c r="A1077" i="8" l="1"/>
  <c r="C1076" i="8"/>
  <c r="B1076" i="8"/>
  <c r="C1077" i="8" l="1"/>
  <c r="B1077" i="8"/>
  <c r="A1078" i="8"/>
  <c r="C1078" i="8" l="1"/>
  <c r="B1078" i="8"/>
  <c r="A1079" i="8"/>
  <c r="A1080" i="8" l="1"/>
  <c r="B1079" i="8"/>
  <c r="C1079" i="8"/>
  <c r="B1080" i="8" l="1"/>
  <c r="A1081" i="8"/>
  <c r="C1080" i="8"/>
  <c r="C1081" i="8" l="1"/>
  <c r="B1081" i="8"/>
  <c r="A1082" i="8"/>
  <c r="C1082" i="8" l="1"/>
  <c r="B1082" i="8"/>
  <c r="A1083" i="8"/>
  <c r="C1083" i="8" l="1"/>
  <c r="A1084" i="8"/>
  <c r="B1083" i="8"/>
  <c r="C1084" i="8" l="1"/>
  <c r="B1084" i="8"/>
  <c r="A1085" i="8"/>
  <c r="B1085" i="8" l="1"/>
  <c r="A1086" i="8"/>
  <c r="C1085" i="8"/>
  <c r="A1087" i="8" l="1"/>
  <c r="C1086" i="8"/>
  <c r="B1086" i="8"/>
  <c r="C1087" i="8" l="1"/>
  <c r="B1087" i="8"/>
  <c r="A1088" i="8"/>
  <c r="C1088" i="8" l="1"/>
  <c r="B1088" i="8"/>
  <c r="A1089" i="8"/>
  <c r="C1089" i="8" l="1"/>
  <c r="B1089" i="8"/>
  <c r="A1090" i="8"/>
  <c r="B1090" i="8" l="1"/>
  <c r="C1090" i="8"/>
  <c r="A1091" i="8"/>
  <c r="C1091" i="8" l="1"/>
  <c r="B1091" i="8"/>
  <c r="A1092" i="8"/>
  <c r="A1093" i="8" l="1"/>
  <c r="B1092" i="8"/>
  <c r="C1092" i="8"/>
  <c r="A1094" i="8" l="1"/>
  <c r="B1093" i="8"/>
  <c r="C1093" i="8"/>
  <c r="C1094" i="8" l="1"/>
  <c r="B1094" i="8"/>
  <c r="A1095" i="8"/>
  <c r="C1095" i="8" l="1"/>
  <c r="B1095" i="8"/>
  <c r="A1096" i="8"/>
  <c r="A1097" i="8" l="1"/>
  <c r="B1096" i="8"/>
  <c r="C1096" i="8"/>
  <c r="C1097" i="8" l="1"/>
  <c r="B1097" i="8"/>
  <c r="A1098" i="8"/>
  <c r="B1098" i="8" l="1"/>
  <c r="A1099" i="8"/>
  <c r="C1098" i="8"/>
  <c r="A1100" i="8" l="1"/>
  <c r="C1099" i="8"/>
  <c r="B1099" i="8"/>
  <c r="B1100" i="8" l="1"/>
  <c r="A1101" i="8"/>
  <c r="C1100" i="8"/>
  <c r="C1101" i="8" l="1"/>
  <c r="B1101" i="8"/>
  <c r="A1102" i="8"/>
  <c r="C1102" i="8" l="1"/>
  <c r="B1102" i="8"/>
  <c r="A1103" i="8"/>
  <c r="C1103" i="8" l="1"/>
  <c r="B1103" i="8"/>
  <c r="A1104" i="8"/>
  <c r="A1105" i="8" l="1"/>
  <c r="C1104" i="8"/>
  <c r="B1104" i="8"/>
  <c r="C1105" i="8" l="1"/>
  <c r="B1105" i="8"/>
  <c r="A1106" i="8"/>
  <c r="A1107" i="8" l="1"/>
  <c r="B1106" i="8"/>
  <c r="C1106" i="8"/>
  <c r="C1107" i="8" l="1"/>
  <c r="B1107" i="8"/>
  <c r="A1108" i="8"/>
  <c r="C1108" i="8" l="1"/>
  <c r="B1108" i="8"/>
  <c r="A1109" i="8"/>
  <c r="C1109" i="8" l="1"/>
  <c r="B1109" i="8"/>
  <c r="A1110" i="8"/>
  <c r="B1110" i="8" l="1"/>
  <c r="A1111" i="8"/>
  <c r="C1110" i="8"/>
  <c r="C1111" i="8" l="1"/>
  <c r="B1111" i="8"/>
  <c r="A1112" i="8"/>
  <c r="A1113" i="8" l="1"/>
  <c r="C1112" i="8"/>
  <c r="B1112" i="8"/>
  <c r="A1114" i="8" l="1"/>
  <c r="C1113" i="8"/>
  <c r="B1113" i="8"/>
  <c r="C1114" i="8" l="1"/>
  <c r="B1114" i="8"/>
  <c r="A1115" i="8"/>
  <c r="C1115" i="8" l="1"/>
  <c r="B1115" i="8"/>
  <c r="A1116" i="8"/>
  <c r="A1117" i="8" l="1"/>
  <c r="C1116" i="8"/>
  <c r="B1116" i="8"/>
  <c r="C1117" i="8" l="1"/>
  <c r="B1117" i="8"/>
  <c r="A1118" i="8"/>
  <c r="A1119" i="8" l="1"/>
  <c r="C1118" i="8"/>
  <c r="B1118" i="8"/>
  <c r="A1120" i="8" l="1"/>
  <c r="C1119" i="8"/>
  <c r="B1119" i="8"/>
  <c r="B1120" i="8" l="1"/>
  <c r="A1121" i="8"/>
  <c r="C1120" i="8"/>
  <c r="C1121" i="8" l="1"/>
  <c r="B1121" i="8"/>
  <c r="A1122" i="8"/>
  <c r="C1122" i="8" l="1"/>
  <c r="B1122" i="8"/>
  <c r="A1123" i="8"/>
  <c r="C1123" i="8" l="1"/>
  <c r="B1123" i="8"/>
  <c r="A1124" i="8"/>
  <c r="A1125" i="8" l="1"/>
  <c r="C1124" i="8"/>
  <c r="B1124" i="8"/>
  <c r="B1125" i="8" l="1"/>
  <c r="A1126" i="8"/>
  <c r="C1125" i="8"/>
  <c r="A1127" i="8" l="1"/>
  <c r="C1126" i="8"/>
  <c r="B1126" i="8"/>
  <c r="C1127" i="8" l="1"/>
  <c r="B1127" i="8"/>
  <c r="A1128" i="8"/>
  <c r="C1128" i="8" l="1"/>
  <c r="B1128" i="8"/>
  <c r="A1129" i="8"/>
  <c r="C1129" i="8" l="1"/>
  <c r="A1130" i="8"/>
  <c r="B1129" i="8"/>
  <c r="B1130" i="8" l="1"/>
  <c r="A1131" i="8"/>
  <c r="C1130" i="8"/>
  <c r="C1131" i="8" l="1"/>
  <c r="A1132" i="8"/>
  <c r="B1131" i="8"/>
  <c r="A1133" i="8" l="1"/>
  <c r="C1132" i="8"/>
  <c r="B1132" i="8"/>
  <c r="A1134" i="8" l="1"/>
  <c r="C1133" i="8"/>
  <c r="B1133" i="8"/>
  <c r="C1134" i="8" l="1"/>
  <c r="B1134" i="8"/>
  <c r="A1135" i="8"/>
  <c r="C1135" i="8" l="1"/>
  <c r="B1135" i="8"/>
  <c r="A1136" i="8"/>
  <c r="C1136" i="8" l="1"/>
  <c r="B1136" i="8"/>
  <c r="A1137" i="8"/>
  <c r="C1137" i="8" l="1"/>
  <c r="A1138" i="8"/>
  <c r="B1137" i="8"/>
  <c r="C1138" i="8" l="1"/>
  <c r="B1138" i="8"/>
  <c r="A1139" i="8"/>
  <c r="A1140" i="8" l="1"/>
  <c r="B1139" i="8"/>
  <c r="C1139" i="8"/>
  <c r="B1140" i="8" l="1"/>
  <c r="A1141" i="8"/>
  <c r="C1140" i="8"/>
  <c r="C1141" i="8" l="1"/>
  <c r="B1141" i="8"/>
  <c r="A1142" i="8"/>
  <c r="C1142" i="8" l="1"/>
  <c r="B1142" i="8"/>
  <c r="A1143" i="8"/>
  <c r="A1144" i="8" l="1"/>
  <c r="B1143" i="8"/>
  <c r="C1143" i="8"/>
  <c r="C1144" i="8" l="1"/>
  <c r="B1144" i="8"/>
  <c r="A1145" i="8"/>
  <c r="A1146" i="8" l="1"/>
  <c r="C1145" i="8"/>
  <c r="B1145" i="8"/>
  <c r="A1147" i="8" l="1"/>
  <c r="C1146" i="8"/>
  <c r="B1146" i="8"/>
  <c r="C1147" i="8" l="1"/>
  <c r="B1147" i="8"/>
  <c r="A1148" i="8"/>
  <c r="C1148" i="8" l="1"/>
  <c r="B1148" i="8"/>
  <c r="A1149" i="8"/>
  <c r="C1149" i="8" l="1"/>
  <c r="A1150" i="8"/>
  <c r="B1149" i="8"/>
  <c r="B1150" i="8" l="1"/>
  <c r="C1150" i="8"/>
  <c r="A1151" i="8"/>
  <c r="A1152" i="8" l="1"/>
  <c r="C1151" i="8"/>
  <c r="B1151" i="8"/>
  <c r="A1153" i="8" l="1"/>
  <c r="C1152" i="8"/>
  <c r="B1152" i="8"/>
  <c r="A1154" i="8" l="1"/>
  <c r="C1153" i="8"/>
  <c r="B1153" i="8"/>
  <c r="C1154" i="8" l="1"/>
  <c r="B1154" i="8"/>
  <c r="A1155" i="8"/>
  <c r="C1155" i="8" l="1"/>
  <c r="B1155" i="8"/>
  <c r="A1156" i="8"/>
  <c r="C1156" i="8" l="1"/>
  <c r="B1156" i="8"/>
  <c r="A1157" i="8"/>
  <c r="C1157" i="8" l="1"/>
  <c r="A1158" i="8"/>
  <c r="B1157" i="8"/>
  <c r="C1158" i="8" l="1"/>
  <c r="B1158" i="8"/>
  <c r="A1159" i="8"/>
  <c r="A1160" i="8" l="1"/>
  <c r="C1159" i="8"/>
  <c r="B1159" i="8"/>
  <c r="B1160" i="8" l="1"/>
  <c r="A1161" i="8"/>
  <c r="C1160" i="8"/>
  <c r="C1161" i="8" l="1"/>
  <c r="B1161" i="8"/>
  <c r="A1162" i="8"/>
  <c r="C1162" i="8" l="1"/>
  <c r="B1162" i="8"/>
  <c r="A1163" i="8"/>
  <c r="A1164" i="8" l="1"/>
  <c r="C1163" i="8"/>
  <c r="B1163" i="8"/>
  <c r="B1164" i="8" l="1"/>
  <c r="C1164" i="8"/>
  <c r="A1165" i="8"/>
  <c r="A1166" i="8" l="1"/>
  <c r="C1165" i="8"/>
  <c r="B1165" i="8"/>
  <c r="A1167" i="8" l="1"/>
  <c r="C1166" i="8"/>
  <c r="B1166" i="8"/>
  <c r="C1167" i="8" l="1"/>
  <c r="B1167" i="8"/>
  <c r="A1168" i="8"/>
  <c r="C1168" i="8" l="1"/>
  <c r="B1168" i="8"/>
  <c r="A1169" i="8"/>
  <c r="C1169" i="8" l="1"/>
  <c r="A1170" i="8"/>
  <c r="B1169" i="8"/>
  <c r="B1170" i="8" l="1"/>
  <c r="C1170" i="8"/>
  <c r="A1171" i="8"/>
  <c r="A1172" i="8" l="1"/>
  <c r="C1171" i="8"/>
  <c r="B1171" i="8"/>
  <c r="A1173" i="8" l="1"/>
  <c r="B1172" i="8"/>
  <c r="C1172" i="8"/>
  <c r="A1174" i="8" l="1"/>
  <c r="B1173" i="8"/>
  <c r="C1173" i="8"/>
  <c r="C1174" i="8" l="1"/>
  <c r="B1174" i="8"/>
  <c r="A1175" i="8"/>
  <c r="C1175" i="8" l="1"/>
  <c r="B1175" i="8"/>
  <c r="A1176" i="8"/>
  <c r="B1176" i="8" l="1"/>
  <c r="A1177" i="8"/>
  <c r="C1176" i="8"/>
  <c r="C1177" i="8" l="1"/>
  <c r="B1177" i="8"/>
  <c r="A1178" i="8"/>
  <c r="A1179" i="8" l="1"/>
  <c r="C1178" i="8"/>
  <c r="B1178" i="8"/>
  <c r="A1180" i="8" l="1"/>
  <c r="C1179" i="8"/>
  <c r="B1179" i="8"/>
  <c r="B1180" i="8" l="1"/>
  <c r="A1181" i="8"/>
  <c r="C1180" i="8"/>
  <c r="C1181" i="8" l="1"/>
  <c r="B1181" i="8"/>
  <c r="A1182" i="8"/>
  <c r="C1182" i="8" l="1"/>
  <c r="B1182" i="8"/>
  <c r="A1183" i="8"/>
  <c r="C1183" i="8" l="1"/>
  <c r="B1183" i="8"/>
  <c r="A1184" i="8"/>
  <c r="A1185" i="8" l="1"/>
  <c r="B1184" i="8"/>
  <c r="C1184" i="8"/>
  <c r="B1185" i="8" l="1"/>
  <c r="C1185" i="8"/>
  <c r="A1186" i="8"/>
  <c r="A1187" i="8" l="1"/>
  <c r="C1186" i="8"/>
  <c r="B1186" i="8"/>
  <c r="C1187" i="8" l="1"/>
  <c r="B1187" i="8"/>
  <c r="A1188" i="8"/>
  <c r="C1188" i="8" l="1"/>
  <c r="B1188" i="8"/>
  <c r="A1189" i="8"/>
  <c r="C1189" i="8" l="1"/>
  <c r="B1189" i="8"/>
  <c r="A1190" i="8"/>
  <c r="B1190" i="8" l="1"/>
  <c r="A1191" i="8"/>
  <c r="C1190" i="8"/>
  <c r="C1191" i="8" l="1"/>
  <c r="B1191" i="8"/>
  <c r="A1192" i="8"/>
  <c r="A1193" i="8" l="1"/>
  <c r="C1192" i="8"/>
  <c r="B1192" i="8"/>
  <c r="A1194" i="8" l="1"/>
  <c r="B1193" i="8"/>
  <c r="C1193" i="8"/>
  <c r="C1194" i="8" l="1"/>
  <c r="B1194" i="8"/>
  <c r="A1195" i="8"/>
  <c r="C1195" i="8" l="1"/>
  <c r="B1195" i="8"/>
  <c r="A1196" i="8"/>
  <c r="A1197" i="8" l="1"/>
  <c r="C1196" i="8"/>
  <c r="B1196" i="8"/>
  <c r="C1197" i="8" l="1"/>
  <c r="B1197" i="8"/>
  <c r="A1198" i="8"/>
  <c r="C1198" i="8" l="1"/>
  <c r="B1198" i="8"/>
  <c r="A1199" i="8"/>
  <c r="A1200" i="8" l="1"/>
  <c r="C1199" i="8"/>
  <c r="B1199" i="8"/>
  <c r="B1200" i="8" l="1"/>
  <c r="A1201" i="8"/>
  <c r="C1200" i="8"/>
  <c r="C1201" i="8" l="1"/>
  <c r="B1201" i="8"/>
  <c r="A1202" i="8"/>
  <c r="C1202" i="8" l="1"/>
  <c r="B1202" i="8"/>
  <c r="A1203" i="8"/>
  <c r="C1203" i="8" l="1"/>
  <c r="B1203" i="8"/>
  <c r="A1204" i="8"/>
  <c r="A1205" i="8" l="1"/>
  <c r="C1204" i="8"/>
  <c r="B1204" i="8"/>
  <c r="C1205" i="8" l="1"/>
  <c r="B1205" i="8"/>
  <c r="A1206" i="8"/>
  <c r="A1207" i="8" l="1"/>
  <c r="C1206" i="8"/>
  <c r="B1206" i="8"/>
  <c r="C1207" i="8" l="1"/>
  <c r="B1207" i="8"/>
  <c r="A1208" i="8"/>
  <c r="C1208" i="8" l="1"/>
  <c r="B1208" i="8"/>
  <c r="A1209" i="8"/>
  <c r="C1209" i="8" l="1"/>
  <c r="B1209" i="8"/>
  <c r="A1210" i="8"/>
  <c r="B1210" i="8" l="1"/>
  <c r="A1211" i="8"/>
  <c r="C1210" i="8"/>
  <c r="C1211" i="8" l="1"/>
  <c r="B1211" i="8"/>
  <c r="A1212" i="8"/>
  <c r="A1213" i="8" l="1"/>
  <c r="C1212" i="8"/>
  <c r="B1212" i="8"/>
  <c r="A1214" i="8" l="1"/>
  <c r="C1213" i="8"/>
  <c r="B1213" i="8"/>
  <c r="C1214" i="8" l="1"/>
  <c r="B1214" i="8"/>
  <c r="A1215" i="8"/>
  <c r="C1215" i="8" l="1"/>
  <c r="B1215" i="8"/>
  <c r="A1216" i="8"/>
  <c r="A1217" i="8" l="1"/>
  <c r="C1216" i="8"/>
  <c r="B1216" i="8"/>
  <c r="C1217" i="8" l="1"/>
  <c r="B1217" i="8"/>
  <c r="A1218" i="8"/>
  <c r="A1219" i="8" l="1"/>
  <c r="B1218" i="8"/>
  <c r="C1218" i="8"/>
  <c r="A1220" i="8" l="1"/>
  <c r="C1219" i="8"/>
  <c r="B1219" i="8"/>
  <c r="C1220" i="8" l="1"/>
  <c r="B1220" i="8"/>
  <c r="A1221" i="8"/>
  <c r="C1221" i="8" l="1"/>
  <c r="B1221" i="8"/>
  <c r="A1222" i="8"/>
  <c r="A1223" i="8" l="1"/>
  <c r="C1222" i="8"/>
  <c r="B1222" i="8"/>
  <c r="B1223" i="8" l="1"/>
  <c r="A1224" i="8"/>
  <c r="C1223" i="8"/>
  <c r="C1224" i="8" l="1"/>
  <c r="B1224" i="8"/>
  <c r="A1225" i="8"/>
  <c r="C1225" i="8" l="1"/>
  <c r="B1225" i="8"/>
  <c r="A1226" i="8"/>
  <c r="B1226" i="8" l="1"/>
  <c r="C1226" i="8"/>
  <c r="A1227" i="8"/>
  <c r="A1228" i="8" l="1"/>
  <c r="B1227" i="8"/>
  <c r="C1227" i="8"/>
  <c r="B1228" i="8" l="1"/>
  <c r="A1229" i="8"/>
  <c r="C1228" i="8"/>
  <c r="C1229" i="8" l="1"/>
  <c r="B1229" i="8"/>
  <c r="A1230" i="8"/>
  <c r="C1230" i="8" l="1"/>
  <c r="B1230" i="8"/>
  <c r="A1231" i="8"/>
  <c r="B1231" i="8" l="1"/>
  <c r="A1232" i="8"/>
  <c r="C1231" i="8"/>
  <c r="A1233" i="8" l="1"/>
  <c r="C1232" i="8"/>
  <c r="B1232" i="8"/>
  <c r="C1233" i="8" l="1"/>
  <c r="B1233" i="8"/>
  <c r="A1234" i="8"/>
  <c r="C1234" i="8" l="1"/>
  <c r="B1234" i="8"/>
  <c r="A1235" i="8"/>
  <c r="A1236" i="8" l="1"/>
  <c r="C1235" i="8"/>
  <c r="B1235" i="8"/>
  <c r="A1237" i="8" l="1"/>
  <c r="C1236" i="8"/>
  <c r="B1236" i="8"/>
  <c r="C1237" i="8" l="1"/>
  <c r="B1237" i="8"/>
  <c r="A1238" i="8"/>
  <c r="C1238" i="8" l="1"/>
  <c r="B1238" i="8"/>
  <c r="A1239" i="8"/>
  <c r="C1239" i="8" l="1"/>
  <c r="A1240" i="8"/>
  <c r="B1239" i="8"/>
  <c r="A1241" i="8" l="1"/>
  <c r="C1240" i="8"/>
  <c r="B1240" i="8"/>
  <c r="C1241" i="8" l="1"/>
  <c r="B1241" i="8"/>
  <c r="A1242" i="8"/>
  <c r="C1242" i="8" l="1"/>
  <c r="B1242" i="8"/>
  <c r="A1243" i="8"/>
  <c r="B1243" i="8" l="1"/>
  <c r="A1244" i="8"/>
  <c r="C1243" i="8"/>
  <c r="A1245" i="8" l="1"/>
  <c r="C1244" i="8"/>
  <c r="B1244" i="8"/>
  <c r="A1246" i="8" l="1"/>
  <c r="C1245" i="8"/>
  <c r="B1245" i="8"/>
  <c r="C1246" i="8" l="1"/>
  <c r="B1246" i="8"/>
  <c r="A1247" i="8"/>
  <c r="C1247" i="8" l="1"/>
  <c r="B1247" i="8"/>
  <c r="A1248" i="8"/>
  <c r="A1249" i="8" l="1"/>
  <c r="C1248" i="8"/>
  <c r="B1248" i="8"/>
  <c r="A1250" i="8" l="1"/>
  <c r="B1249" i="8"/>
  <c r="C1249" i="8"/>
  <c r="C1250" i="8" l="1"/>
  <c r="B1250" i="8"/>
  <c r="A1251" i="8"/>
  <c r="B1251" i="8" l="1"/>
  <c r="C1251" i="8"/>
  <c r="A1252" i="8"/>
  <c r="A1253" i="8" l="1"/>
  <c r="C1252" i="8"/>
  <c r="B1252" i="8"/>
  <c r="A1254" i="8" l="1"/>
  <c r="C1253" i="8"/>
  <c r="B1253" i="8"/>
  <c r="C1254" i="8" l="1"/>
  <c r="B1254" i="8"/>
  <c r="A1255" i="8"/>
  <c r="A1256" i="8" l="1"/>
  <c r="C1255" i="8"/>
  <c r="B1255" i="8"/>
  <c r="B1256" i="8" l="1"/>
  <c r="A1257" i="8"/>
  <c r="C1256" i="8"/>
  <c r="A1258" i="8" l="1"/>
  <c r="C1257" i="8"/>
  <c r="B1257" i="8"/>
  <c r="C1258" i="8" l="1"/>
  <c r="B1258" i="8"/>
  <c r="A1259" i="8"/>
  <c r="C1259" i="8" l="1"/>
  <c r="B1259" i="8"/>
  <c r="A1260" i="8"/>
  <c r="B1260" i="8" l="1"/>
  <c r="C1260" i="8"/>
  <c r="A1261" i="8"/>
  <c r="A1262" i="8" l="1"/>
  <c r="C1261" i="8"/>
  <c r="B1261" i="8"/>
  <c r="B1262" i="8" l="1"/>
  <c r="A1263" i="8"/>
  <c r="C1262" i="8"/>
  <c r="B1263" i="8" l="1"/>
  <c r="A1264" i="8"/>
  <c r="C1263" i="8"/>
  <c r="C1264" i="8" l="1"/>
  <c r="A1265" i="8"/>
  <c r="B1264" i="8"/>
  <c r="C1265" i="8" l="1"/>
  <c r="A1266" i="8"/>
  <c r="B1265" i="8"/>
  <c r="A1267" i="8" l="1"/>
  <c r="C1266" i="8"/>
  <c r="B1266" i="8"/>
  <c r="C1267" i="8" l="1"/>
  <c r="B1267" i="8"/>
  <c r="A1268" i="8"/>
  <c r="A1269" i="8" l="1"/>
  <c r="B1268" i="8"/>
  <c r="C1268" i="8"/>
  <c r="C1269" i="8" l="1"/>
  <c r="B1269" i="8"/>
  <c r="A1270" i="8"/>
  <c r="C1270" i="8" l="1"/>
  <c r="A1271" i="8"/>
  <c r="B1270" i="8"/>
  <c r="B1271" i="8" l="1"/>
  <c r="C1271" i="8"/>
  <c r="A1272" i="8"/>
  <c r="C1272" i="8" l="1"/>
  <c r="B1272" i="8"/>
  <c r="A1273" i="8"/>
  <c r="C1273" i="8" l="1"/>
  <c r="B1273" i="8"/>
  <c r="A1274" i="8"/>
  <c r="A1275" i="8" l="1"/>
  <c r="C1274" i="8"/>
  <c r="B1274" i="8"/>
  <c r="A1276" i="8" l="1"/>
  <c r="C1275" i="8"/>
  <c r="B1275" i="8"/>
  <c r="C1276" i="8" l="1"/>
  <c r="B1276" i="8"/>
  <c r="A1277" i="8"/>
  <c r="B1277" i="8" l="1"/>
  <c r="A1278" i="8"/>
  <c r="C1277" i="8"/>
  <c r="C1278" i="8" l="1"/>
  <c r="A1279" i="8"/>
  <c r="B1278" i="8"/>
  <c r="A1280" i="8" l="1"/>
  <c r="B1279" i="8"/>
  <c r="C1279" i="8"/>
  <c r="C1280" i="8" l="1"/>
  <c r="B1280" i="8"/>
  <c r="A1281" i="8"/>
  <c r="A1282" i="8" l="1"/>
  <c r="C1281" i="8"/>
  <c r="B1281" i="8"/>
  <c r="C1282" i="8" l="1"/>
  <c r="B1282" i="8"/>
  <c r="A1283" i="8"/>
  <c r="B1283" i="8" l="1"/>
  <c r="A1284" i="8"/>
  <c r="C1283" i="8"/>
  <c r="C1284" i="8" l="1"/>
  <c r="B1284" i="8"/>
  <c r="A1285" i="8"/>
  <c r="C1285" i="8" l="1"/>
  <c r="A1286" i="8"/>
  <c r="B1285" i="8"/>
  <c r="C1286" i="8" l="1"/>
  <c r="B1286" i="8"/>
  <c r="A1287" i="8"/>
  <c r="A1288" i="8" l="1"/>
  <c r="C1287" i="8"/>
  <c r="B1287" i="8"/>
  <c r="C1288" i="8" l="1"/>
  <c r="B1288" i="8"/>
  <c r="A1289" i="8"/>
  <c r="C1289" i="8" l="1"/>
  <c r="A1290" i="8"/>
  <c r="B1289" i="8"/>
  <c r="C1290" i="8" l="1"/>
  <c r="A1291" i="8"/>
  <c r="B1290" i="8"/>
  <c r="B1291" i="8" l="1"/>
  <c r="A1292" i="8"/>
  <c r="C1291" i="8"/>
  <c r="B1292" i="8" l="1"/>
  <c r="A1293" i="8"/>
  <c r="C1292" i="8"/>
  <c r="C1293" i="8" l="1"/>
  <c r="B1293" i="8"/>
  <c r="A1294" i="8"/>
  <c r="B1294" i="8" l="1"/>
  <c r="A1295" i="8"/>
  <c r="C1294" i="8"/>
  <c r="A1296" i="8" l="1"/>
  <c r="C1295" i="8"/>
  <c r="B1295" i="8"/>
  <c r="B1296" i="8" l="1"/>
  <c r="A1297" i="8"/>
  <c r="C1296" i="8"/>
  <c r="C1297" i="8" l="1"/>
  <c r="B1297" i="8"/>
  <c r="A1298" i="8"/>
  <c r="C1298" i="8" l="1"/>
  <c r="A1299" i="8"/>
  <c r="B1298" i="8"/>
  <c r="C1299" i="8" l="1"/>
  <c r="B1299" i="8"/>
  <c r="A1300" i="8"/>
  <c r="A1301" i="8" l="1"/>
  <c r="C1300" i="8"/>
  <c r="B1300" i="8"/>
  <c r="C1301" i="8" l="1"/>
  <c r="B1301" i="8"/>
  <c r="A1302" i="8"/>
  <c r="B1302" i="8" l="1"/>
  <c r="A1303" i="8"/>
  <c r="C1302" i="8"/>
  <c r="B1303" i="8" l="1"/>
  <c r="A1304" i="8"/>
  <c r="C1303" i="8"/>
  <c r="A1305" i="8" l="1"/>
  <c r="C1304" i="8"/>
  <c r="B1304" i="8"/>
  <c r="C1305" i="8" l="1"/>
  <c r="B1305" i="8"/>
  <c r="A1306" i="8"/>
  <c r="C1306" i="8" l="1"/>
  <c r="B1306" i="8"/>
  <c r="A1307" i="8"/>
  <c r="C1307" i="8" l="1"/>
  <c r="A1308" i="8"/>
  <c r="B1307" i="8"/>
  <c r="A1309" i="8" l="1"/>
  <c r="C1308" i="8"/>
  <c r="B1308" i="8"/>
  <c r="C1309" i="8" l="1"/>
  <c r="B1309" i="8"/>
  <c r="A1310" i="8"/>
  <c r="C1310" i="8" l="1"/>
  <c r="B1310" i="8"/>
  <c r="A1311" i="8"/>
  <c r="B1311" i="8" l="1"/>
  <c r="A1312" i="8"/>
  <c r="C1311" i="8"/>
  <c r="A1313" i="8" l="1"/>
  <c r="C1312" i="8"/>
  <c r="B1312" i="8"/>
  <c r="A1314" i="8" l="1"/>
  <c r="B1313" i="8"/>
  <c r="C1313" i="8"/>
  <c r="C1314" i="8" l="1"/>
  <c r="B1314" i="8"/>
  <c r="A1315" i="8"/>
  <c r="A1316" i="8" l="1"/>
  <c r="C1315" i="8"/>
  <c r="B1315" i="8"/>
  <c r="A1317" i="8" l="1"/>
  <c r="C1316" i="8"/>
  <c r="B1316" i="8"/>
  <c r="A1318" i="8" l="1"/>
  <c r="C1317" i="8"/>
  <c r="B1317" i="8"/>
  <c r="C1318" i="8" l="1"/>
  <c r="B1318" i="8"/>
  <c r="A1319" i="8"/>
  <c r="C1319" i="8" l="1"/>
  <c r="B1319" i="8"/>
  <c r="A1320" i="8"/>
  <c r="C1320" i="8" l="1"/>
  <c r="B1320" i="8"/>
  <c r="A1321" i="8"/>
  <c r="A1322" i="8" l="1"/>
  <c r="C1321" i="8"/>
  <c r="B1321" i="8"/>
  <c r="C1322" i="8" l="1"/>
  <c r="B1322" i="8"/>
  <c r="A1323" i="8"/>
  <c r="B1323" i="8" l="1"/>
  <c r="A1324" i="8"/>
  <c r="C1323" i="8"/>
  <c r="C1324" i="8" l="1"/>
  <c r="A1325" i="8"/>
  <c r="B1324" i="8"/>
  <c r="A1326" i="8" l="1"/>
  <c r="B1325" i="8"/>
  <c r="C1325" i="8"/>
  <c r="B1326" i="8" l="1"/>
  <c r="A1327" i="8"/>
  <c r="C1326" i="8"/>
  <c r="C1327" i="8" l="1"/>
  <c r="B1327" i="8"/>
  <c r="A1328" i="8"/>
  <c r="B1328" i="8" l="1"/>
  <c r="A1329" i="8"/>
  <c r="C1328" i="8"/>
  <c r="A1330" i="8" l="1"/>
  <c r="C1329" i="8"/>
  <c r="B1329" i="8"/>
  <c r="C1330" i="8" l="1"/>
  <c r="A1331" i="8"/>
  <c r="B1330" i="8"/>
  <c r="B1331" i="8" l="1"/>
  <c r="C1331" i="8"/>
  <c r="A1332" i="8"/>
  <c r="C1332" i="8" l="1"/>
  <c r="B1332" i="8"/>
  <c r="A1333" i="8"/>
  <c r="A1334" i="8" l="1"/>
  <c r="C1333" i="8"/>
  <c r="B1333" i="8"/>
  <c r="A1335" i="8" l="1"/>
  <c r="C1334" i="8"/>
  <c r="B1334" i="8"/>
  <c r="A1336" i="8" l="1"/>
  <c r="C1335" i="8"/>
  <c r="B1335" i="8"/>
  <c r="C1336" i="8" l="1"/>
  <c r="B1336" i="8"/>
  <c r="A1337" i="8"/>
  <c r="C1337" i="8" l="1"/>
  <c r="B1337" i="8"/>
  <c r="A1338" i="8"/>
  <c r="C1338" i="8" l="1"/>
  <c r="A1339" i="8"/>
  <c r="B1338" i="8"/>
  <c r="C1339" i="8" l="1"/>
  <c r="B1339" i="8"/>
  <c r="A1340" i="8"/>
  <c r="C1340" i="8" l="1"/>
  <c r="B1340" i="8"/>
  <c r="A1341" i="8"/>
  <c r="C1341" i="8" l="1"/>
  <c r="A1342" i="8"/>
  <c r="B1341" i="8"/>
  <c r="A1343" i="8" l="1"/>
  <c r="C1342" i="8"/>
  <c r="B1342" i="8"/>
  <c r="B1343" i="8" l="1"/>
  <c r="A1344" i="8"/>
  <c r="C1343" i="8"/>
  <c r="C1344" i="8" l="1"/>
  <c r="B1344" i="8"/>
  <c r="A1345" i="8"/>
  <c r="C1345" i="8" l="1"/>
  <c r="B1345" i="8"/>
  <c r="A1346" i="8"/>
  <c r="A1347" i="8" l="1"/>
  <c r="B1346" i="8"/>
  <c r="C1346" i="8"/>
  <c r="A1348" i="8" l="1"/>
  <c r="B1347" i="8"/>
  <c r="C1347" i="8"/>
  <c r="C1348" i="8" l="1"/>
  <c r="B1348" i="8"/>
  <c r="A1349" i="8"/>
  <c r="C1349" i="8" l="1"/>
  <c r="B1349" i="8"/>
  <c r="A1350" i="8"/>
  <c r="C1350" i="8" l="1"/>
  <c r="B1350" i="8"/>
  <c r="A1351" i="8"/>
  <c r="B1351" i="8" l="1"/>
  <c r="A1352" i="8"/>
  <c r="C1351" i="8"/>
  <c r="C1352" i="8" l="1"/>
  <c r="B1352" i="8"/>
  <c r="A1353" i="8"/>
  <c r="C1353" i="8" l="1"/>
  <c r="A1354" i="8"/>
  <c r="B1353" i="8"/>
  <c r="B1354" i="8" l="1"/>
  <c r="C1354" i="8"/>
  <c r="A1355" i="8"/>
  <c r="A1356" i="8" l="1"/>
  <c r="B1355" i="8"/>
  <c r="C1355" i="8"/>
  <c r="C1356" i="8" l="1"/>
  <c r="B1356" i="8"/>
  <c r="A1357" i="8"/>
  <c r="C1357" i="8" l="1"/>
  <c r="B1357" i="8"/>
  <c r="A1358" i="8"/>
  <c r="C1358" i="8" l="1"/>
  <c r="B1358" i="8"/>
  <c r="A1359" i="8"/>
  <c r="A1360" i="8" l="1"/>
  <c r="B1359" i="8"/>
  <c r="C1359" i="8"/>
  <c r="B1360" i="8" l="1"/>
  <c r="A1361" i="8"/>
  <c r="C1360" i="8"/>
  <c r="C1361" i="8" l="1"/>
  <c r="B1361" i="8"/>
  <c r="A1362" i="8"/>
  <c r="B1362" i="8" l="1"/>
  <c r="A1363" i="8"/>
  <c r="C1362" i="8"/>
  <c r="B1363" i="8" l="1"/>
  <c r="A1364" i="8"/>
  <c r="C1363" i="8"/>
  <c r="A1365" i="8" l="1"/>
  <c r="C1364" i="8"/>
  <c r="B1364" i="8"/>
  <c r="C1365" i="8" l="1"/>
  <c r="B1365" i="8"/>
  <c r="A1366" i="8"/>
  <c r="A1367" i="8" l="1"/>
  <c r="C1366" i="8"/>
  <c r="B1366" i="8"/>
  <c r="C1367" i="8" l="1"/>
  <c r="B1367" i="8"/>
  <c r="A1368" i="8"/>
  <c r="A1369" i="8" l="1"/>
  <c r="B1368" i="8"/>
  <c r="C1368" i="8"/>
  <c r="C1369" i="8" l="1"/>
  <c r="B1369" i="8"/>
  <c r="A1370" i="8"/>
  <c r="C1370" i="8" l="1"/>
  <c r="A1371" i="8"/>
  <c r="B1370" i="8"/>
  <c r="B1371" i="8" l="1"/>
  <c r="C1371" i="8"/>
  <c r="A1372" i="8"/>
  <c r="A1373" i="8" l="1"/>
  <c r="C1372" i="8"/>
  <c r="B1372" i="8"/>
  <c r="C1373" i="8" l="1"/>
  <c r="B1373" i="8"/>
  <c r="A1374" i="8"/>
  <c r="C1374" i="8" l="1"/>
  <c r="B1374" i="8"/>
  <c r="A1375" i="8"/>
  <c r="A1376" i="8" l="1"/>
  <c r="C1375" i="8"/>
  <c r="B1375" i="8"/>
  <c r="A1377" i="8" l="1"/>
  <c r="B1376" i="8"/>
  <c r="C1376" i="8"/>
  <c r="B1377" i="8" l="1"/>
  <c r="A1378" i="8"/>
  <c r="C1377" i="8"/>
  <c r="C1378" i="8" l="1"/>
  <c r="B1378" i="8"/>
  <c r="A1379" i="8"/>
  <c r="A1380" i="8" l="1"/>
  <c r="C1379" i="8"/>
  <c r="B1379" i="8"/>
  <c r="A1381" i="8" l="1"/>
  <c r="C1380" i="8"/>
  <c r="B1380" i="8"/>
  <c r="A1382" i="8" l="1"/>
  <c r="C1381" i="8"/>
  <c r="B1381" i="8"/>
  <c r="C1382" i="8" l="1"/>
  <c r="B1382" i="8"/>
  <c r="A1383" i="8"/>
  <c r="B1383" i="8" l="1"/>
  <c r="A1384" i="8"/>
  <c r="C1383" i="8"/>
  <c r="C1384" i="8" l="1"/>
  <c r="B1384" i="8"/>
  <c r="A1385" i="8"/>
  <c r="A1386" i="8" l="1"/>
  <c r="C1385" i="8"/>
  <c r="B1385" i="8"/>
  <c r="C1386" i="8" l="1"/>
  <c r="B1386" i="8"/>
  <c r="A1387" i="8"/>
  <c r="C1387" i="8" l="1"/>
  <c r="B1387" i="8"/>
  <c r="A1388" i="8"/>
  <c r="A1389" i="8" l="1"/>
  <c r="C1388" i="8"/>
  <c r="B1388" i="8"/>
  <c r="A1390" i="8" l="1"/>
  <c r="C1389" i="8"/>
  <c r="B1389" i="8"/>
  <c r="C1390" i="8" l="1"/>
  <c r="B1390" i="8"/>
  <c r="A1391" i="8"/>
  <c r="B1391" i="8" l="1"/>
  <c r="C1391" i="8"/>
  <c r="A1392" i="8"/>
  <c r="B1392" i="8" l="1"/>
  <c r="A1393" i="8"/>
  <c r="C1392" i="8"/>
  <c r="A1394" i="8" l="1"/>
  <c r="C1393" i="8"/>
  <c r="B1393" i="8"/>
  <c r="B1394" i="8" l="1"/>
  <c r="A1395" i="8"/>
  <c r="C1394" i="8"/>
  <c r="A1396" i="8" l="1"/>
  <c r="C1395" i="8"/>
  <c r="B1395" i="8"/>
  <c r="B1396" i="8" l="1"/>
  <c r="A1397" i="8"/>
  <c r="C1396" i="8"/>
  <c r="C1397" i="8" l="1"/>
  <c r="A1398" i="8"/>
  <c r="B1397" i="8"/>
  <c r="C1398" i="8" l="1"/>
  <c r="A1399" i="8"/>
  <c r="B1398" i="8"/>
  <c r="C1399" i="8" l="1"/>
  <c r="B1399" i="8"/>
  <c r="A1400" i="8"/>
  <c r="C1400" i="8" l="1"/>
  <c r="B1400" i="8"/>
  <c r="A1401" i="8"/>
  <c r="A1402" i="8" l="1"/>
  <c r="B1401" i="8"/>
  <c r="C1401" i="8"/>
  <c r="A1403" i="8" l="1"/>
  <c r="C1402" i="8"/>
  <c r="B1402" i="8"/>
  <c r="B1403" i="8" l="1"/>
  <c r="A1404" i="8"/>
  <c r="C1403" i="8"/>
  <c r="C1404" i="8" l="1"/>
  <c r="B1404" i="8"/>
  <c r="A1405" i="8"/>
  <c r="C1405" i="8" l="1"/>
  <c r="A1406" i="8"/>
  <c r="B1405" i="8"/>
  <c r="A1407" i="8" l="1"/>
  <c r="C1406" i="8"/>
  <c r="B1406" i="8"/>
  <c r="C1407" i="8" l="1"/>
  <c r="B1407" i="8"/>
  <c r="A1408" i="8"/>
  <c r="C1408" i="8" l="1"/>
  <c r="B1408" i="8"/>
  <c r="A1409" i="8"/>
  <c r="C1409" i="8" l="1"/>
  <c r="A1410" i="8"/>
  <c r="B1409" i="8"/>
  <c r="C1410" i="8" l="1"/>
  <c r="A1411" i="8"/>
  <c r="B1410" i="8"/>
  <c r="B1411" i="8" l="1"/>
  <c r="A1412" i="8"/>
  <c r="C1411" i="8"/>
  <c r="C1412" i="8" l="1"/>
  <c r="B1412" i="8"/>
  <c r="A1413" i="8"/>
  <c r="A1414" i="8" l="1"/>
  <c r="C1413" i="8"/>
  <c r="B1413" i="8"/>
  <c r="A1415" i="8" l="1"/>
  <c r="C1414" i="8"/>
  <c r="B1414" i="8"/>
  <c r="A1416" i="8" l="1"/>
  <c r="C1415" i="8"/>
  <c r="B1415" i="8"/>
  <c r="C1416" i="8" l="1"/>
  <c r="B1416" i="8"/>
  <c r="A1417" i="8"/>
  <c r="C1417" i="8" l="1"/>
  <c r="B1417" i="8"/>
  <c r="A1418" i="8"/>
  <c r="C1418" i="8" l="1"/>
  <c r="A1419" i="8"/>
  <c r="B1418" i="8"/>
  <c r="A1420" i="8" l="1"/>
  <c r="C1419" i="8"/>
  <c r="B1419" i="8"/>
  <c r="C1420" i="8" l="1"/>
  <c r="B1420" i="8"/>
  <c r="A1421" i="8"/>
  <c r="C1421" i="8" l="1"/>
  <c r="B1421" i="8"/>
  <c r="A1422" i="8"/>
  <c r="A1423" i="8" l="1"/>
  <c r="B1422" i="8"/>
  <c r="C1422" i="8"/>
  <c r="B1423" i="8" l="1"/>
  <c r="A1424" i="8"/>
  <c r="C1423" i="8"/>
  <c r="C1424" i="8" l="1"/>
  <c r="B1424" i="8"/>
  <c r="A1425" i="8"/>
  <c r="C1425" i="8" l="1"/>
  <c r="B1425" i="8"/>
  <c r="A1426" i="8"/>
  <c r="B1426" i="8" l="1"/>
  <c r="C1426" i="8"/>
  <c r="A1427" i="8"/>
  <c r="A1428" i="8" l="1"/>
  <c r="C1427" i="8"/>
  <c r="B1427" i="8"/>
  <c r="B1428" i="8" l="1"/>
  <c r="A1429" i="8"/>
  <c r="C1428" i="8"/>
  <c r="C1429" i="8" l="1"/>
  <c r="B1429" i="8"/>
  <c r="A1430" i="8"/>
  <c r="C1430" i="8" l="1"/>
  <c r="B1430" i="8"/>
  <c r="A1431" i="8"/>
  <c r="B1431" i="8" l="1"/>
  <c r="A1432" i="8"/>
  <c r="C1431" i="8"/>
  <c r="A1433" i="8" l="1"/>
  <c r="C1432" i="8"/>
  <c r="B1432" i="8"/>
  <c r="C1433" i="8" l="1"/>
  <c r="B1433" i="8"/>
  <c r="A1434" i="8"/>
  <c r="C1434" i="8" l="1"/>
  <c r="B1434" i="8"/>
  <c r="A1435" i="8"/>
  <c r="A1436" i="8" l="1"/>
  <c r="B1435" i="8"/>
  <c r="C1435" i="8"/>
  <c r="A1437" i="8" l="1"/>
  <c r="B1436" i="8"/>
  <c r="C1436" i="8"/>
  <c r="C1437" i="8" l="1"/>
  <c r="B1437" i="8"/>
  <c r="A1438" i="8"/>
  <c r="C1438" i="8" l="1"/>
  <c r="B1438" i="8"/>
  <c r="A1439" i="8"/>
  <c r="C1439" i="8" l="1"/>
  <c r="A1440" i="8"/>
  <c r="B1439" i="8"/>
  <c r="A1441" i="8" l="1"/>
  <c r="C1440" i="8"/>
  <c r="B1440" i="8"/>
  <c r="C1441" i="8" l="1"/>
  <c r="B1441" i="8"/>
  <c r="A1442" i="8"/>
  <c r="C1442" i="8" l="1"/>
  <c r="B1442" i="8"/>
  <c r="A1443" i="8"/>
  <c r="B1443" i="8" l="1"/>
  <c r="A1444" i="8"/>
  <c r="C1443" i="8"/>
  <c r="A1445" i="8" l="1"/>
  <c r="C1444" i="8"/>
  <c r="B1444" i="8"/>
  <c r="A1446" i="8" l="1"/>
  <c r="B1445" i="8"/>
  <c r="C1445" i="8"/>
  <c r="C1446" i="8" l="1"/>
  <c r="B1446" i="8"/>
  <c r="A1447" i="8"/>
  <c r="C1447" i="8" l="1"/>
  <c r="A1448" i="8"/>
  <c r="B1447" i="8"/>
  <c r="A1449" i="8" l="1"/>
  <c r="C1448" i="8"/>
  <c r="B1448" i="8"/>
  <c r="A1450" i="8" l="1"/>
  <c r="B1449" i="8"/>
  <c r="C1449" i="8"/>
  <c r="C1450" i="8" l="1"/>
  <c r="B1450" i="8"/>
  <c r="A1451" i="8"/>
  <c r="B1451" i="8" l="1"/>
  <c r="A1452" i="8"/>
  <c r="C1451" i="8"/>
  <c r="B1452" i="8" l="1"/>
  <c r="A1453" i="8"/>
  <c r="C1452" i="8"/>
  <c r="A1454" i="8" l="1"/>
  <c r="C1453" i="8"/>
  <c r="B1453" i="8"/>
  <c r="C1454" i="8" l="1"/>
  <c r="B1454" i="8"/>
  <c r="A1455" i="8"/>
  <c r="A1456" i="8" l="1"/>
  <c r="C1455" i="8"/>
  <c r="B1455" i="8"/>
  <c r="C1456" i="8" l="1"/>
  <c r="B1456" i="8"/>
  <c r="A1457" i="8"/>
  <c r="A1458" i="8" l="1"/>
  <c r="C1457" i="8"/>
  <c r="B1457" i="8"/>
  <c r="C1458" i="8" l="1"/>
  <c r="B1458" i="8"/>
  <c r="A1459" i="8"/>
  <c r="C1459" i="8" l="1"/>
  <c r="B1459" i="8"/>
  <c r="A1460" i="8"/>
  <c r="B1460" i="8" l="1"/>
  <c r="A1461" i="8"/>
  <c r="C1460" i="8"/>
  <c r="A1462" i="8" l="1"/>
  <c r="C1461" i="8"/>
  <c r="B1461" i="8"/>
  <c r="B1462" i="8" l="1"/>
  <c r="A1463" i="8"/>
  <c r="C1462" i="8"/>
  <c r="B1463" i="8" l="1"/>
  <c r="A1464" i="8"/>
  <c r="C1463" i="8"/>
  <c r="A1465" i="8" l="1"/>
  <c r="C1464" i="8"/>
  <c r="B1464" i="8"/>
  <c r="C1465" i="8" l="1"/>
  <c r="B1465" i="8"/>
  <c r="A1466" i="8"/>
  <c r="A1467" i="8" l="1"/>
  <c r="C1466" i="8"/>
  <c r="B1466" i="8"/>
  <c r="C1467" i="8" l="1"/>
  <c r="B1467" i="8"/>
  <c r="A1468" i="8"/>
  <c r="C1468" i="8" l="1"/>
  <c r="A1469" i="8"/>
  <c r="B1468" i="8"/>
  <c r="C1469" i="8" l="1"/>
  <c r="B1469" i="8"/>
  <c r="A1470" i="8"/>
  <c r="C1470" i="8" l="1"/>
  <c r="A1471" i="8"/>
  <c r="B1470" i="8"/>
  <c r="B1471" i="8" l="1"/>
  <c r="C1471" i="8"/>
  <c r="A1472" i="8"/>
  <c r="C1472" i="8" l="1"/>
  <c r="B1472" i="8"/>
  <c r="A1473" i="8"/>
  <c r="C1473" i="8" l="1"/>
  <c r="A1474" i="8"/>
  <c r="B1473" i="8"/>
  <c r="A1475" i="8" l="1"/>
  <c r="B1474" i="8"/>
  <c r="C1474" i="8"/>
  <c r="A1476" i="8" l="1"/>
  <c r="C1475" i="8"/>
  <c r="B1475" i="8"/>
  <c r="C1476" i="8" l="1"/>
  <c r="B1476" i="8"/>
  <c r="A1477" i="8"/>
  <c r="B1477" i="8" l="1"/>
  <c r="A1478" i="8"/>
  <c r="C1477" i="8"/>
  <c r="C1478" i="8" l="1"/>
  <c r="A1479" i="8"/>
  <c r="B1478" i="8"/>
  <c r="A1480" i="8" l="1"/>
  <c r="C1479" i="8"/>
  <c r="B1479" i="8"/>
  <c r="C1480" i="8" l="1"/>
  <c r="B1480" i="8"/>
  <c r="A1481" i="8"/>
  <c r="A1482" i="8" l="1"/>
  <c r="C1481" i="8"/>
  <c r="B1481" i="8"/>
  <c r="C1482" i="8" l="1"/>
  <c r="A1483" i="8"/>
  <c r="B1482" i="8"/>
  <c r="B1483" i="8" l="1"/>
  <c r="A1484" i="8"/>
  <c r="C1483" i="8"/>
  <c r="C1484" i="8" l="1"/>
  <c r="B1484" i="8"/>
  <c r="A1485" i="8"/>
  <c r="C1485" i="8" l="1"/>
  <c r="A1486" i="8"/>
  <c r="B1485" i="8"/>
  <c r="A1487" i="8" l="1"/>
  <c r="C1486" i="8"/>
  <c r="B1486" i="8"/>
  <c r="A1488" i="8" l="1"/>
  <c r="C1487" i="8"/>
  <c r="B1487" i="8"/>
  <c r="C1488" i="8" l="1"/>
  <c r="B1488" i="8"/>
  <c r="A1489" i="8"/>
  <c r="C1489" i="8" l="1"/>
  <c r="B1489" i="8"/>
  <c r="A1490" i="8"/>
  <c r="C1490" i="8" l="1"/>
  <c r="A1491" i="8"/>
  <c r="B1490" i="8"/>
  <c r="B1491" i="8" l="1"/>
  <c r="A1492" i="8"/>
  <c r="C1491" i="8"/>
  <c r="B1492" i="8" l="1"/>
  <c r="A1493" i="8"/>
  <c r="C1492" i="8"/>
  <c r="C1493" i="8" l="1"/>
  <c r="B1493" i="8"/>
  <c r="A1494" i="8"/>
  <c r="B1494" i="8" l="1"/>
  <c r="C1494" i="8"/>
  <c r="A1495" i="8"/>
  <c r="A1496" i="8" l="1"/>
  <c r="B1495" i="8"/>
  <c r="C1495" i="8"/>
  <c r="B1496" i="8" l="1"/>
  <c r="A1497" i="8"/>
  <c r="C1496" i="8"/>
  <c r="C1497" i="8" l="1"/>
  <c r="B1497" i="8"/>
  <c r="A1498" i="8"/>
  <c r="C1498" i="8" l="1"/>
  <c r="B1498" i="8"/>
  <c r="A1499" i="8"/>
  <c r="A1500" i="8" l="1"/>
  <c r="C1499" i="8"/>
  <c r="B1499" i="8"/>
  <c r="A1501" i="8" l="1"/>
  <c r="C1500" i="8"/>
  <c r="B1500" i="8"/>
  <c r="C1501" i="8" l="1"/>
  <c r="B1501" i="8"/>
  <c r="A1502" i="8"/>
  <c r="C1502" i="8" l="1"/>
  <c r="B1502" i="8"/>
  <c r="A1503" i="8"/>
  <c r="B1503" i="8" l="1"/>
  <c r="A1504" i="8"/>
  <c r="C1503" i="8"/>
  <c r="A1505" i="8" l="1"/>
  <c r="B1504" i="8"/>
  <c r="C1504" i="8"/>
  <c r="C1505" i="8" l="1"/>
  <c r="B1505" i="8"/>
  <c r="A1506" i="8"/>
  <c r="A1507" i="8" l="1"/>
  <c r="C1506" i="8"/>
  <c r="B1506" i="8"/>
  <c r="A1508" i="8" l="1"/>
  <c r="C1507" i="8"/>
  <c r="B1507" i="8"/>
  <c r="C1508" i="8" l="1"/>
  <c r="B1508" i="8"/>
  <c r="A1509" i="8"/>
  <c r="C1509" i="8" l="1"/>
  <c r="B1509" i="8"/>
  <c r="A1510" i="8"/>
  <c r="C1510" i="8" l="1"/>
  <c r="A1511" i="8"/>
  <c r="B1510" i="8"/>
  <c r="B1511" i="8" l="1"/>
  <c r="C1511" i="8"/>
  <c r="A1512" i="8"/>
  <c r="B1512" i="8" l="1"/>
  <c r="A1513" i="8"/>
  <c r="C1512" i="8"/>
  <c r="A1514" i="8" l="1"/>
  <c r="C1513" i="8"/>
  <c r="B1513" i="8"/>
  <c r="C1514" i="8" l="1"/>
  <c r="B1514" i="8"/>
  <c r="A1515" i="8"/>
  <c r="C1515" i="8" l="1"/>
  <c r="A1516" i="8"/>
  <c r="B1515" i="8"/>
  <c r="A1517" i="8" l="1"/>
  <c r="C1516" i="8"/>
  <c r="B1516" i="8"/>
  <c r="C1517" i="8" l="1"/>
  <c r="B1517" i="8"/>
  <c r="A1518" i="8"/>
  <c r="C1518" i="8" l="1"/>
  <c r="A1519" i="8"/>
  <c r="B1518" i="8"/>
  <c r="A1520" i="8" l="1"/>
  <c r="C1519" i="8"/>
  <c r="B1519" i="8"/>
  <c r="A1521" i="8" l="1"/>
  <c r="C1520" i="8"/>
  <c r="B1520" i="8"/>
  <c r="B1521" i="8" l="1"/>
  <c r="C1521" i="8"/>
  <c r="A1522" i="8"/>
  <c r="A1523" i="8" l="1"/>
  <c r="C1522" i="8"/>
  <c r="B1522" i="8"/>
  <c r="B1523" i="8" l="1"/>
  <c r="A1524" i="8"/>
  <c r="C1523" i="8"/>
  <c r="C1524" i="8" l="1"/>
  <c r="B1524" i="8"/>
  <c r="A1525" i="8"/>
  <c r="A1526" i="8" l="1"/>
  <c r="C1525" i="8"/>
  <c r="B1525" i="8"/>
  <c r="B1526" i="8" l="1"/>
  <c r="C1526" i="8"/>
  <c r="A1527" i="8"/>
  <c r="C1527" i="8" l="1"/>
  <c r="B1527" i="8"/>
  <c r="A1528" i="8"/>
  <c r="C1528" i="8" l="1"/>
  <c r="B1528" i="8"/>
  <c r="A1529" i="8"/>
  <c r="A1530" i="8" l="1"/>
  <c r="C1529" i="8"/>
  <c r="B1529" i="8"/>
  <c r="C1530" i="8" l="1"/>
  <c r="B1530" i="8"/>
  <c r="A1531" i="8"/>
  <c r="B1531" i="8" l="1"/>
  <c r="C1531" i="8"/>
  <c r="A1532" i="8"/>
  <c r="A1533" i="8" l="1"/>
  <c r="B1532" i="8"/>
  <c r="C1532" i="8"/>
  <c r="A1534" i="8" l="1"/>
  <c r="C1533" i="8"/>
  <c r="B1533" i="8"/>
  <c r="B1534" i="8" l="1"/>
  <c r="A1535" i="8"/>
  <c r="C1534" i="8"/>
  <c r="C1535" i="8" l="1"/>
  <c r="A1536" i="8"/>
  <c r="B1535" i="8"/>
  <c r="C1536" i="8" l="1"/>
  <c r="B1536" i="8"/>
  <c r="A1537" i="8"/>
  <c r="B1537" i="8" l="1"/>
  <c r="A1538" i="8"/>
  <c r="C1537" i="8"/>
  <c r="C1538" i="8" l="1"/>
  <c r="A1539" i="8"/>
  <c r="B1538" i="8"/>
  <c r="C1539" i="8" l="1"/>
  <c r="B1539" i="8"/>
  <c r="A1540" i="8"/>
  <c r="A1541" i="8" l="1"/>
  <c r="B1540" i="8"/>
  <c r="C1540" i="8"/>
  <c r="B1541" i="8" l="1"/>
  <c r="A1542" i="8"/>
  <c r="C1541" i="8"/>
  <c r="C1542" i="8" l="1"/>
  <c r="B1542" i="8"/>
  <c r="A1543" i="8"/>
  <c r="B1543" i="8" l="1"/>
  <c r="A1544" i="8"/>
  <c r="C1543" i="8"/>
  <c r="A1545" i="8" l="1"/>
  <c r="C1544" i="8"/>
  <c r="B1544" i="8"/>
  <c r="C1545" i="8" l="1"/>
  <c r="B1545" i="8"/>
  <c r="A1546" i="8"/>
  <c r="C1546" i="8" l="1"/>
  <c r="B1546" i="8"/>
  <c r="A1547" i="8"/>
  <c r="A1548" i="8" l="1"/>
  <c r="C1547" i="8"/>
  <c r="B1547" i="8"/>
  <c r="C1548" i="8" l="1"/>
  <c r="B1548" i="8"/>
  <c r="A1549" i="8"/>
  <c r="C1549" i="8" l="1"/>
  <c r="A1550" i="8"/>
  <c r="B1549" i="8"/>
  <c r="C1550" i="8" l="1"/>
  <c r="A1551" i="8"/>
  <c r="B1550" i="8"/>
  <c r="B1551" i="8" l="1"/>
  <c r="C1551" i="8"/>
  <c r="A1552" i="8"/>
  <c r="C1552" i="8" l="1"/>
  <c r="B1552" i="8"/>
  <c r="A1553" i="8"/>
  <c r="A1554" i="8" l="1"/>
  <c r="C1553" i="8"/>
  <c r="B1553" i="8"/>
  <c r="B1554" i="8" l="1"/>
  <c r="A1555" i="8"/>
  <c r="C1554" i="8"/>
  <c r="C1555" i="8" l="1"/>
  <c r="A1556" i="8"/>
  <c r="B1555" i="8"/>
  <c r="B1556" i="8" l="1"/>
  <c r="C1556" i="8"/>
  <c r="A1557" i="8"/>
  <c r="A1558" i="8" l="1"/>
  <c r="C1557" i="8"/>
  <c r="B1557" i="8"/>
  <c r="C1558" i="8" l="1"/>
  <c r="B1558" i="8"/>
  <c r="A1559" i="8"/>
  <c r="C1559" i="8" l="1"/>
  <c r="A1560" i="8"/>
  <c r="B1559" i="8"/>
  <c r="A1561" i="8" l="1"/>
  <c r="B1560" i="8"/>
  <c r="C1560" i="8"/>
  <c r="B1561" i="8" l="1"/>
  <c r="C1561" i="8"/>
  <c r="A1562" i="8"/>
  <c r="B1562" i="8" l="1"/>
  <c r="A1563" i="8"/>
  <c r="C1562" i="8"/>
  <c r="B1563" i="8" l="1"/>
  <c r="A1564" i="8"/>
  <c r="C1563" i="8"/>
  <c r="C1564" i="8" l="1"/>
  <c r="B1564" i="8"/>
  <c r="A1565" i="8"/>
  <c r="A1566" i="8" l="1"/>
  <c r="C1565" i="8"/>
  <c r="B1565" i="8"/>
  <c r="A1567" i="8" l="1"/>
  <c r="B1566" i="8"/>
  <c r="C1566" i="8"/>
  <c r="C1567" i="8" l="1"/>
  <c r="B1567" i="8"/>
  <c r="A1568" i="8"/>
  <c r="C1568" i="8" l="1"/>
  <c r="B1568" i="8"/>
  <c r="A1569" i="8"/>
  <c r="A1570" i="8" l="1"/>
  <c r="C1569" i="8"/>
  <c r="B1569" i="8"/>
  <c r="C1570" i="8" l="1"/>
  <c r="B1570" i="8"/>
  <c r="A1571" i="8"/>
  <c r="B1571" i="8" l="1"/>
  <c r="A1572" i="8"/>
  <c r="C1571" i="8"/>
  <c r="A1573" i="8" l="1"/>
  <c r="C1572" i="8"/>
  <c r="B1572" i="8"/>
  <c r="A1574" i="8" l="1"/>
  <c r="C1573" i="8"/>
  <c r="B1573" i="8"/>
  <c r="A1575" i="8" l="1"/>
  <c r="C1574" i="8"/>
  <c r="B1574" i="8"/>
  <c r="C1575" i="8" l="1"/>
  <c r="A1576" i="8"/>
  <c r="B1575" i="8"/>
  <c r="B1576" i="8" l="1"/>
  <c r="C1576" i="8"/>
  <c r="A1577" i="8"/>
  <c r="C1577" i="8" l="1"/>
  <c r="B1577" i="8"/>
  <c r="A1578" i="8"/>
  <c r="C1578" i="8" l="1"/>
  <c r="A1579" i="8"/>
  <c r="B1578" i="8"/>
  <c r="A1580" i="8" l="1"/>
  <c r="C1579" i="8"/>
  <c r="B1579" i="8"/>
  <c r="A1581" i="8" l="1"/>
  <c r="C1580" i="8"/>
  <c r="B1580" i="8"/>
  <c r="B1581" i="8" l="1"/>
  <c r="C1581" i="8"/>
  <c r="A1582" i="8"/>
  <c r="A1583" i="8" l="1"/>
  <c r="C1582" i="8"/>
  <c r="B1582" i="8"/>
  <c r="B1583" i="8" l="1"/>
  <c r="A1584" i="8"/>
  <c r="C1583" i="8"/>
  <c r="C1584" i="8" l="1"/>
  <c r="B1584" i="8"/>
  <c r="A1585" i="8"/>
  <c r="A1586" i="8" l="1"/>
  <c r="C1585" i="8"/>
  <c r="B1585" i="8"/>
  <c r="C1586" i="8" l="1"/>
  <c r="B1586" i="8"/>
  <c r="A1587" i="8"/>
  <c r="C1587" i="8" l="1"/>
  <c r="A1588" i="8"/>
  <c r="B1587" i="8"/>
  <c r="C1588" i="8" l="1"/>
  <c r="B1588" i="8"/>
  <c r="A1589" i="8"/>
  <c r="C1589" i="8" l="1"/>
  <c r="B1589" i="8"/>
  <c r="A1590" i="8"/>
  <c r="C1590" i="8" l="1"/>
  <c r="B1590" i="8"/>
  <c r="A1591" i="8"/>
  <c r="B1591" i="8" l="1"/>
  <c r="A1592" i="8"/>
  <c r="C1591" i="8"/>
  <c r="C1592" i="8" l="1"/>
  <c r="B1592" i="8"/>
  <c r="A1593" i="8"/>
  <c r="A1594" i="8" l="1"/>
  <c r="C1593" i="8"/>
  <c r="B1593" i="8"/>
  <c r="A1595" i="8" l="1"/>
  <c r="C1594" i="8"/>
  <c r="B1594" i="8"/>
  <c r="C1595" i="8" l="1"/>
  <c r="A1596" i="8"/>
  <c r="B1595" i="8"/>
  <c r="A1597" i="8" l="1"/>
  <c r="C1596" i="8"/>
  <c r="B1596" i="8"/>
  <c r="A1598" i="8" l="1"/>
  <c r="C1597" i="8"/>
  <c r="B1597" i="8"/>
  <c r="C1598" i="8" l="1"/>
  <c r="B1598" i="8"/>
  <c r="A1599" i="8"/>
  <c r="C1599" i="8" l="1"/>
  <c r="A1600" i="8"/>
  <c r="B1599" i="8"/>
  <c r="A1601" i="8" l="1"/>
  <c r="C1600" i="8"/>
  <c r="B1600" i="8"/>
  <c r="B1601" i="8" l="1"/>
  <c r="C1601" i="8"/>
  <c r="A1602" i="8"/>
  <c r="C1602" i="8" l="1"/>
  <c r="B1602" i="8"/>
  <c r="A1603" i="8"/>
  <c r="B1603" i="8" l="1"/>
  <c r="A1604" i="8"/>
  <c r="C1603" i="8"/>
  <c r="A1605" i="8" l="1"/>
  <c r="C1604" i="8"/>
  <c r="B1604" i="8"/>
  <c r="C1605" i="8" l="1"/>
  <c r="B1605" i="8"/>
  <c r="A1606" i="8"/>
  <c r="A1607" i="8" l="1"/>
  <c r="C1606" i="8"/>
  <c r="B1606" i="8"/>
  <c r="A1608" i="8" l="1"/>
  <c r="B1607" i="8"/>
  <c r="C1607" i="8"/>
  <c r="C1608" i="8" l="1"/>
  <c r="B1608" i="8"/>
  <c r="A1609" i="8"/>
  <c r="C1609" i="8" l="1"/>
  <c r="A1610" i="8"/>
  <c r="B1609" i="8"/>
  <c r="C1610" i="8" l="1"/>
  <c r="A1611" i="8"/>
  <c r="B1610" i="8"/>
  <c r="B1611" i="8" l="1"/>
  <c r="C1611" i="8"/>
  <c r="A1612" i="8"/>
  <c r="B1612" i="8" l="1"/>
  <c r="C1612" i="8"/>
  <c r="A1613" i="8"/>
  <c r="A1614" i="8" l="1"/>
  <c r="C1613" i="8"/>
  <c r="B1613" i="8"/>
  <c r="C1614" i="8" l="1"/>
  <c r="B1614" i="8"/>
  <c r="A1615" i="8"/>
  <c r="C1615" i="8" l="1"/>
  <c r="A1616" i="8"/>
  <c r="B1615" i="8"/>
  <c r="A1617" i="8" l="1"/>
  <c r="C1616" i="8"/>
  <c r="B1616" i="8"/>
  <c r="C1617" i="8" l="1"/>
  <c r="B1617" i="8"/>
  <c r="A1618" i="8"/>
  <c r="C1618" i="8" l="1"/>
  <c r="B1618" i="8"/>
  <c r="A1619" i="8"/>
  <c r="A1620" i="8" l="1"/>
  <c r="B1619" i="8"/>
  <c r="C1619" i="8"/>
  <c r="A1621" i="8" l="1"/>
  <c r="C1620" i="8"/>
  <c r="B1620" i="8"/>
  <c r="B1621" i="8" l="1"/>
  <c r="A1622" i="8"/>
  <c r="C1621" i="8"/>
  <c r="A1623" i="8" l="1"/>
  <c r="C1622" i="8"/>
  <c r="B1622" i="8"/>
  <c r="B1623" i="8" l="1"/>
  <c r="A1624" i="8"/>
  <c r="C1623" i="8"/>
  <c r="C1624" i="8" l="1"/>
  <c r="B1624" i="8"/>
  <c r="A1625" i="8"/>
  <c r="A1626" i="8" l="1"/>
  <c r="C1625" i="8"/>
  <c r="B1625" i="8"/>
  <c r="B1626" i="8" l="1"/>
  <c r="A1627" i="8"/>
  <c r="C1626" i="8"/>
  <c r="C1627" i="8" l="1"/>
  <c r="B1627" i="8"/>
  <c r="A1628" i="8"/>
  <c r="C1628" i="8" l="1"/>
  <c r="B1628" i="8"/>
  <c r="A1629" i="8"/>
  <c r="A1630" i="8" l="1"/>
  <c r="B1629" i="8"/>
  <c r="C1629" i="8"/>
  <c r="C1630" i="8" l="1"/>
  <c r="B1630" i="8"/>
  <c r="A1631" i="8"/>
  <c r="B1631" i="8" l="1"/>
  <c r="A1632" i="8"/>
  <c r="C1631" i="8"/>
  <c r="A1633" i="8" l="1"/>
  <c r="C1632" i="8"/>
  <c r="B1632" i="8"/>
  <c r="A1634" i="8" l="1"/>
  <c r="C1633" i="8"/>
  <c r="B1633" i="8"/>
  <c r="C1634" i="8" l="1"/>
  <c r="B1634" i="8"/>
  <c r="A1635" i="8"/>
  <c r="C1635" i="8" l="1"/>
  <c r="A1636" i="8"/>
  <c r="B1635" i="8"/>
  <c r="C1636" i="8" l="1"/>
  <c r="B1636" i="8"/>
  <c r="A1637" i="8"/>
  <c r="B1637" i="8" l="1"/>
  <c r="C1637" i="8"/>
  <c r="A1638" i="8"/>
  <c r="C1638" i="8" l="1"/>
  <c r="A1639" i="8"/>
  <c r="B1638" i="8"/>
  <c r="C1639" i="8" l="1"/>
  <c r="B1639" i="8"/>
  <c r="A1640" i="8"/>
  <c r="A1641" i="8" l="1"/>
  <c r="B1640" i="8"/>
  <c r="C1640" i="8"/>
  <c r="B1641" i="8" l="1"/>
  <c r="A1642" i="8"/>
  <c r="C1641" i="8"/>
  <c r="C1642" i="8" l="1"/>
  <c r="B1642" i="8"/>
  <c r="A1643" i="8"/>
  <c r="B1643" i="8" l="1"/>
  <c r="A1644" i="8"/>
  <c r="C1643" i="8"/>
  <c r="A1645" i="8" l="1"/>
  <c r="C1644" i="8"/>
  <c r="B1644" i="8"/>
  <c r="C1645" i="8" l="1"/>
  <c r="B1645" i="8"/>
  <c r="A1646" i="8"/>
  <c r="A1647" i="8" l="1"/>
  <c r="C1646" i="8"/>
  <c r="B1646" i="8"/>
  <c r="A1648" i="8" l="1"/>
  <c r="C1647" i="8"/>
  <c r="B1647" i="8"/>
  <c r="C1648" i="8" l="1"/>
  <c r="B1648" i="8"/>
  <c r="A1649" i="8"/>
  <c r="C1649" i="8" l="1"/>
  <c r="B1649" i="8"/>
  <c r="A1650" i="8"/>
  <c r="C1650" i="8" l="1"/>
  <c r="A1651" i="8"/>
  <c r="B1650" i="8"/>
  <c r="B1651" i="8" l="1"/>
  <c r="C1651" i="8"/>
  <c r="A1652" i="8"/>
  <c r="C1652" i="8" l="1"/>
  <c r="B1652" i="8"/>
  <c r="A1653" i="8"/>
  <c r="A1654" i="8" l="1"/>
  <c r="C1653" i="8"/>
  <c r="B1653" i="8"/>
  <c r="C1654" i="8" l="1"/>
  <c r="B1654" i="8"/>
  <c r="A1655" i="8"/>
  <c r="C1655" i="8" l="1"/>
  <c r="A1656" i="8"/>
  <c r="B1655" i="8"/>
  <c r="C1656" i="8" l="1"/>
  <c r="A1657" i="8"/>
  <c r="B1656" i="8"/>
  <c r="C1657" i="8" l="1"/>
  <c r="B1657" i="8"/>
  <c r="A1658" i="8"/>
  <c r="C1658" i="8" l="1"/>
  <c r="B1658" i="8"/>
  <c r="A1659" i="8"/>
  <c r="A1660" i="8" l="1"/>
  <c r="C1659" i="8"/>
  <c r="B1659" i="8"/>
  <c r="A1661" i="8" l="1"/>
  <c r="C1660" i="8"/>
  <c r="B1660" i="8"/>
  <c r="B1661" i="8" l="1"/>
  <c r="A1662" i="8"/>
  <c r="C1661" i="8"/>
  <c r="A1663" i="8" l="1"/>
  <c r="C1662" i="8"/>
  <c r="B1662" i="8"/>
  <c r="B1663" i="8" l="1"/>
  <c r="A1664" i="8"/>
  <c r="C1663" i="8"/>
  <c r="A1665" i="8" l="1"/>
  <c r="C1664" i="8"/>
  <c r="B1664" i="8"/>
  <c r="C1665" i="8" l="1"/>
  <c r="B1665" i="8"/>
  <c r="A1666" i="8"/>
  <c r="A1667" i="8" l="1"/>
  <c r="C1666" i="8"/>
  <c r="B1666" i="8"/>
  <c r="A1668" i="8" l="1"/>
  <c r="C1667" i="8"/>
  <c r="B1667" i="8"/>
  <c r="C1668" i="8" l="1"/>
  <c r="B1668" i="8"/>
  <c r="A1669" i="8"/>
  <c r="C1669" i="8" l="1"/>
  <c r="B1669" i="8"/>
  <c r="A1670" i="8"/>
  <c r="C1670" i="8" l="1"/>
  <c r="A1671" i="8"/>
  <c r="B1670" i="8"/>
  <c r="B1671" i="8" l="1"/>
  <c r="A1672" i="8"/>
  <c r="C1671" i="8"/>
  <c r="A1673" i="8" l="1"/>
  <c r="B1672" i="8"/>
  <c r="C1672" i="8"/>
  <c r="A1674" i="8" l="1"/>
  <c r="B1673" i="8"/>
  <c r="C1673" i="8"/>
  <c r="A1675" i="8" l="1"/>
  <c r="C1674" i="8"/>
  <c r="B1674" i="8"/>
  <c r="C1675" i="8" l="1"/>
  <c r="B1675" i="8"/>
  <c r="A1676" i="8"/>
  <c r="C1676" i="8" l="1"/>
  <c r="B1676" i="8"/>
  <c r="A1677" i="8"/>
  <c r="C1677" i="8" l="1"/>
  <c r="B1677" i="8"/>
  <c r="A1678" i="8"/>
  <c r="C1678" i="8" l="1"/>
  <c r="A1679" i="8"/>
  <c r="B1678" i="8"/>
  <c r="A1680" i="8" l="1"/>
  <c r="C1679" i="8"/>
  <c r="B1679" i="8"/>
  <c r="A1681" i="8" l="1"/>
  <c r="C1680" i="8"/>
  <c r="B1680" i="8"/>
  <c r="B1681" i="8" l="1"/>
  <c r="A1682" i="8"/>
  <c r="C1681" i="8"/>
  <c r="C1682" i="8" l="1"/>
  <c r="B1682" i="8"/>
  <c r="A1683" i="8"/>
  <c r="C1683" i="8" l="1"/>
  <c r="B1683" i="8"/>
  <c r="A1684" i="8"/>
  <c r="C1684" i="8" l="1"/>
  <c r="B1684" i="8"/>
  <c r="A1685" i="8"/>
  <c r="A1686" i="8" l="1"/>
  <c r="B1685" i="8"/>
  <c r="C1685" i="8"/>
  <c r="C1686" i="8" l="1"/>
  <c r="A1687" i="8"/>
  <c r="B1686" i="8"/>
  <c r="A1688" i="8" l="1"/>
  <c r="C1687" i="8"/>
  <c r="B1687" i="8"/>
  <c r="C1688" i="8" l="1"/>
  <c r="B1688" i="8"/>
  <c r="A1689" i="8"/>
  <c r="C1689" i="8" l="1"/>
  <c r="B1689" i="8"/>
  <c r="A1690" i="8"/>
  <c r="C1690" i="8" l="1"/>
  <c r="B1690" i="8"/>
  <c r="A1691" i="8"/>
  <c r="B1691" i="8" l="1"/>
  <c r="A1692" i="8"/>
  <c r="C1691" i="8"/>
  <c r="C1692" i="8" l="1"/>
  <c r="B1692" i="8"/>
  <c r="A1693" i="8"/>
  <c r="A1694" i="8" l="1"/>
  <c r="C1693" i="8"/>
  <c r="B1693" i="8"/>
  <c r="A1695" i="8" l="1"/>
  <c r="C1694" i="8"/>
  <c r="B1694" i="8"/>
  <c r="C1695" i="8" l="1"/>
  <c r="B1695" i="8"/>
  <c r="A1696" i="8"/>
  <c r="C1696" i="8" l="1"/>
  <c r="B1696" i="8"/>
  <c r="A1697" i="8"/>
  <c r="A1698" i="8" l="1"/>
  <c r="C1697" i="8"/>
  <c r="B1697" i="8"/>
  <c r="C1698" i="8" l="1"/>
  <c r="B1698" i="8"/>
  <c r="A1699" i="8"/>
  <c r="A1700" i="8" l="1"/>
  <c r="B1699" i="8"/>
  <c r="C1699" i="8"/>
  <c r="A1701" i="8" l="1"/>
  <c r="C1700" i="8"/>
  <c r="B1700" i="8"/>
  <c r="B1701" i="8" l="1"/>
  <c r="A1702" i="8"/>
  <c r="C1701" i="8"/>
  <c r="C1702" i="8" l="1"/>
  <c r="B1702" i="8"/>
  <c r="A1703" i="8"/>
  <c r="C1703" i="8" l="1"/>
  <c r="B1703" i="8"/>
  <c r="A1704" i="8"/>
  <c r="C1704" i="8" l="1"/>
  <c r="B1704" i="8"/>
  <c r="A1705" i="8"/>
  <c r="A1706" i="8" l="1"/>
  <c r="C1705" i="8"/>
  <c r="B1705" i="8"/>
  <c r="C1706" i="8" l="1"/>
  <c r="B1706" i="8"/>
  <c r="A1707" i="8"/>
  <c r="A1708" i="8" l="1"/>
  <c r="C1707" i="8"/>
  <c r="B1707" i="8"/>
  <c r="C1708" i="8" l="1"/>
  <c r="B1708" i="8"/>
  <c r="A1709" i="8"/>
  <c r="C1709" i="8" l="1"/>
  <c r="B1709" i="8"/>
  <c r="A1710" i="8"/>
  <c r="C1710" i="8" l="1"/>
  <c r="B1710" i="8"/>
  <c r="A1711" i="8"/>
  <c r="B1711" i="8" l="1"/>
  <c r="A1712" i="8"/>
  <c r="C1711" i="8"/>
  <c r="C1712" i="8" l="1"/>
  <c r="B1712" i="8"/>
  <c r="A1713" i="8"/>
  <c r="A1714" i="8" l="1"/>
  <c r="C1713" i="8"/>
  <c r="B1713" i="8"/>
  <c r="A1715" i="8" l="1"/>
  <c r="C1714" i="8"/>
  <c r="B1714" i="8"/>
  <c r="C1715" i="8" l="1"/>
  <c r="B1715" i="8"/>
  <c r="A1716" i="8"/>
  <c r="C1716" i="8" l="1"/>
  <c r="B1716" i="8"/>
  <c r="A1717" i="8"/>
  <c r="A1718" i="8" l="1"/>
  <c r="C1717" i="8"/>
  <c r="B1717" i="8"/>
  <c r="C1718" i="8" l="1"/>
  <c r="A1719" i="8"/>
  <c r="B1718" i="8"/>
  <c r="A1720" i="8" l="1"/>
  <c r="B1719" i="8"/>
  <c r="C1719" i="8"/>
  <c r="A1721" i="8" l="1"/>
  <c r="C1720" i="8"/>
  <c r="B1720" i="8"/>
  <c r="B1721" i="8" l="1"/>
  <c r="A1722" i="8"/>
  <c r="C1721" i="8"/>
  <c r="C1722" i="8" l="1"/>
  <c r="B1722" i="8"/>
  <c r="A1723" i="8"/>
  <c r="C1723" i="8" l="1"/>
  <c r="B1723" i="8"/>
  <c r="A1724" i="8"/>
  <c r="C1724" i="8" l="1"/>
  <c r="B1724" i="8"/>
  <c r="A1725" i="8"/>
  <c r="A1726" i="8" l="1"/>
  <c r="C1725" i="8"/>
  <c r="B1725" i="8"/>
  <c r="B1726" i="8" l="1"/>
  <c r="A1727" i="8"/>
  <c r="C1726" i="8"/>
  <c r="A1728" i="8" l="1"/>
  <c r="B1727" i="8"/>
  <c r="C1727" i="8"/>
  <c r="C1728" i="8" l="1"/>
  <c r="B1728" i="8"/>
  <c r="A1729" i="8"/>
  <c r="C1729" i="8" l="1"/>
  <c r="B1729" i="8"/>
  <c r="A1730" i="8"/>
  <c r="C1730" i="8" l="1"/>
  <c r="B1730" i="8"/>
  <c r="A1731" i="8"/>
  <c r="B1731" i="8" l="1"/>
  <c r="C1731" i="8"/>
  <c r="A1732" i="8"/>
  <c r="A1733" i="8" l="1"/>
  <c r="C1732" i="8"/>
  <c r="B1732" i="8"/>
  <c r="A1734" i="8" l="1"/>
  <c r="C1733" i="8"/>
  <c r="B1733" i="8"/>
  <c r="A1735" i="8" l="1"/>
  <c r="C1734" i="8"/>
  <c r="B1734" i="8"/>
  <c r="C1735" i="8" l="1"/>
  <c r="B1735" i="8"/>
  <c r="A1736" i="8"/>
  <c r="C1736" i="8" l="1"/>
  <c r="B1736" i="8"/>
  <c r="A1737" i="8"/>
  <c r="C1737" i="8" l="1"/>
  <c r="B1737" i="8"/>
  <c r="A1738" i="8"/>
  <c r="C1738" i="8" l="1"/>
  <c r="A1739" i="8"/>
  <c r="B1738" i="8"/>
  <c r="C1739" i="8" l="1"/>
  <c r="B1739" i="8"/>
  <c r="A1740" i="8"/>
  <c r="A1741" i="8" l="1"/>
  <c r="C1740" i="8"/>
  <c r="B1740" i="8"/>
  <c r="B1741" i="8" l="1"/>
  <c r="A1742" i="8"/>
  <c r="C1741" i="8"/>
  <c r="C1742" i="8" l="1"/>
  <c r="B1742" i="8"/>
  <c r="A1743" i="8"/>
  <c r="C1743" i="8" l="1"/>
  <c r="B1743" i="8"/>
  <c r="A1744" i="8"/>
  <c r="A1745" i="8" l="1"/>
  <c r="C1744" i="8"/>
  <c r="B1744" i="8"/>
  <c r="C1745" i="8" l="1"/>
  <c r="B1745" i="8"/>
  <c r="A1746" i="8"/>
  <c r="C1746" i="8" l="1"/>
  <c r="B1746" i="8"/>
  <c r="A1747" i="8"/>
  <c r="A1748" i="8" l="1"/>
  <c r="C1747" i="8"/>
  <c r="B1747" i="8"/>
  <c r="C1748" i="8" l="1"/>
  <c r="B1748" i="8"/>
  <c r="A1749" i="8"/>
  <c r="C1749" i="8" l="1"/>
  <c r="B1749" i="8"/>
  <c r="A1750" i="8"/>
  <c r="C1750" i="8" l="1"/>
  <c r="A1751" i="8"/>
  <c r="B1750" i="8"/>
  <c r="B1751" i="8" l="1"/>
  <c r="C1751" i="8"/>
  <c r="A1752" i="8"/>
  <c r="A1753" i="8" l="1"/>
  <c r="C1752" i="8"/>
  <c r="B1752" i="8"/>
  <c r="A1754" i="8" l="1"/>
  <c r="C1753" i="8"/>
  <c r="B1753" i="8"/>
  <c r="A1755" i="8" l="1"/>
  <c r="C1754" i="8"/>
  <c r="B1754" i="8"/>
  <c r="C1755" i="8" l="1"/>
  <c r="B1755" i="8"/>
  <c r="A1756" i="8"/>
  <c r="C1756" i="8" l="1"/>
  <c r="B1756" i="8"/>
  <c r="A1757" i="8"/>
  <c r="C1757" i="8" l="1"/>
  <c r="B1757" i="8"/>
  <c r="A1758" i="8"/>
  <c r="C1758" i="8" l="1"/>
  <c r="A1759" i="8"/>
  <c r="B1758" i="8"/>
  <c r="C1759" i="8" l="1"/>
  <c r="B1759" i="8"/>
  <c r="A1760" i="8"/>
  <c r="A1761" i="8" l="1"/>
  <c r="B1760" i="8"/>
  <c r="C1760" i="8"/>
  <c r="B1761" i="8" l="1"/>
  <c r="A1762" i="8"/>
  <c r="C1761" i="8"/>
  <c r="C1762" i="8" l="1"/>
  <c r="B1762" i="8"/>
  <c r="A1763" i="8"/>
  <c r="C1763" i="8" l="1"/>
  <c r="B1763" i="8"/>
  <c r="A1764" i="8"/>
  <c r="A1765" i="8" l="1"/>
  <c r="B1764" i="8"/>
  <c r="C1764" i="8"/>
  <c r="B1765" i="8" l="1"/>
  <c r="A1766" i="8"/>
  <c r="C1765" i="8"/>
  <c r="A1767" i="8" l="1"/>
  <c r="C1766" i="8"/>
  <c r="B1766" i="8"/>
  <c r="A1768" i="8" l="1"/>
  <c r="C1767" i="8"/>
  <c r="B1767" i="8"/>
  <c r="C1768" i="8" l="1"/>
  <c r="B1768" i="8"/>
  <c r="A1769" i="8"/>
  <c r="C1769" i="8" l="1"/>
  <c r="B1769" i="8"/>
  <c r="A1770" i="8"/>
  <c r="C1770" i="8" l="1"/>
  <c r="A1771" i="8"/>
  <c r="B1770" i="8"/>
  <c r="B1771" i="8" l="1"/>
  <c r="A1772" i="8"/>
  <c r="C1771" i="8"/>
  <c r="A1773" i="8" l="1"/>
  <c r="C1772" i="8"/>
  <c r="B1772" i="8"/>
  <c r="A1774" i="8" l="1"/>
  <c r="B1773" i="8"/>
  <c r="C1773" i="8"/>
  <c r="A1775" i="8" l="1"/>
  <c r="C1774" i="8"/>
  <c r="B1774" i="8"/>
  <c r="C1775" i="8" l="1"/>
  <c r="B1775" i="8"/>
  <c r="A1776" i="8"/>
  <c r="C1776" i="8" l="1"/>
  <c r="B1776" i="8"/>
  <c r="A1777" i="8"/>
  <c r="A1778" i="8" l="1"/>
  <c r="B1777" i="8"/>
  <c r="C1777" i="8"/>
  <c r="C1778" i="8" l="1"/>
  <c r="A1779" i="8"/>
  <c r="B1778" i="8"/>
  <c r="A1780" i="8" l="1"/>
  <c r="C1779" i="8"/>
  <c r="B1779" i="8"/>
  <c r="A1781" i="8" l="1"/>
  <c r="C1780" i="8"/>
  <c r="B1780" i="8"/>
  <c r="B1781" i="8" l="1"/>
  <c r="A1782" i="8"/>
  <c r="C1781" i="8"/>
  <c r="C1782" i="8" l="1"/>
  <c r="B1782" i="8"/>
  <c r="A1783" i="8"/>
  <c r="C1783" i="8" l="1"/>
  <c r="B1783" i="8"/>
  <c r="A1784" i="8"/>
  <c r="C1784" i="8" l="1"/>
  <c r="B1784" i="8"/>
  <c r="A1785" i="8"/>
  <c r="C1785" i="8" l="1"/>
  <c r="B1785" i="8"/>
  <c r="A1786" i="8"/>
  <c r="C1786" i="8" l="1"/>
  <c r="A1787" i="8"/>
  <c r="B1786" i="8"/>
  <c r="A1788" i="8" l="1"/>
  <c r="C1787" i="8"/>
  <c r="B1787" i="8"/>
  <c r="C1788" i="8" l="1"/>
  <c r="B1788" i="8"/>
  <c r="A1789" i="8"/>
  <c r="C1789" i="8" l="1"/>
  <c r="B1789" i="8"/>
  <c r="A1790" i="8"/>
  <c r="C1790" i="8" l="1"/>
  <c r="B1790" i="8"/>
  <c r="A1791" i="8"/>
  <c r="B1791" i="8" l="1"/>
  <c r="A1792" i="8"/>
  <c r="C1791" i="8"/>
  <c r="C1792" i="8" l="1"/>
  <c r="B1792" i="8"/>
  <c r="A1793" i="8"/>
  <c r="A1794" i="8" l="1"/>
  <c r="B1793" i="8"/>
  <c r="C1793" i="8"/>
  <c r="A1795" i="8" l="1"/>
  <c r="C1794" i="8"/>
  <c r="B1794" i="8"/>
  <c r="C1795" i="8" l="1"/>
  <c r="B1795" i="8"/>
  <c r="A1796" i="8"/>
  <c r="C1796" i="8" l="1"/>
  <c r="B1796" i="8"/>
  <c r="A1797" i="8"/>
  <c r="A1798" i="8" l="1"/>
  <c r="B1797" i="8"/>
  <c r="C1797" i="8"/>
  <c r="C1798" i="8" l="1"/>
  <c r="B1798" i="8"/>
  <c r="A1799" i="8"/>
  <c r="A1800" i="8" l="1"/>
  <c r="C1799" i="8"/>
  <c r="B1799" i="8"/>
  <c r="A1801" i="8" l="1"/>
  <c r="C1800" i="8"/>
  <c r="B1800" i="8"/>
  <c r="B1801" i="8" l="1"/>
  <c r="A1802" i="8"/>
  <c r="C1801" i="8"/>
  <c r="C1802" i="8" l="1"/>
  <c r="B1802" i="8"/>
  <c r="A1803" i="8"/>
  <c r="C1803" i="8" l="1"/>
  <c r="B1803" i="8"/>
  <c r="A1804" i="8"/>
  <c r="C1804" i="8" l="1"/>
  <c r="B1804" i="8"/>
  <c r="A1805" i="8"/>
  <c r="A1806" i="8" l="1"/>
  <c r="B1805" i="8"/>
  <c r="C1805" i="8"/>
  <c r="C1806" i="8" l="1"/>
  <c r="B1806" i="8"/>
  <c r="A1807" i="8"/>
  <c r="A1808" i="8" l="1"/>
  <c r="B1807" i="8"/>
  <c r="C1807" i="8"/>
  <c r="C1808" i="8" l="1"/>
  <c r="B1808" i="8"/>
  <c r="A1809" i="8"/>
  <c r="C1809" i="8" l="1"/>
  <c r="B1809" i="8"/>
  <c r="A1810" i="8"/>
  <c r="C1810" i="8" l="1"/>
  <c r="B1810" i="8"/>
  <c r="A1811" i="8"/>
  <c r="B1811" i="8" l="1"/>
  <c r="A1812" i="8"/>
  <c r="C1811" i="8"/>
  <c r="C1812" i="8" l="1"/>
  <c r="B1812" i="8"/>
  <c r="A1813" i="8"/>
  <c r="A1814" i="8" l="1"/>
  <c r="C1813" i="8"/>
  <c r="B1813" i="8"/>
  <c r="A1815" i="8" l="1"/>
  <c r="C1814" i="8"/>
  <c r="B1814" i="8"/>
  <c r="C1815" i="8" l="1"/>
  <c r="B1815" i="8"/>
  <c r="A1816" i="8"/>
  <c r="C1816" i="8" l="1"/>
  <c r="B1816" i="8"/>
  <c r="A1817" i="8"/>
  <c r="A1818" i="8" l="1"/>
  <c r="C1817" i="8"/>
  <c r="B1817" i="8"/>
  <c r="C1818" i="8" l="1"/>
  <c r="B1818" i="8"/>
  <c r="A1819" i="8"/>
  <c r="A1820" i="8" l="1"/>
  <c r="B1819" i="8"/>
  <c r="C1819" i="8"/>
  <c r="A1821" i="8" l="1"/>
  <c r="C1820" i="8"/>
  <c r="B1820" i="8"/>
  <c r="B1821" i="8" l="1"/>
  <c r="A1822" i="8"/>
  <c r="C1821" i="8"/>
  <c r="C1822" i="8" l="1"/>
  <c r="B1822" i="8"/>
  <c r="A1823" i="8"/>
  <c r="C1823" i="8" l="1"/>
  <c r="B1823" i="8"/>
  <c r="A1824" i="8"/>
  <c r="C1824" i="8" l="1"/>
  <c r="A1825" i="8"/>
  <c r="B1824" i="8"/>
  <c r="A1826" i="8" l="1"/>
  <c r="B1825" i="8"/>
  <c r="C1825" i="8"/>
  <c r="A1827" i="8" l="1"/>
  <c r="B1826" i="8"/>
  <c r="C1826" i="8"/>
  <c r="A1828" i="8" l="1"/>
  <c r="B1827" i="8"/>
  <c r="C1827" i="8"/>
  <c r="C1828" i="8" l="1"/>
  <c r="B1828" i="8"/>
  <c r="A1829" i="8"/>
  <c r="C1829" i="8" l="1"/>
  <c r="B1829" i="8"/>
  <c r="A1830" i="8"/>
  <c r="C1830" i="8" l="1"/>
  <c r="A1831" i="8"/>
  <c r="B1830" i="8"/>
  <c r="B1831" i="8" l="1"/>
  <c r="C1831" i="8"/>
  <c r="A1832" i="8"/>
  <c r="A1833" i="8" l="1"/>
  <c r="C1832" i="8"/>
  <c r="B1832" i="8"/>
  <c r="A1834" i="8" l="1"/>
  <c r="C1833" i="8"/>
  <c r="B1833" i="8"/>
  <c r="A1835" i="8" l="1"/>
  <c r="B1834" i="8"/>
  <c r="C1834" i="8"/>
  <c r="C1835" i="8" l="1"/>
  <c r="B1835" i="8"/>
  <c r="A1836" i="8"/>
  <c r="C1836" i="8" l="1"/>
  <c r="B1836" i="8"/>
  <c r="A1837" i="8"/>
  <c r="C1837" i="8" l="1"/>
  <c r="B1837" i="8"/>
  <c r="A1838" i="8"/>
  <c r="C1838" i="8" l="1"/>
  <c r="A1839" i="8"/>
  <c r="B1838" i="8"/>
  <c r="C1839" i="8" l="1"/>
  <c r="B1839" i="8"/>
  <c r="A1840" i="8"/>
  <c r="A1841" i="8" l="1"/>
  <c r="B1840" i="8"/>
  <c r="C1840" i="8"/>
  <c r="B1841" i="8" l="1"/>
  <c r="A1842" i="8"/>
  <c r="C1841" i="8"/>
  <c r="C1842" i="8" l="1"/>
  <c r="B1842" i="8"/>
  <c r="A1843" i="8"/>
  <c r="C1843" i="8" l="1"/>
  <c r="B1843" i="8"/>
  <c r="A1844" i="8"/>
  <c r="A1845" i="8" l="1"/>
  <c r="C1844" i="8"/>
  <c r="B1844" i="8"/>
  <c r="C1845" i="8" l="1"/>
  <c r="B1845" i="8"/>
  <c r="A1846" i="8"/>
  <c r="A1847" i="8" l="1"/>
  <c r="C1846" i="8"/>
  <c r="B1846" i="8"/>
  <c r="A1848" i="8" l="1"/>
  <c r="C1847" i="8"/>
  <c r="B1847" i="8"/>
  <c r="C1848" i="8" l="1"/>
  <c r="B1848" i="8"/>
  <c r="A1849" i="8"/>
  <c r="C1849" i="8" l="1"/>
  <c r="B1849" i="8"/>
  <c r="A1850" i="8"/>
  <c r="C1850" i="8" l="1"/>
  <c r="A1851" i="8"/>
  <c r="B1850" i="8"/>
  <c r="B1851" i="8" l="1"/>
  <c r="C1851" i="8"/>
  <c r="A1852" i="8"/>
  <c r="A1853" i="8" l="1"/>
  <c r="C1852" i="8"/>
  <c r="B1852" i="8"/>
  <c r="A1854" i="8" l="1"/>
  <c r="C1853" i="8"/>
  <c r="B1853" i="8"/>
  <c r="A1855" i="8" l="1"/>
  <c r="C1854" i="8"/>
  <c r="B1854" i="8"/>
  <c r="C1855" i="8" l="1"/>
  <c r="B1855" i="8"/>
  <c r="A1856" i="8"/>
  <c r="C1856" i="8" l="1"/>
  <c r="B1856" i="8"/>
  <c r="A1857" i="8"/>
  <c r="C1857" i="8" l="1"/>
  <c r="B1857" i="8"/>
  <c r="A1858" i="8"/>
  <c r="C1858" i="8" l="1"/>
  <c r="A1859" i="8"/>
  <c r="B1858" i="8"/>
  <c r="C1859" i="8" l="1"/>
  <c r="B1859" i="8"/>
  <c r="A1860" i="8"/>
  <c r="A1861" i="8" l="1"/>
  <c r="C1860" i="8"/>
  <c r="B1860" i="8"/>
  <c r="B1861" i="8" l="1"/>
  <c r="A1862" i="8"/>
  <c r="C1861" i="8"/>
  <c r="C1862" i="8" l="1"/>
  <c r="B1862" i="8"/>
  <c r="A1863" i="8"/>
  <c r="C1863" i="8" l="1"/>
  <c r="B1863" i="8"/>
  <c r="A1864" i="8"/>
  <c r="A1865" i="8" l="1"/>
  <c r="B1864" i="8"/>
  <c r="C1864" i="8"/>
  <c r="B1865" i="8" l="1"/>
  <c r="C1865" i="8"/>
  <c r="A1866" i="8"/>
  <c r="A1867" i="8" l="1"/>
  <c r="C1866" i="8"/>
  <c r="B1866" i="8"/>
  <c r="A1868" i="8" l="1"/>
  <c r="C1867" i="8"/>
  <c r="B1867" i="8"/>
  <c r="C1868" i="8" l="1"/>
  <c r="B1868" i="8"/>
  <c r="A1869" i="8"/>
  <c r="C1869" i="8" l="1"/>
  <c r="B1869" i="8"/>
  <c r="A1870" i="8"/>
  <c r="C1870" i="8" l="1"/>
  <c r="B1870" i="8"/>
  <c r="A1871" i="8"/>
  <c r="B1871" i="8" l="1"/>
  <c r="A1872" i="8"/>
  <c r="C1871" i="8"/>
  <c r="A1873" i="8" l="1"/>
  <c r="B1872" i="8"/>
  <c r="C1872" i="8"/>
  <c r="A1874" i="8" l="1"/>
  <c r="B1873" i="8"/>
  <c r="C1873" i="8"/>
  <c r="A1875" i="8" l="1"/>
  <c r="C1874" i="8"/>
  <c r="B1874" i="8"/>
  <c r="C1875" i="8" l="1"/>
  <c r="B1875" i="8"/>
  <c r="A1876" i="8"/>
  <c r="C1876" i="8" l="1"/>
  <c r="B1876" i="8"/>
  <c r="A1877" i="8"/>
  <c r="C1877" i="8" l="1"/>
  <c r="B1877" i="8"/>
  <c r="A1878" i="8"/>
  <c r="C1878" i="8" l="1"/>
  <c r="A1879" i="8"/>
  <c r="B1878" i="8"/>
  <c r="A1880" i="8" l="1"/>
  <c r="C1879" i="8"/>
  <c r="B1879" i="8"/>
  <c r="A1881" i="8" l="1"/>
  <c r="C1880" i="8"/>
  <c r="B1880" i="8"/>
  <c r="B1881" i="8" l="1"/>
  <c r="A1882" i="8"/>
  <c r="C1881" i="8"/>
  <c r="C1882" i="8" l="1"/>
  <c r="B1882" i="8"/>
  <c r="A1883" i="8"/>
  <c r="C1883" i="8" l="1"/>
  <c r="B1883" i="8"/>
  <c r="A1884" i="8"/>
  <c r="C1884" i="8" l="1"/>
  <c r="B1884" i="8"/>
  <c r="A1885" i="8"/>
  <c r="A1886" i="8" l="1"/>
  <c r="C1885" i="8"/>
  <c r="B1885" i="8"/>
  <c r="C1886" i="8" l="1"/>
  <c r="A1887" i="8"/>
  <c r="B1886" i="8"/>
  <c r="A1888" i="8" l="1"/>
  <c r="C1887" i="8"/>
  <c r="B1887" i="8"/>
  <c r="C1888" i="8" l="1"/>
  <c r="B1888" i="8"/>
  <c r="A1889" i="8"/>
  <c r="C1889" i="8" l="1"/>
  <c r="B1889" i="8"/>
  <c r="A1890" i="8"/>
  <c r="C1890" i="8" l="1"/>
  <c r="B1890" i="8"/>
  <c r="A1891" i="8"/>
  <c r="B1891" i="8" l="1"/>
  <c r="A1892" i="8"/>
  <c r="C1891" i="8"/>
  <c r="C1892" i="8" l="1"/>
  <c r="B1892" i="8"/>
  <c r="A1893" i="8"/>
  <c r="A1894" i="8" l="1"/>
  <c r="C1893" i="8"/>
  <c r="B1893" i="8"/>
  <c r="A1895" i="8" l="1"/>
  <c r="C1894" i="8"/>
  <c r="B1894" i="8"/>
  <c r="C1895" i="8" l="1"/>
  <c r="B1895" i="8"/>
  <c r="A1896" i="8"/>
  <c r="C1896" i="8" l="1"/>
  <c r="B1896" i="8"/>
  <c r="A1897" i="8"/>
  <c r="A1898" i="8" l="1"/>
  <c r="C1897" i="8"/>
  <c r="B1897" i="8"/>
  <c r="C1898" i="8" l="1"/>
  <c r="B1898" i="8"/>
  <c r="A1899" i="8"/>
  <c r="A1900" i="8" l="1"/>
  <c r="C1899" i="8"/>
  <c r="B1899" i="8"/>
  <c r="A1901" i="8" l="1"/>
  <c r="C1900" i="8"/>
  <c r="B1900" i="8"/>
  <c r="B1901" i="8" l="1"/>
  <c r="A1902" i="8"/>
  <c r="C1901" i="8"/>
  <c r="C1902" i="8" l="1"/>
  <c r="B1902" i="8"/>
  <c r="A1903" i="8"/>
  <c r="C1903" i="8" l="1"/>
  <c r="B1903" i="8"/>
  <c r="A1904" i="8"/>
  <c r="C1904" i="8" l="1"/>
  <c r="B1904" i="8"/>
  <c r="A1905" i="8"/>
  <c r="A1906" i="8" l="1"/>
  <c r="C1905" i="8"/>
  <c r="B1905" i="8"/>
  <c r="C1906" i="8" l="1"/>
  <c r="B1906" i="8"/>
  <c r="A1907" i="8"/>
  <c r="A1908" i="8" l="1"/>
  <c r="C1907" i="8"/>
  <c r="B1907" i="8"/>
  <c r="C1908" i="8" l="1"/>
  <c r="B1908" i="8"/>
  <c r="A1909" i="8"/>
  <c r="C1909" i="8" l="1"/>
  <c r="B1909" i="8"/>
  <c r="A1910" i="8"/>
  <c r="C1910" i="8" l="1"/>
  <c r="B1910" i="8"/>
  <c r="A1911" i="8"/>
  <c r="B1911" i="8" l="1"/>
  <c r="A1912" i="8"/>
  <c r="C1911" i="8"/>
  <c r="C1912" i="8" l="1"/>
  <c r="B1912" i="8"/>
  <c r="A1913" i="8"/>
  <c r="A1914" i="8" l="1"/>
  <c r="B1913" i="8"/>
  <c r="C1913" i="8"/>
  <c r="A1915" i="8" l="1"/>
  <c r="C1914" i="8"/>
  <c r="B1914" i="8"/>
  <c r="C1915" i="8" l="1"/>
  <c r="B1915" i="8"/>
  <c r="A1916" i="8"/>
  <c r="C1916" i="8" l="1"/>
  <c r="B1916" i="8"/>
  <c r="A1917" i="8"/>
  <c r="A1918" i="8" l="1"/>
  <c r="C1917" i="8"/>
  <c r="B1917" i="8"/>
  <c r="C1918" i="8" l="1"/>
  <c r="A1919" i="8"/>
  <c r="B1918" i="8"/>
  <c r="A1920" i="8" l="1"/>
  <c r="B1919" i="8"/>
  <c r="C1919" i="8"/>
  <c r="A1921" i="8" l="1"/>
  <c r="C1920" i="8"/>
  <c r="B1920" i="8"/>
  <c r="B1921" i="8" l="1"/>
  <c r="A1922" i="8"/>
  <c r="C1921" i="8"/>
  <c r="C1922" i="8" l="1"/>
  <c r="B1922" i="8"/>
  <c r="A1923" i="8"/>
  <c r="C1923" i="8" l="1"/>
  <c r="B1923" i="8"/>
  <c r="A1924" i="8"/>
  <c r="A1925" i="8" l="1"/>
  <c r="C1924" i="8"/>
  <c r="B1924" i="8"/>
  <c r="A1926" i="8" l="1"/>
  <c r="C1925" i="8"/>
  <c r="B1925" i="8"/>
  <c r="C1926" i="8" l="1"/>
  <c r="B1926" i="8"/>
  <c r="A1927" i="8"/>
  <c r="A1928" i="8" l="1"/>
  <c r="B1927" i="8"/>
  <c r="C1927" i="8"/>
  <c r="C1928" i="8" l="1"/>
  <c r="B1928" i="8"/>
  <c r="A1929" i="8"/>
  <c r="C1929" i="8" l="1"/>
  <c r="B1929" i="8"/>
  <c r="A1930" i="8"/>
  <c r="C1930" i="8" l="1"/>
  <c r="B1930" i="8"/>
  <c r="A1931" i="8"/>
  <c r="B1931" i="8" l="1"/>
  <c r="C1931" i="8"/>
  <c r="A1932" i="8"/>
  <c r="C1932" i="8" l="1"/>
  <c r="B1932" i="8"/>
  <c r="A1933" i="8"/>
  <c r="A1934" i="8" l="1"/>
  <c r="C1933" i="8"/>
  <c r="B1933" i="8"/>
  <c r="A1935" i="8" l="1"/>
  <c r="B1934" i="8"/>
  <c r="C1934" i="8"/>
  <c r="C1935" i="8" l="1"/>
  <c r="B1935" i="8"/>
  <c r="A1936" i="8"/>
  <c r="C1936" i="8" l="1"/>
  <c r="B1936" i="8"/>
  <c r="A1937" i="8"/>
  <c r="C1937" i="8" l="1"/>
  <c r="B1937" i="8"/>
  <c r="A1938" i="8"/>
  <c r="C1938" i="8" l="1"/>
  <c r="A1939" i="8"/>
  <c r="B1938" i="8"/>
  <c r="C1939" i="8" l="1"/>
  <c r="B1939" i="8"/>
  <c r="A1940" i="8"/>
  <c r="A1941" i="8" l="1"/>
  <c r="C1940" i="8"/>
  <c r="B1940" i="8"/>
  <c r="B1941" i="8" l="1"/>
  <c r="A1942" i="8"/>
  <c r="C1941" i="8"/>
  <c r="C1942" i="8" l="1"/>
  <c r="B1942" i="8"/>
  <c r="A1943" i="8"/>
  <c r="C1943" i="8" l="1"/>
  <c r="B1943" i="8"/>
  <c r="A1944" i="8"/>
  <c r="A1945" i="8" l="1"/>
  <c r="C1944" i="8"/>
  <c r="B1944" i="8"/>
  <c r="C1945" i="8" l="1"/>
  <c r="B1945" i="8"/>
  <c r="A1946" i="8"/>
  <c r="A1947" i="8" l="1"/>
  <c r="B1946" i="8"/>
  <c r="C1946" i="8"/>
  <c r="A1948" i="8" l="1"/>
  <c r="C1947" i="8"/>
  <c r="B1947" i="8"/>
  <c r="C1948" i="8" l="1"/>
  <c r="B1948" i="8"/>
  <c r="A1949" i="8"/>
  <c r="C1949" i="8" l="1"/>
  <c r="B1949" i="8"/>
  <c r="A1950" i="8"/>
  <c r="C1950" i="8" l="1"/>
  <c r="A1951" i="8"/>
  <c r="B1950" i="8"/>
  <c r="B1951" i="8" l="1"/>
  <c r="C1951" i="8"/>
  <c r="A1952" i="8"/>
  <c r="A1953" i="8" l="1"/>
  <c r="C1952" i="8"/>
  <c r="B1952" i="8"/>
  <c r="A1954" i="8" l="1"/>
  <c r="C1953" i="8"/>
  <c r="B1953" i="8"/>
  <c r="A1955" i="8" l="1"/>
  <c r="C1954" i="8"/>
  <c r="B1954" i="8"/>
  <c r="C1955" i="8" l="1"/>
  <c r="B1955" i="8"/>
  <c r="A1956" i="8"/>
  <c r="C1956" i="8" l="1"/>
  <c r="B1956" i="8"/>
  <c r="A1957" i="8"/>
  <c r="C1957" i="8" l="1"/>
  <c r="B1957" i="8"/>
  <c r="A1958" i="8"/>
  <c r="C1958" i="8" l="1"/>
  <c r="A1959" i="8"/>
  <c r="B1958" i="8"/>
  <c r="C1959" i="8" l="1"/>
  <c r="B1959" i="8"/>
  <c r="A1960" i="8"/>
  <c r="A1961" i="8" l="1"/>
  <c r="C1960" i="8"/>
  <c r="B1960" i="8"/>
  <c r="B1961" i="8" l="1"/>
  <c r="A1962" i="8"/>
  <c r="C1961" i="8"/>
  <c r="C1962" i="8" l="1"/>
  <c r="B1962" i="8"/>
  <c r="A1963" i="8"/>
  <c r="C1963" i="8" l="1"/>
  <c r="B1963" i="8"/>
  <c r="A1964" i="8"/>
  <c r="A1965" i="8" l="1"/>
  <c r="B1964" i="8"/>
  <c r="C1964" i="8"/>
  <c r="B1965" i="8" l="1"/>
  <c r="A1966" i="8"/>
  <c r="C1965" i="8"/>
  <c r="A1967" i="8" l="1"/>
  <c r="C1966" i="8"/>
  <c r="B1966" i="8"/>
  <c r="A1968" i="8" l="1"/>
  <c r="C1967" i="8"/>
  <c r="B1967" i="8"/>
  <c r="C1968" i="8" l="1"/>
  <c r="B1968" i="8"/>
  <c r="A1969" i="8"/>
  <c r="C1969" i="8" l="1"/>
  <c r="B1969" i="8"/>
  <c r="A1970" i="8"/>
  <c r="C1970" i="8" l="1"/>
  <c r="A1971" i="8"/>
  <c r="B1970" i="8"/>
  <c r="B1971" i="8" l="1"/>
  <c r="A1972" i="8"/>
  <c r="C1971" i="8"/>
  <c r="A1973" i="8" l="1"/>
  <c r="C1972" i="8"/>
  <c r="B1972" i="8"/>
  <c r="A1974" i="8" l="1"/>
  <c r="B1973" i="8"/>
  <c r="C1973" i="8"/>
  <c r="A1975" i="8" l="1"/>
  <c r="C1974" i="8"/>
  <c r="B1974" i="8"/>
  <c r="C1975" i="8" l="1"/>
  <c r="B1975" i="8"/>
  <c r="A1976" i="8"/>
  <c r="C1976" i="8" l="1"/>
  <c r="B1976" i="8"/>
  <c r="A1977" i="8"/>
  <c r="A1978" i="8" l="1"/>
  <c r="C1977" i="8"/>
  <c r="B1977" i="8"/>
  <c r="C1978" i="8" l="1"/>
  <c r="A1979" i="8"/>
  <c r="B1978" i="8"/>
  <c r="A1980" i="8" l="1"/>
  <c r="C1979" i="8"/>
  <c r="B1979" i="8"/>
  <c r="A1981" i="8" l="1"/>
  <c r="B1980" i="8"/>
  <c r="C1980" i="8"/>
  <c r="B1981" i="8" l="1"/>
  <c r="A1982" i="8"/>
  <c r="C1981" i="8"/>
  <c r="C1982" i="8" l="1"/>
  <c r="B1982" i="8"/>
  <c r="A1983" i="8"/>
  <c r="C1983" i="8" l="1"/>
  <c r="B1983" i="8"/>
  <c r="A1984" i="8"/>
  <c r="C1984" i="8" l="1"/>
  <c r="B1984" i="8"/>
  <c r="A1985" i="8"/>
  <c r="A1986" i="8" l="1"/>
  <c r="C1985" i="8"/>
  <c r="B1985" i="8"/>
  <c r="C1986" i="8" l="1"/>
  <c r="A1987" i="8"/>
  <c r="B1986" i="8"/>
  <c r="A1988" i="8" l="1"/>
  <c r="C1987" i="8"/>
  <c r="B1987" i="8"/>
  <c r="C1988" i="8" l="1"/>
  <c r="B1988" i="8"/>
  <c r="A1989" i="8"/>
  <c r="C1989" i="8" l="1"/>
  <c r="B1989" i="8"/>
  <c r="A1990" i="8"/>
  <c r="C1990" i="8" l="1"/>
  <c r="B1990" i="8"/>
  <c r="A1991" i="8"/>
  <c r="B1991" i="8" l="1"/>
  <c r="A1992" i="8"/>
  <c r="C1991" i="8"/>
  <c r="C1992" i="8" l="1"/>
  <c r="B1992" i="8"/>
  <c r="A1993" i="8"/>
  <c r="A1994" i="8" l="1"/>
  <c r="C1993" i="8"/>
  <c r="B1993" i="8"/>
  <c r="A1995" i="8" l="1"/>
  <c r="C1994" i="8"/>
  <c r="B1994" i="8"/>
  <c r="C1995" i="8" l="1"/>
  <c r="B1995" i="8"/>
  <c r="A1996" i="8"/>
  <c r="C1996" i="8" l="1"/>
  <c r="B1996" i="8"/>
  <c r="A1997" i="8"/>
  <c r="A1998" i="8" l="1"/>
  <c r="C1997" i="8"/>
  <c r="B1997" i="8"/>
  <c r="C1998" i="8" l="1"/>
  <c r="B1998" i="8"/>
  <c r="A1999" i="8"/>
  <c r="A2000" i="8" l="1"/>
  <c r="B1999" i="8"/>
  <c r="C1999" i="8"/>
  <c r="A2001" i="8" l="1"/>
  <c r="C2000" i="8"/>
  <c r="B2000" i="8"/>
  <c r="B2001" i="8" l="1"/>
  <c r="A2002" i="8"/>
  <c r="C2001" i="8"/>
  <c r="C2002" i="8" l="1"/>
  <c r="B2002" i="8"/>
  <c r="A2003" i="8"/>
  <c r="C2003" i="8" l="1"/>
  <c r="B2003" i="8"/>
  <c r="A2004" i="8"/>
  <c r="C2004" i="8" l="1"/>
  <c r="B2004" i="8"/>
  <c r="A2005" i="8"/>
  <c r="A2006" i="8" l="1"/>
  <c r="B2005" i="8"/>
  <c r="C2005" i="8"/>
  <c r="C2006" i="8" l="1"/>
  <c r="B2006" i="8"/>
  <c r="A2007" i="8"/>
  <c r="A2008" i="8" l="1"/>
  <c r="C2007" i="8"/>
  <c r="B2007" i="8"/>
  <c r="C2008" i="8" l="1"/>
  <c r="B2008" i="8"/>
  <c r="A2009" i="8"/>
  <c r="C2009" i="8" l="1"/>
  <c r="B2009" i="8"/>
  <c r="A2010" i="8"/>
  <c r="C2010" i="8" l="1"/>
  <c r="B2010" i="8"/>
  <c r="A2011" i="8"/>
  <c r="B2011" i="8" l="1"/>
  <c r="A2012" i="8"/>
  <c r="C2011" i="8"/>
  <c r="C2012" i="8" l="1"/>
  <c r="B2012" i="8"/>
  <c r="A2013" i="8"/>
  <c r="A2014" i="8" l="1"/>
  <c r="C2013" i="8"/>
  <c r="B2013" i="8"/>
  <c r="A2015" i="8" l="1"/>
  <c r="C2014" i="8"/>
  <c r="B2014" i="8"/>
  <c r="C2015" i="8" l="1"/>
  <c r="B2015" i="8"/>
  <c r="A2016" i="8"/>
  <c r="C2016" i="8" l="1"/>
  <c r="B2016" i="8"/>
  <c r="A2017" i="8"/>
  <c r="A2018" i="8" l="1"/>
  <c r="C2017" i="8"/>
  <c r="B2017" i="8"/>
  <c r="C2018" i="8" l="1"/>
  <c r="A2019" i="8"/>
  <c r="B2018" i="8"/>
  <c r="A2020" i="8" l="1"/>
  <c r="B2019" i="8"/>
  <c r="C2019" i="8"/>
  <c r="A2021" i="8" l="1"/>
  <c r="C2020" i="8"/>
  <c r="B2020" i="8"/>
  <c r="B2021" i="8" l="1"/>
  <c r="A2022" i="8"/>
  <c r="C2021" i="8"/>
  <c r="C2022" i="8" l="1"/>
  <c r="B2022" i="8"/>
  <c r="A2023" i="8"/>
  <c r="C2023" i="8" l="1"/>
  <c r="B2023" i="8"/>
  <c r="A2024" i="8"/>
  <c r="A2025" i="8" l="1"/>
  <c r="C2024" i="8"/>
  <c r="B2024" i="8"/>
  <c r="A2026" i="8" l="1"/>
  <c r="B2025" i="8"/>
  <c r="C2025" i="8"/>
  <c r="A2027" i="8" l="1"/>
  <c r="B2026" i="8"/>
  <c r="C2026" i="8"/>
  <c r="A2028" i="8" l="1"/>
  <c r="B2027" i="8"/>
  <c r="C2027" i="8"/>
  <c r="C2028" i="8" l="1"/>
  <c r="B2028" i="8"/>
  <c r="A2029" i="8"/>
  <c r="C2029" i="8" l="1"/>
  <c r="B2029" i="8"/>
  <c r="A2030" i="8"/>
  <c r="C2030" i="8" l="1"/>
  <c r="A2031" i="8"/>
  <c r="B2030" i="8"/>
  <c r="B2031" i="8" l="1"/>
  <c r="C2031" i="8"/>
  <c r="A2032" i="8"/>
  <c r="A2033" i="8" l="1"/>
  <c r="B2032" i="8"/>
  <c r="C2032" i="8"/>
  <c r="A2034" i="8" l="1"/>
  <c r="B2033" i="8"/>
  <c r="C2033" i="8"/>
  <c r="A2035" i="8" l="1"/>
  <c r="C2034" i="8"/>
  <c r="B2034" i="8"/>
  <c r="C2035" i="8" l="1"/>
  <c r="B2035" i="8"/>
  <c r="A2036" i="8"/>
  <c r="C2036" i="8" l="1"/>
  <c r="B2036" i="8"/>
  <c r="A2037" i="8"/>
  <c r="C2037" i="8" l="1"/>
  <c r="B2037" i="8"/>
  <c r="A2038" i="8"/>
  <c r="C2038" i="8" l="1"/>
  <c r="B2038" i="8"/>
  <c r="A2039" i="8"/>
  <c r="C2039" i="8" l="1"/>
  <c r="B2039" i="8"/>
  <c r="A2040" i="8"/>
  <c r="A2041" i="8" l="1"/>
  <c r="B2040" i="8"/>
  <c r="C2040" i="8"/>
  <c r="B2041" i="8" l="1"/>
  <c r="A2042" i="8"/>
  <c r="C2041" i="8"/>
  <c r="C2042" i="8" l="1"/>
  <c r="B2042" i="8"/>
  <c r="A2043" i="8"/>
  <c r="C2043" i="8" l="1"/>
  <c r="B2043" i="8"/>
  <c r="A2044" i="8"/>
  <c r="A2045" i="8" l="1"/>
  <c r="C2044" i="8"/>
  <c r="B2044" i="8"/>
  <c r="C2045" i="8" l="1"/>
  <c r="B2045" i="8"/>
  <c r="A2046" i="8"/>
  <c r="A2047" i="8" l="1"/>
  <c r="B2046" i="8"/>
  <c r="C2046" i="8"/>
  <c r="A2048" i="8" l="1"/>
  <c r="C2047" i="8"/>
  <c r="B2047" i="8"/>
  <c r="C2048" i="8" l="1"/>
  <c r="B2048" i="8"/>
  <c r="A2049" i="8"/>
  <c r="C2049" i="8" l="1"/>
  <c r="B2049" i="8"/>
  <c r="A2050" i="8"/>
  <c r="C2050" i="8" l="1"/>
  <c r="A2051" i="8"/>
  <c r="B2050" i="8"/>
  <c r="B2051" i="8" l="1"/>
  <c r="C2051" i="8"/>
  <c r="A2052" i="8"/>
  <c r="A2053" i="8" l="1"/>
  <c r="C2052" i="8"/>
  <c r="B2052" i="8"/>
  <c r="A2054" i="8" l="1"/>
  <c r="C2053" i="8"/>
  <c r="B2053" i="8"/>
  <c r="A2055" i="8" l="1"/>
  <c r="B2054" i="8"/>
  <c r="C2054" i="8"/>
  <c r="C2055" i="8" l="1"/>
  <c r="B2055" i="8"/>
  <c r="A2056" i="8"/>
  <c r="C2056" i="8" l="1"/>
  <c r="B2056" i="8"/>
  <c r="A2057" i="8"/>
  <c r="C2057" i="8" l="1"/>
  <c r="B2057" i="8"/>
  <c r="A2058" i="8"/>
  <c r="C2058" i="8" l="1"/>
  <c r="A2059" i="8"/>
  <c r="B2058" i="8"/>
  <c r="C2059" i="8" l="1"/>
  <c r="B2059" i="8"/>
  <c r="A2060" i="8"/>
  <c r="A2061" i="8" l="1"/>
  <c r="B2060" i="8"/>
  <c r="C2060" i="8"/>
  <c r="B2061" i="8" l="1"/>
  <c r="A2062" i="8"/>
  <c r="C2061" i="8"/>
  <c r="C2062" i="8" l="1"/>
  <c r="B2062" i="8"/>
  <c r="A2063" i="8"/>
  <c r="C2063" i="8" l="1"/>
  <c r="B2063" i="8"/>
  <c r="A2064" i="8"/>
  <c r="A2065" i="8" l="1"/>
  <c r="B2064" i="8"/>
  <c r="C2064" i="8"/>
  <c r="B2065" i="8" l="1"/>
  <c r="A2066" i="8"/>
  <c r="C2065" i="8"/>
  <c r="A2067" i="8" l="1"/>
  <c r="C2066" i="8"/>
  <c r="B2066" i="8"/>
  <c r="A2068" i="8" l="1"/>
  <c r="C2067" i="8"/>
  <c r="B2067" i="8"/>
  <c r="C2068" i="8" l="1"/>
  <c r="B2068" i="8"/>
  <c r="A2069" i="8"/>
  <c r="C2069" i="8" l="1"/>
  <c r="B2069" i="8"/>
  <c r="A2070" i="8"/>
  <c r="C2070" i="8" l="1"/>
  <c r="B2070" i="8"/>
  <c r="A2071" i="8"/>
  <c r="B2071" i="8" l="1"/>
  <c r="A2072" i="8"/>
  <c r="C2071" i="8"/>
  <c r="A2073" i="8" l="1"/>
  <c r="C2072" i="8"/>
  <c r="B2072" i="8"/>
  <c r="A2074" i="8" l="1"/>
  <c r="B2073" i="8"/>
  <c r="C2073" i="8"/>
  <c r="A2075" i="8" l="1"/>
  <c r="C2074" i="8"/>
  <c r="B2074" i="8"/>
  <c r="C2075" i="8" l="1"/>
  <c r="B2075" i="8"/>
  <c r="A2076" i="8"/>
  <c r="C2076" i="8" l="1"/>
  <c r="B2076" i="8"/>
  <c r="A2077" i="8"/>
  <c r="C2077" i="8" l="1"/>
  <c r="B2077" i="8"/>
  <c r="A2078" i="8"/>
  <c r="C2078" i="8" l="1"/>
  <c r="A2079" i="8"/>
  <c r="B2078" i="8"/>
  <c r="A2080" i="8" l="1"/>
  <c r="C2079" i="8"/>
  <c r="B2079" i="8"/>
  <c r="A2081" i="8" l="1"/>
  <c r="C2080" i="8"/>
  <c r="B2080" i="8"/>
  <c r="B2081" i="8" l="1"/>
  <c r="A2082" i="8"/>
  <c r="C2081" i="8"/>
  <c r="C2082" i="8" l="1"/>
  <c r="B2082" i="8"/>
  <c r="A2083" i="8"/>
  <c r="C2083" i="8" l="1"/>
  <c r="B2083" i="8"/>
  <c r="A2084" i="8"/>
  <c r="C2084" i="8" l="1"/>
  <c r="B2084" i="8"/>
  <c r="A2085" i="8"/>
  <c r="C2085" i="8" l="1"/>
  <c r="B2085" i="8"/>
  <c r="A2086" i="8"/>
  <c r="C2086" i="8" l="1"/>
  <c r="A2087" i="8"/>
  <c r="B2086" i="8"/>
  <c r="A2088" i="8" l="1"/>
  <c r="C2087" i="8"/>
  <c r="B2087" i="8"/>
  <c r="C2088" i="8" l="1"/>
  <c r="B2088" i="8"/>
  <c r="A2089" i="8"/>
  <c r="C2089" i="8" l="1"/>
  <c r="B2089" i="8"/>
  <c r="A2090" i="8"/>
  <c r="C2090" i="8" l="1"/>
  <c r="B2090" i="8"/>
  <c r="A2091" i="8"/>
  <c r="B2091" i="8" l="1"/>
  <c r="A2092" i="8"/>
  <c r="C2091" i="8"/>
  <c r="C2092" i="8" l="1"/>
  <c r="B2092" i="8"/>
  <c r="A2093" i="8"/>
  <c r="A2094" i="8" l="1"/>
  <c r="B2093" i="8"/>
  <c r="C2093" i="8"/>
  <c r="A2095" i="8" l="1"/>
  <c r="C2094" i="8"/>
  <c r="B2094" i="8"/>
  <c r="C2095" i="8" l="1"/>
  <c r="B2095" i="8"/>
  <c r="A2096" i="8"/>
  <c r="C2096" i="8" l="1"/>
  <c r="B2096" i="8"/>
  <c r="A2097" i="8"/>
  <c r="A2098" i="8" l="1"/>
  <c r="C2097" i="8"/>
  <c r="B2097" i="8"/>
  <c r="C2098" i="8" l="1"/>
  <c r="B2098" i="8"/>
  <c r="A2099" i="8"/>
  <c r="A2100" i="8" l="1"/>
  <c r="C2099" i="8"/>
  <c r="B2099" i="8"/>
  <c r="A2101" i="8" l="1"/>
  <c r="C2100" i="8"/>
  <c r="B2100" i="8"/>
  <c r="B2101" i="8" l="1"/>
  <c r="A2102" i="8"/>
  <c r="C2101" i="8"/>
  <c r="C2102" i="8" l="1"/>
  <c r="B2102" i="8"/>
  <c r="A2103" i="8"/>
  <c r="C2103" i="8" l="1"/>
  <c r="B2103" i="8"/>
  <c r="A2104" i="8"/>
  <c r="C2104" i="8" l="1"/>
  <c r="B2104" i="8"/>
  <c r="A2105" i="8"/>
  <c r="A2106" i="8" l="1"/>
  <c r="B2105" i="8"/>
  <c r="C2105" i="8"/>
  <c r="C2106" i="8" l="1"/>
  <c r="B2106" i="8"/>
  <c r="A2107" i="8"/>
  <c r="A2108" i="8" l="1"/>
  <c r="C2107" i="8"/>
  <c r="B2107" i="8"/>
  <c r="C2108" i="8" l="1"/>
  <c r="B2108" i="8"/>
  <c r="A2109" i="8"/>
  <c r="C2109" i="8" l="1"/>
  <c r="B2109" i="8"/>
  <c r="A2110" i="8"/>
  <c r="C2110" i="8" l="1"/>
  <c r="B2110" i="8"/>
  <c r="A2111" i="8"/>
  <c r="B2111" i="8" l="1"/>
  <c r="A2112" i="8"/>
  <c r="C2111" i="8"/>
  <c r="C2112" i="8" l="1"/>
  <c r="B2112" i="8"/>
  <c r="A2113" i="8"/>
  <c r="A2114" i="8" l="1"/>
  <c r="B2113" i="8"/>
  <c r="C2113" i="8"/>
  <c r="A2115" i="8" l="1"/>
  <c r="C2114" i="8"/>
  <c r="B2114" i="8"/>
  <c r="C2115" i="8" l="1"/>
  <c r="B2115" i="8"/>
  <c r="A2116" i="8"/>
  <c r="C2116" i="8" l="1"/>
  <c r="B2116" i="8"/>
  <c r="A2117" i="8"/>
  <c r="A2118" i="8" l="1"/>
  <c r="C2117" i="8"/>
  <c r="B2117" i="8"/>
  <c r="C2118" i="8" l="1"/>
  <c r="A2119" i="8"/>
  <c r="B2118" i="8"/>
  <c r="A2120" i="8" l="1"/>
  <c r="B2119" i="8"/>
  <c r="C2119" i="8"/>
  <c r="A2121" i="8" l="1"/>
  <c r="C2120" i="8"/>
  <c r="B2120" i="8"/>
  <c r="B2121" i="8" l="1"/>
  <c r="A2122" i="8"/>
  <c r="C2121" i="8"/>
  <c r="C2122" i="8" l="1"/>
  <c r="B2122" i="8"/>
  <c r="A2123" i="8"/>
  <c r="C2123" i="8" l="1"/>
  <c r="B2123" i="8"/>
  <c r="A2124" i="8"/>
  <c r="C2124" i="8" l="1"/>
  <c r="B2124" i="8"/>
  <c r="A2125" i="8"/>
  <c r="A2126" i="8" l="1"/>
  <c r="C2125" i="8"/>
  <c r="B2125" i="8"/>
  <c r="A2127" i="8" l="1"/>
  <c r="C2126" i="8"/>
  <c r="B2126" i="8"/>
  <c r="A2128" i="8" l="1"/>
  <c r="B2127" i="8"/>
  <c r="C2127" i="8"/>
  <c r="C2128" i="8" l="1"/>
  <c r="B2128" i="8"/>
  <c r="A2129" i="8"/>
  <c r="C2129" i="8" l="1"/>
  <c r="B2129" i="8"/>
  <c r="A2130" i="8"/>
  <c r="C2130" i="8" l="1"/>
  <c r="A2131" i="8"/>
  <c r="B2130" i="8"/>
  <c r="B2131" i="8" l="1"/>
  <c r="C2131" i="8"/>
  <c r="A2132" i="8"/>
  <c r="C2132" i="8" l="1"/>
  <c r="B2132" i="8"/>
  <c r="A2133" i="8"/>
  <c r="A2134" i="8" l="1"/>
  <c r="B2133" i="8"/>
  <c r="C2133" i="8"/>
  <c r="A2135" i="8" l="1"/>
  <c r="C2134" i="8"/>
  <c r="B2134" i="8"/>
  <c r="C2135" i="8" l="1"/>
  <c r="B2135" i="8"/>
  <c r="A2136" i="8"/>
  <c r="C2136" i="8" l="1"/>
  <c r="B2136" i="8"/>
  <c r="A2137" i="8"/>
  <c r="C2137" i="8" l="1"/>
  <c r="B2137" i="8"/>
  <c r="A2138" i="8"/>
  <c r="C2138" i="8" l="1"/>
  <c r="A2139" i="8"/>
  <c r="B2138" i="8"/>
  <c r="C2139" i="8" l="1"/>
  <c r="B2139" i="8"/>
  <c r="A2140" i="8"/>
  <c r="A2141" i="8" l="1"/>
  <c r="C2140" i="8"/>
  <c r="B2140" i="8"/>
  <c r="B2141" i="8" l="1"/>
  <c r="A2142" i="8"/>
  <c r="C2141" i="8"/>
  <c r="C2142" i="8" l="1"/>
  <c r="B2142" i="8"/>
  <c r="A2143" i="8"/>
  <c r="C2143" i="8" l="1"/>
  <c r="B2143" i="8"/>
  <c r="A2144" i="8"/>
  <c r="A2145" i="8" l="1"/>
  <c r="C2144" i="8"/>
  <c r="B2144" i="8"/>
  <c r="C2145" i="8" l="1"/>
  <c r="B2145" i="8"/>
  <c r="A2146" i="8"/>
  <c r="C2146" i="8" l="1"/>
  <c r="A2147" i="8"/>
  <c r="B2146" i="8"/>
  <c r="A2148" i="8" l="1"/>
  <c r="C2147" i="8"/>
  <c r="B2147" i="8"/>
  <c r="C2148" i="8" l="1"/>
  <c r="B2148" i="8"/>
  <c r="A2149" i="8"/>
  <c r="C2149" i="8" l="1"/>
  <c r="B2149" i="8"/>
  <c r="A2150" i="8"/>
  <c r="C2150" i="8" l="1"/>
  <c r="A2151" i="8"/>
  <c r="B2150" i="8"/>
  <c r="B2151" i="8" l="1"/>
  <c r="C2151" i="8"/>
  <c r="A2152" i="8"/>
  <c r="A2153" i="8" l="1"/>
  <c r="C2152" i="8"/>
  <c r="B2152" i="8"/>
  <c r="A2154" i="8" l="1"/>
  <c r="C2153" i="8"/>
  <c r="B2153" i="8"/>
  <c r="A2155" i="8" l="1"/>
  <c r="C2154" i="8"/>
  <c r="B2154" i="8"/>
  <c r="C2155" i="8" l="1"/>
  <c r="B2155" i="8"/>
  <c r="A2156" i="8"/>
  <c r="C2156" i="8" l="1"/>
  <c r="B2156" i="8"/>
  <c r="A2157" i="8"/>
  <c r="C2157" i="8" l="1"/>
  <c r="B2157" i="8"/>
  <c r="A2158" i="8"/>
  <c r="C2158" i="8" l="1"/>
  <c r="A2159" i="8"/>
  <c r="B2158" i="8"/>
  <c r="C2159" i="8" l="1"/>
  <c r="B2159" i="8"/>
  <c r="A2160" i="8"/>
  <c r="A2161" i="8" l="1"/>
  <c r="C2160" i="8"/>
  <c r="B2160" i="8"/>
  <c r="B2161" i="8" l="1"/>
  <c r="A2162" i="8"/>
  <c r="C2161" i="8"/>
  <c r="C2162" i="8" l="1"/>
  <c r="B2162" i="8"/>
  <c r="A2163" i="8"/>
  <c r="C2163" i="8" l="1"/>
  <c r="B2163" i="8"/>
  <c r="A2164" i="8"/>
  <c r="A2165" i="8" l="1"/>
  <c r="B2164" i="8"/>
  <c r="C2164" i="8"/>
  <c r="B2165" i="8" l="1"/>
  <c r="C2165" i="8"/>
  <c r="A2166" i="8"/>
  <c r="A2167" i="8" l="1"/>
  <c r="C2166" i="8"/>
  <c r="B2166" i="8"/>
  <c r="A2168" i="8" l="1"/>
  <c r="C2167" i="8"/>
  <c r="B2167" i="8"/>
  <c r="C2168" i="8" l="1"/>
  <c r="B2168" i="8"/>
  <c r="A2169" i="8"/>
  <c r="C2169" i="8" l="1"/>
  <c r="B2169" i="8"/>
  <c r="A2170" i="8"/>
  <c r="C2170" i="8" l="1"/>
  <c r="A2171" i="8"/>
  <c r="B2170" i="8"/>
  <c r="B2171" i="8" l="1"/>
  <c r="A2172" i="8"/>
  <c r="C2171" i="8"/>
  <c r="A2173" i="8" l="1"/>
  <c r="C2172" i="8"/>
  <c r="B2172" i="8"/>
  <c r="A2174" i="8" l="1"/>
  <c r="B2173" i="8"/>
  <c r="C2173" i="8"/>
  <c r="A2175" i="8" l="1"/>
  <c r="C2174" i="8"/>
  <c r="B2174" i="8"/>
  <c r="C2175" i="8" l="1"/>
  <c r="B2175" i="8"/>
  <c r="A2176" i="8"/>
  <c r="C2176" i="8" l="1"/>
  <c r="B2176" i="8"/>
  <c r="A2177" i="8"/>
  <c r="A2178" i="8" l="1"/>
  <c r="C2177" i="8"/>
  <c r="B2177" i="8"/>
  <c r="C2178" i="8" l="1"/>
  <c r="B2178" i="8"/>
  <c r="A2179" i="8"/>
  <c r="A2180" i="8" l="1"/>
  <c r="C2179" i="8"/>
  <c r="B2179" i="8"/>
  <c r="A2181" i="8" l="1"/>
  <c r="B2180" i="8"/>
  <c r="C2180" i="8"/>
  <c r="B2181" i="8" l="1"/>
  <c r="A2182" i="8"/>
  <c r="C2181" i="8"/>
  <c r="C2182" i="8" l="1"/>
  <c r="B2182" i="8"/>
  <c r="A2183" i="8"/>
  <c r="C2183" i="8" l="1"/>
  <c r="B2183" i="8"/>
  <c r="A2184" i="8"/>
  <c r="C2184" i="8" l="1"/>
  <c r="B2184" i="8"/>
  <c r="A2185" i="8"/>
  <c r="B2185" i="8" l="1"/>
  <c r="C2185" i="8"/>
  <c r="A2186" i="8"/>
  <c r="C2186" i="8" l="1"/>
  <c r="A2187" i="8"/>
  <c r="B2186" i="8"/>
  <c r="A2188" i="8" l="1"/>
  <c r="C2187" i="8"/>
  <c r="B2187" i="8"/>
  <c r="C2188" i="8" l="1"/>
  <c r="B2188" i="8"/>
  <c r="A2189" i="8"/>
  <c r="C2189" i="8" l="1"/>
  <c r="B2189" i="8"/>
  <c r="A2190" i="8"/>
  <c r="C2190" i="8" l="1"/>
  <c r="B2190" i="8"/>
  <c r="A2191" i="8"/>
  <c r="B2191" i="8" l="1"/>
  <c r="A2192" i="8"/>
  <c r="C2191" i="8"/>
  <c r="C2192" i="8" l="1"/>
  <c r="B2192" i="8"/>
  <c r="A2193" i="8"/>
  <c r="A2194" i="8" l="1"/>
  <c r="C2193" i="8"/>
  <c r="B2193" i="8"/>
  <c r="A2195" i="8" l="1"/>
  <c r="C2194" i="8"/>
  <c r="B2194" i="8"/>
  <c r="C2195" i="8" l="1"/>
  <c r="B2195" i="8"/>
  <c r="A2196" i="8"/>
  <c r="C2196" i="8" l="1"/>
  <c r="B2196" i="8"/>
  <c r="A2197" i="8"/>
  <c r="A2198" i="8" l="1"/>
  <c r="C2197" i="8"/>
  <c r="B2197" i="8"/>
  <c r="C2198" i="8" l="1"/>
  <c r="B2198" i="8"/>
  <c r="A2199" i="8"/>
  <c r="A2200" i="8" l="1"/>
  <c r="C2199" i="8"/>
  <c r="B2199" i="8"/>
  <c r="A2201" i="8" l="1"/>
  <c r="C2200" i="8"/>
  <c r="B2200" i="8"/>
  <c r="B2201" i="8" l="1"/>
  <c r="A2202" i="8"/>
  <c r="C2201" i="8"/>
  <c r="C2202" i="8" l="1"/>
  <c r="B2202" i="8"/>
  <c r="A2203" i="8"/>
  <c r="C2203" i="8" l="1"/>
  <c r="B2203" i="8"/>
  <c r="A2204" i="8"/>
  <c r="C2204" i="8" l="1"/>
  <c r="B2204" i="8"/>
  <c r="A2205" i="8"/>
  <c r="A2206" i="8" l="1"/>
  <c r="C2205" i="8"/>
  <c r="B2205" i="8"/>
  <c r="C2206" i="8" l="1"/>
  <c r="B2206" i="8"/>
  <c r="A2207" i="8"/>
  <c r="A2208" i="8" l="1"/>
  <c r="C2207" i="8"/>
  <c r="B2207" i="8"/>
  <c r="C2208" i="8" l="1"/>
  <c r="B2208" i="8"/>
  <c r="A2209" i="8"/>
  <c r="C2209" i="8" l="1"/>
  <c r="B2209" i="8"/>
  <c r="A2210" i="8"/>
  <c r="C2210" i="8" l="1"/>
  <c r="B2210" i="8"/>
  <c r="A2211" i="8"/>
  <c r="B2211" i="8" l="1"/>
  <c r="A2212" i="8"/>
  <c r="C2211" i="8"/>
  <c r="C2212" i="8" l="1"/>
  <c r="B2212" i="8"/>
  <c r="A2213" i="8"/>
  <c r="A2214" i="8" l="1"/>
  <c r="C2213" i="8"/>
  <c r="B2213" i="8"/>
  <c r="A2215" i="8" l="1"/>
  <c r="C2214" i="8"/>
  <c r="B2214" i="8"/>
  <c r="C2215" i="8" l="1"/>
  <c r="B2215" i="8"/>
  <c r="A2216" i="8"/>
  <c r="C2216" i="8" l="1"/>
  <c r="B2216" i="8"/>
  <c r="A2217" i="8"/>
  <c r="A2218" i="8" l="1"/>
  <c r="C2217" i="8"/>
  <c r="B2217" i="8"/>
  <c r="C2218" i="8" l="1"/>
  <c r="A2219" i="8"/>
  <c r="B2218" i="8"/>
  <c r="A2220" i="8" l="1"/>
  <c r="B2219" i="8"/>
  <c r="C2219" i="8"/>
  <c r="A2221" i="8" l="1"/>
  <c r="C2220" i="8"/>
  <c r="B2220" i="8"/>
  <c r="B2221" i="8" l="1"/>
  <c r="A2222" i="8"/>
  <c r="C2221" i="8"/>
  <c r="C2222" i="8" l="1"/>
  <c r="B2222" i="8"/>
  <c r="A2223" i="8"/>
  <c r="C2223" i="8" l="1"/>
  <c r="B2223" i="8"/>
  <c r="A2224" i="8"/>
  <c r="C2224" i="8" l="1"/>
  <c r="B2224" i="8"/>
  <c r="A2225" i="8"/>
  <c r="A2226" i="8" l="1"/>
  <c r="C2225" i="8"/>
  <c r="B2225" i="8"/>
  <c r="A2227" i="8" l="1"/>
  <c r="C2226" i="8"/>
  <c r="B2226" i="8"/>
  <c r="A2228" i="8" l="1"/>
  <c r="B2227" i="8"/>
  <c r="C2227" i="8"/>
  <c r="C2228" i="8" l="1"/>
  <c r="B2228" i="8"/>
  <c r="A2229" i="8"/>
  <c r="C2229" i="8" l="1"/>
  <c r="B2229" i="8"/>
  <c r="A2230" i="8"/>
  <c r="C2230" i="8" l="1"/>
  <c r="B2230" i="8"/>
  <c r="A2231" i="8"/>
  <c r="B2231" i="8" l="1"/>
  <c r="C2231" i="8"/>
  <c r="A2232" i="8"/>
  <c r="A2233" i="8" l="1"/>
  <c r="C2232" i="8"/>
  <c r="B2232" i="8"/>
  <c r="A2234" i="8" l="1"/>
  <c r="C2233" i="8"/>
  <c r="B2233" i="8"/>
  <c r="A2235" i="8" l="1"/>
  <c r="C2234" i="8"/>
  <c r="B2234" i="8"/>
  <c r="C2235" i="8" l="1"/>
  <c r="B2235" i="8"/>
  <c r="A2236" i="8"/>
  <c r="C2236" i="8" l="1"/>
  <c r="B2236" i="8"/>
  <c r="A2237" i="8"/>
  <c r="C2237" i="8" l="1"/>
  <c r="B2237" i="8"/>
  <c r="A2238" i="8"/>
  <c r="C2238" i="8" l="1"/>
  <c r="A2239" i="8"/>
  <c r="B2238" i="8"/>
  <c r="C2239" i="8" l="1"/>
  <c r="B2239" i="8"/>
  <c r="A2240" i="8"/>
  <c r="A2241" i="8" l="1"/>
  <c r="C2240" i="8"/>
  <c r="B2240" i="8"/>
  <c r="B2241" i="8" l="1"/>
  <c r="A2242" i="8"/>
  <c r="C2241" i="8"/>
  <c r="C2242" i="8" l="1"/>
  <c r="B2242" i="8"/>
  <c r="A2243" i="8"/>
  <c r="C2243" i="8" l="1"/>
  <c r="B2243" i="8"/>
  <c r="A2244" i="8"/>
  <c r="A2245" i="8" l="1"/>
  <c r="C2244" i="8"/>
  <c r="B2244" i="8"/>
  <c r="C2245" i="8" l="1"/>
  <c r="B2245" i="8"/>
  <c r="A2246" i="8"/>
  <c r="A2247" i="8" l="1"/>
  <c r="B2246" i="8"/>
  <c r="C2246" i="8"/>
  <c r="A2248" i="8" l="1"/>
  <c r="C2247" i="8"/>
  <c r="B2247" i="8"/>
  <c r="C2248" i="8" l="1"/>
  <c r="B2248" i="8"/>
  <c r="A2249" i="8"/>
  <c r="C2249" i="8" l="1"/>
  <c r="B2249" i="8"/>
  <c r="A2250" i="8"/>
  <c r="C2250" i="8" l="1"/>
  <c r="A2251" i="8"/>
  <c r="B2250" i="8"/>
  <c r="B2251" i="8" l="1"/>
  <c r="C2251" i="8"/>
  <c r="A2252" i="8"/>
  <c r="A2253" i="8" l="1"/>
  <c r="B2252" i="8"/>
  <c r="C2252" i="8"/>
  <c r="A2254" i="8" l="1"/>
  <c r="C2253" i="8"/>
  <c r="B2253" i="8"/>
  <c r="A2255" i="8" l="1"/>
  <c r="C2254" i="8"/>
  <c r="B2254" i="8"/>
  <c r="C2255" i="8" l="1"/>
  <c r="B2255" i="8"/>
  <c r="A2256" i="8"/>
  <c r="C2256" i="8" l="1"/>
  <c r="B2256" i="8"/>
  <c r="A2257" i="8"/>
  <c r="C2257" i="8" l="1"/>
  <c r="B2257" i="8"/>
  <c r="A2258" i="8"/>
  <c r="C2258" i="8" l="1"/>
  <c r="A2259" i="8"/>
  <c r="B2258" i="8"/>
  <c r="C2259" i="8" l="1"/>
  <c r="B2259" i="8"/>
  <c r="A2260" i="8"/>
  <c r="A2261" i="8" l="1"/>
  <c r="C2260" i="8"/>
  <c r="B2260" i="8"/>
  <c r="B2261" i="8" l="1"/>
  <c r="A2262" i="8"/>
  <c r="C2261" i="8"/>
  <c r="C2262" i="8" l="1"/>
  <c r="B2262" i="8"/>
  <c r="A2263" i="8"/>
  <c r="C2263" i="8" l="1"/>
  <c r="B2263" i="8"/>
  <c r="A2264" i="8"/>
  <c r="A2265" i="8" l="1"/>
  <c r="B2264" i="8"/>
  <c r="C2264" i="8"/>
  <c r="B2265" i="8" l="1"/>
  <c r="A2266" i="8"/>
  <c r="C2265" i="8"/>
  <c r="A2267" i="8" l="1"/>
  <c r="C2266" i="8"/>
  <c r="B2266" i="8"/>
  <c r="A2268" i="8" l="1"/>
  <c r="C2267" i="8"/>
  <c r="B2267" i="8"/>
  <c r="C2268" i="8" l="1"/>
  <c r="B2268" i="8"/>
  <c r="A2269" i="8"/>
  <c r="C2269" i="8" l="1"/>
  <c r="B2269" i="8"/>
  <c r="A2270" i="8"/>
  <c r="C2270" i="8" l="1"/>
  <c r="A2271" i="8"/>
  <c r="B2270" i="8"/>
  <c r="B2271" i="8" l="1"/>
  <c r="A2272" i="8"/>
  <c r="C2271" i="8"/>
  <c r="A2273" i="8" l="1"/>
  <c r="C2272" i="8"/>
  <c r="B2272" i="8"/>
  <c r="A2274" i="8" l="1"/>
  <c r="B2273" i="8"/>
  <c r="C2273" i="8"/>
  <c r="A2275" i="8" l="1"/>
  <c r="C2274" i="8"/>
  <c r="B2274" i="8"/>
  <c r="C2275" i="8" l="1"/>
  <c r="B2275" i="8"/>
  <c r="A2276" i="8"/>
  <c r="C2276" i="8" l="1"/>
  <c r="B2276" i="8"/>
  <c r="A2277" i="8"/>
  <c r="C2277" i="8" l="1"/>
  <c r="A2278" i="8"/>
  <c r="B2277" i="8"/>
  <c r="C2278" i="8" l="1"/>
  <c r="A2279" i="8"/>
  <c r="B2278" i="8"/>
  <c r="A2280" i="8" l="1"/>
  <c r="C2279" i="8"/>
  <c r="B2279" i="8"/>
  <c r="A2281" i="8" l="1"/>
  <c r="C2280" i="8"/>
  <c r="B2280" i="8"/>
  <c r="B2281" i="8" l="1"/>
  <c r="A2282" i="8"/>
  <c r="C2281" i="8"/>
  <c r="C2282" i="8" l="1"/>
  <c r="B2282" i="8"/>
  <c r="A2283" i="8"/>
  <c r="C2283" i="8" l="1"/>
  <c r="B2283" i="8"/>
  <c r="A2284" i="8"/>
  <c r="C2284" i="8" l="1"/>
  <c r="B2284" i="8"/>
  <c r="A2285" i="8"/>
  <c r="A2286" i="8" l="1"/>
  <c r="C2285" i="8"/>
  <c r="B2285" i="8"/>
  <c r="C2286" i="8" l="1"/>
  <c r="B2286" i="8"/>
  <c r="A2287" i="8"/>
  <c r="C2287" i="8" l="1"/>
  <c r="B2287" i="8"/>
  <c r="A2288" i="8"/>
  <c r="A2289" i="8" l="1"/>
  <c r="B2288" i="8"/>
  <c r="C2288" i="8"/>
  <c r="B2289" i="8" l="1"/>
  <c r="A2290" i="8"/>
  <c r="C2289" i="8"/>
  <c r="C2290" i="8" l="1"/>
  <c r="B2290" i="8"/>
  <c r="A2291" i="8"/>
  <c r="A2292" i="8" l="1"/>
  <c r="C2291" i="8"/>
  <c r="B2291" i="8"/>
  <c r="A2293" i="8" l="1"/>
  <c r="C2292" i="8"/>
  <c r="B2292" i="8"/>
  <c r="C2293" i="8" l="1"/>
  <c r="B2293" i="8"/>
  <c r="A2294" i="8"/>
  <c r="B2294" i="8" l="1"/>
  <c r="C2294" i="8"/>
  <c r="A2295" i="8"/>
  <c r="A2296" i="8" l="1"/>
  <c r="B2295" i="8"/>
  <c r="C2295" i="8"/>
  <c r="C2296" i="8" l="1"/>
  <c r="A2297" i="8"/>
  <c r="B2296" i="8"/>
  <c r="C2297" i="8" l="1"/>
  <c r="B2297" i="8"/>
  <c r="A2298" i="8"/>
  <c r="A2299" i="8" l="1"/>
  <c r="C2298" i="8"/>
  <c r="B2298" i="8"/>
  <c r="B2299" i="8" l="1"/>
  <c r="A2300" i="8"/>
  <c r="C2299" i="8"/>
  <c r="C2300" i="8" l="1"/>
  <c r="B2300" i="8"/>
  <c r="A2301" i="8"/>
  <c r="C2301" i="8" l="1"/>
  <c r="A2302" i="8"/>
  <c r="B2301" i="8"/>
  <c r="A2303" i="8" l="1"/>
  <c r="C2302" i="8"/>
  <c r="B2302" i="8"/>
  <c r="C2303" i="8" l="1"/>
  <c r="B2303" i="8"/>
  <c r="A2304" i="8"/>
  <c r="C2304" i="8" l="1"/>
  <c r="A2305" i="8"/>
  <c r="B2304" i="8"/>
  <c r="A2306" i="8" l="1"/>
  <c r="C2305" i="8"/>
  <c r="B2305" i="8"/>
  <c r="C2306" i="8" l="1"/>
  <c r="B2306" i="8"/>
  <c r="A2307" i="8"/>
  <c r="B2307" i="8" l="1"/>
  <c r="A2308" i="8"/>
  <c r="C2307" i="8"/>
  <c r="A2309" i="8" l="1"/>
  <c r="C2308" i="8"/>
  <c r="B2308" i="8"/>
  <c r="B2309" i="8" l="1"/>
  <c r="C2309" i="8"/>
  <c r="A2310" i="8"/>
  <c r="A2311" i="8" l="1"/>
  <c r="B2310" i="8"/>
  <c r="C2310" i="8"/>
  <c r="A2312" i="8" l="1"/>
  <c r="C2311" i="8"/>
  <c r="B2311" i="8"/>
  <c r="C2312" i="8" l="1"/>
  <c r="B2312" i="8"/>
  <c r="A2313" i="8"/>
  <c r="C2313" i="8" l="1"/>
  <c r="B2313" i="8"/>
  <c r="A2314" i="8"/>
  <c r="B2314" i="8" l="1"/>
  <c r="A2315" i="8"/>
  <c r="C2314" i="8"/>
  <c r="C2315" i="8" l="1"/>
  <c r="B2315" i="8"/>
  <c r="A2316" i="8"/>
  <c r="C2316" i="8" l="1"/>
  <c r="B2316" i="8"/>
  <c r="A2317" i="8"/>
  <c r="A2318" i="8" l="1"/>
  <c r="B2317" i="8"/>
  <c r="C2317" i="8"/>
  <c r="A2319" i="8" l="1"/>
  <c r="C2318" i="8"/>
  <c r="B2318" i="8"/>
  <c r="B2319" i="8" l="1"/>
  <c r="A2320" i="8"/>
  <c r="C2319" i="8"/>
  <c r="A2321" i="8" l="1"/>
  <c r="B2320" i="8"/>
  <c r="C2320" i="8"/>
  <c r="C2321" i="8" l="1"/>
  <c r="A2322" i="8"/>
  <c r="B2321" i="8"/>
  <c r="C2322" i="8" l="1"/>
  <c r="B2322" i="8"/>
  <c r="A2323" i="8"/>
  <c r="A2324" i="8" l="1"/>
  <c r="C2323" i="8"/>
  <c r="B2323" i="8"/>
  <c r="C2324" i="8" l="1"/>
  <c r="B2324" i="8"/>
  <c r="A2325" i="8"/>
  <c r="C2325" i="8" l="1"/>
  <c r="B2325" i="8"/>
  <c r="A2326" i="8"/>
  <c r="C2326" i="8" l="1"/>
  <c r="B2326" i="8"/>
  <c r="A2327" i="8"/>
  <c r="C2327" i="8" l="1"/>
  <c r="B2327" i="8"/>
  <c r="A2328" i="8"/>
  <c r="C2328" i="8" l="1"/>
  <c r="A2329" i="8"/>
  <c r="B2328" i="8"/>
  <c r="B2329" i="8" l="1"/>
  <c r="A2330" i="8"/>
  <c r="C2329" i="8"/>
  <c r="A2331" i="8" l="1"/>
  <c r="C2330" i="8"/>
  <c r="B2330" i="8"/>
  <c r="A2332" i="8" l="1"/>
  <c r="B2331" i="8"/>
  <c r="C2331" i="8"/>
  <c r="A2333" i="8" l="1"/>
  <c r="C2332" i="8"/>
  <c r="B2332" i="8"/>
  <c r="C2333" i="8" l="1"/>
  <c r="B2333" i="8"/>
  <c r="A2334" i="8"/>
  <c r="C2334" i="8" l="1"/>
  <c r="B2334" i="8"/>
  <c r="A2335" i="8"/>
  <c r="C2335" i="8" l="1"/>
  <c r="B2335" i="8"/>
  <c r="A2336" i="8"/>
  <c r="C2336" i="8" l="1"/>
  <c r="A2337" i="8"/>
  <c r="B2336" i="8"/>
  <c r="A2338" i="8" l="1"/>
  <c r="C2337" i="8"/>
  <c r="B2337" i="8"/>
  <c r="A2339" i="8" l="1"/>
  <c r="C2338" i="8"/>
  <c r="B2338" i="8"/>
  <c r="B2339" i="8" l="1"/>
  <c r="A2340" i="8"/>
  <c r="C2339" i="8"/>
  <c r="C2340" i="8" l="1"/>
  <c r="B2340" i="8"/>
  <c r="A2341" i="8"/>
  <c r="C2341" i="8" l="1"/>
  <c r="B2341" i="8"/>
  <c r="A2342" i="8"/>
  <c r="C2342" i="8" l="1"/>
  <c r="B2342" i="8"/>
  <c r="A2343" i="8"/>
  <c r="C2343" i="8" l="1"/>
  <c r="B2343" i="8"/>
  <c r="A2344" i="8"/>
  <c r="C2344" i="8" l="1"/>
  <c r="A2345" i="8"/>
  <c r="B2344" i="8"/>
  <c r="A2346" i="8" l="1"/>
  <c r="C2345" i="8"/>
  <c r="B2345" i="8"/>
  <c r="C2346" i="8" l="1"/>
  <c r="B2346" i="8"/>
  <c r="A2347" i="8"/>
  <c r="C2347" i="8" l="1"/>
  <c r="B2347" i="8"/>
  <c r="A2348" i="8"/>
  <c r="C2348" i="8" l="1"/>
  <c r="B2348" i="8"/>
  <c r="A2349" i="8"/>
  <c r="B2349" i="8" l="1"/>
  <c r="A2350" i="8"/>
  <c r="C2349" i="8"/>
  <c r="C2350" i="8" l="1"/>
  <c r="B2350" i="8"/>
  <c r="A2351" i="8"/>
  <c r="A2352" i="8" l="1"/>
  <c r="C2351" i="8"/>
  <c r="B2351" i="8"/>
  <c r="A2353" i="8" l="1"/>
  <c r="C2352" i="8"/>
  <c r="B2352" i="8"/>
  <c r="C2353" i="8" l="1"/>
  <c r="B2353" i="8"/>
  <c r="A2354" i="8"/>
  <c r="C2354" i="8" l="1"/>
  <c r="B2354" i="8"/>
  <c r="A2355" i="8"/>
  <c r="A2356" i="8" l="1"/>
  <c r="C2355" i="8"/>
  <c r="B2355" i="8"/>
  <c r="C2356" i="8" l="1"/>
  <c r="B2356" i="8"/>
  <c r="A2357" i="8"/>
  <c r="A2358" i="8" l="1"/>
  <c r="B2357" i="8"/>
  <c r="C2357" i="8"/>
  <c r="A2359" i="8" l="1"/>
  <c r="C2358" i="8"/>
  <c r="B2358" i="8"/>
  <c r="B2359" i="8" l="1"/>
  <c r="A2360" i="8"/>
  <c r="C2359" i="8"/>
  <c r="C2360" i="8" l="1"/>
  <c r="B2360" i="8"/>
  <c r="A2361" i="8"/>
  <c r="C2361" i="8" l="1"/>
  <c r="B2361" i="8"/>
  <c r="A2362" i="8"/>
  <c r="C2362" i="8" l="1"/>
  <c r="B2362" i="8"/>
  <c r="A2363" i="8"/>
  <c r="A2364" i="8" l="1"/>
  <c r="C2363" i="8"/>
  <c r="B2363" i="8"/>
  <c r="C2364" i="8" l="1"/>
  <c r="B2364" i="8"/>
  <c r="A2365" i="8"/>
  <c r="A2366" i="8" l="1"/>
  <c r="C2365" i="8"/>
  <c r="B2365" i="8"/>
  <c r="C2366" i="8" l="1"/>
  <c r="B2366" i="8"/>
  <c r="A2367" i="8"/>
  <c r="C2367" i="8" l="1"/>
  <c r="B2367" i="8"/>
  <c r="A2368" i="8"/>
  <c r="C2368" i="8" l="1"/>
  <c r="B2368" i="8"/>
  <c r="A2369" i="8"/>
  <c r="B2369" i="8" l="1"/>
  <c r="A2370" i="8"/>
  <c r="C2369" i="8"/>
  <c r="C2370" i="8" l="1"/>
  <c r="B2370" i="8"/>
  <c r="A2371" i="8"/>
  <c r="A2372" i="8" l="1"/>
  <c r="C2371" i="8"/>
  <c r="B2371" i="8"/>
  <c r="A2373" i="8" l="1"/>
  <c r="C2372" i="8"/>
  <c r="B2372" i="8"/>
  <c r="C2373" i="8" l="1"/>
  <c r="B2373" i="8"/>
  <c r="A2374" i="8"/>
  <c r="C2374" i="8" l="1"/>
  <c r="B2374" i="8"/>
  <c r="A2375" i="8"/>
  <c r="A2376" i="8" l="1"/>
  <c r="C2375" i="8"/>
  <c r="B2375" i="8"/>
  <c r="C2376" i="8" l="1"/>
  <c r="B2376" i="8"/>
  <c r="A2377" i="8"/>
  <c r="A2378" i="8" l="1"/>
  <c r="B2377" i="8"/>
  <c r="C2377" i="8"/>
  <c r="A2379" i="8" l="1"/>
  <c r="C2378" i="8"/>
  <c r="B2378" i="8"/>
  <c r="B2379" i="8" l="1"/>
  <c r="A2380" i="8"/>
  <c r="C2379" i="8"/>
  <c r="C2380" i="8" l="1"/>
  <c r="B2380" i="8"/>
  <c r="A2381" i="8"/>
  <c r="C2381" i="8" l="1"/>
  <c r="B2381" i="8"/>
  <c r="A2382" i="8"/>
  <c r="A2383" i="8" l="1"/>
  <c r="C2382" i="8"/>
  <c r="B2382" i="8"/>
  <c r="A2384" i="8" l="1"/>
  <c r="C2383" i="8"/>
  <c r="B2383" i="8"/>
  <c r="C2384" i="8" l="1"/>
  <c r="A2385" i="8"/>
  <c r="B2384" i="8"/>
  <c r="A2386" i="8" l="1"/>
  <c r="B2385" i="8"/>
  <c r="C2385" i="8"/>
  <c r="C2386" i="8" l="1"/>
  <c r="B2386" i="8"/>
  <c r="A2387" i="8"/>
  <c r="C2387" i="8" l="1"/>
  <c r="B2387" i="8"/>
  <c r="A2388" i="8"/>
  <c r="C2388" i="8" l="1"/>
  <c r="B2388" i="8"/>
  <c r="A2389" i="8"/>
  <c r="B2389" i="8" l="1"/>
  <c r="C2389" i="8"/>
  <c r="A2390" i="8"/>
  <c r="A2391" i="8" l="1"/>
  <c r="C2390" i="8"/>
  <c r="B2390" i="8"/>
  <c r="A2392" i="8" l="1"/>
  <c r="C2391" i="8"/>
  <c r="B2391" i="8"/>
  <c r="A2393" i="8" l="1"/>
  <c r="B2392" i="8"/>
  <c r="C2392" i="8"/>
  <c r="C2393" i="8" l="1"/>
  <c r="B2393" i="8"/>
  <c r="A2394" i="8"/>
  <c r="C2394" i="8" l="1"/>
  <c r="B2394" i="8"/>
  <c r="A2395" i="8"/>
  <c r="C2395" i="8" l="1"/>
  <c r="B2395" i="8"/>
  <c r="A2396" i="8"/>
  <c r="C2396" i="8" l="1"/>
  <c r="A2397" i="8"/>
  <c r="B2396" i="8"/>
  <c r="C2397" i="8" l="1"/>
  <c r="B2397" i="8"/>
  <c r="A2398" i="8"/>
  <c r="A2399" i="8" l="1"/>
  <c r="C2398" i="8"/>
  <c r="B2398" i="8"/>
  <c r="B2399" i="8" l="1"/>
  <c r="A2400" i="8"/>
  <c r="C2399" i="8"/>
  <c r="C2400" i="8" l="1"/>
  <c r="B2400" i="8"/>
  <c r="A2401" i="8"/>
  <c r="C2401" i="8" l="1"/>
  <c r="B2401" i="8"/>
  <c r="A2402" i="8"/>
  <c r="A2403" i="8" l="1"/>
  <c r="C2402" i="8"/>
  <c r="B2402" i="8"/>
  <c r="C2403" i="8" l="1"/>
  <c r="B2403" i="8"/>
  <c r="A2404" i="8"/>
  <c r="C2404" i="8" l="1"/>
  <c r="B2404" i="8"/>
  <c r="A2405" i="8"/>
  <c r="A2406" i="8" l="1"/>
  <c r="C2405" i="8"/>
  <c r="B2405" i="8"/>
  <c r="C2406" i="8" l="1"/>
  <c r="B2406" i="8"/>
  <c r="A2407" i="8"/>
  <c r="C2407" i="8" l="1"/>
  <c r="B2407" i="8"/>
  <c r="A2408" i="8"/>
  <c r="C2408" i="8" l="1"/>
  <c r="A2409" i="8"/>
  <c r="B2408" i="8"/>
  <c r="B2409" i="8" l="1"/>
  <c r="C2409" i="8"/>
  <c r="A2410" i="8"/>
  <c r="A2411" i="8" l="1"/>
  <c r="C2410" i="8"/>
  <c r="B2410" i="8"/>
  <c r="A2412" i="8" l="1"/>
  <c r="C2411" i="8"/>
  <c r="B2411" i="8"/>
  <c r="A2413" i="8" l="1"/>
  <c r="B2412" i="8"/>
  <c r="C2412" i="8"/>
  <c r="C2413" i="8" l="1"/>
  <c r="B2413" i="8"/>
  <c r="A2414" i="8"/>
  <c r="C2414" i="8" l="1"/>
  <c r="B2414" i="8"/>
  <c r="A2415" i="8"/>
  <c r="C2415" i="8" l="1"/>
  <c r="B2415" i="8"/>
  <c r="A2416" i="8"/>
  <c r="C2416" i="8" l="1"/>
  <c r="A2417" i="8"/>
  <c r="B2416" i="8"/>
  <c r="C2417" i="8" l="1"/>
  <c r="B2417" i="8"/>
  <c r="A2418" i="8"/>
  <c r="A2419" i="8" l="1"/>
  <c r="B2418" i="8"/>
  <c r="C2418" i="8"/>
  <c r="B2419" i="8" l="1"/>
  <c r="A2420" i="8"/>
  <c r="C2419" i="8"/>
  <c r="C2420" i="8" l="1"/>
  <c r="B2420" i="8"/>
  <c r="A2421" i="8"/>
  <c r="C2421" i="8" l="1"/>
  <c r="B2421" i="8"/>
  <c r="A2422" i="8"/>
  <c r="A2423" i="8" l="1"/>
  <c r="B2422" i="8"/>
  <c r="C2422" i="8"/>
  <c r="B2423" i="8" l="1"/>
  <c r="A2424" i="8"/>
  <c r="C2423" i="8"/>
  <c r="A2425" i="8" l="1"/>
  <c r="C2424" i="8"/>
  <c r="B2424" i="8"/>
  <c r="A2426" i="8" l="1"/>
  <c r="C2425" i="8"/>
  <c r="B2425" i="8"/>
  <c r="C2426" i="8" l="1"/>
  <c r="B2426" i="8"/>
  <c r="A2427" i="8"/>
  <c r="C2427" i="8" l="1"/>
  <c r="B2427" i="8"/>
  <c r="A2428" i="8"/>
  <c r="C2428" i="8" l="1"/>
  <c r="A2429" i="8"/>
  <c r="B2428" i="8"/>
  <c r="B2429" i="8" l="1"/>
  <c r="A2430" i="8"/>
  <c r="C2429" i="8"/>
  <c r="A2431" i="8" l="1"/>
  <c r="C2430" i="8"/>
  <c r="B2430" i="8"/>
  <c r="A2432" i="8" l="1"/>
  <c r="B2431" i="8"/>
  <c r="C2431" i="8"/>
  <c r="A2433" i="8" l="1"/>
  <c r="C2432" i="8"/>
  <c r="B2432" i="8"/>
  <c r="C2433" i="8" l="1"/>
  <c r="B2433" i="8"/>
  <c r="A2434" i="8"/>
  <c r="C2434" i="8" l="1"/>
  <c r="B2434" i="8"/>
  <c r="A2435" i="8"/>
  <c r="A2436" i="8" l="1"/>
  <c r="C2435" i="8"/>
  <c r="B2435" i="8"/>
  <c r="C2436" i="8" l="1"/>
  <c r="A2437" i="8"/>
  <c r="B2436" i="8"/>
  <c r="A2438" i="8" l="1"/>
  <c r="C2437" i="8"/>
  <c r="B2437" i="8"/>
  <c r="A2439" i="8" l="1"/>
  <c r="C2438" i="8"/>
  <c r="B2438" i="8"/>
  <c r="B2439" i="8" l="1"/>
  <c r="A2440" i="8"/>
  <c r="C2439" i="8"/>
  <c r="C2440" i="8" l="1"/>
  <c r="B2440" i="8"/>
  <c r="A2441" i="8"/>
  <c r="C2441" i="8" l="1"/>
  <c r="B2441" i="8"/>
  <c r="A2442" i="8"/>
  <c r="C2442" i="8" l="1"/>
  <c r="B2442" i="8"/>
  <c r="A2443" i="8"/>
  <c r="C2443" i="8" l="1"/>
  <c r="B2443" i="8"/>
  <c r="A2444" i="8"/>
  <c r="C2444" i="8" l="1"/>
  <c r="A2445" i="8"/>
  <c r="B2444" i="8"/>
  <c r="A2446" i="8" l="1"/>
  <c r="C2445" i="8"/>
  <c r="B2445" i="8"/>
  <c r="C2446" i="8" l="1"/>
  <c r="B2446" i="8"/>
  <c r="A2447" i="8"/>
  <c r="C2447" i="8" l="1"/>
  <c r="B2447" i="8"/>
  <c r="A2448" i="8"/>
  <c r="C2448" i="8" l="1"/>
  <c r="B2448" i="8"/>
  <c r="A2449" i="8"/>
  <c r="B2449" i="8" l="1"/>
  <c r="A2450" i="8"/>
  <c r="C2449" i="8"/>
  <c r="C2450" i="8" l="1"/>
  <c r="B2450" i="8"/>
  <c r="A2451" i="8"/>
  <c r="A2452" i="8" l="1"/>
  <c r="C2451" i="8"/>
  <c r="B2451" i="8"/>
  <c r="A2453" i="8" l="1"/>
  <c r="C2452" i="8"/>
  <c r="B2452" i="8"/>
  <c r="C2453" i="8" l="1"/>
  <c r="B2453" i="8"/>
  <c r="A2454" i="8"/>
  <c r="C2454" i="8" l="1"/>
  <c r="B2454" i="8"/>
  <c r="A2455" i="8"/>
  <c r="A2456" i="8" l="1"/>
  <c r="C2455" i="8"/>
  <c r="B2455" i="8"/>
  <c r="C2456" i="8" l="1"/>
  <c r="B2456" i="8"/>
  <c r="A2457" i="8"/>
  <c r="A2458" i="8" l="1"/>
  <c r="C2457" i="8"/>
  <c r="B2457" i="8"/>
  <c r="A2459" i="8" l="1"/>
  <c r="C2458" i="8"/>
  <c r="B2458" i="8"/>
  <c r="B2459" i="8" l="1"/>
  <c r="A2460" i="8"/>
  <c r="C2459" i="8"/>
  <c r="C2460" i="8" l="1"/>
  <c r="B2460" i="8"/>
  <c r="A2461" i="8"/>
  <c r="C2461" i="8" l="1"/>
  <c r="B2461" i="8"/>
  <c r="A2462" i="8"/>
  <c r="C2462" i="8" l="1"/>
  <c r="B2462" i="8"/>
  <c r="A2463" i="8"/>
  <c r="A2464" i="8" l="1"/>
  <c r="B2463" i="8"/>
  <c r="C2463" i="8"/>
  <c r="C2464" i="8" l="1"/>
  <c r="B2464" i="8"/>
  <c r="A2465" i="8"/>
  <c r="A2466" i="8" l="1"/>
  <c r="B2465" i="8"/>
  <c r="C2465" i="8"/>
  <c r="C2466" i="8" l="1"/>
  <c r="B2466" i="8"/>
  <c r="A2467" i="8"/>
  <c r="C2467" i="8" l="1"/>
  <c r="B2467" i="8"/>
  <c r="A2468" i="8"/>
  <c r="C2468" i="8" l="1"/>
  <c r="B2468" i="8"/>
  <c r="A2469" i="8"/>
  <c r="B2469" i="8" l="1"/>
  <c r="A2470" i="8"/>
  <c r="C2469" i="8"/>
  <c r="C2470" i="8" l="1"/>
  <c r="B2470" i="8"/>
  <c r="A2471" i="8"/>
  <c r="A2472" i="8" l="1"/>
  <c r="C2471" i="8"/>
  <c r="B2471" i="8"/>
  <c r="A2473" i="8" l="1"/>
  <c r="C2472" i="8"/>
  <c r="B2472" i="8"/>
  <c r="C2473" i="8" l="1"/>
  <c r="B2473" i="8"/>
  <c r="A2474" i="8"/>
  <c r="C2474" i="8" l="1"/>
  <c r="B2474" i="8"/>
  <c r="A2475" i="8"/>
  <c r="A2476" i="8" l="1"/>
  <c r="C2475" i="8"/>
  <c r="B2475" i="8"/>
  <c r="C2476" i="8" l="1"/>
  <c r="B2476" i="8"/>
  <c r="A2477" i="8"/>
  <c r="A2478" i="8" l="1"/>
  <c r="B2477" i="8"/>
  <c r="C2477" i="8"/>
  <c r="A2479" i="8" l="1"/>
  <c r="C2478" i="8"/>
  <c r="B2478" i="8"/>
  <c r="B2479" i="8" l="1"/>
  <c r="A2480" i="8"/>
  <c r="C2479" i="8"/>
  <c r="C2480" i="8" l="1"/>
  <c r="B2480" i="8"/>
  <c r="A2481" i="8"/>
  <c r="C2481" i="8" l="1"/>
  <c r="B2481" i="8"/>
  <c r="A2482" i="8"/>
  <c r="C2482" i="8" l="1"/>
  <c r="B2482" i="8"/>
  <c r="A2483" i="8"/>
  <c r="A2484" i="8" l="1"/>
  <c r="B2483" i="8"/>
  <c r="C2483" i="8"/>
  <c r="A2485" i="8" l="1"/>
  <c r="B2484" i="8"/>
  <c r="C2484" i="8"/>
  <c r="A2486" i="8" l="1"/>
  <c r="B2485" i="8"/>
  <c r="C2485" i="8"/>
  <c r="C2486" i="8" l="1"/>
  <c r="B2486" i="8"/>
  <c r="A2487" i="8"/>
  <c r="C2487" i="8" l="1"/>
  <c r="B2487" i="8"/>
  <c r="A2488" i="8"/>
  <c r="C2488" i="8" l="1"/>
  <c r="A2489" i="8"/>
  <c r="B2488" i="8"/>
  <c r="B2489" i="8" l="1"/>
  <c r="C2489" i="8"/>
  <c r="A2490" i="8"/>
  <c r="A2491" i="8" l="1"/>
  <c r="C2490" i="8"/>
  <c r="B2490" i="8"/>
  <c r="A2492" i="8" l="1"/>
  <c r="C2491" i="8"/>
  <c r="B2491" i="8"/>
  <c r="A2493" i="8" l="1"/>
  <c r="C2492" i="8"/>
  <c r="B2492" i="8"/>
  <c r="C2493" i="8" l="1"/>
  <c r="B2493" i="8"/>
  <c r="A2494" i="8"/>
  <c r="C2494" i="8" l="1"/>
  <c r="B2494" i="8"/>
  <c r="A2495" i="8"/>
  <c r="C2495" i="8" l="1"/>
  <c r="B2495" i="8"/>
  <c r="A2496" i="8"/>
  <c r="C2496" i="8" l="1"/>
  <c r="B2496" i="8"/>
  <c r="A2497" i="8"/>
  <c r="C2497" i="8" l="1"/>
  <c r="B2497" i="8"/>
  <c r="A2498" i="8"/>
  <c r="A2499" i="8" l="1"/>
  <c r="C2498" i="8"/>
  <c r="B2498" i="8"/>
  <c r="B2499" i="8" l="1"/>
  <c r="A2500" i="8"/>
  <c r="C2499" i="8"/>
  <c r="C2500" i="8" l="1"/>
  <c r="B2500" i="8"/>
  <c r="A2501" i="8"/>
  <c r="C2501" i="8" l="1"/>
  <c r="B2501" i="8"/>
  <c r="A2502" i="8"/>
  <c r="A2503" i="8" l="1"/>
  <c r="C2502" i="8"/>
  <c r="B2502" i="8"/>
  <c r="C2503" i="8" l="1"/>
  <c r="B2503" i="8"/>
  <c r="A2504" i="8"/>
  <c r="A2505" i="8" l="1"/>
  <c r="C2504" i="8"/>
  <c r="B2504" i="8"/>
  <c r="A2506" i="8" l="1"/>
  <c r="C2505" i="8"/>
  <c r="B2505" i="8"/>
  <c r="C2506" i="8" l="1"/>
  <c r="B2506" i="8"/>
  <c r="A2507" i="8"/>
  <c r="C2507" i="8" l="1"/>
  <c r="B2507" i="8"/>
  <c r="A2508" i="8"/>
  <c r="C2508" i="8" l="1"/>
  <c r="A2509" i="8"/>
  <c r="B2508" i="8"/>
  <c r="B2509" i="8" l="1"/>
  <c r="C2509" i="8"/>
  <c r="A2510" i="8"/>
  <c r="A2511" i="8" l="1"/>
  <c r="C2510" i="8"/>
  <c r="B2510" i="8"/>
  <c r="A2512" i="8" l="1"/>
  <c r="C2511" i="8"/>
  <c r="B2511" i="8"/>
  <c r="A2513" i="8" l="1"/>
  <c r="C2512" i="8"/>
  <c r="B2512" i="8"/>
  <c r="C2513" i="8" l="1"/>
  <c r="B2513" i="8"/>
  <c r="A2514" i="8"/>
  <c r="C2514" i="8" l="1"/>
  <c r="B2514" i="8"/>
  <c r="A2515" i="8"/>
  <c r="C2515" i="8" l="1"/>
  <c r="B2515" i="8"/>
  <c r="A2516" i="8"/>
  <c r="C2516" i="8" l="1"/>
  <c r="A2517" i="8"/>
  <c r="B2516" i="8"/>
  <c r="C2517" i="8" l="1"/>
  <c r="B2517" i="8"/>
  <c r="A2518" i="8"/>
  <c r="A2519" i="8" l="1"/>
  <c r="C2518" i="8"/>
  <c r="B2518" i="8"/>
  <c r="B2519" i="8" l="1"/>
  <c r="A2520" i="8"/>
  <c r="C2519" i="8"/>
  <c r="C2520" i="8" l="1"/>
  <c r="B2520" i="8"/>
  <c r="A2521" i="8"/>
  <c r="C2521" i="8" l="1"/>
  <c r="B2521" i="8"/>
  <c r="A2522" i="8"/>
  <c r="A2523" i="8" l="1"/>
  <c r="B2522" i="8"/>
  <c r="C2522" i="8"/>
  <c r="B2523" i="8" l="1"/>
  <c r="C2523" i="8"/>
  <c r="A2524" i="8"/>
  <c r="A2525" i="8" l="1"/>
  <c r="C2524" i="8"/>
  <c r="B2524" i="8"/>
  <c r="A2526" i="8" l="1"/>
  <c r="C2525" i="8"/>
  <c r="B2525" i="8"/>
  <c r="C2526" i="8" l="1"/>
  <c r="B2526" i="8"/>
  <c r="A2527" i="8"/>
  <c r="C2527" i="8" l="1"/>
  <c r="B2527" i="8"/>
  <c r="A2528" i="8"/>
  <c r="C2528" i="8" l="1"/>
  <c r="B2528" i="8"/>
  <c r="A2529" i="8"/>
  <c r="B2529" i="8" l="1"/>
  <c r="A2530" i="8"/>
  <c r="C2529" i="8"/>
  <c r="A2531" i="8" l="1"/>
  <c r="B2530" i="8"/>
  <c r="C2530" i="8"/>
  <c r="A2532" i="8" l="1"/>
  <c r="B2531" i="8"/>
  <c r="C2531" i="8"/>
  <c r="A2533" i="8" l="1"/>
  <c r="C2532" i="8"/>
  <c r="B2532" i="8"/>
  <c r="C2533" i="8" l="1"/>
  <c r="B2533" i="8"/>
  <c r="A2534" i="8"/>
  <c r="C2534" i="8" l="1"/>
  <c r="B2534" i="8"/>
  <c r="A2535" i="8"/>
  <c r="C2535" i="8" l="1"/>
  <c r="B2535" i="8"/>
  <c r="A2536" i="8"/>
  <c r="C2536" i="8" l="1"/>
  <c r="A2537" i="8"/>
  <c r="B2536" i="8"/>
  <c r="A2538" i="8" l="1"/>
  <c r="B2537" i="8"/>
  <c r="C2537" i="8"/>
  <c r="A2539" i="8" l="1"/>
  <c r="C2538" i="8"/>
  <c r="B2538" i="8"/>
  <c r="B2539" i="8" l="1"/>
  <c r="A2540" i="8"/>
  <c r="C2539" i="8"/>
  <c r="C2540" i="8" l="1"/>
  <c r="B2540" i="8"/>
  <c r="A2541" i="8"/>
  <c r="C2541" i="8" l="1"/>
  <c r="B2541" i="8"/>
  <c r="A2542" i="8"/>
  <c r="C2542" i="8" l="1"/>
  <c r="B2542" i="8"/>
  <c r="A2543" i="8"/>
  <c r="A2544" i="8" l="1"/>
  <c r="C2543" i="8"/>
  <c r="B2543" i="8"/>
  <c r="C2544" i="8" l="1"/>
  <c r="A2545" i="8"/>
  <c r="B2544" i="8"/>
  <c r="A2546" i="8" l="1"/>
  <c r="C2545" i="8"/>
  <c r="B2545" i="8"/>
  <c r="C2546" i="8" l="1"/>
  <c r="B2546" i="8"/>
  <c r="A2547" i="8"/>
  <c r="C2547" i="8" l="1"/>
  <c r="B2547" i="8"/>
  <c r="A2548" i="8"/>
  <c r="C2548" i="8" l="1"/>
  <c r="B2548" i="8"/>
  <c r="A2549" i="8"/>
  <c r="B2549" i="8" l="1"/>
  <c r="A2550" i="8"/>
  <c r="C2549" i="8"/>
  <c r="C2550" i="8" l="1"/>
  <c r="B2550" i="8"/>
  <c r="A2551" i="8"/>
  <c r="A2552" i="8" l="1"/>
  <c r="C2551" i="8"/>
  <c r="B2551" i="8"/>
  <c r="A2553" i="8" l="1"/>
  <c r="C2552" i="8"/>
  <c r="B2552" i="8"/>
  <c r="C2553" i="8" l="1"/>
  <c r="B2553" i="8"/>
  <c r="A2554" i="8"/>
  <c r="C2554" i="8" l="1"/>
  <c r="B2554" i="8"/>
  <c r="A2555" i="8"/>
  <c r="A2556" i="8" l="1"/>
  <c r="C2555" i="8"/>
  <c r="B2555" i="8"/>
  <c r="C2556" i="8" l="1"/>
  <c r="B2556" i="8"/>
  <c r="A2557" i="8"/>
  <c r="A2558" i="8" l="1"/>
  <c r="C2557" i="8"/>
  <c r="B2557" i="8"/>
  <c r="A2559" i="8" l="1"/>
  <c r="C2558" i="8"/>
  <c r="B2558" i="8"/>
  <c r="B2559" i="8" l="1"/>
  <c r="A2560" i="8"/>
  <c r="C2559" i="8"/>
  <c r="C2560" i="8" l="1"/>
  <c r="B2560" i="8"/>
  <c r="A2561" i="8"/>
  <c r="C2561" i="8" l="1"/>
  <c r="B2561" i="8"/>
  <c r="A2562" i="8"/>
  <c r="C2562" i="8" l="1"/>
  <c r="B2562" i="8"/>
  <c r="A2563" i="8"/>
  <c r="A2564" i="8" l="1"/>
  <c r="C2563" i="8"/>
  <c r="B2563" i="8"/>
  <c r="C2564" i="8" l="1"/>
  <c r="B2564" i="8"/>
  <c r="A2565" i="8"/>
  <c r="A2566" i="8" l="1"/>
  <c r="C2565" i="8"/>
  <c r="B2565" i="8"/>
  <c r="C2566" i="8" l="1"/>
  <c r="B2566" i="8"/>
  <c r="A2567" i="8"/>
  <c r="C2567" i="8" l="1"/>
  <c r="B2567" i="8"/>
  <c r="A2568" i="8"/>
  <c r="C2568" i="8" l="1"/>
  <c r="B2568" i="8"/>
  <c r="A2569" i="8"/>
  <c r="B2569" i="8" l="1"/>
  <c r="A2570" i="8"/>
  <c r="C2569" i="8"/>
  <c r="C2570" i="8" l="1"/>
  <c r="B2570" i="8"/>
  <c r="A2571" i="8"/>
  <c r="A2572" i="8" l="1"/>
  <c r="B2571" i="8"/>
  <c r="C2571" i="8"/>
  <c r="A2573" i="8" l="1"/>
  <c r="C2572" i="8"/>
  <c r="B2572" i="8"/>
  <c r="C2573" i="8" l="1"/>
  <c r="B2573" i="8"/>
  <c r="A2574" i="8"/>
  <c r="C2574" i="8" l="1"/>
  <c r="B2574" i="8"/>
  <c r="A2575" i="8"/>
  <c r="A2576" i="8" l="1"/>
  <c r="C2575" i="8"/>
  <c r="B2575" i="8"/>
  <c r="C2576" i="8" l="1"/>
  <c r="A2577" i="8"/>
  <c r="B2576" i="8"/>
  <c r="A2578" i="8" l="1"/>
  <c r="B2577" i="8"/>
  <c r="C2577" i="8"/>
  <c r="A2579" i="8" l="1"/>
  <c r="C2578" i="8"/>
  <c r="B2578" i="8"/>
  <c r="B2579" i="8" l="1"/>
  <c r="A2580" i="8"/>
  <c r="C2579" i="8"/>
  <c r="C2580" i="8" l="1"/>
  <c r="B2580" i="8"/>
  <c r="A2581" i="8"/>
  <c r="C2581" i="8" l="1"/>
  <c r="B2581" i="8"/>
  <c r="A2582" i="8"/>
  <c r="A2583" i="8" l="1"/>
  <c r="C2582" i="8"/>
  <c r="B2582" i="8"/>
  <c r="A2584" i="8" l="1"/>
  <c r="C2583" i="8"/>
  <c r="B2583" i="8"/>
  <c r="C2584" i="8" l="1"/>
  <c r="B2584" i="8"/>
  <c r="A2585" i="8"/>
  <c r="A2586" i="8" l="1"/>
  <c r="B2585" i="8"/>
  <c r="C2585" i="8"/>
  <c r="C2586" i="8" l="1"/>
  <c r="B2586" i="8"/>
  <c r="A2587" i="8"/>
  <c r="C2587" i="8" l="1"/>
  <c r="B2587" i="8"/>
  <c r="A2588" i="8"/>
  <c r="C2588" i="8" l="1"/>
  <c r="B2588" i="8"/>
  <c r="A2589" i="8"/>
  <c r="B2589" i="8" l="1"/>
  <c r="C2589" i="8"/>
  <c r="A2590" i="8"/>
  <c r="C2590" i="8" l="1"/>
  <c r="B2590" i="8"/>
  <c r="A2591" i="8"/>
  <c r="A2592" i="8" l="1"/>
  <c r="B2591" i="8"/>
  <c r="C2591" i="8"/>
  <c r="A2593" i="8" l="1"/>
  <c r="C2592" i="8"/>
  <c r="B2592" i="8"/>
  <c r="C2593" i="8" l="1"/>
  <c r="B2593" i="8"/>
  <c r="A2594" i="8"/>
  <c r="C2594" i="8" l="1"/>
  <c r="B2594" i="8"/>
  <c r="A2595" i="8"/>
  <c r="C2595" i="8" l="1"/>
  <c r="B2595" i="8"/>
  <c r="A2596" i="8"/>
  <c r="C2596" i="8" l="1"/>
  <c r="A2597" i="8"/>
  <c r="B2596" i="8"/>
  <c r="C2597" i="8" l="1"/>
  <c r="B2597" i="8"/>
  <c r="A2598" i="8"/>
  <c r="A2599" i="8" l="1"/>
  <c r="C2598" i="8"/>
  <c r="B2598" i="8"/>
  <c r="B2599" i="8" l="1"/>
  <c r="A2600" i="8"/>
  <c r="C2599" i="8"/>
  <c r="C2600" i="8" l="1"/>
  <c r="B2600" i="8"/>
  <c r="A2601" i="8"/>
  <c r="C2601" i="8" l="1"/>
  <c r="B2601" i="8"/>
  <c r="A2602" i="8"/>
  <c r="A2603" i="8" l="1"/>
  <c r="B2602" i="8"/>
  <c r="C2602" i="8"/>
  <c r="C2603" i="8" l="1"/>
  <c r="B2603" i="8"/>
  <c r="A2604" i="8"/>
  <c r="A2605" i="8" l="1"/>
  <c r="B2604" i="8"/>
  <c r="C2604" i="8"/>
  <c r="A2606" i="8" l="1"/>
  <c r="C2605" i="8"/>
  <c r="B2605" i="8"/>
  <c r="C2606" i="8" l="1"/>
  <c r="B2606" i="8"/>
  <c r="A2607" i="8"/>
  <c r="C2607" i="8" l="1"/>
  <c r="B2607" i="8"/>
  <c r="A2608" i="8"/>
  <c r="C2608" i="8" l="1"/>
  <c r="A2609" i="8"/>
  <c r="B2608" i="8"/>
  <c r="B2609" i="8" l="1"/>
  <c r="C2609" i="8"/>
  <c r="A2610" i="8"/>
  <c r="A2611" i="8" l="1"/>
  <c r="C2610" i="8"/>
  <c r="B2610" i="8"/>
  <c r="A2612" i="8" l="1"/>
  <c r="C2611" i="8"/>
  <c r="B2611" i="8"/>
  <c r="A2613" i="8" l="1"/>
  <c r="C2612" i="8"/>
  <c r="B2612" i="8"/>
  <c r="C2613" i="8" l="1"/>
  <c r="B2613" i="8"/>
  <c r="A2614" i="8"/>
  <c r="C2614" i="8" l="1"/>
  <c r="B2614" i="8"/>
  <c r="A2615" i="8"/>
  <c r="C2615" i="8" l="1"/>
  <c r="B2615" i="8"/>
  <c r="A2616" i="8"/>
  <c r="C2616" i="8" l="1"/>
  <c r="A2617" i="8"/>
  <c r="B2616" i="8"/>
  <c r="C2617" i="8" l="1"/>
  <c r="B2617" i="8"/>
  <c r="A2618" i="8"/>
  <c r="A2619" i="8" l="1"/>
  <c r="B2618" i="8"/>
  <c r="C2618" i="8"/>
  <c r="B2619" i="8" l="1"/>
  <c r="A2620" i="8"/>
  <c r="C2619" i="8"/>
  <c r="C2620" i="8" l="1"/>
  <c r="B2620" i="8"/>
  <c r="A2621" i="8"/>
  <c r="C2621" i="8" l="1"/>
  <c r="B2621" i="8"/>
  <c r="A2622" i="8"/>
  <c r="A2623" i="8" l="1"/>
  <c r="B2622" i="8"/>
  <c r="C2622" i="8"/>
  <c r="B2623" i="8" l="1"/>
  <c r="C2623" i="8"/>
  <c r="A2624" i="8"/>
  <c r="A2625" i="8" l="1"/>
  <c r="C2624" i="8"/>
  <c r="B2624" i="8"/>
  <c r="A2626" i="8" l="1"/>
  <c r="C2625" i="8"/>
  <c r="B2625" i="8"/>
  <c r="C2626" i="8" l="1"/>
  <c r="B2626" i="8"/>
  <c r="A2627" i="8"/>
  <c r="C2627" i="8" l="1"/>
  <c r="B2627" i="8"/>
  <c r="A2628" i="8"/>
  <c r="C2628" i="8" l="1"/>
  <c r="A2629" i="8"/>
  <c r="B2628" i="8"/>
  <c r="B2629" i="8" l="1"/>
  <c r="A2630" i="8"/>
  <c r="C2629" i="8"/>
  <c r="A2631" i="8" l="1"/>
  <c r="C2630" i="8"/>
  <c r="B2630" i="8"/>
  <c r="A2632" i="8" l="1"/>
  <c r="B2631" i="8"/>
  <c r="C2631" i="8"/>
  <c r="A2633" i="8" l="1"/>
  <c r="C2632" i="8"/>
  <c r="B2632" i="8"/>
  <c r="C2633" i="8" l="1"/>
  <c r="B2633" i="8"/>
  <c r="A2634" i="8"/>
  <c r="C2634" i="8" l="1"/>
  <c r="B2634" i="8"/>
  <c r="A2635" i="8"/>
  <c r="A2636" i="8" l="1"/>
  <c r="C2635" i="8"/>
  <c r="B2635" i="8"/>
  <c r="C2636" i="8" l="1"/>
  <c r="B2636" i="8"/>
  <c r="A2637" i="8"/>
  <c r="A2638" i="8" l="1"/>
  <c r="C2637" i="8"/>
  <c r="B2637" i="8"/>
  <c r="A2639" i="8" l="1"/>
  <c r="B2638" i="8"/>
  <c r="C2638" i="8"/>
  <c r="B2639" i="8" l="1"/>
  <c r="A2640" i="8"/>
  <c r="C2639" i="8"/>
  <c r="C2640" i="8" l="1"/>
  <c r="B2640" i="8"/>
  <c r="A2641" i="8"/>
  <c r="C2641" i="8" l="1"/>
  <c r="B2641" i="8"/>
  <c r="A2642" i="8"/>
  <c r="C2642" i="8" l="1"/>
  <c r="B2642" i="8"/>
  <c r="A2643" i="8"/>
  <c r="B2643" i="8" l="1"/>
  <c r="C2643" i="8"/>
  <c r="A2644" i="8"/>
  <c r="C2644" i="8" l="1"/>
  <c r="A2645" i="8"/>
  <c r="B2644" i="8"/>
  <c r="A2646" i="8" l="1"/>
  <c r="B2645" i="8"/>
  <c r="C2645" i="8"/>
  <c r="C2646" i="8" l="1"/>
  <c r="B2646" i="8"/>
  <c r="A2647" i="8"/>
  <c r="C2647" i="8" l="1"/>
  <c r="B2647" i="8"/>
  <c r="A2648" i="8"/>
  <c r="C2648" i="8" l="1"/>
  <c r="B2648" i="8"/>
  <c r="A2649" i="8"/>
  <c r="B2649" i="8" l="1"/>
  <c r="A2650" i="8"/>
  <c r="C2649" i="8"/>
  <c r="C2650" i="8" l="1"/>
  <c r="B2650" i="8"/>
  <c r="A2651" i="8"/>
  <c r="A2652" i="8" l="1"/>
  <c r="B2651" i="8"/>
  <c r="C2651" i="8"/>
  <c r="A2653" i="8" l="1"/>
  <c r="C2652" i="8"/>
  <c r="B2652" i="8"/>
  <c r="C2653" i="8" l="1"/>
  <c r="B2653" i="8"/>
  <c r="A2654" i="8"/>
  <c r="C2654" i="8" l="1"/>
  <c r="B2654" i="8"/>
  <c r="A2655" i="8"/>
  <c r="A2656" i="8" l="1"/>
  <c r="C2655" i="8"/>
  <c r="B2655" i="8"/>
  <c r="C2656" i="8" l="1"/>
  <c r="B2656" i="8"/>
  <c r="A2657" i="8"/>
  <c r="A2658" i="8" l="1"/>
  <c r="C2657" i="8"/>
  <c r="B2657" i="8"/>
  <c r="A2659" i="8" l="1"/>
  <c r="C2658" i="8"/>
  <c r="B2658" i="8"/>
  <c r="B2659" i="8" l="1"/>
  <c r="A2660" i="8"/>
  <c r="C2659" i="8"/>
  <c r="C2660" i="8" l="1"/>
  <c r="B2660" i="8"/>
  <c r="A2661" i="8"/>
  <c r="C2661" i="8" l="1"/>
  <c r="B2661" i="8"/>
  <c r="A2662" i="8"/>
  <c r="C2662" i="8" l="1"/>
  <c r="B2662" i="8"/>
  <c r="A2663" i="8"/>
  <c r="A2664" i="8" l="1"/>
  <c r="C2663" i="8"/>
  <c r="B2663" i="8"/>
  <c r="C2664" i="8" l="1"/>
  <c r="B2664" i="8"/>
  <c r="A2665" i="8"/>
  <c r="A2666" i="8" l="1"/>
  <c r="C2665" i="8"/>
  <c r="B2665" i="8"/>
  <c r="C2666" i="8" l="1"/>
  <c r="B2666" i="8"/>
  <c r="A2667" i="8"/>
  <c r="C2667" i="8" l="1"/>
  <c r="B2667" i="8"/>
  <c r="A2668" i="8"/>
  <c r="C2668" i="8" l="1"/>
  <c r="B2668" i="8"/>
  <c r="A2669" i="8"/>
  <c r="B2669" i="8" l="1"/>
  <c r="A2670" i="8"/>
  <c r="C2669" i="8"/>
  <c r="C2670" i="8" l="1"/>
  <c r="B2670" i="8"/>
  <c r="A2671" i="8"/>
  <c r="A2672" i="8" l="1"/>
  <c r="C2671" i="8"/>
  <c r="B2671" i="8"/>
  <c r="A2673" i="8" l="1"/>
  <c r="C2672" i="8"/>
  <c r="B2672" i="8"/>
  <c r="C2673" i="8" l="1"/>
  <c r="B2673" i="8"/>
  <c r="A2674" i="8"/>
  <c r="C2674" i="8" l="1"/>
  <c r="B2674" i="8"/>
  <c r="A2675" i="8"/>
  <c r="A2676" i="8" l="1"/>
  <c r="C2675" i="8"/>
  <c r="B2675" i="8"/>
  <c r="C2676" i="8" l="1"/>
  <c r="B2676" i="8"/>
  <c r="A2677" i="8"/>
  <c r="A2678" i="8" l="1"/>
  <c r="B2677" i="8"/>
  <c r="C2677" i="8"/>
  <c r="A2679" i="8" l="1"/>
  <c r="C2678" i="8"/>
  <c r="B2678" i="8"/>
  <c r="B2679" i="8" l="1"/>
  <c r="A2680" i="8"/>
  <c r="C2679" i="8"/>
  <c r="C2680" i="8" l="1"/>
  <c r="B2680" i="8"/>
  <c r="A2681" i="8"/>
  <c r="C2681" i="8" l="1"/>
  <c r="B2681" i="8"/>
  <c r="A2682" i="8"/>
  <c r="C2682" i="8" l="1"/>
  <c r="B2682" i="8"/>
  <c r="A2683" i="8"/>
  <c r="A2684" i="8" l="1"/>
  <c r="B2683" i="8"/>
  <c r="C2683" i="8"/>
  <c r="A2685" i="8" l="1"/>
  <c r="C2684" i="8"/>
  <c r="B2684" i="8"/>
  <c r="A2686" i="8" l="1"/>
  <c r="B2685" i="8"/>
  <c r="C2685" i="8"/>
  <c r="C2686" i="8" l="1"/>
  <c r="B2686" i="8"/>
  <c r="A2687" i="8"/>
  <c r="C2687" i="8" l="1"/>
  <c r="B2687" i="8"/>
  <c r="A2688" i="8"/>
  <c r="C2688" i="8" l="1"/>
  <c r="B2688" i="8"/>
  <c r="A2689" i="8"/>
  <c r="B2689" i="8" l="1"/>
  <c r="C2689" i="8"/>
  <c r="A2690" i="8"/>
  <c r="A2691" i="8" l="1"/>
  <c r="C2690" i="8"/>
  <c r="B2690" i="8"/>
  <c r="A2692" i="8" l="1"/>
  <c r="C2691" i="8"/>
  <c r="B2691" i="8"/>
  <c r="A2693" i="8" l="1"/>
  <c r="C2692" i="8"/>
  <c r="B2692" i="8"/>
  <c r="C2693" i="8" l="1"/>
  <c r="B2693" i="8"/>
  <c r="A2694" i="8"/>
  <c r="C2694" i="8" l="1"/>
  <c r="B2694" i="8"/>
  <c r="A2695" i="8"/>
  <c r="C2695" i="8" l="1"/>
  <c r="B2695" i="8"/>
  <c r="A2696" i="8"/>
  <c r="C2696" i="8" l="1"/>
  <c r="A2697" i="8"/>
  <c r="B2696" i="8"/>
  <c r="C2697" i="8" l="1"/>
  <c r="B2697" i="8"/>
  <c r="A2698" i="8"/>
  <c r="A2699" i="8" l="1"/>
  <c r="C2698" i="8"/>
  <c r="B2698" i="8"/>
  <c r="B2699" i="8" l="1"/>
  <c r="A2700" i="8"/>
  <c r="C2699" i="8"/>
  <c r="C2700" i="8" l="1"/>
  <c r="B2700" i="8"/>
  <c r="A2701" i="8"/>
  <c r="C2701" i="8" l="1"/>
  <c r="B2701" i="8"/>
  <c r="A2702" i="8"/>
  <c r="A2703" i="8" l="1"/>
  <c r="C2702" i="8"/>
  <c r="B2702" i="8"/>
  <c r="C2703" i="8" l="1"/>
  <c r="B2703" i="8"/>
  <c r="A2704" i="8"/>
  <c r="A2705" i="8" l="1"/>
  <c r="C2704" i="8"/>
  <c r="B2704" i="8"/>
  <c r="A2706" i="8" l="1"/>
  <c r="C2705" i="8"/>
  <c r="B2705" i="8"/>
  <c r="C2706" i="8" l="1"/>
  <c r="B2706" i="8"/>
  <c r="A2707" i="8"/>
  <c r="C2707" i="8" l="1"/>
  <c r="B2707" i="8"/>
  <c r="A2708" i="8"/>
  <c r="C2708" i="8" l="1"/>
  <c r="A2709" i="8"/>
  <c r="B2708" i="8"/>
  <c r="B2709" i="8" l="1"/>
  <c r="C2709" i="8"/>
  <c r="A2710" i="8"/>
  <c r="A2711" i="8" l="1"/>
  <c r="B2710" i="8"/>
  <c r="C2710" i="8"/>
  <c r="A2712" i="8" l="1"/>
  <c r="C2711" i="8"/>
  <c r="B2711" i="8"/>
  <c r="A2713" i="8" l="1"/>
  <c r="C2712" i="8"/>
  <c r="B2712" i="8"/>
  <c r="C2713" i="8" l="1"/>
  <c r="B2713" i="8"/>
  <c r="A2714" i="8"/>
  <c r="C2714" i="8" l="1"/>
  <c r="B2714" i="8"/>
  <c r="A2715" i="8"/>
  <c r="C2715" i="8" l="1"/>
  <c r="B2715" i="8"/>
  <c r="A2716" i="8"/>
  <c r="C2716" i="8" l="1"/>
  <c r="A2717" i="8"/>
  <c r="B2716" i="8"/>
  <c r="C2717" i="8" l="1"/>
  <c r="B2717" i="8"/>
  <c r="A2718" i="8"/>
  <c r="A2719" i="8" l="1"/>
  <c r="C2718" i="8"/>
  <c r="B2718" i="8"/>
  <c r="B2719" i="8" l="1"/>
  <c r="A2720" i="8"/>
  <c r="C2719" i="8"/>
  <c r="C2720" i="8" l="1"/>
  <c r="B2720" i="8"/>
  <c r="A2721" i="8"/>
  <c r="C2721" i="8" l="1"/>
  <c r="B2721" i="8"/>
  <c r="A2722" i="8"/>
  <c r="A2723" i="8" l="1"/>
  <c r="B2722" i="8"/>
  <c r="C2722" i="8"/>
  <c r="B2723" i="8" l="1"/>
  <c r="A2724" i="8"/>
  <c r="C2723" i="8"/>
  <c r="A2725" i="8" l="1"/>
  <c r="C2724" i="8"/>
  <c r="B2724" i="8"/>
  <c r="A2726" i="8" l="1"/>
  <c r="C2725" i="8"/>
  <c r="B2725" i="8"/>
  <c r="C2726" i="8" l="1"/>
  <c r="B2726" i="8"/>
  <c r="A2727" i="8"/>
  <c r="C2727" i="8" l="1"/>
  <c r="B2727" i="8"/>
  <c r="A2728" i="8"/>
  <c r="C2728" i="8" l="1"/>
  <c r="A2729" i="8"/>
  <c r="B2728" i="8"/>
  <c r="B2729" i="8" l="1"/>
  <c r="A2730" i="8"/>
  <c r="C2729" i="8"/>
  <c r="A2731" i="8" l="1"/>
  <c r="C2730" i="8"/>
  <c r="B2730" i="8"/>
  <c r="A2732" i="8" l="1"/>
  <c r="B2731" i="8"/>
  <c r="C2731" i="8"/>
  <c r="A2733" i="8" l="1"/>
  <c r="C2732" i="8"/>
  <c r="B2732" i="8"/>
  <c r="C2733" i="8" l="1"/>
  <c r="B2733" i="8"/>
  <c r="A2734" i="8"/>
  <c r="C2734" i="8" l="1"/>
  <c r="B2734" i="8"/>
  <c r="A2735" i="8"/>
  <c r="C2735" i="8" l="1"/>
  <c r="B2735" i="8"/>
  <c r="A2736" i="8"/>
  <c r="C2736" i="8" l="1"/>
  <c r="A2737" i="8"/>
  <c r="B2736" i="8"/>
  <c r="A2738" i="8" l="1"/>
  <c r="C2737" i="8"/>
  <c r="B2737" i="8"/>
  <c r="A2739" i="8" l="1"/>
  <c r="C2738" i="8"/>
  <c r="B2738" i="8"/>
  <c r="B2739" i="8" l="1"/>
  <c r="A2740" i="8"/>
  <c r="C2739" i="8"/>
  <c r="C2740" i="8" l="1"/>
  <c r="B2740" i="8"/>
  <c r="A2741" i="8"/>
  <c r="C2741" i="8" l="1"/>
  <c r="B2741" i="8"/>
  <c r="A2742" i="8"/>
  <c r="C2742" i="8" l="1"/>
  <c r="B2742" i="8"/>
  <c r="A2743" i="8"/>
  <c r="A2744" i="8" l="1"/>
  <c r="C2743" i="8"/>
  <c r="B2743" i="8"/>
  <c r="C2744" i="8" l="1"/>
  <c r="B2744" i="8"/>
  <c r="A2745" i="8"/>
  <c r="A2746" i="8" l="1"/>
  <c r="C2745" i="8"/>
  <c r="B2745" i="8"/>
  <c r="C2746" i="8" l="1"/>
  <c r="B2746" i="8"/>
  <c r="A2747" i="8"/>
  <c r="C2747" i="8" l="1"/>
  <c r="B2747" i="8"/>
  <c r="A2748" i="8"/>
  <c r="C2748" i="8" l="1"/>
  <c r="B2748" i="8"/>
  <c r="A2749" i="8"/>
  <c r="B2749" i="8" l="1"/>
  <c r="A2750" i="8"/>
  <c r="C2749" i="8"/>
  <c r="C2750" i="8" l="1"/>
  <c r="B2750" i="8"/>
  <c r="A2751" i="8"/>
  <c r="A2752" i="8" l="1"/>
  <c r="B2751" i="8"/>
  <c r="C2751" i="8"/>
  <c r="A2753" i="8" l="1"/>
  <c r="C2752" i="8"/>
  <c r="B2752" i="8"/>
  <c r="C2753" i="8" l="1"/>
  <c r="B2753" i="8"/>
  <c r="A2754" i="8"/>
  <c r="C2754" i="8" l="1"/>
  <c r="B2754" i="8"/>
  <c r="A2755" i="8"/>
  <c r="A2756" i="8" l="1"/>
  <c r="C2755" i="8"/>
  <c r="B2755" i="8"/>
  <c r="C2756" i="8" l="1"/>
  <c r="B2756" i="8"/>
  <c r="A2757" i="8"/>
  <c r="A2758" i="8" l="1"/>
  <c r="C2757" i="8"/>
  <c r="B2757" i="8"/>
  <c r="A2759" i="8" l="1"/>
  <c r="C2758" i="8"/>
  <c r="B2758" i="8"/>
  <c r="B2759" i="8" l="1"/>
  <c r="A2760" i="8"/>
  <c r="C2759" i="8"/>
  <c r="C2760" i="8" l="1"/>
  <c r="B2760" i="8"/>
  <c r="A2761" i="8"/>
  <c r="C2761" i="8" l="1"/>
  <c r="B2761" i="8"/>
  <c r="A2762" i="8"/>
  <c r="C2762" i="8" l="1"/>
  <c r="B2762" i="8"/>
  <c r="A2763" i="8"/>
  <c r="A2764" i="8" l="1"/>
  <c r="C2763" i="8"/>
  <c r="B2763" i="8"/>
  <c r="C2764" i="8" l="1"/>
  <c r="B2764" i="8"/>
  <c r="A2765" i="8"/>
  <c r="A2766" i="8" l="1"/>
  <c r="C2765" i="8"/>
  <c r="B2765" i="8"/>
  <c r="C2766" i="8" l="1"/>
  <c r="B2766" i="8"/>
  <c r="A2767" i="8"/>
  <c r="C2767" i="8" l="1"/>
  <c r="B2767" i="8"/>
  <c r="A2768" i="8"/>
  <c r="C2768" i="8" l="1"/>
  <c r="B2768" i="8"/>
  <c r="A2769" i="8"/>
  <c r="B2769" i="8" l="1"/>
  <c r="A2770" i="8"/>
  <c r="C2769" i="8"/>
  <c r="C2770" i="8" l="1"/>
  <c r="B2770" i="8"/>
  <c r="A2771" i="8"/>
  <c r="A2772" i="8" l="1"/>
  <c r="C2771" i="8"/>
  <c r="B2771" i="8"/>
  <c r="A2773" i="8" l="1"/>
  <c r="C2772" i="8"/>
  <c r="B2772" i="8"/>
  <c r="C2773" i="8" l="1"/>
  <c r="B2773" i="8"/>
  <c r="A2774" i="8"/>
  <c r="C2774" i="8" l="1"/>
  <c r="B2774" i="8"/>
  <c r="A2775" i="8"/>
  <c r="A2776" i="8" l="1"/>
  <c r="B2775" i="8"/>
  <c r="C2775" i="8"/>
  <c r="C2776" i="8" l="1"/>
  <c r="A2777" i="8"/>
  <c r="B2776" i="8"/>
  <c r="A2778" i="8" l="1"/>
  <c r="B2777" i="8"/>
  <c r="C2777" i="8"/>
  <c r="A2779" i="8" l="1"/>
  <c r="C2778" i="8"/>
  <c r="B2778" i="8"/>
  <c r="B2779" i="8" l="1"/>
  <c r="A2780" i="8"/>
  <c r="C2779" i="8"/>
  <c r="C2780" i="8" l="1"/>
  <c r="B2780" i="8"/>
  <c r="A2781" i="8"/>
  <c r="C2781" i="8" l="1"/>
  <c r="B2781" i="8"/>
  <c r="A2782" i="8"/>
  <c r="A2783" i="8" l="1"/>
  <c r="B2782" i="8"/>
  <c r="C2782" i="8"/>
  <c r="A2784" i="8" l="1"/>
  <c r="C2783" i="8"/>
  <c r="B2783" i="8"/>
  <c r="B2784" i="8" l="1"/>
  <c r="A2785" i="8"/>
  <c r="C2784" i="8"/>
  <c r="A2786" i="8" l="1"/>
  <c r="B2785" i="8"/>
  <c r="C2785" i="8"/>
  <c r="C2786" i="8" l="1"/>
  <c r="B2786" i="8"/>
  <c r="A2787" i="8"/>
  <c r="C2787" i="8" l="1"/>
  <c r="B2787" i="8"/>
  <c r="A2788" i="8"/>
  <c r="C2788" i="8" l="1"/>
  <c r="A2789" i="8"/>
  <c r="B2788" i="8"/>
  <c r="B2789" i="8" l="1"/>
  <c r="C2789" i="8"/>
  <c r="A2790" i="8"/>
  <c r="C2790" i="8" l="1"/>
  <c r="B2790" i="8"/>
  <c r="A2791" i="8"/>
  <c r="A2792" i="8" l="1"/>
  <c r="C2791" i="8"/>
  <c r="B2791" i="8"/>
  <c r="A2793" i="8" l="1"/>
  <c r="C2792" i="8"/>
  <c r="B2792" i="8"/>
  <c r="C2793" i="8" l="1"/>
  <c r="B2793" i="8"/>
  <c r="A2794" i="8"/>
  <c r="C2794" i="8" l="1"/>
  <c r="B2794" i="8"/>
  <c r="A2795" i="8"/>
  <c r="C2795" i="8" l="1"/>
  <c r="B2795" i="8"/>
  <c r="A2796" i="8"/>
  <c r="C2796" i="8" l="1"/>
  <c r="B2796" i="8"/>
  <c r="A2797" i="8"/>
  <c r="C2797" i="8" l="1"/>
  <c r="B2797" i="8"/>
  <c r="A2798" i="8"/>
  <c r="A2799" i="8" l="1"/>
  <c r="C2798" i="8"/>
  <c r="B2798" i="8"/>
  <c r="B2799" i="8" l="1"/>
  <c r="A2800" i="8"/>
  <c r="C2799" i="8"/>
  <c r="C2800" i="8" l="1"/>
  <c r="B2800" i="8"/>
  <c r="A2801" i="8"/>
  <c r="C2801" i="8" l="1"/>
  <c r="B2801" i="8"/>
  <c r="A2802" i="8"/>
  <c r="A2803" i="8" l="1"/>
  <c r="C2802" i="8"/>
  <c r="B2802" i="8"/>
  <c r="C2803" i="8" l="1"/>
  <c r="B2803" i="8"/>
  <c r="A2804" i="8"/>
  <c r="A2805" i="8" l="1"/>
  <c r="C2804" i="8"/>
  <c r="B2804" i="8"/>
  <c r="A2806" i="8" l="1"/>
  <c r="C2805" i="8"/>
  <c r="B2805" i="8"/>
  <c r="C2806" i="8" l="1"/>
  <c r="B2806" i="8"/>
  <c r="A2807" i="8"/>
  <c r="C2807" i="8" l="1"/>
  <c r="B2807" i="8"/>
  <c r="A2808" i="8"/>
  <c r="C2808" i="8" l="1"/>
  <c r="A2809" i="8"/>
  <c r="B2808" i="8"/>
  <c r="B2809" i="8" l="1"/>
  <c r="C2809" i="8"/>
  <c r="A2810" i="8"/>
  <c r="A2811" i="8" l="1"/>
  <c r="C2810" i="8"/>
  <c r="B2810" i="8"/>
  <c r="A2812" i="8" l="1"/>
  <c r="C2811" i="8"/>
  <c r="B2811" i="8"/>
  <c r="A2813" i="8" l="1"/>
  <c r="C2812" i="8"/>
  <c r="B2812" i="8"/>
  <c r="C2813" i="8" l="1"/>
  <c r="B2813" i="8"/>
  <c r="A2814" i="8"/>
  <c r="C2814" i="8" l="1"/>
  <c r="B2814" i="8"/>
  <c r="A2815" i="8"/>
  <c r="C2815" i="8" l="1"/>
  <c r="B2815" i="8"/>
  <c r="A2816" i="8"/>
  <c r="C2816" i="8" l="1"/>
  <c r="A2817" i="8"/>
  <c r="B2816" i="8"/>
  <c r="C2817" i="8" l="1"/>
  <c r="B2817" i="8"/>
  <c r="A2818" i="8"/>
  <c r="A2819" i="8" l="1"/>
  <c r="C2818" i="8"/>
  <c r="B2818" i="8"/>
  <c r="B2819" i="8" l="1"/>
  <c r="A2820" i="8"/>
  <c r="C2819" i="8"/>
  <c r="C2820" i="8" l="1"/>
  <c r="B2820" i="8"/>
  <c r="A2821" i="8"/>
  <c r="C2821" i="8" l="1"/>
  <c r="B2821" i="8"/>
  <c r="A2822" i="8"/>
  <c r="A2823" i="8" l="1"/>
  <c r="B2822" i="8"/>
  <c r="C2822" i="8"/>
  <c r="B2823" i="8" l="1"/>
  <c r="C2823" i="8"/>
  <c r="A2824" i="8"/>
  <c r="A2825" i="8" l="1"/>
  <c r="C2824" i="8"/>
  <c r="B2824" i="8"/>
  <c r="A2826" i="8" l="1"/>
  <c r="C2825" i="8"/>
  <c r="B2825" i="8"/>
  <c r="C2826" i="8" l="1"/>
  <c r="B2826" i="8"/>
  <c r="A2827" i="8"/>
  <c r="C2827" i="8" l="1"/>
  <c r="B2827" i="8"/>
  <c r="A2828" i="8"/>
  <c r="C2828" i="8" l="1"/>
  <c r="A2829" i="8"/>
  <c r="B2828" i="8"/>
  <c r="B2829" i="8" l="1"/>
  <c r="A2830" i="8"/>
  <c r="C2829" i="8"/>
  <c r="A2831" i="8" l="1"/>
  <c r="B2830" i="8"/>
  <c r="C2830" i="8"/>
  <c r="A2832" i="8" l="1"/>
  <c r="B2831" i="8"/>
  <c r="C2831" i="8"/>
  <c r="A2833" i="8" l="1"/>
  <c r="C2832" i="8"/>
  <c r="B2832" i="8"/>
  <c r="C2833" i="8" l="1"/>
  <c r="B2833" i="8"/>
  <c r="A2834" i="8"/>
  <c r="C2834" i="8" l="1"/>
  <c r="B2834" i="8"/>
  <c r="A2835" i="8"/>
  <c r="C2835" i="8" l="1"/>
  <c r="B2835" i="8"/>
  <c r="A2836" i="8"/>
  <c r="C2836" i="8" l="1"/>
  <c r="A2837" i="8"/>
  <c r="B2836" i="8"/>
  <c r="A2838" i="8" l="1"/>
  <c r="C2837" i="8"/>
  <c r="B2837" i="8"/>
  <c r="A2839" i="8" l="1"/>
  <c r="C2838" i="8"/>
  <c r="B2838" i="8"/>
  <c r="B2839" i="8" l="1"/>
  <c r="A2840" i="8"/>
  <c r="C2839" i="8"/>
  <c r="C2840" i="8" l="1"/>
  <c r="B2840" i="8"/>
  <c r="A2841" i="8"/>
  <c r="C2841" i="8" l="1"/>
  <c r="B2841" i="8"/>
  <c r="A2842" i="8"/>
  <c r="C2842" i="8" l="1"/>
  <c r="B2842" i="8"/>
  <c r="A2843" i="8"/>
  <c r="A2844" i="8" l="1"/>
  <c r="C2843" i="8"/>
  <c r="B2843" i="8"/>
  <c r="C2844" i="8" l="1"/>
  <c r="A2845" i="8"/>
  <c r="B2844" i="8"/>
  <c r="A2846" i="8" l="1"/>
  <c r="C2845" i="8"/>
  <c r="B2845" i="8"/>
  <c r="C2846" i="8" l="1"/>
  <c r="B2846" i="8"/>
  <c r="A2847" i="8"/>
  <c r="C2847" i="8" l="1"/>
  <c r="B2847" i="8"/>
  <c r="A2848" i="8"/>
  <c r="C2848" i="8" l="1"/>
  <c r="B2848" i="8"/>
  <c r="A2849" i="8"/>
  <c r="B2849" i="8" l="1"/>
  <c r="A2850" i="8"/>
  <c r="C2849" i="8"/>
  <c r="C2850" i="8" l="1"/>
  <c r="B2850" i="8"/>
  <c r="A2851" i="8"/>
  <c r="A2852" i="8" l="1"/>
  <c r="B2851" i="8"/>
  <c r="C2851" i="8"/>
  <c r="A2853" i="8" l="1"/>
  <c r="C2852" i="8"/>
  <c r="B2852" i="8"/>
  <c r="C2853" i="8" l="1"/>
  <c r="B2853" i="8"/>
  <c r="A2854" i="8"/>
  <c r="C2854" i="8" l="1"/>
  <c r="B2854" i="8"/>
  <c r="A2855" i="8"/>
  <c r="A2856" i="8" l="1"/>
  <c r="C2855" i="8"/>
  <c r="B2855" i="8"/>
  <c r="C2856" i="8" l="1"/>
  <c r="B2856" i="8"/>
  <c r="A2857" i="8"/>
  <c r="A2858" i="8" l="1"/>
  <c r="B2857" i="8"/>
  <c r="C2857" i="8"/>
  <c r="A2859" i="8" l="1"/>
  <c r="C2858" i="8"/>
  <c r="B2858" i="8"/>
  <c r="B2859" i="8" l="1"/>
  <c r="A2860" i="8"/>
  <c r="C2859" i="8"/>
  <c r="C2860" i="8" l="1"/>
  <c r="B2860" i="8"/>
  <c r="A2861" i="8"/>
  <c r="C2861" i="8" l="1"/>
  <c r="B2861" i="8"/>
  <c r="A2862" i="8"/>
  <c r="C2862" i="8" l="1"/>
  <c r="B2862" i="8"/>
  <c r="A2863" i="8"/>
  <c r="A2864" i="8" l="1"/>
  <c r="B2863" i="8"/>
  <c r="C2863" i="8"/>
  <c r="C2864" i="8" l="1"/>
  <c r="B2864" i="8"/>
  <c r="A2865" i="8"/>
  <c r="A2866" i="8" l="1"/>
  <c r="C2865" i="8"/>
  <c r="B2865" i="8"/>
  <c r="C2866" i="8" l="1"/>
  <c r="B2866" i="8"/>
  <c r="A2867" i="8"/>
  <c r="C2867" i="8" l="1"/>
  <c r="B2867" i="8"/>
  <c r="A2868" i="8"/>
  <c r="C2868" i="8" l="1"/>
  <c r="B2868" i="8"/>
  <c r="A2869" i="8"/>
  <c r="B2869" i="8" l="1"/>
  <c r="A2870" i="8"/>
  <c r="C2869" i="8"/>
  <c r="C2870" i="8" l="1"/>
  <c r="B2870" i="8"/>
  <c r="A2871" i="8"/>
  <c r="A2872" i="8" l="1"/>
  <c r="C2871" i="8"/>
  <c r="B2871" i="8"/>
  <c r="A2873" i="8" l="1"/>
  <c r="C2872" i="8"/>
  <c r="B2872" i="8"/>
  <c r="C2873" i="8" l="1"/>
  <c r="B2873" i="8"/>
  <c r="A2874" i="8"/>
  <c r="C2874" i="8" l="1"/>
  <c r="B2874" i="8"/>
  <c r="A2875" i="8"/>
  <c r="A2876" i="8" l="1"/>
  <c r="C2875" i="8"/>
  <c r="B2875" i="8"/>
  <c r="C2876" i="8" l="1"/>
  <c r="A2877" i="8"/>
  <c r="B2876" i="8"/>
  <c r="A2878" i="8" l="1"/>
  <c r="B2877" i="8"/>
  <c r="C2877" i="8"/>
  <c r="A2879" i="8" l="1"/>
  <c r="C2878" i="8"/>
  <c r="B2878" i="8"/>
  <c r="B2879" i="8" l="1"/>
  <c r="A2880" i="8"/>
  <c r="C2879" i="8"/>
  <c r="C2880" i="8" l="1"/>
  <c r="B2880" i="8"/>
  <c r="A2881" i="8"/>
  <c r="C2881" i="8" l="1"/>
  <c r="B2881" i="8"/>
  <c r="A2882" i="8"/>
  <c r="A2883" i="8" l="1"/>
  <c r="C2882" i="8"/>
  <c r="B2882" i="8"/>
  <c r="A2884" i="8" l="1"/>
  <c r="C2883" i="8"/>
  <c r="B2883" i="8"/>
  <c r="C2884" i="8" l="1"/>
  <c r="A2885" i="8"/>
  <c r="B2884" i="8"/>
  <c r="A2886" i="8" l="1"/>
  <c r="B2885" i="8"/>
  <c r="C2885" i="8"/>
  <c r="C2886" i="8" l="1"/>
  <c r="B2886" i="8"/>
  <c r="A2887" i="8"/>
  <c r="C2887" i="8" l="1"/>
  <c r="B2887" i="8"/>
  <c r="A2888" i="8"/>
  <c r="C2888" i="8" l="1"/>
  <c r="B2888" i="8"/>
  <c r="A2889" i="8"/>
  <c r="B2889" i="8" l="1"/>
  <c r="C2889" i="8"/>
  <c r="A2890" i="8"/>
  <c r="A2891" i="8" l="1"/>
  <c r="C2890" i="8"/>
  <c r="B2890" i="8"/>
  <c r="A2892" i="8" l="1"/>
  <c r="C2891" i="8"/>
  <c r="B2891" i="8"/>
  <c r="A2893" i="8" l="1"/>
  <c r="C2892" i="8"/>
  <c r="B2892" i="8"/>
  <c r="C2893" i="8" l="1"/>
  <c r="B2893" i="8"/>
  <c r="A2894" i="8"/>
  <c r="C2894" i="8" l="1"/>
  <c r="B2894" i="8"/>
  <c r="A2895" i="8"/>
  <c r="C2895" i="8" l="1"/>
  <c r="B2895" i="8"/>
  <c r="A2896" i="8"/>
  <c r="C2896" i="8" l="1"/>
  <c r="A2897" i="8"/>
  <c r="B2896" i="8"/>
  <c r="C2897" i="8" l="1"/>
  <c r="B2897" i="8"/>
  <c r="A2898" i="8"/>
  <c r="A2899" i="8" l="1"/>
  <c r="C2898" i="8"/>
  <c r="B2898" i="8"/>
  <c r="B2899" i="8" l="1"/>
  <c r="A2900" i="8"/>
  <c r="C2899" i="8"/>
  <c r="C2900" i="8" l="1"/>
  <c r="B2900" i="8"/>
  <c r="A2901" i="8"/>
  <c r="C2901" i="8" l="1"/>
  <c r="B2901" i="8"/>
  <c r="A2902" i="8"/>
  <c r="A2903" i="8" l="1"/>
  <c r="C2902" i="8"/>
  <c r="B2902" i="8"/>
  <c r="C2903" i="8" l="1"/>
  <c r="B2903" i="8"/>
  <c r="A2904" i="8"/>
  <c r="C2904" i="8" l="1"/>
  <c r="B2904" i="8"/>
  <c r="A2905" i="8"/>
  <c r="A2906" i="8" l="1"/>
  <c r="C2905" i="8"/>
  <c r="B2905" i="8"/>
  <c r="C2906" i="8" l="1"/>
  <c r="B2906" i="8"/>
  <c r="A2907" i="8"/>
  <c r="C2907" i="8" l="1"/>
  <c r="B2907" i="8"/>
  <c r="A2908" i="8"/>
  <c r="C2908" i="8" l="1"/>
  <c r="A2909" i="8"/>
  <c r="B2908" i="8"/>
  <c r="B2909" i="8" l="1"/>
  <c r="C2909" i="8"/>
  <c r="A2910" i="8"/>
  <c r="A2911" i="8" l="1"/>
  <c r="C2910" i="8"/>
  <c r="B2910" i="8"/>
  <c r="A2912" i="8" l="1"/>
  <c r="C2911" i="8"/>
  <c r="B2911" i="8"/>
  <c r="A2913" i="8" l="1"/>
  <c r="C2912" i="8"/>
  <c r="B2912" i="8"/>
  <c r="C2913" i="8" l="1"/>
  <c r="B2913" i="8"/>
  <c r="A2914" i="8"/>
  <c r="C2914" i="8" l="1"/>
  <c r="B2914" i="8"/>
  <c r="A2915" i="8"/>
  <c r="C2915" i="8" l="1"/>
  <c r="B2915" i="8"/>
  <c r="A2916" i="8"/>
  <c r="C2916" i="8" l="1"/>
  <c r="A2917" i="8"/>
  <c r="B2916" i="8"/>
  <c r="C2917" i="8" l="1"/>
  <c r="B2917" i="8"/>
  <c r="A2918" i="8"/>
  <c r="A2919" i="8" l="1"/>
  <c r="B2918" i="8"/>
  <c r="C2918" i="8"/>
  <c r="B2919" i="8" l="1"/>
  <c r="A2920" i="8"/>
  <c r="C2919" i="8"/>
  <c r="C2920" i="8" l="1"/>
  <c r="B2920" i="8"/>
  <c r="A2921" i="8"/>
  <c r="C2921" i="8" l="1"/>
  <c r="B2921" i="8"/>
  <c r="A2922" i="8"/>
  <c r="A2923" i="8" l="1"/>
  <c r="B2922" i="8"/>
  <c r="C2922" i="8"/>
  <c r="B2923" i="8" l="1"/>
  <c r="A2924" i="8"/>
  <c r="C2923" i="8"/>
  <c r="A2925" i="8" l="1"/>
  <c r="C2924" i="8"/>
  <c r="B2924" i="8"/>
  <c r="A2926" i="8" l="1"/>
  <c r="C2925" i="8"/>
  <c r="B2925" i="8"/>
  <c r="C2926" i="8" l="1"/>
  <c r="B2926" i="8"/>
  <c r="A2927" i="8"/>
  <c r="C2927" i="8" l="1"/>
  <c r="B2927" i="8"/>
  <c r="A2928" i="8"/>
  <c r="C2928" i="8" l="1"/>
  <c r="B2928" i="8"/>
  <c r="A2929" i="8"/>
  <c r="B2929" i="8" l="1"/>
  <c r="A2930" i="8"/>
  <c r="C2929" i="8"/>
  <c r="A2931" i="8" l="1"/>
  <c r="C2930" i="8"/>
  <c r="B2930" i="8"/>
  <c r="A2932" i="8" l="1"/>
  <c r="B2931" i="8"/>
  <c r="C2931" i="8"/>
  <c r="A2933" i="8" l="1"/>
  <c r="C2932" i="8"/>
  <c r="B2932" i="8"/>
  <c r="C2933" i="8" l="1"/>
  <c r="B2933" i="8"/>
  <c r="A2934" i="8"/>
  <c r="C2934" i="8" l="1"/>
  <c r="B2934" i="8"/>
  <c r="A2935" i="8"/>
  <c r="A2936" i="8" l="1"/>
  <c r="C2935" i="8"/>
  <c r="B2935" i="8"/>
  <c r="C2936" i="8" l="1"/>
  <c r="A2937" i="8"/>
  <c r="B2936" i="8"/>
  <c r="A2938" i="8" l="1"/>
  <c r="C2937" i="8"/>
  <c r="B2937" i="8"/>
  <c r="A2939" i="8" l="1"/>
  <c r="C2938" i="8"/>
  <c r="B2938" i="8"/>
  <c r="B2939" i="8" l="1"/>
  <c r="A2940" i="8"/>
  <c r="C2939" i="8"/>
  <c r="C2940" i="8" l="1"/>
  <c r="B2940" i="8"/>
  <c r="A2941" i="8"/>
  <c r="C2941" i="8" l="1"/>
  <c r="B2941" i="8"/>
  <c r="A2942" i="8"/>
  <c r="C2942" i="8" l="1"/>
  <c r="B2942" i="8"/>
  <c r="A2943" i="8"/>
  <c r="C2943" i="8" l="1"/>
  <c r="B2943" i="8"/>
  <c r="A2944" i="8"/>
  <c r="C2944" i="8" l="1"/>
  <c r="A2945" i="8"/>
  <c r="B2944" i="8"/>
  <c r="A2946" i="8" l="1"/>
  <c r="C2945" i="8"/>
  <c r="B2945" i="8"/>
  <c r="C2946" i="8" l="1"/>
  <c r="B2946" i="8"/>
  <c r="A2947" i="8"/>
  <c r="C2947" i="8" l="1"/>
  <c r="B2947" i="8"/>
  <c r="A2948" i="8"/>
  <c r="C2948" i="8" l="1"/>
  <c r="B2948" i="8"/>
  <c r="A2949" i="8"/>
  <c r="B2949" i="8" l="1"/>
  <c r="A2950" i="8"/>
  <c r="C2949" i="8"/>
  <c r="C2950" i="8" l="1"/>
  <c r="B2950" i="8"/>
  <c r="A2951" i="8"/>
  <c r="A2952" i="8" l="1"/>
  <c r="C2951" i="8"/>
  <c r="B2951" i="8"/>
  <c r="A2953" i="8" l="1"/>
  <c r="C2952" i="8"/>
  <c r="B2952" i="8"/>
  <c r="C2953" i="8" l="1"/>
  <c r="B2953" i="8"/>
  <c r="A2954" i="8"/>
  <c r="C2954" i="8" l="1"/>
  <c r="B2954" i="8"/>
  <c r="A2955" i="8"/>
  <c r="A2956" i="8" l="1"/>
  <c r="C2955" i="8"/>
  <c r="B2955" i="8"/>
  <c r="C2956" i="8" l="1"/>
  <c r="B2956" i="8"/>
  <c r="A2957" i="8"/>
  <c r="A2958" i="8" l="1"/>
  <c r="C2957" i="8"/>
  <c r="B2957" i="8"/>
  <c r="A2959" i="8" l="1"/>
  <c r="C2958" i="8"/>
  <c r="B2958" i="8"/>
  <c r="B2959" i="8" l="1"/>
  <c r="A2960" i="8"/>
  <c r="C2959" i="8"/>
  <c r="C2960" i="8" l="1"/>
  <c r="B2960" i="8"/>
  <c r="A2961" i="8"/>
  <c r="C2961" i="8" l="1"/>
  <c r="B2961" i="8"/>
  <c r="A2962" i="8"/>
  <c r="C2962" i="8" l="1"/>
  <c r="B2962" i="8"/>
  <c r="A2963" i="8"/>
  <c r="A2964" i="8" l="1"/>
  <c r="B2963" i="8"/>
  <c r="C2963" i="8"/>
  <c r="C2964" i="8" l="1"/>
  <c r="B2964" i="8"/>
  <c r="A2965" i="8"/>
  <c r="A2966" i="8" l="1"/>
  <c r="B2965" i="8"/>
  <c r="C2965" i="8"/>
  <c r="C2966" i="8" l="1"/>
  <c r="B2966" i="8"/>
  <c r="A2967" i="8"/>
  <c r="C2967" i="8" l="1"/>
  <c r="B2967" i="8"/>
  <c r="A2968" i="8"/>
  <c r="C2968" i="8" l="1"/>
  <c r="B2968" i="8"/>
  <c r="A2969" i="8"/>
  <c r="B2969" i="8" l="1"/>
  <c r="A2970" i="8"/>
  <c r="C2969" i="8"/>
  <c r="C2970" i="8" l="1"/>
  <c r="B2970" i="8"/>
  <c r="A2971" i="8"/>
  <c r="A2972" i="8" l="1"/>
  <c r="C2971" i="8"/>
  <c r="B2971" i="8"/>
  <c r="A2973" i="8" l="1"/>
  <c r="C2972" i="8"/>
  <c r="B2972" i="8"/>
  <c r="C2973" i="8" l="1"/>
  <c r="B2973" i="8"/>
  <c r="A2974" i="8"/>
  <c r="C2974" i="8" l="1"/>
  <c r="B2974" i="8"/>
  <c r="A2975" i="8"/>
  <c r="A2976" i="8" l="1"/>
  <c r="C2975" i="8"/>
  <c r="B2975" i="8"/>
  <c r="C2976" i="8" l="1"/>
  <c r="B2976" i="8"/>
  <c r="A2977" i="8"/>
  <c r="A2978" i="8" l="1"/>
  <c r="B2977" i="8"/>
  <c r="C2977" i="8"/>
  <c r="A2979" i="8" l="1"/>
  <c r="C2978" i="8"/>
  <c r="B2978" i="8"/>
  <c r="B2979" i="8" l="1"/>
  <c r="A2980" i="8"/>
  <c r="C2979" i="8"/>
  <c r="C2980" i="8" l="1"/>
  <c r="B2980" i="8"/>
  <c r="A2981" i="8"/>
  <c r="C2981" i="8" l="1"/>
  <c r="B2981" i="8"/>
  <c r="A2982" i="8"/>
  <c r="C2982" i="8" l="1"/>
  <c r="B2982" i="8"/>
  <c r="A2983" i="8"/>
  <c r="A2984" i="8" l="1"/>
  <c r="C2983" i="8"/>
  <c r="B2983" i="8"/>
  <c r="A2985" i="8" l="1"/>
  <c r="C2984" i="8"/>
  <c r="B2984" i="8"/>
  <c r="A2986" i="8" l="1"/>
  <c r="B2985" i="8"/>
  <c r="C2985" i="8"/>
  <c r="C2986" i="8" l="1"/>
  <c r="B2986" i="8"/>
  <c r="A2987" i="8"/>
  <c r="C2987" i="8" l="1"/>
  <c r="B2987" i="8"/>
  <c r="A2988" i="8"/>
  <c r="C2988" i="8" l="1"/>
  <c r="A2989" i="8"/>
  <c r="B2988" i="8"/>
  <c r="B2989" i="8" l="1"/>
  <c r="C2989" i="8"/>
  <c r="A2990" i="8"/>
  <c r="A2991" i="8" l="1"/>
  <c r="B2990" i="8"/>
  <c r="C2990" i="8"/>
  <c r="A2992" i="8" l="1"/>
  <c r="C2991" i="8"/>
  <c r="B2991" i="8"/>
  <c r="A2993" i="8" l="1"/>
  <c r="C2992" i="8"/>
  <c r="B2992" i="8"/>
  <c r="C2993" i="8" l="1"/>
  <c r="B2993" i="8"/>
  <c r="A2994" i="8"/>
  <c r="C2994" i="8" l="1"/>
  <c r="B2994" i="8"/>
  <c r="A2995" i="8"/>
  <c r="C2995" i="8" l="1"/>
  <c r="B2995" i="8"/>
  <c r="A2996" i="8"/>
  <c r="C2996" i="8" l="1"/>
  <c r="A2997" i="8"/>
  <c r="B2996" i="8"/>
  <c r="C2997" i="8" l="1"/>
  <c r="B2997" i="8"/>
  <c r="A2998" i="8"/>
  <c r="A2999" i="8" l="1"/>
  <c r="C2998" i="8"/>
  <c r="B2998" i="8"/>
  <c r="B2999" i="8" l="1"/>
  <c r="A3000" i="8"/>
  <c r="C2999" i="8"/>
  <c r="C3000" i="8" l="1"/>
  <c r="B3000" i="8"/>
  <c r="A3001" i="8"/>
  <c r="C3001" i="8" l="1"/>
  <c r="B3001" i="8"/>
  <c r="A3002" i="8"/>
  <c r="A3003" i="8" l="1"/>
  <c r="C3002" i="8"/>
  <c r="B3002" i="8"/>
  <c r="C3003" i="8" l="1"/>
  <c r="B3003" i="8"/>
  <c r="A3004" i="8"/>
  <c r="A3005" i="8" l="1"/>
  <c r="C3004" i="8"/>
  <c r="B3004" i="8"/>
  <c r="A3006" i="8" l="1"/>
  <c r="C3005" i="8"/>
  <c r="B3005" i="8"/>
  <c r="C3006" i="8" l="1"/>
  <c r="B3006" i="8"/>
  <c r="A3007" i="8"/>
  <c r="C3007" i="8" l="1"/>
  <c r="B3007" i="8"/>
  <c r="A3008" i="8"/>
  <c r="C3008" i="8" l="1"/>
  <c r="A3009" i="8"/>
  <c r="B3008" i="8"/>
  <c r="B3009" i="8" l="1"/>
  <c r="C3009" i="8"/>
  <c r="A3010" i="8"/>
  <c r="A3011" i="8" l="1"/>
  <c r="C3010" i="8"/>
  <c r="B3010" i="8"/>
  <c r="A3012" i="8" l="1"/>
  <c r="C3011" i="8"/>
  <c r="B3011" i="8"/>
  <c r="A3013" i="8" l="1"/>
  <c r="C3012" i="8"/>
  <c r="B3012" i="8"/>
  <c r="C3013" i="8" l="1"/>
  <c r="B3013" i="8"/>
  <c r="A3014" i="8"/>
  <c r="C3014" i="8" l="1"/>
  <c r="B3014" i="8"/>
  <c r="A3015" i="8"/>
  <c r="C3015" i="8" l="1"/>
  <c r="B3015" i="8"/>
  <c r="A3016" i="8"/>
  <c r="C3016" i="8" l="1"/>
  <c r="A3017" i="8"/>
  <c r="B3016" i="8"/>
  <c r="C3017" i="8" l="1"/>
  <c r="B3017" i="8"/>
  <c r="A3018" i="8"/>
  <c r="A3019" i="8" l="1"/>
  <c r="C3018" i="8"/>
  <c r="B3018" i="8"/>
  <c r="B3019" i="8" l="1"/>
  <c r="A3020" i="8"/>
  <c r="C3019" i="8"/>
  <c r="C3020" i="8" l="1"/>
  <c r="B3020" i="8"/>
  <c r="A3021" i="8"/>
  <c r="C3021" i="8" l="1"/>
  <c r="B3021" i="8"/>
  <c r="A3022" i="8"/>
  <c r="A3023" i="8" l="1"/>
  <c r="B3022" i="8"/>
  <c r="C3022" i="8"/>
  <c r="B3023" i="8" l="1"/>
  <c r="A3024" i="8"/>
  <c r="C3023" i="8"/>
  <c r="A3025" i="8" l="1"/>
  <c r="C3024" i="8"/>
  <c r="B3024" i="8"/>
  <c r="A3026" i="8" l="1"/>
  <c r="C3025" i="8"/>
  <c r="B3025" i="8"/>
  <c r="C3026" i="8" l="1"/>
  <c r="B3026" i="8"/>
  <c r="A3027" i="8"/>
  <c r="C3027" i="8" l="1"/>
  <c r="B3027" i="8"/>
  <c r="A3028" i="8"/>
  <c r="C3028" i="8" l="1"/>
  <c r="B3028" i="8"/>
  <c r="A3029" i="8"/>
  <c r="B3029" i="8" l="1"/>
  <c r="A3030" i="8"/>
  <c r="C3029" i="8"/>
  <c r="A3031" i="8" l="1"/>
  <c r="B3030" i="8"/>
  <c r="C3030" i="8"/>
  <c r="A3032" i="8" l="1"/>
  <c r="B3031" i="8"/>
  <c r="C3031" i="8"/>
  <c r="A3033" i="8" l="1"/>
  <c r="C3032" i="8"/>
  <c r="B3032" i="8"/>
  <c r="C3033" i="8" l="1"/>
  <c r="B3033" i="8"/>
  <c r="A3034" i="8"/>
  <c r="C3034" i="8" l="1"/>
  <c r="B3034" i="8"/>
  <c r="A3035" i="8"/>
  <c r="C3035" i="8" l="1"/>
  <c r="B3035" i="8"/>
  <c r="A3036" i="8"/>
  <c r="C3036" i="8" l="1"/>
  <c r="A3037" i="8"/>
  <c r="B3036" i="8"/>
  <c r="A3038" i="8" l="1"/>
  <c r="B3037" i="8"/>
  <c r="C3037" i="8"/>
  <c r="A3039" i="8" l="1"/>
  <c r="C3038" i="8"/>
  <c r="B3038" i="8"/>
  <c r="B3039" i="8" l="1"/>
  <c r="A3040" i="8"/>
  <c r="C3039" i="8"/>
  <c r="C3040" i="8" l="1"/>
  <c r="B3040" i="8"/>
  <c r="A3041" i="8"/>
  <c r="C3041" i="8" l="1"/>
  <c r="B3041" i="8"/>
  <c r="A3042" i="8"/>
  <c r="C3042" i="8" l="1"/>
  <c r="B3042" i="8"/>
  <c r="A3043" i="8"/>
  <c r="A3044" i="8" l="1"/>
  <c r="B3043" i="8"/>
  <c r="C3043" i="8"/>
  <c r="C3044" i="8" l="1"/>
  <c r="A3045" i="8"/>
  <c r="B3044" i="8"/>
  <c r="A3046" i="8" l="1"/>
  <c r="C3045" i="8"/>
  <c r="B3045" i="8"/>
  <c r="C3046" i="8" l="1"/>
  <c r="B3046" i="8"/>
  <c r="A3047" i="8"/>
  <c r="C3047" i="8" l="1"/>
  <c r="B3047" i="8"/>
  <c r="A3048" i="8"/>
  <c r="C3048" i="8" l="1"/>
  <c r="B3048" i="8"/>
  <c r="A3049" i="8"/>
  <c r="B3049" i="8" l="1"/>
  <c r="A3050" i="8"/>
  <c r="C3049" i="8"/>
  <c r="C3050" i="8" l="1"/>
  <c r="B3050" i="8"/>
  <c r="A3051" i="8"/>
  <c r="A3052" i="8" l="1"/>
  <c r="C3051" i="8"/>
  <c r="B3051" i="8"/>
  <c r="A3053" i="8" l="1"/>
  <c r="C3052" i="8"/>
  <c r="B3052" i="8"/>
  <c r="C3053" i="8" l="1"/>
  <c r="B3053" i="8"/>
  <c r="A3054" i="8"/>
  <c r="C3054" i="8" l="1"/>
  <c r="B3054" i="8"/>
  <c r="A3055" i="8"/>
  <c r="A3056" i="8" l="1"/>
  <c r="B3055" i="8"/>
  <c r="C3055" i="8"/>
  <c r="C3056" i="8" l="1"/>
  <c r="B3056" i="8"/>
  <c r="A3057" i="8"/>
  <c r="A3058" i="8" l="1"/>
  <c r="C3057" i="8"/>
  <c r="B3057" i="8"/>
  <c r="A3059" i="8" l="1"/>
  <c r="C3058" i="8"/>
  <c r="B3058" i="8"/>
  <c r="B3059" i="8" l="1"/>
  <c r="A3060" i="8"/>
  <c r="C3059" i="8"/>
  <c r="C3060" i="8" l="1"/>
  <c r="B3060" i="8"/>
  <c r="A3061" i="8"/>
  <c r="C3061" i="8" l="1"/>
  <c r="B3061" i="8"/>
  <c r="A3062" i="8"/>
  <c r="C3062" i="8" l="1"/>
  <c r="B3062" i="8"/>
  <c r="A3063" i="8"/>
  <c r="A3064" i="8" l="1"/>
  <c r="B3063" i="8"/>
  <c r="C3063" i="8"/>
  <c r="C3064" i="8" l="1"/>
  <c r="B3064" i="8"/>
  <c r="A3065" i="8"/>
  <c r="A3066" i="8" l="1"/>
  <c r="C3065" i="8"/>
  <c r="B3065" i="8"/>
  <c r="C3066" i="8" l="1"/>
  <c r="B3066" i="8"/>
  <c r="A3067" i="8"/>
  <c r="C3067" i="8" l="1"/>
  <c r="B3067" i="8"/>
  <c r="A3068" i="8"/>
  <c r="C3068" i="8" l="1"/>
  <c r="B3068" i="8"/>
  <c r="A3069" i="8"/>
  <c r="B3069" i="8" l="1"/>
  <c r="A3070" i="8"/>
  <c r="C3069" i="8"/>
  <c r="C3070" i="8" l="1"/>
  <c r="B3070" i="8"/>
  <c r="A3071" i="8"/>
  <c r="A3072" i="8" l="1"/>
  <c r="B3071" i="8"/>
  <c r="C3071" i="8"/>
  <c r="A3073" i="8" l="1"/>
  <c r="C3072" i="8"/>
  <c r="B3072" i="8"/>
  <c r="C3073" i="8" l="1"/>
  <c r="B3073" i="8"/>
  <c r="A3074" i="8"/>
  <c r="C3074" i="8" l="1"/>
  <c r="B3074" i="8"/>
  <c r="A3075" i="8"/>
  <c r="A3076" i="8" l="1"/>
  <c r="C3075" i="8"/>
  <c r="B3075" i="8"/>
  <c r="C3076" i="8" l="1"/>
  <c r="A3077" i="8"/>
  <c r="B3076" i="8"/>
  <c r="A3078" i="8" l="1"/>
  <c r="B3077" i="8"/>
  <c r="C3077" i="8"/>
  <c r="A3079" i="8" l="1"/>
  <c r="C3078" i="8"/>
  <c r="B3078" i="8"/>
  <c r="B3079" i="8" l="1"/>
  <c r="A3080" i="8"/>
  <c r="C3079" i="8"/>
  <c r="C3080" i="8" l="1"/>
  <c r="B3080" i="8"/>
  <c r="A3081" i="8"/>
  <c r="C3081" i="8" l="1"/>
  <c r="B3081" i="8"/>
  <c r="A3082" i="8"/>
  <c r="A3083" i="8" l="1"/>
  <c r="B3082" i="8"/>
  <c r="C3082" i="8"/>
  <c r="A3084" i="8" l="1"/>
  <c r="C3083" i="8"/>
  <c r="B3083" i="8"/>
  <c r="C3084" i="8" l="1"/>
  <c r="B3084" i="8"/>
  <c r="A3085" i="8"/>
  <c r="A3086" i="8" l="1"/>
  <c r="B3085" i="8"/>
  <c r="C3085" i="8"/>
  <c r="C3086" i="8" l="1"/>
  <c r="B3086" i="8"/>
  <c r="A3087" i="8"/>
  <c r="C3087" i="8" l="1"/>
  <c r="B3087" i="8"/>
  <c r="A3088" i="8"/>
  <c r="C3088" i="8" l="1"/>
  <c r="A3089" i="8"/>
  <c r="B3088" i="8"/>
  <c r="B3089" i="8" l="1"/>
  <c r="C3089" i="8"/>
  <c r="A3090" i="8"/>
  <c r="C3090" i="8" l="1"/>
  <c r="B3090" i="8"/>
  <c r="A3091" i="8"/>
  <c r="A3092" i="8" l="1"/>
  <c r="C3091" i="8"/>
  <c r="B3091" i="8"/>
  <c r="A3093" i="8" l="1"/>
  <c r="C3092" i="8"/>
  <c r="B3092" i="8"/>
  <c r="C3093" i="8" l="1"/>
  <c r="B3093" i="8"/>
  <c r="A3094" i="8"/>
  <c r="C3094" i="8" l="1"/>
  <c r="B3094" i="8"/>
  <c r="A3095" i="8"/>
  <c r="C3095" i="8" l="1"/>
  <c r="B3095" i="8"/>
  <c r="A3096" i="8"/>
  <c r="C3096" i="8" l="1"/>
  <c r="A3097" i="8"/>
  <c r="B3096" i="8"/>
  <c r="A3098" i="8" l="1"/>
  <c r="C3097" i="8"/>
  <c r="B3097" i="8"/>
  <c r="B3098" i="8" l="1"/>
  <c r="A3099" i="8"/>
  <c r="C3098" i="8"/>
  <c r="C3099" i="8" l="1"/>
  <c r="B3099" i="8"/>
  <c r="A3100" i="8"/>
  <c r="C3100" i="8" l="1"/>
  <c r="B3100" i="8"/>
  <c r="A3101" i="8"/>
  <c r="A3102" i="8" l="1"/>
  <c r="C3101" i="8"/>
  <c r="B3101" i="8"/>
  <c r="A3103" i="8" l="1"/>
  <c r="B3102" i="8"/>
  <c r="C3102" i="8"/>
  <c r="A3104" i="8" l="1"/>
  <c r="C3103" i="8"/>
  <c r="B3103" i="8"/>
  <c r="C3104" i="8" l="1"/>
  <c r="B3104" i="8"/>
  <c r="A3105" i="8"/>
  <c r="C3105" i="8" l="1"/>
  <c r="A3106" i="8"/>
  <c r="B3105" i="8"/>
  <c r="C3106" i="8" l="1"/>
  <c r="A3107" i="8"/>
  <c r="B3106" i="8"/>
  <c r="A3108" i="8" l="1"/>
  <c r="C3107" i="8"/>
  <c r="B3107" i="8"/>
  <c r="A3109" i="8" l="1"/>
  <c r="C3108" i="8"/>
  <c r="B3108" i="8"/>
  <c r="B3109" i="8" l="1"/>
  <c r="C3109" i="8"/>
  <c r="A3110" i="8"/>
  <c r="C3110" i="8" l="1"/>
  <c r="B3110" i="8"/>
  <c r="A3111" i="8"/>
  <c r="B3111" i="8" l="1"/>
  <c r="A3112" i="8"/>
  <c r="C3111" i="8"/>
  <c r="C3112" i="8" l="1"/>
  <c r="B3112" i="8"/>
  <c r="A3113" i="8"/>
  <c r="A3114" i="8" l="1"/>
  <c r="B3113" i="8"/>
  <c r="C3113" i="8"/>
  <c r="C3114" i="8" l="1"/>
  <c r="B3114" i="8"/>
  <c r="A3115" i="8"/>
  <c r="C3115" i="8" l="1"/>
  <c r="B3115" i="8"/>
  <c r="A3116" i="8"/>
  <c r="C3116" i="8" l="1"/>
  <c r="B3116" i="8"/>
  <c r="A3117" i="8"/>
  <c r="A3118" i="8" l="1"/>
  <c r="C3117" i="8"/>
  <c r="B3117" i="8"/>
  <c r="A3119" i="8" l="1"/>
  <c r="C3118" i="8"/>
  <c r="B3118" i="8"/>
  <c r="C3119" i="8" l="1"/>
  <c r="B3119" i="8"/>
  <c r="A3120" i="8"/>
  <c r="C3120" i="8" l="1"/>
  <c r="B3120" i="8"/>
  <c r="A3121" i="8"/>
  <c r="A3122" i="8" l="1"/>
  <c r="C3121" i="8"/>
  <c r="B3121" i="8"/>
  <c r="C3122" i="8" l="1"/>
  <c r="B3122" i="8"/>
  <c r="A3123" i="8"/>
  <c r="A3124" i="8" l="1"/>
  <c r="C3123" i="8"/>
  <c r="B3123" i="8"/>
  <c r="B3124" i="8" l="1"/>
  <c r="A3125" i="8"/>
  <c r="C3124" i="8"/>
  <c r="C3125" i="8" l="1"/>
  <c r="B3125" i="8"/>
  <c r="A3126" i="8"/>
  <c r="C3126" i="8" l="1"/>
  <c r="B3126" i="8"/>
  <c r="A3127" i="8"/>
  <c r="A3128" i="8" l="1"/>
  <c r="C3127" i="8"/>
  <c r="B3127" i="8"/>
  <c r="A3129" i="8" l="1"/>
  <c r="C3128" i="8"/>
  <c r="B3128" i="8"/>
  <c r="B3129" i="8" l="1"/>
  <c r="A3130" i="8"/>
  <c r="C3129" i="8"/>
  <c r="C3130" i="8" l="1"/>
  <c r="B3130" i="8"/>
  <c r="A3131" i="8"/>
  <c r="C3131" i="8" l="1"/>
  <c r="B3131" i="8"/>
  <c r="A3132" i="8"/>
  <c r="C3132" i="8" l="1"/>
  <c r="A3133" i="8"/>
  <c r="B3132" i="8"/>
  <c r="A3134" i="8" l="1"/>
  <c r="C3133" i="8"/>
  <c r="B3133" i="8"/>
  <c r="A3135" i="8" l="1"/>
  <c r="C3134" i="8"/>
  <c r="B3134" i="8"/>
  <c r="C3135" i="8" l="1"/>
  <c r="B3135" i="8"/>
  <c r="A3136" i="8"/>
  <c r="C3136" i="8" l="1"/>
  <c r="B3136" i="8"/>
  <c r="A3137" i="8"/>
  <c r="B3137" i="8" l="1"/>
  <c r="A3138" i="8"/>
  <c r="C3137" i="8"/>
  <c r="A3139" i="8" l="1"/>
  <c r="B3138" i="8"/>
  <c r="C3138" i="8"/>
  <c r="A3140" i="8" l="1"/>
  <c r="C3139" i="8"/>
  <c r="B3139" i="8"/>
  <c r="C3140" i="8" l="1"/>
  <c r="B3140" i="8"/>
  <c r="A3141" i="8"/>
  <c r="A3142" i="8" l="1"/>
  <c r="C3141" i="8"/>
  <c r="B3141" i="8"/>
  <c r="B3142" i="8" l="1"/>
  <c r="A3143" i="8"/>
  <c r="C3142" i="8"/>
  <c r="C3143" i="8" l="1"/>
  <c r="B3143" i="8"/>
  <c r="A3144" i="8"/>
  <c r="A3145" i="8" l="1"/>
  <c r="C3144" i="8"/>
  <c r="B3144" i="8"/>
  <c r="C3145" i="8" l="1"/>
  <c r="B3145" i="8"/>
  <c r="A3146" i="8"/>
  <c r="C3146" i="8" l="1"/>
  <c r="B3146" i="8"/>
  <c r="A3147" i="8"/>
  <c r="C3147" i="8" l="1"/>
  <c r="B3147" i="8"/>
  <c r="A3148" i="8"/>
  <c r="A3149" i="8" l="1"/>
  <c r="C3148" i="8"/>
  <c r="B3148" i="8"/>
  <c r="B3149" i="8" l="1"/>
  <c r="A3150" i="8"/>
  <c r="C3149" i="8"/>
  <c r="B3150" i="8" l="1"/>
  <c r="A3151" i="8"/>
  <c r="C3150" i="8"/>
  <c r="C3151" i="8" l="1"/>
  <c r="B3151" i="8"/>
  <c r="A3152" i="8"/>
  <c r="A3153" i="8" l="1"/>
  <c r="C3152" i="8"/>
  <c r="B3152" i="8"/>
  <c r="C3153" i="8" l="1"/>
  <c r="B3153" i="8"/>
  <c r="A3154" i="8"/>
  <c r="A3155" i="8" l="1"/>
  <c r="C3154" i="8"/>
  <c r="B3154" i="8"/>
  <c r="B3155" i="8" l="1"/>
  <c r="A3156" i="8"/>
  <c r="C3155" i="8"/>
  <c r="C3156" i="8" l="1"/>
  <c r="B3156" i="8"/>
  <c r="A3157" i="8"/>
  <c r="C3157" i="8" l="1"/>
  <c r="B3157" i="8"/>
  <c r="A3158" i="8"/>
  <c r="C3158" i="8" l="1"/>
  <c r="A3159" i="8"/>
  <c r="B3158" i="8"/>
  <c r="A3160" i="8" l="1"/>
  <c r="C3159" i="8"/>
  <c r="B3159" i="8"/>
  <c r="A3161" i="8" l="1"/>
  <c r="B3160" i="8"/>
  <c r="C3160" i="8"/>
  <c r="A3162" i="8" l="1"/>
  <c r="C3161" i="8"/>
  <c r="B3161" i="8"/>
  <c r="C3162" i="8" l="1"/>
  <c r="B3162" i="8"/>
  <c r="A3163" i="8"/>
  <c r="B3163" i="8" l="1"/>
  <c r="C3163" i="8"/>
  <c r="A3164" i="8"/>
  <c r="C3164" i="8" l="1"/>
  <c r="B3164" i="8"/>
  <c r="A3165" i="8"/>
  <c r="A3166" i="8" l="1"/>
  <c r="B3165" i="8"/>
  <c r="C3165" i="8"/>
  <c r="C3166" i="8" l="1"/>
  <c r="B3166" i="8"/>
  <c r="A3167" i="8"/>
  <c r="C3167" i="8" l="1"/>
  <c r="B3167" i="8"/>
  <c r="A3168" i="8"/>
  <c r="B3168" i="8" l="1"/>
  <c r="A3169" i="8"/>
  <c r="C3168" i="8"/>
  <c r="B3169" i="8" l="1"/>
  <c r="A3170" i="8"/>
  <c r="C3169" i="8"/>
  <c r="A3171" i="8" l="1"/>
  <c r="C3170" i="8"/>
  <c r="B3170" i="8"/>
  <c r="C3171" i="8" l="1"/>
  <c r="B3171" i="8"/>
  <c r="A3172" i="8"/>
  <c r="C3172" i="8" l="1"/>
  <c r="B3172" i="8"/>
  <c r="A3173" i="8"/>
  <c r="A3174" i="8" l="1"/>
  <c r="B3173" i="8"/>
  <c r="C3173" i="8"/>
  <c r="C3174" i="8" l="1"/>
  <c r="B3174" i="8"/>
  <c r="A3175" i="8"/>
  <c r="A3176" i="8" l="1"/>
  <c r="C3175" i="8"/>
  <c r="B3175" i="8"/>
  <c r="C3176" i="8" l="1"/>
  <c r="B3176" i="8"/>
  <c r="A3177" i="8"/>
  <c r="C3177" i="8" l="1"/>
  <c r="B3177" i="8"/>
  <c r="A3178" i="8"/>
  <c r="C3178" i="8" l="1"/>
  <c r="B3178" i="8"/>
  <c r="A3179" i="8"/>
  <c r="A3180" i="8" l="1"/>
  <c r="C3179" i="8"/>
  <c r="B3179" i="8"/>
  <c r="A3181" i="8" l="1"/>
  <c r="C3180" i="8"/>
  <c r="B3180" i="8"/>
  <c r="A3182" i="8" l="1"/>
  <c r="B3181" i="8"/>
  <c r="C3181" i="8"/>
  <c r="C3182" i="8" l="1"/>
  <c r="B3182" i="8"/>
  <c r="A3183" i="8"/>
  <c r="C3183" i="8" l="1"/>
  <c r="A3184" i="8"/>
  <c r="B3183" i="8"/>
  <c r="C3184" i="8" l="1"/>
  <c r="B3184" i="8"/>
  <c r="A3185" i="8"/>
  <c r="A3186" i="8" l="1"/>
  <c r="C3185" i="8"/>
  <c r="B3185" i="8"/>
  <c r="A3187" i="8" l="1"/>
  <c r="C3186" i="8"/>
  <c r="B3186" i="8"/>
  <c r="C3187" i="8" l="1"/>
  <c r="B3187" i="8"/>
  <c r="A3188" i="8"/>
  <c r="C3188" i="8" l="1"/>
  <c r="B3188" i="8"/>
  <c r="A3189" i="8"/>
  <c r="B3189" i="8" l="1"/>
  <c r="C3189" i="8"/>
  <c r="A3190" i="8"/>
  <c r="C3190" i="8" l="1"/>
  <c r="B3190" i="8"/>
  <c r="A3191" i="8"/>
  <c r="A3192" i="8" l="1"/>
  <c r="B3191" i="8"/>
  <c r="C3191" i="8"/>
  <c r="C3192" i="8" l="1"/>
  <c r="B3192" i="8"/>
  <c r="A3193" i="8"/>
  <c r="C3193" i="8" l="1"/>
  <c r="B3193" i="8"/>
  <c r="A3194" i="8"/>
  <c r="B3194" i="8" l="1"/>
  <c r="C3194" i="8"/>
  <c r="A3195" i="8"/>
  <c r="A3196" i="8" l="1"/>
  <c r="C3195" i="8"/>
  <c r="B3195" i="8"/>
  <c r="C3196" i="8" l="1"/>
  <c r="A3197" i="8"/>
  <c r="B3196" i="8"/>
  <c r="C3197" i="8" l="1"/>
  <c r="B3197" i="8"/>
  <c r="A3198" i="8"/>
  <c r="C3198" i="8" l="1"/>
  <c r="B3198" i="8"/>
  <c r="A3199" i="8"/>
  <c r="A3200" i="8" l="1"/>
  <c r="B3199" i="8"/>
  <c r="C3199" i="8"/>
  <c r="A3201" i="8" l="1"/>
  <c r="C3200" i="8"/>
  <c r="B3200" i="8"/>
  <c r="A3202" i="8" l="1"/>
  <c r="C3201" i="8"/>
  <c r="B3201" i="8"/>
  <c r="C3202" i="8" l="1"/>
  <c r="B3202" i="8"/>
  <c r="A3203" i="8"/>
  <c r="C3203" i="8" l="1"/>
  <c r="B3203" i="8"/>
  <c r="A3204" i="8"/>
  <c r="A3205" i="8" l="1"/>
  <c r="C3204" i="8"/>
  <c r="B3204" i="8"/>
  <c r="B3205" i="8" l="1"/>
  <c r="A3206" i="8"/>
  <c r="C3205" i="8"/>
  <c r="A3207" i="8" l="1"/>
  <c r="C3206" i="8"/>
  <c r="B3206" i="8"/>
  <c r="B3207" i="8" l="1"/>
  <c r="A3208" i="8"/>
  <c r="C3207" i="8"/>
  <c r="C3208" i="8" l="1"/>
  <c r="B3208" i="8"/>
  <c r="A3209" i="8"/>
  <c r="B3209" i="8" l="1"/>
  <c r="C3209" i="8"/>
  <c r="A3210" i="8"/>
  <c r="C3210" i="8" l="1"/>
  <c r="A3211" i="8"/>
  <c r="B3210" i="8"/>
  <c r="A3212" i="8" l="1"/>
  <c r="C3211" i="8"/>
  <c r="B3211" i="8"/>
  <c r="A3213" i="8" l="1"/>
  <c r="C3212" i="8"/>
  <c r="B3212" i="8"/>
  <c r="C3213" i="8" l="1"/>
  <c r="B3213" i="8"/>
  <c r="A3214" i="8"/>
  <c r="C3214" i="8" l="1"/>
  <c r="A3215" i="8"/>
  <c r="B3214" i="8"/>
  <c r="C3215" i="8" l="1"/>
  <c r="B3215" i="8"/>
  <c r="A3216" i="8"/>
  <c r="C3216" i="8" l="1"/>
  <c r="A3217" i="8"/>
  <c r="B3216" i="8"/>
  <c r="A3218" i="8" l="1"/>
  <c r="C3217" i="8"/>
  <c r="B3217" i="8"/>
  <c r="C3218" i="8" l="1"/>
  <c r="B3218" i="8"/>
  <c r="A3219" i="8"/>
  <c r="C3219" i="8" l="1"/>
  <c r="B3219" i="8"/>
  <c r="A3220" i="8"/>
  <c r="B3220" i="8" l="1"/>
  <c r="A3221" i="8"/>
  <c r="C3220" i="8"/>
  <c r="A3222" i="8" l="1"/>
  <c r="C3221" i="8"/>
  <c r="B3221" i="8"/>
  <c r="A3223" i="8" l="1"/>
  <c r="C3222" i="8"/>
  <c r="B3222" i="8"/>
  <c r="C3223" i="8" l="1"/>
  <c r="B3223" i="8"/>
  <c r="A3224" i="8"/>
  <c r="C3224" i="8" l="1"/>
  <c r="B3224" i="8"/>
  <c r="A3225" i="8"/>
  <c r="C3225" i="8" l="1"/>
  <c r="B3225" i="8"/>
  <c r="A3226" i="8"/>
  <c r="A3227" i="8" l="1"/>
  <c r="C3226" i="8"/>
  <c r="B3226" i="8"/>
  <c r="A3228" i="8" l="1"/>
  <c r="C3227" i="8"/>
  <c r="B3227" i="8"/>
  <c r="C3228" i="8" l="1"/>
  <c r="B3228" i="8"/>
  <c r="A3229" i="8"/>
  <c r="B3229" i="8" l="1"/>
  <c r="C3229" i="8"/>
  <c r="A3230" i="8"/>
  <c r="A3231" i="8" l="1"/>
  <c r="C3230" i="8"/>
  <c r="B3230" i="8"/>
  <c r="A3232" i="8" l="1"/>
  <c r="C3231" i="8"/>
  <c r="B3231" i="8"/>
  <c r="A3233" i="8" l="1"/>
  <c r="B3232" i="8"/>
  <c r="C3232" i="8"/>
  <c r="B3233" i="8" l="1"/>
  <c r="A3234" i="8"/>
  <c r="C3233" i="8"/>
  <c r="C3234" i="8" l="1"/>
  <c r="B3234" i="8"/>
  <c r="A3235" i="8"/>
  <c r="A3236" i="8" l="1"/>
  <c r="B3235" i="8"/>
  <c r="C3235" i="8"/>
  <c r="C3236" i="8" l="1"/>
  <c r="A3237" i="8"/>
  <c r="B3236" i="8"/>
  <c r="A3238" i="8" l="1"/>
  <c r="C3237" i="8"/>
  <c r="B3237" i="8"/>
  <c r="A3239" i="8" l="1"/>
  <c r="C3238" i="8"/>
  <c r="B3238" i="8"/>
  <c r="C3239" i="8" l="1"/>
  <c r="B3239" i="8"/>
  <c r="A3240" i="8"/>
  <c r="C3240" i="8" l="1"/>
  <c r="B3240" i="8"/>
  <c r="A3241" i="8"/>
  <c r="A3242" i="8" l="1"/>
  <c r="C3241" i="8"/>
  <c r="B3241" i="8"/>
  <c r="C3242" i="8" l="1"/>
  <c r="B3242" i="8"/>
  <c r="A3243" i="8"/>
  <c r="A3244" i="8" l="1"/>
  <c r="C3243" i="8"/>
  <c r="B3243" i="8"/>
  <c r="C3244" i="8" l="1"/>
  <c r="B3244" i="8"/>
  <c r="A3245" i="8"/>
  <c r="C3245" i="8" l="1"/>
  <c r="B3245" i="8"/>
  <c r="A3246" i="8"/>
  <c r="B3246" i="8" l="1"/>
  <c r="C3246" i="8"/>
  <c r="A3247" i="8"/>
  <c r="A3248" i="8" l="1"/>
  <c r="B3247" i="8"/>
  <c r="C3247" i="8"/>
  <c r="A3249" i="8" l="1"/>
  <c r="C3248" i="8"/>
  <c r="B3248" i="8"/>
  <c r="B3249" i="8" l="1"/>
  <c r="C3249" i="8"/>
  <c r="A3250" i="8"/>
  <c r="C3250" i="8" l="1"/>
  <c r="B3250" i="8"/>
  <c r="A3251" i="8"/>
  <c r="A3252" i="8" l="1"/>
  <c r="C3251" i="8"/>
  <c r="B3251" i="8"/>
  <c r="C3252" i="8" l="1"/>
  <c r="B3252" i="8"/>
  <c r="A3253" i="8"/>
  <c r="A3254" i="8" l="1"/>
  <c r="B3253" i="8"/>
  <c r="C3253" i="8"/>
  <c r="C3254" i="8" l="1"/>
  <c r="B3254" i="8"/>
  <c r="A3255" i="8"/>
  <c r="C3255" i="8" l="1"/>
  <c r="B3255" i="8"/>
  <c r="A3256" i="8"/>
  <c r="C3256" i="8" l="1"/>
  <c r="B3256" i="8"/>
  <c r="A3257" i="8"/>
  <c r="A3258" i="8" l="1"/>
  <c r="B3257" i="8"/>
  <c r="C3257" i="8"/>
  <c r="A3259" i="8" l="1"/>
  <c r="C3258" i="8"/>
  <c r="B3258" i="8"/>
  <c r="B3259" i="8" l="1"/>
  <c r="A3260" i="8"/>
  <c r="C3259" i="8"/>
  <c r="C3260" i="8" l="1"/>
  <c r="B3260" i="8"/>
  <c r="A3261" i="8"/>
  <c r="A3262" i="8" l="1"/>
  <c r="C3261" i="8"/>
  <c r="B3261" i="8"/>
  <c r="A3263" i="8" l="1"/>
  <c r="C3262" i="8"/>
  <c r="B3262" i="8"/>
  <c r="A3264" i="8" l="1"/>
  <c r="B3263" i="8"/>
  <c r="C3263" i="8"/>
  <c r="A3265" i="8" l="1"/>
  <c r="C3264" i="8"/>
  <c r="B3264" i="8"/>
  <c r="C3265" i="8" l="1"/>
  <c r="B3265" i="8"/>
  <c r="A3266" i="8"/>
  <c r="C3266" i="8" l="1"/>
  <c r="A3267" i="8"/>
  <c r="B3266" i="8"/>
  <c r="C3267" i="8" l="1"/>
  <c r="B3267" i="8"/>
  <c r="A3268" i="8"/>
  <c r="A3269" i="8" l="1"/>
  <c r="C3268" i="8"/>
  <c r="B3268" i="8"/>
  <c r="B3269" i="8" l="1"/>
  <c r="A3270" i="8"/>
  <c r="C3269" i="8"/>
  <c r="C3270" i="8" l="1"/>
  <c r="B3270" i="8"/>
  <c r="A3271" i="8"/>
  <c r="C3271" i="8" l="1"/>
  <c r="B3271" i="8"/>
  <c r="A3272" i="8"/>
  <c r="B3272" i="8" l="1"/>
  <c r="A3273" i="8"/>
  <c r="C3272" i="8"/>
  <c r="C3273" i="8" l="1"/>
  <c r="B3273" i="8"/>
  <c r="A3274" i="8"/>
  <c r="A3275" i="8" l="1"/>
  <c r="B3274" i="8"/>
  <c r="C3274" i="8"/>
  <c r="C3275" i="8" l="1"/>
  <c r="B3275" i="8"/>
  <c r="A3276" i="8"/>
  <c r="C3276" i="8" l="1"/>
  <c r="B3276" i="8"/>
  <c r="A3277" i="8"/>
  <c r="C3277" i="8" l="1"/>
  <c r="B3277" i="8"/>
  <c r="A3278" i="8"/>
  <c r="A3279" i="8" l="1"/>
  <c r="C3278" i="8"/>
  <c r="B3278" i="8"/>
  <c r="A3280" i="8" l="1"/>
  <c r="C3279" i="8"/>
  <c r="B3279" i="8"/>
  <c r="C3280" i="8" l="1"/>
  <c r="B3280" i="8"/>
  <c r="A3281" i="8"/>
  <c r="A3282" i="8" l="1"/>
  <c r="C3281" i="8"/>
  <c r="B3281" i="8"/>
  <c r="B3282" i="8" l="1"/>
  <c r="A3283" i="8"/>
  <c r="C3282" i="8"/>
  <c r="C3283" i="8" l="1"/>
  <c r="B3283" i="8"/>
  <c r="A3284" i="8"/>
  <c r="C3284" i="8" l="1"/>
  <c r="A3285" i="8"/>
  <c r="B3284" i="8"/>
  <c r="C3285" i="8" l="1"/>
  <c r="B3285" i="8"/>
  <c r="A3286" i="8"/>
  <c r="A3287" i="8" l="1"/>
  <c r="C3286" i="8"/>
  <c r="B3286" i="8"/>
  <c r="A3288" i="8" l="1"/>
  <c r="C3287" i="8"/>
  <c r="B3287" i="8"/>
  <c r="A3289" i="8" l="1"/>
  <c r="C3288" i="8"/>
  <c r="B3288" i="8"/>
  <c r="B3289" i="8" l="1"/>
  <c r="A3290" i="8"/>
  <c r="C3289" i="8"/>
  <c r="C3290" i="8" l="1"/>
  <c r="B3290" i="8"/>
  <c r="A3291" i="8"/>
  <c r="C3291" i="8" l="1"/>
  <c r="A3292" i="8"/>
  <c r="B3291" i="8"/>
  <c r="A3293" i="8" l="1"/>
  <c r="C3292" i="8"/>
  <c r="B3292" i="8"/>
  <c r="C3293" i="8" l="1"/>
  <c r="B3293" i="8"/>
  <c r="A3294" i="8"/>
  <c r="C3294" i="8" l="1"/>
  <c r="B3294" i="8"/>
  <c r="A3295" i="8"/>
  <c r="C3295" i="8" l="1"/>
  <c r="A3296" i="8"/>
  <c r="B3295" i="8"/>
  <c r="C3296" i="8" l="1"/>
  <c r="A3297" i="8"/>
  <c r="B3296" i="8"/>
  <c r="B3297" i="8" l="1"/>
  <c r="A3298" i="8"/>
  <c r="C3297" i="8"/>
  <c r="C3298" i="8" l="1"/>
  <c r="B3298" i="8"/>
  <c r="A3299" i="8"/>
  <c r="A3300" i="8" l="1"/>
  <c r="C3299" i="8"/>
  <c r="B3299" i="8"/>
  <c r="A3301" i="8" l="1"/>
  <c r="B3300" i="8"/>
  <c r="C3300" i="8"/>
  <c r="A3302" i="8" l="1"/>
  <c r="C3301" i="8"/>
  <c r="B3301" i="8"/>
  <c r="C3302" i="8" l="1"/>
  <c r="B3302" i="8"/>
  <c r="A3303" i="8"/>
  <c r="C3303" i="8" l="1"/>
  <c r="B3303" i="8"/>
  <c r="A3304" i="8"/>
  <c r="C3304" i="8" l="1"/>
  <c r="A3305" i="8"/>
  <c r="B3304" i="8"/>
  <c r="A3306" i="8" l="1"/>
  <c r="C3305" i="8"/>
  <c r="B3305" i="8"/>
  <c r="C3306" i="8" l="1"/>
  <c r="B3306" i="8"/>
  <c r="A3307" i="8"/>
  <c r="C3307" i="8" l="1"/>
  <c r="B3307" i="8"/>
  <c r="A3308" i="8"/>
  <c r="C3308" i="8" l="1"/>
  <c r="B3308" i="8"/>
  <c r="A3309" i="8"/>
  <c r="B3309" i="8" l="1"/>
  <c r="A3310" i="8"/>
  <c r="C3309" i="8"/>
  <c r="C3310" i="8" l="1"/>
  <c r="B3310" i="8"/>
  <c r="A3311" i="8"/>
  <c r="C3311" i="8" l="1"/>
  <c r="B3311" i="8"/>
  <c r="A3312" i="8"/>
  <c r="B3312" i="8" l="1"/>
  <c r="C3312" i="8"/>
  <c r="A3313" i="8"/>
  <c r="A3314" i="8" l="1"/>
  <c r="C3313" i="8"/>
  <c r="B3313" i="8"/>
  <c r="B3314" i="8" l="1"/>
  <c r="A3315" i="8"/>
  <c r="C3314" i="8"/>
  <c r="C3315" i="8" l="1"/>
  <c r="B3315" i="8"/>
  <c r="A3316" i="8"/>
  <c r="C3316" i="8" l="1"/>
  <c r="B3316" i="8"/>
  <c r="A3317" i="8"/>
  <c r="B3317" i="8" l="1"/>
  <c r="A3318" i="8"/>
  <c r="C3317" i="8"/>
  <c r="A3319" i="8" l="1"/>
  <c r="C3318" i="8"/>
  <c r="B3318" i="8"/>
  <c r="C3319" i="8" l="1"/>
  <c r="B3319" i="8"/>
  <c r="A3320" i="8"/>
  <c r="C3320" i="8" l="1"/>
  <c r="B3320" i="8"/>
  <c r="A3321" i="8"/>
  <c r="A3322" i="8" l="1"/>
  <c r="C3321" i="8"/>
  <c r="B3321" i="8"/>
  <c r="A3323" i="8" l="1"/>
  <c r="B3322" i="8"/>
  <c r="C3322" i="8"/>
  <c r="C3323" i="8" l="1"/>
  <c r="B3323" i="8"/>
  <c r="A3324" i="8"/>
  <c r="C3324" i="8" l="1"/>
  <c r="B3324" i="8"/>
  <c r="A3325" i="8"/>
  <c r="C3325" i="8" l="1"/>
  <c r="A3326" i="8"/>
  <c r="B3325" i="8"/>
  <c r="A3327" i="8" l="1"/>
  <c r="C3326" i="8"/>
  <c r="B3326" i="8"/>
  <c r="C3327" i="8" l="1"/>
  <c r="B3327" i="8"/>
  <c r="A3328" i="8"/>
  <c r="C3328" i="8" l="1"/>
  <c r="B3328" i="8"/>
  <c r="A3329" i="8"/>
  <c r="B3329" i="8" l="1"/>
  <c r="A3330" i="8"/>
  <c r="C3329" i="8"/>
  <c r="A3331" i="8" l="1"/>
  <c r="C3330" i="8"/>
  <c r="B3330" i="8"/>
  <c r="A3332" i="8" l="1"/>
  <c r="C3331" i="8"/>
  <c r="B3331" i="8"/>
  <c r="C3332" i="8" l="1"/>
  <c r="B3332" i="8"/>
  <c r="A3333" i="8"/>
  <c r="C3333" i="8" l="1"/>
  <c r="B3333" i="8"/>
  <c r="A3334" i="8"/>
  <c r="A3335" i="8" l="1"/>
  <c r="C3334" i="8"/>
  <c r="B3334" i="8"/>
  <c r="A3336" i="8" l="1"/>
  <c r="C3335" i="8"/>
  <c r="B3335" i="8"/>
  <c r="C3336" i="8" l="1"/>
  <c r="B3336" i="8"/>
  <c r="A3337" i="8"/>
  <c r="B3337" i="8" l="1"/>
  <c r="A3338" i="8"/>
  <c r="C3337" i="8"/>
  <c r="B3338" i="8" l="1"/>
  <c r="A3339" i="8"/>
  <c r="C3338" i="8"/>
  <c r="A3340" i="8" l="1"/>
  <c r="C3339" i="8"/>
  <c r="B3339" i="8"/>
  <c r="C3340" i="8" l="1"/>
  <c r="B3340" i="8"/>
  <c r="A3341" i="8"/>
  <c r="A3342" i="8" l="1"/>
  <c r="C3341" i="8"/>
  <c r="B3341" i="8"/>
  <c r="C3342" i="8" l="1"/>
  <c r="B3342" i="8"/>
  <c r="A3343" i="8"/>
  <c r="A3344" i="8" l="1"/>
  <c r="C3343" i="8"/>
  <c r="B3343" i="8"/>
  <c r="C3344" i="8" l="1"/>
  <c r="B3344" i="8"/>
  <c r="A3345" i="8"/>
  <c r="C3345" i="8" l="1"/>
  <c r="B3345" i="8"/>
  <c r="A3346" i="8"/>
  <c r="B3346" i="8" l="1"/>
  <c r="A3347" i="8"/>
  <c r="C3346" i="8"/>
  <c r="A3348" i="8" l="1"/>
  <c r="C3347" i="8"/>
  <c r="B3347" i="8"/>
  <c r="B3348" i="8" l="1"/>
  <c r="A3349" i="8"/>
  <c r="C3348" i="8"/>
  <c r="B3349" i="8" l="1"/>
  <c r="A3350" i="8"/>
  <c r="C3349" i="8"/>
  <c r="B3350" i="8" l="1"/>
  <c r="A3351" i="8"/>
  <c r="C3350" i="8"/>
  <c r="A3352" i="8" l="1"/>
  <c r="C3351" i="8"/>
  <c r="B3351" i="8"/>
  <c r="C3352" i="8" l="1"/>
  <c r="B3352" i="8"/>
  <c r="A3353" i="8"/>
  <c r="B3353" i="8" l="1"/>
  <c r="A3354" i="8"/>
  <c r="C3353" i="8"/>
  <c r="C3354" i="8" l="1"/>
  <c r="B3354" i="8"/>
  <c r="A3355" i="8"/>
  <c r="C3355" i="8" l="1"/>
  <c r="B3355" i="8"/>
  <c r="A3356" i="8"/>
  <c r="C3356" i="8" l="1"/>
  <c r="B3356" i="8"/>
  <c r="A3357" i="8"/>
  <c r="B3357" i="8" l="1"/>
  <c r="A3358" i="8"/>
  <c r="C3357" i="8"/>
  <c r="C3358" i="8" l="1"/>
  <c r="B3358" i="8"/>
  <c r="A3359" i="8"/>
  <c r="A3360" i="8" l="1"/>
  <c r="B3359" i="8"/>
  <c r="C3359" i="8"/>
  <c r="A3361" i="8" l="1"/>
  <c r="C3360" i="8"/>
  <c r="B3360" i="8"/>
  <c r="C3361" i="8" l="1"/>
  <c r="A3362" i="8"/>
  <c r="B3361" i="8"/>
  <c r="C3362" i="8" l="1"/>
  <c r="A3363" i="8"/>
  <c r="B3362" i="8"/>
  <c r="A3364" i="8" l="1"/>
  <c r="C3363" i="8"/>
  <c r="B3363" i="8"/>
  <c r="C3364" i="8" l="1"/>
  <c r="A3365" i="8"/>
  <c r="B3364" i="8"/>
  <c r="C3365" i="8" l="1"/>
  <c r="B3365" i="8"/>
  <c r="A3366" i="8"/>
  <c r="A3367" i="8" l="1"/>
  <c r="C3366" i="8"/>
  <c r="B3366" i="8"/>
  <c r="B3367" i="8" l="1"/>
  <c r="A3368" i="8"/>
  <c r="C3367" i="8"/>
  <c r="C3368" i="8" l="1"/>
  <c r="B3368" i="8"/>
  <c r="A3369" i="8"/>
  <c r="B3369" i="8" l="1"/>
  <c r="A3370" i="8"/>
  <c r="C3369" i="8"/>
  <c r="A3371" i="8" l="1"/>
  <c r="B3370" i="8"/>
  <c r="C3370" i="8"/>
  <c r="C3371" i="8" l="1"/>
  <c r="B3371" i="8"/>
  <c r="A3372" i="8"/>
  <c r="C3372" i="8" l="1"/>
  <c r="A3373" i="8"/>
  <c r="B3372" i="8"/>
  <c r="A3374" i="8" l="1"/>
  <c r="C3373" i="8"/>
  <c r="B3373" i="8"/>
  <c r="C3374" i="8" l="1"/>
  <c r="B3374" i="8"/>
  <c r="A3375" i="8"/>
  <c r="B3375" i="8" l="1"/>
  <c r="A3376" i="8"/>
  <c r="C3375" i="8"/>
  <c r="C3376" i="8" l="1"/>
  <c r="A3377" i="8"/>
  <c r="B3376" i="8"/>
  <c r="B3377" i="8" l="1"/>
  <c r="C3377" i="8"/>
  <c r="A3378" i="8"/>
  <c r="A3379" i="8" l="1"/>
  <c r="C3378" i="8"/>
  <c r="B3378" i="8"/>
  <c r="A3380" i="8" l="1"/>
  <c r="C3379" i="8"/>
  <c r="B3379" i="8"/>
  <c r="A3381" i="8" l="1"/>
  <c r="B3380" i="8"/>
  <c r="C3380" i="8"/>
  <c r="C3381" i="8" l="1"/>
  <c r="B3381" i="8"/>
  <c r="A3382" i="8"/>
  <c r="C3382" i="8" l="1"/>
  <c r="B3382" i="8"/>
  <c r="A3383" i="8"/>
  <c r="C3383" i="8" l="1"/>
  <c r="B3383" i="8"/>
  <c r="A3384" i="8"/>
  <c r="C3384" i="8" l="1"/>
  <c r="A3385" i="8"/>
  <c r="B3384" i="8"/>
  <c r="C3385" i="8" l="1"/>
  <c r="B3385" i="8"/>
  <c r="A3386" i="8"/>
  <c r="A3387" i="8" l="1"/>
  <c r="B3386" i="8"/>
  <c r="C3386" i="8"/>
  <c r="B3387" i="8" l="1"/>
  <c r="A3388" i="8"/>
  <c r="C3387" i="8"/>
  <c r="C3388" i="8" l="1"/>
  <c r="B3388" i="8"/>
  <c r="A3389" i="8"/>
  <c r="C3389" i="8" l="1"/>
  <c r="B3389" i="8"/>
  <c r="A3390" i="8"/>
  <c r="A3391" i="8" l="1"/>
  <c r="C3390" i="8"/>
  <c r="B3390" i="8"/>
  <c r="C3391" i="8" l="1"/>
  <c r="B3391" i="8"/>
  <c r="A3392" i="8"/>
  <c r="A3393" i="8" l="1"/>
  <c r="B3392" i="8"/>
  <c r="C3392" i="8"/>
  <c r="A3394" i="8" l="1"/>
  <c r="C3393" i="8"/>
  <c r="B3393" i="8"/>
  <c r="C3394" i="8" l="1"/>
  <c r="B3394" i="8"/>
  <c r="A3395" i="8"/>
  <c r="C3395" i="8" l="1"/>
  <c r="B3395" i="8"/>
  <c r="A3396" i="8"/>
  <c r="C3396" i="8" l="1"/>
  <c r="A3397" i="8"/>
  <c r="B3396" i="8"/>
  <c r="B3397" i="8" l="1"/>
  <c r="A3398" i="8"/>
  <c r="C3397" i="8"/>
  <c r="A3399" i="8" l="1"/>
  <c r="B3398" i="8"/>
  <c r="C3398" i="8"/>
  <c r="A3400" i="8" l="1"/>
  <c r="C3399" i="8"/>
  <c r="B3399" i="8"/>
  <c r="A3401" i="8" l="1"/>
  <c r="C3400" i="8"/>
  <c r="B3400" i="8"/>
  <c r="C3401" i="8" l="1"/>
  <c r="B3401" i="8"/>
  <c r="A3402" i="8"/>
  <c r="C3402" i="8" l="1"/>
  <c r="B3402" i="8"/>
  <c r="A3403" i="8"/>
  <c r="A3404" i="8" l="1"/>
  <c r="C3403" i="8"/>
  <c r="B3403" i="8"/>
  <c r="C3404" i="8" l="1"/>
  <c r="A3405" i="8"/>
  <c r="B3404" i="8"/>
  <c r="C3405" i="8" l="1"/>
  <c r="B3405" i="8"/>
  <c r="A3406" i="8"/>
  <c r="A3407" i="8" l="1"/>
  <c r="B3406" i="8"/>
  <c r="C3406" i="8"/>
  <c r="B3407" i="8" l="1"/>
  <c r="A3408" i="8"/>
  <c r="C3407" i="8"/>
  <c r="C3408" i="8" l="1"/>
  <c r="B3408" i="8"/>
  <c r="A3409" i="8"/>
  <c r="C3409" i="8" l="1"/>
  <c r="B3409" i="8"/>
  <c r="A3410" i="8"/>
  <c r="C3410" i="8" l="1"/>
  <c r="A3411" i="8"/>
  <c r="B3410" i="8"/>
  <c r="C3411" i="8" l="1"/>
  <c r="B3411" i="8"/>
  <c r="A3412" i="8"/>
  <c r="A3413" i="8" l="1"/>
  <c r="C3412" i="8"/>
  <c r="B3412" i="8"/>
  <c r="A3414" i="8" l="1"/>
  <c r="C3413" i="8"/>
  <c r="B3413" i="8"/>
  <c r="C3414" i="8" l="1"/>
  <c r="B3414" i="8"/>
  <c r="A3415" i="8"/>
  <c r="C3415" i="8" l="1"/>
  <c r="B3415" i="8"/>
  <c r="A3416" i="8"/>
  <c r="C3416" i="8" l="1"/>
  <c r="B3416" i="8"/>
  <c r="A3417" i="8"/>
  <c r="B3417" i="8" l="1"/>
  <c r="A3418" i="8"/>
  <c r="C3417" i="8"/>
  <c r="C3418" i="8" l="1"/>
  <c r="B3418" i="8"/>
  <c r="A3419" i="8"/>
  <c r="A3420" i="8" l="1"/>
  <c r="C3419" i="8"/>
  <c r="B3419" i="8"/>
  <c r="A3421" i="8" l="1"/>
  <c r="C3420" i="8"/>
  <c r="B3420" i="8"/>
  <c r="C3421" i="8" l="1"/>
  <c r="B3421" i="8"/>
  <c r="A3422" i="8"/>
  <c r="C3422" i="8" l="1"/>
  <c r="B3422" i="8"/>
  <c r="A3423" i="8"/>
  <c r="A3424" i="8" l="1"/>
  <c r="B3423" i="8"/>
  <c r="C3423" i="8"/>
  <c r="C3424" i="8" l="1"/>
  <c r="B3424" i="8"/>
  <c r="A3425" i="8"/>
  <c r="A3426" i="8" l="1"/>
  <c r="C3425" i="8"/>
  <c r="B3425" i="8"/>
  <c r="A3427" i="8" l="1"/>
  <c r="C3426" i="8"/>
  <c r="B3426" i="8"/>
  <c r="B3427" i="8" l="1"/>
  <c r="A3428" i="8"/>
  <c r="C3427" i="8"/>
  <c r="C3428" i="8" l="1"/>
  <c r="B3428" i="8"/>
  <c r="A3429" i="8"/>
  <c r="C3429" i="8" l="1"/>
  <c r="B3429" i="8"/>
  <c r="A3430" i="8"/>
  <c r="C3430" i="8" l="1"/>
  <c r="B3430" i="8"/>
  <c r="A3431" i="8"/>
  <c r="A3432" i="8" l="1"/>
  <c r="C3431" i="8"/>
  <c r="B3431" i="8"/>
  <c r="C3432" i="8" l="1"/>
  <c r="B3432" i="8"/>
  <c r="A3433" i="8"/>
  <c r="A3434" i="8" l="1"/>
  <c r="C3433" i="8"/>
  <c r="B3433" i="8"/>
  <c r="C3434" i="8" l="1"/>
  <c r="B3434" i="8"/>
  <c r="A3435" i="8"/>
  <c r="C3435" i="8" l="1"/>
  <c r="B3435" i="8"/>
  <c r="A3436" i="8"/>
  <c r="C3436" i="8" l="1"/>
  <c r="B3436" i="8"/>
  <c r="A3437" i="8"/>
  <c r="B3437" i="8" l="1"/>
  <c r="A3438" i="8"/>
  <c r="C3437" i="8"/>
  <c r="C3438" i="8" l="1"/>
  <c r="B3438" i="8"/>
  <c r="A3439" i="8"/>
  <c r="A3440" i="8" l="1"/>
  <c r="C3439" i="8"/>
  <c r="B3439" i="8"/>
  <c r="A3441" i="8" l="1"/>
  <c r="C3440" i="8"/>
  <c r="B3440" i="8"/>
  <c r="C3441" i="8" l="1"/>
  <c r="B3441" i="8"/>
  <c r="A3442" i="8"/>
  <c r="C3442" i="8" l="1"/>
  <c r="B3442" i="8"/>
  <c r="A3443" i="8"/>
  <c r="A3444" i="8" l="1"/>
  <c r="B3443" i="8"/>
  <c r="C3443" i="8"/>
  <c r="C3444" i="8" l="1"/>
  <c r="B3444" i="8"/>
  <c r="A3445" i="8"/>
  <c r="A3446" i="8" l="1"/>
  <c r="C3445" i="8"/>
  <c r="B3445" i="8"/>
  <c r="A3447" i="8" l="1"/>
  <c r="C3446" i="8"/>
  <c r="B3446" i="8"/>
  <c r="B3447" i="8" l="1"/>
  <c r="A3448" i="8"/>
  <c r="C3447" i="8"/>
  <c r="C3448" i="8" l="1"/>
  <c r="B3448" i="8"/>
  <c r="A3449" i="8"/>
  <c r="C3449" i="8" l="1"/>
  <c r="B3449" i="8"/>
  <c r="A3450" i="8"/>
  <c r="A3451" i="8" l="1"/>
  <c r="C3450" i="8"/>
  <c r="B3450" i="8"/>
  <c r="A3452" i="8" l="1"/>
  <c r="B3451" i="8"/>
  <c r="C3451" i="8"/>
  <c r="B3452" i="8" l="1"/>
  <c r="A3453" i="8"/>
  <c r="C3452" i="8"/>
  <c r="A3454" i="8" l="1"/>
  <c r="C3453" i="8"/>
  <c r="B3453" i="8"/>
  <c r="C3454" i="8" l="1"/>
  <c r="B3454" i="8"/>
  <c r="A3455" i="8"/>
  <c r="C3455" i="8" l="1"/>
  <c r="B3455" i="8"/>
  <c r="A3456" i="8"/>
  <c r="C3456" i="8" l="1"/>
  <c r="A3457" i="8"/>
  <c r="B3456" i="8"/>
  <c r="B3457" i="8" l="1"/>
  <c r="C3457" i="8"/>
  <c r="A3458" i="8"/>
  <c r="A3459" i="8" l="1"/>
  <c r="C3458" i="8"/>
  <c r="B3458" i="8"/>
  <c r="A3460" i="8" l="1"/>
  <c r="B3459" i="8"/>
  <c r="C3459" i="8"/>
  <c r="A3461" i="8" l="1"/>
  <c r="B3460" i="8"/>
  <c r="C3460" i="8"/>
  <c r="C3461" i="8" l="1"/>
  <c r="B3461" i="8"/>
  <c r="A3462" i="8"/>
  <c r="C3462" i="8" l="1"/>
  <c r="B3462" i="8"/>
  <c r="A3463" i="8"/>
  <c r="C3463" i="8" l="1"/>
  <c r="B3463" i="8"/>
  <c r="A3464" i="8"/>
  <c r="C3464" i="8" l="1"/>
  <c r="B3464" i="8"/>
  <c r="A3465" i="8"/>
  <c r="C3465" i="8" l="1"/>
  <c r="A3466" i="8"/>
  <c r="B3465" i="8"/>
  <c r="A3467" i="8" l="1"/>
  <c r="B3466" i="8"/>
  <c r="C3466" i="8"/>
  <c r="B3467" i="8" l="1"/>
  <c r="A3468" i="8"/>
  <c r="C3467" i="8"/>
  <c r="C3468" i="8" l="1"/>
  <c r="B3468" i="8"/>
  <c r="A3469" i="8"/>
  <c r="C3469" i="8" l="1"/>
  <c r="B3469" i="8"/>
  <c r="A3470" i="8"/>
  <c r="A3471" i="8" l="1"/>
  <c r="C3470" i="8"/>
  <c r="B3470" i="8"/>
  <c r="C3471" i="8" l="1"/>
  <c r="B3471" i="8"/>
  <c r="A3472" i="8"/>
  <c r="A3473" i="8" l="1"/>
  <c r="B3472" i="8"/>
  <c r="C3472" i="8"/>
  <c r="A3474" i="8" l="1"/>
  <c r="C3473" i="8"/>
  <c r="B3473" i="8"/>
  <c r="C3474" i="8" l="1"/>
  <c r="B3474" i="8"/>
  <c r="A3475" i="8"/>
  <c r="C3475" i="8" l="1"/>
  <c r="B3475" i="8"/>
  <c r="A3476" i="8"/>
  <c r="C3476" i="8" l="1"/>
  <c r="A3477" i="8"/>
  <c r="B3476" i="8"/>
  <c r="B3477" i="8" l="1"/>
  <c r="C3477" i="8"/>
  <c r="A3478" i="8"/>
  <c r="A3479" i="8" l="1"/>
  <c r="B3478" i="8"/>
  <c r="C3478" i="8"/>
  <c r="A3480" i="8" l="1"/>
  <c r="C3479" i="8"/>
  <c r="B3479" i="8"/>
  <c r="A3481" i="8" l="1"/>
  <c r="C3480" i="8"/>
  <c r="B3480" i="8"/>
  <c r="C3481" i="8" l="1"/>
  <c r="B3481" i="8"/>
  <c r="A3482" i="8"/>
  <c r="C3482" i="8" l="1"/>
  <c r="B3482" i="8"/>
  <c r="A3483" i="8"/>
  <c r="C3483" i="8" l="1"/>
  <c r="B3483" i="8"/>
  <c r="A3484" i="8"/>
  <c r="C3484" i="8" l="1"/>
  <c r="A3485" i="8"/>
  <c r="B3484" i="8"/>
  <c r="C3485" i="8" l="1"/>
  <c r="B3485" i="8"/>
  <c r="A3486" i="8"/>
  <c r="A3487" i="8" l="1"/>
  <c r="C3486" i="8"/>
  <c r="B3486" i="8"/>
  <c r="B3487" i="8" l="1"/>
  <c r="A3488" i="8"/>
  <c r="C3487" i="8"/>
  <c r="C3488" i="8" l="1"/>
  <c r="B3488" i="8"/>
  <c r="A3489" i="8"/>
  <c r="C3489" i="8" l="1"/>
  <c r="B3489" i="8"/>
  <c r="A3490" i="8"/>
  <c r="A3491" i="8" l="1"/>
  <c r="C3490" i="8"/>
  <c r="B3490" i="8"/>
  <c r="C3491" i="8" l="1"/>
  <c r="B3491" i="8"/>
  <c r="A3492" i="8"/>
  <c r="A3493" i="8" l="1"/>
  <c r="C3492" i="8"/>
  <c r="B3492" i="8"/>
  <c r="A3494" i="8" l="1"/>
  <c r="C3493" i="8"/>
  <c r="B3493" i="8"/>
  <c r="C3494" i="8" l="1"/>
  <c r="B3494" i="8"/>
  <c r="A3495" i="8"/>
  <c r="C3495" i="8" l="1"/>
  <c r="B3495" i="8"/>
  <c r="A3496" i="8"/>
  <c r="C3496" i="8" l="1"/>
  <c r="A3497" i="8"/>
  <c r="B3496" i="8"/>
  <c r="B3497" i="8" l="1"/>
  <c r="C3497" i="8"/>
  <c r="A3498" i="8"/>
  <c r="A3499" i="8" l="1"/>
  <c r="B3498" i="8"/>
  <c r="C3498" i="8"/>
  <c r="A3500" i="8" l="1"/>
  <c r="C3499" i="8"/>
  <c r="B3499" i="8"/>
  <c r="A3501" i="8" l="1"/>
  <c r="B3500" i="8"/>
  <c r="C3500" i="8"/>
  <c r="C3501" i="8" l="1"/>
  <c r="B3501" i="8"/>
  <c r="A3502" i="8"/>
  <c r="C3502" i="8" l="1"/>
  <c r="B3502" i="8"/>
  <c r="A3503" i="8"/>
  <c r="C3503" i="8" l="1"/>
  <c r="B3503" i="8"/>
  <c r="A3504" i="8"/>
  <c r="C3504" i="8" l="1"/>
  <c r="A3505" i="8"/>
  <c r="B3504" i="8"/>
  <c r="A3506" i="8" l="1"/>
  <c r="C3505" i="8"/>
  <c r="B3505" i="8"/>
  <c r="A3507" i="8" l="1"/>
  <c r="B3506" i="8"/>
  <c r="C3506" i="8"/>
  <c r="B3507" i="8" l="1"/>
  <c r="A3508" i="8"/>
  <c r="C3507" i="8"/>
  <c r="C3508" i="8" l="1"/>
  <c r="B3508" i="8"/>
  <c r="A3509" i="8"/>
  <c r="C3509" i="8" l="1"/>
  <c r="B3509" i="8"/>
  <c r="A3510" i="8"/>
  <c r="C3510" i="8" l="1"/>
  <c r="A3511" i="8"/>
  <c r="B3510" i="8"/>
  <c r="A3512" i="8" l="1"/>
  <c r="C3511" i="8"/>
  <c r="B3511" i="8"/>
  <c r="A3513" i="8" l="1"/>
  <c r="C3512" i="8"/>
  <c r="B3512" i="8"/>
  <c r="A3514" i="8" l="1"/>
  <c r="C3513" i="8"/>
  <c r="B3513" i="8"/>
  <c r="C3514" i="8" l="1"/>
  <c r="B3514" i="8"/>
  <c r="A3515" i="8"/>
  <c r="C3515" i="8" l="1"/>
  <c r="B3515" i="8"/>
  <c r="A3516" i="8"/>
  <c r="C3516" i="8" l="1"/>
  <c r="B3516" i="8"/>
  <c r="A3517" i="8"/>
  <c r="B3517" i="8" l="1"/>
  <c r="A3518" i="8"/>
  <c r="C3517" i="8"/>
  <c r="C3518" i="8" l="1"/>
  <c r="B3518" i="8"/>
  <c r="A3519" i="8"/>
  <c r="A3520" i="8" l="1"/>
  <c r="C3519" i="8"/>
  <c r="B3519" i="8"/>
  <c r="A3521" i="8" l="1"/>
  <c r="B3520" i="8"/>
  <c r="C3520" i="8"/>
  <c r="C3521" i="8" l="1"/>
  <c r="B3521" i="8"/>
  <c r="A3522" i="8"/>
  <c r="C3522" i="8" l="1"/>
  <c r="B3522" i="8"/>
  <c r="A3523" i="8"/>
  <c r="A3524" i="8" l="1"/>
  <c r="C3523" i="8"/>
  <c r="B3523" i="8"/>
  <c r="C3524" i="8" l="1"/>
  <c r="B3524" i="8"/>
  <c r="A3525" i="8"/>
  <c r="A3526" i="8" l="1"/>
  <c r="C3525" i="8"/>
  <c r="B3525" i="8"/>
  <c r="A3527" i="8" l="1"/>
  <c r="C3526" i="8"/>
  <c r="B3526" i="8"/>
  <c r="B3527" i="8" l="1"/>
  <c r="A3528" i="8"/>
  <c r="C3527" i="8"/>
  <c r="C3528" i="8" l="1"/>
  <c r="B3528" i="8"/>
  <c r="A3529" i="8"/>
  <c r="C3529" i="8" l="1"/>
  <c r="B3529" i="8"/>
  <c r="A3530" i="8"/>
  <c r="C3530" i="8" l="1"/>
  <c r="B3530" i="8"/>
  <c r="A3531" i="8"/>
  <c r="A3532" i="8" l="1"/>
  <c r="C3531" i="8"/>
  <c r="B3531" i="8"/>
  <c r="C3532" i="8" l="1"/>
  <c r="B3532" i="8"/>
  <c r="A3533" i="8"/>
  <c r="A3534" i="8" l="1"/>
  <c r="C3533" i="8"/>
  <c r="B3533" i="8"/>
  <c r="C3534" i="8" l="1"/>
  <c r="B3534" i="8"/>
  <c r="A3535" i="8"/>
  <c r="C3535" i="8" l="1"/>
  <c r="B3535" i="8"/>
  <c r="A3536" i="8"/>
  <c r="C3536" i="8" l="1"/>
  <c r="B3536" i="8"/>
  <c r="A3537" i="8"/>
  <c r="B3537" i="8" l="1"/>
  <c r="A3538" i="8"/>
  <c r="C3537" i="8"/>
  <c r="C3538" i="8" l="1"/>
  <c r="B3538" i="8"/>
  <c r="A3539" i="8"/>
  <c r="A3540" i="8" l="1"/>
  <c r="C3539" i="8"/>
  <c r="B3539" i="8"/>
  <c r="A3541" i="8" l="1"/>
  <c r="C3540" i="8"/>
  <c r="B3540" i="8"/>
  <c r="C3541" i="8" l="1"/>
  <c r="B3541" i="8"/>
  <c r="A3542" i="8"/>
  <c r="C3542" i="8" l="1"/>
  <c r="B3542" i="8"/>
  <c r="A3543" i="8"/>
  <c r="A3544" i="8" l="1"/>
  <c r="B3543" i="8"/>
  <c r="C3543" i="8"/>
  <c r="C3544" i="8" l="1"/>
  <c r="B3544" i="8"/>
  <c r="A3545" i="8"/>
  <c r="A3546" i="8" l="1"/>
  <c r="C3545" i="8"/>
  <c r="B3545" i="8"/>
  <c r="A3547" i="8" l="1"/>
  <c r="C3546" i="8"/>
  <c r="B3546" i="8"/>
  <c r="B3547" i="8" l="1"/>
  <c r="A3548" i="8"/>
  <c r="C3547" i="8"/>
  <c r="C3548" i="8" l="1"/>
  <c r="B3548" i="8"/>
  <c r="A3549" i="8"/>
  <c r="C3549" i="8" l="1"/>
  <c r="B3549" i="8"/>
  <c r="A3550" i="8"/>
  <c r="A3551" i="8" l="1"/>
  <c r="C3550" i="8"/>
  <c r="B3550" i="8"/>
  <c r="A3552" i="8" l="1"/>
  <c r="C3551" i="8"/>
  <c r="B3551" i="8"/>
  <c r="B3552" i="8" l="1"/>
  <c r="C3552" i="8"/>
  <c r="A3553" i="8"/>
  <c r="A3554" i="8" l="1"/>
  <c r="C3553" i="8"/>
  <c r="B3553" i="8"/>
  <c r="C3554" i="8" l="1"/>
  <c r="B3554" i="8"/>
  <c r="A3555" i="8"/>
  <c r="C3555" i="8" l="1"/>
  <c r="B3555" i="8"/>
  <c r="A3556" i="8"/>
  <c r="C3556" i="8" l="1"/>
  <c r="B3556" i="8"/>
  <c r="A3557" i="8"/>
  <c r="B3557" i="8" l="1"/>
  <c r="A3558" i="8"/>
  <c r="C3557" i="8"/>
  <c r="A3559" i="8" l="1"/>
  <c r="C3558" i="8"/>
  <c r="B3558" i="8"/>
  <c r="A3560" i="8" l="1"/>
  <c r="C3559" i="8"/>
  <c r="B3559" i="8"/>
  <c r="A3561" i="8" l="1"/>
  <c r="B3560" i="8"/>
  <c r="C3560" i="8"/>
  <c r="C3561" i="8" l="1"/>
  <c r="B3561" i="8"/>
  <c r="A3562" i="8"/>
  <c r="C3562" i="8" l="1"/>
  <c r="B3562" i="8"/>
  <c r="A3563" i="8"/>
  <c r="C3563" i="8" l="1"/>
  <c r="B3563" i="8"/>
  <c r="A3564" i="8"/>
  <c r="C3564" i="8" l="1"/>
  <c r="A3565" i="8"/>
  <c r="B3564" i="8"/>
  <c r="C3565" i="8" l="1"/>
  <c r="B3565" i="8"/>
  <c r="A3566" i="8"/>
  <c r="A3567" i="8" l="1"/>
  <c r="B3566" i="8"/>
  <c r="C3566" i="8"/>
  <c r="B3567" i="8" l="1"/>
  <c r="A3568" i="8"/>
  <c r="C3567" i="8"/>
  <c r="C3568" i="8" l="1"/>
  <c r="B3568" i="8"/>
  <c r="A3569" i="8"/>
  <c r="C3569" i="8" l="1"/>
  <c r="B3569" i="8"/>
  <c r="A3570" i="8"/>
  <c r="A3571" i="8" l="1"/>
  <c r="C3570" i="8"/>
  <c r="B3570" i="8"/>
  <c r="C3571" i="8" l="1"/>
  <c r="B3571" i="8"/>
  <c r="A3572" i="8"/>
  <c r="B3572" i="8" l="1"/>
  <c r="A3573" i="8"/>
  <c r="C3572" i="8"/>
  <c r="A3574" i="8" l="1"/>
  <c r="C3573" i="8"/>
  <c r="B3573" i="8"/>
  <c r="C3574" i="8" l="1"/>
  <c r="B3574" i="8"/>
  <c r="A3575" i="8"/>
  <c r="C3575" i="8" l="1"/>
  <c r="B3575" i="8"/>
  <c r="A3576" i="8"/>
  <c r="C3576" i="8" l="1"/>
  <c r="A3577" i="8"/>
  <c r="B3576" i="8"/>
  <c r="B3577" i="8" l="1"/>
  <c r="C3577" i="8"/>
  <c r="A3578" i="8"/>
  <c r="A3579" i="8" l="1"/>
  <c r="C3578" i="8"/>
  <c r="B3578" i="8"/>
  <c r="A3580" i="8" l="1"/>
  <c r="C3579" i="8"/>
  <c r="B3579" i="8"/>
  <c r="A3581" i="8" l="1"/>
  <c r="B3580" i="8"/>
  <c r="C3580" i="8"/>
  <c r="C3581" i="8" l="1"/>
  <c r="B3581" i="8"/>
  <c r="A3582" i="8"/>
  <c r="C3582" i="8" l="1"/>
  <c r="B3582" i="8"/>
  <c r="A3583" i="8"/>
  <c r="C3583" i="8" l="1"/>
  <c r="B3583" i="8"/>
  <c r="A3584" i="8"/>
  <c r="C3584" i="8" l="1"/>
  <c r="A3585" i="8"/>
  <c r="B3584" i="8"/>
  <c r="C3585" i="8" l="1"/>
  <c r="B3585" i="8"/>
  <c r="A3586" i="8"/>
  <c r="A3587" i="8" l="1"/>
  <c r="C3586" i="8"/>
  <c r="B3586" i="8"/>
  <c r="B3587" i="8" l="1"/>
  <c r="A3588" i="8"/>
  <c r="C3587" i="8"/>
  <c r="C3588" i="8" l="1"/>
  <c r="B3588" i="8"/>
  <c r="A3589" i="8"/>
  <c r="C3589" i="8" l="1"/>
  <c r="B3589" i="8"/>
  <c r="A3590" i="8"/>
  <c r="A3591" i="8" l="1"/>
  <c r="C3590" i="8"/>
  <c r="B3590" i="8"/>
  <c r="C3591" i="8" l="1"/>
  <c r="B3591" i="8"/>
  <c r="A3592" i="8"/>
  <c r="A3593" i="8" l="1"/>
  <c r="B3592" i="8"/>
  <c r="C3592" i="8"/>
  <c r="A3594" i="8" l="1"/>
  <c r="C3593" i="8"/>
  <c r="B3593" i="8"/>
  <c r="C3594" i="8" l="1"/>
  <c r="B3594" i="8"/>
  <c r="A3595" i="8"/>
  <c r="C3595" i="8" l="1"/>
  <c r="B3595" i="8"/>
  <c r="A3596" i="8"/>
  <c r="C3596" i="8" l="1"/>
  <c r="A3597" i="8"/>
  <c r="B3596" i="8"/>
  <c r="B3597" i="8" l="1"/>
  <c r="C3597" i="8"/>
  <c r="A3598" i="8"/>
  <c r="A3599" i="8" l="1"/>
  <c r="B3598" i="8"/>
  <c r="C3598" i="8"/>
  <c r="A3600" i="8" l="1"/>
  <c r="C3599" i="8"/>
  <c r="B3599" i="8"/>
  <c r="A3601" i="8" l="1"/>
  <c r="C3600" i="8"/>
  <c r="B3600" i="8"/>
  <c r="C3601" i="8" l="1"/>
  <c r="B3601" i="8"/>
  <c r="A3602" i="8"/>
  <c r="C3602" i="8" l="1"/>
  <c r="B3602" i="8"/>
  <c r="A3603" i="8"/>
  <c r="C3603" i="8" l="1"/>
  <c r="B3603" i="8"/>
  <c r="A3604" i="8"/>
  <c r="C3604" i="8" l="1"/>
  <c r="A3605" i="8"/>
  <c r="B3604" i="8"/>
  <c r="C3605" i="8" l="1"/>
  <c r="B3605" i="8"/>
  <c r="A3606" i="8"/>
  <c r="A3607" i="8" l="1"/>
  <c r="C3606" i="8"/>
  <c r="B3606" i="8"/>
  <c r="B3607" i="8" l="1"/>
  <c r="A3608" i="8"/>
  <c r="C3607" i="8"/>
  <c r="C3608" i="8" l="1"/>
  <c r="B3608" i="8"/>
  <c r="A3609" i="8"/>
  <c r="C3609" i="8" l="1"/>
  <c r="B3609" i="8"/>
  <c r="A3610" i="8"/>
  <c r="A3611" i="8" l="1"/>
  <c r="C3610" i="8"/>
  <c r="B3610" i="8"/>
  <c r="C3611" i="8" l="1"/>
  <c r="B3611" i="8"/>
  <c r="A3612" i="8"/>
  <c r="A3613" i="8" l="1"/>
  <c r="C3612" i="8"/>
  <c r="B3612" i="8"/>
  <c r="A3614" i="8" l="1"/>
  <c r="C3613" i="8"/>
  <c r="B3613" i="8"/>
  <c r="C3614" i="8" l="1"/>
  <c r="B3614" i="8"/>
  <c r="A3615" i="8"/>
  <c r="C3615" i="8" l="1"/>
  <c r="B3615" i="8"/>
  <c r="A3616" i="8"/>
  <c r="C3616" i="8" l="1"/>
  <c r="A3617" i="8"/>
  <c r="B3616" i="8"/>
  <c r="B3617" i="8" l="1"/>
  <c r="A3618" i="8"/>
  <c r="C3617" i="8"/>
  <c r="C3618" i="8" l="1"/>
  <c r="B3618" i="8"/>
  <c r="A3619" i="8"/>
  <c r="A3620" i="8" l="1"/>
  <c r="B3619" i="8"/>
  <c r="C3619" i="8"/>
  <c r="A3621" i="8" l="1"/>
  <c r="C3620" i="8"/>
  <c r="B3620" i="8"/>
  <c r="C3621" i="8" l="1"/>
  <c r="B3621" i="8"/>
  <c r="A3622" i="8"/>
  <c r="C3622" i="8" l="1"/>
  <c r="B3622" i="8"/>
  <c r="A3623" i="8"/>
  <c r="A3624" i="8" l="1"/>
  <c r="C3623" i="8"/>
  <c r="B3623" i="8"/>
  <c r="C3624" i="8" l="1"/>
  <c r="A3625" i="8"/>
  <c r="B3624" i="8"/>
  <c r="A3626" i="8" l="1"/>
  <c r="C3625" i="8"/>
  <c r="B3625" i="8"/>
  <c r="A3627" i="8" l="1"/>
  <c r="C3626" i="8"/>
  <c r="B3626" i="8"/>
  <c r="B3627" i="8" l="1"/>
  <c r="A3628" i="8"/>
  <c r="C3627" i="8"/>
  <c r="C3628" i="8" l="1"/>
  <c r="B3628" i="8"/>
  <c r="A3629" i="8"/>
  <c r="C3629" i="8" l="1"/>
  <c r="B3629" i="8"/>
  <c r="A3630" i="8"/>
  <c r="B3630" i="8" l="1"/>
  <c r="C3630" i="8"/>
  <c r="A3631" i="8"/>
  <c r="A3632" i="8" l="1"/>
  <c r="C3631" i="8"/>
  <c r="B3631" i="8"/>
  <c r="C3632" i="8" l="1"/>
  <c r="B3632" i="8"/>
  <c r="A3633" i="8"/>
  <c r="A3634" i="8" l="1"/>
  <c r="C3633" i="8"/>
  <c r="B3633" i="8"/>
  <c r="C3634" i="8" l="1"/>
  <c r="B3634" i="8"/>
  <c r="A3635" i="8"/>
  <c r="C3635" i="8" l="1"/>
  <c r="B3635" i="8"/>
  <c r="A3636" i="8"/>
  <c r="C3636" i="8" l="1"/>
  <c r="B3636" i="8"/>
  <c r="A3637" i="8"/>
  <c r="B3637" i="8" l="1"/>
  <c r="A3638" i="8"/>
  <c r="C3637" i="8"/>
  <c r="C3638" i="8" l="1"/>
  <c r="B3638" i="8"/>
  <c r="A3639" i="8"/>
  <c r="A3640" i="8" l="1"/>
  <c r="C3639" i="8"/>
  <c r="B3639" i="8"/>
  <c r="A3641" i="8" l="1"/>
  <c r="C3640" i="8"/>
  <c r="B3640" i="8"/>
  <c r="C3641" i="8" l="1"/>
  <c r="B3641" i="8"/>
  <c r="A3642" i="8"/>
  <c r="C3642" i="8" l="1"/>
  <c r="B3642" i="8"/>
  <c r="A3643" i="8"/>
  <c r="A3644" i="8" l="1"/>
  <c r="B3643" i="8"/>
  <c r="C3643" i="8"/>
  <c r="C3644" i="8" l="1"/>
  <c r="B3644" i="8"/>
  <c r="A3645" i="8"/>
  <c r="A3646" i="8" l="1"/>
  <c r="C3645" i="8"/>
  <c r="B3645" i="8"/>
  <c r="A3647" i="8" l="1"/>
  <c r="C3646" i="8"/>
  <c r="B3646" i="8"/>
  <c r="B3647" i="8" l="1"/>
  <c r="A3648" i="8"/>
  <c r="C3647" i="8"/>
  <c r="C3648" i="8" l="1"/>
  <c r="B3648" i="8"/>
  <c r="A3649" i="8"/>
  <c r="C3649" i="8" l="1"/>
  <c r="B3649" i="8"/>
  <c r="A3650" i="8"/>
  <c r="A3651" i="8" l="1"/>
  <c r="B3650" i="8"/>
  <c r="C3650" i="8"/>
  <c r="A3652" i="8" l="1"/>
  <c r="C3651" i="8"/>
  <c r="B3651" i="8"/>
  <c r="A3653" i="8" l="1"/>
  <c r="B3652" i="8"/>
  <c r="C3652" i="8"/>
  <c r="A3654" i="8" l="1"/>
  <c r="C3653" i="8"/>
  <c r="B3653" i="8"/>
  <c r="C3654" i="8" l="1"/>
  <c r="B3654" i="8"/>
  <c r="A3655" i="8"/>
  <c r="C3655" i="8" l="1"/>
  <c r="B3655" i="8"/>
  <c r="A3656" i="8"/>
  <c r="C3656" i="8" l="1"/>
  <c r="A3657" i="8"/>
  <c r="B3656" i="8"/>
  <c r="B3657" i="8" l="1"/>
  <c r="A3658" i="8"/>
  <c r="C3657" i="8"/>
  <c r="A3659" i="8" l="1"/>
  <c r="C3658" i="8"/>
  <c r="B3658" i="8"/>
  <c r="A3660" i="8" l="1"/>
  <c r="C3659" i="8"/>
  <c r="B3659" i="8"/>
  <c r="A3661" i="8" l="1"/>
  <c r="C3660" i="8"/>
  <c r="B3660" i="8"/>
  <c r="C3661" i="8" l="1"/>
  <c r="B3661" i="8"/>
  <c r="A3662" i="8"/>
  <c r="C3662" i="8" l="1"/>
  <c r="B3662" i="8"/>
  <c r="A3663" i="8"/>
  <c r="C3663" i="8" l="1"/>
  <c r="B3663" i="8"/>
  <c r="A3664" i="8"/>
  <c r="C3664" i="8" l="1"/>
  <c r="A3665" i="8"/>
  <c r="B3664" i="8"/>
  <c r="C3665" i="8" l="1"/>
  <c r="B3665" i="8"/>
  <c r="A3666" i="8"/>
  <c r="A3667" i="8" l="1"/>
  <c r="C3666" i="8"/>
  <c r="B3666" i="8"/>
  <c r="B3667" i="8" l="1"/>
  <c r="A3668" i="8"/>
  <c r="C3667" i="8"/>
  <c r="C3668" i="8" l="1"/>
  <c r="B3668" i="8"/>
  <c r="A3669" i="8"/>
  <c r="C3669" i="8" l="1"/>
  <c r="B3669" i="8"/>
  <c r="A3670" i="8"/>
  <c r="A3671" i="8" l="1"/>
  <c r="C3670" i="8"/>
  <c r="B3670" i="8"/>
  <c r="C3671" i="8" l="1"/>
  <c r="B3671" i="8"/>
  <c r="A3672" i="8"/>
  <c r="A3673" i="8" l="1"/>
  <c r="C3672" i="8"/>
  <c r="B3672" i="8"/>
  <c r="A3674" i="8" l="1"/>
  <c r="C3673" i="8"/>
  <c r="B3673" i="8"/>
  <c r="C3674" i="8" l="1"/>
  <c r="B3674" i="8"/>
  <c r="A3675" i="8"/>
  <c r="C3675" i="8" l="1"/>
  <c r="B3675" i="8"/>
  <c r="A3676" i="8"/>
  <c r="C3676" i="8" l="1"/>
  <c r="A3677" i="8"/>
  <c r="B3676" i="8"/>
  <c r="B3677" i="8" l="1"/>
  <c r="C3677" i="8"/>
  <c r="A3678" i="8"/>
  <c r="A3679" i="8" l="1"/>
  <c r="C3678" i="8"/>
  <c r="B3678" i="8"/>
  <c r="A3680" i="8" l="1"/>
  <c r="C3679" i="8"/>
  <c r="B3679" i="8"/>
  <c r="A3681" i="8" l="1"/>
  <c r="B3680" i="8"/>
  <c r="C3680" i="8"/>
  <c r="C3681" i="8" l="1"/>
  <c r="B3681" i="8"/>
  <c r="A3682" i="8"/>
  <c r="C3682" i="8" l="1"/>
  <c r="B3682" i="8"/>
  <c r="A3683" i="8"/>
  <c r="A3684" i="8" l="1"/>
  <c r="C3683" i="8"/>
  <c r="B3683" i="8"/>
  <c r="C3684" i="8" l="1"/>
  <c r="A3685" i="8"/>
  <c r="B3684" i="8"/>
  <c r="B3685" i="8" l="1"/>
  <c r="A3686" i="8"/>
  <c r="C3685" i="8"/>
  <c r="A3687" i="8" l="1"/>
  <c r="C3686" i="8"/>
  <c r="B3686" i="8"/>
  <c r="B3687" i="8" l="1"/>
  <c r="A3688" i="8"/>
  <c r="C3687" i="8"/>
  <c r="C3688" i="8" l="1"/>
  <c r="B3688" i="8"/>
  <c r="A3689" i="8"/>
  <c r="C3689" i="8" l="1"/>
  <c r="B3689" i="8"/>
  <c r="A3690" i="8"/>
  <c r="B3690" i="8" l="1"/>
  <c r="A3691" i="8"/>
  <c r="C3690" i="8"/>
  <c r="A3692" i="8" l="1"/>
  <c r="C3691" i="8"/>
  <c r="B3691" i="8"/>
  <c r="C3692" i="8" l="1"/>
  <c r="B3692" i="8"/>
  <c r="A3693" i="8"/>
  <c r="A3694" i="8" l="1"/>
  <c r="B3693" i="8"/>
  <c r="C3693" i="8"/>
  <c r="C3694" i="8" l="1"/>
  <c r="B3694" i="8"/>
  <c r="A3695" i="8"/>
  <c r="C3695" i="8" l="1"/>
  <c r="B3695" i="8"/>
  <c r="A3696" i="8"/>
  <c r="C3696" i="8" l="1"/>
  <c r="B3696" i="8"/>
  <c r="A3697" i="8"/>
  <c r="B3697" i="8" l="1"/>
  <c r="A3698" i="8"/>
  <c r="C3697" i="8"/>
  <c r="C3698" i="8" l="1"/>
  <c r="B3698" i="8"/>
  <c r="A3699" i="8"/>
  <c r="A3700" i="8" l="1"/>
  <c r="C3699" i="8"/>
  <c r="B3699" i="8"/>
  <c r="A3701" i="8" l="1"/>
  <c r="C3700" i="8"/>
  <c r="B3700" i="8"/>
  <c r="C3701" i="8" l="1"/>
  <c r="B3701" i="8"/>
  <c r="A3702" i="8"/>
  <c r="C3702" i="8" l="1"/>
  <c r="B3702" i="8"/>
  <c r="A3703" i="8"/>
  <c r="A3704" i="8" l="1"/>
  <c r="B3703" i="8"/>
  <c r="C3703" i="8"/>
  <c r="C3704" i="8" l="1"/>
  <c r="B3704" i="8"/>
  <c r="A3705" i="8"/>
  <c r="B3705" i="8" l="1"/>
  <c r="C3705" i="8"/>
  <c r="A3706" i="8"/>
  <c r="A3707" i="8" l="1"/>
  <c r="C3706" i="8"/>
  <c r="B3706" i="8"/>
  <c r="B3707" i="8" l="1"/>
  <c r="A3708" i="8"/>
  <c r="C3707" i="8"/>
  <c r="C3708" i="8" l="1"/>
  <c r="B3708" i="8"/>
  <c r="A3709" i="8"/>
  <c r="C3709" i="8" l="1"/>
  <c r="B3709" i="8"/>
  <c r="A3710" i="8"/>
  <c r="C3710" i="8" l="1"/>
  <c r="B3710" i="8"/>
  <c r="A3711" i="8"/>
  <c r="C3711" i="8" l="1"/>
  <c r="B3711" i="8"/>
  <c r="A3712" i="8"/>
  <c r="A3713" i="8" l="1"/>
  <c r="C3712" i="8"/>
  <c r="B3712" i="8"/>
  <c r="A3714" i="8" l="1"/>
  <c r="B3713" i="8"/>
  <c r="C3713" i="8"/>
  <c r="C3714" i="8" l="1"/>
  <c r="B3714" i="8"/>
  <c r="A3715" i="8"/>
  <c r="C3715" i="8" l="1"/>
  <c r="B3715" i="8"/>
  <c r="A3716" i="8"/>
  <c r="C3716" i="8" l="1"/>
  <c r="B3716" i="8"/>
  <c r="A3717" i="8"/>
  <c r="B3717" i="8" l="1"/>
  <c r="A3718" i="8"/>
  <c r="C3717" i="8"/>
  <c r="A3719" i="8" l="1"/>
  <c r="C3718" i="8"/>
  <c r="B3718" i="8"/>
  <c r="A3720" i="8" l="1"/>
  <c r="C3719" i="8"/>
  <c r="B3719" i="8"/>
  <c r="A3721" i="8" l="1"/>
  <c r="C3720" i="8"/>
  <c r="B3720" i="8"/>
  <c r="C3721" i="8" l="1"/>
  <c r="B3721" i="8"/>
  <c r="A3722" i="8"/>
  <c r="C3722" i="8" l="1"/>
  <c r="B3722" i="8"/>
  <c r="A3723" i="8"/>
  <c r="B3723" i="8" l="1"/>
  <c r="A3724" i="8"/>
  <c r="C3723" i="8"/>
  <c r="C3724" i="8" l="1"/>
  <c r="A3725" i="8"/>
  <c r="B3724" i="8"/>
  <c r="C3725" i="8" l="1"/>
  <c r="B3725" i="8"/>
  <c r="A3726" i="8"/>
  <c r="A3727" i="8" l="1"/>
  <c r="C3726" i="8"/>
  <c r="B3726" i="8"/>
  <c r="B3727" i="8" l="1"/>
  <c r="A3728" i="8"/>
  <c r="C3727" i="8"/>
  <c r="C3728" i="8" l="1"/>
  <c r="B3728" i="8"/>
  <c r="A3729" i="8"/>
  <c r="C3729" i="8" l="1"/>
  <c r="B3729" i="8"/>
  <c r="A3730" i="8"/>
  <c r="B3730" i="8" l="1"/>
  <c r="A3731" i="8"/>
  <c r="C3730" i="8"/>
  <c r="C3731" i="8" l="1"/>
  <c r="B3731" i="8"/>
  <c r="A3732" i="8"/>
  <c r="C3732" i="8" l="1"/>
  <c r="B3732" i="8"/>
  <c r="A3733" i="8"/>
  <c r="A3734" i="8" l="1"/>
  <c r="C3733" i="8"/>
  <c r="B3733" i="8"/>
  <c r="C3734" i="8" l="1"/>
  <c r="B3734" i="8"/>
  <c r="A3735" i="8"/>
  <c r="C3735" i="8" l="1"/>
  <c r="B3735" i="8"/>
  <c r="A3736" i="8"/>
  <c r="C3736" i="8" l="1"/>
  <c r="A3737" i="8"/>
  <c r="B3736" i="8"/>
  <c r="B3737" i="8" l="1"/>
  <c r="A3738" i="8"/>
  <c r="C3737" i="8"/>
  <c r="A3739" i="8" l="1"/>
  <c r="C3738" i="8"/>
  <c r="B3738" i="8"/>
  <c r="A3740" i="8" l="1"/>
  <c r="C3739" i="8"/>
  <c r="B3739" i="8"/>
  <c r="A3741" i="8" l="1"/>
  <c r="C3740" i="8"/>
  <c r="B3740" i="8"/>
  <c r="C3741" i="8" l="1"/>
  <c r="B3741" i="8"/>
  <c r="A3742" i="8"/>
  <c r="C3742" i="8" l="1"/>
  <c r="B3742" i="8"/>
  <c r="A3743" i="8"/>
  <c r="C3743" i="8" l="1"/>
  <c r="B3743" i="8"/>
  <c r="A3744" i="8"/>
  <c r="C3744" i="8" l="1"/>
  <c r="A3745" i="8"/>
  <c r="B3744" i="8"/>
  <c r="A3746" i="8" l="1"/>
  <c r="C3745" i="8"/>
  <c r="B3745" i="8"/>
  <c r="A3747" i="8" l="1"/>
  <c r="B3746" i="8"/>
  <c r="C3746" i="8"/>
  <c r="B3747" i="8" l="1"/>
  <c r="A3748" i="8"/>
  <c r="C3747" i="8"/>
  <c r="C3748" i="8" l="1"/>
  <c r="B3748" i="8"/>
  <c r="A3749" i="8"/>
  <c r="C3749" i="8" l="1"/>
  <c r="B3749" i="8"/>
  <c r="A3750" i="8"/>
  <c r="A3751" i="8" l="1"/>
  <c r="C3750" i="8"/>
  <c r="B3750" i="8"/>
  <c r="A3752" i="8" l="1"/>
  <c r="B3751" i="8"/>
  <c r="C3751" i="8"/>
  <c r="C3752" i="8" l="1"/>
  <c r="B3752" i="8"/>
  <c r="A3753" i="8"/>
  <c r="A3754" i="8" l="1"/>
  <c r="B3753" i="8"/>
  <c r="C3753" i="8"/>
  <c r="C3754" i="8" l="1"/>
  <c r="B3754" i="8"/>
  <c r="A3755" i="8"/>
  <c r="C3755" i="8" l="1"/>
  <c r="B3755" i="8"/>
  <c r="A3756" i="8"/>
  <c r="C3756" i="8" l="1"/>
  <c r="B3756" i="8"/>
  <c r="A3757" i="8"/>
  <c r="B3757" i="8" l="1"/>
  <c r="A3758" i="8"/>
  <c r="C3757" i="8"/>
  <c r="C3758" i="8" l="1"/>
  <c r="B3758" i="8"/>
  <c r="A3759" i="8"/>
  <c r="A3760" i="8" l="1"/>
  <c r="C3759" i="8"/>
  <c r="B3759" i="8"/>
  <c r="A3761" i="8" l="1"/>
  <c r="C3760" i="8"/>
  <c r="B3760" i="8"/>
  <c r="C3761" i="8" l="1"/>
  <c r="B3761" i="8"/>
  <c r="A3762" i="8"/>
  <c r="C3762" i="8" l="1"/>
  <c r="B3762" i="8"/>
  <c r="A3763" i="8"/>
  <c r="A3764" i="8" l="1"/>
  <c r="C3763" i="8"/>
  <c r="B3763" i="8"/>
  <c r="A3765" i="8" l="1"/>
  <c r="C3764" i="8"/>
  <c r="B3764" i="8"/>
  <c r="C3765" i="8" l="1"/>
  <c r="B3765" i="8"/>
  <c r="A3766" i="8"/>
  <c r="C3766" i="8" l="1"/>
  <c r="B3766" i="8"/>
  <c r="A3767" i="8"/>
  <c r="C3767" i="8" l="1"/>
  <c r="B3767" i="8"/>
  <c r="A3768" i="8"/>
  <c r="A3769" i="8" l="1"/>
  <c r="C3768" i="8"/>
  <c r="B3768" i="8"/>
  <c r="B3769" i="8" l="1"/>
  <c r="A3770" i="8"/>
  <c r="C3769" i="8"/>
  <c r="C3770" i="8" l="1"/>
  <c r="B3770" i="8"/>
  <c r="A3771" i="8"/>
  <c r="B3771" i="8" l="1"/>
  <c r="C3771" i="8"/>
  <c r="A3772" i="8"/>
  <c r="B3772" i="8" l="1"/>
  <c r="A3773" i="8"/>
  <c r="C3772" i="8"/>
  <c r="A3774" i="8" l="1"/>
  <c r="C3773" i="8"/>
  <c r="B3773" i="8"/>
  <c r="C3774" i="8" l="1"/>
  <c r="B3774" i="8"/>
  <c r="A3775" i="8"/>
  <c r="A3776" i="8" l="1"/>
  <c r="B3775" i="8"/>
  <c r="C3775" i="8"/>
  <c r="C3776" i="8" l="1"/>
  <c r="B3776" i="8"/>
  <c r="A3777" i="8"/>
  <c r="A3778" i="8" l="1"/>
  <c r="B3777" i="8"/>
  <c r="C3777" i="8"/>
  <c r="C3778" i="8" l="1"/>
  <c r="B3778" i="8"/>
  <c r="A3779" i="8"/>
  <c r="C3779" i="8" l="1"/>
  <c r="A3780" i="8"/>
  <c r="B3779" i="8"/>
  <c r="B3780" i="8" l="1"/>
  <c r="A3781" i="8"/>
  <c r="C3780" i="8"/>
  <c r="A3782" i="8" l="1"/>
  <c r="C3781" i="8"/>
  <c r="B3781" i="8"/>
  <c r="C3782" i="8" l="1"/>
  <c r="B3782" i="8"/>
  <c r="A3783" i="8"/>
  <c r="C3783" i="8" l="1"/>
  <c r="B3783" i="8"/>
  <c r="A3784" i="8"/>
  <c r="A3785" i="8" l="1"/>
  <c r="C3784" i="8"/>
  <c r="B3784" i="8"/>
  <c r="A3786" i="8" l="1"/>
  <c r="C3785" i="8"/>
  <c r="B3785" i="8"/>
  <c r="B3786" i="8" l="1"/>
  <c r="A3787" i="8"/>
  <c r="C3786" i="8"/>
  <c r="C3787" i="8" l="1"/>
  <c r="B3787" i="8"/>
  <c r="A3788" i="8"/>
  <c r="A3789" i="8" l="1"/>
  <c r="C3788" i="8"/>
  <c r="B3788" i="8"/>
  <c r="A3790" i="8" l="1"/>
  <c r="C3789" i="8"/>
  <c r="B3789" i="8"/>
  <c r="A3791" i="8" l="1"/>
  <c r="C3790" i="8"/>
  <c r="B3790" i="8"/>
  <c r="C3791" i="8" l="1"/>
  <c r="B3791" i="8"/>
  <c r="A3792" i="8"/>
  <c r="B3792" i="8" l="1"/>
  <c r="A3793" i="8"/>
  <c r="C3792" i="8"/>
  <c r="A3794" i="8" l="1"/>
  <c r="C3793" i="8"/>
  <c r="B3793" i="8"/>
  <c r="A3795" i="8" l="1"/>
  <c r="C3794" i="8"/>
  <c r="B3794" i="8"/>
  <c r="C3795" i="8" l="1"/>
  <c r="B3795" i="8"/>
  <c r="A3796" i="8"/>
  <c r="C3796" i="8" l="1"/>
  <c r="A3797" i="8"/>
  <c r="B3796" i="8"/>
  <c r="A3798" i="8" l="1"/>
  <c r="C3797" i="8"/>
  <c r="B3797" i="8"/>
  <c r="A3799" i="8" l="1"/>
  <c r="B3798" i="8"/>
  <c r="C3798" i="8"/>
  <c r="C3799" i="8" l="1"/>
  <c r="B3799" i="8"/>
  <c r="A3800" i="8"/>
  <c r="B3800" i="8" l="1"/>
  <c r="C3800" i="8"/>
  <c r="A3801" i="8"/>
  <c r="B3801" i="8" l="1"/>
  <c r="C3801" i="8"/>
  <c r="A3802" i="8"/>
  <c r="A3803" i="8" l="1"/>
  <c r="B3802" i="8"/>
  <c r="C3802" i="8"/>
  <c r="B3803" i="8" l="1"/>
  <c r="A3804" i="8"/>
  <c r="C3803" i="8"/>
  <c r="A3805" i="8" l="1"/>
  <c r="C3804" i="8"/>
  <c r="B3804" i="8"/>
  <c r="B3805" i="8" l="1"/>
  <c r="C3805" i="8"/>
  <c r="A3806" i="8"/>
  <c r="C3806" i="8" l="1"/>
  <c r="B3806" i="8"/>
  <c r="A3807" i="8"/>
  <c r="C3807" i="8" l="1"/>
  <c r="A3808" i="8"/>
  <c r="B3807" i="8"/>
  <c r="C3808" i="8" l="1"/>
  <c r="B3808" i="8"/>
  <c r="A3809" i="8"/>
  <c r="C3809" i="8" l="1"/>
  <c r="B3809" i="8"/>
  <c r="A3810" i="8"/>
  <c r="A3811" i="8" l="1"/>
  <c r="C3810" i="8"/>
  <c r="B3810" i="8"/>
  <c r="A3812" i="8" l="1"/>
  <c r="C3811" i="8"/>
  <c r="B3811" i="8"/>
  <c r="B3812" i="8" l="1"/>
  <c r="A3813" i="8"/>
  <c r="C3812" i="8"/>
  <c r="C3813" i="8" l="1"/>
  <c r="B3813" i="8"/>
  <c r="A3814" i="8"/>
  <c r="C3814" i="8" l="1"/>
  <c r="A3815" i="8"/>
  <c r="B3814" i="8"/>
  <c r="A3816" i="8" l="1"/>
  <c r="C3815" i="8"/>
  <c r="B3815" i="8"/>
  <c r="C3816" i="8" l="1"/>
  <c r="B3816" i="8"/>
  <c r="A3817" i="8"/>
  <c r="C3817" i="8" l="1"/>
  <c r="B3817" i="8"/>
  <c r="A3818" i="8"/>
  <c r="C3818" i="8" l="1"/>
  <c r="A3819" i="8"/>
  <c r="B3818" i="8"/>
  <c r="C3819" i="8" l="1"/>
  <c r="A3820" i="8"/>
  <c r="B3819" i="8"/>
  <c r="B3820" i="8" l="1"/>
  <c r="A3821" i="8"/>
  <c r="C3820" i="8"/>
  <c r="C3821" i="8" l="1"/>
  <c r="B3821" i="8"/>
  <c r="A3822" i="8"/>
  <c r="B3822" i="8" l="1"/>
  <c r="A3823" i="8"/>
  <c r="C3822" i="8"/>
  <c r="A3824" i="8" l="1"/>
  <c r="C3823" i="8"/>
  <c r="B3823" i="8"/>
  <c r="A3825" i="8" l="1"/>
  <c r="C3824" i="8"/>
  <c r="B3824" i="8"/>
  <c r="C3825" i="8" l="1"/>
  <c r="B3825" i="8"/>
  <c r="A3826" i="8"/>
  <c r="C3826" i="8" l="1"/>
  <c r="B3826" i="8"/>
  <c r="A3827" i="8"/>
  <c r="C3827" i="8" l="1"/>
  <c r="A3828" i="8"/>
  <c r="B3827" i="8"/>
  <c r="A3829" i="8" l="1"/>
  <c r="B3828" i="8"/>
  <c r="C3828" i="8"/>
  <c r="C3829" i="8" l="1"/>
  <c r="B3829" i="8"/>
  <c r="A3830" i="8"/>
  <c r="C3830" i="8" l="1"/>
  <c r="A3831" i="8"/>
  <c r="B3830" i="8"/>
  <c r="C3831" i="8" l="1"/>
  <c r="B3831" i="8"/>
  <c r="A3832" i="8"/>
  <c r="B3832" i="8" l="1"/>
  <c r="A3833" i="8"/>
  <c r="C3832" i="8"/>
  <c r="C3833" i="8" l="1"/>
  <c r="B3833" i="8"/>
  <c r="A3834" i="8"/>
  <c r="C3834" i="8" l="1"/>
  <c r="B3834" i="8"/>
  <c r="A3835" i="8"/>
  <c r="B3835" i="8" l="1"/>
  <c r="A3836" i="8"/>
  <c r="C3835" i="8"/>
  <c r="A3837" i="8" l="1"/>
  <c r="B3836" i="8"/>
  <c r="C3836" i="8"/>
  <c r="B3837" i="8" l="1"/>
  <c r="A3838" i="8"/>
  <c r="C3837" i="8"/>
  <c r="C3838" i="8" l="1"/>
  <c r="B3838" i="8"/>
  <c r="A3839" i="8"/>
  <c r="C3839" i="8" l="1"/>
  <c r="A3840" i="8"/>
  <c r="B3839" i="8"/>
  <c r="B3840" i="8" l="1"/>
  <c r="C3840" i="8"/>
  <c r="A3841" i="8"/>
  <c r="A3842" i="8" l="1"/>
  <c r="C3841" i="8"/>
  <c r="B3841" i="8"/>
  <c r="C3842" i="8" l="1"/>
  <c r="B3842" i="8"/>
  <c r="A3843" i="8"/>
  <c r="A3844" i="8" l="1"/>
  <c r="C3843" i="8"/>
  <c r="B3843" i="8"/>
  <c r="A3845" i="8" l="1"/>
  <c r="C3844" i="8"/>
  <c r="B3844" i="8"/>
  <c r="A3846" i="8" l="1"/>
  <c r="C3845" i="8"/>
  <c r="B3845" i="8"/>
  <c r="C3846" i="8" l="1"/>
  <c r="B3846" i="8"/>
  <c r="A3847" i="8"/>
  <c r="C3847" i="8" l="1"/>
  <c r="B3847" i="8"/>
  <c r="A3848" i="8"/>
  <c r="C3848" i="8" l="1"/>
  <c r="A3849" i="8"/>
  <c r="B3848" i="8"/>
  <c r="A3850" i="8" l="1"/>
  <c r="C3849" i="8"/>
  <c r="B3849" i="8"/>
  <c r="C3850" i="8" l="1"/>
  <c r="B3850" i="8"/>
  <c r="A3851" i="8"/>
  <c r="C3851" i="8" l="1"/>
  <c r="B3851" i="8"/>
  <c r="A3852" i="8"/>
  <c r="B3852" i="8" l="1"/>
  <c r="A3853" i="8"/>
  <c r="C3852" i="8"/>
  <c r="A3854" i="8" l="1"/>
  <c r="C3853" i="8"/>
  <c r="B3853" i="8"/>
  <c r="A3855" i="8" l="1"/>
  <c r="C3854" i="8"/>
  <c r="B3854" i="8"/>
  <c r="C3855" i="8" l="1"/>
  <c r="B3855" i="8"/>
  <c r="A3856" i="8"/>
  <c r="C3856" i="8" l="1"/>
  <c r="B3856" i="8"/>
  <c r="A3857" i="8"/>
  <c r="A3858" i="8" l="1"/>
  <c r="B3857" i="8"/>
  <c r="C3857" i="8"/>
  <c r="A3859" i="8" l="1"/>
  <c r="B3858" i="8"/>
  <c r="C3858" i="8"/>
  <c r="C3859" i="8" l="1"/>
  <c r="B3859" i="8"/>
  <c r="A3860" i="8"/>
  <c r="B3860" i="8" l="1"/>
  <c r="A3861" i="8"/>
  <c r="C3860" i="8"/>
  <c r="A3862" i="8" l="1"/>
  <c r="B3861" i="8"/>
  <c r="C3861" i="8"/>
  <c r="A3863" i="8" l="1"/>
  <c r="C3862" i="8"/>
  <c r="B3862" i="8"/>
  <c r="C3863" i="8" l="1"/>
  <c r="B3863" i="8"/>
  <c r="A3864" i="8"/>
  <c r="A3865" i="8" l="1"/>
  <c r="C3864" i="8"/>
  <c r="B3864" i="8"/>
  <c r="C3865" i="8" l="1"/>
  <c r="B3865" i="8"/>
  <c r="A3866" i="8"/>
  <c r="A3867" i="8" l="1"/>
  <c r="C3866" i="8"/>
  <c r="B3866" i="8"/>
  <c r="C3867" i="8" l="1"/>
  <c r="B3867" i="8"/>
  <c r="A3868" i="8"/>
  <c r="C3868" i="8" l="1"/>
  <c r="B3868" i="8"/>
  <c r="A3869" i="8"/>
  <c r="B3869" i="8" l="1"/>
  <c r="A3870" i="8"/>
  <c r="C3869" i="8"/>
  <c r="A3871" i="8" l="1"/>
  <c r="C3870" i="8"/>
  <c r="B3870" i="8"/>
  <c r="B3871" i="8" l="1"/>
  <c r="A3872" i="8"/>
  <c r="C3871" i="8"/>
  <c r="B3872" i="8" l="1"/>
  <c r="A3873" i="8"/>
  <c r="C3872" i="8"/>
  <c r="A3874" i="8" l="1"/>
  <c r="C3873" i="8"/>
  <c r="B3873" i="8"/>
  <c r="A3875" i="8" l="1"/>
  <c r="C3874" i="8"/>
  <c r="B3874" i="8"/>
  <c r="A3876" i="8" l="1"/>
  <c r="B3875" i="8"/>
  <c r="C3875" i="8"/>
  <c r="C3876" i="8" l="1"/>
  <c r="B3876" i="8"/>
  <c r="A3877" i="8"/>
  <c r="C3877" i="8" l="1"/>
  <c r="B3877" i="8"/>
  <c r="A3878" i="8"/>
  <c r="A3879" i="8" l="1"/>
  <c r="C3878" i="8"/>
  <c r="B3878" i="8"/>
  <c r="C3879" i="8" l="1"/>
  <c r="A3880" i="8"/>
  <c r="B3879" i="8"/>
  <c r="B3880" i="8" l="1"/>
  <c r="C3880" i="8"/>
  <c r="A3881" i="8"/>
  <c r="C3881" i="8" l="1"/>
  <c r="B3881" i="8"/>
  <c r="A3882" i="8"/>
  <c r="C3882" i="8" l="1"/>
  <c r="B3882" i="8"/>
  <c r="A3883" i="8"/>
  <c r="A3884" i="8" l="1"/>
  <c r="B3883" i="8"/>
  <c r="C3883" i="8"/>
  <c r="A3885" i="8" l="1"/>
  <c r="C3884" i="8"/>
  <c r="B3884" i="8"/>
  <c r="C3885" i="8" l="1"/>
  <c r="B3885" i="8"/>
  <c r="A3886" i="8"/>
  <c r="B3886" i="8" l="1"/>
  <c r="C3886" i="8"/>
  <c r="A3887" i="8"/>
  <c r="C3887" i="8" l="1"/>
  <c r="A3888" i="8"/>
  <c r="B3887" i="8"/>
  <c r="A3889" i="8" l="1"/>
  <c r="C3888" i="8"/>
  <c r="B3888" i="8"/>
  <c r="C3889" i="8" l="1"/>
  <c r="B3889" i="8"/>
  <c r="A3890" i="8"/>
  <c r="B3890" i="8" l="1"/>
  <c r="A3891" i="8"/>
  <c r="C3890" i="8"/>
  <c r="B3891" i="8" l="1"/>
  <c r="A3892" i="8"/>
  <c r="C3891" i="8"/>
  <c r="B3892" i="8" l="1"/>
  <c r="A3893" i="8"/>
  <c r="C3892" i="8"/>
  <c r="C3893" i="8" l="1"/>
  <c r="B3893" i="8"/>
  <c r="A3894" i="8"/>
  <c r="C3894" i="8" l="1"/>
  <c r="A3895" i="8"/>
  <c r="B3894" i="8"/>
  <c r="C3895" i="8" l="1"/>
  <c r="B3895" i="8"/>
  <c r="A3896" i="8"/>
  <c r="A3897" i="8" l="1"/>
  <c r="C3896" i="8"/>
  <c r="B3896" i="8"/>
  <c r="C3897" i="8" l="1"/>
  <c r="B3897" i="8"/>
  <c r="A3898" i="8"/>
  <c r="C3898" i="8" l="1"/>
  <c r="A3899" i="8"/>
  <c r="B3898" i="8"/>
  <c r="C3899" i="8" l="1"/>
  <c r="A3900" i="8"/>
  <c r="B3899" i="8"/>
  <c r="B3900" i="8" l="1"/>
  <c r="A3901" i="8"/>
  <c r="C3900" i="8"/>
  <c r="B3901" i="8" l="1"/>
  <c r="A3902" i="8"/>
  <c r="C3901" i="8"/>
  <c r="C3902" i="8" l="1"/>
  <c r="B3902" i="8"/>
  <c r="A3903" i="8"/>
  <c r="B3903" i="8" l="1"/>
  <c r="C3903" i="8"/>
  <c r="A3904" i="8"/>
  <c r="A3905" i="8" l="1"/>
  <c r="C3904" i="8"/>
  <c r="B3904" i="8"/>
  <c r="B3905" i="8" l="1"/>
  <c r="A3906" i="8"/>
  <c r="C3905" i="8"/>
  <c r="C3906" i="8" l="1"/>
  <c r="B3906" i="8"/>
  <c r="A3907" i="8"/>
  <c r="C3907" i="8" l="1"/>
  <c r="A3908" i="8"/>
  <c r="B3907" i="8"/>
  <c r="A3909" i="8" l="1"/>
  <c r="C3908" i="8"/>
  <c r="B3908" i="8"/>
  <c r="A3910" i="8" l="1"/>
  <c r="C3909" i="8"/>
  <c r="B3909" i="8"/>
  <c r="C3910" i="8" l="1"/>
  <c r="B3910" i="8"/>
  <c r="A3911" i="8"/>
  <c r="C3911" i="8" l="1"/>
  <c r="B3911" i="8"/>
  <c r="A3912" i="8"/>
  <c r="B3912" i="8" l="1"/>
  <c r="A3913" i="8"/>
  <c r="C3912" i="8"/>
  <c r="A3914" i="8" l="1"/>
  <c r="C3913" i="8"/>
  <c r="B3913" i="8"/>
  <c r="C3914" i="8" l="1"/>
  <c r="B3914" i="8"/>
  <c r="A3915" i="8"/>
  <c r="C3915" i="8" l="1"/>
  <c r="B3915" i="8"/>
  <c r="A3916" i="8"/>
  <c r="C3916" i="8" l="1"/>
  <c r="B3916" i="8"/>
  <c r="A3917" i="8"/>
  <c r="A3918" i="8" l="1"/>
  <c r="C3917" i="8"/>
  <c r="B3917" i="8"/>
  <c r="C3918" i="8" l="1"/>
  <c r="B3918" i="8"/>
  <c r="A3919" i="8"/>
  <c r="C3919" i="8" l="1"/>
  <c r="B3919" i="8"/>
  <c r="A3920" i="8"/>
  <c r="B3920" i="8" l="1"/>
  <c r="A3921" i="8"/>
  <c r="C3920" i="8"/>
  <c r="A3922" i="8" l="1"/>
  <c r="C3921" i="8"/>
  <c r="B3921" i="8"/>
  <c r="A3923" i="8" l="1"/>
  <c r="B3922" i="8"/>
  <c r="C3922" i="8"/>
  <c r="C3923" i="8" l="1"/>
  <c r="B3923" i="8"/>
  <c r="A3924" i="8"/>
  <c r="A3925" i="8" l="1"/>
  <c r="B3924" i="8"/>
  <c r="C3924" i="8"/>
  <c r="B3925" i="8" l="1"/>
  <c r="A3926" i="8"/>
  <c r="C3925" i="8"/>
  <c r="A3927" i="8" l="1"/>
  <c r="C3926" i="8"/>
  <c r="B3926" i="8"/>
  <c r="C3927" i="8" l="1"/>
  <c r="B3927" i="8"/>
  <c r="A3928" i="8"/>
  <c r="C3928" i="8" l="1"/>
  <c r="B3928" i="8"/>
  <c r="A3929" i="8"/>
  <c r="B3929" i="8" l="1"/>
  <c r="A3930" i="8"/>
  <c r="C3929" i="8"/>
  <c r="A3931" i="8" l="1"/>
  <c r="B3930" i="8"/>
  <c r="C3930" i="8"/>
  <c r="C3931" i="8" l="1"/>
  <c r="B3931" i="8"/>
  <c r="A3932" i="8"/>
  <c r="B3932" i="8" l="1"/>
  <c r="A3933" i="8"/>
  <c r="C3932" i="8"/>
  <c r="C3933" i="8" l="1"/>
  <c r="B3933" i="8"/>
  <c r="A3934" i="8"/>
  <c r="A3935" i="8" l="1"/>
  <c r="C3934" i="8"/>
  <c r="B3934" i="8"/>
  <c r="B3935" i="8" l="1"/>
  <c r="A3936" i="8"/>
  <c r="C3935" i="8"/>
  <c r="C3936" i="8" l="1"/>
  <c r="B3936" i="8"/>
  <c r="A3937" i="8"/>
  <c r="B3937" i="8" l="1"/>
  <c r="A3938" i="8"/>
  <c r="C3937" i="8"/>
  <c r="A3939" i="8" l="1"/>
  <c r="C3938" i="8"/>
  <c r="B3938" i="8"/>
  <c r="C3939" i="8" l="1"/>
  <c r="A3940" i="8"/>
  <c r="B3939" i="8"/>
  <c r="B3940" i="8" l="1"/>
  <c r="C3940" i="8"/>
  <c r="A3941" i="8"/>
  <c r="A3942" i="8" l="1"/>
  <c r="C3941" i="8"/>
  <c r="B3941" i="8"/>
  <c r="A3943" i="8" l="1"/>
  <c r="C3942" i="8"/>
  <c r="B3942" i="8"/>
  <c r="A3944" i="8" l="1"/>
  <c r="C3943" i="8"/>
  <c r="B3943" i="8"/>
  <c r="A3945" i="8" l="1"/>
  <c r="C3944" i="8"/>
  <c r="B3944" i="8"/>
  <c r="B3945" i="8" l="1"/>
  <c r="C3945" i="8"/>
  <c r="A3946" i="8"/>
  <c r="A3947" i="8" l="1"/>
  <c r="B3946" i="8"/>
  <c r="C3946" i="8"/>
  <c r="C3947" i="8" l="1"/>
  <c r="A3948" i="8"/>
  <c r="B3947" i="8"/>
  <c r="C3948" i="8" l="1"/>
  <c r="B3948" i="8"/>
  <c r="A3949" i="8"/>
  <c r="C3949" i="8" l="1"/>
  <c r="B3949" i="8"/>
  <c r="A3950" i="8"/>
  <c r="C3950" i="8" l="1"/>
  <c r="A3951" i="8"/>
  <c r="B3950" i="8"/>
  <c r="A3952" i="8" l="1"/>
  <c r="C3951" i="8"/>
  <c r="B3951" i="8"/>
  <c r="B3952" i="8" l="1"/>
  <c r="A3953" i="8"/>
  <c r="C3952" i="8"/>
  <c r="C3953" i="8" l="1"/>
  <c r="B3953" i="8"/>
  <c r="A3954" i="8"/>
  <c r="A3955" i="8" l="1"/>
  <c r="C3954" i="8"/>
  <c r="B3954" i="8"/>
  <c r="A3956" i="8" l="1"/>
  <c r="C3955" i="8"/>
  <c r="B3955" i="8"/>
  <c r="A3957" i="8" l="1"/>
  <c r="C3956" i="8"/>
  <c r="B3956" i="8"/>
  <c r="C3957" i="8" l="1"/>
  <c r="B3957" i="8"/>
  <c r="A3958" i="8"/>
  <c r="C3958" i="8" l="1"/>
  <c r="B3958" i="8"/>
  <c r="A3959" i="8"/>
  <c r="C3959" i="8" l="1"/>
  <c r="A3960" i="8"/>
  <c r="B3959" i="8"/>
  <c r="B3960" i="8" l="1"/>
  <c r="A3961" i="8"/>
  <c r="C3960" i="8"/>
  <c r="C3961" i="8" l="1"/>
  <c r="B3961" i="8"/>
  <c r="A3962" i="8"/>
  <c r="C3962" i="8" l="1"/>
  <c r="A3963" i="8"/>
  <c r="B3962" i="8"/>
  <c r="C3963" i="8" l="1"/>
  <c r="B3963" i="8"/>
  <c r="A3964" i="8"/>
  <c r="A3965" i="8" l="1"/>
  <c r="C3964" i="8"/>
  <c r="B3964" i="8"/>
  <c r="C3965" i="8" l="1"/>
  <c r="B3965" i="8"/>
  <c r="A3966" i="8"/>
  <c r="C3966" i="8" l="1"/>
  <c r="B3966" i="8"/>
  <c r="A3967" i="8"/>
  <c r="C3967" i="8" l="1"/>
  <c r="B3967" i="8"/>
  <c r="A3968" i="8"/>
  <c r="A3969" i="8" l="1"/>
  <c r="C3968" i="8"/>
  <c r="B3968" i="8"/>
  <c r="B3969" i="8" l="1"/>
  <c r="A3970" i="8"/>
  <c r="C3969" i="8"/>
  <c r="C3970" i="8" l="1"/>
  <c r="B3970" i="8"/>
  <c r="A3971" i="8"/>
  <c r="B3971" i="8" l="1"/>
  <c r="C3971" i="8"/>
  <c r="A3972" i="8"/>
  <c r="B3972" i="8" l="1"/>
  <c r="A3973" i="8"/>
  <c r="C3972" i="8"/>
  <c r="A3974" i="8" l="1"/>
  <c r="C3973" i="8"/>
  <c r="B3973" i="8"/>
  <c r="C3974" i="8" l="1"/>
  <c r="B3974" i="8"/>
  <c r="A3975" i="8"/>
  <c r="A3976" i="8" l="1"/>
  <c r="C3975" i="8"/>
  <c r="B3975" i="8"/>
  <c r="C3976" i="8" l="1"/>
  <c r="B3976" i="8"/>
  <c r="A3977" i="8"/>
  <c r="A3978" i="8" l="1"/>
  <c r="C3977" i="8"/>
  <c r="B3977" i="8"/>
  <c r="C3978" i="8" l="1"/>
  <c r="B3978" i="8"/>
  <c r="A3979" i="8"/>
  <c r="C3979" i="8" l="1"/>
  <c r="B3979" i="8"/>
  <c r="A3980" i="8"/>
  <c r="B3980" i="8" l="1"/>
  <c r="A3981" i="8"/>
  <c r="C3980" i="8"/>
  <c r="A3982" i="8" l="1"/>
  <c r="C3981" i="8"/>
  <c r="B3981" i="8"/>
  <c r="C3982" i="8" l="1"/>
  <c r="B3982" i="8"/>
  <c r="A3983" i="8"/>
  <c r="C3983" i="8" l="1"/>
  <c r="B3983" i="8"/>
  <c r="A3984" i="8"/>
  <c r="A3985" i="8" l="1"/>
  <c r="C3984" i="8"/>
  <c r="B3984" i="8"/>
  <c r="A3986" i="8" l="1"/>
  <c r="C3985" i="8"/>
  <c r="B3985" i="8"/>
  <c r="B3986" i="8" l="1"/>
  <c r="A3987" i="8"/>
  <c r="C3986" i="8"/>
  <c r="C3987" i="8" l="1"/>
  <c r="B3987" i="8"/>
  <c r="A3988" i="8"/>
  <c r="B3988" i="8" l="1"/>
  <c r="A3989" i="8"/>
  <c r="C3988" i="8"/>
  <c r="A3990" i="8" l="1"/>
  <c r="C3989" i="8"/>
  <c r="B3989" i="8"/>
  <c r="A3991" i="8" l="1"/>
  <c r="C3990" i="8"/>
  <c r="B3990" i="8"/>
  <c r="C3991" i="8" l="1"/>
  <c r="B3991" i="8"/>
  <c r="A3992" i="8"/>
  <c r="B3992" i="8" l="1"/>
  <c r="A3993" i="8"/>
  <c r="C3992" i="8"/>
  <c r="A3994" i="8" l="1"/>
  <c r="B3993" i="8"/>
  <c r="C3993" i="8"/>
  <c r="A3995" i="8" l="1"/>
  <c r="C3994" i="8"/>
  <c r="B3994" i="8"/>
  <c r="C3995" i="8" l="1"/>
  <c r="B3995" i="8"/>
  <c r="A3996" i="8"/>
  <c r="C3996" i="8" l="1"/>
  <c r="A3997" i="8"/>
  <c r="B3996" i="8"/>
  <c r="A3998" i="8" l="1"/>
  <c r="C3997" i="8"/>
  <c r="B3997" i="8"/>
  <c r="A3999" i="8" l="1"/>
  <c r="B3998" i="8"/>
  <c r="C3998" i="8"/>
  <c r="C3999" i="8" l="1"/>
  <c r="B3999" i="8"/>
  <c r="A4000" i="8"/>
  <c r="B4000" i="8" l="1"/>
  <c r="C4000" i="8"/>
  <c r="A4001" i="8"/>
  <c r="C4001" i="8" l="1"/>
  <c r="B4001" i="8"/>
  <c r="A4002" i="8"/>
  <c r="A4003" i="8" l="1"/>
  <c r="C4002" i="8"/>
  <c r="B4002" i="8"/>
  <c r="C4003" i="8" l="1"/>
  <c r="B4003" i="8"/>
  <c r="A4004" i="8"/>
  <c r="C4004" i="8" l="1"/>
  <c r="A4005" i="8"/>
  <c r="B4004" i="8"/>
  <c r="A4006" i="8" l="1"/>
  <c r="C4005" i="8"/>
  <c r="B4005" i="8"/>
  <c r="C4006" i="8" l="1"/>
  <c r="B4006" i="8"/>
  <c r="A4007" i="8"/>
  <c r="C4007" i="8" l="1"/>
  <c r="A4008" i="8"/>
  <c r="B4007" i="8"/>
  <c r="A4009" i="8" l="1"/>
  <c r="C4008" i="8"/>
  <c r="B4008" i="8"/>
  <c r="A4010" i="8" l="1"/>
  <c r="C4009" i="8"/>
  <c r="B4009" i="8"/>
  <c r="B4010" i="8" l="1"/>
  <c r="C4010" i="8"/>
  <c r="A4011" i="8"/>
  <c r="A4012" i="8" l="1"/>
  <c r="C4011" i="8"/>
  <c r="B4011" i="8"/>
  <c r="B4012" i="8" l="1"/>
  <c r="A4013" i="8"/>
  <c r="C4012" i="8"/>
  <c r="C4013" i="8" l="1"/>
  <c r="B4013" i="8"/>
  <c r="A4014" i="8"/>
  <c r="A4015" i="8" l="1"/>
  <c r="C4014" i="8"/>
  <c r="B4014" i="8"/>
  <c r="C4015" i="8" l="1"/>
  <c r="B4015" i="8"/>
  <c r="A4016" i="8"/>
  <c r="C4016" i="8" l="1"/>
  <c r="B4016" i="8"/>
  <c r="A4017" i="8"/>
  <c r="C4017" i="8" l="1"/>
  <c r="B4017" i="8"/>
  <c r="A4018" i="8"/>
  <c r="B4018" i="8" l="1"/>
  <c r="A4019" i="8"/>
  <c r="C4018" i="8"/>
  <c r="C4019" i="8" l="1"/>
  <c r="B4019" i="8"/>
  <c r="A4020" i="8"/>
  <c r="B4020" i="8" l="1"/>
  <c r="A4021" i="8"/>
  <c r="C4020" i="8"/>
  <c r="C4021" i="8" l="1"/>
  <c r="B4021" i="8"/>
  <c r="A4022" i="8"/>
  <c r="A4023" i="8" l="1"/>
  <c r="C4022" i="8"/>
  <c r="B4022" i="8"/>
  <c r="A4024" i="8" l="1"/>
  <c r="C4023" i="8"/>
  <c r="B4023" i="8"/>
  <c r="C4024" i="8" l="1"/>
  <c r="A4025" i="8"/>
  <c r="B4024" i="8"/>
  <c r="C4025" i="8" l="1"/>
  <c r="B4025" i="8"/>
  <c r="A4026" i="8"/>
  <c r="C4026" i="8" l="1"/>
  <c r="A4027" i="8"/>
  <c r="B4026" i="8"/>
  <c r="C4027" i="8" l="1"/>
  <c r="A4028" i="8"/>
  <c r="B4027" i="8"/>
  <c r="C4028" i="8" l="1"/>
  <c r="B4028" i="8"/>
  <c r="A4029" i="8"/>
  <c r="A4030" i="8" l="1"/>
  <c r="C4029" i="8"/>
  <c r="B4029" i="8"/>
  <c r="B4030" i="8" l="1"/>
  <c r="A4031" i="8"/>
  <c r="C4030" i="8"/>
  <c r="C4031" i="8" l="1"/>
  <c r="B4031" i="8"/>
  <c r="A4032" i="8"/>
  <c r="B4032" i="8" l="1"/>
  <c r="A4033" i="8"/>
  <c r="C4032" i="8"/>
  <c r="A4034" i="8" l="1"/>
  <c r="C4033" i="8"/>
  <c r="B4033" i="8"/>
  <c r="C4034" i="8" l="1"/>
  <c r="B4034" i="8"/>
  <c r="A4035" i="8"/>
  <c r="A4036" i="8" l="1"/>
  <c r="C4035" i="8"/>
  <c r="B4035" i="8"/>
  <c r="A4037" i="8" l="1"/>
  <c r="C4036" i="8"/>
  <c r="B4036" i="8"/>
  <c r="C4037" i="8" l="1"/>
  <c r="B4037" i="8"/>
  <c r="A4038" i="8"/>
  <c r="A4039" i="8" l="1"/>
  <c r="C4038" i="8"/>
  <c r="B4038" i="8"/>
  <c r="C4039" i="8" l="1"/>
  <c r="A4040" i="8"/>
  <c r="B4039" i="8"/>
  <c r="B4040" i="8" l="1"/>
  <c r="C4040" i="8"/>
  <c r="A4041" i="8"/>
  <c r="C4041" i="8" l="1"/>
  <c r="A4042" i="8"/>
  <c r="B4041" i="8"/>
  <c r="A4043" i="8" l="1"/>
  <c r="C4042" i="8"/>
  <c r="B4042" i="8"/>
  <c r="C4043" i="8" l="1"/>
  <c r="B4043" i="8"/>
  <c r="A4044" i="8"/>
  <c r="C4044" i="8" l="1"/>
  <c r="A4045" i="8"/>
  <c r="B4044" i="8"/>
  <c r="A4046" i="8" l="1"/>
  <c r="B4045" i="8"/>
  <c r="C4045" i="8"/>
  <c r="A4047" i="8" l="1"/>
  <c r="B4046" i="8"/>
  <c r="C4046" i="8"/>
  <c r="C4047" i="8" l="1"/>
  <c r="B4047" i="8"/>
  <c r="A4048" i="8"/>
  <c r="A4049" i="8" l="1"/>
  <c r="B4048" i="8"/>
  <c r="C4048" i="8"/>
  <c r="A4050" i="8" l="1"/>
  <c r="B4049" i="8"/>
  <c r="C4049" i="8"/>
  <c r="B4050" i="8" l="1"/>
  <c r="C4050" i="8"/>
  <c r="A4051" i="8"/>
  <c r="C4051" i="8" l="1"/>
  <c r="A4052" i="8"/>
  <c r="B4051" i="8"/>
  <c r="B4052" i="8" l="1"/>
  <c r="A4053" i="8"/>
  <c r="C4052" i="8"/>
  <c r="C4053" i="8" l="1"/>
  <c r="B4053" i="8"/>
  <c r="A4054" i="8"/>
  <c r="B4054" i="8" l="1"/>
  <c r="C4054" i="8"/>
  <c r="A4055" i="8"/>
  <c r="A4056" i="8" l="1"/>
  <c r="C4055" i="8"/>
  <c r="B4055" i="8"/>
  <c r="C4056" i="8" l="1"/>
  <c r="B4056" i="8"/>
  <c r="A4057" i="8"/>
  <c r="C4057" i="8" l="1"/>
  <c r="B4057" i="8"/>
  <c r="A4058" i="8"/>
  <c r="A4059" i="8" l="1"/>
  <c r="C4058" i="8"/>
  <c r="B4058" i="8"/>
  <c r="C4059" i="8" l="1"/>
  <c r="B4059" i="8"/>
  <c r="A4060" i="8"/>
  <c r="B4060" i="8" l="1"/>
  <c r="A4061" i="8"/>
  <c r="C4060" i="8"/>
  <c r="A4062" i="8" l="1"/>
  <c r="B4061" i="8"/>
  <c r="C4061" i="8"/>
  <c r="A4063" i="8" l="1"/>
  <c r="C4062" i="8"/>
  <c r="B4062" i="8"/>
  <c r="A4064" i="8" l="1"/>
  <c r="C4063" i="8"/>
  <c r="B4063" i="8"/>
  <c r="C4064" i="8" l="1"/>
  <c r="A4065" i="8"/>
  <c r="B4064" i="8"/>
  <c r="C4065" i="8" l="1"/>
  <c r="B4065" i="8"/>
  <c r="A4066" i="8"/>
  <c r="C4066" i="8" l="1"/>
  <c r="A4067" i="8"/>
  <c r="B4066" i="8"/>
  <c r="C4067" i="8" l="1"/>
  <c r="A4068" i="8"/>
  <c r="B4067" i="8"/>
  <c r="B4068" i="8" l="1"/>
  <c r="C4068" i="8"/>
  <c r="A4069" i="8"/>
  <c r="A4070" i="8" l="1"/>
  <c r="C4069" i="8"/>
  <c r="B4069" i="8"/>
  <c r="B4070" i="8" l="1"/>
  <c r="A4071" i="8"/>
  <c r="C4070" i="8"/>
  <c r="A4072" i="8" l="1"/>
  <c r="C4071" i="8"/>
  <c r="B4071" i="8"/>
  <c r="B4072" i="8" l="1"/>
  <c r="A4073" i="8"/>
  <c r="C4072" i="8"/>
  <c r="A4074" i="8" l="1"/>
  <c r="C4073" i="8"/>
  <c r="B4073" i="8"/>
  <c r="A4075" i="8" l="1"/>
  <c r="C4074" i="8"/>
  <c r="B4074" i="8"/>
  <c r="C4075" i="8" l="1"/>
  <c r="B4075" i="8"/>
  <c r="A4076" i="8"/>
  <c r="A4077" i="8" l="1"/>
  <c r="C4076" i="8"/>
  <c r="B4076" i="8"/>
  <c r="C4077" i="8" l="1"/>
  <c r="B4077" i="8"/>
  <c r="A4078" i="8"/>
  <c r="C4078" i="8" l="1"/>
  <c r="B4078" i="8"/>
  <c r="A4079" i="8"/>
  <c r="C4079" i="8" l="1"/>
  <c r="A4080" i="8"/>
  <c r="B4079" i="8"/>
  <c r="B4080" i="8" l="1"/>
  <c r="C4080" i="8"/>
  <c r="A4081" i="8"/>
  <c r="C4081" i="8" l="1"/>
  <c r="A4082" i="8"/>
  <c r="B4081" i="8"/>
  <c r="A4083" i="8" l="1"/>
  <c r="C4082" i="8"/>
  <c r="B4082" i="8"/>
  <c r="A4084" i="8" l="1"/>
  <c r="C4083" i="8"/>
  <c r="B4083" i="8"/>
  <c r="C4084" i="8" l="1"/>
  <c r="B4084" i="8"/>
  <c r="A4085" i="8"/>
  <c r="C4085" i="8" l="1"/>
  <c r="B4085" i="8"/>
  <c r="A4086" i="8"/>
  <c r="A4087" i="8" l="1"/>
  <c r="C4086" i="8"/>
  <c r="B4086" i="8"/>
  <c r="C4087" i="8" l="1"/>
  <c r="B4087" i="8"/>
  <c r="A4088" i="8"/>
  <c r="A4089" i="8" l="1"/>
  <c r="C4088" i="8"/>
  <c r="B4088" i="8"/>
  <c r="A4090" i="8" l="1"/>
  <c r="C4089" i="8"/>
  <c r="B4089" i="8"/>
  <c r="B4090" i="8" l="1"/>
  <c r="A4091" i="8"/>
  <c r="C4090" i="8"/>
  <c r="C4091" i="8" l="1"/>
  <c r="B4091" i="8"/>
  <c r="A4092" i="8"/>
  <c r="C4092" i="8" l="1"/>
  <c r="B4092" i="8"/>
  <c r="A4093" i="8"/>
  <c r="C4093" i="8" l="1"/>
  <c r="B4093" i="8"/>
  <c r="A4094" i="8"/>
  <c r="A4095" i="8" l="1"/>
  <c r="C4094" i="8"/>
  <c r="B4094" i="8"/>
  <c r="C4095" i="8" l="1"/>
  <c r="B4095" i="8"/>
  <c r="A4096" i="8"/>
  <c r="A4097" i="8" l="1"/>
  <c r="B4096" i="8"/>
  <c r="C4096" i="8"/>
  <c r="C4097" i="8" l="1"/>
  <c r="B4097" i="8"/>
  <c r="A4098" i="8"/>
  <c r="C4098" i="8" l="1"/>
  <c r="B4098" i="8"/>
  <c r="A4099" i="8"/>
  <c r="C4099" i="8" l="1"/>
  <c r="B4099" i="8"/>
  <c r="A4100" i="8"/>
  <c r="B4100" i="8" l="1"/>
  <c r="A4101" i="8"/>
  <c r="C4100" i="8"/>
  <c r="C4101" i="8" l="1"/>
  <c r="B4101" i="8"/>
  <c r="A4102" i="8"/>
  <c r="A4103" i="8" l="1"/>
  <c r="C4102" i="8"/>
  <c r="B4102" i="8"/>
  <c r="A4104" i="8" l="1"/>
  <c r="C4103" i="8"/>
  <c r="B4103" i="8"/>
  <c r="C4104" i="8" l="1"/>
  <c r="B4104" i="8"/>
  <c r="A4105" i="8"/>
  <c r="C4105" i="8" l="1"/>
  <c r="B4105" i="8"/>
  <c r="A4106" i="8"/>
  <c r="A4107" i="8" l="1"/>
  <c r="C4106" i="8"/>
  <c r="B4106" i="8"/>
  <c r="C4107" i="8" l="1"/>
  <c r="B4107" i="8"/>
  <c r="A4108" i="8"/>
  <c r="A4109" i="8" l="1"/>
  <c r="B4108" i="8"/>
  <c r="C4108" i="8"/>
  <c r="A4110" i="8" l="1"/>
  <c r="C4109" i="8"/>
  <c r="B4109" i="8"/>
  <c r="B4110" i="8" l="1"/>
  <c r="A4111" i="8"/>
  <c r="C4110" i="8"/>
  <c r="C4111" i="8" l="1"/>
  <c r="B4111" i="8"/>
  <c r="A4112" i="8"/>
  <c r="C4112" i="8" l="1"/>
  <c r="B4112" i="8"/>
  <c r="A4113" i="8"/>
  <c r="A4114" i="8" l="1"/>
  <c r="C4113" i="8"/>
  <c r="B4113" i="8"/>
  <c r="A4115" i="8" l="1"/>
  <c r="C4114" i="8"/>
  <c r="B4114" i="8"/>
  <c r="A4116" i="8" l="1"/>
  <c r="C4115" i="8"/>
  <c r="B4115" i="8"/>
  <c r="A4117" i="8" l="1"/>
  <c r="B4116" i="8"/>
  <c r="C4116" i="8"/>
  <c r="C4117" i="8" l="1"/>
  <c r="B4117" i="8"/>
  <c r="A4118" i="8"/>
  <c r="C4118" i="8" l="1"/>
  <c r="B4118" i="8"/>
  <c r="A4119" i="8"/>
  <c r="C4119" i="8" l="1"/>
  <c r="B4119" i="8"/>
  <c r="A4120" i="8"/>
  <c r="B4120" i="8" l="1"/>
  <c r="C4120" i="8"/>
  <c r="A4121" i="8"/>
  <c r="A4122" i="8" l="1"/>
  <c r="C4121" i="8"/>
  <c r="B4121" i="8"/>
  <c r="A4123" i="8" l="1"/>
  <c r="C4122" i="8"/>
  <c r="B4122" i="8"/>
  <c r="A4124" i="8" l="1"/>
  <c r="C4123" i="8"/>
  <c r="B4123" i="8"/>
  <c r="C4124" i="8" l="1"/>
  <c r="B4124" i="8"/>
  <c r="A4125" i="8"/>
  <c r="C4125" i="8" l="1"/>
  <c r="B4125" i="8"/>
  <c r="A4126" i="8"/>
  <c r="C4126" i="8" l="1"/>
  <c r="B4126" i="8"/>
  <c r="A4127" i="8"/>
  <c r="C4127" i="8" l="1"/>
  <c r="A4128" i="8"/>
  <c r="B4127" i="8"/>
  <c r="C4128" i="8" l="1"/>
  <c r="B4128" i="8"/>
  <c r="A4129" i="8"/>
  <c r="A4130" i="8" l="1"/>
  <c r="C4129" i="8"/>
  <c r="B4129" i="8"/>
  <c r="B4130" i="8" l="1"/>
  <c r="A4131" i="8"/>
  <c r="C4130" i="8"/>
  <c r="C4131" i="8" l="1"/>
  <c r="B4131" i="8"/>
  <c r="A4132" i="8"/>
  <c r="C4132" i="8" l="1"/>
  <c r="B4132" i="8"/>
  <c r="A4133" i="8"/>
  <c r="A4134" i="8" l="1"/>
  <c r="C4133" i="8"/>
  <c r="B4133" i="8"/>
  <c r="C4134" i="8" l="1"/>
  <c r="B4134" i="8"/>
  <c r="A4135" i="8"/>
  <c r="C4135" i="8" l="1"/>
  <c r="B4135" i="8"/>
  <c r="A4136" i="8"/>
  <c r="A4137" i="8" l="1"/>
  <c r="C4136" i="8"/>
  <c r="B4136" i="8"/>
  <c r="C4137" i="8" l="1"/>
  <c r="B4137" i="8"/>
  <c r="A4138" i="8"/>
  <c r="C4138" i="8" l="1"/>
  <c r="B4138" i="8"/>
  <c r="A4139" i="8"/>
  <c r="C4139" i="8" l="1"/>
  <c r="A4140" i="8"/>
  <c r="B4139" i="8"/>
  <c r="B4140" i="8" l="1"/>
  <c r="C4140" i="8"/>
  <c r="A4141" i="8"/>
  <c r="A4142" i="8" l="1"/>
  <c r="C4141" i="8"/>
  <c r="B4141" i="8"/>
  <c r="A4143" i="8" l="1"/>
  <c r="C4142" i="8"/>
  <c r="B4142" i="8"/>
  <c r="A4144" i="8" l="1"/>
  <c r="B4143" i="8"/>
  <c r="C4143" i="8"/>
  <c r="C4144" i="8" l="1"/>
  <c r="B4144" i="8"/>
  <c r="A4145" i="8"/>
  <c r="C4145" i="8" l="1"/>
  <c r="B4145" i="8"/>
  <c r="A4146" i="8"/>
  <c r="C4146" i="8" l="1"/>
  <c r="B4146" i="8"/>
  <c r="A4147" i="8"/>
  <c r="C4147" i="8" l="1"/>
  <c r="A4148" i="8"/>
  <c r="B4147" i="8"/>
  <c r="C4148" i="8" l="1"/>
  <c r="B4148" i="8"/>
  <c r="A4149" i="8"/>
  <c r="A4150" i="8" l="1"/>
  <c r="B4149" i="8"/>
  <c r="C4149" i="8"/>
  <c r="B4150" i="8" l="1"/>
  <c r="A4151" i="8"/>
  <c r="C4150" i="8"/>
  <c r="C4151" i="8" l="1"/>
  <c r="B4151" i="8"/>
  <c r="A4152" i="8"/>
  <c r="C4152" i="8" l="1"/>
  <c r="B4152" i="8"/>
  <c r="A4153" i="8"/>
  <c r="A4154" i="8" l="1"/>
  <c r="B4153" i="8"/>
  <c r="C4153" i="8"/>
  <c r="B4154" i="8" l="1"/>
  <c r="A4155" i="8"/>
  <c r="C4154" i="8"/>
  <c r="A4156" i="8" l="1"/>
  <c r="C4155" i="8"/>
  <c r="B4155" i="8"/>
  <c r="A4157" i="8" l="1"/>
  <c r="C4156" i="8"/>
  <c r="B4156" i="8"/>
  <c r="C4157" i="8" l="1"/>
  <c r="B4157" i="8"/>
  <c r="A4158" i="8"/>
  <c r="C4158" i="8" l="1"/>
  <c r="B4158" i="8"/>
  <c r="A4159" i="8"/>
  <c r="C4159" i="8" l="1"/>
  <c r="A4160" i="8"/>
  <c r="B4159" i="8"/>
  <c r="B4160" i="8" l="1"/>
  <c r="A4161" i="8"/>
  <c r="C4160" i="8"/>
  <c r="A4162" i="8" l="1"/>
  <c r="C4161" i="8"/>
  <c r="B4161" i="8"/>
  <c r="A4163" i="8" l="1"/>
  <c r="B4162" i="8"/>
  <c r="C4162" i="8"/>
  <c r="A4164" i="8" l="1"/>
  <c r="C4163" i="8"/>
  <c r="B4163" i="8"/>
  <c r="C4164" i="8" l="1"/>
  <c r="B4164" i="8"/>
  <c r="A4165" i="8"/>
  <c r="C4165" i="8" l="1"/>
  <c r="B4165" i="8"/>
  <c r="A4166" i="8"/>
  <c r="A4167" i="8" l="1"/>
  <c r="C4166" i="8"/>
  <c r="B4166" i="8"/>
  <c r="C4167" i="8" l="1"/>
  <c r="A4168" i="8"/>
  <c r="B4167" i="8"/>
  <c r="A4169" i="8" l="1"/>
  <c r="C4168" i="8"/>
  <c r="B4168" i="8"/>
  <c r="A4170" i="8" l="1"/>
  <c r="C4169" i="8"/>
  <c r="B4169" i="8"/>
  <c r="B4170" i="8" l="1"/>
  <c r="A4171" i="8"/>
  <c r="C4170" i="8"/>
  <c r="C4171" i="8" l="1"/>
  <c r="B4171" i="8"/>
  <c r="A4172" i="8"/>
  <c r="C4172" i="8" l="1"/>
  <c r="B4172" i="8"/>
  <c r="A4173" i="8"/>
  <c r="C4173" i="8" l="1"/>
  <c r="B4173" i="8"/>
  <c r="A4174" i="8"/>
  <c r="A4175" i="8" l="1"/>
  <c r="C4174" i="8"/>
  <c r="B4174" i="8"/>
  <c r="C4175" i="8" l="1"/>
  <c r="A4176" i="8"/>
  <c r="B4175" i="8"/>
  <c r="A4177" i="8" l="1"/>
  <c r="C4176" i="8"/>
  <c r="B4176" i="8"/>
  <c r="C4177" i="8" l="1"/>
  <c r="B4177" i="8"/>
  <c r="A4178" i="8"/>
  <c r="C4178" i="8" l="1"/>
  <c r="B4178" i="8"/>
  <c r="A4179" i="8"/>
  <c r="C4179" i="8" l="1"/>
  <c r="B4179" i="8"/>
  <c r="A4180" i="8"/>
  <c r="B4180" i="8" l="1"/>
  <c r="A4181" i="8"/>
  <c r="C4180" i="8"/>
  <c r="C4181" i="8" l="1"/>
  <c r="B4181" i="8"/>
  <c r="A4182" i="8"/>
  <c r="A4183" i="8" l="1"/>
  <c r="C4182" i="8"/>
  <c r="B4182" i="8"/>
  <c r="A4184" i="8" l="1"/>
  <c r="C4183" i="8"/>
  <c r="B4183" i="8"/>
  <c r="C4184" i="8" l="1"/>
  <c r="B4184" i="8"/>
  <c r="A4185" i="8"/>
  <c r="C4185" i="8" l="1"/>
  <c r="B4185" i="8"/>
  <c r="A4186" i="8"/>
  <c r="A4187" i="8" l="1"/>
  <c r="B4186" i="8"/>
  <c r="C4186" i="8"/>
  <c r="C4187" i="8" l="1"/>
  <c r="B4187" i="8"/>
  <c r="A4188" i="8"/>
  <c r="A4189" i="8" l="1"/>
  <c r="C4188" i="8"/>
  <c r="B4188" i="8"/>
  <c r="A4190" i="8" l="1"/>
  <c r="C4189" i="8"/>
  <c r="B4189" i="8"/>
  <c r="B4190" i="8" l="1"/>
  <c r="A4191" i="8"/>
  <c r="C4190" i="8"/>
  <c r="C4191" i="8" l="1"/>
  <c r="B4191" i="8"/>
  <c r="A4192" i="8"/>
  <c r="C4192" i="8" l="1"/>
  <c r="B4192" i="8"/>
  <c r="A4193" i="8"/>
  <c r="C4193" i="8" l="1"/>
  <c r="B4193" i="8"/>
  <c r="A4194" i="8"/>
  <c r="A4195" i="8" l="1"/>
  <c r="C4194" i="8"/>
  <c r="B4194" i="8"/>
  <c r="C4195" i="8" l="1"/>
  <c r="B4195" i="8"/>
  <c r="A4196" i="8"/>
  <c r="A4197" i="8" l="1"/>
  <c r="C4196" i="8"/>
  <c r="B4196" i="8"/>
  <c r="C4197" i="8" l="1"/>
  <c r="B4197" i="8"/>
  <c r="A4198" i="8"/>
  <c r="C4198" i="8" l="1"/>
  <c r="B4198" i="8"/>
  <c r="A4199" i="8"/>
  <c r="C4199" i="8" l="1"/>
  <c r="B4199" i="8"/>
  <c r="A4200" i="8"/>
  <c r="B4200" i="8" l="1"/>
  <c r="A4201" i="8"/>
  <c r="C4200" i="8"/>
  <c r="C4201" i="8" l="1"/>
  <c r="B4201" i="8"/>
  <c r="A4202" i="8"/>
  <c r="A4203" i="8" l="1"/>
  <c r="B4202" i="8"/>
  <c r="C4202" i="8"/>
  <c r="A4204" i="8" l="1"/>
  <c r="C4203" i="8"/>
  <c r="B4203" i="8"/>
  <c r="C4204" i="8" l="1"/>
  <c r="B4204" i="8"/>
  <c r="A4205" i="8"/>
  <c r="C4205" i="8" l="1"/>
  <c r="B4205" i="8"/>
  <c r="A4206" i="8"/>
  <c r="A4207" i="8" l="1"/>
  <c r="C4206" i="8"/>
  <c r="B4206" i="8"/>
  <c r="C4207" i="8" l="1"/>
  <c r="B4207" i="8"/>
  <c r="A4208" i="8"/>
  <c r="A4209" i="8" l="1"/>
  <c r="B4208" i="8"/>
  <c r="C4208" i="8"/>
  <c r="A4210" i="8" l="1"/>
  <c r="C4209" i="8"/>
  <c r="B4209" i="8"/>
  <c r="B4210" i="8" l="1"/>
  <c r="A4211" i="8"/>
  <c r="C4210" i="8"/>
  <c r="C4211" i="8" l="1"/>
  <c r="B4211" i="8"/>
  <c r="A4212" i="8"/>
  <c r="C4212" i="8" l="1"/>
  <c r="B4212" i="8"/>
  <c r="A4213" i="8"/>
  <c r="A4214" i="8" l="1"/>
  <c r="B4213" i="8"/>
  <c r="C4213" i="8"/>
  <c r="A4215" i="8" l="1"/>
  <c r="B4214" i="8"/>
  <c r="C4214" i="8"/>
  <c r="B4215" i="8" l="1"/>
  <c r="A4216" i="8"/>
  <c r="C4215" i="8"/>
  <c r="A4217" i="8" l="1"/>
  <c r="B4216" i="8"/>
  <c r="C4216" i="8"/>
  <c r="C4217" i="8" l="1"/>
  <c r="B4217" i="8"/>
  <c r="A4218" i="8"/>
  <c r="C4218" i="8" l="1"/>
  <c r="B4218" i="8"/>
  <c r="A4219" i="8"/>
  <c r="C4219" i="8" l="1"/>
  <c r="A4220" i="8"/>
  <c r="B4219" i="8"/>
  <c r="B4220" i="8" l="1"/>
  <c r="C4220" i="8"/>
  <c r="A4221" i="8"/>
  <c r="B4221" i="8" l="1"/>
  <c r="A4222" i="8"/>
  <c r="C4221" i="8"/>
  <c r="A4223" i="8" l="1"/>
  <c r="C4222" i="8"/>
  <c r="B4222" i="8"/>
  <c r="A4224" i="8" l="1"/>
  <c r="C4223" i="8"/>
  <c r="B4223" i="8"/>
  <c r="C4224" i="8" l="1"/>
  <c r="B4224" i="8"/>
  <c r="A4225" i="8"/>
  <c r="C4225" i="8" l="1"/>
  <c r="B4225" i="8"/>
  <c r="A4226" i="8"/>
  <c r="C4226" i="8" l="1"/>
  <c r="B4226" i="8"/>
  <c r="A4227" i="8"/>
  <c r="C4227" i="8" l="1"/>
  <c r="B4227" i="8"/>
  <c r="A4228" i="8"/>
  <c r="C4228" i="8" l="1"/>
  <c r="B4228" i="8"/>
  <c r="A4229" i="8"/>
  <c r="A4230" i="8" l="1"/>
  <c r="C4229" i="8"/>
  <c r="B4229" i="8"/>
  <c r="B4230" i="8" l="1"/>
  <c r="A4231" i="8"/>
  <c r="C4230" i="8"/>
  <c r="C4231" i="8" l="1"/>
  <c r="B4231" i="8"/>
  <c r="A4232" i="8"/>
  <c r="C4232" i="8" l="1"/>
  <c r="B4232" i="8"/>
  <c r="A4233" i="8"/>
  <c r="A4234" i="8" l="1"/>
  <c r="C4233" i="8"/>
  <c r="B4233" i="8"/>
  <c r="C4234" i="8" l="1"/>
  <c r="B4234" i="8"/>
  <c r="A4235" i="8"/>
  <c r="C4235" i="8" l="1"/>
  <c r="B4235" i="8"/>
  <c r="A4236" i="8"/>
  <c r="A4237" i="8" l="1"/>
  <c r="C4236" i="8"/>
  <c r="B4236" i="8"/>
  <c r="C4237" i="8" l="1"/>
  <c r="B4237" i="8"/>
  <c r="A4238" i="8"/>
  <c r="C4238" i="8" l="1"/>
  <c r="B4238" i="8"/>
  <c r="A4239" i="8"/>
  <c r="C4239" i="8" l="1"/>
  <c r="A4240" i="8"/>
  <c r="B4239" i="8"/>
  <c r="B4240" i="8" l="1"/>
  <c r="C4240" i="8"/>
  <c r="A4241" i="8"/>
  <c r="A4242" i="8" l="1"/>
  <c r="C4241" i="8"/>
  <c r="B4241" i="8"/>
  <c r="A4243" i="8" l="1"/>
  <c r="C4242" i="8"/>
  <c r="B4242" i="8"/>
  <c r="A4244" i="8" l="1"/>
  <c r="C4243" i="8"/>
  <c r="B4243" i="8"/>
  <c r="C4244" i="8" l="1"/>
  <c r="B4244" i="8"/>
  <c r="A4245" i="8"/>
  <c r="C4245" i="8" l="1"/>
  <c r="B4245" i="8"/>
  <c r="A4246" i="8"/>
  <c r="C4246" i="8" l="1"/>
  <c r="B4246" i="8"/>
  <c r="A4247" i="8"/>
  <c r="C4247" i="8" l="1"/>
  <c r="A4248" i="8"/>
  <c r="B4247" i="8"/>
  <c r="C4248" i="8" l="1"/>
  <c r="B4248" i="8"/>
  <c r="A4249" i="8"/>
  <c r="A4250" i="8" l="1"/>
  <c r="C4249" i="8"/>
  <c r="B4249" i="8"/>
  <c r="B4250" i="8" l="1"/>
  <c r="A4251" i="8"/>
  <c r="C4250" i="8"/>
  <c r="C4251" i="8" l="1"/>
  <c r="B4251" i="8"/>
  <c r="A4252" i="8"/>
  <c r="C4252" i="8" l="1"/>
  <c r="B4252" i="8"/>
  <c r="A4253" i="8"/>
  <c r="A4254" i="8" l="1"/>
  <c r="B4253" i="8"/>
  <c r="C4253" i="8"/>
  <c r="B4254" i="8" l="1"/>
  <c r="C4254" i="8"/>
  <c r="A4255" i="8"/>
  <c r="A4256" i="8" l="1"/>
  <c r="C4255" i="8"/>
  <c r="B4255" i="8"/>
  <c r="A4257" i="8" l="1"/>
  <c r="C4256" i="8"/>
  <c r="B4256" i="8"/>
  <c r="C4257" i="8" l="1"/>
  <c r="B4257" i="8"/>
  <c r="A4258" i="8"/>
  <c r="C4258" i="8" l="1"/>
  <c r="B4258" i="8"/>
  <c r="A4259" i="8"/>
  <c r="C4259" i="8" l="1"/>
  <c r="A4260" i="8"/>
  <c r="B4259" i="8"/>
  <c r="B4260" i="8" l="1"/>
  <c r="A4261" i="8"/>
  <c r="C4260" i="8"/>
  <c r="A4262" i="8" l="1"/>
  <c r="C4261" i="8"/>
  <c r="B4261" i="8"/>
  <c r="A4263" i="8" l="1"/>
  <c r="B4262" i="8"/>
  <c r="C4262" i="8"/>
  <c r="A4264" i="8" l="1"/>
  <c r="C4263" i="8"/>
  <c r="B4263" i="8"/>
  <c r="C4264" i="8" l="1"/>
  <c r="B4264" i="8"/>
  <c r="A4265" i="8"/>
  <c r="C4265" i="8" l="1"/>
  <c r="B4265" i="8"/>
  <c r="A4266" i="8"/>
  <c r="C4266" i="8" l="1"/>
  <c r="B4266" i="8"/>
  <c r="A4267" i="8"/>
  <c r="C4267" i="8" l="1"/>
  <c r="B4267" i="8"/>
  <c r="A4268" i="8"/>
  <c r="A4269" i="8" l="1"/>
  <c r="C4268" i="8"/>
  <c r="B4268" i="8"/>
  <c r="A4270" i="8" l="1"/>
  <c r="C4269" i="8"/>
  <c r="B4269" i="8"/>
  <c r="B4270" i="8" l="1"/>
  <c r="A4271" i="8"/>
  <c r="C4270" i="8"/>
  <c r="C4271" i="8" l="1"/>
  <c r="B4271" i="8"/>
  <c r="A4272" i="8"/>
  <c r="C4272" i="8" l="1"/>
  <c r="B4272" i="8"/>
  <c r="A4273" i="8"/>
  <c r="C4273" i="8" l="1"/>
  <c r="B4273" i="8"/>
  <c r="A4274" i="8"/>
  <c r="A4275" i="8" l="1"/>
  <c r="C4274" i="8"/>
  <c r="B4274" i="8"/>
  <c r="C4275" i="8" l="1"/>
  <c r="A4276" i="8"/>
  <c r="B4275" i="8"/>
  <c r="A4277" i="8" l="1"/>
  <c r="C4276" i="8"/>
  <c r="B4276" i="8"/>
  <c r="C4277" i="8" l="1"/>
  <c r="B4277" i="8"/>
  <c r="A4278" i="8"/>
  <c r="C4278" i="8" l="1"/>
  <c r="B4278" i="8"/>
  <c r="A4279" i="8"/>
  <c r="C4279" i="8" l="1"/>
  <c r="B4279" i="8"/>
  <c r="A4280" i="8"/>
  <c r="B4280" i="8" l="1"/>
  <c r="A4281" i="8"/>
  <c r="C4280" i="8"/>
  <c r="C4281" i="8" l="1"/>
  <c r="B4281" i="8"/>
  <c r="A4282" i="8"/>
  <c r="A4283" i="8" l="1"/>
  <c r="C4282" i="8"/>
  <c r="B4282" i="8"/>
  <c r="A4284" i="8" l="1"/>
  <c r="C4283" i="8"/>
  <c r="B4283" i="8"/>
  <c r="C4284" i="8" l="1"/>
  <c r="B4284" i="8"/>
  <c r="A4285" i="8"/>
  <c r="C4285" i="8" l="1"/>
  <c r="B4285" i="8"/>
  <c r="A4286" i="8"/>
  <c r="A4287" i="8" l="1"/>
  <c r="B4286" i="8"/>
  <c r="C4286" i="8"/>
  <c r="C4287" i="8" l="1"/>
  <c r="B4287" i="8"/>
  <c r="A4288" i="8"/>
  <c r="A4289" i="8" l="1"/>
  <c r="C4288" i="8"/>
  <c r="B4288" i="8"/>
  <c r="A4290" i="8" l="1"/>
  <c r="C4289" i="8"/>
  <c r="B4289" i="8"/>
  <c r="B4290" i="8" l="1"/>
  <c r="A4291" i="8"/>
  <c r="C4290" i="8"/>
  <c r="C4291" i="8" l="1"/>
  <c r="B4291" i="8"/>
  <c r="A4292" i="8"/>
  <c r="C4292" i="8" l="1"/>
  <c r="B4292" i="8"/>
  <c r="A4293" i="8"/>
  <c r="C4293" i="8" l="1"/>
  <c r="B4293" i="8"/>
  <c r="A4294" i="8"/>
  <c r="A4295" i="8" l="1"/>
  <c r="B4294" i="8"/>
  <c r="C4294" i="8"/>
  <c r="C4295" i="8" l="1"/>
  <c r="B4295" i="8"/>
  <c r="A4296" i="8"/>
  <c r="A4297" i="8" l="1"/>
  <c r="C4296" i="8"/>
  <c r="B4296" i="8"/>
  <c r="C4297" i="8" l="1"/>
  <c r="B4297" i="8"/>
  <c r="A4298" i="8"/>
  <c r="C4298" i="8" l="1"/>
  <c r="B4298" i="8"/>
  <c r="A4299" i="8"/>
  <c r="C4299" i="8" l="1"/>
  <c r="B4299" i="8"/>
  <c r="A4300" i="8"/>
  <c r="B4300" i="8" l="1"/>
  <c r="A4301" i="8"/>
  <c r="C4300" i="8"/>
  <c r="C4301" i="8" l="1"/>
  <c r="B4301" i="8"/>
  <c r="A4302" i="8"/>
  <c r="A4303" i="8" l="1"/>
  <c r="C4302" i="8"/>
  <c r="B4302" i="8"/>
  <c r="A4304" i="8" l="1"/>
  <c r="C4303" i="8"/>
  <c r="B4303" i="8"/>
  <c r="C4304" i="8" l="1"/>
  <c r="B4304" i="8"/>
  <c r="A4305" i="8"/>
  <c r="C4305" i="8" l="1"/>
  <c r="B4305" i="8"/>
  <c r="A4306" i="8"/>
  <c r="A4307" i="8" l="1"/>
  <c r="C4306" i="8"/>
  <c r="B4306" i="8"/>
  <c r="C4307" i="8" l="1"/>
  <c r="A4308" i="8"/>
  <c r="B4307" i="8"/>
  <c r="A4309" i="8" l="1"/>
  <c r="B4308" i="8"/>
  <c r="C4308" i="8"/>
  <c r="A4310" i="8" l="1"/>
  <c r="C4309" i="8"/>
  <c r="B4309" i="8"/>
  <c r="B4310" i="8" l="1"/>
  <c r="A4311" i="8"/>
  <c r="C4310" i="8"/>
  <c r="C4311" i="8" l="1"/>
  <c r="B4311" i="8"/>
  <c r="A4312" i="8"/>
  <c r="C4312" i="8" l="1"/>
  <c r="B4312" i="8"/>
  <c r="A4313" i="8"/>
  <c r="A4314" i="8" l="1"/>
  <c r="B4313" i="8"/>
  <c r="C4313" i="8"/>
  <c r="A4315" i="8" l="1"/>
  <c r="C4314" i="8"/>
  <c r="B4314" i="8"/>
  <c r="C4315" i="8" l="1"/>
  <c r="B4315" i="8"/>
  <c r="A4316" i="8"/>
  <c r="A4317" i="8" l="1"/>
  <c r="B4316" i="8"/>
  <c r="C4316" i="8"/>
  <c r="C4317" i="8" l="1"/>
  <c r="B4317" i="8"/>
  <c r="A4318" i="8"/>
  <c r="C4318" i="8" l="1"/>
  <c r="B4318" i="8"/>
  <c r="A4319" i="8"/>
  <c r="C4319" i="8" l="1"/>
  <c r="A4320" i="8"/>
  <c r="B4319" i="8"/>
  <c r="B4320" i="8" l="1"/>
  <c r="C4320" i="8"/>
  <c r="A4321" i="8"/>
  <c r="A4322" i="8" l="1"/>
  <c r="C4321" i="8"/>
  <c r="B4321" i="8"/>
  <c r="A4323" i="8" l="1"/>
  <c r="B4322" i="8"/>
  <c r="C4322" i="8"/>
  <c r="A4324" i="8" l="1"/>
  <c r="B4323" i="8"/>
  <c r="C4323" i="8"/>
  <c r="C4324" i="8" l="1"/>
  <c r="B4324" i="8"/>
  <c r="A4325" i="8"/>
  <c r="C4325" i="8" l="1"/>
  <c r="B4325" i="8"/>
  <c r="A4326" i="8"/>
  <c r="C4326" i="8" l="1"/>
  <c r="B4326" i="8"/>
  <c r="A4327" i="8"/>
  <c r="C4327" i="8" l="1"/>
  <c r="A4328" i="8"/>
  <c r="B4327" i="8"/>
  <c r="C4328" i="8" l="1"/>
  <c r="B4328" i="8"/>
  <c r="A4329" i="8"/>
  <c r="A4330" i="8" l="1"/>
  <c r="B4329" i="8"/>
  <c r="C4329" i="8"/>
  <c r="B4330" i="8" l="1"/>
  <c r="A4331" i="8"/>
  <c r="C4330" i="8"/>
  <c r="C4331" i="8" l="1"/>
  <c r="B4331" i="8"/>
  <c r="A4332" i="8"/>
  <c r="C4332" i="8" l="1"/>
  <c r="B4332" i="8"/>
  <c r="A4333" i="8"/>
  <c r="A4334" i="8" l="1"/>
  <c r="B4333" i="8"/>
  <c r="C4333" i="8"/>
  <c r="C4334" i="8" l="1"/>
  <c r="B4334" i="8"/>
  <c r="A4335" i="8"/>
  <c r="C4335" i="8" l="1"/>
  <c r="B4335" i="8"/>
  <c r="A4336" i="8"/>
  <c r="A4337" i="8" l="1"/>
  <c r="C4336" i="8"/>
  <c r="B4336" i="8"/>
  <c r="C4337" i="8" l="1"/>
  <c r="B4337" i="8"/>
  <c r="A4338" i="8"/>
  <c r="C4338" i="8" l="1"/>
  <c r="B4338" i="8"/>
  <c r="A4339" i="8"/>
  <c r="C4339" i="8" l="1"/>
  <c r="A4340" i="8"/>
  <c r="B4339" i="8"/>
  <c r="B4340" i="8" l="1"/>
  <c r="C4340" i="8"/>
  <c r="A4341" i="8"/>
  <c r="A4342" i="8" l="1"/>
  <c r="C4341" i="8"/>
  <c r="B4341" i="8"/>
  <c r="A4343" i="8" l="1"/>
  <c r="C4342" i="8"/>
  <c r="B4342" i="8"/>
  <c r="A4344" i="8" l="1"/>
  <c r="C4343" i="8"/>
  <c r="B4343" i="8"/>
  <c r="C4344" i="8" l="1"/>
  <c r="B4344" i="8"/>
  <c r="A4345" i="8"/>
  <c r="C4345" i="8" l="1"/>
  <c r="B4345" i="8"/>
  <c r="A4346" i="8"/>
  <c r="C4346" i="8" l="1"/>
  <c r="B4346" i="8"/>
  <c r="A4347" i="8"/>
  <c r="C4347" i="8" l="1"/>
  <c r="A4348" i="8"/>
  <c r="B4347" i="8"/>
  <c r="C4348" i="8" l="1"/>
  <c r="B4348" i="8"/>
  <c r="A4349" i="8"/>
  <c r="A4350" i="8" l="1"/>
  <c r="C4349" i="8"/>
  <c r="B4349" i="8"/>
  <c r="B4350" i="8" l="1"/>
  <c r="A4351" i="8"/>
  <c r="C4350" i="8"/>
  <c r="C4351" i="8" l="1"/>
  <c r="B4351" i="8"/>
  <c r="A4352" i="8"/>
  <c r="C4352" i="8" l="1"/>
  <c r="B4352" i="8"/>
  <c r="A4353" i="8"/>
  <c r="A4354" i="8" l="1"/>
  <c r="B4353" i="8"/>
  <c r="C4353" i="8"/>
  <c r="B4354" i="8" l="1"/>
  <c r="C4354" i="8"/>
  <c r="A4355" i="8"/>
  <c r="A4356" i="8" l="1"/>
  <c r="C4355" i="8"/>
  <c r="B4355" i="8"/>
  <c r="A4357" i="8" l="1"/>
  <c r="C4356" i="8"/>
  <c r="B4356" i="8"/>
  <c r="C4357" i="8" l="1"/>
  <c r="B4357" i="8"/>
  <c r="A4358" i="8"/>
  <c r="C4358" i="8" l="1"/>
  <c r="B4358" i="8"/>
  <c r="A4359" i="8"/>
  <c r="C4359" i="8" l="1"/>
  <c r="B4359" i="8"/>
  <c r="A4360" i="8"/>
  <c r="B4360" i="8" l="1"/>
  <c r="A4361" i="8"/>
  <c r="C4360" i="8"/>
  <c r="A4362" i="8" l="1"/>
  <c r="C4361" i="8"/>
  <c r="B4361" i="8"/>
  <c r="A4363" i="8" l="1"/>
  <c r="B4362" i="8"/>
  <c r="C4362" i="8"/>
  <c r="A4364" i="8" l="1"/>
  <c r="C4363" i="8"/>
  <c r="B4363" i="8"/>
  <c r="C4364" i="8" l="1"/>
  <c r="B4364" i="8"/>
  <c r="A4365" i="8"/>
  <c r="C4365" i="8" l="1"/>
  <c r="B4365" i="8"/>
  <c r="A4366" i="8"/>
  <c r="A4367" i="8" l="1"/>
  <c r="C4366" i="8"/>
  <c r="B4366" i="8"/>
  <c r="C4367" i="8" l="1"/>
  <c r="A4368" i="8"/>
  <c r="B4367" i="8"/>
  <c r="A4369" i="8" l="1"/>
  <c r="C4368" i="8"/>
  <c r="B4368" i="8"/>
  <c r="A4370" i="8" l="1"/>
  <c r="C4369" i="8"/>
  <c r="B4369" i="8"/>
  <c r="B4370" i="8" l="1"/>
  <c r="A4371" i="8"/>
  <c r="C4370" i="8"/>
  <c r="C4371" i="8" l="1"/>
  <c r="B4371" i="8"/>
  <c r="A4372" i="8"/>
  <c r="C4372" i="8" l="1"/>
  <c r="B4372" i="8"/>
  <c r="A4373" i="8"/>
  <c r="C4373" i="8" l="1"/>
  <c r="B4373" i="8"/>
  <c r="A4374" i="8"/>
  <c r="C4374" i="8" l="1"/>
  <c r="B4374" i="8"/>
  <c r="A4375" i="8"/>
  <c r="C4375" i="8" l="1"/>
  <c r="A4376" i="8"/>
  <c r="B4375" i="8"/>
  <c r="A4377" i="8" l="1"/>
  <c r="C4376" i="8"/>
  <c r="B4376" i="8"/>
  <c r="C4377" i="8" l="1"/>
  <c r="B4377" i="8"/>
  <c r="A4378" i="8"/>
  <c r="C4378" i="8" l="1"/>
  <c r="B4378" i="8"/>
  <c r="A4379" i="8"/>
  <c r="C4379" i="8" l="1"/>
  <c r="B4379" i="8"/>
  <c r="A4380" i="8"/>
  <c r="B4380" i="8" l="1"/>
  <c r="A4381" i="8"/>
  <c r="C4380" i="8"/>
  <c r="C4381" i="8" l="1"/>
  <c r="B4381" i="8"/>
  <c r="A4382" i="8"/>
  <c r="A4383" i="8" l="1"/>
  <c r="B4382" i="8"/>
  <c r="C4382" i="8"/>
  <c r="A4384" i="8" l="1"/>
  <c r="C4383" i="8"/>
  <c r="B4383" i="8"/>
  <c r="C4384" i="8" l="1"/>
  <c r="B4384" i="8"/>
  <c r="A4385" i="8"/>
  <c r="C4385" i="8" l="1"/>
  <c r="B4385" i="8"/>
  <c r="A4386" i="8"/>
  <c r="A4387" i="8" l="1"/>
  <c r="C4386" i="8"/>
  <c r="B4386" i="8"/>
  <c r="C4387" i="8" l="1"/>
  <c r="B4387" i="8"/>
  <c r="A4388" i="8"/>
  <c r="A4389" i="8" l="1"/>
  <c r="B4388" i="8"/>
  <c r="C4388" i="8"/>
  <c r="A4390" i="8" l="1"/>
  <c r="C4389" i="8"/>
  <c r="B4389" i="8"/>
  <c r="B4390" i="8" l="1"/>
  <c r="A4391" i="8"/>
  <c r="C4390" i="8"/>
  <c r="C4391" i="8" l="1"/>
  <c r="B4391" i="8"/>
  <c r="A4392" i="8"/>
  <c r="C4392" i="8" l="1"/>
  <c r="B4392" i="8"/>
  <c r="A4393" i="8"/>
  <c r="C4393" i="8" l="1"/>
  <c r="B4393" i="8"/>
  <c r="A4394" i="8"/>
  <c r="A4395" i="8" l="1"/>
  <c r="C4394" i="8"/>
  <c r="B4394" i="8"/>
  <c r="C4395" i="8" l="1"/>
  <c r="B4395" i="8"/>
  <c r="A4396" i="8"/>
  <c r="A4397" i="8" l="1"/>
  <c r="C4396" i="8"/>
  <c r="B4396" i="8"/>
  <c r="C4397" i="8" l="1"/>
  <c r="B4397" i="8"/>
  <c r="A4398" i="8"/>
  <c r="C4398" i="8" l="1"/>
  <c r="B4398" i="8"/>
  <c r="A4399" i="8"/>
  <c r="C4399" i="8" l="1"/>
  <c r="B4399" i="8"/>
  <c r="A4400" i="8"/>
  <c r="B4400" i="8" l="1"/>
  <c r="A4401" i="8"/>
  <c r="C4400" i="8"/>
  <c r="C4401" i="8" l="1"/>
  <c r="B4401" i="8"/>
  <c r="A4402" i="8"/>
  <c r="A4403" i="8" l="1"/>
  <c r="C4402" i="8"/>
  <c r="B4402" i="8"/>
  <c r="A4404" i="8" l="1"/>
  <c r="C4403" i="8"/>
  <c r="B4403" i="8"/>
  <c r="C4404" i="8" l="1"/>
  <c r="B4404" i="8"/>
  <c r="A4405" i="8"/>
  <c r="C4405" i="8" l="1"/>
  <c r="B4405" i="8"/>
  <c r="A4406" i="8"/>
  <c r="A4407" i="8" l="1"/>
  <c r="C4406" i="8"/>
  <c r="B4406" i="8"/>
  <c r="C4407" i="8" l="1"/>
  <c r="B4407" i="8"/>
  <c r="A4408" i="8"/>
  <c r="A4409" i="8" l="1"/>
  <c r="B4408" i="8"/>
  <c r="C4408" i="8"/>
  <c r="A4410" i="8" l="1"/>
  <c r="C4409" i="8"/>
  <c r="B4409" i="8"/>
  <c r="B4410" i="8" l="1"/>
  <c r="A4411" i="8"/>
  <c r="C4410" i="8"/>
  <c r="C4411" i="8" l="1"/>
  <c r="B4411" i="8"/>
  <c r="A4412" i="8"/>
  <c r="C4412" i="8" l="1"/>
  <c r="B4412" i="8"/>
  <c r="A4413" i="8"/>
  <c r="C4413" i="8" l="1"/>
  <c r="B4413" i="8"/>
  <c r="A4414" i="8"/>
  <c r="A4415" i="8" l="1"/>
  <c r="C4414" i="8"/>
  <c r="B4414" i="8"/>
  <c r="A4416" i="8" l="1"/>
  <c r="C4415" i="8"/>
  <c r="B4415" i="8"/>
  <c r="A4417" i="8" l="1"/>
  <c r="B4416" i="8"/>
  <c r="C4416" i="8"/>
  <c r="C4417" i="8" l="1"/>
  <c r="B4417" i="8"/>
  <c r="A4418" i="8"/>
  <c r="C4418" i="8" l="1"/>
  <c r="B4418" i="8"/>
  <c r="A4419" i="8"/>
  <c r="C4419" i="8" l="1"/>
  <c r="B4419" i="8"/>
  <c r="A4420" i="8"/>
  <c r="B4420" i="8" l="1"/>
  <c r="C4420" i="8"/>
  <c r="A4421" i="8"/>
  <c r="A4422" i="8" l="1"/>
  <c r="C4421" i="8"/>
  <c r="B4421" i="8"/>
  <c r="A4423" i="8" l="1"/>
  <c r="B4422" i="8"/>
  <c r="C4422" i="8"/>
  <c r="A4424" i="8" l="1"/>
  <c r="C4423" i="8"/>
  <c r="B4423" i="8"/>
  <c r="C4424" i="8" l="1"/>
  <c r="B4424" i="8"/>
  <c r="A4425" i="8"/>
  <c r="C4425" i="8" l="1"/>
  <c r="B4425" i="8"/>
  <c r="A4426" i="8"/>
  <c r="C4426" i="8" l="1"/>
  <c r="B4426" i="8"/>
  <c r="A4427" i="8"/>
  <c r="C4427" i="8" l="1"/>
  <c r="B4427" i="8"/>
  <c r="A4428" i="8"/>
  <c r="C4428" i="8" l="1"/>
  <c r="B4428" i="8"/>
  <c r="A4429" i="8"/>
  <c r="A4430" i="8" l="1"/>
  <c r="C4429" i="8"/>
  <c r="B4429" i="8"/>
  <c r="B4430" i="8" l="1"/>
  <c r="A4431" i="8"/>
  <c r="C4430" i="8"/>
  <c r="C4431" i="8" l="1"/>
  <c r="B4431" i="8"/>
  <c r="A4432" i="8"/>
  <c r="C4432" i="8" l="1"/>
  <c r="B4432" i="8"/>
  <c r="A4433" i="8"/>
  <c r="A4434" i="8" l="1"/>
  <c r="C4433" i="8"/>
  <c r="B4433" i="8"/>
  <c r="C4434" i="8" l="1"/>
  <c r="B4434" i="8"/>
  <c r="A4435" i="8"/>
  <c r="A4436" i="8" l="1"/>
  <c r="C4435" i="8"/>
  <c r="B4435" i="8"/>
  <c r="A4437" i="8" l="1"/>
  <c r="C4436" i="8"/>
  <c r="B4436" i="8"/>
  <c r="C4437" i="8" l="1"/>
  <c r="B4437" i="8"/>
  <c r="A4438" i="8"/>
  <c r="C4438" i="8" l="1"/>
  <c r="B4438" i="8"/>
  <c r="A4439" i="8"/>
  <c r="C4439" i="8" l="1"/>
  <c r="A4440" i="8"/>
  <c r="B4439" i="8"/>
  <c r="B4440" i="8" l="1"/>
  <c r="C4440" i="8"/>
  <c r="A4441" i="8"/>
  <c r="A4442" i="8" l="1"/>
  <c r="C4441" i="8"/>
  <c r="B4441" i="8"/>
  <c r="A4443" i="8" l="1"/>
  <c r="C4442" i="8"/>
  <c r="B4442" i="8"/>
  <c r="A4444" i="8" l="1"/>
  <c r="C4443" i="8"/>
  <c r="B4443" i="8"/>
  <c r="C4444" i="8" l="1"/>
  <c r="B4444" i="8"/>
  <c r="A4445" i="8"/>
  <c r="C4445" i="8" l="1"/>
  <c r="B4445" i="8"/>
  <c r="A4446" i="8"/>
  <c r="C4446" i="8" l="1"/>
  <c r="B4446" i="8"/>
  <c r="A4447" i="8"/>
  <c r="C4447" i="8" l="1"/>
  <c r="A4448" i="8"/>
  <c r="B4447" i="8"/>
  <c r="C4448" i="8" l="1"/>
  <c r="B4448" i="8"/>
  <c r="A4449" i="8"/>
  <c r="A4450" i="8" l="1"/>
  <c r="C4449" i="8"/>
  <c r="B4449" i="8"/>
  <c r="B4450" i="8" l="1"/>
  <c r="A4451" i="8"/>
  <c r="C4450" i="8"/>
  <c r="C4451" i="8" l="1"/>
  <c r="B4451" i="8"/>
  <c r="A4452" i="8"/>
  <c r="C4452" i="8" l="1"/>
  <c r="B4452" i="8"/>
  <c r="A4453" i="8"/>
  <c r="A4454" i="8" l="1"/>
  <c r="B4453" i="8"/>
  <c r="C4453" i="8"/>
  <c r="B4454" i="8" l="1"/>
  <c r="C4454" i="8"/>
  <c r="A4455" i="8"/>
  <c r="A4456" i="8" l="1"/>
  <c r="C4455" i="8"/>
  <c r="B4455" i="8"/>
  <c r="A4457" i="8" l="1"/>
  <c r="C4456" i="8"/>
  <c r="B4456" i="8"/>
  <c r="C4457" i="8" l="1"/>
  <c r="B4457" i="8"/>
  <c r="A4458" i="8"/>
  <c r="C4458" i="8" l="1"/>
  <c r="B4458" i="8"/>
  <c r="A4459" i="8"/>
  <c r="C4459" i="8" l="1"/>
  <c r="B4459" i="8"/>
  <c r="A4460" i="8"/>
  <c r="B4460" i="8" l="1"/>
  <c r="A4461" i="8"/>
  <c r="C4460" i="8"/>
  <c r="A4462" i="8" l="1"/>
  <c r="C4461" i="8"/>
  <c r="B4461" i="8"/>
  <c r="A4463" i="8" l="1"/>
  <c r="B4462" i="8"/>
  <c r="C4462" i="8"/>
  <c r="A4464" i="8" l="1"/>
  <c r="C4463" i="8"/>
  <c r="B4463" i="8"/>
  <c r="C4464" i="8" l="1"/>
  <c r="B4464" i="8"/>
  <c r="A4465" i="8"/>
  <c r="C4465" i="8" l="1"/>
  <c r="B4465" i="8"/>
  <c r="A4466" i="8"/>
  <c r="B4466" i="8" l="1"/>
  <c r="A4467" i="8"/>
  <c r="C4466" i="8"/>
  <c r="C4467" i="8" l="1"/>
  <c r="A4468" i="8"/>
  <c r="B4467" i="8"/>
  <c r="A4469" i="8" l="1"/>
  <c r="C4468" i="8"/>
  <c r="B4468" i="8"/>
  <c r="A4470" i="8" l="1"/>
  <c r="C4469" i="8"/>
  <c r="B4469" i="8"/>
  <c r="B4470" i="8" l="1"/>
  <c r="A4471" i="8"/>
  <c r="C4470" i="8"/>
  <c r="C4471" i="8" l="1"/>
  <c r="B4471" i="8"/>
  <c r="A4472" i="8"/>
  <c r="C4472" i="8" l="1"/>
  <c r="B4472" i="8"/>
  <c r="A4473" i="8"/>
  <c r="C4473" i="8" l="1"/>
  <c r="B4473" i="8"/>
  <c r="A4474" i="8"/>
  <c r="A4475" i="8" l="1"/>
  <c r="B4474" i="8"/>
  <c r="C4474" i="8"/>
  <c r="C4475" i="8" l="1"/>
  <c r="A4476" i="8"/>
  <c r="B4475" i="8"/>
  <c r="A4477" i="8" l="1"/>
  <c r="C4476" i="8"/>
  <c r="B4476" i="8"/>
  <c r="C4477" i="8" l="1"/>
  <c r="B4477" i="8"/>
  <c r="A4478" i="8"/>
  <c r="C4478" i="8" l="1"/>
  <c r="B4478" i="8"/>
  <c r="A4479" i="8"/>
  <c r="C4479" i="8" l="1"/>
  <c r="B4479" i="8"/>
  <c r="A4480" i="8"/>
  <c r="B4480" i="8" l="1"/>
  <c r="A4481" i="8"/>
  <c r="C4480" i="8"/>
  <c r="C4481" i="8" l="1"/>
  <c r="B4481" i="8"/>
  <c r="A4482" i="8"/>
  <c r="A4483" i="8" l="1"/>
  <c r="C4482" i="8"/>
  <c r="B4482" i="8"/>
  <c r="A4484" i="8" l="1"/>
  <c r="C4483" i="8"/>
  <c r="B4483" i="8"/>
  <c r="C4484" i="8" l="1"/>
  <c r="B4484" i="8"/>
  <c r="A4485" i="8"/>
  <c r="C4485" i="8" l="1"/>
  <c r="B4485" i="8"/>
  <c r="A4486" i="8"/>
  <c r="A4487" i="8" l="1"/>
  <c r="B4486" i="8"/>
  <c r="C4486" i="8"/>
  <c r="C4487" i="8" l="1"/>
  <c r="B4487" i="8"/>
  <c r="A4488" i="8"/>
  <c r="A4489" i="8" l="1"/>
  <c r="C4488" i="8"/>
  <c r="B4488" i="8"/>
  <c r="A4490" i="8" l="1"/>
  <c r="C4489" i="8"/>
  <c r="B4489" i="8"/>
  <c r="B4490" i="8" l="1"/>
  <c r="A4491" i="8"/>
  <c r="C4490" i="8"/>
  <c r="C4491" i="8" l="1"/>
  <c r="B4491" i="8"/>
  <c r="A4492" i="8"/>
  <c r="C4492" i="8" l="1"/>
  <c r="B4492" i="8"/>
  <c r="A4493" i="8"/>
  <c r="C4493" i="8" l="1"/>
  <c r="B4493" i="8"/>
  <c r="A4494" i="8"/>
  <c r="A4495" i="8" l="1"/>
  <c r="C4494" i="8"/>
  <c r="B4494" i="8"/>
  <c r="C4495" i="8" l="1"/>
  <c r="B4495" i="8"/>
  <c r="A4496" i="8"/>
  <c r="A4497" i="8" l="1"/>
  <c r="C4496" i="8"/>
  <c r="B4496" i="8"/>
  <c r="C4497" i="8" l="1"/>
  <c r="B4497" i="8"/>
  <c r="A4498" i="8"/>
  <c r="C4498" i="8" l="1"/>
  <c r="B4498" i="8"/>
  <c r="A4499" i="8"/>
  <c r="C4499" i="8" l="1"/>
  <c r="B4499" i="8"/>
  <c r="A4500" i="8"/>
  <c r="B4500" i="8" l="1"/>
  <c r="A4501" i="8"/>
  <c r="C4500" i="8"/>
  <c r="C4501" i="8" l="1"/>
  <c r="B4501" i="8"/>
  <c r="A4502" i="8"/>
  <c r="A4503" i="8" l="1"/>
  <c r="C4502" i="8"/>
  <c r="B4502" i="8"/>
  <c r="A4504" i="8" l="1"/>
  <c r="C4503" i="8"/>
  <c r="B4503" i="8"/>
  <c r="C4504" i="8" l="1"/>
  <c r="B4504" i="8"/>
  <c r="A4505" i="8"/>
  <c r="C4505" i="8" l="1"/>
  <c r="B4505" i="8"/>
  <c r="A4506" i="8"/>
  <c r="A4507" i="8" l="1"/>
  <c r="C4506" i="8"/>
  <c r="B4506" i="8"/>
  <c r="C4507" i="8" l="1"/>
  <c r="A4508" i="8"/>
  <c r="B4507" i="8"/>
  <c r="A4509" i="8" l="1"/>
  <c r="B4508" i="8"/>
  <c r="C4508" i="8"/>
  <c r="A4510" i="8" l="1"/>
  <c r="C4509" i="8"/>
  <c r="B4509" i="8"/>
  <c r="B4510" i="8" l="1"/>
  <c r="A4511" i="8"/>
  <c r="C4510" i="8"/>
  <c r="C4511" i="8" l="1"/>
  <c r="B4511" i="8"/>
  <c r="A4512" i="8"/>
  <c r="C4512" i="8" l="1"/>
  <c r="B4512" i="8"/>
  <c r="A4513" i="8"/>
  <c r="A4514" i="8" l="1"/>
  <c r="B4513" i="8"/>
  <c r="C4513" i="8"/>
  <c r="A4515" i="8" l="1"/>
  <c r="C4514" i="8"/>
  <c r="B4514" i="8"/>
  <c r="C4515" i="8" l="1"/>
  <c r="B4515" i="8"/>
  <c r="A4516" i="8"/>
  <c r="A4517" i="8" l="1"/>
  <c r="B4516" i="8"/>
  <c r="C4516" i="8"/>
  <c r="C4517" i="8" l="1"/>
  <c r="B4517" i="8"/>
  <c r="A4518" i="8"/>
  <c r="C4518" i="8" l="1"/>
  <c r="B4518" i="8"/>
  <c r="A4519" i="8"/>
  <c r="C4519" i="8" l="1"/>
  <c r="B4519" i="8"/>
  <c r="A4520" i="8"/>
  <c r="B4520" i="8" l="1"/>
  <c r="C4520" i="8"/>
  <c r="A4521" i="8"/>
  <c r="C4521" i="8" l="1"/>
  <c r="B4521" i="8"/>
  <c r="A4522" i="8"/>
  <c r="A4523" i="8" l="1"/>
  <c r="C4522" i="8"/>
  <c r="B4522" i="8"/>
  <c r="A4524" i="8" l="1"/>
  <c r="C4523" i="8"/>
  <c r="B4523" i="8"/>
  <c r="C4524" i="8" l="1"/>
  <c r="B4524" i="8"/>
  <c r="A4525" i="8"/>
  <c r="C4525" i="8" l="1"/>
  <c r="B4525" i="8"/>
  <c r="A4526" i="8"/>
  <c r="C4526" i="8" l="1"/>
  <c r="B4526" i="8"/>
  <c r="A4527" i="8"/>
  <c r="C4527" i="8" l="1"/>
  <c r="B4527" i="8"/>
  <c r="A4528" i="8"/>
  <c r="C4528" i="8" l="1"/>
  <c r="B4528" i="8"/>
  <c r="A4529" i="8"/>
  <c r="A4530" i="8" l="1"/>
  <c r="C4529" i="8"/>
  <c r="B4529" i="8"/>
  <c r="B4530" i="8" l="1"/>
  <c r="A4531" i="8"/>
  <c r="C4530" i="8"/>
  <c r="C4531" i="8" l="1"/>
  <c r="B4531" i="8"/>
  <c r="A4532" i="8"/>
  <c r="C4532" i="8" l="1"/>
  <c r="B4532" i="8"/>
  <c r="A4533" i="8"/>
  <c r="A4534" i="8" l="1"/>
  <c r="C4533" i="8"/>
  <c r="B4533" i="8"/>
  <c r="C4534" i="8" l="1"/>
  <c r="B4534" i="8"/>
  <c r="A4535" i="8"/>
  <c r="B4535" i="8" l="1"/>
  <c r="A4536" i="8"/>
  <c r="C4535" i="8"/>
  <c r="A4537" i="8" l="1"/>
  <c r="C4536" i="8"/>
  <c r="B4536" i="8"/>
  <c r="C4537" i="8" l="1"/>
  <c r="B4537" i="8"/>
  <c r="A4538" i="8"/>
  <c r="C4538" i="8" l="1"/>
  <c r="B4538" i="8"/>
  <c r="A4539" i="8"/>
  <c r="C4539" i="8" l="1"/>
  <c r="A4540" i="8"/>
  <c r="B4539" i="8"/>
  <c r="B4540" i="8" l="1"/>
  <c r="C4540" i="8"/>
  <c r="A4541" i="8"/>
  <c r="A4542" i="8" l="1"/>
  <c r="B4541" i="8"/>
  <c r="C4541" i="8"/>
  <c r="A4543" i="8" l="1"/>
  <c r="C4542" i="8"/>
  <c r="B4542" i="8"/>
  <c r="A4544" i="8" l="1"/>
  <c r="C4543" i="8"/>
  <c r="B4543" i="8"/>
  <c r="C4544" i="8" l="1"/>
  <c r="B4544" i="8"/>
  <c r="A4545" i="8"/>
  <c r="C4545" i="8" l="1"/>
  <c r="B4545" i="8"/>
  <c r="A4546" i="8"/>
  <c r="C4546" i="8" l="1"/>
  <c r="B4546" i="8"/>
  <c r="A4547" i="8"/>
  <c r="C4547" i="8" l="1"/>
  <c r="A4548" i="8"/>
  <c r="B4547" i="8"/>
  <c r="C4548" i="8" l="1"/>
  <c r="B4548" i="8"/>
  <c r="A4549" i="8"/>
  <c r="A4550" i="8" l="1"/>
  <c r="C4549" i="8"/>
  <c r="B4549" i="8"/>
  <c r="B4550" i="8" l="1"/>
  <c r="A4551" i="8"/>
  <c r="C4550" i="8"/>
  <c r="C4551" i="8" l="1"/>
  <c r="B4551" i="8"/>
  <c r="A4552" i="8"/>
  <c r="C4552" i="8" l="1"/>
  <c r="B4552" i="8"/>
  <c r="A4553" i="8"/>
  <c r="A4554" i="8" l="1"/>
  <c r="B4553" i="8"/>
  <c r="C4553" i="8"/>
  <c r="B4554" i="8" l="1"/>
  <c r="C4554" i="8"/>
  <c r="A4555" i="8"/>
  <c r="A4556" i="8" l="1"/>
  <c r="C4555" i="8"/>
  <c r="B4555" i="8"/>
  <c r="A4557" i="8" l="1"/>
  <c r="C4556" i="8"/>
  <c r="B4556" i="8"/>
  <c r="C4557" i="8" l="1"/>
  <c r="B4557" i="8"/>
  <c r="A4558" i="8"/>
  <c r="C4558" i="8" l="1"/>
  <c r="B4558" i="8"/>
  <c r="A4559" i="8"/>
  <c r="C4559" i="8" l="1"/>
  <c r="A4560" i="8"/>
  <c r="B4559" i="8"/>
  <c r="B4560" i="8" l="1"/>
  <c r="A4561" i="8"/>
  <c r="C4560" i="8"/>
  <c r="A4562" i="8" l="1"/>
  <c r="C4561" i="8"/>
  <c r="B4561" i="8"/>
  <c r="A4563" i="8" l="1"/>
  <c r="B4562" i="8"/>
  <c r="C4562" i="8"/>
  <c r="A4564" i="8" l="1"/>
  <c r="C4563" i="8"/>
  <c r="B4563" i="8"/>
  <c r="C4564" i="8" l="1"/>
  <c r="B4564" i="8"/>
  <c r="A4565" i="8"/>
  <c r="C4565" i="8" l="1"/>
  <c r="B4565" i="8"/>
  <c r="A4566" i="8"/>
  <c r="A4567" i="8" l="1"/>
  <c r="C4566" i="8"/>
  <c r="B4566" i="8"/>
  <c r="C4567" i="8" l="1"/>
  <c r="A4568" i="8"/>
  <c r="B4567" i="8"/>
  <c r="A4569" i="8" l="1"/>
  <c r="C4568" i="8"/>
  <c r="B4568" i="8"/>
  <c r="A4570" i="8" l="1"/>
  <c r="C4569" i="8"/>
  <c r="B4569" i="8"/>
  <c r="B4570" i="8" l="1"/>
  <c r="A4571" i="8"/>
  <c r="C4570" i="8"/>
  <c r="C4571" i="8" l="1"/>
  <c r="B4571" i="8"/>
  <c r="A4572" i="8"/>
  <c r="C4572" i="8" l="1"/>
  <c r="B4572" i="8"/>
  <c r="A4573" i="8"/>
  <c r="C4573" i="8" l="1"/>
  <c r="B4573" i="8"/>
  <c r="A4574" i="8"/>
  <c r="A4575" i="8" l="1"/>
  <c r="C4574" i="8"/>
  <c r="B4574" i="8"/>
  <c r="A4576" i="8" l="1"/>
  <c r="B4575" i="8"/>
  <c r="C4575" i="8"/>
  <c r="C4576" i="8" l="1"/>
  <c r="B4576" i="8"/>
  <c r="A4577" i="8"/>
  <c r="A4578" i="8" l="1"/>
  <c r="C4577" i="8"/>
  <c r="B4577" i="8"/>
  <c r="B4578" i="8" l="1"/>
  <c r="C4578" i="8"/>
  <c r="A4579" i="8"/>
  <c r="A4580" i="8" l="1"/>
  <c r="C4579" i="8"/>
  <c r="B4579" i="8"/>
  <c r="C4580" i="8" l="1"/>
  <c r="B4580" i="8"/>
  <c r="A4581" i="8"/>
  <c r="C4581" i="8" l="1"/>
  <c r="B4581" i="8"/>
  <c r="A4582" i="8"/>
  <c r="B4582" i="8" l="1"/>
  <c r="C4582" i="8"/>
  <c r="A4583" i="8"/>
  <c r="A4584" i="8" l="1"/>
  <c r="C4583" i="8"/>
  <c r="B4583" i="8"/>
  <c r="B4584" i="8" l="1"/>
  <c r="A4585" i="8"/>
  <c r="C4584" i="8"/>
  <c r="B4585" i="8" l="1"/>
  <c r="A4586" i="8"/>
  <c r="C4585" i="8"/>
  <c r="C4586" i="8" l="1"/>
  <c r="B4586" i="8"/>
  <c r="A4587" i="8"/>
  <c r="A4588" i="8" l="1"/>
  <c r="B4587" i="8"/>
  <c r="C4587" i="8"/>
  <c r="A4589" i="8" l="1"/>
  <c r="B4588" i="8"/>
  <c r="C4588" i="8"/>
  <c r="C4589" i="8" l="1"/>
  <c r="B4589" i="8"/>
  <c r="A4590" i="8"/>
  <c r="A4591" i="8" l="1"/>
  <c r="C4590" i="8"/>
  <c r="B4590" i="8"/>
  <c r="C4591" i="8" l="1"/>
  <c r="B4591" i="8"/>
  <c r="A4592" i="8"/>
  <c r="C4592" i="8" l="1"/>
  <c r="A4593" i="8"/>
  <c r="B4592" i="8"/>
  <c r="B4593" i="8" l="1"/>
  <c r="C4593" i="8"/>
  <c r="A4594" i="8"/>
  <c r="C4594" i="8" l="1"/>
  <c r="B4594" i="8"/>
  <c r="A4595" i="8"/>
  <c r="C4595" i="8" l="1"/>
  <c r="B4595" i="8"/>
  <c r="A4596" i="8"/>
  <c r="A4597" i="8" l="1"/>
  <c r="C4596" i="8"/>
  <c r="B4596" i="8"/>
  <c r="A4598" i="8" l="1"/>
  <c r="C4597" i="8"/>
  <c r="B4597" i="8"/>
  <c r="C4598" i="8" l="1"/>
  <c r="B4598" i="8"/>
  <c r="A4599" i="8"/>
  <c r="B4599" i="8" l="1"/>
  <c r="C4599" i="8"/>
  <c r="A4600" i="8"/>
  <c r="C4600" i="8" l="1"/>
  <c r="A4601" i="8"/>
  <c r="B4600" i="8"/>
  <c r="A4602" i="8" l="1"/>
  <c r="C4601" i="8"/>
  <c r="B4601" i="8"/>
  <c r="C4602" i="8" l="1"/>
  <c r="B4602" i="8"/>
  <c r="A4603" i="8"/>
  <c r="A4604" i="8" l="1"/>
  <c r="B4603" i="8"/>
  <c r="C4603" i="8"/>
  <c r="C4604" i="8" l="1"/>
  <c r="B4604" i="8"/>
  <c r="A4605" i="8"/>
  <c r="B4605" i="8" l="1"/>
  <c r="A4606" i="8"/>
  <c r="C4605" i="8"/>
  <c r="C4606" i="8" l="1"/>
  <c r="B4606" i="8"/>
  <c r="A4607" i="8"/>
  <c r="C4607" i="8" l="1"/>
  <c r="A4608" i="8"/>
  <c r="B4607" i="8"/>
  <c r="C4608" i="8" l="1"/>
  <c r="B4608" i="8"/>
  <c r="A4609" i="8"/>
  <c r="A4610" i="8" l="1"/>
  <c r="B4609" i="8"/>
  <c r="C4609" i="8"/>
  <c r="C4610" i="8" l="1"/>
  <c r="B4610" i="8"/>
  <c r="A4611" i="8"/>
  <c r="C4611" i="8" l="1"/>
  <c r="A4612" i="8"/>
  <c r="B4611" i="8"/>
  <c r="C4612" i="8" l="1"/>
  <c r="A4613" i="8"/>
  <c r="B4612" i="8"/>
  <c r="B4613" i="8" l="1"/>
  <c r="A4614" i="8"/>
  <c r="C4613" i="8"/>
  <c r="B4614" i="8" l="1"/>
  <c r="A4615" i="8"/>
  <c r="C4614" i="8"/>
  <c r="C4615" i="8" l="1"/>
  <c r="B4615" i="8"/>
  <c r="A4616" i="8"/>
  <c r="B4616" i="8" l="1"/>
  <c r="A4617" i="8"/>
  <c r="C4616" i="8"/>
  <c r="A4618" i="8" l="1"/>
  <c r="C4617" i="8"/>
  <c r="B4617" i="8"/>
  <c r="B4618" i="8" l="1"/>
  <c r="A4619" i="8"/>
  <c r="C4618" i="8"/>
  <c r="C4619" i="8" l="1"/>
  <c r="B4619" i="8"/>
  <c r="A4620" i="8"/>
  <c r="C4620" i="8" l="1"/>
  <c r="A4621" i="8"/>
  <c r="B4620" i="8"/>
  <c r="C4621" i="8" l="1"/>
  <c r="B4621" i="8"/>
  <c r="A4622" i="8"/>
  <c r="A4623" i="8" l="1"/>
  <c r="C4622" i="8"/>
  <c r="B4622" i="8"/>
  <c r="C4623" i="8" l="1"/>
  <c r="B4623" i="8"/>
  <c r="A4624" i="8"/>
  <c r="C4624" i="8" l="1"/>
  <c r="B4624" i="8"/>
  <c r="A4625" i="8"/>
  <c r="B4625" i="8" l="1"/>
  <c r="A4626" i="8"/>
  <c r="C4625" i="8"/>
  <c r="A4627" i="8" l="1"/>
  <c r="C4626" i="8"/>
  <c r="B4626" i="8"/>
  <c r="C4627" i="8" l="1"/>
  <c r="B4627" i="8"/>
  <c r="A4628" i="8"/>
  <c r="C4628" i="8" l="1"/>
  <c r="B4628" i="8"/>
  <c r="A4629" i="8"/>
  <c r="C4629" i="8" l="1"/>
  <c r="A4630" i="8"/>
  <c r="B4629" i="8"/>
  <c r="A4631" i="8" l="1"/>
  <c r="C4630" i="8"/>
  <c r="B4630" i="8"/>
  <c r="C4631" i="8" l="1"/>
  <c r="B4631" i="8"/>
  <c r="A4632" i="8"/>
  <c r="C4632" i="8" l="1"/>
  <c r="B4632" i="8"/>
  <c r="A4633" i="8"/>
  <c r="B4633" i="8" l="1"/>
  <c r="C4633" i="8"/>
  <c r="A4634" i="8"/>
  <c r="A4635" i="8" l="1"/>
  <c r="C4634" i="8"/>
  <c r="B4634" i="8"/>
  <c r="A4636" i="8" l="1"/>
  <c r="C4635" i="8"/>
  <c r="B4635" i="8"/>
  <c r="C4636" i="8" l="1"/>
  <c r="B4636" i="8"/>
  <c r="A4637" i="8"/>
  <c r="A4638" i="8" l="1"/>
  <c r="C4637" i="8"/>
  <c r="B4637" i="8"/>
  <c r="A4639" i="8" l="1"/>
  <c r="B4638" i="8"/>
  <c r="C4638" i="8"/>
  <c r="A4640" i="8" l="1"/>
  <c r="C4639" i="8"/>
  <c r="B4639" i="8"/>
  <c r="C4640" i="8" l="1"/>
  <c r="B4640" i="8"/>
  <c r="A4641" i="8"/>
  <c r="C4641" i="8" l="1"/>
  <c r="B4641" i="8"/>
  <c r="A4642" i="8"/>
  <c r="A4643" i="8" l="1"/>
  <c r="C4642" i="8"/>
  <c r="B4642" i="8"/>
  <c r="A4644" i="8" l="1"/>
  <c r="C4643" i="8"/>
  <c r="B4643" i="8"/>
  <c r="C4644" i="8" l="1"/>
  <c r="B4644" i="8"/>
  <c r="A4645" i="8"/>
  <c r="B4645" i="8" l="1"/>
  <c r="A4646" i="8"/>
  <c r="C4645" i="8"/>
  <c r="C4646" i="8" l="1"/>
  <c r="B4646" i="8"/>
  <c r="A4647" i="8"/>
  <c r="A4648" i="8" l="1"/>
  <c r="C4647" i="8"/>
  <c r="B4647" i="8"/>
  <c r="B4648" i="8" l="1"/>
  <c r="A4649" i="8"/>
  <c r="C4648" i="8"/>
  <c r="C4649" i="8" l="1"/>
  <c r="B4649" i="8"/>
  <c r="A4650" i="8"/>
  <c r="B4650" i="8" l="1"/>
  <c r="C4650" i="8"/>
  <c r="A4651" i="8"/>
  <c r="A4652" i="8" l="1"/>
  <c r="C4651" i="8"/>
  <c r="B4651" i="8"/>
  <c r="C4652" i="8" l="1"/>
  <c r="A4653" i="8"/>
  <c r="B4652" i="8"/>
  <c r="B4653" i="8" l="1"/>
  <c r="C4653" i="8"/>
  <c r="A4654" i="8"/>
  <c r="C4654" i="8" l="1"/>
  <c r="B4654" i="8"/>
  <c r="A4655" i="8"/>
  <c r="A4656" i="8" l="1"/>
  <c r="C4655" i="8"/>
  <c r="B4655" i="8"/>
  <c r="A4657" i="8" l="1"/>
  <c r="C4656" i="8"/>
  <c r="B4656" i="8"/>
  <c r="A4658" i="8" l="1"/>
  <c r="C4657" i="8"/>
  <c r="B4657" i="8"/>
  <c r="C4658" i="8" l="1"/>
  <c r="B4658" i="8"/>
  <c r="A4659" i="8"/>
  <c r="A4660" i="8" l="1"/>
  <c r="C4659" i="8"/>
  <c r="B4659" i="8"/>
  <c r="C4660" i="8" l="1"/>
  <c r="A4661" i="8"/>
  <c r="B4660" i="8"/>
  <c r="C4661" i="8" l="1"/>
  <c r="B4661" i="8"/>
  <c r="A4662" i="8"/>
  <c r="C4662" i="8" l="1"/>
  <c r="B4662" i="8"/>
  <c r="A4663" i="8"/>
  <c r="C4663" i="8" l="1"/>
  <c r="A4664" i="8"/>
  <c r="B4663" i="8"/>
  <c r="A4665" i="8" l="1"/>
  <c r="C4664" i="8"/>
  <c r="B4664" i="8"/>
  <c r="B4665" i="8" l="1"/>
  <c r="A4666" i="8"/>
  <c r="C4665" i="8"/>
  <c r="C4666" i="8" l="1"/>
  <c r="B4666" i="8"/>
  <c r="A4667" i="8"/>
  <c r="C4667" i="8" l="1"/>
  <c r="B4667" i="8"/>
  <c r="A4668" i="8"/>
  <c r="A4669" i="8" l="1"/>
  <c r="C4668" i="8"/>
  <c r="B4668" i="8"/>
  <c r="A4670" i="8" l="1"/>
  <c r="C4669" i="8"/>
  <c r="B4669" i="8"/>
  <c r="C4670" i="8" l="1"/>
  <c r="B4670" i="8"/>
  <c r="A4671" i="8"/>
  <c r="C4671" i="8" l="1"/>
  <c r="B4671" i="8"/>
  <c r="A4672" i="8"/>
  <c r="C4672" i="8" l="1"/>
  <c r="A4673" i="8"/>
  <c r="B4672" i="8"/>
  <c r="B4673" i="8" l="1"/>
  <c r="A4674" i="8"/>
  <c r="C4673" i="8"/>
  <c r="C4674" i="8" l="1"/>
  <c r="B4674" i="8"/>
  <c r="A4675" i="8"/>
  <c r="C4675" i="8" l="1"/>
  <c r="A4676" i="8"/>
  <c r="B4675" i="8"/>
  <c r="B4676" i="8" l="1"/>
  <c r="C4676" i="8"/>
  <c r="A4677" i="8"/>
  <c r="A4678" i="8" l="1"/>
  <c r="C4677" i="8"/>
  <c r="B4677" i="8"/>
  <c r="C4678" i="8" l="1"/>
  <c r="B4678" i="8"/>
  <c r="A4679" i="8"/>
  <c r="C4679" i="8" l="1"/>
  <c r="B4679" i="8"/>
  <c r="A4680" i="8"/>
  <c r="C4680" i="8" l="1"/>
  <c r="B4680" i="8"/>
  <c r="A4681" i="8"/>
  <c r="A4682" i="8" l="1"/>
  <c r="C4681" i="8"/>
  <c r="B4681" i="8"/>
  <c r="B4682" i="8" l="1"/>
  <c r="A4683" i="8"/>
  <c r="C4682" i="8"/>
  <c r="C4683" i="8" l="1"/>
  <c r="B4683" i="8"/>
  <c r="A4684" i="8"/>
  <c r="B4684" i="8" l="1"/>
  <c r="C4684" i="8"/>
  <c r="A4685" i="8"/>
  <c r="B4685" i="8" l="1"/>
  <c r="A4686" i="8"/>
  <c r="C4685" i="8"/>
  <c r="A4687" i="8" l="1"/>
  <c r="C4686" i="8"/>
  <c r="B4686" i="8"/>
  <c r="C4687" i="8" l="1"/>
  <c r="B4687" i="8"/>
  <c r="A4688" i="8"/>
  <c r="A4689" i="8" l="1"/>
  <c r="B4688" i="8"/>
  <c r="C4688" i="8"/>
  <c r="C4689" i="8" l="1"/>
  <c r="B4689" i="8"/>
  <c r="A4690" i="8"/>
  <c r="A4691" i="8" l="1"/>
  <c r="C4690" i="8"/>
  <c r="B4690" i="8"/>
  <c r="C4691" i="8" l="1"/>
  <c r="B4691" i="8"/>
  <c r="A4692" i="8"/>
  <c r="C4692" i="8" l="1"/>
  <c r="A4693" i="8"/>
  <c r="B4692" i="8"/>
  <c r="B4693" i="8" l="1"/>
  <c r="C4693" i="8"/>
  <c r="A4694" i="8"/>
  <c r="A4695" i="8" l="1"/>
  <c r="B4694" i="8"/>
  <c r="C4694" i="8"/>
  <c r="C4695" i="8" l="1"/>
  <c r="B4695" i="8"/>
  <c r="A4696" i="8"/>
  <c r="C4696" i="8" l="1"/>
  <c r="B4696" i="8"/>
  <c r="A4697" i="8"/>
  <c r="A4698" i="8" l="1"/>
  <c r="C4697" i="8"/>
  <c r="B4697" i="8"/>
  <c r="A4699" i="8" l="1"/>
  <c r="B4698" i="8"/>
  <c r="C4698" i="8"/>
  <c r="B4699" i="8" l="1"/>
  <c r="A4700" i="8"/>
  <c r="C4699" i="8"/>
  <c r="C4700" i="8" l="1"/>
  <c r="B4700" i="8"/>
  <c r="A4701" i="8"/>
  <c r="A4702" i="8" l="1"/>
  <c r="B4701" i="8"/>
  <c r="C4701" i="8"/>
  <c r="A4703" i="8" l="1"/>
  <c r="C4702" i="8"/>
  <c r="B4702" i="8"/>
  <c r="A4704" i="8" l="1"/>
  <c r="C4703" i="8"/>
  <c r="B4703" i="8"/>
  <c r="C4704" i="8" l="1"/>
  <c r="B4704" i="8"/>
  <c r="A4705" i="8"/>
  <c r="B4705" i="8" l="1"/>
  <c r="A4706" i="8"/>
  <c r="C4705" i="8"/>
  <c r="C4706" i="8" l="1"/>
  <c r="B4706" i="8"/>
  <c r="A4707" i="8"/>
  <c r="A4708" i="8" l="1"/>
  <c r="B4707" i="8"/>
  <c r="C4707" i="8"/>
  <c r="C4708" i="8" l="1"/>
  <c r="B4708" i="8"/>
  <c r="A4709" i="8"/>
  <c r="C4709" i="8" l="1"/>
  <c r="B4709" i="8"/>
  <c r="A4710" i="8"/>
  <c r="A4711" i="8" l="1"/>
  <c r="B4710" i="8"/>
  <c r="C4710" i="8"/>
  <c r="A4712" i="8" l="1"/>
  <c r="C4711" i="8"/>
  <c r="B4711" i="8"/>
  <c r="C4712" i="8" l="1"/>
  <c r="B4712" i="8"/>
  <c r="A4713" i="8"/>
  <c r="B4713" i="8" l="1"/>
  <c r="C4713" i="8"/>
  <c r="A4714" i="8"/>
  <c r="B4714" i="8" l="1"/>
  <c r="A4715" i="8"/>
  <c r="C4714" i="8"/>
  <c r="A4716" i="8" l="1"/>
  <c r="C4715" i="8"/>
  <c r="B4715" i="8"/>
  <c r="B4716" i="8" l="1"/>
  <c r="A4717" i="8"/>
  <c r="C4716" i="8"/>
  <c r="A4718" i="8" l="1"/>
  <c r="C4717" i="8"/>
  <c r="B4717" i="8"/>
  <c r="B4718" i="8" l="1"/>
  <c r="A4719" i="8"/>
  <c r="C4718" i="8"/>
  <c r="C4719" i="8" l="1"/>
  <c r="B4719" i="8"/>
  <c r="A4720" i="8"/>
  <c r="C4720" i="8" l="1"/>
  <c r="A4721" i="8"/>
  <c r="B4720" i="8"/>
  <c r="C4721" i="8" l="1"/>
  <c r="B4721" i="8"/>
  <c r="A4722" i="8"/>
  <c r="A4723" i="8" l="1"/>
  <c r="C4722" i="8"/>
  <c r="B4722" i="8"/>
  <c r="A4724" i="8" l="1"/>
  <c r="C4723" i="8"/>
  <c r="B4723" i="8"/>
  <c r="A4725" i="8" l="1"/>
  <c r="C4724" i="8"/>
  <c r="B4724" i="8"/>
  <c r="B4725" i="8" l="1"/>
  <c r="A4726" i="8"/>
  <c r="C4725" i="8"/>
  <c r="C4726" i="8" l="1"/>
  <c r="B4726" i="8"/>
  <c r="A4727" i="8"/>
  <c r="C4727" i="8" l="1"/>
  <c r="A4728" i="8"/>
  <c r="B4727" i="8"/>
  <c r="A4729" i="8" l="1"/>
  <c r="C4728" i="8"/>
  <c r="B4728" i="8"/>
  <c r="C4729" i="8" l="1"/>
  <c r="B4729" i="8"/>
  <c r="A4730" i="8"/>
  <c r="C4730" i="8" l="1"/>
  <c r="B4730" i="8"/>
  <c r="A4731" i="8"/>
  <c r="C4731" i="8" l="1"/>
  <c r="A4732" i="8"/>
  <c r="B4731" i="8"/>
  <c r="C4732" i="8" l="1"/>
  <c r="A4733" i="8"/>
  <c r="B4732" i="8"/>
  <c r="B4733" i="8" l="1"/>
  <c r="A4734" i="8"/>
  <c r="C4733" i="8"/>
  <c r="C4734" i="8" l="1"/>
  <c r="B4734" i="8"/>
  <c r="A4735" i="8"/>
  <c r="A4736" i="8" l="1"/>
  <c r="C4735" i="8"/>
  <c r="B4735" i="8"/>
  <c r="A4737" i="8" l="1"/>
  <c r="B4736" i="8"/>
  <c r="C4736" i="8"/>
  <c r="A4738" i="8" l="1"/>
  <c r="C4737" i="8"/>
  <c r="B4737" i="8"/>
  <c r="C4738" i="8" l="1"/>
  <c r="B4738" i="8"/>
  <c r="A4739" i="8"/>
  <c r="C4739" i="8" l="1"/>
  <c r="B4739" i="8"/>
  <c r="A4740" i="8"/>
  <c r="C4740" i="8" l="1"/>
  <c r="A4741" i="8"/>
  <c r="B4740" i="8"/>
  <c r="A4742" i="8" l="1"/>
  <c r="C4741" i="8"/>
  <c r="B4741" i="8"/>
  <c r="C4742" i="8" l="1"/>
  <c r="B4742" i="8"/>
  <c r="A4743" i="8"/>
  <c r="C4743" i="8" l="1"/>
  <c r="B4743" i="8"/>
  <c r="A4744" i="8"/>
  <c r="B4744" i="8" l="1"/>
  <c r="A4745" i="8"/>
  <c r="C4744" i="8"/>
  <c r="B4745" i="8" l="1"/>
  <c r="A4746" i="8"/>
  <c r="C4745" i="8"/>
  <c r="C4746" i="8" l="1"/>
  <c r="B4746" i="8"/>
  <c r="A4747" i="8"/>
  <c r="C4747" i="8" l="1"/>
  <c r="B4747" i="8"/>
  <c r="A4748" i="8"/>
  <c r="B4748" i="8" l="1"/>
  <c r="A4749" i="8"/>
  <c r="C4748" i="8"/>
  <c r="A4750" i="8" l="1"/>
  <c r="C4749" i="8"/>
  <c r="B4749" i="8"/>
  <c r="B4750" i="8" l="1"/>
  <c r="A4751" i="8"/>
  <c r="C4750" i="8"/>
  <c r="C4751" i="8" l="1"/>
  <c r="B4751" i="8"/>
  <c r="A4752" i="8"/>
  <c r="C4752" i="8" l="1"/>
  <c r="B4752" i="8"/>
  <c r="A4753" i="8"/>
  <c r="B4753" i="8" l="1"/>
  <c r="A4754" i="8"/>
  <c r="C4753" i="8"/>
  <c r="A4755" i="8" l="1"/>
  <c r="C4754" i="8"/>
  <c r="B4754" i="8"/>
  <c r="C4755" i="8" l="1"/>
  <c r="B4755" i="8"/>
  <c r="A4756" i="8"/>
  <c r="C4756" i="8" l="1"/>
  <c r="B4756" i="8"/>
  <c r="A4757" i="8"/>
  <c r="A4758" i="8" l="1"/>
  <c r="C4757" i="8"/>
  <c r="B4757" i="8"/>
  <c r="A4759" i="8" l="1"/>
  <c r="B4758" i="8"/>
  <c r="C4758" i="8"/>
  <c r="C4759" i="8" l="1"/>
  <c r="B4759" i="8"/>
  <c r="A4760" i="8"/>
  <c r="C4760" i="8" l="1"/>
  <c r="B4760" i="8"/>
  <c r="A4761" i="8"/>
  <c r="C4761" i="8" l="1"/>
  <c r="A4762" i="8"/>
  <c r="B4761" i="8"/>
  <c r="A4763" i="8" l="1"/>
  <c r="C4762" i="8"/>
  <c r="B4762" i="8"/>
  <c r="C4763" i="8" l="1"/>
  <c r="B4763" i="8"/>
  <c r="A4764" i="8"/>
  <c r="C4764" i="8" l="1"/>
  <c r="B4764" i="8"/>
  <c r="A4765" i="8"/>
  <c r="B4765" i="8" l="1"/>
  <c r="A4766" i="8"/>
  <c r="C4765" i="8"/>
  <c r="A4767" i="8" l="1"/>
  <c r="C4766" i="8"/>
  <c r="B4766" i="8"/>
  <c r="C4767" i="8" l="1"/>
  <c r="B4767" i="8"/>
  <c r="A4768" i="8"/>
  <c r="C4768" i="8" l="1"/>
  <c r="B4768" i="8"/>
  <c r="A4769" i="8"/>
  <c r="A4770" i="8" l="1"/>
  <c r="C4769" i="8"/>
  <c r="B4769" i="8"/>
  <c r="C4770" i="8" l="1"/>
  <c r="B4770" i="8"/>
  <c r="A4771" i="8"/>
  <c r="B4771" i="8" l="1"/>
  <c r="C4771" i="8"/>
  <c r="A4772" i="8"/>
  <c r="C4772" i="8" l="1"/>
  <c r="A4773" i="8"/>
  <c r="B4772" i="8"/>
  <c r="B4773" i="8" l="1"/>
  <c r="C4773" i="8"/>
  <c r="A4774" i="8"/>
  <c r="A4775" i="8" l="1"/>
  <c r="B4774" i="8"/>
  <c r="C4774" i="8"/>
  <c r="A4776" i="8" l="1"/>
  <c r="C4775" i="8"/>
  <c r="B4775" i="8"/>
  <c r="C4776" i="8" l="1"/>
  <c r="B4776" i="8"/>
  <c r="A4777" i="8"/>
  <c r="C4777" i="8" l="1"/>
  <c r="A4778" i="8"/>
  <c r="B4777" i="8"/>
  <c r="A4779" i="8" l="1"/>
  <c r="C4778" i="8"/>
  <c r="B4778" i="8"/>
  <c r="C4779" i="8" l="1"/>
  <c r="B4779" i="8"/>
  <c r="A4780" i="8"/>
  <c r="C4780" i="8" l="1"/>
  <c r="B4780" i="8"/>
  <c r="A4781" i="8"/>
  <c r="A4782" i="8" l="1"/>
  <c r="C4781" i="8"/>
  <c r="B4781" i="8"/>
  <c r="A4783" i="8" l="1"/>
  <c r="C4782" i="8"/>
  <c r="B4782" i="8"/>
  <c r="B4783" i="8" l="1"/>
  <c r="A4784" i="8"/>
  <c r="C4783" i="8"/>
  <c r="A4785" i="8" l="1"/>
  <c r="C4784" i="8"/>
  <c r="B4784" i="8"/>
  <c r="B4785" i="8" l="1"/>
  <c r="A4786" i="8"/>
  <c r="C4785" i="8"/>
  <c r="C4786" i="8" l="1"/>
  <c r="B4786" i="8"/>
  <c r="A4787" i="8"/>
  <c r="A4788" i="8" l="1"/>
  <c r="C4787" i="8"/>
  <c r="B4787" i="8"/>
  <c r="C4788" i="8" l="1"/>
  <c r="A4789" i="8"/>
  <c r="B4788" i="8"/>
  <c r="C4789" i="8" l="1"/>
  <c r="B4789" i="8"/>
  <c r="A4790" i="8"/>
  <c r="C4790" i="8" l="1"/>
  <c r="B4790" i="8"/>
  <c r="A4791" i="8"/>
  <c r="A4792" i="8" l="1"/>
  <c r="C4791" i="8"/>
  <c r="B4791" i="8"/>
  <c r="C4792" i="8" l="1"/>
  <c r="B4792" i="8"/>
  <c r="A4793" i="8"/>
  <c r="B4793" i="8" l="1"/>
  <c r="C4793" i="8"/>
  <c r="A4794" i="8"/>
  <c r="A4795" i="8" l="1"/>
  <c r="B4794" i="8"/>
  <c r="C4794" i="8"/>
  <c r="A4796" i="8" l="1"/>
  <c r="C4795" i="8"/>
  <c r="B4795" i="8"/>
  <c r="C4796" i="8" l="1"/>
  <c r="A4797" i="8"/>
  <c r="B4796" i="8"/>
  <c r="C4797" i="8" l="1"/>
  <c r="A4798" i="8"/>
  <c r="B4797" i="8"/>
  <c r="C4798" i="8" l="1"/>
  <c r="B4798" i="8"/>
  <c r="A4799" i="8"/>
  <c r="A4800" i="8" l="1"/>
  <c r="C4799" i="8"/>
  <c r="B4799" i="8"/>
  <c r="C4800" i="8" l="1"/>
  <c r="A4801" i="8"/>
  <c r="B4800" i="8"/>
  <c r="C4801" i="8" l="1"/>
  <c r="B4801" i="8"/>
  <c r="A4802" i="8"/>
  <c r="A4803" i="8" l="1"/>
  <c r="C4802" i="8"/>
  <c r="B4802" i="8"/>
  <c r="B4803" i="8" l="1"/>
  <c r="A4804" i="8"/>
  <c r="C4803" i="8"/>
  <c r="C4804" i="8" l="1"/>
  <c r="B4804" i="8"/>
  <c r="A4805" i="8"/>
  <c r="B4805" i="8" l="1"/>
  <c r="A4806" i="8"/>
  <c r="C4805" i="8"/>
  <c r="A4807" i="8" l="1"/>
  <c r="B4806" i="8"/>
  <c r="C4806" i="8"/>
  <c r="C4807" i="8" l="1"/>
  <c r="B4807" i="8"/>
  <c r="A4808" i="8"/>
  <c r="A4809" i="8" l="1"/>
  <c r="C4808" i="8"/>
  <c r="B4808" i="8"/>
  <c r="A4810" i="8" l="1"/>
  <c r="C4809" i="8"/>
  <c r="B4809" i="8"/>
  <c r="C4810" i="8" l="1"/>
  <c r="B4810" i="8"/>
  <c r="A4811" i="8"/>
  <c r="C4811" i="8" l="1"/>
  <c r="A4812" i="8"/>
  <c r="B4811" i="8"/>
  <c r="C4812" i="8" l="1"/>
  <c r="A4813" i="8"/>
  <c r="B4812" i="8"/>
  <c r="B4813" i="8" l="1"/>
  <c r="C4813" i="8"/>
  <c r="A4814" i="8"/>
  <c r="A4815" i="8" l="1"/>
  <c r="C4814" i="8"/>
  <c r="B4814" i="8"/>
  <c r="A4816" i="8" l="1"/>
  <c r="B4815" i="8"/>
  <c r="C4815" i="8"/>
  <c r="C4816" i="8" l="1"/>
  <c r="A4817" i="8"/>
  <c r="B4816" i="8"/>
  <c r="C4817" i="8" l="1"/>
  <c r="A4818" i="8"/>
  <c r="B4817" i="8"/>
  <c r="B4818" i="8" l="1"/>
  <c r="C4818" i="8"/>
  <c r="A4819" i="8"/>
  <c r="A4820" i="8" l="1"/>
  <c r="C4819" i="8"/>
  <c r="B4819" i="8"/>
  <c r="C4820" i="8" l="1"/>
  <c r="A4821" i="8"/>
  <c r="B4820" i="8"/>
  <c r="C4821" i="8" l="1"/>
  <c r="B4821" i="8"/>
  <c r="A4822" i="8"/>
  <c r="A4823" i="8" l="1"/>
  <c r="C4822" i="8"/>
  <c r="B4822" i="8"/>
  <c r="B4823" i="8" l="1"/>
  <c r="A4824" i="8"/>
  <c r="C4823" i="8"/>
  <c r="C4824" i="8" l="1"/>
  <c r="B4824" i="8"/>
  <c r="A4825" i="8"/>
  <c r="C4825" i="8" l="1"/>
  <c r="B4825" i="8"/>
  <c r="A4826" i="8"/>
  <c r="C4826" i="8" l="1"/>
  <c r="B4826" i="8"/>
  <c r="A4827" i="8"/>
  <c r="A4828" i="8" l="1"/>
  <c r="C4827" i="8"/>
  <c r="B4827" i="8"/>
  <c r="C4828" i="8" l="1"/>
  <c r="B4828" i="8"/>
  <c r="A4829" i="8"/>
  <c r="A4830" i="8" l="1"/>
  <c r="C4829" i="8"/>
  <c r="B4829" i="8"/>
  <c r="C4830" i="8" l="1"/>
  <c r="B4830" i="8"/>
  <c r="A4831" i="8"/>
  <c r="C4831" i="8" l="1"/>
  <c r="B4831" i="8"/>
  <c r="A4832" i="8"/>
  <c r="C4832" i="8" l="1"/>
  <c r="B4832" i="8"/>
  <c r="A4833" i="8"/>
  <c r="B4833" i="8" l="1"/>
  <c r="A4834" i="8"/>
  <c r="C4833" i="8"/>
  <c r="C4834" i="8" l="1"/>
  <c r="B4834" i="8"/>
  <c r="A4835" i="8"/>
  <c r="A4836" i="8" l="1"/>
  <c r="C4835" i="8"/>
  <c r="B4835" i="8"/>
  <c r="A4837" i="8" l="1"/>
  <c r="C4836" i="8"/>
  <c r="B4836" i="8"/>
  <c r="C4837" i="8" l="1"/>
  <c r="B4837" i="8"/>
  <c r="A4838" i="8"/>
  <c r="C4838" i="8" l="1"/>
  <c r="B4838" i="8"/>
  <c r="A4839" i="8"/>
  <c r="A4840" i="8" l="1"/>
  <c r="C4839" i="8"/>
  <c r="B4839" i="8"/>
  <c r="C4840" i="8" l="1"/>
  <c r="A4841" i="8"/>
  <c r="B4840" i="8"/>
  <c r="A4842" i="8" l="1"/>
  <c r="B4841" i="8"/>
  <c r="C4841" i="8"/>
  <c r="A4843" i="8" l="1"/>
  <c r="C4842" i="8"/>
  <c r="B4842" i="8"/>
  <c r="B4843" i="8" l="1"/>
  <c r="A4844" i="8"/>
  <c r="C4843" i="8"/>
  <c r="C4844" i="8" l="1"/>
  <c r="B4844" i="8"/>
  <c r="A4845" i="8"/>
  <c r="C4845" i="8" l="1"/>
  <c r="B4845" i="8"/>
  <c r="A4846" i="8"/>
  <c r="A4847" i="8" l="1"/>
  <c r="C4846" i="8"/>
  <c r="B4846" i="8"/>
  <c r="A4848" i="8" l="1"/>
  <c r="C4847" i="8"/>
  <c r="B4847" i="8"/>
  <c r="C4848" i="8" l="1"/>
  <c r="A4849" i="8"/>
  <c r="B4848" i="8"/>
  <c r="A4850" i="8" l="1"/>
  <c r="B4849" i="8"/>
  <c r="C4849" i="8"/>
  <c r="C4850" i="8" l="1"/>
  <c r="B4850" i="8"/>
  <c r="A4851" i="8"/>
  <c r="C4851" i="8" l="1"/>
  <c r="B4851" i="8"/>
  <c r="A4852" i="8"/>
  <c r="C4852" i="8" l="1"/>
  <c r="B4852" i="8"/>
  <c r="A4853" i="8"/>
  <c r="B4853" i="8" l="1"/>
  <c r="C4853" i="8"/>
  <c r="A4854" i="8"/>
  <c r="A4855" i="8" l="1"/>
  <c r="C4854" i="8"/>
  <c r="B4854" i="8"/>
  <c r="A4856" i="8" l="1"/>
  <c r="C4855" i="8"/>
  <c r="B4855" i="8"/>
  <c r="A4857" i="8" l="1"/>
  <c r="B4856" i="8"/>
  <c r="C4856" i="8"/>
  <c r="C4857" i="8" l="1"/>
  <c r="B4857" i="8"/>
  <c r="A4858" i="8"/>
  <c r="C4858" i="8" l="1"/>
  <c r="B4858" i="8"/>
  <c r="A4859" i="8"/>
  <c r="C4859" i="8" l="1"/>
  <c r="B4859" i="8"/>
  <c r="A4860" i="8"/>
  <c r="C4860" i="8" l="1"/>
  <c r="A4861" i="8"/>
  <c r="B4860" i="8"/>
  <c r="C4861" i="8" l="1"/>
  <c r="B4861" i="8"/>
  <c r="A4862" i="8"/>
  <c r="A4863" i="8" l="1"/>
  <c r="C4862" i="8"/>
  <c r="B4862" i="8"/>
  <c r="B4863" i="8" l="1"/>
  <c r="A4864" i="8"/>
  <c r="C4863" i="8"/>
  <c r="C4864" i="8" l="1"/>
  <c r="B4864" i="8"/>
  <c r="A4865" i="8"/>
  <c r="C4865" i="8" l="1"/>
  <c r="B4865" i="8"/>
  <c r="A4866" i="8"/>
  <c r="A4867" i="8" l="1"/>
  <c r="C4866" i="8"/>
  <c r="B4866" i="8"/>
  <c r="C4867" i="8" l="1"/>
  <c r="B4867" i="8"/>
  <c r="A4868" i="8"/>
  <c r="C4868" i="8" l="1"/>
  <c r="B4868" i="8"/>
  <c r="A4869" i="8"/>
  <c r="A4870" i="8" l="1"/>
  <c r="C4869" i="8"/>
  <c r="B4869" i="8"/>
  <c r="C4870" i="8" l="1"/>
  <c r="B4870" i="8"/>
  <c r="A4871" i="8"/>
  <c r="C4871" i="8" l="1"/>
  <c r="B4871" i="8"/>
  <c r="A4872" i="8"/>
  <c r="C4872" i="8" l="1"/>
  <c r="A4873" i="8"/>
  <c r="B4872" i="8"/>
  <c r="B4873" i="8" l="1"/>
  <c r="C4873" i="8"/>
  <c r="A4874" i="8"/>
  <c r="A4875" i="8" l="1"/>
  <c r="C4874" i="8"/>
  <c r="B4874" i="8"/>
  <c r="A4876" i="8" l="1"/>
  <c r="C4875" i="8"/>
  <c r="B4875" i="8"/>
  <c r="A4877" i="8" l="1"/>
  <c r="C4876" i="8"/>
  <c r="B4876" i="8"/>
  <c r="C4877" i="8" l="1"/>
  <c r="B4877" i="8"/>
  <c r="A4878" i="8"/>
  <c r="C4878" i="8" l="1"/>
  <c r="B4878" i="8"/>
  <c r="A4879" i="8"/>
  <c r="C4879" i="8" l="1"/>
  <c r="B4879" i="8"/>
  <c r="A4880" i="8"/>
  <c r="C4880" i="8" l="1"/>
  <c r="A4881" i="8"/>
  <c r="B4880" i="8"/>
  <c r="C4881" i="8" l="1"/>
  <c r="B4881" i="8"/>
  <c r="A4882" i="8"/>
  <c r="A4883" i="8" l="1"/>
  <c r="B4882" i="8"/>
  <c r="C4882" i="8"/>
  <c r="B4883" i="8" l="1"/>
  <c r="A4884" i="8"/>
  <c r="C4883" i="8"/>
  <c r="C4884" i="8" l="1"/>
  <c r="B4884" i="8"/>
  <c r="A4885" i="8"/>
  <c r="C4885" i="8" l="1"/>
  <c r="B4885" i="8"/>
  <c r="A4886" i="8"/>
  <c r="A4887" i="8" l="1"/>
  <c r="B4886" i="8"/>
  <c r="C4886" i="8"/>
  <c r="B4887" i="8" l="1"/>
  <c r="A4888" i="8"/>
  <c r="C4887" i="8"/>
  <c r="A4889" i="8" l="1"/>
  <c r="C4888" i="8"/>
  <c r="B4888" i="8"/>
  <c r="A4890" i="8" l="1"/>
  <c r="C4889" i="8"/>
  <c r="B4889" i="8"/>
  <c r="C4890" i="8" l="1"/>
  <c r="B4890" i="8"/>
  <c r="A4891" i="8"/>
  <c r="C4891" i="8" l="1"/>
  <c r="B4891" i="8"/>
  <c r="A4892" i="8"/>
  <c r="C4892" i="8" l="1"/>
  <c r="A4893" i="8"/>
  <c r="B4892" i="8"/>
  <c r="B4893" i="8" l="1"/>
  <c r="A4894" i="8"/>
  <c r="C4893" i="8"/>
  <c r="A4895" i="8" l="1"/>
  <c r="C4894" i="8"/>
  <c r="B4894" i="8"/>
  <c r="A4896" i="8" l="1"/>
  <c r="B4895" i="8"/>
  <c r="C4895" i="8"/>
  <c r="A4897" i="8" l="1"/>
  <c r="C4896" i="8"/>
  <c r="B4896" i="8"/>
  <c r="C4897" i="8" l="1"/>
  <c r="B4897" i="8"/>
  <c r="A4898" i="8"/>
  <c r="C4898" i="8" l="1"/>
  <c r="B4898" i="8"/>
  <c r="A4899" i="8"/>
  <c r="A4900" i="8" l="1"/>
  <c r="C4899" i="8"/>
  <c r="B4899" i="8"/>
  <c r="C4900" i="8" l="1"/>
  <c r="A4901" i="8"/>
  <c r="B4900" i="8"/>
  <c r="A4902" i="8" l="1"/>
  <c r="C4901" i="8"/>
  <c r="B4901" i="8"/>
  <c r="A4903" i="8" l="1"/>
  <c r="B4902" i="8"/>
  <c r="C4902" i="8"/>
  <c r="B4903" i="8" l="1"/>
  <c r="A4904" i="8"/>
  <c r="C4903" i="8"/>
  <c r="C4904" i="8" l="1"/>
  <c r="B4904" i="8"/>
  <c r="A4905" i="8"/>
  <c r="C4905" i="8" l="1"/>
  <c r="B4905" i="8"/>
  <c r="A4906" i="8"/>
  <c r="C4906" i="8" l="1"/>
  <c r="B4906" i="8"/>
  <c r="A4907" i="8"/>
  <c r="C4907" i="8" l="1"/>
  <c r="B4907" i="8"/>
  <c r="A4908" i="8"/>
  <c r="C4908" i="8" l="1"/>
  <c r="A4909" i="8"/>
  <c r="B4908" i="8"/>
  <c r="A4910" i="8" l="1"/>
  <c r="C4909" i="8"/>
  <c r="B4909" i="8"/>
  <c r="C4910" i="8" l="1"/>
  <c r="B4910" i="8"/>
  <c r="A4911" i="8"/>
  <c r="C4911" i="8" l="1"/>
  <c r="B4911" i="8"/>
  <c r="A4912" i="8"/>
  <c r="C4912" i="8" l="1"/>
  <c r="B4912" i="8"/>
  <c r="A4913" i="8"/>
  <c r="B4913" i="8" l="1"/>
  <c r="A4914" i="8"/>
  <c r="C4913" i="8"/>
  <c r="C4914" i="8" l="1"/>
  <c r="B4914" i="8"/>
  <c r="A4915" i="8"/>
  <c r="A4916" i="8" l="1"/>
  <c r="C4915" i="8"/>
  <c r="B4915" i="8"/>
  <c r="A4917" i="8" l="1"/>
  <c r="C4916" i="8"/>
  <c r="B4916" i="8"/>
  <c r="C4917" i="8" l="1"/>
  <c r="B4917" i="8"/>
  <c r="A4918" i="8"/>
  <c r="C4918" i="8" l="1"/>
  <c r="B4918" i="8"/>
  <c r="A4919" i="8"/>
  <c r="A4920" i="8" l="1"/>
  <c r="C4919" i="8"/>
  <c r="B4919" i="8"/>
  <c r="C4920" i="8" l="1"/>
  <c r="B4920" i="8"/>
  <c r="A4921" i="8"/>
  <c r="A4922" i="8" l="1"/>
  <c r="C4921" i="8"/>
  <c r="B4921" i="8"/>
  <c r="A4923" i="8" l="1"/>
  <c r="C4922" i="8"/>
  <c r="B4922" i="8"/>
  <c r="B4923" i="8" l="1"/>
  <c r="A4924" i="8"/>
  <c r="C4923" i="8"/>
  <c r="C4924" i="8" l="1"/>
  <c r="B4924" i="8"/>
  <c r="A4925" i="8"/>
  <c r="C4925" i="8" l="1"/>
  <c r="B4925" i="8"/>
  <c r="A4926" i="8"/>
  <c r="C4926" i="8" l="1"/>
  <c r="B4926" i="8"/>
  <c r="A4927" i="8"/>
  <c r="A4928" i="8" l="1"/>
  <c r="B4927" i="8"/>
  <c r="C4927" i="8"/>
  <c r="C4928" i="8" l="1"/>
  <c r="B4928" i="8"/>
  <c r="A4929" i="8"/>
  <c r="A4930" i="8" l="1"/>
  <c r="B4929" i="8"/>
  <c r="C4929" i="8"/>
  <c r="C4930" i="8" l="1"/>
  <c r="B4930" i="8"/>
  <c r="A4931" i="8"/>
  <c r="C4931" i="8" l="1"/>
  <c r="B4931" i="8"/>
  <c r="A4932" i="8"/>
  <c r="C4932" i="8" l="1"/>
  <c r="B4932" i="8"/>
  <c r="A4933" i="8"/>
  <c r="B4933" i="8" l="1"/>
  <c r="A4934" i="8"/>
  <c r="C4933" i="8"/>
  <c r="C4934" i="8" l="1"/>
  <c r="B4934" i="8"/>
  <c r="A4935" i="8"/>
  <c r="A4936" i="8" l="1"/>
  <c r="B4935" i="8"/>
  <c r="C4935" i="8"/>
  <c r="A4937" i="8" l="1"/>
  <c r="C4936" i="8"/>
  <c r="B4936" i="8"/>
  <c r="C4937" i="8" l="1"/>
  <c r="B4937" i="8"/>
  <c r="A4938" i="8"/>
  <c r="C4938" i="8" l="1"/>
  <c r="B4938" i="8"/>
  <c r="A4939" i="8"/>
  <c r="A4940" i="8" l="1"/>
  <c r="C4939" i="8"/>
  <c r="B4939" i="8"/>
  <c r="C4940" i="8" l="1"/>
  <c r="B4940" i="8"/>
  <c r="A4941" i="8"/>
  <c r="A4942" i="8" l="1"/>
  <c r="B4941" i="8"/>
  <c r="C4941" i="8"/>
  <c r="A4943" i="8" l="1"/>
  <c r="C4942" i="8"/>
  <c r="B4942" i="8"/>
  <c r="B4943" i="8" l="1"/>
  <c r="A4944" i="8"/>
  <c r="C4943" i="8"/>
  <c r="C4944" i="8" l="1"/>
  <c r="B4944" i="8"/>
  <c r="A4945" i="8"/>
  <c r="C4945" i="8" l="1"/>
  <c r="B4945" i="8"/>
  <c r="A4946" i="8"/>
  <c r="C4946" i="8" l="1"/>
  <c r="B4946" i="8"/>
  <c r="A4947" i="8"/>
  <c r="A4948" i="8" l="1"/>
  <c r="C4947" i="8"/>
  <c r="B4947" i="8"/>
  <c r="C4948" i="8" l="1"/>
  <c r="B4948" i="8"/>
  <c r="A4949" i="8"/>
  <c r="A4950" i="8" l="1"/>
  <c r="B4949" i="8"/>
  <c r="C4949" i="8"/>
  <c r="C4950" i="8" l="1"/>
  <c r="B4950" i="8"/>
  <c r="A4951" i="8"/>
  <c r="C4951" i="8" l="1"/>
  <c r="B4951" i="8"/>
  <c r="A4952" i="8"/>
  <c r="C4952" i="8" l="1"/>
  <c r="A4953" i="8"/>
  <c r="B4952" i="8"/>
  <c r="B4953" i="8" l="1"/>
  <c r="C4953" i="8"/>
  <c r="A4954" i="8"/>
  <c r="A4955" i="8" l="1"/>
  <c r="B4954" i="8"/>
  <c r="C4954" i="8"/>
  <c r="A4956" i="8" l="1"/>
  <c r="C4955" i="8"/>
  <c r="B4955" i="8"/>
  <c r="A4957" i="8" l="1"/>
  <c r="C4956" i="8"/>
  <c r="B4956" i="8"/>
  <c r="C4957" i="8" l="1"/>
  <c r="B4957" i="8"/>
  <c r="A4958" i="8"/>
  <c r="C4958" i="8" l="1"/>
  <c r="B4958" i="8"/>
  <c r="A4959" i="8"/>
  <c r="C4959" i="8" l="1"/>
  <c r="B4959" i="8"/>
  <c r="A4960" i="8"/>
  <c r="C4960" i="8" l="1"/>
  <c r="A4961" i="8"/>
  <c r="B4960" i="8"/>
  <c r="C4961" i="8" l="1"/>
  <c r="B4961" i="8"/>
  <c r="A4962" i="8"/>
  <c r="A4963" i="8" l="1"/>
  <c r="C4962" i="8"/>
  <c r="B4962" i="8"/>
  <c r="B4963" i="8" l="1"/>
  <c r="A4964" i="8"/>
  <c r="C4963" i="8"/>
  <c r="C4964" i="8" l="1"/>
  <c r="B4964" i="8"/>
  <c r="A4965" i="8"/>
  <c r="C4965" i="8" l="1"/>
  <c r="B4965" i="8"/>
  <c r="A4966" i="8"/>
  <c r="A4967" i="8" l="1"/>
  <c r="C4966" i="8"/>
  <c r="B4966" i="8"/>
  <c r="C4967" i="8" l="1"/>
  <c r="B4967" i="8"/>
  <c r="A4968" i="8"/>
  <c r="A4969" i="8" l="1"/>
  <c r="C4968" i="8"/>
  <c r="B4968" i="8"/>
  <c r="A4970" i="8" l="1"/>
  <c r="C4969" i="8"/>
  <c r="B4969" i="8"/>
  <c r="C4970" i="8" l="1"/>
  <c r="B4970" i="8"/>
  <c r="A4971" i="8"/>
  <c r="C4971" i="8" l="1"/>
  <c r="B4971" i="8"/>
  <c r="A4972" i="8"/>
  <c r="C4972" i="8" l="1"/>
  <c r="A4973" i="8"/>
  <c r="B4972" i="8"/>
  <c r="B4973" i="8" l="1"/>
  <c r="C4973" i="8"/>
  <c r="A4974" i="8"/>
  <c r="A4975" i="8" l="1"/>
  <c r="C4974" i="8"/>
  <c r="B4974" i="8"/>
  <c r="A4976" i="8" l="1"/>
  <c r="C4975" i="8"/>
  <c r="B4975" i="8"/>
  <c r="A4977" i="8" l="1"/>
  <c r="C4976" i="8"/>
  <c r="B4976" i="8"/>
  <c r="C4977" i="8" l="1"/>
  <c r="B4977" i="8"/>
  <c r="A4978" i="8"/>
  <c r="C4978" i="8" l="1"/>
  <c r="B4978" i="8"/>
  <c r="A4979" i="8"/>
  <c r="C4979" i="8" l="1"/>
  <c r="B4979" i="8"/>
  <c r="A4980" i="8"/>
  <c r="C4980" i="8" l="1"/>
  <c r="A4981" i="8"/>
  <c r="B4980" i="8"/>
  <c r="C4981" i="8" l="1"/>
  <c r="B4981" i="8"/>
  <c r="A4982" i="8"/>
  <c r="A4983" i="8" l="1"/>
  <c r="C4982" i="8"/>
  <c r="B4982" i="8"/>
  <c r="B4983" i="8" l="1"/>
  <c r="A4984" i="8"/>
  <c r="C4983" i="8"/>
  <c r="C4984" i="8" l="1"/>
  <c r="B4984" i="8"/>
  <c r="A4985" i="8"/>
  <c r="C4985" i="8" l="1"/>
  <c r="B4985" i="8"/>
  <c r="A4986" i="8"/>
  <c r="A4987" i="8" l="1"/>
  <c r="B4986" i="8"/>
  <c r="C4986" i="8"/>
  <c r="B4987" i="8" l="1"/>
  <c r="A4988" i="8"/>
  <c r="C4987" i="8"/>
  <c r="A4989" i="8" l="1"/>
  <c r="C4988" i="8"/>
  <c r="B4988" i="8"/>
  <c r="A4990" i="8" l="1"/>
  <c r="C4989" i="8"/>
  <c r="B4989" i="8"/>
  <c r="C4990" i="8" l="1"/>
  <c r="B4990" i="8"/>
  <c r="A4991" i="8"/>
  <c r="C4991" i="8" l="1"/>
  <c r="B4991" i="8"/>
  <c r="A4992" i="8"/>
  <c r="C4992" i="8" l="1"/>
  <c r="B4992" i="8"/>
  <c r="A4993" i="8"/>
  <c r="B4993" i="8" l="1"/>
  <c r="A4994" i="8"/>
  <c r="C4993" i="8"/>
  <c r="A4995" i="8" l="1"/>
  <c r="B4994" i="8"/>
  <c r="C4994" i="8"/>
  <c r="A4996" i="8" l="1"/>
  <c r="B4995" i="8"/>
  <c r="C4995" i="8"/>
  <c r="A4997" i="8" l="1"/>
  <c r="C4996" i="8"/>
  <c r="B4996" i="8"/>
  <c r="C4997" i="8" l="1"/>
  <c r="B4997" i="8"/>
  <c r="A4998" i="8"/>
  <c r="C4998" i="8" l="1"/>
  <c r="B4998" i="8"/>
  <c r="A4999" i="8"/>
  <c r="C4999" i="8" l="1"/>
  <c r="B4999" i="8"/>
  <c r="A5000" i="8"/>
  <c r="C5000" i="8" l="1"/>
  <c r="A5001" i="8"/>
  <c r="B5000" i="8"/>
  <c r="A5002" i="8" l="1"/>
  <c r="B5001" i="8"/>
  <c r="C5001" i="8"/>
  <c r="A5003" i="8" l="1"/>
  <c r="C5002" i="8"/>
  <c r="B5002" i="8"/>
  <c r="B5003" i="8" l="1"/>
  <c r="A5004" i="8"/>
  <c r="C5003" i="8"/>
  <c r="C5004" i="8" l="1"/>
  <c r="B5004" i="8"/>
  <c r="A5005" i="8"/>
  <c r="C5005" i="8" l="1"/>
  <c r="B5005" i="8"/>
  <c r="A5006" i="8"/>
  <c r="C5006" i="8" l="1"/>
  <c r="B5006" i="8"/>
  <c r="A5007" i="8"/>
  <c r="A5008" i="8" l="1"/>
  <c r="B5007" i="8"/>
  <c r="C5007" i="8"/>
  <c r="C5008" i="8" l="1"/>
  <c r="A5009" i="8"/>
  <c r="B5008" i="8"/>
  <c r="A5010" i="8" l="1"/>
  <c r="C5009" i="8"/>
  <c r="B5009" i="8"/>
  <c r="C5010" i="8" l="1"/>
  <c r="B5010" i="8"/>
  <c r="A5011" i="8"/>
  <c r="C5011" i="8" l="1"/>
  <c r="B5011" i="8"/>
  <c r="A5012" i="8"/>
  <c r="C5012" i="8" l="1"/>
  <c r="B5012" i="8"/>
  <c r="A5013" i="8"/>
  <c r="B5013" i="8" l="1"/>
  <c r="A5014" i="8"/>
  <c r="C5013" i="8"/>
  <c r="C5014" i="8" l="1"/>
  <c r="B5014" i="8"/>
  <c r="A5015" i="8"/>
  <c r="A5016" i="8" l="1"/>
  <c r="C5015" i="8"/>
  <c r="B5015" i="8"/>
  <c r="A5017" i="8" l="1"/>
  <c r="C5016" i="8"/>
  <c r="B5016" i="8"/>
  <c r="C5017" i="8" l="1"/>
  <c r="B5017" i="8"/>
  <c r="A5018" i="8"/>
  <c r="C5018" i="8" l="1"/>
  <c r="B5018" i="8"/>
  <c r="A5019" i="8"/>
  <c r="A5020" i="8" l="1"/>
  <c r="C5019" i="8"/>
  <c r="B5019" i="8"/>
  <c r="C5020" i="8" l="1"/>
  <c r="B5020" i="8"/>
  <c r="A5021" i="8"/>
  <c r="A5022" i="8" l="1"/>
  <c r="C5021" i="8"/>
  <c r="B5021" i="8"/>
  <c r="A5023" i="8" l="1"/>
  <c r="C5022" i="8"/>
  <c r="B5022" i="8"/>
  <c r="B5023" i="8" l="1"/>
  <c r="A5024" i="8"/>
  <c r="C5023" i="8"/>
  <c r="C5024" i="8" l="1"/>
  <c r="B5024" i="8"/>
  <c r="A5025" i="8"/>
  <c r="C5025" i="8" l="1"/>
  <c r="B5025" i="8"/>
  <c r="A5026" i="8"/>
  <c r="C5026" i="8" l="1"/>
  <c r="B5026" i="8"/>
  <c r="A5027" i="8"/>
  <c r="A5028" i="8" l="1"/>
  <c r="C5027" i="8"/>
  <c r="B5027" i="8"/>
  <c r="C5028" i="8" l="1"/>
  <c r="B5028" i="8"/>
  <c r="A5029" i="8"/>
  <c r="A5030" i="8" l="1"/>
  <c r="C5029" i="8"/>
  <c r="B5029" i="8"/>
  <c r="C5030" i="8" l="1"/>
  <c r="B5030" i="8"/>
  <c r="A5031" i="8"/>
  <c r="C5031" i="8" l="1"/>
  <c r="B5031" i="8"/>
  <c r="A5032" i="8"/>
  <c r="C5032" i="8" l="1"/>
  <c r="B5032" i="8"/>
  <c r="A5033" i="8"/>
  <c r="B5033" i="8" l="1"/>
  <c r="A5034" i="8"/>
  <c r="C5033" i="8"/>
  <c r="C5034" i="8" l="1"/>
  <c r="B5034" i="8"/>
  <c r="A5035" i="8"/>
  <c r="A5036" i="8" l="1"/>
  <c r="B5035" i="8"/>
  <c r="C5035" i="8"/>
  <c r="A5037" i="8" l="1"/>
  <c r="C5036" i="8"/>
  <c r="B5036" i="8"/>
  <c r="C5037" i="8" l="1"/>
  <c r="B5037" i="8"/>
  <c r="A5038" i="8"/>
  <c r="C5038" i="8" l="1"/>
  <c r="B5038" i="8"/>
  <c r="A5039" i="8"/>
  <c r="A5040" i="8" l="1"/>
  <c r="C5039" i="8"/>
  <c r="B5039" i="8"/>
  <c r="C5040" i="8" l="1"/>
  <c r="A5041" i="8"/>
  <c r="B5040" i="8"/>
  <c r="A5042" i="8" l="1"/>
  <c r="B5041" i="8"/>
  <c r="C5041" i="8"/>
  <c r="A5043" i="8" l="1"/>
  <c r="C5042" i="8"/>
  <c r="B5042" i="8"/>
  <c r="B5043" i="8" l="1"/>
  <c r="A5044" i="8"/>
  <c r="C5043" i="8"/>
  <c r="C5044" i="8" l="1"/>
  <c r="B5044" i="8"/>
  <c r="A5045" i="8"/>
  <c r="C5045" i="8" l="1"/>
  <c r="B5045" i="8"/>
  <c r="A5046" i="8"/>
  <c r="A5047" i="8" l="1"/>
  <c r="C5046" i="8"/>
  <c r="B5046" i="8"/>
  <c r="A5048" i="8" l="1"/>
  <c r="C5047" i="8"/>
  <c r="B5047" i="8"/>
  <c r="C5048" i="8" l="1"/>
  <c r="B5048" i="8"/>
  <c r="A5049" i="8"/>
  <c r="A5050" i="8" l="1"/>
  <c r="B5049" i="8"/>
  <c r="C5049" i="8"/>
  <c r="C5050" i="8" l="1"/>
  <c r="B5050" i="8"/>
  <c r="A5051" i="8"/>
  <c r="C5051" i="8" l="1"/>
  <c r="B5051" i="8"/>
  <c r="A5052" i="8"/>
  <c r="C5052" i="8" l="1"/>
  <c r="A5053" i="8"/>
  <c r="B5052" i="8"/>
  <c r="B5053" i="8" l="1"/>
  <c r="C5053" i="8"/>
  <c r="A5054" i="8"/>
  <c r="C5054" i="8" l="1"/>
  <c r="B5054" i="8"/>
  <c r="A5055" i="8"/>
  <c r="A5056" i="8" l="1"/>
  <c r="C5055" i="8"/>
  <c r="B5055" i="8"/>
  <c r="A5057" i="8" l="1"/>
  <c r="B5056" i="8"/>
  <c r="C5056" i="8"/>
  <c r="C5057" i="8" l="1"/>
  <c r="B5057" i="8"/>
  <c r="A5058" i="8"/>
  <c r="C5058" i="8" l="1"/>
  <c r="B5058" i="8"/>
  <c r="A5059" i="8"/>
  <c r="C5059" i="8" l="1"/>
  <c r="B5059" i="8"/>
  <c r="A5060" i="8"/>
  <c r="C5060" i="8" l="1"/>
  <c r="A5061" i="8"/>
  <c r="B5060" i="8"/>
  <c r="C5061" i="8" l="1"/>
  <c r="B5061" i="8"/>
  <c r="A5062" i="8"/>
  <c r="A5063" i="8" l="1"/>
  <c r="B5062" i="8"/>
  <c r="C5062" i="8"/>
  <c r="B5063" i="8" l="1"/>
  <c r="A5064" i="8"/>
  <c r="C5063" i="8"/>
  <c r="C5064" i="8" l="1"/>
  <c r="B5064" i="8"/>
  <c r="A5065" i="8"/>
  <c r="C5065" i="8" l="1"/>
  <c r="B5065" i="8"/>
  <c r="A5066" i="8"/>
  <c r="A5067" i="8" l="1"/>
  <c r="B5066" i="8"/>
  <c r="C5066" i="8"/>
  <c r="C5067" i="8" l="1"/>
  <c r="B5067" i="8"/>
  <c r="A5068" i="8"/>
  <c r="C5068" i="8" l="1"/>
  <c r="B5068" i="8"/>
  <c r="A5069" i="8"/>
  <c r="A5070" i="8" l="1"/>
  <c r="C5069" i="8"/>
  <c r="B5069" i="8"/>
  <c r="C5070" i="8" l="1"/>
  <c r="B5070" i="8"/>
  <c r="A5071" i="8"/>
  <c r="C5071" i="8" l="1"/>
  <c r="B5071" i="8"/>
  <c r="A5072" i="8"/>
  <c r="C5072" i="8" l="1"/>
  <c r="A5073" i="8"/>
  <c r="B5072" i="8"/>
  <c r="B5073" i="8" l="1"/>
  <c r="C5073" i="8"/>
  <c r="A5074" i="8"/>
  <c r="A5075" i="8" l="1"/>
  <c r="C5074" i="8"/>
  <c r="B5074" i="8"/>
  <c r="A5076" i="8" l="1"/>
  <c r="C5075" i="8"/>
  <c r="B5075" i="8"/>
  <c r="A5077" i="8" l="1"/>
  <c r="C5076" i="8"/>
  <c r="B5076" i="8"/>
  <c r="C5077" i="8" l="1"/>
  <c r="B5077" i="8"/>
  <c r="A5078" i="8"/>
  <c r="C5078" i="8" l="1"/>
  <c r="B5078" i="8"/>
  <c r="A5079" i="8"/>
  <c r="C5079" i="8" l="1"/>
  <c r="B5079" i="8"/>
  <c r="A5080" i="8"/>
  <c r="C5080" i="8" l="1"/>
  <c r="A5081" i="8"/>
  <c r="B5080" i="8"/>
  <c r="C5081" i="8" l="1"/>
  <c r="B5081" i="8"/>
  <c r="A5082" i="8"/>
  <c r="A5083" i="8" l="1"/>
  <c r="C5082" i="8"/>
  <c r="B5082" i="8"/>
  <c r="B5083" i="8" l="1"/>
  <c r="A5084" i="8"/>
  <c r="C5083" i="8"/>
  <c r="C5084" i="8" l="1"/>
  <c r="B5084" i="8"/>
  <c r="A5085" i="8"/>
  <c r="C5085" i="8" l="1"/>
  <c r="B5085" i="8"/>
  <c r="A5086" i="8"/>
  <c r="A5087" i="8" l="1"/>
  <c r="B5086" i="8"/>
  <c r="C5086" i="8"/>
  <c r="B5087" i="8" l="1"/>
  <c r="C5087" i="8"/>
  <c r="A5088" i="8"/>
  <c r="A5089" i="8" l="1"/>
  <c r="C5088" i="8"/>
  <c r="B5088" i="8"/>
  <c r="A5090" i="8" l="1"/>
  <c r="C5089" i="8"/>
  <c r="B5089" i="8"/>
  <c r="C5090" i="8" l="1"/>
  <c r="B5090" i="8"/>
  <c r="A5091" i="8"/>
  <c r="C5091" i="8" l="1"/>
  <c r="B5091" i="8"/>
  <c r="A5092" i="8"/>
  <c r="C5092" i="8" l="1"/>
  <c r="A5093" i="8"/>
  <c r="B5092" i="8"/>
  <c r="B5093" i="8" l="1"/>
  <c r="A5094" i="8"/>
  <c r="C5093" i="8"/>
  <c r="A5095" i="8" l="1"/>
  <c r="C5094" i="8"/>
  <c r="B5094" i="8"/>
  <c r="A5096" i="8" l="1"/>
  <c r="B5095" i="8"/>
  <c r="C5095" i="8"/>
  <c r="A5097" i="8" l="1"/>
  <c r="C5096" i="8"/>
  <c r="B5096" i="8"/>
  <c r="C5097" i="8" l="1"/>
  <c r="B5097" i="8"/>
  <c r="A5098" i="8"/>
  <c r="C5098" i="8" l="1"/>
  <c r="B5098" i="8"/>
  <c r="A5099" i="8"/>
  <c r="A5100" i="8" l="1"/>
  <c r="C5099" i="8"/>
  <c r="B5099" i="8"/>
  <c r="C5100" i="8" l="1"/>
  <c r="B5100" i="8"/>
  <c r="A5101" i="8"/>
  <c r="A5102" i="8" l="1"/>
  <c r="C5101" i="8"/>
  <c r="B5101" i="8"/>
  <c r="A5103" i="8" l="1"/>
  <c r="B5102" i="8"/>
  <c r="C5102" i="8"/>
  <c r="B5103" i="8" l="1"/>
  <c r="A5104" i="8"/>
  <c r="C5103" i="8"/>
  <c r="C5104" i="8" l="1"/>
  <c r="B5104" i="8"/>
  <c r="A5105" i="8"/>
  <c r="C5105" i="8" l="1"/>
  <c r="B5105" i="8"/>
  <c r="A5106" i="8"/>
  <c r="C5106" i="8" l="1"/>
  <c r="B5106" i="8"/>
  <c r="A5107" i="8"/>
  <c r="B5107" i="8" l="1"/>
  <c r="A5108" i="8"/>
  <c r="C5107" i="8"/>
  <c r="C5108" i="8" l="1"/>
  <c r="A5109" i="8"/>
  <c r="B5108" i="8"/>
  <c r="A5110" i="8" l="1"/>
  <c r="B5109" i="8"/>
  <c r="C5109" i="8"/>
  <c r="C5110" i="8" l="1"/>
  <c r="B5110" i="8"/>
  <c r="A5111" i="8"/>
  <c r="C5111" i="8" l="1"/>
  <c r="B5111" i="8"/>
  <c r="A5112" i="8"/>
  <c r="C5112" i="8" l="1"/>
  <c r="B5112" i="8"/>
  <c r="A5113" i="8"/>
  <c r="B5113" i="8" l="1"/>
  <c r="A5114" i="8"/>
  <c r="C5113" i="8"/>
  <c r="C5114" i="8" l="1"/>
  <c r="B5114" i="8"/>
  <c r="A5115" i="8"/>
  <c r="A5116" i="8" l="1"/>
  <c r="C5115" i="8"/>
  <c r="B5115" i="8"/>
  <c r="A5117" i="8" l="1"/>
  <c r="C5116" i="8"/>
  <c r="B5116" i="8"/>
  <c r="C5117" i="8" l="1"/>
  <c r="B5117" i="8"/>
  <c r="A5118" i="8"/>
  <c r="C5118" i="8" l="1"/>
  <c r="B5118" i="8"/>
  <c r="A5119" i="8"/>
  <c r="A5120" i="8" l="1"/>
  <c r="C5119" i="8"/>
  <c r="B5119" i="8"/>
  <c r="C5120" i="8" l="1"/>
  <c r="B5120" i="8"/>
  <c r="A5121" i="8"/>
  <c r="A5122" i="8" l="1"/>
  <c r="C5121" i="8"/>
  <c r="B5121" i="8"/>
  <c r="A5123" i="8" l="1"/>
  <c r="C5122" i="8"/>
  <c r="B5122" i="8"/>
  <c r="B5123" i="8" l="1"/>
  <c r="A5124" i="8"/>
  <c r="C5123" i="8"/>
  <c r="C5124" i="8" l="1"/>
  <c r="B5124" i="8"/>
  <c r="A5125" i="8"/>
  <c r="C5125" i="8" l="1"/>
  <c r="B5125" i="8"/>
  <c r="A5126" i="8"/>
  <c r="C5126" i="8" l="1"/>
  <c r="B5126" i="8"/>
  <c r="A5127" i="8"/>
  <c r="A5128" i="8" l="1"/>
  <c r="C5127" i="8"/>
  <c r="B5127" i="8"/>
  <c r="C5128" i="8" l="1"/>
  <c r="B5128" i="8"/>
  <c r="A5129" i="8"/>
  <c r="A5130" i="8" l="1"/>
  <c r="C5129" i="8"/>
  <c r="B5129" i="8"/>
  <c r="C5130" i="8" l="1"/>
  <c r="B5130" i="8"/>
  <c r="A5131" i="8"/>
  <c r="C5131" i="8" l="1"/>
  <c r="B5131" i="8"/>
  <c r="A5132" i="8"/>
  <c r="C5132" i="8" l="1"/>
  <c r="B5132" i="8"/>
  <c r="A5133" i="8"/>
  <c r="B5133" i="8" l="1"/>
  <c r="A5134" i="8"/>
  <c r="C5133" i="8"/>
  <c r="C5134" i="8" l="1"/>
  <c r="B5134" i="8"/>
  <c r="A5135" i="8"/>
  <c r="A5136" i="8" l="1"/>
  <c r="C5135" i="8"/>
  <c r="B5135" i="8"/>
  <c r="A5137" i="8" l="1"/>
  <c r="C5136" i="8"/>
  <c r="B5136" i="8"/>
  <c r="C5137" i="8" l="1"/>
  <c r="B5137" i="8"/>
  <c r="A5138" i="8"/>
  <c r="C5138" i="8" l="1"/>
  <c r="B5138" i="8"/>
  <c r="A5139" i="8"/>
  <c r="A5140" i="8" l="1"/>
  <c r="C5139" i="8"/>
  <c r="B5139" i="8"/>
  <c r="C5140" i="8" l="1"/>
  <c r="A5141" i="8"/>
  <c r="B5140" i="8"/>
  <c r="A5142" i="8" l="1"/>
  <c r="B5141" i="8"/>
  <c r="C5141" i="8"/>
  <c r="A5143" i="8" l="1"/>
  <c r="C5142" i="8"/>
  <c r="B5142" i="8"/>
  <c r="B5143" i="8" l="1"/>
  <c r="A5144" i="8"/>
  <c r="C5143" i="8"/>
  <c r="C5144" i="8" l="1"/>
  <c r="B5144" i="8"/>
  <c r="A5145" i="8"/>
  <c r="C5145" i="8" l="1"/>
  <c r="B5145" i="8"/>
  <c r="A5146" i="8"/>
  <c r="C5146" i="8" l="1"/>
  <c r="B5146" i="8"/>
  <c r="A5147" i="8"/>
  <c r="A5148" i="8" l="1"/>
  <c r="C5147" i="8"/>
  <c r="B5147" i="8"/>
  <c r="A5149" i="8" l="1"/>
  <c r="C5148" i="8"/>
  <c r="B5148" i="8"/>
  <c r="A5150" i="8" l="1"/>
  <c r="B5149" i="8"/>
  <c r="C5149" i="8"/>
  <c r="C5150" i="8" l="1"/>
  <c r="B5150" i="8"/>
  <c r="A5151" i="8"/>
  <c r="C5151" i="8" l="1"/>
  <c r="B5151" i="8"/>
  <c r="A5152" i="8"/>
  <c r="C5152" i="8" l="1"/>
  <c r="B5152" i="8"/>
  <c r="A5153" i="8"/>
  <c r="B5153" i="8" l="1"/>
  <c r="C5153" i="8"/>
  <c r="A5154" i="8"/>
  <c r="A5155" i="8" l="1"/>
  <c r="B5154" i="8"/>
  <c r="C5154" i="8"/>
  <c r="A5156" i="8" l="1"/>
  <c r="C5155" i="8"/>
  <c r="B5155" i="8"/>
  <c r="A5157" i="8" l="1"/>
  <c r="C5156" i="8"/>
  <c r="B5156" i="8"/>
  <c r="C5157" i="8" l="1"/>
  <c r="B5157" i="8"/>
  <c r="A5158" i="8"/>
  <c r="C5158" i="8" l="1"/>
  <c r="B5158" i="8"/>
  <c r="A5159" i="8"/>
  <c r="C5159" i="8" l="1"/>
  <c r="B5159" i="8"/>
  <c r="A5160" i="8"/>
  <c r="C5160" i="8" l="1"/>
  <c r="B5160" i="8"/>
  <c r="A5161" i="8"/>
  <c r="C5161" i="8" l="1"/>
  <c r="B5161" i="8"/>
  <c r="A5162" i="8"/>
  <c r="A5163" i="8" l="1"/>
  <c r="C5162" i="8"/>
  <c r="B5162" i="8"/>
  <c r="B5163" i="8" l="1"/>
  <c r="A5164" i="8"/>
  <c r="C5163" i="8"/>
  <c r="C5164" i="8" l="1"/>
  <c r="B5164" i="8"/>
  <c r="A5165" i="8"/>
  <c r="C5165" i="8" l="1"/>
  <c r="B5165" i="8"/>
  <c r="A5166" i="8"/>
  <c r="A5167" i="8" l="1"/>
  <c r="B5166" i="8"/>
  <c r="C5166" i="8"/>
  <c r="C5167" i="8" l="1"/>
  <c r="B5167" i="8"/>
  <c r="A5168" i="8"/>
  <c r="A5169" i="8" l="1"/>
  <c r="C5168" i="8"/>
  <c r="B5168" i="8"/>
  <c r="A5170" i="8" l="1"/>
  <c r="C5169" i="8"/>
  <c r="B5169" i="8"/>
  <c r="C5170" i="8" l="1"/>
  <c r="B5170" i="8"/>
  <c r="A5171" i="8"/>
  <c r="C5171" i="8" l="1"/>
  <c r="B5171" i="8"/>
  <c r="A5172" i="8"/>
  <c r="C5172" i="8" l="1"/>
  <c r="A5173" i="8"/>
  <c r="B5172" i="8"/>
  <c r="B5173" i="8" l="1"/>
  <c r="C5173" i="8"/>
  <c r="A5174" i="8"/>
  <c r="A5175" i="8" l="1"/>
  <c r="C5174" i="8"/>
  <c r="B5174" i="8"/>
  <c r="A5176" i="8" l="1"/>
  <c r="C5175" i="8"/>
  <c r="B5175" i="8"/>
  <c r="A5177" i="8" l="1"/>
  <c r="B5176" i="8"/>
  <c r="C5176" i="8"/>
  <c r="C5177" i="8" l="1"/>
  <c r="B5177" i="8"/>
  <c r="A5178" i="8"/>
  <c r="C5178" i="8" l="1"/>
  <c r="B5178" i="8"/>
  <c r="A5179" i="8"/>
  <c r="C5179" i="8" l="1"/>
  <c r="B5179" i="8"/>
  <c r="A5180" i="8"/>
  <c r="C5180" i="8" l="1"/>
  <c r="A5181" i="8"/>
  <c r="B5180" i="8"/>
  <c r="C5181" i="8" l="1"/>
  <c r="B5181" i="8"/>
  <c r="A5182" i="8"/>
  <c r="A5183" i="8" l="1"/>
  <c r="C5182" i="8"/>
  <c r="B5182" i="8"/>
  <c r="B5183" i="8" l="1"/>
  <c r="A5184" i="8"/>
  <c r="C5183" i="8"/>
  <c r="C5184" i="8" l="1"/>
  <c r="B5184" i="8"/>
  <c r="A5185" i="8"/>
  <c r="C5185" i="8" l="1"/>
  <c r="B5185" i="8"/>
  <c r="A5186" i="8"/>
  <c r="A5187" i="8" l="1"/>
  <c r="B5186" i="8"/>
  <c r="C5186" i="8"/>
  <c r="B5187" i="8" l="1"/>
  <c r="A5188" i="8"/>
  <c r="C5187" i="8"/>
  <c r="A5189" i="8" l="1"/>
  <c r="C5188" i="8"/>
  <c r="B5188" i="8"/>
  <c r="A5190" i="8" l="1"/>
  <c r="C5189" i="8"/>
  <c r="B5189" i="8"/>
  <c r="C5190" i="8" l="1"/>
  <c r="B5190" i="8"/>
  <c r="A5191" i="8"/>
  <c r="C5191" i="8" l="1"/>
  <c r="B5191" i="8"/>
  <c r="A5192" i="8"/>
  <c r="C5192" i="8" l="1"/>
  <c r="B5192" i="8"/>
  <c r="A5193" i="8"/>
  <c r="B5193" i="8" l="1"/>
  <c r="A5194" i="8"/>
  <c r="C5193" i="8"/>
  <c r="A5195" i="8" l="1"/>
  <c r="C5194" i="8"/>
  <c r="B5194" i="8"/>
  <c r="A5196" i="8" l="1"/>
  <c r="B5195" i="8"/>
  <c r="C5195" i="8"/>
  <c r="A5197" i="8" l="1"/>
  <c r="C5196" i="8"/>
  <c r="B5196" i="8"/>
  <c r="C5197" i="8" l="1"/>
  <c r="B5197" i="8"/>
  <c r="A5198" i="8"/>
  <c r="C5198" i="8" l="1"/>
  <c r="B5198" i="8"/>
  <c r="A5199" i="8"/>
  <c r="A5200" i="8" l="1"/>
  <c r="C5199" i="8"/>
  <c r="B5199" i="8"/>
  <c r="C5200" i="8" l="1"/>
  <c r="A5201" i="8"/>
  <c r="B5200" i="8"/>
  <c r="A5202" i="8" l="1"/>
  <c r="C5201" i="8"/>
  <c r="B5201" i="8"/>
  <c r="A5203" i="8" l="1"/>
  <c r="C5202" i="8"/>
  <c r="B5202" i="8"/>
  <c r="B5203" i="8" l="1"/>
  <c r="A5204" i="8"/>
  <c r="C5203" i="8"/>
  <c r="C5204" i="8" l="1"/>
  <c r="B5204" i="8"/>
  <c r="A5205" i="8"/>
  <c r="C5205" i="8" l="1"/>
  <c r="B5205" i="8"/>
  <c r="A5206" i="8"/>
  <c r="C5206" i="8" l="1"/>
  <c r="B5206" i="8"/>
  <c r="A5207" i="8"/>
  <c r="A5208" i="8" l="1"/>
  <c r="C5207" i="8"/>
  <c r="B5207" i="8"/>
  <c r="C5208" i="8" l="1"/>
  <c r="B5208" i="8"/>
  <c r="A5209" i="8"/>
  <c r="A5210" i="8" l="1"/>
  <c r="C5209" i="8"/>
  <c r="B5209" i="8"/>
  <c r="C5210" i="8" l="1"/>
  <c r="B5210" i="8"/>
  <c r="A5211" i="8"/>
  <c r="C5211" i="8" l="1"/>
  <c r="B5211" i="8"/>
  <c r="A5212" i="8"/>
  <c r="C5212" i="8" l="1"/>
  <c r="B5212" i="8"/>
  <c r="A5213" i="8"/>
  <c r="B5213" i="8" l="1"/>
  <c r="A5214" i="8"/>
  <c r="C5213" i="8"/>
  <c r="C5214" i="8" l="1"/>
  <c r="B5214" i="8"/>
  <c r="A5215" i="8"/>
  <c r="A5216" i="8" l="1"/>
  <c r="B5215" i="8"/>
  <c r="C5215" i="8"/>
  <c r="A5217" i="8" l="1"/>
  <c r="C5216" i="8"/>
  <c r="B5216" i="8"/>
  <c r="C5217" i="8" l="1"/>
  <c r="B5217" i="8"/>
  <c r="A5218" i="8"/>
  <c r="C5218" i="8" l="1"/>
  <c r="B5218" i="8"/>
  <c r="A5219" i="8"/>
  <c r="A5220" i="8" l="1"/>
  <c r="B5219" i="8"/>
  <c r="C5219" i="8"/>
  <c r="C5220" i="8" l="1"/>
  <c r="B5220" i="8"/>
  <c r="A5221" i="8"/>
  <c r="A5222" i="8" l="1"/>
  <c r="C5221" i="8"/>
  <c r="B5221" i="8"/>
  <c r="A5223" i="8" l="1"/>
  <c r="C5222" i="8"/>
  <c r="B5222" i="8"/>
  <c r="B5223" i="8" l="1"/>
  <c r="A5224" i="8"/>
  <c r="C5223" i="8"/>
  <c r="C5224" i="8" l="1"/>
  <c r="B5224" i="8"/>
  <c r="A5225" i="8"/>
  <c r="C5225" i="8" l="1"/>
  <c r="B5225" i="8"/>
  <c r="A5226" i="8"/>
  <c r="C5226" i="8" l="1"/>
  <c r="B5226" i="8"/>
  <c r="A5227" i="8"/>
  <c r="A5228" i="8" l="1"/>
  <c r="C5227" i="8"/>
  <c r="B5227" i="8"/>
  <c r="C5228" i="8" l="1"/>
  <c r="B5228" i="8"/>
  <c r="A5229" i="8"/>
  <c r="A5230" i="8" l="1"/>
  <c r="C5229" i="8"/>
  <c r="B5229" i="8"/>
  <c r="C5230" i="8" l="1"/>
  <c r="B5230" i="8"/>
  <c r="A5231" i="8"/>
  <c r="C5231" i="8" l="1"/>
  <c r="B5231" i="8"/>
  <c r="A5232" i="8"/>
  <c r="C5232" i="8" l="1"/>
  <c r="B5232" i="8"/>
  <c r="A5233" i="8"/>
  <c r="B5233" i="8" l="1"/>
  <c r="A5234" i="8"/>
  <c r="C5233" i="8"/>
  <c r="C5234" i="8" l="1"/>
  <c r="B5234" i="8"/>
  <c r="A5235" i="8"/>
  <c r="A5236" i="8" l="1"/>
  <c r="C5235" i="8"/>
  <c r="B5235" i="8"/>
  <c r="A5237" i="8" l="1"/>
  <c r="C5236" i="8"/>
  <c r="B5236" i="8"/>
  <c r="C5237" i="8" l="1"/>
  <c r="B5237" i="8"/>
  <c r="A5238" i="8"/>
  <c r="C5238" i="8" l="1"/>
  <c r="B5238" i="8"/>
  <c r="A5239" i="8"/>
  <c r="A5240" i="8" l="1"/>
  <c r="B5239" i="8"/>
  <c r="C5239" i="8"/>
  <c r="C5240" i="8" l="1"/>
  <c r="A5241" i="8"/>
  <c r="B5240" i="8"/>
  <c r="A5242" i="8" l="1"/>
  <c r="B5241" i="8"/>
  <c r="C5241" i="8"/>
  <c r="A5243" i="8" l="1"/>
  <c r="C5242" i="8"/>
  <c r="B5242" i="8"/>
  <c r="B5243" i="8" l="1"/>
  <c r="A5244" i="8"/>
  <c r="C5243" i="8"/>
  <c r="C5244" i="8" l="1"/>
  <c r="B5244" i="8"/>
  <c r="A5245" i="8"/>
  <c r="C5245" i="8" l="1"/>
  <c r="B5245" i="8"/>
  <c r="A5246" i="8"/>
  <c r="A5247" i="8" l="1"/>
  <c r="B5246" i="8"/>
  <c r="C5246" i="8"/>
  <c r="A5248" i="8" l="1"/>
  <c r="C5247" i="8"/>
  <c r="B5247" i="8"/>
  <c r="C5248" i="8" l="1"/>
  <c r="B5248" i="8"/>
  <c r="A5249" i="8"/>
  <c r="A5250" i="8" l="1"/>
  <c r="B5249" i="8"/>
  <c r="C5249" i="8"/>
  <c r="C5250" i="8" l="1"/>
  <c r="B5250" i="8"/>
  <c r="A5251" i="8"/>
  <c r="C5251" i="8" l="1"/>
  <c r="B5251" i="8"/>
  <c r="A5252" i="8"/>
  <c r="C5252" i="8" l="1"/>
  <c r="A5253" i="8"/>
  <c r="B5252" i="8"/>
  <c r="B5253" i="8" l="1"/>
  <c r="C5253" i="8"/>
  <c r="A5254" i="8"/>
  <c r="C5254" i="8" l="1"/>
  <c r="B5254" i="8"/>
  <c r="A5255" i="8"/>
  <c r="A5256" i="8" l="1"/>
  <c r="C5255" i="8"/>
  <c r="B5255" i="8"/>
  <c r="A5257" i="8" l="1"/>
  <c r="C5256" i="8"/>
  <c r="B5256" i="8"/>
  <c r="C5257" i="8" l="1"/>
  <c r="B5257" i="8"/>
  <c r="A5258" i="8"/>
  <c r="C5258" i="8" l="1"/>
  <c r="B5258" i="8"/>
  <c r="A5259" i="8"/>
  <c r="C5259" i="8" l="1"/>
  <c r="B5259" i="8"/>
  <c r="A5260" i="8"/>
  <c r="C5260" i="8" l="1"/>
  <c r="B5260" i="8"/>
  <c r="A5261" i="8"/>
  <c r="C5261" i="8" l="1"/>
  <c r="B5261" i="8"/>
  <c r="A5262" i="8"/>
  <c r="A5263" i="8" l="1"/>
  <c r="C5262" i="8"/>
  <c r="B5262" i="8"/>
  <c r="B5263" i="8" l="1"/>
  <c r="A5264" i="8"/>
  <c r="C5263" i="8"/>
  <c r="C5264" i="8" l="1"/>
  <c r="B5264" i="8"/>
  <c r="A5265" i="8"/>
  <c r="C5265" i="8" l="1"/>
  <c r="B5265" i="8"/>
  <c r="A5266" i="8"/>
  <c r="A5267" i="8" l="1"/>
  <c r="C5266" i="8"/>
  <c r="B5266" i="8"/>
  <c r="C5267" i="8" l="1"/>
  <c r="B5267" i="8"/>
  <c r="A5268" i="8"/>
  <c r="B5268" i="8" l="1"/>
  <c r="C5268" i="8"/>
  <c r="A5269" i="8"/>
  <c r="A5270" i="8" l="1"/>
  <c r="C5269" i="8"/>
  <c r="B5269" i="8"/>
  <c r="C5270" i="8" l="1"/>
  <c r="B5270" i="8"/>
  <c r="A5271" i="8"/>
  <c r="C5271" i="8" l="1"/>
  <c r="B5271" i="8"/>
  <c r="A5272" i="8"/>
  <c r="C5272" i="8" l="1"/>
  <c r="A5273" i="8"/>
  <c r="B5272" i="8"/>
  <c r="B5273" i="8" l="1"/>
  <c r="C5273" i="8"/>
  <c r="A5274" i="8"/>
  <c r="A5275" i="8" l="1"/>
  <c r="B5274" i="8"/>
  <c r="C5274" i="8"/>
  <c r="A5276" i="8" l="1"/>
  <c r="C5275" i="8"/>
  <c r="B5275" i="8"/>
  <c r="A5277" i="8" l="1"/>
  <c r="C5276" i="8"/>
  <c r="B5276" i="8"/>
  <c r="C5277" i="8" l="1"/>
  <c r="B5277" i="8"/>
  <c r="A5278" i="8"/>
  <c r="C5278" i="8" l="1"/>
  <c r="B5278" i="8"/>
  <c r="A5279" i="8"/>
  <c r="C5279" i="8" l="1"/>
  <c r="B5279" i="8"/>
  <c r="A5280" i="8"/>
  <c r="C5280" i="8" l="1"/>
  <c r="A5281" i="8"/>
  <c r="B5280" i="8"/>
  <c r="C5281" i="8" l="1"/>
  <c r="B5281" i="8"/>
  <c r="A5282" i="8"/>
  <c r="A5283" i="8" l="1"/>
  <c r="C5282" i="8"/>
  <c r="B5282" i="8"/>
  <c r="B5283" i="8" l="1"/>
  <c r="A5284" i="8"/>
  <c r="C5283" i="8"/>
  <c r="C5284" i="8" l="1"/>
  <c r="B5284" i="8"/>
  <c r="A5285" i="8"/>
  <c r="C5285" i="8" l="1"/>
  <c r="B5285" i="8"/>
  <c r="A5286" i="8"/>
  <c r="A5287" i="8" l="1"/>
  <c r="B5286" i="8"/>
  <c r="C5286" i="8"/>
  <c r="B5287" i="8" l="1"/>
  <c r="A5288" i="8"/>
  <c r="C5287" i="8"/>
  <c r="A5289" i="8" l="1"/>
  <c r="C5288" i="8"/>
  <c r="B5288" i="8"/>
  <c r="A5290" i="8" l="1"/>
  <c r="C5289" i="8"/>
  <c r="B5289" i="8"/>
  <c r="C5290" i="8" l="1"/>
  <c r="B5290" i="8"/>
  <c r="A5291" i="8"/>
  <c r="C5291" i="8" l="1"/>
  <c r="B5291" i="8"/>
  <c r="A5292" i="8"/>
  <c r="C5292" i="8" l="1"/>
  <c r="A5293" i="8"/>
  <c r="B5292" i="8"/>
  <c r="B5293" i="8" l="1"/>
  <c r="A5294" i="8"/>
  <c r="C5293" i="8"/>
  <c r="A5295" i="8" l="1"/>
  <c r="C5294" i="8"/>
  <c r="B5294" i="8"/>
  <c r="A5296" i="8" l="1"/>
  <c r="B5295" i="8"/>
  <c r="C5295" i="8"/>
  <c r="A5297" i="8" l="1"/>
  <c r="C5296" i="8"/>
  <c r="B5296" i="8"/>
  <c r="C5297" i="8" l="1"/>
  <c r="B5297" i="8"/>
  <c r="A5298" i="8"/>
  <c r="C5298" i="8" l="1"/>
  <c r="B5298" i="8"/>
  <c r="A5299" i="8"/>
  <c r="C5299" i="8" l="1"/>
  <c r="B5299" i="8"/>
  <c r="A5300" i="8"/>
  <c r="C5300" i="8" l="1"/>
  <c r="A5301" i="8"/>
  <c r="B5300" i="8"/>
  <c r="A5302" i="8" l="1"/>
  <c r="C5301" i="8"/>
  <c r="B5301" i="8"/>
  <c r="A5303" i="8" l="1"/>
  <c r="C5302" i="8"/>
  <c r="B5302" i="8"/>
  <c r="B5303" i="8" l="1"/>
  <c r="A5304" i="8"/>
  <c r="C5303" i="8"/>
  <c r="C5304" i="8" l="1"/>
  <c r="B5304" i="8"/>
  <c r="A5305" i="8"/>
  <c r="C5305" i="8" l="1"/>
  <c r="B5305" i="8"/>
  <c r="A5306" i="8"/>
  <c r="C5306" i="8" l="1"/>
  <c r="B5306" i="8"/>
  <c r="A5307" i="8"/>
  <c r="B5307" i="8" l="1"/>
  <c r="C5307" i="8"/>
  <c r="A5308" i="8"/>
  <c r="C5308" i="8" l="1"/>
  <c r="A5309" i="8"/>
  <c r="B5308" i="8"/>
  <c r="A5310" i="8" l="1"/>
  <c r="C5309" i="8"/>
  <c r="B5309" i="8"/>
  <c r="C5310" i="8" l="1"/>
  <c r="B5310" i="8"/>
  <c r="A5311" i="8"/>
  <c r="C5311" i="8" l="1"/>
  <c r="B5311" i="8"/>
  <c r="A5312" i="8"/>
  <c r="C5312" i="8" l="1"/>
  <c r="B5312" i="8"/>
  <c r="A5313" i="8"/>
  <c r="B5313" i="8" l="1"/>
  <c r="A5314" i="8"/>
  <c r="C5313" i="8"/>
  <c r="C5314" i="8" l="1"/>
  <c r="B5314" i="8"/>
  <c r="A5315" i="8"/>
  <c r="A5316" i="8" l="1"/>
  <c r="C5315" i="8"/>
  <c r="B5315" i="8"/>
  <c r="A5317" i="8" l="1"/>
  <c r="C5316" i="8"/>
  <c r="B5316" i="8"/>
  <c r="C5317" i="8" l="1"/>
  <c r="B5317" i="8"/>
  <c r="A5318" i="8"/>
  <c r="C5318" i="8" l="1"/>
  <c r="B5318" i="8"/>
  <c r="A5319" i="8"/>
  <c r="A5320" i="8" l="1"/>
  <c r="C5319" i="8"/>
  <c r="B5319" i="8"/>
  <c r="C5320" i="8" l="1"/>
  <c r="B5320" i="8"/>
  <c r="A5321" i="8"/>
  <c r="A5322" i="8" l="1"/>
  <c r="B5321" i="8"/>
  <c r="C5321" i="8"/>
  <c r="A5323" i="8" l="1"/>
  <c r="C5322" i="8"/>
  <c r="B5322" i="8"/>
  <c r="B5323" i="8" l="1"/>
  <c r="A5324" i="8"/>
  <c r="C5323" i="8"/>
  <c r="C5324" i="8" l="1"/>
  <c r="B5324" i="8"/>
  <c r="A5325" i="8"/>
  <c r="C5325" i="8" l="1"/>
  <c r="B5325" i="8"/>
  <c r="A5326" i="8"/>
  <c r="C5326" i="8" l="1"/>
  <c r="B5326" i="8"/>
  <c r="A5327" i="8"/>
  <c r="A5328" i="8" l="1"/>
  <c r="C5327" i="8"/>
  <c r="B5327" i="8"/>
  <c r="C5328" i="8" l="1"/>
  <c r="B5328" i="8"/>
  <c r="A5329" i="8"/>
  <c r="A5330" i="8" l="1"/>
  <c r="C5329" i="8"/>
  <c r="B5329" i="8"/>
  <c r="C5330" i="8" l="1"/>
  <c r="B5330" i="8"/>
  <c r="A5331" i="8"/>
  <c r="C5331" i="8" l="1"/>
  <c r="B5331" i="8"/>
  <c r="A5332" i="8"/>
  <c r="C5332" i="8" l="1"/>
  <c r="B5332" i="8"/>
  <c r="A5333" i="8"/>
  <c r="B5333" i="8" l="1"/>
  <c r="A5334" i="8"/>
  <c r="C5333" i="8"/>
  <c r="C5334" i="8" l="1"/>
  <c r="B5334" i="8"/>
  <c r="A5335" i="8"/>
  <c r="A5336" i="8" l="1"/>
  <c r="C5335" i="8"/>
  <c r="B5335" i="8"/>
  <c r="A5337" i="8" l="1"/>
  <c r="C5336" i="8"/>
  <c r="B5336" i="8"/>
  <c r="C5337" i="8" l="1"/>
  <c r="B5337" i="8"/>
  <c r="A5338" i="8"/>
  <c r="C5338" i="8" l="1"/>
  <c r="B5338" i="8"/>
  <c r="A5339" i="8"/>
  <c r="A5340" i="8" l="1"/>
  <c r="C5339" i="8"/>
  <c r="B5339" i="8"/>
  <c r="C5340" i="8" l="1"/>
  <c r="B5340" i="8"/>
  <c r="A5341" i="8"/>
  <c r="A5342" i="8" l="1"/>
  <c r="B5341" i="8"/>
  <c r="C5341" i="8"/>
  <c r="A5343" i="8" l="1"/>
  <c r="C5342" i="8"/>
  <c r="B5342" i="8"/>
  <c r="B5343" i="8" l="1"/>
  <c r="A5344" i="8"/>
  <c r="C5343" i="8"/>
  <c r="C5344" i="8" l="1"/>
  <c r="B5344" i="8"/>
  <c r="A5345" i="8"/>
  <c r="C5345" i="8" l="1"/>
  <c r="B5345" i="8"/>
  <c r="A5346" i="8"/>
  <c r="A5347" i="8" l="1"/>
  <c r="C5346" i="8"/>
  <c r="B5346" i="8"/>
  <c r="A5348" i="8" l="1"/>
  <c r="C5347" i="8"/>
  <c r="B5347" i="8"/>
  <c r="C5348" i="8" l="1"/>
  <c r="A5349" i="8"/>
  <c r="B5348" i="8"/>
  <c r="A5350" i="8" l="1"/>
  <c r="B5349" i="8"/>
  <c r="C5349" i="8"/>
  <c r="C5350" i="8" l="1"/>
  <c r="B5350" i="8"/>
  <c r="A5351" i="8"/>
  <c r="C5351" i="8" l="1"/>
  <c r="B5351" i="8"/>
  <c r="A5352" i="8"/>
  <c r="C5352" i="8" l="1"/>
  <c r="B5352" i="8"/>
  <c r="A5353" i="8"/>
  <c r="B5353" i="8" l="1"/>
  <c r="C5353" i="8"/>
  <c r="A5354" i="8"/>
  <c r="A5355" i="8" l="1"/>
  <c r="C5354" i="8"/>
  <c r="B5354" i="8"/>
  <c r="A5356" i="8" l="1"/>
  <c r="C5355" i="8"/>
  <c r="B5355" i="8"/>
  <c r="A5357" i="8" l="1"/>
  <c r="C5356" i="8"/>
  <c r="B5356" i="8"/>
  <c r="C5357" i="8" l="1"/>
  <c r="B5357" i="8"/>
  <c r="A5358" i="8"/>
  <c r="C5358" i="8" l="1"/>
  <c r="B5358" i="8"/>
  <c r="A5359" i="8"/>
  <c r="C5359" i="8" l="1"/>
  <c r="B5359" i="8"/>
  <c r="A5360" i="8"/>
  <c r="C5360" i="8" l="1"/>
  <c r="A5361" i="8"/>
  <c r="B5360" i="8"/>
  <c r="C5361" i="8" l="1"/>
  <c r="B5361" i="8"/>
  <c r="A5362" i="8"/>
  <c r="A5363" i="8" l="1"/>
  <c r="C5362" i="8"/>
  <c r="B5362" i="8"/>
  <c r="B5363" i="8" l="1"/>
  <c r="A5364" i="8"/>
  <c r="C5363" i="8"/>
  <c r="C5364" i="8" l="1"/>
  <c r="B5364" i="8"/>
  <c r="A5365" i="8"/>
  <c r="C5365" i="8" l="1"/>
  <c r="B5365" i="8"/>
  <c r="A5366" i="8"/>
  <c r="A5367" i="8" l="1"/>
  <c r="C5366" i="8"/>
  <c r="B5366" i="8"/>
  <c r="C5367" i="8" l="1"/>
  <c r="B5367" i="8"/>
  <c r="A5368" i="8"/>
  <c r="C5368" i="8" l="1"/>
  <c r="B5368" i="8"/>
  <c r="A5369" i="8"/>
  <c r="A5370" i="8" l="1"/>
  <c r="C5369" i="8"/>
  <c r="B5369" i="8"/>
  <c r="C5370" i="8" l="1"/>
  <c r="B5370" i="8"/>
  <c r="A5371" i="8"/>
  <c r="C5371" i="8" l="1"/>
  <c r="B5371" i="8"/>
  <c r="A5372" i="8"/>
  <c r="C5372" i="8" l="1"/>
  <c r="A5373" i="8"/>
  <c r="B5372" i="8"/>
  <c r="B5373" i="8" l="1"/>
  <c r="C5373" i="8"/>
  <c r="A5374" i="8"/>
  <c r="A5375" i="8" l="1"/>
  <c r="C5374" i="8"/>
  <c r="B5374" i="8"/>
  <c r="A5376" i="8" l="1"/>
  <c r="C5375" i="8"/>
  <c r="B5375" i="8"/>
  <c r="A5377" i="8" l="1"/>
  <c r="B5376" i="8"/>
  <c r="C5376" i="8"/>
  <c r="C5377" i="8" l="1"/>
  <c r="B5377" i="8"/>
  <c r="A5378" i="8"/>
  <c r="C5378" i="8" l="1"/>
  <c r="B5378" i="8"/>
  <c r="A5379" i="8"/>
  <c r="C5379" i="8" l="1"/>
  <c r="B5379" i="8"/>
  <c r="A5380" i="8"/>
  <c r="C5380" i="8" l="1"/>
  <c r="A5381" i="8"/>
  <c r="B5380" i="8"/>
  <c r="C5381" i="8" l="1"/>
  <c r="B5381" i="8"/>
  <c r="A5382" i="8"/>
  <c r="A5383" i="8" l="1"/>
  <c r="C5382" i="8"/>
  <c r="B5382" i="8"/>
  <c r="B5383" i="8" l="1"/>
  <c r="A5384" i="8"/>
  <c r="C5383" i="8"/>
  <c r="C5384" i="8" l="1"/>
  <c r="B5384" i="8"/>
  <c r="A5385" i="8"/>
  <c r="C5385" i="8" l="1"/>
  <c r="B5385" i="8"/>
  <c r="A5386" i="8"/>
  <c r="A5387" i="8" l="1"/>
  <c r="B5386" i="8"/>
  <c r="C5386" i="8"/>
  <c r="B5387" i="8" l="1"/>
  <c r="A5388" i="8"/>
  <c r="C5387" i="8"/>
  <c r="A5389" i="8" l="1"/>
  <c r="C5388" i="8"/>
  <c r="B5388" i="8"/>
  <c r="A5390" i="8" l="1"/>
  <c r="C5389" i="8"/>
  <c r="B5389" i="8"/>
  <c r="C5390" i="8" l="1"/>
  <c r="B5390" i="8"/>
  <c r="A5391" i="8"/>
  <c r="C5391" i="8" l="1"/>
  <c r="B5391" i="8"/>
  <c r="A5392" i="8"/>
  <c r="C5392" i="8" l="1"/>
  <c r="B5392" i="8"/>
  <c r="A5393" i="8"/>
  <c r="B5393" i="8" l="1"/>
  <c r="A5394" i="8"/>
  <c r="C5393" i="8"/>
  <c r="A5395" i="8" l="1"/>
  <c r="C5394" i="8"/>
  <c r="B5394" i="8"/>
  <c r="A5396" i="8" l="1"/>
  <c r="B5395" i="8"/>
  <c r="C5395" i="8"/>
  <c r="A5397" i="8" l="1"/>
  <c r="C5396" i="8"/>
  <c r="B5396" i="8"/>
  <c r="C5397" i="8" l="1"/>
  <c r="B5397" i="8"/>
  <c r="A5398" i="8"/>
  <c r="C5398" i="8" l="1"/>
  <c r="B5398" i="8"/>
  <c r="A5399" i="8"/>
  <c r="A5400" i="8" l="1"/>
  <c r="C5399" i="8"/>
  <c r="B5399" i="8"/>
  <c r="C5400" i="8" l="1"/>
  <c r="A5401" i="8"/>
  <c r="B5400" i="8"/>
  <c r="A5402" i="8" l="1"/>
  <c r="C5401" i="8"/>
  <c r="B5401" i="8"/>
  <c r="A5403" i="8" l="1"/>
  <c r="C5402" i="8"/>
  <c r="B5402" i="8"/>
  <c r="B5403" i="8" l="1"/>
  <c r="A5404" i="8"/>
  <c r="C5403" i="8"/>
  <c r="C5404" i="8" l="1"/>
  <c r="B5404" i="8"/>
  <c r="A5405" i="8"/>
  <c r="C5405" i="8" l="1"/>
  <c r="B5405" i="8"/>
  <c r="A5406" i="8"/>
  <c r="C5406" i="8" l="1"/>
  <c r="B5406" i="8"/>
  <c r="A5407" i="8"/>
  <c r="C5407" i="8" l="1"/>
  <c r="B5407" i="8"/>
  <c r="A5408" i="8"/>
  <c r="C5408" i="8" l="1"/>
  <c r="A5409" i="8"/>
  <c r="B5408" i="8"/>
  <c r="A5410" i="8" l="1"/>
  <c r="C5409" i="8"/>
  <c r="B5409" i="8"/>
  <c r="C5410" i="8" l="1"/>
  <c r="B5410" i="8"/>
  <c r="A5411" i="8"/>
  <c r="C5411" i="8" l="1"/>
  <c r="B5411" i="8"/>
  <c r="A5412" i="8"/>
  <c r="C5412" i="8" l="1"/>
  <c r="B5412" i="8"/>
  <c r="A5413" i="8"/>
  <c r="B5413" i="8" l="1"/>
  <c r="A5414" i="8"/>
  <c r="C5413" i="8"/>
  <c r="C5414" i="8" l="1"/>
  <c r="B5414" i="8"/>
  <c r="A5415" i="8"/>
  <c r="A5416" i="8" l="1"/>
  <c r="C5415" i="8"/>
  <c r="B5415" i="8"/>
  <c r="A5417" i="8" l="1"/>
  <c r="C5416" i="8"/>
  <c r="B5416" i="8"/>
  <c r="C5417" i="8" l="1"/>
  <c r="B5417" i="8"/>
  <c r="A5418" i="8"/>
  <c r="C5418" i="8" l="1"/>
  <c r="B5418" i="8"/>
  <c r="A5419" i="8"/>
  <c r="A5420" i="8" l="1"/>
  <c r="C5419" i="8"/>
  <c r="B5419" i="8"/>
  <c r="C5420" i="8" l="1"/>
  <c r="B5420" i="8"/>
  <c r="A5421" i="8"/>
  <c r="A5422" i="8" l="1"/>
  <c r="C5421" i="8"/>
  <c r="B5421" i="8"/>
  <c r="A5423" i="8" l="1"/>
  <c r="C5422" i="8"/>
  <c r="B5422" i="8"/>
  <c r="B5423" i="8" l="1"/>
  <c r="A5424" i="8"/>
  <c r="C5423" i="8"/>
  <c r="C5424" i="8" l="1"/>
  <c r="B5424" i="8"/>
  <c r="A5425" i="8"/>
  <c r="C5425" i="8" l="1"/>
  <c r="B5425" i="8"/>
  <c r="A5426" i="8"/>
  <c r="C5426" i="8" l="1"/>
  <c r="B5426" i="8"/>
  <c r="A5427" i="8"/>
  <c r="A5428" i="8" l="1"/>
  <c r="B5427" i="8"/>
  <c r="C5427" i="8"/>
  <c r="C5428" i="8" l="1"/>
  <c r="B5428" i="8"/>
  <c r="A5429" i="8"/>
  <c r="A5430" i="8" l="1"/>
  <c r="B5429" i="8"/>
  <c r="C5429" i="8"/>
  <c r="C5430" i="8" l="1"/>
  <c r="B5430" i="8"/>
  <c r="A5431" i="8"/>
  <c r="C5431" i="8" l="1"/>
  <c r="B5431" i="8"/>
  <c r="A5432" i="8"/>
  <c r="C5432" i="8" l="1"/>
  <c r="B5432" i="8"/>
  <c r="A5433" i="8"/>
  <c r="B5433" i="8" l="1"/>
  <c r="A5434" i="8"/>
  <c r="C5433" i="8"/>
  <c r="C5434" i="8" l="1"/>
  <c r="B5434" i="8"/>
  <c r="A5435" i="8"/>
  <c r="A5436" i="8" l="1"/>
  <c r="C5435" i="8"/>
  <c r="B5435" i="8"/>
  <c r="A5437" i="8" l="1"/>
  <c r="C5436" i="8"/>
  <c r="B5436" i="8"/>
  <c r="C5437" i="8" l="1"/>
  <c r="B5437" i="8"/>
  <c r="A5438" i="8"/>
  <c r="C5438" i="8" l="1"/>
  <c r="B5438" i="8"/>
  <c r="A5439" i="8"/>
  <c r="A5440" i="8" l="1"/>
  <c r="C5439" i="8"/>
  <c r="B5439" i="8"/>
  <c r="C5440" i="8" l="1"/>
  <c r="B5440" i="8"/>
  <c r="A5441" i="8"/>
  <c r="A5442" i="8" l="1"/>
  <c r="B5441" i="8"/>
  <c r="C5441" i="8"/>
  <c r="A5443" i="8" l="1"/>
  <c r="C5442" i="8"/>
  <c r="B5442" i="8"/>
  <c r="B5443" i="8" l="1"/>
  <c r="A5444" i="8"/>
  <c r="C5443" i="8"/>
  <c r="C5444" i="8" l="1"/>
  <c r="B5444" i="8"/>
  <c r="A5445" i="8"/>
  <c r="C5445" i="8" l="1"/>
  <c r="B5445" i="8"/>
  <c r="A5446" i="8"/>
  <c r="C5446" i="8" l="1"/>
  <c r="B5446" i="8"/>
  <c r="A5447" i="8"/>
  <c r="A5448" i="8" l="1"/>
  <c r="C5447" i="8"/>
  <c r="B5447" i="8"/>
  <c r="A5449" i="8" l="1"/>
  <c r="C5448" i="8"/>
  <c r="B5448" i="8"/>
  <c r="A5450" i="8" l="1"/>
  <c r="B5449" i="8"/>
  <c r="C5449" i="8"/>
  <c r="C5450" i="8" l="1"/>
  <c r="B5450" i="8"/>
  <c r="A5451" i="8"/>
  <c r="C5451" i="8" l="1"/>
  <c r="B5451" i="8"/>
  <c r="A5452" i="8"/>
  <c r="C5452" i="8" l="1"/>
  <c r="A5453" i="8"/>
  <c r="B5452" i="8"/>
  <c r="B5453" i="8" l="1"/>
  <c r="C5453" i="8"/>
  <c r="A5454" i="8"/>
  <c r="A5455" i="8" l="1"/>
  <c r="C5454" i="8"/>
  <c r="B5454" i="8"/>
  <c r="A5456" i="8" l="1"/>
  <c r="B5455" i="8"/>
  <c r="C5455" i="8"/>
  <c r="A5457" i="8" l="1"/>
  <c r="C5456" i="8"/>
  <c r="B5456" i="8"/>
  <c r="C5457" i="8" l="1"/>
  <c r="B5457" i="8"/>
  <c r="A5458" i="8"/>
  <c r="C5458" i="8" l="1"/>
  <c r="B5458" i="8"/>
  <c r="A5459" i="8"/>
  <c r="C5459" i="8" l="1"/>
  <c r="B5459" i="8"/>
  <c r="A5460" i="8"/>
  <c r="C5460" i="8" l="1"/>
  <c r="B5460" i="8"/>
  <c r="A5461" i="8"/>
  <c r="C5461" i="8" l="1"/>
  <c r="B5461" i="8"/>
  <c r="A5462" i="8"/>
  <c r="A5463" i="8" l="1"/>
  <c r="C5462" i="8"/>
  <c r="B5462" i="8"/>
  <c r="B5463" i="8" l="1"/>
  <c r="A5464" i="8"/>
  <c r="C5463" i="8"/>
  <c r="C5464" i="8" l="1"/>
  <c r="B5464" i="8"/>
  <c r="A5465" i="8"/>
  <c r="C5465" i="8" l="1"/>
  <c r="B5465" i="8"/>
  <c r="A5466" i="8"/>
  <c r="A5467" i="8" l="1"/>
  <c r="C5466" i="8"/>
  <c r="B5466" i="8"/>
  <c r="C5467" i="8" l="1"/>
  <c r="B5467" i="8"/>
  <c r="A5468" i="8"/>
  <c r="A5469" i="8" l="1"/>
  <c r="C5468" i="8"/>
  <c r="B5468" i="8"/>
  <c r="A5470" i="8" l="1"/>
  <c r="C5469" i="8"/>
  <c r="B5469" i="8"/>
  <c r="C5470" i="8" l="1"/>
  <c r="B5470" i="8"/>
  <c r="A5471" i="8"/>
  <c r="C5471" i="8" l="1"/>
  <c r="B5471" i="8"/>
  <c r="A5472" i="8"/>
  <c r="C5472" i="8" l="1"/>
  <c r="A5473" i="8"/>
  <c r="B5472" i="8"/>
  <c r="B5473" i="8" l="1"/>
  <c r="C5473" i="8"/>
  <c r="A5474" i="8"/>
  <c r="A5475" i="8" l="1"/>
  <c r="C5474" i="8"/>
  <c r="B5474" i="8"/>
  <c r="A5476" i="8" l="1"/>
  <c r="C5475" i="8"/>
  <c r="B5475" i="8"/>
  <c r="A5477" i="8" l="1"/>
  <c r="C5476" i="8"/>
  <c r="B5476" i="8"/>
  <c r="C5477" i="8" l="1"/>
  <c r="B5477" i="8"/>
  <c r="A5478" i="8"/>
  <c r="C5478" i="8" l="1"/>
  <c r="B5478" i="8"/>
  <c r="A5479" i="8"/>
  <c r="C5479" i="8" l="1"/>
  <c r="B5479" i="8"/>
  <c r="A5480" i="8"/>
  <c r="C5480" i="8" l="1"/>
  <c r="A5481" i="8"/>
  <c r="B5480" i="8"/>
  <c r="C5481" i="8" l="1"/>
  <c r="B5481" i="8"/>
  <c r="A5482" i="8"/>
  <c r="A5483" i="8" l="1"/>
  <c r="C5482" i="8"/>
  <c r="B5482" i="8"/>
  <c r="B5483" i="8" l="1"/>
  <c r="A5484" i="8"/>
  <c r="C5483" i="8"/>
  <c r="C5484" i="8" l="1"/>
  <c r="B5484" i="8"/>
  <c r="A5485" i="8"/>
  <c r="C5485" i="8" l="1"/>
  <c r="B5485" i="8"/>
  <c r="A5486" i="8"/>
  <c r="A5487" i="8" l="1"/>
  <c r="B5486" i="8"/>
  <c r="C5486" i="8"/>
  <c r="C5487" i="8" l="1"/>
  <c r="A5488" i="8"/>
  <c r="B5487" i="8"/>
  <c r="B5488" i="8" l="1"/>
  <c r="C5488" i="8"/>
  <c r="A5489" i="8"/>
  <c r="C5489" i="8" l="1"/>
  <c r="B5489" i="8"/>
  <c r="A5490" i="8"/>
  <c r="B5490" i="8" l="1"/>
  <c r="C5490" i="8"/>
  <c r="A5491" i="8"/>
  <c r="A5492" i="8" l="1"/>
  <c r="C5491" i="8"/>
  <c r="B5491" i="8"/>
  <c r="A5493" i="8" l="1"/>
  <c r="B5492" i="8"/>
  <c r="C5492" i="8"/>
  <c r="C5493" i="8" l="1"/>
  <c r="B5493" i="8"/>
  <c r="A5494" i="8"/>
  <c r="A5495" i="8" l="1"/>
  <c r="B5494" i="8"/>
  <c r="C5494" i="8"/>
  <c r="C5495" i="8" l="1"/>
  <c r="A5496" i="8"/>
  <c r="B5495" i="8"/>
  <c r="A5497" i="8" l="1"/>
  <c r="C5496" i="8"/>
  <c r="B5496" i="8"/>
  <c r="C5497" i="8" l="1"/>
  <c r="B5497" i="8"/>
  <c r="A5498" i="8"/>
  <c r="C5498" i="8" l="1"/>
  <c r="B5498" i="8"/>
  <c r="A5499" i="8"/>
  <c r="A5500" i="8" l="1"/>
  <c r="C5499" i="8"/>
  <c r="B5499" i="8"/>
  <c r="B5500" i="8" l="1"/>
  <c r="A5501" i="8"/>
  <c r="C5500" i="8"/>
  <c r="C5501" i="8" l="1"/>
  <c r="B5501" i="8"/>
  <c r="A5502" i="8"/>
  <c r="C5502" i="8" l="1"/>
  <c r="B5502" i="8"/>
  <c r="A5503" i="8"/>
  <c r="C5503" i="8" l="1"/>
  <c r="A5504" i="8"/>
  <c r="B5503" i="8"/>
  <c r="A5505" i="8" l="1"/>
  <c r="C5504" i="8"/>
  <c r="B5504" i="8"/>
  <c r="C5505" i="8" l="1"/>
  <c r="B5505" i="8"/>
  <c r="A5506" i="8"/>
  <c r="C5506" i="8" l="1"/>
  <c r="B5506" i="8"/>
  <c r="A5507" i="8"/>
  <c r="C5507" i="8" l="1"/>
  <c r="B5507" i="8"/>
  <c r="A5508" i="8"/>
  <c r="B5508" i="8" l="1"/>
  <c r="A5509" i="8"/>
  <c r="C5508" i="8"/>
  <c r="A5510" i="8" l="1"/>
  <c r="C5509" i="8"/>
  <c r="B5509" i="8"/>
  <c r="C5510" i="8" l="1"/>
  <c r="B5510" i="8"/>
  <c r="A5511" i="8"/>
  <c r="C5511" i="8" l="1"/>
  <c r="B5511" i="8"/>
  <c r="A5512" i="8"/>
  <c r="A5513" i="8" l="1"/>
  <c r="C5512" i="8"/>
  <c r="B5512" i="8"/>
  <c r="A5514" i="8" l="1"/>
  <c r="C5513" i="8"/>
  <c r="B5513" i="8"/>
  <c r="C5514" i="8" l="1"/>
  <c r="B5514" i="8"/>
  <c r="A5515" i="8"/>
  <c r="C5515" i="8" l="1"/>
  <c r="B5515" i="8"/>
  <c r="A5516" i="8"/>
  <c r="A5517" i="8" l="1"/>
  <c r="B5516" i="8"/>
  <c r="C5516" i="8"/>
  <c r="A5518" i="8" l="1"/>
  <c r="B5517" i="8"/>
  <c r="C5517" i="8"/>
  <c r="C5518" i="8" l="1"/>
  <c r="B5518" i="8"/>
  <c r="A5519" i="8"/>
  <c r="C5519" i="8" l="1"/>
  <c r="A5520" i="8"/>
  <c r="B5519" i="8"/>
  <c r="B5520" i="8" l="1"/>
  <c r="A5521" i="8"/>
  <c r="C5520" i="8"/>
  <c r="A5522" i="8" l="1"/>
  <c r="C5521" i="8"/>
  <c r="B5521" i="8"/>
  <c r="B5522" i="8" l="1"/>
  <c r="A5523" i="8"/>
  <c r="C5522" i="8"/>
  <c r="C5523" i="8" l="1"/>
  <c r="B5523" i="8"/>
  <c r="A5524" i="8"/>
  <c r="B5524" i="8" l="1"/>
  <c r="C5524" i="8"/>
  <c r="A5525" i="8"/>
  <c r="A5526" i="8" l="1"/>
  <c r="C5525" i="8"/>
  <c r="B5525" i="8"/>
  <c r="B5526" i="8" l="1"/>
  <c r="A5527" i="8"/>
  <c r="C5526" i="8"/>
  <c r="C5527" i="8" l="1"/>
  <c r="B5527" i="8"/>
  <c r="A5528" i="8"/>
  <c r="B5528" i="8" l="1"/>
  <c r="C5528" i="8"/>
  <c r="A5529" i="8"/>
  <c r="C5529" i="8" l="1"/>
  <c r="B5529" i="8"/>
  <c r="A5530" i="8"/>
  <c r="A5531" i="8" l="1"/>
  <c r="B5530" i="8"/>
  <c r="C5530" i="8"/>
  <c r="C5531" i="8" l="1"/>
  <c r="B5531" i="8"/>
  <c r="A5532" i="8"/>
  <c r="A5533" i="8" l="1"/>
  <c r="C5532" i="8"/>
  <c r="B5532" i="8"/>
  <c r="C5533" i="8" l="1"/>
  <c r="B5533" i="8"/>
  <c r="A5534" i="8"/>
  <c r="A5535" i="8" l="1"/>
  <c r="C5534" i="8"/>
  <c r="B5534" i="8"/>
  <c r="C5535" i="8" l="1"/>
  <c r="B5535" i="8"/>
  <c r="A5536" i="8"/>
  <c r="C5536" i="8" l="1"/>
  <c r="B5536" i="8"/>
  <c r="A5537" i="8"/>
  <c r="C5537" i="8" l="1"/>
  <c r="B5537" i="8"/>
  <c r="A5538" i="8"/>
  <c r="A5539" i="8" l="1"/>
  <c r="C5538" i="8"/>
  <c r="B5538" i="8"/>
  <c r="C5539" i="8" l="1"/>
  <c r="B5539" i="8"/>
  <c r="A5540" i="8"/>
  <c r="B5540" i="8" l="1"/>
  <c r="A5541" i="8"/>
  <c r="C5540" i="8"/>
  <c r="B5541" i="8" l="1"/>
  <c r="C5541" i="8"/>
  <c r="A5542" i="8"/>
  <c r="A5543" i="8" l="1"/>
  <c r="C5542" i="8"/>
  <c r="B5542" i="8"/>
  <c r="A5544" i="8" l="1"/>
  <c r="C5543" i="8"/>
  <c r="B5543" i="8"/>
  <c r="C5544" i="8" l="1"/>
  <c r="B5544" i="8"/>
  <c r="A5545" i="8"/>
  <c r="A5546" i="8" l="1"/>
  <c r="B5545" i="8"/>
  <c r="C5545" i="8"/>
  <c r="C5546" i="8" l="1"/>
  <c r="B5546" i="8"/>
  <c r="A5547" i="8"/>
  <c r="C5547" i="8" l="1"/>
  <c r="A5548" i="8"/>
  <c r="B5547" i="8"/>
  <c r="B5548" i="8" l="1"/>
  <c r="C5548" i="8"/>
  <c r="A5549" i="8"/>
  <c r="C5549" i="8" l="1"/>
  <c r="A5550" i="8"/>
  <c r="B5549" i="8"/>
  <c r="C5550" i="8" l="1"/>
  <c r="B5550" i="8"/>
  <c r="A5551" i="8"/>
  <c r="A5552" i="8" l="1"/>
  <c r="C5551" i="8"/>
  <c r="B5551" i="8"/>
  <c r="A5553" i="8" l="1"/>
  <c r="C5552" i="8"/>
  <c r="B5552" i="8"/>
  <c r="C5553" i="8" l="1"/>
  <c r="A5554" i="8"/>
  <c r="B5553" i="8"/>
  <c r="C5554" i="8" l="1"/>
  <c r="A5555" i="8"/>
  <c r="B5554" i="8"/>
  <c r="C5555" i="8" l="1"/>
  <c r="A5556" i="8"/>
  <c r="B5555" i="8"/>
  <c r="B5556" i="8" l="1"/>
  <c r="A5557" i="8"/>
  <c r="C5556" i="8"/>
  <c r="C5557" i="8" l="1"/>
  <c r="B5557" i="8"/>
  <c r="A5558" i="8"/>
  <c r="B5558" i="8" l="1"/>
  <c r="A5559" i="8"/>
  <c r="C5558" i="8"/>
  <c r="A5560" i="8" l="1"/>
  <c r="C5559" i="8"/>
  <c r="B5559" i="8"/>
  <c r="B5560" i="8" l="1"/>
  <c r="A5561" i="8"/>
  <c r="C5560" i="8"/>
  <c r="C5561" i="8" l="1"/>
  <c r="B5561" i="8"/>
  <c r="A5562" i="8"/>
  <c r="A5563" i="8" l="1"/>
  <c r="C5562" i="8"/>
  <c r="B5562" i="8"/>
  <c r="C5563" i="8" l="1"/>
  <c r="B5563" i="8"/>
  <c r="A5564" i="8"/>
  <c r="A5565" i="8" l="1"/>
  <c r="C5564" i="8"/>
  <c r="B5564" i="8"/>
  <c r="C5565" i="8" l="1"/>
  <c r="B5565" i="8"/>
  <c r="A5566" i="8"/>
  <c r="C5566" i="8" l="1"/>
  <c r="B5566" i="8"/>
  <c r="A5567" i="8"/>
  <c r="C5567" i="8" l="1"/>
  <c r="A5568" i="8"/>
  <c r="B5567" i="8"/>
  <c r="B5568" i="8" l="1"/>
  <c r="A5569" i="8"/>
  <c r="C5568" i="8"/>
  <c r="C5569" i="8" l="1"/>
  <c r="B5569" i="8"/>
  <c r="A5570" i="8"/>
  <c r="C5570" i="8" l="1"/>
  <c r="B5570" i="8"/>
  <c r="A5571" i="8"/>
  <c r="C5571" i="8" l="1"/>
  <c r="A5572" i="8"/>
  <c r="B5571" i="8"/>
  <c r="A5573" i="8" l="1"/>
  <c r="C5572" i="8"/>
  <c r="B5572" i="8"/>
  <c r="C5573" i="8" l="1"/>
  <c r="B5573" i="8"/>
  <c r="A5574" i="8"/>
  <c r="C5574" i="8" l="1"/>
  <c r="B5574" i="8"/>
  <c r="A5575" i="8"/>
  <c r="C5575" i="8" l="1"/>
  <c r="A5576" i="8"/>
  <c r="B5575" i="8"/>
  <c r="A5577" i="8" l="1"/>
  <c r="C5576" i="8"/>
  <c r="B5576" i="8"/>
  <c r="A5578" i="8" l="1"/>
  <c r="C5577" i="8"/>
  <c r="B5577" i="8"/>
  <c r="C5578" i="8" l="1"/>
  <c r="B5578" i="8"/>
  <c r="A5579" i="8"/>
  <c r="A5580" i="8" l="1"/>
  <c r="B5579" i="8"/>
  <c r="C5579" i="8"/>
  <c r="B5580" i="8" l="1"/>
  <c r="A5581" i="8"/>
  <c r="C5580" i="8"/>
  <c r="A5582" i="8" l="1"/>
  <c r="C5581" i="8"/>
  <c r="B5581" i="8"/>
  <c r="C5582" i="8" l="1"/>
  <c r="B5582" i="8"/>
  <c r="A5583" i="8"/>
  <c r="C5583" i="8" l="1"/>
  <c r="B5583" i="8"/>
  <c r="A5584" i="8"/>
  <c r="A5585" i="8" l="1"/>
  <c r="B5584" i="8"/>
  <c r="C5584" i="8"/>
  <c r="A5586" i="8" l="1"/>
  <c r="C5585" i="8"/>
  <c r="B5585" i="8"/>
  <c r="C5586" i="8" l="1"/>
  <c r="B5586" i="8"/>
  <c r="A5587" i="8"/>
  <c r="C5587" i="8" l="1"/>
  <c r="B5587" i="8"/>
  <c r="A5588" i="8"/>
  <c r="B5588" i="8" l="1"/>
  <c r="C5588" i="8"/>
  <c r="A5589" i="8"/>
  <c r="A5590" i="8" l="1"/>
  <c r="C5589" i="8"/>
  <c r="B5589" i="8"/>
  <c r="B5590" i="8" l="1"/>
  <c r="A5591" i="8"/>
  <c r="C5590" i="8"/>
  <c r="C5591" i="8" l="1"/>
  <c r="B5591" i="8"/>
  <c r="A5592" i="8"/>
  <c r="A5593" i="8" l="1"/>
  <c r="B5592" i="8"/>
  <c r="C5592" i="8"/>
  <c r="A5594" i="8" l="1"/>
  <c r="C5593" i="8"/>
  <c r="B5593" i="8"/>
  <c r="A5595" i="8" l="1"/>
  <c r="C5594" i="8"/>
  <c r="B5594" i="8"/>
  <c r="C5595" i="8" l="1"/>
  <c r="B5595" i="8"/>
  <c r="A5596" i="8"/>
  <c r="C5596" i="8" l="1"/>
  <c r="B5596" i="8"/>
  <c r="A5597" i="8"/>
  <c r="A5598" i="8" l="1"/>
  <c r="C5597" i="8"/>
  <c r="B5597" i="8"/>
  <c r="A5599" i="8" l="1"/>
  <c r="C5598" i="8"/>
  <c r="B5598" i="8"/>
  <c r="C5599" i="8" l="1"/>
  <c r="B5599" i="8"/>
  <c r="A5600" i="8"/>
  <c r="B5600" i="8" l="1"/>
  <c r="A5601" i="8"/>
  <c r="C5600" i="8"/>
  <c r="A5602" i="8" l="1"/>
  <c r="C5601" i="8"/>
  <c r="B5601" i="8"/>
  <c r="A5603" i="8" l="1"/>
  <c r="C5602" i="8"/>
  <c r="B5602" i="8"/>
  <c r="C5603" i="8" l="1"/>
  <c r="B5603" i="8"/>
  <c r="A5604" i="8"/>
  <c r="C5604" i="8" l="1"/>
  <c r="B5604" i="8"/>
  <c r="A5605" i="8"/>
  <c r="C5605" i="8" l="1"/>
  <c r="A5606" i="8"/>
  <c r="B5605" i="8"/>
  <c r="A5607" i="8" l="1"/>
  <c r="B5606" i="8"/>
  <c r="C5606" i="8"/>
  <c r="C5607" i="8" l="1"/>
  <c r="B5607" i="8"/>
  <c r="A5608" i="8"/>
  <c r="B5608" i="8" l="1"/>
  <c r="C5608" i="8"/>
  <c r="A5609" i="8"/>
  <c r="C5609" i="8" l="1"/>
  <c r="B5609" i="8"/>
  <c r="A5610" i="8"/>
  <c r="A5611" i="8" l="1"/>
  <c r="C5610" i="8"/>
  <c r="B5610" i="8"/>
  <c r="A5612" i="8" l="1"/>
  <c r="C5611" i="8"/>
  <c r="B5611" i="8"/>
  <c r="A5613" i="8" l="1"/>
  <c r="C5612" i="8"/>
  <c r="B5612" i="8"/>
  <c r="C5613" i="8" l="1"/>
  <c r="B5613" i="8"/>
  <c r="A5614" i="8"/>
  <c r="A5615" i="8" l="1"/>
  <c r="C5614" i="8"/>
  <c r="B5614" i="8"/>
  <c r="C5615" i="8" l="1"/>
  <c r="A5616" i="8"/>
  <c r="B5615" i="8"/>
  <c r="C5616" i="8" l="1"/>
  <c r="B5616" i="8"/>
  <c r="A5617" i="8"/>
  <c r="C5617" i="8" l="1"/>
  <c r="A5618" i="8"/>
  <c r="B5617" i="8"/>
  <c r="B5618" i="8" l="1"/>
  <c r="A5619" i="8"/>
  <c r="C5618" i="8"/>
  <c r="A5620" i="8" l="1"/>
  <c r="C5619" i="8"/>
  <c r="B5619" i="8"/>
  <c r="B5620" i="8" l="1"/>
  <c r="A5621" i="8"/>
  <c r="C5620" i="8"/>
  <c r="C5621" i="8" l="1"/>
  <c r="B5621" i="8"/>
  <c r="A5622" i="8"/>
  <c r="B5622" i="8" l="1"/>
  <c r="C5622" i="8"/>
  <c r="A5623" i="8"/>
  <c r="A5624" i="8" l="1"/>
  <c r="C5623" i="8"/>
  <c r="B5623" i="8"/>
  <c r="B5624" i="8" l="1"/>
  <c r="A5625" i="8"/>
  <c r="C5624" i="8"/>
  <c r="C5625" i="8" l="1"/>
  <c r="B5625" i="8"/>
  <c r="A5626" i="8"/>
  <c r="B5626" i="8" l="1"/>
  <c r="C5626" i="8"/>
  <c r="A5627" i="8"/>
  <c r="C5627" i="8" l="1"/>
  <c r="B5627" i="8"/>
  <c r="A5628" i="8"/>
  <c r="B5628" i="8" l="1"/>
  <c r="A5629" i="8"/>
  <c r="C5628" i="8"/>
  <c r="C5629" i="8" l="1"/>
  <c r="B5629" i="8"/>
  <c r="A5630" i="8"/>
  <c r="A5631" i="8" l="1"/>
  <c r="C5630" i="8"/>
  <c r="B5630" i="8"/>
  <c r="C5631" i="8" l="1"/>
  <c r="B5631" i="8"/>
  <c r="A5632" i="8"/>
  <c r="A5633" i="8" l="1"/>
  <c r="B5632" i="8"/>
  <c r="C5632" i="8"/>
  <c r="C5633" i="8" l="1"/>
  <c r="B5633" i="8"/>
  <c r="A5634" i="8"/>
  <c r="C5634" i="8" l="1"/>
  <c r="A5635" i="8"/>
  <c r="B5634" i="8"/>
  <c r="C5635" i="8" l="1"/>
  <c r="B5635" i="8"/>
  <c r="A5636" i="8"/>
  <c r="A5637" i="8" l="1"/>
  <c r="C5636" i="8"/>
  <c r="B5636" i="8"/>
  <c r="C5637" i="8" l="1"/>
  <c r="B5637" i="8"/>
  <c r="A5638" i="8"/>
  <c r="C5638" i="8" l="1"/>
  <c r="B5638" i="8"/>
  <c r="A5639" i="8"/>
  <c r="C5639" i="8" l="1"/>
  <c r="A5640" i="8"/>
  <c r="B5639" i="8"/>
  <c r="B5640" i="8" l="1"/>
  <c r="A5641" i="8"/>
  <c r="C5640" i="8"/>
  <c r="B5641" i="8" l="1"/>
  <c r="A5642" i="8"/>
  <c r="C5641" i="8"/>
  <c r="C5642" i="8" l="1"/>
  <c r="B5642" i="8"/>
  <c r="A5643" i="8"/>
  <c r="A5644" i="8" l="1"/>
  <c r="B5643" i="8"/>
  <c r="C5643" i="8"/>
  <c r="A5645" i="8" l="1"/>
  <c r="C5644" i="8"/>
  <c r="B5644" i="8"/>
  <c r="A5646" i="8" l="1"/>
  <c r="C5645" i="8"/>
  <c r="B5645" i="8"/>
  <c r="C5646" i="8" l="1"/>
  <c r="B5646" i="8"/>
  <c r="A5647" i="8"/>
  <c r="C5647" i="8" l="1"/>
  <c r="A5648" i="8"/>
  <c r="B5647" i="8"/>
  <c r="B5648" i="8" l="1"/>
  <c r="C5648" i="8"/>
  <c r="A5649" i="8"/>
  <c r="A5650" i="8" l="1"/>
  <c r="C5649" i="8"/>
  <c r="B5649" i="8"/>
  <c r="C5650" i="8" l="1"/>
  <c r="B5650" i="8"/>
  <c r="A5651" i="8"/>
  <c r="C5651" i="8" l="1"/>
  <c r="A5652" i="8"/>
  <c r="B5651" i="8"/>
  <c r="A5653" i="8" l="1"/>
  <c r="C5652" i="8"/>
  <c r="B5652" i="8"/>
  <c r="A5654" i="8" l="1"/>
  <c r="C5653" i="8"/>
  <c r="B5653" i="8"/>
  <c r="C5654" i="8" l="1"/>
  <c r="B5654" i="8"/>
  <c r="A5655" i="8"/>
  <c r="C5655" i="8" l="1"/>
  <c r="B5655" i="8"/>
  <c r="A5656" i="8"/>
  <c r="B5656" i="8" l="1"/>
  <c r="A5657" i="8"/>
  <c r="C5656" i="8"/>
  <c r="A5658" i="8" l="1"/>
  <c r="C5657" i="8"/>
  <c r="B5657" i="8"/>
  <c r="B5658" i="8" l="1"/>
  <c r="A5659" i="8"/>
  <c r="C5658" i="8"/>
  <c r="C5659" i="8" l="1"/>
  <c r="B5659" i="8"/>
  <c r="A5660" i="8"/>
  <c r="B5660" i="8" l="1"/>
  <c r="A5661" i="8"/>
  <c r="C5660" i="8"/>
  <c r="C5661" i="8" l="1"/>
  <c r="B5661" i="8"/>
  <c r="A5662" i="8"/>
  <c r="A5663" i="8" l="1"/>
  <c r="C5662" i="8"/>
  <c r="B5662" i="8"/>
  <c r="C5663" i="8" l="1"/>
  <c r="B5663" i="8"/>
  <c r="A5664" i="8"/>
  <c r="A5665" i="8" l="1"/>
  <c r="C5664" i="8"/>
  <c r="B5664" i="8"/>
  <c r="A5666" i="8" l="1"/>
  <c r="C5665" i="8"/>
  <c r="B5665" i="8"/>
  <c r="A5667" i="8" l="1"/>
  <c r="C5666" i="8"/>
  <c r="B5666" i="8"/>
  <c r="C5667" i="8" l="1"/>
  <c r="B5667" i="8"/>
  <c r="A5668" i="8"/>
  <c r="B5668" i="8" l="1"/>
  <c r="C5668" i="8"/>
  <c r="A5669" i="8"/>
  <c r="C5669" i="8" l="1"/>
  <c r="A5670" i="8"/>
  <c r="B5669" i="8"/>
  <c r="A5671" i="8" l="1"/>
  <c r="C5670" i="8"/>
  <c r="B5670" i="8"/>
  <c r="C5671" i="8" l="1"/>
  <c r="B5671" i="8"/>
  <c r="A5672" i="8"/>
  <c r="A5673" i="8" l="1"/>
  <c r="C5672" i="8"/>
  <c r="B5672" i="8"/>
  <c r="C5673" i="8" l="1"/>
  <c r="A5674" i="8"/>
  <c r="B5673" i="8"/>
  <c r="A5675" i="8" l="1"/>
  <c r="C5674" i="8"/>
  <c r="B5674" i="8"/>
  <c r="C5675" i="8" l="1"/>
  <c r="A5676" i="8"/>
  <c r="B5675" i="8"/>
  <c r="C5676" i="8" l="1"/>
  <c r="B5676" i="8"/>
  <c r="A5677" i="8"/>
  <c r="A5678" i="8" l="1"/>
  <c r="B5677" i="8"/>
  <c r="C5677" i="8"/>
  <c r="A5679" i="8" l="1"/>
  <c r="B5678" i="8"/>
  <c r="C5678" i="8"/>
  <c r="A5680" i="8" l="1"/>
  <c r="C5679" i="8"/>
  <c r="B5679" i="8"/>
  <c r="B5680" i="8" l="1"/>
  <c r="A5681" i="8"/>
  <c r="C5680" i="8"/>
  <c r="C5681" i="8" l="1"/>
  <c r="B5681" i="8"/>
  <c r="A5682" i="8"/>
  <c r="A5683" i="8" l="1"/>
  <c r="B5682" i="8"/>
  <c r="C5682" i="8"/>
  <c r="A5684" i="8" l="1"/>
  <c r="C5683" i="8"/>
  <c r="B5683" i="8"/>
  <c r="C5684" i="8" l="1"/>
  <c r="B5684" i="8"/>
  <c r="A5685" i="8"/>
  <c r="C5685" i="8" l="1"/>
  <c r="B5685" i="8"/>
  <c r="A5686" i="8"/>
  <c r="B5686" i="8" l="1"/>
  <c r="A5687" i="8"/>
  <c r="C5686" i="8"/>
  <c r="C5687" i="8" l="1"/>
  <c r="A5688" i="8"/>
  <c r="B5687" i="8"/>
  <c r="B5688" i="8" l="1"/>
  <c r="C5688" i="8"/>
  <c r="A5689" i="8"/>
  <c r="C5689" i="8" l="1"/>
  <c r="B5689" i="8"/>
  <c r="A5690" i="8"/>
  <c r="B5690" i="8" l="1"/>
  <c r="A5691" i="8"/>
  <c r="C5690" i="8"/>
  <c r="A5692" i="8" l="1"/>
  <c r="C5691" i="8"/>
  <c r="B5691" i="8"/>
  <c r="A5693" i="8" l="1"/>
  <c r="B5692" i="8"/>
  <c r="C5692" i="8"/>
  <c r="C5693" i="8" l="1"/>
  <c r="B5693" i="8"/>
  <c r="A5694" i="8"/>
  <c r="C5694" i="8" l="1"/>
  <c r="B5694" i="8"/>
  <c r="A5695" i="8"/>
  <c r="C5695" i="8" l="1"/>
  <c r="A5696" i="8"/>
  <c r="B5695" i="8"/>
  <c r="A5697" i="8" l="1"/>
  <c r="C5696" i="8"/>
  <c r="B5696" i="8"/>
  <c r="C5697" i="8" l="1"/>
  <c r="B5697" i="8"/>
  <c r="A5698" i="8"/>
  <c r="C5698" i="8" l="1"/>
  <c r="B5698" i="8"/>
  <c r="A5699" i="8"/>
  <c r="A5700" i="8" l="1"/>
  <c r="C5699" i="8"/>
  <c r="B5699" i="8"/>
  <c r="B5700" i="8" l="1"/>
  <c r="A5701" i="8"/>
  <c r="C5700" i="8"/>
  <c r="C5701" i="8" l="1"/>
  <c r="B5701" i="8"/>
  <c r="A5702" i="8"/>
  <c r="C5702" i="8" l="1"/>
  <c r="B5702" i="8"/>
  <c r="A5703" i="8"/>
  <c r="C5703" i="8" l="1"/>
  <c r="A5704" i="8"/>
  <c r="B5703" i="8"/>
  <c r="A5705" i="8" l="1"/>
  <c r="B5704" i="8"/>
  <c r="C5704" i="8"/>
  <c r="C5705" i="8" l="1"/>
  <c r="B5705" i="8"/>
  <c r="A5706" i="8"/>
  <c r="C5706" i="8" l="1"/>
  <c r="B5706" i="8"/>
  <c r="A5707" i="8"/>
  <c r="C5707" i="8" l="1"/>
  <c r="B5707" i="8"/>
  <c r="A5708" i="8"/>
  <c r="B5708" i="8" l="1"/>
  <c r="A5709" i="8"/>
  <c r="C5708" i="8"/>
  <c r="A5710" i="8" l="1"/>
  <c r="C5709" i="8"/>
  <c r="B5709" i="8"/>
  <c r="C5710" i="8" l="1"/>
  <c r="B5710" i="8"/>
  <c r="A5711" i="8"/>
  <c r="C5711" i="8" l="1"/>
  <c r="B5711" i="8"/>
  <c r="A5712" i="8"/>
  <c r="A5713" i="8" l="1"/>
  <c r="C5712" i="8"/>
  <c r="B5712" i="8"/>
  <c r="A5714" i="8" l="1"/>
  <c r="C5713" i="8"/>
  <c r="B5713" i="8"/>
  <c r="C5714" i="8" l="1"/>
  <c r="B5714" i="8"/>
  <c r="A5715" i="8"/>
  <c r="C5715" i="8" l="1"/>
  <c r="B5715" i="8"/>
  <c r="A5716" i="8"/>
  <c r="A5717" i="8" l="1"/>
  <c r="C5716" i="8"/>
  <c r="B5716" i="8"/>
  <c r="A5718" i="8" l="1"/>
  <c r="C5717" i="8"/>
  <c r="B5717" i="8"/>
  <c r="B5718" i="8" l="1"/>
  <c r="C5718" i="8"/>
  <c r="A5719" i="8"/>
  <c r="A5720" i="8" l="1"/>
  <c r="B5719" i="8"/>
  <c r="C5719" i="8"/>
  <c r="B5720" i="8" l="1"/>
  <c r="A5721" i="8"/>
  <c r="C5720" i="8"/>
  <c r="C5721" i="8" l="1"/>
  <c r="B5721" i="8"/>
  <c r="A5722" i="8"/>
  <c r="A5723" i="8" l="1"/>
  <c r="C5722" i="8"/>
  <c r="B5722" i="8"/>
  <c r="C5723" i="8" l="1"/>
  <c r="B5723" i="8"/>
  <c r="A5724" i="8"/>
  <c r="A5725" i="8" l="1"/>
  <c r="C5724" i="8"/>
  <c r="B5724" i="8"/>
  <c r="C5725" i="8" l="1"/>
  <c r="B5725" i="8"/>
  <c r="A5726" i="8"/>
  <c r="C5726" i="8" l="1"/>
  <c r="B5726" i="8"/>
  <c r="A5727" i="8"/>
  <c r="C5727" i="8" l="1"/>
  <c r="A5728" i="8"/>
  <c r="B5727" i="8"/>
  <c r="B5728" i="8" l="1"/>
  <c r="A5729" i="8"/>
  <c r="C5728" i="8"/>
  <c r="B5729" i="8" l="1"/>
  <c r="A5730" i="8"/>
  <c r="C5729" i="8"/>
  <c r="A5731" i="8" l="1"/>
  <c r="C5730" i="8"/>
  <c r="B5730" i="8"/>
  <c r="A5732" i="8" l="1"/>
  <c r="C5731" i="8"/>
  <c r="B5731" i="8"/>
  <c r="C5732" i="8" l="1"/>
  <c r="A5733" i="8"/>
  <c r="B5732" i="8"/>
  <c r="C5733" i="8" l="1"/>
  <c r="B5733" i="8"/>
  <c r="A5734" i="8"/>
  <c r="A5735" i="8" l="1"/>
  <c r="B5734" i="8"/>
  <c r="C5734" i="8"/>
  <c r="C5735" i="8" l="1"/>
  <c r="A5736" i="8"/>
  <c r="B5735" i="8"/>
  <c r="C5736" i="8" l="1"/>
  <c r="B5736" i="8"/>
  <c r="A5737" i="8"/>
  <c r="A5738" i="8" l="1"/>
  <c r="B5737" i="8"/>
  <c r="C5737" i="8"/>
  <c r="B5738" i="8" l="1"/>
  <c r="A5739" i="8"/>
  <c r="C5738" i="8"/>
  <c r="C5739" i="8" l="1"/>
  <c r="B5739" i="8"/>
  <c r="A5740" i="8"/>
  <c r="B5740" i="8" l="1"/>
  <c r="A5741" i="8"/>
  <c r="C5740" i="8"/>
  <c r="A5742" i="8" l="1"/>
  <c r="C5741" i="8"/>
  <c r="B5741" i="8"/>
  <c r="C5742" i="8" l="1"/>
  <c r="B5742" i="8"/>
  <c r="A5743" i="8"/>
  <c r="B5743" i="8" l="1"/>
  <c r="C5743" i="8"/>
  <c r="A5744" i="8"/>
  <c r="A5745" i="8" l="1"/>
  <c r="C5744" i="8"/>
  <c r="B5744" i="8"/>
  <c r="C5745" i="8" l="1"/>
  <c r="B5745" i="8"/>
  <c r="A5746" i="8"/>
  <c r="A5747" i="8" l="1"/>
  <c r="B5746" i="8"/>
  <c r="C5746" i="8"/>
  <c r="C5747" i="8" l="1"/>
  <c r="A5748" i="8"/>
  <c r="B5747" i="8"/>
  <c r="B5748" i="8" l="1"/>
  <c r="C5748" i="8"/>
  <c r="A5749" i="8"/>
  <c r="A5750" i="8" l="1"/>
  <c r="C5749" i="8"/>
  <c r="B5749" i="8"/>
  <c r="A5751" i="8" l="1"/>
  <c r="C5750" i="8"/>
  <c r="B5750" i="8"/>
  <c r="C5751" i="8" l="1"/>
  <c r="B5751" i="8"/>
  <c r="A5752" i="8"/>
  <c r="C5752" i="8" l="1"/>
  <c r="B5752" i="8"/>
  <c r="A5753" i="8"/>
  <c r="B5753" i="8" l="1"/>
  <c r="A5754" i="8"/>
  <c r="C5753" i="8"/>
  <c r="C5754" i="8" l="1"/>
  <c r="B5754" i="8"/>
  <c r="A5755" i="8"/>
  <c r="C5755" i="8" l="1"/>
  <c r="A5756" i="8"/>
  <c r="B5755" i="8"/>
  <c r="C5756" i="8" l="1"/>
  <c r="B5756" i="8"/>
  <c r="A5757" i="8"/>
  <c r="A5758" i="8" l="1"/>
  <c r="C5757" i="8"/>
  <c r="B5757" i="8"/>
  <c r="B5758" i="8" l="1"/>
  <c r="A5759" i="8"/>
  <c r="C5758" i="8"/>
  <c r="C5759" i="8" l="1"/>
  <c r="B5759" i="8"/>
  <c r="A5760" i="8"/>
  <c r="C5760" i="8" l="1"/>
  <c r="B5760" i="8"/>
  <c r="A5761" i="8"/>
  <c r="A5762" i="8" l="1"/>
  <c r="C5761" i="8"/>
  <c r="B5761" i="8"/>
  <c r="C5762" i="8" l="1"/>
  <c r="B5762" i="8"/>
  <c r="A5763" i="8"/>
  <c r="C5763" i="8" l="1"/>
  <c r="B5763" i="8"/>
  <c r="A5764" i="8"/>
  <c r="A5765" i="8" l="1"/>
  <c r="C5764" i="8"/>
  <c r="B5764" i="8"/>
  <c r="C5765" i="8" l="1"/>
  <c r="B5765" i="8"/>
  <c r="A5766" i="8"/>
  <c r="C5766" i="8" l="1"/>
  <c r="B5766" i="8"/>
  <c r="A5767" i="8"/>
  <c r="C5767" i="8" l="1"/>
  <c r="A5768" i="8"/>
  <c r="B5767" i="8"/>
  <c r="B5768" i="8" l="1"/>
  <c r="C5768" i="8"/>
  <c r="A5769" i="8"/>
  <c r="A5770" i="8" l="1"/>
  <c r="C5769" i="8"/>
  <c r="B5769" i="8"/>
  <c r="A5771" i="8" l="1"/>
  <c r="C5770" i="8"/>
  <c r="B5770" i="8"/>
  <c r="A5772" i="8" l="1"/>
  <c r="C5771" i="8"/>
  <c r="B5771" i="8"/>
  <c r="C5772" i="8" l="1"/>
  <c r="B5772" i="8"/>
  <c r="A5773" i="8"/>
  <c r="C5773" i="8" l="1"/>
  <c r="B5773" i="8"/>
  <c r="A5774" i="8"/>
  <c r="C5774" i="8" l="1"/>
  <c r="B5774" i="8"/>
  <c r="A5775" i="8"/>
  <c r="C5775" i="8" l="1"/>
  <c r="A5776" i="8"/>
  <c r="B5775" i="8"/>
  <c r="C5776" i="8" l="1"/>
  <c r="B5776" i="8"/>
  <c r="A5777" i="8"/>
  <c r="A5778" i="8" l="1"/>
  <c r="C5777" i="8"/>
  <c r="B5777" i="8"/>
  <c r="B5778" i="8" l="1"/>
  <c r="A5779" i="8"/>
  <c r="C5778" i="8"/>
  <c r="C5779" i="8" l="1"/>
  <c r="B5779" i="8"/>
  <c r="A5780" i="8"/>
  <c r="C5780" i="8" l="1"/>
  <c r="B5780" i="8"/>
  <c r="A5781" i="8"/>
  <c r="A5782" i="8" l="1"/>
  <c r="B5781" i="8"/>
  <c r="C5781" i="8"/>
  <c r="B5782" i="8" l="1"/>
  <c r="A5783" i="8"/>
  <c r="C5782" i="8"/>
  <c r="A5784" i="8" l="1"/>
  <c r="C5783" i="8"/>
  <c r="B5783" i="8"/>
  <c r="A5785" i="8" l="1"/>
  <c r="C5784" i="8"/>
  <c r="B5784" i="8"/>
  <c r="C5785" i="8" l="1"/>
  <c r="B5785" i="8"/>
  <c r="A5786" i="8"/>
  <c r="C5786" i="8" l="1"/>
  <c r="B5786" i="8"/>
  <c r="A5787" i="8"/>
  <c r="C5787" i="8" l="1"/>
  <c r="B5787" i="8"/>
  <c r="A5788" i="8"/>
  <c r="B5788" i="8" l="1"/>
  <c r="A5789" i="8"/>
  <c r="C5788" i="8"/>
  <c r="A5790" i="8" l="1"/>
  <c r="C5789" i="8"/>
  <c r="B5789" i="8"/>
  <c r="A5791" i="8" l="1"/>
  <c r="B5790" i="8"/>
  <c r="C5790" i="8"/>
  <c r="A5792" i="8" l="1"/>
  <c r="C5791" i="8"/>
  <c r="B5791" i="8"/>
  <c r="C5792" i="8" l="1"/>
  <c r="B5792" i="8"/>
  <c r="A5793" i="8"/>
  <c r="C5793" i="8" l="1"/>
  <c r="B5793" i="8"/>
  <c r="A5794" i="8"/>
  <c r="A5795" i="8" l="1"/>
  <c r="C5794" i="8"/>
  <c r="B5794" i="8"/>
  <c r="C5795" i="8" l="1"/>
  <c r="A5796" i="8"/>
  <c r="B5795" i="8"/>
  <c r="A5797" i="8" l="1"/>
  <c r="C5796" i="8"/>
  <c r="B5796" i="8"/>
  <c r="A5798" i="8" l="1"/>
  <c r="C5797" i="8"/>
  <c r="B5797" i="8"/>
  <c r="B5798" i="8" l="1"/>
  <c r="A5799" i="8"/>
  <c r="C5798" i="8"/>
  <c r="C5799" i="8" l="1"/>
  <c r="B5799" i="8"/>
  <c r="A5800" i="8"/>
  <c r="C5800" i="8" l="1"/>
  <c r="B5800" i="8"/>
  <c r="A5801" i="8"/>
  <c r="C5801" i="8" l="1"/>
  <c r="B5801" i="8"/>
  <c r="A5802" i="8"/>
  <c r="C5802" i="8" l="1"/>
  <c r="B5802" i="8"/>
  <c r="A5803" i="8"/>
  <c r="C5803" i="8" l="1"/>
  <c r="A5804" i="8"/>
  <c r="B5803" i="8"/>
  <c r="A5805" i="8" l="1"/>
  <c r="B5804" i="8"/>
  <c r="C5804" i="8"/>
  <c r="C5805" i="8" l="1"/>
  <c r="B5805" i="8"/>
  <c r="A5806" i="8"/>
  <c r="C5806" i="8" l="1"/>
  <c r="B5806" i="8"/>
  <c r="A5807" i="8"/>
  <c r="C5807" i="8" l="1"/>
  <c r="B5807" i="8"/>
  <c r="A5808" i="8"/>
  <c r="B5808" i="8" l="1"/>
  <c r="A5809" i="8"/>
  <c r="C5808" i="8"/>
  <c r="C5809" i="8" l="1"/>
  <c r="B5809" i="8"/>
  <c r="A5810" i="8"/>
  <c r="A5811" i="8" l="1"/>
  <c r="C5810" i="8"/>
  <c r="B5810" i="8"/>
  <c r="A5812" i="8" l="1"/>
  <c r="C5811" i="8"/>
  <c r="B5811" i="8"/>
  <c r="C5812" i="8" l="1"/>
  <c r="B5812" i="8"/>
  <c r="A5813" i="8"/>
  <c r="C5813" i="8" l="1"/>
  <c r="B5813" i="8"/>
  <c r="A5814" i="8"/>
  <c r="A5815" i="8" l="1"/>
  <c r="B5814" i="8"/>
  <c r="C5814" i="8"/>
  <c r="C5815" i="8" l="1"/>
  <c r="B5815" i="8"/>
  <c r="A5816" i="8"/>
  <c r="A5817" i="8" l="1"/>
  <c r="C5816" i="8"/>
  <c r="B5816" i="8"/>
  <c r="A5818" i="8" l="1"/>
  <c r="C5817" i="8"/>
  <c r="B5817" i="8"/>
  <c r="B5818" i="8" l="1"/>
  <c r="A5819" i="8"/>
  <c r="C5818" i="8"/>
  <c r="C5819" i="8" l="1"/>
  <c r="B5819" i="8"/>
  <c r="A5820" i="8"/>
  <c r="C5820" i="8" l="1"/>
  <c r="B5820" i="8"/>
  <c r="A5821" i="8"/>
  <c r="C5821" i="8" l="1"/>
  <c r="B5821" i="8"/>
  <c r="A5822" i="8"/>
  <c r="A5823" i="8" l="1"/>
  <c r="B5822" i="8"/>
  <c r="C5822" i="8"/>
  <c r="C5823" i="8" l="1"/>
  <c r="B5823" i="8"/>
  <c r="A5824" i="8"/>
  <c r="A5825" i="8" l="1"/>
  <c r="B5824" i="8"/>
  <c r="C5824" i="8"/>
  <c r="C5825" i="8" l="1"/>
  <c r="B5825" i="8"/>
  <c r="A5826" i="8"/>
  <c r="C5826" i="8" l="1"/>
  <c r="B5826" i="8"/>
  <c r="A5827" i="8"/>
  <c r="C5827" i="8" l="1"/>
  <c r="B5827" i="8"/>
  <c r="A5828" i="8"/>
  <c r="B5828" i="8" l="1"/>
  <c r="A5829" i="8"/>
  <c r="C5828" i="8"/>
  <c r="C5829" i="8" l="1"/>
  <c r="B5829" i="8"/>
  <c r="A5830" i="8"/>
  <c r="A5831" i="8" l="1"/>
  <c r="C5830" i="8"/>
  <c r="B5830" i="8"/>
  <c r="A5832" i="8" l="1"/>
  <c r="C5831" i="8"/>
  <c r="B5831" i="8"/>
  <c r="C5832" i="8" l="1"/>
  <c r="B5832" i="8"/>
  <c r="A5833" i="8"/>
  <c r="C5833" i="8" l="1"/>
  <c r="B5833" i="8"/>
  <c r="A5834" i="8"/>
  <c r="A5835" i="8" l="1"/>
  <c r="C5834" i="8"/>
  <c r="B5834" i="8"/>
  <c r="C5835" i="8" l="1"/>
  <c r="B5835" i="8"/>
  <c r="A5836" i="8"/>
  <c r="A5837" i="8" l="1"/>
  <c r="B5836" i="8"/>
  <c r="C5836" i="8"/>
  <c r="A5838" i="8" l="1"/>
  <c r="C5837" i="8"/>
  <c r="B5837" i="8"/>
  <c r="B5838" i="8" l="1"/>
  <c r="A5839" i="8"/>
  <c r="C5838" i="8"/>
  <c r="C5839" i="8" l="1"/>
  <c r="B5839" i="8"/>
  <c r="A5840" i="8"/>
  <c r="C5840" i="8" l="1"/>
  <c r="B5840" i="8"/>
  <c r="A5841" i="8"/>
  <c r="C5841" i="8" l="1"/>
  <c r="B5841" i="8"/>
  <c r="A5842" i="8"/>
  <c r="A5843" i="8" l="1"/>
  <c r="C5842" i="8"/>
  <c r="B5842" i="8"/>
  <c r="A5844" i="8" l="1"/>
  <c r="C5843" i="8"/>
  <c r="B5843" i="8"/>
  <c r="A5845" i="8" l="1"/>
  <c r="B5844" i="8"/>
  <c r="C5844" i="8"/>
  <c r="C5845" i="8" l="1"/>
  <c r="B5845" i="8"/>
  <c r="A5846" i="8"/>
  <c r="C5846" i="8" l="1"/>
  <c r="B5846" i="8"/>
  <c r="A5847" i="8"/>
  <c r="C5847" i="8" l="1"/>
  <c r="A5848" i="8"/>
  <c r="B5847" i="8"/>
  <c r="B5848" i="8" l="1"/>
  <c r="C5848" i="8"/>
  <c r="A5849" i="8"/>
  <c r="A5850" i="8" l="1"/>
  <c r="C5849" i="8"/>
  <c r="B5849" i="8"/>
  <c r="A5851" i="8" l="1"/>
  <c r="C5850" i="8"/>
  <c r="B5850" i="8"/>
  <c r="A5852" i="8" l="1"/>
  <c r="C5851" i="8"/>
  <c r="B5851" i="8"/>
  <c r="C5852" i="8" l="1"/>
  <c r="B5852" i="8"/>
  <c r="A5853" i="8"/>
  <c r="C5853" i="8" l="1"/>
  <c r="B5853" i="8"/>
  <c r="A5854" i="8"/>
  <c r="C5854" i="8" l="1"/>
  <c r="B5854" i="8"/>
  <c r="A5855" i="8"/>
  <c r="C5855" i="8" l="1"/>
  <c r="B5855" i="8"/>
  <c r="A5856" i="8"/>
  <c r="C5856" i="8" l="1"/>
  <c r="B5856" i="8"/>
  <c r="A5857" i="8"/>
  <c r="A5858" i="8" l="1"/>
  <c r="C5857" i="8"/>
  <c r="B5857" i="8"/>
  <c r="B5858" i="8" l="1"/>
  <c r="A5859" i="8"/>
  <c r="C5858" i="8"/>
  <c r="C5859" i="8" l="1"/>
  <c r="B5859" i="8"/>
  <c r="A5860" i="8"/>
  <c r="C5860" i="8" l="1"/>
  <c r="B5860" i="8"/>
  <c r="A5861" i="8"/>
  <c r="A5862" i="8" l="1"/>
  <c r="C5861" i="8"/>
  <c r="B5861" i="8"/>
  <c r="C5862" i="8" l="1"/>
  <c r="B5862" i="8"/>
  <c r="A5863" i="8"/>
  <c r="A5864" i="8" l="1"/>
  <c r="C5863" i="8"/>
  <c r="B5863" i="8"/>
  <c r="A5865" i="8" l="1"/>
  <c r="C5864" i="8"/>
  <c r="B5864" i="8"/>
  <c r="C5865" i="8" l="1"/>
  <c r="B5865" i="8"/>
  <c r="A5866" i="8"/>
  <c r="C5866" i="8" l="1"/>
  <c r="B5866" i="8"/>
  <c r="A5867" i="8"/>
  <c r="C5867" i="8" l="1"/>
  <c r="A5868" i="8"/>
  <c r="B5867" i="8"/>
  <c r="B5868" i="8" l="1"/>
  <c r="C5868" i="8"/>
  <c r="A5869" i="8"/>
  <c r="A5870" i="8" l="1"/>
  <c r="C5869" i="8"/>
  <c r="B5869" i="8"/>
  <c r="A5871" i="8" l="1"/>
  <c r="C5870" i="8"/>
  <c r="B5870" i="8"/>
  <c r="A5872" i="8" l="1"/>
  <c r="C5871" i="8"/>
  <c r="B5871" i="8"/>
  <c r="C5872" i="8" l="1"/>
  <c r="B5872" i="8"/>
  <c r="A5873" i="8"/>
  <c r="C5873" i="8" l="1"/>
  <c r="B5873" i="8"/>
  <c r="A5874" i="8"/>
  <c r="C5874" i="8" l="1"/>
  <c r="B5874" i="8"/>
  <c r="A5875" i="8"/>
  <c r="C5875" i="8" l="1"/>
  <c r="A5876" i="8"/>
  <c r="B5875" i="8"/>
  <c r="C5876" i="8" l="1"/>
  <c r="B5876" i="8"/>
  <c r="A5877" i="8"/>
  <c r="A5878" i="8" l="1"/>
  <c r="C5877" i="8"/>
  <c r="B5877" i="8"/>
  <c r="B5878" i="8" l="1"/>
  <c r="A5879" i="8"/>
  <c r="C5878" i="8"/>
  <c r="C5879" i="8" l="1"/>
  <c r="B5879" i="8"/>
  <c r="A5880" i="8"/>
  <c r="C5880" i="8" l="1"/>
  <c r="B5880" i="8"/>
  <c r="A5881" i="8"/>
  <c r="A5882" i="8" l="1"/>
  <c r="B5881" i="8"/>
  <c r="C5881" i="8"/>
  <c r="B5882" i="8" l="1"/>
  <c r="C5882" i="8"/>
  <c r="A5883" i="8"/>
  <c r="A5884" i="8" l="1"/>
  <c r="C5883" i="8"/>
  <c r="B5883" i="8"/>
  <c r="A5885" i="8" l="1"/>
  <c r="C5884" i="8"/>
  <c r="B5884" i="8"/>
  <c r="C5885" i="8" l="1"/>
  <c r="B5885" i="8"/>
  <c r="A5886" i="8"/>
  <c r="C5886" i="8" l="1"/>
  <c r="B5886" i="8"/>
  <c r="A5887" i="8"/>
  <c r="C5887" i="8" l="1"/>
  <c r="B5887" i="8"/>
  <c r="A5888" i="8"/>
  <c r="B5888" i="8" l="1"/>
  <c r="A5889" i="8"/>
  <c r="C5888" i="8"/>
  <c r="A5890" i="8" l="1"/>
  <c r="B5889" i="8"/>
  <c r="C5889" i="8"/>
  <c r="A5891" i="8" l="1"/>
  <c r="B5890" i="8"/>
  <c r="C5890" i="8"/>
  <c r="A5892" i="8" l="1"/>
  <c r="C5891" i="8"/>
  <c r="B5891" i="8"/>
  <c r="C5892" i="8" l="1"/>
  <c r="B5892" i="8"/>
  <c r="A5893" i="8"/>
  <c r="C5893" i="8" l="1"/>
  <c r="B5893" i="8"/>
  <c r="A5894" i="8"/>
  <c r="C5894" i="8" l="1"/>
  <c r="B5894" i="8"/>
  <c r="A5895" i="8"/>
  <c r="C5895" i="8" l="1"/>
  <c r="B5895" i="8"/>
  <c r="A5896" i="8"/>
  <c r="A5897" i="8" l="1"/>
  <c r="B5896" i="8"/>
  <c r="C5896" i="8"/>
  <c r="A5898" i="8" l="1"/>
  <c r="C5897" i="8"/>
  <c r="B5897" i="8"/>
  <c r="B5898" i="8" l="1"/>
  <c r="A5899" i="8"/>
  <c r="C5898" i="8"/>
  <c r="C5899" i="8" l="1"/>
  <c r="B5899" i="8"/>
  <c r="A5900" i="8"/>
  <c r="C5900" i="8" l="1"/>
  <c r="B5900" i="8"/>
  <c r="A5901" i="8"/>
  <c r="C5901" i="8" l="1"/>
  <c r="B5901" i="8"/>
  <c r="A5902" i="8"/>
  <c r="A5903" i="8" l="1"/>
  <c r="C5902" i="8"/>
  <c r="B5902" i="8"/>
  <c r="C5903" i="8" l="1"/>
  <c r="A5904" i="8"/>
  <c r="B5903" i="8"/>
  <c r="A5905" i="8" l="1"/>
  <c r="C5904" i="8"/>
  <c r="B5904" i="8"/>
  <c r="C5905" i="8" l="1"/>
  <c r="B5905" i="8"/>
  <c r="A5906" i="8"/>
  <c r="C5906" i="8" l="1"/>
  <c r="B5906" i="8"/>
  <c r="A5907" i="8"/>
  <c r="C5907" i="8" l="1"/>
  <c r="B5907" i="8"/>
  <c r="A5908" i="8"/>
  <c r="B5908" i="8" l="1"/>
  <c r="A5909" i="8"/>
  <c r="C5908" i="8"/>
  <c r="C5909" i="8" l="1"/>
  <c r="B5909" i="8"/>
  <c r="A5910" i="8"/>
  <c r="A5911" i="8" l="1"/>
  <c r="C5910" i="8"/>
  <c r="B5910" i="8"/>
  <c r="A5912" i="8" l="1"/>
  <c r="C5911" i="8"/>
  <c r="B5911" i="8"/>
  <c r="C5912" i="8" l="1"/>
  <c r="B5912" i="8"/>
  <c r="A5913" i="8"/>
  <c r="C5913" i="8" l="1"/>
  <c r="B5913" i="8"/>
  <c r="A5914" i="8"/>
  <c r="A5915" i="8" l="1"/>
  <c r="C5914" i="8"/>
  <c r="B5914" i="8"/>
  <c r="C5915" i="8" l="1"/>
  <c r="B5915" i="8"/>
  <c r="A5916" i="8"/>
  <c r="A5917" i="8" l="1"/>
  <c r="C5916" i="8"/>
  <c r="B5916" i="8"/>
  <c r="A5918" i="8" l="1"/>
  <c r="C5917" i="8"/>
  <c r="B5917" i="8"/>
  <c r="B5918" i="8" l="1"/>
  <c r="A5919" i="8"/>
  <c r="C5918" i="8"/>
  <c r="C5919" i="8" l="1"/>
  <c r="B5919" i="8"/>
  <c r="A5920" i="8"/>
  <c r="C5920" i="8" l="1"/>
  <c r="B5920" i="8"/>
  <c r="A5921" i="8"/>
  <c r="C5921" i="8" l="1"/>
  <c r="B5921" i="8"/>
  <c r="A5922" i="8"/>
  <c r="A5923" i="8" l="1"/>
  <c r="C5922" i="8"/>
  <c r="B5922" i="8"/>
  <c r="C5923" i="8" l="1"/>
  <c r="B5923" i="8"/>
  <c r="A5924" i="8"/>
  <c r="A5925" i="8" l="1"/>
  <c r="B5924" i="8"/>
  <c r="C5924" i="8"/>
  <c r="C5925" i="8" l="1"/>
  <c r="B5925" i="8"/>
  <c r="A5926" i="8"/>
  <c r="C5926" i="8" l="1"/>
  <c r="B5926" i="8"/>
  <c r="A5927" i="8"/>
  <c r="C5927" i="8" l="1"/>
  <c r="B5927" i="8"/>
  <c r="A5928" i="8"/>
  <c r="B5928" i="8" l="1"/>
  <c r="A5929" i="8"/>
  <c r="C5928" i="8"/>
  <c r="C5929" i="8" l="1"/>
  <c r="B5929" i="8"/>
  <c r="A5930" i="8"/>
  <c r="A5931" i="8" l="1"/>
  <c r="B5930" i="8"/>
  <c r="C5930" i="8"/>
  <c r="A5932" i="8" l="1"/>
  <c r="C5931" i="8"/>
  <c r="B5931" i="8"/>
  <c r="C5932" i="8" l="1"/>
  <c r="B5932" i="8"/>
  <c r="A5933" i="8"/>
  <c r="C5933" i="8" l="1"/>
  <c r="B5933" i="8"/>
  <c r="A5934" i="8"/>
  <c r="A5935" i="8" l="1"/>
  <c r="B5934" i="8"/>
  <c r="C5934" i="8"/>
  <c r="C5935" i="8" l="1"/>
  <c r="A5936" i="8"/>
  <c r="B5935" i="8"/>
  <c r="A5937" i="8" l="1"/>
  <c r="B5936" i="8"/>
  <c r="C5936" i="8"/>
  <c r="A5938" i="8" l="1"/>
  <c r="C5937" i="8"/>
  <c r="B5937" i="8"/>
  <c r="B5938" i="8" l="1"/>
  <c r="A5939" i="8"/>
  <c r="C5938" i="8"/>
  <c r="C5939" i="8" l="1"/>
  <c r="B5939" i="8"/>
  <c r="A5940" i="8"/>
  <c r="C5940" i="8" l="1"/>
  <c r="B5940" i="8"/>
  <c r="A5941" i="8"/>
  <c r="A5942" i="8" l="1"/>
  <c r="C5941" i="8"/>
  <c r="B5941" i="8"/>
  <c r="A5943" i="8" l="1"/>
  <c r="C5942" i="8"/>
  <c r="B5942" i="8"/>
  <c r="A5944" i="8" l="1"/>
  <c r="B5943" i="8"/>
  <c r="C5943" i="8"/>
  <c r="B5944" i="8" l="1"/>
  <c r="A5945" i="8"/>
  <c r="C5944" i="8"/>
  <c r="C5945" i="8" l="1"/>
  <c r="B5945" i="8"/>
  <c r="A5946" i="8"/>
  <c r="A5947" i="8" l="1"/>
  <c r="C5946" i="8"/>
  <c r="B5946" i="8"/>
  <c r="B5947" i="8" l="1"/>
  <c r="A5948" i="8"/>
  <c r="C5947" i="8"/>
  <c r="C5948" i="8" l="1"/>
  <c r="A5949" i="8"/>
  <c r="B5948" i="8"/>
  <c r="A5950" i="8" l="1"/>
  <c r="C5949" i="8"/>
  <c r="B5949" i="8"/>
  <c r="C5950" i="8" l="1"/>
  <c r="B5950" i="8"/>
  <c r="A5951" i="8"/>
  <c r="C5951" i="8" l="1"/>
  <c r="B5951" i="8"/>
  <c r="A5952" i="8"/>
  <c r="A5953" i="8" l="1"/>
  <c r="C5952" i="8"/>
  <c r="B5952" i="8"/>
  <c r="A5954" i="8" l="1"/>
  <c r="C5953" i="8"/>
  <c r="B5953" i="8"/>
  <c r="C5954" i="8" l="1"/>
  <c r="B5954" i="8"/>
  <c r="A5955" i="8"/>
  <c r="C5955" i="8" l="1"/>
  <c r="B5955" i="8"/>
  <c r="A5956" i="8"/>
  <c r="C5956" i="8" l="1"/>
  <c r="A5957" i="8"/>
  <c r="B5956" i="8"/>
  <c r="A5958" i="8" l="1"/>
  <c r="C5957" i="8"/>
  <c r="B5957" i="8"/>
  <c r="C5958" i="8" l="1"/>
  <c r="B5958" i="8"/>
  <c r="A5959" i="8"/>
  <c r="C5959" i="8" l="1"/>
  <c r="B5959" i="8"/>
  <c r="A5960" i="8"/>
  <c r="C5960" i="8" l="1"/>
  <c r="A5961" i="8"/>
  <c r="B5960" i="8"/>
  <c r="B5961" i="8" l="1"/>
  <c r="A5962" i="8"/>
  <c r="C5961" i="8"/>
  <c r="B5962" i="8" l="1"/>
  <c r="A5963" i="8"/>
  <c r="C5962" i="8"/>
  <c r="C5963" i="8" l="1"/>
  <c r="B5963" i="8"/>
  <c r="A5964" i="8"/>
  <c r="C5964" i="8" l="1"/>
  <c r="B5964" i="8"/>
  <c r="A5965" i="8"/>
  <c r="A5966" i="8" l="1"/>
  <c r="C5965" i="8"/>
  <c r="B5965" i="8"/>
  <c r="A5967" i="8" l="1"/>
  <c r="C5966" i="8"/>
  <c r="B5966" i="8"/>
  <c r="C5967" i="8" l="1"/>
  <c r="B5967" i="8"/>
  <c r="A5968" i="8"/>
  <c r="C5968" i="8" l="1"/>
  <c r="B5968" i="8"/>
  <c r="A5969" i="8"/>
  <c r="B5969" i="8" l="1"/>
  <c r="A5970" i="8"/>
  <c r="C5969" i="8"/>
  <c r="A5971" i="8" l="1"/>
  <c r="B5970" i="8"/>
  <c r="C5970" i="8"/>
  <c r="C5971" i="8" l="1"/>
  <c r="B5971" i="8"/>
  <c r="A5972" i="8"/>
  <c r="C5972" i="8" l="1"/>
  <c r="A5973" i="8"/>
  <c r="B5972" i="8"/>
  <c r="A5974" i="8" l="1"/>
  <c r="B5973" i="8"/>
  <c r="C5973" i="8"/>
  <c r="A5975" i="8" l="1"/>
  <c r="C5974" i="8"/>
  <c r="B5974" i="8"/>
  <c r="C5975" i="8" l="1"/>
  <c r="B5975" i="8"/>
  <c r="A5976" i="8"/>
  <c r="C5976" i="8" l="1"/>
  <c r="B5976" i="8"/>
  <c r="A5977" i="8"/>
  <c r="B5977" i="8" l="1"/>
  <c r="C5977" i="8"/>
  <c r="A5978" i="8"/>
  <c r="A5979" i="8" l="1"/>
  <c r="C5978" i="8"/>
  <c r="B5978" i="8"/>
  <c r="B5979" i="8" l="1"/>
  <c r="A5980" i="8"/>
  <c r="C5979" i="8"/>
  <c r="C5980" i="8" l="1"/>
  <c r="B5980" i="8"/>
  <c r="A5981" i="8"/>
  <c r="B5981" i="8" l="1"/>
  <c r="A5982" i="8"/>
  <c r="C5981" i="8"/>
  <c r="C5982" i="8" l="1"/>
  <c r="B5982" i="8"/>
  <c r="A5983" i="8"/>
  <c r="A5984" i="8" l="1"/>
  <c r="B5983" i="8"/>
  <c r="C5983" i="8"/>
  <c r="C5984" i="8" l="1"/>
  <c r="B5984" i="8"/>
  <c r="A5985" i="8"/>
  <c r="A5986" i="8" l="1"/>
  <c r="C5985" i="8"/>
  <c r="B5985" i="8"/>
  <c r="C5986" i="8" l="1"/>
  <c r="B5986" i="8"/>
  <c r="A5987" i="8"/>
  <c r="A5988" i="8" l="1"/>
  <c r="B5987" i="8"/>
  <c r="C5987" i="8"/>
  <c r="C5988" i="8" l="1"/>
  <c r="B5988" i="8"/>
  <c r="A5989" i="8"/>
  <c r="B5989" i="8" l="1"/>
  <c r="C5989" i="8"/>
  <c r="A5990" i="8"/>
  <c r="C5990" i="8" l="1"/>
  <c r="B5990" i="8"/>
  <c r="A5991" i="8"/>
  <c r="A5992" i="8" l="1"/>
  <c r="B5991" i="8"/>
  <c r="C5991" i="8"/>
  <c r="C5992" i="8" l="1"/>
  <c r="B5992" i="8"/>
  <c r="A5993" i="8"/>
  <c r="A5994" i="8" l="1"/>
  <c r="C5993" i="8"/>
  <c r="B5993" i="8"/>
  <c r="C5994" i="8" l="1"/>
  <c r="A5995" i="8"/>
  <c r="B5994" i="8"/>
  <c r="A5996" i="8" l="1"/>
  <c r="C5995" i="8"/>
  <c r="B5995" i="8"/>
  <c r="C5996" i="8" l="1"/>
  <c r="A5997" i="8"/>
  <c r="B5996" i="8"/>
  <c r="C5997" i="8" l="1"/>
  <c r="B5997" i="8"/>
  <c r="A5998" i="8"/>
  <c r="A5999" i="8" l="1"/>
  <c r="B5998" i="8"/>
  <c r="C5998" i="8"/>
  <c r="A6000" i="8" l="1"/>
  <c r="C5999" i="8"/>
  <c r="B5999" i="8"/>
  <c r="A6001" i="8" l="1"/>
  <c r="C6000" i="8"/>
  <c r="B6000" i="8"/>
  <c r="B6001" i="8" l="1"/>
  <c r="A6002" i="8"/>
  <c r="C6001" i="8"/>
  <c r="A6003" i="8" l="1"/>
  <c r="C6002" i="8"/>
  <c r="B6002" i="8"/>
  <c r="C6003" i="8" l="1"/>
  <c r="B6003" i="8"/>
  <c r="A6004" i="8"/>
  <c r="A6005" i="8" l="1"/>
  <c r="C6004" i="8"/>
  <c r="B6004" i="8"/>
  <c r="C6005" i="8" l="1"/>
  <c r="B6005" i="8"/>
  <c r="A6006" i="8"/>
  <c r="C6006" i="8" l="1"/>
  <c r="A6007" i="8"/>
  <c r="B6006" i="8"/>
  <c r="A6008" i="8" l="1"/>
  <c r="C6007" i="8"/>
  <c r="B6007" i="8"/>
  <c r="C6008" i="8" l="1"/>
  <c r="A6009" i="8"/>
  <c r="B6008" i="8"/>
  <c r="B6009" i="8" l="1"/>
  <c r="C6009" i="8"/>
  <c r="A6010" i="8"/>
  <c r="C6010" i="8" l="1"/>
  <c r="B6010" i="8"/>
  <c r="A6011" i="8"/>
  <c r="B6011" i="8" l="1"/>
  <c r="A6012" i="8"/>
  <c r="C6011" i="8"/>
  <c r="A6013" i="8" l="1"/>
  <c r="C6012" i="8"/>
  <c r="B6012" i="8"/>
  <c r="A6014" i="8" l="1"/>
  <c r="B6013" i="8"/>
  <c r="C6013" i="8"/>
  <c r="C6014" i="8" l="1"/>
  <c r="B6014" i="8"/>
  <c r="A6015" i="8"/>
  <c r="A6016" i="8" l="1"/>
  <c r="C6015" i="8"/>
  <c r="B6015" i="8"/>
  <c r="C6016" i="8" l="1"/>
  <c r="B6016" i="8"/>
  <c r="A6017" i="8"/>
  <c r="A6018" i="8" l="1"/>
  <c r="C6017" i="8"/>
  <c r="B6017" i="8"/>
  <c r="C6018" i="8" l="1"/>
  <c r="B6018" i="8"/>
  <c r="A6019" i="8"/>
  <c r="A6020" i="8" l="1"/>
  <c r="C6019" i="8"/>
  <c r="B6019" i="8"/>
  <c r="A6021" i="8" l="1"/>
  <c r="C6020" i="8"/>
  <c r="B6020" i="8"/>
  <c r="B6021" i="8" l="1"/>
  <c r="A6022" i="8"/>
  <c r="C6021" i="8"/>
  <c r="C6022" i="8" l="1"/>
  <c r="B6022" i="8"/>
  <c r="A6023" i="8"/>
  <c r="C6023" i="8" l="1"/>
  <c r="B6023" i="8"/>
  <c r="A6024" i="8"/>
  <c r="C6024" i="8" l="1"/>
  <c r="A6025" i="8"/>
  <c r="B6024" i="8"/>
  <c r="A6026" i="8" l="1"/>
  <c r="C6025" i="8"/>
  <c r="B6025" i="8"/>
  <c r="C6026" i="8" l="1"/>
  <c r="B6026" i="8"/>
  <c r="A6027" i="8"/>
  <c r="C6027" i="8" l="1"/>
  <c r="B6027" i="8"/>
  <c r="A6028" i="8"/>
  <c r="C6028" i="8" l="1"/>
  <c r="B6028" i="8"/>
  <c r="A6029" i="8"/>
  <c r="B6029" i="8" l="1"/>
  <c r="A6030" i="8"/>
  <c r="C6029" i="8"/>
  <c r="A6031" i="8" l="1"/>
  <c r="C6030" i="8"/>
  <c r="B6030" i="8"/>
  <c r="C6031" i="8" l="1"/>
  <c r="B6031" i="8"/>
  <c r="A6032" i="8"/>
  <c r="A6033" i="8" l="1"/>
  <c r="B6032" i="8"/>
  <c r="C6032" i="8"/>
  <c r="A6034" i="8" l="1"/>
  <c r="B6033" i="8"/>
  <c r="C6033" i="8"/>
  <c r="A6035" i="8" l="1"/>
  <c r="C6034" i="8"/>
  <c r="B6034" i="8"/>
  <c r="C6035" i="8" l="1"/>
  <c r="B6035" i="8"/>
  <c r="A6036" i="8"/>
  <c r="C6036" i="8" l="1"/>
  <c r="B6036" i="8"/>
  <c r="A6037" i="8"/>
  <c r="A6038" i="8" l="1"/>
  <c r="B6037" i="8"/>
  <c r="C6037" i="8"/>
  <c r="A6039" i="8" l="1"/>
  <c r="C6038" i="8"/>
  <c r="B6038" i="8"/>
  <c r="C6039" i="8" l="1"/>
  <c r="B6039" i="8"/>
  <c r="A6040" i="8"/>
  <c r="C6040" i="8" l="1"/>
  <c r="B6040" i="8"/>
  <c r="A6041" i="8"/>
  <c r="B6041" i="8" l="1"/>
  <c r="A6042" i="8"/>
  <c r="C6041" i="8"/>
  <c r="A6043" i="8" l="1"/>
  <c r="C6042" i="8"/>
  <c r="B6042" i="8"/>
  <c r="B6043" i="8" l="1"/>
  <c r="A6044" i="8"/>
  <c r="C6043" i="8"/>
  <c r="C6044" i="8" l="1"/>
  <c r="B6044" i="8"/>
  <c r="A6045" i="8"/>
  <c r="B6045" i="8" l="1"/>
  <c r="C6045" i="8"/>
  <c r="A6046" i="8"/>
  <c r="A6047" i="8" l="1"/>
  <c r="C6046" i="8"/>
  <c r="B6046" i="8"/>
  <c r="B6047" i="8" l="1"/>
  <c r="A6048" i="8"/>
  <c r="C6047" i="8"/>
  <c r="C6048" i="8" l="1"/>
  <c r="B6048" i="8"/>
  <c r="A6049" i="8"/>
  <c r="B6049" i="8" l="1"/>
  <c r="C6049" i="8"/>
  <c r="A6050" i="8"/>
  <c r="A6051" i="8" l="1"/>
  <c r="C6050" i="8"/>
  <c r="B6050" i="8"/>
  <c r="A6052" i="8" l="1"/>
  <c r="C6051" i="8"/>
  <c r="B6051" i="8"/>
  <c r="C6052" i="8" l="1"/>
  <c r="B6052" i="8"/>
  <c r="A6053" i="8"/>
  <c r="A6054" i="8" l="1"/>
  <c r="C6053" i="8"/>
  <c r="B6053" i="8"/>
  <c r="A6055" i="8" l="1"/>
  <c r="B6054" i="8"/>
  <c r="C6054" i="8"/>
  <c r="A6056" i="8" l="1"/>
  <c r="C6055" i="8"/>
  <c r="B6055" i="8"/>
  <c r="C6056" i="8" l="1"/>
  <c r="B6056" i="8"/>
  <c r="A6057" i="8"/>
  <c r="C6057" i="8" l="1"/>
  <c r="B6057" i="8"/>
  <c r="A6058" i="8"/>
  <c r="C6058" i="8" l="1"/>
  <c r="A6059" i="8"/>
  <c r="B6058" i="8"/>
  <c r="A6060" i="8" l="1"/>
  <c r="B6059" i="8"/>
  <c r="C6059" i="8"/>
  <c r="C6060" i="8" l="1"/>
  <c r="B6060" i="8"/>
  <c r="A6061" i="8"/>
  <c r="B6061" i="8" l="1"/>
  <c r="A6062" i="8"/>
  <c r="C6061" i="8"/>
  <c r="B6062" i="8" l="1"/>
  <c r="C6062" i="8"/>
  <c r="A6063" i="8"/>
  <c r="A6064" i="8" l="1"/>
  <c r="C6063" i="8"/>
  <c r="B6063" i="8"/>
  <c r="A6065" i="8" l="1"/>
  <c r="C6064" i="8"/>
  <c r="B6064" i="8"/>
  <c r="C6065" i="8" l="1"/>
  <c r="B6065" i="8"/>
  <c r="A6066" i="8"/>
  <c r="C6066" i="8" l="1"/>
  <c r="B6066" i="8"/>
  <c r="A6067" i="8"/>
  <c r="A6068" i="8" l="1"/>
  <c r="B6067" i="8"/>
  <c r="C6067" i="8"/>
  <c r="C6068" i="8" l="1"/>
  <c r="A6069" i="8"/>
  <c r="B6068" i="8"/>
  <c r="B6069" i="8" l="1"/>
  <c r="C6069" i="8"/>
  <c r="A6070" i="8"/>
  <c r="C6070" i="8" l="1"/>
  <c r="A6071" i="8"/>
  <c r="B6070" i="8"/>
  <c r="B6071" i="8" l="1"/>
  <c r="A6072" i="8"/>
  <c r="C6071" i="8"/>
  <c r="A6073" i="8" l="1"/>
  <c r="B6072" i="8"/>
  <c r="C6072" i="8"/>
  <c r="A6074" i="8" l="1"/>
  <c r="C6073" i="8"/>
  <c r="B6073" i="8"/>
  <c r="C6074" i="8" l="1"/>
  <c r="A6075" i="8"/>
  <c r="B6074" i="8"/>
  <c r="C6075" i="8" l="1"/>
  <c r="B6075" i="8"/>
  <c r="A6076" i="8"/>
  <c r="C6076" i="8" l="1"/>
  <c r="A6077" i="8"/>
  <c r="B6076" i="8"/>
  <c r="B6077" i="8" l="1"/>
  <c r="A6078" i="8"/>
  <c r="C6077" i="8"/>
  <c r="C6078" i="8" l="1"/>
  <c r="B6078" i="8"/>
  <c r="A6079" i="8"/>
  <c r="B6079" i="8" l="1"/>
  <c r="A6080" i="8"/>
  <c r="C6079" i="8"/>
  <c r="A6081" i="8" l="1"/>
  <c r="C6080" i="8"/>
  <c r="B6080" i="8"/>
  <c r="B6081" i="8" l="1"/>
  <c r="A6082" i="8"/>
  <c r="C6081" i="8"/>
  <c r="C6082" i="8" l="1"/>
  <c r="B6082" i="8"/>
  <c r="A6083" i="8"/>
  <c r="A6084" i="8" l="1"/>
  <c r="C6083" i="8"/>
  <c r="B6083" i="8"/>
  <c r="C6084" i="8" l="1"/>
  <c r="B6084" i="8"/>
  <c r="A6085" i="8"/>
  <c r="A6086" i="8" l="1"/>
  <c r="B6085" i="8"/>
  <c r="C6085" i="8"/>
  <c r="C6086" i="8" l="1"/>
  <c r="B6086" i="8"/>
  <c r="A6087" i="8"/>
  <c r="A6088" i="8" l="1"/>
  <c r="C6087" i="8"/>
  <c r="B6087" i="8"/>
  <c r="C6088" i="8" l="1"/>
  <c r="B6088" i="8"/>
  <c r="A6089" i="8"/>
  <c r="B6089" i="8" l="1"/>
  <c r="A6090" i="8"/>
  <c r="C6089" i="8"/>
  <c r="C6090" i="8" l="1"/>
  <c r="B6090" i="8"/>
  <c r="A6091" i="8"/>
  <c r="C6091" i="8" l="1"/>
  <c r="B6091" i="8"/>
  <c r="A6092" i="8"/>
  <c r="C6092" i="8" l="1"/>
  <c r="A6093" i="8"/>
  <c r="B6092" i="8"/>
  <c r="A6094" i="8" l="1"/>
  <c r="B6093" i="8"/>
  <c r="C6093" i="8"/>
  <c r="C6094" i="8" l="1"/>
  <c r="B6094" i="8"/>
  <c r="A6095" i="8"/>
  <c r="C6095" i="8" l="1"/>
  <c r="B6095" i="8"/>
  <c r="A6096" i="8"/>
  <c r="C6096" i="8" l="1"/>
  <c r="A6097" i="8"/>
  <c r="B6096" i="8"/>
  <c r="A6098" i="8" l="1"/>
  <c r="C6097" i="8"/>
  <c r="B6097" i="8"/>
  <c r="A6099" i="8" l="1"/>
  <c r="C6098" i="8"/>
  <c r="B6098" i="8"/>
  <c r="C6099" i="8" l="1"/>
  <c r="B6099" i="8"/>
  <c r="A6100" i="8"/>
  <c r="A6101" i="8" l="1"/>
  <c r="C6100" i="8"/>
  <c r="B6100" i="8"/>
  <c r="B6101" i="8" l="1"/>
  <c r="A6102" i="8"/>
  <c r="C6101" i="8"/>
  <c r="A6103" i="8" l="1"/>
  <c r="C6102" i="8"/>
  <c r="B6102" i="8"/>
  <c r="C6103" i="8" l="1"/>
  <c r="B6103" i="8"/>
  <c r="A6104" i="8"/>
  <c r="C6104" i="8" l="1"/>
  <c r="A6105" i="8"/>
  <c r="B6104" i="8"/>
  <c r="A6106" i="8" l="1"/>
  <c r="C6105" i="8"/>
  <c r="B6105" i="8"/>
  <c r="A6107" i="8" l="1"/>
  <c r="C6106" i="8"/>
  <c r="B6106" i="8"/>
  <c r="C6107" i="8" l="1"/>
  <c r="B6107" i="8"/>
  <c r="A6108" i="8"/>
  <c r="C6108" i="8" l="1"/>
  <c r="B6108" i="8"/>
  <c r="A6109" i="8"/>
  <c r="B6109" i="8" l="1"/>
  <c r="C6109" i="8"/>
  <c r="A6110" i="8"/>
  <c r="A6111" i="8" l="1"/>
  <c r="C6110" i="8"/>
  <c r="B6110" i="8"/>
  <c r="B6111" i="8" l="1"/>
  <c r="A6112" i="8"/>
  <c r="C6111" i="8"/>
  <c r="C6112" i="8" l="1"/>
  <c r="B6112" i="8"/>
  <c r="A6113" i="8"/>
  <c r="A6114" i="8" l="1"/>
  <c r="B6113" i="8"/>
  <c r="C6113" i="8"/>
  <c r="A6115" i="8" l="1"/>
  <c r="C6114" i="8"/>
  <c r="B6114" i="8"/>
  <c r="A6116" i="8" l="1"/>
  <c r="C6115" i="8"/>
  <c r="B6115" i="8"/>
  <c r="C6116" i="8" l="1"/>
  <c r="B6116" i="8"/>
  <c r="A6117" i="8"/>
  <c r="A6118" i="8" l="1"/>
  <c r="C6117" i="8"/>
  <c r="B6117" i="8"/>
  <c r="A6119" i="8" l="1"/>
  <c r="C6118" i="8"/>
  <c r="B6118" i="8"/>
  <c r="A6120" i="8" l="1"/>
  <c r="C6119" i="8"/>
  <c r="B6119" i="8"/>
  <c r="C6120" i="8" l="1"/>
  <c r="B6120" i="8"/>
  <c r="A6121" i="8"/>
  <c r="B6121" i="8" l="1"/>
  <c r="A6122" i="8"/>
  <c r="C6121" i="8"/>
  <c r="A6123" i="8" l="1"/>
  <c r="C6122" i="8"/>
  <c r="B6122" i="8"/>
  <c r="A6124" i="8" l="1"/>
  <c r="C6123" i="8"/>
  <c r="B6123" i="8"/>
  <c r="C6124" i="8" l="1"/>
  <c r="B6124" i="8"/>
  <c r="A6125" i="8"/>
  <c r="C6125" i="8" l="1"/>
  <c r="B6125" i="8"/>
  <c r="A6126" i="8"/>
  <c r="C6126" i="8" l="1"/>
  <c r="A6127" i="8"/>
  <c r="B6126" i="8"/>
  <c r="A6128" i="8" l="1"/>
  <c r="C6127" i="8"/>
  <c r="B6127" i="8"/>
  <c r="C6128" i="8" l="1"/>
  <c r="B6128" i="8"/>
  <c r="A6129" i="8"/>
  <c r="B6129" i="8" l="1"/>
  <c r="C6129" i="8"/>
  <c r="A6130" i="8"/>
  <c r="A6131" i="8" l="1"/>
  <c r="B6130" i="8"/>
  <c r="C6130" i="8"/>
  <c r="A6132" i="8" l="1"/>
  <c r="B6131" i="8"/>
  <c r="C6131" i="8"/>
  <c r="A6133" i="8" l="1"/>
  <c r="C6132" i="8"/>
  <c r="B6132" i="8"/>
  <c r="A6134" i="8" l="1"/>
  <c r="C6133" i="8"/>
  <c r="B6133" i="8"/>
  <c r="C6134" i="8" l="1"/>
  <c r="B6134" i="8"/>
  <c r="A6135" i="8"/>
  <c r="A6136" i="8" l="1"/>
  <c r="C6135" i="8"/>
  <c r="B6135" i="8"/>
  <c r="C6136" i="8" l="1"/>
  <c r="A6137" i="8"/>
  <c r="B6136" i="8"/>
  <c r="C6137" i="8" l="1"/>
  <c r="B6137" i="8"/>
  <c r="A6138" i="8"/>
  <c r="C6138" i="8" l="1"/>
  <c r="B6138" i="8"/>
  <c r="A6139" i="8"/>
  <c r="A6140" i="8" l="1"/>
  <c r="B6139" i="8"/>
  <c r="C6139" i="8"/>
  <c r="A6141" i="8" l="1"/>
  <c r="C6140" i="8"/>
  <c r="B6140" i="8"/>
  <c r="B6141" i="8" l="1"/>
  <c r="A6142" i="8"/>
  <c r="C6141" i="8"/>
  <c r="C6142" i="8" l="1"/>
  <c r="B6142" i="8"/>
  <c r="A6143" i="8"/>
  <c r="B6143" i="8" l="1"/>
  <c r="C6143" i="8"/>
  <c r="A6144" i="8"/>
  <c r="A6145" i="8" l="1"/>
  <c r="C6144" i="8"/>
  <c r="B6144" i="8"/>
  <c r="B6145" i="8" l="1"/>
  <c r="A6146" i="8"/>
  <c r="C6145" i="8"/>
  <c r="C6146" i="8" l="1"/>
  <c r="B6146" i="8"/>
  <c r="A6147" i="8"/>
  <c r="B6147" i="8" l="1"/>
  <c r="C6147" i="8"/>
  <c r="A6148" i="8"/>
  <c r="C6148" i="8" l="1"/>
  <c r="A6149" i="8"/>
  <c r="B6148" i="8"/>
  <c r="B6149" i="8" l="1"/>
  <c r="A6150" i="8"/>
  <c r="C6149" i="8"/>
  <c r="C6150" i="8" l="1"/>
  <c r="B6150" i="8"/>
  <c r="A6151" i="8"/>
  <c r="C6151" i="8" l="1"/>
  <c r="B6151" i="8"/>
  <c r="A6152" i="8"/>
  <c r="A6153" i="8" l="1"/>
  <c r="C6152" i="8"/>
  <c r="B6152" i="8"/>
  <c r="A6154" i="8" l="1"/>
  <c r="B6153" i="8"/>
  <c r="C6153" i="8"/>
  <c r="C6154" i="8" l="1"/>
  <c r="B6154" i="8"/>
  <c r="A6155" i="8"/>
  <c r="C6155" i="8" l="1"/>
  <c r="A6156" i="8"/>
  <c r="B6155" i="8"/>
  <c r="C6156" i="8" l="1"/>
  <c r="A6157" i="8"/>
  <c r="B6156" i="8"/>
  <c r="A6158" i="8" l="1"/>
  <c r="B6157" i="8"/>
  <c r="C6157" i="8"/>
  <c r="C6158" i="8" l="1"/>
  <c r="B6158" i="8"/>
  <c r="A6159" i="8"/>
  <c r="C6159" i="8" l="1"/>
  <c r="B6159" i="8"/>
  <c r="A6160" i="8"/>
  <c r="C6160" i="8" l="1"/>
  <c r="B6160" i="8"/>
  <c r="A6161" i="8"/>
  <c r="B6161" i="8" l="1"/>
  <c r="A6162" i="8"/>
  <c r="C6161" i="8"/>
  <c r="B6162" i="8" l="1"/>
  <c r="A6163" i="8"/>
  <c r="C6162" i="8"/>
  <c r="C6163" i="8" l="1"/>
  <c r="B6163" i="8"/>
  <c r="A6164" i="8"/>
  <c r="C6164" i="8" l="1"/>
  <c r="B6164" i="8"/>
  <c r="A6165" i="8"/>
  <c r="A6166" i="8" l="1"/>
  <c r="C6165" i="8"/>
  <c r="B6165" i="8"/>
  <c r="A6167" i="8" l="1"/>
  <c r="C6166" i="8"/>
  <c r="B6166" i="8"/>
  <c r="C6167" i="8" l="1"/>
  <c r="B6167" i="8"/>
  <c r="A6168" i="8"/>
  <c r="C6168" i="8" l="1"/>
  <c r="A6169" i="8"/>
  <c r="B6168" i="8"/>
  <c r="B6169" i="8" l="1"/>
  <c r="C6169" i="8"/>
  <c r="A6170" i="8"/>
  <c r="A6171" i="8" l="1"/>
  <c r="C6170" i="8"/>
  <c r="B6170" i="8"/>
  <c r="C6171" i="8" l="1"/>
  <c r="B6171" i="8"/>
  <c r="A6172" i="8"/>
  <c r="C6172" i="8" l="1"/>
  <c r="A6173" i="8"/>
  <c r="B6172" i="8"/>
  <c r="A6174" i="8" l="1"/>
  <c r="C6173" i="8"/>
  <c r="B6173" i="8"/>
  <c r="A6175" i="8" l="1"/>
  <c r="B6174" i="8"/>
  <c r="C6174" i="8"/>
  <c r="C6175" i="8" l="1"/>
  <c r="B6175" i="8"/>
  <c r="A6176" i="8"/>
  <c r="C6176" i="8" l="1"/>
  <c r="B6176" i="8"/>
  <c r="A6177" i="8"/>
  <c r="B6177" i="8" l="1"/>
  <c r="A6178" i="8"/>
  <c r="C6177" i="8"/>
  <c r="A6179" i="8" l="1"/>
  <c r="C6178" i="8"/>
  <c r="B6178" i="8"/>
  <c r="B6179" i="8" l="1"/>
  <c r="A6180" i="8"/>
  <c r="C6179" i="8"/>
  <c r="C6180" i="8" l="1"/>
  <c r="B6180" i="8"/>
  <c r="A6181" i="8"/>
  <c r="B6181" i="8" l="1"/>
  <c r="A6182" i="8"/>
  <c r="C6181" i="8"/>
  <c r="C6182" i="8" l="1"/>
  <c r="B6182" i="8"/>
  <c r="A6183" i="8"/>
  <c r="A6184" i="8" l="1"/>
  <c r="C6183" i="8"/>
  <c r="B6183" i="8"/>
  <c r="C6184" i="8" l="1"/>
  <c r="B6184" i="8"/>
  <c r="A6185" i="8"/>
  <c r="A6186" i="8" l="1"/>
  <c r="C6185" i="8"/>
  <c r="B6185" i="8"/>
  <c r="C6186" i="8" l="1"/>
  <c r="B6186" i="8"/>
  <c r="A6187" i="8"/>
  <c r="A6188" i="8" l="1"/>
  <c r="C6187" i="8"/>
  <c r="B6187" i="8"/>
  <c r="C6188" i="8" l="1"/>
  <c r="B6188" i="8"/>
  <c r="A6189" i="8"/>
  <c r="B6189" i="8" l="1"/>
  <c r="C6189" i="8"/>
  <c r="A6190" i="8"/>
  <c r="C6190" i="8" l="1"/>
  <c r="A6191" i="8"/>
  <c r="B6190" i="8"/>
  <c r="A6192" i="8" l="1"/>
  <c r="B6191" i="8"/>
  <c r="C6191" i="8"/>
  <c r="C6192" i="8" l="1"/>
  <c r="B6192" i="8"/>
  <c r="A6193" i="8"/>
  <c r="A6194" i="8" l="1"/>
  <c r="C6193" i="8"/>
  <c r="B6193" i="8"/>
  <c r="C6194" i="8" l="1"/>
  <c r="A6195" i="8"/>
  <c r="B6194" i="8"/>
  <c r="A6196" i="8" l="1"/>
  <c r="C6195" i="8"/>
  <c r="B6195" i="8"/>
  <c r="C6196" i="8" l="1"/>
  <c r="A6197" i="8"/>
  <c r="B6196" i="8"/>
  <c r="C6197" i="8" l="1"/>
  <c r="B6197" i="8"/>
  <c r="A6198" i="8"/>
  <c r="A6199" i="8" l="1"/>
  <c r="C6198" i="8"/>
  <c r="B6198" i="8"/>
  <c r="A6200" i="8" l="1"/>
  <c r="C6199" i="8"/>
  <c r="B6199" i="8"/>
  <c r="A6201" i="8" l="1"/>
  <c r="C6200" i="8"/>
  <c r="B6200" i="8"/>
  <c r="B6201" i="8" l="1"/>
  <c r="A6202" i="8"/>
  <c r="C6201" i="8"/>
  <c r="A6203" i="8" l="1"/>
  <c r="C6202" i="8"/>
  <c r="B6202" i="8"/>
  <c r="A6204" i="8" l="1"/>
  <c r="C6203" i="8"/>
  <c r="B6203" i="8"/>
  <c r="A6205" i="8" l="1"/>
  <c r="C6204" i="8"/>
  <c r="B6204" i="8"/>
  <c r="C6205" i="8" l="1"/>
  <c r="B6205" i="8"/>
  <c r="A6206" i="8"/>
  <c r="C6206" i="8" l="1"/>
  <c r="B6206" i="8"/>
  <c r="A6207" i="8"/>
  <c r="A6208" i="8" l="1"/>
  <c r="C6207" i="8"/>
  <c r="B6207" i="8"/>
  <c r="C6208" i="8" l="1"/>
  <c r="A6209" i="8"/>
  <c r="B6208" i="8"/>
  <c r="B6209" i="8" l="1"/>
  <c r="C6209" i="8"/>
  <c r="A6210" i="8"/>
  <c r="C6210" i="8" l="1"/>
  <c r="B6210" i="8"/>
  <c r="A6211" i="8"/>
  <c r="A6212" i="8" l="1"/>
  <c r="B6211" i="8"/>
  <c r="C6211" i="8"/>
  <c r="A6213" i="8" l="1"/>
  <c r="B6212" i="8"/>
  <c r="C6212" i="8"/>
  <c r="C6213" i="8" l="1"/>
  <c r="A6214" i="8"/>
  <c r="B6213" i="8"/>
  <c r="A6215" i="8" l="1"/>
  <c r="B6214" i="8"/>
  <c r="C6214" i="8"/>
  <c r="A6216" i="8" l="1"/>
  <c r="C6215" i="8"/>
  <c r="B6215" i="8"/>
  <c r="C6216" i="8" l="1"/>
  <c r="B6216" i="8"/>
  <c r="A6217" i="8"/>
  <c r="A6218" i="8" l="1"/>
  <c r="C6217" i="8"/>
  <c r="B6217" i="8"/>
  <c r="A6219" i="8" l="1"/>
  <c r="C6218" i="8"/>
  <c r="B6218" i="8"/>
  <c r="B6219" i="8" l="1"/>
  <c r="C6219" i="8"/>
  <c r="A6220" i="8"/>
  <c r="C6220" i="8" l="1"/>
  <c r="B6220" i="8"/>
  <c r="A6221" i="8"/>
  <c r="B6221" i="8" l="1"/>
  <c r="A6222" i="8"/>
  <c r="C6221" i="8"/>
  <c r="B6222" i="8" l="1"/>
  <c r="A6223" i="8"/>
  <c r="C6222" i="8"/>
  <c r="C6223" i="8" l="1"/>
  <c r="B6223" i="8"/>
  <c r="A6224" i="8"/>
  <c r="A6225" i="8" l="1"/>
  <c r="C6224" i="8"/>
  <c r="B6224" i="8"/>
  <c r="B6225" i="8" l="1"/>
  <c r="A6226" i="8"/>
  <c r="C6225" i="8"/>
  <c r="C6226" i="8" l="1"/>
  <c r="B6226" i="8"/>
  <c r="A6227" i="8"/>
  <c r="C6227" i="8" l="1"/>
  <c r="B6227" i="8"/>
  <c r="A6228" i="8"/>
  <c r="C6228" i="8" l="1"/>
  <c r="A6229" i="8"/>
  <c r="B6228" i="8"/>
  <c r="B6229" i="8" l="1"/>
  <c r="C6229" i="8"/>
  <c r="A6230" i="8"/>
  <c r="C6230" i="8" l="1"/>
  <c r="A6231" i="8"/>
  <c r="B6230" i="8"/>
  <c r="A6232" i="8" l="1"/>
  <c r="C6231" i="8"/>
  <c r="B6231" i="8"/>
  <c r="C6232" i="8" l="1"/>
  <c r="B6232" i="8"/>
  <c r="A6233" i="8"/>
  <c r="C6233" i="8" l="1"/>
  <c r="A6234" i="8"/>
  <c r="B6233" i="8"/>
  <c r="A6235" i="8" l="1"/>
  <c r="B6234" i="8"/>
  <c r="C6234" i="8"/>
  <c r="C6235" i="8" l="1"/>
  <c r="B6235" i="8"/>
  <c r="A6236" i="8"/>
  <c r="C6236" i="8" l="1"/>
  <c r="A6237" i="8"/>
  <c r="B6236" i="8"/>
  <c r="A6238" i="8" l="1"/>
  <c r="C6237" i="8"/>
  <c r="B6237" i="8"/>
  <c r="A6239" i="8" l="1"/>
  <c r="C6238" i="8"/>
  <c r="B6238" i="8"/>
  <c r="B6239" i="8" l="1"/>
  <c r="A6240" i="8"/>
  <c r="C6239" i="8"/>
  <c r="A6241" i="8" l="1"/>
  <c r="C6240" i="8"/>
  <c r="B6240" i="8"/>
  <c r="B6241" i="8" l="1"/>
  <c r="A6242" i="8"/>
  <c r="C6241" i="8"/>
  <c r="C6242" i="8" l="1"/>
  <c r="B6242" i="8"/>
  <c r="A6243" i="8"/>
  <c r="A6244" i="8" l="1"/>
  <c r="C6243" i="8"/>
  <c r="B6243" i="8"/>
  <c r="C6244" i="8" l="1"/>
  <c r="B6244" i="8"/>
  <c r="A6245" i="8"/>
  <c r="A6246" i="8" l="1"/>
  <c r="B6245" i="8"/>
  <c r="C6245" i="8"/>
  <c r="C6246" i="8" l="1"/>
  <c r="B6246" i="8"/>
  <c r="A6247" i="8"/>
  <c r="C6247" i="8" l="1"/>
  <c r="B6247" i="8"/>
  <c r="A6248" i="8"/>
  <c r="C6248" i="8" l="1"/>
  <c r="B6248" i="8"/>
  <c r="A6249" i="8"/>
  <c r="B6249" i="8" l="1"/>
  <c r="C6249" i="8"/>
  <c r="A6250" i="8"/>
  <c r="A6251" i="8" l="1"/>
  <c r="C6250" i="8"/>
  <c r="B6250" i="8"/>
  <c r="A6252" i="8" l="1"/>
  <c r="C6251" i="8"/>
  <c r="B6251" i="8"/>
  <c r="A6253" i="8" l="1"/>
  <c r="C6252" i="8"/>
  <c r="B6252" i="8"/>
  <c r="C6253" i="8" l="1"/>
  <c r="B6253" i="8"/>
  <c r="A6254" i="8"/>
  <c r="C6254" i="8" l="1"/>
  <c r="B6254" i="8"/>
  <c r="A6255" i="8"/>
  <c r="C6255" i="8" l="1"/>
  <c r="B6255" i="8"/>
  <c r="A6256" i="8"/>
  <c r="C6256" i="8" l="1"/>
  <c r="A6257" i="8"/>
  <c r="B6256" i="8"/>
  <c r="C6257" i="8" l="1"/>
  <c r="B6257" i="8"/>
  <c r="A6258" i="8"/>
  <c r="A6259" i="8" l="1"/>
  <c r="C6258" i="8"/>
  <c r="B6258" i="8"/>
  <c r="B6259" i="8" l="1"/>
  <c r="A6260" i="8"/>
  <c r="C6259" i="8"/>
  <c r="C6260" i="8" l="1"/>
  <c r="B6260" i="8"/>
  <c r="A6261" i="8"/>
  <c r="C6261" i="8" l="1"/>
  <c r="B6261" i="8"/>
  <c r="A6262" i="8"/>
  <c r="A6263" i="8" l="1"/>
  <c r="C6262" i="8"/>
  <c r="B6262" i="8"/>
  <c r="C6263" i="8" l="1"/>
  <c r="B6263" i="8"/>
  <c r="A6264" i="8"/>
  <c r="A6265" i="8" l="1"/>
  <c r="C6264" i="8"/>
  <c r="B6264" i="8"/>
  <c r="C6265" i="8" l="1"/>
  <c r="B6265" i="8"/>
  <c r="A6266" i="8"/>
  <c r="A6267" i="8" l="1"/>
  <c r="C6266" i="8"/>
  <c r="B6266" i="8"/>
  <c r="A6268" i="8" l="1"/>
  <c r="C6267" i="8"/>
  <c r="B6267" i="8"/>
  <c r="A6269" i="8" l="1"/>
  <c r="B6268" i="8"/>
  <c r="C6268" i="8"/>
  <c r="C6269" i="8" l="1"/>
  <c r="B6269" i="8"/>
  <c r="A6270" i="8"/>
  <c r="C6270" i="8" l="1"/>
  <c r="B6270" i="8"/>
  <c r="A6271" i="8"/>
  <c r="A6272" i="8" l="1"/>
  <c r="C6271" i="8"/>
  <c r="B6271" i="8"/>
  <c r="B6272" i="8" l="1"/>
  <c r="C6272" i="8"/>
  <c r="A6273" i="8"/>
  <c r="C6273" i="8" l="1"/>
  <c r="B6273" i="8"/>
  <c r="A6274" i="8"/>
  <c r="B6274" i="8" l="1"/>
  <c r="A6275" i="8"/>
  <c r="C6274" i="8"/>
  <c r="C6275" i="8" l="1"/>
  <c r="B6275" i="8"/>
  <c r="A6276" i="8"/>
  <c r="C6276" i="8" l="1"/>
  <c r="B6276" i="8"/>
  <c r="A6277" i="8"/>
  <c r="A6278" i="8" l="1"/>
  <c r="C6277" i="8"/>
  <c r="B6277" i="8"/>
  <c r="C6278" i="8" l="1"/>
  <c r="B6278" i="8"/>
  <c r="A6279" i="8"/>
  <c r="C6279" i="8" l="1"/>
  <c r="B6279" i="8"/>
  <c r="A6280" i="8"/>
  <c r="A6281" i="8" l="1"/>
  <c r="C6280" i="8"/>
  <c r="B6280" i="8"/>
  <c r="C6281" i="8" l="1"/>
  <c r="A6282" i="8"/>
  <c r="B6281" i="8"/>
  <c r="B6282" i="8" l="1"/>
  <c r="C6282" i="8"/>
  <c r="A6283" i="8"/>
  <c r="A6284" i="8" l="1"/>
  <c r="C6283" i="8"/>
  <c r="B6283" i="8"/>
  <c r="A6285" i="8" l="1"/>
  <c r="C6284" i="8"/>
  <c r="B6284" i="8"/>
  <c r="C6285" i="8" l="1"/>
  <c r="B6285" i="8"/>
  <c r="A6286" i="8"/>
  <c r="C6286" i="8" l="1"/>
  <c r="A6287" i="8"/>
  <c r="B6286" i="8"/>
  <c r="A6288" i="8" l="1"/>
  <c r="C6287" i="8"/>
  <c r="B6287" i="8"/>
  <c r="C6288" i="8" l="1"/>
  <c r="B6288" i="8"/>
  <c r="A6289" i="8"/>
  <c r="C6289" i="8" l="1"/>
  <c r="B6289" i="8"/>
  <c r="A6290" i="8"/>
  <c r="A6291" i="8" l="1"/>
  <c r="C6290" i="8"/>
  <c r="B6290" i="8"/>
  <c r="A6292" i="8" l="1"/>
  <c r="C6291" i="8"/>
  <c r="B6291" i="8"/>
  <c r="B6292" i="8" l="1"/>
  <c r="C6292" i="8"/>
  <c r="A6293" i="8"/>
  <c r="A6294" i="8" l="1"/>
  <c r="B6293" i="8"/>
  <c r="C6293" i="8"/>
  <c r="B6294" i="8" l="1"/>
  <c r="A6295" i="8"/>
  <c r="C6294" i="8"/>
  <c r="A6296" i="8" l="1"/>
  <c r="B6295" i="8"/>
  <c r="C6295" i="8"/>
  <c r="A6297" i="8" l="1"/>
  <c r="C6296" i="8"/>
  <c r="B6296" i="8"/>
  <c r="C6297" i="8" l="1"/>
  <c r="B6297" i="8"/>
  <c r="A6298" i="8"/>
  <c r="C6298" i="8" l="1"/>
  <c r="A6299" i="8"/>
  <c r="B6298" i="8"/>
  <c r="C6299" i="8" l="1"/>
  <c r="B6299" i="8"/>
  <c r="A6300" i="8"/>
  <c r="B6300" i="8" l="1"/>
  <c r="C6300" i="8"/>
  <c r="A6301" i="8"/>
  <c r="C6301" i="8" l="1"/>
  <c r="A6302" i="8"/>
  <c r="B6301" i="8"/>
  <c r="B6302" i="8" l="1"/>
  <c r="C6302" i="8"/>
  <c r="A6303" i="8"/>
  <c r="A6304" i="8" l="1"/>
  <c r="B6303" i="8"/>
  <c r="C6303" i="8"/>
  <c r="A6305" i="8" l="1"/>
  <c r="B6304" i="8"/>
  <c r="C6304" i="8"/>
  <c r="A6306" i="8" l="1"/>
  <c r="C6305" i="8"/>
  <c r="B6305" i="8"/>
  <c r="C6306" i="8" l="1"/>
  <c r="B6306" i="8"/>
  <c r="A6307" i="8"/>
  <c r="C6307" i="8" l="1"/>
  <c r="B6307" i="8"/>
  <c r="A6308" i="8"/>
  <c r="A6309" i="8" l="1"/>
  <c r="C6308" i="8"/>
  <c r="B6308" i="8"/>
  <c r="C6309" i="8" l="1"/>
  <c r="B6309" i="8"/>
  <c r="A6310" i="8"/>
  <c r="A6311" i="8" l="1"/>
  <c r="B6310" i="8"/>
  <c r="C6310" i="8"/>
  <c r="A6312" i="8" l="1"/>
  <c r="B6311" i="8"/>
  <c r="C6311" i="8"/>
  <c r="B6312" i="8" l="1"/>
  <c r="A6313" i="8"/>
  <c r="C6312" i="8"/>
  <c r="C6313" i="8" l="1"/>
  <c r="B6313" i="8"/>
  <c r="A6314" i="8"/>
  <c r="C6314" i="8" l="1"/>
  <c r="B6314" i="8"/>
  <c r="A6315" i="8"/>
  <c r="C6315" i="8" l="1"/>
  <c r="B6315" i="8"/>
  <c r="A6316" i="8"/>
  <c r="B6316" i="8" l="1"/>
  <c r="A6317" i="8"/>
  <c r="C6316" i="8"/>
  <c r="C6317" i="8" l="1"/>
  <c r="B6317" i="8"/>
  <c r="A6318" i="8"/>
  <c r="A6319" i="8" l="1"/>
  <c r="B6318" i="8"/>
  <c r="C6318" i="8"/>
  <c r="C6319" i="8" l="1"/>
  <c r="B6319" i="8"/>
  <c r="A6320" i="8"/>
  <c r="C6320" i="8" l="1"/>
  <c r="B6320" i="8"/>
  <c r="A6321" i="8"/>
  <c r="C6321" i="8" l="1"/>
  <c r="B6321" i="8"/>
  <c r="A6322" i="8"/>
  <c r="B6322" i="8" l="1"/>
  <c r="A6323" i="8"/>
  <c r="C6322" i="8"/>
  <c r="C6323" i="8" l="1"/>
  <c r="B6323" i="8"/>
  <c r="A6324" i="8"/>
  <c r="A6325" i="8" l="1"/>
  <c r="C6324" i="8"/>
  <c r="B6324" i="8"/>
  <c r="A6326" i="8" l="1"/>
  <c r="C6325" i="8"/>
  <c r="B6325" i="8"/>
  <c r="C6326" i="8" l="1"/>
  <c r="B6326" i="8"/>
  <c r="A6327" i="8"/>
  <c r="C6327" i="8" l="1"/>
  <c r="B6327" i="8"/>
  <c r="A6328" i="8"/>
  <c r="A6329" i="8" l="1"/>
  <c r="C6328" i="8"/>
  <c r="B6328" i="8"/>
  <c r="C6329" i="8" l="1"/>
  <c r="B6329" i="8"/>
  <c r="A6330" i="8"/>
  <c r="A6331" i="8" l="1"/>
  <c r="C6330" i="8"/>
  <c r="B6330" i="8"/>
  <c r="A6332" i="8" l="1"/>
  <c r="C6331" i="8"/>
  <c r="B6331" i="8"/>
  <c r="B6332" i="8" l="1"/>
  <c r="A6333" i="8"/>
  <c r="C6332" i="8"/>
  <c r="C6333" i="8" l="1"/>
  <c r="B6333" i="8"/>
  <c r="A6334" i="8"/>
  <c r="C6334" i="8" l="1"/>
  <c r="B6334" i="8"/>
  <c r="A6335" i="8"/>
  <c r="C6335" i="8" l="1"/>
  <c r="B6335" i="8"/>
  <c r="A6336" i="8"/>
  <c r="A6337" i="8" l="1"/>
  <c r="B6336" i="8"/>
  <c r="C6336" i="8"/>
  <c r="C6337" i="8" l="1"/>
  <c r="B6337" i="8"/>
  <c r="A6338" i="8"/>
  <c r="A6339" i="8" l="1"/>
  <c r="C6338" i="8"/>
  <c r="B6338" i="8"/>
  <c r="C6339" i="8" l="1"/>
  <c r="B6339" i="8"/>
  <c r="A6340" i="8"/>
  <c r="C6340" i="8" l="1"/>
  <c r="B6340" i="8"/>
  <c r="A6341" i="8"/>
  <c r="C6341" i="8" l="1"/>
  <c r="B6341" i="8"/>
  <c r="A6342" i="8"/>
  <c r="B6342" i="8" l="1"/>
  <c r="A6343" i="8"/>
  <c r="C6342" i="8"/>
  <c r="C6343" i="8" l="1"/>
  <c r="B6343" i="8"/>
  <c r="A6344" i="8"/>
  <c r="A6345" i="8" l="1"/>
  <c r="C6344" i="8"/>
  <c r="B6344" i="8"/>
  <c r="A6346" i="8" l="1"/>
  <c r="C6345" i="8"/>
  <c r="B6345" i="8"/>
  <c r="C6346" i="8" l="1"/>
  <c r="B6346" i="8"/>
  <c r="A6347" i="8"/>
  <c r="C6347" i="8" l="1"/>
  <c r="B6347" i="8"/>
  <c r="A6348" i="8"/>
  <c r="A6349" i="8" l="1"/>
  <c r="C6348" i="8"/>
  <c r="B6348" i="8"/>
  <c r="C6349" i="8" l="1"/>
  <c r="B6349" i="8"/>
  <c r="A6350" i="8"/>
  <c r="A6351" i="8" l="1"/>
  <c r="B6350" i="8"/>
  <c r="C6350" i="8"/>
  <c r="A6352" i="8" l="1"/>
  <c r="C6351" i="8"/>
  <c r="B6351" i="8"/>
  <c r="B6352" i="8" l="1"/>
  <c r="A6353" i="8"/>
  <c r="C6352" i="8"/>
  <c r="C6353" i="8" l="1"/>
  <c r="B6353" i="8"/>
  <c r="A6354" i="8"/>
  <c r="C6354" i="8" l="1"/>
  <c r="B6354" i="8"/>
  <c r="A6355" i="8"/>
  <c r="C6355" i="8" l="1"/>
  <c r="B6355" i="8"/>
  <c r="A6356" i="8"/>
  <c r="A6357" i="8" l="1"/>
  <c r="B6356" i="8"/>
  <c r="C6356" i="8"/>
  <c r="A6358" i="8" l="1"/>
  <c r="C6357" i="8"/>
  <c r="B6357" i="8"/>
  <c r="A6359" i="8" l="1"/>
  <c r="B6358" i="8"/>
  <c r="C6358" i="8"/>
  <c r="C6359" i="8" l="1"/>
  <c r="B6359" i="8"/>
  <c r="A6360" i="8"/>
  <c r="C6360" i="8" l="1"/>
  <c r="B6360" i="8"/>
  <c r="A6361" i="8"/>
  <c r="C6361" i="8" l="1"/>
  <c r="B6361" i="8"/>
  <c r="A6362" i="8"/>
  <c r="B6362" i="8" l="1"/>
  <c r="C6362" i="8"/>
  <c r="A6363" i="8"/>
  <c r="A6364" i="8" l="1"/>
  <c r="C6363" i="8"/>
  <c r="B6363" i="8"/>
  <c r="A6365" i="8" l="1"/>
  <c r="C6364" i="8"/>
  <c r="B6364" i="8"/>
  <c r="A6366" i="8" l="1"/>
  <c r="C6365" i="8"/>
  <c r="B6365" i="8"/>
  <c r="C6366" i="8" l="1"/>
  <c r="B6366" i="8"/>
  <c r="A6367" i="8"/>
  <c r="C6367" i="8" l="1"/>
  <c r="B6367" i="8"/>
  <c r="A6368" i="8"/>
  <c r="C6368" i="8" l="1"/>
  <c r="B6368" i="8"/>
  <c r="A6369" i="8"/>
  <c r="C6369" i="8" l="1"/>
  <c r="A6370" i="8"/>
  <c r="B6369" i="8"/>
  <c r="C6370" i="8" l="1"/>
  <c r="B6370" i="8"/>
  <c r="A6371" i="8"/>
  <c r="A6372" i="8" l="1"/>
  <c r="C6371" i="8"/>
  <c r="B6371" i="8"/>
  <c r="B6372" i="8" l="1"/>
  <c r="A6373" i="8"/>
  <c r="C6372" i="8"/>
  <c r="C6373" i="8" l="1"/>
  <c r="B6373" i="8"/>
  <c r="A6374" i="8"/>
  <c r="C6374" i="8" l="1"/>
  <c r="B6374" i="8"/>
  <c r="A6375" i="8"/>
  <c r="A6376" i="8" l="1"/>
  <c r="B6375" i="8"/>
  <c r="C6375" i="8"/>
  <c r="C6376" i="8" l="1"/>
  <c r="B6376" i="8"/>
  <c r="A6377" i="8"/>
  <c r="A6378" i="8" l="1"/>
  <c r="C6377" i="8"/>
  <c r="B6377" i="8"/>
  <c r="A6379" i="8" l="1"/>
  <c r="C6378" i="8"/>
  <c r="B6378" i="8"/>
  <c r="C6379" i="8" l="1"/>
  <c r="B6379" i="8"/>
  <c r="A6380" i="8"/>
  <c r="C6380" i="8" l="1"/>
  <c r="B6380" i="8"/>
  <c r="A6381" i="8"/>
  <c r="C6381" i="8" l="1"/>
  <c r="A6382" i="8"/>
  <c r="B6381" i="8"/>
  <c r="B6382" i="8" l="1"/>
  <c r="C6382" i="8"/>
  <c r="A6383" i="8"/>
  <c r="A6384" i="8" l="1"/>
  <c r="C6383" i="8"/>
  <c r="B6383" i="8"/>
  <c r="A6385" i="8" l="1"/>
  <c r="C6384" i="8"/>
  <c r="B6384" i="8"/>
  <c r="A6386" i="8" l="1"/>
  <c r="C6385" i="8"/>
  <c r="B6385" i="8"/>
  <c r="C6386" i="8" l="1"/>
  <c r="B6386" i="8"/>
  <c r="A6387" i="8"/>
  <c r="C6387" i="8" l="1"/>
  <c r="B6387" i="8"/>
  <c r="A6388" i="8"/>
  <c r="C6388" i="8" l="1"/>
  <c r="B6388" i="8"/>
  <c r="A6389" i="8"/>
  <c r="C6389" i="8" l="1"/>
  <c r="A6390" i="8"/>
  <c r="B6389" i="8"/>
  <c r="C6390" i="8" l="1"/>
  <c r="B6390" i="8"/>
  <c r="A6391" i="8"/>
  <c r="A6392" i="8" l="1"/>
  <c r="C6391" i="8"/>
  <c r="B6391" i="8"/>
  <c r="B6392" i="8" l="1"/>
  <c r="A6393" i="8"/>
  <c r="C6392" i="8"/>
  <c r="C6393" i="8" l="1"/>
  <c r="B6393" i="8"/>
  <c r="A6394" i="8"/>
  <c r="C6394" i="8" l="1"/>
  <c r="B6394" i="8"/>
  <c r="A6395" i="8"/>
  <c r="A6396" i="8" l="1"/>
  <c r="B6395" i="8"/>
  <c r="C6395" i="8"/>
  <c r="B6396" i="8" l="1"/>
  <c r="A6397" i="8"/>
  <c r="C6396" i="8"/>
  <c r="A6398" i="8" l="1"/>
  <c r="C6397" i="8"/>
  <c r="B6397" i="8"/>
  <c r="A6399" i="8" l="1"/>
  <c r="C6398" i="8"/>
  <c r="B6398" i="8"/>
  <c r="C6399" i="8" l="1"/>
  <c r="B6399" i="8"/>
  <c r="A6400" i="8"/>
  <c r="C6400" i="8" l="1"/>
  <c r="B6400" i="8"/>
  <c r="A6401" i="8"/>
  <c r="C6401" i="8" l="1"/>
  <c r="B6401" i="8"/>
  <c r="A6402" i="8"/>
  <c r="B6402" i="8" l="1"/>
  <c r="A6403" i="8"/>
  <c r="C6402" i="8"/>
  <c r="A6404" i="8" l="1"/>
  <c r="C6403" i="8"/>
  <c r="B6403" i="8"/>
  <c r="A6405" i="8" l="1"/>
  <c r="B6404" i="8"/>
  <c r="C6404" i="8"/>
  <c r="A6406" i="8" l="1"/>
  <c r="C6405" i="8"/>
  <c r="B6405" i="8"/>
  <c r="C6406" i="8" l="1"/>
  <c r="B6406" i="8"/>
  <c r="A6407" i="8"/>
  <c r="C6407" i="8" l="1"/>
  <c r="B6407" i="8"/>
  <c r="A6408" i="8"/>
  <c r="A6409" i="8" l="1"/>
  <c r="C6408" i="8"/>
  <c r="B6408" i="8"/>
  <c r="C6409" i="8" l="1"/>
  <c r="A6410" i="8"/>
  <c r="B6409" i="8"/>
  <c r="A6411" i="8" l="1"/>
  <c r="C6410" i="8"/>
  <c r="B6410" i="8"/>
  <c r="A6412" i="8" l="1"/>
  <c r="C6411" i="8"/>
  <c r="B6411" i="8"/>
  <c r="B6412" i="8" l="1"/>
  <c r="A6413" i="8"/>
  <c r="C6412" i="8"/>
  <c r="C6413" i="8" l="1"/>
  <c r="B6413" i="8"/>
  <c r="A6414" i="8"/>
  <c r="C6414" i="8" l="1"/>
  <c r="B6414" i="8"/>
  <c r="A6415" i="8"/>
  <c r="C6415" i="8" l="1"/>
  <c r="B6415" i="8"/>
  <c r="A6416" i="8"/>
  <c r="A6417" i="8" l="1"/>
  <c r="C6416" i="8"/>
  <c r="B6416" i="8"/>
  <c r="C6417" i="8" l="1"/>
  <c r="B6417" i="8"/>
  <c r="A6418" i="8"/>
  <c r="A6419" i="8" l="1"/>
  <c r="C6418" i="8"/>
  <c r="B6418" i="8"/>
  <c r="C6419" i="8" l="1"/>
  <c r="B6419" i="8"/>
  <c r="A6420" i="8"/>
  <c r="C6420" i="8" l="1"/>
  <c r="B6420" i="8"/>
  <c r="A6421" i="8"/>
  <c r="C6421" i="8" l="1"/>
  <c r="B6421" i="8"/>
  <c r="A6422" i="8"/>
  <c r="B6422" i="8" l="1"/>
  <c r="A6423" i="8"/>
  <c r="C6422" i="8"/>
  <c r="C6423" i="8" l="1"/>
  <c r="B6423" i="8"/>
  <c r="A6424" i="8"/>
  <c r="A6425" i="8" l="1"/>
  <c r="B6424" i="8"/>
  <c r="C6424" i="8"/>
  <c r="A6426" i="8" l="1"/>
  <c r="C6425" i="8"/>
  <c r="B6425" i="8"/>
  <c r="C6426" i="8" l="1"/>
  <c r="B6426" i="8"/>
  <c r="A6427" i="8"/>
  <c r="C6427" i="8" l="1"/>
  <c r="B6427" i="8"/>
  <c r="A6428" i="8"/>
  <c r="A6429" i="8" l="1"/>
  <c r="C6428" i="8"/>
  <c r="B6428" i="8"/>
  <c r="C6429" i="8" l="1"/>
  <c r="B6429" i="8"/>
  <c r="A6430" i="8"/>
  <c r="A6431" i="8" l="1"/>
  <c r="C6430" i="8"/>
  <c r="B6430" i="8"/>
  <c r="A6432" i="8" l="1"/>
  <c r="C6431" i="8"/>
  <c r="B6431" i="8"/>
  <c r="B6432" i="8" l="1"/>
  <c r="A6433" i="8"/>
  <c r="C6432" i="8"/>
  <c r="C6433" i="8" l="1"/>
  <c r="B6433" i="8"/>
  <c r="A6434" i="8"/>
  <c r="C6434" i="8" l="1"/>
  <c r="B6434" i="8"/>
  <c r="A6435" i="8"/>
  <c r="C6435" i="8" l="1"/>
  <c r="B6435" i="8"/>
  <c r="A6436" i="8"/>
  <c r="A6437" i="8" l="1"/>
  <c r="C6436" i="8"/>
  <c r="B6436" i="8"/>
  <c r="C6437" i="8" l="1"/>
  <c r="B6437" i="8"/>
  <c r="A6438" i="8"/>
  <c r="A6439" i="8" l="1"/>
  <c r="C6438" i="8"/>
  <c r="B6438" i="8"/>
  <c r="C6439" i="8" l="1"/>
  <c r="B6439" i="8"/>
  <c r="A6440" i="8"/>
  <c r="C6440" i="8" l="1"/>
  <c r="B6440" i="8"/>
  <c r="A6441" i="8"/>
  <c r="C6441" i="8" l="1"/>
  <c r="B6441" i="8"/>
  <c r="A6442" i="8"/>
  <c r="B6442" i="8" l="1"/>
  <c r="A6443" i="8"/>
  <c r="C6442" i="8"/>
  <c r="C6443" i="8" l="1"/>
  <c r="B6443" i="8"/>
  <c r="A6444" i="8"/>
  <c r="A6445" i="8" l="1"/>
  <c r="C6444" i="8"/>
  <c r="B6444" i="8"/>
  <c r="A6446" i="8" l="1"/>
  <c r="C6445" i="8"/>
  <c r="B6445" i="8"/>
  <c r="C6446" i="8" l="1"/>
  <c r="B6446" i="8"/>
  <c r="A6447" i="8"/>
  <c r="C6447" i="8" l="1"/>
  <c r="B6447" i="8"/>
  <c r="A6448" i="8"/>
  <c r="A6449" i="8" l="1"/>
  <c r="B6448" i="8"/>
  <c r="C6448" i="8"/>
  <c r="C6449" i="8" l="1"/>
  <c r="A6450" i="8"/>
  <c r="B6449" i="8"/>
  <c r="A6451" i="8" l="1"/>
  <c r="B6450" i="8"/>
  <c r="C6450" i="8"/>
  <c r="A6452" i="8" l="1"/>
  <c r="C6451" i="8"/>
  <c r="B6451" i="8"/>
  <c r="B6452" i="8" l="1"/>
  <c r="A6453" i="8"/>
  <c r="C6452" i="8"/>
  <c r="C6453" i="8" l="1"/>
  <c r="B6453" i="8"/>
  <c r="A6454" i="8"/>
  <c r="C6454" i="8" l="1"/>
  <c r="B6454" i="8"/>
  <c r="A6455" i="8"/>
  <c r="A6456" i="8" l="1"/>
  <c r="B6455" i="8"/>
  <c r="C6455" i="8"/>
  <c r="A6457" i="8" l="1"/>
  <c r="C6456" i="8"/>
  <c r="B6456" i="8"/>
  <c r="A6458" i="8" l="1"/>
  <c r="C6457" i="8"/>
  <c r="B6457" i="8"/>
  <c r="A6459" i="8" l="1"/>
  <c r="B6458" i="8"/>
  <c r="C6458" i="8"/>
  <c r="C6459" i="8" l="1"/>
  <c r="B6459" i="8"/>
  <c r="A6460" i="8"/>
  <c r="C6460" i="8" l="1"/>
  <c r="B6460" i="8"/>
  <c r="A6461" i="8"/>
  <c r="C6461" i="8" l="1"/>
  <c r="A6462" i="8"/>
  <c r="B6461" i="8"/>
  <c r="B6462" i="8" l="1"/>
  <c r="C6462" i="8"/>
  <c r="A6463" i="8"/>
  <c r="C6463" i="8" l="1"/>
  <c r="B6463" i="8"/>
  <c r="A6464" i="8"/>
  <c r="A6465" i="8" l="1"/>
  <c r="C6464" i="8"/>
  <c r="B6464" i="8"/>
  <c r="A6466" i="8" l="1"/>
  <c r="C6465" i="8"/>
  <c r="B6465" i="8"/>
  <c r="C6466" i="8" l="1"/>
  <c r="B6466" i="8"/>
  <c r="A6467" i="8"/>
  <c r="C6467" i="8" l="1"/>
  <c r="B6467" i="8"/>
  <c r="A6468" i="8"/>
  <c r="C6468" i="8" l="1"/>
  <c r="B6468" i="8"/>
  <c r="A6469" i="8"/>
  <c r="C6469" i="8" l="1"/>
  <c r="B6469" i="8"/>
  <c r="A6470" i="8"/>
  <c r="C6470" i="8" l="1"/>
  <c r="B6470" i="8"/>
  <c r="A6471" i="8"/>
  <c r="A6472" i="8" l="1"/>
  <c r="C6471" i="8"/>
  <c r="B6471" i="8"/>
  <c r="B6472" i="8" l="1"/>
  <c r="A6473" i="8"/>
  <c r="C6472" i="8"/>
  <c r="C6473" i="8" l="1"/>
  <c r="B6473" i="8"/>
  <c r="A6474" i="8"/>
  <c r="C6474" i="8" l="1"/>
  <c r="B6474" i="8"/>
  <c r="A6475" i="8"/>
  <c r="A6476" i="8" l="1"/>
  <c r="C6475" i="8"/>
  <c r="B6475" i="8"/>
  <c r="C6476" i="8" l="1"/>
  <c r="B6476" i="8"/>
  <c r="A6477" i="8"/>
  <c r="A6478" i="8" l="1"/>
  <c r="C6477" i="8"/>
  <c r="B6477" i="8"/>
  <c r="A6479" i="8" l="1"/>
  <c r="C6478" i="8"/>
  <c r="B6478" i="8"/>
  <c r="C6479" i="8" l="1"/>
  <c r="B6479" i="8"/>
  <c r="A6480" i="8"/>
  <c r="C6480" i="8" l="1"/>
  <c r="B6480" i="8"/>
  <c r="A6481" i="8"/>
  <c r="C6481" i="8" l="1"/>
  <c r="A6482" i="8"/>
  <c r="B6481" i="8"/>
  <c r="B6482" i="8" l="1"/>
  <c r="C6482" i="8"/>
  <c r="A6483" i="8"/>
  <c r="A6484" i="8" l="1"/>
  <c r="C6483" i="8"/>
  <c r="B6483" i="8"/>
  <c r="A6485" i="8" l="1"/>
  <c r="C6484" i="8"/>
  <c r="B6484" i="8"/>
  <c r="A6486" i="8" l="1"/>
  <c r="C6485" i="8"/>
  <c r="B6485" i="8"/>
  <c r="C6486" i="8" l="1"/>
  <c r="B6486" i="8"/>
  <c r="A6487" i="8"/>
  <c r="C6487" i="8" l="1"/>
  <c r="B6487" i="8"/>
  <c r="A6488" i="8"/>
  <c r="C6488" i="8" l="1"/>
  <c r="B6488" i="8"/>
  <c r="A6489" i="8"/>
  <c r="C6489" i="8" l="1"/>
  <c r="A6490" i="8"/>
  <c r="B6489" i="8"/>
  <c r="C6490" i="8" l="1"/>
  <c r="B6490" i="8"/>
  <c r="A6491" i="8"/>
  <c r="A6492" i="8" l="1"/>
  <c r="C6491" i="8"/>
  <c r="B6491" i="8"/>
  <c r="B6492" i="8" l="1"/>
  <c r="A6493" i="8"/>
  <c r="C6492" i="8"/>
  <c r="C6493" i="8" l="1"/>
  <c r="B6493" i="8"/>
  <c r="A6494" i="8"/>
  <c r="C6494" i="8" l="1"/>
  <c r="B6494" i="8"/>
  <c r="A6495" i="8"/>
  <c r="A6496" i="8" l="1"/>
  <c r="B6495" i="8"/>
  <c r="C6495" i="8"/>
  <c r="B6496" i="8" l="1"/>
  <c r="A6497" i="8"/>
  <c r="C6496" i="8"/>
  <c r="A6498" i="8" l="1"/>
  <c r="C6497" i="8"/>
  <c r="B6497" i="8"/>
  <c r="A6499" i="8" l="1"/>
  <c r="C6498" i="8"/>
  <c r="B6498" i="8"/>
  <c r="C6499" i="8" l="1"/>
  <c r="B6499" i="8"/>
  <c r="A6500" i="8"/>
  <c r="C6500" i="8" l="1"/>
  <c r="B6500" i="8"/>
  <c r="A6501" i="8"/>
  <c r="C6501" i="8" l="1"/>
  <c r="A6502" i="8"/>
  <c r="B6501" i="8"/>
  <c r="B6502" i="8" l="1"/>
  <c r="A6503" i="8"/>
  <c r="C6502" i="8"/>
  <c r="A6504" i="8" l="1"/>
  <c r="C6503" i="8"/>
  <c r="B6503" i="8"/>
  <c r="A6505" i="8" l="1"/>
  <c r="B6504" i="8"/>
  <c r="C6504" i="8"/>
  <c r="A6506" i="8" l="1"/>
  <c r="C6505" i="8"/>
  <c r="B6505" i="8"/>
  <c r="C6506" i="8" l="1"/>
  <c r="B6506" i="8"/>
  <c r="A6507" i="8"/>
  <c r="C6507" i="8" l="1"/>
  <c r="B6507" i="8"/>
  <c r="A6508" i="8"/>
  <c r="C6508" i="8" l="1"/>
  <c r="B6508" i="8"/>
  <c r="A6509" i="8"/>
  <c r="C6509" i="8" l="1"/>
  <c r="B6509" i="8"/>
  <c r="A6510" i="8"/>
  <c r="A6511" i="8" l="1"/>
  <c r="B6510" i="8"/>
  <c r="C6510" i="8"/>
  <c r="A6512" i="8" l="1"/>
  <c r="C6511" i="8"/>
  <c r="B6511" i="8"/>
  <c r="B6512" i="8" l="1"/>
  <c r="A6513" i="8"/>
  <c r="C6512" i="8"/>
  <c r="C6513" i="8" l="1"/>
  <c r="B6513" i="8"/>
  <c r="A6514" i="8"/>
  <c r="C6514" i="8" l="1"/>
  <c r="B6514" i="8"/>
  <c r="A6515" i="8"/>
  <c r="C6515" i="8" l="1"/>
  <c r="B6515" i="8"/>
  <c r="A6516" i="8"/>
  <c r="A6517" i="8" l="1"/>
  <c r="C6516" i="8"/>
  <c r="B6516" i="8"/>
  <c r="C6517" i="8" l="1"/>
  <c r="A6518" i="8"/>
  <c r="B6517" i="8"/>
  <c r="A6519" i="8" l="1"/>
  <c r="C6518" i="8"/>
  <c r="B6518" i="8"/>
  <c r="C6519" i="8" l="1"/>
  <c r="B6519" i="8"/>
  <c r="A6520" i="8"/>
  <c r="C6520" i="8" l="1"/>
  <c r="B6520" i="8"/>
  <c r="A6521" i="8"/>
  <c r="C6521" i="8" l="1"/>
  <c r="B6521" i="8"/>
  <c r="A6522" i="8"/>
  <c r="B6522" i="8" l="1"/>
  <c r="A6523" i="8"/>
  <c r="C6522" i="8"/>
  <c r="C6523" i="8" l="1"/>
  <c r="B6523" i="8"/>
  <c r="A6524" i="8"/>
  <c r="A6525" i="8" l="1"/>
  <c r="C6524" i="8"/>
  <c r="B6524" i="8"/>
  <c r="A6526" i="8" l="1"/>
  <c r="C6525" i="8"/>
  <c r="B6525" i="8"/>
  <c r="C6526" i="8" l="1"/>
  <c r="B6526" i="8"/>
  <c r="A6527" i="8"/>
  <c r="C6527" i="8" l="1"/>
  <c r="B6527" i="8"/>
  <c r="A6528" i="8"/>
  <c r="A6529" i="8" l="1"/>
  <c r="C6528" i="8"/>
  <c r="B6528" i="8"/>
  <c r="C6529" i="8" l="1"/>
  <c r="B6529" i="8"/>
  <c r="A6530" i="8"/>
  <c r="A6531" i="8" l="1"/>
  <c r="B6530" i="8"/>
  <c r="C6530" i="8"/>
  <c r="A6532" i="8" l="1"/>
  <c r="C6531" i="8"/>
  <c r="B6531" i="8"/>
  <c r="B6532" i="8" l="1"/>
  <c r="A6533" i="8"/>
  <c r="C6532" i="8"/>
  <c r="C6533" i="8" l="1"/>
  <c r="B6533" i="8"/>
  <c r="A6534" i="8"/>
  <c r="C6534" i="8" l="1"/>
  <c r="B6534" i="8"/>
  <c r="A6535" i="8"/>
  <c r="C6535" i="8" l="1"/>
  <c r="B6535" i="8"/>
  <c r="A6536" i="8"/>
  <c r="A6537" i="8" l="1"/>
  <c r="B6536" i="8"/>
  <c r="C6536" i="8"/>
  <c r="C6537" i="8" l="1"/>
  <c r="B6537" i="8"/>
  <c r="A6538" i="8"/>
  <c r="A6539" i="8" l="1"/>
  <c r="C6538" i="8"/>
  <c r="B6538" i="8"/>
  <c r="C6539" i="8" l="1"/>
  <c r="B6539" i="8"/>
  <c r="A6540" i="8"/>
  <c r="C6540" i="8" l="1"/>
  <c r="B6540" i="8"/>
  <c r="A6541" i="8"/>
  <c r="C6541" i="8" l="1"/>
  <c r="B6541" i="8"/>
  <c r="A6542" i="8"/>
  <c r="B6542" i="8" l="1"/>
  <c r="A6543" i="8"/>
  <c r="C6542" i="8"/>
  <c r="C6543" i="8" l="1"/>
  <c r="B6543" i="8"/>
  <c r="A6544" i="8"/>
  <c r="A6545" i="8" l="1"/>
  <c r="C6544" i="8"/>
  <c r="B6544" i="8"/>
  <c r="A6546" i="8" l="1"/>
  <c r="C6545" i="8"/>
  <c r="B6545" i="8"/>
  <c r="C6546" i="8" l="1"/>
  <c r="B6546" i="8"/>
  <c r="A6547" i="8"/>
  <c r="C6547" i="8" l="1"/>
  <c r="B6547" i="8"/>
  <c r="A6548" i="8"/>
  <c r="A6549" i="8" l="1"/>
  <c r="C6548" i="8"/>
  <c r="B6548" i="8"/>
  <c r="C6549" i="8" l="1"/>
  <c r="A6550" i="8"/>
  <c r="B6549" i="8"/>
  <c r="A6551" i="8" l="1"/>
  <c r="B6550" i="8"/>
  <c r="C6550" i="8"/>
  <c r="A6552" i="8" l="1"/>
  <c r="C6551" i="8"/>
  <c r="B6551" i="8"/>
  <c r="B6552" i="8" l="1"/>
  <c r="A6553" i="8"/>
  <c r="C6552" i="8"/>
  <c r="C6553" i="8" l="1"/>
  <c r="B6553" i="8"/>
  <c r="A6554" i="8"/>
  <c r="C6554" i="8" l="1"/>
  <c r="B6554" i="8"/>
  <c r="A6555" i="8"/>
  <c r="A6556" i="8" l="1"/>
  <c r="B6555" i="8"/>
  <c r="C6555" i="8"/>
  <c r="A6557" i="8" l="1"/>
  <c r="C6556" i="8"/>
  <c r="B6556" i="8"/>
  <c r="C6557" i="8" l="1"/>
  <c r="B6557" i="8"/>
  <c r="A6558" i="8"/>
  <c r="A6559" i="8" l="1"/>
  <c r="B6558" i="8"/>
  <c r="C6558" i="8"/>
  <c r="C6559" i="8" l="1"/>
  <c r="B6559" i="8"/>
  <c r="A6560" i="8"/>
  <c r="C6560" i="8" l="1"/>
  <c r="B6560" i="8"/>
  <c r="A6561" i="8"/>
  <c r="C6561" i="8" l="1"/>
  <c r="B6561" i="8"/>
  <c r="A6562" i="8"/>
  <c r="B6562" i="8" l="1"/>
  <c r="C6562" i="8"/>
  <c r="A6563" i="8"/>
  <c r="A6564" i="8" l="1"/>
  <c r="C6563" i="8"/>
  <c r="B6563" i="8"/>
  <c r="A6565" i="8" l="1"/>
  <c r="C6564" i="8"/>
  <c r="B6564" i="8"/>
  <c r="A6566" i="8" l="1"/>
  <c r="B6565" i="8"/>
  <c r="C6565" i="8"/>
  <c r="C6566" i="8" l="1"/>
  <c r="B6566" i="8"/>
  <c r="A6567" i="8"/>
  <c r="C6567" i="8" l="1"/>
  <c r="B6567" i="8"/>
  <c r="A6568" i="8"/>
  <c r="C6568" i="8" l="1"/>
  <c r="B6568" i="8"/>
  <c r="A6569" i="8"/>
  <c r="C6569" i="8" l="1"/>
  <c r="A6570" i="8"/>
  <c r="B6569" i="8"/>
  <c r="C6570" i="8" l="1"/>
  <c r="B6570" i="8"/>
  <c r="A6571" i="8"/>
  <c r="A6572" i="8" l="1"/>
  <c r="C6571" i="8"/>
  <c r="B6571" i="8"/>
  <c r="B6572" i="8" l="1"/>
  <c r="A6573" i="8"/>
  <c r="C6572" i="8"/>
  <c r="C6573" i="8" l="1"/>
  <c r="B6573" i="8"/>
  <c r="A6574" i="8"/>
  <c r="C6574" i="8" l="1"/>
  <c r="B6574" i="8"/>
  <c r="A6575" i="8"/>
  <c r="A6576" i="8" l="1"/>
  <c r="C6575" i="8"/>
  <c r="B6575" i="8"/>
  <c r="C6576" i="8" l="1"/>
  <c r="B6576" i="8"/>
  <c r="A6577" i="8"/>
  <c r="C6577" i="8" l="1"/>
  <c r="B6577" i="8"/>
  <c r="A6578" i="8"/>
  <c r="A6579" i="8" l="1"/>
  <c r="C6578" i="8"/>
  <c r="B6578" i="8"/>
  <c r="C6579" i="8" l="1"/>
  <c r="B6579" i="8"/>
  <c r="A6580" i="8"/>
  <c r="C6580" i="8" l="1"/>
  <c r="B6580" i="8"/>
  <c r="A6581" i="8"/>
  <c r="C6581" i="8" l="1"/>
  <c r="A6582" i="8"/>
  <c r="B6581" i="8"/>
  <c r="B6582" i="8" l="1"/>
  <c r="C6582" i="8"/>
  <c r="A6583" i="8"/>
  <c r="A6584" i="8" l="1"/>
  <c r="C6583" i="8"/>
  <c r="B6583" i="8"/>
  <c r="C6584" i="8" l="1"/>
  <c r="B6584" i="8"/>
  <c r="A6585" i="8"/>
  <c r="C6585" i="8" l="1"/>
  <c r="B6585" i="8"/>
  <c r="A6586" i="8"/>
  <c r="A6587" i="8" l="1"/>
  <c r="B6586" i="8"/>
  <c r="C6586" i="8"/>
  <c r="C6587" i="8" l="1"/>
  <c r="B6587" i="8"/>
  <c r="A6588" i="8"/>
  <c r="C6588" i="8" l="1"/>
  <c r="B6588" i="8"/>
  <c r="A6589" i="8"/>
  <c r="C6589" i="8" l="1"/>
  <c r="B6589" i="8"/>
  <c r="A6590" i="8"/>
  <c r="B6590" i="8" l="1"/>
  <c r="A6591" i="8"/>
  <c r="C6590" i="8"/>
  <c r="C6591" i="8" l="1"/>
  <c r="B6591" i="8"/>
  <c r="A6592" i="8"/>
  <c r="A6593" i="8" l="1"/>
  <c r="C6592" i="8"/>
  <c r="B6592" i="8"/>
  <c r="A6594" i="8" l="1"/>
  <c r="C6593" i="8"/>
  <c r="B6593" i="8"/>
  <c r="C6594" i="8" l="1"/>
  <c r="B6594" i="8"/>
  <c r="A6595" i="8"/>
  <c r="C6595" i="8" l="1"/>
  <c r="B6595" i="8"/>
  <c r="A6596" i="8"/>
  <c r="A6597" i="8" l="1"/>
  <c r="C6596" i="8"/>
  <c r="B6596" i="8"/>
  <c r="C6597" i="8" l="1"/>
  <c r="B6597" i="8"/>
  <c r="A6598" i="8"/>
  <c r="A6599" i="8" l="1"/>
  <c r="B6598" i="8"/>
  <c r="C6598" i="8"/>
  <c r="A6600" i="8" l="1"/>
  <c r="C6599" i="8"/>
  <c r="B6599" i="8"/>
  <c r="B6600" i="8" l="1"/>
  <c r="A6601" i="8"/>
  <c r="C6600" i="8"/>
  <c r="C6601" i="8" l="1"/>
  <c r="B6601" i="8"/>
  <c r="A6602" i="8"/>
  <c r="C6602" i="8" l="1"/>
  <c r="B6602" i="8"/>
  <c r="A6603" i="8"/>
  <c r="C6603" i="8" l="1"/>
  <c r="B6603" i="8"/>
  <c r="A6604" i="8"/>
  <c r="A6605" i="8" l="1"/>
  <c r="B6604" i="8"/>
  <c r="C6604" i="8"/>
  <c r="C6605" i="8" l="1"/>
  <c r="B6605" i="8"/>
  <c r="A6606" i="8"/>
  <c r="A6607" i="8" l="1"/>
  <c r="B6606" i="8"/>
  <c r="C6606" i="8"/>
  <c r="C6607" i="8" l="1"/>
  <c r="B6607" i="8"/>
  <c r="A6608" i="8"/>
  <c r="C6608" i="8" l="1"/>
  <c r="B6608" i="8"/>
  <c r="A6609" i="8"/>
  <c r="C6609" i="8" l="1"/>
  <c r="B6609" i="8"/>
  <c r="A6610" i="8"/>
  <c r="B6610" i="8" l="1"/>
  <c r="A6611" i="8"/>
  <c r="C6610" i="8"/>
  <c r="C6611" i="8" l="1"/>
  <c r="B6611" i="8"/>
  <c r="A6612" i="8"/>
  <c r="A6613" i="8" l="1"/>
  <c r="B6612" i="8"/>
  <c r="C6612" i="8"/>
  <c r="A6614" i="8" l="1"/>
  <c r="C6613" i="8"/>
  <c r="B6613" i="8"/>
  <c r="C6614" i="8" l="1"/>
  <c r="B6614" i="8"/>
  <c r="A6615" i="8"/>
  <c r="C6615" i="8" l="1"/>
  <c r="B6615" i="8"/>
  <c r="A6616" i="8"/>
  <c r="A6617" i="8" l="1"/>
  <c r="C6616" i="8"/>
  <c r="B6616" i="8"/>
  <c r="C6617" i="8" l="1"/>
  <c r="B6617" i="8"/>
  <c r="A6618" i="8"/>
  <c r="A6619" i="8" l="1"/>
  <c r="B6618" i="8"/>
  <c r="C6618" i="8"/>
  <c r="A6620" i="8" l="1"/>
  <c r="C6619" i="8"/>
  <c r="B6619" i="8"/>
  <c r="B6620" i="8" l="1"/>
  <c r="A6621" i="8"/>
  <c r="C6620" i="8"/>
  <c r="C6621" i="8" l="1"/>
  <c r="B6621" i="8"/>
  <c r="A6622" i="8"/>
  <c r="C6622" i="8" l="1"/>
  <c r="B6622" i="8"/>
  <c r="A6623" i="8"/>
  <c r="C6623" i="8" l="1"/>
  <c r="B6623" i="8"/>
  <c r="A6624" i="8"/>
  <c r="A6625" i="8" l="1"/>
  <c r="C6624" i="8"/>
  <c r="B6624" i="8"/>
  <c r="A6626" i="8" l="1"/>
  <c r="C6625" i="8"/>
  <c r="B6625" i="8"/>
  <c r="A6627" i="8" l="1"/>
  <c r="B6626" i="8"/>
  <c r="C6626" i="8"/>
  <c r="C6627" i="8" l="1"/>
  <c r="B6627" i="8"/>
  <c r="A6628" i="8"/>
  <c r="C6628" i="8" l="1"/>
  <c r="B6628" i="8"/>
  <c r="A6629" i="8"/>
  <c r="C6629" i="8" l="1"/>
  <c r="A6630" i="8"/>
  <c r="B6629" i="8"/>
  <c r="B6630" i="8" l="1"/>
  <c r="C6630" i="8"/>
  <c r="A6631" i="8"/>
  <c r="A6632" i="8" l="1"/>
  <c r="C6631" i="8"/>
  <c r="B6631" i="8"/>
  <c r="A6633" i="8" l="1"/>
  <c r="C6632" i="8"/>
  <c r="B6632" i="8"/>
  <c r="A6634" i="8" l="1"/>
  <c r="C6633" i="8"/>
  <c r="B6633" i="8"/>
  <c r="C6634" i="8" l="1"/>
  <c r="B6634" i="8"/>
  <c r="A6635" i="8"/>
  <c r="C6635" i="8" l="1"/>
  <c r="B6635" i="8"/>
  <c r="A6636" i="8"/>
  <c r="C6636" i="8" l="1"/>
  <c r="B6636" i="8"/>
  <c r="A6637" i="8"/>
  <c r="C6637" i="8" l="1"/>
  <c r="A6638" i="8"/>
  <c r="B6637" i="8"/>
  <c r="C6638" i="8" l="1"/>
  <c r="B6638" i="8"/>
  <c r="A6639" i="8"/>
  <c r="A6640" i="8" l="1"/>
  <c r="C6639" i="8"/>
  <c r="B6639" i="8"/>
  <c r="B6640" i="8" l="1"/>
  <c r="A6641" i="8"/>
  <c r="C6640" i="8"/>
  <c r="C6641" i="8" l="1"/>
  <c r="B6641" i="8"/>
  <c r="A6642" i="8"/>
  <c r="C6642" i="8" l="1"/>
  <c r="B6642" i="8"/>
  <c r="A6643" i="8"/>
  <c r="A6644" i="8" l="1"/>
  <c r="C6643" i="8"/>
  <c r="B6643" i="8"/>
  <c r="C6644" i="8" l="1"/>
  <c r="B6644" i="8"/>
  <c r="A6645" i="8"/>
  <c r="A6646" i="8" l="1"/>
  <c r="C6645" i="8"/>
  <c r="B6645" i="8"/>
  <c r="A6647" i="8" l="1"/>
  <c r="C6646" i="8"/>
  <c r="B6646" i="8"/>
  <c r="C6647" i="8" l="1"/>
  <c r="B6647" i="8"/>
  <c r="A6648" i="8"/>
  <c r="C6648" i="8" l="1"/>
  <c r="B6648" i="8"/>
  <c r="A6649" i="8"/>
  <c r="C6649" i="8" l="1"/>
  <c r="A6650" i="8"/>
  <c r="B6649" i="8"/>
  <c r="B6650" i="8" l="1"/>
  <c r="C6650" i="8"/>
  <c r="A6651" i="8"/>
  <c r="A6652" i="8" l="1"/>
  <c r="C6651" i="8"/>
  <c r="B6651" i="8"/>
  <c r="A6653" i="8" l="1"/>
  <c r="C6652" i="8"/>
  <c r="B6652" i="8"/>
  <c r="A6654" i="8" l="1"/>
  <c r="C6653" i="8"/>
  <c r="B6653" i="8"/>
  <c r="C6654" i="8" l="1"/>
  <c r="B6654" i="8"/>
  <c r="A6655" i="8"/>
  <c r="C6655" i="8" l="1"/>
  <c r="B6655" i="8"/>
  <c r="A6656" i="8"/>
  <c r="C6656" i="8" l="1"/>
  <c r="B6656" i="8"/>
  <c r="A6657" i="8"/>
  <c r="C6657" i="8" l="1"/>
  <c r="A6658" i="8"/>
  <c r="B6657" i="8"/>
  <c r="C6658" i="8" l="1"/>
  <c r="B6658" i="8"/>
  <c r="A6659" i="8"/>
  <c r="A6660" i="8" l="1"/>
  <c r="C6659" i="8"/>
  <c r="B6659" i="8"/>
  <c r="B6660" i="8" l="1"/>
  <c r="A6661" i="8"/>
  <c r="C6660" i="8"/>
  <c r="C6661" i="8" l="1"/>
  <c r="B6661" i="8"/>
  <c r="A6662" i="8"/>
  <c r="C6662" i="8" l="1"/>
  <c r="B6662" i="8"/>
  <c r="A6663" i="8"/>
  <c r="A6664" i="8" l="1"/>
  <c r="B6663" i="8"/>
  <c r="C6663" i="8"/>
  <c r="B6664" i="8" l="1"/>
  <c r="A6665" i="8"/>
  <c r="C6664" i="8"/>
  <c r="A6666" i="8" l="1"/>
  <c r="C6665" i="8"/>
  <c r="B6665" i="8"/>
  <c r="A6667" i="8" l="1"/>
  <c r="C6666" i="8"/>
  <c r="B6666" i="8"/>
  <c r="C6667" i="8" l="1"/>
  <c r="B6667" i="8"/>
  <c r="A6668" i="8"/>
  <c r="C6668" i="8" l="1"/>
  <c r="B6668" i="8"/>
  <c r="A6669" i="8"/>
  <c r="C6669" i="8" l="1"/>
  <c r="B6669" i="8"/>
  <c r="A6670" i="8"/>
  <c r="B6670" i="8" l="1"/>
  <c r="A6671" i="8"/>
  <c r="C6670" i="8"/>
  <c r="A6672" i="8" l="1"/>
  <c r="B6671" i="8"/>
  <c r="C6671" i="8"/>
  <c r="A6673" i="8" l="1"/>
  <c r="B6672" i="8"/>
  <c r="C6672" i="8"/>
  <c r="A6674" i="8" l="1"/>
  <c r="C6673" i="8"/>
  <c r="B6673" i="8"/>
  <c r="C6674" i="8" l="1"/>
  <c r="B6674" i="8"/>
  <c r="A6675" i="8"/>
  <c r="C6675" i="8" l="1"/>
  <c r="B6675" i="8"/>
  <c r="A6676" i="8"/>
  <c r="C6676" i="8" l="1"/>
  <c r="B6676" i="8"/>
  <c r="A6677" i="8"/>
  <c r="C6677" i="8" l="1"/>
  <c r="A6678" i="8"/>
  <c r="B6677" i="8"/>
  <c r="A6679" i="8" l="1"/>
  <c r="B6678" i="8"/>
  <c r="C6678" i="8"/>
  <c r="A6680" i="8" l="1"/>
  <c r="C6679" i="8"/>
  <c r="B6679" i="8"/>
  <c r="B6680" i="8" l="1"/>
  <c r="A6681" i="8"/>
  <c r="C6680" i="8"/>
  <c r="C6681" i="8" l="1"/>
  <c r="B6681" i="8"/>
  <c r="A6682" i="8"/>
  <c r="C6682" i="8" l="1"/>
  <c r="B6682" i="8"/>
  <c r="A6683" i="8"/>
  <c r="C6683" i="8" l="1"/>
  <c r="B6683" i="8"/>
  <c r="A6684" i="8"/>
  <c r="A6685" i="8" l="1"/>
  <c r="B6684" i="8"/>
  <c r="C6684" i="8"/>
  <c r="C6685" i="8" l="1"/>
  <c r="A6686" i="8"/>
  <c r="B6685" i="8"/>
  <c r="A6687" i="8" l="1"/>
  <c r="C6686" i="8"/>
  <c r="B6686" i="8"/>
  <c r="C6687" i="8" l="1"/>
  <c r="B6687" i="8"/>
  <c r="A6688" i="8"/>
  <c r="C6688" i="8" l="1"/>
  <c r="B6688" i="8"/>
  <c r="A6689" i="8"/>
  <c r="C6689" i="8" l="1"/>
  <c r="B6689" i="8"/>
  <c r="A6690" i="8"/>
  <c r="B6690" i="8" l="1"/>
  <c r="A6691" i="8"/>
  <c r="C6690" i="8"/>
  <c r="C6691" i="8" l="1"/>
  <c r="B6691" i="8"/>
  <c r="A6692" i="8"/>
  <c r="A6693" i="8" l="1"/>
  <c r="C6692" i="8"/>
  <c r="B6692" i="8"/>
  <c r="A6694" i="8" l="1"/>
  <c r="C6693" i="8"/>
  <c r="B6693" i="8"/>
  <c r="C6694" i="8" l="1"/>
  <c r="B6694" i="8"/>
  <c r="A6695" i="8"/>
  <c r="C6695" i="8" l="1"/>
  <c r="B6695" i="8"/>
  <c r="A6696" i="8"/>
  <c r="A6697" i="8" l="1"/>
  <c r="C6696" i="8"/>
  <c r="B6696" i="8"/>
  <c r="C6697" i="8" l="1"/>
  <c r="B6697" i="8"/>
  <c r="A6698" i="8"/>
  <c r="A6699" i="8" l="1"/>
  <c r="C6698" i="8"/>
  <c r="B6698" i="8"/>
  <c r="A6700" i="8" l="1"/>
  <c r="C6699" i="8"/>
  <c r="B6699" i="8"/>
  <c r="B6700" i="8" l="1"/>
  <c r="A6701" i="8"/>
  <c r="C6700" i="8"/>
  <c r="C6701" i="8" l="1"/>
  <c r="B6701" i="8"/>
  <c r="A6702" i="8"/>
  <c r="C6702" i="8" l="1"/>
  <c r="B6702" i="8"/>
  <c r="A6703" i="8"/>
  <c r="C6703" i="8" l="1"/>
  <c r="B6703" i="8"/>
  <c r="A6704" i="8"/>
  <c r="A6705" i="8" l="1"/>
  <c r="C6704" i="8"/>
  <c r="B6704" i="8"/>
  <c r="C6705" i="8" l="1"/>
  <c r="B6705" i="8"/>
  <c r="A6706" i="8"/>
  <c r="A6707" i="8" l="1"/>
  <c r="C6706" i="8"/>
  <c r="B6706" i="8"/>
  <c r="C6707" i="8" l="1"/>
  <c r="B6707" i="8"/>
  <c r="A6708" i="8"/>
  <c r="C6708" i="8" l="1"/>
  <c r="B6708" i="8"/>
  <c r="A6709" i="8"/>
  <c r="C6709" i="8" l="1"/>
  <c r="B6709" i="8"/>
  <c r="A6710" i="8"/>
  <c r="B6710" i="8" l="1"/>
  <c r="A6711" i="8"/>
  <c r="C6710" i="8"/>
  <c r="C6711" i="8" l="1"/>
  <c r="B6711" i="8"/>
  <c r="A6712" i="8"/>
  <c r="A6713" i="8" l="1"/>
  <c r="B6712" i="8"/>
  <c r="C6712" i="8"/>
  <c r="A6714" i="8" l="1"/>
  <c r="C6713" i="8"/>
  <c r="B6713" i="8"/>
  <c r="C6714" i="8" l="1"/>
  <c r="B6714" i="8"/>
  <c r="A6715" i="8"/>
  <c r="C6715" i="8" l="1"/>
  <c r="B6715" i="8"/>
  <c r="A6716" i="8"/>
  <c r="A6717" i="8" l="1"/>
  <c r="B6716" i="8"/>
  <c r="C6716" i="8"/>
  <c r="C6717" i="8" l="1"/>
  <c r="A6718" i="8"/>
  <c r="B6717" i="8"/>
  <c r="A6719" i="8" l="1"/>
  <c r="B6718" i="8"/>
  <c r="C6718" i="8"/>
  <c r="A6720" i="8" l="1"/>
  <c r="C6719" i="8"/>
  <c r="B6719" i="8"/>
  <c r="B6720" i="8" l="1"/>
  <c r="A6721" i="8"/>
  <c r="C6720" i="8"/>
  <c r="C6721" i="8" l="1"/>
  <c r="B6721" i="8"/>
  <c r="A6722" i="8"/>
  <c r="C6722" i="8" l="1"/>
  <c r="B6722" i="8"/>
  <c r="A6723" i="8"/>
  <c r="A6724" i="8" l="1"/>
  <c r="B6723" i="8"/>
  <c r="C6723" i="8"/>
  <c r="A6725" i="8" l="1"/>
  <c r="C6724" i="8"/>
  <c r="B6724" i="8"/>
  <c r="C6725" i="8" l="1"/>
  <c r="B6725" i="8"/>
  <c r="A6726" i="8"/>
  <c r="A6727" i="8" l="1"/>
  <c r="B6726" i="8"/>
  <c r="C6726" i="8"/>
  <c r="C6727" i="8" l="1"/>
  <c r="B6727" i="8"/>
  <c r="A6728" i="8"/>
  <c r="C6728" i="8" l="1"/>
  <c r="B6728" i="8"/>
  <c r="A6729" i="8"/>
  <c r="C6729" i="8" l="1"/>
  <c r="A6730" i="8"/>
  <c r="B6729" i="8"/>
  <c r="B6730" i="8" l="1"/>
  <c r="C6730" i="8"/>
  <c r="A6731" i="8"/>
  <c r="C6731" i="8" l="1"/>
  <c r="B6731" i="8"/>
  <c r="A6732" i="8"/>
  <c r="A6733" i="8" l="1"/>
  <c r="C6732" i="8"/>
  <c r="B6732" i="8"/>
  <c r="A6734" i="8" l="1"/>
  <c r="C6733" i="8"/>
  <c r="B6733" i="8"/>
  <c r="C6734" i="8" l="1"/>
  <c r="B6734" i="8"/>
  <c r="A6735" i="8"/>
  <c r="C6735" i="8" l="1"/>
  <c r="B6735" i="8"/>
  <c r="A6736" i="8"/>
  <c r="C6736" i="8" l="1"/>
  <c r="B6736" i="8"/>
  <c r="A6737" i="8"/>
  <c r="C6737" i="8" l="1"/>
  <c r="A6738" i="8"/>
  <c r="B6737" i="8"/>
  <c r="C6738" i="8" l="1"/>
  <c r="B6738" i="8"/>
  <c r="A6739" i="8"/>
  <c r="A6740" i="8" l="1"/>
  <c r="C6739" i="8"/>
  <c r="B6739" i="8"/>
  <c r="B6740" i="8" l="1"/>
  <c r="A6741" i="8"/>
  <c r="C6740" i="8"/>
  <c r="C6741" i="8" l="1"/>
  <c r="B6741" i="8"/>
  <c r="A6742" i="8"/>
  <c r="C6742" i="8" l="1"/>
  <c r="B6742" i="8"/>
  <c r="A6743" i="8"/>
  <c r="A6744" i="8" l="1"/>
  <c r="B6743" i="8"/>
  <c r="C6743" i="8"/>
  <c r="C6744" i="8" l="1"/>
  <c r="B6744" i="8"/>
  <c r="A6745" i="8"/>
  <c r="A6746" i="8" l="1"/>
  <c r="C6745" i="8"/>
  <c r="B6745" i="8"/>
  <c r="A6747" i="8" l="1"/>
  <c r="C6746" i="8"/>
  <c r="B6746" i="8"/>
  <c r="C6747" i="8" l="1"/>
  <c r="B6747" i="8"/>
  <c r="A6748" i="8"/>
  <c r="C6748" i="8" l="1"/>
  <c r="B6748" i="8"/>
  <c r="A6749" i="8"/>
  <c r="C6749" i="8" l="1"/>
  <c r="A6750" i="8"/>
  <c r="B6749" i="8"/>
  <c r="B6750" i="8" l="1"/>
  <c r="C6750" i="8"/>
  <c r="A6751" i="8"/>
  <c r="A6752" i="8" l="1"/>
  <c r="C6751" i="8"/>
  <c r="B6751" i="8"/>
  <c r="A6753" i="8" l="1"/>
  <c r="C6752" i="8"/>
  <c r="B6752" i="8"/>
  <c r="A6754" i="8" l="1"/>
  <c r="C6753" i="8"/>
  <c r="B6753" i="8"/>
  <c r="C6754" i="8" l="1"/>
  <c r="B6754" i="8"/>
  <c r="A6755" i="8"/>
  <c r="C6755" i="8" l="1"/>
  <c r="B6755" i="8"/>
  <c r="A6756" i="8"/>
  <c r="C6756" i="8" l="1"/>
  <c r="B6756" i="8"/>
  <c r="A6757" i="8"/>
  <c r="C6757" i="8" l="1"/>
  <c r="A6758" i="8"/>
  <c r="B6757" i="8"/>
  <c r="C6758" i="8" l="1"/>
  <c r="B6758" i="8"/>
  <c r="A6759" i="8"/>
  <c r="A6760" i="8" l="1"/>
  <c r="C6759" i="8"/>
  <c r="B6759" i="8"/>
  <c r="B6760" i="8" l="1"/>
  <c r="A6761" i="8"/>
  <c r="C6760" i="8"/>
  <c r="C6761" i="8" l="1"/>
  <c r="B6761" i="8"/>
  <c r="A6762" i="8"/>
  <c r="C6762" i="8" l="1"/>
  <c r="B6762" i="8"/>
  <c r="A6763" i="8"/>
  <c r="A6764" i="8" l="1"/>
  <c r="B6763" i="8"/>
  <c r="C6763" i="8"/>
  <c r="B6764" i="8" l="1"/>
  <c r="C6764" i="8"/>
  <c r="A6765" i="8"/>
  <c r="A6766" i="8" l="1"/>
  <c r="C6765" i="8"/>
  <c r="B6765" i="8"/>
  <c r="A6767" i="8" l="1"/>
  <c r="C6766" i="8"/>
  <c r="B6766" i="8"/>
  <c r="C6767" i="8" l="1"/>
  <c r="B6767" i="8"/>
  <c r="A6768" i="8"/>
  <c r="C6768" i="8" l="1"/>
  <c r="B6768" i="8"/>
  <c r="A6769" i="8"/>
  <c r="C6769" i="8" l="1"/>
  <c r="B6769" i="8"/>
  <c r="A6770" i="8"/>
  <c r="B6770" i="8" l="1"/>
  <c r="A6771" i="8"/>
  <c r="C6770" i="8"/>
  <c r="A6772" i="8" l="1"/>
  <c r="B6771" i="8"/>
  <c r="C6771" i="8"/>
  <c r="A6773" i="8" l="1"/>
  <c r="B6772" i="8"/>
  <c r="C6772" i="8"/>
  <c r="A6774" i="8" l="1"/>
  <c r="C6773" i="8"/>
  <c r="B6773" i="8"/>
  <c r="C6774" i="8" l="1"/>
  <c r="B6774" i="8"/>
  <c r="A6775" i="8"/>
  <c r="C6775" i="8" l="1"/>
  <c r="B6775" i="8"/>
  <c r="A6776" i="8"/>
  <c r="A6777" i="8" l="1"/>
  <c r="C6776" i="8"/>
  <c r="B6776" i="8"/>
  <c r="C6777" i="8" l="1"/>
  <c r="B6777" i="8"/>
  <c r="A6778" i="8"/>
  <c r="A6779" i="8" l="1"/>
  <c r="B6778" i="8"/>
  <c r="C6778" i="8"/>
  <c r="A6780" i="8" l="1"/>
  <c r="B6779" i="8"/>
  <c r="C6779" i="8"/>
  <c r="B6780" i="8" l="1"/>
  <c r="A6781" i="8"/>
  <c r="C6780" i="8"/>
  <c r="C6781" i="8" l="1"/>
  <c r="B6781" i="8"/>
  <c r="A6782" i="8"/>
  <c r="C6782" i="8" l="1"/>
  <c r="B6782" i="8"/>
  <c r="A6783" i="8"/>
  <c r="C6783" i="8" l="1"/>
  <c r="B6783" i="8"/>
  <c r="A6784" i="8"/>
  <c r="B6784" i="8" l="1"/>
  <c r="A6785" i="8"/>
  <c r="C6784" i="8"/>
  <c r="C6785" i="8" l="1"/>
  <c r="B6785" i="8"/>
  <c r="A6786" i="8"/>
  <c r="A6787" i="8" l="1"/>
  <c r="B6786" i="8"/>
  <c r="C6786" i="8"/>
  <c r="C6787" i="8" l="1"/>
  <c r="B6787" i="8"/>
  <c r="A6788" i="8"/>
  <c r="C6788" i="8" l="1"/>
  <c r="B6788" i="8"/>
  <c r="A6789" i="8"/>
  <c r="C6789" i="8" l="1"/>
  <c r="B6789" i="8"/>
  <c r="A6790" i="8"/>
  <c r="B6790" i="8" l="1"/>
  <c r="A6791" i="8"/>
  <c r="C6790" i="8"/>
  <c r="C6791" i="8" l="1"/>
  <c r="B6791" i="8"/>
  <c r="A6792" i="8"/>
  <c r="A6793" i="8" l="1"/>
  <c r="C6792" i="8"/>
  <c r="B6792" i="8"/>
  <c r="A6794" i="8" l="1"/>
  <c r="C6793" i="8"/>
  <c r="B6793" i="8"/>
  <c r="C6794" i="8" l="1"/>
  <c r="B6794" i="8"/>
  <c r="A6795" i="8"/>
  <c r="C6795" i="8" l="1"/>
  <c r="B6795" i="8"/>
  <c r="A6796" i="8"/>
  <c r="A6797" i="8" l="1"/>
  <c r="C6796" i="8"/>
  <c r="B6796" i="8"/>
  <c r="C6797" i="8" l="1"/>
  <c r="B6797" i="8"/>
  <c r="A6798" i="8"/>
  <c r="A6799" i="8" l="1"/>
  <c r="B6798" i="8"/>
  <c r="C6798" i="8"/>
  <c r="A6800" i="8" l="1"/>
  <c r="C6799" i="8"/>
  <c r="B6799" i="8"/>
  <c r="B6800" i="8" l="1"/>
  <c r="A6801" i="8"/>
  <c r="C6800" i="8"/>
  <c r="C6801" i="8" l="1"/>
  <c r="B6801" i="8"/>
  <c r="A6802" i="8"/>
  <c r="C6802" i="8" l="1"/>
  <c r="B6802" i="8"/>
  <c r="A6803" i="8"/>
  <c r="C6803" i="8" l="1"/>
  <c r="B6803" i="8"/>
  <c r="A6804" i="8"/>
  <c r="A6805" i="8" l="1"/>
  <c r="C6804" i="8"/>
  <c r="B6804" i="8"/>
  <c r="C6805" i="8" l="1"/>
  <c r="B6805" i="8"/>
  <c r="A6806" i="8"/>
  <c r="A6807" i="8" l="1"/>
  <c r="C6806" i="8"/>
  <c r="B6806" i="8"/>
  <c r="C6807" i="8" l="1"/>
  <c r="B6807" i="8"/>
  <c r="A6808" i="8"/>
  <c r="C6808" i="8" l="1"/>
  <c r="B6808" i="8"/>
  <c r="A6809" i="8"/>
  <c r="C6809" i="8" l="1"/>
  <c r="B6809" i="8"/>
  <c r="A6810" i="8"/>
  <c r="B6810" i="8" l="1"/>
  <c r="A6811" i="8"/>
  <c r="C6810" i="8"/>
  <c r="C6811" i="8" l="1"/>
  <c r="B6811" i="8"/>
  <c r="A6812" i="8"/>
  <c r="A6813" i="8" l="1"/>
  <c r="C6812" i="8"/>
  <c r="B6812" i="8"/>
  <c r="A6814" i="8" l="1"/>
  <c r="C6813" i="8"/>
  <c r="B6813" i="8"/>
  <c r="C6814" i="8" l="1"/>
  <c r="B6814" i="8"/>
  <c r="A6815" i="8"/>
  <c r="C6815" i="8" l="1"/>
  <c r="B6815" i="8"/>
  <c r="A6816" i="8"/>
  <c r="A6817" i="8" l="1"/>
  <c r="C6816" i="8"/>
  <c r="B6816" i="8"/>
  <c r="C6817" i="8" l="1"/>
  <c r="A6818" i="8"/>
  <c r="B6817" i="8"/>
  <c r="A6819" i="8" l="1"/>
  <c r="B6818" i="8"/>
  <c r="C6818" i="8"/>
  <c r="A6820" i="8" l="1"/>
  <c r="C6819" i="8"/>
  <c r="B6819" i="8"/>
  <c r="B6820" i="8" l="1"/>
  <c r="A6821" i="8"/>
  <c r="C6820" i="8"/>
  <c r="C6821" i="8" l="1"/>
  <c r="B6821" i="8"/>
  <c r="A6822" i="8"/>
  <c r="C6822" i="8" l="1"/>
  <c r="B6822" i="8"/>
  <c r="A6823" i="8"/>
  <c r="C6823" i="8" l="1"/>
  <c r="B6823" i="8"/>
  <c r="A6824" i="8"/>
  <c r="A6825" i="8" l="1"/>
  <c r="C6824" i="8"/>
  <c r="B6824" i="8"/>
  <c r="A6826" i="8" l="1"/>
  <c r="C6825" i="8"/>
  <c r="B6825" i="8"/>
  <c r="A6827" i="8" l="1"/>
  <c r="B6826" i="8"/>
  <c r="C6826" i="8"/>
  <c r="C6827" i="8" l="1"/>
  <c r="B6827" i="8"/>
  <c r="A6828" i="8"/>
  <c r="C6828" i="8" l="1"/>
  <c r="B6828" i="8"/>
  <c r="A6829" i="8"/>
  <c r="C6829" i="8" l="1"/>
  <c r="B6829" i="8"/>
  <c r="A6830" i="8"/>
  <c r="B6830" i="8" l="1"/>
  <c r="C6830" i="8"/>
  <c r="A6831" i="8"/>
  <c r="A6832" i="8" l="1"/>
  <c r="C6831" i="8"/>
  <c r="B6831" i="8"/>
  <c r="A6833" i="8" l="1"/>
  <c r="C6832" i="8"/>
  <c r="B6832" i="8"/>
  <c r="A6834" i="8" l="1"/>
  <c r="C6833" i="8"/>
  <c r="B6833" i="8"/>
  <c r="C6834" i="8" l="1"/>
  <c r="B6834" i="8"/>
  <c r="A6835" i="8"/>
  <c r="C6835" i="8" l="1"/>
  <c r="B6835" i="8"/>
  <c r="A6836" i="8"/>
  <c r="C6836" i="8" l="1"/>
  <c r="B6836" i="8"/>
  <c r="A6837" i="8"/>
  <c r="C6837" i="8" l="1"/>
  <c r="A6838" i="8"/>
  <c r="B6837" i="8"/>
  <c r="C6838" i="8" l="1"/>
  <c r="B6838" i="8"/>
  <c r="A6839" i="8"/>
  <c r="A6840" i="8" l="1"/>
  <c r="C6839" i="8"/>
  <c r="B6839" i="8"/>
  <c r="B6840" i="8" l="1"/>
  <c r="A6841" i="8"/>
  <c r="C6840" i="8"/>
  <c r="C6841" i="8" l="1"/>
  <c r="B6841" i="8"/>
  <c r="A6842" i="8"/>
  <c r="C6842" i="8" l="1"/>
  <c r="B6842" i="8"/>
  <c r="A6843" i="8"/>
  <c r="A6844" i="8" l="1"/>
  <c r="B6843" i="8"/>
  <c r="C6843" i="8"/>
  <c r="C6844" i="8" l="1"/>
  <c r="B6844" i="8"/>
  <c r="A6845" i="8"/>
  <c r="A6846" i="8" l="1"/>
  <c r="C6845" i="8"/>
  <c r="B6845" i="8"/>
  <c r="A6847" i="8" l="1"/>
  <c r="C6846" i="8"/>
  <c r="B6846" i="8"/>
  <c r="C6847" i="8" l="1"/>
  <c r="B6847" i="8"/>
  <c r="A6848" i="8"/>
  <c r="C6848" i="8" l="1"/>
  <c r="B6848" i="8"/>
  <c r="A6849" i="8"/>
  <c r="C6849" i="8" l="1"/>
  <c r="A6850" i="8"/>
  <c r="B6849" i="8"/>
  <c r="B6850" i="8" l="1"/>
  <c r="C6850" i="8"/>
  <c r="A6851" i="8"/>
  <c r="A6852" i="8" l="1"/>
  <c r="C6851" i="8"/>
  <c r="B6851" i="8"/>
  <c r="A6853" i="8" l="1"/>
  <c r="C6852" i="8"/>
  <c r="B6852" i="8"/>
  <c r="A6854" i="8" l="1"/>
  <c r="C6853" i="8"/>
  <c r="B6853" i="8"/>
  <c r="C6854" i="8" l="1"/>
  <c r="B6854" i="8"/>
  <c r="A6855" i="8"/>
  <c r="C6855" i="8" l="1"/>
  <c r="B6855" i="8"/>
  <c r="A6856" i="8"/>
  <c r="C6856" i="8" l="1"/>
  <c r="B6856" i="8"/>
  <c r="A6857" i="8"/>
  <c r="C6857" i="8" l="1"/>
  <c r="A6858" i="8"/>
  <c r="B6857" i="8"/>
  <c r="C6858" i="8" l="1"/>
  <c r="B6858" i="8"/>
  <c r="A6859" i="8"/>
  <c r="A6860" i="8" l="1"/>
  <c r="C6859" i="8"/>
  <c r="B6859" i="8"/>
  <c r="B6860" i="8" l="1"/>
  <c r="A6861" i="8"/>
  <c r="C6860" i="8"/>
  <c r="C6861" i="8" l="1"/>
  <c r="B6861" i="8"/>
  <c r="A6862" i="8"/>
  <c r="C6862" i="8" l="1"/>
  <c r="B6862" i="8"/>
  <c r="A6863" i="8"/>
  <c r="A6864" i="8" l="1"/>
  <c r="B6863" i="8"/>
  <c r="C6863" i="8"/>
  <c r="B6864" i="8" l="1"/>
  <c r="A6865" i="8"/>
  <c r="C6864" i="8"/>
  <c r="A6866" i="8" l="1"/>
  <c r="C6865" i="8"/>
  <c r="B6865" i="8"/>
  <c r="A6867" i="8" l="1"/>
  <c r="C6866" i="8"/>
  <c r="B6866" i="8"/>
  <c r="C6867" i="8" l="1"/>
  <c r="B6867" i="8"/>
  <c r="A6868" i="8"/>
  <c r="C6868" i="8" l="1"/>
  <c r="B6868" i="8"/>
  <c r="A6869" i="8"/>
  <c r="C6869" i="8" l="1"/>
  <c r="A6870" i="8"/>
  <c r="B6869" i="8"/>
  <c r="B6870" i="8" l="1"/>
  <c r="A6871" i="8"/>
  <c r="C6870" i="8"/>
  <c r="A6872" i="8" l="1"/>
  <c r="C6871" i="8"/>
  <c r="B6871" i="8"/>
  <c r="A6873" i="8" l="1"/>
  <c r="B6872" i="8"/>
  <c r="C6872" i="8"/>
  <c r="A6874" i="8" l="1"/>
  <c r="C6873" i="8"/>
  <c r="B6873" i="8"/>
  <c r="C6874" i="8" l="1"/>
  <c r="B6874" i="8"/>
  <c r="A6875" i="8"/>
  <c r="C6875" i="8" l="1"/>
  <c r="B6875" i="8"/>
  <c r="A6876" i="8"/>
  <c r="A6877" i="8" l="1"/>
  <c r="B6876" i="8"/>
  <c r="C6876" i="8"/>
  <c r="C6877" i="8" l="1"/>
  <c r="A6878" i="8"/>
  <c r="B6877" i="8"/>
  <c r="A6879" i="8" l="1"/>
  <c r="C6878" i="8"/>
  <c r="B6878" i="8"/>
  <c r="A6880" i="8" l="1"/>
  <c r="C6879" i="8"/>
  <c r="B6879" i="8"/>
  <c r="B6880" i="8" l="1"/>
  <c r="A6881" i="8"/>
  <c r="C6880" i="8"/>
  <c r="C6881" i="8" l="1"/>
  <c r="B6881" i="8"/>
  <c r="A6882" i="8"/>
  <c r="C6882" i="8" l="1"/>
  <c r="B6882" i="8"/>
  <c r="A6883" i="8"/>
  <c r="C6883" i="8" l="1"/>
  <c r="B6883" i="8"/>
  <c r="A6884" i="8"/>
  <c r="A6885" i="8" l="1"/>
  <c r="C6884" i="8"/>
  <c r="B6884" i="8"/>
  <c r="C6885" i="8" l="1"/>
  <c r="B6885" i="8"/>
  <c r="A6886" i="8"/>
  <c r="A6887" i="8" l="1"/>
  <c r="B6886" i="8"/>
  <c r="C6886" i="8"/>
  <c r="C6887" i="8" l="1"/>
  <c r="B6887" i="8"/>
  <c r="A6888" i="8"/>
  <c r="C6888" i="8" l="1"/>
  <c r="B6888" i="8"/>
  <c r="A6889" i="8"/>
  <c r="C6889" i="8" l="1"/>
  <c r="B6889" i="8"/>
  <c r="A6890" i="8"/>
  <c r="B6890" i="8" l="1"/>
  <c r="A6891" i="8"/>
  <c r="C6890" i="8"/>
  <c r="C6891" i="8" l="1"/>
  <c r="B6891" i="8"/>
  <c r="A6892" i="8"/>
  <c r="A6893" i="8" l="1"/>
  <c r="B6892" i="8"/>
  <c r="C6892" i="8"/>
  <c r="A6894" i="8" l="1"/>
  <c r="C6893" i="8"/>
  <c r="B6893" i="8"/>
  <c r="C6894" i="8" l="1"/>
  <c r="B6894" i="8"/>
  <c r="A6895" i="8"/>
  <c r="C6895" i="8" l="1"/>
  <c r="B6895" i="8"/>
  <c r="A6896" i="8"/>
  <c r="A6897" i="8" l="1"/>
  <c r="C6896" i="8"/>
  <c r="B6896" i="8"/>
  <c r="C6897" i="8" l="1"/>
  <c r="B6897" i="8"/>
  <c r="A6898" i="8"/>
  <c r="A6899" i="8" l="1"/>
  <c r="C6898" i="8"/>
  <c r="B6898" i="8"/>
  <c r="A6900" i="8" l="1"/>
  <c r="C6899" i="8"/>
  <c r="B6899" i="8"/>
  <c r="B6900" i="8" l="1"/>
  <c r="A6901" i="8"/>
  <c r="C6900" i="8"/>
  <c r="C6901" i="8" l="1"/>
  <c r="B6901" i="8"/>
  <c r="A6902" i="8"/>
  <c r="C6902" i="8" l="1"/>
  <c r="B6902" i="8"/>
  <c r="A6903" i="8"/>
  <c r="C6903" i="8" l="1"/>
  <c r="B6903" i="8"/>
  <c r="A6904" i="8"/>
  <c r="A6905" i="8" l="1"/>
  <c r="C6904" i="8"/>
  <c r="B6904" i="8"/>
  <c r="C6905" i="8" l="1"/>
  <c r="B6905" i="8"/>
  <c r="A6906" i="8"/>
  <c r="A6907" i="8" l="1"/>
  <c r="B6906" i="8"/>
  <c r="C6906" i="8"/>
  <c r="C6907" i="8" l="1"/>
  <c r="B6907" i="8"/>
  <c r="A6908" i="8"/>
  <c r="C6908" i="8" l="1"/>
  <c r="B6908" i="8"/>
  <c r="A6909" i="8"/>
  <c r="C6909" i="8" l="1"/>
  <c r="B6909" i="8"/>
  <c r="A6910" i="8"/>
  <c r="B6910" i="8" l="1"/>
  <c r="A6911" i="8"/>
  <c r="C6910" i="8"/>
  <c r="C6911" i="8" l="1"/>
  <c r="B6911" i="8"/>
  <c r="A6912" i="8"/>
  <c r="A6913" i="8" l="1"/>
  <c r="B6912" i="8"/>
  <c r="C6912" i="8"/>
  <c r="A6914" i="8" l="1"/>
  <c r="C6913" i="8"/>
  <c r="B6913" i="8"/>
  <c r="C6914" i="8" l="1"/>
  <c r="B6914" i="8"/>
  <c r="A6915" i="8"/>
  <c r="C6915" i="8" l="1"/>
  <c r="B6915" i="8"/>
  <c r="A6916" i="8"/>
  <c r="A6917" i="8" l="1"/>
  <c r="B6916" i="8"/>
  <c r="C6916" i="8"/>
  <c r="C6917" i="8" l="1"/>
  <c r="A6918" i="8"/>
  <c r="B6917" i="8"/>
  <c r="A6919" i="8" l="1"/>
  <c r="B6918" i="8"/>
  <c r="C6918" i="8"/>
  <c r="A6920" i="8" l="1"/>
  <c r="C6919" i="8"/>
  <c r="B6919" i="8"/>
  <c r="B6920" i="8" l="1"/>
  <c r="A6921" i="8"/>
  <c r="C6920" i="8"/>
  <c r="C6921" i="8" l="1"/>
  <c r="B6921" i="8"/>
  <c r="A6922" i="8"/>
  <c r="C6922" i="8" l="1"/>
  <c r="B6922" i="8"/>
  <c r="A6923" i="8"/>
  <c r="A6924" i="8" l="1"/>
  <c r="B6923" i="8"/>
  <c r="C6923" i="8"/>
  <c r="A6925" i="8" l="1"/>
  <c r="C6924" i="8"/>
  <c r="B6924" i="8"/>
  <c r="A6926" i="8" l="1"/>
  <c r="C6925" i="8"/>
  <c r="B6925" i="8"/>
  <c r="A6927" i="8" l="1"/>
  <c r="B6926" i="8"/>
  <c r="C6926" i="8"/>
  <c r="C6927" i="8" l="1"/>
  <c r="B6927" i="8"/>
  <c r="A6928" i="8"/>
  <c r="C6928" i="8" l="1"/>
  <c r="B6928" i="8"/>
  <c r="A6929" i="8"/>
  <c r="C6929" i="8" l="1"/>
  <c r="A6930" i="8"/>
  <c r="B6929" i="8"/>
  <c r="B6930" i="8" l="1"/>
  <c r="C6930" i="8"/>
  <c r="A6931" i="8"/>
  <c r="C6931" i="8" l="1"/>
  <c r="B6931" i="8"/>
  <c r="A6932" i="8"/>
  <c r="A6933" i="8" l="1"/>
  <c r="C6932" i="8"/>
  <c r="B6932" i="8"/>
  <c r="A6934" i="8" l="1"/>
  <c r="C6933" i="8"/>
  <c r="B6933" i="8"/>
  <c r="C6934" i="8" l="1"/>
  <c r="B6934" i="8"/>
  <c r="A6935" i="8"/>
  <c r="C6935" i="8" l="1"/>
  <c r="B6935" i="8"/>
  <c r="A6936" i="8"/>
  <c r="C6936" i="8" l="1"/>
  <c r="B6936" i="8"/>
  <c r="A6937" i="8"/>
  <c r="C6937" i="8" l="1"/>
  <c r="B6937" i="8"/>
  <c r="A6938" i="8"/>
  <c r="C6938" i="8" l="1"/>
  <c r="B6938" i="8"/>
  <c r="A6939" i="8"/>
  <c r="A6940" i="8" l="1"/>
  <c r="C6939" i="8"/>
  <c r="B6939" i="8"/>
  <c r="B6940" i="8" l="1"/>
  <c r="A6941" i="8"/>
  <c r="C6940" i="8"/>
  <c r="C6941" i="8" l="1"/>
  <c r="B6941" i="8"/>
  <c r="A6942" i="8"/>
  <c r="C6942" i="8" l="1"/>
  <c r="B6942" i="8"/>
  <c r="A6943" i="8"/>
  <c r="A6944" i="8" l="1"/>
  <c r="C6943" i="8"/>
  <c r="B6943" i="8"/>
  <c r="C6944" i="8" l="1"/>
  <c r="B6944" i="8"/>
  <c r="A6945" i="8"/>
  <c r="A6946" i="8" l="1"/>
  <c r="C6945" i="8"/>
  <c r="B6945" i="8"/>
  <c r="A6947" i="8" l="1"/>
  <c r="C6946" i="8"/>
  <c r="B6946" i="8"/>
  <c r="C6947" i="8" l="1"/>
  <c r="B6947" i="8"/>
  <c r="A6948" i="8"/>
  <c r="C6948" i="8" l="1"/>
  <c r="B6948" i="8"/>
  <c r="A6949" i="8"/>
  <c r="C6949" i="8" l="1"/>
  <c r="A6950" i="8"/>
  <c r="B6949" i="8"/>
  <c r="B6950" i="8" l="1"/>
  <c r="C6950" i="8"/>
  <c r="A6951" i="8"/>
  <c r="A6952" i="8" l="1"/>
  <c r="C6951" i="8"/>
  <c r="B6951" i="8"/>
  <c r="A6953" i="8" l="1"/>
  <c r="C6952" i="8"/>
  <c r="B6952" i="8"/>
  <c r="A6954" i="8" l="1"/>
  <c r="C6953" i="8"/>
  <c r="B6953" i="8"/>
  <c r="C6954" i="8" l="1"/>
  <c r="B6954" i="8"/>
  <c r="A6955" i="8"/>
  <c r="C6955" i="8" l="1"/>
  <c r="B6955" i="8"/>
  <c r="A6956" i="8"/>
  <c r="C6956" i="8" l="1"/>
  <c r="B6956" i="8"/>
  <c r="A6957" i="8"/>
  <c r="C6957" i="8" l="1"/>
  <c r="A6958" i="8"/>
  <c r="B6957" i="8"/>
  <c r="C6958" i="8" l="1"/>
  <c r="B6958" i="8"/>
  <c r="A6959" i="8"/>
  <c r="A6960" i="8" l="1"/>
  <c r="C6959" i="8"/>
  <c r="B6959" i="8"/>
  <c r="B6960" i="8" l="1"/>
  <c r="A6961" i="8"/>
  <c r="C6960" i="8"/>
  <c r="C6961" i="8" l="1"/>
  <c r="B6961" i="8"/>
  <c r="A6962" i="8"/>
  <c r="C6962" i="8" l="1"/>
  <c r="B6962" i="8"/>
  <c r="A6963" i="8"/>
  <c r="A6964" i="8" l="1"/>
  <c r="B6963" i="8"/>
  <c r="C6963" i="8"/>
  <c r="B6964" i="8" l="1"/>
  <c r="A6965" i="8"/>
  <c r="C6964" i="8"/>
  <c r="A6966" i="8" l="1"/>
  <c r="C6965" i="8"/>
  <c r="B6965" i="8"/>
  <c r="A6967" i="8" l="1"/>
  <c r="C6966" i="8"/>
  <c r="B6966" i="8"/>
  <c r="C6967" i="8" l="1"/>
  <c r="B6967" i="8"/>
  <c r="A6968" i="8"/>
  <c r="C6968" i="8" l="1"/>
  <c r="B6968" i="8"/>
  <c r="A6969" i="8"/>
  <c r="C6969" i="8" l="1"/>
  <c r="A6970" i="8"/>
  <c r="B6969" i="8"/>
  <c r="B6970" i="8" l="1"/>
  <c r="A6971" i="8"/>
  <c r="C6970" i="8"/>
  <c r="A6972" i="8" l="1"/>
  <c r="B6971" i="8"/>
  <c r="C6971" i="8"/>
  <c r="A6973" i="8" l="1"/>
  <c r="B6972" i="8"/>
  <c r="C6972" i="8"/>
  <c r="A6974" i="8" l="1"/>
  <c r="C6973" i="8"/>
  <c r="B6973" i="8"/>
  <c r="C6974" i="8" l="1"/>
  <c r="B6974" i="8"/>
  <c r="A6975" i="8"/>
  <c r="C6975" i="8" l="1"/>
  <c r="B6975" i="8"/>
  <c r="A6976" i="8"/>
  <c r="C6976" i="8" l="1"/>
  <c r="B6976" i="8"/>
  <c r="A6977" i="8"/>
  <c r="C6977" i="8" l="1"/>
  <c r="B6977" i="8"/>
  <c r="A6978" i="8"/>
  <c r="A6979" i="8" l="1"/>
  <c r="C6978" i="8"/>
  <c r="B6978" i="8"/>
  <c r="A6980" i="8" l="1"/>
  <c r="C6979" i="8"/>
  <c r="B6979" i="8"/>
  <c r="B6980" i="8" l="1"/>
  <c r="A6981" i="8"/>
  <c r="C6980" i="8"/>
  <c r="C6981" i="8" l="1"/>
  <c r="B6981" i="8"/>
  <c r="A6982" i="8"/>
  <c r="C6982" i="8" l="1"/>
  <c r="B6982" i="8"/>
  <c r="A6983" i="8"/>
  <c r="C6983" i="8" l="1"/>
  <c r="B6983" i="8"/>
  <c r="A6984" i="8"/>
  <c r="A6985" i="8" l="1"/>
  <c r="B6984" i="8"/>
  <c r="C6984" i="8"/>
  <c r="C6985" i="8" l="1"/>
  <c r="A6986" i="8"/>
  <c r="B6985" i="8"/>
  <c r="A6987" i="8" l="1"/>
  <c r="C6986" i="8"/>
  <c r="B6986" i="8"/>
  <c r="C6987" i="8" l="1"/>
  <c r="B6987" i="8"/>
  <c r="A6988" i="8"/>
  <c r="C6988" i="8" l="1"/>
  <c r="B6988" i="8"/>
  <c r="A6989" i="8"/>
  <c r="C6989" i="8" l="1"/>
  <c r="B6989" i="8"/>
  <c r="A6990" i="8"/>
  <c r="B6990" i="8" l="1"/>
  <c r="A6991" i="8"/>
  <c r="C6990" i="8"/>
  <c r="C6991" i="8" l="1"/>
  <c r="B6991" i="8"/>
  <c r="A6992" i="8"/>
  <c r="A6993" i="8" l="1"/>
  <c r="C6992" i="8"/>
  <c r="B6992" i="8"/>
  <c r="A6994" i="8" l="1"/>
  <c r="C6993" i="8"/>
  <c r="B6993" i="8"/>
  <c r="C6994" i="8" l="1"/>
  <c r="B6994" i="8"/>
  <c r="A6995" i="8"/>
  <c r="C6995" i="8" l="1"/>
  <c r="B6995" i="8"/>
  <c r="A6996" i="8"/>
  <c r="A6997" i="8" l="1"/>
  <c r="C6996" i="8"/>
  <c r="B6996" i="8"/>
  <c r="C6997" i="8" l="1"/>
  <c r="B6997" i="8"/>
  <c r="A6998" i="8"/>
  <c r="A6999" i="8" l="1"/>
  <c r="B6998" i="8"/>
  <c r="C6998" i="8"/>
  <c r="A7000" i="8" l="1"/>
  <c r="C6999" i="8"/>
  <c r="B6999" i="8"/>
  <c r="B7000" i="8" l="1"/>
  <c r="A7001" i="8"/>
  <c r="C7000" i="8"/>
  <c r="C7001" i="8" l="1"/>
  <c r="B7001" i="8"/>
  <c r="A7002" i="8"/>
  <c r="C7002" i="8" l="1"/>
  <c r="B7002" i="8"/>
  <c r="A7003" i="8"/>
  <c r="C7003" i="8" l="1"/>
  <c r="B7003" i="8"/>
  <c r="A7004" i="8"/>
  <c r="A7005" i="8" l="1"/>
  <c r="B7004" i="8"/>
  <c r="C7004" i="8"/>
  <c r="C7005" i="8" l="1"/>
  <c r="B7005" i="8"/>
  <c r="A7006" i="8"/>
  <c r="A7007" i="8" l="1"/>
  <c r="C7006" i="8"/>
  <c r="B7006" i="8"/>
  <c r="C7007" i="8" l="1"/>
  <c r="B7007" i="8"/>
  <c r="A7008" i="8"/>
  <c r="C7008" i="8" l="1"/>
  <c r="B7008" i="8"/>
  <c r="A7009" i="8"/>
  <c r="C7009" i="8" l="1"/>
  <c r="B7009" i="8"/>
  <c r="A7010" i="8"/>
  <c r="B7010" i="8" l="1"/>
  <c r="A7011" i="8"/>
  <c r="C7010" i="8"/>
  <c r="C7011" i="8" l="1"/>
  <c r="B7011" i="8"/>
  <c r="A7012" i="8"/>
  <c r="A7013" i="8" l="1"/>
  <c r="C7012" i="8"/>
  <c r="B7012" i="8"/>
  <c r="A7014" i="8" l="1"/>
  <c r="C7013" i="8"/>
  <c r="B7013" i="8"/>
  <c r="C7014" i="8" l="1"/>
  <c r="B7014" i="8"/>
  <c r="A7015" i="8"/>
  <c r="C7015" i="8" l="1"/>
  <c r="B7015" i="8"/>
  <c r="A7016" i="8"/>
  <c r="A7017" i="8" l="1"/>
  <c r="B7016" i="8"/>
  <c r="C7016" i="8"/>
  <c r="C7017" i="8" l="1"/>
  <c r="A7018" i="8"/>
  <c r="B7017" i="8"/>
  <c r="A7019" i="8" l="1"/>
  <c r="B7018" i="8"/>
  <c r="C7018" i="8"/>
  <c r="A7020" i="8" l="1"/>
  <c r="C7019" i="8"/>
  <c r="B7019" i="8"/>
  <c r="B7020" i="8" l="1"/>
  <c r="A7021" i="8"/>
  <c r="C7020" i="8"/>
  <c r="C7021" i="8" l="1"/>
  <c r="B7021" i="8"/>
  <c r="A7022" i="8"/>
  <c r="C7022" i="8" l="1"/>
  <c r="B7022" i="8"/>
  <c r="A7023" i="8"/>
  <c r="A7024" i="8" l="1"/>
  <c r="B7023" i="8"/>
  <c r="C7023" i="8"/>
  <c r="A7025" i="8" l="1"/>
  <c r="C7024" i="8"/>
  <c r="B7024" i="8"/>
  <c r="C7025" i="8" l="1"/>
  <c r="B7025" i="8"/>
  <c r="A7026" i="8"/>
  <c r="A7027" i="8" l="1"/>
  <c r="B7026" i="8"/>
  <c r="C7026" i="8"/>
  <c r="C7027" i="8" l="1"/>
  <c r="B7027" i="8"/>
  <c r="A7028" i="8"/>
  <c r="C7028" i="8" l="1"/>
  <c r="B7028" i="8"/>
  <c r="A7029" i="8"/>
  <c r="C7029" i="8" l="1"/>
  <c r="B7029" i="8"/>
  <c r="A7030" i="8"/>
  <c r="B7030" i="8" l="1"/>
  <c r="C7030" i="8"/>
  <c r="A7031" i="8"/>
  <c r="A7032" i="8" l="1"/>
  <c r="C7031" i="8"/>
  <c r="B7031" i="8"/>
  <c r="A7033" i="8" l="1"/>
  <c r="C7032" i="8"/>
  <c r="B7032" i="8"/>
  <c r="A7034" i="8" l="1"/>
  <c r="C7033" i="8"/>
  <c r="B7033" i="8"/>
  <c r="C7034" i="8" l="1"/>
  <c r="B7034" i="8"/>
  <c r="A7035" i="8"/>
  <c r="C7035" i="8" l="1"/>
  <c r="B7035" i="8"/>
  <c r="A7036" i="8"/>
  <c r="C7036" i="8" l="1"/>
  <c r="B7036" i="8"/>
  <c r="A7037" i="8"/>
  <c r="C7037" i="8" l="1"/>
  <c r="A7038" i="8"/>
  <c r="B7037" i="8"/>
  <c r="C7038" i="8" l="1"/>
  <c r="B7038" i="8"/>
  <c r="A7039" i="8"/>
  <c r="A7040" i="8" l="1"/>
  <c r="C7039" i="8"/>
  <c r="B7039" i="8"/>
  <c r="B7040" i="8" l="1"/>
  <c r="A7041" i="8"/>
  <c r="C7040" i="8"/>
  <c r="C7041" i="8" l="1"/>
  <c r="B7041" i="8"/>
  <c r="A7042" i="8"/>
  <c r="C7042" i="8" l="1"/>
  <c r="B7042" i="8"/>
  <c r="A7043" i="8"/>
  <c r="A7044" i="8" l="1"/>
  <c r="B7043" i="8"/>
  <c r="C7043" i="8"/>
  <c r="C7044" i="8" l="1"/>
  <c r="B7044" i="8"/>
  <c r="A7045" i="8"/>
  <c r="C7045" i="8" l="1"/>
  <c r="B7045" i="8"/>
  <c r="A7046" i="8"/>
  <c r="A7047" i="8" l="1"/>
  <c r="C7046" i="8"/>
  <c r="B7046" i="8"/>
  <c r="C7047" i="8" l="1"/>
  <c r="B7047" i="8"/>
  <c r="A7048" i="8"/>
  <c r="C7048" i="8" l="1"/>
  <c r="B7048" i="8"/>
  <c r="A7049" i="8"/>
  <c r="C7049" i="8" l="1"/>
  <c r="A7050" i="8"/>
  <c r="B7049" i="8"/>
  <c r="B7050" i="8" l="1"/>
  <c r="C7050" i="8"/>
  <c r="A7051" i="8"/>
  <c r="A7052" i="8" l="1"/>
  <c r="C7051" i="8"/>
  <c r="B7051" i="8"/>
  <c r="A7053" i="8" l="1"/>
  <c r="C7052" i="8"/>
  <c r="B7052" i="8"/>
  <c r="A7054" i="8" l="1"/>
  <c r="C7053" i="8"/>
  <c r="B7053" i="8"/>
  <c r="C7054" i="8" l="1"/>
  <c r="B7054" i="8"/>
  <c r="A7055" i="8"/>
  <c r="C7055" i="8" l="1"/>
  <c r="B7055" i="8"/>
  <c r="A7056" i="8"/>
  <c r="C7056" i="8" l="1"/>
  <c r="B7056" i="8"/>
  <c r="A7057" i="8"/>
  <c r="C7057" i="8" l="1"/>
  <c r="A7058" i="8"/>
  <c r="B7057" i="8"/>
  <c r="C7058" i="8" l="1"/>
  <c r="B7058" i="8"/>
  <c r="A7059" i="8"/>
  <c r="A7060" i="8" l="1"/>
  <c r="C7059" i="8"/>
  <c r="B7059" i="8"/>
  <c r="B7060" i="8" l="1"/>
  <c r="A7061" i="8"/>
  <c r="C7060" i="8"/>
  <c r="C7061" i="8" l="1"/>
  <c r="B7061" i="8"/>
  <c r="A7062" i="8"/>
  <c r="C7062" i="8" l="1"/>
  <c r="B7062" i="8"/>
  <c r="A7063" i="8"/>
  <c r="A7064" i="8" l="1"/>
  <c r="B7063" i="8"/>
  <c r="C7063" i="8"/>
  <c r="B7064" i="8" l="1"/>
  <c r="A7065" i="8"/>
  <c r="C7064" i="8"/>
  <c r="A7066" i="8" l="1"/>
  <c r="C7065" i="8"/>
  <c r="B7065" i="8"/>
  <c r="A7067" i="8" l="1"/>
  <c r="C7066" i="8"/>
  <c r="B7066" i="8"/>
  <c r="C7067" i="8" l="1"/>
  <c r="B7067" i="8"/>
  <c r="A7068" i="8"/>
  <c r="C7068" i="8" l="1"/>
  <c r="B7068" i="8"/>
  <c r="A7069" i="8"/>
  <c r="C7069" i="8" l="1"/>
  <c r="A7070" i="8"/>
  <c r="B7069" i="8"/>
  <c r="B7070" i="8" l="1"/>
  <c r="A7071" i="8"/>
  <c r="C7070" i="8"/>
  <c r="A7072" i="8" l="1"/>
  <c r="C7071" i="8"/>
  <c r="B7071" i="8"/>
  <c r="A7073" i="8" l="1"/>
  <c r="B7072" i="8"/>
  <c r="C7072" i="8"/>
  <c r="A7074" i="8" l="1"/>
  <c r="C7073" i="8"/>
  <c r="B7073" i="8"/>
  <c r="C7074" i="8" l="1"/>
  <c r="B7074" i="8"/>
  <c r="A7075" i="8"/>
  <c r="C7075" i="8" l="1"/>
  <c r="B7075" i="8"/>
  <c r="A7076" i="8"/>
  <c r="A7077" i="8" l="1"/>
  <c r="C7076" i="8"/>
  <c r="B7076" i="8"/>
  <c r="C7077" i="8" l="1"/>
  <c r="A7078" i="8"/>
  <c r="B7077" i="8"/>
  <c r="A7079" i="8" l="1"/>
  <c r="C7078" i="8"/>
  <c r="B7078" i="8"/>
  <c r="A7080" i="8" l="1"/>
  <c r="C7079" i="8"/>
  <c r="B7079" i="8"/>
  <c r="B7080" i="8" l="1"/>
  <c r="A7081" i="8"/>
  <c r="C7080" i="8"/>
  <c r="C7081" i="8" l="1"/>
  <c r="B7081" i="8"/>
  <c r="A7082" i="8"/>
  <c r="C7082" i="8" l="1"/>
  <c r="B7082" i="8"/>
  <c r="A7083" i="8"/>
  <c r="C7083" i="8" l="1"/>
  <c r="B7083" i="8"/>
  <c r="A7084" i="8"/>
  <c r="C7084" i="8" l="1"/>
  <c r="B7084" i="8"/>
  <c r="A7085" i="8"/>
  <c r="C7085" i="8" l="1"/>
  <c r="B7085" i="8"/>
  <c r="A7086" i="8"/>
  <c r="A7087" i="8" l="1"/>
  <c r="C7086" i="8"/>
  <c r="B7086" i="8"/>
  <c r="C7087" i="8" l="1"/>
  <c r="B7087" i="8"/>
  <c r="A7088" i="8"/>
  <c r="C7088" i="8" l="1"/>
  <c r="B7088" i="8"/>
  <c r="A7089" i="8"/>
  <c r="C7089" i="8" l="1"/>
  <c r="B7089" i="8"/>
  <c r="A7090" i="8"/>
  <c r="B7090" i="8" l="1"/>
  <c r="A7091" i="8"/>
  <c r="C7090" i="8"/>
  <c r="C7091" i="8" l="1"/>
  <c r="B7091" i="8"/>
  <c r="A7092" i="8"/>
  <c r="A7093" i="8" l="1"/>
  <c r="C7092" i="8"/>
  <c r="B7092" i="8"/>
  <c r="A7094" i="8" l="1"/>
  <c r="C7093" i="8"/>
  <c r="B7093" i="8"/>
  <c r="C7094" i="8" l="1"/>
  <c r="B7094" i="8"/>
  <c r="A7095" i="8"/>
  <c r="C7095" i="8" l="1"/>
  <c r="B7095" i="8"/>
  <c r="A7096" i="8"/>
  <c r="A7097" i="8" l="1"/>
  <c r="C7096" i="8"/>
  <c r="B7096" i="8"/>
  <c r="C7097" i="8" l="1"/>
  <c r="B7097" i="8"/>
  <c r="A7098" i="8"/>
  <c r="A7099" i="8" l="1"/>
  <c r="B7098" i="8"/>
  <c r="C7098" i="8"/>
  <c r="A7100" i="8" l="1"/>
  <c r="C7099" i="8"/>
  <c r="B7099" i="8"/>
  <c r="B7100" i="8" l="1"/>
  <c r="A7101" i="8"/>
  <c r="C7100" i="8"/>
  <c r="C7101" i="8" l="1"/>
  <c r="B7101" i="8"/>
  <c r="A7102" i="8"/>
  <c r="C7102" i="8" l="1"/>
  <c r="B7102" i="8"/>
  <c r="A7103" i="8"/>
  <c r="C7103" i="8" l="1"/>
  <c r="B7103" i="8"/>
  <c r="A7104" i="8"/>
  <c r="A7105" i="8" l="1"/>
  <c r="B7104" i="8"/>
  <c r="C7104" i="8"/>
  <c r="C7105" i="8" l="1"/>
  <c r="B7105" i="8"/>
  <c r="A7106" i="8"/>
  <c r="A7107" i="8" l="1"/>
  <c r="B7106" i="8"/>
  <c r="C7106" i="8"/>
  <c r="C7107" i="8" l="1"/>
  <c r="B7107" i="8"/>
  <c r="A7108" i="8"/>
  <c r="C7108" i="8" l="1"/>
  <c r="B7108" i="8"/>
  <c r="A7109" i="8"/>
  <c r="C7109" i="8" l="1"/>
  <c r="B7109" i="8"/>
  <c r="A7110" i="8"/>
  <c r="B7110" i="8" l="1"/>
  <c r="A7111" i="8"/>
  <c r="C7110" i="8"/>
  <c r="C7111" i="8" l="1"/>
  <c r="B7111" i="8"/>
  <c r="A7112" i="8"/>
  <c r="A7113" i="8" l="1"/>
  <c r="B7112" i="8"/>
  <c r="C7112" i="8"/>
  <c r="A7114" i="8" l="1"/>
  <c r="C7113" i="8"/>
  <c r="B7113" i="8"/>
  <c r="C7114" i="8" l="1"/>
  <c r="B7114" i="8"/>
  <c r="A7115" i="8"/>
  <c r="C7115" i="8" l="1"/>
  <c r="B7115" i="8"/>
  <c r="A7116" i="8"/>
  <c r="A7117" i="8" l="1"/>
  <c r="C7116" i="8"/>
  <c r="B7116" i="8"/>
  <c r="C7117" i="8" l="1"/>
  <c r="B7117" i="8"/>
  <c r="A7118" i="8"/>
  <c r="A7119" i="8" l="1"/>
  <c r="B7118" i="8"/>
  <c r="C7118" i="8"/>
  <c r="A7120" i="8" l="1"/>
  <c r="C7119" i="8"/>
  <c r="B7119" i="8"/>
  <c r="B7120" i="8" l="1"/>
  <c r="A7121" i="8"/>
  <c r="C7120" i="8"/>
  <c r="C7121" i="8" l="1"/>
  <c r="B7121" i="8"/>
  <c r="A7122" i="8"/>
  <c r="C7122" i="8" l="1"/>
  <c r="B7122" i="8"/>
  <c r="A7123" i="8"/>
  <c r="C7123" i="8" l="1"/>
  <c r="B7123" i="8"/>
  <c r="A7124" i="8"/>
  <c r="A7125" i="8" l="1"/>
  <c r="C7124" i="8"/>
  <c r="B7124" i="8"/>
  <c r="A7126" i="8" l="1"/>
  <c r="B7125" i="8"/>
  <c r="C7125" i="8"/>
  <c r="A7127" i="8" l="1"/>
  <c r="C7126" i="8"/>
  <c r="B7126" i="8"/>
  <c r="B7127" i="8" l="1"/>
  <c r="C7127" i="8"/>
  <c r="A7128" i="8"/>
  <c r="A7129" i="8" l="1"/>
  <c r="C7128" i="8"/>
  <c r="B7128" i="8"/>
  <c r="B7129" i="8" l="1"/>
  <c r="A7130" i="8"/>
  <c r="C7129" i="8"/>
  <c r="C7130" i="8" l="1"/>
  <c r="A7131" i="8"/>
  <c r="B7130" i="8"/>
  <c r="A7132" i="8" l="1"/>
  <c r="C7131" i="8"/>
  <c r="B7131" i="8"/>
  <c r="B7132" i="8" l="1"/>
  <c r="C7132" i="8"/>
  <c r="A7133" i="8"/>
  <c r="C7133" i="8" l="1"/>
  <c r="A7134" i="8"/>
  <c r="B7133" i="8"/>
  <c r="C7134" i="8" l="1"/>
  <c r="B7134" i="8"/>
  <c r="A7135" i="8"/>
  <c r="A7136" i="8" l="1"/>
  <c r="C7135" i="8"/>
  <c r="B7135" i="8"/>
  <c r="C7136" i="8" l="1"/>
  <c r="B7136" i="8"/>
  <c r="A7137" i="8"/>
  <c r="B7137" i="8" l="1"/>
  <c r="A7138" i="8"/>
  <c r="C7137" i="8"/>
  <c r="A7139" i="8" l="1"/>
  <c r="B7138" i="8"/>
  <c r="C7138" i="8"/>
  <c r="A7140" i="8" l="1"/>
  <c r="C7139" i="8"/>
  <c r="B7139" i="8"/>
  <c r="A7141" i="8" l="1"/>
  <c r="B7140" i="8"/>
  <c r="C7140" i="8"/>
  <c r="C7141" i="8" l="1"/>
  <c r="A7142" i="8"/>
  <c r="B7141" i="8"/>
  <c r="C7142" i="8" l="1"/>
  <c r="B7142" i="8"/>
  <c r="A7143" i="8"/>
  <c r="B7143" i="8" l="1"/>
  <c r="A7144" i="8"/>
  <c r="C7143" i="8"/>
  <c r="C7144" i="8" l="1"/>
  <c r="A7145" i="8"/>
  <c r="B7144" i="8"/>
  <c r="C7145" i="8" l="1"/>
  <c r="B7145" i="8"/>
  <c r="A7146" i="8"/>
  <c r="A7147" i="8" l="1"/>
  <c r="B7146" i="8"/>
  <c r="C7146" i="8"/>
  <c r="B7147" i="8" l="1"/>
  <c r="A7148" i="8"/>
  <c r="C7147" i="8"/>
  <c r="C7148" i="8" l="1"/>
  <c r="B7148" i="8"/>
  <c r="A7149" i="8"/>
  <c r="B7149" i="8" l="1"/>
  <c r="A7150" i="8"/>
  <c r="C7149" i="8"/>
  <c r="A7151" i="8" l="1"/>
  <c r="B7150" i="8"/>
  <c r="C7150" i="8"/>
  <c r="C7151" i="8" l="1"/>
  <c r="B7151" i="8"/>
  <c r="A7152" i="8"/>
  <c r="C7152" i="8" l="1"/>
  <c r="B7152" i="8"/>
  <c r="A7153" i="8"/>
  <c r="A7154" i="8" l="1"/>
  <c r="C7153" i="8"/>
  <c r="B7153" i="8"/>
  <c r="C7154" i="8" l="1"/>
  <c r="B7154" i="8"/>
  <c r="A7155" i="8"/>
  <c r="C7155" i="8" l="1"/>
  <c r="B7155" i="8"/>
  <c r="A7156" i="8"/>
  <c r="C7156" i="8" l="1"/>
  <c r="A7157" i="8"/>
  <c r="B7156" i="8"/>
  <c r="B7157" i="8" l="1"/>
  <c r="C7157" i="8"/>
  <c r="A7158" i="8"/>
  <c r="A7159" i="8" l="1"/>
  <c r="C7158" i="8"/>
  <c r="B7158" i="8"/>
  <c r="A7160" i="8" l="1"/>
  <c r="C7159" i="8"/>
  <c r="B7159" i="8"/>
  <c r="A7161" i="8" l="1"/>
  <c r="C7160" i="8"/>
  <c r="B7160" i="8"/>
  <c r="C7161" i="8" l="1"/>
  <c r="B7161" i="8"/>
  <c r="A7162" i="8"/>
  <c r="C7162" i="8" l="1"/>
  <c r="B7162" i="8"/>
  <c r="A7163" i="8"/>
  <c r="C7163" i="8" l="1"/>
  <c r="B7163" i="8"/>
  <c r="A7164" i="8"/>
  <c r="C7164" i="8" l="1"/>
  <c r="A7165" i="8"/>
  <c r="B7164" i="8"/>
  <c r="C7165" i="8" l="1"/>
  <c r="B7165" i="8"/>
  <c r="A7166" i="8"/>
  <c r="A7167" i="8" l="1"/>
  <c r="C7166" i="8"/>
  <c r="B7166" i="8"/>
  <c r="B7167" i="8" l="1"/>
  <c r="A7168" i="8"/>
  <c r="C7167" i="8"/>
  <c r="C7168" i="8" l="1"/>
  <c r="B7168" i="8"/>
  <c r="A7169" i="8"/>
  <c r="C7169" i="8" l="1"/>
  <c r="B7169" i="8"/>
  <c r="A7170" i="8"/>
  <c r="A7171" i="8" l="1"/>
  <c r="B7170" i="8"/>
  <c r="C7170" i="8"/>
  <c r="B7171" i="8" l="1"/>
  <c r="A7172" i="8"/>
  <c r="C7171" i="8"/>
  <c r="A7173" i="8" l="1"/>
  <c r="C7172" i="8"/>
  <c r="B7172" i="8"/>
  <c r="A7174" i="8" l="1"/>
  <c r="C7173" i="8"/>
  <c r="B7173" i="8"/>
  <c r="C7174" i="8" l="1"/>
  <c r="B7174" i="8"/>
  <c r="A7175" i="8"/>
  <c r="C7175" i="8" l="1"/>
  <c r="B7175" i="8"/>
  <c r="A7176" i="8"/>
  <c r="C7176" i="8" l="1"/>
  <c r="B7176" i="8"/>
  <c r="A7177" i="8"/>
  <c r="B7177" i="8" l="1"/>
  <c r="A7178" i="8"/>
  <c r="C7177" i="8"/>
  <c r="A7179" i="8" l="1"/>
  <c r="C7178" i="8"/>
  <c r="B7178" i="8"/>
  <c r="A7180" i="8" l="1"/>
  <c r="B7179" i="8"/>
  <c r="C7179" i="8"/>
  <c r="A7181" i="8" l="1"/>
  <c r="C7180" i="8"/>
  <c r="B7180" i="8"/>
  <c r="C7181" i="8" l="1"/>
  <c r="B7181" i="8"/>
  <c r="A7182" i="8"/>
  <c r="C7182" i="8" l="1"/>
  <c r="B7182" i="8"/>
  <c r="A7183" i="8"/>
  <c r="A7184" i="8" l="1"/>
  <c r="C7183" i="8"/>
  <c r="B7183" i="8"/>
  <c r="C7184" i="8" l="1"/>
  <c r="A7185" i="8"/>
  <c r="B7184" i="8"/>
  <c r="A7186" i="8" l="1"/>
  <c r="C7185" i="8"/>
  <c r="B7185" i="8"/>
  <c r="A7187" i="8" l="1"/>
  <c r="C7186" i="8"/>
  <c r="B7186" i="8"/>
  <c r="B7187" i="8" l="1"/>
  <c r="A7188" i="8"/>
  <c r="C7187" i="8"/>
  <c r="C7188" i="8" l="1"/>
  <c r="B7188" i="8"/>
  <c r="A7189" i="8"/>
  <c r="C7189" i="8" l="1"/>
  <c r="B7189" i="8"/>
  <c r="A7190" i="8"/>
  <c r="C7190" i="8" l="1"/>
  <c r="B7190" i="8"/>
  <c r="A7191" i="8"/>
  <c r="C7191" i="8" l="1"/>
  <c r="B7191" i="8"/>
  <c r="A7192" i="8"/>
  <c r="C7192" i="8" l="1"/>
  <c r="A7193" i="8"/>
  <c r="B7192" i="8"/>
  <c r="A7194" i="8" l="1"/>
  <c r="C7193" i="8"/>
  <c r="B7193" i="8"/>
  <c r="C7194" i="8" l="1"/>
  <c r="B7194" i="8"/>
  <c r="A7195" i="8"/>
  <c r="C7195" i="8" l="1"/>
  <c r="B7195" i="8"/>
  <c r="A7196" i="8"/>
  <c r="C7196" i="8" l="1"/>
  <c r="B7196" i="8"/>
  <c r="A7197" i="8"/>
  <c r="B7197" i="8" l="1"/>
  <c r="A7198" i="8"/>
  <c r="C7197" i="8"/>
  <c r="C7198" i="8" l="1"/>
  <c r="B7198" i="8"/>
  <c r="A7199" i="8"/>
  <c r="A7200" i="8" l="1"/>
  <c r="B7199" i="8"/>
  <c r="C7199" i="8"/>
  <c r="A7201" i="8" l="1"/>
  <c r="C7200" i="8"/>
  <c r="B7200" i="8"/>
  <c r="C7201" i="8" l="1"/>
  <c r="B7201" i="8"/>
  <c r="A7202" i="8"/>
  <c r="C7202" i="8" l="1"/>
  <c r="B7202" i="8"/>
  <c r="A7203" i="8"/>
  <c r="A7204" i="8" l="1"/>
  <c r="C7203" i="8"/>
  <c r="B7203" i="8"/>
  <c r="C7204" i="8" l="1"/>
  <c r="B7204" i="8"/>
  <c r="A7205" i="8"/>
  <c r="A7206" i="8" l="1"/>
  <c r="B7205" i="8"/>
  <c r="C7205" i="8"/>
  <c r="A7207" i="8" l="1"/>
  <c r="C7206" i="8"/>
  <c r="B7206" i="8"/>
  <c r="B7207" i="8" l="1"/>
  <c r="A7208" i="8"/>
  <c r="C7207" i="8"/>
  <c r="C7208" i="8" l="1"/>
  <c r="B7208" i="8"/>
  <c r="A7209" i="8"/>
  <c r="C7209" i="8" l="1"/>
  <c r="B7209" i="8"/>
  <c r="A7210" i="8"/>
  <c r="C7210" i="8" l="1"/>
  <c r="B7210" i="8"/>
  <c r="A7211" i="8"/>
  <c r="A7212" i="8" l="1"/>
  <c r="B7211" i="8"/>
  <c r="C7211" i="8"/>
  <c r="C7212" i="8" l="1"/>
  <c r="B7212" i="8"/>
  <c r="A7213" i="8"/>
  <c r="A7214" i="8" l="1"/>
  <c r="B7213" i="8"/>
  <c r="C7213" i="8"/>
  <c r="C7214" i="8" l="1"/>
  <c r="B7214" i="8"/>
  <c r="A7215" i="8"/>
  <c r="C7215" i="8" l="1"/>
  <c r="B7215" i="8"/>
  <c r="A7216" i="8"/>
  <c r="C7216" i="8" l="1"/>
  <c r="B7216" i="8"/>
  <c r="A7217" i="8"/>
  <c r="B7217" i="8" l="1"/>
  <c r="A7218" i="8"/>
  <c r="C7217" i="8"/>
  <c r="C7218" i="8" l="1"/>
  <c r="B7218" i="8"/>
  <c r="A7219" i="8"/>
  <c r="A7220" i="8" l="1"/>
  <c r="C7219" i="8"/>
  <c r="B7219" i="8"/>
  <c r="A7221" i="8" l="1"/>
  <c r="C7220" i="8"/>
  <c r="B7220" i="8"/>
  <c r="C7221" i="8" l="1"/>
  <c r="B7221" i="8"/>
  <c r="A7222" i="8"/>
  <c r="C7222" i="8" l="1"/>
  <c r="B7222" i="8"/>
  <c r="A7223" i="8"/>
  <c r="A7224" i="8" l="1"/>
  <c r="C7223" i="8"/>
  <c r="B7223" i="8"/>
  <c r="C7224" i="8" l="1"/>
  <c r="B7224" i="8"/>
  <c r="A7225" i="8"/>
  <c r="A7226" i="8" l="1"/>
  <c r="B7225" i="8"/>
  <c r="C7225" i="8"/>
  <c r="A7227" i="8" l="1"/>
  <c r="C7226" i="8"/>
  <c r="B7226" i="8"/>
  <c r="B7227" i="8" l="1"/>
  <c r="A7228" i="8"/>
  <c r="C7227" i="8"/>
  <c r="C7228" i="8" l="1"/>
  <c r="B7228" i="8"/>
  <c r="A7229" i="8"/>
  <c r="C7229" i="8" l="1"/>
  <c r="B7229" i="8"/>
  <c r="A7230" i="8"/>
  <c r="C7230" i="8" l="1"/>
  <c r="B7230" i="8"/>
  <c r="A7231" i="8"/>
  <c r="A7232" i="8" l="1"/>
  <c r="C7231" i="8"/>
  <c r="B7231" i="8"/>
  <c r="A7233" i="8" l="1"/>
  <c r="C7232" i="8"/>
  <c r="B7232" i="8"/>
  <c r="A7234" i="8" l="1"/>
  <c r="B7233" i="8"/>
  <c r="C7233" i="8"/>
  <c r="C7234" i="8" l="1"/>
  <c r="B7234" i="8"/>
  <c r="A7235" i="8"/>
  <c r="C7235" i="8" l="1"/>
  <c r="B7235" i="8"/>
  <c r="A7236" i="8"/>
  <c r="C7236" i="8" l="1"/>
  <c r="A7237" i="8"/>
  <c r="B7236" i="8"/>
  <c r="B7237" i="8" l="1"/>
  <c r="C7237" i="8"/>
  <c r="A7238" i="8"/>
  <c r="A7239" i="8" l="1"/>
  <c r="C7238" i="8"/>
  <c r="B7238" i="8"/>
  <c r="A7240" i="8" l="1"/>
  <c r="C7239" i="8"/>
  <c r="B7239" i="8"/>
  <c r="A7241" i="8" l="1"/>
  <c r="C7240" i="8"/>
  <c r="B7240" i="8"/>
  <c r="C7241" i="8" l="1"/>
  <c r="B7241" i="8"/>
  <c r="A7242" i="8"/>
  <c r="C7242" i="8" l="1"/>
  <c r="B7242" i="8"/>
  <c r="A7243" i="8"/>
  <c r="C7243" i="8" l="1"/>
  <c r="B7243" i="8"/>
  <c r="A7244" i="8"/>
  <c r="C7244" i="8" l="1"/>
  <c r="A7245" i="8"/>
  <c r="B7244" i="8"/>
  <c r="C7245" i="8" l="1"/>
  <c r="B7245" i="8"/>
  <c r="A7246" i="8"/>
  <c r="A7247" i="8" l="1"/>
  <c r="B7246" i="8"/>
  <c r="C7246" i="8"/>
  <c r="B7247" i="8" l="1"/>
  <c r="A7248" i="8"/>
  <c r="C7247" i="8"/>
  <c r="C7248" i="8" l="1"/>
  <c r="B7248" i="8"/>
  <c r="A7249" i="8"/>
  <c r="C7249" i="8" l="1"/>
  <c r="B7249" i="8"/>
  <c r="A7250" i="8"/>
  <c r="A7251" i="8" l="1"/>
  <c r="C7250" i="8"/>
  <c r="B7250" i="8"/>
  <c r="C7251" i="8" l="1"/>
  <c r="B7251" i="8"/>
  <c r="A7252" i="8"/>
  <c r="A7253" i="8" l="1"/>
  <c r="C7252" i="8"/>
  <c r="B7252" i="8"/>
  <c r="A7254" i="8" l="1"/>
  <c r="C7253" i="8"/>
  <c r="B7253" i="8"/>
  <c r="C7254" i="8" l="1"/>
  <c r="B7254" i="8"/>
  <c r="A7255" i="8"/>
  <c r="C7255" i="8" l="1"/>
  <c r="B7255" i="8"/>
  <c r="A7256" i="8"/>
  <c r="C7256" i="8" l="1"/>
  <c r="A7257" i="8"/>
  <c r="B7256" i="8"/>
  <c r="B7257" i="8" l="1"/>
  <c r="C7257" i="8"/>
  <c r="A7258" i="8"/>
  <c r="A7259" i="8" l="1"/>
  <c r="C7258" i="8"/>
  <c r="B7258" i="8"/>
  <c r="A7260" i="8" l="1"/>
  <c r="C7259" i="8"/>
  <c r="B7259" i="8"/>
  <c r="A7261" i="8" l="1"/>
  <c r="C7260" i="8"/>
  <c r="B7260" i="8"/>
  <c r="C7261" i="8" l="1"/>
  <c r="B7261" i="8"/>
  <c r="A7262" i="8"/>
  <c r="C7262" i="8" l="1"/>
  <c r="B7262" i="8"/>
  <c r="A7263" i="8"/>
  <c r="C7263" i="8" l="1"/>
  <c r="B7263" i="8"/>
  <c r="A7264" i="8"/>
  <c r="C7264" i="8" l="1"/>
  <c r="A7265" i="8"/>
  <c r="B7264" i="8"/>
  <c r="C7265" i="8" l="1"/>
  <c r="B7265" i="8"/>
  <c r="A7266" i="8"/>
  <c r="A7267" i="8" l="1"/>
  <c r="C7266" i="8"/>
  <c r="B7266" i="8"/>
  <c r="B7267" i="8" l="1"/>
  <c r="A7268" i="8"/>
  <c r="C7267" i="8"/>
  <c r="C7268" i="8" l="1"/>
  <c r="B7268" i="8"/>
  <c r="A7269" i="8"/>
  <c r="C7269" i="8" l="1"/>
  <c r="B7269" i="8"/>
  <c r="A7270" i="8"/>
  <c r="A7271" i="8" l="1"/>
  <c r="B7270" i="8"/>
  <c r="C7270" i="8"/>
  <c r="B7271" i="8" l="1"/>
  <c r="A7272" i="8"/>
  <c r="C7271" i="8"/>
  <c r="A7273" i="8" l="1"/>
  <c r="C7272" i="8"/>
  <c r="B7272" i="8"/>
  <c r="A7274" i="8" l="1"/>
  <c r="C7273" i="8"/>
  <c r="B7273" i="8"/>
  <c r="C7274" i="8" l="1"/>
  <c r="B7274" i="8"/>
  <c r="A7275" i="8"/>
  <c r="C7275" i="8" l="1"/>
  <c r="B7275" i="8"/>
  <c r="A7276" i="8"/>
  <c r="C7276" i="8" l="1"/>
  <c r="B7276" i="8"/>
  <c r="A7277" i="8"/>
  <c r="B7277" i="8" l="1"/>
  <c r="A7278" i="8"/>
  <c r="C7277" i="8"/>
  <c r="A7279" i="8" l="1"/>
  <c r="B7278" i="8"/>
  <c r="C7278" i="8"/>
  <c r="A7280" i="8" l="1"/>
  <c r="B7279" i="8"/>
  <c r="C7279" i="8"/>
  <c r="A7281" i="8" l="1"/>
  <c r="C7280" i="8"/>
  <c r="B7280" i="8"/>
  <c r="C7281" i="8" l="1"/>
  <c r="B7281" i="8"/>
  <c r="A7282" i="8"/>
  <c r="C7282" i="8" l="1"/>
  <c r="B7282" i="8"/>
  <c r="A7283" i="8"/>
  <c r="C7283" i="8" l="1"/>
  <c r="B7283" i="8"/>
  <c r="A7284" i="8"/>
  <c r="C7284" i="8" l="1"/>
  <c r="A7285" i="8"/>
  <c r="B7284" i="8"/>
  <c r="A7286" i="8" l="1"/>
  <c r="B7285" i="8"/>
  <c r="C7285" i="8"/>
  <c r="A7287" i="8" l="1"/>
  <c r="C7286" i="8"/>
  <c r="B7286" i="8"/>
  <c r="B7287" i="8" l="1"/>
  <c r="A7288" i="8"/>
  <c r="C7287" i="8"/>
  <c r="C7288" i="8" l="1"/>
  <c r="B7288" i="8"/>
  <c r="A7289" i="8"/>
  <c r="C7289" i="8" l="1"/>
  <c r="B7289" i="8"/>
  <c r="A7290" i="8"/>
  <c r="C7290" i="8" l="1"/>
  <c r="B7290" i="8"/>
  <c r="A7291" i="8"/>
  <c r="A7292" i="8" l="1"/>
  <c r="C7291" i="8"/>
  <c r="B7291" i="8"/>
  <c r="C7292" i="8" l="1"/>
  <c r="A7293" i="8"/>
  <c r="B7292" i="8"/>
  <c r="A7294" i="8" l="1"/>
  <c r="C7293" i="8"/>
  <c r="B7293" i="8"/>
  <c r="C7294" i="8" l="1"/>
  <c r="B7294" i="8"/>
  <c r="A7295" i="8"/>
  <c r="C7295" i="8" l="1"/>
  <c r="B7295" i="8"/>
  <c r="A7296" i="8"/>
  <c r="C7296" i="8" l="1"/>
  <c r="B7296" i="8"/>
  <c r="A7297" i="8"/>
  <c r="B7297" i="8" l="1"/>
  <c r="A7298" i="8"/>
  <c r="C7297" i="8"/>
  <c r="C7298" i="8" l="1"/>
  <c r="B7298" i="8"/>
  <c r="A7299" i="8"/>
  <c r="A7300" i="8" l="1"/>
  <c r="C7299" i="8"/>
  <c r="B7299" i="8"/>
  <c r="A7301" i="8" l="1"/>
  <c r="C7300" i="8"/>
  <c r="B7300" i="8"/>
  <c r="B7301" i="8" l="1"/>
  <c r="C7301" i="8"/>
  <c r="A7302" i="8"/>
  <c r="C7302" i="8" l="1"/>
  <c r="B7302" i="8"/>
  <c r="A7303" i="8"/>
  <c r="B7303" i="8" l="1"/>
  <c r="A7304" i="8"/>
  <c r="C7303" i="8"/>
  <c r="B7304" i="8" l="1"/>
  <c r="A7305" i="8"/>
  <c r="C7304" i="8"/>
  <c r="C7305" i="8" l="1"/>
  <c r="B7305" i="8"/>
  <c r="A7306" i="8"/>
  <c r="C7306" i="8" l="1"/>
  <c r="A7307" i="8"/>
  <c r="B7306" i="8"/>
  <c r="A7308" i="8" l="1"/>
  <c r="C7307" i="8"/>
  <c r="B7307" i="8"/>
  <c r="C7308" i="8" l="1"/>
  <c r="B7308" i="8"/>
  <c r="A7309" i="8"/>
  <c r="B7309" i="8" l="1"/>
  <c r="A7310" i="8"/>
  <c r="C7309" i="8"/>
  <c r="C7310" i="8" l="1"/>
  <c r="A7311" i="8"/>
  <c r="B7310" i="8"/>
  <c r="B7311" i="8" l="1"/>
  <c r="C7311" i="8"/>
  <c r="A7312" i="8"/>
  <c r="C7312" i="8" l="1"/>
  <c r="B7312" i="8"/>
  <c r="A7313" i="8"/>
  <c r="A7314" i="8" l="1"/>
  <c r="B7313" i="8"/>
  <c r="C7313" i="8"/>
  <c r="C7314" i="8" l="1"/>
  <c r="B7314" i="8"/>
  <c r="A7315" i="8"/>
  <c r="C7315" i="8" l="1"/>
  <c r="A7316" i="8"/>
  <c r="B7315" i="8"/>
  <c r="C7316" i="8" l="1"/>
  <c r="B7316" i="8"/>
  <c r="A7317" i="8"/>
  <c r="A7318" i="8" l="1"/>
  <c r="C7317" i="8"/>
  <c r="B7317" i="8"/>
  <c r="C7318" i="8" l="1"/>
  <c r="B7318" i="8"/>
  <c r="A7319" i="8"/>
  <c r="C7319" i="8" l="1"/>
  <c r="A7320" i="8"/>
  <c r="B7319" i="8"/>
  <c r="A7321" i="8" l="1"/>
  <c r="C7320" i="8"/>
  <c r="B7320" i="8"/>
  <c r="B7321" i="8" l="1"/>
  <c r="A7322" i="8"/>
  <c r="C7321" i="8"/>
  <c r="C7322" i="8" l="1"/>
  <c r="B7322" i="8"/>
  <c r="A7323" i="8"/>
  <c r="C7323" i="8" l="1"/>
  <c r="B7323" i="8"/>
  <c r="A7324" i="8"/>
  <c r="A7325" i="8" l="1"/>
  <c r="C7324" i="8"/>
  <c r="B7324" i="8"/>
  <c r="C7325" i="8" l="1"/>
  <c r="B7325" i="8"/>
  <c r="A7326" i="8"/>
  <c r="A7327" i="8" l="1"/>
  <c r="C7326" i="8"/>
  <c r="B7326" i="8"/>
  <c r="A7328" i="8" l="1"/>
  <c r="C7327" i="8"/>
  <c r="B7327" i="8"/>
  <c r="C7328" i="8" l="1"/>
  <c r="B7328" i="8"/>
  <c r="A7329" i="8"/>
  <c r="C7329" i="8" l="1"/>
  <c r="B7329" i="8"/>
  <c r="A7330" i="8"/>
  <c r="C7330" i="8" l="1"/>
  <c r="A7331" i="8"/>
  <c r="B7330" i="8"/>
  <c r="B7331" i="8" l="1"/>
  <c r="C7331" i="8"/>
  <c r="A7332" i="8"/>
  <c r="A7333" i="8" l="1"/>
  <c r="C7332" i="8"/>
  <c r="B7332" i="8"/>
  <c r="A7334" i="8" l="1"/>
  <c r="C7333" i="8"/>
  <c r="B7333" i="8"/>
  <c r="A7335" i="8" l="1"/>
  <c r="C7334" i="8"/>
  <c r="B7334" i="8"/>
  <c r="C7335" i="8" l="1"/>
  <c r="B7335" i="8"/>
  <c r="A7336" i="8"/>
  <c r="C7336" i="8" l="1"/>
  <c r="B7336" i="8"/>
  <c r="A7337" i="8"/>
  <c r="C7337" i="8" l="1"/>
  <c r="B7337" i="8"/>
  <c r="A7338" i="8"/>
  <c r="C7338" i="8" l="1"/>
  <c r="A7339" i="8"/>
  <c r="B7338" i="8"/>
  <c r="C7339" i="8" l="1"/>
  <c r="B7339" i="8"/>
  <c r="A7340" i="8"/>
  <c r="A7341" i="8" l="1"/>
  <c r="C7340" i="8"/>
  <c r="B7340" i="8"/>
  <c r="B7341" i="8" l="1"/>
  <c r="A7342" i="8"/>
  <c r="C7341" i="8"/>
  <c r="C7342" i="8" l="1"/>
  <c r="B7342" i="8"/>
  <c r="A7343" i="8"/>
  <c r="C7343" i="8" l="1"/>
  <c r="B7343" i="8"/>
  <c r="A7344" i="8"/>
  <c r="A7345" i="8" l="1"/>
  <c r="B7344" i="8"/>
  <c r="C7344" i="8"/>
  <c r="B7345" i="8" l="1"/>
  <c r="A7346" i="8"/>
  <c r="C7345" i="8"/>
  <c r="A7347" i="8" l="1"/>
  <c r="C7346" i="8"/>
  <c r="B7346" i="8"/>
  <c r="A7348" i="8" l="1"/>
  <c r="C7347" i="8"/>
  <c r="B7347" i="8"/>
  <c r="C7348" i="8" l="1"/>
  <c r="B7348" i="8"/>
  <c r="A7349" i="8"/>
  <c r="C7349" i="8" l="1"/>
  <c r="B7349" i="8"/>
  <c r="A7350" i="8"/>
  <c r="C7350" i="8" l="1"/>
  <c r="B7350" i="8"/>
  <c r="A7351" i="8"/>
  <c r="B7351" i="8" l="1"/>
  <c r="A7352" i="8"/>
  <c r="C7351" i="8"/>
  <c r="A7353" i="8" l="1"/>
  <c r="B7352" i="8"/>
  <c r="C7352" i="8"/>
  <c r="A7354" i="8" l="1"/>
  <c r="B7353" i="8"/>
  <c r="C7353" i="8"/>
  <c r="A7355" i="8" l="1"/>
  <c r="C7354" i="8"/>
  <c r="B7354" i="8"/>
  <c r="C7355" i="8" l="1"/>
  <c r="B7355" i="8"/>
  <c r="A7356" i="8"/>
  <c r="C7356" i="8" l="1"/>
  <c r="B7356" i="8"/>
  <c r="A7357" i="8"/>
  <c r="C7357" i="8" l="1"/>
  <c r="B7357" i="8"/>
  <c r="A7358" i="8"/>
  <c r="C7358" i="8" l="1"/>
  <c r="B7358" i="8"/>
  <c r="A7359" i="8"/>
  <c r="A7360" i="8" l="1"/>
  <c r="B7359" i="8"/>
  <c r="C7359" i="8"/>
  <c r="A7361" i="8" l="1"/>
  <c r="C7360" i="8"/>
  <c r="B7360" i="8"/>
  <c r="B7361" i="8" l="1"/>
  <c r="A7362" i="8"/>
  <c r="C7361" i="8"/>
  <c r="C7362" i="8" l="1"/>
  <c r="B7362" i="8"/>
  <c r="A7363" i="8"/>
  <c r="C7363" i="8" l="1"/>
  <c r="B7363" i="8"/>
  <c r="A7364" i="8"/>
  <c r="C7364" i="8" l="1"/>
  <c r="B7364" i="8"/>
  <c r="A7365" i="8"/>
  <c r="A7366" i="8" l="1"/>
  <c r="C7365" i="8"/>
  <c r="B7365" i="8"/>
  <c r="C7366" i="8" l="1"/>
  <c r="A7367" i="8"/>
  <c r="B7366" i="8"/>
  <c r="A7368" i="8" l="1"/>
  <c r="C7367" i="8"/>
  <c r="B7367" i="8"/>
  <c r="C7368" i="8" l="1"/>
  <c r="B7368" i="8"/>
  <c r="A7369" i="8"/>
  <c r="C7369" i="8" l="1"/>
  <c r="B7369" i="8"/>
  <c r="A7370" i="8"/>
  <c r="C7370" i="8" l="1"/>
  <c r="B7370" i="8"/>
  <c r="A7371" i="8"/>
  <c r="B7371" i="8" l="1"/>
  <c r="A7372" i="8"/>
  <c r="C7371" i="8"/>
  <c r="C7372" i="8" l="1"/>
  <c r="B7372" i="8"/>
  <c r="A7373" i="8"/>
  <c r="A7374" i="8" l="1"/>
  <c r="C7373" i="8"/>
  <c r="B7373" i="8"/>
  <c r="A7375" i="8" l="1"/>
  <c r="C7374" i="8"/>
  <c r="B7374" i="8"/>
  <c r="C7375" i="8" l="1"/>
  <c r="B7375" i="8"/>
  <c r="A7376" i="8"/>
  <c r="C7376" i="8" l="1"/>
  <c r="B7376" i="8"/>
  <c r="A7377" i="8"/>
  <c r="A7378" i="8" l="1"/>
  <c r="C7377" i="8"/>
  <c r="B7377" i="8"/>
  <c r="C7378" i="8" l="1"/>
  <c r="B7378" i="8"/>
  <c r="A7379" i="8"/>
  <c r="A7380" i="8" l="1"/>
  <c r="C7379" i="8"/>
  <c r="B7379" i="8"/>
  <c r="A7381" i="8" l="1"/>
  <c r="C7380" i="8"/>
  <c r="B7380" i="8"/>
  <c r="B7381" i="8" l="1"/>
  <c r="A7382" i="8"/>
  <c r="C7381" i="8"/>
  <c r="C7382" i="8" l="1"/>
  <c r="B7382" i="8"/>
  <c r="A7383" i="8"/>
  <c r="C7383" i="8" l="1"/>
  <c r="B7383" i="8"/>
  <c r="A7384" i="8"/>
  <c r="C7384" i="8" l="1"/>
  <c r="B7384" i="8"/>
  <c r="A7385" i="8"/>
  <c r="A7386" i="8" l="1"/>
  <c r="C7385" i="8"/>
  <c r="B7385" i="8"/>
  <c r="C7386" i="8" l="1"/>
  <c r="B7386" i="8"/>
  <c r="A7387" i="8"/>
  <c r="A7388" i="8" l="1"/>
  <c r="B7387" i="8"/>
  <c r="C7387" i="8"/>
  <c r="C7388" i="8" l="1"/>
  <c r="B7388" i="8"/>
  <c r="A7389" i="8"/>
  <c r="C7389" i="8" l="1"/>
  <c r="B7389" i="8"/>
  <c r="A7390" i="8"/>
  <c r="C7390" i="8" l="1"/>
  <c r="B7390" i="8"/>
  <c r="A7391" i="8"/>
  <c r="B7391" i="8" l="1"/>
  <c r="A7392" i="8"/>
  <c r="C7391" i="8"/>
  <c r="C7392" i="8" l="1"/>
  <c r="B7392" i="8"/>
  <c r="A7393" i="8"/>
  <c r="A7394" i="8" l="1"/>
  <c r="B7393" i="8"/>
  <c r="C7393" i="8"/>
  <c r="A7395" i="8" l="1"/>
  <c r="C7394" i="8"/>
  <c r="B7394" i="8"/>
  <c r="C7395" i="8" l="1"/>
  <c r="B7395" i="8"/>
  <c r="A7396" i="8"/>
  <c r="C7396" i="8" l="1"/>
  <c r="B7396" i="8"/>
  <c r="A7397" i="8"/>
  <c r="A7398" i="8" l="1"/>
  <c r="C7397" i="8"/>
  <c r="B7397" i="8"/>
  <c r="C7398" i="8" l="1"/>
  <c r="A7399" i="8"/>
  <c r="B7398" i="8"/>
  <c r="A7400" i="8" l="1"/>
  <c r="B7399" i="8"/>
  <c r="C7399" i="8"/>
  <c r="A7401" i="8" l="1"/>
  <c r="C7400" i="8"/>
  <c r="B7400" i="8"/>
  <c r="B7401" i="8" l="1"/>
  <c r="A7402" i="8"/>
  <c r="C7401" i="8"/>
  <c r="C7402" i="8" l="1"/>
  <c r="B7402" i="8"/>
  <c r="A7403" i="8"/>
  <c r="C7403" i="8" l="1"/>
  <c r="B7403" i="8"/>
  <c r="A7404" i="8"/>
  <c r="A7405" i="8" l="1"/>
  <c r="C7404" i="8"/>
  <c r="B7404" i="8"/>
  <c r="A7406" i="8" l="1"/>
  <c r="C7405" i="8"/>
  <c r="B7405" i="8"/>
  <c r="C7406" i="8" l="1"/>
  <c r="B7406" i="8"/>
  <c r="A7407" i="8"/>
  <c r="A7408" i="8" l="1"/>
  <c r="B7407" i="8"/>
  <c r="C7407" i="8"/>
  <c r="C7408" i="8" l="1"/>
  <c r="B7408" i="8"/>
  <c r="A7409" i="8"/>
  <c r="C7409" i="8" l="1"/>
  <c r="B7409" i="8"/>
  <c r="A7410" i="8"/>
  <c r="C7410" i="8" l="1"/>
  <c r="A7411" i="8"/>
  <c r="B7410" i="8"/>
  <c r="B7411" i="8" l="1"/>
  <c r="C7411" i="8"/>
  <c r="A7412" i="8"/>
  <c r="C7412" i="8" l="1"/>
  <c r="B7412" i="8"/>
  <c r="A7413" i="8"/>
  <c r="A7414" i="8" l="1"/>
  <c r="C7413" i="8"/>
  <c r="B7413" i="8"/>
  <c r="A7415" i="8" l="1"/>
  <c r="C7414" i="8"/>
  <c r="B7414" i="8"/>
  <c r="C7415" i="8" l="1"/>
  <c r="B7415" i="8"/>
  <c r="A7416" i="8"/>
  <c r="C7416" i="8" l="1"/>
  <c r="B7416" i="8"/>
  <c r="A7417" i="8"/>
  <c r="C7417" i="8" l="1"/>
  <c r="B7417" i="8"/>
  <c r="A7418" i="8"/>
  <c r="C7418" i="8" l="1"/>
  <c r="A7419" i="8"/>
  <c r="B7418" i="8"/>
  <c r="C7419" i="8" l="1"/>
  <c r="B7419" i="8"/>
  <c r="A7420" i="8"/>
  <c r="A7421" i="8" l="1"/>
  <c r="C7420" i="8"/>
  <c r="B7420" i="8"/>
  <c r="B7421" i="8" l="1"/>
  <c r="A7422" i="8"/>
  <c r="C7421" i="8"/>
  <c r="C7422" i="8" l="1"/>
  <c r="B7422" i="8"/>
  <c r="A7423" i="8"/>
  <c r="C7423" i="8" l="1"/>
  <c r="B7423" i="8"/>
  <c r="A7424" i="8"/>
  <c r="A7425" i="8" l="1"/>
  <c r="B7424" i="8"/>
  <c r="C7424" i="8"/>
  <c r="C7425" i="8" l="1"/>
  <c r="B7425" i="8"/>
  <c r="A7426" i="8"/>
  <c r="A7427" i="8" l="1"/>
  <c r="C7426" i="8"/>
  <c r="B7426" i="8"/>
  <c r="A7428" i="8" l="1"/>
  <c r="C7427" i="8"/>
  <c r="B7427" i="8"/>
  <c r="C7428" i="8" l="1"/>
  <c r="B7428" i="8"/>
  <c r="A7429" i="8"/>
  <c r="C7429" i="8" l="1"/>
  <c r="B7429" i="8"/>
  <c r="A7430" i="8"/>
  <c r="C7430" i="8" l="1"/>
  <c r="A7431" i="8"/>
  <c r="B7430" i="8"/>
  <c r="B7431" i="8" l="1"/>
  <c r="C7431" i="8"/>
  <c r="A7432" i="8"/>
  <c r="A7433" i="8" l="1"/>
  <c r="C7432" i="8"/>
  <c r="B7432" i="8"/>
  <c r="A7434" i="8" l="1"/>
  <c r="C7433" i="8"/>
  <c r="B7433" i="8"/>
  <c r="A7435" i="8" l="1"/>
  <c r="C7434" i="8"/>
  <c r="B7434" i="8"/>
  <c r="C7435" i="8" l="1"/>
  <c r="B7435" i="8"/>
  <c r="A7436" i="8"/>
  <c r="C7436" i="8" l="1"/>
  <c r="B7436" i="8"/>
  <c r="A7437" i="8"/>
  <c r="C7437" i="8" l="1"/>
  <c r="B7437" i="8"/>
  <c r="A7438" i="8"/>
  <c r="C7438" i="8" l="1"/>
  <c r="A7439" i="8"/>
  <c r="B7438" i="8"/>
  <c r="C7439" i="8" l="1"/>
  <c r="B7439" i="8"/>
  <c r="A7440" i="8"/>
  <c r="A7441" i="8" l="1"/>
  <c r="C7440" i="8"/>
  <c r="B7440" i="8"/>
  <c r="B7441" i="8" l="1"/>
  <c r="A7442" i="8"/>
  <c r="C7441" i="8"/>
  <c r="C7442" i="8" l="1"/>
  <c r="B7442" i="8"/>
  <c r="A7443" i="8"/>
  <c r="C7443" i="8" l="1"/>
  <c r="B7443" i="8"/>
  <c r="A7444" i="8"/>
  <c r="A7445" i="8" l="1"/>
  <c r="B7444" i="8"/>
  <c r="C7444" i="8"/>
  <c r="B7445" i="8" l="1"/>
  <c r="C7445" i="8"/>
  <c r="A7446" i="8"/>
  <c r="A7447" i="8" l="1"/>
  <c r="C7446" i="8"/>
  <c r="B7446" i="8"/>
  <c r="A7448" i="8" l="1"/>
  <c r="C7447" i="8"/>
  <c r="B7447" i="8"/>
  <c r="C7448" i="8" l="1"/>
  <c r="B7448" i="8"/>
  <c r="A7449" i="8"/>
  <c r="C7449" i="8" l="1"/>
  <c r="B7449" i="8"/>
  <c r="A7450" i="8"/>
  <c r="C7450" i="8" l="1"/>
  <c r="A7451" i="8"/>
  <c r="B7450" i="8"/>
  <c r="B7451" i="8" l="1"/>
  <c r="A7452" i="8"/>
  <c r="C7451" i="8"/>
  <c r="A7453" i="8" l="1"/>
  <c r="C7452" i="8"/>
  <c r="B7452" i="8"/>
  <c r="A7454" i="8" l="1"/>
  <c r="B7453" i="8"/>
  <c r="C7453" i="8"/>
  <c r="A7455" i="8" l="1"/>
  <c r="C7454" i="8"/>
  <c r="B7454" i="8"/>
  <c r="C7455" i="8" l="1"/>
  <c r="B7455" i="8"/>
  <c r="A7456" i="8"/>
  <c r="C7456" i="8" l="1"/>
  <c r="B7456" i="8"/>
  <c r="A7457" i="8"/>
  <c r="A7458" i="8" l="1"/>
  <c r="B7457" i="8"/>
  <c r="C7457" i="8"/>
  <c r="A7459" i="8" l="1"/>
  <c r="C7458" i="8"/>
  <c r="B7458" i="8"/>
  <c r="A7460" i="8" l="1"/>
  <c r="B7459" i="8"/>
  <c r="C7459" i="8"/>
  <c r="B7460" i="8" l="1"/>
  <c r="A7461" i="8"/>
  <c r="C7460" i="8"/>
  <c r="C7461" i="8" l="1"/>
  <c r="B7461" i="8"/>
  <c r="A7462" i="8"/>
  <c r="A7463" i="8" l="1"/>
  <c r="C7462" i="8"/>
  <c r="B7462" i="8"/>
  <c r="B7463" i="8" l="1"/>
  <c r="A7464" i="8"/>
  <c r="C7463" i="8"/>
  <c r="A7465" i="8" l="1"/>
  <c r="C7464" i="8"/>
  <c r="B7464" i="8"/>
  <c r="B7465" i="8" l="1"/>
  <c r="A7466" i="8"/>
  <c r="C7465" i="8"/>
  <c r="C7466" i="8" l="1"/>
  <c r="B7466" i="8"/>
  <c r="A7467" i="8"/>
  <c r="C7467" i="8" l="1"/>
  <c r="B7467" i="8"/>
  <c r="A7468" i="8"/>
  <c r="C7468" i="8" l="1"/>
  <c r="A7469" i="8"/>
  <c r="B7468" i="8"/>
  <c r="A7470" i="8" l="1"/>
  <c r="C7469" i="8"/>
  <c r="B7469" i="8"/>
  <c r="B7470" i="8" l="1"/>
  <c r="A7471" i="8"/>
  <c r="C7470" i="8"/>
  <c r="C7471" i="8" l="1"/>
  <c r="B7471" i="8"/>
  <c r="A7472" i="8"/>
  <c r="C7472" i="8" l="1"/>
  <c r="B7472" i="8"/>
  <c r="A7473" i="8"/>
  <c r="A7474" i="8" l="1"/>
  <c r="C7473" i="8"/>
  <c r="B7473" i="8"/>
  <c r="A7475" i="8" l="1"/>
  <c r="C7474" i="8"/>
  <c r="B7474" i="8"/>
  <c r="B7475" i="8" l="1"/>
  <c r="C7475" i="8"/>
  <c r="A7476" i="8"/>
  <c r="A7477" i="8" l="1"/>
  <c r="C7476" i="8"/>
  <c r="B7476" i="8"/>
  <c r="A7478" i="8" l="1"/>
  <c r="B7477" i="8"/>
  <c r="C7477" i="8"/>
  <c r="A7479" i="8" l="1"/>
  <c r="C7478" i="8"/>
  <c r="B7478" i="8"/>
  <c r="C7479" i="8" l="1"/>
  <c r="B7479" i="8"/>
  <c r="A7480" i="8"/>
  <c r="C7480" i="8" l="1"/>
  <c r="B7480" i="8"/>
  <c r="A7481" i="8"/>
  <c r="A7482" i="8" l="1"/>
  <c r="C7481" i="8"/>
  <c r="B7481" i="8"/>
  <c r="C7482" i="8" l="1"/>
  <c r="A7483" i="8"/>
  <c r="B7482" i="8"/>
  <c r="C7483" i="8" l="1"/>
  <c r="B7483" i="8"/>
  <c r="A7484" i="8"/>
  <c r="C7484" i="8" l="1"/>
  <c r="B7484" i="8"/>
  <c r="A7485" i="8"/>
  <c r="B7485" i="8" l="1"/>
  <c r="C7485" i="8"/>
  <c r="A7486" i="8"/>
  <c r="A7487" i="8" l="1"/>
  <c r="C7486" i="8"/>
  <c r="B7486" i="8"/>
  <c r="A7488" i="8" l="1"/>
  <c r="B7487" i="8"/>
  <c r="C7487" i="8"/>
  <c r="C7488" i="8" l="1"/>
  <c r="B7488" i="8"/>
  <c r="A7489" i="8"/>
  <c r="A7490" i="8" l="1"/>
  <c r="B7489" i="8"/>
  <c r="C7489" i="8"/>
  <c r="A7491" i="8" l="1"/>
  <c r="B7490" i="8"/>
  <c r="C7490" i="8"/>
  <c r="A7492" i="8" l="1"/>
  <c r="C7491" i="8"/>
  <c r="B7491" i="8"/>
  <c r="C7492" i="8" l="1"/>
  <c r="B7492" i="8"/>
  <c r="A7493" i="8"/>
  <c r="C7493" i="8" l="1"/>
  <c r="B7493" i="8"/>
  <c r="A7494" i="8"/>
  <c r="A7495" i="8" l="1"/>
  <c r="C7494" i="8"/>
  <c r="B7494" i="8"/>
  <c r="B7495" i="8" l="1"/>
  <c r="C7495" i="8"/>
  <c r="A7496" i="8"/>
  <c r="C7496" i="8" l="1"/>
  <c r="A7497" i="8"/>
  <c r="B7496" i="8"/>
  <c r="C7497" i="8" l="1"/>
  <c r="A7498" i="8"/>
  <c r="B7497" i="8"/>
  <c r="B7498" i="8" l="1"/>
  <c r="C7498" i="8"/>
  <c r="A7499" i="8"/>
  <c r="C7499" i="8" l="1"/>
  <c r="B7499" i="8"/>
  <c r="A7500" i="8"/>
  <c r="A7501" i="8" l="1"/>
  <c r="C7500" i="8"/>
  <c r="B7500" i="8"/>
  <c r="B7501" i="8" l="1"/>
  <c r="A7502" i="8"/>
  <c r="C7501" i="8"/>
  <c r="C7502" i="8" l="1"/>
  <c r="B7502" i="8"/>
  <c r="A7503" i="8"/>
  <c r="B7503" i="8" l="1"/>
  <c r="A7504" i="8"/>
  <c r="C7503" i="8"/>
  <c r="A7505" i="8" l="1"/>
  <c r="C7504" i="8"/>
  <c r="B7504" i="8"/>
  <c r="B7505" i="8" l="1"/>
  <c r="C7505" i="8"/>
  <c r="A7506" i="8"/>
  <c r="C7506" i="8" l="1"/>
  <c r="B7506" i="8"/>
  <c r="A7507" i="8"/>
  <c r="A7508" i="8" l="1"/>
  <c r="B7507" i="8"/>
  <c r="C7507" i="8"/>
  <c r="C7508" i="8" l="1"/>
  <c r="B7508" i="8"/>
  <c r="A7509" i="8"/>
  <c r="C7509" i="8" l="1"/>
  <c r="B7509" i="8"/>
  <c r="A7510" i="8"/>
  <c r="B7510" i="8" l="1"/>
  <c r="A7511" i="8"/>
  <c r="C7510" i="8"/>
  <c r="C7511" i="8" l="1"/>
  <c r="B7511" i="8"/>
  <c r="A7512" i="8"/>
  <c r="C7512" i="8" l="1"/>
  <c r="A7513" i="8"/>
  <c r="B7512" i="8"/>
  <c r="A7514" i="8" l="1"/>
  <c r="B7513" i="8"/>
  <c r="C7513" i="8"/>
  <c r="A7515" i="8" l="1"/>
  <c r="C7514" i="8"/>
  <c r="B7514" i="8"/>
  <c r="B7515" i="8" l="1"/>
  <c r="C7515" i="8"/>
  <c r="A7516" i="8"/>
  <c r="A7517" i="8" l="1"/>
  <c r="C7516" i="8"/>
  <c r="B7516" i="8"/>
  <c r="C7517" i="8" l="1"/>
  <c r="A7518" i="8"/>
  <c r="B7517" i="8"/>
  <c r="C7518" i="8" l="1"/>
  <c r="B7518" i="8"/>
  <c r="A7519" i="8"/>
  <c r="A7520" i="8" l="1"/>
  <c r="B7519" i="8"/>
  <c r="C7519" i="8"/>
  <c r="C7520" i="8" l="1"/>
  <c r="B7520" i="8"/>
  <c r="A7521" i="8"/>
  <c r="A7522" i="8" l="1"/>
  <c r="B7521" i="8"/>
  <c r="C7521" i="8"/>
  <c r="C7522" i="8" l="1"/>
  <c r="B7522" i="8"/>
  <c r="A7523" i="8"/>
  <c r="C7523" i="8" l="1"/>
  <c r="B7523" i="8"/>
  <c r="A7524" i="8"/>
  <c r="C7524" i="8" l="1"/>
  <c r="B7524" i="8"/>
  <c r="A7525" i="8"/>
  <c r="B7525" i="8" l="1"/>
  <c r="C7525" i="8"/>
  <c r="A7526" i="8"/>
  <c r="C7526" i="8" l="1"/>
  <c r="B7526" i="8"/>
  <c r="A7527" i="8"/>
  <c r="A7528" i="8" l="1"/>
  <c r="C7527" i="8"/>
  <c r="B7527" i="8"/>
  <c r="A7529" i="8" l="1"/>
  <c r="C7528" i="8"/>
  <c r="B7528" i="8"/>
  <c r="C7529" i="8" l="1"/>
  <c r="B7529" i="8"/>
  <c r="A7530" i="8"/>
  <c r="C7530" i="8" l="1"/>
  <c r="B7530" i="8"/>
  <c r="A7531" i="8"/>
  <c r="C7531" i="8" l="1"/>
  <c r="B7531" i="8"/>
  <c r="A7532" i="8"/>
  <c r="C7532" i="8" l="1"/>
  <c r="A7533" i="8"/>
  <c r="B7532" i="8"/>
  <c r="C7533" i="8" l="1"/>
  <c r="B7533" i="8"/>
  <c r="A7534" i="8"/>
  <c r="A7535" i="8" l="1"/>
  <c r="C7534" i="8"/>
  <c r="B7534" i="8"/>
  <c r="B7535" i="8" l="1"/>
  <c r="A7536" i="8"/>
  <c r="C7535" i="8"/>
  <c r="C7536" i="8" l="1"/>
  <c r="B7536" i="8"/>
  <c r="A7537" i="8"/>
  <c r="C7537" i="8" l="1"/>
  <c r="B7537" i="8"/>
  <c r="A7538" i="8"/>
  <c r="A7539" i="8" l="1"/>
  <c r="B7538" i="8"/>
  <c r="C7538" i="8"/>
  <c r="C7539" i="8" l="1"/>
  <c r="B7539" i="8"/>
  <c r="A7540" i="8"/>
  <c r="C7540" i="8" l="1"/>
  <c r="B7540" i="8"/>
  <c r="A7541" i="8"/>
  <c r="A7542" i="8" l="1"/>
  <c r="C7541" i="8"/>
  <c r="B7541" i="8"/>
  <c r="C7542" i="8" l="1"/>
  <c r="B7542" i="8"/>
  <c r="A7543" i="8"/>
  <c r="C7543" i="8" l="1"/>
  <c r="B7543" i="8"/>
  <c r="A7544" i="8"/>
  <c r="C7544" i="8" l="1"/>
  <c r="A7545" i="8"/>
  <c r="B7544" i="8"/>
  <c r="B7545" i="8" l="1"/>
  <c r="C7545" i="8"/>
  <c r="A7546" i="8"/>
  <c r="A7547" i="8" l="1"/>
  <c r="C7546" i="8"/>
  <c r="B7546" i="8"/>
  <c r="A7548" i="8" l="1"/>
  <c r="C7547" i="8"/>
  <c r="B7547" i="8"/>
  <c r="A7549" i="8" l="1"/>
  <c r="C7548" i="8"/>
  <c r="B7548" i="8"/>
  <c r="C7549" i="8" l="1"/>
  <c r="B7549" i="8"/>
  <c r="A7550" i="8"/>
  <c r="C7550" i="8" l="1"/>
  <c r="B7550" i="8"/>
  <c r="A7551" i="8"/>
  <c r="C7551" i="8" l="1"/>
  <c r="B7551" i="8"/>
  <c r="A7552" i="8"/>
  <c r="C7552" i="8" l="1"/>
  <c r="A7553" i="8"/>
  <c r="B7552" i="8"/>
  <c r="C7553" i="8" l="1"/>
  <c r="B7553" i="8"/>
  <c r="A7554" i="8"/>
  <c r="A7555" i="8" l="1"/>
  <c r="C7554" i="8"/>
  <c r="B7554" i="8"/>
  <c r="B7555" i="8" l="1"/>
  <c r="A7556" i="8"/>
  <c r="C7555" i="8"/>
  <c r="C7556" i="8" l="1"/>
  <c r="B7556" i="8"/>
  <c r="A7557" i="8"/>
  <c r="C7557" i="8" l="1"/>
  <c r="B7557" i="8"/>
  <c r="A7558" i="8"/>
  <c r="A7559" i="8" l="1"/>
  <c r="B7558" i="8"/>
  <c r="C7558" i="8"/>
  <c r="B7559" i="8" l="1"/>
  <c r="C7559" i="8"/>
  <c r="A7560" i="8"/>
  <c r="A7561" i="8" l="1"/>
  <c r="C7560" i="8"/>
  <c r="B7560" i="8"/>
  <c r="A7562" i="8" l="1"/>
  <c r="C7561" i="8"/>
  <c r="B7561" i="8"/>
  <c r="C7562" i="8" l="1"/>
  <c r="B7562" i="8"/>
  <c r="A7563" i="8"/>
  <c r="C7563" i="8" l="1"/>
  <c r="B7563" i="8"/>
  <c r="A7564" i="8"/>
  <c r="C7564" i="8" l="1"/>
  <c r="B7564" i="8"/>
  <c r="A7565" i="8"/>
  <c r="B7565" i="8" l="1"/>
  <c r="A7566" i="8"/>
  <c r="C7565" i="8"/>
  <c r="A7567" i="8" l="1"/>
  <c r="C7566" i="8"/>
  <c r="B7566" i="8"/>
  <c r="A7568" i="8" l="1"/>
  <c r="B7567" i="8"/>
  <c r="C7567" i="8"/>
  <c r="A7569" i="8" l="1"/>
  <c r="C7568" i="8"/>
  <c r="B7568" i="8"/>
  <c r="C7569" i="8" l="1"/>
  <c r="B7569" i="8"/>
  <c r="A7570" i="8"/>
  <c r="C7570" i="8" l="1"/>
  <c r="B7570" i="8"/>
  <c r="A7571" i="8"/>
  <c r="A7572" i="8" l="1"/>
  <c r="C7571" i="8"/>
  <c r="B7571" i="8"/>
  <c r="C7572" i="8" l="1"/>
  <c r="B7572" i="8"/>
  <c r="A7573" i="8"/>
  <c r="A7574" i="8" l="1"/>
  <c r="C7573" i="8"/>
  <c r="B7573" i="8"/>
  <c r="A7575" i="8" l="1"/>
  <c r="B7574" i="8"/>
  <c r="C7574" i="8"/>
  <c r="B7575" i="8" l="1"/>
  <c r="A7576" i="8"/>
  <c r="C7575" i="8"/>
  <c r="C7576" i="8" l="1"/>
  <c r="B7576" i="8"/>
  <c r="A7577" i="8"/>
  <c r="C7577" i="8" l="1"/>
  <c r="B7577" i="8"/>
  <c r="A7578" i="8"/>
  <c r="C7578" i="8" l="1"/>
  <c r="B7578" i="8"/>
  <c r="A7579" i="8"/>
  <c r="B7579" i="8" l="1"/>
  <c r="A7580" i="8"/>
  <c r="C7579" i="8"/>
  <c r="C7580" i="8" l="1"/>
  <c r="A7581" i="8"/>
  <c r="B7580" i="8"/>
  <c r="A7582" i="8" l="1"/>
  <c r="B7581" i="8"/>
  <c r="C7581" i="8"/>
  <c r="C7582" i="8" l="1"/>
  <c r="B7582" i="8"/>
  <c r="A7583" i="8"/>
  <c r="C7583" i="8" l="1"/>
  <c r="B7583" i="8"/>
  <c r="A7584" i="8"/>
  <c r="C7584" i="8" l="1"/>
  <c r="B7584" i="8"/>
  <c r="A7585" i="8"/>
  <c r="B7585" i="8" l="1"/>
  <c r="A7586" i="8"/>
  <c r="C7585" i="8"/>
  <c r="C7586" i="8" l="1"/>
  <c r="B7586" i="8"/>
  <c r="A7587" i="8"/>
  <c r="A7588" i="8" l="1"/>
  <c r="B7587" i="8"/>
  <c r="C7587" i="8"/>
  <c r="A7589" i="8" l="1"/>
  <c r="C7588" i="8"/>
  <c r="B7588" i="8"/>
  <c r="C7589" i="8" l="1"/>
  <c r="B7589" i="8"/>
  <c r="A7590" i="8"/>
  <c r="C7590" i="8" l="1"/>
  <c r="B7590" i="8"/>
  <c r="A7591" i="8"/>
  <c r="A7592" i="8" l="1"/>
  <c r="C7591" i="8"/>
  <c r="B7591" i="8"/>
  <c r="C7592" i="8" l="1"/>
  <c r="B7592" i="8"/>
  <c r="A7593" i="8"/>
  <c r="A7594" i="8" l="1"/>
  <c r="C7593" i="8"/>
  <c r="B7593" i="8"/>
  <c r="A7595" i="8" l="1"/>
  <c r="C7594" i="8"/>
  <c r="B7594" i="8"/>
  <c r="B7595" i="8" l="1"/>
  <c r="A7596" i="8"/>
  <c r="C7595" i="8"/>
  <c r="C7596" i="8" l="1"/>
  <c r="B7596" i="8"/>
  <c r="A7597" i="8"/>
  <c r="C7597" i="8" l="1"/>
  <c r="B7597" i="8"/>
  <c r="A7598" i="8"/>
  <c r="C7598" i="8" l="1"/>
  <c r="B7598" i="8"/>
  <c r="A7599" i="8"/>
  <c r="A7600" i="8" l="1"/>
  <c r="C7599" i="8"/>
  <c r="B7599" i="8"/>
  <c r="C7600" i="8" l="1"/>
  <c r="B7600" i="8"/>
  <c r="A7601" i="8"/>
  <c r="A7602" i="8" l="1"/>
  <c r="C7601" i="8"/>
  <c r="B7601" i="8"/>
  <c r="C7602" i="8" l="1"/>
  <c r="B7602" i="8"/>
  <c r="A7603" i="8"/>
  <c r="C7603" i="8" l="1"/>
  <c r="B7603" i="8"/>
  <c r="A7604" i="8"/>
  <c r="C7604" i="8" l="1"/>
  <c r="B7604" i="8"/>
  <c r="A7605" i="8"/>
  <c r="B7605" i="8" l="1"/>
  <c r="A7606" i="8"/>
  <c r="C7605" i="8"/>
  <c r="C7606" i="8" l="1"/>
  <c r="B7606" i="8"/>
  <c r="A7607" i="8"/>
  <c r="A7608" i="8" l="1"/>
  <c r="C7607" i="8"/>
  <c r="B7607" i="8"/>
  <c r="C7608" i="8" l="1"/>
  <c r="B7608" i="8"/>
  <c r="A7609" i="8"/>
  <c r="B7609" i="8" l="1"/>
  <c r="C7609" i="8"/>
  <c r="A7610" i="8"/>
  <c r="C7610" i="8" l="1"/>
  <c r="B7610" i="8"/>
  <c r="A7611" i="8"/>
  <c r="A7612" i="8" l="1"/>
  <c r="C7611" i="8"/>
  <c r="B7611" i="8"/>
  <c r="A7613" i="8" l="1"/>
  <c r="C7612" i="8"/>
  <c r="B7612" i="8"/>
  <c r="A7614" i="8" l="1"/>
  <c r="C7613" i="8"/>
  <c r="B7613" i="8"/>
  <c r="C7614" i="8" l="1"/>
  <c r="B7614" i="8"/>
  <c r="A7615" i="8"/>
  <c r="A7616" i="8" l="1"/>
  <c r="C7615" i="8"/>
  <c r="B7615" i="8"/>
  <c r="C7616" i="8" l="1"/>
  <c r="A7617" i="8"/>
  <c r="B7616" i="8"/>
  <c r="C7617" i="8" l="1"/>
  <c r="B7617" i="8"/>
  <c r="A7618" i="8"/>
  <c r="C7618" i="8" l="1"/>
  <c r="A7619" i="8"/>
  <c r="B7618" i="8"/>
  <c r="B7619" i="8" l="1"/>
  <c r="C7619" i="8"/>
  <c r="A7620" i="8"/>
  <c r="A7621" i="8" l="1"/>
  <c r="C7620" i="8"/>
  <c r="B7620" i="8"/>
  <c r="B7621" i="8" l="1"/>
  <c r="A7622" i="8"/>
  <c r="C7621" i="8"/>
  <c r="C7622" i="8" l="1"/>
  <c r="B7622" i="8"/>
  <c r="A7623" i="8"/>
  <c r="B7623" i="8" l="1"/>
  <c r="C7623" i="8"/>
  <c r="A7624" i="8"/>
  <c r="A7625" i="8" l="1"/>
  <c r="C7624" i="8"/>
  <c r="B7624" i="8"/>
  <c r="B7625" i="8" l="1"/>
  <c r="A7626" i="8"/>
  <c r="C7625" i="8"/>
  <c r="C7626" i="8" l="1"/>
  <c r="B7626" i="8"/>
  <c r="A7627" i="8"/>
  <c r="B7627" i="8" l="1"/>
  <c r="C7627" i="8"/>
  <c r="A7628" i="8"/>
  <c r="C7628" i="8" l="1"/>
  <c r="A7629" i="8"/>
  <c r="B7628" i="8"/>
  <c r="B7629" i="8" l="1"/>
  <c r="A7630" i="8"/>
  <c r="C7629" i="8"/>
  <c r="C7630" i="8" l="1"/>
  <c r="B7630" i="8"/>
  <c r="A7631" i="8"/>
  <c r="A7632" i="8" l="1"/>
  <c r="C7631" i="8"/>
  <c r="B7631" i="8"/>
  <c r="A7633" i="8" l="1"/>
  <c r="C7632" i="8"/>
  <c r="B7632" i="8"/>
  <c r="C7633" i="8" l="1"/>
  <c r="A7634" i="8"/>
  <c r="B7633" i="8"/>
  <c r="C7634" i="8" l="1"/>
  <c r="B7634" i="8"/>
  <c r="A7635" i="8"/>
  <c r="A7636" i="8" l="1"/>
  <c r="C7635" i="8"/>
  <c r="B7635" i="8"/>
  <c r="C7636" i="8" l="1"/>
  <c r="A7637" i="8"/>
  <c r="B7636" i="8"/>
  <c r="C7637" i="8" l="1"/>
  <c r="B7637" i="8"/>
  <c r="A7638" i="8"/>
  <c r="A7639" i="8" l="1"/>
  <c r="C7638" i="8"/>
  <c r="B7638" i="8"/>
  <c r="B7639" i="8" l="1"/>
  <c r="A7640" i="8"/>
  <c r="C7639" i="8"/>
  <c r="C7640" i="8" l="1"/>
  <c r="B7640" i="8"/>
  <c r="A7641" i="8"/>
  <c r="B7641" i="8" l="1"/>
  <c r="A7642" i="8"/>
  <c r="C7641" i="8"/>
  <c r="A7643" i="8" l="1"/>
  <c r="C7642" i="8"/>
  <c r="B7642" i="8"/>
  <c r="C7643" i="8" l="1"/>
  <c r="B7643" i="8"/>
  <c r="A7644" i="8"/>
  <c r="A7645" i="8" l="1"/>
  <c r="C7644" i="8"/>
  <c r="B7644" i="8"/>
  <c r="A7646" i="8" l="1"/>
  <c r="C7645" i="8"/>
  <c r="B7645" i="8"/>
  <c r="C7646" i="8" l="1"/>
  <c r="B7646" i="8"/>
  <c r="A7647" i="8"/>
  <c r="A7648" i="8" l="1"/>
  <c r="C7647" i="8"/>
  <c r="B7647" i="8"/>
  <c r="C7648" i="8" l="1"/>
  <c r="B7648" i="8"/>
  <c r="A7649" i="8"/>
  <c r="B7649" i="8" l="1"/>
  <c r="A7650" i="8"/>
  <c r="C7649" i="8"/>
  <c r="C7650" i="8" l="1"/>
  <c r="B7650" i="8"/>
  <c r="A7651" i="8"/>
  <c r="A7652" i="8" l="1"/>
  <c r="C7651" i="8"/>
  <c r="B7651" i="8"/>
  <c r="A7653" i="8" l="1"/>
  <c r="C7652" i="8"/>
  <c r="B7652" i="8"/>
  <c r="C7653" i="8" l="1"/>
  <c r="B7653" i="8"/>
  <c r="A7654" i="8"/>
  <c r="C7654" i="8" l="1"/>
  <c r="B7654" i="8"/>
  <c r="A7655" i="8"/>
  <c r="A7656" i="8" l="1"/>
  <c r="B7655" i="8"/>
  <c r="C7655" i="8"/>
  <c r="C7656" i="8" l="1"/>
  <c r="A7657" i="8"/>
  <c r="B7656" i="8"/>
  <c r="A7658" i="8" l="1"/>
  <c r="B7657" i="8"/>
  <c r="C7657" i="8"/>
  <c r="A7659" i="8" l="1"/>
  <c r="C7658" i="8"/>
  <c r="B7658" i="8"/>
  <c r="B7659" i="8" l="1"/>
  <c r="A7660" i="8"/>
  <c r="C7659" i="8"/>
  <c r="C7660" i="8" l="1"/>
  <c r="B7660" i="8"/>
  <c r="A7661" i="8"/>
  <c r="C7661" i="8" l="1"/>
  <c r="B7661" i="8"/>
  <c r="A7662" i="8"/>
  <c r="A7663" i="8" l="1"/>
  <c r="B7662" i="8"/>
  <c r="C7662" i="8"/>
  <c r="A7664" i="8" l="1"/>
  <c r="C7663" i="8"/>
  <c r="B7663" i="8"/>
  <c r="A7665" i="8" l="1"/>
  <c r="C7664" i="8"/>
  <c r="B7664" i="8"/>
  <c r="A7666" i="8" l="1"/>
  <c r="B7665" i="8"/>
  <c r="C7665" i="8"/>
  <c r="C7666" i="8" l="1"/>
  <c r="B7666" i="8"/>
  <c r="A7667" i="8"/>
  <c r="C7667" i="8" l="1"/>
  <c r="B7667" i="8"/>
  <c r="A7668" i="8"/>
  <c r="C7668" i="8" l="1"/>
  <c r="A7669" i="8"/>
  <c r="B7668" i="8"/>
  <c r="B7669" i="8" l="1"/>
  <c r="C7669" i="8"/>
  <c r="A7670" i="8"/>
  <c r="C7670" i="8" l="1"/>
  <c r="B7670" i="8"/>
  <c r="A7671" i="8"/>
  <c r="A7672" i="8" l="1"/>
  <c r="C7671" i="8"/>
  <c r="B7671" i="8"/>
  <c r="A7673" i="8" l="1"/>
  <c r="C7672" i="8"/>
  <c r="B7672" i="8"/>
  <c r="C7673" i="8" l="1"/>
  <c r="B7673" i="8"/>
  <c r="A7674" i="8"/>
  <c r="C7674" i="8" l="1"/>
  <c r="B7674" i="8"/>
  <c r="A7675" i="8"/>
  <c r="C7675" i="8" l="1"/>
  <c r="B7675" i="8"/>
  <c r="A7676" i="8"/>
  <c r="C7676" i="8" l="1"/>
  <c r="B7676" i="8"/>
  <c r="A7677" i="8"/>
  <c r="C7677" i="8" l="1"/>
  <c r="B7677" i="8"/>
  <c r="A7678" i="8"/>
  <c r="A7679" i="8" l="1"/>
  <c r="C7678" i="8"/>
  <c r="B7678" i="8"/>
  <c r="B7679" i="8" l="1"/>
  <c r="A7680" i="8"/>
  <c r="C7679" i="8"/>
  <c r="C7680" i="8" l="1"/>
  <c r="B7680" i="8"/>
  <c r="A7681" i="8"/>
  <c r="C7681" i="8" l="1"/>
  <c r="B7681" i="8"/>
  <c r="A7682" i="8"/>
  <c r="A7683" i="8" l="1"/>
  <c r="C7682" i="8"/>
  <c r="B7682" i="8"/>
  <c r="C7683" i="8" l="1"/>
  <c r="B7683" i="8"/>
  <c r="A7684" i="8"/>
  <c r="C7684" i="8" l="1"/>
  <c r="B7684" i="8"/>
  <c r="A7685" i="8"/>
  <c r="A7686" i="8" l="1"/>
  <c r="C7685" i="8"/>
  <c r="B7685" i="8"/>
  <c r="C7686" i="8" l="1"/>
  <c r="B7686" i="8"/>
  <c r="A7687" i="8"/>
  <c r="C7687" i="8" l="1"/>
  <c r="B7687" i="8"/>
  <c r="A7688" i="8"/>
  <c r="C7688" i="8" l="1"/>
  <c r="A7689" i="8"/>
  <c r="B7688" i="8"/>
  <c r="B7689" i="8" l="1"/>
  <c r="C7689" i="8"/>
  <c r="A7690" i="8"/>
  <c r="A7691" i="8" l="1"/>
  <c r="C7690" i="8"/>
  <c r="B7690" i="8"/>
  <c r="A7692" i="8" l="1"/>
  <c r="C7691" i="8"/>
  <c r="B7691" i="8"/>
  <c r="A7693" i="8" l="1"/>
  <c r="C7692" i="8"/>
  <c r="B7692" i="8"/>
  <c r="C7693" i="8" l="1"/>
  <c r="B7693" i="8"/>
  <c r="A7694" i="8"/>
  <c r="C7694" i="8" l="1"/>
  <c r="B7694" i="8"/>
  <c r="A7695" i="8"/>
  <c r="C7695" i="8" l="1"/>
  <c r="B7695" i="8"/>
  <c r="A7696" i="8"/>
  <c r="C7696" i="8" l="1"/>
  <c r="A7697" i="8"/>
  <c r="B7696" i="8"/>
  <c r="C7697" i="8" l="1"/>
  <c r="B7697" i="8"/>
  <c r="A7698" i="8"/>
  <c r="A7699" i="8" l="1"/>
  <c r="B7698" i="8"/>
  <c r="C7698" i="8"/>
  <c r="B7699" i="8" l="1"/>
  <c r="A7700" i="8"/>
  <c r="C7699" i="8"/>
  <c r="C7700" i="8" l="1"/>
  <c r="B7700" i="8"/>
  <c r="A7701" i="8"/>
  <c r="C7701" i="8" l="1"/>
  <c r="B7701" i="8"/>
  <c r="A7702" i="8"/>
  <c r="A7703" i="8" l="1"/>
  <c r="B7702" i="8"/>
  <c r="C7702" i="8"/>
  <c r="B7703" i="8" l="1"/>
  <c r="A7704" i="8"/>
  <c r="C7703" i="8"/>
  <c r="A7705" i="8" l="1"/>
  <c r="C7704" i="8"/>
  <c r="B7704" i="8"/>
  <c r="A7706" i="8" l="1"/>
  <c r="C7705" i="8"/>
  <c r="B7705" i="8"/>
  <c r="C7706" i="8" l="1"/>
  <c r="B7706" i="8"/>
  <c r="A7707" i="8"/>
  <c r="C7707" i="8" l="1"/>
  <c r="B7707" i="8"/>
  <c r="A7708" i="8"/>
  <c r="C7708" i="8" l="1"/>
  <c r="A7709" i="8"/>
  <c r="B7708" i="8"/>
  <c r="B7709" i="8" l="1"/>
  <c r="A7710" i="8"/>
  <c r="C7709" i="8"/>
  <c r="A7711" i="8" l="1"/>
  <c r="C7710" i="8"/>
  <c r="B7710" i="8"/>
  <c r="A7712" i="8" l="1"/>
  <c r="B7711" i="8"/>
  <c r="C7711" i="8"/>
  <c r="A7713" i="8" l="1"/>
  <c r="C7712" i="8"/>
  <c r="B7712" i="8"/>
  <c r="C7713" i="8" l="1"/>
  <c r="B7713" i="8"/>
  <c r="A7714" i="8"/>
  <c r="C7714" i="8" l="1"/>
  <c r="B7714" i="8"/>
  <c r="A7715" i="8"/>
  <c r="C7715" i="8" l="1"/>
  <c r="B7715" i="8"/>
  <c r="A7716" i="8"/>
  <c r="C7716" i="8" l="1"/>
  <c r="A7717" i="8"/>
  <c r="B7716" i="8"/>
  <c r="A7718" i="8" l="1"/>
  <c r="C7717" i="8"/>
  <c r="B7717" i="8"/>
  <c r="A7719" i="8" l="1"/>
  <c r="C7718" i="8"/>
  <c r="B7718" i="8"/>
  <c r="B7719" i="8" l="1"/>
  <c r="A7720" i="8"/>
  <c r="C7719" i="8"/>
  <c r="C7720" i="8" l="1"/>
  <c r="B7720" i="8"/>
  <c r="A7721" i="8"/>
  <c r="C7721" i="8" l="1"/>
  <c r="B7721" i="8"/>
  <c r="A7722" i="8"/>
  <c r="C7722" i="8" l="1"/>
  <c r="B7722" i="8"/>
  <c r="A7723" i="8"/>
  <c r="B7723" i="8" l="1"/>
  <c r="C7723" i="8"/>
  <c r="A7724" i="8"/>
  <c r="C7724" i="8" l="1"/>
  <c r="B7724" i="8"/>
  <c r="A7725" i="8"/>
  <c r="A7726" i="8" l="1"/>
  <c r="C7725" i="8"/>
  <c r="B7725" i="8"/>
  <c r="C7726" i="8" l="1"/>
  <c r="B7726" i="8"/>
  <c r="A7727" i="8"/>
  <c r="C7727" i="8" l="1"/>
  <c r="B7727" i="8"/>
  <c r="A7728" i="8"/>
  <c r="C7728" i="8" l="1"/>
  <c r="B7728" i="8"/>
  <c r="A7729" i="8"/>
  <c r="B7729" i="8" l="1"/>
  <c r="A7730" i="8"/>
  <c r="C7729" i="8"/>
  <c r="C7730" i="8" l="1"/>
  <c r="B7730" i="8"/>
  <c r="A7731" i="8"/>
  <c r="A7732" i="8" l="1"/>
  <c r="C7731" i="8"/>
  <c r="B7731" i="8"/>
  <c r="A7733" i="8" l="1"/>
  <c r="C7732" i="8"/>
  <c r="B7732" i="8"/>
  <c r="C7733" i="8" l="1"/>
  <c r="B7733" i="8"/>
  <c r="A7734" i="8"/>
  <c r="C7734" i="8" l="1"/>
  <c r="B7734" i="8"/>
  <c r="A7735" i="8"/>
  <c r="A7736" i="8" l="1"/>
  <c r="C7735" i="8"/>
  <c r="B7735" i="8"/>
  <c r="C7736" i="8" l="1"/>
  <c r="B7736" i="8"/>
  <c r="A7737" i="8"/>
  <c r="A7738" i="8" l="1"/>
  <c r="B7737" i="8"/>
  <c r="C7737" i="8"/>
  <c r="A7739" i="8" l="1"/>
  <c r="C7738" i="8"/>
  <c r="B7738" i="8"/>
  <c r="B7739" i="8" l="1"/>
  <c r="A7740" i="8"/>
  <c r="C7739" i="8"/>
  <c r="C7740" i="8" l="1"/>
  <c r="B7740" i="8"/>
  <c r="A7741" i="8"/>
  <c r="C7741" i="8" l="1"/>
  <c r="B7741" i="8"/>
  <c r="A7742" i="8"/>
  <c r="C7742" i="8" l="1"/>
  <c r="B7742" i="8"/>
  <c r="A7743" i="8"/>
  <c r="A7744" i="8" l="1"/>
  <c r="C7743" i="8"/>
  <c r="B7743" i="8"/>
  <c r="C7744" i="8" l="1"/>
  <c r="B7744" i="8"/>
  <c r="A7745" i="8"/>
  <c r="A7746" i="8" l="1"/>
  <c r="C7745" i="8"/>
  <c r="B7745" i="8"/>
  <c r="C7746" i="8" l="1"/>
  <c r="B7746" i="8"/>
  <c r="A7747" i="8"/>
  <c r="C7747" i="8" l="1"/>
  <c r="B7747" i="8"/>
  <c r="A7748" i="8"/>
  <c r="C7748" i="8" l="1"/>
  <c r="B7748" i="8"/>
  <c r="A7749" i="8"/>
  <c r="B7749" i="8" l="1"/>
  <c r="A7750" i="8"/>
  <c r="C7749" i="8"/>
  <c r="C7750" i="8" l="1"/>
  <c r="B7750" i="8"/>
  <c r="A7751" i="8"/>
  <c r="A7752" i="8" l="1"/>
  <c r="C7751" i="8"/>
  <c r="B7751" i="8"/>
  <c r="A7753" i="8" l="1"/>
  <c r="C7752" i="8"/>
  <c r="B7752" i="8"/>
  <c r="C7753" i="8" l="1"/>
  <c r="B7753" i="8"/>
  <c r="A7754" i="8"/>
  <c r="C7754" i="8" l="1"/>
  <c r="B7754" i="8"/>
  <c r="A7755" i="8"/>
  <c r="A7756" i="8" l="1"/>
  <c r="C7755" i="8"/>
  <c r="B7755" i="8"/>
  <c r="C7756" i="8" l="1"/>
  <c r="A7757" i="8"/>
  <c r="B7756" i="8"/>
  <c r="A7758" i="8" l="1"/>
  <c r="B7757" i="8"/>
  <c r="C7757" i="8"/>
  <c r="A7759" i="8" l="1"/>
  <c r="C7758" i="8"/>
  <c r="B7758" i="8"/>
  <c r="B7759" i="8" l="1"/>
  <c r="A7760" i="8"/>
  <c r="C7759" i="8"/>
  <c r="C7760" i="8" l="1"/>
  <c r="B7760" i="8"/>
  <c r="A7761" i="8"/>
  <c r="C7761" i="8" l="1"/>
  <c r="B7761" i="8"/>
  <c r="A7762" i="8"/>
  <c r="A7763" i="8" l="1"/>
  <c r="C7762" i="8"/>
  <c r="B7762" i="8"/>
  <c r="A7764" i="8" l="1"/>
  <c r="B7763" i="8"/>
  <c r="C7763" i="8"/>
  <c r="C7764" i="8" l="1"/>
  <c r="A7765" i="8"/>
  <c r="B7764" i="8"/>
  <c r="A7766" i="8" l="1"/>
  <c r="B7765" i="8"/>
  <c r="C7765" i="8"/>
  <c r="C7766" i="8" l="1"/>
  <c r="B7766" i="8"/>
  <c r="A7767" i="8"/>
  <c r="C7767" i="8" l="1"/>
  <c r="B7767" i="8"/>
  <c r="A7768" i="8"/>
  <c r="C7768" i="8" l="1"/>
  <c r="B7768" i="8"/>
  <c r="A7769" i="8"/>
  <c r="A7770" i="8" l="1"/>
  <c r="C7769" i="8"/>
  <c r="B7769" i="8"/>
  <c r="C7770" i="8" l="1"/>
  <c r="B7770" i="8"/>
  <c r="A7771" i="8"/>
  <c r="C7771" i="8" l="1"/>
  <c r="B7771" i="8"/>
  <c r="A7772" i="8"/>
  <c r="C7772" i="8" l="1"/>
  <c r="A7773" i="8"/>
  <c r="B7772" i="8"/>
  <c r="B7773" i="8" l="1"/>
  <c r="C7773" i="8"/>
  <c r="A7774" i="8"/>
  <c r="A7775" i="8" l="1"/>
  <c r="C7774" i="8"/>
  <c r="B7774" i="8"/>
  <c r="A7776" i="8" l="1"/>
  <c r="C7775" i="8"/>
  <c r="B7775" i="8"/>
  <c r="A7777" i="8" l="1"/>
  <c r="C7776" i="8"/>
  <c r="B7776" i="8"/>
  <c r="C7777" i="8" l="1"/>
  <c r="B7777" i="8"/>
  <c r="A7778" i="8"/>
  <c r="C7778" i="8" l="1"/>
  <c r="B7778" i="8"/>
  <c r="A7779" i="8"/>
  <c r="C7779" i="8" l="1"/>
  <c r="B7779" i="8"/>
  <c r="A7780" i="8"/>
  <c r="C7780" i="8" l="1"/>
  <c r="A7781" i="8"/>
  <c r="B7780" i="8"/>
  <c r="C7781" i="8" l="1"/>
  <c r="B7781" i="8"/>
  <c r="A7782" i="8"/>
  <c r="A7783" i="8" l="1"/>
  <c r="C7782" i="8"/>
  <c r="B7782" i="8"/>
  <c r="B7783" i="8" l="1"/>
  <c r="A7784" i="8"/>
  <c r="C7783" i="8"/>
  <c r="C7784" i="8" l="1"/>
  <c r="B7784" i="8"/>
  <c r="A7785" i="8"/>
  <c r="C7785" i="8" l="1"/>
  <c r="B7785" i="8"/>
  <c r="A7786" i="8"/>
  <c r="A7787" i="8" l="1"/>
  <c r="B7786" i="8"/>
  <c r="C7786" i="8"/>
  <c r="B7787" i="8" l="1"/>
  <c r="A7788" i="8"/>
  <c r="C7787" i="8"/>
  <c r="A7789" i="8" l="1"/>
  <c r="C7788" i="8"/>
  <c r="B7788" i="8"/>
  <c r="A7790" i="8" l="1"/>
  <c r="C7789" i="8"/>
  <c r="B7789" i="8"/>
  <c r="C7790" i="8" l="1"/>
  <c r="B7790" i="8"/>
  <c r="A7791" i="8"/>
  <c r="C7791" i="8" l="1"/>
  <c r="B7791" i="8"/>
  <c r="A7792" i="8"/>
  <c r="C7792" i="8" l="1"/>
  <c r="B7792" i="8"/>
  <c r="A7793" i="8"/>
  <c r="B7793" i="8" l="1"/>
  <c r="A7794" i="8"/>
  <c r="C7793" i="8"/>
  <c r="A7795" i="8" l="1"/>
  <c r="C7794" i="8"/>
  <c r="B7794" i="8"/>
  <c r="A7796" i="8" l="1"/>
  <c r="B7795" i="8"/>
  <c r="C7795" i="8"/>
  <c r="A7797" i="8" l="1"/>
  <c r="C7796" i="8"/>
  <c r="B7796" i="8"/>
  <c r="C7797" i="8" l="1"/>
  <c r="B7797" i="8"/>
  <c r="A7798" i="8"/>
  <c r="C7798" i="8" l="1"/>
  <c r="B7798" i="8"/>
  <c r="A7799" i="8"/>
  <c r="A7800" i="8" l="1"/>
  <c r="C7799" i="8"/>
  <c r="B7799" i="8"/>
  <c r="C7800" i="8" l="1"/>
  <c r="A7801" i="8"/>
  <c r="B7800" i="8"/>
  <c r="A7802" i="8" l="1"/>
  <c r="C7801" i="8"/>
  <c r="B7801" i="8"/>
  <c r="A7803" i="8" l="1"/>
  <c r="C7802" i="8"/>
  <c r="B7802" i="8"/>
  <c r="B7803" i="8" l="1"/>
  <c r="A7804" i="8"/>
  <c r="C7803" i="8"/>
  <c r="C7804" i="8" l="1"/>
  <c r="B7804" i="8"/>
  <c r="A7805" i="8"/>
  <c r="C7805" i="8" l="1"/>
  <c r="B7805" i="8"/>
  <c r="A7806" i="8"/>
  <c r="C7806" i="8" l="1"/>
  <c r="B7806" i="8"/>
  <c r="A7807" i="8"/>
  <c r="C7807" i="8" l="1"/>
  <c r="B7807" i="8"/>
  <c r="A7808" i="8"/>
  <c r="C7808" i="8" l="1"/>
  <c r="A7809" i="8"/>
  <c r="B7808" i="8"/>
  <c r="A7810" i="8" l="1"/>
  <c r="C7809" i="8"/>
  <c r="B7809" i="8"/>
  <c r="C7810" i="8" l="1"/>
  <c r="B7810" i="8"/>
  <c r="A7811" i="8"/>
  <c r="C7811" i="8" l="1"/>
  <c r="B7811" i="8"/>
  <c r="A7812" i="8"/>
  <c r="C7812" i="8" l="1"/>
  <c r="B7812" i="8"/>
  <c r="A7813" i="8"/>
  <c r="B7813" i="8" l="1"/>
  <c r="A7814" i="8"/>
  <c r="C7813" i="8"/>
  <c r="C7814" i="8" l="1"/>
  <c r="B7814" i="8"/>
  <c r="A7815" i="8"/>
  <c r="A7816" i="8" l="1"/>
  <c r="B7815" i="8"/>
  <c r="C7815" i="8"/>
  <c r="A7817" i="8" l="1"/>
  <c r="C7816" i="8"/>
  <c r="B7816" i="8"/>
  <c r="C7817" i="8" l="1"/>
  <c r="B7817" i="8"/>
  <c r="A7818" i="8"/>
  <c r="C7818" i="8" l="1"/>
  <c r="B7818" i="8"/>
  <c r="A7819" i="8"/>
  <c r="A7820" i="8" l="1"/>
  <c r="C7819" i="8"/>
  <c r="B7819" i="8"/>
  <c r="C7820" i="8" l="1"/>
  <c r="B7820" i="8"/>
  <c r="A7821" i="8"/>
  <c r="A7822" i="8" l="1"/>
  <c r="B7821" i="8"/>
  <c r="C7821" i="8"/>
  <c r="A7823" i="8" l="1"/>
  <c r="C7822" i="8"/>
  <c r="B7822" i="8"/>
  <c r="B7823" i="8" l="1"/>
  <c r="A7824" i="8"/>
  <c r="C7823" i="8"/>
  <c r="C7824" i="8" l="1"/>
  <c r="B7824" i="8"/>
  <c r="A7825" i="8"/>
  <c r="C7825" i="8" l="1"/>
  <c r="B7825" i="8"/>
  <c r="A7826" i="8"/>
  <c r="C7826" i="8" l="1"/>
  <c r="B7826" i="8"/>
  <c r="A7827" i="8"/>
  <c r="A7828" i="8" l="1"/>
  <c r="B7827" i="8"/>
  <c r="C7827" i="8"/>
  <c r="C7828" i="8" l="1"/>
  <c r="B7828" i="8"/>
  <c r="A7829" i="8"/>
  <c r="A7830" i="8" l="1"/>
  <c r="B7829" i="8"/>
  <c r="C7829" i="8"/>
  <c r="C7830" i="8" l="1"/>
  <c r="B7830" i="8"/>
  <c r="A7831" i="8"/>
  <c r="C7831" i="8" l="1"/>
  <c r="B7831" i="8"/>
  <c r="A7832" i="8"/>
  <c r="C7832" i="8" l="1"/>
  <c r="B7832" i="8"/>
  <c r="A7833" i="8"/>
  <c r="B7833" i="8" l="1"/>
  <c r="A7834" i="8"/>
  <c r="C7833" i="8"/>
  <c r="C7834" i="8" l="1"/>
  <c r="B7834" i="8"/>
  <c r="A7835" i="8"/>
  <c r="A7836" i="8" l="1"/>
  <c r="B7835" i="8"/>
  <c r="C7835" i="8"/>
  <c r="A7837" i="8" l="1"/>
  <c r="C7836" i="8"/>
  <c r="B7836" i="8"/>
  <c r="C7837" i="8" l="1"/>
  <c r="B7837" i="8"/>
  <c r="A7838" i="8"/>
  <c r="C7838" i="8" l="1"/>
  <c r="B7838" i="8"/>
  <c r="A7839" i="8"/>
  <c r="A7840" i="8" l="1"/>
  <c r="C7839" i="8"/>
  <c r="B7839" i="8"/>
  <c r="C7840" i="8" l="1"/>
  <c r="B7840" i="8"/>
  <c r="A7841" i="8"/>
  <c r="A7842" i="8" l="1"/>
  <c r="B7841" i="8"/>
  <c r="C7841" i="8"/>
  <c r="A7843" i="8" l="1"/>
  <c r="C7842" i="8"/>
  <c r="B7842" i="8"/>
  <c r="B7843" i="8" l="1"/>
  <c r="A7844" i="8"/>
  <c r="C7843" i="8"/>
  <c r="C7844" i="8" l="1"/>
  <c r="B7844" i="8"/>
  <c r="A7845" i="8"/>
  <c r="C7845" i="8" l="1"/>
  <c r="B7845" i="8"/>
  <c r="A7846" i="8"/>
  <c r="C7846" i="8" l="1"/>
  <c r="B7846" i="8"/>
  <c r="A7847" i="8"/>
  <c r="A7848" i="8" l="1"/>
  <c r="C7847" i="8"/>
  <c r="B7847" i="8"/>
  <c r="A7849" i="8" l="1"/>
  <c r="C7848" i="8"/>
  <c r="B7848" i="8"/>
  <c r="A7850" i="8" l="1"/>
  <c r="B7849" i="8"/>
  <c r="C7849" i="8"/>
  <c r="C7850" i="8" l="1"/>
  <c r="B7850" i="8"/>
  <c r="A7851" i="8"/>
  <c r="C7851" i="8" l="1"/>
  <c r="B7851" i="8"/>
  <c r="A7852" i="8"/>
  <c r="C7852" i="8" l="1"/>
  <c r="A7853" i="8"/>
  <c r="B7852" i="8"/>
  <c r="B7853" i="8" l="1"/>
  <c r="C7853" i="8"/>
  <c r="A7854" i="8"/>
  <c r="A7855" i="8" l="1"/>
  <c r="C7854" i="8"/>
  <c r="B7854" i="8"/>
  <c r="A7856" i="8" l="1"/>
  <c r="C7855" i="8"/>
  <c r="B7855" i="8"/>
  <c r="A7857" i="8" l="1"/>
  <c r="C7856" i="8"/>
  <c r="B7856" i="8"/>
  <c r="C7857" i="8" l="1"/>
  <c r="B7857" i="8"/>
  <c r="A7858" i="8"/>
  <c r="C7858" i="8" l="1"/>
  <c r="B7858" i="8"/>
  <c r="A7859" i="8"/>
  <c r="C7859" i="8" l="1"/>
  <c r="B7859" i="8"/>
  <c r="A7860" i="8"/>
  <c r="C7860" i="8" l="1"/>
  <c r="A7861" i="8"/>
  <c r="B7860" i="8"/>
  <c r="C7861" i="8" l="1"/>
  <c r="B7861" i="8"/>
  <c r="A7862" i="8"/>
  <c r="A7863" i="8" l="1"/>
  <c r="B7862" i="8"/>
  <c r="C7862" i="8"/>
  <c r="B7863" i="8" l="1"/>
  <c r="A7864" i="8"/>
  <c r="C7863" i="8"/>
  <c r="C7864" i="8" l="1"/>
  <c r="B7864" i="8"/>
  <c r="A7865" i="8"/>
  <c r="C7865" i="8" l="1"/>
  <c r="B7865" i="8"/>
  <c r="A7866" i="8"/>
  <c r="A7867" i="8" l="1"/>
  <c r="C7866" i="8"/>
  <c r="B7866" i="8"/>
  <c r="C7867" i="8" l="1"/>
  <c r="B7867" i="8"/>
  <c r="A7868" i="8"/>
  <c r="A7869" i="8" l="1"/>
  <c r="C7868" i="8"/>
  <c r="B7868" i="8"/>
  <c r="A7870" i="8" l="1"/>
  <c r="C7869" i="8"/>
  <c r="B7869" i="8"/>
  <c r="C7870" i="8" l="1"/>
  <c r="B7870" i="8"/>
  <c r="A7871" i="8"/>
  <c r="C7871" i="8" l="1"/>
  <c r="B7871" i="8"/>
  <c r="A7872" i="8"/>
  <c r="C7872" i="8" l="1"/>
  <c r="A7873" i="8"/>
  <c r="B7872" i="8"/>
  <c r="B7873" i="8" l="1"/>
  <c r="C7873" i="8"/>
  <c r="A7874" i="8"/>
  <c r="A7875" i="8" l="1"/>
  <c r="C7874" i="8"/>
  <c r="B7874" i="8"/>
  <c r="A7876" i="8" l="1"/>
  <c r="C7875" i="8"/>
  <c r="B7875" i="8"/>
  <c r="A7877" i="8" l="1"/>
  <c r="C7876" i="8"/>
  <c r="B7876" i="8"/>
  <c r="C7877" i="8" l="1"/>
  <c r="B7877" i="8"/>
  <c r="A7878" i="8"/>
  <c r="C7878" i="8" l="1"/>
  <c r="B7878" i="8"/>
  <c r="A7879" i="8"/>
  <c r="C7879" i="8" l="1"/>
  <c r="B7879" i="8"/>
  <c r="A7880" i="8"/>
  <c r="C7880" i="8" l="1"/>
  <c r="A7881" i="8"/>
  <c r="B7880" i="8"/>
  <c r="C7881" i="8" l="1"/>
  <c r="B7881" i="8"/>
  <c r="A7882" i="8"/>
  <c r="A7883" i="8" l="1"/>
  <c r="C7882" i="8"/>
  <c r="B7882" i="8"/>
  <c r="B7883" i="8" l="1"/>
  <c r="A7884" i="8"/>
  <c r="C7883" i="8"/>
  <c r="C7884" i="8" l="1"/>
  <c r="B7884" i="8"/>
  <c r="A7885" i="8"/>
  <c r="C7885" i="8" l="1"/>
  <c r="B7885" i="8"/>
  <c r="A7886" i="8"/>
  <c r="A7887" i="8" l="1"/>
  <c r="B7886" i="8"/>
  <c r="C7886" i="8"/>
  <c r="B7887" i="8" l="1"/>
  <c r="A7888" i="8"/>
  <c r="C7887" i="8"/>
  <c r="A7889" i="8" l="1"/>
  <c r="C7888" i="8"/>
  <c r="B7888" i="8"/>
  <c r="A7890" i="8" l="1"/>
  <c r="C7889" i="8"/>
  <c r="B7889" i="8"/>
  <c r="C7890" i="8" l="1"/>
  <c r="B7890" i="8"/>
  <c r="A7891" i="8"/>
  <c r="C7891" i="8" l="1"/>
  <c r="B7891" i="8"/>
  <c r="A7892" i="8"/>
  <c r="C7892" i="8" l="1"/>
  <c r="B7892" i="8"/>
  <c r="A7893" i="8"/>
  <c r="B7893" i="8" l="1"/>
  <c r="A7894" i="8"/>
  <c r="C7893" i="8"/>
  <c r="A7895" i="8" l="1"/>
  <c r="B7894" i="8"/>
  <c r="C7894" i="8"/>
  <c r="A7896" i="8" l="1"/>
  <c r="B7895" i="8"/>
  <c r="C7895" i="8"/>
  <c r="A7897" i="8" l="1"/>
  <c r="C7896" i="8"/>
  <c r="B7896" i="8"/>
  <c r="C7897" i="8" l="1"/>
  <c r="B7897" i="8"/>
  <c r="A7898" i="8"/>
  <c r="C7898" i="8" l="1"/>
  <c r="B7898" i="8"/>
  <c r="A7899" i="8"/>
  <c r="C7899" i="8" l="1"/>
  <c r="B7899" i="8"/>
  <c r="A7900" i="8"/>
  <c r="C7900" i="8" l="1"/>
  <c r="A7901" i="8"/>
  <c r="B7900" i="8"/>
  <c r="A7902" i="8" l="1"/>
  <c r="B7901" i="8"/>
  <c r="C7901" i="8"/>
  <c r="A7903" i="8" l="1"/>
  <c r="C7902" i="8"/>
  <c r="B7902" i="8"/>
  <c r="B7903" i="8" l="1"/>
  <c r="A7904" i="8"/>
  <c r="C7903" i="8"/>
  <c r="C7904" i="8" l="1"/>
  <c r="B7904" i="8"/>
  <c r="A7905" i="8"/>
  <c r="C7905" i="8" l="1"/>
  <c r="B7905" i="8"/>
  <c r="A7906" i="8"/>
  <c r="C7906" i="8" l="1"/>
  <c r="B7906" i="8"/>
  <c r="A7907" i="8"/>
  <c r="A7908" i="8" l="1"/>
  <c r="C7907" i="8"/>
  <c r="B7907" i="8"/>
  <c r="C7908" i="8" l="1"/>
  <c r="A7909" i="8"/>
  <c r="B7908" i="8"/>
  <c r="A7910" i="8" l="1"/>
  <c r="C7909" i="8"/>
  <c r="B7909" i="8"/>
  <c r="C7910" i="8" l="1"/>
  <c r="B7910" i="8"/>
  <c r="A7911" i="8"/>
  <c r="C7911" i="8" l="1"/>
  <c r="B7911" i="8"/>
  <c r="A7912" i="8"/>
  <c r="C7912" i="8" l="1"/>
  <c r="B7912" i="8"/>
  <c r="A7913" i="8"/>
  <c r="B7913" i="8" l="1"/>
  <c r="A7914" i="8"/>
  <c r="C7913" i="8"/>
  <c r="C7914" i="8" l="1"/>
  <c r="B7914" i="8"/>
  <c r="A7915" i="8"/>
  <c r="A7916" i="8" l="1"/>
  <c r="C7915" i="8"/>
  <c r="B7915" i="8"/>
  <c r="A7917" i="8" l="1"/>
  <c r="C7916" i="8"/>
  <c r="B7916" i="8"/>
  <c r="C7917" i="8" l="1"/>
  <c r="B7917" i="8"/>
  <c r="A7918" i="8"/>
  <c r="C7918" i="8" l="1"/>
  <c r="B7918" i="8"/>
  <c r="A7919" i="8"/>
  <c r="A7920" i="8" l="1"/>
  <c r="C7919" i="8"/>
  <c r="B7919" i="8"/>
  <c r="C7920" i="8" l="1"/>
  <c r="B7920" i="8"/>
  <c r="A7921" i="8"/>
  <c r="A7922" i="8" l="1"/>
  <c r="C7921" i="8"/>
  <c r="B7921" i="8"/>
  <c r="A7923" i="8" l="1"/>
  <c r="C7922" i="8"/>
  <c r="B7922" i="8"/>
  <c r="B7923" i="8" l="1"/>
  <c r="A7924" i="8"/>
  <c r="C7923" i="8"/>
  <c r="C7924" i="8" l="1"/>
  <c r="B7924" i="8"/>
  <c r="A7925" i="8"/>
  <c r="C7925" i="8" l="1"/>
  <c r="B7925" i="8"/>
  <c r="A7926" i="8"/>
  <c r="C7926" i="8" l="1"/>
  <c r="B7926" i="8"/>
  <c r="A7927" i="8"/>
  <c r="A7928" i="8" l="1"/>
  <c r="C7927" i="8"/>
  <c r="B7927" i="8"/>
  <c r="C7928" i="8" l="1"/>
  <c r="B7928" i="8"/>
  <c r="A7929" i="8"/>
  <c r="A7930" i="8" l="1"/>
  <c r="C7929" i="8"/>
  <c r="B7929" i="8"/>
  <c r="C7930" i="8" l="1"/>
  <c r="B7930" i="8"/>
  <c r="A7931" i="8"/>
  <c r="C7931" i="8" l="1"/>
  <c r="B7931" i="8"/>
  <c r="A7932" i="8"/>
  <c r="C7932" i="8" l="1"/>
  <c r="B7932" i="8"/>
  <c r="A7933" i="8"/>
  <c r="B7933" i="8" l="1"/>
  <c r="A7934" i="8"/>
  <c r="C7933" i="8"/>
  <c r="C7934" i="8" l="1"/>
  <c r="B7934" i="8"/>
  <c r="A7935" i="8"/>
  <c r="A7936" i="8" l="1"/>
  <c r="B7935" i="8"/>
  <c r="C7935" i="8"/>
  <c r="A7937" i="8" l="1"/>
  <c r="C7936" i="8"/>
  <c r="B7936" i="8"/>
  <c r="C7937" i="8" l="1"/>
  <c r="B7937" i="8"/>
  <c r="A7938" i="8"/>
  <c r="C7938" i="8" l="1"/>
  <c r="B7938" i="8"/>
  <c r="A7939" i="8"/>
  <c r="A7940" i="8" l="1"/>
  <c r="C7939" i="8"/>
  <c r="B7939" i="8"/>
  <c r="C7940" i="8" l="1"/>
  <c r="A7941" i="8"/>
  <c r="B7940" i="8"/>
  <c r="A7942" i="8" l="1"/>
  <c r="B7941" i="8"/>
  <c r="C7941" i="8"/>
  <c r="A7943" i="8" l="1"/>
  <c r="C7942" i="8"/>
  <c r="B7942" i="8"/>
  <c r="B7943" i="8" l="1"/>
  <c r="A7944" i="8"/>
  <c r="C7943" i="8"/>
  <c r="C7944" i="8" l="1"/>
  <c r="B7944" i="8"/>
  <c r="A7945" i="8"/>
  <c r="C7945" i="8" l="1"/>
  <c r="B7945" i="8"/>
  <c r="A7946" i="8"/>
  <c r="A7947" i="8" l="1"/>
  <c r="B7946" i="8"/>
  <c r="C7946" i="8"/>
  <c r="A7948" i="8" l="1"/>
  <c r="C7947" i="8"/>
  <c r="B7947" i="8"/>
  <c r="C7948" i="8" l="1"/>
  <c r="B7948" i="8"/>
  <c r="A7949" i="8"/>
  <c r="A7950" i="8" l="1"/>
  <c r="B7949" i="8"/>
  <c r="C7949" i="8"/>
  <c r="C7950" i="8" l="1"/>
  <c r="B7950" i="8"/>
  <c r="A7951" i="8"/>
  <c r="C7951" i="8" l="1"/>
  <c r="B7951" i="8"/>
  <c r="A7952" i="8"/>
  <c r="C7952" i="8" l="1"/>
  <c r="A7953" i="8"/>
  <c r="B7952" i="8"/>
  <c r="B7953" i="8" l="1"/>
  <c r="C7953" i="8"/>
  <c r="A7954" i="8"/>
  <c r="C7954" i="8" l="1"/>
  <c r="B7954" i="8"/>
  <c r="A7955" i="8"/>
  <c r="A7956" i="8" l="1"/>
  <c r="C7955" i="8"/>
  <c r="B7955" i="8"/>
  <c r="A7957" i="8" l="1"/>
  <c r="C7956" i="8"/>
  <c r="B7956" i="8"/>
  <c r="C7957" i="8" l="1"/>
  <c r="B7957" i="8"/>
  <c r="A7958" i="8"/>
  <c r="C7958" i="8" l="1"/>
  <c r="B7958" i="8"/>
  <c r="A7959" i="8"/>
  <c r="C7959" i="8" l="1"/>
  <c r="B7959" i="8"/>
  <c r="A7960" i="8"/>
  <c r="C7960" i="8" l="1"/>
  <c r="A7961" i="8"/>
  <c r="B7960" i="8"/>
  <c r="C7961" i="8" l="1"/>
  <c r="B7961" i="8"/>
  <c r="A7962" i="8"/>
  <c r="A7963" i="8" l="1"/>
  <c r="C7962" i="8"/>
  <c r="B7962" i="8"/>
  <c r="B7963" i="8" l="1"/>
  <c r="A7964" i="8"/>
  <c r="C7963" i="8"/>
  <c r="C7964" i="8" l="1"/>
  <c r="B7964" i="8"/>
  <c r="A7965" i="8"/>
  <c r="C7965" i="8" l="1"/>
  <c r="B7965" i="8"/>
  <c r="A7966" i="8"/>
  <c r="A7967" i="8" l="1"/>
  <c r="B7966" i="8"/>
  <c r="C7966" i="8"/>
  <c r="C7967" i="8" l="1"/>
  <c r="B7967" i="8"/>
  <c r="A7968" i="8"/>
  <c r="A7969" i="8" l="1"/>
  <c r="C7968" i="8"/>
  <c r="B7968" i="8"/>
  <c r="A7970" i="8" l="1"/>
  <c r="C7969" i="8"/>
  <c r="B7969" i="8"/>
  <c r="C7970" i="8" l="1"/>
  <c r="B7970" i="8"/>
  <c r="A7971" i="8"/>
  <c r="C7971" i="8" l="1"/>
  <c r="B7971" i="8"/>
  <c r="A7972" i="8"/>
  <c r="C7972" i="8" l="1"/>
  <c r="A7973" i="8"/>
  <c r="B7972" i="8"/>
  <c r="B7973" i="8" l="1"/>
  <c r="C7973" i="8"/>
  <c r="A7974" i="8"/>
  <c r="A7975" i="8" l="1"/>
  <c r="C7974" i="8"/>
  <c r="B7974" i="8"/>
  <c r="A7976" i="8" l="1"/>
  <c r="C7975" i="8"/>
  <c r="B7975" i="8"/>
  <c r="A7977" i="8" l="1"/>
  <c r="C7976" i="8"/>
  <c r="B7976" i="8"/>
  <c r="C7977" i="8" l="1"/>
  <c r="B7977" i="8"/>
  <c r="A7978" i="8"/>
  <c r="C7978" i="8" l="1"/>
  <c r="B7978" i="8"/>
  <c r="A7979" i="8"/>
  <c r="C7979" i="8" l="1"/>
  <c r="B7979" i="8"/>
  <c r="A7980" i="8"/>
  <c r="C7980" i="8" l="1"/>
  <c r="A7981" i="8"/>
  <c r="B7980" i="8"/>
  <c r="C7981" i="8" l="1"/>
  <c r="B7981" i="8"/>
  <c r="A7982" i="8"/>
  <c r="A7983" i="8" l="1"/>
  <c r="C7982" i="8"/>
  <c r="B7982" i="8"/>
  <c r="B7983" i="8" l="1"/>
  <c r="A7984" i="8"/>
  <c r="C7983" i="8"/>
  <c r="C7984" i="8" l="1"/>
  <c r="B7984" i="8"/>
  <c r="A7985" i="8"/>
  <c r="C7985" i="8" l="1"/>
  <c r="B7985" i="8"/>
  <c r="A7986" i="8"/>
  <c r="A7987" i="8" l="1"/>
  <c r="B7986" i="8"/>
  <c r="C7986" i="8"/>
  <c r="B7987" i="8" l="1"/>
  <c r="C7987" i="8"/>
  <c r="A7988" i="8"/>
  <c r="A7989" i="8" l="1"/>
  <c r="C7988" i="8"/>
  <c r="B7988" i="8"/>
  <c r="A7990" i="8" l="1"/>
  <c r="C7989" i="8"/>
  <c r="B7989" i="8"/>
  <c r="C7990" i="8" l="1"/>
  <c r="B7990" i="8"/>
  <c r="A7991" i="8"/>
  <c r="C7991" i="8" l="1"/>
  <c r="B7991" i="8"/>
  <c r="A7992" i="8"/>
  <c r="C7992" i="8" l="1"/>
  <c r="A7993" i="8"/>
  <c r="B7992" i="8"/>
  <c r="B7993" i="8" l="1"/>
  <c r="A7994" i="8"/>
  <c r="C7993" i="8"/>
  <c r="A7995" i="8" l="1"/>
  <c r="C7994" i="8"/>
  <c r="B7994" i="8"/>
  <c r="A7996" i="8" l="1"/>
  <c r="B7995" i="8"/>
  <c r="C7995" i="8"/>
  <c r="A7997" i="8" l="1"/>
  <c r="C7996" i="8"/>
  <c r="B7996" i="8"/>
  <c r="C7997" i="8" l="1"/>
  <c r="B7997" i="8"/>
  <c r="A7998" i="8"/>
  <c r="C7998" i="8" l="1"/>
  <c r="B7998" i="8"/>
  <c r="A7999" i="8"/>
  <c r="A8000" i="8" l="1"/>
  <c r="C7999" i="8"/>
  <c r="B7999" i="8"/>
  <c r="C8000" i="8" l="1"/>
  <c r="B8000" i="8"/>
  <c r="A8001" i="8"/>
  <c r="A8002" i="8" l="1"/>
  <c r="B8001" i="8"/>
  <c r="C8001" i="8"/>
  <c r="A8003" i="8" l="1"/>
  <c r="B8002" i="8"/>
  <c r="C8002" i="8"/>
  <c r="B8003" i="8" l="1"/>
  <c r="A8004" i="8"/>
  <c r="C8003" i="8"/>
  <c r="C8004" i="8" l="1"/>
  <c r="B8004" i="8"/>
  <c r="A8005" i="8"/>
  <c r="C8005" i="8" l="1"/>
  <c r="B8005" i="8"/>
  <c r="A8006" i="8"/>
  <c r="C8006" i="8" l="1"/>
  <c r="B8006" i="8"/>
  <c r="A8007" i="8"/>
  <c r="B8007" i="8" l="1"/>
  <c r="A8008" i="8"/>
  <c r="C8007" i="8"/>
  <c r="C8008" i="8" l="1"/>
  <c r="B8008" i="8"/>
  <c r="A8009" i="8"/>
  <c r="A8010" i="8" l="1"/>
  <c r="B8009" i="8"/>
  <c r="C8009" i="8"/>
  <c r="C8010" i="8" l="1"/>
  <c r="B8010" i="8"/>
  <c r="A8011" i="8"/>
  <c r="C8011" i="8" l="1"/>
  <c r="B8011" i="8"/>
  <c r="A8012" i="8"/>
  <c r="C8012" i="8" l="1"/>
  <c r="B8012" i="8"/>
  <c r="A8013" i="8"/>
  <c r="B8013" i="8" l="1"/>
  <c r="A8014" i="8"/>
  <c r="C8013" i="8"/>
  <c r="C8014" i="8" l="1"/>
  <c r="B8014" i="8"/>
  <c r="A8015" i="8"/>
  <c r="A8016" i="8" l="1"/>
  <c r="C8015" i="8"/>
  <c r="B8015" i="8"/>
  <c r="A8017" i="8" l="1"/>
  <c r="C8016" i="8"/>
  <c r="B8016" i="8"/>
  <c r="C8017" i="8" l="1"/>
  <c r="B8017" i="8"/>
  <c r="A8018" i="8"/>
  <c r="C8018" i="8" l="1"/>
  <c r="B8018" i="8"/>
  <c r="A8019" i="8"/>
  <c r="B8019" i="8" l="1"/>
  <c r="A8020" i="8"/>
  <c r="C8019" i="8"/>
  <c r="A8021" i="8" l="1"/>
  <c r="C8020" i="8"/>
  <c r="B8020" i="8"/>
  <c r="A8022" i="8" l="1"/>
  <c r="C8021" i="8"/>
  <c r="B8021" i="8"/>
  <c r="C8022" i="8" l="1"/>
  <c r="B8022" i="8"/>
  <c r="A8023" i="8"/>
  <c r="C8023" i="8" l="1"/>
  <c r="B8023" i="8"/>
  <c r="A8024" i="8"/>
  <c r="C8024" i="8" l="1"/>
  <c r="B8024" i="8"/>
  <c r="A8025" i="8"/>
  <c r="A8026" i="8" l="1"/>
  <c r="C8025" i="8"/>
  <c r="B8025" i="8"/>
  <c r="A8027" i="8" l="1"/>
  <c r="C8026" i="8"/>
  <c r="B8026" i="8"/>
  <c r="C8027" i="8" l="1"/>
  <c r="B8027" i="8"/>
  <c r="A8028" i="8"/>
  <c r="B8028" i="8" l="1"/>
  <c r="C8028" i="8"/>
  <c r="A8029" i="8"/>
  <c r="A8030" i="8" l="1"/>
  <c r="C8029" i="8"/>
  <c r="B8029" i="8"/>
  <c r="A8031" i="8" l="1"/>
  <c r="C8030" i="8"/>
  <c r="B8030" i="8"/>
  <c r="A8032" i="8" l="1"/>
  <c r="C8031" i="8"/>
  <c r="B8031" i="8"/>
  <c r="C8032" i="8" l="1"/>
  <c r="B8032" i="8"/>
  <c r="A8033" i="8"/>
  <c r="B8033" i="8" l="1"/>
  <c r="C8033" i="8"/>
  <c r="A8034" i="8"/>
  <c r="C8034" i="8" l="1"/>
  <c r="A8035" i="8"/>
  <c r="B8034" i="8"/>
  <c r="C8035" i="8" l="1"/>
  <c r="A8036" i="8"/>
  <c r="B8035" i="8"/>
  <c r="B8036" i="8" l="1"/>
  <c r="A8037" i="8"/>
  <c r="C8036" i="8"/>
  <c r="C8037" i="8" l="1"/>
  <c r="B8037" i="8"/>
  <c r="A8038" i="8"/>
  <c r="B8038" i="8" l="1"/>
  <c r="A8039" i="8"/>
  <c r="C8038" i="8"/>
  <c r="A8040" i="8" l="1"/>
  <c r="C8039" i="8"/>
  <c r="B8039" i="8"/>
  <c r="C8040" i="8" l="1"/>
  <c r="A8041" i="8"/>
  <c r="B8040" i="8"/>
  <c r="C8041" i="8" l="1"/>
  <c r="B8041" i="8"/>
  <c r="A8042" i="8"/>
  <c r="A8043" i="8" l="1"/>
  <c r="C8042" i="8"/>
  <c r="B8042" i="8"/>
  <c r="B8043" i="8" l="1"/>
  <c r="A8044" i="8"/>
  <c r="C8043" i="8"/>
  <c r="A8045" i="8" l="1"/>
  <c r="C8044" i="8"/>
  <c r="B8044" i="8"/>
  <c r="A8046" i="8" l="1"/>
  <c r="C8045" i="8"/>
  <c r="B8045" i="8"/>
  <c r="A8047" i="8" l="1"/>
  <c r="C8046" i="8"/>
  <c r="B8046" i="8"/>
  <c r="C8047" i="8" l="1"/>
  <c r="B8047" i="8"/>
  <c r="A8048" i="8"/>
  <c r="C8048" i="8" l="1"/>
  <c r="B8048" i="8"/>
  <c r="A8049" i="8"/>
  <c r="A8050" i="8" l="1"/>
  <c r="C8049" i="8"/>
  <c r="B8049" i="8"/>
  <c r="C8050" i="8" l="1"/>
  <c r="B8050" i="8"/>
  <c r="A8051" i="8"/>
  <c r="A8052" i="8" l="1"/>
  <c r="B8051" i="8"/>
  <c r="C8051" i="8"/>
  <c r="A8053" i="8" l="1"/>
  <c r="C8052" i="8"/>
  <c r="B8052" i="8"/>
  <c r="B8053" i="8" l="1"/>
  <c r="A8054" i="8"/>
  <c r="C8053" i="8"/>
  <c r="C8054" i="8" l="1"/>
  <c r="B8054" i="8"/>
  <c r="A8055" i="8"/>
  <c r="C8055" i="8" l="1"/>
  <c r="B8055" i="8"/>
  <c r="A8056" i="8"/>
  <c r="B8056" i="8" l="1"/>
  <c r="A8057" i="8"/>
  <c r="C8056" i="8"/>
  <c r="C8057" i="8" l="1"/>
  <c r="B8057" i="8"/>
  <c r="A8058" i="8"/>
  <c r="A8059" i="8" l="1"/>
  <c r="C8058" i="8"/>
  <c r="B8058" i="8"/>
  <c r="A8060" i="8" l="1"/>
  <c r="C8059" i="8"/>
  <c r="B8059" i="8"/>
  <c r="C8060" i="8" l="1"/>
  <c r="B8060" i="8"/>
  <c r="A8061" i="8"/>
  <c r="C8061" i="8" l="1"/>
  <c r="B8061" i="8"/>
  <c r="A8062" i="8"/>
  <c r="A8063" i="8" l="1"/>
  <c r="C8062" i="8"/>
  <c r="B8062" i="8"/>
  <c r="C8063" i="8" l="1"/>
  <c r="B8063" i="8"/>
  <c r="A8064" i="8"/>
  <c r="B8064" i="8" l="1"/>
  <c r="A8065" i="8"/>
  <c r="C8064" i="8"/>
  <c r="A8066" i="8" l="1"/>
  <c r="B8065" i="8"/>
  <c r="C8065" i="8"/>
  <c r="A8067" i="8" l="1"/>
  <c r="C8066" i="8"/>
  <c r="B8066" i="8"/>
  <c r="C8067" i="8" l="1"/>
  <c r="B8067" i="8"/>
  <c r="A8068" i="8"/>
  <c r="C8068" i="8" l="1"/>
  <c r="B8068" i="8"/>
  <c r="A8069" i="8"/>
  <c r="A8070" i="8" l="1"/>
  <c r="B8069" i="8"/>
  <c r="C8069" i="8"/>
  <c r="C8070" i="8" l="1"/>
  <c r="B8070" i="8"/>
  <c r="A8071" i="8"/>
  <c r="A8072" i="8" l="1"/>
  <c r="C8071" i="8"/>
  <c r="B8071" i="8"/>
  <c r="A8073" i="8" l="1"/>
  <c r="C8072" i="8"/>
  <c r="B8072" i="8"/>
  <c r="B8073" i="8" l="1"/>
  <c r="A8074" i="8"/>
  <c r="C8073" i="8"/>
  <c r="C8074" i="8" l="1"/>
  <c r="B8074" i="8"/>
  <c r="A8075" i="8"/>
  <c r="C8075" i="8" l="1"/>
  <c r="B8075" i="8"/>
  <c r="A8076" i="8"/>
  <c r="B8076" i="8" l="1"/>
  <c r="A8077" i="8"/>
  <c r="C8076" i="8"/>
  <c r="C8077" i="8" l="1"/>
  <c r="B8077" i="8"/>
  <c r="A8078" i="8"/>
  <c r="A8079" i="8" l="1"/>
  <c r="C8078" i="8"/>
  <c r="B8078" i="8"/>
  <c r="A8080" i="8" l="1"/>
  <c r="C8079" i="8"/>
  <c r="B8079" i="8"/>
  <c r="C8080" i="8" l="1"/>
  <c r="B8080" i="8"/>
  <c r="A8081" i="8"/>
  <c r="C8081" i="8" l="1"/>
  <c r="B8081" i="8"/>
  <c r="A8082" i="8"/>
  <c r="A8083" i="8" l="1"/>
  <c r="B8082" i="8"/>
  <c r="C8082" i="8"/>
  <c r="C8083" i="8" l="1"/>
  <c r="A8084" i="8"/>
  <c r="B8083" i="8"/>
  <c r="C8084" i="8" l="1"/>
  <c r="B8084" i="8"/>
  <c r="A8085" i="8"/>
  <c r="A8086" i="8" l="1"/>
  <c r="C8085" i="8"/>
  <c r="B8085" i="8"/>
  <c r="A8087" i="8" l="1"/>
  <c r="C8086" i="8"/>
  <c r="B8086" i="8"/>
  <c r="C8087" i="8" l="1"/>
  <c r="B8087" i="8"/>
  <c r="A8088" i="8"/>
  <c r="C8088" i="8" l="1"/>
  <c r="B8088" i="8"/>
  <c r="A8089" i="8"/>
  <c r="A8090" i="8" l="1"/>
  <c r="C8089" i="8"/>
  <c r="B8089" i="8"/>
  <c r="B8090" i="8" l="1"/>
  <c r="C8090" i="8"/>
  <c r="A8091" i="8"/>
  <c r="A8092" i="8" l="1"/>
  <c r="B8091" i="8"/>
  <c r="C8091" i="8"/>
  <c r="A8093" i="8" l="1"/>
  <c r="B8092" i="8"/>
  <c r="C8092" i="8"/>
  <c r="B8093" i="8" l="1"/>
  <c r="A8094" i="8"/>
  <c r="C8093" i="8"/>
  <c r="C8094" i="8" l="1"/>
  <c r="B8094" i="8"/>
  <c r="A8095" i="8"/>
  <c r="C8095" i="8" l="1"/>
  <c r="B8095" i="8"/>
  <c r="A8096" i="8"/>
  <c r="B8096" i="8" l="1"/>
  <c r="A8097" i="8"/>
  <c r="C8096" i="8"/>
  <c r="C8097" i="8" l="1"/>
  <c r="B8097" i="8"/>
  <c r="A8098" i="8"/>
  <c r="A8099" i="8" l="1"/>
  <c r="B8098" i="8"/>
  <c r="C8098" i="8"/>
  <c r="A8100" i="8" l="1"/>
  <c r="C8099" i="8"/>
  <c r="B8099" i="8"/>
  <c r="C8100" i="8" l="1"/>
  <c r="B8100" i="8"/>
  <c r="A8101" i="8"/>
  <c r="C8101" i="8" l="1"/>
  <c r="B8101" i="8"/>
  <c r="A8102" i="8"/>
  <c r="C8102" i="8" l="1"/>
  <c r="B8102" i="8"/>
  <c r="A8103" i="8"/>
  <c r="C8103" i="8" l="1"/>
  <c r="B8103" i="8"/>
  <c r="A8104" i="8"/>
  <c r="C8104" i="8" l="1"/>
  <c r="B8104" i="8"/>
  <c r="A8105" i="8"/>
  <c r="A8106" i="8" l="1"/>
  <c r="C8105" i="8"/>
  <c r="B8105" i="8"/>
  <c r="A8107" i="8" l="1"/>
  <c r="C8106" i="8"/>
  <c r="B8106" i="8"/>
  <c r="C8107" i="8" l="1"/>
  <c r="B8107" i="8"/>
  <c r="A8108" i="8"/>
  <c r="C8108" i="8" l="1"/>
  <c r="B8108" i="8"/>
  <c r="A8109" i="8"/>
  <c r="A8110" i="8" l="1"/>
  <c r="B8109" i="8"/>
  <c r="C8109" i="8"/>
  <c r="A8111" i="8" l="1"/>
  <c r="C8110" i="8"/>
  <c r="B8110" i="8"/>
  <c r="A8112" i="8" l="1"/>
  <c r="C8111" i="8"/>
  <c r="B8111" i="8"/>
  <c r="A8113" i="8" l="1"/>
  <c r="C8112" i="8"/>
  <c r="B8112" i="8"/>
  <c r="B8113" i="8" l="1"/>
  <c r="A8114" i="8"/>
  <c r="C8113" i="8"/>
  <c r="C8114" i="8" l="1"/>
  <c r="B8114" i="8"/>
  <c r="A8115" i="8"/>
  <c r="C8115" i="8" l="1"/>
  <c r="B8115" i="8"/>
  <c r="A8116" i="8"/>
  <c r="B8116" i="8" l="1"/>
  <c r="A8117" i="8"/>
  <c r="C8116" i="8"/>
  <c r="C8117" i="8" l="1"/>
  <c r="B8117" i="8"/>
  <c r="A8118" i="8"/>
  <c r="A8119" i="8" l="1"/>
  <c r="C8118" i="8"/>
  <c r="B8118" i="8"/>
  <c r="A8120" i="8" l="1"/>
  <c r="C8119" i="8"/>
  <c r="B8119" i="8"/>
  <c r="C8120" i="8" l="1"/>
  <c r="B8120" i="8"/>
  <c r="A8121" i="8"/>
  <c r="C8121" i="8" l="1"/>
  <c r="B8121" i="8"/>
  <c r="A8122" i="8"/>
  <c r="C8122" i="8" l="1"/>
  <c r="B8122" i="8"/>
  <c r="A8123" i="8"/>
  <c r="C8123" i="8" l="1"/>
  <c r="B8123" i="8"/>
  <c r="A8124" i="8"/>
  <c r="A8125" i="8" l="1"/>
  <c r="C8124" i="8"/>
  <c r="B8124" i="8"/>
  <c r="A8126" i="8" l="1"/>
  <c r="C8125" i="8"/>
  <c r="B8125" i="8"/>
  <c r="C8126" i="8" l="1"/>
  <c r="B8126" i="8"/>
  <c r="A8127" i="8"/>
  <c r="C8127" i="8" l="1"/>
  <c r="B8127" i="8"/>
  <c r="A8128" i="8"/>
  <c r="A8129" i="8" l="1"/>
  <c r="C8128" i="8"/>
  <c r="B8128" i="8"/>
  <c r="C8129" i="8" l="1"/>
  <c r="B8129" i="8"/>
  <c r="A8130" i="8"/>
  <c r="A8131" i="8" l="1"/>
  <c r="C8130" i="8"/>
  <c r="B8130" i="8"/>
  <c r="A8132" i="8" l="1"/>
  <c r="C8131" i="8"/>
  <c r="B8131" i="8"/>
  <c r="B8132" i="8" l="1"/>
  <c r="A8133" i="8"/>
  <c r="C8132" i="8"/>
  <c r="C8133" i="8" l="1"/>
  <c r="B8133" i="8"/>
  <c r="A8134" i="8"/>
  <c r="C8134" i="8" l="1"/>
  <c r="B8134" i="8"/>
  <c r="A8135" i="8"/>
  <c r="C8135" i="8" l="1"/>
  <c r="B8135" i="8"/>
  <c r="A8136" i="8"/>
  <c r="A8137" i="8" l="1"/>
  <c r="C8136" i="8"/>
  <c r="B8136" i="8"/>
  <c r="C8137" i="8" l="1"/>
  <c r="B8137" i="8"/>
  <c r="A8138" i="8"/>
  <c r="A8139" i="8" l="1"/>
  <c r="C8138" i="8"/>
  <c r="B8138" i="8"/>
  <c r="C8139" i="8" l="1"/>
  <c r="B8139" i="8"/>
  <c r="A8140" i="8"/>
  <c r="C8140" i="8" l="1"/>
  <c r="B8140" i="8"/>
  <c r="A8141" i="8"/>
  <c r="C8141" i="8" l="1"/>
  <c r="A8142" i="8"/>
  <c r="B8141" i="8"/>
  <c r="B8142" i="8" l="1"/>
  <c r="A8143" i="8"/>
  <c r="C8142" i="8"/>
  <c r="B8143" i="8" l="1"/>
  <c r="C8143" i="8"/>
  <c r="A8144" i="8"/>
  <c r="A8145" i="8" l="1"/>
  <c r="C8144" i="8"/>
  <c r="B8144" i="8"/>
  <c r="A8146" i="8" l="1"/>
  <c r="C8145" i="8"/>
  <c r="B8145" i="8"/>
  <c r="C8146" i="8" l="1"/>
  <c r="B8146" i="8"/>
  <c r="A8147" i="8"/>
  <c r="C8147" i="8" l="1"/>
  <c r="B8147" i="8"/>
  <c r="A8148" i="8"/>
  <c r="A8149" i="8" l="1"/>
  <c r="C8148" i="8"/>
  <c r="B8148" i="8"/>
  <c r="C8149" i="8" l="1"/>
  <c r="B8149" i="8"/>
  <c r="A8150" i="8"/>
  <c r="A8151" i="8" l="1"/>
  <c r="B8150" i="8"/>
  <c r="C8150" i="8"/>
  <c r="A8152" i="8" l="1"/>
  <c r="B8151" i="8"/>
  <c r="C8151" i="8"/>
  <c r="B8152" i="8" l="1"/>
  <c r="A8153" i="8"/>
  <c r="C8152" i="8"/>
  <c r="C8153" i="8" l="1"/>
  <c r="B8153" i="8"/>
  <c r="A8154" i="8"/>
  <c r="C8154" i="8" l="1"/>
  <c r="B8154" i="8"/>
  <c r="A8155" i="8"/>
  <c r="C8155" i="8" l="1"/>
  <c r="B8155" i="8"/>
  <c r="A8156" i="8"/>
  <c r="A8157" i="8" l="1"/>
  <c r="C8156" i="8"/>
  <c r="B8156" i="8"/>
  <c r="A8158" i="8" l="1"/>
  <c r="C8157" i="8"/>
  <c r="B8157" i="8"/>
  <c r="A8159" i="8" l="1"/>
  <c r="B8158" i="8"/>
  <c r="C8158" i="8"/>
  <c r="C8159" i="8" l="1"/>
  <c r="B8159" i="8"/>
  <c r="A8160" i="8"/>
  <c r="C8160" i="8" l="1"/>
  <c r="B8160" i="8"/>
  <c r="A8161" i="8"/>
  <c r="C8161" i="8" l="1"/>
  <c r="B8161" i="8"/>
  <c r="A8162" i="8"/>
  <c r="B8162" i="8" l="1"/>
  <c r="C8162" i="8"/>
  <c r="A8163" i="8"/>
  <c r="A8164" i="8" l="1"/>
  <c r="C8163" i="8"/>
  <c r="B8163" i="8"/>
  <c r="A8165" i="8" l="1"/>
  <c r="B8164" i="8"/>
  <c r="C8164" i="8"/>
  <c r="A8166" i="8" l="1"/>
  <c r="C8165" i="8"/>
  <c r="B8165" i="8"/>
  <c r="C8166" i="8" l="1"/>
  <c r="B8166" i="8"/>
  <c r="A8167" i="8"/>
  <c r="C8167" i="8" l="1"/>
  <c r="B8167" i="8"/>
  <c r="A8168" i="8"/>
  <c r="C8168" i="8" l="1"/>
  <c r="B8168" i="8"/>
  <c r="A8169" i="8"/>
  <c r="C8169" i="8" l="1"/>
  <c r="A8170" i="8"/>
  <c r="B8169" i="8"/>
  <c r="C8170" i="8" l="1"/>
  <c r="B8170" i="8"/>
  <c r="A8171" i="8"/>
  <c r="A8172" i="8" l="1"/>
  <c r="B8171" i="8"/>
  <c r="C8171" i="8"/>
  <c r="B8172" i="8" l="1"/>
  <c r="A8173" i="8"/>
  <c r="C8172" i="8"/>
  <c r="C8173" i="8" l="1"/>
  <c r="B8173" i="8"/>
  <c r="A8174" i="8"/>
  <c r="C8174" i="8" l="1"/>
  <c r="B8174" i="8"/>
  <c r="A8175" i="8"/>
  <c r="A8176" i="8" l="1"/>
  <c r="C8175" i="8"/>
  <c r="B8175" i="8"/>
  <c r="C8176" i="8" l="1"/>
  <c r="B8176" i="8"/>
  <c r="A8177" i="8"/>
  <c r="A8178" i="8" l="1"/>
  <c r="C8177" i="8"/>
  <c r="B8177" i="8"/>
  <c r="A8179" i="8" l="1"/>
  <c r="C8178" i="8"/>
  <c r="B8178" i="8"/>
  <c r="C8179" i="8" l="1"/>
  <c r="B8179" i="8"/>
  <c r="A8180" i="8"/>
  <c r="C8180" i="8" l="1"/>
  <c r="B8180" i="8"/>
  <c r="A8181" i="8"/>
  <c r="C8181" i="8" l="1"/>
  <c r="A8182" i="8"/>
  <c r="B8181" i="8"/>
  <c r="B8182" i="8" l="1"/>
  <c r="C8182" i="8"/>
  <c r="A8183" i="8"/>
  <c r="A8184" i="8" l="1"/>
  <c r="C8183" i="8"/>
  <c r="B8183" i="8"/>
  <c r="A8185" i="8" l="1"/>
  <c r="C8184" i="8"/>
  <c r="B8184" i="8"/>
  <c r="A8186" i="8" l="1"/>
  <c r="C8185" i="8"/>
  <c r="B8185" i="8"/>
  <c r="C8186" i="8" l="1"/>
  <c r="B8186" i="8"/>
  <c r="A8187" i="8"/>
  <c r="C8187" i="8" l="1"/>
  <c r="B8187" i="8"/>
  <c r="A8188" i="8"/>
  <c r="B8188" i="8" l="1"/>
  <c r="C8188" i="8"/>
  <c r="A8189" i="8"/>
  <c r="C8189" i="8" l="1"/>
  <c r="A8190" i="8"/>
  <c r="B8189" i="8"/>
  <c r="C8190" i="8" l="1"/>
  <c r="B8190" i="8"/>
  <c r="A8191" i="8"/>
  <c r="A8192" i="8" l="1"/>
  <c r="C8191" i="8"/>
  <c r="B8191" i="8"/>
  <c r="B8192" i="8" l="1"/>
  <c r="A8193" i="8"/>
  <c r="C8192" i="8"/>
  <c r="C8193" i="8" l="1"/>
  <c r="B8193" i="8"/>
  <c r="A8194" i="8"/>
  <c r="C8194" i="8" l="1"/>
  <c r="B8194" i="8"/>
  <c r="A8195" i="8"/>
  <c r="A8196" i="8" l="1"/>
  <c r="B8195" i="8"/>
  <c r="C8195" i="8"/>
  <c r="A8197" i="8" l="1"/>
  <c r="B8196" i="8"/>
  <c r="C8196" i="8"/>
  <c r="A8198" i="8" l="1"/>
  <c r="C8197" i="8"/>
  <c r="B8197" i="8"/>
  <c r="A8199" i="8" l="1"/>
  <c r="C8198" i="8"/>
  <c r="B8198" i="8"/>
  <c r="C8199" i="8" l="1"/>
  <c r="B8199" i="8"/>
  <c r="A8200" i="8"/>
  <c r="C8200" i="8" l="1"/>
  <c r="B8200" i="8"/>
  <c r="A8201" i="8"/>
  <c r="C8201" i="8" l="1"/>
  <c r="A8202" i="8"/>
  <c r="B8201" i="8"/>
  <c r="B8202" i="8" l="1"/>
  <c r="A8203" i="8"/>
  <c r="C8202" i="8"/>
  <c r="A8204" i="8" l="1"/>
  <c r="C8203" i="8"/>
  <c r="B8203" i="8"/>
  <c r="A8205" i="8" l="1"/>
  <c r="C8204" i="8"/>
  <c r="B8204" i="8"/>
  <c r="C8205" i="8" l="1"/>
  <c r="B8205" i="8"/>
  <c r="A8206" i="8"/>
  <c r="C8206" i="8" l="1"/>
  <c r="B8206" i="8"/>
  <c r="A8207" i="8"/>
  <c r="C8207" i="8" l="1"/>
  <c r="B8207" i="8"/>
  <c r="A8208" i="8"/>
  <c r="C8208" i="8" l="1"/>
  <c r="B8208" i="8"/>
  <c r="A8209" i="8"/>
  <c r="C8209" i="8" l="1"/>
  <c r="B8209" i="8"/>
  <c r="A8210" i="8"/>
  <c r="A8211" i="8" l="1"/>
  <c r="C8210" i="8"/>
  <c r="B8210" i="8"/>
  <c r="B8211" i="8" l="1"/>
  <c r="A8212" i="8"/>
  <c r="C8211" i="8"/>
  <c r="C8212" i="8" l="1"/>
  <c r="B8212" i="8"/>
  <c r="A8213" i="8"/>
  <c r="C8213" i="8" l="1"/>
  <c r="B8213" i="8"/>
  <c r="A8214" i="8"/>
  <c r="A8215" i="8" l="1"/>
  <c r="C8214" i="8"/>
  <c r="B8214" i="8"/>
  <c r="C8215" i="8" l="1"/>
  <c r="B8215" i="8"/>
  <c r="A8216" i="8"/>
  <c r="C8216" i="8" l="1"/>
  <c r="A8217" i="8"/>
  <c r="B8216" i="8"/>
  <c r="A8218" i="8" l="1"/>
  <c r="C8217" i="8"/>
  <c r="B8217" i="8"/>
  <c r="C8218" i="8" l="1"/>
  <c r="B8218" i="8"/>
  <c r="A8219" i="8"/>
  <c r="C8219" i="8" l="1"/>
  <c r="B8219" i="8"/>
  <c r="A8220" i="8"/>
  <c r="C8220" i="8" l="1"/>
  <c r="A8221" i="8"/>
  <c r="B8220" i="8"/>
  <c r="B8221" i="8" l="1"/>
  <c r="C8221" i="8"/>
  <c r="A8222" i="8"/>
  <c r="A8223" i="8" l="1"/>
  <c r="C8222" i="8"/>
  <c r="B8222" i="8"/>
  <c r="A8224" i="8" l="1"/>
  <c r="C8223" i="8"/>
  <c r="B8223" i="8"/>
  <c r="A8225" i="8" l="1"/>
  <c r="C8224" i="8"/>
  <c r="B8224" i="8"/>
  <c r="C8225" i="8" l="1"/>
  <c r="B8225" i="8"/>
  <c r="A8226" i="8"/>
  <c r="C8226" i="8" l="1"/>
  <c r="B8226" i="8"/>
  <c r="A8227" i="8"/>
  <c r="C8227" i="8" l="1"/>
  <c r="B8227" i="8"/>
  <c r="A8228" i="8"/>
  <c r="C8228" i="8" l="1"/>
  <c r="A8229" i="8"/>
  <c r="B8228" i="8"/>
  <c r="C8229" i="8" l="1"/>
  <c r="B8229" i="8"/>
  <c r="A8230" i="8"/>
  <c r="A8231" i="8" l="1"/>
  <c r="C8230" i="8"/>
  <c r="B8230" i="8"/>
  <c r="B8231" i="8" l="1"/>
  <c r="A8232" i="8"/>
  <c r="C8231" i="8"/>
  <c r="C8232" i="8" l="1"/>
  <c r="B8232" i="8"/>
  <c r="A8233" i="8"/>
  <c r="C8233" i="8" l="1"/>
  <c r="B8233" i="8"/>
  <c r="A8234" i="8"/>
  <c r="A8235" i="8" l="1"/>
  <c r="B8234" i="8"/>
  <c r="C8234" i="8"/>
  <c r="B8235" i="8" l="1"/>
  <c r="A8236" i="8"/>
  <c r="C8235" i="8"/>
  <c r="A8237" i="8" l="1"/>
  <c r="C8236" i="8"/>
  <c r="B8236" i="8"/>
  <c r="A8238" i="8" l="1"/>
  <c r="C8237" i="8"/>
  <c r="B8237" i="8"/>
  <c r="C8238" i="8" l="1"/>
  <c r="B8238" i="8"/>
  <c r="A8239" i="8"/>
  <c r="C8239" i="8" l="1"/>
  <c r="B8239" i="8"/>
  <c r="A8240" i="8"/>
  <c r="C8240" i="8" l="1"/>
  <c r="A8241" i="8"/>
  <c r="B8240" i="8"/>
  <c r="B8241" i="8" l="1"/>
  <c r="A8242" i="8"/>
  <c r="C8241" i="8"/>
  <c r="A8243" i="8" l="1"/>
  <c r="C8242" i="8"/>
  <c r="B8242" i="8"/>
  <c r="A8244" i="8" l="1"/>
  <c r="B8243" i="8"/>
  <c r="C8243" i="8"/>
  <c r="A8245" i="8" l="1"/>
  <c r="C8244" i="8"/>
  <c r="B8244" i="8"/>
  <c r="C8245" i="8" l="1"/>
  <c r="B8245" i="8"/>
  <c r="A8246" i="8"/>
  <c r="C8246" i="8" l="1"/>
  <c r="B8246" i="8"/>
  <c r="A8247" i="8"/>
  <c r="A8248" i="8" l="1"/>
  <c r="C8247" i="8"/>
  <c r="B8247" i="8"/>
  <c r="C8248" i="8" l="1"/>
  <c r="A8249" i="8"/>
  <c r="B8248" i="8"/>
  <c r="A8250" i="8" l="1"/>
  <c r="C8249" i="8"/>
  <c r="B8249" i="8"/>
  <c r="A8251" i="8" l="1"/>
  <c r="C8250" i="8"/>
  <c r="B8250" i="8"/>
  <c r="B8251" i="8" l="1"/>
  <c r="A8252" i="8"/>
  <c r="C8251" i="8"/>
  <c r="C8252" i="8" l="1"/>
  <c r="B8252" i="8"/>
  <c r="A8253" i="8"/>
  <c r="C8253" i="8" l="1"/>
  <c r="B8253" i="8"/>
  <c r="A8254" i="8"/>
  <c r="C8254" i="8" l="1"/>
  <c r="B8254" i="8"/>
  <c r="A8255" i="8"/>
  <c r="A8256" i="8" l="1"/>
  <c r="C8255" i="8"/>
  <c r="B8255" i="8"/>
  <c r="C8256" i="8" l="1"/>
  <c r="B8256" i="8"/>
  <c r="A8257" i="8"/>
  <c r="A8258" i="8" l="1"/>
  <c r="C8257" i="8"/>
  <c r="B8257" i="8"/>
  <c r="C8258" i="8" l="1"/>
  <c r="B8258" i="8"/>
  <c r="A8259" i="8"/>
  <c r="C8259" i="8" l="1"/>
  <c r="B8259" i="8"/>
  <c r="A8260" i="8"/>
  <c r="C8260" i="8" l="1"/>
  <c r="B8260" i="8"/>
  <c r="A8261" i="8"/>
  <c r="B8261" i="8" l="1"/>
  <c r="A8262" i="8"/>
  <c r="C8261" i="8"/>
  <c r="C8262" i="8" l="1"/>
  <c r="B8262" i="8"/>
  <c r="A8263" i="8"/>
  <c r="A8264" i="8" l="1"/>
  <c r="B8263" i="8"/>
  <c r="C8263" i="8"/>
  <c r="B8264" i="8" l="1"/>
  <c r="A8265" i="8"/>
  <c r="C8264" i="8"/>
  <c r="C8265" i="8" l="1"/>
  <c r="B8265" i="8"/>
  <c r="A8266" i="8"/>
  <c r="C8266" i="8" l="1"/>
  <c r="B8266" i="8"/>
  <c r="A8267" i="8"/>
  <c r="C8267" i="8" l="1"/>
  <c r="A8268" i="8"/>
  <c r="B8267" i="8"/>
  <c r="A8269" i="8" l="1"/>
  <c r="C8268" i="8"/>
  <c r="B8268" i="8"/>
  <c r="A8270" i="8" l="1"/>
  <c r="C8269" i="8"/>
  <c r="B8269" i="8"/>
  <c r="C8270" i="8" l="1"/>
  <c r="B8270" i="8"/>
  <c r="A8271" i="8"/>
  <c r="B8271" i="8" l="1"/>
  <c r="C8271" i="8"/>
  <c r="A8272" i="8"/>
  <c r="B8272" i="8" l="1"/>
  <c r="C8272" i="8"/>
  <c r="A8273" i="8"/>
  <c r="C8273" i="8" l="1"/>
  <c r="B8273" i="8"/>
  <c r="A8274" i="8"/>
  <c r="A8275" i="8" l="1"/>
  <c r="B8274" i="8"/>
  <c r="C8274" i="8"/>
  <c r="C8275" i="8" l="1"/>
  <c r="B8275" i="8"/>
  <c r="A8276" i="8"/>
  <c r="C8276" i="8" l="1"/>
  <c r="B8276" i="8"/>
  <c r="A8277" i="8"/>
  <c r="B8277" i="8" l="1"/>
  <c r="A8278" i="8"/>
  <c r="C8277" i="8"/>
  <c r="C8278" i="8" l="1"/>
  <c r="A8279" i="8"/>
  <c r="B8278" i="8"/>
  <c r="A8280" i="8" l="1"/>
  <c r="C8279" i="8"/>
  <c r="B8279" i="8"/>
  <c r="C8280" i="8" l="1"/>
  <c r="B8280" i="8"/>
  <c r="A8281" i="8"/>
  <c r="C8281" i="8" l="1"/>
  <c r="B8281" i="8"/>
  <c r="A8282" i="8"/>
  <c r="A8283" i="8" l="1"/>
  <c r="B8282" i="8"/>
  <c r="C8282" i="8"/>
  <c r="A8284" i="8" l="1"/>
  <c r="C8283" i="8"/>
  <c r="B8283" i="8"/>
  <c r="A8285" i="8" l="1"/>
  <c r="C8284" i="8"/>
  <c r="B8284" i="8"/>
  <c r="B8285" i="8" l="1"/>
  <c r="A8286" i="8"/>
  <c r="C8285" i="8"/>
  <c r="C8286" i="8" l="1"/>
  <c r="B8286" i="8"/>
  <c r="A8287" i="8"/>
  <c r="C8287" i="8" l="1"/>
  <c r="B8287" i="8"/>
  <c r="A8288" i="8"/>
  <c r="A8289" i="8" l="1"/>
  <c r="C8288" i="8"/>
  <c r="B8288" i="8"/>
  <c r="A8290" i="8" l="1"/>
  <c r="C8289" i="8"/>
  <c r="B8289" i="8"/>
  <c r="B8290" i="8" l="1"/>
  <c r="A8291" i="8"/>
  <c r="C8290" i="8"/>
  <c r="B8291" i="8" l="1"/>
  <c r="C8291" i="8"/>
  <c r="A8292" i="8"/>
  <c r="C8292" i="8" l="1"/>
  <c r="A8293" i="8"/>
  <c r="B8292" i="8"/>
  <c r="C8293" i="8" l="1"/>
  <c r="B8293" i="8"/>
  <c r="A8294" i="8"/>
  <c r="A8295" i="8" l="1"/>
  <c r="C8294" i="8"/>
  <c r="B8294" i="8"/>
  <c r="A8296" i="8" l="1"/>
  <c r="C8295" i="8"/>
  <c r="B8295" i="8"/>
  <c r="C8296" i="8" l="1"/>
  <c r="B8296" i="8"/>
  <c r="A8297" i="8"/>
  <c r="C8297" i="8" l="1"/>
  <c r="B8297" i="8"/>
  <c r="A8298" i="8"/>
  <c r="C8298" i="8" l="1"/>
  <c r="B8298" i="8"/>
  <c r="A8299" i="8"/>
  <c r="A8300" i="8" l="1"/>
  <c r="C8299" i="8"/>
  <c r="B8299" i="8"/>
  <c r="B8300" i="8" l="1"/>
  <c r="A8301" i="8"/>
  <c r="C8300" i="8"/>
  <c r="C8301" i="8" l="1"/>
  <c r="B8301" i="8"/>
  <c r="A8302" i="8"/>
  <c r="A8303" i="8" l="1"/>
  <c r="C8302" i="8"/>
  <c r="B8302" i="8"/>
  <c r="A8304" i="8" l="1"/>
  <c r="B8303" i="8"/>
  <c r="C8303" i="8"/>
  <c r="A8305" i="8" l="1"/>
  <c r="C8304" i="8"/>
  <c r="B8304" i="8"/>
  <c r="C8305" i="8" l="1"/>
  <c r="B8305" i="8"/>
  <c r="A8306" i="8"/>
  <c r="C8306" i="8" l="1"/>
  <c r="B8306" i="8"/>
  <c r="A8307" i="8"/>
  <c r="C8307" i="8" l="1"/>
  <c r="A8308" i="8"/>
  <c r="B8307" i="8"/>
  <c r="A8309" i="8" l="1"/>
  <c r="C8308" i="8"/>
  <c r="B8308" i="8"/>
  <c r="C8309" i="8" l="1"/>
  <c r="B8309" i="8"/>
  <c r="A8310" i="8"/>
  <c r="C8310" i="8" l="1"/>
  <c r="B8310" i="8"/>
  <c r="A8311" i="8"/>
  <c r="B8311" i="8" l="1"/>
  <c r="C8311" i="8"/>
  <c r="A8312" i="8"/>
  <c r="B8312" i="8" l="1"/>
  <c r="A8313" i="8"/>
  <c r="C8312" i="8"/>
  <c r="B8313" i="8" l="1"/>
  <c r="A8314" i="8"/>
  <c r="C8313" i="8"/>
  <c r="C8314" i="8" l="1"/>
  <c r="B8314" i="8"/>
  <c r="A8315" i="8"/>
  <c r="A8316" i="8" l="1"/>
  <c r="C8315" i="8"/>
  <c r="B8315" i="8"/>
  <c r="B8316" i="8" l="1"/>
  <c r="A8317" i="8"/>
  <c r="C8316" i="8"/>
  <c r="C8317" i="8" l="1"/>
  <c r="B8317" i="8"/>
  <c r="A8318" i="8"/>
  <c r="C8318" i="8" l="1"/>
  <c r="A8319" i="8"/>
  <c r="B8318" i="8"/>
  <c r="C8319" i="8" l="1"/>
  <c r="B8319" i="8"/>
  <c r="A8320" i="8"/>
  <c r="A8321" i="8" l="1"/>
  <c r="C8320" i="8"/>
  <c r="B8320" i="8"/>
  <c r="C8321" i="8" l="1"/>
  <c r="B8321" i="8"/>
  <c r="A8322" i="8"/>
  <c r="A8323" i="8" l="1"/>
  <c r="B8322" i="8"/>
  <c r="C8322" i="8"/>
  <c r="C8323" i="8" l="1"/>
  <c r="B8323" i="8"/>
  <c r="A8324" i="8"/>
  <c r="C8324" i="8" l="1"/>
  <c r="B8324" i="8"/>
  <c r="A8325" i="8"/>
  <c r="A8326" i="8" l="1"/>
  <c r="C8325" i="8"/>
  <c r="B8325" i="8"/>
  <c r="C8326" i="8" l="1"/>
  <c r="B8326" i="8"/>
  <c r="A8327" i="8"/>
  <c r="A8328" i="8" l="1"/>
  <c r="B8327" i="8"/>
  <c r="C8327" i="8"/>
  <c r="A8329" i="8" l="1"/>
  <c r="B8328" i="8"/>
  <c r="C8328" i="8"/>
  <c r="A8330" i="8" l="1"/>
  <c r="C8329" i="8"/>
  <c r="B8329" i="8"/>
  <c r="C8330" i="8" l="1"/>
  <c r="B8330" i="8"/>
  <c r="A8331" i="8"/>
  <c r="C8331" i="8" l="1"/>
  <c r="B8331" i="8"/>
  <c r="A8332" i="8"/>
  <c r="A8333" i="8" l="1"/>
  <c r="C8332" i="8"/>
  <c r="B8332" i="8"/>
  <c r="A8334" i="8" l="1"/>
  <c r="B8333" i="8"/>
  <c r="C8333" i="8"/>
  <c r="A8335" i="8" l="1"/>
  <c r="C8334" i="8"/>
  <c r="B8334" i="8"/>
  <c r="A8336" i="8" l="1"/>
  <c r="C8335" i="8"/>
  <c r="B8335" i="8"/>
  <c r="B8336" i="8" l="1"/>
  <c r="A8337" i="8"/>
  <c r="C8336" i="8"/>
  <c r="C8337" i="8" l="1"/>
  <c r="B8337" i="8"/>
  <c r="A8338" i="8"/>
  <c r="C8338" i="8" l="1"/>
  <c r="A8339" i="8"/>
  <c r="B8338" i="8"/>
  <c r="A8340" i="8" l="1"/>
  <c r="C8339" i="8"/>
  <c r="B8339" i="8"/>
  <c r="B8340" i="8" l="1"/>
  <c r="A8341" i="8"/>
  <c r="C8340" i="8"/>
  <c r="C8341" i="8" l="1"/>
  <c r="B8341" i="8"/>
  <c r="A8342" i="8"/>
  <c r="A8343" i="8" l="1"/>
  <c r="B8342" i="8"/>
  <c r="C8342" i="8"/>
  <c r="C8343" i="8" l="1"/>
  <c r="B8343" i="8"/>
  <c r="A8344" i="8"/>
  <c r="C8344" i="8" l="1"/>
  <c r="B8344" i="8"/>
  <c r="A8345" i="8"/>
  <c r="A8346" i="8" l="1"/>
  <c r="C8345" i="8"/>
  <c r="B8345" i="8"/>
  <c r="B8346" i="8" l="1"/>
  <c r="A8347" i="8"/>
  <c r="C8346" i="8"/>
  <c r="A8348" i="8" l="1"/>
  <c r="B8347" i="8"/>
  <c r="C8347" i="8"/>
  <c r="A8349" i="8" l="1"/>
  <c r="C8348" i="8"/>
  <c r="B8348" i="8"/>
  <c r="A8350" i="8" l="1"/>
  <c r="B8349" i="8"/>
  <c r="C8349" i="8"/>
  <c r="C8350" i="8" l="1"/>
  <c r="B8350" i="8"/>
  <c r="A8351" i="8"/>
  <c r="C8351" i="8" l="1"/>
  <c r="B8351" i="8"/>
  <c r="A8352" i="8"/>
  <c r="A8353" i="8" l="1"/>
  <c r="C8352" i="8"/>
  <c r="B8352" i="8"/>
  <c r="C8353" i="8" l="1"/>
  <c r="B8353" i="8"/>
  <c r="A8354" i="8"/>
  <c r="A8355" i="8" l="1"/>
  <c r="C8354" i="8"/>
  <c r="B8354" i="8"/>
  <c r="A8356" i="8" l="1"/>
  <c r="C8355" i="8"/>
  <c r="B8355" i="8"/>
  <c r="B8356" i="8" l="1"/>
  <c r="A8357" i="8"/>
  <c r="C8356" i="8"/>
  <c r="C8357" i="8" l="1"/>
  <c r="B8357" i="8"/>
  <c r="A8358" i="8"/>
  <c r="C8358" i="8" l="1"/>
  <c r="B8358" i="8"/>
  <c r="A8359" i="8"/>
  <c r="A8360" i="8" l="1"/>
  <c r="C8359" i="8"/>
  <c r="B8359" i="8"/>
  <c r="C8360" i="8" l="1"/>
  <c r="B8360" i="8"/>
  <c r="A8361" i="8"/>
  <c r="A8362" i="8" l="1"/>
  <c r="C8361" i="8"/>
  <c r="B8361" i="8"/>
  <c r="A8363" i="8" l="1"/>
  <c r="C8362" i="8"/>
  <c r="B8362" i="8"/>
  <c r="C8363" i="8" l="1"/>
  <c r="B8363" i="8"/>
  <c r="A8364" i="8"/>
  <c r="C8364" i="8" l="1"/>
  <c r="B8364" i="8"/>
  <c r="A8365" i="8"/>
  <c r="B8365" i="8" l="1"/>
  <c r="C8365" i="8"/>
  <c r="A8366" i="8"/>
  <c r="A8367" i="8" l="1"/>
  <c r="C8366" i="8"/>
  <c r="B8366" i="8"/>
  <c r="C8367" i="8" l="1"/>
  <c r="B8367" i="8"/>
  <c r="A8368" i="8"/>
  <c r="A8369" i="8" l="1"/>
  <c r="B8368" i="8"/>
  <c r="C8368" i="8"/>
  <c r="A8370" i="8" l="1"/>
  <c r="C8369" i="8"/>
  <c r="B8369" i="8"/>
  <c r="C8370" i="8" l="1"/>
  <c r="B8370" i="8"/>
  <c r="A8371" i="8"/>
  <c r="C8371" i="8" l="1"/>
  <c r="B8371" i="8"/>
  <c r="A8372" i="8"/>
  <c r="B8372" i="8" l="1"/>
  <c r="A8373" i="8"/>
  <c r="C8372" i="8"/>
  <c r="A8374" i="8" l="1"/>
  <c r="C8373" i="8"/>
  <c r="B8373" i="8"/>
  <c r="A8375" i="8" l="1"/>
  <c r="C8374" i="8"/>
  <c r="B8374" i="8"/>
  <c r="A8376" i="8" l="1"/>
  <c r="B8375" i="8"/>
  <c r="C8375" i="8"/>
  <c r="C8376" i="8" l="1"/>
  <c r="B8376" i="8"/>
  <c r="A8377" i="8"/>
  <c r="C8377" i="8" l="1"/>
  <c r="B8377" i="8"/>
  <c r="A8378" i="8"/>
  <c r="A8379" i="8" l="1"/>
  <c r="C8378" i="8"/>
  <c r="B8378" i="8"/>
  <c r="A8380" i="8" l="1"/>
  <c r="C8379" i="8"/>
  <c r="B8379" i="8"/>
  <c r="A8381" i="8" l="1"/>
  <c r="C8380" i="8"/>
  <c r="B8380" i="8"/>
  <c r="A8382" i="8" l="1"/>
  <c r="C8381" i="8"/>
  <c r="B8381" i="8"/>
  <c r="C8382" i="8" l="1"/>
  <c r="B8382" i="8"/>
  <c r="A8383" i="8"/>
  <c r="A8384" i="8" l="1"/>
  <c r="C8383" i="8"/>
  <c r="B8383" i="8"/>
  <c r="A8385" i="8" l="1"/>
  <c r="B8384" i="8"/>
  <c r="C8384" i="8"/>
  <c r="C8385" i="8" l="1"/>
  <c r="B8385" i="8"/>
  <c r="A8386" i="8"/>
  <c r="C8386" i="8" l="1"/>
  <c r="B8386" i="8"/>
  <c r="A8387" i="8"/>
  <c r="A8388" i="8" l="1"/>
  <c r="B8387" i="8"/>
  <c r="C8387" i="8"/>
  <c r="A8389" i="8" l="1"/>
  <c r="C8388" i="8"/>
  <c r="B8388" i="8"/>
  <c r="B8389" i="8" l="1"/>
  <c r="A8390" i="8"/>
  <c r="C8389" i="8"/>
  <c r="C8390" i="8" l="1"/>
  <c r="B8390" i="8"/>
  <c r="A8391" i="8"/>
  <c r="A8392" i="8" l="1"/>
  <c r="C8391" i="8"/>
  <c r="B8391" i="8"/>
  <c r="C8392" i="8" l="1"/>
  <c r="B8392" i="8"/>
  <c r="A8393" i="8"/>
  <c r="A8394" i="8" l="1"/>
  <c r="B8393" i="8"/>
  <c r="C8393" i="8"/>
  <c r="A8395" i="8" l="1"/>
  <c r="B8394" i="8"/>
  <c r="C8394" i="8"/>
  <c r="A8396" i="8" l="1"/>
  <c r="B8395" i="8"/>
  <c r="C8395" i="8"/>
  <c r="C8396" i="8" l="1"/>
  <c r="A8397" i="8"/>
  <c r="B8396" i="8"/>
  <c r="C8397" i="8" l="1"/>
  <c r="B8397" i="8"/>
  <c r="A8398" i="8"/>
  <c r="C8398" i="8" l="1"/>
  <c r="B8398" i="8"/>
  <c r="A8399" i="8"/>
  <c r="C8399" i="8" l="1"/>
  <c r="B8399" i="8"/>
  <c r="A8400" i="8"/>
  <c r="A8401" i="8" l="1"/>
  <c r="B8400" i="8"/>
  <c r="C8400" i="8"/>
  <c r="A8402" i="8" l="1"/>
  <c r="C8401" i="8"/>
  <c r="B8401" i="8"/>
  <c r="A8403" i="8" l="1"/>
  <c r="C8402" i="8"/>
  <c r="B8402" i="8"/>
  <c r="B8403" i="8" l="1"/>
  <c r="C8403" i="8"/>
  <c r="A8404" i="8"/>
  <c r="C8404" i="8" l="1"/>
  <c r="B8404" i="8"/>
  <c r="A8405" i="8"/>
  <c r="A8406" i="8" l="1"/>
  <c r="B8405" i="8"/>
  <c r="C8405" i="8"/>
  <c r="C8406" i="8" l="1"/>
  <c r="B8406" i="8"/>
  <c r="A8407" i="8"/>
  <c r="A8408" i="8" l="1"/>
  <c r="C8407" i="8"/>
  <c r="B8407" i="8"/>
  <c r="A8409" i="8" l="1"/>
  <c r="C8408" i="8"/>
  <c r="B8408" i="8"/>
  <c r="B8409" i="8" l="1"/>
  <c r="A8410" i="8"/>
  <c r="C8409" i="8"/>
  <c r="C8410" i="8" l="1"/>
  <c r="B8410" i="8"/>
  <c r="A8411" i="8"/>
  <c r="A8412" i="8" l="1"/>
  <c r="B8411" i="8"/>
  <c r="C8411" i="8"/>
  <c r="C8412" i="8" l="1"/>
  <c r="B8412" i="8"/>
  <c r="A8413" i="8"/>
  <c r="A8414" i="8" l="1"/>
  <c r="B8413" i="8"/>
  <c r="C8413" i="8"/>
  <c r="B8414" i="8" l="1"/>
  <c r="A8415" i="8"/>
  <c r="C8414" i="8"/>
  <c r="A8416" i="8" l="1"/>
  <c r="B8415" i="8"/>
  <c r="C8415" i="8"/>
  <c r="C8416" i="8" l="1"/>
  <c r="A8417" i="8"/>
  <c r="B8416" i="8"/>
  <c r="C8417" i="8" l="1"/>
  <c r="B8417" i="8"/>
  <c r="A8418" i="8"/>
  <c r="A8419" i="8" l="1"/>
  <c r="C8418" i="8"/>
  <c r="B8418" i="8"/>
  <c r="A8420" i="8" l="1"/>
  <c r="C8419" i="8"/>
  <c r="B8419" i="8"/>
  <c r="C8420" i="8" l="1"/>
  <c r="B8420" i="8"/>
  <c r="A8421" i="8"/>
  <c r="A8422" i="8" l="1"/>
  <c r="C8421" i="8"/>
  <c r="B8421" i="8"/>
  <c r="A8423" i="8" l="1"/>
  <c r="C8422" i="8"/>
  <c r="B8422" i="8"/>
  <c r="B8423" i="8" l="1"/>
  <c r="C8423" i="8"/>
  <c r="A8424" i="8"/>
  <c r="C8424" i="8" l="1"/>
  <c r="A8425" i="8"/>
  <c r="B8424" i="8"/>
  <c r="A8426" i="8" l="1"/>
  <c r="C8425" i="8"/>
  <c r="B8425" i="8"/>
  <c r="C8426" i="8" l="1"/>
  <c r="B8426" i="8"/>
  <c r="A8427" i="8"/>
  <c r="A8428" i="8" l="1"/>
  <c r="B8427" i="8"/>
  <c r="C8427" i="8"/>
  <c r="C8428" i="8" l="1"/>
  <c r="B8428" i="8"/>
  <c r="A8429" i="8"/>
  <c r="B8429" i="8" l="1"/>
  <c r="A8430" i="8"/>
  <c r="C8429" i="8"/>
  <c r="C8430" i="8" l="1"/>
  <c r="B8430" i="8"/>
  <c r="A8431" i="8"/>
  <c r="C8431" i="8" l="1"/>
  <c r="B8431" i="8"/>
  <c r="A8432" i="8"/>
  <c r="A8433" i="8" l="1"/>
  <c r="B8432" i="8"/>
  <c r="C8432" i="8"/>
  <c r="C8433" i="8" l="1"/>
  <c r="B8433" i="8"/>
  <c r="A8434" i="8"/>
  <c r="A8435" i="8" l="1"/>
  <c r="B8434" i="8"/>
  <c r="C8434" i="8"/>
  <c r="A8436" i="8" l="1"/>
  <c r="B8435" i="8"/>
  <c r="C8435" i="8"/>
  <c r="C8436" i="8" l="1"/>
  <c r="A8437" i="8"/>
  <c r="B8436" i="8"/>
  <c r="C8437" i="8" l="1"/>
  <c r="B8437" i="8"/>
  <c r="A8438" i="8"/>
  <c r="B8438" i="8" l="1"/>
  <c r="C8438" i="8"/>
  <c r="A8439" i="8"/>
  <c r="C8439" i="8" l="1"/>
  <c r="A8440" i="8"/>
  <c r="B8439" i="8"/>
  <c r="C8440" i="8" l="1"/>
  <c r="B8440" i="8"/>
  <c r="A8441" i="8"/>
  <c r="A8442" i="8" l="1"/>
  <c r="C8441" i="8"/>
  <c r="B8441" i="8"/>
  <c r="A8443" i="8" l="1"/>
  <c r="C8442" i="8"/>
  <c r="B8442" i="8"/>
  <c r="B8443" i="8" l="1"/>
  <c r="C8443" i="8"/>
  <c r="A8444" i="8"/>
  <c r="C8444" i="8" l="1"/>
  <c r="B8444" i="8"/>
  <c r="A8445" i="8"/>
  <c r="C8445" i="8" l="1"/>
  <c r="B8445" i="8"/>
  <c r="A8446" i="8"/>
  <c r="C8446" i="8" l="1"/>
  <c r="A8447" i="8"/>
  <c r="B8446" i="8"/>
  <c r="A8448" i="8" l="1"/>
  <c r="C8447" i="8"/>
  <c r="B8447" i="8"/>
  <c r="C8448" i="8" l="1"/>
  <c r="B8448" i="8"/>
  <c r="A8449" i="8"/>
  <c r="B8449" i="8" l="1"/>
  <c r="A8450" i="8"/>
  <c r="C8449" i="8"/>
  <c r="C8450" i="8" l="1"/>
  <c r="B8450" i="8"/>
  <c r="A8451" i="8"/>
  <c r="C8451" i="8" l="1"/>
  <c r="B8451" i="8"/>
  <c r="A8452" i="8"/>
  <c r="A8453" i="8" l="1"/>
  <c r="C8452" i="8"/>
  <c r="B8452" i="8"/>
  <c r="C8453" i="8" l="1"/>
  <c r="B8453" i="8"/>
  <c r="A8454" i="8"/>
  <c r="A8455" i="8" l="1"/>
  <c r="C8454" i="8"/>
  <c r="B8454" i="8"/>
  <c r="A8456" i="8" l="1"/>
  <c r="B8455" i="8"/>
  <c r="C8455" i="8"/>
  <c r="B8456" i="8" l="1"/>
  <c r="A8457" i="8"/>
  <c r="C8456" i="8"/>
  <c r="C8457" i="8" l="1"/>
  <c r="B8457" i="8"/>
  <c r="A8458" i="8"/>
  <c r="C8458" i="8" l="1"/>
  <c r="B8458" i="8"/>
  <c r="A8459" i="8"/>
  <c r="A8460" i="8" l="1"/>
  <c r="C8459" i="8"/>
  <c r="B8459" i="8"/>
  <c r="C8460" i="8" l="1"/>
  <c r="A8461" i="8"/>
  <c r="B8460" i="8"/>
  <c r="C8461" i="8" l="1"/>
  <c r="A8462" i="8"/>
  <c r="B8461" i="8"/>
  <c r="C8462" i="8" l="1"/>
  <c r="B8462" i="8"/>
  <c r="A8463" i="8"/>
  <c r="C8463" i="8" l="1"/>
  <c r="B8463" i="8"/>
  <c r="A8464" i="8"/>
  <c r="A8465" i="8" l="1"/>
  <c r="B8464" i="8"/>
  <c r="C8464" i="8"/>
  <c r="A8466" i="8" l="1"/>
  <c r="B8465" i="8"/>
  <c r="C8465" i="8"/>
  <c r="C8466" i="8" l="1"/>
  <c r="A8467" i="8"/>
  <c r="B8466" i="8"/>
  <c r="C8467" i="8" l="1"/>
  <c r="B8467" i="8"/>
  <c r="A8468" i="8"/>
  <c r="A8469" i="8" l="1"/>
  <c r="C8468" i="8"/>
  <c r="B8468" i="8"/>
  <c r="C8469" i="8" l="1"/>
  <c r="B8469" i="8"/>
  <c r="A8470" i="8"/>
  <c r="A8471" i="8" l="1"/>
  <c r="C8470" i="8"/>
  <c r="B8470" i="8"/>
  <c r="B8471" i="8" l="1"/>
  <c r="A8472" i="8"/>
  <c r="C8471" i="8"/>
  <c r="C8472" i="8" l="1"/>
  <c r="B8472" i="8"/>
  <c r="A8473" i="8"/>
  <c r="B8473" i="8" l="1"/>
  <c r="A8474" i="8"/>
  <c r="C8473" i="8"/>
  <c r="C8474" i="8" l="1"/>
  <c r="B8474" i="8"/>
  <c r="A8475" i="8"/>
  <c r="A8476" i="8" l="1"/>
  <c r="C8475" i="8"/>
  <c r="B8475" i="8"/>
  <c r="A8477" i="8" l="1"/>
  <c r="C8476" i="8"/>
  <c r="B8476" i="8"/>
  <c r="C8477" i="8" l="1"/>
  <c r="B8477" i="8"/>
  <c r="A8478" i="8"/>
  <c r="C8478" i="8" l="1"/>
  <c r="B8478" i="8"/>
  <c r="A8479" i="8"/>
  <c r="B8479" i="8" l="1"/>
  <c r="A8480" i="8"/>
  <c r="C8479" i="8"/>
  <c r="C8480" i="8" l="1"/>
  <c r="B8480" i="8"/>
  <c r="A8481" i="8"/>
  <c r="B8481" i="8" l="1"/>
  <c r="C8481" i="8"/>
  <c r="A8482" i="8"/>
  <c r="A8483" i="8" l="1"/>
  <c r="B8482" i="8"/>
  <c r="C8482" i="8"/>
  <c r="B8483" i="8" l="1"/>
  <c r="A8484" i="8"/>
  <c r="C8483" i="8"/>
  <c r="C8484" i="8" l="1"/>
  <c r="B8484" i="8"/>
  <c r="A8485" i="8"/>
  <c r="C8485" i="8" l="1"/>
  <c r="B8485" i="8"/>
  <c r="A8486" i="8"/>
  <c r="C8486" i="8" l="1"/>
  <c r="B8486" i="8"/>
  <c r="A8487" i="8"/>
  <c r="C8487" i="8" l="1"/>
  <c r="B8487" i="8"/>
  <c r="A8488" i="8"/>
  <c r="C8488" i="8" l="1"/>
  <c r="B8488" i="8"/>
  <c r="A8489" i="8"/>
  <c r="A8490" i="8" l="1"/>
  <c r="C8489" i="8"/>
  <c r="B8489" i="8"/>
  <c r="C8490" i="8" l="1"/>
  <c r="B8490" i="8"/>
  <c r="A8491" i="8"/>
  <c r="C8491" i="8" l="1"/>
  <c r="B8491" i="8"/>
  <c r="A8492" i="8"/>
  <c r="C8492" i="8" l="1"/>
  <c r="B8492" i="8"/>
  <c r="A8493" i="8"/>
  <c r="A8494" i="8" l="1"/>
  <c r="C8493" i="8"/>
  <c r="B8493" i="8"/>
  <c r="B8494" i="8" l="1"/>
  <c r="C8494" i="8"/>
  <c r="A8495" i="8"/>
  <c r="A8496" i="8" l="1"/>
  <c r="C8495" i="8"/>
  <c r="B8495" i="8"/>
  <c r="A8497" i="8" l="1"/>
  <c r="B8496" i="8"/>
  <c r="C8496" i="8"/>
  <c r="C8497" i="8" l="1"/>
  <c r="B8497" i="8"/>
  <c r="A8498" i="8"/>
  <c r="C8498" i="8" l="1"/>
  <c r="B8498" i="8"/>
  <c r="A8499" i="8"/>
  <c r="A8500" i="8" l="1"/>
  <c r="C8499" i="8"/>
  <c r="B8499" i="8"/>
  <c r="C8500" i="8" l="1"/>
  <c r="B8500" i="8"/>
  <c r="A8501" i="8"/>
  <c r="C8501" i="8" l="1"/>
  <c r="B8501" i="8"/>
  <c r="A8502" i="8"/>
  <c r="A8503" i="8" l="1"/>
  <c r="C8502" i="8"/>
  <c r="B8502" i="8"/>
  <c r="B8503" i="8" l="1"/>
  <c r="A8504" i="8"/>
  <c r="C8503" i="8"/>
  <c r="C8504" i="8" l="1"/>
  <c r="B8504" i="8"/>
  <c r="A8505" i="8"/>
  <c r="C8505" i="8" l="1"/>
  <c r="B8505" i="8"/>
  <c r="A8506" i="8"/>
  <c r="A8507" i="8" l="1"/>
  <c r="C8506" i="8"/>
  <c r="B8506" i="8"/>
  <c r="C8507" i="8" l="1"/>
  <c r="B8507" i="8"/>
  <c r="A8508" i="8"/>
  <c r="C8508" i="8" l="1"/>
  <c r="B8508" i="8"/>
  <c r="A8509" i="8"/>
  <c r="A8510" i="8" l="1"/>
  <c r="C8509" i="8"/>
  <c r="B8509" i="8"/>
  <c r="C8510" i="8" l="1"/>
  <c r="B8510" i="8"/>
  <c r="A8511" i="8"/>
  <c r="C8511" i="8" l="1"/>
  <c r="B8511" i="8"/>
  <c r="A8512" i="8"/>
  <c r="C8512" i="8" l="1"/>
  <c r="B8512" i="8"/>
  <c r="A8513" i="8"/>
  <c r="A8514" i="8" l="1"/>
  <c r="C8513" i="8"/>
  <c r="B8513" i="8"/>
  <c r="C8514" i="8" l="1"/>
  <c r="B8514" i="8"/>
  <c r="A8515" i="8"/>
  <c r="A8516" i="8" l="1"/>
  <c r="C8515" i="8"/>
  <c r="B8515" i="8"/>
  <c r="A8517" i="8" l="1"/>
  <c r="C8516" i="8"/>
  <c r="B8516" i="8"/>
  <c r="C8517" i="8" l="1"/>
  <c r="B8517" i="8"/>
  <c r="A8518" i="8"/>
  <c r="C8518" i="8" l="1"/>
  <c r="B8518" i="8"/>
  <c r="A8519" i="8"/>
  <c r="C8519" i="8" l="1"/>
  <c r="B8519" i="8"/>
  <c r="A8520" i="8"/>
  <c r="A8521" i="8" l="1"/>
  <c r="C8520" i="8"/>
  <c r="B8520" i="8"/>
  <c r="C8521" i="8" l="1"/>
  <c r="B8521" i="8"/>
  <c r="A8522" i="8"/>
  <c r="A8523" i="8" l="1"/>
  <c r="B8522" i="8"/>
  <c r="C8522" i="8"/>
  <c r="B8523" i="8" l="1"/>
  <c r="A8524" i="8"/>
  <c r="C8523" i="8"/>
  <c r="C8524" i="8" l="1"/>
  <c r="B8524" i="8"/>
  <c r="A8525" i="8"/>
  <c r="C8525" i="8" l="1"/>
  <c r="B8525" i="8"/>
  <c r="A8526" i="8"/>
  <c r="C8526" i="8" l="1"/>
  <c r="B8526" i="8"/>
  <c r="A8527" i="8"/>
  <c r="A8528" i="8" l="1"/>
  <c r="C8527" i="8"/>
  <c r="B8527" i="8"/>
  <c r="C8528" i="8" l="1"/>
  <c r="A8529" i="8"/>
  <c r="B8528" i="8"/>
  <c r="A8530" i="8" l="1"/>
  <c r="C8529" i="8"/>
  <c r="B8529" i="8"/>
  <c r="C8530" i="8" l="1"/>
  <c r="B8530" i="8"/>
  <c r="A8531" i="8"/>
  <c r="C8531" i="8" l="1"/>
  <c r="B8531" i="8"/>
  <c r="A8532" i="8"/>
  <c r="C8532" i="8" l="1"/>
  <c r="B8532" i="8"/>
  <c r="A8533" i="8"/>
  <c r="A8534" i="8" l="1"/>
  <c r="C8533" i="8"/>
  <c r="B8533" i="8"/>
  <c r="B8534" i="8" l="1"/>
  <c r="C8534" i="8"/>
  <c r="A8535" i="8"/>
  <c r="A8536" i="8" l="1"/>
  <c r="C8535" i="8"/>
  <c r="B8535" i="8"/>
  <c r="A8537" i="8" l="1"/>
  <c r="B8536" i="8"/>
  <c r="C8536" i="8"/>
  <c r="C8537" i="8" l="1"/>
  <c r="B8537" i="8"/>
  <c r="A8538" i="8"/>
  <c r="C8538" i="8" l="1"/>
  <c r="B8538" i="8"/>
  <c r="A8539" i="8"/>
  <c r="C8539" i="8" l="1"/>
  <c r="B8539" i="8"/>
  <c r="A8540" i="8"/>
  <c r="A8541" i="8" l="1"/>
  <c r="C8540" i="8"/>
  <c r="B8540" i="8"/>
  <c r="C8541" i="8" l="1"/>
  <c r="B8541" i="8"/>
  <c r="A8542" i="8"/>
  <c r="A8543" i="8" l="1"/>
  <c r="B8542" i="8"/>
  <c r="C8542" i="8"/>
  <c r="B8543" i="8" l="1"/>
  <c r="A8544" i="8"/>
  <c r="C8543" i="8"/>
  <c r="C8544" i="8" l="1"/>
  <c r="B8544" i="8"/>
  <c r="A8545" i="8"/>
  <c r="C8545" i="8" l="1"/>
  <c r="B8545" i="8"/>
  <c r="A8546" i="8"/>
  <c r="C8546" i="8" l="1"/>
  <c r="B8546" i="8"/>
  <c r="A8547" i="8"/>
  <c r="C8547" i="8" l="1"/>
  <c r="B8547" i="8"/>
  <c r="A8548" i="8"/>
  <c r="C8548" i="8" l="1"/>
  <c r="B8548" i="8"/>
  <c r="A8549" i="8"/>
  <c r="A8550" i="8" l="1"/>
  <c r="B8549" i="8"/>
  <c r="C8549" i="8"/>
  <c r="C8550" i="8" l="1"/>
  <c r="B8550" i="8"/>
  <c r="A8551" i="8"/>
  <c r="C8551" i="8" l="1"/>
  <c r="B8551" i="8"/>
  <c r="A8552" i="8"/>
  <c r="C8552" i="8" l="1"/>
  <c r="B8552" i="8"/>
  <c r="A8553" i="8"/>
  <c r="A8554" i="8" l="1"/>
  <c r="C8553" i="8"/>
  <c r="B8553" i="8"/>
  <c r="A8555" i="8" l="1"/>
  <c r="C8554" i="8"/>
  <c r="B8554" i="8"/>
  <c r="A8556" i="8" l="1"/>
  <c r="B8555" i="8"/>
  <c r="C8555" i="8"/>
  <c r="A8557" i="8" l="1"/>
  <c r="C8556" i="8"/>
  <c r="B8556" i="8"/>
  <c r="C8557" i="8" l="1"/>
  <c r="B8557" i="8"/>
  <c r="A8558" i="8"/>
  <c r="C8558" i="8" l="1"/>
  <c r="B8558" i="8"/>
  <c r="A8559" i="8"/>
  <c r="B8559" i="8" l="1"/>
  <c r="A8560" i="8"/>
  <c r="C8559" i="8"/>
  <c r="A8561" i="8" l="1"/>
  <c r="C8560" i="8"/>
  <c r="B8560" i="8"/>
  <c r="B8561" i="8" l="1"/>
  <c r="A8562" i="8"/>
  <c r="C8561" i="8"/>
  <c r="A8563" i="8" l="1"/>
  <c r="C8562" i="8"/>
  <c r="B8562" i="8"/>
  <c r="B8563" i="8" l="1"/>
  <c r="A8564" i="8"/>
  <c r="C8563" i="8"/>
  <c r="C8564" i="8" l="1"/>
  <c r="B8564" i="8"/>
  <c r="A8565" i="8"/>
  <c r="C8565" i="8" l="1"/>
  <c r="B8565" i="8"/>
  <c r="A8566" i="8"/>
  <c r="C8566" i="8" l="1"/>
  <c r="B8566" i="8"/>
  <c r="A8567" i="8"/>
  <c r="A8568" i="8" l="1"/>
  <c r="C8567" i="8"/>
  <c r="B8567" i="8"/>
  <c r="C8568" i="8" l="1"/>
  <c r="B8568" i="8"/>
  <c r="A8569" i="8"/>
  <c r="A8570" i="8" l="1"/>
  <c r="C8569" i="8"/>
  <c r="B8569" i="8"/>
  <c r="C8570" i="8" l="1"/>
  <c r="B8570" i="8"/>
  <c r="A8571" i="8"/>
  <c r="C8571" i="8" l="1"/>
  <c r="B8571" i="8"/>
  <c r="A8572" i="8"/>
  <c r="C8572" i="8" l="1"/>
  <c r="A8573" i="8"/>
  <c r="B8572" i="8"/>
  <c r="B8573" i="8" l="1"/>
  <c r="C8573" i="8"/>
  <c r="A8574" i="8"/>
  <c r="A8575" i="8" l="1"/>
  <c r="C8574" i="8"/>
  <c r="B8574" i="8"/>
  <c r="A8576" i="8" l="1"/>
  <c r="C8575" i="8"/>
  <c r="B8575" i="8"/>
  <c r="A8577" i="8" l="1"/>
  <c r="C8576" i="8"/>
  <c r="B8576" i="8"/>
  <c r="C8577" i="8" l="1"/>
  <c r="B8577" i="8"/>
  <c r="A8578" i="8"/>
  <c r="C8578" i="8" l="1"/>
  <c r="B8578" i="8"/>
  <c r="A8579" i="8"/>
  <c r="C8579" i="8" l="1"/>
  <c r="A8580" i="8"/>
  <c r="B8579" i="8"/>
  <c r="A8581" i="8" l="1"/>
  <c r="C8580" i="8"/>
  <c r="B8580" i="8"/>
  <c r="C8581" i="8" l="1"/>
  <c r="B8581" i="8"/>
  <c r="A8582" i="8"/>
  <c r="A8583" i="8" l="1"/>
  <c r="C8582" i="8"/>
  <c r="B8582" i="8"/>
  <c r="B8583" i="8" l="1"/>
  <c r="A8584" i="8"/>
  <c r="C8583" i="8"/>
  <c r="C8584" i="8" l="1"/>
  <c r="B8584" i="8"/>
  <c r="A8585" i="8"/>
  <c r="C8585" i="8" l="1"/>
  <c r="B8585" i="8"/>
  <c r="A8586" i="8"/>
  <c r="C8586" i="8" l="1"/>
  <c r="B8586" i="8"/>
  <c r="A8587" i="8"/>
  <c r="A8588" i="8" l="1"/>
  <c r="C8587" i="8"/>
  <c r="B8587" i="8"/>
  <c r="C8588" i="8" l="1"/>
  <c r="B8588" i="8"/>
  <c r="A8589" i="8"/>
  <c r="A8590" i="8" l="1"/>
  <c r="B8589" i="8"/>
  <c r="C8589" i="8"/>
  <c r="C8590" i="8" l="1"/>
  <c r="B8590" i="8"/>
  <c r="A8591" i="8"/>
  <c r="C8591" i="8" l="1"/>
  <c r="B8591" i="8"/>
  <c r="A8592" i="8"/>
  <c r="C8592" i="8" l="1"/>
  <c r="A8593" i="8"/>
  <c r="B8592" i="8"/>
  <c r="C8593" i="8" l="1"/>
  <c r="B8593" i="8"/>
  <c r="A8594" i="8"/>
  <c r="B8594" i="8" l="1"/>
  <c r="A8595" i="8"/>
  <c r="C8594" i="8"/>
  <c r="A8596" i="8" l="1"/>
  <c r="C8595" i="8"/>
  <c r="B8595" i="8"/>
  <c r="A8597" i="8" l="1"/>
  <c r="C8596" i="8"/>
  <c r="B8596" i="8"/>
  <c r="C8597" i="8" l="1"/>
  <c r="B8597" i="8"/>
  <c r="A8598" i="8"/>
  <c r="C8598" i="8" l="1"/>
  <c r="B8598" i="8"/>
  <c r="A8599" i="8"/>
  <c r="B8599" i="8" l="1"/>
  <c r="C8599" i="8"/>
  <c r="A8600" i="8"/>
  <c r="A8601" i="8" l="1"/>
  <c r="B8600" i="8"/>
  <c r="C8600" i="8"/>
  <c r="B8601" i="8" l="1"/>
  <c r="C8601" i="8"/>
  <c r="A8602" i="8"/>
  <c r="A8603" i="8" l="1"/>
  <c r="C8602" i="8"/>
  <c r="B8602" i="8"/>
  <c r="B8603" i="8" l="1"/>
  <c r="A8604" i="8"/>
  <c r="C8603" i="8"/>
  <c r="C8604" i="8" l="1"/>
  <c r="B8604" i="8"/>
  <c r="A8605" i="8"/>
  <c r="C8605" i="8" l="1"/>
  <c r="B8605" i="8"/>
  <c r="A8606" i="8"/>
  <c r="C8606" i="8" l="1"/>
  <c r="B8606" i="8"/>
  <c r="A8607" i="8"/>
  <c r="A8608" i="8" l="1"/>
  <c r="C8607" i="8"/>
  <c r="B8607" i="8"/>
  <c r="C8608" i="8" l="1"/>
  <c r="B8608" i="8"/>
  <c r="A8609" i="8"/>
  <c r="A8610" i="8" l="1"/>
  <c r="C8609" i="8"/>
  <c r="B8609" i="8"/>
  <c r="C8610" i="8" l="1"/>
  <c r="B8610" i="8"/>
  <c r="A8611" i="8"/>
  <c r="C8611" i="8" l="1"/>
  <c r="B8611" i="8"/>
  <c r="A8612" i="8"/>
  <c r="C8612" i="8" l="1"/>
  <c r="B8612" i="8"/>
  <c r="A8613" i="8"/>
  <c r="C8613" i="8" l="1"/>
  <c r="B8613" i="8"/>
  <c r="A8614" i="8"/>
  <c r="C8614" i="8" l="1"/>
  <c r="B8614" i="8"/>
  <c r="A8615" i="8"/>
  <c r="A8616" i="8" l="1"/>
  <c r="C8615" i="8"/>
  <c r="B8615" i="8"/>
  <c r="A8617" i="8" l="1"/>
  <c r="C8616" i="8"/>
  <c r="B8616" i="8"/>
  <c r="B8617" i="8" l="1"/>
  <c r="A8618" i="8"/>
  <c r="C8617" i="8"/>
  <c r="C8618" i="8" l="1"/>
  <c r="B8618" i="8"/>
  <c r="A8619" i="8"/>
  <c r="C8619" i="8" l="1"/>
  <c r="B8619" i="8"/>
  <c r="A8620" i="8"/>
  <c r="A8621" i="8" l="1"/>
  <c r="C8620" i="8"/>
  <c r="B8620" i="8"/>
  <c r="C8621" i="8" l="1"/>
  <c r="B8621" i="8"/>
  <c r="A8622" i="8"/>
  <c r="A8623" i="8" l="1"/>
  <c r="B8622" i="8"/>
  <c r="C8622" i="8"/>
  <c r="A8624" i="8" l="1"/>
  <c r="C8623" i="8"/>
  <c r="B8623" i="8"/>
  <c r="C8624" i="8" l="1"/>
  <c r="B8624" i="8"/>
  <c r="A8625" i="8"/>
  <c r="C8625" i="8" l="1"/>
  <c r="B8625" i="8"/>
  <c r="A8626" i="8"/>
  <c r="C8626" i="8" l="1"/>
  <c r="B8626" i="8"/>
  <c r="A8627" i="8"/>
  <c r="A8628" i="8" l="1"/>
  <c r="C8627" i="8"/>
  <c r="B8627" i="8"/>
  <c r="A8629" i="8" l="1"/>
  <c r="C8628" i="8"/>
  <c r="B8628" i="8"/>
  <c r="A8630" i="8" l="1"/>
  <c r="C8629" i="8"/>
  <c r="B8629" i="8"/>
  <c r="A8631" i="8" l="1"/>
  <c r="B8630" i="8"/>
  <c r="C8630" i="8"/>
  <c r="C8631" i="8" l="1"/>
  <c r="B8631" i="8"/>
  <c r="A8632" i="8"/>
  <c r="C8632" i="8" l="1"/>
  <c r="B8632" i="8"/>
  <c r="A8633" i="8"/>
  <c r="A8634" i="8" l="1"/>
  <c r="B8633" i="8"/>
  <c r="C8633" i="8"/>
  <c r="C8634" i="8" l="1"/>
  <c r="B8634" i="8"/>
  <c r="A8635" i="8"/>
  <c r="A8636" i="8" l="1"/>
  <c r="C8635" i="8"/>
  <c r="B8635" i="8"/>
  <c r="A8637" i="8" l="1"/>
  <c r="C8636" i="8"/>
  <c r="B8636" i="8"/>
  <c r="B8637" i="8" l="1"/>
  <c r="A8638" i="8"/>
  <c r="C8637" i="8"/>
  <c r="C8638" i="8" l="1"/>
  <c r="B8638" i="8"/>
  <c r="A8639" i="8"/>
  <c r="C8639" i="8" l="1"/>
  <c r="B8639" i="8"/>
  <c r="A8640" i="8"/>
  <c r="A8641" i="8" l="1"/>
  <c r="B8640" i="8"/>
  <c r="C8640" i="8"/>
  <c r="C8641" i="8" l="1"/>
  <c r="B8641" i="8"/>
  <c r="A8642" i="8"/>
  <c r="A8643" i="8" l="1"/>
  <c r="C8642" i="8"/>
  <c r="B8642" i="8"/>
  <c r="B8643" i="8" l="1"/>
  <c r="A8644" i="8"/>
  <c r="C8643" i="8"/>
  <c r="C8644" i="8" l="1"/>
  <c r="B8644" i="8"/>
  <c r="A8645" i="8"/>
  <c r="B8645" i="8" l="1"/>
  <c r="C8645" i="8"/>
  <c r="A8646" i="8"/>
  <c r="A8647" i="8" l="1"/>
  <c r="B8646" i="8"/>
  <c r="C8646" i="8"/>
  <c r="A8648" i="8" l="1"/>
  <c r="C8647" i="8"/>
  <c r="B8647" i="8"/>
  <c r="A8649" i="8" l="1"/>
  <c r="B8648" i="8"/>
  <c r="C8648" i="8"/>
  <c r="C8649" i="8" l="1"/>
  <c r="B8649" i="8"/>
  <c r="A8650" i="8"/>
  <c r="C8650" i="8" l="1"/>
  <c r="A8651" i="8"/>
  <c r="B8650" i="8"/>
  <c r="B8651" i="8" l="1"/>
  <c r="A8652" i="8"/>
  <c r="C8651" i="8"/>
  <c r="C8652" i="8" l="1"/>
  <c r="A8653" i="8"/>
  <c r="B8652" i="8"/>
  <c r="A8654" i="8" l="1"/>
  <c r="B8653" i="8"/>
  <c r="C8653" i="8"/>
  <c r="C8654" i="8" l="1"/>
  <c r="B8654" i="8"/>
  <c r="A8655" i="8"/>
  <c r="C8655" i="8" l="1"/>
  <c r="B8655" i="8"/>
  <c r="A8656" i="8"/>
  <c r="C8656" i="8" l="1"/>
  <c r="B8656" i="8"/>
  <c r="A8657" i="8"/>
  <c r="A8658" i="8" l="1"/>
  <c r="C8657" i="8"/>
  <c r="B8657" i="8"/>
  <c r="A8659" i="8" l="1"/>
  <c r="C8658" i="8"/>
  <c r="B8658" i="8"/>
  <c r="C8659" i="8" l="1"/>
  <c r="B8659" i="8"/>
  <c r="A8660" i="8"/>
  <c r="C8660" i="8" l="1"/>
  <c r="B8660" i="8"/>
  <c r="A8661" i="8"/>
  <c r="A8662" i="8" l="1"/>
  <c r="C8661" i="8"/>
  <c r="B8661" i="8"/>
  <c r="C8662" i="8" l="1"/>
  <c r="B8662" i="8"/>
  <c r="A8663" i="8"/>
  <c r="A8664" i="8" l="1"/>
  <c r="C8663" i="8"/>
  <c r="B8663" i="8"/>
  <c r="C8664" i="8" l="1"/>
  <c r="B8664" i="8"/>
  <c r="A8665" i="8"/>
  <c r="C8665" i="8" l="1"/>
  <c r="B8665" i="8"/>
  <c r="A8666" i="8"/>
  <c r="C8666" i="8" l="1"/>
  <c r="B8666" i="8"/>
  <c r="A8667" i="8"/>
  <c r="C8667" i="8" l="1"/>
  <c r="A8668" i="8"/>
  <c r="B8667" i="8"/>
  <c r="A8669" i="8" l="1"/>
  <c r="C8668" i="8"/>
  <c r="B8668" i="8"/>
  <c r="C8669" i="8" l="1"/>
  <c r="B8669" i="8"/>
  <c r="A8670" i="8"/>
  <c r="A8671" i="8" l="1"/>
  <c r="C8670" i="8"/>
  <c r="B8670" i="8"/>
  <c r="A8672" i="8" l="1"/>
  <c r="C8671" i="8"/>
  <c r="B8671" i="8"/>
  <c r="C8672" i="8" l="1"/>
  <c r="A8673" i="8"/>
  <c r="B8672" i="8"/>
  <c r="C8673" i="8" l="1"/>
  <c r="B8673" i="8"/>
  <c r="A8674" i="8"/>
  <c r="C8674" i="8" l="1"/>
  <c r="B8674" i="8"/>
  <c r="A8675" i="8"/>
  <c r="A8676" i="8" l="1"/>
  <c r="C8675" i="8"/>
  <c r="B8675" i="8"/>
  <c r="C8676" i="8" l="1"/>
  <c r="B8676" i="8"/>
  <c r="A8677" i="8"/>
  <c r="A8678" i="8" l="1"/>
  <c r="C8677" i="8"/>
  <c r="B8677" i="8"/>
  <c r="B8678" i="8" l="1"/>
  <c r="A8679" i="8"/>
  <c r="C8678" i="8"/>
  <c r="A8680" i="8" l="1"/>
  <c r="C8679" i="8"/>
  <c r="B8679" i="8"/>
  <c r="B8680" i="8" l="1"/>
  <c r="C8680" i="8"/>
  <c r="A8681" i="8"/>
  <c r="C8681" i="8" l="1"/>
  <c r="B8681" i="8"/>
  <c r="A8682" i="8"/>
  <c r="A8683" i="8" l="1"/>
  <c r="B8682" i="8"/>
  <c r="C8682" i="8"/>
  <c r="B8683" i="8" l="1"/>
  <c r="C8683" i="8"/>
  <c r="A8684" i="8"/>
  <c r="A8685" i="8" l="1"/>
  <c r="B8684" i="8"/>
  <c r="C8684" i="8"/>
  <c r="C8685" i="8" l="1"/>
  <c r="B8685" i="8"/>
  <c r="A8686" i="8"/>
  <c r="A8687" i="8" l="1"/>
  <c r="C8686" i="8"/>
  <c r="B8686" i="8"/>
  <c r="C8687" i="8" l="1"/>
  <c r="B8687" i="8"/>
  <c r="A8688" i="8"/>
  <c r="C8688" i="8" l="1"/>
  <c r="B8688" i="8"/>
  <c r="A8689" i="8"/>
  <c r="A8690" i="8" l="1"/>
  <c r="B8689" i="8"/>
  <c r="C8689" i="8"/>
  <c r="A8691" i="8" l="1"/>
  <c r="C8690" i="8"/>
  <c r="B8690" i="8"/>
  <c r="C8691" i="8" l="1"/>
  <c r="A8692" i="8"/>
  <c r="B8691" i="8"/>
  <c r="C8692" i="8" l="1"/>
  <c r="A8693" i="8"/>
  <c r="B8692" i="8"/>
  <c r="A8694" i="8" l="1"/>
  <c r="C8693" i="8"/>
  <c r="B8693" i="8"/>
  <c r="B8694" i="8" l="1"/>
  <c r="A8695" i="8"/>
  <c r="C8694" i="8"/>
  <c r="A8696" i="8" l="1"/>
  <c r="C8695" i="8"/>
  <c r="B8695" i="8"/>
  <c r="C8696" i="8" l="1"/>
  <c r="B8696" i="8"/>
  <c r="A8697" i="8"/>
  <c r="A8698" i="8" l="1"/>
  <c r="C8697" i="8"/>
  <c r="B8697" i="8"/>
  <c r="B8698" i="8" l="1"/>
  <c r="C8698" i="8"/>
  <c r="A8699" i="8"/>
  <c r="C8699" i="8" l="1"/>
  <c r="A8700" i="8"/>
  <c r="B8699" i="8"/>
  <c r="B8700" i="8" l="1"/>
  <c r="A8701" i="8"/>
  <c r="C8700" i="8"/>
  <c r="A8702" i="8" l="1"/>
  <c r="C8701" i="8"/>
  <c r="B8701" i="8"/>
  <c r="C8702" i="8" l="1"/>
  <c r="B8702" i="8"/>
  <c r="A8703" i="8"/>
  <c r="A8704" i="8" l="1"/>
  <c r="C8703" i="8"/>
  <c r="B8703" i="8"/>
  <c r="A8705" i="8" l="1"/>
  <c r="C8704" i="8"/>
  <c r="B8704" i="8"/>
  <c r="C8705" i="8" l="1"/>
  <c r="B8705" i="8"/>
  <c r="A8706" i="8"/>
  <c r="B8706" i="8" l="1"/>
  <c r="C8706" i="8"/>
  <c r="A8707" i="8"/>
  <c r="C8707" i="8" l="1"/>
  <c r="B8707" i="8"/>
  <c r="A8708" i="8"/>
  <c r="B8708" i="8" l="1"/>
  <c r="C8708" i="8"/>
  <c r="A8709" i="8"/>
  <c r="C8709" i="8" l="1"/>
  <c r="B8709" i="8"/>
  <c r="A8710" i="8"/>
  <c r="A8711" i="8" l="1"/>
  <c r="C8710" i="8"/>
  <c r="B8710" i="8"/>
  <c r="A8712" i="8" l="1"/>
  <c r="B8711" i="8"/>
  <c r="C8711" i="8"/>
  <c r="C8712" i="8" l="1"/>
  <c r="A8713" i="8"/>
  <c r="B8712" i="8"/>
  <c r="C8713" i="8" l="1"/>
  <c r="B8713" i="8"/>
  <c r="A8714" i="8"/>
  <c r="A8715" i="8" l="1"/>
  <c r="C8714" i="8"/>
  <c r="B8714" i="8"/>
  <c r="A8716" i="8" l="1"/>
  <c r="C8715" i="8"/>
  <c r="B8715" i="8"/>
  <c r="C8716" i="8" l="1"/>
  <c r="B8716" i="8"/>
  <c r="A8717" i="8"/>
  <c r="A8718" i="8" l="1"/>
  <c r="C8717" i="8"/>
  <c r="B8717" i="8"/>
  <c r="B8718" i="8" l="1"/>
  <c r="A8719" i="8"/>
  <c r="C8718" i="8"/>
  <c r="C8719" i="8" l="1"/>
  <c r="B8719" i="8"/>
  <c r="A8720" i="8"/>
  <c r="B8720" i="8" l="1"/>
  <c r="C8720" i="8"/>
  <c r="A8721" i="8"/>
  <c r="C8721" i="8" l="1"/>
  <c r="B8721" i="8"/>
  <c r="A8722" i="8"/>
  <c r="A8723" i="8" l="1"/>
  <c r="C8722" i="8"/>
  <c r="B8722" i="8"/>
  <c r="C8723" i="8" l="1"/>
  <c r="B8723" i="8"/>
  <c r="A8724" i="8"/>
  <c r="C8724" i="8" l="1"/>
  <c r="B8724" i="8"/>
  <c r="A8725" i="8"/>
  <c r="C8725" i="8" l="1"/>
  <c r="B8725" i="8"/>
  <c r="A8726" i="8"/>
  <c r="C8726" i="8" l="1"/>
  <c r="B8726" i="8"/>
  <c r="A8727" i="8"/>
  <c r="C8727" i="8" l="1"/>
  <c r="B8727" i="8"/>
  <c r="A8728" i="8"/>
  <c r="C8728" i="8" l="1"/>
  <c r="B8728" i="8"/>
  <c r="A8729" i="8"/>
  <c r="B8729" i="8" l="1"/>
  <c r="A8730" i="8"/>
  <c r="C8729" i="8"/>
  <c r="A8731" i="8" l="1"/>
  <c r="C8730" i="8"/>
  <c r="B8730" i="8"/>
  <c r="A8732" i="8" l="1"/>
  <c r="B8731" i="8"/>
  <c r="C8731" i="8"/>
  <c r="C8732" i="8" l="1"/>
  <c r="B8732" i="8"/>
  <c r="A8733" i="8"/>
  <c r="C8733" i="8" l="1"/>
  <c r="B8733" i="8"/>
  <c r="A8734" i="8"/>
  <c r="C8734" i="8" l="1"/>
  <c r="B8734" i="8"/>
  <c r="A8735" i="8"/>
  <c r="C8735" i="8" l="1"/>
  <c r="A8736" i="8"/>
  <c r="B8735" i="8"/>
  <c r="C8736" i="8" l="1"/>
  <c r="B8736" i="8"/>
  <c r="A8737" i="8"/>
  <c r="A8738" i="8" l="1"/>
  <c r="C8737" i="8"/>
  <c r="B8737" i="8"/>
  <c r="B8738" i="8" l="1"/>
  <c r="A8739" i="8"/>
  <c r="C8738" i="8"/>
  <c r="C8739" i="8" l="1"/>
  <c r="B8739" i="8"/>
  <c r="A8740" i="8"/>
  <c r="C8740" i="8" l="1"/>
  <c r="B8740" i="8"/>
  <c r="A8741" i="8"/>
  <c r="A8742" i="8" l="1"/>
  <c r="C8741" i="8"/>
  <c r="B8741" i="8"/>
  <c r="B8742" i="8" l="1"/>
  <c r="C8742" i="8"/>
  <c r="A8743" i="8"/>
  <c r="A8744" i="8" l="1"/>
  <c r="C8743" i="8"/>
  <c r="B8743" i="8"/>
  <c r="A8745" i="8" l="1"/>
  <c r="C8744" i="8"/>
  <c r="B8744" i="8"/>
  <c r="C8745" i="8" l="1"/>
  <c r="B8745" i="8"/>
  <c r="A8746" i="8"/>
  <c r="C8746" i="8" l="1"/>
  <c r="B8746" i="8"/>
  <c r="A8747" i="8"/>
  <c r="C8747" i="8" l="1"/>
  <c r="A8748" i="8"/>
  <c r="B8747" i="8"/>
  <c r="B8748" i="8" l="1"/>
  <c r="C8748" i="8"/>
  <c r="A8749" i="8"/>
  <c r="A8750" i="8" l="1"/>
  <c r="B8749" i="8"/>
  <c r="C8749" i="8"/>
  <c r="A8751" i="8" l="1"/>
  <c r="B8750" i="8"/>
  <c r="C8750" i="8"/>
  <c r="A8752" i="8" l="1"/>
  <c r="C8751" i="8"/>
  <c r="B8751" i="8"/>
  <c r="C8752" i="8" l="1"/>
  <c r="B8752" i="8"/>
  <c r="A8753" i="8"/>
  <c r="C8753" i="8" l="1"/>
  <c r="B8753" i="8"/>
  <c r="A8754" i="8"/>
  <c r="C8754" i="8" l="1"/>
  <c r="B8754" i="8"/>
  <c r="A8755" i="8"/>
  <c r="C8755" i="8" l="1"/>
  <c r="B8755" i="8"/>
  <c r="A8756" i="8"/>
  <c r="B8756" i="8" l="1"/>
  <c r="A8757" i="8"/>
  <c r="C8756" i="8"/>
  <c r="A8758" i="8" l="1"/>
  <c r="C8757" i="8"/>
  <c r="B8757" i="8"/>
  <c r="B8758" i="8" l="1"/>
  <c r="A8759" i="8"/>
  <c r="C8758" i="8"/>
  <c r="C8759" i="8" l="1"/>
  <c r="B8759" i="8"/>
  <c r="A8760" i="8"/>
  <c r="C8760" i="8" l="1"/>
  <c r="B8760" i="8"/>
  <c r="A8761" i="8"/>
  <c r="A8762" i="8" l="1"/>
  <c r="C8761" i="8"/>
  <c r="B8761" i="8"/>
  <c r="A8763" i="8" l="1"/>
  <c r="C8762" i="8"/>
  <c r="B8762" i="8"/>
  <c r="B8763" i="8" l="1"/>
  <c r="C8763" i="8"/>
  <c r="E8763" i="8" l="1"/>
  <c r="E6" i="8"/>
  <c r="E4" i="8"/>
  <c r="D2" i="8"/>
  <c r="F2" i="8" s="1"/>
  <c r="G2" i="8" s="1"/>
  <c r="H2" i="8" s="1"/>
  <c r="I2" i="8" s="1"/>
  <c r="J2" i="8" s="1"/>
  <c r="E5" i="8"/>
  <c r="E7" i="8"/>
  <c r="E9" i="8"/>
  <c r="E8" i="8"/>
  <c r="E10" i="8"/>
  <c r="E13" i="8"/>
  <c r="E12" i="8"/>
  <c r="E11" i="8"/>
  <c r="E15" i="8"/>
  <c r="E14" i="8"/>
  <c r="E17" i="8"/>
  <c r="E20" i="8"/>
  <c r="E16" i="8"/>
  <c r="E19" i="8"/>
  <c r="E18" i="8"/>
  <c r="E23" i="8"/>
  <c r="E21" i="8"/>
  <c r="E24" i="8"/>
  <c r="E26" i="8"/>
  <c r="E22" i="8"/>
  <c r="E29" i="8"/>
  <c r="E25" i="8"/>
  <c r="E27" i="8"/>
  <c r="E28" i="8"/>
  <c r="E30" i="8"/>
  <c r="E33" i="8"/>
  <c r="E31" i="8"/>
  <c r="E32" i="8"/>
  <c r="E34" i="8"/>
  <c r="E35" i="8"/>
  <c r="E36" i="8"/>
  <c r="E37" i="8"/>
  <c r="E38" i="8"/>
  <c r="E40" i="8"/>
  <c r="E41" i="8"/>
  <c r="E39" i="8"/>
  <c r="E43" i="8"/>
  <c r="E46" i="8"/>
  <c r="E45" i="8"/>
  <c r="E44" i="8"/>
  <c r="E42" i="8"/>
  <c r="E47" i="8"/>
  <c r="E48" i="8"/>
  <c r="E49" i="8"/>
  <c r="E51" i="8"/>
  <c r="E52" i="8"/>
  <c r="E50" i="8"/>
  <c r="E53" i="8"/>
  <c r="E54" i="8"/>
  <c r="E55" i="8"/>
  <c r="E56" i="8"/>
  <c r="E57" i="8"/>
  <c r="E58" i="8"/>
  <c r="E61" i="8"/>
  <c r="E60" i="8"/>
  <c r="E59" i="8"/>
  <c r="E62" i="8"/>
  <c r="E65" i="8"/>
  <c r="E63" i="8"/>
  <c r="E66" i="8"/>
  <c r="E64" i="8"/>
  <c r="E69" i="8"/>
  <c r="E67" i="8"/>
  <c r="E70" i="8"/>
  <c r="E68" i="8"/>
  <c r="E72" i="8"/>
  <c r="E71" i="8"/>
  <c r="E73" i="8"/>
  <c r="E75" i="8"/>
  <c r="E76" i="8"/>
  <c r="E74" i="8"/>
  <c r="E78" i="8"/>
  <c r="E79" i="8"/>
  <c r="E77" i="8"/>
  <c r="E80" i="8"/>
  <c r="E81" i="8"/>
  <c r="E82" i="8"/>
  <c r="E83" i="8"/>
  <c r="E84" i="8"/>
  <c r="E86" i="8"/>
  <c r="E87" i="8"/>
  <c r="E85" i="8"/>
  <c r="E89" i="8"/>
  <c r="E88" i="8"/>
  <c r="E90" i="8"/>
  <c r="E91" i="8"/>
  <c r="E92" i="8"/>
  <c r="E95" i="8"/>
  <c r="E94" i="8"/>
  <c r="E97" i="8"/>
  <c r="E93" i="8"/>
  <c r="E96" i="8"/>
  <c r="E98" i="8"/>
  <c r="E100" i="8"/>
  <c r="E99" i="8"/>
  <c r="E101" i="8"/>
  <c r="E102" i="8"/>
  <c r="E104" i="8"/>
  <c r="E106" i="8"/>
  <c r="E103" i="8"/>
  <c r="E105" i="8"/>
  <c r="E107" i="8"/>
  <c r="E108" i="8"/>
  <c r="E109" i="8"/>
  <c r="E111" i="8"/>
  <c r="E110" i="8"/>
  <c r="E112" i="8"/>
  <c r="E113" i="8"/>
  <c r="E118" i="8"/>
  <c r="E116" i="8"/>
  <c r="E115" i="8"/>
  <c r="E114" i="8"/>
  <c r="E119" i="8"/>
  <c r="E117" i="8"/>
  <c r="E120" i="8"/>
  <c r="E121" i="8"/>
  <c r="E122" i="8"/>
  <c r="E123" i="8"/>
  <c r="E124" i="8"/>
  <c r="E125" i="8"/>
  <c r="E126" i="8"/>
  <c r="E127" i="8"/>
  <c r="E130" i="8"/>
  <c r="E129" i="8"/>
  <c r="E128" i="8"/>
  <c r="E131" i="8"/>
  <c r="E134" i="8"/>
  <c r="E133" i="8"/>
  <c r="E135" i="8"/>
  <c r="E132" i="8"/>
  <c r="E137" i="8"/>
  <c r="E138" i="8"/>
  <c r="E136" i="8"/>
  <c r="E139" i="8"/>
  <c r="E141" i="8"/>
  <c r="E142" i="8"/>
  <c r="E140" i="8"/>
  <c r="E143" i="8"/>
  <c r="E144" i="8"/>
  <c r="E146" i="8"/>
  <c r="E145" i="8"/>
  <c r="E149" i="8"/>
  <c r="E148" i="8"/>
  <c r="E147" i="8"/>
  <c r="E151" i="8"/>
  <c r="E150" i="8"/>
  <c r="E152" i="8"/>
  <c r="E154" i="8"/>
  <c r="E155" i="8"/>
  <c r="E153" i="8"/>
  <c r="E156" i="8"/>
  <c r="E159" i="8"/>
  <c r="E160" i="8"/>
  <c r="E157" i="8"/>
  <c r="E162" i="8"/>
  <c r="E161" i="8"/>
  <c r="E158" i="8"/>
  <c r="E163" i="8"/>
  <c r="E165" i="8"/>
  <c r="E164" i="8"/>
  <c r="E166" i="8"/>
  <c r="E168" i="8"/>
  <c r="E167" i="8"/>
  <c r="E172" i="8"/>
  <c r="E169" i="8"/>
  <c r="E171" i="8"/>
  <c r="E170" i="8"/>
  <c r="E173" i="8"/>
  <c r="E174" i="8"/>
  <c r="E175" i="8"/>
  <c r="E176" i="8"/>
  <c r="E179" i="8"/>
  <c r="E178" i="8"/>
  <c r="E177" i="8"/>
  <c r="E180" i="8"/>
  <c r="E183" i="8"/>
  <c r="E182" i="8"/>
  <c r="E181" i="8"/>
  <c r="E184" i="8"/>
  <c r="E187" i="8"/>
  <c r="E186" i="8"/>
  <c r="E188" i="8"/>
  <c r="E191" i="8"/>
  <c r="E189" i="8"/>
  <c r="E185" i="8"/>
  <c r="E190" i="8"/>
  <c r="E192" i="8"/>
  <c r="E195" i="8"/>
  <c r="E196" i="8"/>
  <c r="E193" i="8"/>
  <c r="E194" i="8"/>
  <c r="E197" i="8"/>
  <c r="E201" i="8"/>
  <c r="E199" i="8"/>
  <c r="E198" i="8"/>
  <c r="E204" i="8"/>
  <c r="E200" i="8"/>
  <c r="E203" i="8"/>
  <c r="E202" i="8"/>
  <c r="E205" i="8"/>
  <c r="E206" i="8"/>
  <c r="E207" i="8"/>
  <c r="E208" i="8"/>
  <c r="E211" i="8"/>
  <c r="E209" i="8"/>
  <c r="E212" i="8"/>
  <c r="E210" i="8"/>
  <c r="E213" i="8"/>
  <c r="E217" i="8"/>
  <c r="E214" i="8"/>
  <c r="E215" i="8"/>
  <c r="E216" i="8"/>
  <c r="E219" i="8"/>
  <c r="E220" i="8"/>
  <c r="E218" i="8"/>
  <c r="E221" i="8"/>
  <c r="E222" i="8"/>
  <c r="E224" i="8"/>
  <c r="E223" i="8"/>
  <c r="E225" i="8"/>
  <c r="E227" i="8"/>
  <c r="E228" i="8"/>
  <c r="E226" i="8"/>
  <c r="E229" i="8"/>
  <c r="E231" i="8"/>
  <c r="E232" i="8"/>
  <c r="E230" i="8"/>
  <c r="E235" i="8"/>
  <c r="E236" i="8"/>
  <c r="E234" i="8"/>
  <c r="E233" i="8"/>
  <c r="E238" i="8"/>
  <c r="E237" i="8"/>
  <c r="E241" i="8"/>
  <c r="E239" i="8"/>
  <c r="E240" i="8"/>
  <c r="E242" i="8"/>
  <c r="E243" i="8"/>
  <c r="E244" i="8"/>
  <c r="E245" i="8"/>
  <c r="E246" i="8"/>
  <c r="E247" i="8"/>
  <c r="E248" i="8"/>
  <c r="E249" i="8"/>
  <c r="E250" i="8"/>
  <c r="E252" i="8"/>
  <c r="E251" i="8"/>
  <c r="E253" i="8"/>
  <c r="E255" i="8"/>
  <c r="E256" i="8"/>
  <c r="E258" i="8"/>
  <c r="E254" i="8"/>
  <c r="E257" i="8"/>
  <c r="E259" i="8"/>
  <c r="E261" i="8"/>
  <c r="E265" i="8"/>
  <c r="E260" i="8"/>
  <c r="E263" i="8"/>
  <c r="E262" i="8"/>
  <c r="E264" i="8"/>
  <c r="E266" i="8"/>
  <c r="E267" i="8"/>
  <c r="E268" i="8"/>
  <c r="E269" i="8"/>
  <c r="E271" i="8"/>
  <c r="E270" i="8"/>
  <c r="E272" i="8"/>
  <c r="E273" i="8"/>
  <c r="E277" i="8"/>
  <c r="E274" i="8"/>
  <c r="E278" i="8"/>
  <c r="E276" i="8"/>
  <c r="E275" i="8"/>
  <c r="E281" i="8"/>
  <c r="E280" i="8"/>
  <c r="E279" i="8"/>
  <c r="E283" i="8"/>
  <c r="E285" i="8"/>
  <c r="E282" i="8"/>
  <c r="E287" i="8"/>
  <c r="E288" i="8"/>
  <c r="E284" i="8"/>
  <c r="E286" i="8"/>
  <c r="E291" i="8"/>
  <c r="E289" i="8"/>
  <c r="E292" i="8"/>
  <c r="E290" i="8"/>
  <c r="E293" i="8"/>
  <c r="E295" i="8"/>
  <c r="E297" i="8"/>
  <c r="E294" i="8"/>
  <c r="E298" i="8"/>
  <c r="E296" i="8"/>
  <c r="E299" i="8"/>
  <c r="E300" i="8"/>
  <c r="E305" i="8"/>
  <c r="E302" i="8"/>
  <c r="E303" i="8"/>
  <c r="E301" i="8"/>
  <c r="E304" i="8"/>
  <c r="E306" i="8"/>
  <c r="E307" i="8"/>
  <c r="E309" i="8"/>
  <c r="E310" i="8"/>
  <c r="E311" i="8"/>
  <c r="E308" i="8"/>
  <c r="E312" i="8"/>
  <c r="E313" i="8"/>
  <c r="E317" i="8"/>
  <c r="E315" i="8"/>
  <c r="E318" i="8"/>
  <c r="E314" i="8"/>
  <c r="E319" i="8"/>
  <c r="E321" i="8"/>
  <c r="E320" i="8"/>
  <c r="E316" i="8"/>
  <c r="E322" i="8"/>
  <c r="E324" i="8"/>
  <c r="E325" i="8"/>
  <c r="E323" i="8"/>
  <c r="E327" i="8"/>
  <c r="E328" i="8"/>
  <c r="E326" i="8"/>
  <c r="E329" i="8"/>
  <c r="E331" i="8"/>
  <c r="E330" i="8"/>
  <c r="E333" i="8"/>
  <c r="E335" i="8"/>
  <c r="E332" i="8"/>
  <c r="E337" i="8"/>
  <c r="E334" i="8"/>
  <c r="E339" i="8"/>
  <c r="E336" i="8"/>
  <c r="E340" i="8"/>
  <c r="E343" i="8"/>
  <c r="E338" i="8"/>
  <c r="E341" i="8"/>
  <c r="E344" i="8"/>
  <c r="E346" i="8"/>
  <c r="E342" i="8"/>
  <c r="E345" i="8"/>
  <c r="E347" i="8"/>
  <c r="E349" i="8"/>
  <c r="E348" i="8"/>
  <c r="E350" i="8"/>
  <c r="E351" i="8"/>
  <c r="E353" i="8"/>
  <c r="E352" i="8"/>
  <c r="E354" i="8"/>
  <c r="E356" i="8"/>
  <c r="E355" i="8"/>
  <c r="E357" i="8"/>
  <c r="E358" i="8"/>
  <c r="E359" i="8"/>
  <c r="E361" i="8"/>
  <c r="E360" i="8"/>
  <c r="E362" i="8"/>
  <c r="E363" i="8"/>
  <c r="E365" i="8"/>
  <c r="E366" i="8"/>
  <c r="E364" i="8"/>
  <c r="E367" i="8"/>
  <c r="E369" i="8"/>
  <c r="E368" i="8"/>
  <c r="E371" i="8"/>
  <c r="E372" i="8"/>
  <c r="E370" i="8"/>
  <c r="E374" i="8"/>
  <c r="E375" i="8"/>
  <c r="E373" i="8"/>
  <c r="E377" i="8"/>
  <c r="E376" i="8"/>
  <c r="E380" i="8"/>
  <c r="E378" i="8"/>
  <c r="E379" i="8"/>
  <c r="E381" i="8"/>
  <c r="E382" i="8"/>
  <c r="E384" i="8"/>
  <c r="E383" i="8"/>
  <c r="E386" i="8"/>
  <c r="E388" i="8"/>
  <c r="E389" i="8"/>
  <c r="E385" i="8"/>
  <c r="E387" i="8"/>
  <c r="E391" i="8"/>
  <c r="E390" i="8"/>
  <c r="E393" i="8"/>
  <c r="E394" i="8"/>
  <c r="E395" i="8"/>
  <c r="E392" i="8"/>
  <c r="E396" i="8"/>
  <c r="E397" i="8"/>
  <c r="E398" i="8"/>
  <c r="E399" i="8"/>
  <c r="E400" i="8"/>
  <c r="E402" i="8"/>
  <c r="E401" i="8"/>
  <c r="E404" i="8"/>
  <c r="E405" i="8"/>
  <c r="E406" i="8"/>
  <c r="E403" i="8"/>
  <c r="E407" i="8"/>
  <c r="E408" i="8"/>
  <c r="E409" i="8"/>
  <c r="E413" i="8"/>
  <c r="E410" i="8"/>
  <c r="E412" i="8"/>
  <c r="E411" i="8"/>
  <c r="E415" i="8"/>
  <c r="E417" i="8"/>
  <c r="E418" i="8"/>
  <c r="E414" i="8"/>
  <c r="E416" i="8"/>
  <c r="E420" i="8"/>
  <c r="E419" i="8"/>
  <c r="E423" i="8"/>
  <c r="E421" i="8"/>
  <c r="E425" i="8"/>
  <c r="E424" i="8"/>
  <c r="E422" i="8"/>
  <c r="E426" i="8"/>
  <c r="E427" i="8"/>
  <c r="E429" i="8"/>
  <c r="E431" i="8"/>
  <c r="E428" i="8"/>
  <c r="E433" i="8"/>
  <c r="E430" i="8"/>
  <c r="E435" i="8"/>
  <c r="E432" i="8"/>
  <c r="E434" i="8"/>
  <c r="E437" i="8"/>
  <c r="E439" i="8"/>
  <c r="E436" i="8"/>
  <c r="E438" i="8"/>
  <c r="E440" i="8"/>
  <c r="E442" i="8"/>
  <c r="E444" i="8"/>
  <c r="E441" i="8"/>
  <c r="E443" i="8"/>
  <c r="E446" i="8"/>
  <c r="E445" i="8"/>
  <c r="E447" i="8"/>
  <c r="E449" i="8"/>
  <c r="E451" i="8"/>
  <c r="E448" i="8"/>
  <c r="E454" i="8"/>
  <c r="E450" i="8"/>
  <c r="E453" i="8"/>
  <c r="E456" i="8"/>
  <c r="E452" i="8"/>
  <c r="E455" i="8"/>
  <c r="E457" i="8"/>
  <c r="E459" i="8"/>
  <c r="E458" i="8"/>
  <c r="E461" i="8"/>
  <c r="E462" i="8"/>
  <c r="E460" i="8"/>
  <c r="E463" i="8"/>
  <c r="E464" i="8"/>
  <c r="E468" i="8"/>
  <c r="E465" i="8"/>
  <c r="E469" i="8"/>
  <c r="E466" i="8"/>
  <c r="E471" i="8"/>
  <c r="E467" i="8"/>
  <c r="E472" i="8"/>
  <c r="E470" i="8"/>
  <c r="E475" i="8"/>
  <c r="E474" i="8"/>
  <c r="E473" i="8"/>
  <c r="E476" i="8"/>
  <c r="E478" i="8"/>
  <c r="E477" i="8"/>
  <c r="E479" i="8"/>
  <c r="E481" i="8"/>
  <c r="E483" i="8"/>
  <c r="E480" i="8"/>
  <c r="E482" i="8"/>
  <c r="E484" i="8"/>
  <c r="E488" i="8"/>
  <c r="E485" i="8"/>
  <c r="E486" i="8"/>
  <c r="E489" i="8"/>
  <c r="E487" i="8"/>
  <c r="E491" i="8"/>
  <c r="E490" i="8"/>
  <c r="E494" i="8"/>
  <c r="E493" i="8"/>
  <c r="E496" i="8"/>
  <c r="E492" i="8"/>
  <c r="E495" i="8"/>
  <c r="E497" i="8"/>
  <c r="E498" i="8"/>
  <c r="E501" i="8"/>
  <c r="E499" i="8"/>
  <c r="E503" i="8"/>
  <c r="E500" i="8"/>
  <c r="E505" i="8"/>
  <c r="E502" i="8"/>
  <c r="E506" i="8"/>
  <c r="E507" i="8"/>
  <c r="E504" i="8"/>
  <c r="E509" i="8"/>
  <c r="E508" i="8"/>
  <c r="E511" i="8"/>
  <c r="E514" i="8"/>
  <c r="E513" i="8"/>
  <c r="E510" i="8"/>
  <c r="E512" i="8"/>
  <c r="E516" i="8"/>
  <c r="E517" i="8"/>
  <c r="E515" i="8"/>
  <c r="E518" i="8"/>
  <c r="E519" i="8"/>
  <c r="E520" i="8"/>
  <c r="E522" i="8"/>
  <c r="E521" i="8"/>
  <c r="E523" i="8"/>
  <c r="E525" i="8"/>
  <c r="E524" i="8"/>
  <c r="E527" i="8"/>
  <c r="E526" i="8"/>
  <c r="E529" i="8"/>
  <c r="E531" i="8"/>
  <c r="E528" i="8"/>
  <c r="E530" i="8"/>
  <c r="E533" i="8"/>
  <c r="E534" i="8"/>
  <c r="E532" i="8"/>
  <c r="E536" i="8"/>
  <c r="E537" i="8"/>
  <c r="E538" i="8"/>
  <c r="E535" i="8"/>
  <c r="E539" i="8"/>
  <c r="E540" i="8"/>
  <c r="E541" i="8"/>
  <c r="E542" i="8"/>
  <c r="E543" i="8"/>
  <c r="E547" i="8"/>
  <c r="E545" i="8"/>
  <c r="E544" i="8"/>
  <c r="E546" i="8"/>
  <c r="E548" i="8"/>
  <c r="E549" i="8"/>
  <c r="E550" i="8"/>
  <c r="E554" i="8"/>
  <c r="E551" i="8"/>
  <c r="E553" i="8"/>
  <c r="E552" i="8"/>
  <c r="E556" i="8"/>
  <c r="E557" i="8"/>
  <c r="E555" i="8"/>
  <c r="E558" i="8"/>
  <c r="E560" i="8"/>
  <c r="E559" i="8"/>
  <c r="E562" i="8"/>
  <c r="E563" i="8"/>
  <c r="E561" i="8"/>
  <c r="E565" i="8"/>
  <c r="E564" i="8"/>
  <c r="E568" i="8"/>
  <c r="E566" i="8"/>
  <c r="E567" i="8"/>
  <c r="E572" i="8"/>
  <c r="E569" i="8"/>
  <c r="E571" i="8"/>
  <c r="E573" i="8"/>
  <c r="E570" i="8"/>
  <c r="E577" i="8"/>
  <c r="E574" i="8"/>
  <c r="E575" i="8"/>
  <c r="E576" i="8"/>
  <c r="E579" i="8"/>
  <c r="E583" i="8"/>
  <c r="E580" i="8"/>
  <c r="E578" i="8"/>
  <c r="E582" i="8"/>
  <c r="E581" i="8"/>
  <c r="E584" i="8"/>
  <c r="E588" i="8"/>
  <c r="E587" i="8"/>
  <c r="E585" i="8"/>
  <c r="E586" i="8"/>
  <c r="E589" i="8"/>
  <c r="E590" i="8"/>
  <c r="E591" i="8"/>
  <c r="E592" i="8"/>
  <c r="E593" i="8"/>
  <c r="E596" i="8"/>
  <c r="E595" i="8"/>
  <c r="E598" i="8"/>
  <c r="E594" i="8"/>
  <c r="E600" i="8"/>
  <c r="E597" i="8"/>
  <c r="E599" i="8"/>
  <c r="E605" i="8"/>
  <c r="E603" i="8"/>
  <c r="E601" i="8"/>
  <c r="E602" i="8"/>
  <c r="E604" i="8"/>
  <c r="E608" i="8"/>
  <c r="E607" i="8"/>
  <c r="E609" i="8"/>
  <c r="E606" i="8"/>
  <c r="E610" i="8"/>
  <c r="E613" i="8"/>
  <c r="E611" i="8"/>
  <c r="E612" i="8"/>
  <c r="E615" i="8"/>
  <c r="E614" i="8"/>
  <c r="E616" i="8"/>
  <c r="E617" i="8"/>
  <c r="E618" i="8"/>
  <c r="E624" i="8"/>
  <c r="E619" i="8"/>
  <c r="E620" i="8"/>
  <c r="E621" i="8"/>
  <c r="E623" i="8"/>
  <c r="E622" i="8"/>
  <c r="E626" i="8"/>
  <c r="E625" i="8"/>
  <c r="E629" i="8"/>
  <c r="E628" i="8"/>
  <c r="E627" i="8"/>
  <c r="E631" i="8"/>
  <c r="E633" i="8"/>
  <c r="E630" i="8"/>
  <c r="E634" i="8"/>
  <c r="E635" i="8"/>
  <c r="E632" i="8"/>
  <c r="E636" i="8"/>
  <c r="E637" i="8"/>
  <c r="E638" i="8"/>
  <c r="E640" i="8"/>
  <c r="E639" i="8"/>
  <c r="E641" i="8"/>
  <c r="E644" i="8"/>
  <c r="E643" i="8"/>
  <c r="E642" i="8"/>
  <c r="E646" i="8"/>
  <c r="E645" i="8"/>
  <c r="E649" i="8"/>
  <c r="E648" i="8"/>
  <c r="E647" i="8"/>
  <c r="E651" i="8"/>
  <c r="E652" i="8"/>
  <c r="E650" i="8"/>
  <c r="E654" i="8"/>
  <c r="E653" i="8"/>
  <c r="E655" i="8"/>
  <c r="E657" i="8"/>
  <c r="E660" i="8"/>
  <c r="E656" i="8"/>
  <c r="E659" i="8"/>
  <c r="E658" i="8"/>
  <c r="E663" i="8"/>
  <c r="E661" i="8"/>
  <c r="E665" i="8"/>
  <c r="E666" i="8"/>
  <c r="E662" i="8"/>
  <c r="E668" i="8"/>
  <c r="E664" i="8"/>
  <c r="E667" i="8"/>
  <c r="E669" i="8"/>
  <c r="E671" i="8"/>
  <c r="E672" i="8"/>
  <c r="E670" i="8"/>
  <c r="E674" i="8"/>
  <c r="E673" i="8"/>
  <c r="E678" i="8"/>
  <c r="E675" i="8"/>
  <c r="E677" i="8"/>
  <c r="E676" i="8"/>
  <c r="E679" i="8"/>
  <c r="E681" i="8"/>
  <c r="E680" i="8"/>
  <c r="E683" i="8"/>
  <c r="E684" i="8"/>
  <c r="E682" i="8"/>
  <c r="E685" i="8"/>
  <c r="E686" i="8"/>
  <c r="E687" i="8"/>
  <c r="E688" i="8"/>
  <c r="E689" i="8"/>
  <c r="E691" i="8"/>
  <c r="E692" i="8"/>
  <c r="E690" i="8"/>
  <c r="E693" i="8"/>
  <c r="E694" i="8"/>
  <c r="E695" i="8"/>
  <c r="E696" i="8"/>
  <c r="E698" i="8"/>
  <c r="E697" i="8"/>
  <c r="E700" i="8"/>
  <c r="E699" i="8"/>
  <c r="E702" i="8"/>
  <c r="E701" i="8"/>
  <c r="E703" i="8"/>
  <c r="E706" i="8"/>
  <c r="E705" i="8"/>
  <c r="E704" i="8"/>
  <c r="E708" i="8"/>
  <c r="E707" i="8"/>
  <c r="E709" i="8"/>
  <c r="E711" i="8"/>
  <c r="E710" i="8"/>
  <c r="E715" i="8"/>
  <c r="E712" i="8"/>
  <c r="E714" i="8"/>
  <c r="E713" i="8"/>
  <c r="E716" i="8"/>
  <c r="E717" i="8"/>
  <c r="E719" i="8"/>
  <c r="E718" i="8"/>
  <c r="E720" i="8"/>
  <c r="E721" i="8"/>
  <c r="E722" i="8"/>
  <c r="E725" i="8"/>
  <c r="E723" i="8"/>
  <c r="E726" i="8"/>
  <c r="E728" i="8"/>
  <c r="E724" i="8"/>
  <c r="E727" i="8"/>
  <c r="E729" i="8"/>
  <c r="E730" i="8"/>
  <c r="E734" i="8"/>
  <c r="E731" i="8"/>
  <c r="E732" i="8"/>
  <c r="E733" i="8"/>
  <c r="E735" i="8"/>
  <c r="E738" i="8"/>
  <c r="E737" i="8"/>
  <c r="E736" i="8"/>
  <c r="E739" i="8"/>
  <c r="E740" i="8"/>
  <c r="E741" i="8"/>
  <c r="E742" i="8"/>
  <c r="E743" i="8"/>
  <c r="E745" i="8"/>
  <c r="E744" i="8"/>
  <c r="E747" i="8"/>
  <c r="E746" i="8"/>
  <c r="E748" i="8"/>
  <c r="E752" i="8"/>
  <c r="E749" i="8"/>
  <c r="E750" i="8"/>
  <c r="E751" i="8"/>
  <c r="E753" i="8"/>
  <c r="E754" i="8"/>
  <c r="E756" i="8"/>
  <c r="E755" i="8"/>
  <c r="E757" i="8"/>
  <c r="E758" i="8"/>
  <c r="E759" i="8"/>
  <c r="E760" i="8"/>
  <c r="E761" i="8"/>
  <c r="E762" i="8"/>
  <c r="E764" i="8"/>
  <c r="E763" i="8"/>
  <c r="E765" i="8"/>
  <c r="E768" i="8"/>
  <c r="E770" i="8"/>
  <c r="E766" i="8"/>
  <c r="E769" i="8"/>
  <c r="E771" i="8"/>
  <c r="E767" i="8"/>
  <c r="E772" i="8"/>
  <c r="E773" i="8"/>
  <c r="E774" i="8"/>
  <c r="E775" i="8"/>
  <c r="E777" i="8"/>
  <c r="E776" i="8"/>
  <c r="E780" i="8"/>
  <c r="E778" i="8"/>
  <c r="E781" i="8"/>
  <c r="E779" i="8"/>
  <c r="E784" i="8"/>
  <c r="E783" i="8"/>
  <c r="E782" i="8"/>
  <c r="E786" i="8"/>
  <c r="E787" i="8"/>
  <c r="E785" i="8"/>
  <c r="E788" i="8"/>
  <c r="E789" i="8"/>
  <c r="E792" i="8"/>
  <c r="E790" i="8"/>
  <c r="E791" i="8"/>
  <c r="E796" i="8"/>
  <c r="E793" i="8"/>
  <c r="E794" i="8"/>
  <c r="E798" i="8"/>
  <c r="E795" i="8"/>
  <c r="E799" i="8"/>
  <c r="E797" i="8"/>
  <c r="E801" i="8"/>
  <c r="E800" i="8"/>
  <c r="E803" i="8"/>
  <c r="E804" i="8"/>
  <c r="E802" i="8"/>
  <c r="E805" i="8"/>
  <c r="E807" i="8"/>
  <c r="E806" i="8"/>
  <c r="E808" i="8"/>
  <c r="E809" i="8"/>
  <c r="E811" i="8"/>
  <c r="E812" i="8"/>
  <c r="E810" i="8"/>
  <c r="E813" i="8"/>
  <c r="E815" i="8"/>
  <c r="E816" i="8"/>
  <c r="E814" i="8"/>
  <c r="E817" i="8"/>
  <c r="E819" i="8"/>
  <c r="E820" i="8"/>
  <c r="E818" i="8"/>
  <c r="E821" i="8"/>
  <c r="E823" i="8"/>
  <c r="E824" i="8"/>
  <c r="E825" i="8"/>
  <c r="E822" i="8"/>
  <c r="E827" i="8"/>
  <c r="E829" i="8"/>
  <c r="E826" i="8"/>
  <c r="E831" i="8"/>
  <c r="E830" i="8"/>
  <c r="E828" i="8"/>
  <c r="E833" i="8"/>
  <c r="E832" i="8"/>
  <c r="E834" i="8"/>
  <c r="E835" i="8"/>
  <c r="E836" i="8"/>
  <c r="E838" i="8"/>
  <c r="E837" i="8"/>
  <c r="E841" i="8"/>
  <c r="E840" i="8"/>
  <c r="E839" i="8"/>
  <c r="E842" i="8"/>
  <c r="E843" i="8"/>
  <c r="E845" i="8"/>
  <c r="E844" i="8"/>
  <c r="E847" i="8"/>
  <c r="E848" i="8"/>
  <c r="E846" i="8"/>
  <c r="E849" i="8"/>
  <c r="E850" i="8"/>
  <c r="E851" i="8"/>
  <c r="E854" i="8"/>
  <c r="E852" i="8"/>
  <c r="E853" i="8"/>
  <c r="E856" i="8"/>
  <c r="E855" i="8"/>
  <c r="E857" i="8"/>
  <c r="E858" i="8"/>
  <c r="E860" i="8"/>
  <c r="E859" i="8"/>
  <c r="E863" i="8"/>
  <c r="E861" i="8"/>
  <c r="E862" i="8"/>
  <c r="E865" i="8"/>
  <c r="E864" i="8"/>
  <c r="E867" i="8"/>
  <c r="E868" i="8"/>
  <c r="E866" i="8"/>
  <c r="E869" i="8"/>
  <c r="E871" i="8"/>
  <c r="E872" i="8"/>
  <c r="E870" i="8"/>
  <c r="E873" i="8"/>
  <c r="E874" i="8"/>
  <c r="E877" i="8"/>
  <c r="E875" i="8"/>
  <c r="E876" i="8"/>
  <c r="E879" i="8"/>
  <c r="E880" i="8"/>
  <c r="E878" i="8"/>
  <c r="E882" i="8"/>
  <c r="E883" i="8"/>
  <c r="E885" i="8"/>
  <c r="E881" i="8"/>
  <c r="E887" i="8"/>
  <c r="E884" i="8"/>
  <c r="E888" i="8"/>
  <c r="E886" i="8"/>
  <c r="E891" i="8"/>
  <c r="E889" i="8"/>
  <c r="E890" i="8"/>
  <c r="E893" i="8"/>
  <c r="E894" i="8"/>
  <c r="E895" i="8"/>
  <c r="E892" i="8"/>
  <c r="E897" i="8"/>
  <c r="E896" i="8"/>
  <c r="E898" i="8"/>
  <c r="E899" i="8"/>
  <c r="E901" i="8"/>
  <c r="E900" i="8"/>
  <c r="E902" i="8"/>
  <c r="E904" i="8"/>
  <c r="E903" i="8"/>
  <c r="E905" i="8"/>
  <c r="E907" i="8"/>
  <c r="E906" i="8"/>
  <c r="E908" i="8"/>
  <c r="E911" i="8"/>
  <c r="E910" i="8"/>
  <c r="E909" i="8"/>
  <c r="E914" i="8"/>
  <c r="E912" i="8"/>
  <c r="E913" i="8"/>
  <c r="E915" i="8"/>
  <c r="E916" i="8"/>
  <c r="E917" i="8"/>
  <c r="E919" i="8"/>
  <c r="E918" i="8"/>
  <c r="E921" i="8"/>
  <c r="E920" i="8"/>
  <c r="E924" i="8"/>
  <c r="E922" i="8"/>
  <c r="E923" i="8"/>
  <c r="E925" i="8"/>
  <c r="E927" i="8"/>
  <c r="E928" i="8"/>
  <c r="E929" i="8"/>
  <c r="E926" i="8"/>
  <c r="E931" i="8"/>
  <c r="E932" i="8"/>
  <c r="E930" i="8"/>
  <c r="E934" i="8"/>
  <c r="E933" i="8"/>
  <c r="E936" i="8"/>
  <c r="E937" i="8"/>
  <c r="E935" i="8"/>
  <c r="E938" i="8"/>
  <c r="E940" i="8"/>
  <c r="E939" i="8"/>
  <c r="E941" i="8"/>
  <c r="E943" i="8"/>
  <c r="E944" i="8"/>
  <c r="E942" i="8"/>
  <c r="E945" i="8"/>
  <c r="E946" i="8"/>
  <c r="E947" i="8"/>
  <c r="E948" i="8"/>
  <c r="E949" i="8"/>
  <c r="E950" i="8"/>
  <c r="E952" i="8"/>
  <c r="E954" i="8"/>
  <c r="E951" i="8"/>
  <c r="E955" i="8"/>
  <c r="E953" i="8"/>
  <c r="E956" i="8"/>
  <c r="E958" i="8"/>
  <c r="E959" i="8"/>
  <c r="E957" i="8"/>
  <c r="E962" i="8"/>
  <c r="E961" i="8"/>
  <c r="E960" i="8"/>
  <c r="E965" i="8"/>
  <c r="E964" i="8"/>
  <c r="E963" i="8"/>
  <c r="E966" i="8"/>
  <c r="E969" i="8"/>
  <c r="E967" i="8"/>
  <c r="E968" i="8"/>
  <c r="E971" i="8"/>
  <c r="E972" i="8"/>
  <c r="E970" i="8"/>
  <c r="E973" i="8"/>
  <c r="E974" i="8"/>
  <c r="E975" i="8"/>
  <c r="E976" i="8"/>
  <c r="E979" i="8"/>
  <c r="E977" i="8"/>
  <c r="E978" i="8"/>
  <c r="E981" i="8"/>
  <c r="E980" i="8"/>
  <c r="E983" i="8"/>
  <c r="E984" i="8"/>
  <c r="E982" i="8"/>
  <c r="E985" i="8"/>
  <c r="E986" i="8"/>
  <c r="E988" i="8"/>
  <c r="E987" i="8"/>
  <c r="E989" i="8"/>
  <c r="E992" i="8"/>
  <c r="E991" i="8"/>
  <c r="E990" i="8"/>
  <c r="E994" i="8"/>
  <c r="E995" i="8"/>
  <c r="E993" i="8"/>
  <c r="E996" i="8"/>
  <c r="E997" i="8"/>
  <c r="E999" i="8"/>
  <c r="E998" i="8"/>
  <c r="E1001" i="8"/>
  <c r="E1002" i="8"/>
  <c r="E1000" i="8"/>
  <c r="E1003" i="8"/>
  <c r="E1004" i="8"/>
  <c r="E1007" i="8"/>
  <c r="E1005" i="8"/>
  <c r="E1008" i="8"/>
  <c r="E1006" i="8"/>
  <c r="E1010" i="8"/>
  <c r="E1009" i="8"/>
  <c r="E1011" i="8"/>
  <c r="E1012" i="8"/>
  <c r="E1013" i="8"/>
  <c r="E1014" i="8"/>
  <c r="E1017" i="8"/>
  <c r="E1015" i="8"/>
  <c r="E1019" i="8"/>
  <c r="E1016" i="8"/>
  <c r="E1020" i="8"/>
  <c r="E1018" i="8"/>
  <c r="E1021" i="8"/>
  <c r="E1022" i="8"/>
  <c r="E1023" i="8"/>
  <c r="E1026" i="8"/>
  <c r="E1024" i="8"/>
  <c r="E1027" i="8"/>
  <c r="E1028" i="8"/>
  <c r="E1025" i="8"/>
  <c r="E1029" i="8"/>
  <c r="E1031" i="8"/>
  <c r="E1030" i="8"/>
  <c r="E1032" i="8"/>
  <c r="E1033" i="8"/>
  <c r="E1034" i="8"/>
  <c r="E1035" i="8"/>
  <c r="E1036" i="8"/>
  <c r="E1037" i="8"/>
  <c r="E1038" i="8"/>
  <c r="E1041" i="8"/>
  <c r="E1039" i="8"/>
  <c r="E1042" i="8"/>
  <c r="E1040" i="8"/>
  <c r="E1043" i="8"/>
  <c r="E1045" i="8"/>
  <c r="E1044" i="8"/>
  <c r="E1046" i="8"/>
  <c r="E1048" i="8"/>
  <c r="E1047" i="8"/>
  <c r="E1050" i="8"/>
  <c r="E1049" i="8"/>
  <c r="E1051" i="8"/>
  <c r="E1052" i="8"/>
  <c r="E1054" i="8"/>
  <c r="E1053" i="8"/>
  <c r="E1055" i="8"/>
  <c r="E1056" i="8"/>
  <c r="E1057" i="8"/>
  <c r="E1058" i="8"/>
  <c r="E1059" i="8"/>
  <c r="E1061" i="8"/>
  <c r="E1062" i="8"/>
  <c r="E1060" i="8"/>
  <c r="E1065" i="8"/>
  <c r="E1064" i="8"/>
  <c r="E1063" i="8"/>
  <c r="E1066" i="8"/>
  <c r="E1069" i="8"/>
  <c r="E1068" i="8"/>
  <c r="E1067" i="8"/>
  <c r="E1071" i="8"/>
  <c r="E1072" i="8"/>
  <c r="E1070" i="8"/>
  <c r="E1073" i="8"/>
  <c r="E1074" i="8"/>
  <c r="E1077" i="8"/>
  <c r="E1075" i="8"/>
  <c r="E1078" i="8"/>
  <c r="E1076" i="8"/>
  <c r="E1080" i="8"/>
  <c r="E1082" i="8"/>
  <c r="E1079" i="8"/>
  <c r="E1081" i="8"/>
  <c r="E1086" i="8"/>
  <c r="E1083" i="8"/>
  <c r="E1084" i="8"/>
  <c r="E1087" i="8"/>
  <c r="E1085" i="8"/>
  <c r="E1088" i="8"/>
  <c r="E1089" i="8"/>
  <c r="E1091" i="8"/>
  <c r="E1092" i="8"/>
  <c r="E1090" i="8"/>
  <c r="E1094" i="8"/>
  <c r="E1095" i="8"/>
  <c r="E1093" i="8"/>
  <c r="E1097" i="8"/>
  <c r="E1096" i="8"/>
  <c r="E1100" i="8"/>
  <c r="E1099" i="8"/>
  <c r="E1098" i="8"/>
  <c r="E1101" i="8"/>
  <c r="E1102" i="8"/>
  <c r="E1103" i="8"/>
  <c r="E1107" i="8"/>
  <c r="E1104" i="8"/>
  <c r="E1105" i="8"/>
  <c r="E1108" i="8"/>
  <c r="E1106" i="8"/>
  <c r="E1111" i="8"/>
  <c r="E1109" i="8"/>
  <c r="E1110" i="8"/>
  <c r="E1113" i="8"/>
  <c r="E1114" i="8"/>
  <c r="E1112" i="8"/>
  <c r="E1115" i="8"/>
  <c r="E1116" i="8"/>
  <c r="E1117" i="8"/>
  <c r="E1119" i="8"/>
  <c r="E1118" i="8"/>
  <c r="E1121" i="8"/>
  <c r="E1120" i="8"/>
  <c r="E1122" i="8"/>
  <c r="E1123" i="8"/>
  <c r="E1124" i="8"/>
  <c r="E1127" i="8"/>
  <c r="E1125" i="8"/>
  <c r="E1128" i="8"/>
  <c r="E1126" i="8"/>
  <c r="E1129" i="8"/>
  <c r="E1131" i="8"/>
  <c r="E1130" i="8"/>
  <c r="E1133" i="8"/>
  <c r="E1132" i="8"/>
  <c r="E1135" i="8"/>
  <c r="E1134" i="8"/>
  <c r="E1136" i="8"/>
  <c r="E1137" i="8"/>
  <c r="E1138" i="8"/>
  <c r="E1141" i="8"/>
  <c r="E1140" i="8"/>
  <c r="E1139" i="8"/>
  <c r="E1142" i="8"/>
  <c r="E1146" i="8"/>
  <c r="E1143" i="8"/>
  <c r="E1144" i="8"/>
  <c r="E1147" i="8"/>
  <c r="E1145" i="8"/>
  <c r="E1148" i="8"/>
  <c r="E1151" i="8"/>
  <c r="E1150" i="8"/>
  <c r="E1149" i="8"/>
  <c r="E1154" i="8"/>
  <c r="E1153" i="8"/>
  <c r="E1152" i="8"/>
  <c r="E1155" i="8"/>
  <c r="E1156" i="8"/>
  <c r="E1157" i="8"/>
  <c r="E1158" i="8"/>
  <c r="E1160" i="8"/>
  <c r="E1159" i="8"/>
  <c r="E1161" i="8"/>
  <c r="E1162" i="8"/>
  <c r="E1163" i="8"/>
  <c r="E1164" i="8"/>
  <c r="E1165" i="8"/>
  <c r="E1166" i="8"/>
  <c r="E1167" i="8"/>
  <c r="E1171" i="8"/>
  <c r="E1168" i="8"/>
  <c r="E1169" i="8"/>
  <c r="E1173" i="8"/>
  <c r="E1170" i="8"/>
  <c r="E1174" i="8"/>
  <c r="E1172" i="8"/>
  <c r="E1175" i="8"/>
  <c r="E1177" i="8"/>
  <c r="E1181" i="8"/>
  <c r="E1178" i="8"/>
  <c r="E1176" i="8"/>
  <c r="E1179" i="8"/>
  <c r="E1180" i="8"/>
  <c r="E1183" i="8"/>
  <c r="E1182" i="8"/>
  <c r="E1184" i="8"/>
  <c r="E1186" i="8"/>
  <c r="E1188" i="8"/>
  <c r="E1185" i="8"/>
  <c r="E1189" i="8"/>
  <c r="E1187" i="8"/>
  <c r="E1191" i="8"/>
  <c r="E1192" i="8"/>
  <c r="E1190" i="8"/>
  <c r="E1195" i="8"/>
  <c r="E1194" i="8"/>
  <c r="E1193" i="8"/>
  <c r="E1197" i="8"/>
  <c r="E1198" i="8"/>
  <c r="E1196" i="8"/>
  <c r="E1200" i="8"/>
  <c r="E1201" i="8"/>
  <c r="E1199" i="8"/>
  <c r="E1202" i="8"/>
  <c r="E1205" i="8"/>
  <c r="E1203" i="8"/>
  <c r="E1206" i="8"/>
  <c r="E1204" i="8"/>
  <c r="E1207" i="8"/>
  <c r="E1209" i="8"/>
  <c r="E1208" i="8"/>
  <c r="E1211" i="8"/>
  <c r="E1213" i="8"/>
  <c r="E1210" i="8"/>
  <c r="E1214" i="8"/>
  <c r="E1212" i="8"/>
  <c r="E1217" i="8"/>
  <c r="E1215" i="8"/>
  <c r="E1216" i="8"/>
  <c r="E1220" i="8"/>
  <c r="E1219" i="8"/>
  <c r="E1218" i="8"/>
  <c r="E1221" i="8"/>
  <c r="E1224" i="8"/>
  <c r="E1222" i="8"/>
  <c r="E1223" i="8"/>
  <c r="E1226" i="8"/>
  <c r="E1227" i="8"/>
  <c r="E1225" i="8"/>
  <c r="E1229" i="8"/>
  <c r="E1230" i="8"/>
  <c r="E1228" i="8"/>
  <c r="E1232" i="8"/>
  <c r="E1231" i="8"/>
  <c r="E1234" i="8"/>
  <c r="E1235" i="8"/>
  <c r="E1233" i="8"/>
  <c r="E1236" i="8"/>
  <c r="E1238" i="8"/>
  <c r="E1237" i="8"/>
  <c r="E1239" i="8"/>
  <c r="E1241" i="8"/>
  <c r="E1242" i="8"/>
  <c r="E1240" i="8"/>
  <c r="E1243" i="8"/>
  <c r="E1244" i="8"/>
  <c r="E1246" i="8"/>
  <c r="E1245" i="8"/>
  <c r="E1247" i="8"/>
  <c r="E1250" i="8"/>
  <c r="E1248" i="8"/>
  <c r="E1252" i="8"/>
  <c r="E1249" i="8"/>
  <c r="E1254" i="8"/>
  <c r="E1251" i="8"/>
  <c r="E1255" i="8"/>
  <c r="E1257" i="8"/>
  <c r="E1253" i="8"/>
  <c r="E1256" i="8"/>
  <c r="E1259" i="8"/>
  <c r="E1260" i="8"/>
  <c r="E1258" i="8"/>
  <c r="E1261" i="8"/>
  <c r="E1262" i="8"/>
  <c r="E1263" i="8"/>
  <c r="E1264" i="8"/>
  <c r="E1265" i="8"/>
  <c r="E1266" i="8"/>
  <c r="E1269" i="8"/>
  <c r="E1267" i="8"/>
  <c r="E1270" i="8"/>
  <c r="E1268" i="8"/>
  <c r="E1272" i="8"/>
  <c r="E1271" i="8"/>
  <c r="E1275" i="8"/>
  <c r="E1274" i="8"/>
  <c r="E1273" i="8"/>
  <c r="E1276" i="8"/>
  <c r="E1278" i="8"/>
  <c r="E1277" i="8"/>
  <c r="E1280" i="8"/>
  <c r="E1281" i="8"/>
  <c r="E1279" i="8"/>
  <c r="E1282" i="8"/>
  <c r="E1283" i="8"/>
  <c r="E1285" i="8"/>
  <c r="E1284" i="8"/>
  <c r="E1287" i="8"/>
  <c r="E1286" i="8"/>
  <c r="E1288" i="8"/>
  <c r="E1289" i="8"/>
  <c r="E1290" i="8"/>
  <c r="E1292" i="8"/>
  <c r="E1291" i="8"/>
  <c r="E1295" i="8"/>
  <c r="E1293" i="8"/>
  <c r="E1294" i="8"/>
  <c r="E1297" i="8"/>
  <c r="E1296" i="8"/>
  <c r="E1299" i="8"/>
  <c r="E1298" i="8"/>
  <c r="E1301" i="8"/>
  <c r="E1300" i="8"/>
  <c r="E1302" i="8"/>
  <c r="E1303" i="8"/>
  <c r="E1305" i="8"/>
  <c r="E1306" i="8"/>
  <c r="E1304" i="8"/>
  <c r="E1308" i="8"/>
  <c r="E1307" i="8"/>
  <c r="E1309" i="8"/>
  <c r="E1311" i="8"/>
  <c r="E1312" i="8"/>
  <c r="E1314" i="8"/>
  <c r="E1310" i="8"/>
  <c r="E1315" i="8"/>
  <c r="E1317" i="8"/>
  <c r="E1313" i="8"/>
  <c r="E1318" i="8"/>
  <c r="E1316" i="8"/>
  <c r="E1319" i="8"/>
  <c r="E1322" i="8"/>
  <c r="E1321" i="8"/>
  <c r="E1320" i="8"/>
  <c r="E1324" i="8"/>
  <c r="E1323" i="8"/>
  <c r="E1326" i="8"/>
  <c r="E1327" i="8"/>
  <c r="E1325" i="8"/>
  <c r="E1329" i="8"/>
  <c r="E1330" i="8"/>
  <c r="E1328" i="8"/>
  <c r="E1332" i="8"/>
  <c r="E1331" i="8"/>
  <c r="E1334" i="8"/>
  <c r="E1335" i="8"/>
  <c r="E1333" i="8"/>
  <c r="E1338" i="8"/>
  <c r="E1336" i="8"/>
  <c r="E1339" i="8"/>
  <c r="E1337" i="8"/>
  <c r="E1340" i="8"/>
  <c r="E1342" i="8"/>
  <c r="E1345" i="8"/>
  <c r="E1344" i="8"/>
  <c r="E1341" i="8"/>
  <c r="E1343" i="8"/>
  <c r="E1348" i="8"/>
  <c r="E1347" i="8"/>
  <c r="E1346" i="8"/>
  <c r="E1349" i="8"/>
  <c r="E1350" i="8"/>
  <c r="E1353" i="8"/>
  <c r="E1352" i="8"/>
  <c r="E1351" i="8"/>
  <c r="E1356" i="8"/>
  <c r="E1355" i="8"/>
  <c r="E1354" i="8"/>
  <c r="E1357" i="8"/>
  <c r="E1358" i="8"/>
  <c r="E1361" i="8"/>
  <c r="E1360" i="8"/>
  <c r="E1359" i="8"/>
  <c r="E1364" i="8"/>
  <c r="E1363" i="8"/>
  <c r="E1362" i="8"/>
  <c r="E1365" i="8"/>
  <c r="E1366" i="8"/>
  <c r="E1367" i="8"/>
  <c r="E1368" i="8"/>
  <c r="E1370" i="8"/>
  <c r="E1369" i="8"/>
  <c r="E1373" i="8"/>
  <c r="E1372" i="8"/>
  <c r="E1371" i="8"/>
  <c r="E1375" i="8"/>
  <c r="E1374" i="8"/>
  <c r="E1377" i="8"/>
  <c r="E1378" i="8"/>
  <c r="E1376" i="8"/>
  <c r="E1379" i="8"/>
  <c r="E1380" i="8"/>
  <c r="E1381" i="8"/>
  <c r="E1382" i="8"/>
  <c r="E1384" i="8"/>
  <c r="E1386" i="8"/>
  <c r="E1383" i="8"/>
  <c r="E1387" i="8"/>
  <c r="E1389" i="8"/>
  <c r="E1385" i="8"/>
  <c r="E1390" i="8"/>
  <c r="E1388" i="8"/>
  <c r="E1393" i="8"/>
  <c r="E1392" i="8"/>
  <c r="E1391" i="8"/>
  <c r="E1395" i="8"/>
  <c r="E1394" i="8"/>
  <c r="E1397" i="8"/>
  <c r="E1396" i="8"/>
  <c r="E1398" i="8"/>
  <c r="E1402" i="8"/>
  <c r="E1400" i="8"/>
  <c r="E1399" i="8"/>
  <c r="E1404" i="8"/>
  <c r="E1401" i="8"/>
  <c r="E1403" i="8"/>
  <c r="E1405" i="8"/>
  <c r="E1407" i="8"/>
  <c r="E1406" i="8"/>
  <c r="E1408" i="8"/>
  <c r="E1412" i="8"/>
  <c r="E1409" i="8"/>
  <c r="E1410" i="8"/>
  <c r="E1414" i="8"/>
  <c r="E1411" i="8"/>
  <c r="E1415" i="8"/>
  <c r="E1413" i="8"/>
  <c r="E1416" i="8"/>
  <c r="E1418" i="8"/>
  <c r="E1419" i="8"/>
  <c r="E1417" i="8"/>
  <c r="E1420" i="8"/>
  <c r="E1422" i="8"/>
  <c r="E1421" i="8"/>
  <c r="E1424" i="8"/>
  <c r="E1425" i="8"/>
  <c r="E1423" i="8"/>
  <c r="E1427" i="8"/>
  <c r="E1428" i="8"/>
  <c r="E1426" i="8"/>
  <c r="E1429" i="8"/>
  <c r="E1430" i="8"/>
  <c r="E1432" i="8"/>
  <c r="E1433" i="8"/>
  <c r="E1431" i="8"/>
  <c r="E1435" i="8"/>
  <c r="E1434" i="8"/>
  <c r="E1436" i="8"/>
  <c r="E1437" i="8"/>
  <c r="E1439" i="8"/>
  <c r="E1438" i="8"/>
  <c r="E1440" i="8"/>
  <c r="E1441" i="8"/>
  <c r="E1442" i="8"/>
  <c r="E1444" i="8"/>
  <c r="E1445" i="8"/>
  <c r="E1443" i="8"/>
  <c r="E1448" i="8"/>
  <c r="E1446" i="8"/>
  <c r="E1450" i="8"/>
  <c r="E1447" i="8"/>
  <c r="E1451" i="8"/>
  <c r="E1453" i="8"/>
  <c r="E1449" i="8"/>
  <c r="E1455" i="8"/>
  <c r="E1452" i="8"/>
  <c r="E1454" i="8"/>
  <c r="E1456" i="8"/>
  <c r="E1459" i="8"/>
  <c r="E1457" i="8"/>
  <c r="E1461" i="8"/>
  <c r="E1458" i="8"/>
  <c r="E1460" i="8"/>
  <c r="E1462" i="8"/>
  <c r="E1463" i="8"/>
  <c r="E1464" i="8"/>
  <c r="E1467" i="8"/>
  <c r="E1465" i="8"/>
  <c r="E1466" i="8"/>
  <c r="E1468" i="8"/>
  <c r="E1469" i="8"/>
  <c r="E1472" i="8"/>
  <c r="E1471" i="8"/>
  <c r="E1470" i="8"/>
  <c r="E1473" i="8"/>
  <c r="E1474" i="8"/>
  <c r="E1475" i="8"/>
  <c r="E1476" i="8"/>
  <c r="E1477" i="8"/>
  <c r="E1478" i="8"/>
  <c r="E1479" i="8"/>
  <c r="E1481" i="8"/>
  <c r="E1480" i="8"/>
  <c r="E1484" i="8"/>
  <c r="E1482" i="8"/>
  <c r="E1483" i="8"/>
  <c r="E1486" i="8"/>
  <c r="E1487" i="8"/>
  <c r="E1485" i="8"/>
  <c r="E1488" i="8"/>
  <c r="E1489" i="8"/>
  <c r="E1490" i="8"/>
  <c r="E1493" i="8"/>
  <c r="E1492" i="8"/>
  <c r="E1491" i="8"/>
  <c r="E1494" i="8"/>
  <c r="E1496" i="8"/>
  <c r="E1495" i="8"/>
  <c r="E1500" i="8"/>
  <c r="E1498" i="8"/>
  <c r="E1497" i="8"/>
  <c r="E1499" i="8"/>
  <c r="E1501" i="8"/>
  <c r="E1502" i="8"/>
  <c r="E1503" i="8"/>
  <c r="E1504" i="8"/>
  <c r="E1505" i="8"/>
  <c r="E1506" i="8"/>
  <c r="E1507" i="8"/>
  <c r="E1508" i="8"/>
  <c r="E1509" i="8"/>
  <c r="E1510" i="8"/>
  <c r="E1513" i="8"/>
  <c r="E1511" i="8"/>
  <c r="E1514" i="8"/>
  <c r="E1512" i="8"/>
  <c r="E1517" i="8"/>
  <c r="E1515" i="8"/>
  <c r="E1518" i="8"/>
  <c r="E1516" i="8"/>
  <c r="E1519" i="8"/>
  <c r="E1522" i="8"/>
  <c r="E1520" i="8"/>
  <c r="E1523" i="8"/>
  <c r="E1521" i="8"/>
  <c r="E1524" i="8"/>
  <c r="E1525" i="8"/>
  <c r="E1527" i="8"/>
  <c r="E1526" i="8"/>
  <c r="E1529" i="8"/>
  <c r="E1528" i="8"/>
  <c r="E1531" i="8"/>
  <c r="E1530" i="8"/>
  <c r="E1535" i="8"/>
  <c r="E1532" i="8"/>
  <c r="E1533" i="8"/>
  <c r="E1534" i="8"/>
  <c r="E1536" i="8"/>
  <c r="E1538" i="8"/>
  <c r="E1537" i="8"/>
  <c r="E1540" i="8"/>
  <c r="E1542" i="8"/>
  <c r="E1539" i="8"/>
  <c r="E1541" i="8"/>
  <c r="E1544" i="8"/>
  <c r="E1545" i="8"/>
  <c r="E1543" i="8"/>
  <c r="E1546" i="8"/>
  <c r="E1547" i="8"/>
  <c r="E1548" i="8"/>
  <c r="E1549" i="8"/>
  <c r="E1550" i="8"/>
  <c r="E1552" i="8"/>
  <c r="E1551" i="8"/>
  <c r="E1554" i="8"/>
  <c r="E1555" i="8"/>
  <c r="E1553" i="8"/>
  <c r="E1557" i="8"/>
  <c r="E1556" i="8"/>
  <c r="E1559" i="8"/>
  <c r="E1558" i="8"/>
  <c r="E1561" i="8"/>
  <c r="E1560" i="8"/>
  <c r="E1564" i="8"/>
  <c r="E1562" i="8"/>
  <c r="E1567" i="8"/>
  <c r="E1563" i="8"/>
  <c r="E1565" i="8"/>
  <c r="E1568" i="8"/>
  <c r="E1566" i="8"/>
  <c r="E1569" i="8"/>
  <c r="E1572" i="8"/>
  <c r="E1571" i="8"/>
  <c r="E1570" i="8"/>
  <c r="E1573" i="8"/>
  <c r="E1575" i="8"/>
  <c r="E1574" i="8"/>
  <c r="E1577" i="8"/>
  <c r="E1579" i="8"/>
  <c r="E1576" i="8"/>
  <c r="E1580" i="8"/>
  <c r="E1582" i="8"/>
  <c r="E1578" i="8"/>
  <c r="E1581" i="8"/>
  <c r="E1584" i="8"/>
  <c r="E1583" i="8"/>
  <c r="E1586" i="8"/>
  <c r="E1585" i="8"/>
  <c r="E1587" i="8"/>
  <c r="E1588" i="8"/>
  <c r="E1592" i="8"/>
  <c r="E1589" i="8"/>
  <c r="E1590" i="8"/>
  <c r="E1593" i="8"/>
  <c r="E1591" i="8"/>
  <c r="E1594" i="8"/>
  <c r="E1597" i="8"/>
  <c r="E1595" i="8"/>
  <c r="E1598" i="8"/>
  <c r="E1596" i="8"/>
  <c r="E1599" i="8"/>
  <c r="E1600" i="8"/>
  <c r="E1602" i="8"/>
  <c r="E1603" i="8"/>
  <c r="E1601" i="8"/>
  <c r="E1604" i="8"/>
  <c r="E1605" i="8"/>
  <c r="E1606" i="8"/>
  <c r="E1609" i="8"/>
  <c r="E1608" i="8"/>
  <c r="E1607" i="8"/>
  <c r="E1610" i="8"/>
  <c r="E1611" i="8"/>
  <c r="E1612" i="8"/>
  <c r="E1614" i="8"/>
  <c r="E1613" i="8"/>
  <c r="E1615" i="8"/>
  <c r="E1616" i="8"/>
  <c r="E1618" i="8"/>
  <c r="E1617" i="8"/>
  <c r="E1619" i="8"/>
  <c r="E1622" i="8"/>
  <c r="E1623" i="8"/>
  <c r="E1620" i="8"/>
  <c r="E1621" i="8"/>
  <c r="E1625" i="8"/>
  <c r="E1624" i="8"/>
  <c r="E1627" i="8"/>
  <c r="E1628" i="8"/>
  <c r="E1626" i="8"/>
  <c r="E1632" i="8"/>
  <c r="E1629" i="8"/>
  <c r="E1630" i="8"/>
  <c r="E1631" i="8"/>
  <c r="E1634" i="8"/>
  <c r="E1635" i="8"/>
  <c r="E1633" i="8"/>
  <c r="E1638" i="8"/>
  <c r="E1636" i="8"/>
  <c r="E1639" i="8"/>
  <c r="E1637" i="8"/>
  <c r="E1640" i="8"/>
  <c r="E1641" i="8"/>
  <c r="E1642" i="8"/>
  <c r="E1644" i="8"/>
  <c r="E1643" i="8"/>
  <c r="E1645" i="8"/>
  <c r="E1646" i="8"/>
  <c r="E1647" i="8"/>
  <c r="E1648" i="8"/>
  <c r="E1649" i="8"/>
  <c r="E1650" i="8"/>
  <c r="E1652" i="8"/>
  <c r="E1653" i="8"/>
  <c r="E1651" i="8"/>
  <c r="E1654" i="8"/>
  <c r="E1655" i="8"/>
  <c r="E1659" i="8"/>
  <c r="E1656" i="8"/>
  <c r="E1657" i="8"/>
  <c r="E1660" i="8"/>
  <c r="E1658" i="8"/>
  <c r="E1662" i="8"/>
  <c r="E1661" i="8"/>
  <c r="E1663" i="8"/>
  <c r="E1664" i="8"/>
  <c r="E1665" i="8"/>
  <c r="E1666" i="8"/>
  <c r="E1667" i="8"/>
  <c r="E1668" i="8"/>
  <c r="E1669" i="8"/>
  <c r="E1670" i="8"/>
  <c r="E1672" i="8"/>
  <c r="E1671" i="8"/>
  <c r="E1673" i="8"/>
  <c r="E1674" i="8"/>
  <c r="E1675" i="8"/>
  <c r="E1676" i="8"/>
  <c r="E1677" i="8"/>
  <c r="E1679" i="8"/>
  <c r="E1678" i="8"/>
  <c r="E1680" i="8"/>
  <c r="E1682" i="8"/>
  <c r="E1683" i="8"/>
  <c r="E1681" i="8"/>
  <c r="E1686" i="8"/>
  <c r="E1684" i="8"/>
  <c r="E1687" i="8"/>
  <c r="E1685" i="8"/>
  <c r="E1688" i="8"/>
  <c r="E1692" i="8"/>
  <c r="E1689" i="8"/>
  <c r="E1690" i="8"/>
  <c r="E1691" i="8"/>
  <c r="E1695" i="8"/>
  <c r="E1694" i="8"/>
  <c r="E1693" i="8"/>
  <c r="E1698" i="8"/>
  <c r="E1696" i="8"/>
  <c r="E1697" i="8"/>
  <c r="E1700" i="8"/>
  <c r="E1699" i="8"/>
  <c r="E1702" i="8"/>
  <c r="E1701" i="8"/>
  <c r="E1703" i="8"/>
  <c r="E1706" i="8"/>
  <c r="E1704" i="8"/>
  <c r="E1705" i="8"/>
  <c r="E1707" i="8"/>
  <c r="E1708" i="8"/>
  <c r="E1709" i="8"/>
  <c r="E1712" i="8"/>
  <c r="E1710" i="8"/>
  <c r="E1711" i="8"/>
  <c r="E1713" i="8"/>
  <c r="E1714" i="8"/>
  <c r="E1715" i="8"/>
  <c r="E1718" i="8"/>
  <c r="E1716" i="8"/>
  <c r="E1717" i="8"/>
  <c r="E1720" i="8"/>
  <c r="E1719" i="8"/>
  <c r="E1722" i="8"/>
  <c r="E1721" i="8"/>
  <c r="E1723" i="8"/>
  <c r="E1724" i="8"/>
  <c r="E1727" i="8"/>
  <c r="E1725" i="8"/>
  <c r="E1728" i="8"/>
  <c r="E1726" i="8"/>
  <c r="E1732" i="8"/>
  <c r="E1729" i="8"/>
  <c r="E1730" i="8"/>
  <c r="E1731" i="8"/>
  <c r="E1734" i="8"/>
  <c r="E1735" i="8"/>
  <c r="E1733" i="8"/>
  <c r="E1736" i="8"/>
  <c r="E1737" i="8"/>
  <c r="E1738" i="8"/>
  <c r="E1739" i="8"/>
  <c r="E1741" i="8"/>
  <c r="E1742" i="8"/>
  <c r="E1740" i="8"/>
  <c r="E1743" i="8"/>
  <c r="E1744" i="8"/>
  <c r="E1745" i="8"/>
  <c r="E1748" i="8"/>
  <c r="E1746" i="8"/>
  <c r="E1749" i="8"/>
  <c r="E1747" i="8"/>
  <c r="E1752" i="8"/>
  <c r="E1750" i="8"/>
  <c r="E1754" i="8"/>
  <c r="E1751" i="8"/>
  <c r="E1755" i="8"/>
  <c r="E1753" i="8"/>
  <c r="E1758" i="8"/>
  <c r="E1756" i="8"/>
  <c r="E1759" i="8"/>
  <c r="E1757" i="8"/>
  <c r="E1761" i="8"/>
  <c r="E1762" i="8"/>
  <c r="E1760" i="8"/>
  <c r="E1763" i="8"/>
  <c r="E1766" i="8"/>
  <c r="E1765" i="8"/>
  <c r="E1768" i="8"/>
  <c r="E1764" i="8"/>
  <c r="E1769" i="8"/>
  <c r="E1767" i="8"/>
  <c r="E1772" i="8"/>
  <c r="E1770" i="8"/>
  <c r="E1773" i="8"/>
  <c r="E1771" i="8"/>
  <c r="E1774" i="8"/>
  <c r="E1775" i="8"/>
  <c r="E1778" i="8"/>
  <c r="E1776" i="8"/>
  <c r="E1779" i="8"/>
  <c r="E1777" i="8"/>
  <c r="E1781" i="8"/>
  <c r="E1780" i="8"/>
  <c r="E1782" i="8"/>
  <c r="E1783" i="8"/>
  <c r="E1784" i="8"/>
  <c r="E1785" i="8"/>
  <c r="E1786" i="8"/>
  <c r="E1788" i="8"/>
  <c r="E1787" i="8"/>
  <c r="E1789" i="8"/>
  <c r="E1792" i="8"/>
  <c r="E1790" i="8"/>
  <c r="E1793" i="8"/>
  <c r="E1791" i="8"/>
  <c r="E1794" i="8"/>
  <c r="E1798" i="8"/>
  <c r="E1795" i="8"/>
  <c r="E1796" i="8"/>
  <c r="E1799" i="8"/>
  <c r="E1797" i="8"/>
  <c r="E1800" i="8"/>
  <c r="E1802" i="8"/>
  <c r="E1803" i="8"/>
  <c r="E1801" i="8"/>
  <c r="E1806" i="8"/>
  <c r="E1804" i="8"/>
  <c r="E1808" i="8"/>
  <c r="E1805" i="8"/>
  <c r="E1809" i="8"/>
  <c r="E1807" i="8"/>
  <c r="E1812" i="8"/>
  <c r="E1810" i="8"/>
  <c r="E1813" i="8"/>
  <c r="E1811" i="8"/>
  <c r="E1814" i="8"/>
  <c r="E1816" i="8"/>
  <c r="E1817" i="8"/>
  <c r="E1815" i="8"/>
  <c r="E1818" i="8"/>
  <c r="E1819" i="8"/>
  <c r="E1822" i="8"/>
  <c r="E1820" i="8"/>
  <c r="E1821" i="8"/>
  <c r="E1824" i="8"/>
  <c r="E1826" i="8"/>
  <c r="E1823" i="8"/>
  <c r="E1825" i="8"/>
  <c r="E1828" i="8"/>
  <c r="E1829" i="8"/>
  <c r="E1827" i="8"/>
  <c r="E1830" i="8"/>
  <c r="E1832" i="8"/>
  <c r="E1831" i="8"/>
  <c r="E1834" i="8"/>
  <c r="E1835" i="8"/>
  <c r="E1833" i="8"/>
  <c r="E1836" i="8"/>
  <c r="E1838" i="8"/>
  <c r="E1839" i="8"/>
  <c r="E1837" i="8"/>
  <c r="E1840" i="8"/>
  <c r="E1844" i="8"/>
  <c r="E1841" i="8"/>
  <c r="E1842" i="8"/>
  <c r="E1845" i="8"/>
  <c r="E1843" i="8"/>
  <c r="E1846" i="8"/>
  <c r="E1847" i="8"/>
  <c r="E1848" i="8"/>
  <c r="E1849" i="8"/>
  <c r="E1853" i="8"/>
  <c r="E1850" i="8"/>
  <c r="E1851" i="8"/>
  <c r="E1854" i="8"/>
  <c r="E1852" i="8"/>
  <c r="E1855" i="8"/>
  <c r="E1857" i="8"/>
  <c r="E1859" i="8"/>
  <c r="E1856" i="8"/>
  <c r="E1860" i="8"/>
  <c r="E1862" i="8"/>
  <c r="E1858" i="8"/>
  <c r="E1863" i="8"/>
  <c r="E1861" i="8"/>
  <c r="E1866" i="8"/>
  <c r="E1865" i="8"/>
  <c r="E1864" i="8"/>
  <c r="E1869" i="8"/>
  <c r="E1867" i="8"/>
  <c r="E1868" i="8"/>
  <c r="E1871" i="8"/>
  <c r="E1872" i="8"/>
  <c r="E1870" i="8"/>
  <c r="E1875" i="8"/>
  <c r="E1876" i="8"/>
  <c r="E1873" i="8"/>
  <c r="E1874" i="8"/>
  <c r="E1880" i="8"/>
  <c r="E1878" i="8"/>
  <c r="E1877" i="8"/>
  <c r="E1879" i="8"/>
  <c r="E1882" i="8"/>
  <c r="E1883" i="8"/>
  <c r="E1881" i="8"/>
  <c r="E1886" i="8"/>
  <c r="E1884" i="8"/>
  <c r="E1887" i="8"/>
  <c r="E1885" i="8"/>
  <c r="E1888" i="8"/>
  <c r="E1890" i="8"/>
  <c r="E1889" i="8"/>
  <c r="E1891" i="8"/>
  <c r="E1892" i="8"/>
  <c r="E1893" i="8"/>
  <c r="E1895" i="8"/>
  <c r="E1894" i="8"/>
  <c r="E1896" i="8"/>
  <c r="E1897" i="8"/>
  <c r="E1898" i="8"/>
  <c r="E1899" i="8"/>
  <c r="E1900" i="8"/>
  <c r="E1902" i="8"/>
  <c r="E1904" i="8"/>
  <c r="E1901" i="8"/>
  <c r="E1903" i="8"/>
  <c r="E1905" i="8"/>
  <c r="E1906" i="8"/>
  <c r="E1907" i="8"/>
  <c r="E1908" i="8"/>
  <c r="E1912" i="8"/>
  <c r="E1909" i="8"/>
  <c r="E1910" i="8"/>
  <c r="E1914" i="8"/>
  <c r="E1911" i="8"/>
  <c r="E1915" i="8"/>
  <c r="E1913" i="8"/>
  <c r="E1916" i="8"/>
  <c r="E1920" i="8"/>
  <c r="E1917" i="8"/>
  <c r="E1918" i="8"/>
  <c r="E1919" i="8"/>
  <c r="E1922" i="8"/>
  <c r="E1923" i="8"/>
  <c r="E1921" i="8"/>
  <c r="E1924" i="8"/>
  <c r="E1928" i="8"/>
  <c r="E1925" i="8"/>
  <c r="E1926" i="8"/>
  <c r="E1929" i="8"/>
  <c r="E1927" i="8"/>
  <c r="E1930" i="8"/>
  <c r="E1932" i="8"/>
  <c r="E1933" i="8"/>
  <c r="E1931" i="8"/>
  <c r="E1934" i="8"/>
  <c r="E1936" i="8"/>
  <c r="E1935" i="8"/>
  <c r="E1938" i="8"/>
  <c r="E1939" i="8"/>
  <c r="E1937" i="8"/>
  <c r="E1940" i="8"/>
  <c r="E1942" i="8"/>
  <c r="E1941" i="8"/>
  <c r="E1944" i="8"/>
  <c r="E1943" i="8"/>
  <c r="E1946" i="8"/>
  <c r="E1947" i="8"/>
  <c r="E1945" i="8"/>
  <c r="E1948" i="8"/>
  <c r="E1949" i="8"/>
  <c r="E1952" i="8"/>
  <c r="E1950" i="8"/>
  <c r="E1954" i="8"/>
  <c r="E1951" i="8"/>
  <c r="E1955" i="8"/>
  <c r="E1953" i="8"/>
  <c r="E1956" i="8"/>
  <c r="E1957" i="8"/>
  <c r="E1958" i="8"/>
  <c r="E1962" i="8"/>
  <c r="E1960" i="8"/>
  <c r="E1959" i="8"/>
  <c r="E1963" i="8"/>
  <c r="E1961" i="8"/>
  <c r="E1964" i="8"/>
  <c r="E1965" i="8"/>
  <c r="E1968" i="8"/>
  <c r="E1966" i="8"/>
  <c r="E1969" i="8"/>
  <c r="E1967" i="8"/>
  <c r="E1970" i="8"/>
  <c r="E1972" i="8"/>
  <c r="E1971" i="8"/>
  <c r="E1975" i="8"/>
  <c r="E1974" i="8"/>
  <c r="E1973" i="8"/>
  <c r="E1976" i="8"/>
  <c r="E1977" i="8"/>
  <c r="E1978" i="8"/>
  <c r="E1979" i="8"/>
  <c r="E1980" i="8"/>
  <c r="E1982" i="8"/>
  <c r="E1981" i="8"/>
  <c r="E1984" i="8"/>
  <c r="E1985" i="8"/>
  <c r="E1983" i="8"/>
  <c r="E1986" i="8"/>
  <c r="E1987" i="8"/>
  <c r="E1988" i="8"/>
  <c r="E1990" i="8"/>
  <c r="E1989" i="8"/>
  <c r="E1992" i="8"/>
  <c r="E1991" i="8"/>
  <c r="E1993" i="8"/>
  <c r="E1994" i="8"/>
  <c r="E1996" i="8"/>
  <c r="E1997" i="8"/>
  <c r="E1995" i="8"/>
  <c r="E2000" i="8"/>
  <c r="E1998" i="8"/>
  <c r="E1999" i="8"/>
  <c r="E2002" i="8"/>
  <c r="E2004" i="8"/>
  <c r="E2001" i="8"/>
  <c r="E2005" i="8"/>
  <c r="E2003" i="8"/>
  <c r="E2008" i="8"/>
  <c r="E2006" i="8"/>
  <c r="E2009" i="8"/>
  <c r="E2007" i="8"/>
  <c r="E2010" i="8"/>
  <c r="E2011" i="8"/>
  <c r="E2012" i="8"/>
  <c r="E2013" i="8"/>
  <c r="E2014" i="8"/>
  <c r="E2015" i="8"/>
  <c r="E2016" i="8"/>
  <c r="E2017" i="8"/>
  <c r="E2018" i="8"/>
  <c r="E2019" i="8"/>
  <c r="E2022" i="8"/>
  <c r="E2021" i="8"/>
  <c r="E2020" i="8"/>
  <c r="E2023" i="8"/>
  <c r="E2024" i="8"/>
  <c r="E2028" i="8"/>
  <c r="E2026" i="8"/>
  <c r="E2025" i="8"/>
  <c r="E2027" i="8"/>
  <c r="E2030" i="8"/>
  <c r="E2029" i="8"/>
  <c r="E2031" i="8"/>
  <c r="E2032" i="8"/>
  <c r="E2034" i="8"/>
  <c r="E2033" i="8"/>
  <c r="E2035" i="8"/>
  <c r="E2036" i="8"/>
  <c r="E2037" i="8"/>
  <c r="E2038" i="8"/>
  <c r="E2039" i="8"/>
  <c r="E2041" i="8"/>
  <c r="E2042" i="8"/>
  <c r="E2040" i="8"/>
  <c r="E2043" i="8"/>
  <c r="E2047" i="8"/>
  <c r="E2044" i="8"/>
  <c r="E2045" i="8"/>
  <c r="E2048" i="8"/>
  <c r="E2046" i="8"/>
  <c r="E2049" i="8"/>
  <c r="E2052" i="8"/>
  <c r="E2051" i="8"/>
  <c r="E2050" i="8"/>
  <c r="E2053" i="8"/>
  <c r="E2054" i="8"/>
  <c r="E2055" i="8"/>
  <c r="E2056" i="8"/>
  <c r="E2057" i="8"/>
  <c r="E2058" i="8"/>
  <c r="E2059" i="8"/>
  <c r="E2062" i="8"/>
  <c r="E2061" i="8"/>
  <c r="E2060" i="8"/>
  <c r="E2066" i="8"/>
  <c r="E2065" i="8"/>
  <c r="E2063" i="8"/>
  <c r="E2068" i="8"/>
  <c r="E2064" i="8"/>
  <c r="E2069" i="8"/>
  <c r="E2067" i="8"/>
  <c r="E2070" i="8"/>
  <c r="E2072" i="8"/>
  <c r="E2074" i="8"/>
  <c r="E2071" i="8"/>
  <c r="E2073" i="8"/>
  <c r="E2075" i="8"/>
  <c r="E2076" i="8"/>
  <c r="E2080" i="8"/>
  <c r="E2077" i="8"/>
  <c r="E2078" i="8"/>
  <c r="E2079" i="8"/>
  <c r="E2082" i="8"/>
  <c r="E2084" i="8"/>
  <c r="E2081" i="8"/>
  <c r="E2085" i="8"/>
  <c r="E2083" i="8"/>
  <c r="E2086" i="8"/>
  <c r="E2087" i="8"/>
  <c r="E2088" i="8"/>
  <c r="E2092" i="8"/>
  <c r="E2089" i="8"/>
  <c r="E2090" i="8"/>
  <c r="E2094" i="8"/>
  <c r="E2091" i="8"/>
  <c r="E2095" i="8"/>
  <c r="E2093" i="8"/>
  <c r="E2096" i="8"/>
  <c r="E2100" i="8"/>
  <c r="E2098" i="8"/>
  <c r="E2097" i="8"/>
  <c r="E2099" i="8"/>
  <c r="E2102" i="8"/>
  <c r="E2104" i="8"/>
  <c r="E2101" i="8"/>
  <c r="E2106" i="8"/>
  <c r="E2103" i="8"/>
  <c r="E2107" i="8"/>
  <c r="E2105" i="8"/>
  <c r="E2108" i="8"/>
  <c r="E2110" i="8"/>
  <c r="E2111" i="8"/>
  <c r="E2109" i="8"/>
  <c r="E2114" i="8"/>
  <c r="E2112" i="8"/>
  <c r="E2115" i="8"/>
  <c r="E2113" i="8"/>
  <c r="E2116" i="8"/>
  <c r="E2117" i="8"/>
  <c r="E2118" i="8"/>
  <c r="E2119" i="8"/>
  <c r="E2120" i="8"/>
  <c r="E2121" i="8"/>
  <c r="E2122" i="8"/>
  <c r="E2125" i="8"/>
  <c r="E2123" i="8"/>
  <c r="E2126" i="8"/>
  <c r="E2128" i="8"/>
  <c r="E2124" i="8"/>
  <c r="E2129" i="8"/>
  <c r="E2127" i="8"/>
  <c r="E2132" i="8"/>
  <c r="E2130" i="8"/>
  <c r="E2134" i="8"/>
  <c r="E2131" i="8"/>
  <c r="E2135" i="8"/>
  <c r="E2133" i="8"/>
  <c r="E2136" i="8"/>
  <c r="E2137" i="8"/>
  <c r="E2138" i="8"/>
  <c r="E2139" i="8"/>
  <c r="E2140" i="8"/>
  <c r="E2142" i="8"/>
  <c r="E2144" i="8"/>
  <c r="E2141" i="8"/>
  <c r="E2143" i="8"/>
  <c r="E2146" i="8"/>
  <c r="E2148" i="8"/>
  <c r="E2145" i="8"/>
  <c r="E2149" i="8"/>
  <c r="E2147" i="8"/>
  <c r="E2150" i="8"/>
  <c r="E2152" i="8"/>
  <c r="E2153" i="8"/>
  <c r="E2151" i="8"/>
  <c r="E2154" i="8"/>
  <c r="E2155" i="8"/>
  <c r="E2156" i="8"/>
  <c r="E2157" i="8"/>
  <c r="E2158" i="8"/>
  <c r="E2159" i="8"/>
  <c r="E2160" i="8"/>
  <c r="E2162" i="8"/>
  <c r="E2161" i="8"/>
  <c r="E2166" i="8"/>
  <c r="E2163" i="8"/>
  <c r="E2164" i="8"/>
  <c r="E2168" i="8"/>
  <c r="E2165" i="8"/>
  <c r="E2169" i="8"/>
  <c r="E2167" i="8"/>
  <c r="E2172" i="8"/>
  <c r="E2170" i="8"/>
  <c r="E2171" i="8"/>
  <c r="E2174" i="8"/>
  <c r="E2175" i="8"/>
  <c r="E2173" i="8"/>
  <c r="E2176" i="8"/>
  <c r="E2177" i="8"/>
  <c r="E2178" i="8"/>
  <c r="E2179" i="8"/>
  <c r="E2182" i="8"/>
  <c r="E2181" i="8"/>
  <c r="E2180" i="8"/>
  <c r="E2183" i="8"/>
  <c r="E2184" i="8"/>
  <c r="E2186" i="8"/>
  <c r="E2185" i="8"/>
  <c r="E2188" i="8"/>
  <c r="E2187" i="8"/>
  <c r="E2189" i="8"/>
  <c r="E2191" i="8"/>
  <c r="E2190" i="8"/>
  <c r="E2192" i="8"/>
  <c r="E2193" i="8"/>
  <c r="E2194" i="8"/>
  <c r="E2195" i="8"/>
  <c r="E2196" i="8"/>
  <c r="E2197" i="8"/>
  <c r="E2198" i="8"/>
  <c r="E2202" i="8"/>
  <c r="E2200" i="8"/>
  <c r="E2199" i="8"/>
  <c r="E2204" i="8"/>
  <c r="E2201" i="8"/>
  <c r="E2205" i="8"/>
  <c r="E2203" i="8"/>
  <c r="E2206" i="8"/>
  <c r="E2207" i="8"/>
  <c r="E2208" i="8"/>
  <c r="E2210" i="8"/>
  <c r="E2212" i="8"/>
  <c r="E2209" i="8"/>
  <c r="E2211" i="8"/>
  <c r="E2214" i="8"/>
  <c r="E2215" i="8"/>
  <c r="E2213" i="8"/>
  <c r="E2216" i="8"/>
  <c r="E2217" i="8"/>
  <c r="E2218" i="8"/>
  <c r="E2219" i="8"/>
  <c r="E2221" i="8"/>
  <c r="E2220" i="8"/>
  <c r="E2224" i="8"/>
  <c r="E2222" i="8"/>
  <c r="E2223" i="8"/>
  <c r="E2228" i="8"/>
  <c r="E2225" i="8"/>
  <c r="E2226" i="8"/>
  <c r="E2229" i="8"/>
  <c r="E2227" i="8"/>
  <c r="E2232" i="8"/>
  <c r="E2230" i="8"/>
  <c r="E2231" i="8"/>
  <c r="E2233" i="8"/>
  <c r="E2237" i="8"/>
  <c r="E2234" i="8"/>
  <c r="E2238" i="8"/>
  <c r="E2235" i="8"/>
  <c r="E2240" i="8"/>
  <c r="E2236" i="8"/>
  <c r="E2243" i="8"/>
  <c r="E2239" i="8"/>
  <c r="E2242" i="8"/>
  <c r="E2245" i="8"/>
  <c r="E2241" i="8"/>
  <c r="E2247" i="8"/>
  <c r="E2244" i="8"/>
  <c r="E2248" i="8"/>
  <c r="E2246" i="8"/>
  <c r="E2249" i="8"/>
  <c r="E2251" i="8"/>
  <c r="E2250" i="8"/>
  <c r="E2253" i="8"/>
  <c r="E2252" i="8"/>
  <c r="E2255" i="8"/>
  <c r="E2256" i="8"/>
  <c r="E2254" i="8"/>
  <c r="E2257" i="8"/>
  <c r="E2258" i="8"/>
  <c r="E2262" i="8"/>
  <c r="E2260" i="8"/>
  <c r="E2259" i="8"/>
  <c r="E2261" i="8"/>
  <c r="E2264" i="8"/>
  <c r="E2266" i="8"/>
  <c r="E2263" i="8"/>
  <c r="E2265" i="8"/>
  <c r="E2267" i="8"/>
  <c r="E2268" i="8"/>
  <c r="E2269" i="8"/>
  <c r="E2271" i="8"/>
  <c r="E2270" i="8"/>
  <c r="E2272" i="8"/>
  <c r="E2273" i="8"/>
  <c r="E2274" i="8"/>
  <c r="E2278" i="8"/>
  <c r="E2275" i="8"/>
  <c r="E2276" i="8"/>
  <c r="E2279" i="8"/>
  <c r="E2277" i="8"/>
  <c r="E2282" i="8"/>
  <c r="E2283" i="8"/>
  <c r="E2280" i="8"/>
  <c r="E2281" i="8"/>
  <c r="E2286" i="8"/>
  <c r="E2285" i="8"/>
  <c r="E2284" i="8"/>
  <c r="E2288" i="8"/>
  <c r="E2287" i="8"/>
  <c r="E2290" i="8"/>
  <c r="E2289" i="8"/>
  <c r="E2292" i="8"/>
  <c r="E2293" i="8"/>
  <c r="E2291" i="8"/>
  <c r="E2296" i="8"/>
  <c r="E2295" i="8"/>
  <c r="E2294" i="8"/>
  <c r="E2300" i="8"/>
  <c r="E2298" i="8"/>
  <c r="E2297" i="8"/>
  <c r="E2303" i="8"/>
  <c r="E2302" i="8"/>
  <c r="E2299" i="8"/>
  <c r="E2301" i="8"/>
  <c r="E2304" i="8"/>
  <c r="E2306" i="8"/>
  <c r="E2308" i="8"/>
  <c r="E2305" i="8"/>
  <c r="E2307" i="8"/>
  <c r="E2310" i="8"/>
  <c r="E2309" i="8"/>
  <c r="E2311" i="8"/>
  <c r="E2312" i="8"/>
  <c r="E2313" i="8"/>
  <c r="E2314" i="8"/>
  <c r="E2318" i="8"/>
  <c r="E2315" i="8"/>
  <c r="E2316" i="8"/>
  <c r="E2317" i="8"/>
  <c r="E2320" i="8"/>
  <c r="E2319" i="8"/>
  <c r="E2322" i="8"/>
  <c r="E2325" i="8"/>
  <c r="E2321" i="8"/>
  <c r="E2323" i="8"/>
  <c r="E2327" i="8"/>
  <c r="E2324" i="8"/>
  <c r="E2328" i="8"/>
  <c r="E2326" i="8"/>
  <c r="E2332" i="8"/>
  <c r="E2329" i="8"/>
  <c r="E2330" i="8"/>
  <c r="E2333" i="8"/>
  <c r="E2331" i="8"/>
  <c r="E2335" i="8"/>
  <c r="E2336" i="8"/>
  <c r="E2334" i="8"/>
  <c r="E2340" i="8"/>
  <c r="E2338" i="8"/>
  <c r="E2337" i="8"/>
  <c r="E2341" i="8"/>
  <c r="E2339" i="8"/>
  <c r="E2342" i="8"/>
  <c r="E2343" i="8"/>
  <c r="E2346" i="8"/>
  <c r="E2344" i="8"/>
  <c r="E2345" i="8"/>
  <c r="E2347" i="8"/>
  <c r="E2350" i="8"/>
  <c r="E2348" i="8"/>
  <c r="E2352" i="8"/>
  <c r="E2349" i="8"/>
  <c r="E2353" i="8"/>
  <c r="E2351" i="8"/>
  <c r="E2354" i="8"/>
  <c r="E2357" i="8"/>
  <c r="E2358" i="8"/>
  <c r="E2355" i="8"/>
  <c r="E2356" i="8"/>
  <c r="E2360" i="8"/>
  <c r="E2361" i="8"/>
  <c r="E2359" i="8"/>
  <c r="E2362" i="8"/>
  <c r="E2363" i="8"/>
  <c r="E2367" i="8"/>
  <c r="E2364" i="8"/>
  <c r="E2365" i="8"/>
  <c r="E2366" i="8"/>
  <c r="E2368" i="8"/>
  <c r="E2370" i="8"/>
  <c r="E2371" i="8"/>
  <c r="E2369" i="8"/>
  <c r="E2372" i="8"/>
  <c r="E2373" i="8"/>
  <c r="E2374" i="8"/>
  <c r="E2378" i="8"/>
  <c r="E2375" i="8"/>
  <c r="E2376" i="8"/>
  <c r="E2380" i="8"/>
  <c r="E2377" i="8"/>
  <c r="E2381" i="8"/>
  <c r="E2379" i="8"/>
  <c r="E2382" i="8"/>
  <c r="E2383" i="8"/>
  <c r="E2386" i="8"/>
  <c r="E2384" i="8"/>
  <c r="E2387" i="8"/>
  <c r="E2385" i="8"/>
  <c r="E2388" i="8"/>
  <c r="E2389" i="8"/>
  <c r="E2390" i="8"/>
  <c r="E2392" i="8"/>
  <c r="E2391" i="8"/>
  <c r="E2393" i="8"/>
  <c r="E2394" i="8"/>
  <c r="E2395" i="8"/>
  <c r="E2396" i="8"/>
  <c r="E2400" i="8"/>
  <c r="E2397" i="8"/>
  <c r="E2398" i="8"/>
  <c r="E2399" i="8"/>
  <c r="E2401" i="8"/>
  <c r="E2402" i="8"/>
  <c r="E2403" i="8"/>
  <c r="E2404" i="8"/>
  <c r="E2405" i="8"/>
  <c r="E2406" i="8"/>
  <c r="E2407" i="8"/>
  <c r="E2410" i="8"/>
  <c r="E2408" i="8"/>
  <c r="E2409" i="8"/>
  <c r="E2411" i="8"/>
  <c r="E2413" i="8"/>
  <c r="E2414" i="8"/>
  <c r="E2412" i="8"/>
  <c r="E2415" i="8"/>
  <c r="E2417" i="8"/>
  <c r="E2416" i="8"/>
  <c r="E2419" i="8"/>
  <c r="E2418" i="8"/>
  <c r="E2420" i="8"/>
  <c r="E2424" i="8"/>
  <c r="E2421" i="8"/>
  <c r="E2422" i="8"/>
  <c r="E2423" i="8"/>
  <c r="E2425" i="8"/>
  <c r="E2427" i="8"/>
  <c r="E2426" i="8"/>
  <c r="E2430" i="8"/>
  <c r="E2428" i="8"/>
  <c r="E2432" i="8"/>
  <c r="E2429" i="8"/>
  <c r="E2433" i="8"/>
  <c r="E2431" i="8"/>
  <c r="E2434" i="8"/>
  <c r="E2438" i="8"/>
  <c r="E2435" i="8"/>
  <c r="E2436" i="8"/>
  <c r="E2440" i="8"/>
  <c r="E2437" i="8"/>
  <c r="E2441" i="8"/>
  <c r="E2439" i="8"/>
  <c r="E2443" i="8"/>
  <c r="E2442" i="8"/>
  <c r="E2445" i="8"/>
  <c r="E2444" i="8"/>
  <c r="E2446" i="8"/>
  <c r="E2447" i="8"/>
  <c r="E2448" i="8"/>
  <c r="E2450" i="8"/>
  <c r="E2452" i="8"/>
  <c r="E2449" i="8"/>
  <c r="E2453" i="8"/>
  <c r="E2451" i="8"/>
  <c r="E2455" i="8"/>
  <c r="E2456" i="8"/>
  <c r="E2454" i="8"/>
  <c r="E2460" i="8"/>
  <c r="E2457" i="8"/>
  <c r="E2458" i="8"/>
  <c r="E2461" i="8"/>
  <c r="E2459" i="8"/>
  <c r="E2464" i="8"/>
  <c r="E2463" i="8"/>
  <c r="E2466" i="8"/>
  <c r="E2462" i="8"/>
  <c r="E2465" i="8"/>
  <c r="E2467" i="8"/>
  <c r="E2470" i="8"/>
  <c r="E2468" i="8"/>
  <c r="E2471" i="8"/>
  <c r="E2469" i="8"/>
  <c r="E2472" i="8"/>
  <c r="E2474" i="8"/>
  <c r="E2475" i="8"/>
  <c r="E2473" i="8"/>
  <c r="E2478" i="8"/>
  <c r="E2476" i="8"/>
  <c r="E2477" i="8"/>
  <c r="E2480" i="8"/>
  <c r="E2481" i="8"/>
  <c r="E2479" i="8"/>
  <c r="E2484" i="8"/>
  <c r="E2482" i="8"/>
  <c r="E2486" i="8"/>
  <c r="E2483" i="8"/>
  <c r="E2487" i="8"/>
  <c r="E2485" i="8"/>
  <c r="E2490" i="8"/>
  <c r="E2488" i="8"/>
  <c r="E2491" i="8"/>
  <c r="E2489" i="8"/>
  <c r="E2494" i="8"/>
  <c r="E2492" i="8"/>
  <c r="E2495" i="8"/>
  <c r="E2493" i="8"/>
  <c r="E2496" i="8"/>
  <c r="E2497" i="8"/>
  <c r="E2498" i="8"/>
  <c r="E2499" i="8"/>
  <c r="E2502" i="8"/>
  <c r="E2500" i="8"/>
  <c r="E2503" i="8"/>
  <c r="E2501" i="8"/>
  <c r="E2504" i="8"/>
  <c r="E2505" i="8"/>
  <c r="E2506" i="8"/>
  <c r="E2508" i="8"/>
  <c r="E2507" i="8"/>
  <c r="E2509" i="8"/>
  <c r="E2513" i="8"/>
  <c r="E2511" i="8"/>
  <c r="E2510" i="8"/>
  <c r="E2515" i="8"/>
  <c r="E2516" i="8"/>
  <c r="E2512" i="8"/>
  <c r="E2514" i="8"/>
  <c r="E2517" i="8"/>
  <c r="E2520" i="8"/>
  <c r="E2518" i="8"/>
  <c r="E2519" i="8"/>
  <c r="E2523" i="8"/>
  <c r="E2522" i="8"/>
  <c r="E2521" i="8"/>
  <c r="E2524" i="8"/>
  <c r="E2525" i="8"/>
  <c r="E2526" i="8"/>
  <c r="E2527" i="8"/>
  <c r="E2528" i="8"/>
  <c r="E2531" i="8"/>
  <c r="E2530" i="8"/>
  <c r="E2529" i="8"/>
  <c r="E2534" i="8"/>
  <c r="E2532" i="8"/>
  <c r="E2535" i="8"/>
  <c r="E2533" i="8"/>
  <c r="E2538" i="8"/>
  <c r="E2536" i="8"/>
  <c r="E2537" i="8"/>
  <c r="E2540" i="8"/>
  <c r="E2542" i="8"/>
  <c r="E2539" i="8"/>
  <c r="E2541" i="8"/>
  <c r="E2544" i="8"/>
  <c r="E2545" i="8"/>
  <c r="E2543" i="8"/>
  <c r="E2548" i="8"/>
  <c r="E2546" i="8"/>
  <c r="E2547" i="8"/>
  <c r="E2550" i="8"/>
  <c r="E2551" i="8"/>
  <c r="E2549" i="8"/>
  <c r="E2554" i="8"/>
  <c r="E2552" i="8"/>
  <c r="E2556" i="8"/>
  <c r="E2553" i="8"/>
  <c r="E2557" i="8"/>
  <c r="E2555" i="8"/>
  <c r="E2560" i="8"/>
  <c r="E2558" i="8"/>
  <c r="E2562" i="8"/>
  <c r="E2559" i="8"/>
  <c r="E2563" i="8"/>
  <c r="E2561" i="8"/>
  <c r="E2564" i="8"/>
  <c r="E2566" i="8"/>
  <c r="E2565" i="8"/>
  <c r="E2567" i="8"/>
  <c r="E2568" i="8"/>
  <c r="E2572" i="8"/>
  <c r="E2569" i="8"/>
  <c r="E2570" i="8"/>
  <c r="E2573" i="8"/>
  <c r="E2571" i="8"/>
  <c r="E2574" i="8"/>
  <c r="E2575" i="8"/>
  <c r="E2576" i="8"/>
  <c r="E2577" i="8"/>
  <c r="E2580" i="8"/>
  <c r="E2581" i="8"/>
  <c r="E2578" i="8"/>
  <c r="E2583" i="8"/>
  <c r="E2579" i="8"/>
  <c r="E2584" i="8"/>
  <c r="E2586" i="8"/>
  <c r="E2582" i="8"/>
  <c r="E2588" i="8"/>
  <c r="E2585" i="8"/>
  <c r="E2587" i="8"/>
  <c r="E2590" i="8"/>
  <c r="E2592" i="8"/>
  <c r="E2589" i="8"/>
  <c r="E2593" i="8"/>
  <c r="E2591" i="8"/>
  <c r="E2595" i="8"/>
  <c r="E2594" i="8"/>
  <c r="E2596" i="8"/>
  <c r="E2597" i="8"/>
  <c r="E2598" i="8"/>
  <c r="E2601" i="8"/>
  <c r="E2599" i="8"/>
  <c r="E2603" i="8"/>
  <c r="E2600" i="8"/>
  <c r="E2605" i="8"/>
  <c r="E2602" i="8"/>
  <c r="E2606" i="8"/>
  <c r="E2604" i="8"/>
  <c r="E2610" i="8"/>
  <c r="E2607" i="8"/>
  <c r="E2608" i="8"/>
  <c r="E2611" i="8"/>
  <c r="E2609" i="8"/>
  <c r="E2614" i="8"/>
  <c r="E2612" i="8"/>
  <c r="E2615" i="8"/>
  <c r="E2613" i="8"/>
  <c r="E2616" i="8"/>
  <c r="E2617" i="8"/>
  <c r="E2618" i="8"/>
  <c r="E2619" i="8"/>
  <c r="E2620" i="8"/>
  <c r="E2621" i="8"/>
  <c r="E2623" i="8"/>
  <c r="E2622" i="8"/>
  <c r="E2625" i="8"/>
  <c r="E2624" i="8"/>
  <c r="E2626" i="8"/>
  <c r="E2628" i="8"/>
  <c r="E2627" i="8"/>
  <c r="E2629" i="8"/>
  <c r="E2632" i="8"/>
  <c r="E2630" i="8"/>
  <c r="E2633" i="8"/>
  <c r="E2631" i="8"/>
  <c r="E2634" i="8"/>
  <c r="E2635" i="8"/>
  <c r="E2640" i="8"/>
  <c r="E2636" i="8"/>
  <c r="E2637" i="8"/>
  <c r="E2639" i="8"/>
  <c r="E2638" i="8"/>
  <c r="E2644" i="8"/>
  <c r="E2641" i="8"/>
  <c r="E2642" i="8"/>
  <c r="E2645" i="8"/>
  <c r="E2643" i="8"/>
  <c r="E2646" i="8"/>
  <c r="E2647" i="8"/>
  <c r="E2649" i="8"/>
  <c r="E2650" i="8"/>
  <c r="E2652" i="8"/>
  <c r="E2648" i="8"/>
  <c r="E2653" i="8"/>
  <c r="E2655" i="8"/>
  <c r="E2651" i="8"/>
  <c r="E2657" i="8"/>
  <c r="E2654" i="8"/>
  <c r="E2658" i="8"/>
  <c r="E2656" i="8"/>
  <c r="E2661" i="8"/>
  <c r="E2660" i="8"/>
  <c r="E2662" i="8"/>
  <c r="E2659" i="8"/>
  <c r="E2665" i="8"/>
  <c r="E2666" i="8"/>
  <c r="E2663" i="8"/>
  <c r="E2664" i="8"/>
  <c r="E2668" i="8"/>
  <c r="E2667" i="8"/>
  <c r="E2671" i="8"/>
  <c r="E2670" i="8"/>
  <c r="E2669" i="8"/>
  <c r="E2672" i="8"/>
  <c r="E2676" i="8"/>
  <c r="E2673" i="8"/>
  <c r="E2674" i="8"/>
  <c r="E2678" i="8"/>
  <c r="E2675" i="8"/>
  <c r="E2680" i="8"/>
  <c r="E2677" i="8"/>
  <c r="E2681" i="8"/>
  <c r="E2679" i="8"/>
  <c r="E2684" i="8"/>
  <c r="E2682" i="8"/>
  <c r="E2686" i="8"/>
  <c r="E2683" i="8"/>
  <c r="E2685" i="8"/>
  <c r="E2689" i="8"/>
  <c r="E2688" i="8"/>
  <c r="E2687" i="8"/>
  <c r="E2690" i="8"/>
  <c r="E2691" i="8"/>
  <c r="E2692" i="8"/>
  <c r="E2693" i="8"/>
  <c r="E2697" i="8"/>
  <c r="E2694" i="8"/>
  <c r="E2695" i="8"/>
  <c r="E2698" i="8"/>
  <c r="E2696" i="8"/>
  <c r="E2700" i="8"/>
  <c r="E2701" i="8"/>
  <c r="E2699" i="8"/>
  <c r="E2702" i="8"/>
  <c r="E2703" i="8"/>
  <c r="E2704" i="8"/>
  <c r="E2705" i="8"/>
  <c r="E2706" i="8"/>
  <c r="E2708" i="8"/>
  <c r="E2707" i="8"/>
  <c r="E2711" i="8"/>
  <c r="E2710" i="8"/>
  <c r="E2709" i="8"/>
  <c r="E2712" i="8"/>
  <c r="E2713" i="8"/>
  <c r="E2714" i="8"/>
  <c r="E2715" i="8"/>
  <c r="E2716" i="8"/>
  <c r="E2717" i="8"/>
  <c r="E2718" i="8"/>
  <c r="E2719" i="8"/>
  <c r="E2720" i="8"/>
  <c r="E2721" i="8"/>
  <c r="E2724" i="8"/>
  <c r="E2723" i="8"/>
  <c r="E2722" i="8"/>
  <c r="E2727" i="8"/>
  <c r="E2725" i="8"/>
  <c r="E2730" i="8"/>
  <c r="E2726" i="8"/>
  <c r="E2729" i="8"/>
  <c r="E2732" i="8"/>
  <c r="E2728" i="8"/>
  <c r="E2733" i="8"/>
  <c r="E2735" i="8"/>
  <c r="E2731" i="8"/>
  <c r="E2736" i="8"/>
  <c r="E2734" i="8"/>
  <c r="E2740" i="8"/>
  <c r="E2737" i="8"/>
  <c r="E2738" i="8"/>
  <c r="E2741" i="8"/>
  <c r="E2743" i="8"/>
  <c r="E2739" i="8"/>
  <c r="E2745" i="8"/>
  <c r="E2742" i="8"/>
  <c r="E2746" i="8"/>
  <c r="E2744" i="8"/>
  <c r="E2748" i="8"/>
  <c r="E2750" i="8"/>
  <c r="E2747" i="8"/>
  <c r="E2749" i="8"/>
  <c r="E2752" i="8"/>
  <c r="E2753" i="8"/>
  <c r="E2751" i="8"/>
  <c r="E2754" i="8"/>
  <c r="E2758" i="8"/>
  <c r="E2756" i="8"/>
  <c r="E2755" i="8"/>
  <c r="E2757" i="8"/>
  <c r="E2760" i="8"/>
  <c r="E2759" i="8"/>
  <c r="E2761" i="8"/>
  <c r="E2762" i="8"/>
  <c r="E2764" i="8"/>
  <c r="E2763" i="8"/>
  <c r="E2768" i="8"/>
  <c r="E2766" i="8"/>
  <c r="E2765" i="8"/>
  <c r="E2771" i="8"/>
  <c r="E2770" i="8"/>
  <c r="E2767" i="8"/>
  <c r="E2774" i="8"/>
  <c r="E2769" i="8"/>
  <c r="E2773" i="8"/>
  <c r="E2776" i="8"/>
  <c r="E2772" i="8"/>
  <c r="E2777" i="8"/>
  <c r="E2775" i="8"/>
  <c r="E2778" i="8"/>
  <c r="E2780" i="8"/>
  <c r="E2781" i="8"/>
  <c r="E2783" i="8"/>
  <c r="E2779" i="8"/>
  <c r="E2784" i="8"/>
  <c r="E2786" i="8"/>
  <c r="E2782" i="8"/>
  <c r="E2788" i="8"/>
  <c r="E2785" i="8"/>
  <c r="E2787" i="8"/>
  <c r="E2790" i="8"/>
  <c r="E2789" i="8"/>
  <c r="E2792" i="8"/>
  <c r="E2794" i="8"/>
  <c r="E2791" i="8"/>
  <c r="E2795" i="8"/>
  <c r="E2797" i="8"/>
  <c r="E2793" i="8"/>
  <c r="E2798" i="8"/>
  <c r="E2800" i="8"/>
  <c r="E2796" i="8"/>
  <c r="E2801" i="8"/>
  <c r="E2799" i="8"/>
  <c r="E2802" i="8"/>
  <c r="E2803" i="8"/>
  <c r="E2806" i="8"/>
  <c r="E2804" i="8"/>
  <c r="E2807" i="8"/>
  <c r="E2805" i="8"/>
  <c r="E2808" i="8"/>
  <c r="E2810" i="8"/>
  <c r="E2809" i="8"/>
  <c r="E2812" i="8"/>
  <c r="E2813" i="8"/>
  <c r="E2811" i="8"/>
  <c r="E2817" i="8"/>
  <c r="E2815" i="8"/>
  <c r="E2814" i="8"/>
  <c r="E2818" i="8"/>
  <c r="E2820" i="8"/>
  <c r="E2821" i="8"/>
  <c r="E2816" i="8"/>
  <c r="E2819" i="8"/>
  <c r="E2824" i="8"/>
  <c r="E2823" i="8"/>
  <c r="E2822" i="8"/>
  <c r="E2825" i="8"/>
  <c r="E2826" i="8"/>
  <c r="E2827" i="8"/>
  <c r="E2829" i="8"/>
  <c r="E2828" i="8"/>
  <c r="E2832" i="8"/>
  <c r="E2830" i="8"/>
  <c r="E2831" i="8"/>
  <c r="E2833" i="8"/>
  <c r="E2834" i="8"/>
  <c r="E2835" i="8"/>
  <c r="E2836" i="8"/>
  <c r="E2838" i="8"/>
  <c r="E2840" i="8"/>
  <c r="E2837" i="8"/>
  <c r="E2841" i="8"/>
  <c r="E2839" i="8"/>
  <c r="E2842" i="8"/>
  <c r="E2843" i="8"/>
  <c r="E2844" i="8"/>
  <c r="E2846" i="8"/>
  <c r="E2847" i="8"/>
  <c r="E2845" i="8"/>
  <c r="E2848" i="8"/>
  <c r="E2850" i="8"/>
  <c r="E2852" i="8"/>
  <c r="E2853" i="8"/>
  <c r="E2849" i="8"/>
  <c r="E2855" i="8"/>
  <c r="E2851" i="8"/>
  <c r="E2856" i="8"/>
  <c r="E2854" i="8"/>
  <c r="E2860" i="8"/>
  <c r="E2857" i="8"/>
  <c r="E2858" i="8"/>
  <c r="E2861" i="8"/>
  <c r="E2859" i="8"/>
  <c r="E2864" i="8"/>
  <c r="E2862" i="8"/>
  <c r="E2865" i="8"/>
  <c r="E2863" i="8"/>
  <c r="E2866" i="8"/>
  <c r="E2867" i="8"/>
  <c r="E2871" i="8"/>
  <c r="E2868" i="8"/>
  <c r="E2869" i="8"/>
  <c r="E2873" i="8"/>
  <c r="E2870" i="8"/>
  <c r="E2874" i="8"/>
  <c r="E2872" i="8"/>
  <c r="E2878" i="8"/>
  <c r="E2875" i="8"/>
  <c r="E2876" i="8"/>
  <c r="E2877" i="8"/>
  <c r="E2881" i="8"/>
  <c r="E2880" i="8"/>
  <c r="E2879" i="8"/>
  <c r="E2884" i="8"/>
  <c r="E2882" i="8"/>
  <c r="E2886" i="8"/>
  <c r="E2883" i="8"/>
  <c r="E2887" i="8"/>
  <c r="E2885" i="8"/>
  <c r="E2890" i="8"/>
  <c r="E2888" i="8"/>
  <c r="E2891" i="8"/>
  <c r="E2889" i="8"/>
  <c r="E2894" i="8"/>
  <c r="E2892" i="8"/>
  <c r="E2895" i="8"/>
  <c r="E2893" i="8"/>
  <c r="E2898" i="8"/>
  <c r="E2896" i="8"/>
  <c r="E2897" i="8"/>
  <c r="E2901" i="8"/>
  <c r="E2900" i="8"/>
  <c r="E2899" i="8"/>
  <c r="E2903" i="8"/>
  <c r="E2902" i="8"/>
  <c r="E2905" i="8"/>
  <c r="E2906" i="8"/>
  <c r="E2904" i="8"/>
  <c r="E2907" i="8"/>
  <c r="E2908" i="8"/>
  <c r="E2909" i="8"/>
  <c r="E2910" i="8"/>
  <c r="E2911" i="8"/>
  <c r="E2912" i="8"/>
  <c r="E2916" i="8"/>
  <c r="E2917" i="8"/>
  <c r="E2913" i="8"/>
  <c r="E2914" i="8"/>
  <c r="E2915" i="8"/>
  <c r="E2919" i="8"/>
  <c r="E2918" i="8"/>
  <c r="E2921" i="8"/>
  <c r="E2920" i="8"/>
  <c r="E2924" i="8"/>
  <c r="E2923" i="8"/>
  <c r="E2922" i="8"/>
  <c r="E2925" i="8"/>
  <c r="E2926" i="8"/>
  <c r="E2930" i="8"/>
  <c r="E2928" i="8"/>
  <c r="E2927" i="8"/>
  <c r="E2932" i="8"/>
  <c r="E2929" i="8"/>
  <c r="E2933" i="8"/>
  <c r="E2931" i="8"/>
  <c r="E2936" i="8"/>
  <c r="E2934" i="8"/>
  <c r="E2937" i="8"/>
  <c r="E2935" i="8"/>
  <c r="E2938" i="8"/>
  <c r="E2939" i="8"/>
  <c r="E2940" i="8"/>
  <c r="E2941" i="8"/>
  <c r="E2942" i="8"/>
  <c r="E2943" i="8"/>
  <c r="E2945" i="8"/>
  <c r="E2947" i="8"/>
  <c r="E2944" i="8"/>
  <c r="E2948" i="8"/>
  <c r="E2946" i="8"/>
  <c r="E2951" i="8"/>
  <c r="E2950" i="8"/>
  <c r="E2949" i="8"/>
  <c r="E2954" i="8"/>
  <c r="E2952" i="8"/>
  <c r="E2955" i="8"/>
  <c r="E2953" i="8"/>
  <c r="E2958" i="8"/>
  <c r="E2956" i="8"/>
  <c r="E2960" i="8"/>
  <c r="E2957" i="8"/>
  <c r="E2961" i="8"/>
  <c r="E2959" i="8"/>
  <c r="E2962" i="8"/>
  <c r="E2966" i="8"/>
  <c r="E2964" i="8"/>
  <c r="E2967" i="8"/>
  <c r="E2963" i="8"/>
  <c r="E2965" i="8"/>
  <c r="E2971" i="8"/>
  <c r="E2968" i="8"/>
  <c r="E2969" i="8"/>
  <c r="E2973" i="8"/>
  <c r="E2970" i="8"/>
  <c r="E2974" i="8"/>
  <c r="E2972" i="8"/>
  <c r="E2978" i="8"/>
  <c r="E2975" i="8"/>
  <c r="E2976" i="8"/>
  <c r="E2980" i="8"/>
  <c r="E2977" i="8"/>
  <c r="E2979" i="8"/>
  <c r="E2982" i="8"/>
  <c r="E2983" i="8"/>
  <c r="E2981" i="8"/>
  <c r="E2986" i="8"/>
  <c r="E2984" i="8"/>
  <c r="E2985" i="8"/>
  <c r="E2987" i="8"/>
  <c r="E2988" i="8"/>
  <c r="E2990" i="8"/>
  <c r="E2989" i="8"/>
  <c r="E2992" i="8"/>
  <c r="E2991" i="8"/>
  <c r="E2993" i="8"/>
  <c r="E2994" i="8"/>
  <c r="E2995" i="8"/>
  <c r="E2996" i="8"/>
  <c r="E2997" i="8"/>
  <c r="E2999" i="8"/>
  <c r="E2998" i="8"/>
  <c r="E3001" i="8"/>
  <c r="E3003" i="8"/>
  <c r="E3000" i="8"/>
  <c r="E3004" i="8"/>
  <c r="E3002" i="8"/>
  <c r="E3005" i="8"/>
  <c r="E3007" i="8"/>
  <c r="E3008" i="8"/>
  <c r="E3006" i="8"/>
  <c r="E3009" i="8"/>
  <c r="E3010" i="8"/>
  <c r="E3011" i="8"/>
  <c r="E3012" i="8"/>
  <c r="E3013" i="8"/>
  <c r="E3014" i="8"/>
  <c r="E3016" i="8"/>
  <c r="E3015" i="8"/>
  <c r="E3018" i="8"/>
  <c r="E3020" i="8"/>
  <c r="E3017" i="8"/>
  <c r="E3021" i="8"/>
  <c r="E3023" i="8"/>
  <c r="E3019" i="8"/>
  <c r="E3022" i="8"/>
  <c r="E3025" i="8"/>
  <c r="E3026" i="8"/>
  <c r="E3024" i="8"/>
  <c r="E3028" i="8"/>
  <c r="E3027" i="8"/>
  <c r="E3030" i="8"/>
  <c r="E3032" i="8"/>
  <c r="E3029" i="8"/>
  <c r="E3031" i="8"/>
  <c r="E3033" i="8"/>
  <c r="E3034" i="8"/>
  <c r="E3035" i="8"/>
  <c r="E3036" i="8"/>
  <c r="E3037" i="8"/>
  <c r="E3038" i="8"/>
  <c r="E3040" i="8"/>
  <c r="E3041" i="8"/>
  <c r="E3039" i="8"/>
  <c r="E3044" i="8"/>
  <c r="E3043" i="8"/>
  <c r="E3042" i="8"/>
  <c r="E3045" i="8"/>
  <c r="E3046" i="8"/>
  <c r="E3047" i="8"/>
  <c r="E3048" i="8"/>
  <c r="E3051" i="8"/>
  <c r="E3050" i="8"/>
  <c r="E3053" i="8"/>
  <c r="E3049" i="8"/>
  <c r="E3054" i="8"/>
  <c r="E3052" i="8"/>
  <c r="E3057" i="8"/>
  <c r="E3055" i="8"/>
  <c r="E3058" i="8"/>
  <c r="E3060" i="8"/>
  <c r="E3056" i="8"/>
  <c r="E3061" i="8"/>
  <c r="E3059" i="8"/>
  <c r="E3062" i="8"/>
  <c r="E3063" i="8"/>
  <c r="E3064" i="8"/>
  <c r="E3065" i="8"/>
  <c r="E3066" i="8"/>
  <c r="E3070" i="8"/>
  <c r="E3067" i="8"/>
  <c r="E3068" i="8"/>
  <c r="E3071" i="8"/>
  <c r="E3069" i="8"/>
  <c r="E3072" i="8"/>
  <c r="E3073" i="8"/>
  <c r="E3074" i="8"/>
  <c r="E3078" i="8"/>
  <c r="E3075" i="8"/>
  <c r="E3076" i="8"/>
  <c r="E3080" i="8"/>
  <c r="E3077" i="8"/>
  <c r="E3081" i="8"/>
  <c r="E3083" i="8"/>
  <c r="E3079" i="8"/>
  <c r="E3084" i="8"/>
  <c r="E3082" i="8"/>
  <c r="E3085" i="8"/>
  <c r="E3087" i="8"/>
  <c r="E3088" i="8"/>
  <c r="E3086" i="8"/>
  <c r="E3090" i="8"/>
  <c r="E3089" i="8"/>
  <c r="E3092" i="8"/>
  <c r="E3091" i="8"/>
  <c r="E3093" i="8"/>
  <c r="E3094" i="8"/>
  <c r="E3095" i="8"/>
  <c r="E3096" i="8"/>
  <c r="E3097" i="8"/>
  <c r="E3099" i="8"/>
  <c r="E3100" i="8"/>
  <c r="E3098" i="8"/>
  <c r="E3101" i="8"/>
  <c r="E3102" i="8"/>
  <c r="E3103" i="8"/>
  <c r="E3104" i="8"/>
  <c r="E3108" i="8"/>
  <c r="E3105" i="8"/>
  <c r="E3106" i="8"/>
  <c r="E3107" i="8"/>
  <c r="E3110" i="8"/>
  <c r="E3109" i="8"/>
  <c r="E3112" i="8"/>
  <c r="E3111" i="8"/>
  <c r="E3113" i="8"/>
  <c r="E3114" i="8"/>
  <c r="E3115" i="8"/>
  <c r="E3116" i="8"/>
  <c r="E3117" i="8"/>
  <c r="E3118" i="8"/>
  <c r="E3119" i="8"/>
  <c r="E3120" i="8"/>
  <c r="E3121" i="8"/>
  <c r="E3122" i="8"/>
  <c r="E3125" i="8"/>
  <c r="E3124" i="8"/>
  <c r="E3123" i="8"/>
  <c r="E3126" i="8"/>
  <c r="E3127" i="8"/>
  <c r="E3128" i="8"/>
  <c r="E3130" i="8"/>
  <c r="E3129" i="8"/>
  <c r="E3132" i="8"/>
  <c r="E3134" i="8"/>
  <c r="E3135" i="8"/>
  <c r="E3131" i="8"/>
  <c r="E3133" i="8"/>
  <c r="E3139" i="8"/>
  <c r="E3136" i="8"/>
  <c r="E3137" i="8"/>
  <c r="E3140" i="8"/>
  <c r="E3138" i="8"/>
  <c r="E3143" i="8"/>
  <c r="E3141" i="8"/>
  <c r="E3144" i="8"/>
  <c r="E3142" i="8"/>
  <c r="E3147" i="8"/>
  <c r="E3145" i="8"/>
  <c r="E3148" i="8"/>
  <c r="E3146" i="8"/>
  <c r="E3150" i="8"/>
  <c r="E3152" i="8"/>
  <c r="E3149" i="8"/>
  <c r="E3154" i="8"/>
  <c r="E3151" i="8"/>
  <c r="E3155" i="8"/>
  <c r="E3153" i="8"/>
  <c r="E3157" i="8"/>
  <c r="E3158" i="8"/>
  <c r="E3156" i="8"/>
  <c r="E3159" i="8"/>
  <c r="E3160" i="8"/>
  <c r="E3161" i="8"/>
  <c r="E3162" i="8"/>
  <c r="E3164" i="8"/>
  <c r="E3166" i="8"/>
  <c r="E3163" i="8"/>
  <c r="E3167" i="8"/>
  <c r="E3165" i="8"/>
  <c r="E3169" i="8"/>
  <c r="E3170" i="8"/>
  <c r="E3168" i="8"/>
  <c r="E3171" i="8"/>
  <c r="E3172" i="8"/>
  <c r="E3173" i="8"/>
  <c r="E3177" i="8"/>
  <c r="E3174" i="8"/>
  <c r="E3175" i="8"/>
  <c r="E3178" i="8"/>
  <c r="E3176" i="8"/>
  <c r="E3182" i="8"/>
  <c r="E3180" i="8"/>
  <c r="E3183" i="8"/>
  <c r="E3179" i="8"/>
  <c r="E3185" i="8"/>
  <c r="E3181" i="8"/>
  <c r="E3187" i="8"/>
  <c r="E3184" i="8"/>
  <c r="E3188" i="8"/>
  <c r="E3186" i="8"/>
  <c r="E3190" i="8"/>
  <c r="E3192" i="8"/>
  <c r="E3189" i="8"/>
  <c r="E3195" i="8"/>
  <c r="E3191" i="8"/>
  <c r="E3196" i="8"/>
  <c r="E3193" i="8"/>
  <c r="E3194" i="8"/>
  <c r="E3200" i="8"/>
  <c r="E3197" i="8"/>
  <c r="E3198" i="8"/>
  <c r="E3201" i="8"/>
  <c r="E3199" i="8"/>
  <c r="E3204" i="8"/>
  <c r="E3202" i="8"/>
  <c r="E3205" i="8"/>
  <c r="E3203" i="8"/>
  <c r="E3206" i="8"/>
  <c r="E3207" i="8"/>
  <c r="E3208" i="8"/>
  <c r="E3209" i="8"/>
  <c r="E3210" i="8"/>
  <c r="E3211" i="8"/>
  <c r="E3212" i="8"/>
  <c r="E3213" i="8"/>
  <c r="E3214" i="8"/>
  <c r="E3215" i="8"/>
  <c r="E3216" i="8"/>
  <c r="E3217" i="8"/>
  <c r="E3218" i="8"/>
  <c r="E3221" i="8"/>
  <c r="E3219" i="8"/>
  <c r="E3222" i="8"/>
  <c r="E3220" i="8"/>
  <c r="E3223" i="8"/>
  <c r="E3224" i="8"/>
  <c r="E3226" i="8"/>
  <c r="E3225" i="8"/>
  <c r="E3230" i="8"/>
  <c r="E3228" i="8"/>
  <c r="E3227" i="8"/>
  <c r="E3229" i="8"/>
  <c r="E3232" i="8"/>
  <c r="E3234" i="8"/>
  <c r="E3231" i="8"/>
  <c r="E3236" i="8"/>
  <c r="E3233" i="8"/>
  <c r="E3237" i="8"/>
  <c r="E3235" i="8"/>
  <c r="E3241" i="8"/>
  <c r="E3238" i="8"/>
  <c r="E3239" i="8"/>
  <c r="E3242" i="8"/>
  <c r="E3240" i="8"/>
  <c r="E3243" i="8"/>
  <c r="E3244" i="8"/>
  <c r="E3247" i="8"/>
  <c r="E3245" i="8"/>
  <c r="E3246" i="8"/>
  <c r="E3248" i="8"/>
  <c r="E3250" i="8"/>
  <c r="E3249" i="8"/>
  <c r="E3251" i="8"/>
  <c r="E3254" i="8"/>
  <c r="E3252" i="8"/>
  <c r="E3253" i="8"/>
  <c r="E3256" i="8"/>
  <c r="E3255" i="8"/>
  <c r="E3258" i="8"/>
  <c r="E3260" i="8"/>
  <c r="E3261" i="8"/>
  <c r="E3257" i="8"/>
  <c r="E3259" i="8"/>
  <c r="E3265" i="8"/>
  <c r="E3262" i="8"/>
  <c r="E3263" i="8"/>
  <c r="E3266" i="8"/>
  <c r="E3264" i="8"/>
  <c r="E3268" i="8"/>
  <c r="E3267" i="8"/>
  <c r="E3269" i="8"/>
  <c r="E3270" i="8"/>
  <c r="E3272" i="8"/>
  <c r="E3271" i="8"/>
  <c r="E3276" i="8"/>
  <c r="E3273" i="8"/>
  <c r="E3278" i="8"/>
  <c r="E3274" i="8"/>
  <c r="E3275" i="8"/>
  <c r="E3279" i="8"/>
  <c r="E3277" i="8"/>
  <c r="E3280" i="8"/>
  <c r="E3283" i="8"/>
  <c r="E3282" i="8"/>
  <c r="E3281" i="8"/>
  <c r="E3284" i="8"/>
  <c r="E3285" i="8"/>
  <c r="E3286" i="8"/>
  <c r="E3290" i="8"/>
  <c r="E3287" i="8"/>
  <c r="E3288" i="8"/>
  <c r="E3291" i="8"/>
  <c r="E3289" i="8"/>
  <c r="E3294" i="8"/>
  <c r="E3292" i="8"/>
  <c r="E3295" i="8"/>
  <c r="E3293" i="8"/>
  <c r="E3298" i="8"/>
  <c r="E3296" i="8"/>
  <c r="E3299" i="8"/>
  <c r="E3301" i="8"/>
  <c r="E3297" i="8"/>
  <c r="E3302" i="8"/>
  <c r="E3300" i="8"/>
  <c r="E3304" i="8"/>
  <c r="E3305" i="8"/>
  <c r="E3303" i="8"/>
  <c r="E3307" i="8"/>
  <c r="E3308" i="8"/>
  <c r="E3306" i="8"/>
  <c r="E3310" i="8"/>
  <c r="E3309" i="8"/>
  <c r="E3311" i="8"/>
  <c r="E3312" i="8"/>
  <c r="E3313" i="8"/>
  <c r="E3316" i="8"/>
  <c r="E3315" i="8"/>
  <c r="E3314" i="8"/>
  <c r="E3318" i="8"/>
  <c r="E3319" i="8"/>
  <c r="E3317" i="8"/>
  <c r="E3323" i="8"/>
  <c r="E3320" i="8"/>
  <c r="E3321" i="8"/>
  <c r="E3322" i="8"/>
  <c r="E3324" i="8"/>
  <c r="E3325" i="8"/>
  <c r="E3326" i="8"/>
  <c r="E3327" i="8"/>
  <c r="E3329" i="8"/>
  <c r="E3331" i="8"/>
  <c r="E3328" i="8"/>
  <c r="E3330" i="8"/>
  <c r="E3332" i="8"/>
  <c r="E3333" i="8"/>
  <c r="E3334" i="8"/>
  <c r="E3335" i="8"/>
  <c r="E3339" i="8"/>
  <c r="E3337" i="8"/>
  <c r="E3336" i="8"/>
  <c r="E3341" i="8"/>
  <c r="E3338" i="8"/>
  <c r="E3342" i="8"/>
  <c r="E3340" i="8"/>
  <c r="E3343" i="8"/>
  <c r="E3347" i="8"/>
  <c r="E3344" i="8"/>
  <c r="E3345" i="8"/>
  <c r="E3346" i="8"/>
  <c r="E3348" i="8"/>
  <c r="E3351" i="8"/>
  <c r="E3349" i="8"/>
  <c r="E3350" i="8"/>
  <c r="E3353" i="8"/>
  <c r="E3354" i="8"/>
  <c r="E3352" i="8"/>
  <c r="E3355" i="8"/>
  <c r="E3358" i="8"/>
  <c r="E3356" i="8"/>
  <c r="E3360" i="8"/>
  <c r="E3357" i="8"/>
  <c r="E3361" i="8"/>
  <c r="E3359" i="8"/>
  <c r="E3362" i="8"/>
  <c r="E3366" i="8"/>
  <c r="E3364" i="8"/>
  <c r="E3363" i="8"/>
  <c r="E3365" i="8"/>
  <c r="E3367" i="8"/>
  <c r="E3368" i="8"/>
  <c r="E3370" i="8"/>
  <c r="E3372" i="8"/>
  <c r="E3369" i="8"/>
  <c r="E3371" i="8"/>
  <c r="E3373" i="8"/>
  <c r="E3374" i="8"/>
  <c r="E3376" i="8"/>
  <c r="E3377" i="8"/>
  <c r="E3375" i="8"/>
  <c r="E3378" i="8"/>
  <c r="E3381" i="8"/>
  <c r="E3380" i="8"/>
  <c r="E3379" i="8"/>
  <c r="E3382" i="8"/>
  <c r="E3383" i="8"/>
  <c r="E3384" i="8"/>
  <c r="E3385" i="8"/>
  <c r="E3387" i="8"/>
  <c r="E3386" i="8"/>
  <c r="E3389" i="8"/>
  <c r="E3388" i="8"/>
  <c r="E3393" i="8"/>
  <c r="E3390" i="8"/>
  <c r="E3391" i="8"/>
  <c r="E3394" i="8"/>
  <c r="E3392" i="8"/>
  <c r="E3395" i="8"/>
  <c r="E3396" i="8"/>
  <c r="E3398" i="8"/>
  <c r="E3400" i="8"/>
  <c r="E3397" i="8"/>
  <c r="E3399" i="8"/>
  <c r="E3401" i="8"/>
  <c r="E3402" i="8"/>
  <c r="E3403" i="8"/>
  <c r="E3405" i="8"/>
  <c r="E3404" i="8"/>
  <c r="E3407" i="8"/>
  <c r="E3408" i="8"/>
  <c r="E3406" i="8"/>
  <c r="E3409" i="8"/>
  <c r="E3410" i="8"/>
  <c r="E3411" i="8"/>
  <c r="E3414" i="8"/>
  <c r="E3412" i="8"/>
  <c r="E3415" i="8"/>
  <c r="E3413" i="8"/>
  <c r="E3416" i="8"/>
  <c r="E3418" i="8"/>
  <c r="E3417" i="8"/>
  <c r="E3420" i="8"/>
  <c r="E3421" i="8"/>
  <c r="E3419" i="8"/>
  <c r="E3424" i="8"/>
  <c r="E3422" i="8"/>
  <c r="E3425" i="8"/>
  <c r="E3423" i="8"/>
  <c r="E3428" i="8"/>
  <c r="E3426" i="8"/>
  <c r="E3429" i="8"/>
  <c r="E3427" i="8"/>
  <c r="E3430" i="8"/>
  <c r="E3431" i="8"/>
  <c r="E3432" i="8"/>
  <c r="E3433" i="8"/>
  <c r="E3434" i="8"/>
  <c r="E3435" i="8"/>
  <c r="E3436" i="8"/>
  <c r="E3438" i="8"/>
  <c r="E3439" i="8"/>
  <c r="E3437" i="8"/>
  <c r="E3440" i="8"/>
  <c r="E3444" i="8"/>
  <c r="E3441" i="8"/>
  <c r="E3442" i="8"/>
  <c r="E3445" i="8"/>
  <c r="E3443" i="8"/>
  <c r="E3446" i="8"/>
  <c r="E3448" i="8"/>
  <c r="E3449" i="8"/>
  <c r="E3447" i="8"/>
  <c r="E3450" i="8"/>
  <c r="E3453" i="8"/>
  <c r="E3452" i="8"/>
  <c r="E3451" i="8"/>
  <c r="E3454" i="8"/>
  <c r="E3455" i="8"/>
  <c r="E3456" i="8"/>
  <c r="E3458" i="8"/>
  <c r="E3459" i="8"/>
  <c r="E3457" i="8"/>
  <c r="E3461" i="8"/>
  <c r="E3460" i="8"/>
  <c r="E3462" i="8"/>
  <c r="E3463" i="8"/>
  <c r="E3464" i="8"/>
  <c r="E3465" i="8"/>
  <c r="E3468" i="8"/>
  <c r="E3467" i="8"/>
  <c r="E3466" i="8"/>
  <c r="E3469" i="8"/>
  <c r="E3473" i="8"/>
  <c r="E3470" i="8"/>
  <c r="E3471" i="8"/>
  <c r="E3474" i="8"/>
  <c r="E3472" i="8"/>
  <c r="E3476" i="8"/>
  <c r="E3475" i="8"/>
  <c r="E3479" i="8"/>
  <c r="E3478" i="8"/>
  <c r="E3477" i="8"/>
  <c r="E3482" i="8"/>
  <c r="E3480" i="8"/>
  <c r="E3484" i="8"/>
  <c r="E3481" i="8"/>
  <c r="E3485" i="8"/>
  <c r="E3483" i="8"/>
  <c r="E3486" i="8"/>
  <c r="E3487" i="8"/>
  <c r="E3488" i="8"/>
  <c r="E3489" i="8"/>
  <c r="E3490" i="8"/>
  <c r="E3491" i="8"/>
  <c r="E3492" i="8"/>
  <c r="E3495" i="8"/>
  <c r="E3493" i="8"/>
  <c r="E3496" i="8"/>
  <c r="E3494" i="8"/>
  <c r="E3498" i="8"/>
  <c r="E3499" i="8"/>
  <c r="E3497" i="8"/>
  <c r="E3501" i="8"/>
  <c r="E3500" i="8"/>
  <c r="E3503" i="8"/>
  <c r="E3504" i="8"/>
  <c r="E3502" i="8"/>
  <c r="E3505" i="8"/>
  <c r="E3508" i="8"/>
  <c r="E3506" i="8"/>
  <c r="E3509" i="8"/>
  <c r="E3507" i="8"/>
  <c r="E3510" i="8"/>
  <c r="E3511" i="8"/>
  <c r="E3512" i="8"/>
  <c r="E3513" i="8"/>
  <c r="E3514" i="8"/>
  <c r="E3515" i="8"/>
  <c r="E3518" i="8"/>
  <c r="E3516" i="8"/>
  <c r="E3519" i="8"/>
  <c r="E3521" i="8"/>
  <c r="E3517" i="8"/>
  <c r="E3522" i="8"/>
  <c r="E3520" i="8"/>
  <c r="E3523" i="8"/>
  <c r="E3524" i="8"/>
  <c r="E3525" i="8"/>
  <c r="E3528" i="8"/>
  <c r="E3527" i="8"/>
  <c r="E3526" i="8"/>
  <c r="E3529" i="8"/>
  <c r="E3530" i="8"/>
  <c r="E3531" i="8"/>
  <c r="E3532" i="8"/>
  <c r="E3533" i="8"/>
  <c r="E3534" i="8"/>
  <c r="E3535" i="8"/>
  <c r="E3538" i="8"/>
  <c r="E3536" i="8"/>
  <c r="E3539" i="8"/>
  <c r="E3537" i="8"/>
  <c r="E3540" i="8"/>
  <c r="E3544" i="8"/>
  <c r="E3541" i="8"/>
  <c r="E3542" i="8"/>
  <c r="E3545" i="8"/>
  <c r="E3543" i="8"/>
  <c r="E3546" i="8"/>
  <c r="E3548" i="8"/>
  <c r="E3549" i="8"/>
  <c r="E3547" i="8"/>
  <c r="E3551" i="8"/>
  <c r="E3550" i="8"/>
  <c r="E3553" i="8"/>
  <c r="E3552" i="8"/>
  <c r="E3554" i="8"/>
  <c r="E3558" i="8"/>
  <c r="E3555" i="8"/>
  <c r="E3556" i="8"/>
  <c r="E3557" i="8"/>
  <c r="E3561" i="8"/>
  <c r="E3560" i="8"/>
  <c r="E3559" i="8"/>
  <c r="E3562" i="8"/>
  <c r="E3563" i="8"/>
  <c r="E3564" i="8"/>
  <c r="E3565" i="8"/>
  <c r="E3567" i="8"/>
  <c r="E3566" i="8"/>
  <c r="E3569" i="8"/>
  <c r="E3568" i="8"/>
  <c r="E3571" i="8"/>
  <c r="E3573" i="8"/>
  <c r="E3570" i="8"/>
  <c r="E3574" i="8"/>
  <c r="E3572" i="8"/>
  <c r="E3578" i="8"/>
  <c r="E3576" i="8"/>
  <c r="E3575" i="8"/>
  <c r="E3577" i="8"/>
  <c r="E3581" i="8"/>
  <c r="E3580" i="8"/>
  <c r="E3579" i="8"/>
  <c r="E3584" i="8"/>
  <c r="E3582" i="8"/>
  <c r="E3585" i="8"/>
  <c r="E3583" i="8"/>
  <c r="E3586" i="8"/>
  <c r="E3587" i="8"/>
  <c r="E3588" i="8"/>
  <c r="E3591" i="8"/>
  <c r="E3589" i="8"/>
  <c r="E3593" i="8"/>
  <c r="E3590" i="8"/>
  <c r="E3594" i="8"/>
  <c r="E3592" i="8"/>
  <c r="E3595" i="8"/>
  <c r="E3596" i="8"/>
  <c r="E3598" i="8"/>
  <c r="E3599" i="8"/>
  <c r="E3597" i="8"/>
  <c r="E3600" i="8"/>
  <c r="E3601" i="8"/>
  <c r="E3602" i="8"/>
  <c r="E3603" i="8"/>
  <c r="E3606" i="8"/>
  <c r="E3604" i="8"/>
  <c r="E3607" i="8"/>
  <c r="E3605" i="8"/>
  <c r="E3608" i="8"/>
  <c r="E3609" i="8"/>
  <c r="E3610" i="8"/>
  <c r="E3611" i="8"/>
  <c r="E3612" i="8"/>
  <c r="E3613" i="8"/>
  <c r="E3614" i="8"/>
  <c r="E3615" i="8"/>
  <c r="E3618" i="8"/>
  <c r="E3616" i="8"/>
  <c r="E3619" i="8"/>
  <c r="E3617" i="8"/>
  <c r="E3620" i="8"/>
  <c r="E3621" i="8"/>
  <c r="E3622" i="8"/>
  <c r="E3623" i="8"/>
  <c r="E3624" i="8"/>
  <c r="E3625" i="8"/>
  <c r="E3626" i="8"/>
  <c r="E3628" i="8"/>
  <c r="E3629" i="8"/>
  <c r="E3631" i="8"/>
  <c r="E3627" i="8"/>
  <c r="E3633" i="8"/>
  <c r="E3630" i="8"/>
  <c r="E3632" i="8"/>
  <c r="E3635" i="8"/>
  <c r="E3636" i="8"/>
  <c r="E3634" i="8"/>
  <c r="E3639" i="8"/>
  <c r="E3638" i="8"/>
  <c r="E3637" i="8"/>
  <c r="E3640" i="8"/>
  <c r="E3641" i="8"/>
  <c r="E3644" i="8"/>
  <c r="E3642" i="8"/>
  <c r="E3645" i="8"/>
  <c r="E3643" i="8"/>
  <c r="E3646" i="8"/>
  <c r="E3648" i="8"/>
  <c r="E3649" i="8"/>
  <c r="E3651" i="8"/>
  <c r="E3647" i="8"/>
  <c r="E3653" i="8"/>
  <c r="E3650" i="8"/>
  <c r="E3654" i="8"/>
  <c r="E3652" i="8"/>
  <c r="E3658" i="8"/>
  <c r="E3655" i="8"/>
  <c r="E3656" i="8"/>
  <c r="E3660" i="8"/>
  <c r="E3657" i="8"/>
  <c r="E3661" i="8"/>
  <c r="E3659" i="8"/>
  <c r="E3662" i="8"/>
  <c r="E3666" i="8"/>
  <c r="E3663" i="8"/>
  <c r="E3664" i="8"/>
  <c r="E3668" i="8"/>
  <c r="E3665" i="8"/>
  <c r="E3669" i="8"/>
  <c r="E3667" i="8"/>
  <c r="E3670" i="8"/>
  <c r="E3671" i="8"/>
  <c r="E3672" i="8"/>
  <c r="E3673" i="8"/>
  <c r="E3674" i="8"/>
  <c r="E3675" i="8"/>
  <c r="E3679" i="8"/>
  <c r="E3678" i="8"/>
  <c r="E3676" i="8"/>
  <c r="E3681" i="8"/>
  <c r="E3677" i="8"/>
  <c r="E3682" i="8"/>
  <c r="E3680" i="8"/>
  <c r="E3683" i="8"/>
  <c r="E3686" i="8"/>
  <c r="E3685" i="8"/>
  <c r="E3684" i="8"/>
  <c r="E3688" i="8"/>
  <c r="E3687" i="8"/>
  <c r="E3690" i="8"/>
  <c r="E3691" i="8"/>
  <c r="E3689" i="8"/>
  <c r="E3694" i="8"/>
  <c r="E3692" i="8"/>
  <c r="E3695" i="8"/>
  <c r="E3693" i="8"/>
  <c r="E3696" i="8"/>
  <c r="E3697" i="8"/>
  <c r="E3698" i="8"/>
  <c r="E3699" i="8"/>
  <c r="E3700" i="8"/>
  <c r="E3704" i="8"/>
  <c r="E3701" i="8"/>
  <c r="E3702" i="8"/>
  <c r="E3705" i="8"/>
  <c r="E3703" i="8"/>
  <c r="E3706" i="8"/>
  <c r="E3708" i="8"/>
  <c r="E3709" i="8"/>
  <c r="E3707" i="8"/>
  <c r="E3710" i="8"/>
  <c r="E3711" i="8"/>
  <c r="E3712" i="8"/>
  <c r="E3713" i="8"/>
  <c r="E3714" i="8"/>
  <c r="E3718" i="8"/>
  <c r="E3715" i="8"/>
  <c r="E3716" i="8"/>
  <c r="E3719" i="8"/>
  <c r="E3717" i="8"/>
  <c r="E3720" i="8"/>
  <c r="E3724" i="8"/>
  <c r="E3721" i="8"/>
  <c r="E3722" i="8"/>
  <c r="E3725" i="8"/>
  <c r="E3723" i="8"/>
  <c r="E3728" i="8"/>
  <c r="E3726" i="8"/>
  <c r="E3729" i="8"/>
  <c r="E3727" i="8"/>
  <c r="E3731" i="8"/>
  <c r="E3733" i="8"/>
  <c r="E3730" i="8"/>
  <c r="E3735" i="8"/>
  <c r="E3732" i="8"/>
  <c r="E3736" i="8"/>
  <c r="E3734" i="8"/>
  <c r="E3738" i="8"/>
  <c r="E3740" i="8"/>
  <c r="E3737" i="8"/>
  <c r="E3741" i="8"/>
  <c r="E3739" i="8"/>
  <c r="E3742" i="8"/>
  <c r="E3743" i="8"/>
  <c r="E3744" i="8"/>
  <c r="E3745" i="8"/>
  <c r="E3748" i="8"/>
  <c r="E3746" i="8"/>
  <c r="E3749" i="8"/>
  <c r="E3747" i="8"/>
  <c r="E3752" i="8"/>
  <c r="E3750" i="8"/>
  <c r="E3754" i="8"/>
  <c r="E3751" i="8"/>
  <c r="E3755" i="8"/>
  <c r="E3753" i="8"/>
  <c r="E3756" i="8"/>
  <c r="E3758" i="8"/>
  <c r="E3759" i="8"/>
  <c r="E3757" i="8"/>
  <c r="E3760" i="8"/>
  <c r="E3761" i="8"/>
  <c r="E3762" i="8"/>
  <c r="E3763" i="8"/>
  <c r="E3764" i="8"/>
  <c r="E3765" i="8"/>
  <c r="E3766" i="8"/>
  <c r="E3770" i="8"/>
  <c r="E3767" i="8"/>
  <c r="E3768" i="8"/>
  <c r="E3769" i="8"/>
  <c r="E3772" i="8"/>
  <c r="E3773" i="8"/>
  <c r="E3771" i="8"/>
  <c r="E3774" i="8"/>
  <c r="E3775" i="8"/>
  <c r="E3776" i="8"/>
  <c r="E3778" i="8"/>
  <c r="E3779" i="8"/>
  <c r="E3777" i="8"/>
  <c r="E3781" i="8"/>
  <c r="E3783" i="8"/>
  <c r="E3780" i="8"/>
  <c r="E3784" i="8"/>
  <c r="E3782" i="8"/>
  <c r="E3785" i="8"/>
  <c r="E3787" i="8"/>
  <c r="E3788" i="8"/>
  <c r="E3786" i="8"/>
  <c r="E3789" i="8"/>
  <c r="E3793" i="8"/>
  <c r="E3790" i="8"/>
  <c r="E3791" i="8"/>
  <c r="E3795" i="8"/>
  <c r="E3792" i="8"/>
  <c r="E3796" i="8"/>
  <c r="E3794" i="8"/>
  <c r="E3799" i="8"/>
  <c r="E3797" i="8"/>
  <c r="E3798" i="8"/>
  <c r="E3801" i="8"/>
  <c r="E3800" i="8"/>
  <c r="E3804" i="8"/>
  <c r="E3802" i="8"/>
  <c r="E3803" i="8"/>
  <c r="E3806" i="8"/>
  <c r="E3808" i="8"/>
  <c r="E3805" i="8"/>
  <c r="E3809" i="8"/>
  <c r="E3807" i="8"/>
  <c r="E3813" i="8"/>
  <c r="E3810" i="8"/>
  <c r="E3811" i="8"/>
  <c r="E3812" i="8"/>
  <c r="E3815" i="8"/>
  <c r="E3814" i="8"/>
  <c r="E3817" i="8"/>
  <c r="E3816" i="8"/>
  <c r="E3818" i="8"/>
  <c r="E3821" i="8"/>
  <c r="E3819" i="8"/>
  <c r="E3820" i="8"/>
  <c r="E3823" i="8"/>
  <c r="E3822" i="8"/>
  <c r="E3825" i="8"/>
  <c r="E3826" i="8"/>
  <c r="E3824" i="8"/>
  <c r="E3827" i="8"/>
  <c r="E3828" i="8"/>
  <c r="E3829" i="8"/>
  <c r="E3830" i="8"/>
  <c r="E3831" i="8"/>
  <c r="E3832" i="8"/>
  <c r="E3833" i="8"/>
  <c r="E3836" i="8"/>
  <c r="E3834" i="8"/>
  <c r="E3838" i="8"/>
  <c r="E3835" i="8"/>
  <c r="E3839" i="8"/>
  <c r="E3837" i="8"/>
  <c r="E3840" i="8"/>
  <c r="E3841" i="8"/>
  <c r="E3845" i="8"/>
  <c r="E3842" i="8"/>
  <c r="E3843" i="8"/>
  <c r="E3846" i="8"/>
  <c r="E3844" i="8"/>
  <c r="E3847" i="8"/>
  <c r="E3848" i="8"/>
  <c r="E3849" i="8"/>
  <c r="E3850" i="8"/>
  <c r="E3851" i="8"/>
  <c r="E3853" i="8"/>
  <c r="E3852" i="8"/>
  <c r="E3854" i="8"/>
  <c r="E3855" i="8"/>
  <c r="E3858" i="8"/>
  <c r="E3857" i="8"/>
  <c r="E3856" i="8"/>
  <c r="E3859" i="8"/>
  <c r="E3861" i="8"/>
  <c r="E3862" i="8"/>
  <c r="E3860" i="8"/>
  <c r="E3863" i="8"/>
  <c r="E3864" i="8"/>
  <c r="E3865" i="8"/>
  <c r="E3866" i="8"/>
  <c r="E3867" i="8"/>
  <c r="E3869" i="8"/>
  <c r="E3870" i="8"/>
  <c r="E3868" i="8"/>
  <c r="E3873" i="8"/>
  <c r="E3872" i="8"/>
  <c r="E3871" i="8"/>
  <c r="E3876" i="8"/>
  <c r="E3874" i="8"/>
  <c r="E3877" i="8"/>
  <c r="E3875" i="8"/>
  <c r="E3878" i="8"/>
  <c r="E3881" i="8"/>
  <c r="E3879" i="8"/>
  <c r="E3880" i="8"/>
  <c r="E3884" i="8"/>
  <c r="E3883" i="8"/>
  <c r="E3882" i="8"/>
  <c r="E3885" i="8"/>
  <c r="E3887" i="8"/>
  <c r="E3886" i="8"/>
  <c r="E3888" i="8"/>
  <c r="E3889" i="8"/>
  <c r="E3891" i="8"/>
  <c r="E3893" i="8"/>
  <c r="E3890" i="8"/>
  <c r="E3892" i="8"/>
  <c r="E3894" i="8"/>
  <c r="E3895" i="8"/>
  <c r="E3896" i="8"/>
  <c r="E3897" i="8"/>
  <c r="E3898" i="8"/>
  <c r="E3899" i="8"/>
  <c r="E3901" i="8"/>
  <c r="E3902" i="8"/>
  <c r="E3900" i="8"/>
  <c r="E3903" i="8"/>
  <c r="E3906" i="8"/>
  <c r="E3905" i="8"/>
  <c r="E3904" i="8"/>
  <c r="E3907" i="8"/>
  <c r="E3908" i="8"/>
  <c r="E3909" i="8"/>
  <c r="E3913" i="8"/>
  <c r="E3910" i="8"/>
  <c r="E3911" i="8"/>
  <c r="E3915" i="8"/>
  <c r="E3916" i="8"/>
  <c r="E3912" i="8"/>
  <c r="E3914" i="8"/>
  <c r="E3917" i="8"/>
  <c r="E3918" i="8"/>
  <c r="E3920" i="8"/>
  <c r="E3919" i="8"/>
  <c r="E3923" i="8"/>
  <c r="E3922" i="8"/>
  <c r="E3921" i="8"/>
  <c r="E3925" i="8"/>
  <c r="E3926" i="8"/>
  <c r="E3924" i="8"/>
  <c r="E3927" i="8"/>
  <c r="E3928" i="8"/>
  <c r="E3930" i="8"/>
  <c r="E3931" i="8"/>
  <c r="E3929" i="8"/>
  <c r="E3933" i="8"/>
  <c r="E3934" i="8"/>
  <c r="E3932" i="8"/>
  <c r="E3936" i="8"/>
  <c r="E3935" i="8"/>
  <c r="E3938" i="8"/>
  <c r="E3937" i="8"/>
  <c r="E3941" i="8"/>
  <c r="E3939" i="8"/>
  <c r="E3940" i="8"/>
  <c r="E3942" i="8"/>
  <c r="E3943" i="8"/>
  <c r="E3944" i="8"/>
  <c r="E3946" i="8"/>
  <c r="E3948" i="8"/>
  <c r="E3945" i="8"/>
  <c r="E3947" i="8"/>
  <c r="E3949" i="8"/>
  <c r="E3951" i="8"/>
  <c r="E3953" i="8"/>
  <c r="E3950" i="8"/>
  <c r="E3954" i="8"/>
  <c r="E3952" i="8"/>
  <c r="E3955" i="8"/>
  <c r="E3956" i="8"/>
  <c r="E3957" i="8"/>
  <c r="E3961" i="8"/>
  <c r="E3958" i="8"/>
  <c r="E3959" i="8"/>
  <c r="E3962" i="8"/>
  <c r="E3960" i="8"/>
  <c r="E3965" i="8"/>
  <c r="E3963" i="8"/>
  <c r="E3966" i="8"/>
  <c r="E3964" i="8"/>
  <c r="E3968" i="8"/>
  <c r="E3970" i="8"/>
  <c r="E3967" i="8"/>
  <c r="E3969" i="8"/>
  <c r="E3972" i="8"/>
  <c r="E3973" i="8"/>
  <c r="E3971" i="8"/>
  <c r="E3976" i="8"/>
  <c r="E3974" i="8"/>
  <c r="E3977" i="8"/>
  <c r="E3975" i="8"/>
  <c r="E3978" i="8"/>
  <c r="E3981" i="8"/>
  <c r="E3980" i="8"/>
  <c r="E3979" i="8"/>
  <c r="E3982" i="8"/>
  <c r="E3983" i="8"/>
  <c r="E3984" i="8"/>
  <c r="E3985" i="8"/>
  <c r="E3987" i="8"/>
  <c r="E3986" i="8"/>
  <c r="E3989" i="8"/>
  <c r="E3990" i="8"/>
  <c r="E3988" i="8"/>
  <c r="E3991" i="8"/>
  <c r="E3993" i="8"/>
  <c r="E3994" i="8"/>
  <c r="E3992" i="8"/>
  <c r="E3995" i="8"/>
  <c r="E3996" i="8"/>
  <c r="E3999" i="8"/>
  <c r="E3997" i="8"/>
  <c r="E3998" i="8"/>
  <c r="E4001" i="8"/>
  <c r="E4002" i="8"/>
  <c r="E4000" i="8"/>
  <c r="E4003" i="8"/>
  <c r="E4004" i="8"/>
  <c r="E4005" i="8"/>
  <c r="E4009" i="8"/>
  <c r="E4006" i="8"/>
  <c r="E4007" i="8"/>
  <c r="E4011" i="8"/>
  <c r="E4008" i="8"/>
  <c r="E4013" i="8"/>
  <c r="E4010" i="8"/>
  <c r="E4014" i="8"/>
  <c r="E4012" i="8"/>
  <c r="E4015" i="8"/>
  <c r="E4016" i="8"/>
  <c r="E4017" i="8"/>
  <c r="E4019" i="8"/>
  <c r="E4021" i="8"/>
  <c r="E4018" i="8"/>
  <c r="E4022" i="8"/>
  <c r="E4020" i="8"/>
  <c r="E4023" i="8"/>
  <c r="E4024" i="8"/>
  <c r="E4025" i="8"/>
  <c r="E4026" i="8"/>
  <c r="E4027" i="8"/>
  <c r="E4028" i="8"/>
  <c r="E4029" i="8"/>
  <c r="E4031" i="8"/>
  <c r="E4030" i="8"/>
  <c r="E4033" i="8"/>
  <c r="E4034" i="8"/>
  <c r="E4032" i="8"/>
  <c r="E4035" i="8"/>
  <c r="E4036" i="8"/>
  <c r="E4037" i="8"/>
  <c r="E4041" i="8"/>
  <c r="E4038" i="8"/>
  <c r="E4039" i="8"/>
  <c r="E4042" i="8"/>
  <c r="E4040" i="8"/>
  <c r="E4043" i="8"/>
  <c r="E4046" i="8"/>
  <c r="E4047" i="8"/>
  <c r="E4044" i="8"/>
  <c r="E4045" i="8"/>
  <c r="E4048" i="8"/>
  <c r="E4049" i="8"/>
  <c r="E4051" i="8"/>
  <c r="E4050" i="8"/>
  <c r="E4053" i="8"/>
  <c r="E4054" i="8"/>
  <c r="E4052" i="8"/>
  <c r="E4055" i="8"/>
  <c r="E4056" i="8"/>
  <c r="E4057" i="8"/>
  <c r="E4058" i="8"/>
  <c r="E4062" i="8"/>
  <c r="E4059" i="8"/>
  <c r="E4060" i="8"/>
  <c r="E4063" i="8"/>
  <c r="E4061" i="8"/>
  <c r="E4064" i="8"/>
  <c r="E4065" i="8"/>
  <c r="E4066" i="8"/>
  <c r="E4067" i="8"/>
  <c r="E4070" i="8"/>
  <c r="E4069" i="8"/>
  <c r="E4068" i="8"/>
  <c r="E4073" i="8"/>
  <c r="E4071" i="8"/>
  <c r="E4075" i="8"/>
  <c r="E4072" i="8"/>
  <c r="E4077" i="8"/>
  <c r="E4074" i="8"/>
  <c r="E4078" i="8"/>
  <c r="E4076" i="8"/>
  <c r="E4079" i="8"/>
  <c r="E4081" i="8"/>
  <c r="E4082" i="8"/>
  <c r="E4084" i="8"/>
  <c r="E4080" i="8"/>
  <c r="E4085" i="8"/>
  <c r="E4083" i="8"/>
  <c r="E4086" i="8"/>
  <c r="E4087" i="8"/>
  <c r="E4089" i="8"/>
  <c r="E4088" i="8"/>
  <c r="E4091" i="8"/>
  <c r="E4092" i="8"/>
  <c r="E4090" i="8"/>
  <c r="E4093" i="8"/>
  <c r="E4094" i="8"/>
  <c r="E4097" i="8"/>
  <c r="E4095" i="8"/>
  <c r="E4098" i="8"/>
  <c r="E4096" i="8"/>
  <c r="E4101" i="8"/>
  <c r="E4099" i="8"/>
  <c r="E4102" i="8"/>
  <c r="E4100" i="8"/>
  <c r="E4103" i="8"/>
  <c r="E4105" i="8"/>
  <c r="E4106" i="8"/>
  <c r="E4104" i="8"/>
  <c r="E4109" i="8"/>
  <c r="E4107" i="8"/>
  <c r="E4108" i="8"/>
  <c r="E4111" i="8"/>
  <c r="E4112" i="8"/>
  <c r="E4110" i="8"/>
  <c r="E4113" i="8"/>
  <c r="E4117" i="8"/>
  <c r="E4114" i="8"/>
  <c r="E4115" i="8"/>
  <c r="E4118" i="8"/>
  <c r="E4116" i="8"/>
  <c r="E4121" i="8"/>
  <c r="E4119" i="8"/>
  <c r="E4122" i="8"/>
  <c r="E4120" i="8"/>
  <c r="E4123" i="8"/>
  <c r="E4124" i="8"/>
  <c r="E4126" i="8"/>
  <c r="E4127" i="8"/>
  <c r="E4125" i="8"/>
  <c r="E4131" i="8"/>
  <c r="E4128" i="8"/>
  <c r="E4129" i="8"/>
  <c r="E4132" i="8"/>
  <c r="E4134" i="8"/>
  <c r="E4130" i="8"/>
  <c r="E4135" i="8"/>
  <c r="E4133" i="8"/>
  <c r="E4136" i="8"/>
  <c r="E4137" i="8"/>
  <c r="E4141" i="8"/>
  <c r="E4138" i="8"/>
  <c r="E4142" i="8"/>
  <c r="E4139" i="8"/>
  <c r="E4144" i="8"/>
  <c r="E4140" i="8"/>
  <c r="E4145" i="8"/>
  <c r="E4143" i="8"/>
  <c r="E4146" i="8"/>
  <c r="E4147" i="8"/>
  <c r="E4148" i="8"/>
  <c r="E4150" i="8"/>
  <c r="E4151" i="8"/>
  <c r="E4149" i="8"/>
  <c r="E4152" i="8"/>
  <c r="E4155" i="8"/>
  <c r="E4154" i="8"/>
  <c r="E4153" i="8"/>
  <c r="E4156" i="8"/>
  <c r="E4157" i="8"/>
  <c r="E4161" i="8"/>
  <c r="E4158" i="8"/>
  <c r="E4159" i="8"/>
  <c r="E4163" i="8"/>
  <c r="E4160" i="8"/>
  <c r="E4164" i="8"/>
  <c r="E4162" i="8"/>
  <c r="E4165" i="8"/>
  <c r="E4167" i="8"/>
  <c r="E4166" i="8"/>
  <c r="E4168" i="8"/>
  <c r="E4169" i="8"/>
  <c r="E4171" i="8"/>
  <c r="E4172" i="8"/>
  <c r="E4170" i="8"/>
  <c r="E4173" i="8"/>
  <c r="E4177" i="8"/>
  <c r="E4174" i="8"/>
  <c r="E4175" i="8"/>
  <c r="E4178" i="8"/>
  <c r="E4176" i="8"/>
  <c r="E4179" i="8"/>
  <c r="E4181" i="8"/>
  <c r="E4182" i="8"/>
  <c r="E4180" i="8"/>
  <c r="E4183" i="8"/>
  <c r="E4185" i="8"/>
  <c r="E4187" i="8"/>
  <c r="E4184" i="8"/>
  <c r="E4188" i="8"/>
  <c r="E4186" i="8"/>
  <c r="E4191" i="8"/>
  <c r="E4189" i="8"/>
  <c r="E4192" i="8"/>
  <c r="E4190" i="8"/>
  <c r="E4193" i="8"/>
  <c r="E4194" i="8"/>
  <c r="E4195" i="8"/>
  <c r="E4196" i="8"/>
  <c r="E4197" i="8"/>
  <c r="E4201" i="8"/>
  <c r="E4198" i="8"/>
  <c r="E4199" i="8"/>
  <c r="E4203" i="8"/>
  <c r="E4200" i="8"/>
  <c r="E4204" i="8"/>
  <c r="E4202" i="8"/>
  <c r="E4205" i="8"/>
  <c r="E4206" i="8"/>
  <c r="E4207" i="8"/>
  <c r="E4209" i="8"/>
  <c r="E4211" i="8"/>
  <c r="E4208" i="8"/>
  <c r="E4210" i="8"/>
  <c r="E4213" i="8"/>
  <c r="E4212" i="8"/>
  <c r="E4217" i="8"/>
  <c r="E4214" i="8"/>
  <c r="E4215" i="8"/>
  <c r="E4216" i="8"/>
  <c r="E4218" i="8"/>
  <c r="E4219" i="8"/>
  <c r="E4222" i="8"/>
  <c r="E4221" i="8"/>
  <c r="E4224" i="8"/>
  <c r="E4220" i="8"/>
  <c r="E4225" i="8"/>
  <c r="E4223" i="8"/>
  <c r="E4226" i="8"/>
  <c r="E4227" i="8"/>
  <c r="E4228" i="8"/>
  <c r="E4229" i="8"/>
  <c r="E4231" i="8"/>
  <c r="E4232" i="8"/>
  <c r="E4230" i="8"/>
  <c r="E4233" i="8"/>
  <c r="E4235" i="8"/>
  <c r="E4236" i="8"/>
  <c r="E4234" i="8"/>
  <c r="E4237" i="8"/>
  <c r="E4241" i="8"/>
  <c r="E4238" i="8"/>
  <c r="E4239" i="8"/>
  <c r="E4242" i="8"/>
  <c r="E4240" i="8"/>
  <c r="E4243" i="8"/>
  <c r="E4245" i="8"/>
  <c r="E4246" i="8"/>
  <c r="E4244" i="8"/>
  <c r="E4247" i="8"/>
  <c r="E4248" i="8"/>
  <c r="E4251" i="8"/>
  <c r="E4250" i="8"/>
  <c r="E4249" i="8"/>
  <c r="E4252" i="8"/>
  <c r="E4254" i="8"/>
  <c r="E4255" i="8"/>
  <c r="E4253" i="8"/>
  <c r="E4256" i="8"/>
  <c r="E4257" i="8"/>
  <c r="E4258" i="8"/>
  <c r="E4259" i="8"/>
  <c r="E4261" i="8"/>
  <c r="E4262" i="8"/>
  <c r="E4260" i="8"/>
  <c r="E4263" i="8"/>
  <c r="E4264" i="8"/>
  <c r="E4265" i="8"/>
  <c r="E4266" i="8"/>
  <c r="E4267" i="8"/>
  <c r="E4268" i="8"/>
  <c r="E4269" i="8"/>
  <c r="E4271" i="8"/>
  <c r="E4272" i="8"/>
  <c r="E4270" i="8"/>
  <c r="E4275" i="8"/>
  <c r="E4273" i="8"/>
  <c r="E4277" i="8"/>
  <c r="E4274" i="8"/>
  <c r="E4278" i="8"/>
  <c r="E4276" i="8"/>
  <c r="E4279" i="8"/>
  <c r="E4281" i="8"/>
  <c r="E4282" i="8"/>
  <c r="E4280" i="8"/>
  <c r="E4283" i="8"/>
  <c r="E4287" i="8"/>
  <c r="E4284" i="8"/>
  <c r="E4285" i="8"/>
  <c r="E4288" i="8"/>
  <c r="E4286" i="8"/>
  <c r="E4291" i="8"/>
  <c r="E4289" i="8"/>
  <c r="E4292" i="8"/>
  <c r="E4290" i="8"/>
  <c r="E4295" i="8"/>
  <c r="E4293" i="8"/>
  <c r="E4296" i="8"/>
  <c r="E4294" i="8"/>
  <c r="E4298" i="8"/>
  <c r="E4299" i="8"/>
  <c r="E4297" i="8"/>
  <c r="E4301" i="8"/>
  <c r="E4303" i="8"/>
  <c r="E4300" i="8"/>
  <c r="E4302" i="8"/>
  <c r="E4305" i="8"/>
  <c r="E4307" i="8"/>
  <c r="E4304" i="8"/>
  <c r="E4308" i="8"/>
  <c r="E4306" i="8"/>
  <c r="E4309" i="8"/>
  <c r="E4310" i="8"/>
  <c r="E4314" i="8"/>
  <c r="E4311" i="8"/>
  <c r="E4312" i="8"/>
  <c r="E4315" i="8"/>
  <c r="E4317" i="8"/>
  <c r="E4313" i="8"/>
  <c r="E4318" i="8"/>
  <c r="E4316" i="8"/>
  <c r="E4319" i="8"/>
  <c r="E4320" i="8"/>
  <c r="E4321" i="8"/>
  <c r="E4324" i="8"/>
  <c r="E4322" i="8"/>
  <c r="E4326" i="8"/>
  <c r="E4323" i="8"/>
  <c r="E4327" i="8"/>
  <c r="E4325" i="8"/>
  <c r="E4328" i="8"/>
  <c r="E4329" i="8"/>
  <c r="E4331" i="8"/>
  <c r="E4333" i="8"/>
  <c r="E4330" i="8"/>
  <c r="E4336" i="8"/>
  <c r="E4332" i="8"/>
  <c r="E4334" i="8"/>
  <c r="E4338" i="8"/>
  <c r="E4335" i="8"/>
  <c r="E4339" i="8"/>
  <c r="E4341" i="8"/>
  <c r="E4337" i="8"/>
  <c r="E4342" i="8"/>
  <c r="E4340" i="8"/>
  <c r="E4343" i="8"/>
  <c r="E4347" i="8"/>
  <c r="E4344" i="8"/>
  <c r="E4345" i="8"/>
  <c r="E4348" i="8"/>
  <c r="E4346" i="8"/>
  <c r="E4350" i="8"/>
  <c r="E4351" i="8"/>
  <c r="E4349" i="8"/>
  <c r="E4355" i="8"/>
  <c r="E4352" i="8"/>
  <c r="E4353" i="8"/>
  <c r="E4357" i="8"/>
  <c r="E4354" i="8"/>
  <c r="E4356" i="8"/>
  <c r="E4359" i="8"/>
  <c r="E4360" i="8"/>
  <c r="E4358" i="8"/>
  <c r="E4361" i="8"/>
  <c r="E4362" i="8"/>
  <c r="E4363" i="8"/>
  <c r="E4365" i="8"/>
  <c r="E4367" i="8"/>
  <c r="E4364" i="8"/>
  <c r="E4368" i="8"/>
  <c r="E4366" i="8"/>
  <c r="E4369" i="8"/>
  <c r="E4371" i="8"/>
  <c r="E4372" i="8"/>
  <c r="E4370" i="8"/>
  <c r="E4373" i="8"/>
  <c r="E4374" i="8"/>
  <c r="E4375" i="8"/>
  <c r="E4376" i="8"/>
  <c r="E4377" i="8"/>
  <c r="E4379" i="8"/>
  <c r="E4378" i="8"/>
  <c r="E4381" i="8"/>
  <c r="E4383" i="8"/>
  <c r="E4380" i="8"/>
  <c r="E4384" i="8"/>
  <c r="E4382" i="8"/>
  <c r="E4385" i="8"/>
  <c r="E4389" i="8"/>
  <c r="E4386" i="8"/>
  <c r="E4387" i="8"/>
  <c r="E4391" i="8"/>
  <c r="E4388" i="8"/>
  <c r="E4392" i="8"/>
  <c r="E4390" i="8"/>
  <c r="E4393" i="8"/>
  <c r="E4394" i="8"/>
  <c r="E4395" i="8"/>
  <c r="E4396" i="8"/>
  <c r="E4397" i="8"/>
  <c r="E4398" i="8"/>
  <c r="E4401" i="8"/>
  <c r="E4399" i="8"/>
  <c r="E4400" i="8"/>
  <c r="E4403" i="8"/>
  <c r="E4404" i="8"/>
  <c r="E4402" i="8"/>
  <c r="E4405" i="8"/>
  <c r="E4406" i="8"/>
  <c r="E4409" i="8"/>
  <c r="E4407" i="8"/>
  <c r="E4411" i="8"/>
  <c r="E4408" i="8"/>
  <c r="E4412" i="8"/>
  <c r="E4410" i="8"/>
  <c r="E4413" i="8"/>
  <c r="E4417" i="8"/>
  <c r="E4414" i="8"/>
  <c r="E4415" i="8"/>
  <c r="E4418" i="8"/>
  <c r="E4416" i="8"/>
  <c r="E4419" i="8"/>
  <c r="E4421" i="8"/>
  <c r="E4423" i="8"/>
  <c r="E4420" i="8"/>
  <c r="E4424" i="8"/>
  <c r="E4422" i="8"/>
  <c r="E4425" i="8"/>
  <c r="E4429" i="8"/>
  <c r="E4426" i="8"/>
  <c r="E4427" i="8"/>
  <c r="E4431" i="8"/>
  <c r="E4428" i="8"/>
  <c r="E4432" i="8"/>
  <c r="E4430" i="8"/>
  <c r="E4433" i="8"/>
  <c r="E4434" i="8"/>
  <c r="E4435" i="8"/>
  <c r="E4436" i="8"/>
  <c r="E4437" i="8"/>
  <c r="E4441" i="8"/>
  <c r="E4438" i="8"/>
  <c r="E4439" i="8"/>
  <c r="E4442" i="8"/>
  <c r="E4440" i="8"/>
  <c r="E4444" i="8"/>
  <c r="E4443" i="8"/>
  <c r="E4446" i="8"/>
  <c r="E4447" i="8"/>
  <c r="E4445" i="8"/>
  <c r="E4451" i="8"/>
  <c r="E4448" i="8"/>
  <c r="E4452" i="8"/>
  <c r="E4449" i="8"/>
  <c r="E4450" i="8"/>
  <c r="E4455" i="8"/>
  <c r="E4454" i="8"/>
  <c r="E4453" i="8"/>
  <c r="E4456" i="8"/>
  <c r="E4457" i="8"/>
  <c r="E4461" i="8"/>
  <c r="E4459" i="8"/>
  <c r="E4458" i="8"/>
  <c r="E4463" i="8"/>
  <c r="E4460" i="8"/>
  <c r="E4462" i="8"/>
  <c r="E4464" i="8"/>
  <c r="E4467" i="8"/>
  <c r="E4465" i="8"/>
  <c r="E4469" i="8"/>
  <c r="E4466" i="8"/>
  <c r="E4468" i="8"/>
  <c r="E4471" i="8"/>
  <c r="E4473" i="8"/>
  <c r="E4470" i="8"/>
  <c r="E4474" i="8"/>
  <c r="E4472" i="8"/>
  <c r="E4475" i="8"/>
  <c r="E4477" i="8"/>
  <c r="E4476" i="8"/>
  <c r="E4478" i="8"/>
  <c r="E4479" i="8"/>
  <c r="E4481" i="8"/>
  <c r="E4483" i="8"/>
  <c r="E4480" i="8"/>
  <c r="E4482" i="8"/>
  <c r="E4487" i="8"/>
  <c r="E4484" i="8"/>
  <c r="E4485" i="8"/>
  <c r="E4488" i="8"/>
  <c r="E4486" i="8"/>
  <c r="E4489" i="8"/>
  <c r="E4491" i="8"/>
  <c r="E4492" i="8"/>
  <c r="E4490" i="8"/>
  <c r="E4495" i="8"/>
  <c r="E4493" i="8"/>
  <c r="E4496" i="8"/>
  <c r="E4494" i="8"/>
  <c r="E4497" i="8"/>
  <c r="E4501" i="8"/>
  <c r="E4498" i="8"/>
  <c r="E4499" i="8"/>
  <c r="E4502" i="8"/>
  <c r="E4500" i="8"/>
  <c r="E4505" i="8"/>
  <c r="E4503" i="8"/>
  <c r="E4506" i="8"/>
  <c r="E4504" i="8"/>
  <c r="E4507" i="8"/>
  <c r="E4508" i="8"/>
  <c r="E4509" i="8"/>
  <c r="E4511" i="8"/>
  <c r="E4512" i="8"/>
  <c r="E4510" i="8"/>
  <c r="E4514" i="8"/>
  <c r="E4515" i="8"/>
  <c r="E4517" i="8"/>
  <c r="E4513" i="8"/>
  <c r="E4518" i="8"/>
  <c r="E4516" i="8"/>
  <c r="E4521" i="8"/>
  <c r="E4519" i="8"/>
  <c r="E4522" i="8"/>
  <c r="E4520" i="8"/>
  <c r="E4523" i="8"/>
  <c r="E4524" i="8"/>
  <c r="E4525" i="8"/>
  <c r="E4526" i="8"/>
  <c r="E4527" i="8"/>
  <c r="E4529" i="8"/>
  <c r="E4530" i="8"/>
  <c r="E4528" i="8"/>
  <c r="E4531" i="8"/>
  <c r="E4532" i="8"/>
  <c r="E4533" i="8"/>
  <c r="E4534" i="8"/>
  <c r="E4536" i="8"/>
  <c r="E4535" i="8"/>
  <c r="E4538" i="8"/>
  <c r="E4537" i="8"/>
  <c r="E4539" i="8"/>
  <c r="E4542" i="8"/>
  <c r="E4541" i="8"/>
  <c r="E4540" i="8"/>
  <c r="E4545" i="8"/>
  <c r="E4543" i="8"/>
  <c r="E4546" i="8"/>
  <c r="E4544" i="8"/>
  <c r="E4549" i="8"/>
  <c r="E4547" i="8"/>
  <c r="E4550" i="8"/>
  <c r="E4548" i="8"/>
  <c r="E4551" i="8"/>
  <c r="E4552" i="8"/>
  <c r="E4555" i="8"/>
  <c r="E4554" i="8"/>
  <c r="E4553" i="8"/>
  <c r="E4556" i="8"/>
  <c r="E4557" i="8"/>
  <c r="E4559" i="8"/>
  <c r="E4561" i="8"/>
  <c r="E4558" i="8"/>
  <c r="E4562" i="8"/>
  <c r="E4560" i="8"/>
  <c r="E4563" i="8"/>
  <c r="E4564" i="8"/>
  <c r="E4565" i="8"/>
  <c r="E4566" i="8"/>
  <c r="E4567" i="8"/>
  <c r="E4569" i="8"/>
  <c r="E4568" i="8"/>
  <c r="E4571" i="8"/>
  <c r="E4570" i="8"/>
  <c r="E4574" i="8"/>
  <c r="E4573" i="8"/>
  <c r="E4576" i="8"/>
  <c r="E4572" i="8"/>
  <c r="E4577" i="8"/>
  <c r="E4575" i="8"/>
  <c r="E4578" i="8"/>
  <c r="E4579" i="8"/>
  <c r="E4583" i="8"/>
  <c r="E4580" i="8"/>
  <c r="E4581" i="8"/>
  <c r="E4584" i="8"/>
  <c r="E4582" i="8"/>
  <c r="E4586" i="8"/>
  <c r="E4587" i="8"/>
  <c r="E4589" i="8"/>
  <c r="E4585" i="8"/>
  <c r="E4590" i="8"/>
  <c r="E4588" i="8"/>
  <c r="E4591" i="8"/>
  <c r="E4592" i="8"/>
  <c r="E4594" i="8"/>
  <c r="E4595" i="8"/>
  <c r="E4593" i="8"/>
  <c r="E4596" i="8"/>
  <c r="E4598" i="8"/>
  <c r="E4597" i="8"/>
  <c r="E4600" i="8"/>
  <c r="E4601" i="8"/>
  <c r="E4599" i="8"/>
  <c r="E4604" i="8"/>
  <c r="E4602" i="8"/>
  <c r="E4603" i="8"/>
  <c r="E4606" i="8"/>
  <c r="E4607" i="8"/>
  <c r="E4605" i="8"/>
  <c r="E4610" i="8"/>
  <c r="E4608" i="8"/>
  <c r="E4611" i="8"/>
  <c r="E4609" i="8"/>
  <c r="E4612" i="8"/>
  <c r="E4613" i="8"/>
  <c r="E4615" i="8"/>
  <c r="E4617" i="8"/>
  <c r="E4614" i="8"/>
  <c r="E4616" i="8"/>
  <c r="E4619" i="8"/>
  <c r="E4620" i="8"/>
  <c r="E4618" i="8"/>
  <c r="E4622" i="8"/>
  <c r="E4621" i="8"/>
  <c r="E4626" i="8"/>
  <c r="E4623" i="8"/>
  <c r="E4624" i="8"/>
  <c r="E4627" i="8"/>
  <c r="E4625" i="8"/>
  <c r="E4628" i="8"/>
  <c r="E4630" i="8"/>
  <c r="E4629" i="8"/>
  <c r="E4631" i="8"/>
  <c r="E4632" i="8"/>
  <c r="E4634" i="8"/>
  <c r="E4635" i="8"/>
  <c r="E4633" i="8"/>
  <c r="E4639" i="8"/>
  <c r="E4636" i="8"/>
  <c r="E4637" i="8"/>
  <c r="E4640" i="8"/>
  <c r="E4638" i="8"/>
  <c r="E4641" i="8"/>
  <c r="E4642" i="8"/>
  <c r="E4646" i="8"/>
  <c r="E4643" i="8"/>
  <c r="E4644" i="8"/>
  <c r="E4645" i="8"/>
  <c r="E4649" i="8"/>
  <c r="E4648" i="8"/>
  <c r="E4651" i="8"/>
  <c r="E4647" i="8"/>
  <c r="E4652" i="8"/>
  <c r="E4650" i="8"/>
  <c r="E4653" i="8"/>
  <c r="E4654" i="8"/>
  <c r="E4655" i="8"/>
  <c r="E4657" i="8"/>
  <c r="E4656" i="8"/>
  <c r="E4659" i="8"/>
  <c r="E4660" i="8"/>
  <c r="E4658" i="8"/>
  <c r="E4661" i="8"/>
  <c r="E4662" i="8"/>
  <c r="E4663" i="8"/>
  <c r="E4664" i="8"/>
  <c r="E4667" i="8"/>
  <c r="E4666" i="8"/>
  <c r="E4665" i="8"/>
  <c r="E4669" i="8"/>
  <c r="E4670" i="8"/>
  <c r="E4668" i="8"/>
  <c r="E4671" i="8"/>
  <c r="E4674" i="8"/>
  <c r="E4673" i="8"/>
  <c r="E4672" i="8"/>
  <c r="E4675" i="8"/>
  <c r="E4677" i="8"/>
  <c r="E4678" i="8"/>
  <c r="E4676" i="8"/>
  <c r="E4679" i="8"/>
  <c r="E4680" i="8"/>
  <c r="E4681" i="8"/>
  <c r="E4682" i="8"/>
  <c r="E4683" i="8"/>
  <c r="E4685" i="8"/>
  <c r="E4686" i="8"/>
  <c r="E4684" i="8"/>
  <c r="E4689" i="8"/>
  <c r="E4687" i="8"/>
  <c r="E4690" i="8"/>
  <c r="E4688" i="8"/>
  <c r="E4694" i="8"/>
  <c r="E4691" i="8"/>
  <c r="E4692" i="8"/>
  <c r="E4695" i="8"/>
  <c r="E4693" i="8"/>
  <c r="E4696" i="8"/>
  <c r="E4698" i="8"/>
  <c r="E4697" i="8"/>
  <c r="E4700" i="8"/>
  <c r="E4703" i="8"/>
  <c r="E4699" i="8"/>
  <c r="E4701" i="8"/>
  <c r="E4704" i="8"/>
  <c r="E4702" i="8"/>
  <c r="E4706" i="8"/>
  <c r="E4708" i="8"/>
  <c r="E4705" i="8"/>
  <c r="E4709" i="8"/>
  <c r="E4711" i="8"/>
  <c r="E4707" i="8"/>
  <c r="E4710" i="8"/>
  <c r="E4713" i="8"/>
  <c r="E4714" i="8"/>
  <c r="E4712" i="8"/>
  <c r="E4717" i="8"/>
  <c r="E4715" i="8"/>
  <c r="E4719" i="8"/>
  <c r="E4716" i="8"/>
  <c r="E4720" i="8"/>
  <c r="E4718" i="8"/>
  <c r="E4721" i="8"/>
  <c r="E4722" i="8"/>
  <c r="E4726" i="8"/>
  <c r="E4723" i="8"/>
  <c r="E4724" i="8"/>
  <c r="E4727" i="8"/>
  <c r="E4725" i="8"/>
  <c r="E4728" i="8"/>
  <c r="E4729" i="8"/>
  <c r="E4730" i="8"/>
  <c r="E4731" i="8"/>
  <c r="E4734" i="8"/>
  <c r="E4735" i="8"/>
  <c r="E4732" i="8"/>
  <c r="E4737" i="8"/>
  <c r="E4733" i="8"/>
  <c r="E4738" i="8"/>
  <c r="E4740" i="8"/>
  <c r="E4736" i="8"/>
  <c r="E4739" i="8"/>
  <c r="E4741" i="8"/>
  <c r="E4742" i="8"/>
  <c r="E4745" i="8"/>
  <c r="E4744" i="8"/>
  <c r="E4743" i="8"/>
  <c r="E4746" i="8"/>
  <c r="E4748" i="8"/>
  <c r="E4749" i="8"/>
  <c r="E4751" i="8"/>
  <c r="E4747" i="8"/>
  <c r="E4750" i="8"/>
  <c r="E4754" i="8"/>
  <c r="E4753" i="8"/>
  <c r="E4752" i="8"/>
  <c r="E4755" i="8"/>
  <c r="E4756" i="8"/>
  <c r="E4757" i="8"/>
  <c r="E4759" i="8"/>
  <c r="E4758" i="8"/>
  <c r="E4760" i="8"/>
  <c r="E4761" i="8"/>
  <c r="E4762" i="8"/>
  <c r="E4763" i="8"/>
  <c r="E4765" i="8"/>
  <c r="E4767" i="8"/>
  <c r="E4764" i="8"/>
  <c r="E4766" i="8"/>
  <c r="E4768" i="8"/>
  <c r="E4769" i="8"/>
  <c r="E4770" i="8"/>
  <c r="E4771" i="8"/>
  <c r="E4772" i="8"/>
  <c r="E4775" i="8"/>
  <c r="E4774" i="8"/>
  <c r="E4773" i="8"/>
  <c r="E4776" i="8"/>
  <c r="E4777" i="8"/>
  <c r="E4780" i="8"/>
  <c r="E4778" i="8"/>
  <c r="E4781" i="8"/>
  <c r="E4779" i="8"/>
  <c r="E4784" i="8"/>
  <c r="E4782" i="8"/>
  <c r="E4786" i="8"/>
  <c r="E4783" i="8"/>
  <c r="E4788" i="8"/>
  <c r="E4785" i="8"/>
  <c r="E4789" i="8"/>
  <c r="E4787" i="8"/>
  <c r="E4792" i="8"/>
  <c r="E4790" i="8"/>
  <c r="E4791" i="8"/>
  <c r="E4795" i="8"/>
  <c r="E4794" i="8"/>
  <c r="E4793" i="8"/>
  <c r="E4796" i="8"/>
  <c r="E4797" i="8"/>
  <c r="E4798" i="8"/>
  <c r="E4799" i="8"/>
  <c r="E4800" i="8"/>
  <c r="E4801" i="8"/>
  <c r="E4804" i="8"/>
  <c r="E4802" i="8"/>
  <c r="E4803" i="8"/>
  <c r="E4806" i="8"/>
  <c r="E4807" i="8"/>
  <c r="E4805" i="8"/>
  <c r="E4808" i="8"/>
  <c r="E4809" i="8"/>
  <c r="E4810" i="8"/>
  <c r="E4814" i="8"/>
  <c r="E4811" i="8"/>
  <c r="E4812" i="8"/>
  <c r="E4815" i="8"/>
  <c r="E4813" i="8"/>
  <c r="E4816" i="8"/>
  <c r="E4817" i="8"/>
  <c r="E4819" i="8"/>
  <c r="E4818" i="8"/>
  <c r="E4821" i="8"/>
  <c r="E4820" i="8"/>
  <c r="E4822" i="8"/>
  <c r="E4824" i="8"/>
  <c r="E4823" i="8"/>
  <c r="E4825" i="8"/>
  <c r="E4826" i="8"/>
  <c r="E4829" i="8"/>
  <c r="E4828" i="8"/>
  <c r="E4827" i="8"/>
  <c r="E4830" i="8"/>
  <c r="E4834" i="8"/>
  <c r="E4831" i="8"/>
  <c r="E4832" i="8"/>
  <c r="E4835" i="8"/>
  <c r="E4833" i="8"/>
  <c r="E4838" i="8"/>
  <c r="E4836" i="8"/>
  <c r="E4839" i="8"/>
  <c r="E4837" i="8"/>
  <c r="E4840" i="8"/>
  <c r="E4844" i="8"/>
  <c r="E4841" i="8"/>
  <c r="E4842" i="8"/>
  <c r="E4843" i="8"/>
  <c r="E4845" i="8"/>
  <c r="E4846" i="8"/>
  <c r="E4850" i="8"/>
  <c r="E4847" i="8"/>
  <c r="E4848" i="8"/>
  <c r="E4851" i="8"/>
  <c r="E4849" i="8"/>
  <c r="E4852" i="8"/>
  <c r="E4854" i="8"/>
  <c r="E4853" i="8"/>
  <c r="E4856" i="8"/>
  <c r="E4857" i="8"/>
  <c r="E4855" i="8"/>
  <c r="E4860" i="8"/>
  <c r="E4858" i="8"/>
  <c r="E4861" i="8"/>
  <c r="E4859" i="8"/>
  <c r="E4862" i="8"/>
  <c r="E4864" i="8"/>
  <c r="E4866" i="8"/>
  <c r="E4863" i="8"/>
  <c r="E4867" i="8"/>
  <c r="E4865" i="8"/>
  <c r="E4870" i="8"/>
  <c r="E4868" i="8"/>
  <c r="E4871" i="8"/>
  <c r="E4869" i="8"/>
  <c r="E4872" i="8"/>
  <c r="E4873" i="8"/>
  <c r="E4874" i="8"/>
  <c r="E4876" i="8"/>
  <c r="E4875" i="8"/>
  <c r="E4878" i="8"/>
  <c r="E4879" i="8"/>
  <c r="E4877" i="8"/>
  <c r="E4881" i="8"/>
  <c r="E4880" i="8"/>
  <c r="E4884" i="8"/>
  <c r="E4882" i="8"/>
  <c r="E4883" i="8"/>
  <c r="E4886" i="8"/>
  <c r="E4885" i="8"/>
  <c r="E4889" i="8"/>
  <c r="E4887" i="8"/>
  <c r="E4892" i="8"/>
  <c r="E4888" i="8"/>
  <c r="E4890" i="8"/>
  <c r="E4894" i="8"/>
  <c r="E4891" i="8"/>
  <c r="E4896" i="8"/>
  <c r="E4893" i="8"/>
  <c r="E4897" i="8"/>
  <c r="E4895" i="8"/>
  <c r="E4898" i="8"/>
  <c r="E4899" i="8"/>
  <c r="E4900" i="8"/>
  <c r="E4902" i="8"/>
  <c r="E4901" i="8"/>
  <c r="E4903" i="8"/>
  <c r="E4904" i="8"/>
  <c r="E4905" i="8"/>
  <c r="E4906" i="8"/>
  <c r="E4908" i="8"/>
  <c r="E4907" i="8"/>
  <c r="E4910" i="8"/>
  <c r="E4911" i="8"/>
  <c r="E4909" i="8"/>
  <c r="E4912" i="8"/>
  <c r="E4913" i="8"/>
  <c r="E4914" i="8"/>
  <c r="E4915" i="8"/>
  <c r="E4918" i="8"/>
  <c r="E4916" i="8"/>
  <c r="E4919" i="8"/>
  <c r="E4917" i="8"/>
  <c r="E4920" i="8"/>
  <c r="E4924" i="8"/>
  <c r="E4922" i="8"/>
  <c r="E4921" i="8"/>
  <c r="E4925" i="8"/>
  <c r="E4923" i="8"/>
  <c r="E4926" i="8"/>
  <c r="E4928" i="8"/>
  <c r="E4930" i="8"/>
  <c r="E4927" i="8"/>
  <c r="E4931" i="8"/>
  <c r="E4929" i="8"/>
  <c r="E4932" i="8"/>
  <c r="E4934" i="8"/>
  <c r="E4935" i="8"/>
  <c r="E4933" i="8"/>
  <c r="E4936" i="8"/>
  <c r="E4938" i="8"/>
  <c r="E4939" i="8"/>
  <c r="E4937" i="8"/>
  <c r="E4942" i="8"/>
  <c r="E4940" i="8"/>
  <c r="E4941" i="8"/>
  <c r="E4945" i="8"/>
  <c r="E4944" i="8"/>
  <c r="E4943" i="8"/>
  <c r="E4946" i="8"/>
  <c r="E4947" i="8"/>
  <c r="E4948" i="8"/>
  <c r="E4949" i="8"/>
  <c r="E4950" i="8"/>
  <c r="E4951" i="8"/>
  <c r="E4952" i="8"/>
  <c r="E4955" i="8"/>
  <c r="E4954" i="8"/>
  <c r="E4953" i="8"/>
  <c r="E4956" i="8"/>
  <c r="E4957" i="8"/>
  <c r="E4958" i="8"/>
  <c r="E4959" i="8"/>
  <c r="E4960" i="8"/>
  <c r="E4961" i="8"/>
  <c r="E4964" i="8"/>
  <c r="E4963" i="8"/>
  <c r="E4962" i="8"/>
  <c r="E4967" i="8"/>
  <c r="E4965" i="8"/>
  <c r="E4968" i="8"/>
  <c r="E4966" i="8"/>
  <c r="E4969" i="8"/>
  <c r="E4970" i="8"/>
  <c r="E4974" i="8"/>
  <c r="E4971" i="8"/>
  <c r="E4972" i="8"/>
  <c r="E4976" i="8"/>
  <c r="E4973" i="8"/>
  <c r="E4977" i="8"/>
  <c r="E4975" i="8"/>
  <c r="E4978" i="8"/>
  <c r="E4979" i="8"/>
  <c r="E4980" i="8"/>
  <c r="E4981" i="8"/>
  <c r="E4982" i="8"/>
  <c r="E4983" i="8"/>
  <c r="E4984" i="8"/>
  <c r="E4985" i="8"/>
  <c r="E4987" i="8"/>
  <c r="E4988" i="8"/>
  <c r="E4986" i="8"/>
  <c r="E4989" i="8"/>
  <c r="E4990" i="8"/>
  <c r="E4994" i="8"/>
  <c r="E4991" i="8"/>
  <c r="E4992" i="8"/>
  <c r="E4995" i="8"/>
  <c r="E4993" i="8"/>
  <c r="E4996" i="8"/>
  <c r="E4997" i="8"/>
  <c r="E4998" i="8"/>
  <c r="E5002" i="8"/>
  <c r="E4999" i="8"/>
  <c r="E5000" i="8"/>
  <c r="E5004" i="8"/>
  <c r="E5001" i="8"/>
  <c r="E5005" i="8"/>
  <c r="E5003" i="8"/>
  <c r="E5008" i="8"/>
  <c r="E5006" i="8"/>
  <c r="E5009" i="8"/>
  <c r="E5007" i="8"/>
  <c r="E5010" i="8"/>
  <c r="E5011" i="8"/>
  <c r="E5012" i="8"/>
  <c r="E5014" i="8"/>
  <c r="E5015" i="8"/>
  <c r="E5013" i="8"/>
  <c r="E5016" i="8"/>
  <c r="E5017" i="8"/>
  <c r="E5018" i="8"/>
  <c r="E5019" i="8"/>
  <c r="E5020" i="8"/>
  <c r="E5024" i="8"/>
  <c r="E5021" i="8"/>
  <c r="E5022" i="8"/>
  <c r="E5025" i="8"/>
  <c r="E5023" i="8"/>
  <c r="E5026" i="8"/>
  <c r="E5030" i="8"/>
  <c r="E5027" i="8"/>
  <c r="E5028" i="8"/>
  <c r="E5031" i="8"/>
  <c r="E5029" i="8"/>
  <c r="E5032" i="8"/>
  <c r="E5034" i="8"/>
  <c r="E5036" i="8"/>
  <c r="E5033" i="8"/>
  <c r="E5037" i="8"/>
  <c r="E5035" i="8"/>
  <c r="E5038" i="8"/>
  <c r="E5039" i="8"/>
  <c r="E5040" i="8"/>
  <c r="E5041" i="8"/>
  <c r="E5042" i="8"/>
  <c r="E5044" i="8"/>
  <c r="E5045" i="8"/>
  <c r="E5043" i="8"/>
  <c r="E5046" i="8"/>
  <c r="E5047" i="8"/>
  <c r="E5048" i="8"/>
  <c r="E5050" i="8"/>
  <c r="E5049" i="8"/>
  <c r="E5052" i="8"/>
  <c r="E5054" i="8"/>
  <c r="E5051" i="8"/>
  <c r="E5055" i="8"/>
  <c r="E5053" i="8"/>
  <c r="E5058" i="8"/>
  <c r="E5057" i="8"/>
  <c r="E5056" i="8"/>
  <c r="E5059" i="8"/>
  <c r="E5060" i="8"/>
  <c r="E5061" i="8"/>
  <c r="E5062" i="8"/>
  <c r="E5063" i="8"/>
  <c r="E5064" i="8"/>
  <c r="E5065" i="8"/>
  <c r="E5067" i="8"/>
  <c r="E5068" i="8"/>
  <c r="E5066" i="8"/>
  <c r="E5069" i="8"/>
  <c r="E5070" i="8"/>
  <c r="E5072" i="8"/>
  <c r="E5071" i="8"/>
  <c r="E5074" i="8"/>
  <c r="E5075" i="8"/>
  <c r="E5073" i="8"/>
  <c r="E5076" i="8"/>
  <c r="E5077" i="8"/>
  <c r="E5078" i="8"/>
  <c r="E5079" i="8"/>
  <c r="E5080" i="8"/>
  <c r="E5084" i="8"/>
  <c r="E5081" i="8"/>
  <c r="E5085" i="8"/>
  <c r="E5082" i="8"/>
  <c r="E5083" i="8"/>
  <c r="E5088" i="8"/>
  <c r="E5087" i="8"/>
  <c r="E5086" i="8"/>
  <c r="E5091" i="8"/>
  <c r="E5089" i="8"/>
  <c r="E5092" i="8"/>
  <c r="E5094" i="8"/>
  <c r="E5090" i="8"/>
  <c r="E5096" i="8"/>
  <c r="E5093" i="8"/>
  <c r="E5097" i="8"/>
  <c r="E5095" i="8"/>
  <c r="E5098" i="8"/>
  <c r="E5099" i="8"/>
  <c r="E5100" i="8"/>
  <c r="E5101" i="8"/>
  <c r="E5103" i="8"/>
  <c r="E5104" i="8"/>
  <c r="E5102" i="8"/>
  <c r="E5105" i="8"/>
  <c r="E5106" i="8"/>
  <c r="E5108" i="8"/>
  <c r="E5109" i="8"/>
  <c r="E5111" i="8"/>
  <c r="E5107" i="8"/>
  <c r="E5112" i="8"/>
  <c r="E5114" i="8"/>
  <c r="E5110" i="8"/>
  <c r="E5115" i="8"/>
  <c r="E5113" i="8"/>
  <c r="E5116" i="8"/>
  <c r="E5118" i="8"/>
  <c r="E5117" i="8"/>
  <c r="E5122" i="8"/>
  <c r="E5120" i="8"/>
  <c r="E5119" i="8"/>
  <c r="E5121" i="8"/>
  <c r="E5124" i="8"/>
  <c r="E5125" i="8"/>
  <c r="E5123" i="8"/>
  <c r="E5126" i="8"/>
  <c r="E5127" i="8"/>
  <c r="E5128" i="8"/>
  <c r="E5129" i="8"/>
  <c r="E5130" i="8"/>
  <c r="E5132" i="8"/>
  <c r="E5131" i="8"/>
  <c r="E5134" i="8"/>
  <c r="E5135" i="8"/>
  <c r="E5133" i="8"/>
  <c r="E5136" i="8"/>
  <c r="E5137" i="8"/>
  <c r="E5138" i="8"/>
  <c r="E5142" i="8"/>
  <c r="E5140" i="8"/>
  <c r="E5139" i="8"/>
  <c r="E5141" i="8"/>
  <c r="E5144" i="8"/>
  <c r="E5145" i="8"/>
  <c r="E5143" i="8"/>
  <c r="E5146" i="8"/>
  <c r="E5150" i="8"/>
  <c r="E5148" i="8"/>
  <c r="E5147" i="8"/>
  <c r="E5151" i="8"/>
  <c r="E5149" i="8"/>
  <c r="E5155" i="8"/>
  <c r="E5152" i="8"/>
  <c r="E5153" i="8"/>
  <c r="E5156" i="8"/>
  <c r="E5154" i="8"/>
  <c r="E5157" i="8"/>
  <c r="E5158" i="8"/>
  <c r="E5159" i="8"/>
  <c r="E5160" i="8"/>
  <c r="E5161" i="8"/>
  <c r="E5164" i="8"/>
  <c r="E5163" i="8"/>
  <c r="E5162" i="8"/>
  <c r="E5167" i="8"/>
  <c r="E5165" i="8"/>
  <c r="E5168" i="8"/>
  <c r="E5166" i="8"/>
  <c r="E5169" i="8"/>
  <c r="E5170" i="8"/>
  <c r="E5174" i="8"/>
  <c r="E5171" i="8"/>
  <c r="E5172" i="8"/>
  <c r="E5173" i="8"/>
  <c r="E5176" i="8"/>
  <c r="E5177" i="8"/>
  <c r="E5175" i="8"/>
  <c r="E5178" i="8"/>
  <c r="E5182" i="8"/>
  <c r="E5179" i="8"/>
  <c r="E5180" i="8"/>
  <c r="E5184" i="8"/>
  <c r="E5181" i="8"/>
  <c r="E5185" i="8"/>
  <c r="E5183" i="8"/>
  <c r="E5187" i="8"/>
  <c r="E5188" i="8"/>
  <c r="E5186" i="8"/>
  <c r="E5189" i="8"/>
  <c r="E5190" i="8"/>
  <c r="E5191" i="8"/>
  <c r="E5192" i="8"/>
  <c r="E5195" i="8"/>
  <c r="E5194" i="8"/>
  <c r="E5193" i="8"/>
  <c r="E5198" i="8"/>
  <c r="E5196" i="8"/>
  <c r="E5199" i="8"/>
  <c r="E5197" i="8"/>
  <c r="E5202" i="8"/>
  <c r="E5200" i="8"/>
  <c r="E5201" i="8"/>
  <c r="E5204" i="8"/>
  <c r="E5205" i="8"/>
  <c r="E5203" i="8"/>
  <c r="E5206" i="8"/>
  <c r="E5210" i="8"/>
  <c r="E5207" i="8"/>
  <c r="E5208" i="8"/>
  <c r="E5211" i="8"/>
  <c r="E5209" i="8"/>
  <c r="E5212" i="8"/>
  <c r="E5214" i="8"/>
  <c r="E5216" i="8"/>
  <c r="E5213" i="8"/>
  <c r="E5217" i="8"/>
  <c r="E5215" i="8"/>
  <c r="E5218" i="8"/>
  <c r="E5219" i="8"/>
  <c r="E5220" i="8"/>
  <c r="E5224" i="8"/>
  <c r="E5222" i="8"/>
  <c r="E5221" i="8"/>
  <c r="E5225" i="8"/>
  <c r="E5223" i="8"/>
  <c r="E5226" i="8"/>
  <c r="E5227" i="8"/>
  <c r="E5228" i="8"/>
  <c r="E5229" i="8"/>
  <c r="E5230" i="8"/>
  <c r="E5231" i="8"/>
  <c r="E5232" i="8"/>
  <c r="E5234" i="8"/>
  <c r="E5235" i="8"/>
  <c r="E5233" i="8"/>
  <c r="E5236" i="8"/>
  <c r="E5240" i="8"/>
  <c r="E5238" i="8"/>
  <c r="E5237" i="8"/>
  <c r="E5242" i="8"/>
  <c r="E5239" i="8"/>
  <c r="E5241" i="8"/>
  <c r="E5244" i="8"/>
  <c r="E5245" i="8"/>
  <c r="E5247" i="8"/>
  <c r="E5243" i="8"/>
  <c r="E5246" i="8"/>
  <c r="E5250" i="8"/>
  <c r="E5249" i="8"/>
  <c r="E5248" i="8"/>
  <c r="E5254" i="8"/>
  <c r="E5252" i="8"/>
  <c r="E5251" i="8"/>
  <c r="E5256" i="8"/>
  <c r="E5253" i="8"/>
  <c r="E5257" i="8"/>
  <c r="E5255" i="8"/>
  <c r="E5258" i="8"/>
  <c r="E5259" i="8"/>
  <c r="E5260" i="8"/>
  <c r="E5261" i="8"/>
  <c r="E5262" i="8"/>
  <c r="E5264" i="8"/>
  <c r="E5265" i="8"/>
  <c r="E5263" i="8"/>
  <c r="E5267" i="8"/>
  <c r="E5269" i="8"/>
  <c r="E5266" i="8"/>
  <c r="E5270" i="8"/>
  <c r="E5268" i="8"/>
  <c r="E5271" i="8"/>
  <c r="E5272" i="8"/>
  <c r="E5274" i="8"/>
  <c r="E5276" i="8"/>
  <c r="E5273" i="8"/>
  <c r="E5275" i="8"/>
  <c r="E5279" i="8"/>
  <c r="E5277" i="8"/>
  <c r="E5278" i="8"/>
  <c r="E5281" i="8"/>
  <c r="E5282" i="8"/>
  <c r="E5280" i="8"/>
  <c r="E5284" i="8"/>
  <c r="E5285" i="8"/>
  <c r="E5283" i="8"/>
  <c r="E5287" i="8"/>
  <c r="E5288" i="8"/>
  <c r="E5286" i="8"/>
  <c r="E5289" i="8"/>
  <c r="E5290" i="8"/>
  <c r="E5294" i="8"/>
  <c r="E5292" i="8"/>
  <c r="E5291" i="8"/>
  <c r="E5296" i="8"/>
  <c r="E5293" i="8"/>
  <c r="E5297" i="8"/>
  <c r="E5295" i="8"/>
  <c r="E5298" i="8"/>
  <c r="E5299" i="8"/>
  <c r="E5300" i="8"/>
  <c r="E5301" i="8"/>
  <c r="E5302" i="8"/>
  <c r="E5304" i="8"/>
  <c r="E5305" i="8"/>
  <c r="E5303" i="8"/>
  <c r="E5306" i="8"/>
  <c r="E5308" i="8"/>
  <c r="E5310" i="8"/>
  <c r="E5307" i="8"/>
  <c r="E5309" i="8"/>
  <c r="E5312" i="8"/>
  <c r="E5311" i="8"/>
  <c r="E5314" i="8"/>
  <c r="E5315" i="8"/>
  <c r="E5313" i="8"/>
  <c r="E5316" i="8"/>
  <c r="E5317" i="8"/>
  <c r="E5318" i="8"/>
  <c r="E5322" i="8"/>
  <c r="E5319" i="8"/>
  <c r="E5320" i="8"/>
  <c r="E5321" i="8"/>
  <c r="E5324" i="8"/>
  <c r="E5325" i="8"/>
  <c r="E5323" i="8"/>
  <c r="E5326" i="8"/>
  <c r="E5327" i="8"/>
  <c r="E5328" i="8"/>
  <c r="E5329" i="8"/>
  <c r="E5330" i="8"/>
  <c r="E5334" i="8"/>
  <c r="E5331" i="8"/>
  <c r="E5332" i="8"/>
  <c r="E5335" i="8"/>
  <c r="E5333" i="8"/>
  <c r="E5336" i="8"/>
  <c r="E5337" i="8"/>
  <c r="E5338" i="8"/>
  <c r="E5342" i="8"/>
  <c r="E5339" i="8"/>
  <c r="E5340" i="8"/>
  <c r="E5341" i="8"/>
  <c r="E5344" i="8"/>
  <c r="E5343" i="8"/>
  <c r="E5346" i="8"/>
  <c r="E5347" i="8"/>
  <c r="E5345" i="8"/>
  <c r="E5350" i="8"/>
  <c r="E5348" i="8"/>
  <c r="E5349" i="8"/>
  <c r="E5351" i="8"/>
  <c r="E5354" i="8"/>
  <c r="E5352" i="8"/>
  <c r="E5356" i="8"/>
  <c r="E5353" i="8"/>
  <c r="E5357" i="8"/>
  <c r="E5355" i="8"/>
  <c r="E5358" i="8"/>
  <c r="E5359" i="8"/>
  <c r="E5360" i="8"/>
  <c r="E5361" i="8"/>
  <c r="E5362" i="8"/>
  <c r="E5363" i="8"/>
  <c r="E5364" i="8"/>
  <c r="E5365" i="8"/>
  <c r="E5366" i="8"/>
  <c r="E5368" i="8"/>
  <c r="E5370" i="8"/>
  <c r="E5367" i="8"/>
  <c r="E5369" i="8"/>
  <c r="E5372" i="8"/>
  <c r="E5371" i="8"/>
  <c r="E5374" i="8"/>
  <c r="E5373" i="8"/>
  <c r="E5376" i="8"/>
  <c r="E5377" i="8"/>
  <c r="E5375" i="8"/>
  <c r="E5378" i="8"/>
  <c r="E5379" i="8"/>
  <c r="E5380" i="8"/>
  <c r="E5381" i="8"/>
  <c r="E5384" i="8"/>
  <c r="E5382" i="8"/>
  <c r="E5385" i="8"/>
  <c r="E5383" i="8"/>
  <c r="E5387" i="8"/>
  <c r="E5388" i="8"/>
  <c r="E5386" i="8"/>
  <c r="E5389" i="8"/>
  <c r="E5390" i="8"/>
  <c r="E5391" i="8"/>
  <c r="E5393" i="8"/>
  <c r="E5392" i="8"/>
  <c r="E5396" i="8"/>
  <c r="E5394" i="8"/>
  <c r="E5395" i="8"/>
  <c r="E5397" i="8"/>
  <c r="E5401" i="8"/>
  <c r="E5398" i="8"/>
  <c r="E5399" i="8"/>
  <c r="E5402" i="8"/>
  <c r="E5400" i="8"/>
  <c r="E5404" i="8"/>
  <c r="E5403" i="8"/>
  <c r="E5406" i="8"/>
  <c r="E5405" i="8"/>
  <c r="E5410" i="8"/>
  <c r="E5407" i="8"/>
  <c r="E5408" i="8"/>
  <c r="E5411" i="8"/>
  <c r="E5409" i="8"/>
  <c r="E5414" i="8"/>
  <c r="E5412" i="8"/>
  <c r="E5415" i="8"/>
  <c r="E5413" i="8"/>
  <c r="E5416" i="8"/>
  <c r="E5418" i="8"/>
  <c r="E5420" i="8"/>
  <c r="E5417" i="8"/>
  <c r="E5421" i="8"/>
  <c r="E5419" i="8"/>
  <c r="E5422" i="8"/>
  <c r="E5424" i="8"/>
  <c r="E5423" i="8"/>
  <c r="E5426" i="8"/>
  <c r="E5428" i="8"/>
  <c r="E5425" i="8"/>
  <c r="E5430" i="8"/>
  <c r="E5427" i="8"/>
  <c r="E5431" i="8"/>
  <c r="E5429" i="8"/>
  <c r="E5432" i="8"/>
  <c r="E5434" i="8"/>
  <c r="E5433" i="8"/>
  <c r="E5436" i="8"/>
  <c r="E5437" i="8"/>
  <c r="E5435" i="8"/>
  <c r="E5438" i="8"/>
  <c r="E5442" i="8"/>
  <c r="E5439" i="8"/>
  <c r="E5440" i="8"/>
  <c r="E5441" i="8"/>
  <c r="E5444" i="8"/>
  <c r="E5443" i="8"/>
  <c r="E5446" i="8"/>
  <c r="E5447" i="8"/>
  <c r="E5445" i="8"/>
  <c r="E5448" i="8"/>
  <c r="E5449" i="8"/>
  <c r="E5450" i="8"/>
  <c r="E5451" i="8"/>
  <c r="E5452" i="8"/>
  <c r="E5456" i="8"/>
  <c r="E5453" i="8"/>
  <c r="E5454" i="8"/>
  <c r="E5457" i="8"/>
  <c r="E5459" i="8"/>
  <c r="E5455" i="8"/>
  <c r="E5460" i="8"/>
  <c r="E5458" i="8"/>
  <c r="E5462" i="8"/>
  <c r="E5461" i="8"/>
  <c r="E5464" i="8"/>
  <c r="E5465" i="8"/>
  <c r="E5463" i="8"/>
  <c r="E5466" i="8"/>
  <c r="E5470" i="8"/>
  <c r="E5467" i="8"/>
  <c r="E5468" i="8"/>
  <c r="E5471" i="8"/>
  <c r="E5469" i="8"/>
  <c r="E5472" i="8"/>
  <c r="E5476" i="8"/>
  <c r="E5477" i="8"/>
  <c r="E5473" i="8"/>
  <c r="E5474" i="8"/>
  <c r="E5475" i="8"/>
  <c r="E5478" i="8"/>
  <c r="E5479" i="8"/>
  <c r="E5480" i="8"/>
  <c r="E5481" i="8"/>
  <c r="E5483" i="8"/>
  <c r="E5482" i="8"/>
  <c r="E5485" i="8"/>
  <c r="E5487" i="8"/>
  <c r="E5484" i="8"/>
  <c r="E5489" i="8"/>
  <c r="E5486" i="8"/>
  <c r="E5488" i="8"/>
  <c r="E5491" i="8"/>
  <c r="E5493" i="8"/>
  <c r="E5490" i="8"/>
  <c r="E5495" i="8"/>
  <c r="E5492" i="8"/>
  <c r="E5496" i="8"/>
  <c r="E5494" i="8"/>
  <c r="E5497" i="8"/>
  <c r="E5498" i="8"/>
  <c r="E5499" i="8"/>
  <c r="E5500" i="8"/>
  <c r="E5501" i="8"/>
  <c r="E5502" i="8"/>
  <c r="E5505" i="8"/>
  <c r="E5503" i="8"/>
  <c r="E5506" i="8"/>
  <c r="E5504" i="8"/>
  <c r="E5509" i="8"/>
  <c r="E5507" i="8"/>
  <c r="E5510" i="8"/>
  <c r="E5508" i="8"/>
  <c r="E5511" i="8"/>
  <c r="E5512" i="8"/>
  <c r="E5513" i="8"/>
  <c r="E5514" i="8"/>
  <c r="E5516" i="8"/>
  <c r="E5518" i="8"/>
  <c r="E5515" i="8"/>
  <c r="E5517" i="8"/>
  <c r="E5519" i="8"/>
  <c r="E5521" i="8"/>
  <c r="E5522" i="8"/>
  <c r="E5520" i="8"/>
  <c r="E5523" i="8"/>
  <c r="E5524" i="8"/>
  <c r="E5527" i="8"/>
  <c r="E5525" i="8"/>
  <c r="E5526" i="8"/>
  <c r="E5529" i="8"/>
  <c r="E5530" i="8"/>
  <c r="E5528" i="8"/>
  <c r="E5531" i="8"/>
  <c r="E5532" i="8"/>
  <c r="E5533" i="8"/>
  <c r="E5534" i="8"/>
  <c r="E5535" i="8"/>
  <c r="E5536" i="8"/>
  <c r="E5537" i="8"/>
  <c r="E5538" i="8"/>
  <c r="E5539" i="8"/>
  <c r="E5542" i="8"/>
  <c r="E5541" i="8"/>
  <c r="E5540" i="8"/>
  <c r="E5543" i="8"/>
  <c r="E5547" i="8"/>
  <c r="E5544" i="8"/>
  <c r="E5546" i="8"/>
  <c r="E5545" i="8"/>
  <c r="E5550" i="8"/>
  <c r="E5549" i="8"/>
  <c r="E5552" i="8"/>
  <c r="E5548" i="8"/>
  <c r="E5553" i="8"/>
  <c r="E5551" i="8"/>
  <c r="E5554" i="8"/>
  <c r="E5555" i="8"/>
  <c r="E5557" i="8"/>
  <c r="E5560" i="8"/>
  <c r="E5556" i="8"/>
  <c r="E5559" i="8"/>
  <c r="E5558" i="8"/>
  <c r="E5562" i="8"/>
  <c r="E5563" i="8"/>
  <c r="E5561" i="8"/>
  <c r="E5564" i="8"/>
  <c r="E5565" i="8"/>
  <c r="E5566" i="8"/>
  <c r="E5567" i="8"/>
  <c r="E5569" i="8"/>
  <c r="E5570" i="8"/>
  <c r="E5568" i="8"/>
  <c r="E5571" i="8"/>
  <c r="E5573" i="8"/>
  <c r="E5575" i="8"/>
  <c r="E5572" i="8"/>
  <c r="E5576" i="8"/>
  <c r="E5574" i="8"/>
  <c r="E5577" i="8"/>
  <c r="E5579" i="8"/>
  <c r="E5578" i="8"/>
  <c r="E5581" i="8"/>
  <c r="E5580" i="8"/>
  <c r="E5582" i="8"/>
  <c r="E5585" i="8"/>
  <c r="E5583" i="8"/>
  <c r="E5586" i="8"/>
  <c r="E5584" i="8"/>
  <c r="E5587" i="8"/>
  <c r="E5588" i="8"/>
  <c r="E5589" i="8"/>
  <c r="E5593" i="8"/>
  <c r="E5590" i="8"/>
  <c r="E5591" i="8"/>
  <c r="E5594" i="8"/>
  <c r="E5592" i="8"/>
  <c r="E5597" i="8"/>
  <c r="E5595" i="8"/>
  <c r="E5598" i="8"/>
  <c r="E5596" i="8"/>
  <c r="E5601" i="8"/>
  <c r="E5599" i="8"/>
  <c r="E5602" i="8"/>
  <c r="E5600" i="8"/>
  <c r="E5605" i="8"/>
  <c r="E5603" i="8"/>
  <c r="E5606" i="8"/>
  <c r="E5604" i="8"/>
  <c r="E5607" i="8"/>
  <c r="E5608" i="8"/>
  <c r="E5612" i="8"/>
  <c r="E5609" i="8"/>
  <c r="E5610" i="8"/>
  <c r="E5613" i="8"/>
  <c r="E5611" i="8"/>
  <c r="E5614" i="8"/>
  <c r="E5615" i="8"/>
  <c r="E5619" i="8"/>
  <c r="E5616" i="8"/>
  <c r="E5617" i="8"/>
  <c r="E5618" i="8"/>
  <c r="E5621" i="8"/>
  <c r="E5622" i="8"/>
  <c r="E5620" i="8"/>
  <c r="E5623" i="8"/>
  <c r="E5624" i="8"/>
  <c r="E5625" i="8"/>
  <c r="E5627" i="8"/>
  <c r="E5629" i="8"/>
  <c r="E5626" i="8"/>
  <c r="E5630" i="8"/>
  <c r="E5628" i="8"/>
  <c r="E5631" i="8"/>
  <c r="E5632" i="8"/>
  <c r="E5633" i="8"/>
  <c r="E5634" i="8"/>
  <c r="E5637" i="8"/>
  <c r="E5635" i="8"/>
  <c r="E5638" i="8"/>
  <c r="E5636" i="8"/>
  <c r="E5639" i="8"/>
  <c r="E5641" i="8"/>
  <c r="E5640" i="8"/>
  <c r="E5644" i="8"/>
  <c r="E5642" i="8"/>
  <c r="E5643" i="8"/>
  <c r="E5645" i="8"/>
  <c r="E5646" i="8"/>
  <c r="E5647" i="8"/>
  <c r="E5649" i="8"/>
  <c r="E5650" i="8"/>
  <c r="E5648" i="8"/>
  <c r="E5651" i="8"/>
  <c r="E5654" i="8"/>
  <c r="E5652" i="8"/>
  <c r="E5655" i="8"/>
  <c r="E5653" i="8"/>
  <c r="E5657" i="8"/>
  <c r="E5658" i="8"/>
  <c r="E5656" i="8"/>
  <c r="E5659" i="8"/>
  <c r="E5661" i="8"/>
  <c r="E5662" i="8"/>
  <c r="E5660" i="8"/>
  <c r="E5663" i="8"/>
  <c r="E5666" i="8"/>
  <c r="E5664" i="8"/>
  <c r="E5667" i="8"/>
  <c r="E5669" i="8"/>
  <c r="E5665" i="8"/>
  <c r="E5671" i="8"/>
  <c r="E5668" i="8"/>
  <c r="E5672" i="8"/>
  <c r="E5670" i="8"/>
  <c r="E5673" i="8"/>
  <c r="E5674" i="8"/>
  <c r="E5675" i="8"/>
  <c r="E5676" i="8"/>
  <c r="E5679" i="8"/>
  <c r="E5678" i="8"/>
  <c r="E5677" i="8"/>
  <c r="E5681" i="8"/>
  <c r="E5683" i="8"/>
  <c r="E5680" i="8"/>
  <c r="E5684" i="8"/>
  <c r="E5682" i="8"/>
  <c r="E5687" i="8"/>
  <c r="E5685" i="8"/>
  <c r="E5686" i="8"/>
  <c r="E5689" i="8"/>
  <c r="E5691" i="8"/>
  <c r="E5688" i="8"/>
  <c r="E5690" i="8"/>
  <c r="E5693" i="8"/>
  <c r="E5692" i="8"/>
  <c r="E5695" i="8"/>
  <c r="E5696" i="8"/>
  <c r="E5694" i="8"/>
  <c r="E5697" i="8"/>
  <c r="E5699" i="8"/>
  <c r="E5700" i="8"/>
  <c r="E5698" i="8"/>
  <c r="E5701" i="8"/>
  <c r="E5705" i="8"/>
  <c r="E5702" i="8"/>
  <c r="E5703" i="8"/>
  <c r="E5706" i="8"/>
  <c r="E5704" i="8"/>
  <c r="E5707" i="8"/>
  <c r="E5709" i="8"/>
  <c r="E5710" i="8"/>
  <c r="E5708" i="8"/>
  <c r="E5714" i="8"/>
  <c r="E5712" i="8"/>
  <c r="E5711" i="8"/>
  <c r="E5715" i="8"/>
  <c r="E5713" i="8"/>
  <c r="E5717" i="8"/>
  <c r="E5716" i="8"/>
  <c r="E5719" i="8"/>
  <c r="E5718" i="8"/>
  <c r="E5721" i="8"/>
  <c r="E5723" i="8"/>
  <c r="E5720" i="8"/>
  <c r="E5724" i="8"/>
  <c r="E5722" i="8"/>
  <c r="E5725" i="8"/>
  <c r="E5726" i="8"/>
  <c r="E5727" i="8"/>
  <c r="E5728" i="8"/>
  <c r="E5730" i="8"/>
  <c r="E5731" i="8"/>
  <c r="E5729" i="8"/>
  <c r="E5732" i="8"/>
  <c r="E5735" i="8"/>
  <c r="E5734" i="8"/>
  <c r="E5733" i="8"/>
  <c r="E5736" i="8"/>
  <c r="E5738" i="8"/>
  <c r="E5739" i="8"/>
  <c r="E5741" i="8"/>
  <c r="E5737" i="8"/>
  <c r="E5740" i="8"/>
  <c r="E5743" i="8"/>
  <c r="E5744" i="8"/>
  <c r="E5742" i="8"/>
  <c r="E5745" i="8"/>
  <c r="E5747" i="8"/>
  <c r="E5746" i="8"/>
  <c r="E5749" i="8"/>
  <c r="E5750" i="8"/>
  <c r="E5748" i="8"/>
  <c r="E5754" i="8"/>
  <c r="E5751" i="8"/>
  <c r="E5752" i="8"/>
  <c r="E5755" i="8"/>
  <c r="E5753" i="8"/>
  <c r="E5756" i="8"/>
  <c r="E5757" i="8"/>
  <c r="E5759" i="8"/>
  <c r="E5758" i="8"/>
  <c r="E5761" i="8"/>
  <c r="E5762" i="8"/>
  <c r="E5760" i="8"/>
  <c r="E5763" i="8"/>
  <c r="E5764" i="8"/>
  <c r="E5765" i="8"/>
  <c r="E5766" i="8"/>
  <c r="E5767" i="8"/>
  <c r="E5768" i="8"/>
  <c r="E5769" i="8"/>
  <c r="E5772" i="8"/>
  <c r="E5770" i="8"/>
  <c r="E5773" i="8"/>
  <c r="E5771" i="8"/>
  <c r="E5774" i="8"/>
  <c r="E5775" i="8"/>
  <c r="E5776" i="8"/>
  <c r="E5779" i="8"/>
  <c r="E5778" i="8"/>
  <c r="E5777" i="8"/>
  <c r="E5780" i="8"/>
  <c r="E5783" i="8"/>
  <c r="E5782" i="8"/>
  <c r="E5781" i="8"/>
  <c r="E5785" i="8"/>
  <c r="E5784" i="8"/>
  <c r="E5789" i="8"/>
  <c r="E5787" i="8"/>
  <c r="E5786" i="8"/>
  <c r="E5790" i="8"/>
  <c r="E5788" i="8"/>
  <c r="E5791" i="8"/>
  <c r="E5792" i="8"/>
  <c r="E5793" i="8"/>
  <c r="E5794" i="8"/>
  <c r="E5795" i="8"/>
  <c r="E5796" i="8"/>
  <c r="E5799" i="8"/>
  <c r="E5797" i="8"/>
  <c r="E5800" i="8"/>
  <c r="E5798" i="8"/>
  <c r="E5801" i="8"/>
  <c r="E5802" i="8"/>
  <c r="E5805" i="8"/>
  <c r="E5803" i="8"/>
  <c r="E5807" i="8"/>
  <c r="E5804" i="8"/>
  <c r="E5809" i="8"/>
  <c r="E5806" i="8"/>
  <c r="E5810" i="8"/>
  <c r="E5808" i="8"/>
  <c r="E5811" i="8"/>
  <c r="E5813" i="8"/>
  <c r="E5815" i="8"/>
  <c r="E5812" i="8"/>
  <c r="E5816" i="8"/>
  <c r="E5814" i="8"/>
  <c r="E5819" i="8"/>
  <c r="E5817" i="8"/>
  <c r="E5820" i="8"/>
  <c r="E5818" i="8"/>
  <c r="E5821" i="8"/>
  <c r="E5823" i="8"/>
  <c r="E5822" i="8"/>
  <c r="E5825" i="8"/>
  <c r="E5824" i="8"/>
  <c r="E5827" i="8"/>
  <c r="E5829" i="8"/>
  <c r="E5826" i="8"/>
  <c r="E5831" i="8"/>
  <c r="E5828" i="8"/>
  <c r="E5832" i="8"/>
  <c r="E5830" i="8"/>
  <c r="E5833" i="8"/>
  <c r="E5837" i="8"/>
  <c r="E5834" i="8"/>
  <c r="E5836" i="8"/>
  <c r="E5839" i="8"/>
  <c r="E5835" i="8"/>
  <c r="E5840" i="8"/>
  <c r="E5838" i="8"/>
  <c r="E5843" i="8"/>
  <c r="E5841" i="8"/>
  <c r="E5842" i="8"/>
  <c r="E5845" i="8"/>
  <c r="E5844" i="8"/>
  <c r="E5847" i="8"/>
  <c r="E5849" i="8"/>
  <c r="E5846" i="8"/>
  <c r="E5851" i="8"/>
  <c r="E5848" i="8"/>
  <c r="E5852" i="8"/>
  <c r="E5850" i="8"/>
  <c r="E5853" i="8"/>
  <c r="E5854" i="8"/>
  <c r="E5855" i="8"/>
  <c r="E5859" i="8"/>
  <c r="E5856" i="8"/>
  <c r="E5857" i="8"/>
  <c r="E5860" i="8"/>
  <c r="E5858" i="8"/>
  <c r="E5861" i="8"/>
  <c r="E5862" i="8"/>
  <c r="E5863" i="8"/>
  <c r="E5867" i="8"/>
  <c r="E5865" i="8"/>
  <c r="E5864" i="8"/>
  <c r="E5869" i="8"/>
  <c r="E5866" i="8"/>
  <c r="E5870" i="8"/>
  <c r="E5868" i="8"/>
  <c r="E5871" i="8"/>
  <c r="E5872" i="8"/>
  <c r="E5873" i="8"/>
  <c r="E5875" i="8"/>
  <c r="E5876" i="8"/>
  <c r="E5874" i="8"/>
  <c r="E5877" i="8"/>
  <c r="E5879" i="8"/>
  <c r="E5878" i="8"/>
  <c r="E5881" i="8"/>
  <c r="E5883" i="8"/>
  <c r="E5880" i="8"/>
  <c r="E5882" i="8"/>
  <c r="E5884" i="8"/>
  <c r="E5887" i="8"/>
  <c r="E5885" i="8"/>
  <c r="E5886" i="8"/>
  <c r="E5889" i="8"/>
  <c r="E5890" i="8"/>
  <c r="E5888" i="8"/>
  <c r="E5891" i="8"/>
  <c r="E5892" i="8"/>
  <c r="E5893" i="8"/>
  <c r="E5897" i="8"/>
  <c r="E5894" i="8"/>
  <c r="E5895" i="8"/>
  <c r="E5899" i="8"/>
  <c r="E5896" i="8"/>
  <c r="E5900" i="8"/>
  <c r="E5898" i="8"/>
  <c r="E5901" i="8"/>
  <c r="E5902" i="8"/>
  <c r="E5903" i="8"/>
  <c r="E5904" i="8"/>
  <c r="E5905" i="8"/>
  <c r="E5906" i="8"/>
  <c r="E5907" i="8"/>
  <c r="E5909" i="8"/>
  <c r="E5910" i="8"/>
  <c r="E5908" i="8"/>
  <c r="E5911" i="8"/>
  <c r="E5913" i="8"/>
  <c r="E5915" i="8"/>
  <c r="E5912" i="8"/>
  <c r="E5916" i="8"/>
  <c r="E5914" i="8"/>
  <c r="E5917" i="8"/>
  <c r="E5920" i="8"/>
  <c r="E5919" i="8"/>
  <c r="E5918" i="8"/>
  <c r="E5921" i="8"/>
  <c r="E5922" i="8"/>
  <c r="E5923" i="8"/>
  <c r="E5924" i="8"/>
  <c r="E5925" i="8"/>
  <c r="E5926" i="8"/>
  <c r="E5927" i="8"/>
  <c r="E5929" i="8"/>
  <c r="E5930" i="8"/>
  <c r="E5928" i="8"/>
  <c r="E5931" i="8"/>
  <c r="E5935" i="8"/>
  <c r="E5932" i="8"/>
  <c r="E5933" i="8"/>
  <c r="E5936" i="8"/>
  <c r="E5934" i="8"/>
  <c r="E5937" i="8"/>
  <c r="E5939" i="8"/>
  <c r="E5938" i="8"/>
  <c r="E5942" i="8"/>
  <c r="E5941" i="8"/>
  <c r="E5940" i="8"/>
  <c r="E5944" i="8"/>
  <c r="E5945" i="8"/>
  <c r="E5943" i="8"/>
  <c r="E5946" i="8"/>
  <c r="E5948" i="8"/>
  <c r="E5949" i="8"/>
  <c r="E5947" i="8"/>
  <c r="E5953" i="8"/>
  <c r="E5950" i="8"/>
  <c r="E5951" i="8"/>
  <c r="E5954" i="8"/>
  <c r="E5952" i="8"/>
  <c r="E5956" i="8"/>
  <c r="E5957" i="8"/>
  <c r="E5955" i="8"/>
  <c r="E5958" i="8"/>
  <c r="E5959" i="8"/>
  <c r="E5960" i="8"/>
  <c r="E5963" i="8"/>
  <c r="E5961" i="8"/>
  <c r="E5964" i="8"/>
  <c r="E5962" i="8"/>
  <c r="E5967" i="8"/>
  <c r="E5965" i="8"/>
  <c r="E5968" i="8"/>
  <c r="E5966" i="8"/>
  <c r="E5970" i="8"/>
  <c r="E5971" i="8"/>
  <c r="E5969" i="8"/>
  <c r="E5974" i="8"/>
  <c r="E5972" i="8"/>
  <c r="E5975" i="8"/>
  <c r="E5973" i="8"/>
  <c r="E5976" i="8"/>
  <c r="E5978" i="8"/>
  <c r="E5980" i="8"/>
  <c r="E5977" i="8"/>
  <c r="E5982" i="8"/>
  <c r="E5979" i="8"/>
  <c r="E5981" i="8"/>
  <c r="E5984" i="8"/>
  <c r="E5983" i="8"/>
  <c r="E5985" i="8"/>
  <c r="E5986" i="8"/>
  <c r="E5988" i="8"/>
  <c r="E5990" i="8"/>
  <c r="E5987" i="8"/>
  <c r="E5989" i="8"/>
  <c r="E5992" i="8"/>
  <c r="E5993" i="8"/>
  <c r="E5991" i="8"/>
  <c r="E5994" i="8"/>
  <c r="E5995" i="8"/>
  <c r="E5999" i="8"/>
  <c r="E5996" i="8"/>
  <c r="E5997" i="8"/>
  <c r="E6000" i="8"/>
  <c r="E6002" i="8"/>
  <c r="E5998" i="8"/>
  <c r="E6004" i="8"/>
  <c r="E6001" i="8"/>
  <c r="E6005" i="8"/>
  <c r="E6003" i="8"/>
  <c r="E6006" i="8"/>
  <c r="E6008" i="8"/>
  <c r="E6010" i="8"/>
  <c r="E6007" i="8"/>
  <c r="E6012" i="8"/>
  <c r="E6009" i="8"/>
  <c r="E6014" i="8"/>
  <c r="E6011" i="8"/>
  <c r="E6015" i="8"/>
  <c r="E6013" i="8"/>
  <c r="E6016" i="8"/>
  <c r="E6017" i="8"/>
  <c r="E6018" i="8"/>
  <c r="E6019" i="8"/>
  <c r="E6020" i="8"/>
  <c r="E6021" i="8"/>
  <c r="E6022" i="8"/>
  <c r="E6023" i="8"/>
  <c r="E6028" i="8"/>
  <c r="E6024" i="8"/>
  <c r="E6025" i="8"/>
  <c r="E6027" i="8"/>
  <c r="E6026" i="8"/>
  <c r="E6030" i="8"/>
  <c r="E6029" i="8"/>
  <c r="E6034" i="8"/>
  <c r="E6031" i="8"/>
  <c r="E6032" i="8"/>
  <c r="E6033" i="8"/>
  <c r="E6038" i="8"/>
  <c r="E6035" i="8"/>
  <c r="E6036" i="8"/>
  <c r="E6039" i="8"/>
  <c r="E6037" i="8"/>
  <c r="E6042" i="8"/>
  <c r="E6040" i="8"/>
  <c r="E6041" i="8"/>
  <c r="E6044" i="8"/>
  <c r="E6043" i="8"/>
  <c r="E6046" i="8"/>
  <c r="E6045" i="8"/>
  <c r="E6048" i="8"/>
  <c r="E6050" i="8"/>
  <c r="E6047" i="8"/>
  <c r="E6052" i="8"/>
  <c r="E6049" i="8"/>
  <c r="E6053" i="8"/>
  <c r="E6055" i="8"/>
  <c r="E6051" i="8"/>
  <c r="E6057" i="8"/>
  <c r="E6054" i="8"/>
  <c r="E6058" i="8"/>
  <c r="E6056" i="8"/>
  <c r="E6060" i="8"/>
  <c r="E6059" i="8"/>
  <c r="E6062" i="8"/>
  <c r="E6063" i="8"/>
  <c r="E6061" i="8"/>
  <c r="E6065" i="8"/>
  <c r="E6066" i="8"/>
  <c r="E6068" i="8"/>
  <c r="E6064" i="8"/>
  <c r="E6070" i="8"/>
  <c r="E6067" i="8"/>
  <c r="E6069" i="8"/>
  <c r="E6072" i="8"/>
  <c r="E6073" i="8"/>
  <c r="E6071" i="8"/>
  <c r="E6074" i="8"/>
  <c r="E6075" i="8"/>
  <c r="E6078" i="8"/>
  <c r="E6076" i="8"/>
  <c r="E6080" i="8"/>
  <c r="E6077" i="8"/>
  <c r="E6081" i="8"/>
  <c r="E6079" i="8"/>
  <c r="E6082" i="8"/>
  <c r="E6086" i="8"/>
  <c r="E6083" i="8"/>
  <c r="E6084" i="8"/>
  <c r="E6087" i="8"/>
  <c r="E6085" i="8"/>
  <c r="E6090" i="8"/>
  <c r="E6088" i="8"/>
  <c r="E6091" i="8"/>
  <c r="E6089" i="8"/>
  <c r="E6094" i="8"/>
  <c r="E6092" i="8"/>
  <c r="E6095" i="8"/>
  <c r="E6093" i="8"/>
  <c r="E6099" i="8"/>
  <c r="E6096" i="8"/>
  <c r="E6097" i="8"/>
  <c r="E6100" i="8"/>
  <c r="E6102" i="8"/>
  <c r="E6098" i="8"/>
  <c r="E6101" i="8"/>
  <c r="E6104" i="8"/>
  <c r="E6105" i="8"/>
  <c r="E6103" i="8"/>
  <c r="E6108" i="8"/>
  <c r="E6106" i="8"/>
  <c r="E6110" i="8"/>
  <c r="E6107" i="8"/>
  <c r="E6109" i="8"/>
  <c r="E6112" i="8"/>
  <c r="E6114" i="8"/>
  <c r="E6111" i="8"/>
  <c r="E6115" i="8"/>
  <c r="E6113" i="8"/>
  <c r="E6118" i="8"/>
  <c r="E6116" i="8"/>
  <c r="E6117" i="8"/>
  <c r="E6119" i="8"/>
  <c r="E6122" i="8"/>
  <c r="E6120" i="8"/>
  <c r="E6123" i="8"/>
  <c r="E6121" i="8"/>
  <c r="E6124" i="8"/>
  <c r="E6125" i="8"/>
  <c r="E6126" i="8"/>
  <c r="E6127" i="8"/>
  <c r="E6128" i="8"/>
  <c r="E6129" i="8"/>
  <c r="E6131" i="8"/>
  <c r="E6132" i="8"/>
  <c r="E6130" i="8"/>
  <c r="E6133" i="8"/>
  <c r="E6134" i="8"/>
  <c r="E6135" i="8"/>
  <c r="E6136" i="8"/>
  <c r="E6140" i="8"/>
  <c r="E6137" i="8"/>
  <c r="E6138" i="8"/>
  <c r="E6139" i="8"/>
  <c r="E6142" i="8"/>
  <c r="E6141" i="8"/>
  <c r="E6144" i="8"/>
  <c r="E6145" i="8"/>
  <c r="E6143" i="8"/>
  <c r="E6148" i="8"/>
  <c r="E6146" i="8"/>
  <c r="E6150" i="8"/>
  <c r="E6147" i="8"/>
  <c r="E6151" i="8"/>
  <c r="E6149" i="8"/>
  <c r="E6152" i="8"/>
  <c r="E6153" i="8"/>
  <c r="E6154" i="8"/>
  <c r="E6155" i="8"/>
  <c r="E6158" i="8"/>
  <c r="E6156" i="8"/>
  <c r="E6159" i="8"/>
  <c r="E6157" i="8"/>
  <c r="E6160" i="8"/>
  <c r="E6162" i="8"/>
  <c r="E6163" i="8"/>
  <c r="E6161" i="8"/>
  <c r="E6164" i="8"/>
  <c r="E6167" i="8"/>
  <c r="E6165" i="8"/>
  <c r="E6168" i="8"/>
  <c r="E6170" i="8"/>
  <c r="E6166" i="8"/>
  <c r="E6171" i="8"/>
  <c r="E6169" i="8"/>
  <c r="E6172" i="8"/>
  <c r="E6175" i="8"/>
  <c r="E6174" i="8"/>
  <c r="E6173" i="8"/>
  <c r="E6176" i="8"/>
  <c r="E6179" i="8"/>
  <c r="E6178" i="8"/>
  <c r="E6177" i="8"/>
  <c r="E6180" i="8"/>
  <c r="E6182" i="8"/>
  <c r="E6183" i="8"/>
  <c r="E6181" i="8"/>
  <c r="E6185" i="8"/>
  <c r="E6186" i="8"/>
  <c r="E6184" i="8"/>
  <c r="E6188" i="8"/>
  <c r="E6190" i="8"/>
  <c r="E6187" i="8"/>
  <c r="E6191" i="8"/>
  <c r="E6189" i="8"/>
  <c r="E6192" i="8"/>
  <c r="E6193" i="8"/>
  <c r="E6194" i="8"/>
  <c r="E6195" i="8"/>
  <c r="E6196" i="8"/>
  <c r="E6198" i="8"/>
  <c r="E6200" i="8"/>
  <c r="E6197" i="8"/>
  <c r="E6202" i="8"/>
  <c r="E6199" i="8"/>
  <c r="E6203" i="8"/>
  <c r="E6201" i="8"/>
  <c r="E6204" i="8"/>
  <c r="E6205" i="8"/>
  <c r="E6206" i="8"/>
  <c r="E6207" i="8"/>
  <c r="E6208" i="8"/>
  <c r="E6211" i="8"/>
  <c r="E6210" i="8"/>
  <c r="E6209" i="8"/>
  <c r="E6213" i="8"/>
  <c r="E6214" i="8"/>
  <c r="E6212" i="8"/>
  <c r="E6217" i="8"/>
  <c r="E6215" i="8"/>
  <c r="E6216" i="8"/>
  <c r="E6220" i="8"/>
  <c r="E6219" i="8"/>
  <c r="E6218" i="8"/>
  <c r="E6223" i="8"/>
  <c r="E6222" i="8"/>
  <c r="E6221" i="8"/>
  <c r="E6224" i="8"/>
  <c r="E6225" i="8"/>
  <c r="E6226" i="8"/>
  <c r="E6230" i="8"/>
  <c r="E6227" i="8"/>
  <c r="E6228" i="8"/>
  <c r="E6231" i="8"/>
  <c r="E6229" i="8"/>
  <c r="E6235" i="8"/>
  <c r="E6232" i="8"/>
  <c r="E6233" i="8"/>
  <c r="E6236" i="8"/>
  <c r="E6234" i="8"/>
  <c r="E6237" i="8"/>
  <c r="E6240" i="8"/>
  <c r="E6239" i="8"/>
  <c r="E6238" i="8"/>
  <c r="E6242" i="8"/>
  <c r="E6244" i="8"/>
  <c r="E6241" i="8"/>
  <c r="E6246" i="8"/>
  <c r="E6243" i="8"/>
  <c r="E6247" i="8"/>
  <c r="E6245" i="8"/>
  <c r="E6248" i="8"/>
  <c r="E6251" i="8"/>
  <c r="E6250" i="8"/>
  <c r="E6249" i="8"/>
  <c r="E6252" i="8"/>
  <c r="E6256" i="8"/>
  <c r="E6253" i="8"/>
  <c r="E6254" i="8"/>
  <c r="E6257" i="8"/>
  <c r="E6255" i="8"/>
  <c r="E6258" i="8"/>
  <c r="E6259" i="8"/>
  <c r="E6260" i="8"/>
  <c r="E6262" i="8"/>
  <c r="E6263" i="8"/>
  <c r="E6261" i="8"/>
  <c r="E6264" i="8"/>
  <c r="E6265" i="8"/>
  <c r="E6266" i="8"/>
  <c r="E6270" i="8"/>
  <c r="E6267" i="8"/>
  <c r="E6268" i="8"/>
  <c r="E6272" i="8"/>
  <c r="E6269" i="8"/>
  <c r="E6273" i="8"/>
  <c r="E6275" i="8"/>
  <c r="E6271" i="8"/>
  <c r="E6277" i="8"/>
  <c r="E6274" i="8"/>
  <c r="E6278" i="8"/>
  <c r="E6276" i="8"/>
  <c r="E6279" i="8"/>
  <c r="E6280" i="8"/>
  <c r="E6281" i="8"/>
  <c r="E6283" i="8"/>
  <c r="E6285" i="8"/>
  <c r="E6282" i="8"/>
  <c r="E6286" i="8"/>
  <c r="E6284" i="8"/>
  <c r="E6287" i="8"/>
  <c r="E6288" i="8"/>
  <c r="E6289" i="8"/>
  <c r="E6291" i="8"/>
  <c r="E6290" i="8"/>
  <c r="E6293" i="8"/>
  <c r="E6292" i="8"/>
  <c r="E6297" i="8"/>
  <c r="E6294" i="8"/>
  <c r="E6295" i="8"/>
  <c r="E6296" i="8"/>
  <c r="E6298" i="8"/>
  <c r="E6299" i="8"/>
  <c r="E6301" i="8"/>
  <c r="E6300" i="8"/>
  <c r="E6304" i="8"/>
  <c r="E6303" i="8"/>
  <c r="E6302" i="8"/>
  <c r="E6305" i="8"/>
  <c r="E6306" i="8"/>
  <c r="E6307" i="8"/>
  <c r="E6308" i="8"/>
  <c r="E6309" i="8"/>
  <c r="E6313" i="8"/>
  <c r="E6311" i="8"/>
  <c r="E6310" i="8"/>
  <c r="E6312" i="8"/>
  <c r="E6314" i="8"/>
  <c r="E6315" i="8"/>
  <c r="E6317" i="8"/>
  <c r="E6318" i="8"/>
  <c r="E6316" i="8"/>
  <c r="E6319" i="8"/>
  <c r="E6321" i="8"/>
  <c r="E6320" i="8"/>
  <c r="E6323" i="8"/>
  <c r="E6325" i="8"/>
  <c r="E6322" i="8"/>
  <c r="E6326" i="8"/>
  <c r="E6324" i="8"/>
  <c r="E6327" i="8"/>
  <c r="E6328" i="8"/>
  <c r="E6329" i="8"/>
  <c r="E6330" i="8"/>
  <c r="E6333" i="8"/>
  <c r="E6332" i="8"/>
  <c r="E6331" i="8"/>
  <c r="E6337" i="8"/>
  <c r="E6334" i="8"/>
  <c r="E6335" i="8"/>
  <c r="E6338" i="8"/>
  <c r="E6336" i="8"/>
  <c r="E6339" i="8"/>
  <c r="E6341" i="8"/>
  <c r="E6342" i="8"/>
  <c r="E6340" i="8"/>
  <c r="E6343" i="8"/>
  <c r="E6344" i="8"/>
  <c r="E6346" i="8"/>
  <c r="E6347" i="8"/>
  <c r="E6345" i="8"/>
  <c r="E6351" i="8"/>
  <c r="E6348" i="8"/>
  <c r="E6349" i="8"/>
  <c r="E6353" i="8"/>
  <c r="E6350" i="8"/>
  <c r="E6354" i="8"/>
  <c r="E6352" i="8"/>
  <c r="E6357" i="8"/>
  <c r="E6355" i="8"/>
  <c r="E6359" i="8"/>
  <c r="E6356" i="8"/>
  <c r="E6360" i="8"/>
  <c r="E6358" i="8"/>
  <c r="E6361" i="8"/>
  <c r="E6364" i="8"/>
  <c r="E6363" i="8"/>
  <c r="E6362" i="8"/>
  <c r="E6367" i="8"/>
  <c r="E6365" i="8"/>
  <c r="E6368" i="8"/>
  <c r="E6366" i="8"/>
  <c r="E6369" i="8"/>
  <c r="E6370" i="8"/>
  <c r="E6371" i="8"/>
  <c r="E6373" i="8"/>
  <c r="E6372" i="8"/>
  <c r="E6376" i="8"/>
  <c r="E6375" i="8"/>
  <c r="E6374" i="8"/>
  <c r="E6377" i="8"/>
  <c r="E6379" i="8"/>
  <c r="E6380" i="8"/>
  <c r="E6378" i="8"/>
  <c r="E6381" i="8"/>
  <c r="E6383" i="8"/>
  <c r="E6382" i="8"/>
  <c r="E6385" i="8"/>
  <c r="E6384" i="8"/>
  <c r="E6386" i="8"/>
  <c r="E6387" i="8"/>
  <c r="E6388" i="8"/>
  <c r="E6389" i="8"/>
  <c r="E6390" i="8"/>
  <c r="E6391" i="8"/>
  <c r="E6392" i="8"/>
  <c r="E6394" i="8"/>
  <c r="E6397" i="8"/>
  <c r="E6396" i="8"/>
  <c r="E6393" i="8"/>
  <c r="E6395" i="8"/>
  <c r="E6398" i="8"/>
  <c r="E6399" i="8"/>
  <c r="E6403" i="8"/>
  <c r="E6400" i="8"/>
  <c r="E6401" i="8"/>
  <c r="E6404" i="8"/>
  <c r="E6402" i="8"/>
  <c r="E6405" i="8"/>
  <c r="E6407" i="8"/>
  <c r="E6406" i="8"/>
  <c r="E6408" i="8"/>
  <c r="E6411" i="8"/>
  <c r="E6409" i="8"/>
  <c r="E6413" i="8"/>
  <c r="E6410" i="8"/>
  <c r="E6414" i="8"/>
  <c r="E6412" i="8"/>
  <c r="E6415" i="8"/>
  <c r="E6416" i="8"/>
  <c r="E6417" i="8"/>
  <c r="E6419" i="8"/>
  <c r="E6418" i="8"/>
  <c r="E6420" i="8"/>
  <c r="E6423" i="8"/>
  <c r="E6421" i="8"/>
  <c r="E6425" i="8"/>
  <c r="E6422" i="8"/>
  <c r="E6426" i="8"/>
  <c r="E6424" i="8"/>
  <c r="E6427" i="8"/>
  <c r="E6428" i="8"/>
  <c r="E6429" i="8"/>
  <c r="E6430" i="8"/>
  <c r="E6433" i="8"/>
  <c r="E6432" i="8"/>
  <c r="E6431" i="8"/>
  <c r="E6434" i="8"/>
  <c r="E6435" i="8"/>
  <c r="E6436" i="8"/>
  <c r="E6438" i="8"/>
  <c r="E6437" i="8"/>
  <c r="E6440" i="8"/>
  <c r="E6441" i="8"/>
  <c r="E6439" i="8"/>
  <c r="E6443" i="8"/>
  <c r="E6445" i="8"/>
  <c r="E6442" i="8"/>
  <c r="E6446" i="8"/>
  <c r="E6444" i="8"/>
  <c r="E6447" i="8"/>
  <c r="E6448" i="8"/>
  <c r="E6449" i="8"/>
  <c r="E6450" i="8"/>
  <c r="E6453" i="8"/>
  <c r="E6452" i="8"/>
  <c r="E6451" i="8"/>
  <c r="E6457" i="8"/>
  <c r="E6456" i="8"/>
  <c r="E6454" i="8"/>
  <c r="E6459" i="8"/>
  <c r="E6455" i="8"/>
  <c r="E6460" i="8"/>
  <c r="E6458" i="8"/>
  <c r="E6461" i="8"/>
  <c r="E6462" i="8"/>
  <c r="E6463" i="8"/>
  <c r="E6464" i="8"/>
  <c r="E6467" i="8"/>
  <c r="E6466" i="8"/>
  <c r="E6465" i="8"/>
  <c r="E6469" i="8"/>
  <c r="E6468" i="8"/>
  <c r="E6473" i="8"/>
  <c r="E6470" i="8"/>
  <c r="E6471" i="8"/>
  <c r="E6474" i="8"/>
  <c r="E6472" i="8"/>
  <c r="E6477" i="8"/>
  <c r="E6475" i="8"/>
  <c r="E6480" i="8"/>
  <c r="E6476" i="8"/>
  <c r="E6479" i="8"/>
  <c r="E6478" i="8"/>
  <c r="E6482" i="8"/>
  <c r="E6481" i="8"/>
  <c r="E6484" i="8"/>
  <c r="E6485" i="8"/>
  <c r="E6483" i="8"/>
  <c r="E6486" i="8"/>
  <c r="E6487" i="8"/>
  <c r="E6488" i="8"/>
  <c r="E6489" i="8"/>
  <c r="E6490" i="8"/>
  <c r="E6493" i="8"/>
  <c r="E6491" i="8"/>
  <c r="E6494" i="8"/>
  <c r="E6492" i="8"/>
  <c r="E6496" i="8"/>
  <c r="E6497" i="8"/>
  <c r="E6499" i="8"/>
  <c r="E6495" i="8"/>
  <c r="E6500" i="8"/>
  <c r="E6498" i="8"/>
  <c r="E6501" i="8"/>
  <c r="E6505" i="8"/>
  <c r="E6502" i="8"/>
  <c r="E6503" i="8"/>
  <c r="E6506" i="8"/>
  <c r="E6504" i="8"/>
  <c r="E6507" i="8"/>
  <c r="E6511" i="8"/>
  <c r="E6508" i="8"/>
  <c r="E6509" i="8"/>
  <c r="E6510" i="8"/>
  <c r="E6514" i="8"/>
  <c r="E6513" i="8"/>
  <c r="E6512" i="8"/>
  <c r="E6515" i="8"/>
  <c r="E6516" i="8"/>
  <c r="E6517" i="8"/>
  <c r="E6519" i="8"/>
  <c r="E6518" i="8"/>
  <c r="E6520" i="8"/>
  <c r="E6523" i="8"/>
  <c r="E6521" i="8"/>
  <c r="E6525" i="8"/>
  <c r="E6522" i="8"/>
  <c r="E6526" i="8"/>
  <c r="E6524" i="8"/>
  <c r="E6527" i="8"/>
  <c r="E6531" i="8"/>
  <c r="E6528" i="8"/>
  <c r="E6529" i="8"/>
  <c r="E6533" i="8"/>
  <c r="E6530" i="8"/>
  <c r="E6534" i="8"/>
  <c r="E6532" i="8"/>
  <c r="E6535" i="8"/>
  <c r="E6537" i="8"/>
  <c r="E6538" i="8"/>
  <c r="E6536" i="8"/>
  <c r="E6539" i="8"/>
  <c r="E6540" i="8"/>
  <c r="E6541" i="8"/>
  <c r="E6542" i="8"/>
  <c r="E6545" i="8"/>
  <c r="E6543" i="8"/>
  <c r="E6546" i="8"/>
  <c r="E6544" i="8"/>
  <c r="E6549" i="8"/>
  <c r="E6547" i="8"/>
  <c r="E6550" i="8"/>
  <c r="E6548" i="8"/>
  <c r="E6552" i="8"/>
  <c r="E6551" i="8"/>
  <c r="E6556" i="8"/>
  <c r="E6553" i="8"/>
  <c r="E6554" i="8"/>
  <c r="E6557" i="8"/>
  <c r="E6559" i="8"/>
  <c r="E6555" i="8"/>
  <c r="E6560" i="8"/>
  <c r="E6558" i="8"/>
  <c r="E6563" i="8"/>
  <c r="E6561" i="8"/>
  <c r="E6562" i="8"/>
  <c r="E6566" i="8"/>
  <c r="E6565" i="8"/>
  <c r="E6564" i="8"/>
  <c r="E6567" i="8"/>
  <c r="E6568" i="8"/>
  <c r="E6569" i="8"/>
  <c r="E6573" i="8"/>
  <c r="E6570" i="8"/>
  <c r="E6571" i="8"/>
  <c r="E6574" i="8"/>
  <c r="E6576" i="8"/>
  <c r="E6572" i="8"/>
  <c r="E6577" i="8"/>
  <c r="E6575" i="8"/>
  <c r="E6578" i="8"/>
  <c r="E6579" i="8"/>
  <c r="E6580" i="8"/>
  <c r="E6583" i="8"/>
  <c r="E6581" i="8"/>
  <c r="E6584" i="8"/>
  <c r="E6582" i="8"/>
  <c r="E6587" i="8"/>
  <c r="E6585" i="8"/>
  <c r="E6588" i="8"/>
  <c r="E6586" i="8"/>
  <c r="E6589" i="8"/>
  <c r="E6591" i="8"/>
  <c r="E6593" i="8"/>
  <c r="E6590" i="8"/>
  <c r="E6594" i="8"/>
  <c r="E6592" i="8"/>
  <c r="E6595" i="8"/>
  <c r="E6599" i="8"/>
  <c r="E6596" i="8"/>
  <c r="E6597" i="8"/>
  <c r="E6598" i="8"/>
  <c r="E6601" i="8"/>
  <c r="E6602" i="8"/>
  <c r="E6600" i="8"/>
  <c r="E6603" i="8"/>
  <c r="E6604" i="8"/>
  <c r="E6605" i="8"/>
  <c r="E6606" i="8"/>
  <c r="E6607" i="8"/>
  <c r="E6609" i="8"/>
  <c r="E6608" i="8"/>
  <c r="E6611" i="8"/>
  <c r="E6613" i="8"/>
  <c r="E6610" i="8"/>
  <c r="E6614" i="8"/>
  <c r="E6612" i="8"/>
  <c r="E6615" i="8"/>
  <c r="E6619" i="8"/>
  <c r="E6616" i="8"/>
  <c r="E6617" i="8"/>
  <c r="E6622" i="8"/>
  <c r="E6621" i="8"/>
  <c r="E6618" i="8"/>
  <c r="E6620" i="8"/>
  <c r="E6623" i="8"/>
  <c r="E6624" i="8"/>
  <c r="E6627" i="8"/>
  <c r="E6626" i="8"/>
  <c r="E6625" i="8"/>
  <c r="E6631" i="8"/>
  <c r="E6628" i="8"/>
  <c r="E6629" i="8"/>
  <c r="E6633" i="8"/>
  <c r="E6630" i="8"/>
  <c r="E6634" i="8"/>
  <c r="E6632" i="8"/>
  <c r="E6635" i="8"/>
  <c r="E6636" i="8"/>
  <c r="E6637" i="8"/>
  <c r="E6638" i="8"/>
  <c r="E6639" i="8"/>
  <c r="E6640" i="8"/>
  <c r="E6641" i="8"/>
  <c r="E6643" i="8"/>
  <c r="E6642" i="8"/>
  <c r="E6644" i="8"/>
  <c r="E6647" i="8"/>
  <c r="E6645" i="8"/>
  <c r="E6649" i="8"/>
  <c r="E6646" i="8"/>
  <c r="E6651" i="8"/>
  <c r="E6648" i="8"/>
  <c r="E6653" i="8"/>
  <c r="E6650" i="8"/>
  <c r="E6652" i="8"/>
  <c r="E6655" i="8"/>
  <c r="E6656" i="8"/>
  <c r="E6654" i="8"/>
  <c r="E6657" i="8"/>
  <c r="E6658" i="8"/>
  <c r="E6661" i="8"/>
  <c r="E6659" i="8"/>
  <c r="E6662" i="8"/>
  <c r="E6660" i="8"/>
  <c r="E6664" i="8"/>
  <c r="E6665" i="8"/>
  <c r="E6663" i="8"/>
  <c r="E6666" i="8"/>
  <c r="E6667" i="8"/>
  <c r="E6668" i="8"/>
  <c r="E6669" i="8"/>
  <c r="E6671" i="8"/>
  <c r="E6673" i="8"/>
  <c r="E6670" i="8"/>
  <c r="E6675" i="8"/>
  <c r="E6672" i="8"/>
  <c r="E6676" i="8"/>
  <c r="E6674" i="8"/>
  <c r="E6677" i="8"/>
  <c r="E6678" i="8"/>
  <c r="E6679" i="8"/>
  <c r="E6680" i="8"/>
  <c r="E6681" i="8"/>
  <c r="E6685" i="8"/>
  <c r="E6683" i="8"/>
  <c r="E6682" i="8"/>
  <c r="E6686" i="8"/>
  <c r="E6684" i="8"/>
  <c r="E6689" i="8"/>
  <c r="E6687" i="8"/>
  <c r="E6691" i="8"/>
  <c r="E6688" i="8"/>
  <c r="E6692" i="8"/>
  <c r="E6690" i="8"/>
  <c r="E6693" i="8"/>
  <c r="E6694" i="8"/>
  <c r="E6695" i="8"/>
  <c r="E6696" i="8"/>
  <c r="E6699" i="8"/>
  <c r="E6697" i="8"/>
  <c r="E6701" i="8"/>
  <c r="E6698" i="8"/>
  <c r="E6702" i="8"/>
  <c r="E6700" i="8"/>
  <c r="E6703" i="8"/>
  <c r="E6704" i="8"/>
  <c r="E6705" i="8"/>
  <c r="E6707" i="8"/>
  <c r="E6709" i="8"/>
  <c r="E6706" i="8"/>
  <c r="E6708" i="8"/>
  <c r="E6711" i="8"/>
  <c r="E6713" i="8"/>
  <c r="E6710" i="8"/>
  <c r="E6714" i="8"/>
  <c r="E6712" i="8"/>
  <c r="E6717" i="8"/>
  <c r="E6715" i="8"/>
  <c r="E6719" i="8"/>
  <c r="E6716" i="8"/>
  <c r="E6721" i="8"/>
  <c r="E6718" i="8"/>
  <c r="E6722" i="8"/>
  <c r="E6724" i="8"/>
  <c r="E6720" i="8"/>
  <c r="E6725" i="8"/>
  <c r="E6727" i="8"/>
  <c r="E6728" i="8"/>
  <c r="E6723" i="8"/>
  <c r="E6726" i="8"/>
  <c r="E6729" i="8"/>
  <c r="E6730" i="8"/>
  <c r="E6734" i="8"/>
  <c r="E6731" i="8"/>
  <c r="E6732" i="8"/>
  <c r="E6735" i="8"/>
  <c r="E6733" i="8"/>
  <c r="E6738" i="8"/>
  <c r="E6736" i="8"/>
  <c r="E6739" i="8"/>
  <c r="E6737" i="8"/>
  <c r="E6741" i="8"/>
  <c r="E6740" i="8"/>
  <c r="E6744" i="8"/>
  <c r="E6742" i="8"/>
  <c r="E6743" i="8"/>
  <c r="E6747" i="8"/>
  <c r="E6745" i="8"/>
  <c r="E6748" i="8"/>
  <c r="E6746" i="8"/>
  <c r="E6749" i="8"/>
  <c r="E6751" i="8"/>
  <c r="E6752" i="8"/>
  <c r="E6750" i="8"/>
  <c r="E6755" i="8"/>
  <c r="E6753" i="8"/>
  <c r="E6756" i="8"/>
  <c r="E6754" i="8"/>
  <c r="E6757" i="8"/>
  <c r="E6759" i="8"/>
  <c r="E6761" i="8"/>
  <c r="E6758" i="8"/>
  <c r="E6762" i="8"/>
  <c r="E6760" i="8"/>
  <c r="E6764" i="8"/>
  <c r="E6765" i="8"/>
  <c r="E6763" i="8"/>
  <c r="E6766" i="8"/>
  <c r="E6768" i="8"/>
  <c r="E6769" i="8"/>
  <c r="E6767" i="8"/>
  <c r="E6771" i="8"/>
  <c r="E6773" i="8"/>
  <c r="E6770" i="8"/>
  <c r="E6772" i="8"/>
  <c r="E6774" i="8"/>
  <c r="E6775" i="8"/>
  <c r="E6776" i="8"/>
  <c r="E6777" i="8"/>
  <c r="E6778" i="8"/>
  <c r="E6780" i="8"/>
  <c r="E6781" i="8"/>
  <c r="E6779" i="8"/>
  <c r="E6785" i="8"/>
  <c r="E6782" i="8"/>
  <c r="E6783" i="8"/>
  <c r="E6786" i="8"/>
  <c r="E6784" i="8"/>
  <c r="E6787" i="8"/>
  <c r="E6791" i="8"/>
  <c r="E6789" i="8"/>
  <c r="E6788" i="8"/>
  <c r="E6790" i="8"/>
  <c r="E6794" i="8"/>
  <c r="E6793" i="8"/>
  <c r="E6792" i="8"/>
  <c r="E6795" i="8"/>
  <c r="E6796" i="8"/>
  <c r="E6799" i="8"/>
  <c r="E6798" i="8"/>
  <c r="E6797" i="8"/>
  <c r="E6800" i="8"/>
  <c r="E6801" i="8"/>
  <c r="E6802" i="8"/>
  <c r="E6806" i="8"/>
  <c r="E6803" i="8"/>
  <c r="E6804" i="8"/>
  <c r="E6808" i="8"/>
  <c r="E6805" i="8"/>
  <c r="E6811" i="8"/>
  <c r="E6807" i="8"/>
  <c r="E6810" i="8"/>
  <c r="E6813" i="8"/>
  <c r="E6809" i="8"/>
  <c r="E6814" i="8"/>
  <c r="E6812" i="8"/>
  <c r="E6815" i="8"/>
  <c r="E6819" i="8"/>
  <c r="E6816" i="8"/>
  <c r="E6817" i="8"/>
  <c r="E6818" i="8"/>
  <c r="E6821" i="8"/>
  <c r="E6823" i="8"/>
  <c r="E6820" i="8"/>
  <c r="E6824" i="8"/>
  <c r="E6822" i="8"/>
  <c r="E6825" i="8"/>
  <c r="E6826" i="8"/>
  <c r="E6827" i="8"/>
  <c r="E6828" i="8"/>
  <c r="E6829" i="8"/>
  <c r="E6830" i="8"/>
  <c r="E6831" i="8"/>
  <c r="E6832" i="8"/>
  <c r="E6833" i="8"/>
  <c r="E6834" i="8"/>
  <c r="E6835" i="8"/>
  <c r="E6839" i="8"/>
  <c r="E6836" i="8"/>
  <c r="E6837" i="8"/>
  <c r="E6840" i="8"/>
  <c r="E6838" i="8"/>
  <c r="E6841" i="8"/>
  <c r="E6844" i="8"/>
  <c r="E6843" i="8"/>
  <c r="E6842" i="8"/>
  <c r="E6845" i="8"/>
  <c r="E6846" i="8"/>
  <c r="E6847" i="8"/>
  <c r="E6849" i="8"/>
  <c r="E6851" i="8"/>
  <c r="E6848" i="8"/>
  <c r="E6852" i="8"/>
  <c r="E6854" i="8"/>
  <c r="E6850" i="8"/>
  <c r="E6855" i="8"/>
  <c r="E6853" i="8"/>
  <c r="E6856" i="8"/>
  <c r="E6857" i="8"/>
  <c r="E6858" i="8"/>
  <c r="E6860" i="8"/>
  <c r="E6862" i="8"/>
  <c r="E6859" i="8"/>
  <c r="E6861" i="8"/>
  <c r="E6864" i="8"/>
  <c r="E6865" i="8"/>
  <c r="E6863" i="8"/>
  <c r="E6867" i="8"/>
  <c r="E6868" i="8"/>
  <c r="E6866" i="8"/>
  <c r="E6871" i="8"/>
  <c r="E6869" i="8"/>
  <c r="E6870" i="8"/>
  <c r="E6873" i="8"/>
  <c r="E6874" i="8"/>
  <c r="E6872" i="8"/>
  <c r="E6877" i="8"/>
  <c r="E6875" i="8"/>
  <c r="E6879" i="8"/>
  <c r="E6876" i="8"/>
  <c r="E6881" i="8"/>
  <c r="E6878" i="8"/>
  <c r="E6882" i="8"/>
  <c r="E6880" i="8"/>
  <c r="E6883" i="8"/>
  <c r="E6884" i="8"/>
  <c r="E6887" i="8"/>
  <c r="E6885" i="8"/>
  <c r="E6888" i="8"/>
  <c r="E6886" i="8"/>
  <c r="E6889" i="8"/>
  <c r="E6891" i="8"/>
  <c r="E6893" i="8"/>
  <c r="E6890" i="8"/>
  <c r="E6894" i="8"/>
  <c r="E6892" i="8"/>
  <c r="E6895" i="8"/>
  <c r="E6896" i="8"/>
  <c r="E6897" i="8"/>
  <c r="E6898" i="8"/>
  <c r="E6901" i="8"/>
  <c r="E6900" i="8"/>
  <c r="E6899" i="8"/>
  <c r="E6902" i="8"/>
  <c r="E6903" i="8"/>
  <c r="E6904" i="8"/>
  <c r="E6907" i="8"/>
  <c r="E6905" i="8"/>
  <c r="E6908" i="8"/>
  <c r="E6906" i="8"/>
  <c r="E6909" i="8"/>
  <c r="E6911" i="8"/>
  <c r="E6910" i="8"/>
  <c r="E6914" i="8"/>
  <c r="E6913" i="8"/>
  <c r="E6912" i="8"/>
  <c r="E6917" i="8"/>
  <c r="E6915" i="8"/>
  <c r="E6919" i="8"/>
  <c r="E6916" i="8"/>
  <c r="E6918" i="8"/>
  <c r="E6922" i="8"/>
  <c r="E6921" i="8"/>
  <c r="E6920" i="8"/>
  <c r="E6924" i="8"/>
  <c r="E6925" i="8"/>
  <c r="E6927" i="8"/>
  <c r="E6923" i="8"/>
  <c r="E6926" i="8"/>
  <c r="E6928" i="8"/>
  <c r="E6931" i="8"/>
  <c r="E6929" i="8"/>
  <c r="E6933" i="8"/>
  <c r="E6930" i="8"/>
  <c r="E6934" i="8"/>
  <c r="E6932" i="8"/>
  <c r="E6935" i="8"/>
  <c r="E6939" i="8"/>
  <c r="E6936" i="8"/>
  <c r="E6937" i="8"/>
  <c r="E6938" i="8"/>
  <c r="E6941" i="8"/>
  <c r="E6940" i="8"/>
  <c r="E6943" i="8"/>
  <c r="E6945" i="8"/>
  <c r="E6942" i="8"/>
  <c r="E6946" i="8"/>
  <c r="E6944" i="8"/>
  <c r="E6947" i="8"/>
  <c r="E6948" i="8"/>
  <c r="E6951" i="8"/>
  <c r="E6949" i="8"/>
  <c r="E6952" i="8"/>
  <c r="E6950" i="8"/>
  <c r="E6953" i="8"/>
  <c r="E6954" i="8"/>
  <c r="E6955" i="8"/>
  <c r="E6956" i="8"/>
  <c r="E6957" i="8"/>
  <c r="E6961" i="8"/>
  <c r="E6958" i="8"/>
  <c r="E6959" i="8"/>
  <c r="E6962" i="8"/>
  <c r="E6960" i="8"/>
  <c r="E6964" i="8"/>
  <c r="E6965" i="8"/>
  <c r="E6967" i="8"/>
  <c r="E6963" i="8"/>
  <c r="E6968" i="8"/>
  <c r="E6966" i="8"/>
  <c r="E6969" i="8"/>
  <c r="E6972" i="8"/>
  <c r="E6971" i="8"/>
  <c r="E6970" i="8"/>
  <c r="E6973" i="8"/>
  <c r="E6974" i="8"/>
  <c r="E6975" i="8"/>
  <c r="E6976" i="8"/>
  <c r="E6977" i="8"/>
  <c r="E6978" i="8"/>
  <c r="E6981" i="8"/>
  <c r="E6980" i="8"/>
  <c r="E6979" i="8"/>
  <c r="E6982" i="8"/>
  <c r="E6985" i="8"/>
  <c r="E6983" i="8"/>
  <c r="E6987" i="8"/>
  <c r="E6984" i="8"/>
  <c r="E6988" i="8"/>
  <c r="E6986" i="8"/>
  <c r="E6991" i="8"/>
  <c r="E6989" i="8"/>
  <c r="E6993" i="8"/>
  <c r="E6990" i="8"/>
  <c r="E6994" i="8"/>
  <c r="E6992" i="8"/>
  <c r="E6995" i="8"/>
  <c r="E6996" i="8"/>
  <c r="E6997" i="8"/>
  <c r="E7001" i="8"/>
  <c r="E6998" i="8"/>
  <c r="E6999" i="8"/>
  <c r="E7002" i="8"/>
  <c r="E7000" i="8"/>
  <c r="E7004" i="8"/>
  <c r="E7003" i="8"/>
  <c r="E7005" i="8"/>
  <c r="E7006" i="8"/>
  <c r="E7007" i="8"/>
  <c r="E7008" i="8"/>
  <c r="E7010" i="8"/>
  <c r="E7011" i="8"/>
  <c r="E7009" i="8"/>
  <c r="E7014" i="8"/>
  <c r="E7012" i="8"/>
  <c r="E7013" i="8"/>
  <c r="E7016" i="8"/>
  <c r="E7015" i="8"/>
  <c r="E7017" i="8"/>
  <c r="E7018" i="8"/>
  <c r="E7021" i="8"/>
  <c r="E7019" i="8"/>
  <c r="E7024" i="8"/>
  <c r="E7020" i="8"/>
  <c r="E7022" i="8"/>
  <c r="E7025" i="8"/>
  <c r="E7027" i="8"/>
  <c r="E7023" i="8"/>
  <c r="E7028" i="8"/>
  <c r="E7026" i="8"/>
  <c r="E7031" i="8"/>
  <c r="E7029" i="8"/>
  <c r="E7033" i="8"/>
  <c r="E7030" i="8"/>
  <c r="E7034" i="8"/>
  <c r="E7032" i="8"/>
  <c r="E7035" i="8"/>
  <c r="E7037" i="8"/>
  <c r="E7038" i="8"/>
  <c r="E7036" i="8"/>
  <c r="E7041" i="8"/>
  <c r="E7039" i="8"/>
  <c r="E7042" i="8"/>
  <c r="E7044" i="8"/>
  <c r="E7040" i="8"/>
  <c r="E7045" i="8"/>
  <c r="E7043" i="8"/>
  <c r="E7048" i="8"/>
  <c r="E7046" i="8"/>
  <c r="E7049" i="8"/>
  <c r="E7051" i="8"/>
  <c r="E7047" i="8"/>
  <c r="E7053" i="8"/>
  <c r="E7050" i="8"/>
  <c r="E7054" i="8"/>
  <c r="E7052" i="8"/>
  <c r="E7055" i="8"/>
  <c r="E7056" i="8"/>
  <c r="E7057" i="8"/>
  <c r="E7058" i="8"/>
  <c r="E7059" i="8"/>
  <c r="E7060" i="8"/>
  <c r="E7061" i="8"/>
  <c r="E7065" i="8"/>
  <c r="E7062" i="8"/>
  <c r="E7063" i="8"/>
  <c r="E7066" i="8"/>
  <c r="E7064" i="8"/>
  <c r="E7067" i="8"/>
  <c r="E7068" i="8"/>
  <c r="E7069" i="8"/>
  <c r="E7071" i="8"/>
  <c r="E7072" i="8"/>
  <c r="E7070" i="8"/>
  <c r="E7073" i="8"/>
  <c r="E7074" i="8"/>
  <c r="E7075" i="8"/>
  <c r="E7076" i="8"/>
  <c r="E7077" i="8"/>
  <c r="E7078" i="8"/>
  <c r="E7081" i="8"/>
  <c r="E7079" i="8"/>
  <c r="E7082" i="8"/>
  <c r="E7080" i="8"/>
  <c r="E7083" i="8"/>
  <c r="E7084" i="8"/>
  <c r="E7085" i="8"/>
  <c r="E7086" i="8"/>
  <c r="E7087" i="8"/>
  <c r="E7088" i="8"/>
  <c r="E7089" i="8"/>
  <c r="E7091" i="8"/>
  <c r="E7093" i="8"/>
  <c r="E7090" i="8"/>
  <c r="E7094" i="8"/>
  <c r="E7092" i="8"/>
  <c r="E7095" i="8"/>
  <c r="E7099" i="8"/>
  <c r="E7096" i="8"/>
  <c r="E7097" i="8"/>
  <c r="E7098" i="8"/>
  <c r="E7101" i="8"/>
  <c r="E7102" i="8"/>
  <c r="E7100" i="8"/>
  <c r="E7105" i="8"/>
  <c r="E7103" i="8"/>
  <c r="E7107" i="8"/>
  <c r="E7104" i="8"/>
  <c r="E7108" i="8"/>
  <c r="E7106" i="8"/>
  <c r="E7109" i="8"/>
  <c r="E7111" i="8"/>
  <c r="E7112" i="8"/>
  <c r="E7110" i="8"/>
  <c r="E7113" i="8"/>
  <c r="E7114" i="8"/>
  <c r="E7115" i="8"/>
  <c r="E7116" i="8"/>
  <c r="E7117" i="8"/>
  <c r="E7118" i="8"/>
  <c r="E7119" i="8"/>
  <c r="E7124" i="8"/>
  <c r="E7120" i="8"/>
  <c r="E7121" i="8"/>
  <c r="E7123" i="8"/>
  <c r="E7126" i="8"/>
  <c r="E7122" i="8"/>
  <c r="E7127" i="8"/>
  <c r="E7125" i="8"/>
  <c r="E7128" i="8"/>
  <c r="E7129" i="8"/>
  <c r="E7130" i="8"/>
  <c r="E7133" i="8"/>
  <c r="E7131" i="8"/>
  <c r="E7134" i="8"/>
  <c r="E7132" i="8"/>
  <c r="E7135" i="8"/>
  <c r="E7136" i="8"/>
  <c r="E7138" i="8"/>
  <c r="E7137" i="8"/>
  <c r="E7141" i="8"/>
  <c r="E7139" i="8"/>
  <c r="E7144" i="8"/>
  <c r="E7140" i="8"/>
  <c r="E7142" i="8"/>
  <c r="E7145" i="8"/>
  <c r="E7143" i="8"/>
  <c r="E7146" i="8"/>
  <c r="E7147" i="8"/>
  <c r="E7148" i="8"/>
  <c r="E7151" i="8"/>
  <c r="E7150" i="8"/>
  <c r="E7149" i="8"/>
  <c r="E7152" i="8"/>
  <c r="E7153" i="8"/>
  <c r="E7154" i="8"/>
  <c r="E7158" i="8"/>
  <c r="E7155" i="8"/>
  <c r="E7156" i="8"/>
  <c r="E7160" i="8"/>
  <c r="E7157" i="8"/>
  <c r="E7161" i="8"/>
  <c r="E7159" i="8"/>
  <c r="E7162" i="8"/>
  <c r="E7163" i="8"/>
  <c r="E7164" i="8"/>
  <c r="E7168" i="8"/>
  <c r="E7166" i="8"/>
  <c r="E7165" i="8"/>
  <c r="E7167" i="8"/>
  <c r="E7170" i="8"/>
  <c r="E7172" i="8"/>
  <c r="E7169" i="8"/>
  <c r="E7174" i="8"/>
  <c r="E7171" i="8"/>
  <c r="E7175" i="8"/>
  <c r="E7173" i="8"/>
  <c r="E7177" i="8"/>
  <c r="E7176" i="8"/>
  <c r="E7180" i="8"/>
  <c r="E7178" i="8"/>
  <c r="E7179" i="8"/>
  <c r="E7181" i="8"/>
  <c r="E7182" i="8"/>
  <c r="E7183" i="8"/>
  <c r="E7184" i="8"/>
  <c r="E7185" i="8"/>
  <c r="E7188" i="8"/>
  <c r="E7186" i="8"/>
  <c r="E7189" i="8"/>
  <c r="E7187" i="8"/>
  <c r="E7192" i="8"/>
  <c r="E7190" i="8"/>
  <c r="E7193" i="8"/>
  <c r="E7191" i="8"/>
  <c r="E7194" i="8"/>
  <c r="E7195" i="8"/>
  <c r="E7196" i="8"/>
  <c r="E7197" i="8"/>
  <c r="E7198" i="8"/>
  <c r="E7200" i="8"/>
  <c r="E7202" i="8"/>
  <c r="E7199" i="8"/>
  <c r="E7204" i="8"/>
  <c r="E7201" i="8"/>
  <c r="E7206" i="8"/>
  <c r="E7203" i="8"/>
  <c r="E7205" i="8"/>
  <c r="E7208" i="8"/>
  <c r="E7210" i="8"/>
  <c r="E7207" i="8"/>
  <c r="E7212" i="8"/>
  <c r="E7209" i="8"/>
  <c r="E7214" i="8"/>
  <c r="E7211" i="8"/>
  <c r="E7215" i="8"/>
  <c r="E7213" i="8"/>
  <c r="E7216" i="8"/>
  <c r="E7218" i="8"/>
  <c r="E7219" i="8"/>
  <c r="E7217" i="8"/>
  <c r="E7220" i="8"/>
  <c r="E7222" i="8"/>
  <c r="E7221" i="8"/>
  <c r="E7223" i="8"/>
  <c r="E7224" i="8"/>
  <c r="E7228" i="8"/>
  <c r="E7225" i="8"/>
  <c r="E7226" i="8"/>
  <c r="E7229" i="8"/>
  <c r="E7227" i="8"/>
  <c r="E7230" i="8"/>
  <c r="E7231" i="8"/>
  <c r="E7234" i="8"/>
  <c r="E7232" i="8"/>
  <c r="E7235" i="8"/>
  <c r="E7233" i="8"/>
  <c r="E7238" i="8"/>
  <c r="E7236" i="8"/>
  <c r="E7239" i="8"/>
  <c r="E7237" i="8"/>
  <c r="E7242" i="8"/>
  <c r="E7240" i="8"/>
  <c r="E7243" i="8"/>
  <c r="E7241" i="8"/>
  <c r="E7244" i="8"/>
  <c r="E7245" i="8"/>
  <c r="E7248" i="8"/>
  <c r="E7247" i="8"/>
  <c r="E7246" i="8"/>
  <c r="E7249" i="8"/>
  <c r="E7250" i="8"/>
  <c r="E7251" i="8"/>
  <c r="E7254" i="8"/>
  <c r="E7253" i="8"/>
  <c r="E7252" i="8"/>
  <c r="E7256" i="8"/>
  <c r="E7258" i="8"/>
  <c r="E7255" i="8"/>
  <c r="E7260" i="8"/>
  <c r="E7257" i="8"/>
  <c r="E7261" i="8"/>
  <c r="E7259" i="8"/>
  <c r="E7262" i="8"/>
  <c r="E7263" i="8"/>
  <c r="E7264" i="8"/>
  <c r="E7265" i="8"/>
  <c r="E7266" i="8"/>
  <c r="E7267" i="8"/>
  <c r="E7268" i="8"/>
  <c r="E7269" i="8"/>
  <c r="E7272" i="8"/>
  <c r="E7271" i="8"/>
  <c r="E7270" i="8"/>
  <c r="E7273" i="8"/>
  <c r="E7274" i="8"/>
  <c r="E7275" i="8"/>
  <c r="E7276" i="8"/>
  <c r="E7278" i="8"/>
  <c r="E7279" i="8"/>
  <c r="E7277" i="8"/>
  <c r="E7280" i="8"/>
  <c r="E7281" i="8"/>
  <c r="E7282" i="8"/>
  <c r="E7286" i="8"/>
  <c r="E7283" i="8"/>
  <c r="E7284" i="8"/>
  <c r="E7288" i="8"/>
  <c r="E7285" i="8"/>
  <c r="E7289" i="8"/>
  <c r="E7287" i="8"/>
  <c r="E7292" i="8"/>
  <c r="E7290" i="8"/>
  <c r="E7293" i="8"/>
  <c r="E7291" i="8"/>
  <c r="E7294" i="8"/>
  <c r="E7295" i="8"/>
  <c r="E7298" i="8"/>
  <c r="E7296" i="8"/>
  <c r="E7300" i="8"/>
  <c r="E7297" i="8"/>
  <c r="E7299" i="8"/>
  <c r="E7302" i="8"/>
  <c r="E7301" i="8"/>
  <c r="E7305" i="8"/>
  <c r="E7304" i="8"/>
  <c r="E7303" i="8"/>
  <c r="E7306" i="8"/>
  <c r="E7310" i="8"/>
  <c r="E7307" i="8"/>
  <c r="E7308" i="8"/>
  <c r="E7309" i="8"/>
  <c r="E7312" i="8"/>
  <c r="E7311" i="8"/>
  <c r="E7314" i="8"/>
  <c r="E7313" i="8"/>
  <c r="E7315" i="8"/>
  <c r="E7318" i="8"/>
  <c r="E7316" i="8"/>
  <c r="E7319" i="8"/>
  <c r="E7317" i="8"/>
  <c r="E7321" i="8"/>
  <c r="E7322" i="8"/>
  <c r="E7320" i="8"/>
  <c r="E7323" i="8"/>
  <c r="E7324" i="8"/>
  <c r="E7325" i="8"/>
  <c r="E7326" i="8"/>
  <c r="E7330" i="8"/>
  <c r="E7327" i="8"/>
  <c r="E7328" i="8"/>
  <c r="E7332" i="8"/>
  <c r="E7329" i="8"/>
  <c r="E7331" i="8"/>
  <c r="E7334" i="8"/>
  <c r="E7335" i="8"/>
  <c r="E7333" i="8"/>
  <c r="E7336" i="8"/>
  <c r="E7337" i="8"/>
  <c r="E7338" i="8"/>
  <c r="E7342" i="8"/>
  <c r="E7339" i="8"/>
  <c r="E7340" i="8"/>
  <c r="E7343" i="8"/>
  <c r="E7341" i="8"/>
  <c r="E7346" i="8"/>
  <c r="E7345" i="8"/>
  <c r="E7344" i="8"/>
  <c r="E7347" i="8"/>
  <c r="E7349" i="8"/>
  <c r="E7350" i="8"/>
  <c r="E7348" i="8"/>
  <c r="E7352" i="8"/>
  <c r="E7353" i="8"/>
  <c r="E7351" i="8"/>
  <c r="E7354" i="8"/>
  <c r="E7355" i="8"/>
  <c r="E7356" i="8"/>
  <c r="E7357" i="8"/>
  <c r="E7358" i="8"/>
  <c r="E7359" i="8"/>
  <c r="E7362" i="8"/>
  <c r="E7361" i="8"/>
  <c r="E7360" i="8"/>
  <c r="E7363" i="8"/>
  <c r="E7364" i="8"/>
  <c r="E7366" i="8"/>
  <c r="E7365" i="8"/>
  <c r="E7367" i="8"/>
  <c r="E7368" i="8"/>
  <c r="E7369" i="8"/>
  <c r="E7370" i="8"/>
  <c r="E7372" i="8"/>
  <c r="E7373" i="8"/>
  <c r="E7375" i="8"/>
  <c r="E7371" i="8"/>
  <c r="E7376" i="8"/>
  <c r="E7374" i="8"/>
  <c r="E7377" i="8"/>
  <c r="E7378" i="8"/>
  <c r="E7379" i="8"/>
  <c r="E7381" i="8"/>
  <c r="E7382" i="8"/>
  <c r="E7380" i="8"/>
  <c r="E7383" i="8"/>
  <c r="E7384" i="8"/>
  <c r="E7388" i="8"/>
  <c r="E7385" i="8"/>
  <c r="E7386" i="8"/>
  <c r="E7389" i="8"/>
  <c r="E7387" i="8"/>
  <c r="E7390" i="8"/>
  <c r="E7392" i="8"/>
  <c r="E7394" i="8"/>
  <c r="E7391" i="8"/>
  <c r="E7395" i="8"/>
  <c r="E7393" i="8"/>
  <c r="E7397" i="8"/>
  <c r="E7396" i="8"/>
  <c r="E7399" i="8"/>
  <c r="E7400" i="8"/>
  <c r="E7402" i="8"/>
  <c r="E7398" i="8"/>
  <c r="E7403" i="8"/>
  <c r="E7401" i="8"/>
  <c r="E7404" i="8"/>
  <c r="E7408" i="8"/>
  <c r="E7405" i="8"/>
  <c r="E7406" i="8"/>
  <c r="E7409" i="8"/>
  <c r="E7407" i="8"/>
  <c r="E7410" i="8"/>
  <c r="E7411" i="8"/>
  <c r="E7412" i="8"/>
  <c r="E7414" i="8"/>
  <c r="E7415" i="8"/>
  <c r="E7413" i="8"/>
  <c r="E7416" i="8"/>
  <c r="E7417" i="8"/>
  <c r="E7418" i="8"/>
  <c r="E7422" i="8"/>
  <c r="E7419" i="8"/>
  <c r="E7420" i="8"/>
  <c r="E7423" i="8"/>
  <c r="E7425" i="8"/>
  <c r="E7421" i="8"/>
  <c r="E7426" i="8"/>
  <c r="E7424" i="8"/>
  <c r="E7427" i="8"/>
  <c r="E7428" i="8"/>
  <c r="E7429" i="8"/>
  <c r="E7430" i="8"/>
  <c r="E7432" i="8"/>
  <c r="E7433" i="8"/>
  <c r="E7435" i="8"/>
  <c r="E7431" i="8"/>
  <c r="E7436" i="8"/>
  <c r="E7434" i="8"/>
  <c r="E7437" i="8"/>
  <c r="E7438" i="8"/>
  <c r="E7439" i="8"/>
  <c r="E7441" i="8"/>
  <c r="E7442" i="8"/>
  <c r="E7440" i="8"/>
  <c r="E7443" i="8"/>
  <c r="E7445" i="8"/>
  <c r="E7444" i="8"/>
  <c r="E7449" i="8"/>
  <c r="E7446" i="8"/>
  <c r="E7447" i="8"/>
  <c r="E7452" i="8"/>
  <c r="E7448" i="8"/>
  <c r="E7450" i="8"/>
  <c r="E7454" i="8"/>
  <c r="E7451" i="8"/>
  <c r="E7456" i="8"/>
  <c r="E7453" i="8"/>
  <c r="E7458" i="8"/>
  <c r="E7455" i="8"/>
  <c r="E7457" i="8"/>
  <c r="E7461" i="8"/>
  <c r="E7460" i="8"/>
  <c r="E7459" i="8"/>
  <c r="E7464" i="8"/>
  <c r="E7462" i="8"/>
  <c r="E7465" i="8"/>
  <c r="E7463" i="8"/>
  <c r="E7466" i="8"/>
  <c r="E7468" i="8"/>
  <c r="E7469" i="8"/>
  <c r="E7471" i="8"/>
  <c r="E7467" i="8"/>
  <c r="E7472" i="8"/>
  <c r="E7470" i="8"/>
  <c r="E7476" i="8"/>
  <c r="E7473" i="8"/>
  <c r="E7474" i="8"/>
  <c r="E7478" i="8"/>
  <c r="E7475" i="8"/>
  <c r="E7479" i="8"/>
  <c r="E7477" i="8"/>
  <c r="E7480" i="8"/>
  <c r="E7481" i="8"/>
  <c r="E7482" i="8"/>
  <c r="E7483" i="8"/>
  <c r="E7484" i="8"/>
  <c r="E7488" i="8"/>
  <c r="E7485" i="8"/>
  <c r="E7486" i="8"/>
  <c r="E7489" i="8"/>
  <c r="E7487" i="8"/>
  <c r="E7492" i="8"/>
  <c r="E7490" i="8"/>
  <c r="E7493" i="8"/>
  <c r="E7491" i="8"/>
  <c r="E7494" i="8"/>
  <c r="E7495" i="8"/>
  <c r="E7496" i="8"/>
  <c r="E7499" i="8"/>
  <c r="E7497" i="8"/>
  <c r="E7500" i="8"/>
  <c r="E7502" i="8"/>
  <c r="E7498" i="8"/>
  <c r="E7503" i="8"/>
  <c r="E7501" i="8"/>
  <c r="E7504" i="8"/>
  <c r="E7506" i="8"/>
  <c r="E7507" i="8"/>
  <c r="E7505" i="8"/>
  <c r="E7511" i="8"/>
  <c r="E7508" i="8"/>
  <c r="E7509" i="8"/>
  <c r="E7513" i="8"/>
  <c r="E7510" i="8"/>
  <c r="E7516" i="8"/>
  <c r="E7512" i="8"/>
  <c r="E7515" i="8"/>
  <c r="E7514" i="8"/>
  <c r="E7520" i="8"/>
  <c r="E7518" i="8"/>
  <c r="E7517" i="8"/>
  <c r="E7519" i="8"/>
  <c r="E7522" i="8"/>
  <c r="E7523" i="8"/>
  <c r="E7521" i="8"/>
  <c r="E7524" i="8"/>
  <c r="E7525" i="8"/>
  <c r="E7529" i="8"/>
  <c r="E7526" i="8"/>
  <c r="E7527" i="8"/>
  <c r="E7530" i="8"/>
  <c r="E7528" i="8"/>
  <c r="E7531" i="8"/>
  <c r="E7532" i="8"/>
  <c r="E7533" i="8"/>
  <c r="E7535" i="8"/>
  <c r="E7534" i="8"/>
  <c r="E7537" i="8"/>
  <c r="E7539" i="8"/>
  <c r="E7536" i="8"/>
  <c r="E7540" i="8"/>
  <c r="E7542" i="8"/>
  <c r="E7538" i="8"/>
  <c r="E7543" i="8"/>
  <c r="E7541" i="8"/>
  <c r="E7544" i="8"/>
  <c r="E7545" i="8"/>
  <c r="E7546" i="8"/>
  <c r="E7547" i="8"/>
  <c r="E7548" i="8"/>
  <c r="E7549" i="8"/>
  <c r="E7550" i="8"/>
  <c r="E7554" i="8"/>
  <c r="E7551" i="8"/>
  <c r="E7552" i="8"/>
  <c r="E7555" i="8"/>
  <c r="E7553" i="8"/>
  <c r="E7556" i="8"/>
  <c r="E7558" i="8"/>
  <c r="E7559" i="8"/>
  <c r="E7557" i="8"/>
  <c r="E7560" i="8"/>
  <c r="E7561" i="8"/>
  <c r="E7562" i="8"/>
  <c r="E7563" i="8"/>
  <c r="E7564" i="8"/>
  <c r="E7566" i="8"/>
  <c r="E7567" i="8"/>
  <c r="E7565" i="8"/>
  <c r="E7568" i="8"/>
  <c r="E7569" i="8"/>
  <c r="E7570" i="8"/>
  <c r="E7571" i="8"/>
  <c r="E7572" i="8"/>
  <c r="E7573" i="8"/>
  <c r="E7574" i="8"/>
  <c r="E7576" i="8"/>
  <c r="E7575" i="8"/>
  <c r="E7578" i="8"/>
  <c r="E7577" i="8"/>
  <c r="E7580" i="8"/>
  <c r="E7579" i="8"/>
  <c r="E7581" i="8"/>
  <c r="E7582" i="8"/>
  <c r="E7583" i="8"/>
  <c r="E7584" i="8"/>
  <c r="E7588" i="8"/>
  <c r="E7585" i="8"/>
  <c r="E7586" i="8"/>
  <c r="E7587" i="8"/>
  <c r="E7590" i="8"/>
  <c r="E7592" i="8"/>
  <c r="E7589" i="8"/>
  <c r="E7591" i="8"/>
  <c r="E7594" i="8"/>
  <c r="E7596" i="8"/>
  <c r="E7593" i="8"/>
  <c r="E7595" i="8"/>
  <c r="E7597" i="8"/>
  <c r="E7598" i="8"/>
  <c r="E7599" i="8"/>
  <c r="E7600" i="8"/>
  <c r="E7601" i="8"/>
  <c r="E7602" i="8"/>
  <c r="E7603" i="8"/>
  <c r="E7604" i="8"/>
  <c r="E7606" i="8"/>
  <c r="E7608" i="8"/>
  <c r="E7605" i="8"/>
  <c r="E7607" i="8"/>
  <c r="E7610" i="8"/>
  <c r="E7612" i="8"/>
  <c r="E7609" i="8"/>
  <c r="E7613" i="8"/>
  <c r="E7611" i="8"/>
  <c r="E7616" i="8"/>
  <c r="E7614" i="8"/>
  <c r="E7617" i="8"/>
  <c r="E7615" i="8"/>
  <c r="E7618" i="8"/>
  <c r="E7620" i="8"/>
  <c r="E7621" i="8"/>
  <c r="E7619" i="8"/>
  <c r="E7622" i="8"/>
  <c r="E7624" i="8"/>
  <c r="E7623" i="8"/>
  <c r="E7627" i="8"/>
  <c r="E7626" i="8"/>
  <c r="E7625" i="8"/>
  <c r="E7628" i="8"/>
  <c r="E7630" i="8"/>
  <c r="E7631" i="8"/>
  <c r="E7629" i="8"/>
  <c r="E7632" i="8"/>
  <c r="E7633" i="8"/>
  <c r="E7634" i="8"/>
  <c r="E7635" i="8"/>
  <c r="E7636" i="8"/>
  <c r="E7640" i="8"/>
  <c r="E7637" i="8"/>
  <c r="E7638" i="8"/>
  <c r="E7641" i="8"/>
  <c r="E7639" i="8"/>
  <c r="E7642" i="8"/>
  <c r="E7646" i="8"/>
  <c r="E7644" i="8"/>
  <c r="E7643" i="8"/>
  <c r="E7647" i="8"/>
  <c r="E7645" i="8"/>
  <c r="E7650" i="8"/>
  <c r="E7648" i="8"/>
  <c r="E7649" i="8"/>
  <c r="E7651" i="8"/>
  <c r="E7652" i="8"/>
  <c r="E7654" i="8"/>
  <c r="E7656" i="8"/>
  <c r="E7653" i="8"/>
  <c r="E7657" i="8"/>
  <c r="E7655" i="8"/>
  <c r="E7658" i="8"/>
  <c r="E7660" i="8"/>
  <c r="E7659" i="8"/>
  <c r="E7663" i="8"/>
  <c r="E7662" i="8"/>
  <c r="E7661" i="8"/>
  <c r="E7664" i="8"/>
  <c r="E7665" i="8"/>
  <c r="E7666" i="8"/>
  <c r="E7667" i="8"/>
  <c r="E7668" i="8"/>
  <c r="E7669" i="8"/>
  <c r="E7670" i="8"/>
  <c r="E7671" i="8"/>
  <c r="E7672" i="8"/>
  <c r="E7674" i="8"/>
  <c r="E7675" i="8"/>
  <c r="E7673" i="8"/>
  <c r="E7676" i="8"/>
  <c r="E7677" i="8"/>
  <c r="E7681" i="8"/>
  <c r="E7679" i="8"/>
  <c r="E7678" i="8"/>
  <c r="E7683" i="8"/>
  <c r="E7680" i="8"/>
  <c r="E7684" i="8"/>
  <c r="E7682" i="8"/>
  <c r="E7685" i="8"/>
  <c r="E7686" i="8"/>
  <c r="E7687" i="8"/>
  <c r="E7688" i="8"/>
  <c r="E7690" i="8"/>
  <c r="E7692" i="8"/>
  <c r="E7689" i="8"/>
  <c r="E7691" i="8"/>
  <c r="E7693" i="8"/>
  <c r="E7694" i="8"/>
  <c r="E7696" i="8"/>
  <c r="E7695" i="8"/>
  <c r="E7698" i="8"/>
  <c r="E7697" i="8"/>
  <c r="E7701" i="8"/>
  <c r="E7699" i="8"/>
  <c r="E7700" i="8"/>
  <c r="E7702" i="8"/>
  <c r="E7703" i="8"/>
  <c r="E7704" i="8"/>
  <c r="E7705" i="8"/>
  <c r="E7706" i="8"/>
  <c r="E7708" i="8"/>
  <c r="E7707" i="8"/>
  <c r="E7710" i="8"/>
  <c r="E7711" i="8"/>
  <c r="E7709" i="8"/>
  <c r="E7712" i="8"/>
  <c r="E7714" i="8"/>
  <c r="E7713" i="8"/>
  <c r="E7716" i="8"/>
  <c r="E7718" i="8"/>
  <c r="E7715" i="8"/>
  <c r="E7717" i="8"/>
  <c r="E7720" i="8"/>
  <c r="E7722" i="8"/>
  <c r="E7719" i="8"/>
  <c r="E7721" i="8"/>
  <c r="E7725" i="8"/>
  <c r="E7724" i="8"/>
  <c r="E7723" i="8"/>
  <c r="E7726" i="8"/>
  <c r="E7727" i="8"/>
  <c r="E7728" i="8"/>
  <c r="E7730" i="8"/>
  <c r="E7731" i="8"/>
  <c r="E7729" i="8"/>
  <c r="E7732" i="8"/>
  <c r="E7733" i="8"/>
  <c r="E7735" i="8"/>
  <c r="E7734" i="8"/>
  <c r="E7738" i="8"/>
  <c r="E7737" i="8"/>
  <c r="E7740" i="8"/>
  <c r="E7736" i="8"/>
  <c r="E7742" i="8"/>
  <c r="E7739" i="8"/>
  <c r="E7743" i="8"/>
  <c r="E7741" i="8"/>
  <c r="E7746" i="8"/>
  <c r="E7744" i="8"/>
  <c r="E7747" i="8"/>
  <c r="E7745" i="8"/>
  <c r="E7748" i="8"/>
  <c r="E7749" i="8"/>
  <c r="E7750" i="8"/>
  <c r="E7751" i="8"/>
  <c r="E7752" i="8"/>
  <c r="E7753" i="8"/>
  <c r="E7754" i="8"/>
  <c r="E7758" i="8"/>
  <c r="E7755" i="8"/>
  <c r="E7756" i="8"/>
  <c r="E7757" i="8"/>
  <c r="E7760" i="8"/>
  <c r="E7759" i="8"/>
  <c r="E7762" i="8"/>
  <c r="E7764" i="8"/>
  <c r="E7761" i="8"/>
  <c r="E7763" i="8"/>
  <c r="E7766" i="8"/>
  <c r="E7767" i="8"/>
  <c r="E7765" i="8"/>
  <c r="E7768" i="8"/>
  <c r="E7769" i="8"/>
  <c r="E7770" i="8"/>
  <c r="E7772" i="8"/>
  <c r="E7774" i="8"/>
  <c r="E7771" i="8"/>
  <c r="E7776" i="8"/>
  <c r="E7773" i="8"/>
  <c r="E7777" i="8"/>
  <c r="E7775" i="8"/>
  <c r="E7778" i="8"/>
  <c r="E7779" i="8"/>
  <c r="E7780" i="8"/>
  <c r="E7782" i="8"/>
  <c r="E7784" i="8"/>
  <c r="E7781" i="8"/>
  <c r="E7785" i="8"/>
  <c r="E7783" i="8"/>
  <c r="E7786" i="8"/>
  <c r="E7788" i="8"/>
  <c r="E7790" i="8"/>
  <c r="E7787" i="8"/>
  <c r="E7789" i="8"/>
  <c r="E7791" i="8"/>
  <c r="E7793" i="8"/>
  <c r="E7794" i="8"/>
  <c r="E7792" i="8"/>
  <c r="E7795" i="8"/>
  <c r="E7799" i="8"/>
  <c r="E7797" i="8"/>
  <c r="E7796" i="8"/>
  <c r="E7800" i="8"/>
  <c r="E7798" i="8"/>
  <c r="E7801" i="8"/>
  <c r="E7804" i="8"/>
  <c r="E7802" i="8"/>
  <c r="E7803" i="8"/>
  <c r="E7806" i="8"/>
  <c r="E7807" i="8"/>
  <c r="E7805" i="8"/>
  <c r="E7808" i="8"/>
  <c r="E7809" i="8"/>
  <c r="E7810" i="8"/>
  <c r="E7811" i="8"/>
  <c r="E7812" i="8"/>
  <c r="E7814" i="8"/>
  <c r="E7813" i="8"/>
  <c r="E7816" i="8"/>
  <c r="E7818" i="8"/>
  <c r="E7815" i="8"/>
  <c r="E7820" i="8"/>
  <c r="E7817" i="8"/>
  <c r="E7822" i="8"/>
  <c r="E7819" i="8"/>
  <c r="E7824" i="8"/>
  <c r="E7821" i="8"/>
  <c r="E7825" i="8"/>
  <c r="E7823" i="8"/>
  <c r="E7828" i="8"/>
  <c r="E7826" i="8"/>
  <c r="E7830" i="8"/>
  <c r="E7827" i="8"/>
  <c r="E7831" i="8"/>
  <c r="E7829" i="8"/>
  <c r="E7832" i="8"/>
  <c r="E7834" i="8"/>
  <c r="E7835" i="8"/>
  <c r="E7833" i="8"/>
  <c r="E7836" i="8"/>
  <c r="E7837" i="8"/>
  <c r="E7840" i="8"/>
  <c r="E7838" i="8"/>
  <c r="E7842" i="8"/>
  <c r="E7839" i="8"/>
  <c r="E7841" i="8"/>
  <c r="E7844" i="8"/>
  <c r="E7846" i="8"/>
  <c r="E7843" i="8"/>
  <c r="E7848" i="8"/>
  <c r="E7845" i="8"/>
  <c r="E7850" i="8"/>
  <c r="E7847" i="8"/>
  <c r="E7851" i="8"/>
  <c r="E7849" i="8"/>
  <c r="E7852" i="8"/>
  <c r="E7854" i="8"/>
  <c r="E7853" i="8"/>
  <c r="E7856" i="8"/>
  <c r="E7857" i="8"/>
  <c r="E7855" i="8"/>
  <c r="E7858" i="8"/>
  <c r="E7859" i="8"/>
  <c r="E7860" i="8"/>
  <c r="E7862" i="8"/>
  <c r="E7861" i="8"/>
  <c r="E7864" i="8"/>
  <c r="E7866" i="8"/>
  <c r="E7863" i="8"/>
  <c r="E7867" i="8"/>
  <c r="E7865" i="8"/>
  <c r="E7870" i="8"/>
  <c r="E7868" i="8"/>
  <c r="E7871" i="8"/>
  <c r="E7869" i="8"/>
  <c r="E7874" i="8"/>
  <c r="E7872" i="8"/>
  <c r="E7875" i="8"/>
  <c r="E7873" i="8"/>
  <c r="E7876" i="8"/>
  <c r="E7877" i="8"/>
  <c r="E7878" i="8"/>
  <c r="E7879" i="8"/>
  <c r="E7880" i="8"/>
  <c r="E7881" i="8"/>
  <c r="E7882" i="8"/>
  <c r="E7884" i="8"/>
  <c r="E7885" i="8"/>
  <c r="E7883" i="8"/>
  <c r="E7887" i="8"/>
  <c r="E7888" i="8"/>
  <c r="E7886" i="8"/>
  <c r="E7891" i="8"/>
  <c r="E7890" i="8"/>
  <c r="E7889" i="8"/>
  <c r="E7892" i="8"/>
  <c r="E7895" i="8"/>
  <c r="E7894" i="8"/>
  <c r="E7893" i="8"/>
  <c r="E7896" i="8"/>
  <c r="E7898" i="8"/>
  <c r="E7900" i="8"/>
  <c r="E7897" i="8"/>
  <c r="E7901" i="8"/>
  <c r="E7899" i="8"/>
  <c r="E7902" i="8"/>
  <c r="E7904" i="8"/>
  <c r="E7905" i="8"/>
  <c r="E7903" i="8"/>
  <c r="E7908" i="8"/>
  <c r="E7906" i="8"/>
  <c r="E7909" i="8"/>
  <c r="E7907" i="8"/>
  <c r="E7910" i="8"/>
  <c r="E7912" i="8"/>
  <c r="E7911" i="8"/>
  <c r="E7914" i="8"/>
  <c r="E7915" i="8"/>
  <c r="E7913" i="8"/>
  <c r="E7916" i="8"/>
  <c r="E7917" i="8"/>
  <c r="E7918" i="8"/>
  <c r="E7919" i="8"/>
  <c r="E7920" i="8"/>
  <c r="E7921" i="8"/>
  <c r="E7923" i="8"/>
  <c r="E7924" i="8"/>
  <c r="E7922" i="8"/>
  <c r="E7925" i="8"/>
  <c r="E7926" i="8"/>
  <c r="E7927" i="8"/>
  <c r="E7928" i="8"/>
  <c r="E7931" i="8"/>
  <c r="E7932" i="8"/>
  <c r="E7929" i="8"/>
  <c r="E7930" i="8"/>
  <c r="E7934" i="8"/>
  <c r="E7935" i="8"/>
  <c r="E7933" i="8"/>
  <c r="E7938" i="8"/>
  <c r="E7936" i="8"/>
  <c r="E7939" i="8"/>
  <c r="E7937" i="8"/>
  <c r="E7942" i="8"/>
  <c r="E7940" i="8"/>
  <c r="E7944" i="8"/>
  <c r="E7941" i="8"/>
  <c r="E7945" i="8"/>
  <c r="E7947" i="8"/>
  <c r="E7943" i="8"/>
  <c r="E7948" i="8"/>
  <c r="E7946" i="8"/>
  <c r="E7950" i="8"/>
  <c r="E7951" i="8"/>
  <c r="E7949" i="8"/>
  <c r="E7952" i="8"/>
  <c r="E7954" i="8"/>
  <c r="E7956" i="8"/>
  <c r="E7953" i="8"/>
  <c r="E7957" i="8"/>
  <c r="E7955" i="8"/>
  <c r="E7958" i="8"/>
  <c r="E7959" i="8"/>
  <c r="E7960" i="8"/>
  <c r="E7961" i="8"/>
  <c r="E7962" i="8"/>
  <c r="E7964" i="8"/>
  <c r="E7963" i="8"/>
  <c r="E7968" i="8"/>
  <c r="E7966" i="8"/>
  <c r="E7965" i="8"/>
  <c r="E7970" i="8"/>
  <c r="E7967" i="8"/>
  <c r="E7971" i="8"/>
  <c r="E7969" i="8"/>
  <c r="E7972" i="8"/>
  <c r="E7974" i="8"/>
  <c r="E7973" i="8"/>
  <c r="E7976" i="8"/>
  <c r="E7977" i="8"/>
  <c r="E7975" i="8"/>
  <c r="E7978" i="8"/>
  <c r="E7979" i="8"/>
  <c r="E7980" i="8"/>
  <c r="E7984" i="8"/>
  <c r="E7981" i="8"/>
  <c r="E7982" i="8"/>
  <c r="E7985" i="8"/>
  <c r="E7983" i="8"/>
  <c r="E7988" i="8"/>
  <c r="E7987" i="8"/>
  <c r="E7986" i="8"/>
  <c r="E7990" i="8"/>
  <c r="E7991" i="8"/>
  <c r="E7989" i="8"/>
  <c r="E7994" i="8"/>
  <c r="E7992" i="8"/>
  <c r="E7995" i="8"/>
  <c r="E7993" i="8"/>
  <c r="E7996" i="8"/>
  <c r="E7997" i="8"/>
  <c r="E7998" i="8"/>
  <c r="E7999" i="8"/>
  <c r="E8000" i="8"/>
  <c r="E8001" i="8"/>
  <c r="E8003" i="8"/>
  <c r="E8004" i="8"/>
  <c r="E8002" i="8"/>
  <c r="E8006" i="8"/>
  <c r="E8008" i="8"/>
  <c r="E8005" i="8"/>
  <c r="E8010" i="8"/>
  <c r="E8007" i="8"/>
  <c r="E8011" i="8"/>
  <c r="E8009" i="8"/>
  <c r="E8012" i="8"/>
  <c r="E8013" i="8"/>
  <c r="E8014" i="8"/>
  <c r="E8015" i="8"/>
  <c r="E8016" i="8"/>
  <c r="E8017" i="8"/>
  <c r="E8018" i="8"/>
  <c r="E8020" i="8"/>
  <c r="E8021" i="8"/>
  <c r="E8019" i="8"/>
  <c r="E8022" i="8"/>
  <c r="E8024" i="8"/>
  <c r="E8025" i="8"/>
  <c r="E8023" i="8"/>
  <c r="E8029" i="8"/>
  <c r="E8026" i="8"/>
  <c r="E8027" i="8"/>
  <c r="E8031" i="8"/>
  <c r="E8028" i="8"/>
  <c r="E8032" i="8"/>
  <c r="E8030" i="8"/>
  <c r="E8033" i="8"/>
  <c r="E8034" i="8"/>
  <c r="E8035" i="8"/>
  <c r="E8036" i="8"/>
  <c r="E8037" i="8"/>
  <c r="E8039" i="8"/>
  <c r="E8040" i="8"/>
  <c r="E8038" i="8"/>
  <c r="E8041" i="8"/>
  <c r="E8042" i="8"/>
  <c r="E8044" i="8"/>
  <c r="E8046" i="8"/>
  <c r="E8043" i="8"/>
  <c r="E8047" i="8"/>
  <c r="E8045" i="8"/>
  <c r="E8048" i="8"/>
  <c r="E8049" i="8"/>
  <c r="E8051" i="8"/>
  <c r="E8050" i="8"/>
  <c r="E8053" i="8"/>
  <c r="E8054" i="8"/>
  <c r="E8052" i="8"/>
  <c r="E8055" i="8"/>
  <c r="E8057" i="8"/>
  <c r="E8059" i="8"/>
  <c r="E8056" i="8"/>
  <c r="E8058" i="8"/>
  <c r="E8060" i="8"/>
  <c r="E8061" i="8"/>
  <c r="E8062" i="8"/>
  <c r="E8063" i="8"/>
  <c r="E8065" i="8"/>
  <c r="E8067" i="8"/>
  <c r="E8064" i="8"/>
  <c r="E8070" i="8"/>
  <c r="E8066" i="8"/>
  <c r="E8068" i="8"/>
  <c r="E8071" i="8"/>
  <c r="E8069" i="8"/>
  <c r="E8072" i="8"/>
  <c r="E8073" i="8"/>
  <c r="E8074" i="8"/>
  <c r="E8075" i="8"/>
  <c r="E8076" i="8"/>
  <c r="E8080" i="8"/>
  <c r="E8077" i="8"/>
  <c r="E8078" i="8"/>
  <c r="E8081" i="8"/>
  <c r="E8079" i="8"/>
  <c r="E8082" i="8"/>
  <c r="E8083" i="8"/>
  <c r="E8084" i="8"/>
  <c r="E8087" i="8"/>
  <c r="E8085" i="8"/>
  <c r="E8088" i="8"/>
  <c r="E8086" i="8"/>
  <c r="E8090" i="8"/>
  <c r="E8089" i="8"/>
  <c r="E8092" i="8"/>
  <c r="E8094" i="8"/>
  <c r="E8091" i="8"/>
  <c r="E8093" i="8"/>
  <c r="E8095" i="8"/>
  <c r="E8097" i="8"/>
  <c r="E8098" i="8"/>
  <c r="E8096" i="8"/>
  <c r="E8099" i="8"/>
  <c r="E8100" i="8"/>
  <c r="E8101" i="8"/>
  <c r="E8102" i="8"/>
  <c r="E8103" i="8"/>
  <c r="E8107" i="8"/>
  <c r="E8104" i="8"/>
  <c r="E8108" i="8"/>
  <c r="E8105" i="8"/>
  <c r="E8106" i="8"/>
  <c r="E8112" i="8"/>
  <c r="E8109" i="8"/>
  <c r="E8110" i="8"/>
  <c r="E8114" i="8"/>
  <c r="E8111" i="8"/>
  <c r="E8115" i="8"/>
  <c r="E8113" i="8"/>
  <c r="E8116" i="8"/>
  <c r="E8118" i="8"/>
  <c r="E8120" i="8"/>
  <c r="E8117" i="8"/>
  <c r="E8122" i="8"/>
  <c r="E8119" i="8"/>
  <c r="E8123" i="8"/>
  <c r="E8121" i="8"/>
  <c r="E8124" i="8"/>
  <c r="E8125" i="8"/>
  <c r="E8126" i="8"/>
  <c r="E8127" i="8"/>
  <c r="E8128" i="8"/>
  <c r="E8130" i="8"/>
  <c r="E8129" i="8"/>
  <c r="E8134" i="8"/>
  <c r="E8132" i="8"/>
  <c r="E8131" i="8"/>
  <c r="E8133" i="8"/>
  <c r="E8136" i="8"/>
  <c r="E8135" i="8"/>
  <c r="E8138" i="8"/>
  <c r="E8137" i="8"/>
  <c r="E8140" i="8"/>
  <c r="E8141" i="8"/>
  <c r="E8139" i="8"/>
  <c r="E8143" i="8"/>
  <c r="E8144" i="8"/>
  <c r="E8142" i="8"/>
  <c r="E8146" i="8"/>
  <c r="E8149" i="8"/>
  <c r="E8148" i="8"/>
  <c r="E8145" i="8"/>
  <c r="E8147" i="8"/>
  <c r="E8151" i="8"/>
  <c r="E8153" i="8"/>
  <c r="E8150" i="8"/>
  <c r="E8152" i="8"/>
  <c r="E8154" i="8"/>
  <c r="E8155" i="8"/>
  <c r="E8156" i="8"/>
  <c r="E8158" i="8"/>
  <c r="E8159" i="8"/>
  <c r="E8157" i="8"/>
  <c r="E8161" i="8"/>
  <c r="E8163" i="8"/>
  <c r="E8160" i="8"/>
  <c r="E8164" i="8"/>
  <c r="E8162" i="8"/>
  <c r="E8167" i="8"/>
  <c r="E8165" i="8"/>
  <c r="E8168" i="8"/>
  <c r="E8166" i="8"/>
  <c r="E8169" i="8"/>
  <c r="E8170" i="8"/>
  <c r="E8172" i="8"/>
  <c r="E8173" i="8"/>
  <c r="E8175" i="8"/>
  <c r="E8171" i="8"/>
  <c r="E8176" i="8"/>
  <c r="E8174" i="8"/>
  <c r="E8177" i="8"/>
  <c r="E8179" i="8"/>
  <c r="E8181" i="8"/>
  <c r="E8178" i="8"/>
  <c r="E8180" i="8"/>
  <c r="E8182" i="8"/>
  <c r="E8183" i="8"/>
  <c r="E8184" i="8"/>
  <c r="E8185" i="8"/>
  <c r="E8186" i="8"/>
  <c r="E8187" i="8"/>
  <c r="E8188" i="8"/>
  <c r="E8189" i="8"/>
  <c r="E8193" i="8"/>
  <c r="E8190" i="8"/>
  <c r="E8191" i="8"/>
  <c r="E8194" i="8"/>
  <c r="E8192" i="8"/>
  <c r="E8197" i="8"/>
  <c r="E8196" i="8"/>
  <c r="E8195" i="8"/>
  <c r="E8198" i="8"/>
  <c r="E8200" i="8"/>
  <c r="E8201" i="8"/>
  <c r="E8199" i="8"/>
  <c r="E8203" i="8"/>
  <c r="E8205" i="8"/>
  <c r="E8202" i="8"/>
  <c r="E8206" i="8"/>
  <c r="E8204" i="8"/>
  <c r="E8207" i="8"/>
  <c r="E8208" i="8"/>
  <c r="E8210" i="8"/>
  <c r="E8209" i="8"/>
  <c r="E8212" i="8"/>
  <c r="E8213" i="8"/>
  <c r="E8215" i="8"/>
  <c r="E8211" i="8"/>
  <c r="E8216" i="8"/>
  <c r="E8218" i="8"/>
  <c r="E8214" i="8"/>
  <c r="E8219" i="8"/>
  <c r="E8217" i="8"/>
  <c r="E8220" i="8"/>
  <c r="E8222" i="8"/>
  <c r="E8223" i="8"/>
  <c r="E8225" i="8"/>
  <c r="E8221" i="8"/>
  <c r="E8226" i="8"/>
  <c r="E8224" i="8"/>
  <c r="E8228" i="8"/>
  <c r="E8229" i="8"/>
  <c r="E8227" i="8"/>
  <c r="E8232" i="8"/>
  <c r="E8230" i="8"/>
  <c r="E8233" i="8"/>
  <c r="E8231" i="8"/>
  <c r="E8234" i="8"/>
  <c r="E8235" i="8"/>
  <c r="E8236" i="8"/>
  <c r="E8237" i="8"/>
  <c r="E8238" i="8"/>
  <c r="E8239" i="8"/>
  <c r="E8240" i="8"/>
  <c r="E8242" i="8"/>
  <c r="E8244" i="8"/>
  <c r="E8241" i="8"/>
  <c r="E8243" i="8"/>
  <c r="E8245" i="8"/>
  <c r="E8246" i="8"/>
  <c r="E8249" i="8"/>
  <c r="E8248" i="8"/>
  <c r="E8247" i="8"/>
  <c r="E8250" i="8"/>
  <c r="E8251" i="8"/>
  <c r="E8252" i="8"/>
  <c r="E8253" i="8"/>
  <c r="E8257" i="8"/>
  <c r="E8254" i="8"/>
  <c r="E8255" i="8"/>
  <c r="E8258" i="8"/>
  <c r="E8256" i="8"/>
  <c r="E8262" i="8"/>
  <c r="E8259" i="8"/>
  <c r="E8260" i="8"/>
  <c r="E8263" i="8"/>
  <c r="E8261" i="8"/>
  <c r="E8265" i="8"/>
  <c r="E8264" i="8"/>
  <c r="E8267" i="8"/>
  <c r="E8268" i="8"/>
  <c r="E8266" i="8"/>
  <c r="E8269" i="8"/>
  <c r="E8273" i="8"/>
  <c r="E8270" i="8"/>
  <c r="E8271" i="8"/>
  <c r="E8275" i="8"/>
  <c r="E8272" i="8"/>
  <c r="E8276" i="8"/>
  <c r="E8274" i="8"/>
  <c r="E8278" i="8"/>
  <c r="E8280" i="8"/>
  <c r="E8277" i="8"/>
  <c r="E8281" i="8"/>
  <c r="E8283" i="8"/>
  <c r="E8279" i="8"/>
  <c r="E8284" i="8"/>
  <c r="E8286" i="8"/>
  <c r="E8282" i="8"/>
  <c r="E8285" i="8"/>
  <c r="E8287" i="8"/>
  <c r="E8288" i="8"/>
  <c r="E8289" i="8"/>
  <c r="E8290" i="8"/>
  <c r="E8291" i="8"/>
  <c r="E8292" i="8"/>
  <c r="E8296" i="8"/>
  <c r="E8293" i="8"/>
  <c r="E8294" i="8"/>
  <c r="E8297" i="8"/>
  <c r="E8295" i="8"/>
  <c r="E8299" i="8"/>
  <c r="E8298" i="8"/>
  <c r="E8302" i="8"/>
  <c r="E8301" i="8"/>
  <c r="E8300" i="8"/>
  <c r="E8305" i="8"/>
  <c r="E8303" i="8"/>
  <c r="E8306" i="8"/>
  <c r="E8304" i="8"/>
  <c r="E8307" i="8"/>
  <c r="E8308" i="8"/>
  <c r="E8309" i="8"/>
  <c r="E8310" i="8"/>
  <c r="E8312" i="8"/>
  <c r="E8311" i="8"/>
  <c r="E8314" i="8"/>
  <c r="E8317" i="8"/>
  <c r="E8315" i="8"/>
  <c r="E8313" i="8"/>
  <c r="E8318" i="8"/>
  <c r="E8316" i="8"/>
  <c r="E8319" i="8"/>
  <c r="E8321" i="8"/>
  <c r="E8323" i="8"/>
  <c r="E8320" i="8"/>
  <c r="E8324" i="8"/>
  <c r="E8322" i="8"/>
  <c r="E8325" i="8"/>
  <c r="E8326" i="8"/>
  <c r="E8329" i="8"/>
  <c r="E8328" i="8"/>
  <c r="E8327" i="8"/>
  <c r="E8330" i="8"/>
  <c r="E8331" i="8"/>
  <c r="E8332" i="8"/>
  <c r="E8336" i="8"/>
  <c r="E8333" i="8"/>
  <c r="E8334" i="8"/>
  <c r="E8337" i="8"/>
  <c r="E8335" i="8"/>
  <c r="E8338" i="8"/>
  <c r="E8339" i="8"/>
  <c r="E8341" i="8"/>
  <c r="E8342" i="8"/>
  <c r="E8340" i="8"/>
  <c r="E8343" i="8"/>
  <c r="E8345" i="8"/>
  <c r="E8344" i="8"/>
  <c r="E8347" i="8"/>
  <c r="E8346" i="8"/>
  <c r="E8350" i="8"/>
  <c r="E8348" i="8"/>
  <c r="E8349" i="8"/>
  <c r="E8351" i="8"/>
  <c r="E8352" i="8"/>
  <c r="E8353" i="8"/>
  <c r="E8354" i="8"/>
  <c r="E8356" i="8"/>
  <c r="E8358" i="8"/>
  <c r="E8355" i="8"/>
  <c r="E8357" i="8"/>
  <c r="E8359" i="8"/>
  <c r="E8363" i="8"/>
  <c r="E8360" i="8"/>
  <c r="E8361" i="8"/>
  <c r="E8364" i="8"/>
  <c r="E8366" i="8"/>
  <c r="E8362" i="8"/>
  <c r="E8367" i="8"/>
  <c r="E8369" i="8"/>
  <c r="E8365" i="8"/>
  <c r="E8371" i="8"/>
  <c r="E8368" i="8"/>
  <c r="E8370" i="8"/>
  <c r="E8373" i="8"/>
  <c r="E8372" i="8"/>
  <c r="E8376" i="8"/>
  <c r="E8375" i="8"/>
  <c r="E8374" i="8"/>
  <c r="E8377" i="8"/>
  <c r="E8378" i="8"/>
  <c r="E8379" i="8"/>
  <c r="E8380" i="8"/>
  <c r="E8381" i="8"/>
  <c r="E8385" i="8"/>
  <c r="E8383" i="8"/>
  <c r="E8382" i="8"/>
  <c r="E8386" i="8"/>
  <c r="E8388" i="8"/>
  <c r="E8384" i="8"/>
  <c r="E8390" i="8"/>
  <c r="E8387" i="8"/>
  <c r="E8392" i="8"/>
  <c r="E8389" i="8"/>
  <c r="E8391" i="8"/>
  <c r="E8394" i="8"/>
  <c r="E8396" i="8"/>
  <c r="E8393" i="8"/>
  <c r="E8395" i="8"/>
  <c r="E8397" i="8"/>
  <c r="E8398" i="8"/>
  <c r="E8401" i="8"/>
  <c r="E8400" i="8"/>
  <c r="E8399" i="8"/>
  <c r="E8402" i="8"/>
  <c r="E8406" i="8"/>
  <c r="E8403" i="8"/>
  <c r="E8404" i="8"/>
  <c r="E8408" i="8"/>
  <c r="E8405" i="8"/>
  <c r="E8410" i="8"/>
  <c r="E8407" i="8"/>
  <c r="E8412" i="8"/>
  <c r="E8409" i="8"/>
  <c r="E8413" i="8"/>
  <c r="E8411" i="8"/>
  <c r="E8416" i="8"/>
  <c r="E8415" i="8"/>
  <c r="E8414" i="8"/>
  <c r="E8417" i="8"/>
  <c r="E8420" i="8"/>
  <c r="E8419" i="8"/>
  <c r="E8418" i="8"/>
  <c r="E8424" i="8"/>
  <c r="E8421" i="8"/>
  <c r="E8422" i="8"/>
  <c r="E8425" i="8"/>
  <c r="E8423" i="8"/>
  <c r="E8426" i="8"/>
  <c r="E8427" i="8"/>
  <c r="E8428" i="8"/>
  <c r="E8429" i="8"/>
  <c r="E8430" i="8"/>
  <c r="E8431" i="8"/>
  <c r="E8435" i="8"/>
  <c r="E8432" i="8"/>
  <c r="E8433" i="8"/>
  <c r="E8436" i="8"/>
  <c r="E8434" i="8"/>
  <c r="E8437" i="8"/>
  <c r="E8438" i="8"/>
  <c r="E8439" i="8"/>
  <c r="E8440" i="8"/>
  <c r="E8444" i="8"/>
  <c r="E8441" i="8"/>
  <c r="E8442" i="8"/>
  <c r="E8445" i="8"/>
  <c r="E8443" i="8"/>
  <c r="E8446" i="8"/>
  <c r="E8448" i="8"/>
  <c r="E8447" i="8"/>
  <c r="E8450" i="8"/>
  <c r="E8451" i="8"/>
  <c r="E8449" i="8"/>
  <c r="E8452" i="8"/>
  <c r="E8453" i="8"/>
  <c r="E8454" i="8"/>
  <c r="E8457" i="8"/>
  <c r="E8456" i="8"/>
  <c r="E8455" i="8"/>
  <c r="E8458" i="8"/>
  <c r="E8459" i="8"/>
  <c r="E8460" i="8"/>
  <c r="E8461" i="8"/>
  <c r="E8462" i="8"/>
  <c r="E8463" i="8"/>
  <c r="E8465" i="8"/>
  <c r="E8466" i="8"/>
  <c r="E8464" i="8"/>
  <c r="E8467" i="8"/>
  <c r="E8469" i="8"/>
  <c r="E8468" i="8"/>
  <c r="E8472" i="8"/>
  <c r="E8471" i="8"/>
  <c r="E8470" i="8"/>
  <c r="E8474" i="8"/>
  <c r="E8476" i="8"/>
  <c r="E8473" i="8"/>
  <c r="E8477" i="8"/>
  <c r="E8475" i="8"/>
  <c r="E8478" i="8"/>
  <c r="E8480" i="8"/>
  <c r="E8481" i="8"/>
  <c r="E8479" i="8"/>
  <c r="E8484" i="8"/>
  <c r="E8482" i="8"/>
  <c r="E8485" i="8"/>
  <c r="E8483" i="8"/>
  <c r="E8486" i="8"/>
  <c r="E8487" i="8"/>
  <c r="E8488" i="8"/>
  <c r="E8489" i="8"/>
  <c r="E8492" i="8"/>
  <c r="E8493" i="8"/>
  <c r="E8490" i="8"/>
  <c r="E8491" i="8"/>
  <c r="E8495" i="8"/>
  <c r="E8497" i="8"/>
  <c r="E8494" i="8"/>
  <c r="E8496" i="8"/>
  <c r="E8498" i="8"/>
  <c r="E8499" i="8"/>
  <c r="E8500" i="8"/>
  <c r="E8501" i="8"/>
  <c r="E8502" i="8"/>
  <c r="E8504" i="8"/>
  <c r="E8505" i="8"/>
  <c r="E8503" i="8"/>
  <c r="E8506" i="8"/>
  <c r="E8507" i="8"/>
  <c r="E8508" i="8"/>
  <c r="E8509" i="8"/>
  <c r="E8510" i="8"/>
  <c r="E8512" i="8"/>
  <c r="E8513" i="8"/>
  <c r="E8515" i="8"/>
  <c r="E8511" i="8"/>
  <c r="E8516" i="8"/>
  <c r="E8514" i="8"/>
  <c r="E8517" i="8"/>
  <c r="E8519" i="8"/>
  <c r="E8520" i="8"/>
  <c r="E8518" i="8"/>
  <c r="E8524" i="8"/>
  <c r="E8521" i="8"/>
  <c r="E8522" i="8"/>
  <c r="E8525" i="8"/>
  <c r="E8523" i="8"/>
  <c r="E8526" i="8"/>
  <c r="E8527" i="8"/>
  <c r="E8528" i="8"/>
  <c r="E8529" i="8"/>
  <c r="E8530" i="8"/>
  <c r="E8531" i="8"/>
  <c r="E8532" i="8"/>
  <c r="E8533" i="8"/>
  <c r="E8534" i="8"/>
  <c r="E8535" i="8"/>
  <c r="E8538" i="8"/>
  <c r="E8536" i="8"/>
  <c r="E8537" i="8"/>
  <c r="E8540" i="8"/>
  <c r="E8541" i="8"/>
  <c r="E8539" i="8"/>
  <c r="E8543" i="8"/>
  <c r="E8544" i="8"/>
  <c r="E8542" i="8"/>
  <c r="E8545" i="8"/>
  <c r="E8546" i="8"/>
  <c r="E8550" i="8"/>
  <c r="E8547" i="8"/>
  <c r="E8548" i="8"/>
  <c r="E8551" i="8"/>
  <c r="E8549" i="8"/>
  <c r="E8552" i="8"/>
  <c r="E8553" i="8"/>
  <c r="E8557" i="8"/>
  <c r="E8554" i="8"/>
  <c r="E8555" i="8"/>
  <c r="E8558" i="8"/>
  <c r="E8560" i="8"/>
  <c r="E8556" i="8"/>
  <c r="E8562" i="8"/>
  <c r="E8559" i="8"/>
  <c r="E8563" i="8"/>
  <c r="E8561" i="8"/>
  <c r="E8564" i="8"/>
  <c r="E8568" i="8"/>
  <c r="E8565" i="8"/>
  <c r="E8566" i="8"/>
  <c r="E8569" i="8"/>
  <c r="E8567" i="8"/>
  <c r="E8570" i="8"/>
  <c r="E8574" i="8"/>
  <c r="E8571" i="8"/>
  <c r="E8572" i="8"/>
  <c r="E8575" i="8"/>
  <c r="E8573" i="8"/>
  <c r="E8576" i="8"/>
  <c r="E8577" i="8"/>
  <c r="E8578" i="8"/>
  <c r="E8582" i="8"/>
  <c r="E8579" i="8"/>
  <c r="E8580" i="8"/>
  <c r="E8584" i="8"/>
  <c r="E8581" i="8"/>
  <c r="E8585" i="8"/>
  <c r="E8583" i="8"/>
  <c r="E8586" i="8"/>
  <c r="E8587" i="8"/>
  <c r="E8588" i="8"/>
  <c r="E8589" i="8"/>
  <c r="E8590" i="8"/>
  <c r="E8591" i="8"/>
  <c r="E8592" i="8"/>
  <c r="E8594" i="8"/>
  <c r="E8595" i="8"/>
  <c r="E8598" i="8"/>
  <c r="E8593" i="8"/>
  <c r="E8597" i="8"/>
  <c r="E8600" i="8"/>
  <c r="E8596" i="8"/>
  <c r="E8602" i="8"/>
  <c r="E8599" i="8"/>
  <c r="E8604" i="8"/>
  <c r="E8601" i="8"/>
  <c r="E8605" i="8"/>
  <c r="E8603" i="8"/>
  <c r="E8606" i="8"/>
  <c r="E8610" i="8"/>
  <c r="E8607" i="8"/>
  <c r="E8608" i="8"/>
  <c r="E8611" i="8"/>
  <c r="E8609" i="8"/>
  <c r="E8612" i="8"/>
  <c r="E8614" i="8"/>
  <c r="E8615" i="8"/>
  <c r="E8613" i="8"/>
  <c r="E8616" i="8"/>
  <c r="E8618" i="8"/>
  <c r="E8619" i="8"/>
  <c r="E8617" i="8"/>
  <c r="E8623" i="8"/>
  <c r="E8620" i="8"/>
  <c r="E8621" i="8"/>
  <c r="E8624" i="8"/>
  <c r="E8622" i="8"/>
  <c r="E8625" i="8"/>
  <c r="E8629" i="8"/>
  <c r="E8627" i="8"/>
  <c r="E8626" i="8"/>
  <c r="E8631" i="8"/>
  <c r="E8628" i="8"/>
  <c r="E8632" i="8"/>
  <c r="E8634" i="8"/>
  <c r="E8630" i="8"/>
  <c r="E8636" i="8"/>
  <c r="E8633" i="8"/>
  <c r="E8635" i="8"/>
  <c r="E8638" i="8"/>
  <c r="E8640" i="8"/>
  <c r="E8637" i="8"/>
  <c r="E8641" i="8"/>
  <c r="E8639" i="8"/>
  <c r="E8642" i="8"/>
  <c r="E8643" i="8"/>
  <c r="E8644" i="8"/>
  <c r="E8647" i="8"/>
  <c r="E8646" i="8"/>
  <c r="E8649" i="8"/>
  <c r="E8645" i="8"/>
  <c r="E8650" i="8"/>
  <c r="E8648" i="8"/>
  <c r="E8652" i="8"/>
  <c r="E8651" i="8"/>
  <c r="E8654" i="8"/>
  <c r="E8653" i="8"/>
  <c r="E8655" i="8"/>
  <c r="E8658" i="8"/>
  <c r="E8656" i="8"/>
  <c r="E8657" i="8"/>
  <c r="E8660" i="8"/>
  <c r="E8661" i="8"/>
  <c r="E8659" i="8"/>
  <c r="E8662" i="8"/>
  <c r="E8666" i="8"/>
  <c r="E8663" i="8"/>
  <c r="E8664" i="8"/>
  <c r="E8667" i="8"/>
  <c r="E8665" i="8"/>
  <c r="E8668" i="8"/>
  <c r="E8669" i="8"/>
  <c r="E8670" i="8"/>
  <c r="E8671" i="8"/>
  <c r="E8672" i="8"/>
  <c r="E8673" i="8"/>
  <c r="E8674" i="8"/>
  <c r="E8675" i="8"/>
  <c r="E8676" i="8"/>
  <c r="E8677" i="8"/>
  <c r="E8678" i="8"/>
  <c r="E8679" i="8"/>
  <c r="E8680" i="8"/>
  <c r="E8681" i="8"/>
  <c r="E8683" i="8"/>
  <c r="E8685" i="8"/>
  <c r="E8682" i="8"/>
  <c r="E8684" i="8"/>
  <c r="E8686" i="8"/>
  <c r="E8690" i="8"/>
  <c r="E8687" i="8"/>
  <c r="E8688" i="8"/>
  <c r="E8691" i="8"/>
  <c r="E8689" i="8"/>
  <c r="E8692" i="8"/>
  <c r="E8695" i="8"/>
  <c r="E8694" i="8"/>
  <c r="E8693" i="8"/>
  <c r="E8699" i="8"/>
  <c r="E8696" i="8"/>
  <c r="E8697" i="8"/>
  <c r="E8701" i="8"/>
  <c r="E8698" i="8"/>
  <c r="E8702" i="8"/>
  <c r="E8700" i="8"/>
  <c r="E8703" i="8"/>
  <c r="E8707" i="8"/>
  <c r="E8704" i="8"/>
  <c r="E8705" i="8"/>
  <c r="E8708" i="8"/>
  <c r="E8706" i="8"/>
  <c r="E8709" i="8"/>
  <c r="E8710" i="8"/>
  <c r="E8711" i="8"/>
  <c r="E8712" i="8"/>
  <c r="E8713" i="8"/>
  <c r="E8716" i="8"/>
  <c r="E8714" i="8"/>
  <c r="E8717" i="8"/>
  <c r="E8715" i="8"/>
  <c r="E8719" i="8"/>
  <c r="E8718" i="8"/>
  <c r="E8721" i="8"/>
  <c r="E8723" i="8"/>
  <c r="E8720" i="8"/>
  <c r="E8724" i="8"/>
  <c r="E8722" i="8"/>
  <c r="E8725" i="8"/>
  <c r="E8727" i="8"/>
  <c r="E8728" i="8"/>
  <c r="E8730" i="8"/>
  <c r="E8726" i="8"/>
  <c r="E8731" i="8"/>
  <c r="E8729" i="8"/>
  <c r="E8732" i="8"/>
  <c r="E8733" i="8"/>
  <c r="E8734" i="8"/>
  <c r="E8735" i="8"/>
  <c r="E8736" i="8"/>
  <c r="E8738" i="8"/>
  <c r="E8739" i="8"/>
  <c r="E8737" i="8"/>
  <c r="E8743" i="8"/>
  <c r="E8740" i="8"/>
  <c r="E8741" i="8"/>
  <c r="E8745" i="8"/>
  <c r="E8742" i="8"/>
  <c r="E8746" i="8"/>
  <c r="E8744" i="8"/>
  <c r="E8747" i="8"/>
  <c r="E8750" i="8"/>
  <c r="E8749" i="8"/>
  <c r="E8748" i="8"/>
  <c r="E8753" i="8"/>
  <c r="E8751" i="8"/>
  <c r="E8761" i="8"/>
  <c r="E8758" i="8"/>
  <c r="E8756" i="8"/>
  <c r="E8754" i="8"/>
  <c r="E8755" i="8"/>
  <c r="E8752" i="8"/>
  <c r="E8759" i="8"/>
  <c r="E8762" i="8"/>
  <c r="E8757" i="8"/>
  <c r="E8760" i="8"/>
  <c r="G8530" i="8" l="1"/>
  <c r="L8530" i="8" s="1"/>
  <c r="F8530" i="8"/>
  <c r="K8530" i="8" s="1"/>
  <c r="I8530" i="8"/>
  <c r="N8530" i="8" s="1"/>
  <c r="H8530" i="8"/>
  <c r="M8530" i="8" s="1"/>
  <c r="J8530" i="8"/>
  <c r="O8530" i="8" s="1"/>
  <c r="G8232" i="8"/>
  <c r="L8232" i="8" s="1"/>
  <c r="J8232" i="8"/>
  <c r="O8232" i="8" s="1"/>
  <c r="I8232" i="8"/>
  <c r="N8232" i="8" s="1"/>
  <c r="H8232" i="8"/>
  <c r="M8232" i="8" s="1"/>
  <c r="F8232" i="8"/>
  <c r="K8232" i="8" s="1"/>
  <c r="F8011" i="8"/>
  <c r="K8011" i="8" s="1"/>
  <c r="H8011" i="8"/>
  <c r="M8011" i="8" s="1"/>
  <c r="J8011" i="8"/>
  <c r="O8011" i="8" s="1"/>
  <c r="I8011" i="8"/>
  <c r="N8011" i="8" s="1"/>
  <c r="G8011" i="8"/>
  <c r="L8011" i="8" s="1"/>
  <c r="G7692" i="8"/>
  <c r="L7692" i="8" s="1"/>
  <c r="J7692" i="8"/>
  <c r="O7692" i="8" s="1"/>
  <c r="I7692" i="8"/>
  <c r="N7692" i="8" s="1"/>
  <c r="H7692" i="8"/>
  <c r="M7692" i="8" s="1"/>
  <c r="F7692" i="8"/>
  <c r="K7692" i="8" s="1"/>
  <c r="I7410" i="8"/>
  <c r="N7410" i="8" s="1"/>
  <c r="H7410" i="8"/>
  <c r="M7410" i="8" s="1"/>
  <c r="G7410" i="8"/>
  <c r="L7410" i="8" s="1"/>
  <c r="F7410" i="8"/>
  <c r="K7410" i="8" s="1"/>
  <c r="J7410" i="8"/>
  <c r="O7410" i="8" s="1"/>
  <c r="G7192" i="8"/>
  <c r="L7192" i="8" s="1"/>
  <c r="J7192" i="8"/>
  <c r="O7192" i="8" s="1"/>
  <c r="I7192" i="8"/>
  <c r="N7192" i="8" s="1"/>
  <c r="H7192" i="8"/>
  <c r="M7192" i="8" s="1"/>
  <c r="F7192" i="8"/>
  <c r="K7192" i="8" s="1"/>
  <c r="J7011" i="8"/>
  <c r="O7011" i="8" s="1"/>
  <c r="I7011" i="8"/>
  <c r="N7011" i="8" s="1"/>
  <c r="F7011" i="8"/>
  <c r="K7011" i="8" s="1"/>
  <c r="G7011" i="8"/>
  <c r="L7011" i="8" s="1"/>
  <c r="H7011" i="8"/>
  <c r="M7011" i="8" s="1"/>
  <c r="J6771" i="8"/>
  <c r="O6771" i="8" s="1"/>
  <c r="I6771" i="8"/>
  <c r="N6771" i="8" s="1"/>
  <c r="H6771" i="8"/>
  <c r="M6771" i="8" s="1"/>
  <c r="G6771" i="8"/>
  <c r="L6771" i="8" s="1"/>
  <c r="F6771" i="8"/>
  <c r="K6771" i="8" s="1"/>
  <c r="J6548" i="8"/>
  <c r="O6548" i="8" s="1"/>
  <c r="I6548" i="8"/>
  <c r="N6548" i="8" s="1"/>
  <c r="H6548" i="8"/>
  <c r="M6548" i="8" s="1"/>
  <c r="G6548" i="8"/>
  <c r="L6548" i="8" s="1"/>
  <c r="F6548" i="8"/>
  <c r="K6548" i="8" s="1"/>
  <c r="J6349" i="8"/>
  <c r="O6349" i="8" s="1"/>
  <c r="I6349" i="8"/>
  <c r="N6349" i="8" s="1"/>
  <c r="H6349" i="8"/>
  <c r="M6349" i="8" s="1"/>
  <c r="G6349" i="8"/>
  <c r="L6349" i="8" s="1"/>
  <c r="F6349" i="8"/>
  <c r="K6349" i="8" s="1"/>
  <c r="J5888" i="8"/>
  <c r="O5888" i="8" s="1"/>
  <c r="I5888" i="8"/>
  <c r="N5888" i="8" s="1"/>
  <c r="H5888" i="8"/>
  <c r="M5888" i="8" s="1"/>
  <c r="G5888" i="8"/>
  <c r="L5888" i="8" s="1"/>
  <c r="F5888" i="8"/>
  <c r="K5888" i="8" s="1"/>
  <c r="J8608" i="8"/>
  <c r="O8608" i="8" s="1"/>
  <c r="I8608" i="8"/>
  <c r="N8608" i="8" s="1"/>
  <c r="F8608" i="8"/>
  <c r="K8608" i="8" s="1"/>
  <c r="H8608" i="8"/>
  <c r="M8608" i="8" s="1"/>
  <c r="G8608" i="8"/>
  <c r="L8608" i="8" s="1"/>
  <c r="J8348" i="8"/>
  <c r="O8348" i="8" s="1"/>
  <c r="I8348" i="8"/>
  <c r="N8348" i="8" s="1"/>
  <c r="H8348" i="8"/>
  <c r="M8348" i="8" s="1"/>
  <c r="G8348" i="8"/>
  <c r="L8348" i="8" s="1"/>
  <c r="F8348" i="8"/>
  <c r="K8348" i="8" s="1"/>
  <c r="J8112" i="8"/>
  <c r="O8112" i="8" s="1"/>
  <c r="I8112" i="8"/>
  <c r="N8112" i="8" s="1"/>
  <c r="H8112" i="8"/>
  <c r="M8112" i="8" s="1"/>
  <c r="G8112" i="8"/>
  <c r="L8112" i="8" s="1"/>
  <c r="F8112" i="8"/>
  <c r="K8112" i="8" s="1"/>
  <c r="G7868" i="8"/>
  <c r="L7868" i="8" s="1"/>
  <c r="H7868" i="8"/>
  <c r="M7868" i="8" s="1"/>
  <c r="J7868" i="8"/>
  <c r="O7868" i="8" s="1"/>
  <c r="I7868" i="8"/>
  <c r="N7868" i="8" s="1"/>
  <c r="F7868" i="8"/>
  <c r="K7868" i="8" s="1"/>
  <c r="J7669" i="8"/>
  <c r="O7669" i="8" s="1"/>
  <c r="I7669" i="8"/>
  <c r="N7669" i="8" s="1"/>
  <c r="H7669" i="8"/>
  <c r="M7669" i="8" s="1"/>
  <c r="G7669" i="8"/>
  <c r="L7669" i="8" s="1"/>
  <c r="F7669" i="8"/>
  <c r="K7669" i="8" s="1"/>
  <c r="J7407" i="8"/>
  <c r="O7407" i="8" s="1"/>
  <c r="I7407" i="8"/>
  <c r="N7407" i="8" s="1"/>
  <c r="H7407" i="8"/>
  <c r="M7407" i="8" s="1"/>
  <c r="G7407" i="8"/>
  <c r="L7407" i="8" s="1"/>
  <c r="F7407" i="8"/>
  <c r="K7407" i="8" s="1"/>
  <c r="J7170" i="8"/>
  <c r="O7170" i="8" s="1"/>
  <c r="I7170" i="8"/>
  <c r="N7170" i="8" s="1"/>
  <c r="H7170" i="8"/>
  <c r="M7170" i="8" s="1"/>
  <c r="G7170" i="8"/>
  <c r="L7170" i="8" s="1"/>
  <c r="F7170" i="8"/>
  <c r="K7170" i="8" s="1"/>
  <c r="I6969" i="8"/>
  <c r="N6969" i="8" s="1"/>
  <c r="H6969" i="8"/>
  <c r="M6969" i="8" s="1"/>
  <c r="G6969" i="8"/>
  <c r="L6969" i="8" s="1"/>
  <c r="F6969" i="8"/>
  <c r="K6969" i="8" s="1"/>
  <c r="J6969" i="8"/>
  <c r="O6969" i="8" s="1"/>
  <c r="I6789" i="8"/>
  <c r="N6789" i="8" s="1"/>
  <c r="H6789" i="8"/>
  <c r="M6789" i="8" s="1"/>
  <c r="G6789" i="8"/>
  <c r="L6789" i="8" s="1"/>
  <c r="F6789" i="8"/>
  <c r="K6789" i="8" s="1"/>
  <c r="J6789" i="8"/>
  <c r="O6789" i="8" s="1"/>
  <c r="J6550" i="8"/>
  <c r="O6550" i="8" s="1"/>
  <c r="F6550" i="8"/>
  <c r="K6550" i="8" s="1"/>
  <c r="I6550" i="8"/>
  <c r="N6550" i="8" s="1"/>
  <c r="H6550" i="8"/>
  <c r="M6550" i="8" s="1"/>
  <c r="G6550" i="8"/>
  <c r="L6550" i="8" s="1"/>
  <c r="J6309" i="8"/>
  <c r="O6309" i="8" s="1"/>
  <c r="I6309" i="8"/>
  <c r="N6309" i="8" s="1"/>
  <c r="H6309" i="8"/>
  <c r="M6309" i="8" s="1"/>
  <c r="G6309" i="8"/>
  <c r="L6309" i="8" s="1"/>
  <c r="F6309" i="8"/>
  <c r="K6309" i="8" s="1"/>
  <c r="J6088" i="8"/>
  <c r="O6088" i="8" s="1"/>
  <c r="I6088" i="8"/>
  <c r="N6088" i="8" s="1"/>
  <c r="H6088" i="8"/>
  <c r="M6088" i="8" s="1"/>
  <c r="G6088" i="8"/>
  <c r="L6088" i="8" s="1"/>
  <c r="F6088" i="8"/>
  <c r="K6088" i="8" s="1"/>
  <c r="H5890" i="8"/>
  <c r="M5890" i="8" s="1"/>
  <c r="J5890" i="8"/>
  <c r="O5890" i="8" s="1"/>
  <c r="I5890" i="8"/>
  <c r="N5890" i="8" s="1"/>
  <c r="G5890" i="8"/>
  <c r="L5890" i="8" s="1"/>
  <c r="F5890" i="8"/>
  <c r="K5890" i="8" s="1"/>
  <c r="H5630" i="8"/>
  <c r="M5630" i="8" s="1"/>
  <c r="J5630" i="8"/>
  <c r="O5630" i="8" s="1"/>
  <c r="I5630" i="8"/>
  <c r="N5630" i="8" s="1"/>
  <c r="G5630" i="8"/>
  <c r="L5630" i="8" s="1"/>
  <c r="F5630" i="8"/>
  <c r="K5630" i="8" s="1"/>
  <c r="G5408" i="8"/>
  <c r="L5408" i="8" s="1"/>
  <c r="J5408" i="8"/>
  <c r="O5408" i="8" s="1"/>
  <c r="I5408" i="8"/>
  <c r="N5408" i="8" s="1"/>
  <c r="H5408" i="8"/>
  <c r="M5408" i="8" s="1"/>
  <c r="F5408" i="8"/>
  <c r="K5408" i="8" s="1"/>
  <c r="J5189" i="8"/>
  <c r="O5189" i="8" s="1"/>
  <c r="I5189" i="8"/>
  <c r="N5189" i="8" s="1"/>
  <c r="H5189" i="8"/>
  <c r="M5189" i="8" s="1"/>
  <c r="G5189" i="8"/>
  <c r="L5189" i="8" s="1"/>
  <c r="F5189" i="8"/>
  <c r="K5189" i="8" s="1"/>
  <c r="J4949" i="8"/>
  <c r="O4949" i="8" s="1"/>
  <c r="I4949" i="8"/>
  <c r="N4949" i="8" s="1"/>
  <c r="H4949" i="8"/>
  <c r="M4949" i="8" s="1"/>
  <c r="G4949" i="8"/>
  <c r="L4949" i="8" s="1"/>
  <c r="F4949" i="8"/>
  <c r="K4949" i="8" s="1"/>
  <c r="J4729" i="8"/>
  <c r="O4729" i="8" s="1"/>
  <c r="I4729" i="8"/>
  <c r="N4729" i="8" s="1"/>
  <c r="F4729" i="8"/>
  <c r="K4729" i="8" s="1"/>
  <c r="G4729" i="8"/>
  <c r="L4729" i="8" s="1"/>
  <c r="H4729" i="8"/>
  <c r="M4729" i="8" s="1"/>
  <c r="J4568" i="8"/>
  <c r="O4568" i="8" s="1"/>
  <c r="F4568" i="8"/>
  <c r="K4568" i="8" s="1"/>
  <c r="G4568" i="8"/>
  <c r="L4568" i="8" s="1"/>
  <c r="I4568" i="8"/>
  <c r="N4568" i="8" s="1"/>
  <c r="H4568" i="8"/>
  <c r="M4568" i="8" s="1"/>
  <c r="I4269" i="8"/>
  <c r="N4269" i="8" s="1"/>
  <c r="J4269" i="8"/>
  <c r="O4269" i="8" s="1"/>
  <c r="H4269" i="8"/>
  <c r="M4269" i="8" s="1"/>
  <c r="G4269" i="8"/>
  <c r="L4269" i="8" s="1"/>
  <c r="F4269" i="8"/>
  <c r="K4269" i="8" s="1"/>
  <c r="J8569" i="8"/>
  <c r="O8569" i="8" s="1"/>
  <c r="I8569" i="8"/>
  <c r="N8569" i="8" s="1"/>
  <c r="H8569" i="8"/>
  <c r="M8569" i="8" s="1"/>
  <c r="G8569" i="8"/>
  <c r="L8569" i="8" s="1"/>
  <c r="F8569" i="8"/>
  <c r="K8569" i="8" s="1"/>
  <c r="G8308" i="8"/>
  <c r="L8308" i="8" s="1"/>
  <c r="J8308" i="8"/>
  <c r="O8308" i="8" s="1"/>
  <c r="H8308" i="8"/>
  <c r="M8308" i="8" s="1"/>
  <c r="F8308" i="8"/>
  <c r="K8308" i="8" s="1"/>
  <c r="I8308" i="8"/>
  <c r="N8308" i="8" s="1"/>
  <c r="J8066" i="8"/>
  <c r="O8066" i="8" s="1"/>
  <c r="I8066" i="8"/>
  <c r="N8066" i="8" s="1"/>
  <c r="H8066" i="8"/>
  <c r="M8066" i="8" s="1"/>
  <c r="G8066" i="8"/>
  <c r="L8066" i="8" s="1"/>
  <c r="F8066" i="8"/>
  <c r="K8066" i="8" s="1"/>
  <c r="G7850" i="8"/>
  <c r="L7850" i="8" s="1"/>
  <c r="F7850" i="8"/>
  <c r="K7850" i="8" s="1"/>
  <c r="J7850" i="8"/>
  <c r="O7850" i="8" s="1"/>
  <c r="I7850" i="8"/>
  <c r="N7850" i="8" s="1"/>
  <c r="H7850" i="8"/>
  <c r="M7850" i="8" s="1"/>
  <c r="G7628" i="8"/>
  <c r="L7628" i="8" s="1"/>
  <c r="H7628" i="8"/>
  <c r="M7628" i="8" s="1"/>
  <c r="J7628" i="8"/>
  <c r="O7628" i="8" s="1"/>
  <c r="I7628" i="8"/>
  <c r="N7628" i="8" s="1"/>
  <c r="F7628" i="8"/>
  <c r="K7628" i="8" s="1"/>
  <c r="F7389" i="8"/>
  <c r="K7389" i="8" s="1"/>
  <c r="H7389" i="8"/>
  <c r="M7389" i="8" s="1"/>
  <c r="J7389" i="8"/>
  <c r="O7389" i="8" s="1"/>
  <c r="I7389" i="8"/>
  <c r="N7389" i="8" s="1"/>
  <c r="G7389" i="8"/>
  <c r="L7389" i="8" s="1"/>
  <c r="F7148" i="8"/>
  <c r="K7148" i="8" s="1"/>
  <c r="H7148" i="8"/>
  <c r="M7148" i="8" s="1"/>
  <c r="J7148" i="8"/>
  <c r="O7148" i="8" s="1"/>
  <c r="I7148" i="8"/>
  <c r="N7148" i="8" s="1"/>
  <c r="G7148" i="8"/>
  <c r="L7148" i="8" s="1"/>
  <c r="F6928" i="8"/>
  <c r="K6928" i="8" s="1"/>
  <c r="J6928" i="8"/>
  <c r="O6928" i="8" s="1"/>
  <c r="I6928" i="8"/>
  <c r="N6928" i="8" s="1"/>
  <c r="H6928" i="8"/>
  <c r="M6928" i="8" s="1"/>
  <c r="G6928" i="8"/>
  <c r="L6928" i="8" s="1"/>
  <c r="J6726" i="8"/>
  <c r="O6726" i="8" s="1"/>
  <c r="I6726" i="8"/>
  <c r="N6726" i="8" s="1"/>
  <c r="H6726" i="8"/>
  <c r="M6726" i="8" s="1"/>
  <c r="G6726" i="8"/>
  <c r="L6726" i="8" s="1"/>
  <c r="F6726" i="8"/>
  <c r="K6726" i="8" s="1"/>
  <c r="J6568" i="8"/>
  <c r="O6568" i="8" s="1"/>
  <c r="I6568" i="8"/>
  <c r="N6568" i="8" s="1"/>
  <c r="H6568" i="8"/>
  <c r="M6568" i="8" s="1"/>
  <c r="G6568" i="8"/>
  <c r="L6568" i="8" s="1"/>
  <c r="F6568" i="8"/>
  <c r="K6568" i="8" s="1"/>
  <c r="J6288" i="8"/>
  <c r="O6288" i="8" s="1"/>
  <c r="I6288" i="8"/>
  <c r="N6288" i="8" s="1"/>
  <c r="G6288" i="8"/>
  <c r="L6288" i="8" s="1"/>
  <c r="F6288" i="8"/>
  <c r="K6288" i="8" s="1"/>
  <c r="H6288" i="8"/>
  <c r="M6288" i="8" s="1"/>
  <c r="I6010" i="8"/>
  <c r="N6010" i="8" s="1"/>
  <c r="H6010" i="8"/>
  <c r="M6010" i="8" s="1"/>
  <c r="G6010" i="8"/>
  <c r="L6010" i="8" s="1"/>
  <c r="F6010" i="8"/>
  <c r="K6010" i="8" s="1"/>
  <c r="J6010" i="8"/>
  <c r="O6010" i="8" s="1"/>
  <c r="I5749" i="8"/>
  <c r="N5749" i="8" s="1"/>
  <c r="J5749" i="8"/>
  <c r="O5749" i="8" s="1"/>
  <c r="H5749" i="8"/>
  <c r="M5749" i="8" s="1"/>
  <c r="G5749" i="8"/>
  <c r="L5749" i="8" s="1"/>
  <c r="F5749" i="8"/>
  <c r="K5749" i="8" s="1"/>
  <c r="J5407" i="8"/>
  <c r="O5407" i="8" s="1"/>
  <c r="I5407" i="8"/>
  <c r="N5407" i="8" s="1"/>
  <c r="H5407" i="8"/>
  <c r="M5407" i="8" s="1"/>
  <c r="G5407" i="8"/>
  <c r="L5407" i="8" s="1"/>
  <c r="F5407" i="8"/>
  <c r="K5407" i="8" s="1"/>
  <c r="G5148" i="8"/>
  <c r="L5148" i="8" s="1"/>
  <c r="J5148" i="8"/>
  <c r="O5148" i="8" s="1"/>
  <c r="I5148" i="8"/>
  <c r="N5148" i="8" s="1"/>
  <c r="H5148" i="8"/>
  <c r="M5148" i="8" s="1"/>
  <c r="F5148" i="8"/>
  <c r="K5148" i="8" s="1"/>
  <c r="G4948" i="8"/>
  <c r="L4948" i="8" s="1"/>
  <c r="H4948" i="8"/>
  <c r="M4948" i="8" s="1"/>
  <c r="J4948" i="8"/>
  <c r="O4948" i="8" s="1"/>
  <c r="I4948" i="8"/>
  <c r="N4948" i="8" s="1"/>
  <c r="F4948" i="8"/>
  <c r="K4948" i="8" s="1"/>
  <c r="J4749" i="8"/>
  <c r="O4749" i="8" s="1"/>
  <c r="G4749" i="8"/>
  <c r="L4749" i="8" s="1"/>
  <c r="I4749" i="8"/>
  <c r="N4749" i="8" s="1"/>
  <c r="H4749" i="8"/>
  <c r="M4749" i="8" s="1"/>
  <c r="F4749" i="8"/>
  <c r="K4749" i="8" s="1"/>
  <c r="J4387" i="8"/>
  <c r="O4387" i="8" s="1"/>
  <c r="I4387" i="8"/>
  <c r="N4387" i="8" s="1"/>
  <c r="H4387" i="8"/>
  <c r="M4387" i="8" s="1"/>
  <c r="G4387" i="8"/>
  <c r="L4387" i="8" s="1"/>
  <c r="F4387" i="8"/>
  <c r="K4387" i="8" s="1"/>
  <c r="J8566" i="8"/>
  <c r="O8566" i="8" s="1"/>
  <c r="I8566" i="8"/>
  <c r="N8566" i="8" s="1"/>
  <c r="H8566" i="8"/>
  <c r="M8566" i="8" s="1"/>
  <c r="G8566" i="8"/>
  <c r="L8566" i="8" s="1"/>
  <c r="F8566" i="8"/>
  <c r="K8566" i="8" s="1"/>
  <c r="G8384" i="8"/>
  <c r="L8384" i="8" s="1"/>
  <c r="I8384" i="8"/>
  <c r="N8384" i="8" s="1"/>
  <c r="J8384" i="8"/>
  <c r="O8384" i="8" s="1"/>
  <c r="H8384" i="8"/>
  <c r="M8384" i="8" s="1"/>
  <c r="F8384" i="8"/>
  <c r="K8384" i="8" s="1"/>
  <c r="J8207" i="8"/>
  <c r="O8207" i="8" s="1"/>
  <c r="I8207" i="8"/>
  <c r="N8207" i="8" s="1"/>
  <c r="H8207" i="8"/>
  <c r="M8207" i="8" s="1"/>
  <c r="G8207" i="8"/>
  <c r="L8207" i="8" s="1"/>
  <c r="F8207" i="8"/>
  <c r="K8207" i="8" s="1"/>
  <c r="H8005" i="8"/>
  <c r="M8005" i="8" s="1"/>
  <c r="G8005" i="8"/>
  <c r="L8005" i="8" s="1"/>
  <c r="F8005" i="8"/>
  <c r="K8005" i="8" s="1"/>
  <c r="J8005" i="8"/>
  <c r="O8005" i="8" s="1"/>
  <c r="I8005" i="8"/>
  <c r="N8005" i="8" s="1"/>
  <c r="J7765" i="8"/>
  <c r="O7765" i="8" s="1"/>
  <c r="I7765" i="8"/>
  <c r="N7765" i="8" s="1"/>
  <c r="H7765" i="8"/>
  <c r="M7765" i="8" s="1"/>
  <c r="G7765" i="8"/>
  <c r="L7765" i="8" s="1"/>
  <c r="F7765" i="8"/>
  <c r="K7765" i="8" s="1"/>
  <c r="J7586" i="8"/>
  <c r="O7586" i="8" s="1"/>
  <c r="I7586" i="8"/>
  <c r="N7586" i="8" s="1"/>
  <c r="H7586" i="8"/>
  <c r="M7586" i="8" s="1"/>
  <c r="G7586" i="8"/>
  <c r="L7586" i="8" s="1"/>
  <c r="F7586" i="8"/>
  <c r="K7586" i="8" s="1"/>
  <c r="J7347" i="8"/>
  <c r="O7347" i="8" s="1"/>
  <c r="H7347" i="8"/>
  <c r="M7347" i="8" s="1"/>
  <c r="G7347" i="8"/>
  <c r="L7347" i="8" s="1"/>
  <c r="F7347" i="8"/>
  <c r="K7347" i="8" s="1"/>
  <c r="I7347" i="8"/>
  <c r="N7347" i="8" s="1"/>
  <c r="I7186" i="8"/>
  <c r="N7186" i="8" s="1"/>
  <c r="J7186" i="8"/>
  <c r="O7186" i="8" s="1"/>
  <c r="H7186" i="8"/>
  <c r="M7186" i="8" s="1"/>
  <c r="G7186" i="8"/>
  <c r="L7186" i="8" s="1"/>
  <c r="F7186" i="8"/>
  <c r="K7186" i="8" s="1"/>
  <c r="F6908" i="8"/>
  <c r="K6908" i="8" s="1"/>
  <c r="H6908" i="8"/>
  <c r="M6908" i="8" s="1"/>
  <c r="I6908" i="8"/>
  <c r="N6908" i="8" s="1"/>
  <c r="J6908" i="8"/>
  <c r="O6908" i="8" s="1"/>
  <c r="G6908" i="8"/>
  <c r="L6908" i="8" s="1"/>
  <c r="I6689" i="8"/>
  <c r="N6689" i="8" s="1"/>
  <c r="H6689" i="8"/>
  <c r="M6689" i="8" s="1"/>
  <c r="G6689" i="8"/>
  <c r="L6689" i="8" s="1"/>
  <c r="F6689" i="8"/>
  <c r="K6689" i="8" s="1"/>
  <c r="J6689" i="8"/>
  <c r="O6689" i="8" s="1"/>
  <c r="G6507" i="8"/>
  <c r="L6507" i="8" s="1"/>
  <c r="F6507" i="8"/>
  <c r="K6507" i="8" s="1"/>
  <c r="J6507" i="8"/>
  <c r="O6507" i="8" s="1"/>
  <c r="I6507" i="8"/>
  <c r="N6507" i="8" s="1"/>
  <c r="H6507" i="8"/>
  <c r="M6507" i="8" s="1"/>
  <c r="J6270" i="8"/>
  <c r="O6270" i="8" s="1"/>
  <c r="F6270" i="8"/>
  <c r="K6270" i="8" s="1"/>
  <c r="I6270" i="8"/>
  <c r="N6270" i="8" s="1"/>
  <c r="H6270" i="8"/>
  <c r="M6270" i="8" s="1"/>
  <c r="G6270" i="8"/>
  <c r="L6270" i="8" s="1"/>
  <c r="H6127" i="8"/>
  <c r="M6127" i="8" s="1"/>
  <c r="J6127" i="8"/>
  <c r="O6127" i="8" s="1"/>
  <c r="I6127" i="8"/>
  <c r="N6127" i="8" s="1"/>
  <c r="G6127" i="8"/>
  <c r="L6127" i="8" s="1"/>
  <c r="F6127" i="8"/>
  <c r="K6127" i="8" s="1"/>
  <c r="H5948" i="8"/>
  <c r="M5948" i="8" s="1"/>
  <c r="J5948" i="8"/>
  <c r="O5948" i="8" s="1"/>
  <c r="I5948" i="8"/>
  <c r="N5948" i="8" s="1"/>
  <c r="G5948" i="8"/>
  <c r="L5948" i="8" s="1"/>
  <c r="F5948" i="8"/>
  <c r="K5948" i="8" s="1"/>
  <c r="F5746" i="8"/>
  <c r="K5746" i="8" s="1"/>
  <c r="J5746" i="8"/>
  <c r="O5746" i="8" s="1"/>
  <c r="I5746" i="8"/>
  <c r="N5746" i="8" s="1"/>
  <c r="H5746" i="8"/>
  <c r="M5746" i="8" s="1"/>
  <c r="G5746" i="8"/>
  <c r="L5746" i="8" s="1"/>
  <c r="J5526" i="8"/>
  <c r="O5526" i="8" s="1"/>
  <c r="I5526" i="8"/>
  <c r="N5526" i="8" s="1"/>
  <c r="H5526" i="8"/>
  <c r="M5526" i="8" s="1"/>
  <c r="G5526" i="8"/>
  <c r="L5526" i="8" s="1"/>
  <c r="F5526" i="8"/>
  <c r="K5526" i="8" s="1"/>
  <c r="G5368" i="8"/>
  <c r="L5368" i="8" s="1"/>
  <c r="H5368" i="8"/>
  <c r="M5368" i="8" s="1"/>
  <c r="J5368" i="8"/>
  <c r="O5368" i="8" s="1"/>
  <c r="I5368" i="8"/>
  <c r="N5368" i="8" s="1"/>
  <c r="F5368" i="8"/>
  <c r="K5368" i="8" s="1"/>
  <c r="J5246" i="8"/>
  <c r="O5246" i="8" s="1"/>
  <c r="I5246" i="8"/>
  <c r="N5246" i="8" s="1"/>
  <c r="H5246" i="8"/>
  <c r="M5246" i="8" s="1"/>
  <c r="G5246" i="8"/>
  <c r="L5246" i="8" s="1"/>
  <c r="F5246" i="8"/>
  <c r="K5246" i="8" s="1"/>
  <c r="G4988" i="8"/>
  <c r="L4988" i="8" s="1"/>
  <c r="J4988" i="8"/>
  <c r="O4988" i="8" s="1"/>
  <c r="I4988" i="8"/>
  <c r="N4988" i="8" s="1"/>
  <c r="H4988" i="8"/>
  <c r="M4988" i="8" s="1"/>
  <c r="F4988" i="8"/>
  <c r="K4988" i="8" s="1"/>
  <c r="I8727" i="8"/>
  <c r="N8727" i="8" s="1"/>
  <c r="H8727" i="8"/>
  <c r="M8727" i="8" s="1"/>
  <c r="F8727" i="8"/>
  <c r="K8727" i="8" s="1"/>
  <c r="J8727" i="8"/>
  <c r="O8727" i="8" s="1"/>
  <c r="G8727" i="8"/>
  <c r="L8727" i="8" s="1"/>
  <c r="J8526" i="8"/>
  <c r="O8526" i="8" s="1"/>
  <c r="I8526" i="8"/>
  <c r="N8526" i="8" s="1"/>
  <c r="H8526" i="8"/>
  <c r="M8526" i="8" s="1"/>
  <c r="G8526" i="8"/>
  <c r="L8526" i="8" s="1"/>
  <c r="F8526" i="8"/>
  <c r="K8526" i="8" s="1"/>
  <c r="G8285" i="8"/>
  <c r="L8285" i="8" s="1"/>
  <c r="F8285" i="8"/>
  <c r="K8285" i="8" s="1"/>
  <c r="I8285" i="8"/>
  <c r="N8285" i="8" s="1"/>
  <c r="J8285" i="8"/>
  <c r="O8285" i="8" s="1"/>
  <c r="H8285" i="8"/>
  <c r="M8285" i="8" s="1"/>
  <c r="J8047" i="8"/>
  <c r="O8047" i="8" s="1"/>
  <c r="I8047" i="8"/>
  <c r="N8047" i="8" s="1"/>
  <c r="H8047" i="8"/>
  <c r="M8047" i="8" s="1"/>
  <c r="G8047" i="8"/>
  <c r="L8047" i="8" s="1"/>
  <c r="F8047" i="8"/>
  <c r="K8047" i="8" s="1"/>
  <c r="G7848" i="8"/>
  <c r="L7848" i="8" s="1"/>
  <c r="H7848" i="8"/>
  <c r="M7848" i="8" s="1"/>
  <c r="J7848" i="8"/>
  <c r="O7848" i="8" s="1"/>
  <c r="I7848" i="8"/>
  <c r="N7848" i="8" s="1"/>
  <c r="F7848" i="8"/>
  <c r="K7848" i="8" s="1"/>
  <c r="J7666" i="8"/>
  <c r="O7666" i="8" s="1"/>
  <c r="I7666" i="8"/>
  <c r="N7666" i="8" s="1"/>
  <c r="H7666" i="8"/>
  <c r="M7666" i="8" s="1"/>
  <c r="G7666" i="8"/>
  <c r="L7666" i="8" s="1"/>
  <c r="F7666" i="8"/>
  <c r="K7666" i="8" s="1"/>
  <c r="J7485" i="8"/>
  <c r="O7485" i="8" s="1"/>
  <c r="I7485" i="8"/>
  <c r="N7485" i="8" s="1"/>
  <c r="H7485" i="8"/>
  <c r="M7485" i="8" s="1"/>
  <c r="G7485" i="8"/>
  <c r="L7485" i="8" s="1"/>
  <c r="F7485" i="8"/>
  <c r="K7485" i="8" s="1"/>
  <c r="J7424" i="8"/>
  <c r="O7424" i="8" s="1"/>
  <c r="I7424" i="8"/>
  <c r="N7424" i="8" s="1"/>
  <c r="H7424" i="8"/>
  <c r="M7424" i="8" s="1"/>
  <c r="G7424" i="8"/>
  <c r="L7424" i="8" s="1"/>
  <c r="F7424" i="8"/>
  <c r="K7424" i="8" s="1"/>
  <c r="G7326" i="8"/>
  <c r="L7326" i="8" s="1"/>
  <c r="H7326" i="8"/>
  <c r="M7326" i="8" s="1"/>
  <c r="J7326" i="8"/>
  <c r="O7326" i="8" s="1"/>
  <c r="I7326" i="8"/>
  <c r="N7326" i="8" s="1"/>
  <c r="F7326" i="8"/>
  <c r="K7326" i="8" s="1"/>
  <c r="J7086" i="8"/>
  <c r="O7086" i="8" s="1"/>
  <c r="F7086" i="8"/>
  <c r="K7086" i="8" s="1"/>
  <c r="G7086" i="8"/>
  <c r="L7086" i="8" s="1"/>
  <c r="H7086" i="8"/>
  <c r="M7086" i="8" s="1"/>
  <c r="I7086" i="8"/>
  <c r="N7086" i="8" s="1"/>
  <c r="H8664" i="8"/>
  <c r="M8664" i="8" s="1"/>
  <c r="G8664" i="8"/>
  <c r="L8664" i="8" s="1"/>
  <c r="F8664" i="8"/>
  <c r="K8664" i="8" s="1"/>
  <c r="J8664" i="8"/>
  <c r="O8664" i="8" s="1"/>
  <c r="I8664" i="8"/>
  <c r="N8664" i="8" s="1"/>
  <c r="G8568" i="8"/>
  <c r="L8568" i="8" s="1"/>
  <c r="J8568" i="8"/>
  <c r="O8568" i="8" s="1"/>
  <c r="I8568" i="8"/>
  <c r="N8568" i="8" s="1"/>
  <c r="H8568" i="8"/>
  <c r="M8568" i="8" s="1"/>
  <c r="F8568" i="8"/>
  <c r="K8568" i="8" s="1"/>
  <c r="F8483" i="8"/>
  <c r="K8483" i="8" s="1"/>
  <c r="J8483" i="8"/>
  <c r="O8483" i="8" s="1"/>
  <c r="I8483" i="8"/>
  <c r="N8483" i="8" s="1"/>
  <c r="H8483" i="8"/>
  <c r="M8483" i="8" s="1"/>
  <c r="G8483" i="8"/>
  <c r="L8483" i="8" s="1"/>
  <c r="I8386" i="8"/>
  <c r="N8386" i="8" s="1"/>
  <c r="H8386" i="8"/>
  <c r="M8386" i="8" s="1"/>
  <c r="G8386" i="8"/>
  <c r="L8386" i="8" s="1"/>
  <c r="F8386" i="8"/>
  <c r="K8386" i="8" s="1"/>
  <c r="J8386" i="8"/>
  <c r="O8386" i="8" s="1"/>
  <c r="G8306" i="8"/>
  <c r="L8306" i="8" s="1"/>
  <c r="J8306" i="8"/>
  <c r="O8306" i="8" s="1"/>
  <c r="I8306" i="8"/>
  <c r="N8306" i="8" s="1"/>
  <c r="H8306" i="8"/>
  <c r="M8306" i="8" s="1"/>
  <c r="F8306" i="8"/>
  <c r="K8306" i="8" s="1"/>
  <c r="G8226" i="8"/>
  <c r="L8226" i="8" s="1"/>
  <c r="F8226" i="8"/>
  <c r="K8226" i="8" s="1"/>
  <c r="I8226" i="8"/>
  <c r="N8226" i="8" s="1"/>
  <c r="J8226" i="8"/>
  <c r="O8226" i="8" s="1"/>
  <c r="H8226" i="8"/>
  <c r="M8226" i="8" s="1"/>
  <c r="G8167" i="8"/>
  <c r="L8167" i="8" s="1"/>
  <c r="F8167" i="8"/>
  <c r="K8167" i="8" s="1"/>
  <c r="H8167" i="8"/>
  <c r="M8167" i="8" s="1"/>
  <c r="J8167" i="8"/>
  <c r="O8167" i="8" s="1"/>
  <c r="I8167" i="8"/>
  <c r="N8167" i="8" s="1"/>
  <c r="J8104" i="8"/>
  <c r="O8104" i="8" s="1"/>
  <c r="F8104" i="8"/>
  <c r="K8104" i="8" s="1"/>
  <c r="I8104" i="8"/>
  <c r="N8104" i="8" s="1"/>
  <c r="H8104" i="8"/>
  <c r="M8104" i="8" s="1"/>
  <c r="G8104" i="8"/>
  <c r="L8104" i="8" s="1"/>
  <c r="G8023" i="8"/>
  <c r="L8023" i="8" s="1"/>
  <c r="H8023" i="8"/>
  <c r="M8023" i="8" s="1"/>
  <c r="F8023" i="8"/>
  <c r="K8023" i="8" s="1"/>
  <c r="J8023" i="8"/>
  <c r="O8023" i="8" s="1"/>
  <c r="I8023" i="8"/>
  <c r="N8023" i="8" s="1"/>
  <c r="J7947" i="8"/>
  <c r="O7947" i="8" s="1"/>
  <c r="I7947" i="8"/>
  <c r="N7947" i="8" s="1"/>
  <c r="H7947" i="8"/>
  <c r="M7947" i="8" s="1"/>
  <c r="G7947" i="8"/>
  <c r="L7947" i="8" s="1"/>
  <c r="F7947" i="8"/>
  <c r="K7947" i="8" s="1"/>
  <c r="J7863" i="8"/>
  <c r="O7863" i="8" s="1"/>
  <c r="I7863" i="8"/>
  <c r="N7863" i="8" s="1"/>
  <c r="H7863" i="8"/>
  <c r="M7863" i="8" s="1"/>
  <c r="G7863" i="8"/>
  <c r="L7863" i="8" s="1"/>
  <c r="F7863" i="8"/>
  <c r="K7863" i="8" s="1"/>
  <c r="J7806" i="8"/>
  <c r="O7806" i="8" s="1"/>
  <c r="I7806" i="8"/>
  <c r="N7806" i="8" s="1"/>
  <c r="H7806" i="8"/>
  <c r="M7806" i="8" s="1"/>
  <c r="G7806" i="8"/>
  <c r="L7806" i="8" s="1"/>
  <c r="F7806" i="8"/>
  <c r="K7806" i="8" s="1"/>
  <c r="J7723" i="8"/>
  <c r="O7723" i="8" s="1"/>
  <c r="I7723" i="8"/>
  <c r="N7723" i="8" s="1"/>
  <c r="H7723" i="8"/>
  <c r="M7723" i="8" s="1"/>
  <c r="G7723" i="8"/>
  <c r="L7723" i="8" s="1"/>
  <c r="F7723" i="8"/>
  <c r="K7723" i="8" s="1"/>
  <c r="J7665" i="8"/>
  <c r="O7665" i="8" s="1"/>
  <c r="I7665" i="8"/>
  <c r="N7665" i="8" s="1"/>
  <c r="H7665" i="8"/>
  <c r="M7665" i="8" s="1"/>
  <c r="G7665" i="8"/>
  <c r="L7665" i="8" s="1"/>
  <c r="F7665" i="8"/>
  <c r="K7665" i="8" s="1"/>
  <c r="I7588" i="8"/>
  <c r="N7588" i="8" s="1"/>
  <c r="H7588" i="8"/>
  <c r="M7588" i="8" s="1"/>
  <c r="G7588" i="8"/>
  <c r="L7588" i="8" s="1"/>
  <c r="F7588" i="8"/>
  <c r="K7588" i="8" s="1"/>
  <c r="J7588" i="8"/>
  <c r="O7588" i="8" s="1"/>
  <c r="J7506" i="8"/>
  <c r="O7506" i="8" s="1"/>
  <c r="I7506" i="8"/>
  <c r="N7506" i="8" s="1"/>
  <c r="H7506" i="8"/>
  <c r="M7506" i="8" s="1"/>
  <c r="G7506" i="8"/>
  <c r="L7506" i="8" s="1"/>
  <c r="F7506" i="8"/>
  <c r="K7506" i="8" s="1"/>
  <c r="J7444" i="8"/>
  <c r="O7444" i="8" s="1"/>
  <c r="I7444" i="8"/>
  <c r="N7444" i="8" s="1"/>
  <c r="H7444" i="8"/>
  <c r="M7444" i="8" s="1"/>
  <c r="G7444" i="8"/>
  <c r="L7444" i="8" s="1"/>
  <c r="F7444" i="8"/>
  <c r="K7444" i="8" s="1"/>
  <c r="G7366" i="8"/>
  <c r="L7366" i="8" s="1"/>
  <c r="J7366" i="8"/>
  <c r="O7366" i="8" s="1"/>
  <c r="I7366" i="8"/>
  <c r="N7366" i="8" s="1"/>
  <c r="H7366" i="8"/>
  <c r="M7366" i="8" s="1"/>
  <c r="F7366" i="8"/>
  <c r="K7366" i="8" s="1"/>
  <c r="H7303" i="8"/>
  <c r="M7303" i="8" s="1"/>
  <c r="G7303" i="8"/>
  <c r="L7303" i="8" s="1"/>
  <c r="I7303" i="8"/>
  <c r="N7303" i="8" s="1"/>
  <c r="J7303" i="8"/>
  <c r="O7303" i="8" s="1"/>
  <c r="F7303" i="8"/>
  <c r="K7303" i="8" s="1"/>
  <c r="J7228" i="8"/>
  <c r="O7228" i="8" s="1"/>
  <c r="I7228" i="8"/>
  <c r="N7228" i="8" s="1"/>
  <c r="H7228" i="8"/>
  <c r="M7228" i="8" s="1"/>
  <c r="G7228" i="8"/>
  <c r="L7228" i="8" s="1"/>
  <c r="F7228" i="8"/>
  <c r="K7228" i="8" s="1"/>
  <c r="G7168" i="8"/>
  <c r="L7168" i="8" s="1"/>
  <c r="J7168" i="8"/>
  <c r="O7168" i="8" s="1"/>
  <c r="I7168" i="8"/>
  <c r="N7168" i="8" s="1"/>
  <c r="H7168" i="8"/>
  <c r="M7168" i="8" s="1"/>
  <c r="F7168" i="8"/>
  <c r="K7168" i="8" s="1"/>
  <c r="G7107" i="8"/>
  <c r="L7107" i="8" s="1"/>
  <c r="F7107" i="8"/>
  <c r="K7107" i="8" s="1"/>
  <c r="J7107" i="8"/>
  <c r="O7107" i="8" s="1"/>
  <c r="I7107" i="8"/>
  <c r="N7107" i="8" s="1"/>
  <c r="H7107" i="8"/>
  <c r="M7107" i="8" s="1"/>
  <c r="G7005" i="8"/>
  <c r="L7005" i="8" s="1"/>
  <c r="J7005" i="8"/>
  <c r="O7005" i="8" s="1"/>
  <c r="I7005" i="8"/>
  <c r="N7005" i="8" s="1"/>
  <c r="H7005" i="8"/>
  <c r="M7005" i="8" s="1"/>
  <c r="F7005" i="8"/>
  <c r="K7005" i="8" s="1"/>
  <c r="G6907" i="8"/>
  <c r="L6907" i="8" s="1"/>
  <c r="F6907" i="8"/>
  <c r="K6907" i="8" s="1"/>
  <c r="J6907" i="8"/>
  <c r="O6907" i="8" s="1"/>
  <c r="I6907" i="8"/>
  <c r="N6907" i="8" s="1"/>
  <c r="H6907" i="8"/>
  <c r="M6907" i="8" s="1"/>
  <c r="G6825" i="8"/>
  <c r="L6825" i="8" s="1"/>
  <c r="J6825" i="8"/>
  <c r="O6825" i="8" s="1"/>
  <c r="I6825" i="8"/>
  <c r="N6825" i="8" s="1"/>
  <c r="H6825" i="8"/>
  <c r="M6825" i="8" s="1"/>
  <c r="F6825" i="8"/>
  <c r="K6825" i="8" s="1"/>
  <c r="J6526" i="8"/>
  <c r="O6526" i="8" s="1"/>
  <c r="H6526" i="8"/>
  <c r="M6526" i="8" s="1"/>
  <c r="G6526" i="8"/>
  <c r="L6526" i="8" s="1"/>
  <c r="F6526" i="8"/>
  <c r="K6526" i="8" s="1"/>
  <c r="I6526" i="8"/>
  <c r="N6526" i="8" s="1"/>
  <c r="H8605" i="8"/>
  <c r="M8605" i="8" s="1"/>
  <c r="G8605" i="8"/>
  <c r="L8605" i="8" s="1"/>
  <c r="F8605" i="8"/>
  <c r="K8605" i="8" s="1"/>
  <c r="J8605" i="8"/>
  <c r="O8605" i="8" s="1"/>
  <c r="I8605" i="8"/>
  <c r="N8605" i="8" s="1"/>
  <c r="I8757" i="8"/>
  <c r="N8757" i="8" s="1"/>
  <c r="J8757" i="8"/>
  <c r="O8757" i="8" s="1"/>
  <c r="H8757" i="8"/>
  <c r="M8757" i="8" s="1"/>
  <c r="G8757" i="8"/>
  <c r="L8757" i="8" s="1"/>
  <c r="F8757" i="8"/>
  <c r="K8757" i="8" s="1"/>
  <c r="H8740" i="8"/>
  <c r="M8740" i="8" s="1"/>
  <c r="G8740" i="8"/>
  <c r="L8740" i="8" s="1"/>
  <c r="F8740" i="8"/>
  <c r="K8740" i="8" s="1"/>
  <c r="J8740" i="8"/>
  <c r="O8740" i="8" s="1"/>
  <c r="I8740" i="8"/>
  <c r="N8740" i="8" s="1"/>
  <c r="F8723" i="8"/>
  <c r="K8723" i="8" s="1"/>
  <c r="J8723" i="8"/>
  <c r="O8723" i="8" s="1"/>
  <c r="I8723" i="8"/>
  <c r="N8723" i="8" s="1"/>
  <c r="H8723" i="8"/>
  <c r="M8723" i="8" s="1"/>
  <c r="G8723" i="8"/>
  <c r="L8723" i="8" s="1"/>
  <c r="H8702" i="8"/>
  <c r="M8702" i="8" s="1"/>
  <c r="G8702" i="8"/>
  <c r="L8702" i="8" s="1"/>
  <c r="F8702" i="8"/>
  <c r="K8702" i="8" s="1"/>
  <c r="J8702" i="8"/>
  <c r="O8702" i="8" s="1"/>
  <c r="I8702" i="8"/>
  <c r="N8702" i="8" s="1"/>
  <c r="J8681" i="8"/>
  <c r="O8681" i="8" s="1"/>
  <c r="I8681" i="8"/>
  <c r="N8681" i="8" s="1"/>
  <c r="H8681" i="8"/>
  <c r="M8681" i="8" s="1"/>
  <c r="G8681" i="8"/>
  <c r="L8681" i="8" s="1"/>
  <c r="F8681" i="8"/>
  <c r="K8681" i="8" s="1"/>
  <c r="J8659" i="8"/>
  <c r="O8659" i="8" s="1"/>
  <c r="I8659" i="8"/>
  <c r="N8659" i="8" s="1"/>
  <c r="H8659" i="8"/>
  <c r="M8659" i="8" s="1"/>
  <c r="G8659" i="8"/>
  <c r="L8659" i="8" s="1"/>
  <c r="F8659" i="8"/>
  <c r="K8659" i="8" s="1"/>
  <c r="H8639" i="8"/>
  <c r="M8639" i="8" s="1"/>
  <c r="G8639" i="8"/>
  <c r="L8639" i="8" s="1"/>
  <c r="F8639" i="8"/>
  <c r="K8639" i="8" s="1"/>
  <c r="J8639" i="8"/>
  <c r="O8639" i="8" s="1"/>
  <c r="I8639" i="8"/>
  <c r="N8639" i="8" s="1"/>
  <c r="J8620" i="8"/>
  <c r="O8620" i="8" s="1"/>
  <c r="I8620" i="8"/>
  <c r="N8620" i="8" s="1"/>
  <c r="H8620" i="8"/>
  <c r="M8620" i="8" s="1"/>
  <c r="G8620" i="8"/>
  <c r="L8620" i="8" s="1"/>
  <c r="F8620" i="8"/>
  <c r="K8620" i="8" s="1"/>
  <c r="J8599" i="8"/>
  <c r="O8599" i="8" s="1"/>
  <c r="I8599" i="8"/>
  <c r="N8599" i="8" s="1"/>
  <c r="H8599" i="8"/>
  <c r="M8599" i="8" s="1"/>
  <c r="G8599" i="8"/>
  <c r="L8599" i="8" s="1"/>
  <c r="F8599" i="8"/>
  <c r="K8599" i="8" s="1"/>
  <c r="J8580" i="8"/>
  <c r="O8580" i="8" s="1"/>
  <c r="I8580" i="8"/>
  <c r="N8580" i="8" s="1"/>
  <c r="H8580" i="8"/>
  <c r="M8580" i="8" s="1"/>
  <c r="G8580" i="8"/>
  <c r="L8580" i="8" s="1"/>
  <c r="F8580" i="8"/>
  <c r="K8580" i="8" s="1"/>
  <c r="J8559" i="8"/>
  <c r="O8559" i="8" s="1"/>
  <c r="I8559" i="8"/>
  <c r="N8559" i="8" s="1"/>
  <c r="H8559" i="8"/>
  <c r="M8559" i="8" s="1"/>
  <c r="G8559" i="8"/>
  <c r="L8559" i="8" s="1"/>
  <c r="F8559" i="8"/>
  <c r="K8559" i="8" s="1"/>
  <c r="J8539" i="8"/>
  <c r="O8539" i="8" s="1"/>
  <c r="I8539" i="8"/>
  <c r="N8539" i="8" s="1"/>
  <c r="H8539" i="8"/>
  <c r="M8539" i="8" s="1"/>
  <c r="G8539" i="8"/>
  <c r="L8539" i="8" s="1"/>
  <c r="F8539" i="8"/>
  <c r="K8539" i="8" s="1"/>
  <c r="J8524" i="8"/>
  <c r="O8524" i="8" s="1"/>
  <c r="F8524" i="8"/>
  <c r="K8524" i="8" s="1"/>
  <c r="I8524" i="8"/>
  <c r="N8524" i="8" s="1"/>
  <c r="H8524" i="8"/>
  <c r="M8524" i="8" s="1"/>
  <c r="G8524" i="8"/>
  <c r="L8524" i="8" s="1"/>
  <c r="J8501" i="8"/>
  <c r="O8501" i="8" s="1"/>
  <c r="F8501" i="8"/>
  <c r="K8501" i="8" s="1"/>
  <c r="I8501" i="8"/>
  <c r="N8501" i="8" s="1"/>
  <c r="H8501" i="8"/>
  <c r="M8501" i="8" s="1"/>
  <c r="G8501" i="8"/>
  <c r="L8501" i="8" s="1"/>
  <c r="J8479" i="8"/>
  <c r="O8479" i="8" s="1"/>
  <c r="I8479" i="8"/>
  <c r="N8479" i="8" s="1"/>
  <c r="H8479" i="8"/>
  <c r="M8479" i="8" s="1"/>
  <c r="G8479" i="8"/>
  <c r="L8479" i="8" s="1"/>
  <c r="F8479" i="8"/>
  <c r="K8479" i="8" s="1"/>
  <c r="F8461" i="8"/>
  <c r="K8461" i="8" s="1"/>
  <c r="G8461" i="8"/>
  <c r="L8461" i="8" s="1"/>
  <c r="J8461" i="8"/>
  <c r="O8461" i="8" s="1"/>
  <c r="I8461" i="8"/>
  <c r="N8461" i="8" s="1"/>
  <c r="H8461" i="8"/>
  <c r="M8461" i="8" s="1"/>
  <c r="G8444" i="8"/>
  <c r="L8444" i="8" s="1"/>
  <c r="I8444" i="8"/>
  <c r="N8444" i="8" s="1"/>
  <c r="J8444" i="8"/>
  <c r="O8444" i="8" s="1"/>
  <c r="H8444" i="8"/>
  <c r="M8444" i="8" s="1"/>
  <c r="F8444" i="8"/>
  <c r="K8444" i="8" s="1"/>
  <c r="G8424" i="8"/>
  <c r="L8424" i="8" s="1"/>
  <c r="I8424" i="8"/>
  <c r="N8424" i="8" s="1"/>
  <c r="J8424" i="8"/>
  <c r="O8424" i="8" s="1"/>
  <c r="H8424" i="8"/>
  <c r="M8424" i="8" s="1"/>
  <c r="F8424" i="8"/>
  <c r="K8424" i="8" s="1"/>
  <c r="J8399" i="8"/>
  <c r="O8399" i="8" s="1"/>
  <c r="I8399" i="8"/>
  <c r="N8399" i="8" s="1"/>
  <c r="H8399" i="8"/>
  <c r="M8399" i="8" s="1"/>
  <c r="G8399" i="8"/>
  <c r="L8399" i="8" s="1"/>
  <c r="F8399" i="8"/>
  <c r="K8399" i="8" s="1"/>
  <c r="F8381" i="8"/>
  <c r="K8381" i="8" s="1"/>
  <c r="H8381" i="8"/>
  <c r="M8381" i="8" s="1"/>
  <c r="J8381" i="8"/>
  <c r="O8381" i="8" s="1"/>
  <c r="I8381" i="8"/>
  <c r="N8381" i="8" s="1"/>
  <c r="G8381" i="8"/>
  <c r="L8381" i="8" s="1"/>
  <c r="J8360" i="8"/>
  <c r="O8360" i="8" s="1"/>
  <c r="I8360" i="8"/>
  <c r="N8360" i="8" s="1"/>
  <c r="F8360" i="8"/>
  <c r="K8360" i="8" s="1"/>
  <c r="H8360" i="8"/>
  <c r="M8360" i="8" s="1"/>
  <c r="G8360" i="8"/>
  <c r="L8360" i="8" s="1"/>
  <c r="J8342" i="8"/>
  <c r="O8342" i="8" s="1"/>
  <c r="I8342" i="8"/>
  <c r="N8342" i="8" s="1"/>
  <c r="H8342" i="8"/>
  <c r="M8342" i="8" s="1"/>
  <c r="G8342" i="8"/>
  <c r="L8342" i="8" s="1"/>
  <c r="F8342" i="8"/>
  <c r="K8342" i="8" s="1"/>
  <c r="F8323" i="8"/>
  <c r="K8323" i="8" s="1"/>
  <c r="J8323" i="8"/>
  <c r="O8323" i="8" s="1"/>
  <c r="I8323" i="8"/>
  <c r="N8323" i="8" s="1"/>
  <c r="H8323" i="8"/>
  <c r="M8323" i="8" s="1"/>
  <c r="G8323" i="8"/>
  <c r="L8323" i="8" s="1"/>
  <c r="G8301" i="8"/>
  <c r="L8301" i="8" s="1"/>
  <c r="F8301" i="8"/>
  <c r="K8301" i="8" s="1"/>
  <c r="J8301" i="8"/>
  <c r="O8301" i="8" s="1"/>
  <c r="I8301" i="8"/>
  <c r="N8301" i="8" s="1"/>
  <c r="H8301" i="8"/>
  <c r="M8301" i="8" s="1"/>
  <c r="J8283" i="8"/>
  <c r="O8283" i="8" s="1"/>
  <c r="I8283" i="8"/>
  <c r="N8283" i="8" s="1"/>
  <c r="H8283" i="8"/>
  <c r="M8283" i="8" s="1"/>
  <c r="G8283" i="8"/>
  <c r="L8283" i="8" s="1"/>
  <c r="F8283" i="8"/>
  <c r="K8283" i="8" s="1"/>
  <c r="I8260" i="8"/>
  <c r="N8260" i="8" s="1"/>
  <c r="H8260" i="8"/>
  <c r="M8260" i="8" s="1"/>
  <c r="G8260" i="8"/>
  <c r="L8260" i="8" s="1"/>
  <c r="F8260" i="8"/>
  <c r="K8260" i="8" s="1"/>
  <c r="J8260" i="8"/>
  <c r="O8260" i="8" s="1"/>
  <c r="J8242" i="8"/>
  <c r="O8242" i="8" s="1"/>
  <c r="I8242" i="8"/>
  <c r="N8242" i="8" s="1"/>
  <c r="H8242" i="8"/>
  <c r="M8242" i="8" s="1"/>
  <c r="G8242" i="8"/>
  <c r="L8242" i="8" s="1"/>
  <c r="F8242" i="8"/>
  <c r="K8242" i="8" s="1"/>
  <c r="J8222" i="8"/>
  <c r="O8222" i="8" s="1"/>
  <c r="I8222" i="8"/>
  <c r="N8222" i="8" s="1"/>
  <c r="F8222" i="8"/>
  <c r="K8222" i="8" s="1"/>
  <c r="H8222" i="8"/>
  <c r="M8222" i="8" s="1"/>
  <c r="G8222" i="8"/>
  <c r="L8222" i="8" s="1"/>
  <c r="J8199" i="8"/>
  <c r="O8199" i="8" s="1"/>
  <c r="I8199" i="8"/>
  <c r="N8199" i="8" s="1"/>
  <c r="H8199" i="8"/>
  <c r="M8199" i="8" s="1"/>
  <c r="G8199" i="8"/>
  <c r="L8199" i="8" s="1"/>
  <c r="F8199" i="8"/>
  <c r="K8199" i="8" s="1"/>
  <c r="F8180" i="8"/>
  <c r="K8180" i="8" s="1"/>
  <c r="I8180" i="8"/>
  <c r="N8180" i="8" s="1"/>
  <c r="H8180" i="8"/>
  <c r="M8180" i="8" s="1"/>
  <c r="G8180" i="8"/>
  <c r="L8180" i="8" s="1"/>
  <c r="J8180" i="8"/>
  <c r="O8180" i="8" s="1"/>
  <c r="J8163" i="8"/>
  <c r="O8163" i="8" s="1"/>
  <c r="I8163" i="8"/>
  <c r="N8163" i="8" s="1"/>
  <c r="H8163" i="8"/>
  <c r="M8163" i="8" s="1"/>
  <c r="G8163" i="8"/>
  <c r="L8163" i="8" s="1"/>
  <c r="F8163" i="8"/>
  <c r="K8163" i="8" s="1"/>
  <c r="F8139" i="8"/>
  <c r="K8139" i="8" s="1"/>
  <c r="J8139" i="8"/>
  <c r="O8139" i="8" s="1"/>
  <c r="I8139" i="8"/>
  <c r="N8139" i="8" s="1"/>
  <c r="H8139" i="8"/>
  <c r="M8139" i="8" s="1"/>
  <c r="G8139" i="8"/>
  <c r="L8139" i="8" s="1"/>
  <c r="J8119" i="8"/>
  <c r="O8119" i="8" s="1"/>
  <c r="F8119" i="8"/>
  <c r="K8119" i="8" s="1"/>
  <c r="G8119" i="8"/>
  <c r="L8119" i="8" s="1"/>
  <c r="I8119" i="8"/>
  <c r="N8119" i="8" s="1"/>
  <c r="H8119" i="8"/>
  <c r="M8119" i="8" s="1"/>
  <c r="F8101" i="8"/>
  <c r="K8101" i="8" s="1"/>
  <c r="G8101" i="8"/>
  <c r="L8101" i="8" s="1"/>
  <c r="J8101" i="8"/>
  <c r="O8101" i="8" s="1"/>
  <c r="I8101" i="8"/>
  <c r="N8101" i="8" s="1"/>
  <c r="H8101" i="8"/>
  <c r="M8101" i="8" s="1"/>
  <c r="F8079" i="8"/>
  <c r="K8079" i="8" s="1"/>
  <c r="H8079" i="8"/>
  <c r="M8079" i="8" s="1"/>
  <c r="J8079" i="8"/>
  <c r="O8079" i="8" s="1"/>
  <c r="I8079" i="8"/>
  <c r="N8079" i="8" s="1"/>
  <c r="G8079" i="8"/>
  <c r="L8079" i="8" s="1"/>
  <c r="F8061" i="8"/>
  <c r="K8061" i="8" s="1"/>
  <c r="G8061" i="8"/>
  <c r="L8061" i="8" s="1"/>
  <c r="J8061" i="8"/>
  <c r="O8061" i="8" s="1"/>
  <c r="I8061" i="8"/>
  <c r="N8061" i="8" s="1"/>
  <c r="H8061" i="8"/>
  <c r="M8061" i="8" s="1"/>
  <c r="F8041" i="8"/>
  <c r="K8041" i="8" s="1"/>
  <c r="J8041" i="8"/>
  <c r="O8041" i="8" s="1"/>
  <c r="I8041" i="8"/>
  <c r="N8041" i="8" s="1"/>
  <c r="H8041" i="8"/>
  <c r="M8041" i="8" s="1"/>
  <c r="G8041" i="8"/>
  <c r="L8041" i="8" s="1"/>
  <c r="J8019" i="8"/>
  <c r="O8019" i="8" s="1"/>
  <c r="I8019" i="8"/>
  <c r="N8019" i="8" s="1"/>
  <c r="H8019" i="8"/>
  <c r="M8019" i="8" s="1"/>
  <c r="G8019" i="8"/>
  <c r="L8019" i="8" s="1"/>
  <c r="F8019" i="8"/>
  <c r="K8019" i="8" s="1"/>
  <c r="J8001" i="8"/>
  <c r="O8001" i="8" s="1"/>
  <c r="F8001" i="8"/>
  <c r="K8001" i="8" s="1"/>
  <c r="I8001" i="8"/>
  <c r="N8001" i="8" s="1"/>
  <c r="H8001" i="8"/>
  <c r="M8001" i="8" s="1"/>
  <c r="G8001" i="8"/>
  <c r="L8001" i="8" s="1"/>
  <c r="I6052" i="8"/>
  <c r="N6052" i="8" s="1"/>
  <c r="H6052" i="8"/>
  <c r="M6052" i="8" s="1"/>
  <c r="G6052" i="8"/>
  <c r="L6052" i="8" s="1"/>
  <c r="F6052" i="8"/>
  <c r="K6052" i="8" s="1"/>
  <c r="J6052" i="8"/>
  <c r="O6052" i="8" s="1"/>
  <c r="G5168" i="8"/>
  <c r="L5168" i="8" s="1"/>
  <c r="H5168" i="8"/>
  <c r="M5168" i="8" s="1"/>
  <c r="J5168" i="8"/>
  <c r="O5168" i="8" s="1"/>
  <c r="I5168" i="8"/>
  <c r="N5168" i="8" s="1"/>
  <c r="F5168" i="8"/>
  <c r="K5168" i="8" s="1"/>
  <c r="G8743" i="8"/>
  <c r="L8743" i="8" s="1"/>
  <c r="J8743" i="8"/>
  <c r="O8743" i="8" s="1"/>
  <c r="F8743" i="8"/>
  <c r="K8743" i="8" s="1"/>
  <c r="I8743" i="8"/>
  <c r="N8743" i="8" s="1"/>
  <c r="H8743" i="8"/>
  <c r="M8743" i="8" s="1"/>
  <c r="G8341" i="8"/>
  <c r="L8341" i="8" s="1"/>
  <c r="I8341" i="8"/>
  <c r="N8341" i="8" s="1"/>
  <c r="H8341" i="8"/>
  <c r="M8341" i="8" s="1"/>
  <c r="F8341" i="8"/>
  <c r="K8341" i="8" s="1"/>
  <c r="J8341" i="8"/>
  <c r="O8341" i="8" s="1"/>
  <c r="J7960" i="8"/>
  <c r="O7960" i="8" s="1"/>
  <c r="I7960" i="8"/>
  <c r="N7960" i="8" s="1"/>
  <c r="H7960" i="8"/>
  <c r="M7960" i="8" s="1"/>
  <c r="G7960" i="8"/>
  <c r="L7960" i="8" s="1"/>
  <c r="F7960" i="8"/>
  <c r="K7960" i="8" s="1"/>
  <c r="J7880" i="8"/>
  <c r="O7880" i="8" s="1"/>
  <c r="I7880" i="8"/>
  <c r="N7880" i="8" s="1"/>
  <c r="H7880" i="8"/>
  <c r="M7880" i="8" s="1"/>
  <c r="G7880" i="8"/>
  <c r="L7880" i="8" s="1"/>
  <c r="F7880" i="8"/>
  <c r="K7880" i="8" s="1"/>
  <c r="J7780" i="8"/>
  <c r="O7780" i="8" s="1"/>
  <c r="I7780" i="8"/>
  <c r="N7780" i="8" s="1"/>
  <c r="H7780" i="8"/>
  <c r="M7780" i="8" s="1"/>
  <c r="G7780" i="8"/>
  <c r="L7780" i="8" s="1"/>
  <c r="F7780" i="8"/>
  <c r="K7780" i="8" s="1"/>
  <c r="F7699" i="8"/>
  <c r="K7699" i="8" s="1"/>
  <c r="J7699" i="8"/>
  <c r="O7699" i="8" s="1"/>
  <c r="I7699" i="8"/>
  <c r="N7699" i="8" s="1"/>
  <c r="H7699" i="8"/>
  <c r="M7699" i="8" s="1"/>
  <c r="G7699" i="8"/>
  <c r="L7699" i="8" s="1"/>
  <c r="I7678" i="8"/>
  <c r="N7678" i="8" s="1"/>
  <c r="J7678" i="8"/>
  <c r="O7678" i="8" s="1"/>
  <c r="H7678" i="8"/>
  <c r="M7678" i="8" s="1"/>
  <c r="G7678" i="8"/>
  <c r="L7678" i="8" s="1"/>
  <c r="F7678" i="8"/>
  <c r="K7678" i="8" s="1"/>
  <c r="J7659" i="8"/>
  <c r="O7659" i="8" s="1"/>
  <c r="I7659" i="8"/>
  <c r="N7659" i="8" s="1"/>
  <c r="H7659" i="8"/>
  <c r="M7659" i="8" s="1"/>
  <c r="G7659" i="8"/>
  <c r="L7659" i="8" s="1"/>
  <c r="F7659" i="8"/>
  <c r="K7659" i="8" s="1"/>
  <c r="H7641" i="8"/>
  <c r="M7641" i="8" s="1"/>
  <c r="G7641" i="8"/>
  <c r="L7641" i="8" s="1"/>
  <c r="J7641" i="8"/>
  <c r="O7641" i="8" s="1"/>
  <c r="I7641" i="8"/>
  <c r="N7641" i="8" s="1"/>
  <c r="F7641" i="8"/>
  <c r="K7641" i="8" s="1"/>
  <c r="H7621" i="8"/>
  <c r="M7621" i="8" s="1"/>
  <c r="G7621" i="8"/>
  <c r="L7621" i="8" s="1"/>
  <c r="F7621" i="8"/>
  <c r="K7621" i="8" s="1"/>
  <c r="J7621" i="8"/>
  <c r="O7621" i="8" s="1"/>
  <c r="I7621" i="8"/>
  <c r="N7621" i="8" s="1"/>
  <c r="G7600" i="8"/>
  <c r="L7600" i="8" s="1"/>
  <c r="H7600" i="8"/>
  <c r="M7600" i="8" s="1"/>
  <c r="J7600" i="8"/>
  <c r="O7600" i="8" s="1"/>
  <c r="I7600" i="8"/>
  <c r="N7600" i="8" s="1"/>
  <c r="F7600" i="8"/>
  <c r="K7600" i="8" s="1"/>
  <c r="J7579" i="8"/>
  <c r="O7579" i="8" s="1"/>
  <c r="I7579" i="8"/>
  <c r="N7579" i="8" s="1"/>
  <c r="H7579" i="8"/>
  <c r="M7579" i="8" s="1"/>
  <c r="G7579" i="8"/>
  <c r="L7579" i="8" s="1"/>
  <c r="F7579" i="8"/>
  <c r="K7579" i="8" s="1"/>
  <c r="G7560" i="8"/>
  <c r="L7560" i="8" s="1"/>
  <c r="J7560" i="8"/>
  <c r="O7560" i="8" s="1"/>
  <c r="I7560" i="8"/>
  <c r="N7560" i="8" s="1"/>
  <c r="H7560" i="8"/>
  <c r="M7560" i="8" s="1"/>
  <c r="F7560" i="8"/>
  <c r="K7560" i="8" s="1"/>
  <c r="I7542" i="8"/>
  <c r="N7542" i="8" s="1"/>
  <c r="J7542" i="8"/>
  <c r="O7542" i="8" s="1"/>
  <c r="H7542" i="8"/>
  <c r="M7542" i="8" s="1"/>
  <c r="G7542" i="8"/>
  <c r="L7542" i="8" s="1"/>
  <c r="F7542" i="8"/>
  <c r="K7542" i="8" s="1"/>
  <c r="I7519" i="8"/>
  <c r="N7519" i="8" s="1"/>
  <c r="G7519" i="8"/>
  <c r="L7519" i="8" s="1"/>
  <c r="J7519" i="8"/>
  <c r="O7519" i="8" s="1"/>
  <c r="H7519" i="8"/>
  <c r="M7519" i="8" s="1"/>
  <c r="F7519" i="8"/>
  <c r="K7519" i="8" s="1"/>
  <c r="I7502" i="8"/>
  <c r="N7502" i="8" s="1"/>
  <c r="H7502" i="8"/>
  <c r="M7502" i="8" s="1"/>
  <c r="G7502" i="8"/>
  <c r="L7502" i="8" s="1"/>
  <c r="F7502" i="8"/>
  <c r="K7502" i="8" s="1"/>
  <c r="J7502" i="8"/>
  <c r="O7502" i="8" s="1"/>
  <c r="G7480" i="8"/>
  <c r="L7480" i="8" s="1"/>
  <c r="J7480" i="8"/>
  <c r="O7480" i="8" s="1"/>
  <c r="I7480" i="8"/>
  <c r="N7480" i="8" s="1"/>
  <c r="H7480" i="8"/>
  <c r="M7480" i="8" s="1"/>
  <c r="F7480" i="8"/>
  <c r="K7480" i="8" s="1"/>
  <c r="G7460" i="8"/>
  <c r="L7460" i="8" s="1"/>
  <c r="J7460" i="8"/>
  <c r="O7460" i="8" s="1"/>
  <c r="I7460" i="8"/>
  <c r="N7460" i="8" s="1"/>
  <c r="H7460" i="8"/>
  <c r="M7460" i="8" s="1"/>
  <c r="F7460" i="8"/>
  <c r="K7460" i="8" s="1"/>
  <c r="F7441" i="8"/>
  <c r="K7441" i="8" s="1"/>
  <c r="J7441" i="8"/>
  <c r="O7441" i="8" s="1"/>
  <c r="I7441" i="8"/>
  <c r="N7441" i="8" s="1"/>
  <c r="H7441" i="8"/>
  <c r="M7441" i="8" s="1"/>
  <c r="G7441" i="8"/>
  <c r="L7441" i="8" s="1"/>
  <c r="J7419" i="8"/>
  <c r="O7419" i="8" s="1"/>
  <c r="F7419" i="8"/>
  <c r="K7419" i="8" s="1"/>
  <c r="I7419" i="8"/>
  <c r="N7419" i="8" s="1"/>
  <c r="H7419" i="8"/>
  <c r="M7419" i="8" s="1"/>
  <c r="G7419" i="8"/>
  <c r="L7419" i="8" s="1"/>
  <c r="J7402" i="8"/>
  <c r="O7402" i="8" s="1"/>
  <c r="I7402" i="8"/>
  <c r="N7402" i="8" s="1"/>
  <c r="H7402" i="8"/>
  <c r="M7402" i="8" s="1"/>
  <c r="G7402" i="8"/>
  <c r="L7402" i="8" s="1"/>
  <c r="F7402" i="8"/>
  <c r="K7402" i="8" s="1"/>
  <c r="H7381" i="8"/>
  <c r="M7381" i="8" s="1"/>
  <c r="I7381" i="8"/>
  <c r="N7381" i="8" s="1"/>
  <c r="J7381" i="8"/>
  <c r="O7381" i="8" s="1"/>
  <c r="G7381" i="8"/>
  <c r="L7381" i="8" s="1"/>
  <c r="F7381" i="8"/>
  <c r="K7381" i="8" s="1"/>
  <c r="J7362" i="8"/>
  <c r="O7362" i="8" s="1"/>
  <c r="I7362" i="8"/>
  <c r="N7362" i="8" s="1"/>
  <c r="H7362" i="8"/>
  <c r="M7362" i="8" s="1"/>
  <c r="G7362" i="8"/>
  <c r="L7362" i="8" s="1"/>
  <c r="F7362" i="8"/>
  <c r="K7362" i="8" s="1"/>
  <c r="J7339" i="8"/>
  <c r="O7339" i="8" s="1"/>
  <c r="F7339" i="8"/>
  <c r="K7339" i="8" s="1"/>
  <c r="G7339" i="8"/>
  <c r="L7339" i="8" s="1"/>
  <c r="H7339" i="8"/>
  <c r="M7339" i="8" s="1"/>
  <c r="I7339" i="8"/>
  <c r="N7339" i="8" s="1"/>
  <c r="J7321" i="8"/>
  <c r="O7321" i="8" s="1"/>
  <c r="I7321" i="8"/>
  <c r="N7321" i="8" s="1"/>
  <c r="H7321" i="8"/>
  <c r="M7321" i="8" s="1"/>
  <c r="G7321" i="8"/>
  <c r="L7321" i="8" s="1"/>
  <c r="F7321" i="8"/>
  <c r="K7321" i="8" s="1"/>
  <c r="J8609" i="8"/>
  <c r="O8609" i="8" s="1"/>
  <c r="I8609" i="8"/>
  <c r="N8609" i="8" s="1"/>
  <c r="F8609" i="8"/>
  <c r="K8609" i="8" s="1"/>
  <c r="H8609" i="8"/>
  <c r="M8609" i="8" s="1"/>
  <c r="G8609" i="8"/>
  <c r="L8609" i="8" s="1"/>
  <c r="F8389" i="8"/>
  <c r="K8389" i="8" s="1"/>
  <c r="J8389" i="8"/>
  <c r="O8389" i="8" s="1"/>
  <c r="I8389" i="8"/>
  <c r="N8389" i="8" s="1"/>
  <c r="H8389" i="8"/>
  <c r="M8389" i="8" s="1"/>
  <c r="G8389" i="8"/>
  <c r="L8389" i="8" s="1"/>
  <c r="J8190" i="8"/>
  <c r="O8190" i="8" s="1"/>
  <c r="F8190" i="8"/>
  <c r="K8190" i="8" s="1"/>
  <c r="I8190" i="8"/>
  <c r="N8190" i="8" s="1"/>
  <c r="H8190" i="8"/>
  <c r="M8190" i="8" s="1"/>
  <c r="G8190" i="8"/>
  <c r="L8190" i="8" s="1"/>
  <c r="J8050" i="8"/>
  <c r="O8050" i="8" s="1"/>
  <c r="I8050" i="8"/>
  <c r="N8050" i="8" s="1"/>
  <c r="H8050" i="8"/>
  <c r="M8050" i="8" s="1"/>
  <c r="G8050" i="8"/>
  <c r="L8050" i="8" s="1"/>
  <c r="F8050" i="8"/>
  <c r="K8050" i="8" s="1"/>
  <c r="J7889" i="8"/>
  <c r="O7889" i="8" s="1"/>
  <c r="H7889" i="8"/>
  <c r="M7889" i="8" s="1"/>
  <c r="G7889" i="8"/>
  <c r="L7889" i="8" s="1"/>
  <c r="F7889" i="8"/>
  <c r="K7889" i="8" s="1"/>
  <c r="I7889" i="8"/>
  <c r="N7889" i="8" s="1"/>
  <c r="H7751" i="8"/>
  <c r="M7751" i="8" s="1"/>
  <c r="J7751" i="8"/>
  <c r="O7751" i="8" s="1"/>
  <c r="I7751" i="8"/>
  <c r="N7751" i="8" s="1"/>
  <c r="G7751" i="8"/>
  <c r="L7751" i="8" s="1"/>
  <c r="F7751" i="8"/>
  <c r="K7751" i="8" s="1"/>
  <c r="J7589" i="8"/>
  <c r="O7589" i="8" s="1"/>
  <c r="H7589" i="8"/>
  <c r="M7589" i="8" s="1"/>
  <c r="G7589" i="8"/>
  <c r="L7589" i="8" s="1"/>
  <c r="F7589" i="8"/>
  <c r="K7589" i="8" s="1"/>
  <c r="I7589" i="8"/>
  <c r="N7589" i="8" s="1"/>
  <c r="J8670" i="8"/>
  <c r="O8670" i="8" s="1"/>
  <c r="I8670" i="8"/>
  <c r="N8670" i="8" s="1"/>
  <c r="H8670" i="8"/>
  <c r="M8670" i="8" s="1"/>
  <c r="G8670" i="8"/>
  <c r="L8670" i="8" s="1"/>
  <c r="F8670" i="8"/>
  <c r="K8670" i="8" s="1"/>
  <c r="H8451" i="8"/>
  <c r="M8451" i="8" s="1"/>
  <c r="F8451" i="8"/>
  <c r="K8451" i="8" s="1"/>
  <c r="J8451" i="8"/>
  <c r="O8451" i="8" s="1"/>
  <c r="I8451" i="8"/>
  <c r="N8451" i="8" s="1"/>
  <c r="G8451" i="8"/>
  <c r="L8451" i="8" s="1"/>
  <c r="H8273" i="8"/>
  <c r="M8273" i="8" s="1"/>
  <c r="F8273" i="8"/>
  <c r="K8273" i="8" s="1"/>
  <c r="J8273" i="8"/>
  <c r="O8273" i="8" s="1"/>
  <c r="I8273" i="8"/>
  <c r="N8273" i="8" s="1"/>
  <c r="G8273" i="8"/>
  <c r="L8273" i="8" s="1"/>
  <c r="J8089" i="8"/>
  <c r="O8089" i="8" s="1"/>
  <c r="I8089" i="8"/>
  <c r="N8089" i="8" s="1"/>
  <c r="H8089" i="8"/>
  <c r="M8089" i="8" s="1"/>
  <c r="G8089" i="8"/>
  <c r="L8089" i="8" s="1"/>
  <c r="F8089" i="8"/>
  <c r="K8089" i="8" s="1"/>
  <c r="F7871" i="8"/>
  <c r="K7871" i="8" s="1"/>
  <c r="J7871" i="8"/>
  <c r="O7871" i="8" s="1"/>
  <c r="I7871" i="8"/>
  <c r="N7871" i="8" s="1"/>
  <c r="H7871" i="8"/>
  <c r="M7871" i="8" s="1"/>
  <c r="G7871" i="8"/>
  <c r="L7871" i="8" s="1"/>
  <c r="J7649" i="8"/>
  <c r="O7649" i="8" s="1"/>
  <c r="G7649" i="8"/>
  <c r="L7649" i="8" s="1"/>
  <c r="F7649" i="8"/>
  <c r="K7649" i="8" s="1"/>
  <c r="I7649" i="8"/>
  <c r="N7649" i="8" s="1"/>
  <c r="H7649" i="8"/>
  <c r="M7649" i="8" s="1"/>
  <c r="G7528" i="8"/>
  <c r="L7528" i="8" s="1"/>
  <c r="J7528" i="8"/>
  <c r="O7528" i="8" s="1"/>
  <c r="I7528" i="8"/>
  <c r="N7528" i="8" s="1"/>
  <c r="H7528" i="8"/>
  <c r="M7528" i="8" s="1"/>
  <c r="F7528" i="8"/>
  <c r="K7528" i="8" s="1"/>
  <c r="G7272" i="8"/>
  <c r="L7272" i="8" s="1"/>
  <c r="J7272" i="8"/>
  <c r="O7272" i="8" s="1"/>
  <c r="I7272" i="8"/>
  <c r="N7272" i="8" s="1"/>
  <c r="H7272" i="8"/>
  <c r="M7272" i="8" s="1"/>
  <c r="F7272" i="8"/>
  <c r="K7272" i="8" s="1"/>
  <c r="J7091" i="8"/>
  <c r="O7091" i="8" s="1"/>
  <c r="I7091" i="8"/>
  <c r="N7091" i="8" s="1"/>
  <c r="H7091" i="8"/>
  <c r="M7091" i="8" s="1"/>
  <c r="G7091" i="8"/>
  <c r="L7091" i="8" s="1"/>
  <c r="F7091" i="8"/>
  <c r="K7091" i="8" s="1"/>
  <c r="I6869" i="8"/>
  <c r="N6869" i="8" s="1"/>
  <c r="H6869" i="8"/>
  <c r="M6869" i="8" s="1"/>
  <c r="G6869" i="8"/>
  <c r="L6869" i="8" s="1"/>
  <c r="F6869" i="8"/>
  <c r="K6869" i="8" s="1"/>
  <c r="J6869" i="8"/>
  <c r="O6869" i="8" s="1"/>
  <c r="F6648" i="8"/>
  <c r="K6648" i="8" s="1"/>
  <c r="J6648" i="8"/>
  <c r="O6648" i="8" s="1"/>
  <c r="I6648" i="8"/>
  <c r="N6648" i="8" s="1"/>
  <c r="H6648" i="8"/>
  <c r="M6648" i="8" s="1"/>
  <c r="G6648" i="8"/>
  <c r="L6648" i="8" s="1"/>
  <c r="J6430" i="8"/>
  <c r="O6430" i="8" s="1"/>
  <c r="F6430" i="8"/>
  <c r="K6430" i="8" s="1"/>
  <c r="G6430" i="8"/>
  <c r="L6430" i="8" s="1"/>
  <c r="I6430" i="8"/>
  <c r="N6430" i="8" s="1"/>
  <c r="H6430" i="8"/>
  <c r="M6430" i="8" s="1"/>
  <c r="H6231" i="8"/>
  <c r="M6231" i="8" s="1"/>
  <c r="F6231" i="8"/>
  <c r="K6231" i="8" s="1"/>
  <c r="J6231" i="8"/>
  <c r="O6231" i="8" s="1"/>
  <c r="I6231" i="8"/>
  <c r="N6231" i="8" s="1"/>
  <c r="G6231" i="8"/>
  <c r="L6231" i="8" s="1"/>
  <c r="F6109" i="8"/>
  <c r="K6109" i="8" s="1"/>
  <c r="J6109" i="8"/>
  <c r="O6109" i="8" s="1"/>
  <c r="I6109" i="8"/>
  <c r="N6109" i="8" s="1"/>
  <c r="H6109" i="8"/>
  <c r="M6109" i="8" s="1"/>
  <c r="G6109" i="8"/>
  <c r="L6109" i="8" s="1"/>
  <c r="J5868" i="8"/>
  <c r="O5868" i="8" s="1"/>
  <c r="I5868" i="8"/>
  <c r="N5868" i="8" s="1"/>
  <c r="H5868" i="8"/>
  <c r="M5868" i="8" s="1"/>
  <c r="G5868" i="8"/>
  <c r="L5868" i="8" s="1"/>
  <c r="F5868" i="8"/>
  <c r="K5868" i="8" s="1"/>
  <c r="J8631" i="8"/>
  <c r="O8631" i="8" s="1"/>
  <c r="I8631" i="8"/>
  <c r="N8631" i="8" s="1"/>
  <c r="H8631" i="8"/>
  <c r="M8631" i="8" s="1"/>
  <c r="G8631" i="8"/>
  <c r="L8631" i="8" s="1"/>
  <c r="F8631" i="8"/>
  <c r="K8631" i="8" s="1"/>
  <c r="J8387" i="8"/>
  <c r="O8387" i="8" s="1"/>
  <c r="I8387" i="8"/>
  <c r="N8387" i="8" s="1"/>
  <c r="H8387" i="8"/>
  <c r="M8387" i="8" s="1"/>
  <c r="G8387" i="8"/>
  <c r="L8387" i="8" s="1"/>
  <c r="F8387" i="8"/>
  <c r="K8387" i="8" s="1"/>
  <c r="G8147" i="8"/>
  <c r="L8147" i="8" s="1"/>
  <c r="F8147" i="8"/>
  <c r="K8147" i="8" s="1"/>
  <c r="J8147" i="8"/>
  <c r="O8147" i="8" s="1"/>
  <c r="I8147" i="8"/>
  <c r="N8147" i="8" s="1"/>
  <c r="H8147" i="8"/>
  <c r="M8147" i="8" s="1"/>
  <c r="J7990" i="8"/>
  <c r="O7990" i="8" s="1"/>
  <c r="I7990" i="8"/>
  <c r="N7990" i="8" s="1"/>
  <c r="H7990" i="8"/>
  <c r="M7990" i="8" s="1"/>
  <c r="G7990" i="8"/>
  <c r="L7990" i="8" s="1"/>
  <c r="F7990" i="8"/>
  <c r="K7990" i="8" s="1"/>
  <c r="J7749" i="8"/>
  <c r="O7749" i="8" s="1"/>
  <c r="I7749" i="8"/>
  <c r="N7749" i="8" s="1"/>
  <c r="H7749" i="8"/>
  <c r="M7749" i="8" s="1"/>
  <c r="G7749" i="8"/>
  <c r="L7749" i="8" s="1"/>
  <c r="F7749" i="8"/>
  <c r="K7749" i="8" s="1"/>
  <c r="G7508" i="8"/>
  <c r="L7508" i="8" s="1"/>
  <c r="F7508" i="8"/>
  <c r="K7508" i="8" s="1"/>
  <c r="J7508" i="8"/>
  <c r="O7508" i="8" s="1"/>
  <c r="I7508" i="8"/>
  <c r="N7508" i="8" s="1"/>
  <c r="H7508" i="8"/>
  <c r="M7508" i="8" s="1"/>
  <c r="H7249" i="8"/>
  <c r="M7249" i="8" s="1"/>
  <c r="G7249" i="8"/>
  <c r="L7249" i="8" s="1"/>
  <c r="F7249" i="8"/>
  <c r="K7249" i="8" s="1"/>
  <c r="J7249" i="8"/>
  <c r="O7249" i="8" s="1"/>
  <c r="I7249" i="8"/>
  <c r="N7249" i="8" s="1"/>
  <c r="J7010" i="8"/>
  <c r="O7010" i="8" s="1"/>
  <c r="I7010" i="8"/>
  <c r="N7010" i="8" s="1"/>
  <c r="H7010" i="8"/>
  <c r="M7010" i="8" s="1"/>
  <c r="G7010" i="8"/>
  <c r="L7010" i="8" s="1"/>
  <c r="F7010" i="8"/>
  <c r="K7010" i="8" s="1"/>
  <c r="I6729" i="8"/>
  <c r="N6729" i="8" s="1"/>
  <c r="H6729" i="8"/>
  <c r="M6729" i="8" s="1"/>
  <c r="G6729" i="8"/>
  <c r="L6729" i="8" s="1"/>
  <c r="F6729" i="8"/>
  <c r="K6729" i="8" s="1"/>
  <c r="J6729" i="8"/>
  <c r="O6729" i="8" s="1"/>
  <c r="J6528" i="8"/>
  <c r="O6528" i="8" s="1"/>
  <c r="I6528" i="8"/>
  <c r="N6528" i="8" s="1"/>
  <c r="H6528" i="8"/>
  <c r="M6528" i="8" s="1"/>
  <c r="G6528" i="8"/>
  <c r="L6528" i="8" s="1"/>
  <c r="F6528" i="8"/>
  <c r="K6528" i="8" s="1"/>
  <c r="J6268" i="8"/>
  <c r="O6268" i="8" s="1"/>
  <c r="I6268" i="8"/>
  <c r="N6268" i="8" s="1"/>
  <c r="G6268" i="8"/>
  <c r="L6268" i="8" s="1"/>
  <c r="F6268" i="8"/>
  <c r="K6268" i="8" s="1"/>
  <c r="H6268" i="8"/>
  <c r="M6268" i="8" s="1"/>
  <c r="I6030" i="8"/>
  <c r="N6030" i="8" s="1"/>
  <c r="F6030" i="8"/>
  <c r="K6030" i="8" s="1"/>
  <c r="H6030" i="8"/>
  <c r="M6030" i="8" s="1"/>
  <c r="J6030" i="8"/>
  <c r="O6030" i="8" s="1"/>
  <c r="G6030" i="8"/>
  <c r="L6030" i="8" s="1"/>
  <c r="J5769" i="8"/>
  <c r="O5769" i="8" s="1"/>
  <c r="I5769" i="8"/>
  <c r="N5769" i="8" s="1"/>
  <c r="F5769" i="8"/>
  <c r="K5769" i="8" s="1"/>
  <c r="H5769" i="8"/>
  <c r="M5769" i="8" s="1"/>
  <c r="G5769" i="8"/>
  <c r="L5769" i="8" s="1"/>
  <c r="H5530" i="8"/>
  <c r="M5530" i="8" s="1"/>
  <c r="J5530" i="8"/>
  <c r="O5530" i="8" s="1"/>
  <c r="I5530" i="8"/>
  <c r="N5530" i="8" s="1"/>
  <c r="G5530" i="8"/>
  <c r="L5530" i="8" s="1"/>
  <c r="F5530" i="8"/>
  <c r="K5530" i="8" s="1"/>
  <c r="J5289" i="8"/>
  <c r="O5289" i="8" s="1"/>
  <c r="I5289" i="8"/>
  <c r="N5289" i="8" s="1"/>
  <c r="H5289" i="8"/>
  <c r="M5289" i="8" s="1"/>
  <c r="G5289" i="8"/>
  <c r="L5289" i="8" s="1"/>
  <c r="F5289" i="8"/>
  <c r="K5289" i="8" s="1"/>
  <c r="J5069" i="8"/>
  <c r="O5069" i="8" s="1"/>
  <c r="H5069" i="8"/>
  <c r="M5069" i="8" s="1"/>
  <c r="G5069" i="8"/>
  <c r="L5069" i="8" s="1"/>
  <c r="F5069" i="8"/>
  <c r="K5069" i="8" s="1"/>
  <c r="I5069" i="8"/>
  <c r="N5069" i="8" s="1"/>
  <c r="G4848" i="8"/>
  <c r="L4848" i="8" s="1"/>
  <c r="J4848" i="8"/>
  <c r="O4848" i="8" s="1"/>
  <c r="I4848" i="8"/>
  <c r="N4848" i="8" s="1"/>
  <c r="H4848" i="8"/>
  <c r="M4848" i="8" s="1"/>
  <c r="F4848" i="8"/>
  <c r="K4848" i="8" s="1"/>
  <c r="H4630" i="8"/>
  <c r="M4630" i="8" s="1"/>
  <c r="F4630" i="8"/>
  <c r="K4630" i="8" s="1"/>
  <c r="J4630" i="8"/>
  <c r="O4630" i="8" s="1"/>
  <c r="I4630" i="8"/>
  <c r="N4630" i="8" s="1"/>
  <c r="G4630" i="8"/>
  <c r="L4630" i="8" s="1"/>
  <c r="I4391" i="8"/>
  <c r="N4391" i="8" s="1"/>
  <c r="H4391" i="8"/>
  <c r="M4391" i="8" s="1"/>
  <c r="G4391" i="8"/>
  <c r="L4391" i="8" s="1"/>
  <c r="F4391" i="8"/>
  <c r="K4391" i="8" s="1"/>
  <c r="J4391" i="8"/>
  <c r="O4391" i="8" s="1"/>
  <c r="I8687" i="8"/>
  <c r="N8687" i="8" s="1"/>
  <c r="H8687" i="8"/>
  <c r="M8687" i="8" s="1"/>
  <c r="J8687" i="8"/>
  <c r="O8687" i="8" s="1"/>
  <c r="G8687" i="8"/>
  <c r="L8687" i="8" s="1"/>
  <c r="F8687" i="8"/>
  <c r="K8687" i="8" s="1"/>
  <c r="J8469" i="8"/>
  <c r="O8469" i="8" s="1"/>
  <c r="I8469" i="8"/>
  <c r="N8469" i="8" s="1"/>
  <c r="H8469" i="8"/>
  <c r="M8469" i="8" s="1"/>
  <c r="G8469" i="8"/>
  <c r="L8469" i="8" s="1"/>
  <c r="F8469" i="8"/>
  <c r="K8469" i="8" s="1"/>
  <c r="J8248" i="8"/>
  <c r="O8248" i="8" s="1"/>
  <c r="I8248" i="8"/>
  <c r="N8248" i="8" s="1"/>
  <c r="H8248" i="8"/>
  <c r="M8248" i="8" s="1"/>
  <c r="G8248" i="8"/>
  <c r="L8248" i="8" s="1"/>
  <c r="F8248" i="8"/>
  <c r="K8248" i="8" s="1"/>
  <c r="I7970" i="8"/>
  <c r="N7970" i="8" s="1"/>
  <c r="J7970" i="8"/>
  <c r="O7970" i="8" s="1"/>
  <c r="H7970" i="8"/>
  <c r="M7970" i="8" s="1"/>
  <c r="G7970" i="8"/>
  <c r="L7970" i="8" s="1"/>
  <c r="F7970" i="8"/>
  <c r="K7970" i="8" s="1"/>
  <c r="J7790" i="8"/>
  <c r="O7790" i="8" s="1"/>
  <c r="I7790" i="8"/>
  <c r="N7790" i="8" s="1"/>
  <c r="H7790" i="8"/>
  <c r="M7790" i="8" s="1"/>
  <c r="G7790" i="8"/>
  <c r="L7790" i="8" s="1"/>
  <c r="F7790" i="8"/>
  <c r="K7790" i="8" s="1"/>
  <c r="J7568" i="8"/>
  <c r="O7568" i="8" s="1"/>
  <c r="I7568" i="8"/>
  <c r="N7568" i="8" s="1"/>
  <c r="H7568" i="8"/>
  <c r="M7568" i="8" s="1"/>
  <c r="G7568" i="8"/>
  <c r="L7568" i="8" s="1"/>
  <c r="F7568" i="8"/>
  <c r="K7568" i="8" s="1"/>
  <c r="J7368" i="8"/>
  <c r="O7368" i="8" s="1"/>
  <c r="I7368" i="8"/>
  <c r="N7368" i="8" s="1"/>
  <c r="H7368" i="8"/>
  <c r="M7368" i="8" s="1"/>
  <c r="G7368" i="8"/>
  <c r="L7368" i="8" s="1"/>
  <c r="F7368" i="8"/>
  <c r="K7368" i="8" s="1"/>
  <c r="F7088" i="8"/>
  <c r="K7088" i="8" s="1"/>
  <c r="H7088" i="8"/>
  <c r="M7088" i="8" s="1"/>
  <c r="I7088" i="8"/>
  <c r="N7088" i="8" s="1"/>
  <c r="J7088" i="8"/>
  <c r="O7088" i="8" s="1"/>
  <c r="G7088" i="8"/>
  <c r="L7088" i="8" s="1"/>
  <c r="J6866" i="8"/>
  <c r="O6866" i="8" s="1"/>
  <c r="I6866" i="8"/>
  <c r="N6866" i="8" s="1"/>
  <c r="H6866" i="8"/>
  <c r="M6866" i="8" s="1"/>
  <c r="G6866" i="8"/>
  <c r="L6866" i="8" s="1"/>
  <c r="F6866" i="8"/>
  <c r="K6866" i="8" s="1"/>
  <c r="F6668" i="8"/>
  <c r="K6668" i="8" s="1"/>
  <c r="H6668" i="8"/>
  <c r="M6668" i="8" s="1"/>
  <c r="I6668" i="8"/>
  <c r="N6668" i="8" s="1"/>
  <c r="J6668" i="8"/>
  <c r="O6668" i="8" s="1"/>
  <c r="G6668" i="8"/>
  <c r="L6668" i="8" s="1"/>
  <c r="J6428" i="8"/>
  <c r="O6428" i="8" s="1"/>
  <c r="I6428" i="8"/>
  <c r="N6428" i="8" s="1"/>
  <c r="H6428" i="8"/>
  <c r="M6428" i="8" s="1"/>
  <c r="G6428" i="8"/>
  <c r="L6428" i="8" s="1"/>
  <c r="F6428" i="8"/>
  <c r="K6428" i="8" s="1"/>
  <c r="I6208" i="8"/>
  <c r="N6208" i="8" s="1"/>
  <c r="G6208" i="8"/>
  <c r="L6208" i="8" s="1"/>
  <c r="F6208" i="8"/>
  <c r="K6208" i="8" s="1"/>
  <c r="J6208" i="8"/>
  <c r="O6208" i="8" s="1"/>
  <c r="H6208" i="8"/>
  <c r="M6208" i="8" s="1"/>
  <c r="I6050" i="8"/>
  <c r="N6050" i="8" s="1"/>
  <c r="F6050" i="8"/>
  <c r="K6050" i="8" s="1"/>
  <c r="G6050" i="8"/>
  <c r="L6050" i="8" s="1"/>
  <c r="J6050" i="8"/>
  <c r="O6050" i="8" s="1"/>
  <c r="H6050" i="8"/>
  <c r="M6050" i="8" s="1"/>
  <c r="F5846" i="8"/>
  <c r="K5846" i="8" s="1"/>
  <c r="J5846" i="8"/>
  <c r="O5846" i="8" s="1"/>
  <c r="I5846" i="8"/>
  <c r="N5846" i="8" s="1"/>
  <c r="H5846" i="8"/>
  <c r="M5846" i="8" s="1"/>
  <c r="G5846" i="8"/>
  <c r="L5846" i="8" s="1"/>
  <c r="I5689" i="8"/>
  <c r="N5689" i="8" s="1"/>
  <c r="H5689" i="8"/>
  <c r="M5689" i="8" s="1"/>
  <c r="G5689" i="8"/>
  <c r="L5689" i="8" s="1"/>
  <c r="F5689" i="8"/>
  <c r="K5689" i="8" s="1"/>
  <c r="J5689" i="8"/>
  <c r="O5689" i="8" s="1"/>
  <c r="G5448" i="8"/>
  <c r="L5448" i="8" s="1"/>
  <c r="H5448" i="8"/>
  <c r="M5448" i="8" s="1"/>
  <c r="J5448" i="8"/>
  <c r="O5448" i="8" s="1"/>
  <c r="I5448" i="8"/>
  <c r="N5448" i="8" s="1"/>
  <c r="F5448" i="8"/>
  <c r="K5448" i="8" s="1"/>
  <c r="J5250" i="8"/>
  <c r="O5250" i="8" s="1"/>
  <c r="I5250" i="8"/>
  <c r="N5250" i="8" s="1"/>
  <c r="H5250" i="8"/>
  <c r="M5250" i="8" s="1"/>
  <c r="G5250" i="8"/>
  <c r="L5250" i="8" s="1"/>
  <c r="F5250" i="8"/>
  <c r="K5250" i="8" s="1"/>
  <c r="J5109" i="8"/>
  <c r="O5109" i="8" s="1"/>
  <c r="I5109" i="8"/>
  <c r="N5109" i="8" s="1"/>
  <c r="H5109" i="8"/>
  <c r="M5109" i="8" s="1"/>
  <c r="G5109" i="8"/>
  <c r="L5109" i="8" s="1"/>
  <c r="F5109" i="8"/>
  <c r="K5109" i="8" s="1"/>
  <c r="G4930" i="8"/>
  <c r="L4930" i="8" s="1"/>
  <c r="F4930" i="8"/>
  <c r="K4930" i="8" s="1"/>
  <c r="J4930" i="8"/>
  <c r="O4930" i="8" s="1"/>
  <c r="I4930" i="8"/>
  <c r="N4930" i="8" s="1"/>
  <c r="H4930" i="8"/>
  <c r="M4930" i="8" s="1"/>
  <c r="G4808" i="8"/>
  <c r="L4808" i="8" s="1"/>
  <c r="J4808" i="8"/>
  <c r="O4808" i="8" s="1"/>
  <c r="I4808" i="8"/>
  <c r="N4808" i="8" s="1"/>
  <c r="H4808" i="8"/>
  <c r="M4808" i="8" s="1"/>
  <c r="F4808" i="8"/>
  <c r="K4808" i="8" s="1"/>
  <c r="G4648" i="8"/>
  <c r="L4648" i="8" s="1"/>
  <c r="J4648" i="8"/>
  <c r="O4648" i="8" s="1"/>
  <c r="I4648" i="8"/>
  <c r="N4648" i="8" s="1"/>
  <c r="H4648" i="8"/>
  <c r="M4648" i="8" s="1"/>
  <c r="F4648" i="8"/>
  <c r="K4648" i="8" s="1"/>
  <c r="J4427" i="8"/>
  <c r="O4427" i="8" s="1"/>
  <c r="I4427" i="8"/>
  <c r="N4427" i="8" s="1"/>
  <c r="H4427" i="8"/>
  <c r="M4427" i="8" s="1"/>
  <c r="G4427" i="8"/>
  <c r="L4427" i="8" s="1"/>
  <c r="F4427" i="8"/>
  <c r="K4427" i="8" s="1"/>
  <c r="I8747" i="8"/>
  <c r="N8747" i="8" s="1"/>
  <c r="H8747" i="8"/>
  <c r="M8747" i="8" s="1"/>
  <c r="G8747" i="8"/>
  <c r="L8747" i="8" s="1"/>
  <c r="F8747" i="8"/>
  <c r="K8747" i="8" s="1"/>
  <c r="J8747" i="8"/>
  <c r="O8747" i="8" s="1"/>
  <c r="J8487" i="8"/>
  <c r="O8487" i="8" s="1"/>
  <c r="I8487" i="8"/>
  <c r="N8487" i="8" s="1"/>
  <c r="H8487" i="8"/>
  <c r="M8487" i="8" s="1"/>
  <c r="F8487" i="8"/>
  <c r="K8487" i="8" s="1"/>
  <c r="G8487" i="8"/>
  <c r="L8487" i="8" s="1"/>
  <c r="J8287" i="8"/>
  <c r="O8287" i="8" s="1"/>
  <c r="I8287" i="8"/>
  <c r="N8287" i="8" s="1"/>
  <c r="H8287" i="8"/>
  <c r="M8287" i="8" s="1"/>
  <c r="G8287" i="8"/>
  <c r="L8287" i="8" s="1"/>
  <c r="F8287" i="8"/>
  <c r="K8287" i="8" s="1"/>
  <c r="I8105" i="8"/>
  <c r="N8105" i="8" s="1"/>
  <c r="H8105" i="8"/>
  <c r="M8105" i="8" s="1"/>
  <c r="F8105" i="8"/>
  <c r="K8105" i="8" s="1"/>
  <c r="J8105" i="8"/>
  <c r="O8105" i="8" s="1"/>
  <c r="G8105" i="8"/>
  <c r="L8105" i="8" s="1"/>
  <c r="G7888" i="8"/>
  <c r="L7888" i="8" s="1"/>
  <c r="J7888" i="8"/>
  <c r="O7888" i="8" s="1"/>
  <c r="I7888" i="8"/>
  <c r="N7888" i="8" s="1"/>
  <c r="H7888" i="8"/>
  <c r="M7888" i="8" s="1"/>
  <c r="F7888" i="8"/>
  <c r="K7888" i="8" s="1"/>
  <c r="J7645" i="8"/>
  <c r="O7645" i="8" s="1"/>
  <c r="F7645" i="8"/>
  <c r="K7645" i="8" s="1"/>
  <c r="I7645" i="8"/>
  <c r="N7645" i="8" s="1"/>
  <c r="H7645" i="8"/>
  <c r="M7645" i="8" s="1"/>
  <c r="G7645" i="8"/>
  <c r="L7645" i="8" s="1"/>
  <c r="J7468" i="8"/>
  <c r="O7468" i="8" s="1"/>
  <c r="I7468" i="8"/>
  <c r="N7468" i="8" s="1"/>
  <c r="H7468" i="8"/>
  <c r="M7468" i="8" s="1"/>
  <c r="G7468" i="8"/>
  <c r="L7468" i="8" s="1"/>
  <c r="F7468" i="8"/>
  <c r="K7468" i="8" s="1"/>
  <c r="F7267" i="8"/>
  <c r="K7267" i="8" s="1"/>
  <c r="J7267" i="8"/>
  <c r="O7267" i="8" s="1"/>
  <c r="I7267" i="8"/>
  <c r="N7267" i="8" s="1"/>
  <c r="H7267" i="8"/>
  <c r="M7267" i="8" s="1"/>
  <c r="G7267" i="8"/>
  <c r="L7267" i="8" s="1"/>
  <c r="F7028" i="8"/>
  <c r="K7028" i="8" s="1"/>
  <c r="J7028" i="8"/>
  <c r="O7028" i="8" s="1"/>
  <c r="I7028" i="8"/>
  <c r="N7028" i="8" s="1"/>
  <c r="H7028" i="8"/>
  <c r="M7028" i="8" s="1"/>
  <c r="G7028" i="8"/>
  <c r="L7028" i="8" s="1"/>
  <c r="G6805" i="8"/>
  <c r="L6805" i="8" s="1"/>
  <c r="H6805" i="8"/>
  <c r="M6805" i="8" s="1"/>
  <c r="J6805" i="8"/>
  <c r="O6805" i="8" s="1"/>
  <c r="I6805" i="8"/>
  <c r="N6805" i="8" s="1"/>
  <c r="F6805" i="8"/>
  <c r="K6805" i="8" s="1"/>
  <c r="G6607" i="8"/>
  <c r="L6607" i="8" s="1"/>
  <c r="F6607" i="8"/>
  <c r="K6607" i="8" s="1"/>
  <c r="J6607" i="8"/>
  <c r="O6607" i="8" s="1"/>
  <c r="I6607" i="8"/>
  <c r="N6607" i="8" s="1"/>
  <c r="H6607" i="8"/>
  <c r="M6607" i="8" s="1"/>
  <c r="G6387" i="8"/>
  <c r="L6387" i="8" s="1"/>
  <c r="F6387" i="8"/>
  <c r="K6387" i="8" s="1"/>
  <c r="I6387" i="8"/>
  <c r="N6387" i="8" s="1"/>
  <c r="J6387" i="8"/>
  <c r="O6387" i="8" s="1"/>
  <c r="H6387" i="8"/>
  <c r="M6387" i="8" s="1"/>
  <c r="J6207" i="8"/>
  <c r="O6207" i="8" s="1"/>
  <c r="I6207" i="8"/>
  <c r="N6207" i="8" s="1"/>
  <c r="H6207" i="8"/>
  <c r="M6207" i="8" s="1"/>
  <c r="G6207" i="8"/>
  <c r="L6207" i="8" s="1"/>
  <c r="F6207" i="8"/>
  <c r="K6207" i="8" s="1"/>
  <c r="I5988" i="8"/>
  <c r="N5988" i="8" s="1"/>
  <c r="H5988" i="8"/>
  <c r="M5988" i="8" s="1"/>
  <c r="G5988" i="8"/>
  <c r="L5988" i="8" s="1"/>
  <c r="F5988" i="8"/>
  <c r="K5988" i="8" s="1"/>
  <c r="J5988" i="8"/>
  <c r="O5988" i="8" s="1"/>
  <c r="I5767" i="8"/>
  <c r="N5767" i="8" s="1"/>
  <c r="H5767" i="8"/>
  <c r="M5767" i="8" s="1"/>
  <c r="G5767" i="8"/>
  <c r="L5767" i="8" s="1"/>
  <c r="F5767" i="8"/>
  <c r="K5767" i="8" s="1"/>
  <c r="J5767" i="8"/>
  <c r="O5767" i="8" s="1"/>
  <c r="I5587" i="8"/>
  <c r="N5587" i="8" s="1"/>
  <c r="H5587" i="8"/>
  <c r="M5587" i="8" s="1"/>
  <c r="G5587" i="8"/>
  <c r="L5587" i="8" s="1"/>
  <c r="F5587" i="8"/>
  <c r="K5587" i="8" s="1"/>
  <c r="J5587" i="8"/>
  <c r="O5587" i="8" s="1"/>
  <c r="H5445" i="8"/>
  <c r="M5445" i="8" s="1"/>
  <c r="G5445" i="8"/>
  <c r="L5445" i="8" s="1"/>
  <c r="F5445" i="8"/>
  <c r="K5445" i="8" s="1"/>
  <c r="J5445" i="8"/>
  <c r="O5445" i="8" s="1"/>
  <c r="I5445" i="8"/>
  <c r="N5445" i="8" s="1"/>
  <c r="G5030" i="8"/>
  <c r="L5030" i="8" s="1"/>
  <c r="F5030" i="8"/>
  <c r="K5030" i="8" s="1"/>
  <c r="I5030" i="8"/>
  <c r="N5030" i="8" s="1"/>
  <c r="J5030" i="8"/>
  <c r="O5030" i="8" s="1"/>
  <c r="H5030" i="8"/>
  <c r="M5030" i="8" s="1"/>
  <c r="J8744" i="8"/>
  <c r="O8744" i="8" s="1"/>
  <c r="F8744" i="8"/>
  <c r="K8744" i="8" s="1"/>
  <c r="I8744" i="8"/>
  <c r="N8744" i="8" s="1"/>
  <c r="G8744" i="8"/>
  <c r="L8744" i="8" s="1"/>
  <c r="H8744" i="8"/>
  <c r="M8744" i="8" s="1"/>
  <c r="J8586" i="8"/>
  <c r="O8586" i="8" s="1"/>
  <c r="I8586" i="8"/>
  <c r="N8586" i="8" s="1"/>
  <c r="H8586" i="8"/>
  <c r="M8586" i="8" s="1"/>
  <c r="G8586" i="8"/>
  <c r="L8586" i="8" s="1"/>
  <c r="F8586" i="8"/>
  <c r="K8586" i="8" s="1"/>
  <c r="G8408" i="8"/>
  <c r="L8408" i="8" s="1"/>
  <c r="F8408" i="8"/>
  <c r="K8408" i="8" s="1"/>
  <c r="I8408" i="8"/>
  <c r="N8408" i="8" s="1"/>
  <c r="J8408" i="8"/>
  <c r="O8408" i="8" s="1"/>
  <c r="H8408" i="8"/>
  <c r="M8408" i="8" s="1"/>
  <c r="G8204" i="8"/>
  <c r="L8204" i="8" s="1"/>
  <c r="F8204" i="8"/>
  <c r="K8204" i="8" s="1"/>
  <c r="J8204" i="8"/>
  <c r="O8204" i="8" s="1"/>
  <c r="I8204" i="8"/>
  <c r="N8204" i="8" s="1"/>
  <c r="H8204" i="8"/>
  <c r="M8204" i="8" s="1"/>
  <c r="J8064" i="8"/>
  <c r="O8064" i="8" s="1"/>
  <c r="F8064" i="8"/>
  <c r="K8064" i="8" s="1"/>
  <c r="I8064" i="8"/>
  <c r="N8064" i="8" s="1"/>
  <c r="H8064" i="8"/>
  <c r="M8064" i="8" s="1"/>
  <c r="G8064" i="8"/>
  <c r="L8064" i="8" s="1"/>
  <c r="J7926" i="8"/>
  <c r="O7926" i="8" s="1"/>
  <c r="I7926" i="8"/>
  <c r="N7926" i="8" s="1"/>
  <c r="H7926" i="8"/>
  <c r="M7926" i="8" s="1"/>
  <c r="G7926" i="8"/>
  <c r="L7926" i="8" s="1"/>
  <c r="F7926" i="8"/>
  <c r="K7926" i="8" s="1"/>
  <c r="J7726" i="8"/>
  <c r="O7726" i="8" s="1"/>
  <c r="I7726" i="8"/>
  <c r="N7726" i="8" s="1"/>
  <c r="H7726" i="8"/>
  <c r="M7726" i="8" s="1"/>
  <c r="G7726" i="8"/>
  <c r="L7726" i="8" s="1"/>
  <c r="F7726" i="8"/>
  <c r="K7726" i="8" s="1"/>
  <c r="G7608" i="8"/>
  <c r="L7608" i="8" s="1"/>
  <c r="F7608" i="8"/>
  <c r="K7608" i="8" s="1"/>
  <c r="J7608" i="8"/>
  <c r="O7608" i="8" s="1"/>
  <c r="I7608" i="8"/>
  <c r="N7608" i="8" s="1"/>
  <c r="H7608" i="8"/>
  <c r="M7608" i="8" s="1"/>
  <c r="J7546" i="8"/>
  <c r="O7546" i="8" s="1"/>
  <c r="I7546" i="8"/>
  <c r="N7546" i="8" s="1"/>
  <c r="F7546" i="8"/>
  <c r="K7546" i="8" s="1"/>
  <c r="H7546" i="8"/>
  <c r="M7546" i="8" s="1"/>
  <c r="G7546" i="8"/>
  <c r="L7546" i="8" s="1"/>
  <c r="F7466" i="8"/>
  <c r="K7466" i="8" s="1"/>
  <c r="H7466" i="8"/>
  <c r="M7466" i="8" s="1"/>
  <c r="J7466" i="8"/>
  <c r="O7466" i="8" s="1"/>
  <c r="I7466" i="8"/>
  <c r="N7466" i="8" s="1"/>
  <c r="G7466" i="8"/>
  <c r="L7466" i="8" s="1"/>
  <c r="J7344" i="8"/>
  <c r="O7344" i="8" s="1"/>
  <c r="I7344" i="8"/>
  <c r="N7344" i="8" s="1"/>
  <c r="H7344" i="8"/>
  <c r="M7344" i="8" s="1"/>
  <c r="G7344" i="8"/>
  <c r="L7344" i="8" s="1"/>
  <c r="F7344" i="8"/>
  <c r="K7344" i="8" s="1"/>
  <c r="J7188" i="8"/>
  <c r="O7188" i="8" s="1"/>
  <c r="I7188" i="8"/>
  <c r="N7188" i="8" s="1"/>
  <c r="H7188" i="8"/>
  <c r="M7188" i="8" s="1"/>
  <c r="G7188" i="8"/>
  <c r="L7188" i="8" s="1"/>
  <c r="F7188" i="8"/>
  <c r="K7188" i="8" s="1"/>
  <c r="F8698" i="8"/>
  <c r="K8698" i="8" s="1"/>
  <c r="J8698" i="8"/>
  <c r="O8698" i="8" s="1"/>
  <c r="I8698" i="8"/>
  <c r="N8698" i="8" s="1"/>
  <c r="H8698" i="8"/>
  <c r="M8698" i="8" s="1"/>
  <c r="G8698" i="8"/>
  <c r="L8698" i="8" s="1"/>
  <c r="J8602" i="8"/>
  <c r="O8602" i="8" s="1"/>
  <c r="I8602" i="8"/>
  <c r="N8602" i="8" s="1"/>
  <c r="H8602" i="8"/>
  <c r="M8602" i="8" s="1"/>
  <c r="G8602" i="8"/>
  <c r="L8602" i="8" s="1"/>
  <c r="F8602" i="8"/>
  <c r="K8602" i="8" s="1"/>
  <c r="G8460" i="8"/>
  <c r="L8460" i="8" s="1"/>
  <c r="F8460" i="8"/>
  <c r="K8460" i="8" s="1"/>
  <c r="I8460" i="8"/>
  <c r="N8460" i="8" s="1"/>
  <c r="J8460" i="8"/>
  <c r="O8460" i="8" s="1"/>
  <c r="H8460" i="8"/>
  <c r="M8460" i="8" s="1"/>
  <c r="J8302" i="8"/>
  <c r="O8302" i="8" s="1"/>
  <c r="I8302" i="8"/>
  <c r="N8302" i="8" s="1"/>
  <c r="H8302" i="8"/>
  <c r="M8302" i="8" s="1"/>
  <c r="G8302" i="8"/>
  <c r="L8302" i="8" s="1"/>
  <c r="F8302" i="8"/>
  <c r="K8302" i="8" s="1"/>
  <c r="I8161" i="8"/>
  <c r="N8161" i="8" s="1"/>
  <c r="H8161" i="8"/>
  <c r="M8161" i="8" s="1"/>
  <c r="G8161" i="8"/>
  <c r="L8161" i="8" s="1"/>
  <c r="F8161" i="8"/>
  <c r="K8161" i="8" s="1"/>
  <c r="J8161" i="8"/>
  <c r="O8161" i="8" s="1"/>
  <c r="G8060" i="8"/>
  <c r="L8060" i="8" s="1"/>
  <c r="J8060" i="8"/>
  <c r="O8060" i="8" s="1"/>
  <c r="I8060" i="8"/>
  <c r="N8060" i="8" s="1"/>
  <c r="H8060" i="8"/>
  <c r="M8060" i="8" s="1"/>
  <c r="F8060" i="8"/>
  <c r="K8060" i="8" s="1"/>
  <c r="I7942" i="8"/>
  <c r="N7942" i="8" s="1"/>
  <c r="J7942" i="8"/>
  <c r="O7942" i="8" s="1"/>
  <c r="H7942" i="8"/>
  <c r="M7942" i="8" s="1"/>
  <c r="G7942" i="8"/>
  <c r="L7942" i="8" s="1"/>
  <c r="F7942" i="8"/>
  <c r="K7942" i="8" s="1"/>
  <c r="J7920" i="8"/>
  <c r="O7920" i="8" s="1"/>
  <c r="I7920" i="8"/>
  <c r="N7920" i="8" s="1"/>
  <c r="H7920" i="8"/>
  <c r="M7920" i="8" s="1"/>
  <c r="G7920" i="8"/>
  <c r="L7920" i="8" s="1"/>
  <c r="F7920" i="8"/>
  <c r="K7920" i="8" s="1"/>
  <c r="J7901" i="8"/>
  <c r="O7901" i="8" s="1"/>
  <c r="F7901" i="8"/>
  <c r="K7901" i="8" s="1"/>
  <c r="I7901" i="8"/>
  <c r="N7901" i="8" s="1"/>
  <c r="H7901" i="8"/>
  <c r="M7901" i="8" s="1"/>
  <c r="G7901" i="8"/>
  <c r="L7901" i="8" s="1"/>
  <c r="J7860" i="8"/>
  <c r="O7860" i="8" s="1"/>
  <c r="I7860" i="8"/>
  <c r="N7860" i="8" s="1"/>
  <c r="H7860" i="8"/>
  <c r="M7860" i="8" s="1"/>
  <c r="G7860" i="8"/>
  <c r="L7860" i="8" s="1"/>
  <c r="F7860" i="8"/>
  <c r="K7860" i="8" s="1"/>
  <c r="J7722" i="8"/>
  <c r="O7722" i="8" s="1"/>
  <c r="I7722" i="8"/>
  <c r="N7722" i="8" s="1"/>
  <c r="H7722" i="8"/>
  <c r="M7722" i="8" s="1"/>
  <c r="G7722" i="8"/>
  <c r="L7722" i="8" s="1"/>
  <c r="F7722" i="8"/>
  <c r="K7722" i="8" s="1"/>
  <c r="I8737" i="8"/>
  <c r="N8737" i="8" s="1"/>
  <c r="H8737" i="8"/>
  <c r="M8737" i="8" s="1"/>
  <c r="F8737" i="8"/>
  <c r="K8737" i="8" s="1"/>
  <c r="G8737" i="8"/>
  <c r="L8737" i="8" s="1"/>
  <c r="J8737" i="8"/>
  <c r="O8737" i="8" s="1"/>
  <c r="J8617" i="8"/>
  <c r="O8617" i="8" s="1"/>
  <c r="I8617" i="8"/>
  <c r="N8617" i="8" s="1"/>
  <c r="H8617" i="8"/>
  <c r="M8617" i="8" s="1"/>
  <c r="G8617" i="8"/>
  <c r="L8617" i="8" s="1"/>
  <c r="F8617" i="8"/>
  <c r="K8617" i="8" s="1"/>
  <c r="J8520" i="8"/>
  <c r="O8520" i="8" s="1"/>
  <c r="I8520" i="8"/>
  <c r="N8520" i="8" s="1"/>
  <c r="H8520" i="8"/>
  <c r="M8520" i="8" s="1"/>
  <c r="G8520" i="8"/>
  <c r="L8520" i="8" s="1"/>
  <c r="F8520" i="8"/>
  <c r="K8520" i="8" s="1"/>
  <c r="H8401" i="8"/>
  <c r="M8401" i="8" s="1"/>
  <c r="G8401" i="8"/>
  <c r="L8401" i="8" s="1"/>
  <c r="F8401" i="8"/>
  <c r="K8401" i="8" s="1"/>
  <c r="J8401" i="8"/>
  <c r="O8401" i="8" s="1"/>
  <c r="I8401" i="8"/>
  <c r="N8401" i="8" s="1"/>
  <c r="I8298" i="8"/>
  <c r="N8298" i="8" s="1"/>
  <c r="J8298" i="8"/>
  <c r="O8298" i="8" s="1"/>
  <c r="H8298" i="8"/>
  <c r="M8298" i="8" s="1"/>
  <c r="G8298" i="8"/>
  <c r="L8298" i="8" s="1"/>
  <c r="F8298" i="8"/>
  <c r="K8298" i="8" s="1"/>
  <c r="F8200" i="8"/>
  <c r="K8200" i="8" s="1"/>
  <c r="J8200" i="8"/>
  <c r="O8200" i="8" s="1"/>
  <c r="I8200" i="8"/>
  <c r="N8200" i="8" s="1"/>
  <c r="H8200" i="8"/>
  <c r="M8200" i="8" s="1"/>
  <c r="G8200" i="8"/>
  <c r="L8200" i="8" s="1"/>
  <c r="G8157" i="8"/>
  <c r="L8157" i="8" s="1"/>
  <c r="J8157" i="8"/>
  <c r="O8157" i="8" s="1"/>
  <c r="I8157" i="8"/>
  <c r="N8157" i="8" s="1"/>
  <c r="H8157" i="8"/>
  <c r="M8157" i="8" s="1"/>
  <c r="F8157" i="8"/>
  <c r="K8157" i="8" s="1"/>
  <c r="H8058" i="8"/>
  <c r="M8058" i="8" s="1"/>
  <c r="G8058" i="8"/>
  <c r="L8058" i="8" s="1"/>
  <c r="I8058" i="8"/>
  <c r="N8058" i="8" s="1"/>
  <c r="J8058" i="8"/>
  <c r="O8058" i="8" s="1"/>
  <c r="F8058" i="8"/>
  <c r="K8058" i="8" s="1"/>
  <c r="J7979" i="8"/>
  <c r="O7979" i="8" s="1"/>
  <c r="I7979" i="8"/>
  <c r="N7979" i="8" s="1"/>
  <c r="H7979" i="8"/>
  <c r="M7979" i="8" s="1"/>
  <c r="G7979" i="8"/>
  <c r="L7979" i="8" s="1"/>
  <c r="F7979" i="8"/>
  <c r="K7979" i="8" s="1"/>
  <c r="J7919" i="8"/>
  <c r="O7919" i="8" s="1"/>
  <c r="I7919" i="8"/>
  <c r="N7919" i="8" s="1"/>
  <c r="H7919" i="8"/>
  <c r="M7919" i="8" s="1"/>
  <c r="G7919" i="8"/>
  <c r="L7919" i="8" s="1"/>
  <c r="F7919" i="8"/>
  <c r="K7919" i="8" s="1"/>
  <c r="J7817" i="8"/>
  <c r="O7817" i="8" s="1"/>
  <c r="H7817" i="8"/>
  <c r="M7817" i="8" s="1"/>
  <c r="G7817" i="8"/>
  <c r="L7817" i="8" s="1"/>
  <c r="F7817" i="8"/>
  <c r="K7817" i="8" s="1"/>
  <c r="I7817" i="8"/>
  <c r="N7817" i="8" s="1"/>
  <c r="J7720" i="8"/>
  <c r="O7720" i="8" s="1"/>
  <c r="I7720" i="8"/>
  <c r="N7720" i="8" s="1"/>
  <c r="H7720" i="8"/>
  <c r="M7720" i="8" s="1"/>
  <c r="G7720" i="8"/>
  <c r="L7720" i="8" s="1"/>
  <c r="F7720" i="8"/>
  <c r="K7720" i="8" s="1"/>
  <c r="J7679" i="8"/>
  <c r="O7679" i="8" s="1"/>
  <c r="I7679" i="8"/>
  <c r="N7679" i="8" s="1"/>
  <c r="H7679" i="8"/>
  <c r="M7679" i="8" s="1"/>
  <c r="G7679" i="8"/>
  <c r="L7679" i="8" s="1"/>
  <c r="F7679" i="8"/>
  <c r="K7679" i="8" s="1"/>
  <c r="G7580" i="8"/>
  <c r="L7580" i="8" s="1"/>
  <c r="J7580" i="8"/>
  <c r="O7580" i="8" s="1"/>
  <c r="I7580" i="8"/>
  <c r="N7580" i="8" s="1"/>
  <c r="H7580" i="8"/>
  <c r="M7580" i="8" s="1"/>
  <c r="F7580" i="8"/>
  <c r="K7580" i="8" s="1"/>
  <c r="G7500" i="8"/>
  <c r="L7500" i="8" s="1"/>
  <c r="J7500" i="8"/>
  <c r="O7500" i="8" s="1"/>
  <c r="I7500" i="8"/>
  <c r="N7500" i="8" s="1"/>
  <c r="H7500" i="8"/>
  <c r="M7500" i="8" s="1"/>
  <c r="F7500" i="8"/>
  <c r="K7500" i="8" s="1"/>
  <c r="I7422" i="8"/>
  <c r="N7422" i="8" s="1"/>
  <c r="H7422" i="8"/>
  <c r="M7422" i="8" s="1"/>
  <c r="G7422" i="8"/>
  <c r="L7422" i="8" s="1"/>
  <c r="F7422" i="8"/>
  <c r="K7422" i="8" s="1"/>
  <c r="J7422" i="8"/>
  <c r="O7422" i="8" s="1"/>
  <c r="J7359" i="8"/>
  <c r="O7359" i="8" s="1"/>
  <c r="F7359" i="8"/>
  <c r="K7359" i="8" s="1"/>
  <c r="I7359" i="8"/>
  <c r="N7359" i="8" s="1"/>
  <c r="H7359" i="8"/>
  <c r="M7359" i="8" s="1"/>
  <c r="G7359" i="8"/>
  <c r="L7359" i="8" s="1"/>
  <c r="J7277" i="8"/>
  <c r="O7277" i="8" s="1"/>
  <c r="I7277" i="8"/>
  <c r="N7277" i="8" s="1"/>
  <c r="H7277" i="8"/>
  <c r="M7277" i="8" s="1"/>
  <c r="G7277" i="8"/>
  <c r="L7277" i="8" s="1"/>
  <c r="F7277" i="8"/>
  <c r="K7277" i="8" s="1"/>
  <c r="J7217" i="8"/>
  <c r="O7217" i="8" s="1"/>
  <c r="I7217" i="8"/>
  <c r="N7217" i="8" s="1"/>
  <c r="H7217" i="8"/>
  <c r="M7217" i="8" s="1"/>
  <c r="G7217" i="8"/>
  <c r="L7217" i="8" s="1"/>
  <c r="F7217" i="8"/>
  <c r="K7217" i="8" s="1"/>
  <c r="J7141" i="8"/>
  <c r="O7141" i="8" s="1"/>
  <c r="I7141" i="8"/>
  <c r="N7141" i="8" s="1"/>
  <c r="H7141" i="8"/>
  <c r="M7141" i="8" s="1"/>
  <c r="G7141" i="8"/>
  <c r="L7141" i="8" s="1"/>
  <c r="F7141" i="8"/>
  <c r="K7141" i="8" s="1"/>
  <c r="J7041" i="8"/>
  <c r="O7041" i="8" s="1"/>
  <c r="I7041" i="8"/>
  <c r="N7041" i="8" s="1"/>
  <c r="H7041" i="8"/>
  <c r="M7041" i="8" s="1"/>
  <c r="G7041" i="8"/>
  <c r="L7041" i="8" s="1"/>
  <c r="F7041" i="8"/>
  <c r="K7041" i="8" s="1"/>
  <c r="J6998" i="8"/>
  <c r="O6998" i="8" s="1"/>
  <c r="F6998" i="8"/>
  <c r="K6998" i="8" s="1"/>
  <c r="G6998" i="8"/>
  <c r="L6998" i="8" s="1"/>
  <c r="I6998" i="8"/>
  <c r="N6998" i="8" s="1"/>
  <c r="H6998" i="8"/>
  <c r="M6998" i="8" s="1"/>
  <c r="I6901" i="8"/>
  <c r="N6901" i="8" s="1"/>
  <c r="H6901" i="8"/>
  <c r="M6901" i="8" s="1"/>
  <c r="G6901" i="8"/>
  <c r="L6901" i="8" s="1"/>
  <c r="F6901" i="8"/>
  <c r="K6901" i="8" s="1"/>
  <c r="J6901" i="8"/>
  <c r="O6901" i="8" s="1"/>
  <c r="J6840" i="8"/>
  <c r="O6840" i="8" s="1"/>
  <c r="I6840" i="8"/>
  <c r="N6840" i="8" s="1"/>
  <c r="H6840" i="8"/>
  <c r="M6840" i="8" s="1"/>
  <c r="G6840" i="8"/>
  <c r="L6840" i="8" s="1"/>
  <c r="F6840" i="8"/>
  <c r="K6840" i="8" s="1"/>
  <c r="J6737" i="8"/>
  <c r="O6737" i="8" s="1"/>
  <c r="I6737" i="8"/>
  <c r="N6737" i="8" s="1"/>
  <c r="H6737" i="8"/>
  <c r="M6737" i="8" s="1"/>
  <c r="G6737" i="8"/>
  <c r="L6737" i="8" s="1"/>
  <c r="F6737" i="8"/>
  <c r="K6737" i="8" s="1"/>
  <c r="G6661" i="8"/>
  <c r="L6661" i="8" s="1"/>
  <c r="H6661" i="8"/>
  <c r="M6661" i="8" s="1"/>
  <c r="I6661" i="8"/>
  <c r="N6661" i="8" s="1"/>
  <c r="J6661" i="8"/>
  <c r="O6661" i="8" s="1"/>
  <c r="F6661" i="8"/>
  <c r="K6661" i="8" s="1"/>
  <c r="I6579" i="8"/>
  <c r="N6579" i="8" s="1"/>
  <c r="J6579" i="8"/>
  <c r="O6579" i="8" s="1"/>
  <c r="H6579" i="8"/>
  <c r="M6579" i="8" s="1"/>
  <c r="G6579" i="8"/>
  <c r="L6579" i="8" s="1"/>
  <c r="F6579" i="8"/>
  <c r="K6579" i="8" s="1"/>
  <c r="F6500" i="8"/>
  <c r="K6500" i="8" s="1"/>
  <c r="H6500" i="8"/>
  <c r="M6500" i="8" s="1"/>
  <c r="J6500" i="8"/>
  <c r="O6500" i="8" s="1"/>
  <c r="I6500" i="8"/>
  <c r="N6500" i="8" s="1"/>
  <c r="G6500" i="8"/>
  <c r="L6500" i="8" s="1"/>
  <c r="F6440" i="8"/>
  <c r="K6440" i="8" s="1"/>
  <c r="H6440" i="8"/>
  <c r="M6440" i="8" s="1"/>
  <c r="I6440" i="8"/>
  <c r="N6440" i="8" s="1"/>
  <c r="J6440" i="8"/>
  <c r="O6440" i="8" s="1"/>
  <c r="G6440" i="8"/>
  <c r="L6440" i="8" s="1"/>
  <c r="F6380" i="8"/>
  <c r="K6380" i="8" s="1"/>
  <c r="J6380" i="8"/>
  <c r="O6380" i="8" s="1"/>
  <c r="I6380" i="8"/>
  <c r="N6380" i="8" s="1"/>
  <c r="H6380" i="8"/>
  <c r="M6380" i="8" s="1"/>
  <c r="G6380" i="8"/>
  <c r="L6380" i="8" s="1"/>
  <c r="J6299" i="8"/>
  <c r="O6299" i="8" s="1"/>
  <c r="I6299" i="8"/>
  <c r="N6299" i="8" s="1"/>
  <c r="H6299" i="8"/>
  <c r="M6299" i="8" s="1"/>
  <c r="G6299" i="8"/>
  <c r="L6299" i="8" s="1"/>
  <c r="F6299" i="8"/>
  <c r="K6299" i="8" s="1"/>
  <c r="J6219" i="8"/>
  <c r="O6219" i="8" s="1"/>
  <c r="F6219" i="8"/>
  <c r="K6219" i="8" s="1"/>
  <c r="I6219" i="8"/>
  <c r="N6219" i="8" s="1"/>
  <c r="H6219" i="8"/>
  <c r="M6219" i="8" s="1"/>
  <c r="G6219" i="8"/>
  <c r="L6219" i="8" s="1"/>
  <c r="J6197" i="8"/>
  <c r="O6197" i="8" s="1"/>
  <c r="F6197" i="8"/>
  <c r="K6197" i="8" s="1"/>
  <c r="G6197" i="8"/>
  <c r="L6197" i="8" s="1"/>
  <c r="I6197" i="8"/>
  <c r="N6197" i="8" s="1"/>
  <c r="H6197" i="8"/>
  <c r="M6197" i="8" s="1"/>
  <c r="J6119" i="8"/>
  <c r="O6119" i="8" s="1"/>
  <c r="F6119" i="8"/>
  <c r="K6119" i="8" s="1"/>
  <c r="I6119" i="8"/>
  <c r="N6119" i="8" s="1"/>
  <c r="H6119" i="8"/>
  <c r="M6119" i="8" s="1"/>
  <c r="G6119" i="8"/>
  <c r="L6119" i="8" s="1"/>
  <c r="J6077" i="8"/>
  <c r="O6077" i="8" s="1"/>
  <c r="F6077" i="8"/>
  <c r="K6077" i="8" s="1"/>
  <c r="I6077" i="8"/>
  <c r="N6077" i="8" s="1"/>
  <c r="H6077" i="8"/>
  <c r="M6077" i="8" s="1"/>
  <c r="G6077" i="8"/>
  <c r="L6077" i="8" s="1"/>
  <c r="G6060" i="8"/>
  <c r="L6060" i="8" s="1"/>
  <c r="F6060" i="8"/>
  <c r="K6060" i="8" s="1"/>
  <c r="I6060" i="8"/>
  <c r="N6060" i="8" s="1"/>
  <c r="J6060" i="8"/>
  <c r="O6060" i="8" s="1"/>
  <c r="H6060" i="8"/>
  <c r="M6060" i="8" s="1"/>
  <c r="J6019" i="8"/>
  <c r="O6019" i="8" s="1"/>
  <c r="I6019" i="8"/>
  <c r="N6019" i="8" s="1"/>
  <c r="H6019" i="8"/>
  <c r="M6019" i="8" s="1"/>
  <c r="G6019" i="8"/>
  <c r="L6019" i="8" s="1"/>
  <c r="F6019" i="8"/>
  <c r="K6019" i="8" s="1"/>
  <c r="G6000" i="8"/>
  <c r="L6000" i="8" s="1"/>
  <c r="J6000" i="8"/>
  <c r="O6000" i="8" s="1"/>
  <c r="I6000" i="8"/>
  <c r="N6000" i="8" s="1"/>
  <c r="H6000" i="8"/>
  <c r="M6000" i="8" s="1"/>
  <c r="F6000" i="8"/>
  <c r="K6000" i="8" s="1"/>
  <c r="J5977" i="8"/>
  <c r="O5977" i="8" s="1"/>
  <c r="F5977" i="8"/>
  <c r="K5977" i="8" s="1"/>
  <c r="I5977" i="8"/>
  <c r="N5977" i="8" s="1"/>
  <c r="H5977" i="8"/>
  <c r="M5977" i="8" s="1"/>
  <c r="G5977" i="8"/>
  <c r="L5977" i="8" s="1"/>
  <c r="H5959" i="8"/>
  <c r="M5959" i="8" s="1"/>
  <c r="G5959" i="8"/>
  <c r="L5959" i="8" s="1"/>
  <c r="F5959" i="8"/>
  <c r="K5959" i="8" s="1"/>
  <c r="J5959" i="8"/>
  <c r="O5959" i="8" s="1"/>
  <c r="I5959" i="8"/>
  <c r="N5959" i="8" s="1"/>
  <c r="J5938" i="8"/>
  <c r="O5938" i="8" s="1"/>
  <c r="I5938" i="8"/>
  <c r="N5938" i="8" s="1"/>
  <c r="H5938" i="8"/>
  <c r="M5938" i="8" s="1"/>
  <c r="G5938" i="8"/>
  <c r="L5938" i="8" s="1"/>
  <c r="F5938" i="8"/>
  <c r="K5938" i="8" s="1"/>
  <c r="I5919" i="8"/>
  <c r="N5919" i="8" s="1"/>
  <c r="H5919" i="8"/>
  <c r="M5919" i="8" s="1"/>
  <c r="G5919" i="8"/>
  <c r="L5919" i="8" s="1"/>
  <c r="F5919" i="8"/>
  <c r="K5919" i="8" s="1"/>
  <c r="J5919" i="8"/>
  <c r="O5919" i="8" s="1"/>
  <c r="H5900" i="8"/>
  <c r="M5900" i="8" s="1"/>
  <c r="G5900" i="8"/>
  <c r="L5900" i="8" s="1"/>
  <c r="F5900" i="8"/>
  <c r="K5900" i="8" s="1"/>
  <c r="J5900" i="8"/>
  <c r="O5900" i="8" s="1"/>
  <c r="I5900" i="8"/>
  <c r="N5900" i="8" s="1"/>
  <c r="H5820" i="8"/>
  <c r="M5820" i="8" s="1"/>
  <c r="G5820" i="8"/>
  <c r="L5820" i="8" s="1"/>
  <c r="F5820" i="8"/>
  <c r="K5820" i="8" s="1"/>
  <c r="J5820" i="8"/>
  <c r="O5820" i="8" s="1"/>
  <c r="I5820" i="8"/>
  <c r="N5820" i="8" s="1"/>
  <c r="H5800" i="8"/>
  <c r="M5800" i="8" s="1"/>
  <c r="G5800" i="8"/>
  <c r="L5800" i="8" s="1"/>
  <c r="F5800" i="8"/>
  <c r="K5800" i="8" s="1"/>
  <c r="J5800" i="8"/>
  <c r="O5800" i="8" s="1"/>
  <c r="I5800" i="8"/>
  <c r="N5800" i="8" s="1"/>
  <c r="I5777" i="8"/>
  <c r="N5777" i="8" s="1"/>
  <c r="J5777" i="8"/>
  <c r="O5777" i="8" s="1"/>
  <c r="H5777" i="8"/>
  <c r="M5777" i="8" s="1"/>
  <c r="G5777" i="8"/>
  <c r="L5777" i="8" s="1"/>
  <c r="F5777" i="8"/>
  <c r="K5777" i="8" s="1"/>
  <c r="J5758" i="8"/>
  <c r="O5758" i="8" s="1"/>
  <c r="I5758" i="8"/>
  <c r="N5758" i="8" s="1"/>
  <c r="H5758" i="8"/>
  <c r="M5758" i="8" s="1"/>
  <c r="G5758" i="8"/>
  <c r="L5758" i="8" s="1"/>
  <c r="F5758" i="8"/>
  <c r="K5758" i="8" s="1"/>
  <c r="J5741" i="8"/>
  <c r="O5741" i="8" s="1"/>
  <c r="I5741" i="8"/>
  <c r="N5741" i="8" s="1"/>
  <c r="H5741" i="8"/>
  <c r="M5741" i="8" s="1"/>
  <c r="G5741" i="8"/>
  <c r="L5741" i="8" s="1"/>
  <c r="F5741" i="8"/>
  <c r="K5741" i="8" s="1"/>
  <c r="J5718" i="8"/>
  <c r="O5718" i="8" s="1"/>
  <c r="I5718" i="8"/>
  <c r="N5718" i="8" s="1"/>
  <c r="H5718" i="8"/>
  <c r="M5718" i="8" s="1"/>
  <c r="G5718" i="8"/>
  <c r="L5718" i="8" s="1"/>
  <c r="F5718" i="8"/>
  <c r="K5718" i="8" s="1"/>
  <c r="J5700" i="8"/>
  <c r="O5700" i="8" s="1"/>
  <c r="I5700" i="8"/>
  <c r="N5700" i="8" s="1"/>
  <c r="H5700" i="8"/>
  <c r="M5700" i="8" s="1"/>
  <c r="G5700" i="8"/>
  <c r="L5700" i="8" s="1"/>
  <c r="F5700" i="8"/>
  <c r="K5700" i="8" s="1"/>
  <c r="I5677" i="8"/>
  <c r="N5677" i="8" s="1"/>
  <c r="J5677" i="8"/>
  <c r="O5677" i="8" s="1"/>
  <c r="H5677" i="8"/>
  <c r="M5677" i="8" s="1"/>
  <c r="G5677" i="8"/>
  <c r="L5677" i="8" s="1"/>
  <c r="F5677" i="8"/>
  <c r="K5677" i="8" s="1"/>
  <c r="G5659" i="8"/>
  <c r="L5659" i="8" s="1"/>
  <c r="F5659" i="8"/>
  <c r="K5659" i="8" s="1"/>
  <c r="J5659" i="8"/>
  <c r="O5659" i="8" s="1"/>
  <c r="I5659" i="8"/>
  <c r="N5659" i="8" s="1"/>
  <c r="H5659" i="8"/>
  <c r="M5659" i="8" s="1"/>
  <c r="J5639" i="8"/>
  <c r="O5639" i="8" s="1"/>
  <c r="I5639" i="8"/>
  <c r="N5639" i="8" s="1"/>
  <c r="H5639" i="8"/>
  <c r="M5639" i="8" s="1"/>
  <c r="G5639" i="8"/>
  <c r="L5639" i="8" s="1"/>
  <c r="F5639" i="8"/>
  <c r="K5639" i="8" s="1"/>
  <c r="J5618" i="8"/>
  <c r="O5618" i="8" s="1"/>
  <c r="I5618" i="8"/>
  <c r="N5618" i="8" s="1"/>
  <c r="H5618" i="8"/>
  <c r="M5618" i="8" s="1"/>
  <c r="G5618" i="8"/>
  <c r="L5618" i="8" s="1"/>
  <c r="F5618" i="8"/>
  <c r="K5618" i="8" s="1"/>
  <c r="J5601" i="8"/>
  <c r="O5601" i="8" s="1"/>
  <c r="I5601" i="8"/>
  <c r="N5601" i="8" s="1"/>
  <c r="H5601" i="8"/>
  <c r="M5601" i="8" s="1"/>
  <c r="G5601" i="8"/>
  <c r="L5601" i="8" s="1"/>
  <c r="F5601" i="8"/>
  <c r="K5601" i="8" s="1"/>
  <c r="F5578" i="8"/>
  <c r="K5578" i="8" s="1"/>
  <c r="J5578" i="8"/>
  <c r="O5578" i="8" s="1"/>
  <c r="I5578" i="8"/>
  <c r="N5578" i="8" s="1"/>
  <c r="H5578" i="8"/>
  <c r="M5578" i="8" s="1"/>
  <c r="G5578" i="8"/>
  <c r="L5578" i="8" s="1"/>
  <c r="G5559" i="8"/>
  <c r="L5559" i="8" s="1"/>
  <c r="J5559" i="8"/>
  <c r="O5559" i="8" s="1"/>
  <c r="I5559" i="8"/>
  <c r="N5559" i="8" s="1"/>
  <c r="H5559" i="8"/>
  <c r="M5559" i="8" s="1"/>
  <c r="F5559" i="8"/>
  <c r="K5559" i="8" s="1"/>
  <c r="J5539" i="8"/>
  <c r="O5539" i="8" s="1"/>
  <c r="I5539" i="8"/>
  <c r="N5539" i="8" s="1"/>
  <c r="H5539" i="8"/>
  <c r="M5539" i="8" s="1"/>
  <c r="G5539" i="8"/>
  <c r="L5539" i="8" s="1"/>
  <c r="F5539" i="8"/>
  <c r="K5539" i="8" s="1"/>
  <c r="I5519" i="8"/>
  <c r="N5519" i="8" s="1"/>
  <c r="H5519" i="8"/>
  <c r="M5519" i="8" s="1"/>
  <c r="G5519" i="8"/>
  <c r="L5519" i="8" s="1"/>
  <c r="F5519" i="8"/>
  <c r="K5519" i="8" s="1"/>
  <c r="J5519" i="8"/>
  <c r="O5519" i="8" s="1"/>
  <c r="J5499" i="8"/>
  <c r="O5499" i="8" s="1"/>
  <c r="I5499" i="8"/>
  <c r="N5499" i="8" s="1"/>
  <c r="F5499" i="8"/>
  <c r="K5499" i="8" s="1"/>
  <c r="H5499" i="8"/>
  <c r="M5499" i="8" s="1"/>
  <c r="G5499" i="8"/>
  <c r="L5499" i="8" s="1"/>
  <c r="J5479" i="8"/>
  <c r="O5479" i="8" s="1"/>
  <c r="I5479" i="8"/>
  <c r="N5479" i="8" s="1"/>
  <c r="H5479" i="8"/>
  <c r="M5479" i="8" s="1"/>
  <c r="G5479" i="8"/>
  <c r="L5479" i="8" s="1"/>
  <c r="F5479" i="8"/>
  <c r="K5479" i="8" s="1"/>
  <c r="J5460" i="8"/>
  <c r="O5460" i="8" s="1"/>
  <c r="I5460" i="8"/>
  <c r="N5460" i="8" s="1"/>
  <c r="H5460" i="8"/>
  <c r="M5460" i="8" s="1"/>
  <c r="G5460" i="8"/>
  <c r="L5460" i="8" s="1"/>
  <c r="F5460" i="8"/>
  <c r="K5460" i="8" s="1"/>
  <c r="I5442" i="8"/>
  <c r="N5442" i="8" s="1"/>
  <c r="J5442" i="8"/>
  <c r="O5442" i="8" s="1"/>
  <c r="H5442" i="8"/>
  <c r="M5442" i="8" s="1"/>
  <c r="G5442" i="8"/>
  <c r="L5442" i="8" s="1"/>
  <c r="F5442" i="8"/>
  <c r="K5442" i="8" s="1"/>
  <c r="J5417" i="8"/>
  <c r="O5417" i="8" s="1"/>
  <c r="H5417" i="8"/>
  <c r="M5417" i="8" s="1"/>
  <c r="G5417" i="8"/>
  <c r="L5417" i="8" s="1"/>
  <c r="F5417" i="8"/>
  <c r="K5417" i="8" s="1"/>
  <c r="I5417" i="8"/>
  <c r="N5417" i="8" s="1"/>
  <c r="G5398" i="8"/>
  <c r="L5398" i="8" s="1"/>
  <c r="F5398" i="8"/>
  <c r="K5398" i="8" s="1"/>
  <c r="J5398" i="8"/>
  <c r="O5398" i="8" s="1"/>
  <c r="I5398" i="8"/>
  <c r="N5398" i="8" s="1"/>
  <c r="H5398" i="8"/>
  <c r="M5398" i="8" s="1"/>
  <c r="J5379" i="8"/>
  <c r="O5379" i="8" s="1"/>
  <c r="I5379" i="8"/>
  <c r="N5379" i="8" s="1"/>
  <c r="H5379" i="8"/>
  <c r="M5379" i="8" s="1"/>
  <c r="G5379" i="8"/>
  <c r="L5379" i="8" s="1"/>
  <c r="F5379" i="8"/>
  <c r="K5379" i="8" s="1"/>
  <c r="J5359" i="8"/>
  <c r="O5359" i="8" s="1"/>
  <c r="I5359" i="8"/>
  <c r="N5359" i="8" s="1"/>
  <c r="H5359" i="8"/>
  <c r="M5359" i="8" s="1"/>
  <c r="G5359" i="8"/>
  <c r="L5359" i="8" s="1"/>
  <c r="F5359" i="8"/>
  <c r="K5359" i="8" s="1"/>
  <c r="I5342" i="8"/>
  <c r="N5342" i="8" s="1"/>
  <c r="G5342" i="8"/>
  <c r="L5342" i="8" s="1"/>
  <c r="F5342" i="8"/>
  <c r="K5342" i="8" s="1"/>
  <c r="J5342" i="8"/>
  <c r="O5342" i="8" s="1"/>
  <c r="H5342" i="8"/>
  <c r="M5342" i="8" s="1"/>
  <c r="I5322" i="8"/>
  <c r="N5322" i="8" s="1"/>
  <c r="G5322" i="8"/>
  <c r="L5322" i="8" s="1"/>
  <c r="F5322" i="8"/>
  <c r="K5322" i="8" s="1"/>
  <c r="J5322" i="8"/>
  <c r="O5322" i="8" s="1"/>
  <c r="H5322" i="8"/>
  <c r="M5322" i="8" s="1"/>
  <c r="J5299" i="8"/>
  <c r="O5299" i="8" s="1"/>
  <c r="I5299" i="8"/>
  <c r="N5299" i="8" s="1"/>
  <c r="H5299" i="8"/>
  <c r="M5299" i="8" s="1"/>
  <c r="G5299" i="8"/>
  <c r="L5299" i="8" s="1"/>
  <c r="F5299" i="8"/>
  <c r="K5299" i="8" s="1"/>
  <c r="G5278" i="8"/>
  <c r="L5278" i="8" s="1"/>
  <c r="F5278" i="8"/>
  <c r="K5278" i="8" s="1"/>
  <c r="I5278" i="8"/>
  <c r="N5278" i="8" s="1"/>
  <c r="J5278" i="8"/>
  <c r="O5278" i="8" s="1"/>
  <c r="H5278" i="8"/>
  <c r="M5278" i="8" s="1"/>
  <c r="J5259" i="8"/>
  <c r="O5259" i="8" s="1"/>
  <c r="I5259" i="8"/>
  <c r="N5259" i="8" s="1"/>
  <c r="H5259" i="8"/>
  <c r="M5259" i="8" s="1"/>
  <c r="G5259" i="8"/>
  <c r="L5259" i="8" s="1"/>
  <c r="F5259" i="8"/>
  <c r="K5259" i="8" s="1"/>
  <c r="J5237" i="8"/>
  <c r="O5237" i="8" s="1"/>
  <c r="F5237" i="8"/>
  <c r="K5237" i="8" s="1"/>
  <c r="I5237" i="8"/>
  <c r="N5237" i="8" s="1"/>
  <c r="H5237" i="8"/>
  <c r="M5237" i="8" s="1"/>
  <c r="G5237" i="8"/>
  <c r="L5237" i="8" s="1"/>
  <c r="F7609" i="8"/>
  <c r="K7609" i="8" s="1"/>
  <c r="H7609" i="8"/>
  <c r="M7609" i="8" s="1"/>
  <c r="G7609" i="8"/>
  <c r="L7609" i="8" s="1"/>
  <c r="J7609" i="8"/>
  <c r="O7609" i="8" s="1"/>
  <c r="I7609" i="8"/>
  <c r="N7609" i="8" s="1"/>
  <c r="J8710" i="8"/>
  <c r="O8710" i="8" s="1"/>
  <c r="I8710" i="8"/>
  <c r="N8710" i="8" s="1"/>
  <c r="H8710" i="8"/>
  <c r="M8710" i="8" s="1"/>
  <c r="G8710" i="8"/>
  <c r="L8710" i="8" s="1"/>
  <c r="F8710" i="8"/>
  <c r="K8710" i="8" s="1"/>
  <c r="F8472" i="8"/>
  <c r="K8472" i="8" s="1"/>
  <c r="H8472" i="8"/>
  <c r="M8472" i="8" s="1"/>
  <c r="J8472" i="8"/>
  <c r="O8472" i="8" s="1"/>
  <c r="I8472" i="8"/>
  <c r="N8472" i="8" s="1"/>
  <c r="G8472" i="8"/>
  <c r="L8472" i="8" s="1"/>
  <c r="I8310" i="8"/>
  <c r="N8310" i="8" s="1"/>
  <c r="H8310" i="8"/>
  <c r="M8310" i="8" s="1"/>
  <c r="G8310" i="8"/>
  <c r="L8310" i="8" s="1"/>
  <c r="F8310" i="8"/>
  <c r="K8310" i="8" s="1"/>
  <c r="J8310" i="8"/>
  <c r="O8310" i="8" s="1"/>
  <c r="I8151" i="8"/>
  <c r="N8151" i="8" s="1"/>
  <c r="J8151" i="8"/>
  <c r="O8151" i="8" s="1"/>
  <c r="H8151" i="8"/>
  <c r="M8151" i="8" s="1"/>
  <c r="G8151" i="8"/>
  <c r="L8151" i="8" s="1"/>
  <c r="F8151" i="8"/>
  <c r="K8151" i="8" s="1"/>
  <c r="I7932" i="8"/>
  <c r="N7932" i="8" s="1"/>
  <c r="H7932" i="8"/>
  <c r="M7932" i="8" s="1"/>
  <c r="G7932" i="8"/>
  <c r="L7932" i="8" s="1"/>
  <c r="F7932" i="8"/>
  <c r="K7932" i="8" s="1"/>
  <c r="J7932" i="8"/>
  <c r="O7932" i="8" s="1"/>
  <c r="I7770" i="8"/>
  <c r="N7770" i="8" s="1"/>
  <c r="J7770" i="8"/>
  <c r="O7770" i="8" s="1"/>
  <c r="F7770" i="8"/>
  <c r="K7770" i="8" s="1"/>
  <c r="G7770" i="8"/>
  <c r="L7770" i="8" s="1"/>
  <c r="H7770" i="8"/>
  <c r="M7770" i="8" s="1"/>
  <c r="G7550" i="8"/>
  <c r="L7550" i="8" s="1"/>
  <c r="F7550" i="8"/>
  <c r="K7550" i="8" s="1"/>
  <c r="I7550" i="8"/>
  <c r="N7550" i="8" s="1"/>
  <c r="J7550" i="8"/>
  <c r="O7550" i="8" s="1"/>
  <c r="H7550" i="8"/>
  <c r="M7550" i="8" s="1"/>
  <c r="J7332" i="8"/>
  <c r="O7332" i="8" s="1"/>
  <c r="I7332" i="8"/>
  <c r="N7332" i="8" s="1"/>
  <c r="F7332" i="8"/>
  <c r="K7332" i="8" s="1"/>
  <c r="G7332" i="8"/>
  <c r="L7332" i="8" s="1"/>
  <c r="H7332" i="8"/>
  <c r="M7332" i="8" s="1"/>
  <c r="J7111" i="8"/>
  <c r="O7111" i="8" s="1"/>
  <c r="I7111" i="8"/>
  <c r="N7111" i="8" s="1"/>
  <c r="H7111" i="8"/>
  <c r="M7111" i="8" s="1"/>
  <c r="G7111" i="8"/>
  <c r="L7111" i="8" s="1"/>
  <c r="F7111" i="8"/>
  <c r="K7111" i="8" s="1"/>
  <c r="I6929" i="8"/>
  <c r="N6929" i="8" s="1"/>
  <c r="H6929" i="8"/>
  <c r="M6929" i="8" s="1"/>
  <c r="G6929" i="8"/>
  <c r="L6929" i="8" s="1"/>
  <c r="F6929" i="8"/>
  <c r="K6929" i="8" s="1"/>
  <c r="J6929" i="8"/>
  <c r="O6929" i="8" s="1"/>
  <c r="J6730" i="8"/>
  <c r="O6730" i="8" s="1"/>
  <c r="I6730" i="8"/>
  <c r="N6730" i="8" s="1"/>
  <c r="H6730" i="8"/>
  <c r="M6730" i="8" s="1"/>
  <c r="G6730" i="8"/>
  <c r="L6730" i="8" s="1"/>
  <c r="F6730" i="8"/>
  <c r="K6730" i="8" s="1"/>
  <c r="J6509" i="8"/>
  <c r="O6509" i="8" s="1"/>
  <c r="I6509" i="8"/>
  <c r="N6509" i="8" s="1"/>
  <c r="H6509" i="8"/>
  <c r="M6509" i="8" s="1"/>
  <c r="G6509" i="8"/>
  <c r="L6509" i="8" s="1"/>
  <c r="F6509" i="8"/>
  <c r="K6509" i="8" s="1"/>
  <c r="J6313" i="8"/>
  <c r="O6313" i="8" s="1"/>
  <c r="I6313" i="8"/>
  <c r="N6313" i="8" s="1"/>
  <c r="H6313" i="8"/>
  <c r="M6313" i="8" s="1"/>
  <c r="G6313" i="8"/>
  <c r="L6313" i="8" s="1"/>
  <c r="F6313" i="8"/>
  <c r="K6313" i="8" s="1"/>
  <c r="H6171" i="8"/>
  <c r="M6171" i="8" s="1"/>
  <c r="I6171" i="8"/>
  <c r="N6171" i="8" s="1"/>
  <c r="G6171" i="8"/>
  <c r="L6171" i="8" s="1"/>
  <c r="F6171" i="8"/>
  <c r="K6171" i="8" s="1"/>
  <c r="J6171" i="8"/>
  <c r="O6171" i="8" s="1"/>
  <c r="H5971" i="8"/>
  <c r="M5971" i="8" s="1"/>
  <c r="J5971" i="8"/>
  <c r="O5971" i="8" s="1"/>
  <c r="I5971" i="8"/>
  <c r="N5971" i="8" s="1"/>
  <c r="G5971" i="8"/>
  <c r="L5971" i="8" s="1"/>
  <c r="F5971" i="8"/>
  <c r="K5971" i="8" s="1"/>
  <c r="I8669" i="8"/>
  <c r="N8669" i="8" s="1"/>
  <c r="H8669" i="8"/>
  <c r="M8669" i="8" s="1"/>
  <c r="J8669" i="8"/>
  <c r="O8669" i="8" s="1"/>
  <c r="G8669" i="8"/>
  <c r="L8669" i="8" s="1"/>
  <c r="F8669" i="8"/>
  <c r="K8669" i="8" s="1"/>
  <c r="G8450" i="8"/>
  <c r="L8450" i="8" s="1"/>
  <c r="H8450" i="8"/>
  <c r="M8450" i="8" s="1"/>
  <c r="F8450" i="8"/>
  <c r="K8450" i="8" s="1"/>
  <c r="J8450" i="8"/>
  <c r="O8450" i="8" s="1"/>
  <c r="I8450" i="8"/>
  <c r="N8450" i="8" s="1"/>
  <c r="J8189" i="8"/>
  <c r="O8189" i="8" s="1"/>
  <c r="I8189" i="8"/>
  <c r="N8189" i="8" s="1"/>
  <c r="H8189" i="8"/>
  <c r="M8189" i="8" s="1"/>
  <c r="G8189" i="8"/>
  <c r="L8189" i="8" s="1"/>
  <c r="F8189" i="8"/>
  <c r="K8189" i="8" s="1"/>
  <c r="G8068" i="8"/>
  <c r="L8068" i="8" s="1"/>
  <c r="F8068" i="8"/>
  <c r="K8068" i="8" s="1"/>
  <c r="J8068" i="8"/>
  <c r="O8068" i="8" s="1"/>
  <c r="I8068" i="8"/>
  <c r="N8068" i="8" s="1"/>
  <c r="H8068" i="8"/>
  <c r="M8068" i="8" s="1"/>
  <c r="J7809" i="8"/>
  <c r="O7809" i="8" s="1"/>
  <c r="F7809" i="8"/>
  <c r="K7809" i="8" s="1"/>
  <c r="G7809" i="8"/>
  <c r="L7809" i="8" s="1"/>
  <c r="I7809" i="8"/>
  <c r="N7809" i="8" s="1"/>
  <c r="H7809" i="8"/>
  <c r="M7809" i="8" s="1"/>
  <c r="H7569" i="8"/>
  <c r="M7569" i="8" s="1"/>
  <c r="G7569" i="8"/>
  <c r="L7569" i="8" s="1"/>
  <c r="F7569" i="8"/>
  <c r="K7569" i="8" s="1"/>
  <c r="J7569" i="8"/>
  <c r="O7569" i="8" s="1"/>
  <c r="I7569" i="8"/>
  <c r="N7569" i="8" s="1"/>
  <c r="J7287" i="8"/>
  <c r="O7287" i="8" s="1"/>
  <c r="I7287" i="8"/>
  <c r="N7287" i="8" s="1"/>
  <c r="H7287" i="8"/>
  <c r="M7287" i="8" s="1"/>
  <c r="G7287" i="8"/>
  <c r="L7287" i="8" s="1"/>
  <c r="F7287" i="8"/>
  <c r="K7287" i="8" s="1"/>
  <c r="J7051" i="8"/>
  <c r="O7051" i="8" s="1"/>
  <c r="I7051" i="8"/>
  <c r="N7051" i="8" s="1"/>
  <c r="F7051" i="8"/>
  <c r="K7051" i="8" s="1"/>
  <c r="H7051" i="8"/>
  <c r="M7051" i="8" s="1"/>
  <c r="G7051" i="8"/>
  <c r="L7051" i="8" s="1"/>
  <c r="G6807" i="8"/>
  <c r="L6807" i="8" s="1"/>
  <c r="F6807" i="8"/>
  <c r="K6807" i="8" s="1"/>
  <c r="J6807" i="8"/>
  <c r="O6807" i="8" s="1"/>
  <c r="I6807" i="8"/>
  <c r="N6807" i="8" s="1"/>
  <c r="H6807" i="8"/>
  <c r="M6807" i="8" s="1"/>
  <c r="I6589" i="8"/>
  <c r="N6589" i="8" s="1"/>
  <c r="H6589" i="8"/>
  <c r="M6589" i="8" s="1"/>
  <c r="G6589" i="8"/>
  <c r="L6589" i="8" s="1"/>
  <c r="F6589" i="8"/>
  <c r="K6589" i="8" s="1"/>
  <c r="J6589" i="8"/>
  <c r="O6589" i="8" s="1"/>
  <c r="J6348" i="8"/>
  <c r="O6348" i="8" s="1"/>
  <c r="I6348" i="8"/>
  <c r="N6348" i="8" s="1"/>
  <c r="H6348" i="8"/>
  <c r="M6348" i="8" s="1"/>
  <c r="G6348" i="8"/>
  <c r="L6348" i="8" s="1"/>
  <c r="F6348" i="8"/>
  <c r="K6348" i="8" s="1"/>
  <c r="J6107" i="8"/>
  <c r="O6107" i="8" s="1"/>
  <c r="F6107" i="8"/>
  <c r="K6107" i="8" s="1"/>
  <c r="I6107" i="8"/>
  <c r="N6107" i="8" s="1"/>
  <c r="H6107" i="8"/>
  <c r="M6107" i="8" s="1"/>
  <c r="G6107" i="8"/>
  <c r="L6107" i="8" s="1"/>
  <c r="H5910" i="8"/>
  <c r="M5910" i="8" s="1"/>
  <c r="I5910" i="8"/>
  <c r="N5910" i="8" s="1"/>
  <c r="F5910" i="8"/>
  <c r="K5910" i="8" s="1"/>
  <c r="J5910" i="8"/>
  <c r="O5910" i="8" s="1"/>
  <c r="G5910" i="8"/>
  <c r="L5910" i="8" s="1"/>
  <c r="H5650" i="8"/>
  <c r="M5650" i="8" s="1"/>
  <c r="J5650" i="8"/>
  <c r="O5650" i="8" s="1"/>
  <c r="I5650" i="8"/>
  <c r="N5650" i="8" s="1"/>
  <c r="G5650" i="8"/>
  <c r="L5650" i="8" s="1"/>
  <c r="F5650" i="8"/>
  <c r="K5650" i="8" s="1"/>
  <c r="G5468" i="8"/>
  <c r="L5468" i="8" s="1"/>
  <c r="H5468" i="8"/>
  <c r="M5468" i="8" s="1"/>
  <c r="J5468" i="8"/>
  <c r="O5468" i="8" s="1"/>
  <c r="I5468" i="8"/>
  <c r="N5468" i="8" s="1"/>
  <c r="F5468" i="8"/>
  <c r="K5468" i="8" s="1"/>
  <c r="J5147" i="8"/>
  <c r="O5147" i="8" s="1"/>
  <c r="I5147" i="8"/>
  <c r="N5147" i="8" s="1"/>
  <c r="H5147" i="8"/>
  <c r="M5147" i="8" s="1"/>
  <c r="G5147" i="8"/>
  <c r="L5147" i="8" s="1"/>
  <c r="F5147" i="8"/>
  <c r="K5147" i="8" s="1"/>
  <c r="I4892" i="8"/>
  <c r="N4892" i="8" s="1"/>
  <c r="H4892" i="8"/>
  <c r="M4892" i="8" s="1"/>
  <c r="G4892" i="8"/>
  <c r="L4892" i="8" s="1"/>
  <c r="F4892" i="8"/>
  <c r="K4892" i="8" s="1"/>
  <c r="J4892" i="8"/>
  <c r="O4892" i="8" s="1"/>
  <c r="F4670" i="8"/>
  <c r="K4670" i="8" s="1"/>
  <c r="J4670" i="8"/>
  <c r="O4670" i="8" s="1"/>
  <c r="I4670" i="8"/>
  <c r="N4670" i="8" s="1"/>
  <c r="H4670" i="8"/>
  <c r="M4670" i="8" s="1"/>
  <c r="G4670" i="8"/>
  <c r="L4670" i="8" s="1"/>
  <c r="J4590" i="8"/>
  <c r="O4590" i="8" s="1"/>
  <c r="I4590" i="8"/>
  <c r="N4590" i="8" s="1"/>
  <c r="H4590" i="8"/>
  <c r="M4590" i="8" s="1"/>
  <c r="G4590" i="8"/>
  <c r="L4590" i="8" s="1"/>
  <c r="F4590" i="8"/>
  <c r="K4590" i="8" s="1"/>
  <c r="I4309" i="8"/>
  <c r="N4309" i="8" s="1"/>
  <c r="F4309" i="8"/>
  <c r="K4309" i="8" s="1"/>
  <c r="H4309" i="8"/>
  <c r="M4309" i="8" s="1"/>
  <c r="J4309" i="8"/>
  <c r="O4309" i="8" s="1"/>
  <c r="G4309" i="8"/>
  <c r="L4309" i="8" s="1"/>
  <c r="J8607" i="8"/>
  <c r="O8607" i="8" s="1"/>
  <c r="I8607" i="8"/>
  <c r="N8607" i="8" s="1"/>
  <c r="H8607" i="8"/>
  <c r="M8607" i="8" s="1"/>
  <c r="G8607" i="8"/>
  <c r="L8607" i="8" s="1"/>
  <c r="F8607" i="8"/>
  <c r="K8607" i="8" s="1"/>
  <c r="I8350" i="8"/>
  <c r="N8350" i="8" s="1"/>
  <c r="H8350" i="8"/>
  <c r="M8350" i="8" s="1"/>
  <c r="G8350" i="8"/>
  <c r="L8350" i="8" s="1"/>
  <c r="F8350" i="8"/>
  <c r="K8350" i="8" s="1"/>
  <c r="J8350" i="8"/>
  <c r="O8350" i="8" s="1"/>
  <c r="J8128" i="8"/>
  <c r="O8128" i="8" s="1"/>
  <c r="I8128" i="8"/>
  <c r="N8128" i="8" s="1"/>
  <c r="H8128" i="8"/>
  <c r="M8128" i="8" s="1"/>
  <c r="G8128" i="8"/>
  <c r="L8128" i="8" s="1"/>
  <c r="F8128" i="8"/>
  <c r="K8128" i="8" s="1"/>
  <c r="J7909" i="8"/>
  <c r="O7909" i="8" s="1"/>
  <c r="I7909" i="8"/>
  <c r="N7909" i="8" s="1"/>
  <c r="H7909" i="8"/>
  <c r="M7909" i="8" s="1"/>
  <c r="G7909" i="8"/>
  <c r="L7909" i="8" s="1"/>
  <c r="F7909" i="8"/>
  <c r="K7909" i="8" s="1"/>
  <c r="J7650" i="8"/>
  <c r="O7650" i="8" s="1"/>
  <c r="I7650" i="8"/>
  <c r="N7650" i="8" s="1"/>
  <c r="H7650" i="8"/>
  <c r="M7650" i="8" s="1"/>
  <c r="G7650" i="8"/>
  <c r="L7650" i="8" s="1"/>
  <c r="F7650" i="8"/>
  <c r="K7650" i="8" s="1"/>
  <c r="J7447" i="8"/>
  <c r="O7447" i="8" s="1"/>
  <c r="F7447" i="8"/>
  <c r="K7447" i="8" s="1"/>
  <c r="I7447" i="8"/>
  <c r="N7447" i="8" s="1"/>
  <c r="H7447" i="8"/>
  <c r="M7447" i="8" s="1"/>
  <c r="G7447" i="8"/>
  <c r="L7447" i="8" s="1"/>
  <c r="J7210" i="8"/>
  <c r="O7210" i="8" s="1"/>
  <c r="I7210" i="8"/>
  <c r="N7210" i="8" s="1"/>
  <c r="H7210" i="8"/>
  <c r="M7210" i="8" s="1"/>
  <c r="G7210" i="8"/>
  <c r="L7210" i="8" s="1"/>
  <c r="F7210" i="8"/>
  <c r="K7210" i="8" s="1"/>
  <c r="J6986" i="8"/>
  <c r="O6986" i="8" s="1"/>
  <c r="H6986" i="8"/>
  <c r="M6986" i="8" s="1"/>
  <c r="G6986" i="8"/>
  <c r="L6986" i="8" s="1"/>
  <c r="F6986" i="8"/>
  <c r="K6986" i="8" s="1"/>
  <c r="I6986" i="8"/>
  <c r="N6986" i="8" s="1"/>
  <c r="I6769" i="8"/>
  <c r="N6769" i="8" s="1"/>
  <c r="H6769" i="8"/>
  <c r="M6769" i="8" s="1"/>
  <c r="G6769" i="8"/>
  <c r="L6769" i="8" s="1"/>
  <c r="F6769" i="8"/>
  <c r="K6769" i="8" s="1"/>
  <c r="J6769" i="8"/>
  <c r="O6769" i="8" s="1"/>
  <c r="I6531" i="8"/>
  <c r="N6531" i="8" s="1"/>
  <c r="G6531" i="8"/>
  <c r="L6531" i="8" s="1"/>
  <c r="F6531" i="8"/>
  <c r="K6531" i="8" s="1"/>
  <c r="J6531" i="8"/>
  <c r="O6531" i="8" s="1"/>
  <c r="H6531" i="8"/>
  <c r="M6531" i="8" s="1"/>
  <c r="J6366" i="8"/>
  <c r="O6366" i="8" s="1"/>
  <c r="I6366" i="8"/>
  <c r="N6366" i="8" s="1"/>
  <c r="H6366" i="8"/>
  <c r="M6366" i="8" s="1"/>
  <c r="G6366" i="8"/>
  <c r="L6366" i="8" s="1"/>
  <c r="F6366" i="8"/>
  <c r="K6366" i="8" s="1"/>
  <c r="I6150" i="8"/>
  <c r="N6150" i="8" s="1"/>
  <c r="F6150" i="8"/>
  <c r="K6150" i="8" s="1"/>
  <c r="J6150" i="8"/>
  <c r="O6150" i="8" s="1"/>
  <c r="H6150" i="8"/>
  <c r="M6150" i="8" s="1"/>
  <c r="G6150" i="8"/>
  <c r="L6150" i="8" s="1"/>
  <c r="I5990" i="8"/>
  <c r="N5990" i="8" s="1"/>
  <c r="J5990" i="8"/>
  <c r="O5990" i="8" s="1"/>
  <c r="H5990" i="8"/>
  <c r="M5990" i="8" s="1"/>
  <c r="G5990" i="8"/>
  <c r="L5990" i="8" s="1"/>
  <c r="F5990" i="8"/>
  <c r="K5990" i="8" s="1"/>
  <c r="F5786" i="8"/>
  <c r="K5786" i="8" s="1"/>
  <c r="J5786" i="8"/>
  <c r="O5786" i="8" s="1"/>
  <c r="I5786" i="8"/>
  <c r="N5786" i="8" s="1"/>
  <c r="H5786" i="8"/>
  <c r="M5786" i="8" s="1"/>
  <c r="G5786" i="8"/>
  <c r="L5786" i="8" s="1"/>
  <c r="I5569" i="8"/>
  <c r="N5569" i="8" s="1"/>
  <c r="F5569" i="8"/>
  <c r="K5569" i="8" s="1"/>
  <c r="J5569" i="8"/>
  <c r="O5569" i="8" s="1"/>
  <c r="H5569" i="8"/>
  <c r="M5569" i="8" s="1"/>
  <c r="G5569" i="8"/>
  <c r="L5569" i="8" s="1"/>
  <c r="G5328" i="8"/>
  <c r="L5328" i="8" s="1"/>
  <c r="J5328" i="8"/>
  <c r="O5328" i="8" s="1"/>
  <c r="I5328" i="8"/>
  <c r="N5328" i="8" s="1"/>
  <c r="H5328" i="8"/>
  <c r="M5328" i="8" s="1"/>
  <c r="F5328" i="8"/>
  <c r="K5328" i="8" s="1"/>
  <c r="J5186" i="8"/>
  <c r="O5186" i="8" s="1"/>
  <c r="I5186" i="8"/>
  <c r="N5186" i="8" s="1"/>
  <c r="H5186" i="8"/>
  <c r="M5186" i="8" s="1"/>
  <c r="G5186" i="8"/>
  <c r="L5186" i="8" s="1"/>
  <c r="F5186" i="8"/>
  <c r="K5186" i="8" s="1"/>
  <c r="J5066" i="8"/>
  <c r="O5066" i="8" s="1"/>
  <c r="I5066" i="8"/>
  <c r="N5066" i="8" s="1"/>
  <c r="H5066" i="8"/>
  <c r="M5066" i="8" s="1"/>
  <c r="G5066" i="8"/>
  <c r="L5066" i="8" s="1"/>
  <c r="F5066" i="8"/>
  <c r="K5066" i="8" s="1"/>
  <c r="J4887" i="8"/>
  <c r="O4887" i="8" s="1"/>
  <c r="I4887" i="8"/>
  <c r="N4887" i="8" s="1"/>
  <c r="H4887" i="8"/>
  <c r="M4887" i="8" s="1"/>
  <c r="G4887" i="8"/>
  <c r="L4887" i="8" s="1"/>
  <c r="F4887" i="8"/>
  <c r="K4887" i="8" s="1"/>
  <c r="J4709" i="8"/>
  <c r="O4709" i="8" s="1"/>
  <c r="I4709" i="8"/>
  <c r="N4709" i="8" s="1"/>
  <c r="H4709" i="8"/>
  <c r="M4709" i="8" s="1"/>
  <c r="G4709" i="8"/>
  <c r="L4709" i="8" s="1"/>
  <c r="F4709" i="8"/>
  <c r="K4709" i="8" s="1"/>
  <c r="J4610" i="8"/>
  <c r="O4610" i="8" s="1"/>
  <c r="I4610" i="8"/>
  <c r="N4610" i="8" s="1"/>
  <c r="H4610" i="8"/>
  <c r="M4610" i="8" s="1"/>
  <c r="G4610" i="8"/>
  <c r="L4610" i="8" s="1"/>
  <c r="F4610" i="8"/>
  <c r="K4610" i="8" s="1"/>
  <c r="J4366" i="8"/>
  <c r="O4366" i="8" s="1"/>
  <c r="I4366" i="8"/>
  <c r="N4366" i="8" s="1"/>
  <c r="H4366" i="8"/>
  <c r="M4366" i="8" s="1"/>
  <c r="G4366" i="8"/>
  <c r="L4366" i="8" s="1"/>
  <c r="F4366" i="8"/>
  <c r="K4366" i="8" s="1"/>
  <c r="J8527" i="8"/>
  <c r="O8527" i="8" s="1"/>
  <c r="I8527" i="8"/>
  <c r="N8527" i="8" s="1"/>
  <c r="H8527" i="8"/>
  <c r="M8527" i="8" s="1"/>
  <c r="G8527" i="8"/>
  <c r="L8527" i="8" s="1"/>
  <c r="F8527" i="8"/>
  <c r="K8527" i="8" s="1"/>
  <c r="J8307" i="8"/>
  <c r="O8307" i="8" s="1"/>
  <c r="I8307" i="8"/>
  <c r="N8307" i="8" s="1"/>
  <c r="F8307" i="8"/>
  <c r="K8307" i="8" s="1"/>
  <c r="H8307" i="8"/>
  <c r="M8307" i="8" s="1"/>
  <c r="G8307" i="8"/>
  <c r="L8307" i="8" s="1"/>
  <c r="J8148" i="8"/>
  <c r="O8148" i="8" s="1"/>
  <c r="I8148" i="8"/>
  <c r="N8148" i="8" s="1"/>
  <c r="H8148" i="8"/>
  <c r="M8148" i="8" s="1"/>
  <c r="G8148" i="8"/>
  <c r="L8148" i="8" s="1"/>
  <c r="F8148" i="8"/>
  <c r="K8148" i="8" s="1"/>
  <c r="G7948" i="8"/>
  <c r="L7948" i="8" s="1"/>
  <c r="J7948" i="8"/>
  <c r="O7948" i="8" s="1"/>
  <c r="I7948" i="8"/>
  <c r="N7948" i="8" s="1"/>
  <c r="H7948" i="8"/>
  <c r="M7948" i="8" s="1"/>
  <c r="F7948" i="8"/>
  <c r="K7948" i="8" s="1"/>
  <c r="J7745" i="8"/>
  <c r="O7745" i="8" s="1"/>
  <c r="F7745" i="8"/>
  <c r="K7745" i="8" s="1"/>
  <c r="I7745" i="8"/>
  <c r="N7745" i="8" s="1"/>
  <c r="H7745" i="8"/>
  <c r="M7745" i="8" s="1"/>
  <c r="G7745" i="8"/>
  <c r="L7745" i="8" s="1"/>
  <c r="H7547" i="8"/>
  <c r="M7547" i="8" s="1"/>
  <c r="F7547" i="8"/>
  <c r="K7547" i="8" s="1"/>
  <c r="J7547" i="8"/>
  <c r="O7547" i="8" s="1"/>
  <c r="I7547" i="8"/>
  <c r="N7547" i="8" s="1"/>
  <c r="G7547" i="8"/>
  <c r="L7547" i="8" s="1"/>
  <c r="J7285" i="8"/>
  <c r="O7285" i="8" s="1"/>
  <c r="F7285" i="8"/>
  <c r="K7285" i="8" s="1"/>
  <c r="I7285" i="8"/>
  <c r="N7285" i="8" s="1"/>
  <c r="H7285" i="8"/>
  <c r="M7285" i="8" s="1"/>
  <c r="G7285" i="8"/>
  <c r="L7285" i="8" s="1"/>
  <c r="F7108" i="8"/>
  <c r="K7108" i="8" s="1"/>
  <c r="H7108" i="8"/>
  <c r="M7108" i="8" s="1"/>
  <c r="J7108" i="8"/>
  <c r="O7108" i="8" s="1"/>
  <c r="I7108" i="8"/>
  <c r="N7108" i="8" s="1"/>
  <c r="G7108" i="8"/>
  <c r="L7108" i="8" s="1"/>
  <c r="F6868" i="8"/>
  <c r="K6868" i="8" s="1"/>
  <c r="J6868" i="8"/>
  <c r="O6868" i="8" s="1"/>
  <c r="I6868" i="8"/>
  <c r="N6868" i="8" s="1"/>
  <c r="H6868" i="8"/>
  <c r="M6868" i="8" s="1"/>
  <c r="G6868" i="8"/>
  <c r="L6868" i="8" s="1"/>
  <c r="J6667" i="8"/>
  <c r="O6667" i="8" s="1"/>
  <c r="I6667" i="8"/>
  <c r="N6667" i="8" s="1"/>
  <c r="H6667" i="8"/>
  <c r="M6667" i="8" s="1"/>
  <c r="G6667" i="8"/>
  <c r="L6667" i="8" s="1"/>
  <c r="F6667" i="8"/>
  <c r="K6667" i="8" s="1"/>
  <c r="J6465" i="8"/>
  <c r="O6465" i="8" s="1"/>
  <c r="I6465" i="8"/>
  <c r="N6465" i="8" s="1"/>
  <c r="H6465" i="8"/>
  <c r="M6465" i="8" s="1"/>
  <c r="G6465" i="8"/>
  <c r="L6465" i="8" s="1"/>
  <c r="F6465" i="8"/>
  <c r="K6465" i="8" s="1"/>
  <c r="J6245" i="8"/>
  <c r="O6245" i="8" s="1"/>
  <c r="I6245" i="8"/>
  <c r="N6245" i="8" s="1"/>
  <c r="H6245" i="8"/>
  <c r="M6245" i="8" s="1"/>
  <c r="G6245" i="8"/>
  <c r="L6245" i="8" s="1"/>
  <c r="F6245" i="8"/>
  <c r="K6245" i="8" s="1"/>
  <c r="H6027" i="8"/>
  <c r="M6027" i="8" s="1"/>
  <c r="G6027" i="8"/>
  <c r="L6027" i="8" s="1"/>
  <c r="F6027" i="8"/>
  <c r="K6027" i="8" s="1"/>
  <c r="J6027" i="8"/>
  <c r="O6027" i="8" s="1"/>
  <c r="I6027" i="8"/>
  <c r="N6027" i="8" s="1"/>
  <c r="J5869" i="8"/>
  <c r="O5869" i="8" s="1"/>
  <c r="I5869" i="8"/>
  <c r="N5869" i="8" s="1"/>
  <c r="F5869" i="8"/>
  <c r="K5869" i="8" s="1"/>
  <c r="G5869" i="8"/>
  <c r="L5869" i="8" s="1"/>
  <c r="H5869" i="8"/>
  <c r="M5869" i="8" s="1"/>
  <c r="J5707" i="8"/>
  <c r="O5707" i="8" s="1"/>
  <c r="I5707" i="8"/>
  <c r="N5707" i="8" s="1"/>
  <c r="H5707" i="8"/>
  <c r="M5707" i="8" s="1"/>
  <c r="G5707" i="8"/>
  <c r="L5707" i="8" s="1"/>
  <c r="F5707" i="8"/>
  <c r="K5707" i="8" s="1"/>
  <c r="I5489" i="8"/>
  <c r="N5489" i="8" s="1"/>
  <c r="H5489" i="8"/>
  <c r="M5489" i="8" s="1"/>
  <c r="G5489" i="8"/>
  <c r="L5489" i="8" s="1"/>
  <c r="F5489" i="8"/>
  <c r="K5489" i="8" s="1"/>
  <c r="J5489" i="8"/>
  <c r="O5489" i="8" s="1"/>
  <c r="G5308" i="8"/>
  <c r="L5308" i="8" s="1"/>
  <c r="J5308" i="8"/>
  <c r="O5308" i="8" s="1"/>
  <c r="I5308" i="8"/>
  <c r="N5308" i="8" s="1"/>
  <c r="H5308" i="8"/>
  <c r="M5308" i="8" s="1"/>
  <c r="F5308" i="8"/>
  <c r="K5308" i="8" s="1"/>
  <c r="G5188" i="8"/>
  <c r="L5188" i="8" s="1"/>
  <c r="J5188" i="8"/>
  <c r="O5188" i="8" s="1"/>
  <c r="I5188" i="8"/>
  <c r="N5188" i="8" s="1"/>
  <c r="H5188" i="8"/>
  <c r="M5188" i="8" s="1"/>
  <c r="F5188" i="8"/>
  <c r="K5188" i="8" s="1"/>
  <c r="J4947" i="8"/>
  <c r="O4947" i="8" s="1"/>
  <c r="I4947" i="8"/>
  <c r="N4947" i="8" s="1"/>
  <c r="H4947" i="8"/>
  <c r="M4947" i="8" s="1"/>
  <c r="G4947" i="8"/>
  <c r="L4947" i="8" s="1"/>
  <c r="F4947" i="8"/>
  <c r="K4947" i="8" s="1"/>
  <c r="J8646" i="8"/>
  <c r="O8646" i="8" s="1"/>
  <c r="I8646" i="8"/>
  <c r="N8646" i="8" s="1"/>
  <c r="H8646" i="8"/>
  <c r="M8646" i="8" s="1"/>
  <c r="G8646" i="8"/>
  <c r="L8646" i="8" s="1"/>
  <c r="F8646" i="8"/>
  <c r="K8646" i="8" s="1"/>
  <c r="J8486" i="8"/>
  <c r="O8486" i="8" s="1"/>
  <c r="I8486" i="8"/>
  <c r="N8486" i="8" s="1"/>
  <c r="H8486" i="8"/>
  <c r="M8486" i="8" s="1"/>
  <c r="G8486" i="8"/>
  <c r="L8486" i="8" s="1"/>
  <c r="F8486" i="8"/>
  <c r="K8486" i="8" s="1"/>
  <c r="I8304" i="8"/>
  <c r="N8304" i="8" s="1"/>
  <c r="H8304" i="8"/>
  <c r="M8304" i="8" s="1"/>
  <c r="G8304" i="8"/>
  <c r="L8304" i="8" s="1"/>
  <c r="F8304" i="8"/>
  <c r="K8304" i="8" s="1"/>
  <c r="J8304" i="8"/>
  <c r="O8304" i="8" s="1"/>
  <c r="J8149" i="8"/>
  <c r="O8149" i="8" s="1"/>
  <c r="I8149" i="8"/>
  <c r="N8149" i="8" s="1"/>
  <c r="H8149" i="8"/>
  <c r="M8149" i="8" s="1"/>
  <c r="G8149" i="8"/>
  <c r="L8149" i="8" s="1"/>
  <c r="F8149" i="8"/>
  <c r="K8149" i="8" s="1"/>
  <c r="J7966" i="8"/>
  <c r="O7966" i="8" s="1"/>
  <c r="I7966" i="8"/>
  <c r="N7966" i="8" s="1"/>
  <c r="H7966" i="8"/>
  <c r="M7966" i="8" s="1"/>
  <c r="G7966" i="8"/>
  <c r="L7966" i="8" s="1"/>
  <c r="F7966" i="8"/>
  <c r="K7966" i="8" s="1"/>
  <c r="J7807" i="8"/>
  <c r="O7807" i="8" s="1"/>
  <c r="I7807" i="8"/>
  <c r="N7807" i="8" s="1"/>
  <c r="H7807" i="8"/>
  <c r="M7807" i="8" s="1"/>
  <c r="G7807" i="8"/>
  <c r="L7807" i="8" s="1"/>
  <c r="F7807" i="8"/>
  <c r="K7807" i="8" s="1"/>
  <c r="I7266" i="8"/>
  <c r="N7266" i="8" s="1"/>
  <c r="J7266" i="8"/>
  <c r="O7266" i="8" s="1"/>
  <c r="H7266" i="8"/>
  <c r="M7266" i="8" s="1"/>
  <c r="G7266" i="8"/>
  <c r="L7266" i="8" s="1"/>
  <c r="F7266" i="8"/>
  <c r="K7266" i="8" s="1"/>
  <c r="J8762" i="8"/>
  <c r="O8762" i="8" s="1"/>
  <c r="I8762" i="8"/>
  <c r="N8762" i="8" s="1"/>
  <c r="H8762" i="8"/>
  <c r="M8762" i="8" s="1"/>
  <c r="G8762" i="8"/>
  <c r="L8762" i="8" s="1"/>
  <c r="F8762" i="8"/>
  <c r="K8762" i="8" s="1"/>
  <c r="G8623" i="8"/>
  <c r="L8623" i="8" s="1"/>
  <c r="F8623" i="8"/>
  <c r="K8623" i="8" s="1"/>
  <c r="J8623" i="8"/>
  <c r="O8623" i="8" s="1"/>
  <c r="I8623" i="8"/>
  <c r="N8623" i="8" s="1"/>
  <c r="H8623" i="8"/>
  <c r="M8623" i="8" s="1"/>
  <c r="J8541" i="8"/>
  <c r="O8541" i="8" s="1"/>
  <c r="I8541" i="8"/>
  <c r="N8541" i="8" s="1"/>
  <c r="H8541" i="8"/>
  <c r="M8541" i="8" s="1"/>
  <c r="G8541" i="8"/>
  <c r="L8541" i="8" s="1"/>
  <c r="F8541" i="8"/>
  <c r="K8541" i="8" s="1"/>
  <c r="J8440" i="8"/>
  <c r="O8440" i="8" s="1"/>
  <c r="H8440" i="8"/>
  <c r="M8440" i="8" s="1"/>
  <c r="G8440" i="8"/>
  <c r="L8440" i="8" s="1"/>
  <c r="F8440" i="8"/>
  <c r="K8440" i="8" s="1"/>
  <c r="I8440" i="8"/>
  <c r="N8440" i="8" s="1"/>
  <c r="G8321" i="8"/>
  <c r="L8321" i="8" s="1"/>
  <c r="F8321" i="8"/>
  <c r="K8321" i="8" s="1"/>
  <c r="J8321" i="8"/>
  <c r="O8321" i="8" s="1"/>
  <c r="I8321" i="8"/>
  <c r="N8321" i="8" s="1"/>
  <c r="H8321" i="8"/>
  <c r="M8321" i="8" s="1"/>
  <c r="I8220" i="8"/>
  <c r="N8220" i="8" s="1"/>
  <c r="H8220" i="8"/>
  <c r="M8220" i="8" s="1"/>
  <c r="G8220" i="8"/>
  <c r="L8220" i="8" s="1"/>
  <c r="F8220" i="8"/>
  <c r="K8220" i="8" s="1"/>
  <c r="J8220" i="8"/>
  <c r="O8220" i="8" s="1"/>
  <c r="I8122" i="8"/>
  <c r="N8122" i="8" s="1"/>
  <c r="H8122" i="8"/>
  <c r="M8122" i="8" s="1"/>
  <c r="G8122" i="8"/>
  <c r="L8122" i="8" s="1"/>
  <c r="F8122" i="8"/>
  <c r="K8122" i="8" s="1"/>
  <c r="J8122" i="8"/>
  <c r="O8122" i="8" s="1"/>
  <c r="J8038" i="8"/>
  <c r="O8038" i="8" s="1"/>
  <c r="I8038" i="8"/>
  <c r="N8038" i="8" s="1"/>
  <c r="H8038" i="8"/>
  <c r="M8038" i="8" s="1"/>
  <c r="G8038" i="8"/>
  <c r="L8038" i="8" s="1"/>
  <c r="F8038" i="8"/>
  <c r="K8038" i="8" s="1"/>
  <c r="J7980" i="8"/>
  <c r="O7980" i="8" s="1"/>
  <c r="I7980" i="8"/>
  <c r="N7980" i="8" s="1"/>
  <c r="H7980" i="8"/>
  <c r="M7980" i="8" s="1"/>
  <c r="G7980" i="8"/>
  <c r="L7980" i="8" s="1"/>
  <c r="F7980" i="8"/>
  <c r="K7980" i="8" s="1"/>
  <c r="G7798" i="8"/>
  <c r="L7798" i="8" s="1"/>
  <c r="F7798" i="8"/>
  <c r="K7798" i="8" s="1"/>
  <c r="J7798" i="8"/>
  <c r="O7798" i="8" s="1"/>
  <c r="I7798" i="8"/>
  <c r="N7798" i="8" s="1"/>
  <c r="H7798" i="8"/>
  <c r="M7798" i="8" s="1"/>
  <c r="J8759" i="8"/>
  <c r="O8759" i="8" s="1"/>
  <c r="I8759" i="8"/>
  <c r="N8759" i="8" s="1"/>
  <c r="F8759" i="8"/>
  <c r="K8759" i="8" s="1"/>
  <c r="H8759" i="8"/>
  <c r="M8759" i="8" s="1"/>
  <c r="G8759" i="8"/>
  <c r="L8759" i="8" s="1"/>
  <c r="J8701" i="8"/>
  <c r="O8701" i="8" s="1"/>
  <c r="I8701" i="8"/>
  <c r="N8701" i="8" s="1"/>
  <c r="F8701" i="8"/>
  <c r="K8701" i="8" s="1"/>
  <c r="H8701" i="8"/>
  <c r="M8701" i="8" s="1"/>
  <c r="G8701" i="8"/>
  <c r="L8701" i="8" s="1"/>
  <c r="J8637" i="8"/>
  <c r="O8637" i="8" s="1"/>
  <c r="I8637" i="8"/>
  <c r="N8637" i="8" s="1"/>
  <c r="H8637" i="8"/>
  <c r="M8637" i="8" s="1"/>
  <c r="G8637" i="8"/>
  <c r="L8637" i="8" s="1"/>
  <c r="F8637" i="8"/>
  <c r="K8637" i="8" s="1"/>
  <c r="J8540" i="8"/>
  <c r="O8540" i="8" s="1"/>
  <c r="I8540" i="8"/>
  <c r="N8540" i="8" s="1"/>
  <c r="H8540" i="8"/>
  <c r="M8540" i="8" s="1"/>
  <c r="G8540" i="8"/>
  <c r="L8540" i="8" s="1"/>
  <c r="F8540" i="8"/>
  <c r="K8540" i="8" s="1"/>
  <c r="J8499" i="8"/>
  <c r="O8499" i="8" s="1"/>
  <c r="I8499" i="8"/>
  <c r="N8499" i="8" s="1"/>
  <c r="H8499" i="8"/>
  <c r="M8499" i="8" s="1"/>
  <c r="G8499" i="8"/>
  <c r="L8499" i="8" s="1"/>
  <c r="F8499" i="8"/>
  <c r="K8499" i="8" s="1"/>
  <c r="J8419" i="8"/>
  <c r="O8419" i="8" s="1"/>
  <c r="I8419" i="8"/>
  <c r="N8419" i="8" s="1"/>
  <c r="H8419" i="8"/>
  <c r="M8419" i="8" s="1"/>
  <c r="G8419" i="8"/>
  <c r="L8419" i="8" s="1"/>
  <c r="F8419" i="8"/>
  <c r="K8419" i="8" s="1"/>
  <c r="J8319" i="8"/>
  <c r="O8319" i="8" s="1"/>
  <c r="I8319" i="8"/>
  <c r="N8319" i="8" s="1"/>
  <c r="H8319" i="8"/>
  <c r="M8319" i="8" s="1"/>
  <c r="G8319" i="8"/>
  <c r="L8319" i="8" s="1"/>
  <c r="F8319" i="8"/>
  <c r="K8319" i="8" s="1"/>
  <c r="J8277" i="8"/>
  <c r="O8277" i="8" s="1"/>
  <c r="I8277" i="8"/>
  <c r="N8277" i="8" s="1"/>
  <c r="H8277" i="8"/>
  <c r="M8277" i="8" s="1"/>
  <c r="G8277" i="8"/>
  <c r="L8277" i="8" s="1"/>
  <c r="F8277" i="8"/>
  <c r="K8277" i="8" s="1"/>
  <c r="I8181" i="8"/>
  <c r="N8181" i="8" s="1"/>
  <c r="H8181" i="8"/>
  <c r="M8181" i="8" s="1"/>
  <c r="G8181" i="8"/>
  <c r="L8181" i="8" s="1"/>
  <c r="F8181" i="8"/>
  <c r="K8181" i="8" s="1"/>
  <c r="J8181" i="8"/>
  <c r="O8181" i="8" s="1"/>
  <c r="I8099" i="8"/>
  <c r="N8099" i="8" s="1"/>
  <c r="H8099" i="8"/>
  <c r="M8099" i="8" s="1"/>
  <c r="G8099" i="8"/>
  <c r="L8099" i="8" s="1"/>
  <c r="F8099" i="8"/>
  <c r="K8099" i="8" s="1"/>
  <c r="J8099" i="8"/>
  <c r="O8099" i="8" s="1"/>
  <c r="J8040" i="8"/>
  <c r="O8040" i="8" s="1"/>
  <c r="F8040" i="8"/>
  <c r="K8040" i="8" s="1"/>
  <c r="G8040" i="8"/>
  <c r="L8040" i="8" s="1"/>
  <c r="I8040" i="8"/>
  <c r="N8040" i="8" s="1"/>
  <c r="H8040" i="8"/>
  <c r="M8040" i="8" s="1"/>
  <c r="J7937" i="8"/>
  <c r="O7937" i="8" s="1"/>
  <c r="F7937" i="8"/>
  <c r="K7937" i="8" s="1"/>
  <c r="I7937" i="8"/>
  <c r="N7937" i="8" s="1"/>
  <c r="H7937" i="8"/>
  <c r="M7937" i="8" s="1"/>
  <c r="G7937" i="8"/>
  <c r="L7937" i="8" s="1"/>
  <c r="J7859" i="8"/>
  <c r="O7859" i="8" s="1"/>
  <c r="I7859" i="8"/>
  <c r="N7859" i="8" s="1"/>
  <c r="H7859" i="8"/>
  <c r="M7859" i="8" s="1"/>
  <c r="G7859" i="8"/>
  <c r="L7859" i="8" s="1"/>
  <c r="F7859" i="8"/>
  <c r="K7859" i="8" s="1"/>
  <c r="J7800" i="8"/>
  <c r="O7800" i="8" s="1"/>
  <c r="I7800" i="8"/>
  <c r="N7800" i="8" s="1"/>
  <c r="H7800" i="8"/>
  <c r="M7800" i="8" s="1"/>
  <c r="G7800" i="8"/>
  <c r="L7800" i="8" s="1"/>
  <c r="F7800" i="8"/>
  <c r="K7800" i="8" s="1"/>
  <c r="H7701" i="8"/>
  <c r="M7701" i="8" s="1"/>
  <c r="G7701" i="8"/>
  <c r="L7701" i="8" s="1"/>
  <c r="F7701" i="8"/>
  <c r="K7701" i="8" s="1"/>
  <c r="J7701" i="8"/>
  <c r="O7701" i="8" s="1"/>
  <c r="I7701" i="8"/>
  <c r="N7701" i="8" s="1"/>
  <c r="J7599" i="8"/>
  <c r="O7599" i="8" s="1"/>
  <c r="I7599" i="8"/>
  <c r="N7599" i="8" s="1"/>
  <c r="H7599" i="8"/>
  <c r="M7599" i="8" s="1"/>
  <c r="G7599" i="8"/>
  <c r="L7599" i="8" s="1"/>
  <c r="F7599" i="8"/>
  <c r="K7599" i="8" s="1"/>
  <c r="H7477" i="8"/>
  <c r="M7477" i="8" s="1"/>
  <c r="J7477" i="8"/>
  <c r="O7477" i="8" s="1"/>
  <c r="I7477" i="8"/>
  <c r="N7477" i="8" s="1"/>
  <c r="G7477" i="8"/>
  <c r="L7477" i="8" s="1"/>
  <c r="F7477" i="8"/>
  <c r="K7477" i="8" s="1"/>
  <c r="J7379" i="8"/>
  <c r="O7379" i="8" s="1"/>
  <c r="F7379" i="8"/>
  <c r="K7379" i="8" s="1"/>
  <c r="G7379" i="8"/>
  <c r="L7379" i="8" s="1"/>
  <c r="I7379" i="8"/>
  <c r="N7379" i="8" s="1"/>
  <c r="H7379" i="8"/>
  <c r="M7379" i="8" s="1"/>
  <c r="J7257" i="8"/>
  <c r="O7257" i="8" s="1"/>
  <c r="I7257" i="8"/>
  <c r="N7257" i="8" s="1"/>
  <c r="H7257" i="8"/>
  <c r="M7257" i="8" s="1"/>
  <c r="G7257" i="8"/>
  <c r="L7257" i="8" s="1"/>
  <c r="F7257" i="8"/>
  <c r="K7257" i="8" s="1"/>
  <c r="J7157" i="8"/>
  <c r="O7157" i="8" s="1"/>
  <c r="I7157" i="8"/>
  <c r="N7157" i="8" s="1"/>
  <c r="H7157" i="8"/>
  <c r="M7157" i="8" s="1"/>
  <c r="G7157" i="8"/>
  <c r="L7157" i="8" s="1"/>
  <c r="F7157" i="8"/>
  <c r="K7157" i="8" s="1"/>
  <c r="I7059" i="8"/>
  <c r="N7059" i="8" s="1"/>
  <c r="J7059" i="8"/>
  <c r="O7059" i="8" s="1"/>
  <c r="H7059" i="8"/>
  <c r="M7059" i="8" s="1"/>
  <c r="G7059" i="8"/>
  <c r="L7059" i="8" s="1"/>
  <c r="F7059" i="8"/>
  <c r="K7059" i="8" s="1"/>
  <c r="J6981" i="8"/>
  <c r="O6981" i="8" s="1"/>
  <c r="I6981" i="8"/>
  <c r="N6981" i="8" s="1"/>
  <c r="H6981" i="8"/>
  <c r="M6981" i="8" s="1"/>
  <c r="G6981" i="8"/>
  <c r="L6981" i="8" s="1"/>
  <c r="F6981" i="8"/>
  <c r="K6981" i="8" s="1"/>
  <c r="F6860" i="8"/>
  <c r="K6860" i="8" s="1"/>
  <c r="J6860" i="8"/>
  <c r="O6860" i="8" s="1"/>
  <c r="I6860" i="8"/>
  <c r="N6860" i="8" s="1"/>
  <c r="H6860" i="8"/>
  <c r="M6860" i="8" s="1"/>
  <c r="G6860" i="8"/>
  <c r="L6860" i="8" s="1"/>
  <c r="G6761" i="8"/>
  <c r="L6761" i="8" s="1"/>
  <c r="H6761" i="8"/>
  <c r="M6761" i="8" s="1"/>
  <c r="I6761" i="8"/>
  <c r="N6761" i="8" s="1"/>
  <c r="J6761" i="8"/>
  <c r="O6761" i="8" s="1"/>
  <c r="F6761" i="8"/>
  <c r="K6761" i="8" s="1"/>
  <c r="H6622" i="8"/>
  <c r="M6622" i="8" s="1"/>
  <c r="G6622" i="8"/>
  <c r="L6622" i="8" s="1"/>
  <c r="F6622" i="8"/>
  <c r="K6622" i="8" s="1"/>
  <c r="J6622" i="8"/>
  <c r="O6622" i="8" s="1"/>
  <c r="I6622" i="8"/>
  <c r="N6622" i="8" s="1"/>
  <c r="J6518" i="8"/>
  <c r="O6518" i="8" s="1"/>
  <c r="H6518" i="8"/>
  <c r="M6518" i="8" s="1"/>
  <c r="G6518" i="8"/>
  <c r="L6518" i="8" s="1"/>
  <c r="F6518" i="8"/>
  <c r="K6518" i="8" s="1"/>
  <c r="I6518" i="8"/>
  <c r="N6518" i="8" s="1"/>
  <c r="J6418" i="8"/>
  <c r="O6418" i="8" s="1"/>
  <c r="F6418" i="8"/>
  <c r="K6418" i="8" s="1"/>
  <c r="G6418" i="8"/>
  <c r="L6418" i="8" s="1"/>
  <c r="I6418" i="8"/>
  <c r="N6418" i="8" s="1"/>
  <c r="H6418" i="8"/>
  <c r="M6418" i="8" s="1"/>
  <c r="G6339" i="8"/>
  <c r="L6339" i="8" s="1"/>
  <c r="F6339" i="8"/>
  <c r="K6339" i="8" s="1"/>
  <c r="J6339" i="8"/>
  <c r="O6339" i="8" s="1"/>
  <c r="I6339" i="8"/>
  <c r="N6339" i="8" s="1"/>
  <c r="H6339" i="8"/>
  <c r="M6339" i="8" s="1"/>
  <c r="J6279" i="8"/>
  <c r="O6279" i="8" s="1"/>
  <c r="I6279" i="8"/>
  <c r="N6279" i="8" s="1"/>
  <c r="H6279" i="8"/>
  <c r="M6279" i="8" s="1"/>
  <c r="G6279" i="8"/>
  <c r="L6279" i="8" s="1"/>
  <c r="F6279" i="8"/>
  <c r="K6279" i="8" s="1"/>
  <c r="J6177" i="8"/>
  <c r="O6177" i="8" s="1"/>
  <c r="F6177" i="8"/>
  <c r="K6177" i="8" s="1"/>
  <c r="I6177" i="8"/>
  <c r="N6177" i="8" s="1"/>
  <c r="H6177" i="8"/>
  <c r="M6177" i="8" s="1"/>
  <c r="G6177" i="8"/>
  <c r="L6177" i="8" s="1"/>
  <c r="J6100" i="8"/>
  <c r="O6100" i="8" s="1"/>
  <c r="I6100" i="8"/>
  <c r="N6100" i="8" s="1"/>
  <c r="H6100" i="8"/>
  <c r="M6100" i="8" s="1"/>
  <c r="G6100" i="8"/>
  <c r="L6100" i="8" s="1"/>
  <c r="F6100" i="8"/>
  <c r="K6100" i="8" s="1"/>
  <c r="H5840" i="8"/>
  <c r="M5840" i="8" s="1"/>
  <c r="G5840" i="8"/>
  <c r="L5840" i="8" s="1"/>
  <c r="F5840" i="8"/>
  <c r="K5840" i="8" s="1"/>
  <c r="J5840" i="8"/>
  <c r="O5840" i="8" s="1"/>
  <c r="I5840" i="8"/>
  <c r="N5840" i="8" s="1"/>
  <c r="J8739" i="8"/>
  <c r="O8739" i="8" s="1"/>
  <c r="G8739" i="8"/>
  <c r="L8739" i="8" s="1"/>
  <c r="F8739" i="8"/>
  <c r="K8739" i="8" s="1"/>
  <c r="I8739" i="8"/>
  <c r="N8739" i="8" s="1"/>
  <c r="H8739" i="8"/>
  <c r="M8739" i="8" s="1"/>
  <c r="J8678" i="8"/>
  <c r="O8678" i="8" s="1"/>
  <c r="I8678" i="8"/>
  <c r="N8678" i="8" s="1"/>
  <c r="H8678" i="8"/>
  <c r="M8678" i="8" s="1"/>
  <c r="G8678" i="8"/>
  <c r="L8678" i="8" s="1"/>
  <c r="F8678" i="8"/>
  <c r="K8678" i="8" s="1"/>
  <c r="J8657" i="8"/>
  <c r="O8657" i="8" s="1"/>
  <c r="H8657" i="8"/>
  <c r="M8657" i="8" s="1"/>
  <c r="G8657" i="8"/>
  <c r="L8657" i="8" s="1"/>
  <c r="F8657" i="8"/>
  <c r="K8657" i="8" s="1"/>
  <c r="I8657" i="8"/>
  <c r="N8657" i="8" s="1"/>
  <c r="J8600" i="8"/>
  <c r="O8600" i="8" s="1"/>
  <c r="I8600" i="8"/>
  <c r="N8600" i="8" s="1"/>
  <c r="H8600" i="8"/>
  <c r="M8600" i="8" s="1"/>
  <c r="G8600" i="8"/>
  <c r="L8600" i="8" s="1"/>
  <c r="F8600" i="8"/>
  <c r="K8600" i="8" s="1"/>
  <c r="J8560" i="8"/>
  <c r="O8560" i="8" s="1"/>
  <c r="I8560" i="8"/>
  <c r="N8560" i="8" s="1"/>
  <c r="H8560" i="8"/>
  <c r="M8560" i="8" s="1"/>
  <c r="G8560" i="8"/>
  <c r="L8560" i="8" s="1"/>
  <c r="F8560" i="8"/>
  <c r="K8560" i="8" s="1"/>
  <c r="J8537" i="8"/>
  <c r="O8537" i="8" s="1"/>
  <c r="I8537" i="8"/>
  <c r="N8537" i="8" s="1"/>
  <c r="H8537" i="8"/>
  <c r="M8537" i="8" s="1"/>
  <c r="G8537" i="8"/>
  <c r="L8537" i="8" s="1"/>
  <c r="F8537" i="8"/>
  <c r="K8537" i="8" s="1"/>
  <c r="J8519" i="8"/>
  <c r="O8519" i="8" s="1"/>
  <c r="I8519" i="8"/>
  <c r="N8519" i="8" s="1"/>
  <c r="H8519" i="8"/>
  <c r="M8519" i="8" s="1"/>
  <c r="G8519" i="8"/>
  <c r="L8519" i="8" s="1"/>
  <c r="F8519" i="8"/>
  <c r="K8519" i="8" s="1"/>
  <c r="G8498" i="8"/>
  <c r="L8498" i="8" s="1"/>
  <c r="F8498" i="8"/>
  <c r="K8498" i="8" s="1"/>
  <c r="J8498" i="8"/>
  <c r="O8498" i="8" s="1"/>
  <c r="H8498" i="8"/>
  <c r="M8498" i="8" s="1"/>
  <c r="I8498" i="8"/>
  <c r="N8498" i="8" s="1"/>
  <c r="I8478" i="8"/>
  <c r="N8478" i="8" s="1"/>
  <c r="G8478" i="8"/>
  <c r="L8478" i="8" s="1"/>
  <c r="F8478" i="8"/>
  <c r="K8478" i="8" s="1"/>
  <c r="H8478" i="8"/>
  <c r="M8478" i="8" s="1"/>
  <c r="J8478" i="8"/>
  <c r="O8478" i="8" s="1"/>
  <c r="J8458" i="8"/>
  <c r="O8458" i="8" s="1"/>
  <c r="I8458" i="8"/>
  <c r="N8458" i="8" s="1"/>
  <c r="H8458" i="8"/>
  <c r="M8458" i="8" s="1"/>
  <c r="G8458" i="8"/>
  <c r="L8458" i="8" s="1"/>
  <c r="F8458" i="8"/>
  <c r="K8458" i="8" s="1"/>
  <c r="I8438" i="8"/>
  <c r="N8438" i="8" s="1"/>
  <c r="G8438" i="8"/>
  <c r="L8438" i="8" s="1"/>
  <c r="F8438" i="8"/>
  <c r="K8438" i="8" s="1"/>
  <c r="H8438" i="8"/>
  <c r="M8438" i="8" s="1"/>
  <c r="J8438" i="8"/>
  <c r="O8438" i="8" s="1"/>
  <c r="G8420" i="8"/>
  <c r="L8420" i="8" s="1"/>
  <c r="H8420" i="8"/>
  <c r="M8420" i="8" s="1"/>
  <c r="J8420" i="8"/>
  <c r="O8420" i="8" s="1"/>
  <c r="I8420" i="8"/>
  <c r="N8420" i="8" s="1"/>
  <c r="F8420" i="8"/>
  <c r="K8420" i="8" s="1"/>
  <c r="H8357" i="8"/>
  <c r="M8357" i="8" s="1"/>
  <c r="I8357" i="8"/>
  <c r="N8357" i="8" s="1"/>
  <c r="F8357" i="8"/>
  <c r="K8357" i="8" s="1"/>
  <c r="J8357" i="8"/>
  <c r="O8357" i="8" s="1"/>
  <c r="G8357" i="8"/>
  <c r="L8357" i="8" s="1"/>
  <c r="H8338" i="8"/>
  <c r="M8338" i="8" s="1"/>
  <c r="G8338" i="8"/>
  <c r="L8338" i="8" s="1"/>
  <c r="F8338" i="8"/>
  <c r="K8338" i="8" s="1"/>
  <c r="J8338" i="8"/>
  <c r="O8338" i="8" s="1"/>
  <c r="I8338" i="8"/>
  <c r="N8338" i="8" s="1"/>
  <c r="F8316" i="8"/>
  <c r="K8316" i="8" s="1"/>
  <c r="G8316" i="8"/>
  <c r="L8316" i="8" s="1"/>
  <c r="J8316" i="8"/>
  <c r="O8316" i="8" s="1"/>
  <c r="I8316" i="8"/>
  <c r="N8316" i="8" s="1"/>
  <c r="H8316" i="8"/>
  <c r="M8316" i="8" s="1"/>
  <c r="F8299" i="8"/>
  <c r="K8299" i="8" s="1"/>
  <c r="H8299" i="8"/>
  <c r="M8299" i="8" s="1"/>
  <c r="J8299" i="8"/>
  <c r="O8299" i="8" s="1"/>
  <c r="I8299" i="8"/>
  <c r="N8299" i="8" s="1"/>
  <c r="G8299" i="8"/>
  <c r="L8299" i="8" s="1"/>
  <c r="I8280" i="8"/>
  <c r="N8280" i="8" s="1"/>
  <c r="J8280" i="8"/>
  <c r="O8280" i="8" s="1"/>
  <c r="F8280" i="8"/>
  <c r="K8280" i="8" s="1"/>
  <c r="G8280" i="8"/>
  <c r="L8280" i="8" s="1"/>
  <c r="H8280" i="8"/>
  <c r="M8280" i="8" s="1"/>
  <c r="G8256" i="8"/>
  <c r="L8256" i="8" s="1"/>
  <c r="J8256" i="8"/>
  <c r="O8256" i="8" s="1"/>
  <c r="I8256" i="8"/>
  <c r="N8256" i="8" s="1"/>
  <c r="H8256" i="8"/>
  <c r="M8256" i="8" s="1"/>
  <c r="F8256" i="8"/>
  <c r="K8256" i="8" s="1"/>
  <c r="J8238" i="8"/>
  <c r="O8238" i="8" s="1"/>
  <c r="I8238" i="8"/>
  <c r="N8238" i="8" s="1"/>
  <c r="F8238" i="8"/>
  <c r="K8238" i="8" s="1"/>
  <c r="H8238" i="8"/>
  <c r="M8238" i="8" s="1"/>
  <c r="G8238" i="8"/>
  <c r="L8238" i="8" s="1"/>
  <c r="F8219" i="8"/>
  <c r="K8219" i="8" s="1"/>
  <c r="J8219" i="8"/>
  <c r="O8219" i="8" s="1"/>
  <c r="I8219" i="8"/>
  <c r="N8219" i="8" s="1"/>
  <c r="H8219" i="8"/>
  <c r="M8219" i="8" s="1"/>
  <c r="G8219" i="8"/>
  <c r="L8219" i="8" s="1"/>
  <c r="J8198" i="8"/>
  <c r="O8198" i="8" s="1"/>
  <c r="I8198" i="8"/>
  <c r="N8198" i="8" s="1"/>
  <c r="H8198" i="8"/>
  <c r="M8198" i="8" s="1"/>
  <c r="G8198" i="8"/>
  <c r="L8198" i="8" s="1"/>
  <c r="F8198" i="8"/>
  <c r="K8198" i="8" s="1"/>
  <c r="I8179" i="8"/>
  <c r="N8179" i="8" s="1"/>
  <c r="F8179" i="8"/>
  <c r="K8179" i="8" s="1"/>
  <c r="J8179" i="8"/>
  <c r="O8179" i="8" s="1"/>
  <c r="H8179" i="8"/>
  <c r="M8179" i="8" s="1"/>
  <c r="G8179" i="8"/>
  <c r="L8179" i="8" s="1"/>
  <c r="J8711" i="8"/>
  <c r="O8711" i="8" s="1"/>
  <c r="I8711" i="8"/>
  <c r="N8711" i="8" s="1"/>
  <c r="H8711" i="8"/>
  <c r="M8711" i="8" s="1"/>
  <c r="G8711" i="8"/>
  <c r="L8711" i="8" s="1"/>
  <c r="F8711" i="8"/>
  <c r="K8711" i="8" s="1"/>
  <c r="I8512" i="8"/>
  <c r="N8512" i="8" s="1"/>
  <c r="H8512" i="8"/>
  <c r="M8512" i="8" s="1"/>
  <c r="G8512" i="8"/>
  <c r="L8512" i="8" s="1"/>
  <c r="F8512" i="8"/>
  <c r="K8512" i="8" s="1"/>
  <c r="J8512" i="8"/>
  <c r="O8512" i="8" s="1"/>
  <c r="J7689" i="8"/>
  <c r="O7689" i="8" s="1"/>
  <c r="I7689" i="8"/>
  <c r="N7689" i="8" s="1"/>
  <c r="H7689" i="8"/>
  <c r="M7689" i="8" s="1"/>
  <c r="G7689" i="8"/>
  <c r="L7689" i="8" s="1"/>
  <c r="F7689" i="8"/>
  <c r="K7689" i="8" s="1"/>
  <c r="I7430" i="8"/>
  <c r="N7430" i="8" s="1"/>
  <c r="H7430" i="8"/>
  <c r="M7430" i="8" s="1"/>
  <c r="G7430" i="8"/>
  <c r="L7430" i="8" s="1"/>
  <c r="F7430" i="8"/>
  <c r="K7430" i="8" s="1"/>
  <c r="J7430" i="8"/>
  <c r="O7430" i="8" s="1"/>
  <c r="J8589" i="8"/>
  <c r="O8589" i="8" s="1"/>
  <c r="I8589" i="8"/>
  <c r="N8589" i="8" s="1"/>
  <c r="H8589" i="8"/>
  <c r="M8589" i="8" s="1"/>
  <c r="G8589" i="8"/>
  <c r="L8589" i="8" s="1"/>
  <c r="F8589" i="8"/>
  <c r="K8589" i="8" s="1"/>
  <c r="G8371" i="8"/>
  <c r="L8371" i="8" s="1"/>
  <c r="F8371" i="8"/>
  <c r="K8371" i="8" s="1"/>
  <c r="I8371" i="8"/>
  <c r="N8371" i="8" s="1"/>
  <c r="J8371" i="8"/>
  <c r="O8371" i="8" s="1"/>
  <c r="H8371" i="8"/>
  <c r="M8371" i="8" s="1"/>
  <c r="J8090" i="8"/>
  <c r="O8090" i="8" s="1"/>
  <c r="I8090" i="8"/>
  <c r="N8090" i="8" s="1"/>
  <c r="H8090" i="8"/>
  <c r="M8090" i="8" s="1"/>
  <c r="G8090" i="8"/>
  <c r="L8090" i="8" s="1"/>
  <c r="F8090" i="8"/>
  <c r="K8090" i="8" s="1"/>
  <c r="J7847" i="8"/>
  <c r="O7847" i="8" s="1"/>
  <c r="I7847" i="8"/>
  <c r="N7847" i="8" s="1"/>
  <c r="H7847" i="8"/>
  <c r="M7847" i="8" s="1"/>
  <c r="G7847" i="8"/>
  <c r="L7847" i="8" s="1"/>
  <c r="F7847" i="8"/>
  <c r="K7847" i="8" s="1"/>
  <c r="I7648" i="8"/>
  <c r="N7648" i="8" s="1"/>
  <c r="H7648" i="8"/>
  <c r="M7648" i="8" s="1"/>
  <c r="G7648" i="8"/>
  <c r="L7648" i="8" s="1"/>
  <c r="J7648" i="8"/>
  <c r="O7648" i="8" s="1"/>
  <c r="F7648" i="8"/>
  <c r="K7648" i="8" s="1"/>
  <c r="F7429" i="8"/>
  <c r="K7429" i="8" s="1"/>
  <c r="J7429" i="8"/>
  <c r="O7429" i="8" s="1"/>
  <c r="I7429" i="8"/>
  <c r="N7429" i="8" s="1"/>
  <c r="H7429" i="8"/>
  <c r="M7429" i="8" s="1"/>
  <c r="G7429" i="8"/>
  <c r="L7429" i="8" s="1"/>
  <c r="J7187" i="8"/>
  <c r="O7187" i="8" s="1"/>
  <c r="I7187" i="8"/>
  <c r="N7187" i="8" s="1"/>
  <c r="H7187" i="8"/>
  <c r="M7187" i="8" s="1"/>
  <c r="G7187" i="8"/>
  <c r="L7187" i="8" s="1"/>
  <c r="F7187" i="8"/>
  <c r="K7187" i="8" s="1"/>
  <c r="J6991" i="8"/>
  <c r="O6991" i="8" s="1"/>
  <c r="I6991" i="8"/>
  <c r="N6991" i="8" s="1"/>
  <c r="H6991" i="8"/>
  <c r="M6991" i="8" s="1"/>
  <c r="G6991" i="8"/>
  <c r="L6991" i="8" s="1"/>
  <c r="F6991" i="8"/>
  <c r="K6991" i="8" s="1"/>
  <c r="J6767" i="8"/>
  <c r="O6767" i="8" s="1"/>
  <c r="I6767" i="8"/>
  <c r="N6767" i="8" s="1"/>
  <c r="H6767" i="8"/>
  <c r="M6767" i="8" s="1"/>
  <c r="G6767" i="8"/>
  <c r="L6767" i="8" s="1"/>
  <c r="F6767" i="8"/>
  <c r="K6767" i="8" s="1"/>
  <c r="J6569" i="8"/>
  <c r="O6569" i="8" s="1"/>
  <c r="I6569" i="8"/>
  <c r="N6569" i="8" s="1"/>
  <c r="H6569" i="8"/>
  <c r="M6569" i="8" s="1"/>
  <c r="G6569" i="8"/>
  <c r="L6569" i="8" s="1"/>
  <c r="F6569" i="8"/>
  <c r="K6569" i="8" s="1"/>
  <c r="J6329" i="8"/>
  <c r="O6329" i="8" s="1"/>
  <c r="I6329" i="8"/>
  <c r="N6329" i="8" s="1"/>
  <c r="H6329" i="8"/>
  <c r="M6329" i="8" s="1"/>
  <c r="G6329" i="8"/>
  <c r="L6329" i="8" s="1"/>
  <c r="F6329" i="8"/>
  <c r="K6329" i="8" s="1"/>
  <c r="J6067" i="8"/>
  <c r="O6067" i="8" s="1"/>
  <c r="F6067" i="8"/>
  <c r="K6067" i="8" s="1"/>
  <c r="I6067" i="8"/>
  <c r="N6067" i="8" s="1"/>
  <c r="H6067" i="8"/>
  <c r="M6067" i="8" s="1"/>
  <c r="G6067" i="8"/>
  <c r="L6067" i="8" s="1"/>
  <c r="I5851" i="8"/>
  <c r="N5851" i="8" s="1"/>
  <c r="H5851" i="8"/>
  <c r="M5851" i="8" s="1"/>
  <c r="G5851" i="8"/>
  <c r="L5851" i="8" s="1"/>
  <c r="F5851" i="8"/>
  <c r="K5851" i="8" s="1"/>
  <c r="J5851" i="8"/>
  <c r="O5851" i="8" s="1"/>
  <c r="F5612" i="8"/>
  <c r="K5612" i="8" s="1"/>
  <c r="J5612" i="8"/>
  <c r="O5612" i="8" s="1"/>
  <c r="I5612" i="8"/>
  <c r="N5612" i="8" s="1"/>
  <c r="H5612" i="8"/>
  <c r="M5612" i="8" s="1"/>
  <c r="G5612" i="8"/>
  <c r="L5612" i="8" s="1"/>
  <c r="J5427" i="8"/>
  <c r="O5427" i="8" s="1"/>
  <c r="I5427" i="8"/>
  <c r="N5427" i="8" s="1"/>
  <c r="H5427" i="8"/>
  <c r="M5427" i="8" s="1"/>
  <c r="G5427" i="8"/>
  <c r="L5427" i="8" s="1"/>
  <c r="F5427" i="8"/>
  <c r="K5427" i="8" s="1"/>
  <c r="G5208" i="8"/>
  <c r="L5208" i="8" s="1"/>
  <c r="J5208" i="8"/>
  <c r="O5208" i="8" s="1"/>
  <c r="I5208" i="8"/>
  <c r="N5208" i="8" s="1"/>
  <c r="H5208" i="8"/>
  <c r="M5208" i="8" s="1"/>
  <c r="F5208" i="8"/>
  <c r="K5208" i="8" s="1"/>
  <c r="J4927" i="8"/>
  <c r="O4927" i="8" s="1"/>
  <c r="I4927" i="8"/>
  <c r="N4927" i="8" s="1"/>
  <c r="H4927" i="8"/>
  <c r="M4927" i="8" s="1"/>
  <c r="G4927" i="8"/>
  <c r="L4927" i="8" s="1"/>
  <c r="F4927" i="8"/>
  <c r="K4927" i="8" s="1"/>
  <c r="I4711" i="8"/>
  <c r="N4711" i="8" s="1"/>
  <c r="J4711" i="8"/>
  <c r="O4711" i="8" s="1"/>
  <c r="H4711" i="8"/>
  <c r="M4711" i="8" s="1"/>
  <c r="G4711" i="8"/>
  <c r="L4711" i="8" s="1"/>
  <c r="F4711" i="8"/>
  <c r="K4711" i="8" s="1"/>
  <c r="F4550" i="8"/>
  <c r="K4550" i="8" s="1"/>
  <c r="J4550" i="8"/>
  <c r="O4550" i="8" s="1"/>
  <c r="I4550" i="8"/>
  <c r="N4550" i="8" s="1"/>
  <c r="H4550" i="8"/>
  <c r="M4550" i="8" s="1"/>
  <c r="G4550" i="8"/>
  <c r="L4550" i="8" s="1"/>
  <c r="I4291" i="8"/>
  <c r="N4291" i="8" s="1"/>
  <c r="H4291" i="8"/>
  <c r="M4291" i="8" s="1"/>
  <c r="G4291" i="8"/>
  <c r="L4291" i="8" s="1"/>
  <c r="F4291" i="8"/>
  <c r="K4291" i="8" s="1"/>
  <c r="J4291" i="8"/>
  <c r="O4291" i="8" s="1"/>
  <c r="J8547" i="8"/>
  <c r="O8547" i="8" s="1"/>
  <c r="I8547" i="8"/>
  <c r="N8547" i="8" s="1"/>
  <c r="H8547" i="8"/>
  <c r="M8547" i="8" s="1"/>
  <c r="G8547" i="8"/>
  <c r="L8547" i="8" s="1"/>
  <c r="F8547" i="8"/>
  <c r="K8547" i="8" s="1"/>
  <c r="H8328" i="8"/>
  <c r="M8328" i="8" s="1"/>
  <c r="G8328" i="8"/>
  <c r="L8328" i="8" s="1"/>
  <c r="F8328" i="8"/>
  <c r="K8328" i="8" s="1"/>
  <c r="J8328" i="8"/>
  <c r="O8328" i="8" s="1"/>
  <c r="I8328" i="8"/>
  <c r="N8328" i="8" s="1"/>
  <c r="G8048" i="8"/>
  <c r="L8048" i="8" s="1"/>
  <c r="F8048" i="8"/>
  <c r="K8048" i="8" s="1"/>
  <c r="J8048" i="8"/>
  <c r="O8048" i="8" s="1"/>
  <c r="I8048" i="8"/>
  <c r="N8048" i="8" s="1"/>
  <c r="H8048" i="8"/>
  <c r="M8048" i="8" s="1"/>
  <c r="I7870" i="8"/>
  <c r="N7870" i="8" s="1"/>
  <c r="J7870" i="8"/>
  <c r="O7870" i="8" s="1"/>
  <c r="F7870" i="8"/>
  <c r="K7870" i="8" s="1"/>
  <c r="H7870" i="8"/>
  <c r="M7870" i="8" s="1"/>
  <c r="G7870" i="8"/>
  <c r="L7870" i="8" s="1"/>
  <c r="I7607" i="8"/>
  <c r="N7607" i="8" s="1"/>
  <c r="J7607" i="8"/>
  <c r="O7607" i="8" s="1"/>
  <c r="H7607" i="8"/>
  <c r="M7607" i="8" s="1"/>
  <c r="G7607" i="8"/>
  <c r="L7607" i="8" s="1"/>
  <c r="F7607" i="8"/>
  <c r="K7607" i="8" s="1"/>
  <c r="F7409" i="8"/>
  <c r="K7409" i="8" s="1"/>
  <c r="J7409" i="8"/>
  <c r="O7409" i="8" s="1"/>
  <c r="I7409" i="8"/>
  <c r="N7409" i="8" s="1"/>
  <c r="H7409" i="8"/>
  <c r="M7409" i="8" s="1"/>
  <c r="G7409" i="8"/>
  <c r="L7409" i="8" s="1"/>
  <c r="F7167" i="8"/>
  <c r="K7167" i="8" s="1"/>
  <c r="H7167" i="8"/>
  <c r="M7167" i="8" s="1"/>
  <c r="J7167" i="8"/>
  <c r="O7167" i="8" s="1"/>
  <c r="I7167" i="8"/>
  <c r="N7167" i="8" s="1"/>
  <c r="G7167" i="8"/>
  <c r="L7167" i="8" s="1"/>
  <c r="J6906" i="8"/>
  <c r="O6906" i="8" s="1"/>
  <c r="F6906" i="8"/>
  <c r="K6906" i="8" s="1"/>
  <c r="G6906" i="8"/>
  <c r="L6906" i="8" s="1"/>
  <c r="H6906" i="8"/>
  <c r="M6906" i="8" s="1"/>
  <c r="I6906" i="8"/>
  <c r="N6906" i="8" s="1"/>
  <c r="J6746" i="8"/>
  <c r="O6746" i="8" s="1"/>
  <c r="H6746" i="8"/>
  <c r="M6746" i="8" s="1"/>
  <c r="G6746" i="8"/>
  <c r="L6746" i="8" s="1"/>
  <c r="F6746" i="8"/>
  <c r="K6746" i="8" s="1"/>
  <c r="I6746" i="8"/>
  <c r="N6746" i="8" s="1"/>
  <c r="J4966" i="8"/>
  <c r="O4966" i="8" s="1"/>
  <c r="I4966" i="8"/>
  <c r="N4966" i="8" s="1"/>
  <c r="H4966" i="8"/>
  <c r="M4966" i="8" s="1"/>
  <c r="G4966" i="8"/>
  <c r="L4966" i="8" s="1"/>
  <c r="F4966" i="8"/>
  <c r="K4966" i="8" s="1"/>
  <c r="J8587" i="8"/>
  <c r="O8587" i="8" s="1"/>
  <c r="I8587" i="8"/>
  <c r="N8587" i="8" s="1"/>
  <c r="H8587" i="8"/>
  <c r="M8587" i="8" s="1"/>
  <c r="G8587" i="8"/>
  <c r="L8587" i="8" s="1"/>
  <c r="F8587" i="8"/>
  <c r="K8587" i="8" s="1"/>
  <c r="J8405" i="8"/>
  <c r="O8405" i="8" s="1"/>
  <c r="H8405" i="8"/>
  <c r="M8405" i="8" s="1"/>
  <c r="G8405" i="8"/>
  <c r="L8405" i="8" s="1"/>
  <c r="F8405" i="8"/>
  <c r="K8405" i="8" s="1"/>
  <c r="I8405" i="8"/>
  <c r="N8405" i="8" s="1"/>
  <c r="G8187" i="8"/>
  <c r="L8187" i="8" s="1"/>
  <c r="F8187" i="8"/>
  <c r="K8187" i="8" s="1"/>
  <c r="I8187" i="8"/>
  <c r="N8187" i="8" s="1"/>
  <c r="J8187" i="8"/>
  <c r="O8187" i="8" s="1"/>
  <c r="H8187" i="8"/>
  <c r="M8187" i="8" s="1"/>
  <c r="I8026" i="8"/>
  <c r="N8026" i="8" s="1"/>
  <c r="J8026" i="8"/>
  <c r="O8026" i="8" s="1"/>
  <c r="H8026" i="8"/>
  <c r="M8026" i="8" s="1"/>
  <c r="G8026" i="8"/>
  <c r="L8026" i="8" s="1"/>
  <c r="F8026" i="8"/>
  <c r="K8026" i="8" s="1"/>
  <c r="G7788" i="8"/>
  <c r="L7788" i="8" s="1"/>
  <c r="J7788" i="8"/>
  <c r="O7788" i="8" s="1"/>
  <c r="I7788" i="8"/>
  <c r="N7788" i="8" s="1"/>
  <c r="H7788" i="8"/>
  <c r="M7788" i="8" s="1"/>
  <c r="F7788" i="8"/>
  <c r="K7788" i="8" s="1"/>
  <c r="J7565" i="8"/>
  <c r="O7565" i="8" s="1"/>
  <c r="I7565" i="8"/>
  <c r="N7565" i="8" s="1"/>
  <c r="H7565" i="8"/>
  <c r="M7565" i="8" s="1"/>
  <c r="G7565" i="8"/>
  <c r="L7565" i="8" s="1"/>
  <c r="F7565" i="8"/>
  <c r="K7565" i="8" s="1"/>
  <c r="I7330" i="8"/>
  <c r="N7330" i="8" s="1"/>
  <c r="H7330" i="8"/>
  <c r="M7330" i="8" s="1"/>
  <c r="G7330" i="8"/>
  <c r="L7330" i="8" s="1"/>
  <c r="F7330" i="8"/>
  <c r="K7330" i="8" s="1"/>
  <c r="J7330" i="8"/>
  <c r="O7330" i="8" s="1"/>
  <c r="J7165" i="8"/>
  <c r="O7165" i="8" s="1"/>
  <c r="F7165" i="8"/>
  <c r="K7165" i="8" s="1"/>
  <c r="I7165" i="8"/>
  <c r="N7165" i="8" s="1"/>
  <c r="H7165" i="8"/>
  <c r="M7165" i="8" s="1"/>
  <c r="G7165" i="8"/>
  <c r="L7165" i="8" s="1"/>
  <c r="J6926" i="8"/>
  <c r="O6926" i="8" s="1"/>
  <c r="I6926" i="8"/>
  <c r="N6926" i="8" s="1"/>
  <c r="H6926" i="8"/>
  <c r="M6926" i="8" s="1"/>
  <c r="G6926" i="8"/>
  <c r="L6926" i="8" s="1"/>
  <c r="F6926" i="8"/>
  <c r="K6926" i="8" s="1"/>
  <c r="I6709" i="8"/>
  <c r="N6709" i="8" s="1"/>
  <c r="H6709" i="8"/>
  <c r="M6709" i="8" s="1"/>
  <c r="G6709" i="8"/>
  <c r="L6709" i="8" s="1"/>
  <c r="F6709" i="8"/>
  <c r="K6709" i="8" s="1"/>
  <c r="J6709" i="8"/>
  <c r="O6709" i="8" s="1"/>
  <c r="G6487" i="8"/>
  <c r="L6487" i="8" s="1"/>
  <c r="F6487" i="8"/>
  <c r="K6487" i="8" s="1"/>
  <c r="I6487" i="8"/>
  <c r="N6487" i="8" s="1"/>
  <c r="J6487" i="8"/>
  <c r="O6487" i="8" s="1"/>
  <c r="H6487" i="8"/>
  <c r="M6487" i="8" s="1"/>
  <c r="G6287" i="8"/>
  <c r="L6287" i="8" s="1"/>
  <c r="F6287" i="8"/>
  <c r="K6287" i="8" s="1"/>
  <c r="J6287" i="8"/>
  <c r="O6287" i="8" s="1"/>
  <c r="I6287" i="8"/>
  <c r="N6287" i="8" s="1"/>
  <c r="H6287" i="8"/>
  <c r="M6287" i="8" s="1"/>
  <c r="G6146" i="8"/>
  <c r="L6146" i="8" s="1"/>
  <c r="F6146" i="8"/>
  <c r="K6146" i="8" s="1"/>
  <c r="I6146" i="8"/>
  <c r="N6146" i="8" s="1"/>
  <c r="J6146" i="8"/>
  <c r="O6146" i="8" s="1"/>
  <c r="H6146" i="8"/>
  <c r="M6146" i="8" s="1"/>
  <c r="I5927" i="8"/>
  <c r="N5927" i="8" s="1"/>
  <c r="H5927" i="8"/>
  <c r="M5927" i="8" s="1"/>
  <c r="G5927" i="8"/>
  <c r="L5927" i="8" s="1"/>
  <c r="F5927" i="8"/>
  <c r="K5927" i="8" s="1"/>
  <c r="J5927" i="8"/>
  <c r="O5927" i="8" s="1"/>
  <c r="I5727" i="8"/>
  <c r="N5727" i="8" s="1"/>
  <c r="H5727" i="8"/>
  <c r="M5727" i="8" s="1"/>
  <c r="J5727" i="8"/>
  <c r="O5727" i="8" s="1"/>
  <c r="G5727" i="8"/>
  <c r="L5727" i="8" s="1"/>
  <c r="F5727" i="8"/>
  <c r="K5727" i="8" s="1"/>
  <c r="J5545" i="8"/>
  <c r="O5545" i="8" s="1"/>
  <c r="I5545" i="8"/>
  <c r="N5545" i="8" s="1"/>
  <c r="H5545" i="8"/>
  <c r="M5545" i="8" s="1"/>
  <c r="G5545" i="8"/>
  <c r="L5545" i="8" s="1"/>
  <c r="F5545" i="8"/>
  <c r="K5545" i="8" s="1"/>
  <c r="H5345" i="8"/>
  <c r="M5345" i="8" s="1"/>
  <c r="G5345" i="8"/>
  <c r="L5345" i="8" s="1"/>
  <c r="F5345" i="8"/>
  <c r="K5345" i="8" s="1"/>
  <c r="J5345" i="8"/>
  <c r="O5345" i="8" s="1"/>
  <c r="I5345" i="8"/>
  <c r="N5345" i="8" s="1"/>
  <c r="J5227" i="8"/>
  <c r="O5227" i="8" s="1"/>
  <c r="I5227" i="8"/>
  <c r="N5227" i="8" s="1"/>
  <c r="H5227" i="8"/>
  <c r="M5227" i="8" s="1"/>
  <c r="G5227" i="8"/>
  <c r="L5227" i="8" s="1"/>
  <c r="F5227" i="8"/>
  <c r="K5227" i="8" s="1"/>
  <c r="J5006" i="8"/>
  <c r="O5006" i="8" s="1"/>
  <c r="I5006" i="8"/>
  <c r="N5006" i="8" s="1"/>
  <c r="H5006" i="8"/>
  <c r="M5006" i="8" s="1"/>
  <c r="G5006" i="8"/>
  <c r="L5006" i="8" s="1"/>
  <c r="F5006" i="8"/>
  <c r="K5006" i="8" s="1"/>
  <c r="I8667" i="8"/>
  <c r="N8667" i="8" s="1"/>
  <c r="H8667" i="8"/>
  <c r="M8667" i="8" s="1"/>
  <c r="J8667" i="8"/>
  <c r="O8667" i="8" s="1"/>
  <c r="G8667" i="8"/>
  <c r="L8667" i="8" s="1"/>
  <c r="F8667" i="8"/>
  <c r="K8667" i="8" s="1"/>
  <c r="J8446" i="8"/>
  <c r="O8446" i="8" s="1"/>
  <c r="I8446" i="8"/>
  <c r="N8446" i="8" s="1"/>
  <c r="H8446" i="8"/>
  <c r="M8446" i="8" s="1"/>
  <c r="G8446" i="8"/>
  <c r="L8446" i="8" s="1"/>
  <c r="F8446" i="8"/>
  <c r="K8446" i="8" s="1"/>
  <c r="G8186" i="8"/>
  <c r="L8186" i="8" s="1"/>
  <c r="F8186" i="8"/>
  <c r="K8186" i="8" s="1"/>
  <c r="I8186" i="8"/>
  <c r="N8186" i="8" s="1"/>
  <c r="J8186" i="8"/>
  <c r="O8186" i="8" s="1"/>
  <c r="H8186" i="8"/>
  <c r="M8186" i="8" s="1"/>
  <c r="J7943" i="8"/>
  <c r="O7943" i="8" s="1"/>
  <c r="I7943" i="8"/>
  <c r="N7943" i="8" s="1"/>
  <c r="H7943" i="8"/>
  <c r="M7943" i="8" s="1"/>
  <c r="F7943" i="8"/>
  <c r="K7943" i="8" s="1"/>
  <c r="G7943" i="8"/>
  <c r="L7943" i="8" s="1"/>
  <c r="J7288" i="8"/>
  <c r="O7288" i="8" s="1"/>
  <c r="I7288" i="8"/>
  <c r="N7288" i="8" s="1"/>
  <c r="H7288" i="8"/>
  <c r="M7288" i="8" s="1"/>
  <c r="G7288" i="8"/>
  <c r="L7288" i="8" s="1"/>
  <c r="F7288" i="8"/>
  <c r="K7288" i="8" s="1"/>
  <c r="J8500" i="8"/>
  <c r="O8500" i="8" s="1"/>
  <c r="I8500" i="8"/>
  <c r="N8500" i="8" s="1"/>
  <c r="H8500" i="8"/>
  <c r="M8500" i="8" s="1"/>
  <c r="G8500" i="8"/>
  <c r="L8500" i="8" s="1"/>
  <c r="F8500" i="8"/>
  <c r="K8500" i="8" s="1"/>
  <c r="H8400" i="8"/>
  <c r="M8400" i="8" s="1"/>
  <c r="J8400" i="8"/>
  <c r="O8400" i="8" s="1"/>
  <c r="I8400" i="8"/>
  <c r="N8400" i="8" s="1"/>
  <c r="G8400" i="8"/>
  <c r="L8400" i="8" s="1"/>
  <c r="F8400" i="8"/>
  <c r="K8400" i="8" s="1"/>
  <c r="G8281" i="8"/>
  <c r="L8281" i="8" s="1"/>
  <c r="F8281" i="8"/>
  <c r="K8281" i="8" s="1"/>
  <c r="I8281" i="8"/>
  <c r="N8281" i="8" s="1"/>
  <c r="J8281" i="8"/>
  <c r="O8281" i="8" s="1"/>
  <c r="H8281" i="8"/>
  <c r="M8281" i="8" s="1"/>
  <c r="J8178" i="8"/>
  <c r="O8178" i="8" s="1"/>
  <c r="G8178" i="8"/>
  <c r="L8178" i="8" s="1"/>
  <c r="F8178" i="8"/>
  <c r="K8178" i="8" s="1"/>
  <c r="I8178" i="8"/>
  <c r="N8178" i="8" s="1"/>
  <c r="H8178" i="8"/>
  <c r="M8178" i="8" s="1"/>
  <c r="J8100" i="8"/>
  <c r="O8100" i="8" s="1"/>
  <c r="I8100" i="8"/>
  <c r="N8100" i="8" s="1"/>
  <c r="H8100" i="8"/>
  <c r="M8100" i="8" s="1"/>
  <c r="G8100" i="8"/>
  <c r="L8100" i="8" s="1"/>
  <c r="F8100" i="8"/>
  <c r="K8100" i="8" s="1"/>
  <c r="J8021" i="8"/>
  <c r="O8021" i="8" s="1"/>
  <c r="F8021" i="8"/>
  <c r="K8021" i="8" s="1"/>
  <c r="G8021" i="8"/>
  <c r="L8021" i="8" s="1"/>
  <c r="I8021" i="8"/>
  <c r="N8021" i="8" s="1"/>
  <c r="H8021" i="8"/>
  <c r="M8021" i="8" s="1"/>
  <c r="J7742" i="8"/>
  <c r="O7742" i="8" s="1"/>
  <c r="I7742" i="8"/>
  <c r="N7742" i="8" s="1"/>
  <c r="H7742" i="8"/>
  <c r="M7742" i="8" s="1"/>
  <c r="G7742" i="8"/>
  <c r="L7742" i="8" s="1"/>
  <c r="F7742" i="8"/>
  <c r="K7742" i="8" s="1"/>
  <c r="G8660" i="8"/>
  <c r="L8660" i="8" s="1"/>
  <c r="H8660" i="8"/>
  <c r="M8660" i="8" s="1"/>
  <c r="F8660" i="8"/>
  <c r="K8660" i="8" s="1"/>
  <c r="J8660" i="8"/>
  <c r="O8660" i="8" s="1"/>
  <c r="I8660" i="8"/>
  <c r="N8660" i="8" s="1"/>
  <c r="H8556" i="8"/>
  <c r="M8556" i="8" s="1"/>
  <c r="G8556" i="8"/>
  <c r="L8556" i="8" s="1"/>
  <c r="F8556" i="8"/>
  <c r="K8556" i="8" s="1"/>
  <c r="J8556" i="8"/>
  <c r="O8556" i="8" s="1"/>
  <c r="I8556" i="8"/>
  <c r="N8556" i="8" s="1"/>
  <c r="J8439" i="8"/>
  <c r="O8439" i="8" s="1"/>
  <c r="I8439" i="8"/>
  <c r="N8439" i="8" s="1"/>
  <c r="H8439" i="8"/>
  <c r="M8439" i="8" s="1"/>
  <c r="G8439" i="8"/>
  <c r="L8439" i="8" s="1"/>
  <c r="F8439" i="8"/>
  <c r="K8439" i="8" s="1"/>
  <c r="J8359" i="8"/>
  <c r="O8359" i="8" s="1"/>
  <c r="I8359" i="8"/>
  <c r="N8359" i="8" s="1"/>
  <c r="H8359" i="8"/>
  <c r="M8359" i="8" s="1"/>
  <c r="G8359" i="8"/>
  <c r="L8359" i="8" s="1"/>
  <c r="F8359" i="8"/>
  <c r="K8359" i="8" s="1"/>
  <c r="J8262" i="8"/>
  <c r="O8262" i="8" s="1"/>
  <c r="I8262" i="8"/>
  <c r="N8262" i="8" s="1"/>
  <c r="H8262" i="8"/>
  <c r="M8262" i="8" s="1"/>
  <c r="G8262" i="8"/>
  <c r="L8262" i="8" s="1"/>
  <c r="F8262" i="8"/>
  <c r="K8262" i="8" s="1"/>
  <c r="F8140" i="8"/>
  <c r="K8140" i="8" s="1"/>
  <c r="H8140" i="8"/>
  <c r="M8140" i="8" s="1"/>
  <c r="J8140" i="8"/>
  <c r="O8140" i="8" s="1"/>
  <c r="I8140" i="8"/>
  <c r="N8140" i="8" s="1"/>
  <c r="G8140" i="8"/>
  <c r="L8140" i="8" s="1"/>
  <c r="J8020" i="8"/>
  <c r="O8020" i="8" s="1"/>
  <c r="F8020" i="8"/>
  <c r="K8020" i="8" s="1"/>
  <c r="I8020" i="8"/>
  <c r="N8020" i="8" s="1"/>
  <c r="H8020" i="8"/>
  <c r="M8020" i="8" s="1"/>
  <c r="G8020" i="8"/>
  <c r="L8020" i="8" s="1"/>
  <c r="J7897" i="8"/>
  <c r="O7897" i="8" s="1"/>
  <c r="F7897" i="8"/>
  <c r="K7897" i="8" s="1"/>
  <c r="G7897" i="8"/>
  <c r="L7897" i="8" s="1"/>
  <c r="H7897" i="8"/>
  <c r="M7897" i="8" s="1"/>
  <c r="I7897" i="8"/>
  <c r="N7897" i="8" s="1"/>
  <c r="J7779" i="8"/>
  <c r="O7779" i="8" s="1"/>
  <c r="I7779" i="8"/>
  <c r="N7779" i="8" s="1"/>
  <c r="H7779" i="8"/>
  <c r="M7779" i="8" s="1"/>
  <c r="G7779" i="8"/>
  <c r="L7779" i="8" s="1"/>
  <c r="F7779" i="8"/>
  <c r="K7779" i="8" s="1"/>
  <c r="I7638" i="8"/>
  <c r="N7638" i="8" s="1"/>
  <c r="J7638" i="8"/>
  <c r="O7638" i="8" s="1"/>
  <c r="F7638" i="8"/>
  <c r="K7638" i="8" s="1"/>
  <c r="H7638" i="8"/>
  <c r="M7638" i="8" s="1"/>
  <c r="G7638" i="8"/>
  <c r="L7638" i="8" s="1"/>
  <c r="G7540" i="8"/>
  <c r="L7540" i="8" s="1"/>
  <c r="H7540" i="8"/>
  <c r="M7540" i="8" s="1"/>
  <c r="J7540" i="8"/>
  <c r="O7540" i="8" s="1"/>
  <c r="I7540" i="8"/>
  <c r="N7540" i="8" s="1"/>
  <c r="F7540" i="8"/>
  <c r="K7540" i="8" s="1"/>
  <c r="J7439" i="8"/>
  <c r="O7439" i="8" s="1"/>
  <c r="F7439" i="8"/>
  <c r="K7439" i="8" s="1"/>
  <c r="I7439" i="8"/>
  <c r="N7439" i="8" s="1"/>
  <c r="H7439" i="8"/>
  <c r="M7439" i="8" s="1"/>
  <c r="G7439" i="8"/>
  <c r="L7439" i="8" s="1"/>
  <c r="G7342" i="8"/>
  <c r="L7342" i="8" s="1"/>
  <c r="H7342" i="8"/>
  <c r="M7342" i="8" s="1"/>
  <c r="J7342" i="8"/>
  <c r="O7342" i="8" s="1"/>
  <c r="I7342" i="8"/>
  <c r="N7342" i="8" s="1"/>
  <c r="F7342" i="8"/>
  <c r="K7342" i="8" s="1"/>
  <c r="J7237" i="8"/>
  <c r="O7237" i="8" s="1"/>
  <c r="I7237" i="8"/>
  <c r="N7237" i="8" s="1"/>
  <c r="H7237" i="8"/>
  <c r="M7237" i="8" s="1"/>
  <c r="G7237" i="8"/>
  <c r="L7237" i="8" s="1"/>
  <c r="F7237" i="8"/>
  <c r="K7237" i="8" s="1"/>
  <c r="I7119" i="8"/>
  <c r="N7119" i="8" s="1"/>
  <c r="J7119" i="8"/>
  <c r="O7119" i="8" s="1"/>
  <c r="H7119" i="8"/>
  <c r="M7119" i="8" s="1"/>
  <c r="G7119" i="8"/>
  <c r="L7119" i="8" s="1"/>
  <c r="F7119" i="8"/>
  <c r="K7119" i="8" s="1"/>
  <c r="G7021" i="8"/>
  <c r="L7021" i="8" s="1"/>
  <c r="J7021" i="8"/>
  <c r="O7021" i="8" s="1"/>
  <c r="I7021" i="8"/>
  <c r="N7021" i="8" s="1"/>
  <c r="H7021" i="8"/>
  <c r="M7021" i="8" s="1"/>
  <c r="F7021" i="8"/>
  <c r="K7021" i="8" s="1"/>
  <c r="J6918" i="8"/>
  <c r="O6918" i="8" s="1"/>
  <c r="F6918" i="8"/>
  <c r="K6918" i="8" s="1"/>
  <c r="I6918" i="8"/>
  <c r="N6918" i="8" s="1"/>
  <c r="H6918" i="8"/>
  <c r="M6918" i="8" s="1"/>
  <c r="G6918" i="8"/>
  <c r="L6918" i="8" s="1"/>
  <c r="J6818" i="8"/>
  <c r="O6818" i="8" s="1"/>
  <c r="F6818" i="8"/>
  <c r="K6818" i="8" s="1"/>
  <c r="I6818" i="8"/>
  <c r="N6818" i="8" s="1"/>
  <c r="H6818" i="8"/>
  <c r="M6818" i="8" s="1"/>
  <c r="G6818" i="8"/>
  <c r="L6818" i="8" s="1"/>
  <c r="J6721" i="8"/>
  <c r="O6721" i="8" s="1"/>
  <c r="I6721" i="8"/>
  <c r="N6721" i="8" s="1"/>
  <c r="H6721" i="8"/>
  <c r="M6721" i="8" s="1"/>
  <c r="G6721" i="8"/>
  <c r="L6721" i="8" s="1"/>
  <c r="F6721" i="8"/>
  <c r="K6721" i="8" s="1"/>
  <c r="I6639" i="8"/>
  <c r="N6639" i="8" s="1"/>
  <c r="J6639" i="8"/>
  <c r="O6639" i="8" s="1"/>
  <c r="H6639" i="8"/>
  <c r="M6639" i="8" s="1"/>
  <c r="G6639" i="8"/>
  <c r="L6639" i="8" s="1"/>
  <c r="F6639" i="8"/>
  <c r="K6639" i="8" s="1"/>
  <c r="F6560" i="8"/>
  <c r="K6560" i="8" s="1"/>
  <c r="J6560" i="8"/>
  <c r="O6560" i="8" s="1"/>
  <c r="I6560" i="8"/>
  <c r="N6560" i="8" s="1"/>
  <c r="H6560" i="8"/>
  <c r="M6560" i="8" s="1"/>
  <c r="G6560" i="8"/>
  <c r="L6560" i="8" s="1"/>
  <c r="I6479" i="8"/>
  <c r="N6479" i="8" s="1"/>
  <c r="G6479" i="8"/>
  <c r="L6479" i="8" s="1"/>
  <c r="F6479" i="8"/>
  <c r="K6479" i="8" s="1"/>
  <c r="J6479" i="8"/>
  <c r="O6479" i="8" s="1"/>
  <c r="H6479" i="8"/>
  <c r="M6479" i="8" s="1"/>
  <c r="J6399" i="8"/>
  <c r="O6399" i="8" s="1"/>
  <c r="I6399" i="8"/>
  <c r="N6399" i="8" s="1"/>
  <c r="F6399" i="8"/>
  <c r="K6399" i="8" s="1"/>
  <c r="H6399" i="8"/>
  <c r="M6399" i="8" s="1"/>
  <c r="G6399" i="8"/>
  <c r="L6399" i="8" s="1"/>
  <c r="J6319" i="8"/>
  <c r="O6319" i="8" s="1"/>
  <c r="I6319" i="8"/>
  <c r="N6319" i="8" s="1"/>
  <c r="H6319" i="8"/>
  <c r="M6319" i="8" s="1"/>
  <c r="G6319" i="8"/>
  <c r="L6319" i="8" s="1"/>
  <c r="F6319" i="8"/>
  <c r="K6319" i="8" s="1"/>
  <c r="J6239" i="8"/>
  <c r="O6239" i="8" s="1"/>
  <c r="I6239" i="8"/>
  <c r="N6239" i="8" s="1"/>
  <c r="H6239" i="8"/>
  <c r="M6239" i="8" s="1"/>
  <c r="G6239" i="8"/>
  <c r="L6239" i="8" s="1"/>
  <c r="F6239" i="8"/>
  <c r="K6239" i="8" s="1"/>
  <c r="J6157" i="8"/>
  <c r="O6157" i="8" s="1"/>
  <c r="F6157" i="8"/>
  <c r="K6157" i="8" s="1"/>
  <c r="I6157" i="8"/>
  <c r="N6157" i="8" s="1"/>
  <c r="H6157" i="8"/>
  <c r="M6157" i="8" s="1"/>
  <c r="G6157" i="8"/>
  <c r="L6157" i="8" s="1"/>
  <c r="F5878" i="8"/>
  <c r="K5878" i="8" s="1"/>
  <c r="J5878" i="8"/>
  <c r="O5878" i="8" s="1"/>
  <c r="I5878" i="8"/>
  <c r="N5878" i="8" s="1"/>
  <c r="H5878" i="8"/>
  <c r="M5878" i="8" s="1"/>
  <c r="G5878" i="8"/>
  <c r="L5878" i="8" s="1"/>
  <c r="F8752" i="8"/>
  <c r="K8752" i="8" s="1"/>
  <c r="J8752" i="8"/>
  <c r="O8752" i="8" s="1"/>
  <c r="I8752" i="8"/>
  <c r="N8752" i="8" s="1"/>
  <c r="G8752" i="8"/>
  <c r="L8752" i="8" s="1"/>
  <c r="H8752" i="8"/>
  <c r="M8752" i="8" s="1"/>
  <c r="J8697" i="8"/>
  <c r="O8697" i="8" s="1"/>
  <c r="I8697" i="8"/>
  <c r="N8697" i="8" s="1"/>
  <c r="H8697" i="8"/>
  <c r="M8697" i="8" s="1"/>
  <c r="G8697" i="8"/>
  <c r="L8697" i="8" s="1"/>
  <c r="F8697" i="8"/>
  <c r="K8697" i="8" s="1"/>
  <c r="H8619" i="8"/>
  <c r="M8619" i="8" s="1"/>
  <c r="G8619" i="8"/>
  <c r="L8619" i="8" s="1"/>
  <c r="F8619" i="8"/>
  <c r="K8619" i="8" s="1"/>
  <c r="J8619" i="8"/>
  <c r="O8619" i="8" s="1"/>
  <c r="I8619" i="8"/>
  <c r="N8619" i="8" s="1"/>
  <c r="I8398" i="8"/>
  <c r="N8398" i="8" s="1"/>
  <c r="G8398" i="8"/>
  <c r="L8398" i="8" s="1"/>
  <c r="F8398" i="8"/>
  <c r="K8398" i="8" s="1"/>
  <c r="J8398" i="8"/>
  <c r="O8398" i="8" s="1"/>
  <c r="H8398" i="8"/>
  <c r="M8398" i="8" s="1"/>
  <c r="G8753" i="8"/>
  <c r="L8753" i="8" s="1"/>
  <c r="F8753" i="8"/>
  <c r="K8753" i="8" s="1"/>
  <c r="H8753" i="8"/>
  <c r="M8753" i="8" s="1"/>
  <c r="J8753" i="8"/>
  <c r="O8753" i="8" s="1"/>
  <c r="I8753" i="8"/>
  <c r="N8753" i="8" s="1"/>
  <c r="I8549" i="8"/>
  <c r="N8549" i="8" s="1"/>
  <c r="H8549" i="8"/>
  <c r="M8549" i="8" s="1"/>
  <c r="G8549" i="8"/>
  <c r="L8549" i="8" s="1"/>
  <c r="F8549" i="8"/>
  <c r="K8549" i="8" s="1"/>
  <c r="J8549" i="8"/>
  <c r="O8549" i="8" s="1"/>
  <c r="I8312" i="8"/>
  <c r="N8312" i="8" s="1"/>
  <c r="J8312" i="8"/>
  <c r="O8312" i="8" s="1"/>
  <c r="H8312" i="8"/>
  <c r="M8312" i="8" s="1"/>
  <c r="G8312" i="8"/>
  <c r="L8312" i="8" s="1"/>
  <c r="F8312" i="8"/>
  <c r="K8312" i="8" s="1"/>
  <c r="I8153" i="8"/>
  <c r="N8153" i="8" s="1"/>
  <c r="H8153" i="8"/>
  <c r="M8153" i="8" s="1"/>
  <c r="G8153" i="8"/>
  <c r="L8153" i="8" s="1"/>
  <c r="F8153" i="8"/>
  <c r="K8153" i="8" s="1"/>
  <c r="J8153" i="8"/>
  <c r="O8153" i="8" s="1"/>
  <c r="J7969" i="8"/>
  <c r="O7969" i="8" s="1"/>
  <c r="H7969" i="8"/>
  <c r="M7969" i="8" s="1"/>
  <c r="G7969" i="8"/>
  <c r="L7969" i="8" s="1"/>
  <c r="F7969" i="8"/>
  <c r="K7969" i="8" s="1"/>
  <c r="I7969" i="8"/>
  <c r="N7969" i="8" s="1"/>
  <c r="H7671" i="8"/>
  <c r="M7671" i="8" s="1"/>
  <c r="J7671" i="8"/>
  <c r="O7671" i="8" s="1"/>
  <c r="I7671" i="8"/>
  <c r="N7671" i="8" s="1"/>
  <c r="G7671" i="8"/>
  <c r="L7671" i="8" s="1"/>
  <c r="F7671" i="8"/>
  <c r="K7671" i="8" s="1"/>
  <c r="J8748" i="8"/>
  <c r="O8748" i="8" s="1"/>
  <c r="I8748" i="8"/>
  <c r="N8748" i="8" s="1"/>
  <c r="H8748" i="8"/>
  <c r="M8748" i="8" s="1"/>
  <c r="G8748" i="8"/>
  <c r="L8748" i="8" s="1"/>
  <c r="F8748" i="8"/>
  <c r="K8748" i="8" s="1"/>
  <c r="G8570" i="8"/>
  <c r="L8570" i="8" s="1"/>
  <c r="J8570" i="8"/>
  <c r="O8570" i="8" s="1"/>
  <c r="I8570" i="8"/>
  <c r="N8570" i="8" s="1"/>
  <c r="H8570" i="8"/>
  <c r="M8570" i="8" s="1"/>
  <c r="F8570" i="8"/>
  <c r="K8570" i="8" s="1"/>
  <c r="J8368" i="8"/>
  <c r="O8368" i="8" s="1"/>
  <c r="I8368" i="8"/>
  <c r="N8368" i="8" s="1"/>
  <c r="H8368" i="8"/>
  <c r="M8368" i="8" s="1"/>
  <c r="G8368" i="8"/>
  <c r="L8368" i="8" s="1"/>
  <c r="F8368" i="8"/>
  <c r="K8368" i="8" s="1"/>
  <c r="G8193" i="8"/>
  <c r="L8193" i="8" s="1"/>
  <c r="J8193" i="8"/>
  <c r="O8193" i="8" s="1"/>
  <c r="I8193" i="8"/>
  <c r="N8193" i="8" s="1"/>
  <c r="H8193" i="8"/>
  <c r="M8193" i="8" s="1"/>
  <c r="F8193" i="8"/>
  <c r="K8193" i="8" s="1"/>
  <c r="F7971" i="8"/>
  <c r="K7971" i="8" s="1"/>
  <c r="J7971" i="8"/>
  <c r="O7971" i="8" s="1"/>
  <c r="I7971" i="8"/>
  <c r="N7971" i="8" s="1"/>
  <c r="H7971" i="8"/>
  <c r="M7971" i="8" s="1"/>
  <c r="G7971" i="8"/>
  <c r="L7971" i="8" s="1"/>
  <c r="H7711" i="8"/>
  <c r="M7711" i="8" s="1"/>
  <c r="J7711" i="8"/>
  <c r="O7711" i="8" s="1"/>
  <c r="I7711" i="8"/>
  <c r="N7711" i="8" s="1"/>
  <c r="G7711" i="8"/>
  <c r="L7711" i="8" s="1"/>
  <c r="F7711" i="8"/>
  <c r="K7711" i="8" s="1"/>
  <c r="J7448" i="8"/>
  <c r="O7448" i="8" s="1"/>
  <c r="I7448" i="8"/>
  <c r="N7448" i="8" s="1"/>
  <c r="H7448" i="8"/>
  <c r="M7448" i="8" s="1"/>
  <c r="G7448" i="8"/>
  <c r="L7448" i="8" s="1"/>
  <c r="F7448" i="8"/>
  <c r="K7448" i="8" s="1"/>
  <c r="J7250" i="8"/>
  <c r="O7250" i="8" s="1"/>
  <c r="I7250" i="8"/>
  <c r="N7250" i="8" s="1"/>
  <c r="H7250" i="8"/>
  <c r="M7250" i="8" s="1"/>
  <c r="G7250" i="8"/>
  <c r="L7250" i="8" s="1"/>
  <c r="F7250" i="8"/>
  <c r="K7250" i="8" s="1"/>
  <c r="I7029" i="8"/>
  <c r="N7029" i="8" s="1"/>
  <c r="H7029" i="8"/>
  <c r="M7029" i="8" s="1"/>
  <c r="G7029" i="8"/>
  <c r="L7029" i="8" s="1"/>
  <c r="F7029" i="8"/>
  <c r="K7029" i="8" s="1"/>
  <c r="J7029" i="8"/>
  <c r="O7029" i="8" s="1"/>
  <c r="J6810" i="8"/>
  <c r="O6810" i="8" s="1"/>
  <c r="I6810" i="8"/>
  <c r="N6810" i="8" s="1"/>
  <c r="H6810" i="8"/>
  <c r="M6810" i="8" s="1"/>
  <c r="G6810" i="8"/>
  <c r="L6810" i="8" s="1"/>
  <c r="F6810" i="8"/>
  <c r="K6810" i="8" s="1"/>
  <c r="J6573" i="8"/>
  <c r="O6573" i="8" s="1"/>
  <c r="I6573" i="8"/>
  <c r="N6573" i="8" s="1"/>
  <c r="H6573" i="8"/>
  <c r="M6573" i="8" s="1"/>
  <c r="G6573" i="8"/>
  <c r="L6573" i="8" s="1"/>
  <c r="F6573" i="8"/>
  <c r="K6573" i="8" s="1"/>
  <c r="F6029" i="8"/>
  <c r="K6029" i="8" s="1"/>
  <c r="H6029" i="8"/>
  <c r="M6029" i="8" s="1"/>
  <c r="J6029" i="8"/>
  <c r="O6029" i="8" s="1"/>
  <c r="I6029" i="8"/>
  <c r="N6029" i="8" s="1"/>
  <c r="G6029" i="8"/>
  <c r="L6029" i="8" s="1"/>
  <c r="J8749" i="8"/>
  <c r="O8749" i="8" s="1"/>
  <c r="I8749" i="8"/>
  <c r="N8749" i="8" s="1"/>
  <c r="H8749" i="8"/>
  <c r="M8749" i="8" s="1"/>
  <c r="G8749" i="8"/>
  <c r="L8749" i="8" s="1"/>
  <c r="F8749" i="8"/>
  <c r="K8749" i="8" s="1"/>
  <c r="F8529" i="8"/>
  <c r="K8529" i="8" s="1"/>
  <c r="I8529" i="8"/>
  <c r="N8529" i="8" s="1"/>
  <c r="H8529" i="8"/>
  <c r="M8529" i="8" s="1"/>
  <c r="G8529" i="8"/>
  <c r="L8529" i="8" s="1"/>
  <c r="J8529" i="8"/>
  <c r="O8529" i="8" s="1"/>
  <c r="I8210" i="8"/>
  <c r="N8210" i="8" s="1"/>
  <c r="J8210" i="8"/>
  <c r="O8210" i="8" s="1"/>
  <c r="F8210" i="8"/>
  <c r="K8210" i="8" s="1"/>
  <c r="H8210" i="8"/>
  <c r="M8210" i="8" s="1"/>
  <c r="G8210" i="8"/>
  <c r="L8210" i="8" s="1"/>
  <c r="J7950" i="8"/>
  <c r="O7950" i="8" s="1"/>
  <c r="I7950" i="8"/>
  <c r="N7950" i="8" s="1"/>
  <c r="H7950" i="8"/>
  <c r="M7950" i="8" s="1"/>
  <c r="G7950" i="8"/>
  <c r="L7950" i="8" s="1"/>
  <c r="F7950" i="8"/>
  <c r="K7950" i="8" s="1"/>
  <c r="J7690" i="8"/>
  <c r="O7690" i="8" s="1"/>
  <c r="I7690" i="8"/>
  <c r="N7690" i="8" s="1"/>
  <c r="F7690" i="8"/>
  <c r="K7690" i="8" s="1"/>
  <c r="H7690" i="8"/>
  <c r="M7690" i="8" s="1"/>
  <c r="G7690" i="8"/>
  <c r="L7690" i="8" s="1"/>
  <c r="J7387" i="8"/>
  <c r="O7387" i="8" s="1"/>
  <c r="F7387" i="8"/>
  <c r="K7387" i="8" s="1"/>
  <c r="I7387" i="8"/>
  <c r="N7387" i="8" s="1"/>
  <c r="H7387" i="8"/>
  <c r="M7387" i="8" s="1"/>
  <c r="G7387" i="8"/>
  <c r="L7387" i="8" s="1"/>
  <c r="J7151" i="8"/>
  <c r="O7151" i="8" s="1"/>
  <c r="I7151" i="8"/>
  <c r="N7151" i="8" s="1"/>
  <c r="H7151" i="8"/>
  <c r="M7151" i="8" s="1"/>
  <c r="G7151" i="8"/>
  <c r="L7151" i="8" s="1"/>
  <c r="F7151" i="8"/>
  <c r="K7151" i="8" s="1"/>
  <c r="I6889" i="8"/>
  <c r="N6889" i="8" s="1"/>
  <c r="H6889" i="8"/>
  <c r="M6889" i="8" s="1"/>
  <c r="G6889" i="8"/>
  <c r="L6889" i="8" s="1"/>
  <c r="F6889" i="8"/>
  <c r="K6889" i="8" s="1"/>
  <c r="J6889" i="8"/>
  <c r="O6889" i="8" s="1"/>
  <c r="I6669" i="8"/>
  <c r="N6669" i="8" s="1"/>
  <c r="H6669" i="8"/>
  <c r="M6669" i="8" s="1"/>
  <c r="G6669" i="8"/>
  <c r="L6669" i="8" s="1"/>
  <c r="F6669" i="8"/>
  <c r="K6669" i="8" s="1"/>
  <c r="J6669" i="8"/>
  <c r="O6669" i="8" s="1"/>
  <c r="J6389" i="8"/>
  <c r="O6389" i="8" s="1"/>
  <c r="I6389" i="8"/>
  <c r="N6389" i="8" s="1"/>
  <c r="H6389" i="8"/>
  <c r="M6389" i="8" s="1"/>
  <c r="G6389" i="8"/>
  <c r="L6389" i="8" s="1"/>
  <c r="F6389" i="8"/>
  <c r="K6389" i="8" s="1"/>
  <c r="J6166" i="8"/>
  <c r="O6166" i="8" s="1"/>
  <c r="I6166" i="8"/>
  <c r="N6166" i="8" s="1"/>
  <c r="H6166" i="8"/>
  <c r="M6166" i="8" s="1"/>
  <c r="G6166" i="8"/>
  <c r="L6166" i="8" s="1"/>
  <c r="F6166" i="8"/>
  <c r="K6166" i="8" s="1"/>
  <c r="J5831" i="8"/>
  <c r="O5831" i="8" s="1"/>
  <c r="I5831" i="8"/>
  <c r="N5831" i="8" s="1"/>
  <c r="H5831" i="8"/>
  <c r="M5831" i="8" s="1"/>
  <c r="G5831" i="8"/>
  <c r="L5831" i="8" s="1"/>
  <c r="F5831" i="8"/>
  <c r="K5831" i="8" s="1"/>
  <c r="I5589" i="8"/>
  <c r="N5589" i="8" s="1"/>
  <c r="H5589" i="8"/>
  <c r="M5589" i="8" s="1"/>
  <c r="J5589" i="8"/>
  <c r="O5589" i="8" s="1"/>
  <c r="G5589" i="8"/>
  <c r="L5589" i="8" s="1"/>
  <c r="F5589" i="8"/>
  <c r="K5589" i="8" s="1"/>
  <c r="J5329" i="8"/>
  <c r="O5329" i="8" s="1"/>
  <c r="F5329" i="8"/>
  <c r="K5329" i="8" s="1"/>
  <c r="H5329" i="8"/>
  <c r="M5329" i="8" s="1"/>
  <c r="G5329" i="8"/>
  <c r="L5329" i="8" s="1"/>
  <c r="I5329" i="8"/>
  <c r="N5329" i="8" s="1"/>
  <c r="G5028" i="8"/>
  <c r="L5028" i="8" s="1"/>
  <c r="J5028" i="8"/>
  <c r="O5028" i="8" s="1"/>
  <c r="I5028" i="8"/>
  <c r="N5028" i="8" s="1"/>
  <c r="H5028" i="8"/>
  <c r="M5028" i="8" s="1"/>
  <c r="F5028" i="8"/>
  <c r="K5028" i="8" s="1"/>
  <c r="H4787" i="8"/>
  <c r="M4787" i="8" s="1"/>
  <c r="J4787" i="8"/>
  <c r="O4787" i="8" s="1"/>
  <c r="I4787" i="8"/>
  <c r="N4787" i="8" s="1"/>
  <c r="G4787" i="8"/>
  <c r="L4787" i="8" s="1"/>
  <c r="F4787" i="8"/>
  <c r="K4787" i="8" s="1"/>
  <c r="J4468" i="8"/>
  <c r="O4468" i="8" s="1"/>
  <c r="F4468" i="8"/>
  <c r="K4468" i="8" s="1"/>
  <c r="I4468" i="8"/>
  <c r="N4468" i="8" s="1"/>
  <c r="H4468" i="8"/>
  <c r="M4468" i="8" s="1"/>
  <c r="G4468" i="8"/>
  <c r="L4468" i="8" s="1"/>
  <c r="F8706" i="8"/>
  <c r="K8706" i="8" s="1"/>
  <c r="J8706" i="8"/>
  <c r="O8706" i="8" s="1"/>
  <c r="I8706" i="8"/>
  <c r="N8706" i="8" s="1"/>
  <c r="H8706" i="8"/>
  <c r="M8706" i="8" s="1"/>
  <c r="G8706" i="8"/>
  <c r="L8706" i="8" s="1"/>
  <c r="J8428" i="8"/>
  <c r="O8428" i="8" s="1"/>
  <c r="I8428" i="8"/>
  <c r="N8428" i="8" s="1"/>
  <c r="H8428" i="8"/>
  <c r="M8428" i="8" s="1"/>
  <c r="G8428" i="8"/>
  <c r="L8428" i="8" s="1"/>
  <c r="F8428" i="8"/>
  <c r="K8428" i="8" s="1"/>
  <c r="J8208" i="8"/>
  <c r="O8208" i="8" s="1"/>
  <c r="I8208" i="8"/>
  <c r="N8208" i="8" s="1"/>
  <c r="H8208" i="8"/>
  <c r="M8208" i="8" s="1"/>
  <c r="G8208" i="8"/>
  <c r="L8208" i="8" s="1"/>
  <c r="F8208" i="8"/>
  <c r="K8208" i="8" s="1"/>
  <c r="J7946" i="8"/>
  <c r="O7946" i="8" s="1"/>
  <c r="I7946" i="8"/>
  <c r="N7946" i="8" s="1"/>
  <c r="H7946" i="8"/>
  <c r="M7946" i="8" s="1"/>
  <c r="G7946" i="8"/>
  <c r="L7946" i="8" s="1"/>
  <c r="F7946" i="8"/>
  <c r="K7946" i="8" s="1"/>
  <c r="F7707" i="8"/>
  <c r="K7707" i="8" s="1"/>
  <c r="J7707" i="8"/>
  <c r="O7707" i="8" s="1"/>
  <c r="I7707" i="8"/>
  <c r="N7707" i="8" s="1"/>
  <c r="H7707" i="8"/>
  <c r="M7707" i="8" s="1"/>
  <c r="G7707" i="8"/>
  <c r="L7707" i="8" s="1"/>
  <c r="J7511" i="8"/>
  <c r="O7511" i="8" s="1"/>
  <c r="I7511" i="8"/>
  <c r="N7511" i="8" s="1"/>
  <c r="F7511" i="8"/>
  <c r="K7511" i="8" s="1"/>
  <c r="H7511" i="8"/>
  <c r="M7511" i="8" s="1"/>
  <c r="G7511" i="8"/>
  <c r="L7511" i="8" s="1"/>
  <c r="H7229" i="8"/>
  <c r="M7229" i="8" s="1"/>
  <c r="G7229" i="8"/>
  <c r="L7229" i="8" s="1"/>
  <c r="F7229" i="8"/>
  <c r="K7229" i="8" s="1"/>
  <c r="J7229" i="8"/>
  <c r="O7229" i="8" s="1"/>
  <c r="I7229" i="8"/>
  <c r="N7229" i="8" s="1"/>
  <c r="J6966" i="8"/>
  <c r="O6966" i="8" s="1"/>
  <c r="I6966" i="8"/>
  <c r="N6966" i="8" s="1"/>
  <c r="H6966" i="8"/>
  <c r="M6966" i="8" s="1"/>
  <c r="G6966" i="8"/>
  <c r="L6966" i="8" s="1"/>
  <c r="F6966" i="8"/>
  <c r="K6966" i="8" s="1"/>
  <c r="J6687" i="8"/>
  <c r="O6687" i="8" s="1"/>
  <c r="I6687" i="8"/>
  <c r="N6687" i="8" s="1"/>
  <c r="H6687" i="8"/>
  <c r="M6687" i="8" s="1"/>
  <c r="G6687" i="8"/>
  <c r="L6687" i="8" s="1"/>
  <c r="F6687" i="8"/>
  <c r="K6687" i="8" s="1"/>
  <c r="J6488" i="8"/>
  <c r="O6488" i="8" s="1"/>
  <c r="I6488" i="8"/>
  <c r="N6488" i="8" s="1"/>
  <c r="H6488" i="8"/>
  <c r="M6488" i="8" s="1"/>
  <c r="G6488" i="8"/>
  <c r="L6488" i="8" s="1"/>
  <c r="F6488" i="8"/>
  <c r="K6488" i="8" s="1"/>
  <c r="J6267" i="8"/>
  <c r="O6267" i="8" s="1"/>
  <c r="I6267" i="8"/>
  <c r="N6267" i="8" s="1"/>
  <c r="H6267" i="8"/>
  <c r="M6267" i="8" s="1"/>
  <c r="G6267" i="8"/>
  <c r="L6267" i="8" s="1"/>
  <c r="F6267" i="8"/>
  <c r="K6267" i="8" s="1"/>
  <c r="I6070" i="8"/>
  <c r="N6070" i="8" s="1"/>
  <c r="J6070" i="8"/>
  <c r="O6070" i="8" s="1"/>
  <c r="H6070" i="8"/>
  <c r="M6070" i="8" s="1"/>
  <c r="G6070" i="8"/>
  <c r="L6070" i="8" s="1"/>
  <c r="F6070" i="8"/>
  <c r="K6070" i="8" s="1"/>
  <c r="F5826" i="8"/>
  <c r="K5826" i="8" s="1"/>
  <c r="H5826" i="8"/>
  <c r="M5826" i="8" s="1"/>
  <c r="J5826" i="8"/>
  <c r="O5826" i="8" s="1"/>
  <c r="I5826" i="8"/>
  <c r="N5826" i="8" s="1"/>
  <c r="G5826" i="8"/>
  <c r="L5826" i="8" s="1"/>
  <c r="I5649" i="8"/>
  <c r="N5649" i="8" s="1"/>
  <c r="H5649" i="8"/>
  <c r="M5649" i="8" s="1"/>
  <c r="G5649" i="8"/>
  <c r="L5649" i="8" s="1"/>
  <c r="F5649" i="8"/>
  <c r="K5649" i="8" s="1"/>
  <c r="J5649" i="8"/>
  <c r="O5649" i="8" s="1"/>
  <c r="J5386" i="8"/>
  <c r="O5386" i="8" s="1"/>
  <c r="I5386" i="8"/>
  <c r="N5386" i="8" s="1"/>
  <c r="H5386" i="8"/>
  <c r="M5386" i="8" s="1"/>
  <c r="G5386" i="8"/>
  <c r="L5386" i="8" s="1"/>
  <c r="F5386" i="8"/>
  <c r="K5386" i="8" s="1"/>
  <c r="J5207" i="8"/>
  <c r="O5207" i="8" s="1"/>
  <c r="I5207" i="8"/>
  <c r="N5207" i="8" s="1"/>
  <c r="H5207" i="8"/>
  <c r="M5207" i="8" s="1"/>
  <c r="G5207" i="8"/>
  <c r="L5207" i="8" s="1"/>
  <c r="F5207" i="8"/>
  <c r="K5207" i="8" s="1"/>
  <c r="G5048" i="8"/>
  <c r="L5048" i="8" s="1"/>
  <c r="J5048" i="8"/>
  <c r="O5048" i="8" s="1"/>
  <c r="I5048" i="8"/>
  <c r="N5048" i="8" s="1"/>
  <c r="H5048" i="8"/>
  <c r="M5048" i="8" s="1"/>
  <c r="F5048" i="8"/>
  <c r="K5048" i="8" s="1"/>
  <c r="G4828" i="8"/>
  <c r="L4828" i="8" s="1"/>
  <c r="J4828" i="8"/>
  <c r="O4828" i="8" s="1"/>
  <c r="I4828" i="8"/>
  <c r="N4828" i="8" s="1"/>
  <c r="H4828" i="8"/>
  <c r="M4828" i="8" s="1"/>
  <c r="F4828" i="8"/>
  <c r="K4828" i="8" s="1"/>
  <c r="H4687" i="8"/>
  <c r="M4687" i="8" s="1"/>
  <c r="F4687" i="8"/>
  <c r="K4687" i="8" s="1"/>
  <c r="G4687" i="8"/>
  <c r="L4687" i="8" s="1"/>
  <c r="J4687" i="8"/>
  <c r="O4687" i="8" s="1"/>
  <c r="I4687" i="8"/>
  <c r="N4687" i="8" s="1"/>
  <c r="J4508" i="8"/>
  <c r="O4508" i="8" s="1"/>
  <c r="F4508" i="8"/>
  <c r="K4508" i="8" s="1"/>
  <c r="I4508" i="8"/>
  <c r="N4508" i="8" s="1"/>
  <c r="H4508" i="8"/>
  <c r="M4508" i="8" s="1"/>
  <c r="G4508" i="8"/>
  <c r="L4508" i="8" s="1"/>
  <c r="H8665" i="8"/>
  <c r="M8665" i="8" s="1"/>
  <c r="G8665" i="8"/>
  <c r="L8665" i="8" s="1"/>
  <c r="F8665" i="8"/>
  <c r="K8665" i="8" s="1"/>
  <c r="J8665" i="8"/>
  <c r="O8665" i="8" s="1"/>
  <c r="I8665" i="8"/>
  <c r="N8665" i="8" s="1"/>
  <c r="G8467" i="8"/>
  <c r="L8467" i="8" s="1"/>
  <c r="I8467" i="8"/>
  <c r="N8467" i="8" s="1"/>
  <c r="J8467" i="8"/>
  <c r="O8467" i="8" s="1"/>
  <c r="H8467" i="8"/>
  <c r="M8467" i="8" s="1"/>
  <c r="F8467" i="8"/>
  <c r="K8467" i="8" s="1"/>
  <c r="J8249" i="8"/>
  <c r="O8249" i="8" s="1"/>
  <c r="F8249" i="8"/>
  <c r="K8249" i="8" s="1"/>
  <c r="I8249" i="8"/>
  <c r="N8249" i="8" s="1"/>
  <c r="H8249" i="8"/>
  <c r="M8249" i="8" s="1"/>
  <c r="G8249" i="8"/>
  <c r="L8249" i="8" s="1"/>
  <c r="J7987" i="8"/>
  <c r="O7987" i="8" s="1"/>
  <c r="I7987" i="8"/>
  <c r="N7987" i="8" s="1"/>
  <c r="H7987" i="8"/>
  <c r="M7987" i="8" s="1"/>
  <c r="G7987" i="8"/>
  <c r="L7987" i="8" s="1"/>
  <c r="F7987" i="8"/>
  <c r="K7987" i="8" s="1"/>
  <c r="F7687" i="8"/>
  <c r="K7687" i="8" s="1"/>
  <c r="J7687" i="8"/>
  <c r="O7687" i="8" s="1"/>
  <c r="I7687" i="8"/>
  <c r="N7687" i="8" s="1"/>
  <c r="H7687" i="8"/>
  <c r="M7687" i="8" s="1"/>
  <c r="G7687" i="8"/>
  <c r="L7687" i="8" s="1"/>
  <c r="H7486" i="8"/>
  <c r="M7486" i="8" s="1"/>
  <c r="J7486" i="8"/>
  <c r="O7486" i="8" s="1"/>
  <c r="I7486" i="8"/>
  <c r="N7486" i="8" s="1"/>
  <c r="G7486" i="8"/>
  <c r="L7486" i="8" s="1"/>
  <c r="F7486" i="8"/>
  <c r="K7486" i="8" s="1"/>
  <c r="I7226" i="8"/>
  <c r="N7226" i="8" s="1"/>
  <c r="J7226" i="8"/>
  <c r="O7226" i="8" s="1"/>
  <c r="F7226" i="8"/>
  <c r="K7226" i="8" s="1"/>
  <c r="G7226" i="8"/>
  <c r="L7226" i="8" s="1"/>
  <c r="H7226" i="8"/>
  <c r="M7226" i="8" s="1"/>
  <c r="F6968" i="8"/>
  <c r="K6968" i="8" s="1"/>
  <c r="H6968" i="8"/>
  <c r="M6968" i="8" s="1"/>
  <c r="J6968" i="8"/>
  <c r="O6968" i="8" s="1"/>
  <c r="I6968" i="8"/>
  <c r="N6968" i="8" s="1"/>
  <c r="G6968" i="8"/>
  <c r="L6968" i="8" s="1"/>
  <c r="J6723" i="8"/>
  <c r="O6723" i="8" s="1"/>
  <c r="I6723" i="8"/>
  <c r="N6723" i="8" s="1"/>
  <c r="H6723" i="8"/>
  <c r="M6723" i="8" s="1"/>
  <c r="G6723" i="8"/>
  <c r="L6723" i="8" s="1"/>
  <c r="F6723" i="8"/>
  <c r="K6723" i="8" s="1"/>
  <c r="J6549" i="8"/>
  <c r="O6549" i="8" s="1"/>
  <c r="I6549" i="8"/>
  <c r="N6549" i="8" s="1"/>
  <c r="H6549" i="8"/>
  <c r="M6549" i="8" s="1"/>
  <c r="G6549" i="8"/>
  <c r="L6549" i="8" s="1"/>
  <c r="F6549" i="8"/>
  <c r="K6549" i="8" s="1"/>
  <c r="G6307" i="8"/>
  <c r="L6307" i="8" s="1"/>
  <c r="F6307" i="8"/>
  <c r="K6307" i="8" s="1"/>
  <c r="J6307" i="8"/>
  <c r="O6307" i="8" s="1"/>
  <c r="I6307" i="8"/>
  <c r="N6307" i="8" s="1"/>
  <c r="H6307" i="8"/>
  <c r="M6307" i="8" s="1"/>
  <c r="I6106" i="8"/>
  <c r="N6106" i="8" s="1"/>
  <c r="G6106" i="8"/>
  <c r="L6106" i="8" s="1"/>
  <c r="F6106" i="8"/>
  <c r="K6106" i="8" s="1"/>
  <c r="J6106" i="8"/>
  <c r="O6106" i="8" s="1"/>
  <c r="H6106" i="8"/>
  <c r="M6106" i="8" s="1"/>
  <c r="I5907" i="8"/>
  <c r="N5907" i="8" s="1"/>
  <c r="H5907" i="8"/>
  <c r="M5907" i="8" s="1"/>
  <c r="G5907" i="8"/>
  <c r="L5907" i="8" s="1"/>
  <c r="F5907" i="8"/>
  <c r="K5907" i="8" s="1"/>
  <c r="J5907" i="8"/>
  <c r="O5907" i="8" s="1"/>
  <c r="I5669" i="8"/>
  <c r="N5669" i="8" s="1"/>
  <c r="J5669" i="8"/>
  <c r="O5669" i="8" s="1"/>
  <c r="H5669" i="8"/>
  <c r="M5669" i="8" s="1"/>
  <c r="F5669" i="8"/>
  <c r="K5669" i="8" s="1"/>
  <c r="G5669" i="8"/>
  <c r="L5669" i="8" s="1"/>
  <c r="I5470" i="8"/>
  <c r="N5470" i="8" s="1"/>
  <c r="G5470" i="8"/>
  <c r="L5470" i="8" s="1"/>
  <c r="J5470" i="8"/>
  <c r="O5470" i="8" s="1"/>
  <c r="H5470" i="8"/>
  <c r="M5470" i="8" s="1"/>
  <c r="F5470" i="8"/>
  <c r="K5470" i="8" s="1"/>
  <c r="J5047" i="8"/>
  <c r="O5047" i="8" s="1"/>
  <c r="I5047" i="8"/>
  <c r="N5047" i="8" s="1"/>
  <c r="H5047" i="8"/>
  <c r="M5047" i="8" s="1"/>
  <c r="G5047" i="8"/>
  <c r="L5047" i="8" s="1"/>
  <c r="F5047" i="8"/>
  <c r="K5047" i="8" s="1"/>
  <c r="H8565" i="8"/>
  <c r="M8565" i="8" s="1"/>
  <c r="G8565" i="8"/>
  <c r="L8565" i="8" s="1"/>
  <c r="F8565" i="8"/>
  <c r="K8565" i="8" s="1"/>
  <c r="I8565" i="8"/>
  <c r="N8565" i="8" s="1"/>
  <c r="J8565" i="8"/>
  <c r="O8565" i="8" s="1"/>
  <c r="J8347" i="8"/>
  <c r="O8347" i="8" s="1"/>
  <c r="I8347" i="8"/>
  <c r="N8347" i="8" s="1"/>
  <c r="H8347" i="8"/>
  <c r="M8347" i="8" s="1"/>
  <c r="G8347" i="8"/>
  <c r="L8347" i="8" s="1"/>
  <c r="F8347" i="8"/>
  <c r="K8347" i="8" s="1"/>
  <c r="G8108" i="8"/>
  <c r="L8108" i="8" s="1"/>
  <c r="F8108" i="8"/>
  <c r="K8108" i="8" s="1"/>
  <c r="H8108" i="8"/>
  <c r="M8108" i="8" s="1"/>
  <c r="J8108" i="8"/>
  <c r="O8108" i="8" s="1"/>
  <c r="I8108" i="8"/>
  <c r="N8108" i="8" s="1"/>
  <c r="J7867" i="8"/>
  <c r="O7867" i="8" s="1"/>
  <c r="I7867" i="8"/>
  <c r="N7867" i="8" s="1"/>
  <c r="H7867" i="8"/>
  <c r="M7867" i="8" s="1"/>
  <c r="G7867" i="8"/>
  <c r="L7867" i="8" s="1"/>
  <c r="F7867" i="8"/>
  <c r="K7867" i="8" s="1"/>
  <c r="F7647" i="8"/>
  <c r="K7647" i="8" s="1"/>
  <c r="J7647" i="8"/>
  <c r="O7647" i="8" s="1"/>
  <c r="I7647" i="8"/>
  <c r="N7647" i="8" s="1"/>
  <c r="H7647" i="8"/>
  <c r="M7647" i="8" s="1"/>
  <c r="G7647" i="8"/>
  <c r="L7647" i="8" s="1"/>
  <c r="J7225" i="8"/>
  <c r="O7225" i="8" s="1"/>
  <c r="F7225" i="8"/>
  <c r="K7225" i="8" s="1"/>
  <c r="I7225" i="8"/>
  <c r="N7225" i="8" s="1"/>
  <c r="H7225" i="8"/>
  <c r="M7225" i="8" s="1"/>
  <c r="G7225" i="8"/>
  <c r="L7225" i="8" s="1"/>
  <c r="J8721" i="8"/>
  <c r="O8721" i="8" s="1"/>
  <c r="I8721" i="8"/>
  <c r="N8721" i="8" s="1"/>
  <c r="F8721" i="8"/>
  <c r="K8721" i="8" s="1"/>
  <c r="G8721" i="8"/>
  <c r="L8721" i="8" s="1"/>
  <c r="H8721" i="8"/>
  <c r="M8721" i="8" s="1"/>
  <c r="J8641" i="8"/>
  <c r="O8641" i="8" s="1"/>
  <c r="I8641" i="8"/>
  <c r="N8641" i="8" s="1"/>
  <c r="H8641" i="8"/>
  <c r="M8641" i="8" s="1"/>
  <c r="F8641" i="8"/>
  <c r="K8641" i="8" s="1"/>
  <c r="G8641" i="8"/>
  <c r="L8641" i="8" s="1"/>
  <c r="G8518" i="8"/>
  <c r="L8518" i="8" s="1"/>
  <c r="F8518" i="8"/>
  <c r="K8518" i="8" s="1"/>
  <c r="I8518" i="8"/>
  <c r="N8518" i="8" s="1"/>
  <c r="H8518" i="8"/>
  <c r="M8518" i="8" s="1"/>
  <c r="J8518" i="8"/>
  <c r="O8518" i="8" s="1"/>
  <c r="J8363" i="8"/>
  <c r="O8363" i="8" s="1"/>
  <c r="I8363" i="8"/>
  <c r="N8363" i="8" s="1"/>
  <c r="H8363" i="8"/>
  <c r="M8363" i="8" s="1"/>
  <c r="G8363" i="8"/>
  <c r="L8363" i="8" s="1"/>
  <c r="F8363" i="8"/>
  <c r="K8363" i="8" s="1"/>
  <c r="I8201" i="8"/>
  <c r="N8201" i="8" s="1"/>
  <c r="H8201" i="8"/>
  <c r="M8201" i="8" s="1"/>
  <c r="G8201" i="8"/>
  <c r="L8201" i="8" s="1"/>
  <c r="F8201" i="8"/>
  <c r="K8201" i="8" s="1"/>
  <c r="J8201" i="8"/>
  <c r="O8201" i="8" s="1"/>
  <c r="F8081" i="8"/>
  <c r="K8081" i="8" s="1"/>
  <c r="J8081" i="8"/>
  <c r="O8081" i="8" s="1"/>
  <c r="I8081" i="8"/>
  <c r="N8081" i="8" s="1"/>
  <c r="H8081" i="8"/>
  <c r="M8081" i="8" s="1"/>
  <c r="G8081" i="8"/>
  <c r="L8081" i="8" s="1"/>
  <c r="J7759" i="8"/>
  <c r="O7759" i="8" s="1"/>
  <c r="I7759" i="8"/>
  <c r="N7759" i="8" s="1"/>
  <c r="H7759" i="8"/>
  <c r="M7759" i="8" s="1"/>
  <c r="G7759" i="8"/>
  <c r="L7759" i="8" s="1"/>
  <c r="F7759" i="8"/>
  <c r="K7759" i="8" s="1"/>
  <c r="J8679" i="8"/>
  <c r="O8679" i="8" s="1"/>
  <c r="I8679" i="8"/>
  <c r="N8679" i="8" s="1"/>
  <c r="H8679" i="8"/>
  <c r="M8679" i="8" s="1"/>
  <c r="G8679" i="8"/>
  <c r="L8679" i="8" s="1"/>
  <c r="F8679" i="8"/>
  <c r="K8679" i="8" s="1"/>
  <c r="J8582" i="8"/>
  <c r="O8582" i="8" s="1"/>
  <c r="I8582" i="8"/>
  <c r="N8582" i="8" s="1"/>
  <c r="H8582" i="8"/>
  <c r="M8582" i="8" s="1"/>
  <c r="G8582" i="8"/>
  <c r="L8582" i="8" s="1"/>
  <c r="F8582" i="8"/>
  <c r="K8582" i="8" s="1"/>
  <c r="J8459" i="8"/>
  <c r="O8459" i="8" s="1"/>
  <c r="I8459" i="8"/>
  <c r="N8459" i="8" s="1"/>
  <c r="H8459" i="8"/>
  <c r="M8459" i="8" s="1"/>
  <c r="G8459" i="8"/>
  <c r="L8459" i="8" s="1"/>
  <c r="F8459" i="8"/>
  <c r="K8459" i="8" s="1"/>
  <c r="J8339" i="8"/>
  <c r="O8339" i="8" s="1"/>
  <c r="I8339" i="8"/>
  <c r="N8339" i="8" s="1"/>
  <c r="H8339" i="8"/>
  <c r="M8339" i="8" s="1"/>
  <c r="G8339" i="8"/>
  <c r="L8339" i="8" s="1"/>
  <c r="F8339" i="8"/>
  <c r="K8339" i="8" s="1"/>
  <c r="F8239" i="8"/>
  <c r="K8239" i="8" s="1"/>
  <c r="J8239" i="8"/>
  <c r="O8239" i="8" s="1"/>
  <c r="I8239" i="8"/>
  <c r="N8239" i="8" s="1"/>
  <c r="H8239" i="8"/>
  <c r="M8239" i="8" s="1"/>
  <c r="G8239" i="8"/>
  <c r="L8239" i="8" s="1"/>
  <c r="J8117" i="8"/>
  <c r="O8117" i="8" s="1"/>
  <c r="I8117" i="8"/>
  <c r="N8117" i="8" s="1"/>
  <c r="H8117" i="8"/>
  <c r="M8117" i="8" s="1"/>
  <c r="G8117" i="8"/>
  <c r="L8117" i="8" s="1"/>
  <c r="F8117" i="8"/>
  <c r="K8117" i="8" s="1"/>
  <c r="J7999" i="8"/>
  <c r="O7999" i="8" s="1"/>
  <c r="I7999" i="8"/>
  <c r="N7999" i="8" s="1"/>
  <c r="H7999" i="8"/>
  <c r="M7999" i="8" s="1"/>
  <c r="G7999" i="8"/>
  <c r="L7999" i="8" s="1"/>
  <c r="F7999" i="8"/>
  <c r="K7999" i="8" s="1"/>
  <c r="J7879" i="8"/>
  <c r="O7879" i="8" s="1"/>
  <c r="I7879" i="8"/>
  <c r="N7879" i="8" s="1"/>
  <c r="H7879" i="8"/>
  <c r="M7879" i="8" s="1"/>
  <c r="G7879" i="8"/>
  <c r="L7879" i="8" s="1"/>
  <c r="F7879" i="8"/>
  <c r="K7879" i="8" s="1"/>
  <c r="G7760" i="8"/>
  <c r="L7760" i="8" s="1"/>
  <c r="J7760" i="8"/>
  <c r="O7760" i="8" s="1"/>
  <c r="I7760" i="8"/>
  <c r="N7760" i="8" s="1"/>
  <c r="H7760" i="8"/>
  <c r="M7760" i="8" s="1"/>
  <c r="F7760" i="8"/>
  <c r="K7760" i="8" s="1"/>
  <c r="I7620" i="8"/>
  <c r="N7620" i="8" s="1"/>
  <c r="J7620" i="8"/>
  <c r="O7620" i="8" s="1"/>
  <c r="F7620" i="8"/>
  <c r="K7620" i="8" s="1"/>
  <c r="G7620" i="8"/>
  <c r="L7620" i="8" s="1"/>
  <c r="H7620" i="8"/>
  <c r="M7620" i="8" s="1"/>
  <c r="H7517" i="8"/>
  <c r="M7517" i="8" s="1"/>
  <c r="G7517" i="8"/>
  <c r="L7517" i="8" s="1"/>
  <c r="J7517" i="8"/>
  <c r="O7517" i="8" s="1"/>
  <c r="I7517" i="8"/>
  <c r="N7517" i="8" s="1"/>
  <c r="F7517" i="8"/>
  <c r="K7517" i="8" s="1"/>
  <c r="I7400" i="8"/>
  <c r="N7400" i="8" s="1"/>
  <c r="J7400" i="8"/>
  <c r="O7400" i="8" s="1"/>
  <c r="H7400" i="8"/>
  <c r="M7400" i="8" s="1"/>
  <c r="G7400" i="8"/>
  <c r="L7400" i="8" s="1"/>
  <c r="F7400" i="8"/>
  <c r="K7400" i="8" s="1"/>
  <c r="J7297" i="8"/>
  <c r="O7297" i="8" s="1"/>
  <c r="I7297" i="8"/>
  <c r="N7297" i="8" s="1"/>
  <c r="H7297" i="8"/>
  <c r="M7297" i="8" s="1"/>
  <c r="G7297" i="8"/>
  <c r="L7297" i="8" s="1"/>
  <c r="F7297" i="8"/>
  <c r="K7297" i="8" s="1"/>
  <c r="J7178" i="8"/>
  <c r="O7178" i="8" s="1"/>
  <c r="I7178" i="8"/>
  <c r="N7178" i="8" s="1"/>
  <c r="H7178" i="8"/>
  <c r="M7178" i="8" s="1"/>
  <c r="G7178" i="8"/>
  <c r="L7178" i="8" s="1"/>
  <c r="F7178" i="8"/>
  <c r="K7178" i="8" s="1"/>
  <c r="J7098" i="8"/>
  <c r="O7098" i="8" s="1"/>
  <c r="F7098" i="8"/>
  <c r="K7098" i="8" s="1"/>
  <c r="G7098" i="8"/>
  <c r="L7098" i="8" s="1"/>
  <c r="H7098" i="8"/>
  <c r="M7098" i="8" s="1"/>
  <c r="I7098" i="8"/>
  <c r="N7098" i="8" s="1"/>
  <c r="J6958" i="8"/>
  <c r="O6958" i="8" s="1"/>
  <c r="F6958" i="8"/>
  <c r="K6958" i="8" s="1"/>
  <c r="I6958" i="8"/>
  <c r="N6958" i="8" s="1"/>
  <c r="H6958" i="8"/>
  <c r="M6958" i="8" s="1"/>
  <c r="G6958" i="8"/>
  <c r="L6958" i="8" s="1"/>
  <c r="J6881" i="8"/>
  <c r="O6881" i="8" s="1"/>
  <c r="I6881" i="8"/>
  <c r="N6881" i="8" s="1"/>
  <c r="H6881" i="8"/>
  <c r="M6881" i="8" s="1"/>
  <c r="G6881" i="8"/>
  <c r="L6881" i="8" s="1"/>
  <c r="F6881" i="8"/>
  <c r="K6881" i="8" s="1"/>
  <c r="J6780" i="8"/>
  <c r="O6780" i="8" s="1"/>
  <c r="I6780" i="8"/>
  <c r="N6780" i="8" s="1"/>
  <c r="H6780" i="8"/>
  <c r="M6780" i="8" s="1"/>
  <c r="G6780" i="8"/>
  <c r="L6780" i="8" s="1"/>
  <c r="F6780" i="8"/>
  <c r="K6780" i="8" s="1"/>
  <c r="I6701" i="8"/>
  <c r="N6701" i="8" s="1"/>
  <c r="H6701" i="8"/>
  <c r="M6701" i="8" s="1"/>
  <c r="G6701" i="8"/>
  <c r="L6701" i="8" s="1"/>
  <c r="F6701" i="8"/>
  <c r="K6701" i="8" s="1"/>
  <c r="J6701" i="8"/>
  <c r="O6701" i="8" s="1"/>
  <c r="J6598" i="8"/>
  <c r="O6598" i="8" s="1"/>
  <c r="F6598" i="8"/>
  <c r="K6598" i="8" s="1"/>
  <c r="G6598" i="8"/>
  <c r="L6598" i="8" s="1"/>
  <c r="I6598" i="8"/>
  <c r="N6598" i="8" s="1"/>
  <c r="H6598" i="8"/>
  <c r="M6598" i="8" s="1"/>
  <c r="G6539" i="8"/>
  <c r="L6539" i="8" s="1"/>
  <c r="F6539" i="8"/>
  <c r="K6539" i="8" s="1"/>
  <c r="J6539" i="8"/>
  <c r="O6539" i="8" s="1"/>
  <c r="I6539" i="8"/>
  <c r="N6539" i="8" s="1"/>
  <c r="H6539" i="8"/>
  <c r="M6539" i="8" s="1"/>
  <c r="F6460" i="8"/>
  <c r="K6460" i="8" s="1"/>
  <c r="J6460" i="8"/>
  <c r="O6460" i="8" s="1"/>
  <c r="I6460" i="8"/>
  <c r="N6460" i="8" s="1"/>
  <c r="H6460" i="8"/>
  <c r="M6460" i="8" s="1"/>
  <c r="G6460" i="8"/>
  <c r="L6460" i="8" s="1"/>
  <c r="F6360" i="8"/>
  <c r="K6360" i="8" s="1"/>
  <c r="J6360" i="8"/>
  <c r="O6360" i="8" s="1"/>
  <c r="I6360" i="8"/>
  <c r="N6360" i="8" s="1"/>
  <c r="H6360" i="8"/>
  <c r="M6360" i="8" s="1"/>
  <c r="G6360" i="8"/>
  <c r="L6360" i="8" s="1"/>
  <c r="J6259" i="8"/>
  <c r="O6259" i="8" s="1"/>
  <c r="I6259" i="8"/>
  <c r="N6259" i="8" s="1"/>
  <c r="H6259" i="8"/>
  <c r="M6259" i="8" s="1"/>
  <c r="G6259" i="8"/>
  <c r="L6259" i="8" s="1"/>
  <c r="F6259" i="8"/>
  <c r="K6259" i="8" s="1"/>
  <c r="I6138" i="8"/>
  <c r="N6138" i="8" s="1"/>
  <c r="J6138" i="8"/>
  <c r="O6138" i="8" s="1"/>
  <c r="H6138" i="8"/>
  <c r="M6138" i="8" s="1"/>
  <c r="G6138" i="8"/>
  <c r="L6138" i="8" s="1"/>
  <c r="F6138" i="8"/>
  <c r="K6138" i="8" s="1"/>
  <c r="H5860" i="8"/>
  <c r="M5860" i="8" s="1"/>
  <c r="G5860" i="8"/>
  <c r="L5860" i="8" s="1"/>
  <c r="F5860" i="8"/>
  <c r="K5860" i="8" s="1"/>
  <c r="J5860" i="8"/>
  <c r="O5860" i="8" s="1"/>
  <c r="I5860" i="8"/>
  <c r="N5860" i="8" s="1"/>
  <c r="I8719" i="8"/>
  <c r="N8719" i="8" s="1"/>
  <c r="H8719" i="8"/>
  <c r="M8719" i="8" s="1"/>
  <c r="G8719" i="8"/>
  <c r="L8719" i="8" s="1"/>
  <c r="F8719" i="8"/>
  <c r="K8719" i="8" s="1"/>
  <c r="J8719" i="8"/>
  <c r="O8719" i="8" s="1"/>
  <c r="J8640" i="8"/>
  <c r="O8640" i="8" s="1"/>
  <c r="I8640" i="8"/>
  <c r="N8640" i="8" s="1"/>
  <c r="H8640" i="8"/>
  <c r="M8640" i="8" s="1"/>
  <c r="G8640" i="8"/>
  <c r="L8640" i="8" s="1"/>
  <c r="F8640" i="8"/>
  <c r="K8640" i="8" s="1"/>
  <c r="I8378" i="8"/>
  <c r="N8378" i="8" s="1"/>
  <c r="J8378" i="8"/>
  <c r="O8378" i="8" s="1"/>
  <c r="H8378" i="8"/>
  <c r="M8378" i="8" s="1"/>
  <c r="G8378" i="8"/>
  <c r="L8378" i="8" s="1"/>
  <c r="F8378" i="8"/>
  <c r="K8378" i="8" s="1"/>
  <c r="H8431" i="8"/>
  <c r="M8431" i="8" s="1"/>
  <c r="F8431" i="8"/>
  <c r="K8431" i="8" s="1"/>
  <c r="J8431" i="8"/>
  <c r="O8431" i="8" s="1"/>
  <c r="I8431" i="8"/>
  <c r="N8431" i="8" s="1"/>
  <c r="G8431" i="8"/>
  <c r="L8431" i="8" s="1"/>
  <c r="I8230" i="8"/>
  <c r="N8230" i="8" s="1"/>
  <c r="J8230" i="8"/>
  <c r="O8230" i="8" s="1"/>
  <c r="H8230" i="8"/>
  <c r="M8230" i="8" s="1"/>
  <c r="G8230" i="8"/>
  <c r="L8230" i="8" s="1"/>
  <c r="F8230" i="8"/>
  <c r="K8230" i="8" s="1"/>
  <c r="J8009" i="8"/>
  <c r="O8009" i="8" s="1"/>
  <c r="I8009" i="8"/>
  <c r="N8009" i="8" s="1"/>
  <c r="H8009" i="8"/>
  <c r="M8009" i="8" s="1"/>
  <c r="G8009" i="8"/>
  <c r="L8009" i="8" s="1"/>
  <c r="F8009" i="8"/>
  <c r="K8009" i="8" s="1"/>
  <c r="F7811" i="8"/>
  <c r="K7811" i="8" s="1"/>
  <c r="J7811" i="8"/>
  <c r="O7811" i="8" s="1"/>
  <c r="I7811" i="8"/>
  <c r="N7811" i="8" s="1"/>
  <c r="H7811" i="8"/>
  <c r="M7811" i="8" s="1"/>
  <c r="G7811" i="8"/>
  <c r="L7811" i="8" s="1"/>
  <c r="J7531" i="8"/>
  <c r="O7531" i="8" s="1"/>
  <c r="I7531" i="8"/>
  <c r="N7531" i="8" s="1"/>
  <c r="H7531" i="8"/>
  <c r="M7531" i="8" s="1"/>
  <c r="G7531" i="8"/>
  <c r="L7531" i="8" s="1"/>
  <c r="F7531" i="8"/>
  <c r="K7531" i="8" s="1"/>
  <c r="F8590" i="8"/>
  <c r="K8590" i="8" s="1"/>
  <c r="J8590" i="8"/>
  <c r="O8590" i="8" s="1"/>
  <c r="H8590" i="8"/>
  <c r="M8590" i="8" s="1"/>
  <c r="I8590" i="8"/>
  <c r="N8590" i="8" s="1"/>
  <c r="G8590" i="8"/>
  <c r="L8590" i="8" s="1"/>
  <c r="J8349" i="8"/>
  <c r="O8349" i="8" s="1"/>
  <c r="I8349" i="8"/>
  <c r="N8349" i="8" s="1"/>
  <c r="H8349" i="8"/>
  <c r="M8349" i="8" s="1"/>
  <c r="G8349" i="8"/>
  <c r="L8349" i="8" s="1"/>
  <c r="F8349" i="8"/>
  <c r="K8349" i="8" s="1"/>
  <c r="G8071" i="8"/>
  <c r="L8071" i="8" s="1"/>
  <c r="J8071" i="8"/>
  <c r="O8071" i="8" s="1"/>
  <c r="I8071" i="8"/>
  <c r="N8071" i="8" s="1"/>
  <c r="H8071" i="8"/>
  <c r="M8071" i="8" s="1"/>
  <c r="F8071" i="8"/>
  <c r="K8071" i="8" s="1"/>
  <c r="F7831" i="8"/>
  <c r="K7831" i="8" s="1"/>
  <c r="H7831" i="8"/>
  <c r="M7831" i="8" s="1"/>
  <c r="I7831" i="8"/>
  <c r="N7831" i="8" s="1"/>
  <c r="J7831" i="8"/>
  <c r="O7831" i="8" s="1"/>
  <c r="G7831" i="8"/>
  <c r="L7831" i="8" s="1"/>
  <c r="I7612" i="8"/>
  <c r="N7612" i="8" s="1"/>
  <c r="H7612" i="8"/>
  <c r="M7612" i="8" s="1"/>
  <c r="G7612" i="8"/>
  <c r="L7612" i="8" s="1"/>
  <c r="F7612" i="8"/>
  <c r="K7612" i="8" s="1"/>
  <c r="J7612" i="8"/>
  <c r="O7612" i="8" s="1"/>
  <c r="I7370" i="8"/>
  <c r="N7370" i="8" s="1"/>
  <c r="H7370" i="8"/>
  <c r="M7370" i="8" s="1"/>
  <c r="G7370" i="8"/>
  <c r="L7370" i="8" s="1"/>
  <c r="F7370" i="8"/>
  <c r="K7370" i="8" s="1"/>
  <c r="J7370" i="8"/>
  <c r="O7370" i="8" s="1"/>
  <c r="J7150" i="8"/>
  <c r="O7150" i="8" s="1"/>
  <c r="I7150" i="8"/>
  <c r="N7150" i="8" s="1"/>
  <c r="H7150" i="8"/>
  <c r="M7150" i="8" s="1"/>
  <c r="G7150" i="8"/>
  <c r="L7150" i="8" s="1"/>
  <c r="F7150" i="8"/>
  <c r="K7150" i="8" s="1"/>
  <c r="F6848" i="8"/>
  <c r="K6848" i="8" s="1"/>
  <c r="J6848" i="8"/>
  <c r="O6848" i="8" s="1"/>
  <c r="I6848" i="8"/>
  <c r="N6848" i="8" s="1"/>
  <c r="H6848" i="8"/>
  <c r="M6848" i="8" s="1"/>
  <c r="G6848" i="8"/>
  <c r="L6848" i="8" s="1"/>
  <c r="J6611" i="8"/>
  <c r="O6611" i="8" s="1"/>
  <c r="I6611" i="8"/>
  <c r="N6611" i="8" s="1"/>
  <c r="H6611" i="8"/>
  <c r="M6611" i="8" s="1"/>
  <c r="G6611" i="8"/>
  <c r="L6611" i="8" s="1"/>
  <c r="F6611" i="8"/>
  <c r="K6611" i="8" s="1"/>
  <c r="J6390" i="8"/>
  <c r="O6390" i="8" s="1"/>
  <c r="F6390" i="8"/>
  <c r="K6390" i="8" s="1"/>
  <c r="I6390" i="8"/>
  <c r="N6390" i="8" s="1"/>
  <c r="H6390" i="8"/>
  <c r="M6390" i="8" s="1"/>
  <c r="G6390" i="8"/>
  <c r="L6390" i="8" s="1"/>
  <c r="I6210" i="8"/>
  <c r="N6210" i="8" s="1"/>
  <c r="H6210" i="8"/>
  <c r="M6210" i="8" s="1"/>
  <c r="G6210" i="8"/>
  <c r="L6210" i="8" s="1"/>
  <c r="F6210" i="8"/>
  <c r="K6210" i="8" s="1"/>
  <c r="J6210" i="8"/>
  <c r="O6210" i="8" s="1"/>
  <c r="J5828" i="8"/>
  <c r="O5828" i="8" s="1"/>
  <c r="I5828" i="8"/>
  <c r="N5828" i="8" s="1"/>
  <c r="H5828" i="8"/>
  <c r="M5828" i="8" s="1"/>
  <c r="G5828" i="8"/>
  <c r="L5828" i="8" s="1"/>
  <c r="F5828" i="8"/>
  <c r="K5828" i="8" s="1"/>
  <c r="J8567" i="8"/>
  <c r="O8567" i="8" s="1"/>
  <c r="I8567" i="8"/>
  <c r="N8567" i="8" s="1"/>
  <c r="H8567" i="8"/>
  <c r="M8567" i="8" s="1"/>
  <c r="G8567" i="8"/>
  <c r="L8567" i="8" s="1"/>
  <c r="F8567" i="8"/>
  <c r="K8567" i="8" s="1"/>
  <c r="H8289" i="8"/>
  <c r="M8289" i="8" s="1"/>
  <c r="F8289" i="8"/>
  <c r="K8289" i="8" s="1"/>
  <c r="J8289" i="8"/>
  <c r="O8289" i="8" s="1"/>
  <c r="I8289" i="8"/>
  <c r="N8289" i="8" s="1"/>
  <c r="G8289" i="8"/>
  <c r="L8289" i="8" s="1"/>
  <c r="F7891" i="8"/>
  <c r="K7891" i="8" s="1"/>
  <c r="H7891" i="8"/>
  <c r="M7891" i="8" s="1"/>
  <c r="I7891" i="8"/>
  <c r="N7891" i="8" s="1"/>
  <c r="J7891" i="8"/>
  <c r="O7891" i="8" s="1"/>
  <c r="G7891" i="8"/>
  <c r="L7891" i="8" s="1"/>
  <c r="I7610" i="8"/>
  <c r="N7610" i="8" s="1"/>
  <c r="J7610" i="8"/>
  <c r="O7610" i="8" s="1"/>
  <c r="H7610" i="8"/>
  <c r="M7610" i="8" s="1"/>
  <c r="G7610" i="8"/>
  <c r="L7610" i="8" s="1"/>
  <c r="F7610" i="8"/>
  <c r="K7610" i="8" s="1"/>
  <c r="I7328" i="8"/>
  <c r="N7328" i="8" s="1"/>
  <c r="J7328" i="8"/>
  <c r="O7328" i="8" s="1"/>
  <c r="H7328" i="8"/>
  <c r="M7328" i="8" s="1"/>
  <c r="G7328" i="8"/>
  <c r="L7328" i="8" s="1"/>
  <c r="F7328" i="8"/>
  <c r="K7328" i="8" s="1"/>
  <c r="I7089" i="8"/>
  <c r="N7089" i="8" s="1"/>
  <c r="H7089" i="8"/>
  <c r="M7089" i="8" s="1"/>
  <c r="G7089" i="8"/>
  <c r="L7089" i="8" s="1"/>
  <c r="F7089" i="8"/>
  <c r="K7089" i="8" s="1"/>
  <c r="J7089" i="8"/>
  <c r="O7089" i="8" s="1"/>
  <c r="J6851" i="8"/>
  <c r="O6851" i="8" s="1"/>
  <c r="I6851" i="8"/>
  <c r="N6851" i="8" s="1"/>
  <c r="F6851" i="8"/>
  <c r="K6851" i="8" s="1"/>
  <c r="H6851" i="8"/>
  <c r="M6851" i="8" s="1"/>
  <c r="G6851" i="8"/>
  <c r="L6851" i="8" s="1"/>
  <c r="J6468" i="8"/>
  <c r="O6468" i="8" s="1"/>
  <c r="I6468" i="8"/>
  <c r="N6468" i="8" s="1"/>
  <c r="H6468" i="8"/>
  <c r="M6468" i="8" s="1"/>
  <c r="G6468" i="8"/>
  <c r="L6468" i="8" s="1"/>
  <c r="F6468" i="8"/>
  <c r="K6468" i="8" s="1"/>
  <c r="H6251" i="8"/>
  <c r="M6251" i="8" s="1"/>
  <c r="J6251" i="8"/>
  <c r="O6251" i="8" s="1"/>
  <c r="I6251" i="8"/>
  <c r="N6251" i="8" s="1"/>
  <c r="G6251" i="8"/>
  <c r="L6251" i="8" s="1"/>
  <c r="F6251" i="8"/>
  <c r="K6251" i="8" s="1"/>
  <c r="J5947" i="8"/>
  <c r="O5947" i="8" s="1"/>
  <c r="I5947" i="8"/>
  <c r="N5947" i="8" s="1"/>
  <c r="H5947" i="8"/>
  <c r="M5947" i="8" s="1"/>
  <c r="G5947" i="8"/>
  <c r="L5947" i="8" s="1"/>
  <c r="F5947" i="8"/>
  <c r="K5947" i="8" s="1"/>
  <c r="H5710" i="8"/>
  <c r="M5710" i="8" s="1"/>
  <c r="F5710" i="8"/>
  <c r="K5710" i="8" s="1"/>
  <c r="J5710" i="8"/>
  <c r="O5710" i="8" s="1"/>
  <c r="I5710" i="8"/>
  <c r="N5710" i="8" s="1"/>
  <c r="G5710" i="8"/>
  <c r="L5710" i="8" s="1"/>
  <c r="J5367" i="8"/>
  <c r="O5367" i="8" s="1"/>
  <c r="I5367" i="8"/>
  <c r="N5367" i="8" s="1"/>
  <c r="H5367" i="8"/>
  <c r="M5367" i="8" s="1"/>
  <c r="G5367" i="8"/>
  <c r="L5367" i="8" s="1"/>
  <c r="F5367" i="8"/>
  <c r="K5367" i="8" s="1"/>
  <c r="J5129" i="8"/>
  <c r="O5129" i="8" s="1"/>
  <c r="F5129" i="8"/>
  <c r="K5129" i="8" s="1"/>
  <c r="I5129" i="8"/>
  <c r="N5129" i="8" s="1"/>
  <c r="H5129" i="8"/>
  <c r="M5129" i="8" s="1"/>
  <c r="G5129" i="8"/>
  <c r="L5129" i="8" s="1"/>
  <c r="J4809" i="8"/>
  <c r="O4809" i="8" s="1"/>
  <c r="I4809" i="8"/>
  <c r="N4809" i="8" s="1"/>
  <c r="H4809" i="8"/>
  <c r="M4809" i="8" s="1"/>
  <c r="G4809" i="8"/>
  <c r="L4809" i="8" s="1"/>
  <c r="F4809" i="8"/>
  <c r="K4809" i="8" s="1"/>
  <c r="I4431" i="8"/>
  <c r="N4431" i="8" s="1"/>
  <c r="H4431" i="8"/>
  <c r="M4431" i="8" s="1"/>
  <c r="G4431" i="8"/>
  <c r="L4431" i="8" s="1"/>
  <c r="F4431" i="8"/>
  <c r="K4431" i="8" s="1"/>
  <c r="J4431" i="8"/>
  <c r="O4431" i="8" s="1"/>
  <c r="I8626" i="8"/>
  <c r="N8626" i="8" s="1"/>
  <c r="H8626" i="8"/>
  <c r="M8626" i="8" s="1"/>
  <c r="G8626" i="8"/>
  <c r="L8626" i="8" s="1"/>
  <c r="F8626" i="8"/>
  <c r="K8626" i="8" s="1"/>
  <c r="J8626" i="8"/>
  <c r="O8626" i="8" s="1"/>
  <c r="G8390" i="8"/>
  <c r="L8390" i="8" s="1"/>
  <c r="J8390" i="8"/>
  <c r="O8390" i="8" s="1"/>
  <c r="I8390" i="8"/>
  <c r="N8390" i="8" s="1"/>
  <c r="H8390" i="8"/>
  <c r="M8390" i="8" s="1"/>
  <c r="F8390" i="8"/>
  <c r="K8390" i="8" s="1"/>
  <c r="J8145" i="8"/>
  <c r="O8145" i="8" s="1"/>
  <c r="I8145" i="8"/>
  <c r="N8145" i="8" s="1"/>
  <c r="H8145" i="8"/>
  <c r="M8145" i="8" s="1"/>
  <c r="G8145" i="8"/>
  <c r="L8145" i="8" s="1"/>
  <c r="F8145" i="8"/>
  <c r="K8145" i="8" s="1"/>
  <c r="G7830" i="8"/>
  <c r="L7830" i="8" s="1"/>
  <c r="F7830" i="8"/>
  <c r="K7830" i="8" s="1"/>
  <c r="J7830" i="8"/>
  <c r="O7830" i="8" s="1"/>
  <c r="I7830" i="8"/>
  <c r="N7830" i="8" s="1"/>
  <c r="H7830" i="8"/>
  <c r="M7830" i="8" s="1"/>
  <c r="I7428" i="8"/>
  <c r="N7428" i="8" s="1"/>
  <c r="J7428" i="8"/>
  <c r="O7428" i="8" s="1"/>
  <c r="H7428" i="8"/>
  <c r="M7428" i="8" s="1"/>
  <c r="G7428" i="8"/>
  <c r="L7428" i="8" s="1"/>
  <c r="F7428" i="8"/>
  <c r="K7428" i="8" s="1"/>
  <c r="J7026" i="8"/>
  <c r="O7026" i="8" s="1"/>
  <c r="I7026" i="8"/>
  <c r="N7026" i="8" s="1"/>
  <c r="H7026" i="8"/>
  <c r="M7026" i="8" s="1"/>
  <c r="G7026" i="8"/>
  <c r="L7026" i="8" s="1"/>
  <c r="F7026" i="8"/>
  <c r="K7026" i="8" s="1"/>
  <c r="J6631" i="8"/>
  <c r="O6631" i="8" s="1"/>
  <c r="I6631" i="8"/>
  <c r="N6631" i="8" s="1"/>
  <c r="H6631" i="8"/>
  <c r="M6631" i="8" s="1"/>
  <c r="G6631" i="8"/>
  <c r="L6631" i="8" s="1"/>
  <c r="F6631" i="8"/>
  <c r="K6631" i="8" s="1"/>
  <c r="J6308" i="8"/>
  <c r="O6308" i="8" s="1"/>
  <c r="I6308" i="8"/>
  <c r="N6308" i="8" s="1"/>
  <c r="H6308" i="8"/>
  <c r="M6308" i="8" s="1"/>
  <c r="G6308" i="8"/>
  <c r="L6308" i="8" s="1"/>
  <c r="F6308" i="8"/>
  <c r="K6308" i="8" s="1"/>
  <c r="F5949" i="8"/>
  <c r="K5949" i="8" s="1"/>
  <c r="J5949" i="8"/>
  <c r="O5949" i="8" s="1"/>
  <c r="I5949" i="8"/>
  <c r="N5949" i="8" s="1"/>
  <c r="H5949" i="8"/>
  <c r="M5949" i="8" s="1"/>
  <c r="G5949" i="8"/>
  <c r="L5949" i="8" s="1"/>
  <c r="F5608" i="8"/>
  <c r="K5608" i="8" s="1"/>
  <c r="H5608" i="8"/>
  <c r="M5608" i="8" s="1"/>
  <c r="G5608" i="8"/>
  <c r="L5608" i="8" s="1"/>
  <c r="J5608" i="8"/>
  <c r="O5608" i="8" s="1"/>
  <c r="I5608" i="8"/>
  <c r="N5608" i="8" s="1"/>
  <c r="J5310" i="8"/>
  <c r="O5310" i="8" s="1"/>
  <c r="I5310" i="8"/>
  <c r="N5310" i="8" s="1"/>
  <c r="H5310" i="8"/>
  <c r="M5310" i="8" s="1"/>
  <c r="G5310" i="8"/>
  <c r="L5310" i="8" s="1"/>
  <c r="F5310" i="8"/>
  <c r="K5310" i="8" s="1"/>
  <c r="J4986" i="8"/>
  <c r="O4986" i="8" s="1"/>
  <c r="I4986" i="8"/>
  <c r="N4986" i="8" s="1"/>
  <c r="H4986" i="8"/>
  <c r="M4986" i="8" s="1"/>
  <c r="G4986" i="8"/>
  <c r="L4986" i="8" s="1"/>
  <c r="F4986" i="8"/>
  <c r="K4986" i="8" s="1"/>
  <c r="J4466" i="8"/>
  <c r="O4466" i="8" s="1"/>
  <c r="I4466" i="8"/>
  <c r="N4466" i="8" s="1"/>
  <c r="H4466" i="8"/>
  <c r="M4466" i="8" s="1"/>
  <c r="G4466" i="8"/>
  <c r="L4466" i="8" s="1"/>
  <c r="F4466" i="8"/>
  <c r="K4466" i="8" s="1"/>
  <c r="F8649" i="8"/>
  <c r="K8649" i="8" s="1"/>
  <c r="G8649" i="8"/>
  <c r="L8649" i="8" s="1"/>
  <c r="I8649" i="8"/>
  <c r="N8649" i="8" s="1"/>
  <c r="H8649" i="8"/>
  <c r="M8649" i="8" s="1"/>
  <c r="J8649" i="8"/>
  <c r="O8649" i="8" s="1"/>
  <c r="J8346" i="8"/>
  <c r="O8346" i="8" s="1"/>
  <c r="I8346" i="8"/>
  <c r="N8346" i="8" s="1"/>
  <c r="H8346" i="8"/>
  <c r="M8346" i="8" s="1"/>
  <c r="G8346" i="8"/>
  <c r="L8346" i="8" s="1"/>
  <c r="F8346" i="8"/>
  <c r="K8346" i="8" s="1"/>
  <c r="J8070" i="8"/>
  <c r="O8070" i="8" s="1"/>
  <c r="I8070" i="8"/>
  <c r="N8070" i="8" s="1"/>
  <c r="H8070" i="8"/>
  <c r="M8070" i="8" s="1"/>
  <c r="G8070" i="8"/>
  <c r="L8070" i="8" s="1"/>
  <c r="F8070" i="8"/>
  <c r="K8070" i="8" s="1"/>
  <c r="H7845" i="8"/>
  <c r="M7845" i="8" s="1"/>
  <c r="G7845" i="8"/>
  <c r="L7845" i="8" s="1"/>
  <c r="F7845" i="8"/>
  <c r="K7845" i="8" s="1"/>
  <c r="J7845" i="8"/>
  <c r="O7845" i="8" s="1"/>
  <c r="I7845" i="8"/>
  <c r="N7845" i="8" s="1"/>
  <c r="J7625" i="8"/>
  <c r="O7625" i="8" s="1"/>
  <c r="I7625" i="8"/>
  <c r="N7625" i="8" s="1"/>
  <c r="H7625" i="8"/>
  <c r="M7625" i="8" s="1"/>
  <c r="G7625" i="8"/>
  <c r="L7625" i="8" s="1"/>
  <c r="F7625" i="8"/>
  <c r="K7625" i="8" s="1"/>
  <c r="J7367" i="8"/>
  <c r="O7367" i="8" s="1"/>
  <c r="F7367" i="8"/>
  <c r="K7367" i="8" s="1"/>
  <c r="G7367" i="8"/>
  <c r="L7367" i="8" s="1"/>
  <c r="I7367" i="8"/>
  <c r="N7367" i="8" s="1"/>
  <c r="H7367" i="8"/>
  <c r="M7367" i="8" s="1"/>
  <c r="J7067" i="8"/>
  <c r="O7067" i="8" s="1"/>
  <c r="I7067" i="8"/>
  <c r="N7067" i="8" s="1"/>
  <c r="H7067" i="8"/>
  <c r="M7067" i="8" s="1"/>
  <c r="G7067" i="8"/>
  <c r="L7067" i="8" s="1"/>
  <c r="F7067" i="8"/>
  <c r="K7067" i="8" s="1"/>
  <c r="I6847" i="8"/>
  <c r="N6847" i="8" s="1"/>
  <c r="J6847" i="8"/>
  <c r="O6847" i="8" s="1"/>
  <c r="G6847" i="8"/>
  <c r="L6847" i="8" s="1"/>
  <c r="F6847" i="8"/>
  <c r="K6847" i="8" s="1"/>
  <c r="H6847" i="8"/>
  <c r="M6847" i="8" s="1"/>
  <c r="F6588" i="8"/>
  <c r="K6588" i="8" s="1"/>
  <c r="J6588" i="8"/>
  <c r="O6588" i="8" s="1"/>
  <c r="I6588" i="8"/>
  <c r="N6588" i="8" s="1"/>
  <c r="H6588" i="8"/>
  <c r="M6588" i="8" s="1"/>
  <c r="G6588" i="8"/>
  <c r="L6588" i="8" s="1"/>
  <c r="J6368" i="8"/>
  <c r="O6368" i="8" s="1"/>
  <c r="I6368" i="8"/>
  <c r="N6368" i="8" s="1"/>
  <c r="H6368" i="8"/>
  <c r="M6368" i="8" s="1"/>
  <c r="G6368" i="8"/>
  <c r="L6368" i="8" s="1"/>
  <c r="F6368" i="8"/>
  <c r="K6368" i="8" s="1"/>
  <c r="G6064" i="8"/>
  <c r="L6064" i="8" s="1"/>
  <c r="J6064" i="8"/>
  <c r="O6064" i="8" s="1"/>
  <c r="I6064" i="8"/>
  <c r="N6064" i="8" s="1"/>
  <c r="H6064" i="8"/>
  <c r="M6064" i="8" s="1"/>
  <c r="F6064" i="8"/>
  <c r="K6064" i="8" s="1"/>
  <c r="J5829" i="8"/>
  <c r="O5829" i="8" s="1"/>
  <c r="I5829" i="8"/>
  <c r="N5829" i="8" s="1"/>
  <c r="H5829" i="8"/>
  <c r="M5829" i="8" s="1"/>
  <c r="G5829" i="8"/>
  <c r="L5829" i="8" s="1"/>
  <c r="F5829" i="8"/>
  <c r="K5829" i="8" s="1"/>
  <c r="G5607" i="8"/>
  <c r="L5607" i="8" s="1"/>
  <c r="F5607" i="8"/>
  <c r="K5607" i="8" s="1"/>
  <c r="J5607" i="8"/>
  <c r="O5607" i="8" s="1"/>
  <c r="I5607" i="8"/>
  <c r="N5607" i="8" s="1"/>
  <c r="H5607" i="8"/>
  <c r="M5607" i="8" s="1"/>
  <c r="J5410" i="8"/>
  <c r="O5410" i="8" s="1"/>
  <c r="I5410" i="8"/>
  <c r="N5410" i="8" s="1"/>
  <c r="H5410" i="8"/>
  <c r="M5410" i="8" s="1"/>
  <c r="G5410" i="8"/>
  <c r="L5410" i="8" s="1"/>
  <c r="F5410" i="8"/>
  <c r="K5410" i="8" s="1"/>
  <c r="G5068" i="8"/>
  <c r="L5068" i="8" s="1"/>
  <c r="H5068" i="8"/>
  <c r="M5068" i="8" s="1"/>
  <c r="J5068" i="8"/>
  <c r="O5068" i="8" s="1"/>
  <c r="I5068" i="8"/>
  <c r="N5068" i="8" s="1"/>
  <c r="F5068" i="8"/>
  <c r="K5068" i="8" s="1"/>
  <c r="H8705" i="8"/>
  <c r="M8705" i="8" s="1"/>
  <c r="F8705" i="8"/>
  <c r="K8705" i="8" s="1"/>
  <c r="I8705" i="8"/>
  <c r="N8705" i="8" s="1"/>
  <c r="J8705" i="8"/>
  <c r="O8705" i="8" s="1"/>
  <c r="G8705" i="8"/>
  <c r="L8705" i="8" s="1"/>
  <c r="J8367" i="8"/>
  <c r="O8367" i="8" s="1"/>
  <c r="I8367" i="8"/>
  <c r="N8367" i="8" s="1"/>
  <c r="H8367" i="8"/>
  <c r="M8367" i="8" s="1"/>
  <c r="G8367" i="8"/>
  <c r="L8367" i="8" s="1"/>
  <c r="F8367" i="8"/>
  <c r="K8367" i="8" s="1"/>
  <c r="J8126" i="8"/>
  <c r="O8126" i="8" s="1"/>
  <c r="H8126" i="8"/>
  <c r="M8126" i="8" s="1"/>
  <c r="I8126" i="8"/>
  <c r="N8126" i="8" s="1"/>
  <c r="G8126" i="8"/>
  <c r="L8126" i="8" s="1"/>
  <c r="F8126" i="8"/>
  <c r="K8126" i="8" s="1"/>
  <c r="J7887" i="8"/>
  <c r="O7887" i="8" s="1"/>
  <c r="I7887" i="8"/>
  <c r="N7887" i="8" s="1"/>
  <c r="H7887" i="8"/>
  <c r="M7887" i="8" s="1"/>
  <c r="G7887" i="8"/>
  <c r="L7887" i="8" s="1"/>
  <c r="F7887" i="8"/>
  <c r="K7887" i="8" s="1"/>
  <c r="G7248" i="8"/>
  <c r="L7248" i="8" s="1"/>
  <c r="J7248" i="8"/>
  <c r="O7248" i="8" s="1"/>
  <c r="I7248" i="8"/>
  <c r="N7248" i="8" s="1"/>
  <c r="H7248" i="8"/>
  <c r="M7248" i="8" s="1"/>
  <c r="F7248" i="8"/>
  <c r="K7248" i="8" s="1"/>
  <c r="H8680" i="8"/>
  <c r="M8680" i="8" s="1"/>
  <c r="G8680" i="8"/>
  <c r="L8680" i="8" s="1"/>
  <c r="I8680" i="8"/>
  <c r="N8680" i="8" s="1"/>
  <c r="F8680" i="8"/>
  <c r="K8680" i="8" s="1"/>
  <c r="J8680" i="8"/>
  <c r="O8680" i="8" s="1"/>
  <c r="J8579" i="8"/>
  <c r="O8579" i="8" s="1"/>
  <c r="I8579" i="8"/>
  <c r="N8579" i="8" s="1"/>
  <c r="H8579" i="8"/>
  <c r="M8579" i="8" s="1"/>
  <c r="G8579" i="8"/>
  <c r="L8579" i="8" s="1"/>
  <c r="F8579" i="8"/>
  <c r="K8579" i="8" s="1"/>
  <c r="J8481" i="8"/>
  <c r="O8481" i="8" s="1"/>
  <c r="F8481" i="8"/>
  <c r="K8481" i="8" s="1"/>
  <c r="I8481" i="8"/>
  <c r="N8481" i="8" s="1"/>
  <c r="H8481" i="8"/>
  <c r="M8481" i="8" s="1"/>
  <c r="G8481" i="8"/>
  <c r="L8481" i="8" s="1"/>
  <c r="J8380" i="8"/>
  <c r="O8380" i="8" s="1"/>
  <c r="I8380" i="8"/>
  <c r="N8380" i="8" s="1"/>
  <c r="H8380" i="8"/>
  <c r="M8380" i="8" s="1"/>
  <c r="G8380" i="8"/>
  <c r="L8380" i="8" s="1"/>
  <c r="F8380" i="8"/>
  <c r="K8380" i="8" s="1"/>
  <c r="I8240" i="8"/>
  <c r="N8240" i="8" s="1"/>
  <c r="H8240" i="8"/>
  <c r="M8240" i="8" s="1"/>
  <c r="G8240" i="8"/>
  <c r="L8240" i="8" s="1"/>
  <c r="F8240" i="8"/>
  <c r="K8240" i="8" s="1"/>
  <c r="J8240" i="8"/>
  <c r="O8240" i="8" s="1"/>
  <c r="I7842" i="8"/>
  <c r="N7842" i="8" s="1"/>
  <c r="J7842" i="8"/>
  <c r="O7842" i="8" s="1"/>
  <c r="F7842" i="8"/>
  <c r="K7842" i="8" s="1"/>
  <c r="G7842" i="8"/>
  <c r="L7842" i="8" s="1"/>
  <c r="H7842" i="8"/>
  <c r="M7842" i="8" s="1"/>
  <c r="J8718" i="8"/>
  <c r="O8718" i="8" s="1"/>
  <c r="I8718" i="8"/>
  <c r="N8718" i="8" s="1"/>
  <c r="H8718" i="8"/>
  <c r="M8718" i="8" s="1"/>
  <c r="G8718" i="8"/>
  <c r="L8718" i="8" s="1"/>
  <c r="F8718" i="8"/>
  <c r="K8718" i="8" s="1"/>
  <c r="F8596" i="8"/>
  <c r="K8596" i="8" s="1"/>
  <c r="H8596" i="8"/>
  <c r="M8596" i="8" s="1"/>
  <c r="J8596" i="8"/>
  <c r="O8596" i="8" s="1"/>
  <c r="I8596" i="8"/>
  <c r="N8596" i="8" s="1"/>
  <c r="G8596" i="8"/>
  <c r="L8596" i="8" s="1"/>
  <c r="J8480" i="8"/>
  <c r="O8480" i="8" s="1"/>
  <c r="I8480" i="8"/>
  <c r="N8480" i="8" s="1"/>
  <c r="H8480" i="8"/>
  <c r="M8480" i="8" s="1"/>
  <c r="G8480" i="8"/>
  <c r="L8480" i="8" s="1"/>
  <c r="F8480" i="8"/>
  <c r="K8480" i="8" s="1"/>
  <c r="H8379" i="8"/>
  <c r="M8379" i="8" s="1"/>
  <c r="G8379" i="8"/>
  <c r="L8379" i="8" s="1"/>
  <c r="F8379" i="8"/>
  <c r="K8379" i="8" s="1"/>
  <c r="J8379" i="8"/>
  <c r="O8379" i="8" s="1"/>
  <c r="I8379" i="8"/>
  <c r="N8379" i="8" s="1"/>
  <c r="J8217" i="8"/>
  <c r="O8217" i="8" s="1"/>
  <c r="H8217" i="8"/>
  <c r="M8217" i="8" s="1"/>
  <c r="G8217" i="8"/>
  <c r="L8217" i="8" s="1"/>
  <c r="F8217" i="8"/>
  <c r="K8217" i="8" s="1"/>
  <c r="I8217" i="8"/>
  <c r="N8217" i="8" s="1"/>
  <c r="H8078" i="8"/>
  <c r="M8078" i="8" s="1"/>
  <c r="F8078" i="8"/>
  <c r="K8078" i="8" s="1"/>
  <c r="J8078" i="8"/>
  <c r="O8078" i="8" s="1"/>
  <c r="I8078" i="8"/>
  <c r="N8078" i="8" s="1"/>
  <c r="G8078" i="8"/>
  <c r="L8078" i="8" s="1"/>
  <c r="J7959" i="8"/>
  <c r="O7959" i="8" s="1"/>
  <c r="I7959" i="8"/>
  <c r="N7959" i="8" s="1"/>
  <c r="H7959" i="8"/>
  <c r="M7959" i="8" s="1"/>
  <c r="G7959" i="8"/>
  <c r="L7959" i="8" s="1"/>
  <c r="F7959" i="8"/>
  <c r="K7959" i="8" s="1"/>
  <c r="G7838" i="8"/>
  <c r="L7838" i="8" s="1"/>
  <c r="F7838" i="8"/>
  <c r="K7838" i="8" s="1"/>
  <c r="J7838" i="8"/>
  <c r="O7838" i="8" s="1"/>
  <c r="I7838" i="8"/>
  <c r="N7838" i="8" s="1"/>
  <c r="H7838" i="8"/>
  <c r="M7838" i="8" s="1"/>
  <c r="J7736" i="8"/>
  <c r="O7736" i="8" s="1"/>
  <c r="I7736" i="8"/>
  <c r="N7736" i="8" s="1"/>
  <c r="H7736" i="8"/>
  <c r="M7736" i="8" s="1"/>
  <c r="G7736" i="8"/>
  <c r="L7736" i="8" s="1"/>
  <c r="F7736" i="8"/>
  <c r="K7736" i="8" s="1"/>
  <c r="I7660" i="8"/>
  <c r="N7660" i="8" s="1"/>
  <c r="H7660" i="8"/>
  <c r="M7660" i="8" s="1"/>
  <c r="G7660" i="8"/>
  <c r="L7660" i="8" s="1"/>
  <c r="F7660" i="8"/>
  <c r="K7660" i="8" s="1"/>
  <c r="J7660" i="8"/>
  <c r="O7660" i="8" s="1"/>
  <c r="H7557" i="8"/>
  <c r="M7557" i="8" s="1"/>
  <c r="G7557" i="8"/>
  <c r="L7557" i="8" s="1"/>
  <c r="F7557" i="8"/>
  <c r="K7557" i="8" s="1"/>
  <c r="J7557" i="8"/>
  <c r="O7557" i="8" s="1"/>
  <c r="I7557" i="8"/>
  <c r="N7557" i="8" s="1"/>
  <c r="J7461" i="8"/>
  <c r="O7461" i="8" s="1"/>
  <c r="F7461" i="8"/>
  <c r="K7461" i="8" s="1"/>
  <c r="I7461" i="8"/>
  <c r="N7461" i="8" s="1"/>
  <c r="H7461" i="8"/>
  <c r="M7461" i="8" s="1"/>
  <c r="G7461" i="8"/>
  <c r="L7461" i="8" s="1"/>
  <c r="J7317" i="8"/>
  <c r="O7317" i="8" s="1"/>
  <c r="I7317" i="8"/>
  <c r="N7317" i="8" s="1"/>
  <c r="G7317" i="8"/>
  <c r="L7317" i="8" s="1"/>
  <c r="F7317" i="8"/>
  <c r="K7317" i="8" s="1"/>
  <c r="H7317" i="8"/>
  <c r="M7317" i="8" s="1"/>
  <c r="I7200" i="8"/>
  <c r="N7200" i="8" s="1"/>
  <c r="H7200" i="8"/>
  <c r="M7200" i="8" s="1"/>
  <c r="G7200" i="8"/>
  <c r="L7200" i="8" s="1"/>
  <c r="F7200" i="8"/>
  <c r="K7200" i="8" s="1"/>
  <c r="J7200" i="8"/>
  <c r="O7200" i="8" s="1"/>
  <c r="J7081" i="8"/>
  <c r="O7081" i="8" s="1"/>
  <c r="I7081" i="8"/>
  <c r="N7081" i="8" s="1"/>
  <c r="H7081" i="8"/>
  <c r="M7081" i="8" s="1"/>
  <c r="G7081" i="8"/>
  <c r="L7081" i="8" s="1"/>
  <c r="F7081" i="8"/>
  <c r="K7081" i="8" s="1"/>
  <c r="J6938" i="8"/>
  <c r="O6938" i="8" s="1"/>
  <c r="F6938" i="8"/>
  <c r="K6938" i="8" s="1"/>
  <c r="I6938" i="8"/>
  <c r="N6938" i="8" s="1"/>
  <c r="H6938" i="8"/>
  <c r="M6938" i="8" s="1"/>
  <c r="G6938" i="8"/>
  <c r="L6938" i="8" s="1"/>
  <c r="J6797" i="8"/>
  <c r="O6797" i="8" s="1"/>
  <c r="I6797" i="8"/>
  <c r="N6797" i="8" s="1"/>
  <c r="H6797" i="8"/>
  <c r="M6797" i="8" s="1"/>
  <c r="G6797" i="8"/>
  <c r="L6797" i="8" s="1"/>
  <c r="F6797" i="8"/>
  <c r="K6797" i="8" s="1"/>
  <c r="I6679" i="8"/>
  <c r="N6679" i="8" s="1"/>
  <c r="J6679" i="8"/>
  <c r="O6679" i="8" s="1"/>
  <c r="H6679" i="8"/>
  <c r="M6679" i="8" s="1"/>
  <c r="G6679" i="8"/>
  <c r="L6679" i="8" s="1"/>
  <c r="F6679" i="8"/>
  <c r="K6679" i="8" s="1"/>
  <c r="J6037" i="8"/>
  <c r="O6037" i="8" s="1"/>
  <c r="F6037" i="8"/>
  <c r="K6037" i="8" s="1"/>
  <c r="I6037" i="8"/>
  <c r="N6037" i="8" s="1"/>
  <c r="H6037" i="8"/>
  <c r="M6037" i="8" s="1"/>
  <c r="G6037" i="8"/>
  <c r="L6037" i="8" s="1"/>
  <c r="G8578" i="8"/>
  <c r="L8578" i="8" s="1"/>
  <c r="F8578" i="8"/>
  <c r="K8578" i="8" s="1"/>
  <c r="I8578" i="8"/>
  <c r="N8578" i="8" s="1"/>
  <c r="H8578" i="8"/>
  <c r="M8578" i="8" s="1"/>
  <c r="J8578" i="8"/>
  <c r="O8578" i="8" s="1"/>
  <c r="F8591" i="8"/>
  <c r="K8591" i="8" s="1"/>
  <c r="J8591" i="8"/>
  <c r="O8591" i="8" s="1"/>
  <c r="G8591" i="8"/>
  <c r="L8591" i="8" s="1"/>
  <c r="I8591" i="8"/>
  <c r="N8591" i="8" s="1"/>
  <c r="H8591" i="8"/>
  <c r="M8591" i="8" s="1"/>
  <c r="G8409" i="8"/>
  <c r="L8409" i="8" s="1"/>
  <c r="F8409" i="8"/>
  <c r="K8409" i="8" s="1"/>
  <c r="J8409" i="8"/>
  <c r="O8409" i="8" s="1"/>
  <c r="I8409" i="8"/>
  <c r="N8409" i="8" s="1"/>
  <c r="H8409" i="8"/>
  <c r="M8409" i="8" s="1"/>
  <c r="G8212" i="8"/>
  <c r="L8212" i="8" s="1"/>
  <c r="J8212" i="8"/>
  <c r="O8212" i="8" s="1"/>
  <c r="I8212" i="8"/>
  <c r="N8212" i="8" s="1"/>
  <c r="H8212" i="8"/>
  <c r="M8212" i="8" s="1"/>
  <c r="F8212" i="8"/>
  <c r="K8212" i="8" s="1"/>
  <c r="J8032" i="8"/>
  <c r="O8032" i="8" s="1"/>
  <c r="F8032" i="8"/>
  <c r="K8032" i="8" s="1"/>
  <c r="G8032" i="8"/>
  <c r="L8032" i="8" s="1"/>
  <c r="I8032" i="8"/>
  <c r="N8032" i="8" s="1"/>
  <c r="H8032" i="8"/>
  <c r="M8032" i="8" s="1"/>
  <c r="I7912" i="8"/>
  <c r="N7912" i="8" s="1"/>
  <c r="H7912" i="8"/>
  <c r="M7912" i="8" s="1"/>
  <c r="G7912" i="8"/>
  <c r="L7912" i="8" s="1"/>
  <c r="F7912" i="8"/>
  <c r="K7912" i="8" s="1"/>
  <c r="J7912" i="8"/>
  <c r="O7912" i="8" s="1"/>
  <c r="J7729" i="8"/>
  <c r="O7729" i="8" s="1"/>
  <c r="I7729" i="8"/>
  <c r="N7729" i="8" s="1"/>
  <c r="H7729" i="8"/>
  <c r="M7729" i="8" s="1"/>
  <c r="G7729" i="8"/>
  <c r="L7729" i="8" s="1"/>
  <c r="F7729" i="8"/>
  <c r="K7729" i="8" s="1"/>
  <c r="J7571" i="8"/>
  <c r="O7571" i="8" s="1"/>
  <c r="I7571" i="8"/>
  <c r="N7571" i="8" s="1"/>
  <c r="H7571" i="8"/>
  <c r="M7571" i="8" s="1"/>
  <c r="G7571" i="8"/>
  <c r="L7571" i="8" s="1"/>
  <c r="F7571" i="8"/>
  <c r="K7571" i="8" s="1"/>
  <c r="J8648" i="8"/>
  <c r="O8648" i="8" s="1"/>
  <c r="I8648" i="8"/>
  <c r="N8648" i="8" s="1"/>
  <c r="H8648" i="8"/>
  <c r="M8648" i="8" s="1"/>
  <c r="G8648" i="8"/>
  <c r="L8648" i="8" s="1"/>
  <c r="F8648" i="8"/>
  <c r="K8648" i="8" s="1"/>
  <c r="G8430" i="8"/>
  <c r="L8430" i="8" s="1"/>
  <c r="J8430" i="8"/>
  <c r="O8430" i="8" s="1"/>
  <c r="I8430" i="8"/>
  <c r="N8430" i="8" s="1"/>
  <c r="H8430" i="8"/>
  <c r="M8430" i="8" s="1"/>
  <c r="F8430" i="8"/>
  <c r="K8430" i="8" s="1"/>
  <c r="I8250" i="8"/>
  <c r="N8250" i="8" s="1"/>
  <c r="J8250" i="8"/>
  <c r="O8250" i="8" s="1"/>
  <c r="H8250" i="8"/>
  <c r="M8250" i="8" s="1"/>
  <c r="G8250" i="8"/>
  <c r="L8250" i="8" s="1"/>
  <c r="F8250" i="8"/>
  <c r="K8250" i="8" s="1"/>
  <c r="J8109" i="8"/>
  <c r="O8109" i="8" s="1"/>
  <c r="I8109" i="8"/>
  <c r="N8109" i="8" s="1"/>
  <c r="H8109" i="8"/>
  <c r="M8109" i="8" s="1"/>
  <c r="G8109" i="8"/>
  <c r="L8109" i="8" s="1"/>
  <c r="F8109" i="8"/>
  <c r="K8109" i="8" s="1"/>
  <c r="J7890" i="8"/>
  <c r="O7890" i="8" s="1"/>
  <c r="I7890" i="8"/>
  <c r="N7890" i="8" s="1"/>
  <c r="H7890" i="8"/>
  <c r="M7890" i="8" s="1"/>
  <c r="G7890" i="8"/>
  <c r="L7890" i="8" s="1"/>
  <c r="F7890" i="8"/>
  <c r="K7890" i="8" s="1"/>
  <c r="J7670" i="8"/>
  <c r="O7670" i="8" s="1"/>
  <c r="I7670" i="8"/>
  <c r="N7670" i="8" s="1"/>
  <c r="H7670" i="8"/>
  <c r="M7670" i="8" s="1"/>
  <c r="G7670" i="8"/>
  <c r="L7670" i="8" s="1"/>
  <c r="F7670" i="8"/>
  <c r="K7670" i="8" s="1"/>
  <c r="J7509" i="8"/>
  <c r="O7509" i="8" s="1"/>
  <c r="I7509" i="8"/>
  <c r="N7509" i="8" s="1"/>
  <c r="H7509" i="8"/>
  <c r="M7509" i="8" s="1"/>
  <c r="G7509" i="8"/>
  <c r="L7509" i="8" s="1"/>
  <c r="F7509" i="8"/>
  <c r="K7509" i="8" s="1"/>
  <c r="G7292" i="8"/>
  <c r="L7292" i="8" s="1"/>
  <c r="J7292" i="8"/>
  <c r="O7292" i="8" s="1"/>
  <c r="I7292" i="8"/>
  <c r="N7292" i="8" s="1"/>
  <c r="H7292" i="8"/>
  <c r="M7292" i="8" s="1"/>
  <c r="F7292" i="8"/>
  <c r="K7292" i="8" s="1"/>
  <c r="J7071" i="8"/>
  <c r="O7071" i="8" s="1"/>
  <c r="I7071" i="8"/>
  <c r="N7071" i="8" s="1"/>
  <c r="H7071" i="8"/>
  <c r="M7071" i="8" s="1"/>
  <c r="G7071" i="8"/>
  <c r="L7071" i="8" s="1"/>
  <c r="F7071" i="8"/>
  <c r="K7071" i="8" s="1"/>
  <c r="J6891" i="8"/>
  <c r="O6891" i="8" s="1"/>
  <c r="I6891" i="8"/>
  <c r="N6891" i="8" s="1"/>
  <c r="H6891" i="8"/>
  <c r="M6891" i="8" s="1"/>
  <c r="G6891" i="8"/>
  <c r="L6891" i="8" s="1"/>
  <c r="F6891" i="8"/>
  <c r="K6891" i="8" s="1"/>
  <c r="J6671" i="8"/>
  <c r="O6671" i="8" s="1"/>
  <c r="I6671" i="8"/>
  <c r="N6671" i="8" s="1"/>
  <c r="H6671" i="8"/>
  <c r="M6671" i="8" s="1"/>
  <c r="G6671" i="8"/>
  <c r="L6671" i="8" s="1"/>
  <c r="F6671" i="8"/>
  <c r="K6671" i="8" s="1"/>
  <c r="J6450" i="8"/>
  <c r="O6450" i="8" s="1"/>
  <c r="F6450" i="8"/>
  <c r="K6450" i="8" s="1"/>
  <c r="I6450" i="8"/>
  <c r="N6450" i="8" s="1"/>
  <c r="H6450" i="8"/>
  <c r="M6450" i="8" s="1"/>
  <c r="G6450" i="8"/>
  <c r="L6450" i="8" s="1"/>
  <c r="J6250" i="8"/>
  <c r="O6250" i="8" s="1"/>
  <c r="I6250" i="8"/>
  <c r="N6250" i="8" s="1"/>
  <c r="H6250" i="8"/>
  <c r="M6250" i="8" s="1"/>
  <c r="G6250" i="8"/>
  <c r="L6250" i="8" s="1"/>
  <c r="F6250" i="8"/>
  <c r="K6250" i="8" s="1"/>
  <c r="H6131" i="8"/>
  <c r="M6131" i="8" s="1"/>
  <c r="F6131" i="8"/>
  <c r="K6131" i="8" s="1"/>
  <c r="J6131" i="8"/>
  <c r="O6131" i="8" s="1"/>
  <c r="I6131" i="8"/>
  <c r="N6131" i="8" s="1"/>
  <c r="G6131" i="8"/>
  <c r="L6131" i="8" s="1"/>
  <c r="J5848" i="8"/>
  <c r="O5848" i="8" s="1"/>
  <c r="I5848" i="8"/>
  <c r="N5848" i="8" s="1"/>
  <c r="H5848" i="8"/>
  <c r="M5848" i="8" s="1"/>
  <c r="G5848" i="8"/>
  <c r="L5848" i="8" s="1"/>
  <c r="F5848" i="8"/>
  <c r="K5848" i="8" s="1"/>
  <c r="I8650" i="8"/>
  <c r="N8650" i="8" s="1"/>
  <c r="H8650" i="8"/>
  <c r="M8650" i="8" s="1"/>
  <c r="G8650" i="8"/>
  <c r="L8650" i="8" s="1"/>
  <c r="F8650" i="8"/>
  <c r="K8650" i="8" s="1"/>
  <c r="J8650" i="8"/>
  <c r="O8650" i="8" s="1"/>
  <c r="J8407" i="8"/>
  <c r="O8407" i="8" s="1"/>
  <c r="I8407" i="8"/>
  <c r="N8407" i="8" s="1"/>
  <c r="H8407" i="8"/>
  <c r="M8407" i="8" s="1"/>
  <c r="G8407" i="8"/>
  <c r="L8407" i="8" s="1"/>
  <c r="F8407" i="8"/>
  <c r="K8407" i="8" s="1"/>
  <c r="J8130" i="8"/>
  <c r="O8130" i="8" s="1"/>
  <c r="F8130" i="8"/>
  <c r="K8130" i="8" s="1"/>
  <c r="G8130" i="8"/>
  <c r="L8130" i="8" s="1"/>
  <c r="I8130" i="8"/>
  <c r="N8130" i="8" s="1"/>
  <c r="H8130" i="8"/>
  <c r="M8130" i="8" s="1"/>
  <c r="J7967" i="8"/>
  <c r="O7967" i="8" s="1"/>
  <c r="I7967" i="8"/>
  <c r="N7967" i="8" s="1"/>
  <c r="H7967" i="8"/>
  <c r="M7967" i="8" s="1"/>
  <c r="G7967" i="8"/>
  <c r="L7967" i="8" s="1"/>
  <c r="F7967" i="8"/>
  <c r="K7967" i="8" s="1"/>
  <c r="J7730" i="8"/>
  <c r="O7730" i="8" s="1"/>
  <c r="I7730" i="8"/>
  <c r="N7730" i="8" s="1"/>
  <c r="H7730" i="8"/>
  <c r="M7730" i="8" s="1"/>
  <c r="G7730" i="8"/>
  <c r="L7730" i="8" s="1"/>
  <c r="F7730" i="8"/>
  <c r="K7730" i="8" s="1"/>
  <c r="G7530" i="8"/>
  <c r="L7530" i="8" s="1"/>
  <c r="F7530" i="8"/>
  <c r="K7530" i="8" s="1"/>
  <c r="I7530" i="8"/>
  <c r="N7530" i="8" s="1"/>
  <c r="J7530" i="8"/>
  <c r="O7530" i="8" s="1"/>
  <c r="H7530" i="8"/>
  <c r="M7530" i="8" s="1"/>
  <c r="H7269" i="8"/>
  <c r="M7269" i="8" s="1"/>
  <c r="G7269" i="8"/>
  <c r="L7269" i="8" s="1"/>
  <c r="F7269" i="8"/>
  <c r="K7269" i="8" s="1"/>
  <c r="J7269" i="8"/>
  <c r="O7269" i="8" s="1"/>
  <c r="I7269" i="8"/>
  <c r="N7269" i="8" s="1"/>
  <c r="J7031" i="8"/>
  <c r="O7031" i="8" s="1"/>
  <c r="I7031" i="8"/>
  <c r="N7031" i="8" s="1"/>
  <c r="H7031" i="8"/>
  <c r="M7031" i="8" s="1"/>
  <c r="G7031" i="8"/>
  <c r="L7031" i="8" s="1"/>
  <c r="F7031" i="8"/>
  <c r="K7031" i="8" s="1"/>
  <c r="I6749" i="8"/>
  <c r="N6749" i="8" s="1"/>
  <c r="H6749" i="8"/>
  <c r="M6749" i="8" s="1"/>
  <c r="G6749" i="8"/>
  <c r="L6749" i="8" s="1"/>
  <c r="F6749" i="8"/>
  <c r="K6749" i="8" s="1"/>
  <c r="J6749" i="8"/>
  <c r="O6749" i="8" s="1"/>
  <c r="J6508" i="8"/>
  <c r="O6508" i="8" s="1"/>
  <c r="I6508" i="8"/>
  <c r="N6508" i="8" s="1"/>
  <c r="H6508" i="8"/>
  <c r="M6508" i="8" s="1"/>
  <c r="G6508" i="8"/>
  <c r="L6508" i="8" s="1"/>
  <c r="F6508" i="8"/>
  <c r="K6508" i="8" s="1"/>
  <c r="G6289" i="8"/>
  <c r="L6289" i="8" s="1"/>
  <c r="J6289" i="8"/>
  <c r="O6289" i="8" s="1"/>
  <c r="I6289" i="8"/>
  <c r="N6289" i="8" s="1"/>
  <c r="H6289" i="8"/>
  <c r="M6289" i="8" s="1"/>
  <c r="F6289" i="8"/>
  <c r="K6289" i="8" s="1"/>
  <c r="F6047" i="8"/>
  <c r="K6047" i="8" s="1"/>
  <c r="J6047" i="8"/>
  <c r="O6047" i="8" s="1"/>
  <c r="I6047" i="8"/>
  <c r="N6047" i="8" s="1"/>
  <c r="H6047" i="8"/>
  <c r="M6047" i="8" s="1"/>
  <c r="G6047" i="8"/>
  <c r="L6047" i="8" s="1"/>
  <c r="H5790" i="8"/>
  <c r="M5790" i="8" s="1"/>
  <c r="F5790" i="8"/>
  <c r="K5790" i="8" s="1"/>
  <c r="I5790" i="8"/>
  <c r="N5790" i="8" s="1"/>
  <c r="G5790" i="8"/>
  <c r="L5790" i="8" s="1"/>
  <c r="J5790" i="8"/>
  <c r="O5790" i="8" s="1"/>
  <c r="I5549" i="8"/>
  <c r="N5549" i="8" s="1"/>
  <c r="J5549" i="8"/>
  <c r="O5549" i="8" s="1"/>
  <c r="H5549" i="8"/>
  <c r="M5549" i="8" s="1"/>
  <c r="G5549" i="8"/>
  <c r="L5549" i="8" s="1"/>
  <c r="F5549" i="8"/>
  <c r="K5549" i="8" s="1"/>
  <c r="J5307" i="8"/>
  <c r="O5307" i="8" s="1"/>
  <c r="I5307" i="8"/>
  <c r="N5307" i="8" s="1"/>
  <c r="H5307" i="8"/>
  <c r="M5307" i="8" s="1"/>
  <c r="G5307" i="8"/>
  <c r="L5307" i="8" s="1"/>
  <c r="F5307" i="8"/>
  <c r="K5307" i="8" s="1"/>
  <c r="F5091" i="8"/>
  <c r="K5091" i="8" s="1"/>
  <c r="J5091" i="8"/>
  <c r="O5091" i="8" s="1"/>
  <c r="I5091" i="8"/>
  <c r="N5091" i="8" s="1"/>
  <c r="H5091" i="8"/>
  <c r="M5091" i="8" s="1"/>
  <c r="G5091" i="8"/>
  <c r="L5091" i="8" s="1"/>
  <c r="G4868" i="8"/>
  <c r="L4868" i="8" s="1"/>
  <c r="H4868" i="8"/>
  <c r="M4868" i="8" s="1"/>
  <c r="J4868" i="8"/>
  <c r="O4868" i="8" s="1"/>
  <c r="I4868" i="8"/>
  <c r="N4868" i="8" s="1"/>
  <c r="F4868" i="8"/>
  <c r="K4868" i="8" s="1"/>
  <c r="G4651" i="8"/>
  <c r="L4651" i="8" s="1"/>
  <c r="J4651" i="8"/>
  <c r="O4651" i="8" s="1"/>
  <c r="I4651" i="8"/>
  <c r="N4651" i="8" s="1"/>
  <c r="H4651" i="8"/>
  <c r="M4651" i="8" s="1"/>
  <c r="F4651" i="8"/>
  <c r="K4651" i="8" s="1"/>
  <c r="I4369" i="8"/>
  <c r="N4369" i="8" s="1"/>
  <c r="J4369" i="8"/>
  <c r="O4369" i="8" s="1"/>
  <c r="H4369" i="8"/>
  <c r="M4369" i="8" s="1"/>
  <c r="G4369" i="8"/>
  <c r="L4369" i="8" s="1"/>
  <c r="F4369" i="8"/>
  <c r="K4369" i="8" s="1"/>
  <c r="F8668" i="8"/>
  <c r="K8668" i="8" s="1"/>
  <c r="H8668" i="8"/>
  <c r="M8668" i="8" s="1"/>
  <c r="G8668" i="8"/>
  <c r="L8668" i="8" s="1"/>
  <c r="J8668" i="8"/>
  <c r="O8668" i="8" s="1"/>
  <c r="I8668" i="8"/>
  <c r="N8668" i="8" s="1"/>
  <c r="I8488" i="8"/>
  <c r="N8488" i="8" s="1"/>
  <c r="G8488" i="8"/>
  <c r="L8488" i="8" s="1"/>
  <c r="J8488" i="8"/>
  <c r="O8488" i="8" s="1"/>
  <c r="H8488" i="8"/>
  <c r="M8488" i="8" s="1"/>
  <c r="F8488" i="8"/>
  <c r="K8488" i="8" s="1"/>
  <c r="J8229" i="8"/>
  <c r="O8229" i="8" s="1"/>
  <c r="F8229" i="8"/>
  <c r="K8229" i="8" s="1"/>
  <c r="I8229" i="8"/>
  <c r="N8229" i="8" s="1"/>
  <c r="H8229" i="8"/>
  <c r="M8229" i="8" s="1"/>
  <c r="G8229" i="8"/>
  <c r="L8229" i="8" s="1"/>
  <c r="J7986" i="8"/>
  <c r="O7986" i="8" s="1"/>
  <c r="I7986" i="8"/>
  <c r="N7986" i="8" s="1"/>
  <c r="H7986" i="8"/>
  <c r="M7986" i="8" s="1"/>
  <c r="G7986" i="8"/>
  <c r="L7986" i="8" s="1"/>
  <c r="F7986" i="8"/>
  <c r="K7986" i="8" s="1"/>
  <c r="G7808" i="8"/>
  <c r="L7808" i="8" s="1"/>
  <c r="J7808" i="8"/>
  <c r="O7808" i="8" s="1"/>
  <c r="I7808" i="8"/>
  <c r="N7808" i="8" s="1"/>
  <c r="H7808" i="8"/>
  <c r="M7808" i="8" s="1"/>
  <c r="F7808" i="8"/>
  <c r="K7808" i="8" s="1"/>
  <c r="H7587" i="8"/>
  <c r="M7587" i="8" s="1"/>
  <c r="I7587" i="8"/>
  <c r="N7587" i="8" s="1"/>
  <c r="J7587" i="8"/>
  <c r="O7587" i="8" s="1"/>
  <c r="G7587" i="8"/>
  <c r="L7587" i="8" s="1"/>
  <c r="F7587" i="8"/>
  <c r="K7587" i="8" s="1"/>
  <c r="F7349" i="8"/>
  <c r="K7349" i="8" s="1"/>
  <c r="H7349" i="8"/>
  <c r="M7349" i="8" s="1"/>
  <c r="J7349" i="8"/>
  <c r="O7349" i="8" s="1"/>
  <c r="I7349" i="8"/>
  <c r="N7349" i="8" s="1"/>
  <c r="G7349" i="8"/>
  <c r="L7349" i="8" s="1"/>
  <c r="J7106" i="8"/>
  <c r="O7106" i="8" s="1"/>
  <c r="F7106" i="8"/>
  <c r="K7106" i="8" s="1"/>
  <c r="I7106" i="8"/>
  <c r="N7106" i="8" s="1"/>
  <c r="H7106" i="8"/>
  <c r="M7106" i="8" s="1"/>
  <c r="G7106" i="8"/>
  <c r="L7106" i="8" s="1"/>
  <c r="I6849" i="8"/>
  <c r="N6849" i="8" s="1"/>
  <c r="H6849" i="8"/>
  <c r="M6849" i="8" s="1"/>
  <c r="G6849" i="8"/>
  <c r="L6849" i="8" s="1"/>
  <c r="F6849" i="8"/>
  <c r="K6849" i="8" s="1"/>
  <c r="J6849" i="8"/>
  <c r="O6849" i="8" s="1"/>
  <c r="J6646" i="8"/>
  <c r="O6646" i="8" s="1"/>
  <c r="H6646" i="8"/>
  <c r="M6646" i="8" s="1"/>
  <c r="G6646" i="8"/>
  <c r="L6646" i="8" s="1"/>
  <c r="F6646" i="8"/>
  <c r="K6646" i="8" s="1"/>
  <c r="I6646" i="8"/>
  <c r="N6646" i="8" s="1"/>
  <c r="J6448" i="8"/>
  <c r="O6448" i="8" s="1"/>
  <c r="I6448" i="8"/>
  <c r="N6448" i="8" s="1"/>
  <c r="H6448" i="8"/>
  <c r="M6448" i="8" s="1"/>
  <c r="G6448" i="8"/>
  <c r="L6448" i="8" s="1"/>
  <c r="F6448" i="8"/>
  <c r="K6448" i="8" s="1"/>
  <c r="F6227" i="8"/>
  <c r="K6227" i="8" s="1"/>
  <c r="J6227" i="8"/>
  <c r="O6227" i="8" s="1"/>
  <c r="I6227" i="8"/>
  <c r="N6227" i="8" s="1"/>
  <c r="H6227" i="8"/>
  <c r="M6227" i="8" s="1"/>
  <c r="G6227" i="8"/>
  <c r="L6227" i="8" s="1"/>
  <c r="I6026" i="8"/>
  <c r="N6026" i="8" s="1"/>
  <c r="G6026" i="8"/>
  <c r="L6026" i="8" s="1"/>
  <c r="F6026" i="8"/>
  <c r="K6026" i="8" s="1"/>
  <c r="J6026" i="8"/>
  <c r="O6026" i="8" s="1"/>
  <c r="H6026" i="8"/>
  <c r="M6026" i="8" s="1"/>
  <c r="F5866" i="8"/>
  <c r="K5866" i="8" s="1"/>
  <c r="J5866" i="8"/>
  <c r="O5866" i="8" s="1"/>
  <c r="I5866" i="8"/>
  <c r="N5866" i="8" s="1"/>
  <c r="H5866" i="8"/>
  <c r="M5866" i="8" s="1"/>
  <c r="G5866" i="8"/>
  <c r="L5866" i="8" s="1"/>
  <c r="J5665" i="8"/>
  <c r="O5665" i="8" s="1"/>
  <c r="I5665" i="8"/>
  <c r="N5665" i="8" s="1"/>
  <c r="H5665" i="8"/>
  <c r="M5665" i="8" s="1"/>
  <c r="G5665" i="8"/>
  <c r="L5665" i="8" s="1"/>
  <c r="F5665" i="8"/>
  <c r="K5665" i="8" s="1"/>
  <c r="G5430" i="8"/>
  <c r="L5430" i="8" s="1"/>
  <c r="F5430" i="8"/>
  <c r="K5430" i="8" s="1"/>
  <c r="J5430" i="8"/>
  <c r="O5430" i="8" s="1"/>
  <c r="I5430" i="8"/>
  <c r="N5430" i="8" s="1"/>
  <c r="H5430" i="8"/>
  <c r="M5430" i="8" s="1"/>
  <c r="J5266" i="8"/>
  <c r="O5266" i="8" s="1"/>
  <c r="I5266" i="8"/>
  <c r="N5266" i="8" s="1"/>
  <c r="H5266" i="8"/>
  <c r="M5266" i="8" s="1"/>
  <c r="G5266" i="8"/>
  <c r="L5266" i="8" s="1"/>
  <c r="F5266" i="8"/>
  <c r="K5266" i="8" s="1"/>
  <c r="G5128" i="8"/>
  <c r="L5128" i="8" s="1"/>
  <c r="H5128" i="8"/>
  <c r="M5128" i="8" s="1"/>
  <c r="I5128" i="8"/>
  <c r="N5128" i="8" s="1"/>
  <c r="F5128" i="8"/>
  <c r="K5128" i="8" s="1"/>
  <c r="J5128" i="8"/>
  <c r="O5128" i="8" s="1"/>
  <c r="J4907" i="8"/>
  <c r="O4907" i="8" s="1"/>
  <c r="I4907" i="8"/>
  <c r="N4907" i="8" s="1"/>
  <c r="H4907" i="8"/>
  <c r="M4907" i="8" s="1"/>
  <c r="G4907" i="8"/>
  <c r="L4907" i="8" s="1"/>
  <c r="F4907" i="8"/>
  <c r="K4907" i="8" s="1"/>
  <c r="J4789" i="8"/>
  <c r="O4789" i="8" s="1"/>
  <c r="H4789" i="8"/>
  <c r="M4789" i="8" s="1"/>
  <c r="G4789" i="8"/>
  <c r="L4789" i="8" s="1"/>
  <c r="F4789" i="8"/>
  <c r="K4789" i="8" s="1"/>
  <c r="I4789" i="8"/>
  <c r="N4789" i="8" s="1"/>
  <c r="G4628" i="8"/>
  <c r="L4628" i="8" s="1"/>
  <c r="I4628" i="8"/>
  <c r="N4628" i="8" s="1"/>
  <c r="H4628" i="8"/>
  <c r="M4628" i="8" s="1"/>
  <c r="F4628" i="8"/>
  <c r="K4628" i="8" s="1"/>
  <c r="J4628" i="8"/>
  <c r="O4628" i="8" s="1"/>
  <c r="J4407" i="8"/>
  <c r="O4407" i="8" s="1"/>
  <c r="I4407" i="8"/>
  <c r="N4407" i="8" s="1"/>
  <c r="H4407" i="8"/>
  <c r="M4407" i="8" s="1"/>
  <c r="G4407" i="8"/>
  <c r="L4407" i="8" s="1"/>
  <c r="F4407" i="8"/>
  <c r="K4407" i="8" s="1"/>
  <c r="I8728" i="8"/>
  <c r="N8728" i="8" s="1"/>
  <c r="F8728" i="8"/>
  <c r="K8728" i="8" s="1"/>
  <c r="G8728" i="8"/>
  <c r="L8728" i="8" s="1"/>
  <c r="J8728" i="8"/>
  <c r="O8728" i="8" s="1"/>
  <c r="H8728" i="8"/>
  <c r="M8728" i="8" s="1"/>
  <c r="J8507" i="8"/>
  <c r="O8507" i="8" s="1"/>
  <c r="I8507" i="8"/>
  <c r="N8507" i="8" s="1"/>
  <c r="H8507" i="8"/>
  <c r="M8507" i="8" s="1"/>
  <c r="G8507" i="8"/>
  <c r="L8507" i="8" s="1"/>
  <c r="F8507" i="8"/>
  <c r="K8507" i="8" s="1"/>
  <c r="G8268" i="8"/>
  <c r="L8268" i="8" s="1"/>
  <c r="J8268" i="8"/>
  <c r="O8268" i="8" s="1"/>
  <c r="I8268" i="8"/>
  <c r="N8268" i="8" s="1"/>
  <c r="H8268" i="8"/>
  <c r="M8268" i="8" s="1"/>
  <c r="F8268" i="8"/>
  <c r="K8268" i="8" s="1"/>
  <c r="G8127" i="8"/>
  <c r="L8127" i="8" s="1"/>
  <c r="F8127" i="8"/>
  <c r="K8127" i="8" s="1"/>
  <c r="J8127" i="8"/>
  <c r="O8127" i="8" s="1"/>
  <c r="I8127" i="8"/>
  <c r="N8127" i="8" s="1"/>
  <c r="H8127" i="8"/>
  <c r="M8127" i="8" s="1"/>
  <c r="J7906" i="8"/>
  <c r="O7906" i="8" s="1"/>
  <c r="I7906" i="8"/>
  <c r="N7906" i="8" s="1"/>
  <c r="H7906" i="8"/>
  <c r="M7906" i="8" s="1"/>
  <c r="G7906" i="8"/>
  <c r="L7906" i="8" s="1"/>
  <c r="F7906" i="8"/>
  <c r="K7906" i="8" s="1"/>
  <c r="F7667" i="8"/>
  <c r="K7667" i="8" s="1"/>
  <c r="J7667" i="8"/>
  <c r="O7667" i="8" s="1"/>
  <c r="I7667" i="8"/>
  <c r="N7667" i="8" s="1"/>
  <c r="H7667" i="8"/>
  <c r="M7667" i="8" s="1"/>
  <c r="G7667" i="8"/>
  <c r="L7667" i="8" s="1"/>
  <c r="G7446" i="8"/>
  <c r="L7446" i="8" s="1"/>
  <c r="J7446" i="8"/>
  <c r="O7446" i="8" s="1"/>
  <c r="I7446" i="8"/>
  <c r="N7446" i="8" s="1"/>
  <c r="H7446" i="8"/>
  <c r="M7446" i="8" s="1"/>
  <c r="F7446" i="8"/>
  <c r="K7446" i="8" s="1"/>
  <c r="J7247" i="8"/>
  <c r="O7247" i="8" s="1"/>
  <c r="I7247" i="8"/>
  <c r="N7247" i="8" s="1"/>
  <c r="H7247" i="8"/>
  <c r="M7247" i="8" s="1"/>
  <c r="G7247" i="8"/>
  <c r="L7247" i="8" s="1"/>
  <c r="F7247" i="8"/>
  <c r="K7247" i="8" s="1"/>
  <c r="J7046" i="8"/>
  <c r="O7046" i="8" s="1"/>
  <c r="H7046" i="8"/>
  <c r="M7046" i="8" s="1"/>
  <c r="G7046" i="8"/>
  <c r="L7046" i="8" s="1"/>
  <c r="F7046" i="8"/>
  <c r="K7046" i="8" s="1"/>
  <c r="I7046" i="8"/>
  <c r="N7046" i="8" s="1"/>
  <c r="J6787" i="8"/>
  <c r="O6787" i="8" s="1"/>
  <c r="I6787" i="8"/>
  <c r="N6787" i="8" s="1"/>
  <c r="H6787" i="8"/>
  <c r="M6787" i="8" s="1"/>
  <c r="G6787" i="8"/>
  <c r="L6787" i="8" s="1"/>
  <c r="F6787" i="8"/>
  <c r="K6787" i="8" s="1"/>
  <c r="G6625" i="8"/>
  <c r="L6625" i="8" s="1"/>
  <c r="H6625" i="8"/>
  <c r="M6625" i="8" s="1"/>
  <c r="J6625" i="8"/>
  <c r="O6625" i="8" s="1"/>
  <c r="I6625" i="8"/>
  <c r="N6625" i="8" s="1"/>
  <c r="F6625" i="8"/>
  <c r="K6625" i="8" s="1"/>
  <c r="J6406" i="8"/>
  <c r="O6406" i="8" s="1"/>
  <c r="F6406" i="8"/>
  <c r="K6406" i="8" s="1"/>
  <c r="I6406" i="8"/>
  <c r="N6406" i="8" s="1"/>
  <c r="H6406" i="8"/>
  <c r="M6406" i="8" s="1"/>
  <c r="G6406" i="8"/>
  <c r="L6406" i="8" s="1"/>
  <c r="J6188" i="8"/>
  <c r="O6188" i="8" s="1"/>
  <c r="I6188" i="8"/>
  <c r="N6188" i="8" s="1"/>
  <c r="H6188" i="8"/>
  <c r="M6188" i="8" s="1"/>
  <c r="G6188" i="8"/>
  <c r="L6188" i="8" s="1"/>
  <c r="F6188" i="8"/>
  <c r="K6188" i="8" s="1"/>
  <c r="J5968" i="8"/>
  <c r="O5968" i="8" s="1"/>
  <c r="I5968" i="8"/>
  <c r="N5968" i="8" s="1"/>
  <c r="H5968" i="8"/>
  <c r="M5968" i="8" s="1"/>
  <c r="G5968" i="8"/>
  <c r="L5968" i="8" s="1"/>
  <c r="F5968" i="8"/>
  <c r="K5968" i="8" s="1"/>
  <c r="I5787" i="8"/>
  <c r="N5787" i="8" s="1"/>
  <c r="H5787" i="8"/>
  <c r="M5787" i="8" s="1"/>
  <c r="G5787" i="8"/>
  <c r="L5787" i="8" s="1"/>
  <c r="F5787" i="8"/>
  <c r="K5787" i="8" s="1"/>
  <c r="J5787" i="8"/>
  <c r="O5787" i="8" s="1"/>
  <c r="J5567" i="8"/>
  <c r="O5567" i="8" s="1"/>
  <c r="I5567" i="8"/>
  <c r="N5567" i="8" s="1"/>
  <c r="H5567" i="8"/>
  <c r="M5567" i="8" s="1"/>
  <c r="G5567" i="8"/>
  <c r="L5567" i="8" s="1"/>
  <c r="F5567" i="8"/>
  <c r="K5567" i="8" s="1"/>
  <c r="H5425" i="8"/>
  <c r="M5425" i="8" s="1"/>
  <c r="G5425" i="8"/>
  <c r="L5425" i="8" s="1"/>
  <c r="F5425" i="8"/>
  <c r="K5425" i="8" s="1"/>
  <c r="J5425" i="8"/>
  <c r="O5425" i="8" s="1"/>
  <c r="I5425" i="8"/>
  <c r="N5425" i="8" s="1"/>
  <c r="J5269" i="8"/>
  <c r="O5269" i="8" s="1"/>
  <c r="H5269" i="8"/>
  <c r="M5269" i="8" s="1"/>
  <c r="G5269" i="8"/>
  <c r="L5269" i="8" s="1"/>
  <c r="F5269" i="8"/>
  <c r="K5269" i="8" s="1"/>
  <c r="I5269" i="8"/>
  <c r="N5269" i="8" s="1"/>
  <c r="G4968" i="8"/>
  <c r="L4968" i="8" s="1"/>
  <c r="H4968" i="8"/>
  <c r="M4968" i="8" s="1"/>
  <c r="J4968" i="8"/>
  <c r="O4968" i="8" s="1"/>
  <c r="I4968" i="8"/>
  <c r="N4968" i="8" s="1"/>
  <c r="F4968" i="8"/>
  <c r="K4968" i="8" s="1"/>
  <c r="J8606" i="8"/>
  <c r="O8606" i="8" s="1"/>
  <c r="I8606" i="8"/>
  <c r="N8606" i="8" s="1"/>
  <c r="H8606" i="8"/>
  <c r="M8606" i="8" s="1"/>
  <c r="G8606" i="8"/>
  <c r="L8606" i="8" s="1"/>
  <c r="F8606" i="8"/>
  <c r="K8606" i="8" s="1"/>
  <c r="I8388" i="8"/>
  <c r="N8388" i="8" s="1"/>
  <c r="H8388" i="8"/>
  <c r="M8388" i="8" s="1"/>
  <c r="G8388" i="8"/>
  <c r="L8388" i="8" s="1"/>
  <c r="F8388" i="8"/>
  <c r="K8388" i="8" s="1"/>
  <c r="J8388" i="8"/>
  <c r="O8388" i="8" s="1"/>
  <c r="G8224" i="8"/>
  <c r="L8224" i="8" s="1"/>
  <c r="H8224" i="8"/>
  <c r="M8224" i="8" s="1"/>
  <c r="I8224" i="8"/>
  <c r="N8224" i="8" s="1"/>
  <c r="J8224" i="8"/>
  <c r="O8224" i="8" s="1"/>
  <c r="F8224" i="8"/>
  <c r="K8224" i="8" s="1"/>
  <c r="I8085" i="8"/>
  <c r="N8085" i="8" s="1"/>
  <c r="J8085" i="8"/>
  <c r="O8085" i="8" s="1"/>
  <c r="H8085" i="8"/>
  <c r="M8085" i="8" s="1"/>
  <c r="G8085" i="8"/>
  <c r="L8085" i="8" s="1"/>
  <c r="F8085" i="8"/>
  <c r="K8085" i="8" s="1"/>
  <c r="G7908" i="8"/>
  <c r="L7908" i="8" s="1"/>
  <c r="J7908" i="8"/>
  <c r="O7908" i="8" s="1"/>
  <c r="I7908" i="8"/>
  <c r="N7908" i="8" s="1"/>
  <c r="H7908" i="8"/>
  <c r="M7908" i="8" s="1"/>
  <c r="F7908" i="8"/>
  <c r="K7908" i="8" s="1"/>
  <c r="F7747" i="8"/>
  <c r="K7747" i="8" s="1"/>
  <c r="H7747" i="8"/>
  <c r="M7747" i="8" s="1"/>
  <c r="J7747" i="8"/>
  <c r="O7747" i="8" s="1"/>
  <c r="I7747" i="8"/>
  <c r="N7747" i="8" s="1"/>
  <c r="G7747" i="8"/>
  <c r="L7747" i="8" s="1"/>
  <c r="G7626" i="8"/>
  <c r="L7626" i="8" s="1"/>
  <c r="F7626" i="8"/>
  <c r="K7626" i="8" s="1"/>
  <c r="J7626" i="8"/>
  <c r="O7626" i="8" s="1"/>
  <c r="I7626" i="8"/>
  <c r="N7626" i="8" s="1"/>
  <c r="H7626" i="8"/>
  <c r="M7626" i="8" s="1"/>
  <c r="J7529" i="8"/>
  <c r="O7529" i="8" s="1"/>
  <c r="I7529" i="8"/>
  <c r="N7529" i="8" s="1"/>
  <c r="H7529" i="8"/>
  <c r="M7529" i="8" s="1"/>
  <c r="G7529" i="8"/>
  <c r="L7529" i="8" s="1"/>
  <c r="F7529" i="8"/>
  <c r="K7529" i="8" s="1"/>
  <c r="F7449" i="8"/>
  <c r="K7449" i="8" s="1"/>
  <c r="H7449" i="8"/>
  <c r="M7449" i="8" s="1"/>
  <c r="J7449" i="8"/>
  <c r="O7449" i="8" s="1"/>
  <c r="I7449" i="8"/>
  <c r="N7449" i="8" s="1"/>
  <c r="G7449" i="8"/>
  <c r="L7449" i="8" s="1"/>
  <c r="J7365" i="8"/>
  <c r="O7365" i="8" s="1"/>
  <c r="I7365" i="8"/>
  <c r="N7365" i="8" s="1"/>
  <c r="H7365" i="8"/>
  <c r="M7365" i="8" s="1"/>
  <c r="G7365" i="8"/>
  <c r="L7365" i="8" s="1"/>
  <c r="F7365" i="8"/>
  <c r="K7365" i="8" s="1"/>
  <c r="I7166" i="8"/>
  <c r="N7166" i="8" s="1"/>
  <c r="J7166" i="8"/>
  <c r="O7166" i="8" s="1"/>
  <c r="F7166" i="8"/>
  <c r="K7166" i="8" s="1"/>
  <c r="H7166" i="8"/>
  <c r="M7166" i="8" s="1"/>
  <c r="G7166" i="8"/>
  <c r="L7166" i="8" s="1"/>
  <c r="J8661" i="8"/>
  <c r="O8661" i="8" s="1"/>
  <c r="I8661" i="8"/>
  <c r="N8661" i="8" s="1"/>
  <c r="H8661" i="8"/>
  <c r="M8661" i="8" s="1"/>
  <c r="G8661" i="8"/>
  <c r="L8661" i="8" s="1"/>
  <c r="F8661" i="8"/>
  <c r="K8661" i="8" s="1"/>
  <c r="J8562" i="8"/>
  <c r="O8562" i="8" s="1"/>
  <c r="I8562" i="8"/>
  <c r="N8562" i="8" s="1"/>
  <c r="H8562" i="8"/>
  <c r="M8562" i="8" s="1"/>
  <c r="G8562" i="8"/>
  <c r="L8562" i="8" s="1"/>
  <c r="F8562" i="8"/>
  <c r="K8562" i="8" s="1"/>
  <c r="I8418" i="8"/>
  <c r="N8418" i="8" s="1"/>
  <c r="G8418" i="8"/>
  <c r="L8418" i="8" s="1"/>
  <c r="F8418" i="8"/>
  <c r="K8418" i="8" s="1"/>
  <c r="J8418" i="8"/>
  <c r="O8418" i="8" s="1"/>
  <c r="H8418" i="8"/>
  <c r="M8418" i="8" s="1"/>
  <c r="F8259" i="8"/>
  <c r="K8259" i="8" s="1"/>
  <c r="J8259" i="8"/>
  <c r="O8259" i="8" s="1"/>
  <c r="I8259" i="8"/>
  <c r="N8259" i="8" s="1"/>
  <c r="H8259" i="8"/>
  <c r="M8259" i="8" s="1"/>
  <c r="G8259" i="8"/>
  <c r="L8259" i="8" s="1"/>
  <c r="I8141" i="8"/>
  <c r="N8141" i="8" s="1"/>
  <c r="H8141" i="8"/>
  <c r="M8141" i="8" s="1"/>
  <c r="G8141" i="8"/>
  <c r="L8141" i="8" s="1"/>
  <c r="F8141" i="8"/>
  <c r="K8141" i="8" s="1"/>
  <c r="J8141" i="8"/>
  <c r="O8141" i="8" s="1"/>
  <c r="J8000" i="8"/>
  <c r="O8000" i="8" s="1"/>
  <c r="I8000" i="8"/>
  <c r="N8000" i="8" s="1"/>
  <c r="H8000" i="8"/>
  <c r="M8000" i="8" s="1"/>
  <c r="G8000" i="8"/>
  <c r="L8000" i="8" s="1"/>
  <c r="F8000" i="8"/>
  <c r="K8000" i="8" s="1"/>
  <c r="I7822" i="8"/>
  <c r="N7822" i="8" s="1"/>
  <c r="G7822" i="8"/>
  <c r="L7822" i="8" s="1"/>
  <c r="F7822" i="8"/>
  <c r="K7822" i="8" s="1"/>
  <c r="J7822" i="8"/>
  <c r="O7822" i="8" s="1"/>
  <c r="H7822" i="8"/>
  <c r="M7822" i="8" s="1"/>
  <c r="H8758" i="8"/>
  <c r="M8758" i="8" s="1"/>
  <c r="G8758" i="8"/>
  <c r="L8758" i="8" s="1"/>
  <c r="F8758" i="8"/>
  <c r="K8758" i="8" s="1"/>
  <c r="J8758" i="8"/>
  <c r="O8758" i="8" s="1"/>
  <c r="I8758" i="8"/>
  <c r="N8758" i="8" s="1"/>
  <c r="J8734" i="8"/>
  <c r="O8734" i="8" s="1"/>
  <c r="I8734" i="8"/>
  <c r="N8734" i="8" s="1"/>
  <c r="H8734" i="8"/>
  <c r="M8734" i="8" s="1"/>
  <c r="G8734" i="8"/>
  <c r="L8734" i="8" s="1"/>
  <c r="F8734" i="8"/>
  <c r="K8734" i="8" s="1"/>
  <c r="J8716" i="8"/>
  <c r="O8716" i="8" s="1"/>
  <c r="G8716" i="8"/>
  <c r="L8716" i="8" s="1"/>
  <c r="I8716" i="8"/>
  <c r="N8716" i="8" s="1"/>
  <c r="H8716" i="8"/>
  <c r="M8716" i="8" s="1"/>
  <c r="F8716" i="8"/>
  <c r="K8716" i="8" s="1"/>
  <c r="J8694" i="8"/>
  <c r="O8694" i="8" s="1"/>
  <c r="I8694" i="8"/>
  <c r="N8694" i="8" s="1"/>
  <c r="H8694" i="8"/>
  <c r="M8694" i="8" s="1"/>
  <c r="G8694" i="8"/>
  <c r="L8694" i="8" s="1"/>
  <c r="F8694" i="8"/>
  <c r="K8694" i="8" s="1"/>
  <c r="J8674" i="8"/>
  <c r="O8674" i="8" s="1"/>
  <c r="I8674" i="8"/>
  <c r="N8674" i="8" s="1"/>
  <c r="H8674" i="8"/>
  <c r="M8674" i="8" s="1"/>
  <c r="G8674" i="8"/>
  <c r="L8674" i="8" s="1"/>
  <c r="F8674" i="8"/>
  <c r="K8674" i="8" s="1"/>
  <c r="F8653" i="8"/>
  <c r="K8653" i="8" s="1"/>
  <c r="J8653" i="8"/>
  <c r="O8653" i="8" s="1"/>
  <c r="I8653" i="8"/>
  <c r="N8653" i="8" s="1"/>
  <c r="H8653" i="8"/>
  <c r="M8653" i="8" s="1"/>
  <c r="G8653" i="8"/>
  <c r="L8653" i="8" s="1"/>
  <c r="H8636" i="8"/>
  <c r="M8636" i="8" s="1"/>
  <c r="J8636" i="8"/>
  <c r="O8636" i="8" s="1"/>
  <c r="I8636" i="8"/>
  <c r="N8636" i="8" s="1"/>
  <c r="F8636" i="8"/>
  <c r="K8636" i="8" s="1"/>
  <c r="G8636" i="8"/>
  <c r="L8636" i="8" s="1"/>
  <c r="J8615" i="8"/>
  <c r="O8615" i="8" s="1"/>
  <c r="G8615" i="8"/>
  <c r="L8615" i="8" s="1"/>
  <c r="F8615" i="8"/>
  <c r="K8615" i="8" s="1"/>
  <c r="I8615" i="8"/>
  <c r="N8615" i="8" s="1"/>
  <c r="H8615" i="8"/>
  <c r="M8615" i="8" s="1"/>
  <c r="G8595" i="8"/>
  <c r="L8595" i="8" s="1"/>
  <c r="F8595" i="8"/>
  <c r="K8595" i="8" s="1"/>
  <c r="I8595" i="8"/>
  <c r="N8595" i="8" s="1"/>
  <c r="J8595" i="8"/>
  <c r="O8595" i="8" s="1"/>
  <c r="H8595" i="8"/>
  <c r="M8595" i="8" s="1"/>
  <c r="H8575" i="8"/>
  <c r="M8575" i="8" s="1"/>
  <c r="G8575" i="8"/>
  <c r="L8575" i="8" s="1"/>
  <c r="F8575" i="8"/>
  <c r="K8575" i="8" s="1"/>
  <c r="J8575" i="8"/>
  <c r="O8575" i="8" s="1"/>
  <c r="I8575" i="8"/>
  <c r="N8575" i="8" s="1"/>
  <c r="I8557" i="8"/>
  <c r="N8557" i="8" s="1"/>
  <c r="H8557" i="8"/>
  <c r="M8557" i="8" s="1"/>
  <c r="G8557" i="8"/>
  <c r="L8557" i="8" s="1"/>
  <c r="F8557" i="8"/>
  <c r="K8557" i="8" s="1"/>
  <c r="J8557" i="8"/>
  <c r="O8557" i="8" s="1"/>
  <c r="J8534" i="8"/>
  <c r="O8534" i="8" s="1"/>
  <c r="I8534" i="8"/>
  <c r="N8534" i="8" s="1"/>
  <c r="G8534" i="8"/>
  <c r="L8534" i="8" s="1"/>
  <c r="H8534" i="8"/>
  <c r="M8534" i="8" s="1"/>
  <c r="F8534" i="8"/>
  <c r="K8534" i="8" s="1"/>
  <c r="F8511" i="8"/>
  <c r="K8511" i="8" s="1"/>
  <c r="J8511" i="8"/>
  <c r="O8511" i="8" s="1"/>
  <c r="I8511" i="8"/>
  <c r="N8511" i="8" s="1"/>
  <c r="H8511" i="8"/>
  <c r="M8511" i="8" s="1"/>
  <c r="G8511" i="8"/>
  <c r="L8511" i="8" s="1"/>
  <c r="G8495" i="8"/>
  <c r="L8495" i="8" s="1"/>
  <c r="F8495" i="8"/>
  <c r="K8495" i="8" s="1"/>
  <c r="J8495" i="8"/>
  <c r="O8495" i="8" s="1"/>
  <c r="I8495" i="8"/>
  <c r="N8495" i="8" s="1"/>
  <c r="H8495" i="8"/>
  <c r="M8495" i="8" s="1"/>
  <c r="F8476" i="8"/>
  <c r="K8476" i="8" s="1"/>
  <c r="J8476" i="8"/>
  <c r="O8476" i="8" s="1"/>
  <c r="I8476" i="8"/>
  <c r="N8476" i="8" s="1"/>
  <c r="H8476" i="8"/>
  <c r="M8476" i="8" s="1"/>
  <c r="G8476" i="8"/>
  <c r="L8476" i="8" s="1"/>
  <c r="J8454" i="8"/>
  <c r="O8454" i="8" s="1"/>
  <c r="I8454" i="8"/>
  <c r="N8454" i="8" s="1"/>
  <c r="H8454" i="8"/>
  <c r="M8454" i="8" s="1"/>
  <c r="G8454" i="8"/>
  <c r="L8454" i="8" s="1"/>
  <c r="F8454" i="8"/>
  <c r="K8454" i="8" s="1"/>
  <c r="J8433" i="8"/>
  <c r="O8433" i="8" s="1"/>
  <c r="I8433" i="8"/>
  <c r="N8433" i="8" s="1"/>
  <c r="G8433" i="8"/>
  <c r="L8433" i="8" s="1"/>
  <c r="F8433" i="8"/>
  <c r="K8433" i="8" s="1"/>
  <c r="H8433" i="8"/>
  <c r="M8433" i="8" s="1"/>
  <c r="J8416" i="8"/>
  <c r="O8416" i="8" s="1"/>
  <c r="F8416" i="8"/>
  <c r="K8416" i="8" s="1"/>
  <c r="G8416" i="8"/>
  <c r="L8416" i="8" s="1"/>
  <c r="I8416" i="8"/>
  <c r="N8416" i="8" s="1"/>
  <c r="H8416" i="8"/>
  <c r="M8416" i="8" s="1"/>
  <c r="J8396" i="8"/>
  <c r="O8396" i="8" s="1"/>
  <c r="I8396" i="8"/>
  <c r="N8396" i="8" s="1"/>
  <c r="H8396" i="8"/>
  <c r="M8396" i="8" s="1"/>
  <c r="G8396" i="8"/>
  <c r="L8396" i="8" s="1"/>
  <c r="F8396" i="8"/>
  <c r="K8396" i="8" s="1"/>
  <c r="I8376" i="8"/>
  <c r="N8376" i="8" s="1"/>
  <c r="H8376" i="8"/>
  <c r="M8376" i="8" s="1"/>
  <c r="G8376" i="8"/>
  <c r="L8376" i="8" s="1"/>
  <c r="F8376" i="8"/>
  <c r="K8376" i="8" s="1"/>
  <c r="J8376" i="8"/>
  <c r="O8376" i="8" s="1"/>
  <c r="J8354" i="8"/>
  <c r="O8354" i="8" s="1"/>
  <c r="I8354" i="8"/>
  <c r="N8354" i="8" s="1"/>
  <c r="H8354" i="8"/>
  <c r="M8354" i="8" s="1"/>
  <c r="G8354" i="8"/>
  <c r="L8354" i="8" s="1"/>
  <c r="F8354" i="8"/>
  <c r="K8354" i="8" s="1"/>
  <c r="J8333" i="8"/>
  <c r="O8333" i="8" s="1"/>
  <c r="I8333" i="8"/>
  <c r="N8333" i="8" s="1"/>
  <c r="H8333" i="8"/>
  <c r="M8333" i="8" s="1"/>
  <c r="G8333" i="8"/>
  <c r="L8333" i="8" s="1"/>
  <c r="F8333" i="8"/>
  <c r="K8333" i="8" s="1"/>
  <c r="J8317" i="8"/>
  <c r="O8317" i="8" s="1"/>
  <c r="I8317" i="8"/>
  <c r="N8317" i="8" s="1"/>
  <c r="H8317" i="8"/>
  <c r="M8317" i="8" s="1"/>
  <c r="G8317" i="8"/>
  <c r="L8317" i="8" s="1"/>
  <c r="F8317" i="8"/>
  <c r="K8317" i="8" s="1"/>
  <c r="H8293" i="8"/>
  <c r="M8293" i="8" s="1"/>
  <c r="J8293" i="8"/>
  <c r="O8293" i="8" s="1"/>
  <c r="I8293" i="8"/>
  <c r="N8293" i="8" s="1"/>
  <c r="G8293" i="8"/>
  <c r="L8293" i="8" s="1"/>
  <c r="F8293" i="8"/>
  <c r="K8293" i="8" s="1"/>
  <c r="J8272" i="8"/>
  <c r="O8272" i="8" s="1"/>
  <c r="I8272" i="8"/>
  <c r="N8272" i="8" s="1"/>
  <c r="H8272" i="8"/>
  <c r="M8272" i="8" s="1"/>
  <c r="G8272" i="8"/>
  <c r="L8272" i="8" s="1"/>
  <c r="F8272" i="8"/>
  <c r="K8272" i="8" s="1"/>
  <c r="J8257" i="8"/>
  <c r="O8257" i="8" s="1"/>
  <c r="F8257" i="8"/>
  <c r="K8257" i="8" s="1"/>
  <c r="G8257" i="8"/>
  <c r="L8257" i="8" s="1"/>
  <c r="I8257" i="8"/>
  <c r="N8257" i="8" s="1"/>
  <c r="H8257" i="8"/>
  <c r="M8257" i="8" s="1"/>
  <c r="J8234" i="8"/>
  <c r="O8234" i="8" s="1"/>
  <c r="I8234" i="8"/>
  <c r="N8234" i="8" s="1"/>
  <c r="H8234" i="8"/>
  <c r="M8234" i="8" s="1"/>
  <c r="G8234" i="8"/>
  <c r="L8234" i="8" s="1"/>
  <c r="F8234" i="8"/>
  <c r="K8234" i="8" s="1"/>
  <c r="J8211" i="8"/>
  <c r="O8211" i="8" s="1"/>
  <c r="I8211" i="8"/>
  <c r="N8211" i="8" s="1"/>
  <c r="H8211" i="8"/>
  <c r="M8211" i="8" s="1"/>
  <c r="G8211" i="8"/>
  <c r="L8211" i="8" s="1"/>
  <c r="F8211" i="8"/>
  <c r="K8211" i="8" s="1"/>
  <c r="J8192" i="8"/>
  <c r="O8192" i="8" s="1"/>
  <c r="I8192" i="8"/>
  <c r="N8192" i="8" s="1"/>
  <c r="H8192" i="8"/>
  <c r="M8192" i="8" s="1"/>
  <c r="F8192" i="8"/>
  <c r="K8192" i="8" s="1"/>
  <c r="G8192" i="8"/>
  <c r="L8192" i="8" s="1"/>
  <c r="I8171" i="8"/>
  <c r="N8171" i="8" s="1"/>
  <c r="J8171" i="8"/>
  <c r="O8171" i="8" s="1"/>
  <c r="H8171" i="8"/>
  <c r="M8171" i="8" s="1"/>
  <c r="G8171" i="8"/>
  <c r="L8171" i="8" s="1"/>
  <c r="F8171" i="8"/>
  <c r="K8171" i="8" s="1"/>
  <c r="H8154" i="8"/>
  <c r="M8154" i="8" s="1"/>
  <c r="G8154" i="8"/>
  <c r="L8154" i="8" s="1"/>
  <c r="F8154" i="8"/>
  <c r="K8154" i="8" s="1"/>
  <c r="J8154" i="8"/>
  <c r="O8154" i="8" s="1"/>
  <c r="I8154" i="8"/>
  <c r="N8154" i="8" s="1"/>
  <c r="H8133" i="8"/>
  <c r="M8133" i="8" s="1"/>
  <c r="G8133" i="8"/>
  <c r="L8133" i="8" s="1"/>
  <c r="F8133" i="8"/>
  <c r="K8133" i="8" s="1"/>
  <c r="J8133" i="8"/>
  <c r="O8133" i="8" s="1"/>
  <c r="I8133" i="8"/>
  <c r="N8133" i="8" s="1"/>
  <c r="H8115" i="8"/>
  <c r="M8115" i="8" s="1"/>
  <c r="G8115" i="8"/>
  <c r="L8115" i="8" s="1"/>
  <c r="F8115" i="8"/>
  <c r="K8115" i="8" s="1"/>
  <c r="J8115" i="8"/>
  <c r="O8115" i="8" s="1"/>
  <c r="I8115" i="8"/>
  <c r="N8115" i="8" s="1"/>
  <c r="J8093" i="8"/>
  <c r="O8093" i="8" s="1"/>
  <c r="I8093" i="8"/>
  <c r="N8093" i="8" s="1"/>
  <c r="H8093" i="8"/>
  <c r="M8093" i="8" s="1"/>
  <c r="G8093" i="8"/>
  <c r="L8093" i="8" s="1"/>
  <c r="F8093" i="8"/>
  <c r="K8093" i="8" s="1"/>
  <c r="J8074" i="8"/>
  <c r="O8074" i="8" s="1"/>
  <c r="I8074" i="8"/>
  <c r="N8074" i="8" s="1"/>
  <c r="F8074" i="8"/>
  <c r="K8074" i="8" s="1"/>
  <c r="H8074" i="8"/>
  <c r="M8074" i="8" s="1"/>
  <c r="G8074" i="8"/>
  <c r="L8074" i="8" s="1"/>
  <c r="J8052" i="8"/>
  <c r="O8052" i="8" s="1"/>
  <c r="H8052" i="8"/>
  <c r="M8052" i="8" s="1"/>
  <c r="G8052" i="8"/>
  <c r="L8052" i="8" s="1"/>
  <c r="F8052" i="8"/>
  <c r="K8052" i="8" s="1"/>
  <c r="I8052" i="8"/>
  <c r="N8052" i="8" s="1"/>
  <c r="J8034" i="8"/>
  <c r="O8034" i="8" s="1"/>
  <c r="I8034" i="8"/>
  <c r="N8034" i="8" s="1"/>
  <c r="H8034" i="8"/>
  <c r="M8034" i="8" s="1"/>
  <c r="F8034" i="8"/>
  <c r="K8034" i="8" s="1"/>
  <c r="G8034" i="8"/>
  <c r="L8034" i="8" s="1"/>
  <c r="J8014" i="8"/>
  <c r="O8014" i="8" s="1"/>
  <c r="I8014" i="8"/>
  <c r="N8014" i="8" s="1"/>
  <c r="H8014" i="8"/>
  <c r="M8014" i="8" s="1"/>
  <c r="G8014" i="8"/>
  <c r="L8014" i="8" s="1"/>
  <c r="F8014" i="8"/>
  <c r="K8014" i="8" s="1"/>
  <c r="H7995" i="8"/>
  <c r="M7995" i="8" s="1"/>
  <c r="I7995" i="8"/>
  <c r="N7995" i="8" s="1"/>
  <c r="J7995" i="8"/>
  <c r="O7995" i="8" s="1"/>
  <c r="G7995" i="8"/>
  <c r="L7995" i="8" s="1"/>
  <c r="F7995" i="8"/>
  <c r="K7995" i="8" s="1"/>
  <c r="J7973" i="8"/>
  <c r="O7973" i="8" s="1"/>
  <c r="I7973" i="8"/>
  <c r="N7973" i="8" s="1"/>
  <c r="H7973" i="8"/>
  <c r="M7973" i="8" s="1"/>
  <c r="G7973" i="8"/>
  <c r="L7973" i="8" s="1"/>
  <c r="F7973" i="8"/>
  <c r="K7973" i="8" s="1"/>
  <c r="G7956" i="8"/>
  <c r="L7956" i="8" s="1"/>
  <c r="H7956" i="8"/>
  <c r="M7956" i="8" s="1"/>
  <c r="J7956" i="8"/>
  <c r="O7956" i="8" s="1"/>
  <c r="I7956" i="8"/>
  <c r="N7956" i="8" s="1"/>
  <c r="F7956" i="8"/>
  <c r="K7956" i="8" s="1"/>
  <c r="H7935" i="8"/>
  <c r="M7935" i="8" s="1"/>
  <c r="J7935" i="8"/>
  <c r="O7935" i="8" s="1"/>
  <c r="I7935" i="8"/>
  <c r="N7935" i="8" s="1"/>
  <c r="G7935" i="8"/>
  <c r="L7935" i="8" s="1"/>
  <c r="F7935" i="8"/>
  <c r="K7935" i="8" s="1"/>
  <c r="H7915" i="8"/>
  <c r="M7915" i="8" s="1"/>
  <c r="I7915" i="8"/>
  <c r="N7915" i="8" s="1"/>
  <c r="F7915" i="8"/>
  <c r="K7915" i="8" s="1"/>
  <c r="J7915" i="8"/>
  <c r="O7915" i="8" s="1"/>
  <c r="G7915" i="8"/>
  <c r="L7915" i="8" s="1"/>
  <c r="J7894" i="8"/>
  <c r="O7894" i="8" s="1"/>
  <c r="I7894" i="8"/>
  <c r="N7894" i="8" s="1"/>
  <c r="H7894" i="8"/>
  <c r="M7894" i="8" s="1"/>
  <c r="G7894" i="8"/>
  <c r="L7894" i="8" s="1"/>
  <c r="F7894" i="8"/>
  <c r="K7894" i="8" s="1"/>
  <c r="H7875" i="8"/>
  <c r="M7875" i="8" s="1"/>
  <c r="F7875" i="8"/>
  <c r="K7875" i="8" s="1"/>
  <c r="J7875" i="8"/>
  <c r="O7875" i="8" s="1"/>
  <c r="I7875" i="8"/>
  <c r="N7875" i="8" s="1"/>
  <c r="G7875" i="8"/>
  <c r="L7875" i="8" s="1"/>
  <c r="J7853" i="8"/>
  <c r="O7853" i="8" s="1"/>
  <c r="I7853" i="8"/>
  <c r="N7853" i="8" s="1"/>
  <c r="H7853" i="8"/>
  <c r="M7853" i="8" s="1"/>
  <c r="G7853" i="8"/>
  <c r="L7853" i="8" s="1"/>
  <c r="F7853" i="8"/>
  <c r="K7853" i="8" s="1"/>
  <c r="H7835" i="8"/>
  <c r="M7835" i="8" s="1"/>
  <c r="J7835" i="8"/>
  <c r="O7835" i="8" s="1"/>
  <c r="I7835" i="8"/>
  <c r="N7835" i="8" s="1"/>
  <c r="G7835" i="8"/>
  <c r="L7835" i="8" s="1"/>
  <c r="F7835" i="8"/>
  <c r="K7835" i="8" s="1"/>
  <c r="J7813" i="8"/>
  <c r="O7813" i="8" s="1"/>
  <c r="I7813" i="8"/>
  <c r="N7813" i="8" s="1"/>
  <c r="H7813" i="8"/>
  <c r="M7813" i="8" s="1"/>
  <c r="G7813" i="8"/>
  <c r="L7813" i="8" s="1"/>
  <c r="F7813" i="8"/>
  <c r="K7813" i="8" s="1"/>
  <c r="I7792" i="8"/>
  <c r="N7792" i="8" s="1"/>
  <c r="H7792" i="8"/>
  <c r="M7792" i="8" s="1"/>
  <c r="G7792" i="8"/>
  <c r="L7792" i="8" s="1"/>
  <c r="F7792" i="8"/>
  <c r="K7792" i="8" s="1"/>
  <c r="J7792" i="8"/>
  <c r="O7792" i="8" s="1"/>
  <c r="G7776" i="8"/>
  <c r="L7776" i="8" s="1"/>
  <c r="H7776" i="8"/>
  <c r="M7776" i="8" s="1"/>
  <c r="I7776" i="8"/>
  <c r="N7776" i="8" s="1"/>
  <c r="J7776" i="8"/>
  <c r="O7776" i="8" s="1"/>
  <c r="F7776" i="8"/>
  <c r="K7776" i="8" s="1"/>
  <c r="G7754" i="8"/>
  <c r="L7754" i="8" s="1"/>
  <c r="F7754" i="8"/>
  <c r="K7754" i="8" s="1"/>
  <c r="J7754" i="8"/>
  <c r="O7754" i="8" s="1"/>
  <c r="I7754" i="8"/>
  <c r="N7754" i="8" s="1"/>
  <c r="H7754" i="8"/>
  <c r="M7754" i="8" s="1"/>
  <c r="J7735" i="8"/>
  <c r="O7735" i="8" s="1"/>
  <c r="I7735" i="8"/>
  <c r="N7735" i="8" s="1"/>
  <c r="H7735" i="8"/>
  <c r="M7735" i="8" s="1"/>
  <c r="G7735" i="8"/>
  <c r="L7735" i="8" s="1"/>
  <c r="F7735" i="8"/>
  <c r="K7735" i="8" s="1"/>
  <c r="J7713" i="8"/>
  <c r="O7713" i="8" s="1"/>
  <c r="I7713" i="8"/>
  <c r="N7713" i="8" s="1"/>
  <c r="H7713" i="8"/>
  <c r="M7713" i="8" s="1"/>
  <c r="G7713" i="8"/>
  <c r="L7713" i="8" s="1"/>
  <c r="F7713" i="8"/>
  <c r="K7713" i="8" s="1"/>
  <c r="G7694" i="8"/>
  <c r="L7694" i="8" s="1"/>
  <c r="F7694" i="8"/>
  <c r="K7694" i="8" s="1"/>
  <c r="I7694" i="8"/>
  <c r="N7694" i="8" s="1"/>
  <c r="J7694" i="8"/>
  <c r="O7694" i="8" s="1"/>
  <c r="H7694" i="8"/>
  <c r="M7694" i="8" s="1"/>
  <c r="J7675" i="8"/>
  <c r="O7675" i="8" s="1"/>
  <c r="I7675" i="8"/>
  <c r="N7675" i="8" s="1"/>
  <c r="H7675" i="8"/>
  <c r="M7675" i="8" s="1"/>
  <c r="G7675" i="8"/>
  <c r="L7675" i="8" s="1"/>
  <c r="F7675" i="8"/>
  <c r="K7675" i="8" s="1"/>
  <c r="J7656" i="8"/>
  <c r="O7656" i="8" s="1"/>
  <c r="I7656" i="8"/>
  <c r="N7656" i="8" s="1"/>
  <c r="H7656" i="8"/>
  <c r="M7656" i="8" s="1"/>
  <c r="G7656" i="8"/>
  <c r="L7656" i="8" s="1"/>
  <c r="F7656" i="8"/>
  <c r="K7656" i="8" s="1"/>
  <c r="G7634" i="8"/>
  <c r="L7634" i="8" s="1"/>
  <c r="F7634" i="8"/>
  <c r="K7634" i="8" s="1"/>
  <c r="J7634" i="8"/>
  <c r="O7634" i="8" s="1"/>
  <c r="I7634" i="8"/>
  <c r="N7634" i="8" s="1"/>
  <c r="H7634" i="8"/>
  <c r="M7634" i="8" s="1"/>
  <c r="G7616" i="8"/>
  <c r="L7616" i="8" s="1"/>
  <c r="J7616" i="8"/>
  <c r="O7616" i="8" s="1"/>
  <c r="I7616" i="8"/>
  <c r="N7616" i="8" s="1"/>
  <c r="H7616" i="8"/>
  <c r="M7616" i="8" s="1"/>
  <c r="F7616" i="8"/>
  <c r="K7616" i="8" s="1"/>
  <c r="I7596" i="8"/>
  <c r="N7596" i="8" s="1"/>
  <c r="H7596" i="8"/>
  <c r="M7596" i="8" s="1"/>
  <c r="G7596" i="8"/>
  <c r="L7596" i="8" s="1"/>
  <c r="F7596" i="8"/>
  <c r="K7596" i="8" s="1"/>
  <c r="J7596" i="8"/>
  <c r="O7596" i="8" s="1"/>
  <c r="I7574" i="8"/>
  <c r="N7574" i="8" s="1"/>
  <c r="J7574" i="8"/>
  <c r="O7574" i="8" s="1"/>
  <c r="H7574" i="8"/>
  <c r="M7574" i="8" s="1"/>
  <c r="G7574" i="8"/>
  <c r="L7574" i="8" s="1"/>
  <c r="F7574" i="8"/>
  <c r="K7574" i="8" s="1"/>
  <c r="F7555" i="8"/>
  <c r="K7555" i="8" s="1"/>
  <c r="J7555" i="8"/>
  <c r="O7555" i="8" s="1"/>
  <c r="I7555" i="8"/>
  <c r="N7555" i="8" s="1"/>
  <c r="H7555" i="8"/>
  <c r="M7555" i="8" s="1"/>
  <c r="G7555" i="8"/>
  <c r="L7555" i="8" s="1"/>
  <c r="J7535" i="8"/>
  <c r="O7535" i="8" s="1"/>
  <c r="I7535" i="8"/>
  <c r="N7535" i="8" s="1"/>
  <c r="H7535" i="8"/>
  <c r="M7535" i="8" s="1"/>
  <c r="G7535" i="8"/>
  <c r="L7535" i="8" s="1"/>
  <c r="F7535" i="8"/>
  <c r="K7535" i="8" s="1"/>
  <c r="H7512" i="8"/>
  <c r="M7512" i="8" s="1"/>
  <c r="J7512" i="8"/>
  <c r="O7512" i="8" s="1"/>
  <c r="I7512" i="8"/>
  <c r="N7512" i="8" s="1"/>
  <c r="G7512" i="8"/>
  <c r="L7512" i="8" s="1"/>
  <c r="F7512" i="8"/>
  <c r="K7512" i="8" s="1"/>
  <c r="I7494" i="8"/>
  <c r="N7494" i="8" s="1"/>
  <c r="G7494" i="8"/>
  <c r="L7494" i="8" s="1"/>
  <c r="H7494" i="8"/>
  <c r="M7494" i="8" s="1"/>
  <c r="J7494" i="8"/>
  <c r="O7494" i="8" s="1"/>
  <c r="F7494" i="8"/>
  <c r="K7494" i="8" s="1"/>
  <c r="F7473" i="8"/>
  <c r="K7473" i="8" s="1"/>
  <c r="G7473" i="8"/>
  <c r="L7473" i="8" s="1"/>
  <c r="J7473" i="8"/>
  <c r="O7473" i="8" s="1"/>
  <c r="I7473" i="8"/>
  <c r="N7473" i="8" s="1"/>
  <c r="H7473" i="8"/>
  <c r="M7473" i="8" s="1"/>
  <c r="G7456" i="8"/>
  <c r="L7456" i="8" s="1"/>
  <c r="F7456" i="8"/>
  <c r="K7456" i="8" s="1"/>
  <c r="J7456" i="8"/>
  <c r="O7456" i="8" s="1"/>
  <c r="I7456" i="8"/>
  <c r="N7456" i="8" s="1"/>
  <c r="H7456" i="8"/>
  <c r="M7456" i="8" s="1"/>
  <c r="J7431" i="8"/>
  <c r="O7431" i="8" s="1"/>
  <c r="I7431" i="8"/>
  <c r="N7431" i="8" s="1"/>
  <c r="H7431" i="8"/>
  <c r="M7431" i="8" s="1"/>
  <c r="G7431" i="8"/>
  <c r="L7431" i="8" s="1"/>
  <c r="F7431" i="8"/>
  <c r="K7431" i="8" s="1"/>
  <c r="J7415" i="8"/>
  <c r="O7415" i="8" s="1"/>
  <c r="I7415" i="8"/>
  <c r="N7415" i="8" s="1"/>
  <c r="H7415" i="8"/>
  <c r="M7415" i="8" s="1"/>
  <c r="G7415" i="8"/>
  <c r="L7415" i="8" s="1"/>
  <c r="F7415" i="8"/>
  <c r="K7415" i="8" s="1"/>
  <c r="G8632" i="8"/>
  <c r="L8632" i="8" s="1"/>
  <c r="F8632" i="8"/>
  <c r="K8632" i="8" s="1"/>
  <c r="J8632" i="8"/>
  <c r="O8632" i="8" s="1"/>
  <c r="I8632" i="8"/>
  <c r="N8632" i="8" s="1"/>
  <c r="H8632" i="8"/>
  <c r="M8632" i="8" s="1"/>
  <c r="I8471" i="8"/>
  <c r="N8471" i="8" s="1"/>
  <c r="G8471" i="8"/>
  <c r="L8471" i="8" s="1"/>
  <c r="F8471" i="8"/>
  <c r="K8471" i="8" s="1"/>
  <c r="J8471" i="8"/>
  <c r="O8471" i="8" s="1"/>
  <c r="H8471" i="8"/>
  <c r="M8471" i="8" s="1"/>
  <c r="H8251" i="8"/>
  <c r="M8251" i="8" s="1"/>
  <c r="I8251" i="8"/>
  <c r="N8251" i="8" s="1"/>
  <c r="J8251" i="8"/>
  <c r="O8251" i="8" s="1"/>
  <c r="G8251" i="8"/>
  <c r="L8251" i="8" s="1"/>
  <c r="F8251" i="8"/>
  <c r="K8251" i="8" s="1"/>
  <c r="J8092" i="8"/>
  <c r="O8092" i="8" s="1"/>
  <c r="I8092" i="8"/>
  <c r="N8092" i="8" s="1"/>
  <c r="H8092" i="8"/>
  <c r="M8092" i="8" s="1"/>
  <c r="G8092" i="8"/>
  <c r="L8092" i="8" s="1"/>
  <c r="F8092" i="8"/>
  <c r="K8092" i="8" s="1"/>
  <c r="J7929" i="8"/>
  <c r="O7929" i="8" s="1"/>
  <c r="F7929" i="8"/>
  <c r="K7929" i="8" s="1"/>
  <c r="G7929" i="8"/>
  <c r="L7929" i="8" s="1"/>
  <c r="H7929" i="8"/>
  <c r="M7929" i="8" s="1"/>
  <c r="I7929" i="8"/>
  <c r="N7929" i="8" s="1"/>
  <c r="I7772" i="8"/>
  <c r="N7772" i="8" s="1"/>
  <c r="H7772" i="8"/>
  <c r="M7772" i="8" s="1"/>
  <c r="G7772" i="8"/>
  <c r="L7772" i="8" s="1"/>
  <c r="F7772" i="8"/>
  <c r="K7772" i="8" s="1"/>
  <c r="J7772" i="8"/>
  <c r="O7772" i="8" s="1"/>
  <c r="G7490" i="8"/>
  <c r="L7490" i="8" s="1"/>
  <c r="F7490" i="8"/>
  <c r="K7490" i="8" s="1"/>
  <c r="J7490" i="8"/>
  <c r="O7490" i="8" s="1"/>
  <c r="I7490" i="8"/>
  <c r="N7490" i="8" s="1"/>
  <c r="H7490" i="8"/>
  <c r="M7490" i="8" s="1"/>
  <c r="J8628" i="8"/>
  <c r="O8628" i="8" s="1"/>
  <c r="I8628" i="8"/>
  <c r="N8628" i="8" s="1"/>
  <c r="H8628" i="8"/>
  <c r="M8628" i="8" s="1"/>
  <c r="G8628" i="8"/>
  <c r="L8628" i="8" s="1"/>
  <c r="F8628" i="8"/>
  <c r="K8628" i="8" s="1"/>
  <c r="I8412" i="8"/>
  <c r="N8412" i="8" s="1"/>
  <c r="H8412" i="8"/>
  <c r="M8412" i="8" s="1"/>
  <c r="G8412" i="8"/>
  <c r="L8412" i="8" s="1"/>
  <c r="F8412" i="8"/>
  <c r="K8412" i="8" s="1"/>
  <c r="J8412" i="8"/>
  <c r="O8412" i="8" s="1"/>
  <c r="G8028" i="8"/>
  <c r="L8028" i="8" s="1"/>
  <c r="F8028" i="8"/>
  <c r="K8028" i="8" s="1"/>
  <c r="J8028" i="8"/>
  <c r="O8028" i="8" s="1"/>
  <c r="I8028" i="8"/>
  <c r="N8028" i="8" s="1"/>
  <c r="H8028" i="8"/>
  <c r="M8028" i="8" s="1"/>
  <c r="J7810" i="8"/>
  <c r="O7810" i="8" s="1"/>
  <c r="I7810" i="8"/>
  <c r="N7810" i="8" s="1"/>
  <c r="H7810" i="8"/>
  <c r="M7810" i="8" s="1"/>
  <c r="G7810" i="8"/>
  <c r="L7810" i="8" s="1"/>
  <c r="F7810" i="8"/>
  <c r="K7810" i="8" s="1"/>
  <c r="F7492" i="8"/>
  <c r="K7492" i="8" s="1"/>
  <c r="H7492" i="8"/>
  <c r="M7492" i="8" s="1"/>
  <c r="I7492" i="8"/>
  <c r="N7492" i="8" s="1"/>
  <c r="J7492" i="8"/>
  <c r="O7492" i="8" s="1"/>
  <c r="G7492" i="8"/>
  <c r="L7492" i="8" s="1"/>
  <c r="G7212" i="8"/>
  <c r="L7212" i="8" s="1"/>
  <c r="J7212" i="8"/>
  <c r="O7212" i="8" s="1"/>
  <c r="I7212" i="8"/>
  <c r="N7212" i="8" s="1"/>
  <c r="H7212" i="8"/>
  <c r="M7212" i="8" s="1"/>
  <c r="F7212" i="8"/>
  <c r="K7212" i="8" s="1"/>
  <c r="H6972" i="8"/>
  <c r="M6972" i="8" s="1"/>
  <c r="J6972" i="8"/>
  <c r="O6972" i="8" s="1"/>
  <c r="I6972" i="8"/>
  <c r="N6972" i="8" s="1"/>
  <c r="G6972" i="8"/>
  <c r="L6972" i="8" s="1"/>
  <c r="F6972" i="8"/>
  <c r="K6972" i="8" s="1"/>
  <c r="J6711" i="8"/>
  <c r="O6711" i="8" s="1"/>
  <c r="I6711" i="8"/>
  <c r="N6711" i="8" s="1"/>
  <c r="H6711" i="8"/>
  <c r="M6711" i="8" s="1"/>
  <c r="G6711" i="8"/>
  <c r="L6711" i="8" s="1"/>
  <c r="F6711" i="8"/>
  <c r="K6711" i="8" s="1"/>
  <c r="J6490" i="8"/>
  <c r="O6490" i="8" s="1"/>
  <c r="F6490" i="8"/>
  <c r="K6490" i="8" s="1"/>
  <c r="I6490" i="8"/>
  <c r="N6490" i="8" s="1"/>
  <c r="H6490" i="8"/>
  <c r="M6490" i="8" s="1"/>
  <c r="G6490" i="8"/>
  <c r="L6490" i="8" s="1"/>
  <c r="J6272" i="8"/>
  <c r="O6272" i="8" s="1"/>
  <c r="I6272" i="8"/>
  <c r="N6272" i="8" s="1"/>
  <c r="H6272" i="8"/>
  <c r="M6272" i="8" s="1"/>
  <c r="G6272" i="8"/>
  <c r="L6272" i="8" s="1"/>
  <c r="F6272" i="8"/>
  <c r="K6272" i="8" s="1"/>
  <c r="H6091" i="8"/>
  <c r="M6091" i="8" s="1"/>
  <c r="I6091" i="8"/>
  <c r="N6091" i="8" s="1"/>
  <c r="G6091" i="8"/>
  <c r="L6091" i="8" s="1"/>
  <c r="F6091" i="8"/>
  <c r="K6091" i="8" s="1"/>
  <c r="J6091" i="8"/>
  <c r="O6091" i="8" s="1"/>
  <c r="J5908" i="8"/>
  <c r="O5908" i="8" s="1"/>
  <c r="I5908" i="8"/>
  <c r="N5908" i="8" s="1"/>
  <c r="H5908" i="8"/>
  <c r="M5908" i="8" s="1"/>
  <c r="G5908" i="8"/>
  <c r="L5908" i="8" s="1"/>
  <c r="F5908" i="8"/>
  <c r="K5908" i="8" s="1"/>
  <c r="F8726" i="8"/>
  <c r="K8726" i="8" s="1"/>
  <c r="J8726" i="8"/>
  <c r="O8726" i="8" s="1"/>
  <c r="I8726" i="8"/>
  <c r="N8726" i="8" s="1"/>
  <c r="H8726" i="8"/>
  <c r="M8726" i="8" s="1"/>
  <c r="G8726" i="8"/>
  <c r="L8726" i="8" s="1"/>
  <c r="G8468" i="8"/>
  <c r="L8468" i="8" s="1"/>
  <c r="I8468" i="8"/>
  <c r="N8468" i="8" s="1"/>
  <c r="H8468" i="8"/>
  <c r="M8468" i="8" s="1"/>
  <c r="F8468" i="8"/>
  <c r="K8468" i="8" s="1"/>
  <c r="J8468" i="8"/>
  <c r="O8468" i="8" s="1"/>
  <c r="I8269" i="8"/>
  <c r="N8269" i="8" s="1"/>
  <c r="H8269" i="8"/>
  <c r="M8269" i="8" s="1"/>
  <c r="G8269" i="8"/>
  <c r="L8269" i="8" s="1"/>
  <c r="F8269" i="8"/>
  <c r="K8269" i="8" s="1"/>
  <c r="J8269" i="8"/>
  <c r="O8269" i="8" s="1"/>
  <c r="J8007" i="8"/>
  <c r="O8007" i="8" s="1"/>
  <c r="I8007" i="8"/>
  <c r="N8007" i="8" s="1"/>
  <c r="H8007" i="8"/>
  <c r="M8007" i="8" s="1"/>
  <c r="G8007" i="8"/>
  <c r="L8007" i="8" s="1"/>
  <c r="F8007" i="8"/>
  <c r="K8007" i="8" s="1"/>
  <c r="J7787" i="8"/>
  <c r="O7787" i="8" s="1"/>
  <c r="I7787" i="8"/>
  <c r="N7787" i="8" s="1"/>
  <c r="H7787" i="8"/>
  <c r="M7787" i="8" s="1"/>
  <c r="G7787" i="8"/>
  <c r="L7787" i="8" s="1"/>
  <c r="F7787" i="8"/>
  <c r="K7787" i="8" s="1"/>
  <c r="J7471" i="8"/>
  <c r="O7471" i="8" s="1"/>
  <c r="G7471" i="8"/>
  <c r="L7471" i="8" s="1"/>
  <c r="F7471" i="8"/>
  <c r="K7471" i="8" s="1"/>
  <c r="I7471" i="8"/>
  <c r="N7471" i="8" s="1"/>
  <c r="H7471" i="8"/>
  <c r="M7471" i="8" s="1"/>
  <c r="J7227" i="8"/>
  <c r="O7227" i="8" s="1"/>
  <c r="I7227" i="8"/>
  <c r="N7227" i="8" s="1"/>
  <c r="H7227" i="8"/>
  <c r="M7227" i="8" s="1"/>
  <c r="G7227" i="8"/>
  <c r="L7227" i="8" s="1"/>
  <c r="F7227" i="8"/>
  <c r="K7227" i="8" s="1"/>
  <c r="J6931" i="8"/>
  <c r="O6931" i="8" s="1"/>
  <c r="I6931" i="8"/>
  <c r="N6931" i="8" s="1"/>
  <c r="H6931" i="8"/>
  <c r="M6931" i="8" s="1"/>
  <c r="G6931" i="8"/>
  <c r="L6931" i="8" s="1"/>
  <c r="F6931" i="8"/>
  <c r="K6931" i="8" s="1"/>
  <c r="F6708" i="8"/>
  <c r="K6708" i="8" s="1"/>
  <c r="H6708" i="8"/>
  <c r="M6708" i="8" s="1"/>
  <c r="J6708" i="8"/>
  <c r="O6708" i="8" s="1"/>
  <c r="I6708" i="8"/>
  <c r="N6708" i="8" s="1"/>
  <c r="G6708" i="8"/>
  <c r="L6708" i="8" s="1"/>
  <c r="J6449" i="8"/>
  <c r="O6449" i="8" s="1"/>
  <c r="I6449" i="8"/>
  <c r="N6449" i="8" s="1"/>
  <c r="H6449" i="8"/>
  <c r="M6449" i="8" s="1"/>
  <c r="G6449" i="8"/>
  <c r="L6449" i="8" s="1"/>
  <c r="F6449" i="8"/>
  <c r="K6449" i="8" s="1"/>
  <c r="H6211" i="8"/>
  <c r="M6211" i="8" s="1"/>
  <c r="J6211" i="8"/>
  <c r="O6211" i="8" s="1"/>
  <c r="I6211" i="8"/>
  <c r="N6211" i="8" s="1"/>
  <c r="G6211" i="8"/>
  <c r="L6211" i="8" s="1"/>
  <c r="F6211" i="8"/>
  <c r="K6211" i="8" s="1"/>
  <c r="J6007" i="8"/>
  <c r="O6007" i="8" s="1"/>
  <c r="I6007" i="8"/>
  <c r="N6007" i="8" s="1"/>
  <c r="H6007" i="8"/>
  <c r="M6007" i="8" s="1"/>
  <c r="G6007" i="8"/>
  <c r="L6007" i="8" s="1"/>
  <c r="F6007" i="8"/>
  <c r="K6007" i="8" s="1"/>
  <c r="H5750" i="8"/>
  <c r="M5750" i="8" s="1"/>
  <c r="G5750" i="8"/>
  <c r="L5750" i="8" s="1"/>
  <c r="J5750" i="8"/>
  <c r="O5750" i="8" s="1"/>
  <c r="I5750" i="8"/>
  <c r="N5750" i="8" s="1"/>
  <c r="F5750" i="8"/>
  <c r="K5750" i="8" s="1"/>
  <c r="H5510" i="8"/>
  <c r="M5510" i="8" s="1"/>
  <c r="F5510" i="8"/>
  <c r="K5510" i="8" s="1"/>
  <c r="I5510" i="8"/>
  <c r="N5510" i="8" s="1"/>
  <c r="J5510" i="8"/>
  <c r="O5510" i="8" s="1"/>
  <c r="G5510" i="8"/>
  <c r="L5510" i="8" s="1"/>
  <c r="J5249" i="8"/>
  <c r="O5249" i="8" s="1"/>
  <c r="I5249" i="8"/>
  <c r="N5249" i="8" s="1"/>
  <c r="H5249" i="8"/>
  <c r="M5249" i="8" s="1"/>
  <c r="G5249" i="8"/>
  <c r="L5249" i="8" s="1"/>
  <c r="F5249" i="8"/>
  <c r="K5249" i="8" s="1"/>
  <c r="J4989" i="8"/>
  <c r="O4989" i="8" s="1"/>
  <c r="H4989" i="8"/>
  <c r="M4989" i="8" s="1"/>
  <c r="G4989" i="8"/>
  <c r="L4989" i="8" s="1"/>
  <c r="F4989" i="8"/>
  <c r="K4989" i="8" s="1"/>
  <c r="I4989" i="8"/>
  <c r="N4989" i="8" s="1"/>
  <c r="I4489" i="8"/>
  <c r="N4489" i="8" s="1"/>
  <c r="G4489" i="8"/>
  <c r="L4489" i="8" s="1"/>
  <c r="F4489" i="8"/>
  <c r="K4489" i="8" s="1"/>
  <c r="H4489" i="8"/>
  <c r="M4489" i="8" s="1"/>
  <c r="J4489" i="8"/>
  <c r="O4489" i="8" s="1"/>
  <c r="H8750" i="8"/>
  <c r="M8750" i="8" s="1"/>
  <c r="J8750" i="8"/>
  <c r="O8750" i="8" s="1"/>
  <c r="I8750" i="8"/>
  <c r="N8750" i="8" s="1"/>
  <c r="G8750" i="8"/>
  <c r="L8750" i="8" s="1"/>
  <c r="F8750" i="8"/>
  <c r="K8750" i="8" s="1"/>
  <c r="G8528" i="8"/>
  <c r="L8528" i="8" s="1"/>
  <c r="F8528" i="8"/>
  <c r="K8528" i="8" s="1"/>
  <c r="I8528" i="8"/>
  <c r="N8528" i="8" s="1"/>
  <c r="J8528" i="8"/>
  <c r="O8528" i="8" s="1"/>
  <c r="H8528" i="8"/>
  <c r="M8528" i="8" s="1"/>
  <c r="G8266" i="8"/>
  <c r="L8266" i="8" s="1"/>
  <c r="J8266" i="8"/>
  <c r="O8266" i="8" s="1"/>
  <c r="I8266" i="8"/>
  <c r="N8266" i="8" s="1"/>
  <c r="H8266" i="8"/>
  <c r="M8266" i="8" s="1"/>
  <c r="F8266" i="8"/>
  <c r="K8266" i="8" s="1"/>
  <c r="J8010" i="8"/>
  <c r="O8010" i="8" s="1"/>
  <c r="I8010" i="8"/>
  <c r="N8010" i="8" s="1"/>
  <c r="H8010" i="8"/>
  <c r="M8010" i="8" s="1"/>
  <c r="G8010" i="8"/>
  <c r="L8010" i="8" s="1"/>
  <c r="F8010" i="8"/>
  <c r="K8010" i="8" s="1"/>
  <c r="I7748" i="8"/>
  <c r="N7748" i="8" s="1"/>
  <c r="H7748" i="8"/>
  <c r="M7748" i="8" s="1"/>
  <c r="G7748" i="8"/>
  <c r="L7748" i="8" s="1"/>
  <c r="F7748" i="8"/>
  <c r="K7748" i="8" s="1"/>
  <c r="J7748" i="8"/>
  <c r="O7748" i="8" s="1"/>
  <c r="G7548" i="8"/>
  <c r="L7548" i="8" s="1"/>
  <c r="J7548" i="8"/>
  <c r="O7548" i="8" s="1"/>
  <c r="I7548" i="8"/>
  <c r="N7548" i="8" s="1"/>
  <c r="H7548" i="8"/>
  <c r="M7548" i="8" s="1"/>
  <c r="F7548" i="8"/>
  <c r="K7548" i="8" s="1"/>
  <c r="J7327" i="8"/>
  <c r="O7327" i="8" s="1"/>
  <c r="H7327" i="8"/>
  <c r="M7327" i="8" s="1"/>
  <c r="G7327" i="8"/>
  <c r="L7327" i="8" s="1"/>
  <c r="F7327" i="8"/>
  <c r="K7327" i="8" s="1"/>
  <c r="I7327" i="8"/>
  <c r="N7327" i="8" s="1"/>
  <c r="F7068" i="8"/>
  <c r="K7068" i="8" s="1"/>
  <c r="J7068" i="8"/>
  <c r="O7068" i="8" s="1"/>
  <c r="I7068" i="8"/>
  <c r="N7068" i="8" s="1"/>
  <c r="H7068" i="8"/>
  <c r="M7068" i="8" s="1"/>
  <c r="G7068" i="8"/>
  <c r="L7068" i="8" s="1"/>
  <c r="J6811" i="8"/>
  <c r="O6811" i="8" s="1"/>
  <c r="I6811" i="8"/>
  <c r="N6811" i="8" s="1"/>
  <c r="H6811" i="8"/>
  <c r="M6811" i="8" s="1"/>
  <c r="G6811" i="8"/>
  <c r="L6811" i="8" s="1"/>
  <c r="F6811" i="8"/>
  <c r="K6811" i="8" s="1"/>
  <c r="I6609" i="8"/>
  <c r="N6609" i="8" s="1"/>
  <c r="H6609" i="8"/>
  <c r="M6609" i="8" s="1"/>
  <c r="G6609" i="8"/>
  <c r="L6609" i="8" s="1"/>
  <c r="F6609" i="8"/>
  <c r="K6609" i="8" s="1"/>
  <c r="J6609" i="8"/>
  <c r="O6609" i="8" s="1"/>
  <c r="J6408" i="8"/>
  <c r="O6408" i="8" s="1"/>
  <c r="I6408" i="8"/>
  <c r="N6408" i="8" s="1"/>
  <c r="H6408" i="8"/>
  <c r="M6408" i="8" s="1"/>
  <c r="G6408" i="8"/>
  <c r="L6408" i="8" s="1"/>
  <c r="F6408" i="8"/>
  <c r="K6408" i="8" s="1"/>
  <c r="I6110" i="8"/>
  <c r="N6110" i="8" s="1"/>
  <c r="H6110" i="8"/>
  <c r="M6110" i="8" s="1"/>
  <c r="F6110" i="8"/>
  <c r="K6110" i="8" s="1"/>
  <c r="J6110" i="8"/>
  <c r="O6110" i="8" s="1"/>
  <c r="G6110" i="8"/>
  <c r="L6110" i="8" s="1"/>
  <c r="J5929" i="8"/>
  <c r="O5929" i="8" s="1"/>
  <c r="I5929" i="8"/>
  <c r="N5929" i="8" s="1"/>
  <c r="H5929" i="8"/>
  <c r="M5929" i="8" s="1"/>
  <c r="G5929" i="8"/>
  <c r="L5929" i="8" s="1"/>
  <c r="F5929" i="8"/>
  <c r="K5929" i="8" s="1"/>
  <c r="I5709" i="8"/>
  <c r="N5709" i="8" s="1"/>
  <c r="J5709" i="8"/>
  <c r="O5709" i="8" s="1"/>
  <c r="H5709" i="8"/>
  <c r="M5709" i="8" s="1"/>
  <c r="G5709" i="8"/>
  <c r="L5709" i="8" s="1"/>
  <c r="F5709" i="8"/>
  <c r="K5709" i="8" s="1"/>
  <c r="J5507" i="8"/>
  <c r="O5507" i="8" s="1"/>
  <c r="I5507" i="8"/>
  <c r="N5507" i="8" s="1"/>
  <c r="H5507" i="8"/>
  <c r="M5507" i="8" s="1"/>
  <c r="G5507" i="8"/>
  <c r="L5507" i="8" s="1"/>
  <c r="F5507" i="8"/>
  <c r="K5507" i="8" s="1"/>
  <c r="I4569" i="8"/>
  <c r="N4569" i="8" s="1"/>
  <c r="J4569" i="8"/>
  <c r="O4569" i="8" s="1"/>
  <c r="H4569" i="8"/>
  <c r="M4569" i="8" s="1"/>
  <c r="G4569" i="8"/>
  <c r="L4569" i="8" s="1"/>
  <c r="F4569" i="8"/>
  <c r="K4569" i="8" s="1"/>
  <c r="G7406" i="8"/>
  <c r="L7406" i="8" s="1"/>
  <c r="J7406" i="8"/>
  <c r="O7406" i="8" s="1"/>
  <c r="I7406" i="8"/>
  <c r="N7406" i="8" s="1"/>
  <c r="H7406" i="8"/>
  <c r="M7406" i="8" s="1"/>
  <c r="F7406" i="8"/>
  <c r="K7406" i="8" s="1"/>
  <c r="J8761" i="8"/>
  <c r="O8761" i="8" s="1"/>
  <c r="I8761" i="8"/>
  <c r="N8761" i="8" s="1"/>
  <c r="H8761" i="8"/>
  <c r="M8761" i="8" s="1"/>
  <c r="G8761" i="8"/>
  <c r="L8761" i="8" s="1"/>
  <c r="F8761" i="8"/>
  <c r="K8761" i="8" s="1"/>
  <c r="G8733" i="8"/>
  <c r="L8733" i="8" s="1"/>
  <c r="F8733" i="8"/>
  <c r="K8733" i="8" s="1"/>
  <c r="H8733" i="8"/>
  <c r="M8733" i="8" s="1"/>
  <c r="I8733" i="8"/>
  <c r="N8733" i="8" s="1"/>
  <c r="J8733" i="8"/>
  <c r="O8733" i="8" s="1"/>
  <c r="G8713" i="8"/>
  <c r="L8713" i="8" s="1"/>
  <c r="F8713" i="8"/>
  <c r="K8713" i="8" s="1"/>
  <c r="J8713" i="8"/>
  <c r="O8713" i="8" s="1"/>
  <c r="I8713" i="8"/>
  <c r="N8713" i="8" s="1"/>
  <c r="H8713" i="8"/>
  <c r="M8713" i="8" s="1"/>
  <c r="G8695" i="8"/>
  <c r="L8695" i="8" s="1"/>
  <c r="I8695" i="8"/>
  <c r="N8695" i="8" s="1"/>
  <c r="H8695" i="8"/>
  <c r="M8695" i="8" s="1"/>
  <c r="F8695" i="8"/>
  <c r="K8695" i="8" s="1"/>
  <c r="J8695" i="8"/>
  <c r="O8695" i="8" s="1"/>
  <c r="G8673" i="8"/>
  <c r="L8673" i="8" s="1"/>
  <c r="F8673" i="8"/>
  <c r="K8673" i="8" s="1"/>
  <c r="H8673" i="8"/>
  <c r="M8673" i="8" s="1"/>
  <c r="J8673" i="8"/>
  <c r="O8673" i="8" s="1"/>
  <c r="I8673" i="8"/>
  <c r="N8673" i="8" s="1"/>
  <c r="I8654" i="8"/>
  <c r="N8654" i="8" s="1"/>
  <c r="J8654" i="8"/>
  <c r="O8654" i="8" s="1"/>
  <c r="H8654" i="8"/>
  <c r="M8654" i="8" s="1"/>
  <c r="G8654" i="8"/>
  <c r="L8654" i="8" s="1"/>
  <c r="F8654" i="8"/>
  <c r="K8654" i="8" s="1"/>
  <c r="J8630" i="8"/>
  <c r="O8630" i="8" s="1"/>
  <c r="I8630" i="8"/>
  <c r="N8630" i="8" s="1"/>
  <c r="H8630" i="8"/>
  <c r="M8630" i="8" s="1"/>
  <c r="G8630" i="8"/>
  <c r="L8630" i="8" s="1"/>
  <c r="F8630" i="8"/>
  <c r="K8630" i="8" s="1"/>
  <c r="G8614" i="8"/>
  <c r="L8614" i="8" s="1"/>
  <c r="J8614" i="8"/>
  <c r="O8614" i="8" s="1"/>
  <c r="H8614" i="8"/>
  <c r="M8614" i="8" s="1"/>
  <c r="I8614" i="8"/>
  <c r="N8614" i="8" s="1"/>
  <c r="F8614" i="8"/>
  <c r="K8614" i="8" s="1"/>
  <c r="J8594" i="8"/>
  <c r="O8594" i="8" s="1"/>
  <c r="I8594" i="8"/>
  <c r="N8594" i="8" s="1"/>
  <c r="H8594" i="8"/>
  <c r="M8594" i="8" s="1"/>
  <c r="G8594" i="8"/>
  <c r="L8594" i="8" s="1"/>
  <c r="F8594" i="8"/>
  <c r="K8594" i="8" s="1"/>
  <c r="I8572" i="8"/>
  <c r="N8572" i="8" s="1"/>
  <c r="H8572" i="8"/>
  <c r="M8572" i="8" s="1"/>
  <c r="G8572" i="8"/>
  <c r="L8572" i="8" s="1"/>
  <c r="F8572" i="8"/>
  <c r="K8572" i="8" s="1"/>
  <c r="J8572" i="8"/>
  <c r="O8572" i="8" s="1"/>
  <c r="J8553" i="8"/>
  <c r="O8553" i="8" s="1"/>
  <c r="I8553" i="8"/>
  <c r="N8553" i="8" s="1"/>
  <c r="H8553" i="8"/>
  <c r="M8553" i="8" s="1"/>
  <c r="G8553" i="8"/>
  <c r="L8553" i="8" s="1"/>
  <c r="F8553" i="8"/>
  <c r="K8553" i="8" s="1"/>
  <c r="J8533" i="8"/>
  <c r="O8533" i="8" s="1"/>
  <c r="I8533" i="8"/>
  <c r="N8533" i="8" s="1"/>
  <c r="H8533" i="8"/>
  <c r="M8533" i="8" s="1"/>
  <c r="G8533" i="8"/>
  <c r="L8533" i="8" s="1"/>
  <c r="F8533" i="8"/>
  <c r="K8533" i="8" s="1"/>
  <c r="J8515" i="8"/>
  <c r="O8515" i="8" s="1"/>
  <c r="I8515" i="8"/>
  <c r="N8515" i="8" s="1"/>
  <c r="H8515" i="8"/>
  <c r="M8515" i="8" s="1"/>
  <c r="G8515" i="8"/>
  <c r="L8515" i="8" s="1"/>
  <c r="F8515" i="8"/>
  <c r="K8515" i="8" s="1"/>
  <c r="F8491" i="8"/>
  <c r="K8491" i="8" s="1"/>
  <c r="G8491" i="8"/>
  <c r="L8491" i="8" s="1"/>
  <c r="J8491" i="8"/>
  <c r="O8491" i="8" s="1"/>
  <c r="I8491" i="8"/>
  <c r="N8491" i="8" s="1"/>
  <c r="H8491" i="8"/>
  <c r="M8491" i="8" s="1"/>
  <c r="J8474" i="8"/>
  <c r="O8474" i="8" s="1"/>
  <c r="I8474" i="8"/>
  <c r="N8474" i="8" s="1"/>
  <c r="G8474" i="8"/>
  <c r="L8474" i="8" s="1"/>
  <c r="F8474" i="8"/>
  <c r="K8474" i="8" s="1"/>
  <c r="H8474" i="8"/>
  <c r="M8474" i="8" s="1"/>
  <c r="J8453" i="8"/>
  <c r="O8453" i="8" s="1"/>
  <c r="I8453" i="8"/>
  <c r="N8453" i="8" s="1"/>
  <c r="H8453" i="8"/>
  <c r="M8453" i="8" s="1"/>
  <c r="G8453" i="8"/>
  <c r="L8453" i="8" s="1"/>
  <c r="F8453" i="8"/>
  <c r="K8453" i="8" s="1"/>
  <c r="I8432" i="8"/>
  <c r="N8432" i="8" s="1"/>
  <c r="H8432" i="8"/>
  <c r="M8432" i="8" s="1"/>
  <c r="G8432" i="8"/>
  <c r="L8432" i="8" s="1"/>
  <c r="F8432" i="8"/>
  <c r="K8432" i="8" s="1"/>
  <c r="J8432" i="8"/>
  <c r="O8432" i="8" s="1"/>
  <c r="H8411" i="8"/>
  <c r="M8411" i="8" s="1"/>
  <c r="F8411" i="8"/>
  <c r="K8411" i="8" s="1"/>
  <c r="J8411" i="8"/>
  <c r="O8411" i="8" s="1"/>
  <c r="I8411" i="8"/>
  <c r="N8411" i="8" s="1"/>
  <c r="G8411" i="8"/>
  <c r="L8411" i="8" s="1"/>
  <c r="J8394" i="8"/>
  <c r="O8394" i="8" s="1"/>
  <c r="I8394" i="8"/>
  <c r="N8394" i="8" s="1"/>
  <c r="H8394" i="8"/>
  <c r="M8394" i="8" s="1"/>
  <c r="G8394" i="8"/>
  <c r="L8394" i="8" s="1"/>
  <c r="F8394" i="8"/>
  <c r="K8394" i="8" s="1"/>
  <c r="J8372" i="8"/>
  <c r="O8372" i="8" s="1"/>
  <c r="I8372" i="8"/>
  <c r="N8372" i="8" s="1"/>
  <c r="H8372" i="8"/>
  <c r="M8372" i="8" s="1"/>
  <c r="G8372" i="8"/>
  <c r="L8372" i="8" s="1"/>
  <c r="F8372" i="8"/>
  <c r="K8372" i="8" s="1"/>
  <c r="J8353" i="8"/>
  <c r="O8353" i="8" s="1"/>
  <c r="I8353" i="8"/>
  <c r="N8353" i="8" s="1"/>
  <c r="H8353" i="8"/>
  <c r="M8353" i="8" s="1"/>
  <c r="G8353" i="8"/>
  <c r="L8353" i="8" s="1"/>
  <c r="F8353" i="8"/>
  <c r="K8353" i="8" s="1"/>
  <c r="H8336" i="8"/>
  <c r="M8336" i="8" s="1"/>
  <c r="I8336" i="8"/>
  <c r="N8336" i="8" s="1"/>
  <c r="J8336" i="8"/>
  <c r="O8336" i="8" s="1"/>
  <c r="G8336" i="8"/>
  <c r="L8336" i="8" s="1"/>
  <c r="F8336" i="8"/>
  <c r="K8336" i="8" s="1"/>
  <c r="J8314" i="8"/>
  <c r="O8314" i="8" s="1"/>
  <c r="G8314" i="8"/>
  <c r="L8314" i="8" s="1"/>
  <c r="F8314" i="8"/>
  <c r="K8314" i="8" s="1"/>
  <c r="I8314" i="8"/>
  <c r="N8314" i="8" s="1"/>
  <c r="H8314" i="8"/>
  <c r="M8314" i="8" s="1"/>
  <c r="J8296" i="8"/>
  <c r="O8296" i="8" s="1"/>
  <c r="I8296" i="8"/>
  <c r="N8296" i="8" s="1"/>
  <c r="H8296" i="8"/>
  <c r="M8296" i="8" s="1"/>
  <c r="G8296" i="8"/>
  <c r="L8296" i="8" s="1"/>
  <c r="F8296" i="8"/>
  <c r="K8296" i="8" s="1"/>
  <c r="J8275" i="8"/>
  <c r="O8275" i="8" s="1"/>
  <c r="F8275" i="8"/>
  <c r="K8275" i="8" s="1"/>
  <c r="G8275" i="8"/>
  <c r="L8275" i="8" s="1"/>
  <c r="I8275" i="8"/>
  <c r="N8275" i="8" s="1"/>
  <c r="H8275" i="8"/>
  <c r="M8275" i="8" s="1"/>
  <c r="H8253" i="8"/>
  <c r="M8253" i="8" s="1"/>
  <c r="G8253" i="8"/>
  <c r="L8253" i="8" s="1"/>
  <c r="F8253" i="8"/>
  <c r="K8253" i="8" s="1"/>
  <c r="J8253" i="8"/>
  <c r="O8253" i="8" s="1"/>
  <c r="I8253" i="8"/>
  <c r="N8253" i="8" s="1"/>
  <c r="F8231" i="8"/>
  <c r="K8231" i="8" s="1"/>
  <c r="H8231" i="8"/>
  <c r="M8231" i="8" s="1"/>
  <c r="J8231" i="8"/>
  <c r="O8231" i="8" s="1"/>
  <c r="I8231" i="8"/>
  <c r="N8231" i="8" s="1"/>
  <c r="G8231" i="8"/>
  <c r="L8231" i="8" s="1"/>
  <c r="J8215" i="8"/>
  <c r="O8215" i="8" s="1"/>
  <c r="I8215" i="8"/>
  <c r="N8215" i="8" s="1"/>
  <c r="H8215" i="8"/>
  <c r="M8215" i="8" s="1"/>
  <c r="G8215" i="8"/>
  <c r="L8215" i="8" s="1"/>
  <c r="F8215" i="8"/>
  <c r="K8215" i="8" s="1"/>
  <c r="H8194" i="8"/>
  <c r="M8194" i="8" s="1"/>
  <c r="G8194" i="8"/>
  <c r="L8194" i="8" s="1"/>
  <c r="F8194" i="8"/>
  <c r="K8194" i="8" s="1"/>
  <c r="J8194" i="8"/>
  <c r="O8194" i="8" s="1"/>
  <c r="I8194" i="8"/>
  <c r="N8194" i="8" s="1"/>
  <c r="J8175" i="8"/>
  <c r="O8175" i="8" s="1"/>
  <c r="I8175" i="8"/>
  <c r="N8175" i="8" s="1"/>
  <c r="H8175" i="8"/>
  <c r="M8175" i="8" s="1"/>
  <c r="G8175" i="8"/>
  <c r="L8175" i="8" s="1"/>
  <c r="F8175" i="8"/>
  <c r="K8175" i="8" s="1"/>
  <c r="J8152" i="8"/>
  <c r="O8152" i="8" s="1"/>
  <c r="I8152" i="8"/>
  <c r="N8152" i="8" s="1"/>
  <c r="H8152" i="8"/>
  <c r="M8152" i="8" s="1"/>
  <c r="G8152" i="8"/>
  <c r="L8152" i="8" s="1"/>
  <c r="F8152" i="8"/>
  <c r="K8152" i="8" s="1"/>
  <c r="I8131" i="8"/>
  <c r="N8131" i="8" s="1"/>
  <c r="F8131" i="8"/>
  <c r="K8131" i="8" s="1"/>
  <c r="H8131" i="8"/>
  <c r="M8131" i="8" s="1"/>
  <c r="J8131" i="8"/>
  <c r="O8131" i="8" s="1"/>
  <c r="G8131" i="8"/>
  <c r="L8131" i="8" s="1"/>
  <c r="G8111" i="8"/>
  <c r="L8111" i="8" s="1"/>
  <c r="J8111" i="8"/>
  <c r="O8111" i="8" s="1"/>
  <c r="I8111" i="8"/>
  <c r="N8111" i="8" s="1"/>
  <c r="H8111" i="8"/>
  <c r="M8111" i="8" s="1"/>
  <c r="F8111" i="8"/>
  <c r="K8111" i="8" s="1"/>
  <c r="G8091" i="8"/>
  <c r="L8091" i="8" s="1"/>
  <c r="J8091" i="8"/>
  <c r="O8091" i="8" s="1"/>
  <c r="I8091" i="8"/>
  <c r="N8091" i="8" s="1"/>
  <c r="H8091" i="8"/>
  <c r="M8091" i="8" s="1"/>
  <c r="F8091" i="8"/>
  <c r="K8091" i="8" s="1"/>
  <c r="J8073" i="8"/>
  <c r="O8073" i="8" s="1"/>
  <c r="I8073" i="8"/>
  <c r="N8073" i="8" s="1"/>
  <c r="H8073" i="8"/>
  <c r="M8073" i="8" s="1"/>
  <c r="G8073" i="8"/>
  <c r="L8073" i="8" s="1"/>
  <c r="F8073" i="8"/>
  <c r="K8073" i="8" s="1"/>
  <c r="H8054" i="8"/>
  <c r="M8054" i="8" s="1"/>
  <c r="G8054" i="8"/>
  <c r="L8054" i="8" s="1"/>
  <c r="F8054" i="8"/>
  <c r="K8054" i="8" s="1"/>
  <c r="J8054" i="8"/>
  <c r="O8054" i="8" s="1"/>
  <c r="I8054" i="8"/>
  <c r="N8054" i="8" s="1"/>
  <c r="I8033" i="8"/>
  <c r="N8033" i="8" s="1"/>
  <c r="H8033" i="8"/>
  <c r="M8033" i="8" s="1"/>
  <c r="G8033" i="8"/>
  <c r="L8033" i="8" s="1"/>
  <c r="F8033" i="8"/>
  <c r="K8033" i="8" s="1"/>
  <c r="J8033" i="8"/>
  <c r="O8033" i="8" s="1"/>
  <c r="J8013" i="8"/>
  <c r="O8013" i="8" s="1"/>
  <c r="I8013" i="8"/>
  <c r="N8013" i="8" s="1"/>
  <c r="H8013" i="8"/>
  <c r="M8013" i="8" s="1"/>
  <c r="G8013" i="8"/>
  <c r="L8013" i="8" s="1"/>
  <c r="F8013" i="8"/>
  <c r="K8013" i="8" s="1"/>
  <c r="I7992" i="8"/>
  <c r="N7992" i="8" s="1"/>
  <c r="H7992" i="8"/>
  <c r="M7992" i="8" s="1"/>
  <c r="G7992" i="8"/>
  <c r="L7992" i="8" s="1"/>
  <c r="F7992" i="8"/>
  <c r="K7992" i="8" s="1"/>
  <c r="J7992" i="8"/>
  <c r="O7992" i="8" s="1"/>
  <c r="J7974" i="8"/>
  <c r="O7974" i="8" s="1"/>
  <c r="I7974" i="8"/>
  <c r="N7974" i="8" s="1"/>
  <c r="F7974" i="8"/>
  <c r="K7974" i="8" s="1"/>
  <c r="H7974" i="8"/>
  <c r="M7974" i="8" s="1"/>
  <c r="G7974" i="8"/>
  <c r="L7974" i="8" s="1"/>
  <c r="J7954" i="8"/>
  <c r="O7954" i="8" s="1"/>
  <c r="I7954" i="8"/>
  <c r="N7954" i="8" s="1"/>
  <c r="H7954" i="8"/>
  <c r="M7954" i="8" s="1"/>
  <c r="G7954" i="8"/>
  <c r="L7954" i="8" s="1"/>
  <c r="F7954" i="8"/>
  <c r="K7954" i="8" s="1"/>
  <c r="J7934" i="8"/>
  <c r="O7934" i="8" s="1"/>
  <c r="I7934" i="8"/>
  <c r="N7934" i="8" s="1"/>
  <c r="H7934" i="8"/>
  <c r="M7934" i="8" s="1"/>
  <c r="G7934" i="8"/>
  <c r="L7934" i="8" s="1"/>
  <c r="F7934" i="8"/>
  <c r="K7934" i="8" s="1"/>
  <c r="J7914" i="8"/>
  <c r="O7914" i="8" s="1"/>
  <c r="I7914" i="8"/>
  <c r="N7914" i="8" s="1"/>
  <c r="H7914" i="8"/>
  <c r="M7914" i="8" s="1"/>
  <c r="G7914" i="8"/>
  <c r="L7914" i="8" s="1"/>
  <c r="F7914" i="8"/>
  <c r="K7914" i="8" s="1"/>
  <c r="H7895" i="8"/>
  <c r="M7895" i="8" s="1"/>
  <c r="J7895" i="8"/>
  <c r="O7895" i="8" s="1"/>
  <c r="I7895" i="8"/>
  <c r="N7895" i="8" s="1"/>
  <c r="G7895" i="8"/>
  <c r="L7895" i="8" s="1"/>
  <c r="F7895" i="8"/>
  <c r="K7895" i="8" s="1"/>
  <c r="I7872" i="8"/>
  <c r="N7872" i="8" s="1"/>
  <c r="H7872" i="8"/>
  <c r="M7872" i="8" s="1"/>
  <c r="G7872" i="8"/>
  <c r="L7872" i="8" s="1"/>
  <c r="F7872" i="8"/>
  <c r="K7872" i="8" s="1"/>
  <c r="J7872" i="8"/>
  <c r="O7872" i="8" s="1"/>
  <c r="J7854" i="8"/>
  <c r="O7854" i="8" s="1"/>
  <c r="I7854" i="8"/>
  <c r="N7854" i="8" s="1"/>
  <c r="H7854" i="8"/>
  <c r="M7854" i="8" s="1"/>
  <c r="G7854" i="8"/>
  <c r="L7854" i="8" s="1"/>
  <c r="F7854" i="8"/>
  <c r="K7854" i="8" s="1"/>
  <c r="J7834" i="8"/>
  <c r="O7834" i="8" s="1"/>
  <c r="I7834" i="8"/>
  <c r="N7834" i="8" s="1"/>
  <c r="H7834" i="8"/>
  <c r="M7834" i="8" s="1"/>
  <c r="G7834" i="8"/>
  <c r="L7834" i="8" s="1"/>
  <c r="F7834" i="8"/>
  <c r="K7834" i="8" s="1"/>
  <c r="J7814" i="8"/>
  <c r="O7814" i="8" s="1"/>
  <c r="I7814" i="8"/>
  <c r="N7814" i="8" s="1"/>
  <c r="H7814" i="8"/>
  <c r="M7814" i="8" s="1"/>
  <c r="G7814" i="8"/>
  <c r="L7814" i="8" s="1"/>
  <c r="F7814" i="8"/>
  <c r="K7814" i="8" s="1"/>
  <c r="J7794" i="8"/>
  <c r="O7794" i="8" s="1"/>
  <c r="I7794" i="8"/>
  <c r="N7794" i="8" s="1"/>
  <c r="H7794" i="8"/>
  <c r="M7794" i="8" s="1"/>
  <c r="G7794" i="8"/>
  <c r="L7794" i="8" s="1"/>
  <c r="F7794" i="8"/>
  <c r="K7794" i="8" s="1"/>
  <c r="F7771" i="8"/>
  <c r="K7771" i="8" s="1"/>
  <c r="J7771" i="8"/>
  <c r="O7771" i="8" s="1"/>
  <c r="I7771" i="8"/>
  <c r="N7771" i="8" s="1"/>
  <c r="H7771" i="8"/>
  <c r="M7771" i="8" s="1"/>
  <c r="G7771" i="8"/>
  <c r="L7771" i="8" s="1"/>
  <c r="J7753" i="8"/>
  <c r="O7753" i="8" s="1"/>
  <c r="F7753" i="8"/>
  <c r="K7753" i="8" s="1"/>
  <c r="G7753" i="8"/>
  <c r="L7753" i="8" s="1"/>
  <c r="I7753" i="8"/>
  <c r="N7753" i="8" s="1"/>
  <c r="H7753" i="8"/>
  <c r="M7753" i="8" s="1"/>
  <c r="J7733" i="8"/>
  <c r="O7733" i="8" s="1"/>
  <c r="H7733" i="8"/>
  <c r="M7733" i="8" s="1"/>
  <c r="G7733" i="8"/>
  <c r="L7733" i="8" s="1"/>
  <c r="F7733" i="8"/>
  <c r="K7733" i="8" s="1"/>
  <c r="I7733" i="8"/>
  <c r="N7733" i="8" s="1"/>
  <c r="G7714" i="8"/>
  <c r="L7714" i="8" s="1"/>
  <c r="F7714" i="8"/>
  <c r="K7714" i="8" s="1"/>
  <c r="J7714" i="8"/>
  <c r="O7714" i="8" s="1"/>
  <c r="I7714" i="8"/>
  <c r="N7714" i="8" s="1"/>
  <c r="H7714" i="8"/>
  <c r="M7714" i="8" s="1"/>
  <c r="H7693" i="8"/>
  <c r="M7693" i="8" s="1"/>
  <c r="G7693" i="8"/>
  <c r="L7693" i="8" s="1"/>
  <c r="F7693" i="8"/>
  <c r="K7693" i="8" s="1"/>
  <c r="J7693" i="8"/>
  <c r="O7693" i="8" s="1"/>
  <c r="I7693" i="8"/>
  <c r="N7693" i="8" s="1"/>
  <c r="G7674" i="8"/>
  <c r="L7674" i="8" s="1"/>
  <c r="F7674" i="8"/>
  <c r="K7674" i="8" s="1"/>
  <c r="I7674" i="8"/>
  <c r="N7674" i="8" s="1"/>
  <c r="J7674" i="8"/>
  <c r="O7674" i="8" s="1"/>
  <c r="H7674" i="8"/>
  <c r="M7674" i="8" s="1"/>
  <c r="G7654" i="8"/>
  <c r="L7654" i="8" s="1"/>
  <c r="F7654" i="8"/>
  <c r="K7654" i="8" s="1"/>
  <c r="J7654" i="8"/>
  <c r="O7654" i="8" s="1"/>
  <c r="I7654" i="8"/>
  <c r="N7654" i="8" s="1"/>
  <c r="H7654" i="8"/>
  <c r="M7654" i="8" s="1"/>
  <c r="J7633" i="8"/>
  <c r="O7633" i="8" s="1"/>
  <c r="I7633" i="8"/>
  <c r="N7633" i="8" s="1"/>
  <c r="H7633" i="8"/>
  <c r="M7633" i="8" s="1"/>
  <c r="G7633" i="8"/>
  <c r="L7633" i="8" s="1"/>
  <c r="F7633" i="8"/>
  <c r="K7633" i="8" s="1"/>
  <c r="H7611" i="8"/>
  <c r="M7611" i="8" s="1"/>
  <c r="F7611" i="8"/>
  <c r="K7611" i="8" s="1"/>
  <c r="G7611" i="8"/>
  <c r="L7611" i="8" s="1"/>
  <c r="J7611" i="8"/>
  <c r="O7611" i="8" s="1"/>
  <c r="I7611" i="8"/>
  <c r="N7611" i="8" s="1"/>
  <c r="I7594" i="8"/>
  <c r="N7594" i="8" s="1"/>
  <c r="G7594" i="8"/>
  <c r="L7594" i="8" s="1"/>
  <c r="F7594" i="8"/>
  <c r="K7594" i="8" s="1"/>
  <c r="J7594" i="8"/>
  <c r="O7594" i="8" s="1"/>
  <c r="H7594" i="8"/>
  <c r="M7594" i="8" s="1"/>
  <c r="J7573" i="8"/>
  <c r="O7573" i="8" s="1"/>
  <c r="F7573" i="8"/>
  <c r="K7573" i="8" s="1"/>
  <c r="I7573" i="8"/>
  <c r="N7573" i="8" s="1"/>
  <c r="H7573" i="8"/>
  <c r="M7573" i="8" s="1"/>
  <c r="G7573" i="8"/>
  <c r="L7573" i="8" s="1"/>
  <c r="J7552" i="8"/>
  <c r="O7552" i="8" s="1"/>
  <c r="I7552" i="8"/>
  <c r="N7552" i="8" s="1"/>
  <c r="H7552" i="8"/>
  <c r="M7552" i="8" s="1"/>
  <c r="G7552" i="8"/>
  <c r="L7552" i="8" s="1"/>
  <c r="F7552" i="8"/>
  <c r="K7552" i="8" s="1"/>
  <c r="J7533" i="8"/>
  <c r="O7533" i="8" s="1"/>
  <c r="F7533" i="8"/>
  <c r="K7533" i="8" s="1"/>
  <c r="I7533" i="8"/>
  <c r="N7533" i="8" s="1"/>
  <c r="H7533" i="8"/>
  <c r="M7533" i="8" s="1"/>
  <c r="G7533" i="8"/>
  <c r="L7533" i="8" s="1"/>
  <c r="I7516" i="8"/>
  <c r="N7516" i="8" s="1"/>
  <c r="J7516" i="8"/>
  <c r="O7516" i="8" s="1"/>
  <c r="H7516" i="8"/>
  <c r="M7516" i="8" s="1"/>
  <c r="G7516" i="8"/>
  <c r="L7516" i="8" s="1"/>
  <c r="F7516" i="8"/>
  <c r="K7516" i="8" s="1"/>
  <c r="J7491" i="8"/>
  <c r="O7491" i="8" s="1"/>
  <c r="I7491" i="8"/>
  <c r="N7491" i="8" s="1"/>
  <c r="H7491" i="8"/>
  <c r="M7491" i="8" s="1"/>
  <c r="G7491" i="8"/>
  <c r="L7491" i="8" s="1"/>
  <c r="F7491" i="8"/>
  <c r="K7491" i="8" s="1"/>
  <c r="J7476" i="8"/>
  <c r="O7476" i="8" s="1"/>
  <c r="I7476" i="8"/>
  <c r="N7476" i="8" s="1"/>
  <c r="H7476" i="8"/>
  <c r="M7476" i="8" s="1"/>
  <c r="G7476" i="8"/>
  <c r="L7476" i="8" s="1"/>
  <c r="F7476" i="8"/>
  <c r="K7476" i="8" s="1"/>
  <c r="J7451" i="8"/>
  <c r="O7451" i="8" s="1"/>
  <c r="I7451" i="8"/>
  <c r="N7451" i="8" s="1"/>
  <c r="H7451" i="8"/>
  <c r="M7451" i="8" s="1"/>
  <c r="G7451" i="8"/>
  <c r="L7451" i="8" s="1"/>
  <c r="F7451" i="8"/>
  <c r="K7451" i="8" s="1"/>
  <c r="H7435" i="8"/>
  <c r="M7435" i="8" s="1"/>
  <c r="G7435" i="8"/>
  <c r="L7435" i="8" s="1"/>
  <c r="F7435" i="8"/>
  <c r="K7435" i="8" s="1"/>
  <c r="J7435" i="8"/>
  <c r="O7435" i="8" s="1"/>
  <c r="I7435" i="8"/>
  <c r="N7435" i="8" s="1"/>
  <c r="G7414" i="8"/>
  <c r="L7414" i="8" s="1"/>
  <c r="H7414" i="8"/>
  <c r="M7414" i="8" s="1"/>
  <c r="I7414" i="8"/>
  <c r="N7414" i="8" s="1"/>
  <c r="J7414" i="8"/>
  <c r="O7414" i="8" s="1"/>
  <c r="F7414" i="8"/>
  <c r="K7414" i="8" s="1"/>
  <c r="J7391" i="8"/>
  <c r="O7391" i="8" s="1"/>
  <c r="I7391" i="8"/>
  <c r="N7391" i="8" s="1"/>
  <c r="H7391" i="8"/>
  <c r="M7391" i="8" s="1"/>
  <c r="G7391" i="8"/>
  <c r="L7391" i="8" s="1"/>
  <c r="F7391" i="8"/>
  <c r="K7391" i="8" s="1"/>
  <c r="J7375" i="8"/>
  <c r="O7375" i="8" s="1"/>
  <c r="F7375" i="8"/>
  <c r="K7375" i="8" s="1"/>
  <c r="I7375" i="8"/>
  <c r="N7375" i="8" s="1"/>
  <c r="H7375" i="8"/>
  <c r="M7375" i="8" s="1"/>
  <c r="G7375" i="8"/>
  <c r="L7375" i="8" s="1"/>
  <c r="J7351" i="8"/>
  <c r="O7351" i="8" s="1"/>
  <c r="I7351" i="8"/>
  <c r="N7351" i="8" s="1"/>
  <c r="H7351" i="8"/>
  <c r="M7351" i="8" s="1"/>
  <c r="G7351" i="8"/>
  <c r="L7351" i="8" s="1"/>
  <c r="F7351" i="8"/>
  <c r="K7351" i="8" s="1"/>
  <c r="G7334" i="8"/>
  <c r="L7334" i="8" s="1"/>
  <c r="H7334" i="8"/>
  <c r="M7334" i="8" s="1"/>
  <c r="I7334" i="8"/>
  <c r="N7334" i="8" s="1"/>
  <c r="J7334" i="8"/>
  <c r="O7334" i="8" s="1"/>
  <c r="F7334" i="8"/>
  <c r="K7334" i="8" s="1"/>
  <c r="G7314" i="8"/>
  <c r="L7314" i="8" s="1"/>
  <c r="F7314" i="8"/>
  <c r="K7314" i="8" s="1"/>
  <c r="J7314" i="8"/>
  <c r="O7314" i="8" s="1"/>
  <c r="I7314" i="8"/>
  <c r="N7314" i="8" s="1"/>
  <c r="H7314" i="8"/>
  <c r="M7314" i="8" s="1"/>
  <c r="J7291" i="8"/>
  <c r="O7291" i="8" s="1"/>
  <c r="I7291" i="8"/>
  <c r="N7291" i="8" s="1"/>
  <c r="H7291" i="8"/>
  <c r="M7291" i="8" s="1"/>
  <c r="F7291" i="8"/>
  <c r="K7291" i="8" s="1"/>
  <c r="G7291" i="8"/>
  <c r="L7291" i="8" s="1"/>
  <c r="J7273" i="8"/>
  <c r="O7273" i="8" s="1"/>
  <c r="H7273" i="8"/>
  <c r="M7273" i="8" s="1"/>
  <c r="G7273" i="8"/>
  <c r="L7273" i="8" s="1"/>
  <c r="F7273" i="8"/>
  <c r="K7273" i="8" s="1"/>
  <c r="I7273" i="8"/>
  <c r="N7273" i="8" s="1"/>
  <c r="J7253" i="8"/>
  <c r="O7253" i="8" s="1"/>
  <c r="H7253" i="8"/>
  <c r="M7253" i="8" s="1"/>
  <c r="G7253" i="8"/>
  <c r="L7253" i="8" s="1"/>
  <c r="F7253" i="8"/>
  <c r="K7253" i="8" s="1"/>
  <c r="I7253" i="8"/>
  <c r="N7253" i="8" s="1"/>
  <c r="G7232" i="8"/>
  <c r="L7232" i="8" s="1"/>
  <c r="H7232" i="8"/>
  <c r="M7232" i="8" s="1"/>
  <c r="J7232" i="8"/>
  <c r="O7232" i="8" s="1"/>
  <c r="I7232" i="8"/>
  <c r="N7232" i="8" s="1"/>
  <c r="F7232" i="8"/>
  <c r="K7232" i="8" s="1"/>
  <c r="J7211" i="8"/>
  <c r="O7211" i="8" s="1"/>
  <c r="I7211" i="8"/>
  <c r="N7211" i="8" s="1"/>
  <c r="H7211" i="8"/>
  <c r="M7211" i="8" s="1"/>
  <c r="G7211" i="8"/>
  <c r="L7211" i="8" s="1"/>
  <c r="F7211" i="8"/>
  <c r="K7211" i="8" s="1"/>
  <c r="J7191" i="8"/>
  <c r="O7191" i="8" s="1"/>
  <c r="I7191" i="8"/>
  <c r="N7191" i="8" s="1"/>
  <c r="H7191" i="8"/>
  <c r="M7191" i="8" s="1"/>
  <c r="G7191" i="8"/>
  <c r="L7191" i="8" s="1"/>
  <c r="F7191" i="8"/>
  <c r="K7191" i="8" s="1"/>
  <c r="J7171" i="8"/>
  <c r="O7171" i="8" s="1"/>
  <c r="I7171" i="8"/>
  <c r="N7171" i="8" s="1"/>
  <c r="H7171" i="8"/>
  <c r="M7171" i="8" s="1"/>
  <c r="G7171" i="8"/>
  <c r="L7171" i="8" s="1"/>
  <c r="F7171" i="8"/>
  <c r="K7171" i="8" s="1"/>
  <c r="J7153" i="8"/>
  <c r="O7153" i="8" s="1"/>
  <c r="H7153" i="8"/>
  <c r="M7153" i="8" s="1"/>
  <c r="G7153" i="8"/>
  <c r="L7153" i="8" s="1"/>
  <c r="F7153" i="8"/>
  <c r="K7153" i="8" s="1"/>
  <c r="I7153" i="8"/>
  <c r="N7153" i="8" s="1"/>
  <c r="J7134" i="8"/>
  <c r="O7134" i="8" s="1"/>
  <c r="F7134" i="8"/>
  <c r="K7134" i="8" s="1"/>
  <c r="I7134" i="8"/>
  <c r="N7134" i="8" s="1"/>
  <c r="H7134" i="8"/>
  <c r="M7134" i="8" s="1"/>
  <c r="G7134" i="8"/>
  <c r="L7134" i="8" s="1"/>
  <c r="J7113" i="8"/>
  <c r="O7113" i="8" s="1"/>
  <c r="I7113" i="8"/>
  <c r="N7113" i="8" s="1"/>
  <c r="H7113" i="8"/>
  <c r="M7113" i="8" s="1"/>
  <c r="G7113" i="8"/>
  <c r="L7113" i="8" s="1"/>
  <c r="F7113" i="8"/>
  <c r="K7113" i="8" s="1"/>
  <c r="J7094" i="8"/>
  <c r="O7094" i="8" s="1"/>
  <c r="H7094" i="8"/>
  <c r="M7094" i="8" s="1"/>
  <c r="G7094" i="8"/>
  <c r="L7094" i="8" s="1"/>
  <c r="F7094" i="8"/>
  <c r="K7094" i="8" s="1"/>
  <c r="I7094" i="8"/>
  <c r="N7094" i="8" s="1"/>
  <c r="J7073" i="8"/>
  <c r="O7073" i="8" s="1"/>
  <c r="I7073" i="8"/>
  <c r="N7073" i="8" s="1"/>
  <c r="H7073" i="8"/>
  <c r="M7073" i="8" s="1"/>
  <c r="G7073" i="8"/>
  <c r="L7073" i="8" s="1"/>
  <c r="F7073" i="8"/>
  <c r="K7073" i="8" s="1"/>
  <c r="H7054" i="8"/>
  <c r="M7054" i="8" s="1"/>
  <c r="G7054" i="8"/>
  <c r="L7054" i="8" s="1"/>
  <c r="F7054" i="8"/>
  <c r="K7054" i="8" s="1"/>
  <c r="J7054" i="8"/>
  <c r="O7054" i="8" s="1"/>
  <c r="I7054" i="8"/>
  <c r="N7054" i="8" s="1"/>
  <c r="J7034" i="8"/>
  <c r="O7034" i="8" s="1"/>
  <c r="I7034" i="8"/>
  <c r="N7034" i="8" s="1"/>
  <c r="H7034" i="8"/>
  <c r="M7034" i="8" s="1"/>
  <c r="G7034" i="8"/>
  <c r="L7034" i="8" s="1"/>
  <c r="F7034" i="8"/>
  <c r="K7034" i="8" s="1"/>
  <c r="H7012" i="8"/>
  <c r="M7012" i="8" s="1"/>
  <c r="J7012" i="8"/>
  <c r="O7012" i="8" s="1"/>
  <c r="I7012" i="8"/>
  <c r="N7012" i="8" s="1"/>
  <c r="G7012" i="8"/>
  <c r="L7012" i="8" s="1"/>
  <c r="F7012" i="8"/>
  <c r="K7012" i="8" s="1"/>
  <c r="J6994" i="8"/>
  <c r="O6994" i="8" s="1"/>
  <c r="I6994" i="8"/>
  <c r="N6994" i="8" s="1"/>
  <c r="H6994" i="8"/>
  <c r="M6994" i="8" s="1"/>
  <c r="G6994" i="8"/>
  <c r="L6994" i="8" s="1"/>
  <c r="F6994" i="8"/>
  <c r="K6994" i="8" s="1"/>
  <c r="J6973" i="8"/>
  <c r="O6973" i="8" s="1"/>
  <c r="I6973" i="8"/>
  <c r="N6973" i="8" s="1"/>
  <c r="H6973" i="8"/>
  <c r="M6973" i="8" s="1"/>
  <c r="G6973" i="8"/>
  <c r="L6973" i="8" s="1"/>
  <c r="F6973" i="8"/>
  <c r="K6973" i="8" s="1"/>
  <c r="G6953" i="8"/>
  <c r="L6953" i="8" s="1"/>
  <c r="J6953" i="8"/>
  <c r="O6953" i="8" s="1"/>
  <c r="I6953" i="8"/>
  <c r="N6953" i="8" s="1"/>
  <c r="H6953" i="8"/>
  <c r="M6953" i="8" s="1"/>
  <c r="F6953" i="8"/>
  <c r="K6953" i="8" s="1"/>
  <c r="J6934" i="8"/>
  <c r="O6934" i="8" s="1"/>
  <c r="I6934" i="8"/>
  <c r="N6934" i="8" s="1"/>
  <c r="H6934" i="8"/>
  <c r="M6934" i="8" s="1"/>
  <c r="G6934" i="8"/>
  <c r="L6934" i="8" s="1"/>
  <c r="F6934" i="8"/>
  <c r="K6934" i="8" s="1"/>
  <c r="G6913" i="8"/>
  <c r="L6913" i="8" s="1"/>
  <c r="H6913" i="8"/>
  <c r="M6913" i="8" s="1"/>
  <c r="I6913" i="8"/>
  <c r="N6913" i="8" s="1"/>
  <c r="J6913" i="8"/>
  <c r="O6913" i="8" s="1"/>
  <c r="F6913" i="8"/>
  <c r="K6913" i="8" s="1"/>
  <c r="J6894" i="8"/>
  <c r="O6894" i="8" s="1"/>
  <c r="I6894" i="8"/>
  <c r="N6894" i="8" s="1"/>
  <c r="H6894" i="8"/>
  <c r="M6894" i="8" s="1"/>
  <c r="G6894" i="8"/>
  <c r="L6894" i="8" s="1"/>
  <c r="F6894" i="8"/>
  <c r="K6894" i="8" s="1"/>
  <c r="J6874" i="8"/>
  <c r="O6874" i="8" s="1"/>
  <c r="F6874" i="8"/>
  <c r="K6874" i="8" s="1"/>
  <c r="I6874" i="8"/>
  <c r="N6874" i="8" s="1"/>
  <c r="H6874" i="8"/>
  <c r="M6874" i="8" s="1"/>
  <c r="G6874" i="8"/>
  <c r="L6874" i="8" s="1"/>
  <c r="J6850" i="8"/>
  <c r="O6850" i="8" s="1"/>
  <c r="I6850" i="8"/>
  <c r="N6850" i="8" s="1"/>
  <c r="H6850" i="8"/>
  <c r="M6850" i="8" s="1"/>
  <c r="G6850" i="8"/>
  <c r="L6850" i="8" s="1"/>
  <c r="F6850" i="8"/>
  <c r="K6850" i="8" s="1"/>
  <c r="J6833" i="8"/>
  <c r="O6833" i="8" s="1"/>
  <c r="I6833" i="8"/>
  <c r="N6833" i="8" s="1"/>
  <c r="H6833" i="8"/>
  <c r="M6833" i="8" s="1"/>
  <c r="G6833" i="8"/>
  <c r="L6833" i="8" s="1"/>
  <c r="F6833" i="8"/>
  <c r="K6833" i="8" s="1"/>
  <c r="J6814" i="8"/>
  <c r="O6814" i="8" s="1"/>
  <c r="F6814" i="8"/>
  <c r="K6814" i="8" s="1"/>
  <c r="G6814" i="8"/>
  <c r="L6814" i="8" s="1"/>
  <c r="I6814" i="8"/>
  <c r="N6814" i="8" s="1"/>
  <c r="H6814" i="8"/>
  <c r="M6814" i="8" s="1"/>
  <c r="I6793" i="8"/>
  <c r="N6793" i="8" s="1"/>
  <c r="H6793" i="8"/>
  <c r="M6793" i="8" s="1"/>
  <c r="G6793" i="8"/>
  <c r="L6793" i="8" s="1"/>
  <c r="F6793" i="8"/>
  <c r="K6793" i="8" s="1"/>
  <c r="J6793" i="8"/>
  <c r="O6793" i="8" s="1"/>
  <c r="H6772" i="8"/>
  <c r="M6772" i="8" s="1"/>
  <c r="I6772" i="8"/>
  <c r="N6772" i="8" s="1"/>
  <c r="J6772" i="8"/>
  <c r="O6772" i="8" s="1"/>
  <c r="G6772" i="8"/>
  <c r="L6772" i="8" s="1"/>
  <c r="F6772" i="8"/>
  <c r="K6772" i="8" s="1"/>
  <c r="G6755" i="8"/>
  <c r="L6755" i="8" s="1"/>
  <c r="F6755" i="8"/>
  <c r="K6755" i="8" s="1"/>
  <c r="I6755" i="8"/>
  <c r="N6755" i="8" s="1"/>
  <c r="J6755" i="8"/>
  <c r="O6755" i="8" s="1"/>
  <c r="H6755" i="8"/>
  <c r="M6755" i="8" s="1"/>
  <c r="H6732" i="8"/>
  <c r="M6732" i="8" s="1"/>
  <c r="J6732" i="8"/>
  <c r="O6732" i="8" s="1"/>
  <c r="I6732" i="8"/>
  <c r="N6732" i="8" s="1"/>
  <c r="G6732" i="8"/>
  <c r="L6732" i="8" s="1"/>
  <c r="F6732" i="8"/>
  <c r="K6732" i="8" s="1"/>
  <c r="J6714" i="8"/>
  <c r="O6714" i="8" s="1"/>
  <c r="F6714" i="8"/>
  <c r="K6714" i="8" s="1"/>
  <c r="I6714" i="8"/>
  <c r="N6714" i="8" s="1"/>
  <c r="H6714" i="8"/>
  <c r="M6714" i="8" s="1"/>
  <c r="G6714" i="8"/>
  <c r="L6714" i="8" s="1"/>
  <c r="I6693" i="8"/>
  <c r="N6693" i="8" s="1"/>
  <c r="H6693" i="8"/>
  <c r="M6693" i="8" s="1"/>
  <c r="G6693" i="8"/>
  <c r="L6693" i="8" s="1"/>
  <c r="F6693" i="8"/>
  <c r="K6693" i="8" s="1"/>
  <c r="J6693" i="8"/>
  <c r="O6693" i="8" s="1"/>
  <c r="G6675" i="8"/>
  <c r="L6675" i="8" s="1"/>
  <c r="F6675" i="8"/>
  <c r="K6675" i="8" s="1"/>
  <c r="J6675" i="8"/>
  <c r="O6675" i="8" s="1"/>
  <c r="I6675" i="8"/>
  <c r="N6675" i="8" s="1"/>
  <c r="H6675" i="8"/>
  <c r="M6675" i="8" s="1"/>
  <c r="G6012" i="8"/>
  <c r="L6012" i="8" s="1"/>
  <c r="H6012" i="8"/>
  <c r="M6012" i="8" s="1"/>
  <c r="F6012" i="8"/>
  <c r="K6012" i="8" s="1"/>
  <c r="J6012" i="8"/>
  <c r="O6012" i="8" s="1"/>
  <c r="I6012" i="8"/>
  <c r="N6012" i="8" s="1"/>
  <c r="J5467" i="8"/>
  <c r="O5467" i="8" s="1"/>
  <c r="I5467" i="8"/>
  <c r="N5467" i="8" s="1"/>
  <c r="H5467" i="8"/>
  <c r="M5467" i="8" s="1"/>
  <c r="G5467" i="8"/>
  <c r="L5467" i="8" s="1"/>
  <c r="F5467" i="8"/>
  <c r="K5467" i="8" s="1"/>
  <c r="J8751" i="8"/>
  <c r="O8751" i="8" s="1"/>
  <c r="I8751" i="8"/>
  <c r="N8751" i="8" s="1"/>
  <c r="F8751" i="8"/>
  <c r="K8751" i="8" s="1"/>
  <c r="H8751" i="8"/>
  <c r="M8751" i="8" s="1"/>
  <c r="G8751" i="8"/>
  <c r="L8751" i="8" s="1"/>
  <c r="H8732" i="8"/>
  <c r="M8732" i="8" s="1"/>
  <c r="G8732" i="8"/>
  <c r="L8732" i="8" s="1"/>
  <c r="F8732" i="8"/>
  <c r="K8732" i="8" s="1"/>
  <c r="J8732" i="8"/>
  <c r="O8732" i="8" s="1"/>
  <c r="I8732" i="8"/>
  <c r="N8732" i="8" s="1"/>
  <c r="F8712" i="8"/>
  <c r="K8712" i="8" s="1"/>
  <c r="J8712" i="8"/>
  <c r="O8712" i="8" s="1"/>
  <c r="I8712" i="8"/>
  <c r="N8712" i="8" s="1"/>
  <c r="H8712" i="8"/>
  <c r="M8712" i="8" s="1"/>
  <c r="G8712" i="8"/>
  <c r="L8712" i="8" s="1"/>
  <c r="J8692" i="8"/>
  <c r="O8692" i="8" s="1"/>
  <c r="I8692" i="8"/>
  <c r="N8692" i="8" s="1"/>
  <c r="F8692" i="8"/>
  <c r="K8692" i="8" s="1"/>
  <c r="H8692" i="8"/>
  <c r="M8692" i="8" s="1"/>
  <c r="G8692" i="8"/>
  <c r="L8692" i="8" s="1"/>
  <c r="F8672" i="8"/>
  <c r="K8672" i="8" s="1"/>
  <c r="H8672" i="8"/>
  <c r="M8672" i="8" s="1"/>
  <c r="J8672" i="8"/>
  <c r="O8672" i="8" s="1"/>
  <c r="I8672" i="8"/>
  <c r="N8672" i="8" s="1"/>
  <c r="G8672" i="8"/>
  <c r="L8672" i="8" s="1"/>
  <c r="J8651" i="8"/>
  <c r="O8651" i="8" s="1"/>
  <c r="I8651" i="8"/>
  <c r="N8651" i="8" s="1"/>
  <c r="H8651" i="8"/>
  <c r="M8651" i="8" s="1"/>
  <c r="G8651" i="8"/>
  <c r="L8651" i="8" s="1"/>
  <c r="F8651" i="8"/>
  <c r="K8651" i="8" s="1"/>
  <c r="J8634" i="8"/>
  <c r="O8634" i="8" s="1"/>
  <c r="I8634" i="8"/>
  <c r="N8634" i="8" s="1"/>
  <c r="H8634" i="8"/>
  <c r="M8634" i="8" s="1"/>
  <c r="G8634" i="8"/>
  <c r="L8634" i="8" s="1"/>
  <c r="F8634" i="8"/>
  <c r="K8634" i="8" s="1"/>
  <c r="I8612" i="8"/>
  <c r="N8612" i="8" s="1"/>
  <c r="H8612" i="8"/>
  <c r="M8612" i="8" s="1"/>
  <c r="G8612" i="8"/>
  <c r="L8612" i="8" s="1"/>
  <c r="F8612" i="8"/>
  <c r="K8612" i="8" s="1"/>
  <c r="J8612" i="8"/>
  <c r="O8612" i="8" s="1"/>
  <c r="I8592" i="8"/>
  <c r="N8592" i="8" s="1"/>
  <c r="H8592" i="8"/>
  <c r="M8592" i="8" s="1"/>
  <c r="G8592" i="8"/>
  <c r="L8592" i="8" s="1"/>
  <c r="F8592" i="8"/>
  <c r="K8592" i="8" s="1"/>
  <c r="J8592" i="8"/>
  <c r="O8592" i="8" s="1"/>
  <c r="F8571" i="8"/>
  <c r="K8571" i="8" s="1"/>
  <c r="J8571" i="8"/>
  <c r="O8571" i="8" s="1"/>
  <c r="I8571" i="8"/>
  <c r="N8571" i="8" s="1"/>
  <c r="H8571" i="8"/>
  <c r="M8571" i="8" s="1"/>
  <c r="G8571" i="8"/>
  <c r="L8571" i="8" s="1"/>
  <c r="I8552" i="8"/>
  <c r="N8552" i="8" s="1"/>
  <c r="H8552" i="8"/>
  <c r="M8552" i="8" s="1"/>
  <c r="G8552" i="8"/>
  <c r="L8552" i="8" s="1"/>
  <c r="F8552" i="8"/>
  <c r="K8552" i="8" s="1"/>
  <c r="J8552" i="8"/>
  <c r="O8552" i="8" s="1"/>
  <c r="I8532" i="8"/>
  <c r="N8532" i="8" s="1"/>
  <c r="H8532" i="8"/>
  <c r="M8532" i="8" s="1"/>
  <c r="G8532" i="8"/>
  <c r="L8532" i="8" s="1"/>
  <c r="F8532" i="8"/>
  <c r="K8532" i="8" s="1"/>
  <c r="J8532" i="8"/>
  <c r="O8532" i="8" s="1"/>
  <c r="J8513" i="8"/>
  <c r="O8513" i="8" s="1"/>
  <c r="I8513" i="8"/>
  <c r="N8513" i="8" s="1"/>
  <c r="H8513" i="8"/>
  <c r="M8513" i="8" s="1"/>
  <c r="G8513" i="8"/>
  <c r="L8513" i="8" s="1"/>
  <c r="F8513" i="8"/>
  <c r="K8513" i="8" s="1"/>
  <c r="I8490" i="8"/>
  <c r="N8490" i="8" s="1"/>
  <c r="H8490" i="8"/>
  <c r="M8490" i="8" s="1"/>
  <c r="F8490" i="8"/>
  <c r="K8490" i="8" s="1"/>
  <c r="G8490" i="8"/>
  <c r="L8490" i="8" s="1"/>
  <c r="J8490" i="8"/>
  <c r="O8490" i="8" s="1"/>
  <c r="J8470" i="8"/>
  <c r="O8470" i="8" s="1"/>
  <c r="I8470" i="8"/>
  <c r="N8470" i="8" s="1"/>
  <c r="H8470" i="8"/>
  <c r="M8470" i="8" s="1"/>
  <c r="G8470" i="8"/>
  <c r="L8470" i="8" s="1"/>
  <c r="F8470" i="8"/>
  <c r="K8470" i="8" s="1"/>
  <c r="I8452" i="8"/>
  <c r="N8452" i="8" s="1"/>
  <c r="H8452" i="8"/>
  <c r="M8452" i="8" s="1"/>
  <c r="G8452" i="8"/>
  <c r="L8452" i="8" s="1"/>
  <c r="F8452" i="8"/>
  <c r="K8452" i="8" s="1"/>
  <c r="J8452" i="8"/>
  <c r="O8452" i="8" s="1"/>
  <c r="J8435" i="8"/>
  <c r="O8435" i="8" s="1"/>
  <c r="I8435" i="8"/>
  <c r="N8435" i="8" s="1"/>
  <c r="H8435" i="8"/>
  <c r="M8435" i="8" s="1"/>
  <c r="G8435" i="8"/>
  <c r="L8435" i="8" s="1"/>
  <c r="F8435" i="8"/>
  <c r="K8435" i="8" s="1"/>
  <c r="J8413" i="8"/>
  <c r="O8413" i="8" s="1"/>
  <c r="I8413" i="8"/>
  <c r="N8413" i="8" s="1"/>
  <c r="H8413" i="8"/>
  <c r="M8413" i="8" s="1"/>
  <c r="G8413" i="8"/>
  <c r="L8413" i="8" s="1"/>
  <c r="F8413" i="8"/>
  <c r="K8413" i="8" s="1"/>
  <c r="H8391" i="8"/>
  <c r="M8391" i="8" s="1"/>
  <c r="F8391" i="8"/>
  <c r="K8391" i="8" s="1"/>
  <c r="J8391" i="8"/>
  <c r="O8391" i="8" s="1"/>
  <c r="I8391" i="8"/>
  <c r="N8391" i="8" s="1"/>
  <c r="G8391" i="8"/>
  <c r="L8391" i="8" s="1"/>
  <c r="J8373" i="8"/>
  <c r="O8373" i="8" s="1"/>
  <c r="I8373" i="8"/>
  <c r="N8373" i="8" s="1"/>
  <c r="H8373" i="8"/>
  <c r="M8373" i="8" s="1"/>
  <c r="G8373" i="8"/>
  <c r="L8373" i="8" s="1"/>
  <c r="F8373" i="8"/>
  <c r="K8373" i="8" s="1"/>
  <c r="J8352" i="8"/>
  <c r="O8352" i="8" s="1"/>
  <c r="I8352" i="8"/>
  <c r="N8352" i="8" s="1"/>
  <c r="H8352" i="8"/>
  <c r="M8352" i="8" s="1"/>
  <c r="G8352" i="8"/>
  <c r="L8352" i="8" s="1"/>
  <c r="F8352" i="8"/>
  <c r="K8352" i="8" s="1"/>
  <c r="J8332" i="8"/>
  <c r="O8332" i="8" s="1"/>
  <c r="I8332" i="8"/>
  <c r="N8332" i="8" s="1"/>
  <c r="H8332" i="8"/>
  <c r="M8332" i="8" s="1"/>
  <c r="G8332" i="8"/>
  <c r="L8332" i="8" s="1"/>
  <c r="F8332" i="8"/>
  <c r="K8332" i="8" s="1"/>
  <c r="J8311" i="8"/>
  <c r="O8311" i="8" s="1"/>
  <c r="I8311" i="8"/>
  <c r="N8311" i="8" s="1"/>
  <c r="H8311" i="8"/>
  <c r="M8311" i="8" s="1"/>
  <c r="G8311" i="8"/>
  <c r="L8311" i="8" s="1"/>
  <c r="F8311" i="8"/>
  <c r="K8311" i="8" s="1"/>
  <c r="J8292" i="8"/>
  <c r="O8292" i="8" s="1"/>
  <c r="I8292" i="8"/>
  <c r="N8292" i="8" s="1"/>
  <c r="H8292" i="8"/>
  <c r="M8292" i="8" s="1"/>
  <c r="G8292" i="8"/>
  <c r="L8292" i="8" s="1"/>
  <c r="F8292" i="8"/>
  <c r="K8292" i="8" s="1"/>
  <c r="I8271" i="8"/>
  <c r="N8271" i="8" s="1"/>
  <c r="H8271" i="8"/>
  <c r="M8271" i="8" s="1"/>
  <c r="G8271" i="8"/>
  <c r="L8271" i="8" s="1"/>
  <c r="F8271" i="8"/>
  <c r="K8271" i="8" s="1"/>
  <c r="J8271" i="8"/>
  <c r="O8271" i="8" s="1"/>
  <c r="J8252" i="8"/>
  <c r="O8252" i="8" s="1"/>
  <c r="I8252" i="8"/>
  <c r="N8252" i="8" s="1"/>
  <c r="H8252" i="8"/>
  <c r="M8252" i="8" s="1"/>
  <c r="G8252" i="8"/>
  <c r="L8252" i="8" s="1"/>
  <c r="F8252" i="8"/>
  <c r="K8252" i="8" s="1"/>
  <c r="H8233" i="8"/>
  <c r="M8233" i="8" s="1"/>
  <c r="G8233" i="8"/>
  <c r="L8233" i="8" s="1"/>
  <c r="F8233" i="8"/>
  <c r="K8233" i="8" s="1"/>
  <c r="J8233" i="8"/>
  <c r="O8233" i="8" s="1"/>
  <c r="I8233" i="8"/>
  <c r="N8233" i="8" s="1"/>
  <c r="H8213" i="8"/>
  <c r="M8213" i="8" s="1"/>
  <c r="G8213" i="8"/>
  <c r="L8213" i="8" s="1"/>
  <c r="F8213" i="8"/>
  <c r="K8213" i="8" s="1"/>
  <c r="J8213" i="8"/>
  <c r="O8213" i="8" s="1"/>
  <c r="I8213" i="8"/>
  <c r="N8213" i="8" s="1"/>
  <c r="I8191" i="8"/>
  <c r="N8191" i="8" s="1"/>
  <c r="J8191" i="8"/>
  <c r="O8191" i="8" s="1"/>
  <c r="G8191" i="8"/>
  <c r="L8191" i="8" s="1"/>
  <c r="H8191" i="8"/>
  <c r="M8191" i="8" s="1"/>
  <c r="F8191" i="8"/>
  <c r="K8191" i="8" s="1"/>
  <c r="G8331" i="8"/>
  <c r="L8331" i="8" s="1"/>
  <c r="F8331" i="8"/>
  <c r="K8331" i="8" s="1"/>
  <c r="I8331" i="8"/>
  <c r="N8331" i="8" s="1"/>
  <c r="J8331" i="8"/>
  <c r="O8331" i="8" s="1"/>
  <c r="H8331" i="8"/>
  <c r="M8331" i="8" s="1"/>
  <c r="J7829" i="8"/>
  <c r="O7829" i="8" s="1"/>
  <c r="F7829" i="8"/>
  <c r="K7829" i="8" s="1"/>
  <c r="I7829" i="8"/>
  <c r="N7829" i="8" s="1"/>
  <c r="H7829" i="8"/>
  <c r="M7829" i="8" s="1"/>
  <c r="G7829" i="8"/>
  <c r="L7829" i="8" s="1"/>
  <c r="J7709" i="8"/>
  <c r="O7709" i="8" s="1"/>
  <c r="I7709" i="8"/>
  <c r="N7709" i="8" s="1"/>
  <c r="H7709" i="8"/>
  <c r="M7709" i="8" s="1"/>
  <c r="G7709" i="8"/>
  <c r="L7709" i="8" s="1"/>
  <c r="F7709" i="8"/>
  <c r="K7709" i="8" s="1"/>
  <c r="J7472" i="8"/>
  <c r="O7472" i="8" s="1"/>
  <c r="I7472" i="8"/>
  <c r="N7472" i="8" s="1"/>
  <c r="H7472" i="8"/>
  <c r="M7472" i="8" s="1"/>
  <c r="G7472" i="8"/>
  <c r="L7472" i="8" s="1"/>
  <c r="F7472" i="8"/>
  <c r="K7472" i="8" s="1"/>
  <c r="I7450" i="8"/>
  <c r="N7450" i="8" s="1"/>
  <c r="H7450" i="8"/>
  <c r="M7450" i="8" s="1"/>
  <c r="G7450" i="8"/>
  <c r="L7450" i="8" s="1"/>
  <c r="F7450" i="8"/>
  <c r="K7450" i="8" s="1"/>
  <c r="J7450" i="8"/>
  <c r="O7450" i="8" s="1"/>
  <c r="J7432" i="8"/>
  <c r="O7432" i="8" s="1"/>
  <c r="I7432" i="8"/>
  <c r="N7432" i="8" s="1"/>
  <c r="F7432" i="8"/>
  <c r="K7432" i="8" s="1"/>
  <c r="G7432" i="8"/>
  <c r="L7432" i="8" s="1"/>
  <c r="H7432" i="8"/>
  <c r="M7432" i="8" s="1"/>
  <c r="J7411" i="8"/>
  <c r="O7411" i="8" s="1"/>
  <c r="I7411" i="8"/>
  <c r="N7411" i="8" s="1"/>
  <c r="H7411" i="8"/>
  <c r="M7411" i="8" s="1"/>
  <c r="G7411" i="8"/>
  <c r="L7411" i="8" s="1"/>
  <c r="F7411" i="8"/>
  <c r="K7411" i="8" s="1"/>
  <c r="J7392" i="8"/>
  <c r="O7392" i="8" s="1"/>
  <c r="I7392" i="8"/>
  <c r="N7392" i="8" s="1"/>
  <c r="H7392" i="8"/>
  <c r="M7392" i="8" s="1"/>
  <c r="G7392" i="8"/>
  <c r="L7392" i="8" s="1"/>
  <c r="F7392" i="8"/>
  <c r="K7392" i="8" s="1"/>
  <c r="J7372" i="8"/>
  <c r="O7372" i="8" s="1"/>
  <c r="I7372" i="8"/>
  <c r="N7372" i="8" s="1"/>
  <c r="H7372" i="8"/>
  <c r="M7372" i="8" s="1"/>
  <c r="G7372" i="8"/>
  <c r="L7372" i="8" s="1"/>
  <c r="F7372" i="8"/>
  <c r="K7372" i="8" s="1"/>
  <c r="J7352" i="8"/>
  <c r="O7352" i="8" s="1"/>
  <c r="I7352" i="8"/>
  <c r="N7352" i="8" s="1"/>
  <c r="H7352" i="8"/>
  <c r="M7352" i="8" s="1"/>
  <c r="G7352" i="8"/>
  <c r="L7352" i="8" s="1"/>
  <c r="F7352" i="8"/>
  <c r="K7352" i="8" s="1"/>
  <c r="F7329" i="8"/>
  <c r="K7329" i="8" s="1"/>
  <c r="J7329" i="8"/>
  <c r="O7329" i="8" s="1"/>
  <c r="I7329" i="8"/>
  <c r="N7329" i="8" s="1"/>
  <c r="H7329" i="8"/>
  <c r="M7329" i="8" s="1"/>
  <c r="G7329" i="8"/>
  <c r="L7329" i="8" s="1"/>
  <c r="I7312" i="8"/>
  <c r="N7312" i="8" s="1"/>
  <c r="J7312" i="8"/>
  <c r="O7312" i="8" s="1"/>
  <c r="H7312" i="8"/>
  <c r="M7312" i="8" s="1"/>
  <c r="G7312" i="8"/>
  <c r="L7312" i="8" s="1"/>
  <c r="F7312" i="8"/>
  <c r="K7312" i="8" s="1"/>
  <c r="J7290" i="8"/>
  <c r="O7290" i="8" s="1"/>
  <c r="I7290" i="8"/>
  <c r="N7290" i="8" s="1"/>
  <c r="H7290" i="8"/>
  <c r="M7290" i="8" s="1"/>
  <c r="G7290" i="8"/>
  <c r="L7290" i="8" s="1"/>
  <c r="F7290" i="8"/>
  <c r="K7290" i="8" s="1"/>
  <c r="J7271" i="8"/>
  <c r="O7271" i="8" s="1"/>
  <c r="I7271" i="8"/>
  <c r="N7271" i="8" s="1"/>
  <c r="H7271" i="8"/>
  <c r="M7271" i="8" s="1"/>
  <c r="G7271" i="8"/>
  <c r="L7271" i="8" s="1"/>
  <c r="F7271" i="8"/>
  <c r="K7271" i="8" s="1"/>
  <c r="J7251" i="8"/>
  <c r="O7251" i="8" s="1"/>
  <c r="I7251" i="8"/>
  <c r="N7251" i="8" s="1"/>
  <c r="H7251" i="8"/>
  <c r="M7251" i="8" s="1"/>
  <c r="G7251" i="8"/>
  <c r="L7251" i="8" s="1"/>
  <c r="F7251" i="8"/>
  <c r="K7251" i="8" s="1"/>
  <c r="J7231" i="8"/>
  <c r="O7231" i="8" s="1"/>
  <c r="I7231" i="8"/>
  <c r="N7231" i="8" s="1"/>
  <c r="H7231" i="8"/>
  <c r="M7231" i="8" s="1"/>
  <c r="G7231" i="8"/>
  <c r="L7231" i="8" s="1"/>
  <c r="F7231" i="8"/>
  <c r="K7231" i="8" s="1"/>
  <c r="H7209" i="8"/>
  <c r="M7209" i="8" s="1"/>
  <c r="G7209" i="8"/>
  <c r="L7209" i="8" s="1"/>
  <c r="F7209" i="8"/>
  <c r="K7209" i="8" s="1"/>
  <c r="J7209" i="8"/>
  <c r="O7209" i="8" s="1"/>
  <c r="I7209" i="8"/>
  <c r="N7209" i="8" s="1"/>
  <c r="J7190" i="8"/>
  <c r="O7190" i="8" s="1"/>
  <c r="I7190" i="8"/>
  <c r="N7190" i="8" s="1"/>
  <c r="H7190" i="8"/>
  <c r="M7190" i="8" s="1"/>
  <c r="G7190" i="8"/>
  <c r="L7190" i="8" s="1"/>
  <c r="F7190" i="8"/>
  <c r="K7190" i="8" s="1"/>
  <c r="H7169" i="8"/>
  <c r="M7169" i="8" s="1"/>
  <c r="G7169" i="8"/>
  <c r="L7169" i="8" s="1"/>
  <c r="F7169" i="8"/>
  <c r="K7169" i="8" s="1"/>
  <c r="J7169" i="8"/>
  <c r="O7169" i="8" s="1"/>
  <c r="I7169" i="8"/>
  <c r="N7169" i="8" s="1"/>
  <c r="H7149" i="8"/>
  <c r="M7149" i="8" s="1"/>
  <c r="G7149" i="8"/>
  <c r="L7149" i="8" s="1"/>
  <c r="F7149" i="8"/>
  <c r="K7149" i="8" s="1"/>
  <c r="J7149" i="8"/>
  <c r="O7149" i="8" s="1"/>
  <c r="I7149" i="8"/>
  <c r="N7149" i="8" s="1"/>
  <c r="J7133" i="8"/>
  <c r="O7133" i="8" s="1"/>
  <c r="I7133" i="8"/>
  <c r="N7133" i="8" s="1"/>
  <c r="H7133" i="8"/>
  <c r="M7133" i="8" s="1"/>
  <c r="G7133" i="8"/>
  <c r="L7133" i="8" s="1"/>
  <c r="F7133" i="8"/>
  <c r="K7133" i="8" s="1"/>
  <c r="H7112" i="8"/>
  <c r="M7112" i="8" s="1"/>
  <c r="J7112" i="8"/>
  <c r="O7112" i="8" s="1"/>
  <c r="I7112" i="8"/>
  <c r="N7112" i="8" s="1"/>
  <c r="G7112" i="8"/>
  <c r="L7112" i="8" s="1"/>
  <c r="F7112" i="8"/>
  <c r="K7112" i="8" s="1"/>
  <c r="I7093" i="8"/>
  <c r="N7093" i="8" s="1"/>
  <c r="H7093" i="8"/>
  <c r="M7093" i="8" s="1"/>
  <c r="G7093" i="8"/>
  <c r="L7093" i="8" s="1"/>
  <c r="F7093" i="8"/>
  <c r="K7093" i="8" s="1"/>
  <c r="J7093" i="8"/>
  <c r="O7093" i="8" s="1"/>
  <c r="H7072" i="8"/>
  <c r="M7072" i="8" s="1"/>
  <c r="J7072" i="8"/>
  <c r="O7072" i="8" s="1"/>
  <c r="I7072" i="8"/>
  <c r="N7072" i="8" s="1"/>
  <c r="G7072" i="8"/>
  <c r="L7072" i="8" s="1"/>
  <c r="F7072" i="8"/>
  <c r="K7072" i="8" s="1"/>
  <c r="G7053" i="8"/>
  <c r="L7053" i="8" s="1"/>
  <c r="H7053" i="8"/>
  <c r="M7053" i="8" s="1"/>
  <c r="J7053" i="8"/>
  <c r="O7053" i="8" s="1"/>
  <c r="I7053" i="8"/>
  <c r="N7053" i="8" s="1"/>
  <c r="F7053" i="8"/>
  <c r="K7053" i="8" s="1"/>
  <c r="G7033" i="8"/>
  <c r="L7033" i="8" s="1"/>
  <c r="H7033" i="8"/>
  <c r="M7033" i="8" s="1"/>
  <c r="J7033" i="8"/>
  <c r="O7033" i="8" s="1"/>
  <c r="I7033" i="8"/>
  <c r="N7033" i="8" s="1"/>
  <c r="F7033" i="8"/>
  <c r="K7033" i="8" s="1"/>
  <c r="I7009" i="8"/>
  <c r="N7009" i="8" s="1"/>
  <c r="H7009" i="8"/>
  <c r="M7009" i="8" s="1"/>
  <c r="G7009" i="8"/>
  <c r="L7009" i="8" s="1"/>
  <c r="F7009" i="8"/>
  <c r="K7009" i="8" s="1"/>
  <c r="J7009" i="8"/>
  <c r="O7009" i="8" s="1"/>
  <c r="I6993" i="8"/>
  <c r="N6993" i="8" s="1"/>
  <c r="H6993" i="8"/>
  <c r="M6993" i="8" s="1"/>
  <c r="G6993" i="8"/>
  <c r="L6993" i="8" s="1"/>
  <c r="F6993" i="8"/>
  <c r="K6993" i="8" s="1"/>
  <c r="J6993" i="8"/>
  <c r="O6993" i="8" s="1"/>
  <c r="J6971" i="8"/>
  <c r="O6971" i="8" s="1"/>
  <c r="I6971" i="8"/>
  <c r="N6971" i="8" s="1"/>
  <c r="H6971" i="8"/>
  <c r="M6971" i="8" s="1"/>
  <c r="G6971" i="8"/>
  <c r="L6971" i="8" s="1"/>
  <c r="F6971" i="8"/>
  <c r="K6971" i="8" s="1"/>
  <c r="H6952" i="8"/>
  <c r="M6952" i="8" s="1"/>
  <c r="F6952" i="8"/>
  <c r="K6952" i="8" s="1"/>
  <c r="I6952" i="8"/>
  <c r="N6952" i="8" s="1"/>
  <c r="J6952" i="8"/>
  <c r="O6952" i="8" s="1"/>
  <c r="G6952" i="8"/>
  <c r="L6952" i="8" s="1"/>
  <c r="J6933" i="8"/>
  <c r="O6933" i="8" s="1"/>
  <c r="I6933" i="8"/>
  <c r="N6933" i="8" s="1"/>
  <c r="H6933" i="8"/>
  <c r="M6933" i="8" s="1"/>
  <c r="G6933" i="8"/>
  <c r="L6933" i="8" s="1"/>
  <c r="F6933" i="8"/>
  <c r="K6933" i="8" s="1"/>
  <c r="J6910" i="8"/>
  <c r="O6910" i="8" s="1"/>
  <c r="I6910" i="8"/>
  <c r="N6910" i="8" s="1"/>
  <c r="H6910" i="8"/>
  <c r="M6910" i="8" s="1"/>
  <c r="G6910" i="8"/>
  <c r="L6910" i="8" s="1"/>
  <c r="F6910" i="8"/>
  <c r="K6910" i="8" s="1"/>
  <c r="I6893" i="8"/>
  <c r="N6893" i="8" s="1"/>
  <c r="H6893" i="8"/>
  <c r="M6893" i="8" s="1"/>
  <c r="G6893" i="8"/>
  <c r="L6893" i="8" s="1"/>
  <c r="F6893" i="8"/>
  <c r="K6893" i="8" s="1"/>
  <c r="J6893" i="8"/>
  <c r="O6893" i="8" s="1"/>
  <c r="J6870" i="8"/>
  <c r="O6870" i="8" s="1"/>
  <c r="I6870" i="8"/>
  <c r="N6870" i="8" s="1"/>
  <c r="H6870" i="8"/>
  <c r="M6870" i="8" s="1"/>
  <c r="G6870" i="8"/>
  <c r="L6870" i="8" s="1"/>
  <c r="F6870" i="8"/>
  <c r="K6870" i="8" s="1"/>
  <c r="H6852" i="8"/>
  <c r="M6852" i="8" s="1"/>
  <c r="F6852" i="8"/>
  <c r="K6852" i="8" s="1"/>
  <c r="J6852" i="8"/>
  <c r="O6852" i="8" s="1"/>
  <c r="I6852" i="8"/>
  <c r="N6852" i="8" s="1"/>
  <c r="G6852" i="8"/>
  <c r="L6852" i="8" s="1"/>
  <c r="J6831" i="8"/>
  <c r="O6831" i="8" s="1"/>
  <c r="I6831" i="8"/>
  <c r="N6831" i="8" s="1"/>
  <c r="F6831" i="8"/>
  <c r="K6831" i="8" s="1"/>
  <c r="G6831" i="8"/>
  <c r="L6831" i="8" s="1"/>
  <c r="H6831" i="8"/>
  <c r="M6831" i="8" s="1"/>
  <c r="I6813" i="8"/>
  <c r="N6813" i="8" s="1"/>
  <c r="H6813" i="8"/>
  <c r="M6813" i="8" s="1"/>
  <c r="G6813" i="8"/>
  <c r="L6813" i="8" s="1"/>
  <c r="F6813" i="8"/>
  <c r="K6813" i="8" s="1"/>
  <c r="J6813" i="8"/>
  <c r="O6813" i="8" s="1"/>
  <c r="J6790" i="8"/>
  <c r="O6790" i="8" s="1"/>
  <c r="I6790" i="8"/>
  <c r="N6790" i="8" s="1"/>
  <c r="H6790" i="8"/>
  <c r="M6790" i="8" s="1"/>
  <c r="G6790" i="8"/>
  <c r="L6790" i="8" s="1"/>
  <c r="F6790" i="8"/>
  <c r="K6790" i="8" s="1"/>
  <c r="J6773" i="8"/>
  <c r="O6773" i="8" s="1"/>
  <c r="I6773" i="8"/>
  <c r="N6773" i="8" s="1"/>
  <c r="H6773" i="8"/>
  <c r="M6773" i="8" s="1"/>
  <c r="G6773" i="8"/>
  <c r="L6773" i="8" s="1"/>
  <c r="F6773" i="8"/>
  <c r="K6773" i="8" s="1"/>
  <c r="H6752" i="8"/>
  <c r="M6752" i="8" s="1"/>
  <c r="F6752" i="8"/>
  <c r="K6752" i="8" s="1"/>
  <c r="J6752" i="8"/>
  <c r="O6752" i="8" s="1"/>
  <c r="I6752" i="8"/>
  <c r="N6752" i="8" s="1"/>
  <c r="G6752" i="8"/>
  <c r="L6752" i="8" s="1"/>
  <c r="J6734" i="8"/>
  <c r="O6734" i="8" s="1"/>
  <c r="I6734" i="8"/>
  <c r="N6734" i="8" s="1"/>
  <c r="H6734" i="8"/>
  <c r="M6734" i="8" s="1"/>
  <c r="G6734" i="8"/>
  <c r="L6734" i="8" s="1"/>
  <c r="F6734" i="8"/>
  <c r="K6734" i="8" s="1"/>
  <c r="J6713" i="8"/>
  <c r="O6713" i="8" s="1"/>
  <c r="I6713" i="8"/>
  <c r="N6713" i="8" s="1"/>
  <c r="H6713" i="8"/>
  <c r="M6713" i="8" s="1"/>
  <c r="G6713" i="8"/>
  <c r="L6713" i="8" s="1"/>
  <c r="F6713" i="8"/>
  <c r="K6713" i="8" s="1"/>
  <c r="H6692" i="8"/>
  <c r="M6692" i="8" s="1"/>
  <c r="I6692" i="8"/>
  <c r="N6692" i="8" s="1"/>
  <c r="F6692" i="8"/>
  <c r="K6692" i="8" s="1"/>
  <c r="J6692" i="8"/>
  <c r="O6692" i="8" s="1"/>
  <c r="G6692" i="8"/>
  <c r="L6692" i="8" s="1"/>
  <c r="J6673" i="8"/>
  <c r="O6673" i="8" s="1"/>
  <c r="I6673" i="8"/>
  <c r="N6673" i="8" s="1"/>
  <c r="H6673" i="8"/>
  <c r="M6673" i="8" s="1"/>
  <c r="G6673" i="8"/>
  <c r="L6673" i="8" s="1"/>
  <c r="F6673" i="8"/>
  <c r="K6673" i="8" s="1"/>
  <c r="G6653" i="8"/>
  <c r="L6653" i="8" s="1"/>
  <c r="J6653" i="8"/>
  <c r="O6653" i="8" s="1"/>
  <c r="I6653" i="8"/>
  <c r="N6653" i="8" s="1"/>
  <c r="H6653" i="8"/>
  <c r="M6653" i="8" s="1"/>
  <c r="F6653" i="8"/>
  <c r="K6653" i="8" s="1"/>
  <c r="I6633" i="8"/>
  <c r="N6633" i="8" s="1"/>
  <c r="H6633" i="8"/>
  <c r="M6633" i="8" s="1"/>
  <c r="G6633" i="8"/>
  <c r="L6633" i="8" s="1"/>
  <c r="F6633" i="8"/>
  <c r="K6633" i="8" s="1"/>
  <c r="J6633" i="8"/>
  <c r="O6633" i="8" s="1"/>
  <c r="J6613" i="8"/>
  <c r="O6613" i="8" s="1"/>
  <c r="I6613" i="8"/>
  <c r="N6613" i="8" s="1"/>
  <c r="H6613" i="8"/>
  <c r="M6613" i="8" s="1"/>
  <c r="G6613" i="8"/>
  <c r="L6613" i="8" s="1"/>
  <c r="F6613" i="8"/>
  <c r="K6613" i="8" s="1"/>
  <c r="I6593" i="8"/>
  <c r="N6593" i="8" s="1"/>
  <c r="H6593" i="8"/>
  <c r="M6593" i="8" s="1"/>
  <c r="G6593" i="8"/>
  <c r="L6593" i="8" s="1"/>
  <c r="F6593" i="8"/>
  <c r="K6593" i="8" s="1"/>
  <c r="J6593" i="8"/>
  <c r="O6593" i="8" s="1"/>
  <c r="J6570" i="8"/>
  <c r="O6570" i="8" s="1"/>
  <c r="F6570" i="8"/>
  <c r="K6570" i="8" s="1"/>
  <c r="I6570" i="8"/>
  <c r="N6570" i="8" s="1"/>
  <c r="H6570" i="8"/>
  <c r="M6570" i="8" s="1"/>
  <c r="G6570" i="8"/>
  <c r="L6570" i="8" s="1"/>
  <c r="J6552" i="8"/>
  <c r="O6552" i="8" s="1"/>
  <c r="I6552" i="8"/>
  <c r="N6552" i="8" s="1"/>
  <c r="H6552" i="8"/>
  <c r="M6552" i="8" s="1"/>
  <c r="G6552" i="8"/>
  <c r="L6552" i="8" s="1"/>
  <c r="F6552" i="8"/>
  <c r="K6552" i="8" s="1"/>
  <c r="I6533" i="8"/>
  <c r="N6533" i="8" s="1"/>
  <c r="H6533" i="8"/>
  <c r="M6533" i="8" s="1"/>
  <c r="G6533" i="8"/>
  <c r="L6533" i="8" s="1"/>
  <c r="F6533" i="8"/>
  <c r="K6533" i="8" s="1"/>
  <c r="J6533" i="8"/>
  <c r="O6533" i="8" s="1"/>
  <c r="J6510" i="8"/>
  <c r="O6510" i="8" s="1"/>
  <c r="F6510" i="8"/>
  <c r="K6510" i="8" s="1"/>
  <c r="G6510" i="8"/>
  <c r="L6510" i="8" s="1"/>
  <c r="H6510" i="8"/>
  <c r="M6510" i="8" s="1"/>
  <c r="I6510" i="8"/>
  <c r="N6510" i="8" s="1"/>
  <c r="G6493" i="8"/>
  <c r="L6493" i="8" s="1"/>
  <c r="H6493" i="8"/>
  <c r="M6493" i="8" s="1"/>
  <c r="J6493" i="8"/>
  <c r="O6493" i="8" s="1"/>
  <c r="I6493" i="8"/>
  <c r="N6493" i="8" s="1"/>
  <c r="F6493" i="8"/>
  <c r="K6493" i="8" s="1"/>
  <c r="J6470" i="8"/>
  <c r="O6470" i="8" s="1"/>
  <c r="F6470" i="8"/>
  <c r="K6470" i="8" s="1"/>
  <c r="I6470" i="8"/>
  <c r="N6470" i="8" s="1"/>
  <c r="H6470" i="8"/>
  <c r="M6470" i="8" s="1"/>
  <c r="G6470" i="8"/>
  <c r="L6470" i="8" s="1"/>
  <c r="I6453" i="8"/>
  <c r="N6453" i="8" s="1"/>
  <c r="H6453" i="8"/>
  <c r="M6453" i="8" s="1"/>
  <c r="G6453" i="8"/>
  <c r="L6453" i="8" s="1"/>
  <c r="F6453" i="8"/>
  <c r="K6453" i="8" s="1"/>
  <c r="J6453" i="8"/>
  <c r="O6453" i="8" s="1"/>
  <c r="I6433" i="8"/>
  <c r="N6433" i="8" s="1"/>
  <c r="H6433" i="8"/>
  <c r="M6433" i="8" s="1"/>
  <c r="G6433" i="8"/>
  <c r="L6433" i="8" s="1"/>
  <c r="F6433" i="8"/>
  <c r="K6433" i="8" s="1"/>
  <c r="J6433" i="8"/>
  <c r="O6433" i="8" s="1"/>
  <c r="J6413" i="8"/>
  <c r="O6413" i="8" s="1"/>
  <c r="I6413" i="8"/>
  <c r="N6413" i="8" s="1"/>
  <c r="H6413" i="8"/>
  <c r="M6413" i="8" s="1"/>
  <c r="G6413" i="8"/>
  <c r="L6413" i="8" s="1"/>
  <c r="F6413" i="8"/>
  <c r="K6413" i="8" s="1"/>
  <c r="I6391" i="8"/>
  <c r="N6391" i="8" s="1"/>
  <c r="J6391" i="8"/>
  <c r="O6391" i="8" s="1"/>
  <c r="F6391" i="8"/>
  <c r="K6391" i="8" s="1"/>
  <c r="H6391" i="8"/>
  <c r="M6391" i="8" s="1"/>
  <c r="G6391" i="8"/>
  <c r="L6391" i="8" s="1"/>
  <c r="I6371" i="8"/>
  <c r="N6371" i="8" s="1"/>
  <c r="J6371" i="8"/>
  <c r="O6371" i="8" s="1"/>
  <c r="G6371" i="8"/>
  <c r="L6371" i="8" s="1"/>
  <c r="F6371" i="8"/>
  <c r="K6371" i="8" s="1"/>
  <c r="H6371" i="8"/>
  <c r="M6371" i="8" s="1"/>
  <c r="G6353" i="8"/>
  <c r="L6353" i="8" s="1"/>
  <c r="J6353" i="8"/>
  <c r="O6353" i="8" s="1"/>
  <c r="I6353" i="8"/>
  <c r="N6353" i="8" s="1"/>
  <c r="H6353" i="8"/>
  <c r="M6353" i="8" s="1"/>
  <c r="F6353" i="8"/>
  <c r="K6353" i="8" s="1"/>
  <c r="I6333" i="8"/>
  <c r="N6333" i="8" s="1"/>
  <c r="H6333" i="8"/>
  <c r="M6333" i="8" s="1"/>
  <c r="G6333" i="8"/>
  <c r="L6333" i="8" s="1"/>
  <c r="F6333" i="8"/>
  <c r="K6333" i="8" s="1"/>
  <c r="J6333" i="8"/>
  <c r="O6333" i="8" s="1"/>
  <c r="I6311" i="8"/>
  <c r="N6311" i="8" s="1"/>
  <c r="J6311" i="8"/>
  <c r="O6311" i="8" s="1"/>
  <c r="H6311" i="8"/>
  <c r="M6311" i="8" s="1"/>
  <c r="G6311" i="8"/>
  <c r="L6311" i="8" s="1"/>
  <c r="F6311" i="8"/>
  <c r="K6311" i="8" s="1"/>
  <c r="J6290" i="8"/>
  <c r="O6290" i="8" s="1"/>
  <c r="F6290" i="8"/>
  <c r="K6290" i="8" s="1"/>
  <c r="I6290" i="8"/>
  <c r="N6290" i="8" s="1"/>
  <c r="H6290" i="8"/>
  <c r="M6290" i="8" s="1"/>
  <c r="G6290" i="8"/>
  <c r="L6290" i="8" s="1"/>
  <c r="G6269" i="8"/>
  <c r="L6269" i="8" s="1"/>
  <c r="H6269" i="8"/>
  <c r="M6269" i="8" s="1"/>
  <c r="I6269" i="8"/>
  <c r="N6269" i="8" s="1"/>
  <c r="J6269" i="8"/>
  <c r="O6269" i="8" s="1"/>
  <c r="F6269" i="8"/>
  <c r="K6269" i="8" s="1"/>
  <c r="J6249" i="8"/>
  <c r="O6249" i="8" s="1"/>
  <c r="I6249" i="8"/>
  <c r="N6249" i="8" s="1"/>
  <c r="H6249" i="8"/>
  <c r="M6249" i="8" s="1"/>
  <c r="G6249" i="8"/>
  <c r="L6249" i="8" s="1"/>
  <c r="F6249" i="8"/>
  <c r="K6249" i="8" s="1"/>
  <c r="F6229" i="8"/>
  <c r="K6229" i="8" s="1"/>
  <c r="H6229" i="8"/>
  <c r="M6229" i="8" s="1"/>
  <c r="G6229" i="8"/>
  <c r="L6229" i="8" s="1"/>
  <c r="J6229" i="8"/>
  <c r="O6229" i="8" s="1"/>
  <c r="I6229" i="8"/>
  <c r="N6229" i="8" s="1"/>
  <c r="F6209" i="8"/>
  <c r="K6209" i="8" s="1"/>
  <c r="J6209" i="8"/>
  <c r="O6209" i="8" s="1"/>
  <c r="I6209" i="8"/>
  <c r="N6209" i="8" s="1"/>
  <c r="G6209" i="8"/>
  <c r="L6209" i="8" s="1"/>
  <c r="H6209" i="8"/>
  <c r="M6209" i="8" s="1"/>
  <c r="F6189" i="8"/>
  <c r="K6189" i="8" s="1"/>
  <c r="J6189" i="8"/>
  <c r="O6189" i="8" s="1"/>
  <c r="I6189" i="8"/>
  <c r="N6189" i="8" s="1"/>
  <c r="H6189" i="8"/>
  <c r="M6189" i="8" s="1"/>
  <c r="G6189" i="8"/>
  <c r="L6189" i="8" s="1"/>
  <c r="J5788" i="8"/>
  <c r="O5788" i="8" s="1"/>
  <c r="I5788" i="8"/>
  <c r="N5788" i="8" s="1"/>
  <c r="H5788" i="8"/>
  <c r="M5788" i="8" s="1"/>
  <c r="G5788" i="8"/>
  <c r="L5788" i="8" s="1"/>
  <c r="F5788" i="8"/>
  <c r="K5788" i="8" s="1"/>
  <c r="H5772" i="8"/>
  <c r="M5772" i="8" s="1"/>
  <c r="G5772" i="8"/>
  <c r="L5772" i="8" s="1"/>
  <c r="F5772" i="8"/>
  <c r="K5772" i="8" s="1"/>
  <c r="J5772" i="8"/>
  <c r="O5772" i="8" s="1"/>
  <c r="I5772" i="8"/>
  <c r="N5772" i="8" s="1"/>
  <c r="F5748" i="8"/>
  <c r="K5748" i="8" s="1"/>
  <c r="I5748" i="8"/>
  <c r="N5748" i="8" s="1"/>
  <c r="H5748" i="8"/>
  <c r="M5748" i="8" s="1"/>
  <c r="G5748" i="8"/>
  <c r="L5748" i="8" s="1"/>
  <c r="J5748" i="8"/>
  <c r="O5748" i="8" s="1"/>
  <c r="J5731" i="8"/>
  <c r="O5731" i="8" s="1"/>
  <c r="F5731" i="8"/>
  <c r="K5731" i="8" s="1"/>
  <c r="I5731" i="8"/>
  <c r="N5731" i="8" s="1"/>
  <c r="H5731" i="8"/>
  <c r="M5731" i="8" s="1"/>
  <c r="G5731" i="8"/>
  <c r="L5731" i="8" s="1"/>
  <c r="F5708" i="8"/>
  <c r="K5708" i="8" s="1"/>
  <c r="H5708" i="8"/>
  <c r="M5708" i="8" s="1"/>
  <c r="I5708" i="8"/>
  <c r="N5708" i="8" s="1"/>
  <c r="J5708" i="8"/>
  <c r="O5708" i="8" s="1"/>
  <c r="G5708" i="8"/>
  <c r="L5708" i="8" s="1"/>
  <c r="F5688" i="8"/>
  <c r="K5688" i="8" s="1"/>
  <c r="J5688" i="8"/>
  <c r="O5688" i="8" s="1"/>
  <c r="G5688" i="8"/>
  <c r="L5688" i="8" s="1"/>
  <c r="I5688" i="8"/>
  <c r="N5688" i="8" s="1"/>
  <c r="H5688" i="8"/>
  <c r="M5688" i="8" s="1"/>
  <c r="F5668" i="8"/>
  <c r="K5668" i="8" s="1"/>
  <c r="J5668" i="8"/>
  <c r="O5668" i="8" s="1"/>
  <c r="I5668" i="8"/>
  <c r="N5668" i="8" s="1"/>
  <c r="H5668" i="8"/>
  <c r="M5668" i="8" s="1"/>
  <c r="G5668" i="8"/>
  <c r="L5668" i="8" s="1"/>
  <c r="F5648" i="8"/>
  <c r="K5648" i="8" s="1"/>
  <c r="J5648" i="8"/>
  <c r="O5648" i="8" s="1"/>
  <c r="I5648" i="8"/>
  <c r="N5648" i="8" s="1"/>
  <c r="H5648" i="8"/>
  <c r="M5648" i="8" s="1"/>
  <c r="G5648" i="8"/>
  <c r="L5648" i="8" s="1"/>
  <c r="F5628" i="8"/>
  <c r="K5628" i="8" s="1"/>
  <c r="J5628" i="8"/>
  <c r="O5628" i="8" s="1"/>
  <c r="I5628" i="8"/>
  <c r="N5628" i="8" s="1"/>
  <c r="H5628" i="8"/>
  <c r="M5628" i="8" s="1"/>
  <c r="G5628" i="8"/>
  <c r="L5628" i="8" s="1"/>
  <c r="I5609" i="8"/>
  <c r="N5609" i="8" s="1"/>
  <c r="J5609" i="8"/>
  <c r="O5609" i="8" s="1"/>
  <c r="H5609" i="8"/>
  <c r="M5609" i="8" s="1"/>
  <c r="G5609" i="8"/>
  <c r="L5609" i="8" s="1"/>
  <c r="F5609" i="8"/>
  <c r="K5609" i="8" s="1"/>
  <c r="G5593" i="8"/>
  <c r="L5593" i="8" s="1"/>
  <c r="J5593" i="8"/>
  <c r="O5593" i="8" s="1"/>
  <c r="I5593" i="8"/>
  <c r="N5593" i="8" s="1"/>
  <c r="H5593" i="8"/>
  <c r="M5593" i="8" s="1"/>
  <c r="F5593" i="8"/>
  <c r="K5593" i="8" s="1"/>
  <c r="F5568" i="8"/>
  <c r="K5568" i="8" s="1"/>
  <c r="J5568" i="8"/>
  <c r="O5568" i="8" s="1"/>
  <c r="G5568" i="8"/>
  <c r="L5568" i="8" s="1"/>
  <c r="I5568" i="8"/>
  <c r="N5568" i="8" s="1"/>
  <c r="H5568" i="8"/>
  <c r="M5568" i="8" s="1"/>
  <c r="J5552" i="8"/>
  <c r="O5552" i="8" s="1"/>
  <c r="I5552" i="8"/>
  <c r="N5552" i="8" s="1"/>
  <c r="H5552" i="8"/>
  <c r="M5552" i="8" s="1"/>
  <c r="G5552" i="8"/>
  <c r="L5552" i="8" s="1"/>
  <c r="F5552" i="8"/>
  <c r="K5552" i="8" s="1"/>
  <c r="F5528" i="8"/>
  <c r="K5528" i="8" s="1"/>
  <c r="J5528" i="8"/>
  <c r="O5528" i="8" s="1"/>
  <c r="I5528" i="8"/>
  <c r="N5528" i="8" s="1"/>
  <c r="H5528" i="8"/>
  <c r="M5528" i="8" s="1"/>
  <c r="G5528" i="8"/>
  <c r="L5528" i="8" s="1"/>
  <c r="F5508" i="8"/>
  <c r="K5508" i="8" s="1"/>
  <c r="H5508" i="8"/>
  <c r="M5508" i="8" s="1"/>
  <c r="J5508" i="8"/>
  <c r="O5508" i="8" s="1"/>
  <c r="I5508" i="8"/>
  <c r="N5508" i="8" s="1"/>
  <c r="G5508" i="8"/>
  <c r="L5508" i="8" s="1"/>
  <c r="G5491" i="8"/>
  <c r="L5491" i="8" s="1"/>
  <c r="J5491" i="8"/>
  <c r="O5491" i="8" s="1"/>
  <c r="I5491" i="8"/>
  <c r="N5491" i="8" s="1"/>
  <c r="H5491" i="8"/>
  <c r="M5491" i="8" s="1"/>
  <c r="F5491" i="8"/>
  <c r="K5491" i="8" s="1"/>
  <c r="F5471" i="8"/>
  <c r="K5471" i="8" s="1"/>
  <c r="J5471" i="8"/>
  <c r="O5471" i="8" s="1"/>
  <c r="I5471" i="8"/>
  <c r="N5471" i="8" s="1"/>
  <c r="H5471" i="8"/>
  <c r="M5471" i="8" s="1"/>
  <c r="G5471" i="8"/>
  <c r="L5471" i="8" s="1"/>
  <c r="G5450" i="8"/>
  <c r="L5450" i="8" s="1"/>
  <c r="F5450" i="8"/>
  <c r="K5450" i="8" s="1"/>
  <c r="H5450" i="8"/>
  <c r="M5450" i="8" s="1"/>
  <c r="J5450" i="8"/>
  <c r="O5450" i="8" s="1"/>
  <c r="I5450" i="8"/>
  <c r="N5450" i="8" s="1"/>
  <c r="F5431" i="8"/>
  <c r="K5431" i="8" s="1"/>
  <c r="H5431" i="8"/>
  <c r="M5431" i="8" s="1"/>
  <c r="J5431" i="8"/>
  <c r="O5431" i="8" s="1"/>
  <c r="I5431" i="8"/>
  <c r="N5431" i="8" s="1"/>
  <c r="G5431" i="8"/>
  <c r="L5431" i="8" s="1"/>
  <c r="F5411" i="8"/>
  <c r="K5411" i="8" s="1"/>
  <c r="J5411" i="8"/>
  <c r="O5411" i="8" s="1"/>
  <c r="I5411" i="8"/>
  <c r="N5411" i="8" s="1"/>
  <c r="H5411" i="8"/>
  <c r="M5411" i="8" s="1"/>
  <c r="G5411" i="8"/>
  <c r="L5411" i="8" s="1"/>
  <c r="J5390" i="8"/>
  <c r="O5390" i="8" s="1"/>
  <c r="I5390" i="8"/>
  <c r="N5390" i="8" s="1"/>
  <c r="H5390" i="8"/>
  <c r="M5390" i="8" s="1"/>
  <c r="G5390" i="8"/>
  <c r="L5390" i="8" s="1"/>
  <c r="F5390" i="8"/>
  <c r="K5390" i="8" s="1"/>
  <c r="J5369" i="8"/>
  <c r="O5369" i="8" s="1"/>
  <c r="H5369" i="8"/>
  <c r="M5369" i="8" s="1"/>
  <c r="G5369" i="8"/>
  <c r="L5369" i="8" s="1"/>
  <c r="F5369" i="8"/>
  <c r="K5369" i="8" s="1"/>
  <c r="I5369" i="8"/>
  <c r="N5369" i="8" s="1"/>
  <c r="J5349" i="8"/>
  <c r="O5349" i="8" s="1"/>
  <c r="I5349" i="8"/>
  <c r="N5349" i="8" s="1"/>
  <c r="H5349" i="8"/>
  <c r="M5349" i="8" s="1"/>
  <c r="G5349" i="8"/>
  <c r="L5349" i="8" s="1"/>
  <c r="F5349" i="8"/>
  <c r="K5349" i="8" s="1"/>
  <c r="G5330" i="8"/>
  <c r="L5330" i="8" s="1"/>
  <c r="F5330" i="8"/>
  <c r="K5330" i="8" s="1"/>
  <c r="H5330" i="8"/>
  <c r="M5330" i="8" s="1"/>
  <c r="J5330" i="8"/>
  <c r="O5330" i="8" s="1"/>
  <c r="I5330" i="8"/>
  <c r="N5330" i="8" s="1"/>
  <c r="J5309" i="8"/>
  <c r="O5309" i="8" s="1"/>
  <c r="H5309" i="8"/>
  <c r="M5309" i="8" s="1"/>
  <c r="G5309" i="8"/>
  <c r="L5309" i="8" s="1"/>
  <c r="F5309" i="8"/>
  <c r="K5309" i="8" s="1"/>
  <c r="I5309" i="8"/>
  <c r="N5309" i="8" s="1"/>
  <c r="J5290" i="8"/>
  <c r="O5290" i="8" s="1"/>
  <c r="I5290" i="8"/>
  <c r="N5290" i="8" s="1"/>
  <c r="G5290" i="8"/>
  <c r="L5290" i="8" s="1"/>
  <c r="H5290" i="8"/>
  <c r="M5290" i="8" s="1"/>
  <c r="F5290" i="8"/>
  <c r="K5290" i="8" s="1"/>
  <c r="G5268" i="8"/>
  <c r="L5268" i="8" s="1"/>
  <c r="H5268" i="8"/>
  <c r="M5268" i="8" s="1"/>
  <c r="I5268" i="8"/>
  <c r="N5268" i="8" s="1"/>
  <c r="F5268" i="8"/>
  <c r="K5268" i="8" s="1"/>
  <c r="J5268" i="8"/>
  <c r="O5268" i="8" s="1"/>
  <c r="G5248" i="8"/>
  <c r="L5248" i="8" s="1"/>
  <c r="J5248" i="8"/>
  <c r="O5248" i="8" s="1"/>
  <c r="I5248" i="8"/>
  <c r="N5248" i="8" s="1"/>
  <c r="H5248" i="8"/>
  <c r="M5248" i="8" s="1"/>
  <c r="F5248" i="8"/>
  <c r="K5248" i="8" s="1"/>
  <c r="G5230" i="8"/>
  <c r="L5230" i="8" s="1"/>
  <c r="F5230" i="8"/>
  <c r="K5230" i="8" s="1"/>
  <c r="J5230" i="8"/>
  <c r="O5230" i="8" s="1"/>
  <c r="I5230" i="8"/>
  <c r="N5230" i="8" s="1"/>
  <c r="H5230" i="8"/>
  <c r="M5230" i="8" s="1"/>
  <c r="F5211" i="8"/>
  <c r="K5211" i="8" s="1"/>
  <c r="J5211" i="8"/>
  <c r="O5211" i="8" s="1"/>
  <c r="I5211" i="8"/>
  <c r="N5211" i="8" s="1"/>
  <c r="H5211" i="8"/>
  <c r="M5211" i="8" s="1"/>
  <c r="G5211" i="8"/>
  <c r="L5211" i="8" s="1"/>
  <c r="J5190" i="8"/>
  <c r="O5190" i="8" s="1"/>
  <c r="I5190" i="8"/>
  <c r="N5190" i="8" s="1"/>
  <c r="F5190" i="8"/>
  <c r="K5190" i="8" s="1"/>
  <c r="H5190" i="8"/>
  <c r="M5190" i="8" s="1"/>
  <c r="G5190" i="8"/>
  <c r="L5190" i="8" s="1"/>
  <c r="I5170" i="8"/>
  <c r="N5170" i="8" s="1"/>
  <c r="J5170" i="8"/>
  <c r="O5170" i="8" s="1"/>
  <c r="F5170" i="8"/>
  <c r="K5170" i="8" s="1"/>
  <c r="H5170" i="8"/>
  <c r="M5170" i="8" s="1"/>
  <c r="G5170" i="8"/>
  <c r="L5170" i="8" s="1"/>
  <c r="F5151" i="8"/>
  <c r="K5151" i="8" s="1"/>
  <c r="J5151" i="8"/>
  <c r="O5151" i="8" s="1"/>
  <c r="I5151" i="8"/>
  <c r="N5151" i="8" s="1"/>
  <c r="H5151" i="8"/>
  <c r="M5151" i="8" s="1"/>
  <c r="G5151" i="8"/>
  <c r="L5151" i="8" s="1"/>
  <c r="G5130" i="8"/>
  <c r="L5130" i="8" s="1"/>
  <c r="F5130" i="8"/>
  <c r="K5130" i="8" s="1"/>
  <c r="J5130" i="8"/>
  <c r="O5130" i="8" s="1"/>
  <c r="I5130" i="8"/>
  <c r="N5130" i="8" s="1"/>
  <c r="H5130" i="8"/>
  <c r="M5130" i="8" s="1"/>
  <c r="J5107" i="8"/>
  <c r="O5107" i="8" s="1"/>
  <c r="I5107" i="8"/>
  <c r="N5107" i="8" s="1"/>
  <c r="H5107" i="8"/>
  <c r="M5107" i="8" s="1"/>
  <c r="G5107" i="8"/>
  <c r="L5107" i="8" s="1"/>
  <c r="F5107" i="8"/>
  <c r="K5107" i="8" s="1"/>
  <c r="J5089" i="8"/>
  <c r="O5089" i="8" s="1"/>
  <c r="F5089" i="8"/>
  <c r="K5089" i="8" s="1"/>
  <c r="I5089" i="8"/>
  <c r="N5089" i="8" s="1"/>
  <c r="G5089" i="8"/>
  <c r="L5089" i="8" s="1"/>
  <c r="H5089" i="8"/>
  <c r="M5089" i="8" s="1"/>
  <c r="I5070" i="8"/>
  <c r="N5070" i="8" s="1"/>
  <c r="J5070" i="8"/>
  <c r="O5070" i="8" s="1"/>
  <c r="H5070" i="8"/>
  <c r="M5070" i="8" s="1"/>
  <c r="G5070" i="8"/>
  <c r="L5070" i="8" s="1"/>
  <c r="F5070" i="8"/>
  <c r="K5070" i="8" s="1"/>
  <c r="J5049" i="8"/>
  <c r="O5049" i="8" s="1"/>
  <c r="I5049" i="8"/>
  <c r="N5049" i="8" s="1"/>
  <c r="H5049" i="8"/>
  <c r="M5049" i="8" s="1"/>
  <c r="G5049" i="8"/>
  <c r="L5049" i="8" s="1"/>
  <c r="F5049" i="8"/>
  <c r="K5049" i="8" s="1"/>
  <c r="F5031" i="8"/>
  <c r="K5031" i="8" s="1"/>
  <c r="H5031" i="8"/>
  <c r="M5031" i="8" s="1"/>
  <c r="J5031" i="8"/>
  <c r="O5031" i="8" s="1"/>
  <c r="I5031" i="8"/>
  <c r="N5031" i="8" s="1"/>
  <c r="G5031" i="8"/>
  <c r="L5031" i="8" s="1"/>
  <c r="J5010" i="8"/>
  <c r="O5010" i="8" s="1"/>
  <c r="I5010" i="8"/>
  <c r="N5010" i="8" s="1"/>
  <c r="H5010" i="8"/>
  <c r="M5010" i="8" s="1"/>
  <c r="G5010" i="8"/>
  <c r="L5010" i="8" s="1"/>
  <c r="F5010" i="8"/>
  <c r="K5010" i="8" s="1"/>
  <c r="J4990" i="8"/>
  <c r="O4990" i="8" s="1"/>
  <c r="I4990" i="8"/>
  <c r="N4990" i="8" s="1"/>
  <c r="F4990" i="8"/>
  <c r="K4990" i="8" s="1"/>
  <c r="H4990" i="8"/>
  <c r="M4990" i="8" s="1"/>
  <c r="G4990" i="8"/>
  <c r="L4990" i="8" s="1"/>
  <c r="I4970" i="8"/>
  <c r="N4970" i="8" s="1"/>
  <c r="J4970" i="8"/>
  <c r="O4970" i="8" s="1"/>
  <c r="H4970" i="8"/>
  <c r="M4970" i="8" s="1"/>
  <c r="G4970" i="8"/>
  <c r="L4970" i="8" s="1"/>
  <c r="F4970" i="8"/>
  <c r="K4970" i="8" s="1"/>
  <c r="G4950" i="8"/>
  <c r="L4950" i="8" s="1"/>
  <c r="F4950" i="8"/>
  <c r="K4950" i="8" s="1"/>
  <c r="J4950" i="8"/>
  <c r="O4950" i="8" s="1"/>
  <c r="I4950" i="8"/>
  <c r="N4950" i="8" s="1"/>
  <c r="H4950" i="8"/>
  <c r="M4950" i="8" s="1"/>
  <c r="F4931" i="8"/>
  <c r="K4931" i="8" s="1"/>
  <c r="H4931" i="8"/>
  <c r="M4931" i="8" s="1"/>
  <c r="J4931" i="8"/>
  <c r="O4931" i="8" s="1"/>
  <c r="I4931" i="8"/>
  <c r="N4931" i="8" s="1"/>
  <c r="G4931" i="8"/>
  <c r="L4931" i="8" s="1"/>
  <c r="F4911" i="8"/>
  <c r="K4911" i="8" s="1"/>
  <c r="H4911" i="8"/>
  <c r="M4911" i="8" s="1"/>
  <c r="J4911" i="8"/>
  <c r="O4911" i="8" s="1"/>
  <c r="I4911" i="8"/>
  <c r="N4911" i="8" s="1"/>
  <c r="G4911" i="8"/>
  <c r="L4911" i="8" s="1"/>
  <c r="G4888" i="8"/>
  <c r="L4888" i="8" s="1"/>
  <c r="J4888" i="8"/>
  <c r="O4888" i="8" s="1"/>
  <c r="I4888" i="8"/>
  <c r="N4888" i="8" s="1"/>
  <c r="H4888" i="8"/>
  <c r="M4888" i="8" s="1"/>
  <c r="F4888" i="8"/>
  <c r="K4888" i="8" s="1"/>
  <c r="F4871" i="8"/>
  <c r="K4871" i="8" s="1"/>
  <c r="J4871" i="8"/>
  <c r="O4871" i="8" s="1"/>
  <c r="I4871" i="8"/>
  <c r="N4871" i="8" s="1"/>
  <c r="H4871" i="8"/>
  <c r="M4871" i="8" s="1"/>
  <c r="G4871" i="8"/>
  <c r="L4871" i="8" s="1"/>
  <c r="J7789" i="8"/>
  <c r="O7789" i="8" s="1"/>
  <c r="I7789" i="8"/>
  <c r="N7789" i="8" s="1"/>
  <c r="H7789" i="8"/>
  <c r="M7789" i="8" s="1"/>
  <c r="G7789" i="8"/>
  <c r="L7789" i="8" s="1"/>
  <c r="F7789" i="8"/>
  <c r="K7789" i="8" s="1"/>
  <c r="J8327" i="8"/>
  <c r="O8327" i="8" s="1"/>
  <c r="H8327" i="8"/>
  <c r="M8327" i="8" s="1"/>
  <c r="I8327" i="8"/>
  <c r="N8327" i="8" s="1"/>
  <c r="G8327" i="8"/>
  <c r="L8327" i="8" s="1"/>
  <c r="F8327" i="8"/>
  <c r="K8327" i="8" s="1"/>
  <c r="J7452" i="8"/>
  <c r="O7452" i="8" s="1"/>
  <c r="I7452" i="8"/>
  <c r="N7452" i="8" s="1"/>
  <c r="H7452" i="8"/>
  <c r="M7452" i="8" s="1"/>
  <c r="G7452" i="8"/>
  <c r="L7452" i="8" s="1"/>
  <c r="F7452" i="8"/>
  <c r="K7452" i="8" s="1"/>
  <c r="F6628" i="8"/>
  <c r="K6628" i="8" s="1"/>
  <c r="J6628" i="8"/>
  <c r="O6628" i="8" s="1"/>
  <c r="I6628" i="8"/>
  <c r="N6628" i="8" s="1"/>
  <c r="H6628" i="8"/>
  <c r="M6628" i="8" s="1"/>
  <c r="G6628" i="8"/>
  <c r="L6628" i="8" s="1"/>
  <c r="H5810" i="8"/>
  <c r="M5810" i="8" s="1"/>
  <c r="I5810" i="8"/>
  <c r="N5810" i="8" s="1"/>
  <c r="J5810" i="8"/>
  <c r="O5810" i="8" s="1"/>
  <c r="G5810" i="8"/>
  <c r="L5810" i="8" s="1"/>
  <c r="F5810" i="8"/>
  <c r="K5810" i="8" s="1"/>
  <c r="J5007" i="8"/>
  <c r="O5007" i="8" s="1"/>
  <c r="I5007" i="8"/>
  <c r="N5007" i="8" s="1"/>
  <c r="H5007" i="8"/>
  <c r="M5007" i="8" s="1"/>
  <c r="F5007" i="8"/>
  <c r="K5007" i="8" s="1"/>
  <c r="G5007" i="8"/>
  <c r="L5007" i="8" s="1"/>
  <c r="J4530" i="8"/>
  <c r="O4530" i="8" s="1"/>
  <c r="I4530" i="8"/>
  <c r="N4530" i="8" s="1"/>
  <c r="H4530" i="8"/>
  <c r="M4530" i="8" s="1"/>
  <c r="G4530" i="8"/>
  <c r="L4530" i="8" s="1"/>
  <c r="F4530" i="8"/>
  <c r="K4530" i="8" s="1"/>
  <c r="I4509" i="8"/>
  <c r="N4509" i="8" s="1"/>
  <c r="G4509" i="8"/>
  <c r="L4509" i="8" s="1"/>
  <c r="F4509" i="8"/>
  <c r="K4509" i="8" s="1"/>
  <c r="J4509" i="8"/>
  <c r="O4509" i="8" s="1"/>
  <c r="H4509" i="8"/>
  <c r="M4509" i="8" s="1"/>
  <c r="G4251" i="8"/>
  <c r="L4251" i="8" s="1"/>
  <c r="I4251" i="8"/>
  <c r="N4251" i="8" s="1"/>
  <c r="H4251" i="8"/>
  <c r="M4251" i="8" s="1"/>
  <c r="F4251" i="8"/>
  <c r="K4251" i="8" s="1"/>
  <c r="J4251" i="8"/>
  <c r="O4251" i="8" s="1"/>
  <c r="I4229" i="8"/>
  <c r="N4229" i="8" s="1"/>
  <c r="J4229" i="8"/>
  <c r="O4229" i="8" s="1"/>
  <c r="H4229" i="8"/>
  <c r="M4229" i="8" s="1"/>
  <c r="F4229" i="8"/>
  <c r="K4229" i="8" s="1"/>
  <c r="G4229" i="8"/>
  <c r="L4229" i="8" s="1"/>
  <c r="H4211" i="8"/>
  <c r="M4211" i="8" s="1"/>
  <c r="G4211" i="8"/>
  <c r="L4211" i="8" s="1"/>
  <c r="F4211" i="8"/>
  <c r="K4211" i="8" s="1"/>
  <c r="J4211" i="8"/>
  <c r="O4211" i="8" s="1"/>
  <c r="I4211" i="8"/>
  <c r="N4211" i="8" s="1"/>
  <c r="I4191" i="8"/>
  <c r="N4191" i="8" s="1"/>
  <c r="H4191" i="8"/>
  <c r="M4191" i="8" s="1"/>
  <c r="G4191" i="8"/>
  <c r="L4191" i="8" s="1"/>
  <c r="F4191" i="8"/>
  <c r="K4191" i="8" s="1"/>
  <c r="J4191" i="8"/>
  <c r="O4191" i="8" s="1"/>
  <c r="I4169" i="8"/>
  <c r="N4169" i="8" s="1"/>
  <c r="J4169" i="8"/>
  <c r="O4169" i="8" s="1"/>
  <c r="H4169" i="8"/>
  <c r="M4169" i="8" s="1"/>
  <c r="G4169" i="8"/>
  <c r="L4169" i="8" s="1"/>
  <c r="F4169" i="8"/>
  <c r="K4169" i="8" s="1"/>
  <c r="F4150" i="8"/>
  <c r="K4150" i="8" s="1"/>
  <c r="G4150" i="8"/>
  <c r="L4150" i="8" s="1"/>
  <c r="H4150" i="8"/>
  <c r="M4150" i="8" s="1"/>
  <c r="J4150" i="8"/>
  <c r="O4150" i="8" s="1"/>
  <c r="I4150" i="8"/>
  <c r="N4150" i="8" s="1"/>
  <c r="J4128" i="8"/>
  <c r="O4128" i="8" s="1"/>
  <c r="F4128" i="8"/>
  <c r="K4128" i="8" s="1"/>
  <c r="I4128" i="8"/>
  <c r="N4128" i="8" s="1"/>
  <c r="H4128" i="8"/>
  <c r="M4128" i="8" s="1"/>
  <c r="G4128" i="8"/>
  <c r="L4128" i="8" s="1"/>
  <c r="J4108" i="8"/>
  <c r="O4108" i="8" s="1"/>
  <c r="F4108" i="8"/>
  <c r="K4108" i="8" s="1"/>
  <c r="I4108" i="8"/>
  <c r="N4108" i="8" s="1"/>
  <c r="H4108" i="8"/>
  <c r="M4108" i="8" s="1"/>
  <c r="G4108" i="8"/>
  <c r="L4108" i="8" s="1"/>
  <c r="J4088" i="8"/>
  <c r="O4088" i="8" s="1"/>
  <c r="F4088" i="8"/>
  <c r="K4088" i="8" s="1"/>
  <c r="G4088" i="8"/>
  <c r="L4088" i="8" s="1"/>
  <c r="H4088" i="8"/>
  <c r="M4088" i="8" s="1"/>
  <c r="I4088" i="8"/>
  <c r="N4088" i="8" s="1"/>
  <c r="I4069" i="8"/>
  <c r="N4069" i="8" s="1"/>
  <c r="J4069" i="8"/>
  <c r="O4069" i="8" s="1"/>
  <c r="H4069" i="8"/>
  <c r="M4069" i="8" s="1"/>
  <c r="G4069" i="8"/>
  <c r="L4069" i="8" s="1"/>
  <c r="F4069" i="8"/>
  <c r="K4069" i="8" s="1"/>
  <c r="I4049" i="8"/>
  <c r="N4049" i="8" s="1"/>
  <c r="G4049" i="8"/>
  <c r="L4049" i="8" s="1"/>
  <c r="H4049" i="8"/>
  <c r="M4049" i="8" s="1"/>
  <c r="F4049" i="8"/>
  <c r="K4049" i="8" s="1"/>
  <c r="J4049" i="8"/>
  <c r="O4049" i="8" s="1"/>
  <c r="I4029" i="8"/>
  <c r="N4029" i="8" s="1"/>
  <c r="J4029" i="8"/>
  <c r="O4029" i="8" s="1"/>
  <c r="H4029" i="8"/>
  <c r="M4029" i="8" s="1"/>
  <c r="G4029" i="8"/>
  <c r="L4029" i="8" s="1"/>
  <c r="F4029" i="8"/>
  <c r="K4029" i="8" s="1"/>
  <c r="I4011" i="8"/>
  <c r="N4011" i="8" s="1"/>
  <c r="J4011" i="8"/>
  <c r="O4011" i="8" s="1"/>
  <c r="H4011" i="8"/>
  <c r="M4011" i="8" s="1"/>
  <c r="G4011" i="8"/>
  <c r="L4011" i="8" s="1"/>
  <c r="F4011" i="8"/>
  <c r="K4011" i="8" s="1"/>
  <c r="G3990" i="8"/>
  <c r="L3990" i="8" s="1"/>
  <c r="F3990" i="8"/>
  <c r="K3990" i="8" s="1"/>
  <c r="I3990" i="8"/>
  <c r="N3990" i="8" s="1"/>
  <c r="J3990" i="8"/>
  <c r="O3990" i="8" s="1"/>
  <c r="H3990" i="8"/>
  <c r="M3990" i="8" s="1"/>
  <c r="G3967" i="8"/>
  <c r="L3967" i="8" s="1"/>
  <c r="J3967" i="8"/>
  <c r="O3967" i="8" s="1"/>
  <c r="I3967" i="8"/>
  <c r="N3967" i="8" s="1"/>
  <c r="H3967" i="8"/>
  <c r="M3967" i="8" s="1"/>
  <c r="F3967" i="8"/>
  <c r="K3967" i="8" s="1"/>
  <c r="I3949" i="8"/>
  <c r="N3949" i="8" s="1"/>
  <c r="H3949" i="8"/>
  <c r="M3949" i="8" s="1"/>
  <c r="G3949" i="8"/>
  <c r="L3949" i="8" s="1"/>
  <c r="F3949" i="8"/>
  <c r="K3949" i="8" s="1"/>
  <c r="J3949" i="8"/>
  <c r="O3949" i="8" s="1"/>
  <c r="I3930" i="8"/>
  <c r="N3930" i="8" s="1"/>
  <c r="J3930" i="8"/>
  <c r="O3930" i="8" s="1"/>
  <c r="H3930" i="8"/>
  <c r="M3930" i="8" s="1"/>
  <c r="G3930" i="8"/>
  <c r="L3930" i="8" s="1"/>
  <c r="F3930" i="8"/>
  <c r="K3930" i="8" s="1"/>
  <c r="I3909" i="8"/>
  <c r="N3909" i="8" s="1"/>
  <c r="F3909" i="8"/>
  <c r="K3909" i="8" s="1"/>
  <c r="J3909" i="8"/>
  <c r="O3909" i="8" s="1"/>
  <c r="H3909" i="8"/>
  <c r="M3909" i="8" s="1"/>
  <c r="G3909" i="8"/>
  <c r="L3909" i="8" s="1"/>
  <c r="I3889" i="8"/>
  <c r="N3889" i="8" s="1"/>
  <c r="F3889" i="8"/>
  <c r="K3889" i="8" s="1"/>
  <c r="J3889" i="8"/>
  <c r="O3889" i="8" s="1"/>
  <c r="H3889" i="8"/>
  <c r="M3889" i="8" s="1"/>
  <c r="G3889" i="8"/>
  <c r="L3889" i="8" s="1"/>
  <c r="G3870" i="8"/>
  <c r="L3870" i="8" s="1"/>
  <c r="H3870" i="8"/>
  <c r="M3870" i="8" s="1"/>
  <c r="J3870" i="8"/>
  <c r="O3870" i="8" s="1"/>
  <c r="I3870" i="8"/>
  <c r="N3870" i="8" s="1"/>
  <c r="F3870" i="8"/>
  <c r="K3870" i="8" s="1"/>
  <c r="I3849" i="8"/>
  <c r="N3849" i="8" s="1"/>
  <c r="H3849" i="8"/>
  <c r="M3849" i="8" s="1"/>
  <c r="J3849" i="8"/>
  <c r="O3849" i="8" s="1"/>
  <c r="G3849" i="8"/>
  <c r="L3849" i="8" s="1"/>
  <c r="F3849" i="8"/>
  <c r="K3849" i="8" s="1"/>
  <c r="I3829" i="8"/>
  <c r="N3829" i="8" s="1"/>
  <c r="F3829" i="8"/>
  <c r="K3829" i="8" s="1"/>
  <c r="H3829" i="8"/>
  <c r="M3829" i="8" s="1"/>
  <c r="J3829" i="8"/>
  <c r="O3829" i="8" s="1"/>
  <c r="G3829" i="8"/>
  <c r="L3829" i="8" s="1"/>
  <c r="G3807" i="8"/>
  <c r="L3807" i="8" s="1"/>
  <c r="H3807" i="8"/>
  <c r="M3807" i="8" s="1"/>
  <c r="F3807" i="8"/>
  <c r="K3807" i="8" s="1"/>
  <c r="I3807" i="8"/>
  <c r="N3807" i="8" s="1"/>
  <c r="J3807" i="8"/>
  <c r="O3807" i="8" s="1"/>
  <c r="I3789" i="8"/>
  <c r="N3789" i="8" s="1"/>
  <c r="F3789" i="8"/>
  <c r="K3789" i="8" s="1"/>
  <c r="J3789" i="8"/>
  <c r="O3789" i="8" s="1"/>
  <c r="H3789" i="8"/>
  <c r="M3789" i="8" s="1"/>
  <c r="G3789" i="8"/>
  <c r="L3789" i="8" s="1"/>
  <c r="J3768" i="8"/>
  <c r="O3768" i="8" s="1"/>
  <c r="F3768" i="8"/>
  <c r="K3768" i="8" s="1"/>
  <c r="H3768" i="8"/>
  <c r="M3768" i="8" s="1"/>
  <c r="I3768" i="8"/>
  <c r="N3768" i="8" s="1"/>
  <c r="G3768" i="8"/>
  <c r="L3768" i="8" s="1"/>
  <c r="J3747" i="8"/>
  <c r="O3747" i="8" s="1"/>
  <c r="I3747" i="8"/>
  <c r="N3747" i="8" s="1"/>
  <c r="H3747" i="8"/>
  <c r="M3747" i="8" s="1"/>
  <c r="G3747" i="8"/>
  <c r="L3747" i="8" s="1"/>
  <c r="F3747" i="8"/>
  <c r="K3747" i="8" s="1"/>
  <c r="G3727" i="8"/>
  <c r="L3727" i="8" s="1"/>
  <c r="F3727" i="8"/>
  <c r="K3727" i="8" s="1"/>
  <c r="I3727" i="8"/>
  <c r="N3727" i="8" s="1"/>
  <c r="J3727" i="8"/>
  <c r="O3727" i="8" s="1"/>
  <c r="H3727" i="8"/>
  <c r="M3727" i="8" s="1"/>
  <c r="J3707" i="8"/>
  <c r="O3707" i="8" s="1"/>
  <c r="I3707" i="8"/>
  <c r="N3707" i="8" s="1"/>
  <c r="H3707" i="8"/>
  <c r="M3707" i="8" s="1"/>
  <c r="G3707" i="8"/>
  <c r="L3707" i="8" s="1"/>
  <c r="F3707" i="8"/>
  <c r="K3707" i="8" s="1"/>
  <c r="J3690" i="8"/>
  <c r="O3690" i="8" s="1"/>
  <c r="I3690" i="8"/>
  <c r="N3690" i="8" s="1"/>
  <c r="H3690" i="8"/>
  <c r="M3690" i="8" s="1"/>
  <c r="G3690" i="8"/>
  <c r="L3690" i="8" s="1"/>
  <c r="F3690" i="8"/>
  <c r="K3690" i="8" s="1"/>
  <c r="H3667" i="8"/>
  <c r="M3667" i="8" s="1"/>
  <c r="I3667" i="8"/>
  <c r="N3667" i="8" s="1"/>
  <c r="G3667" i="8"/>
  <c r="L3667" i="8" s="1"/>
  <c r="F3667" i="8"/>
  <c r="K3667" i="8" s="1"/>
  <c r="J3667" i="8"/>
  <c r="O3667" i="8" s="1"/>
  <c r="J3651" i="8"/>
  <c r="O3651" i="8" s="1"/>
  <c r="I3651" i="8"/>
  <c r="N3651" i="8" s="1"/>
  <c r="H3651" i="8"/>
  <c r="M3651" i="8" s="1"/>
  <c r="G3651" i="8"/>
  <c r="L3651" i="8" s="1"/>
  <c r="F3651" i="8"/>
  <c r="K3651" i="8" s="1"/>
  <c r="J3631" i="8"/>
  <c r="O3631" i="8" s="1"/>
  <c r="I3631" i="8"/>
  <c r="N3631" i="8" s="1"/>
  <c r="H3631" i="8"/>
  <c r="M3631" i="8" s="1"/>
  <c r="G3631" i="8"/>
  <c r="L3631" i="8" s="1"/>
  <c r="F3631" i="8"/>
  <c r="K3631" i="8" s="1"/>
  <c r="H3609" i="8"/>
  <c r="M3609" i="8" s="1"/>
  <c r="G3609" i="8"/>
  <c r="L3609" i="8" s="1"/>
  <c r="F3609" i="8"/>
  <c r="K3609" i="8" s="1"/>
  <c r="J3609" i="8"/>
  <c r="O3609" i="8" s="1"/>
  <c r="I3609" i="8"/>
  <c r="N3609" i="8" s="1"/>
  <c r="J3591" i="8"/>
  <c r="O3591" i="8" s="1"/>
  <c r="I3591" i="8"/>
  <c r="N3591" i="8" s="1"/>
  <c r="H3591" i="8"/>
  <c r="M3591" i="8" s="1"/>
  <c r="G3591" i="8"/>
  <c r="L3591" i="8" s="1"/>
  <c r="F3591" i="8"/>
  <c r="K3591" i="8" s="1"/>
  <c r="J3568" i="8"/>
  <c r="O3568" i="8" s="1"/>
  <c r="I3568" i="8"/>
  <c r="N3568" i="8" s="1"/>
  <c r="H3568" i="8"/>
  <c r="M3568" i="8" s="1"/>
  <c r="G3568" i="8"/>
  <c r="L3568" i="8" s="1"/>
  <c r="F3568" i="8"/>
  <c r="K3568" i="8" s="1"/>
  <c r="J3547" i="8"/>
  <c r="O3547" i="8" s="1"/>
  <c r="I3547" i="8"/>
  <c r="N3547" i="8" s="1"/>
  <c r="F3547" i="8"/>
  <c r="K3547" i="8" s="1"/>
  <c r="H3547" i="8"/>
  <c r="M3547" i="8" s="1"/>
  <c r="G3547" i="8"/>
  <c r="L3547" i="8" s="1"/>
  <c r="H3529" i="8"/>
  <c r="M3529" i="8" s="1"/>
  <c r="G3529" i="8"/>
  <c r="L3529" i="8" s="1"/>
  <c r="F3529" i="8"/>
  <c r="K3529" i="8" s="1"/>
  <c r="I3529" i="8"/>
  <c r="N3529" i="8" s="1"/>
  <c r="J3529" i="8"/>
  <c r="O3529" i="8" s="1"/>
  <c r="J3507" i="8"/>
  <c r="O3507" i="8" s="1"/>
  <c r="I3507" i="8"/>
  <c r="N3507" i="8" s="1"/>
  <c r="H3507" i="8"/>
  <c r="M3507" i="8" s="1"/>
  <c r="G3507" i="8"/>
  <c r="L3507" i="8" s="1"/>
  <c r="F3507" i="8"/>
  <c r="K3507" i="8" s="1"/>
  <c r="H3489" i="8"/>
  <c r="M3489" i="8" s="1"/>
  <c r="G3489" i="8"/>
  <c r="L3489" i="8" s="1"/>
  <c r="F3489" i="8"/>
  <c r="K3489" i="8" s="1"/>
  <c r="I3489" i="8"/>
  <c r="N3489" i="8" s="1"/>
  <c r="J3489" i="8"/>
  <c r="O3489" i="8" s="1"/>
  <c r="H3469" i="8"/>
  <c r="M3469" i="8" s="1"/>
  <c r="G3469" i="8"/>
  <c r="L3469" i="8" s="1"/>
  <c r="F3469" i="8"/>
  <c r="K3469" i="8" s="1"/>
  <c r="J3469" i="8"/>
  <c r="O3469" i="8" s="1"/>
  <c r="I3469" i="8"/>
  <c r="N3469" i="8" s="1"/>
  <c r="J3447" i="8"/>
  <c r="O3447" i="8" s="1"/>
  <c r="I3447" i="8"/>
  <c r="N3447" i="8" s="1"/>
  <c r="H3447" i="8"/>
  <c r="M3447" i="8" s="1"/>
  <c r="G3447" i="8"/>
  <c r="L3447" i="8" s="1"/>
  <c r="F3447" i="8"/>
  <c r="K3447" i="8" s="1"/>
  <c r="I3427" i="8"/>
  <c r="N3427" i="8" s="1"/>
  <c r="J3427" i="8"/>
  <c r="O3427" i="8" s="1"/>
  <c r="H3427" i="8"/>
  <c r="M3427" i="8" s="1"/>
  <c r="G3427" i="8"/>
  <c r="L3427" i="8" s="1"/>
  <c r="F3427" i="8"/>
  <c r="K3427" i="8" s="1"/>
  <c r="H3409" i="8"/>
  <c r="M3409" i="8" s="1"/>
  <c r="G3409" i="8"/>
  <c r="L3409" i="8" s="1"/>
  <c r="F3409" i="8"/>
  <c r="K3409" i="8" s="1"/>
  <c r="J3409" i="8"/>
  <c r="O3409" i="8" s="1"/>
  <c r="I3409" i="8"/>
  <c r="N3409" i="8" s="1"/>
  <c r="H3388" i="8"/>
  <c r="M3388" i="8" s="1"/>
  <c r="J3388" i="8"/>
  <c r="O3388" i="8" s="1"/>
  <c r="I3388" i="8"/>
  <c r="N3388" i="8" s="1"/>
  <c r="G3388" i="8"/>
  <c r="L3388" i="8" s="1"/>
  <c r="F3388" i="8"/>
  <c r="K3388" i="8" s="1"/>
  <c r="J3370" i="8"/>
  <c r="O3370" i="8" s="1"/>
  <c r="I3370" i="8"/>
  <c r="N3370" i="8" s="1"/>
  <c r="H3370" i="8"/>
  <c r="M3370" i="8" s="1"/>
  <c r="G3370" i="8"/>
  <c r="L3370" i="8" s="1"/>
  <c r="F3370" i="8"/>
  <c r="K3370" i="8" s="1"/>
  <c r="H3351" i="8"/>
  <c r="M3351" i="8" s="1"/>
  <c r="J3351" i="8"/>
  <c r="O3351" i="8" s="1"/>
  <c r="G3351" i="8"/>
  <c r="L3351" i="8" s="1"/>
  <c r="F3351" i="8"/>
  <c r="K3351" i="8" s="1"/>
  <c r="I3351" i="8"/>
  <c r="N3351" i="8" s="1"/>
  <c r="H3331" i="8"/>
  <c r="M3331" i="8" s="1"/>
  <c r="J3331" i="8"/>
  <c r="O3331" i="8" s="1"/>
  <c r="I3331" i="8"/>
  <c r="N3331" i="8" s="1"/>
  <c r="G3331" i="8"/>
  <c r="L3331" i="8" s="1"/>
  <c r="F3331" i="8"/>
  <c r="K3331" i="8" s="1"/>
  <c r="J3310" i="8"/>
  <c r="O3310" i="8" s="1"/>
  <c r="F3310" i="8"/>
  <c r="K3310" i="8" s="1"/>
  <c r="G3310" i="8"/>
  <c r="L3310" i="8" s="1"/>
  <c r="I3310" i="8"/>
  <c r="N3310" i="8" s="1"/>
  <c r="H3310" i="8"/>
  <c r="M3310" i="8" s="1"/>
  <c r="J3288" i="8"/>
  <c r="O3288" i="8" s="1"/>
  <c r="I3288" i="8"/>
  <c r="N3288" i="8" s="1"/>
  <c r="F3288" i="8"/>
  <c r="K3288" i="8" s="1"/>
  <c r="H3288" i="8"/>
  <c r="M3288" i="8" s="1"/>
  <c r="G3288" i="8"/>
  <c r="L3288" i="8" s="1"/>
  <c r="I3269" i="8"/>
  <c r="N3269" i="8" s="1"/>
  <c r="H3269" i="8"/>
  <c r="M3269" i="8" s="1"/>
  <c r="G3269" i="8"/>
  <c r="L3269" i="8" s="1"/>
  <c r="F3269" i="8"/>
  <c r="K3269" i="8" s="1"/>
  <c r="J3269" i="8"/>
  <c r="O3269" i="8" s="1"/>
  <c r="J8574" i="8"/>
  <c r="O8574" i="8" s="1"/>
  <c r="I8574" i="8"/>
  <c r="N8574" i="8" s="1"/>
  <c r="F8574" i="8"/>
  <c r="K8574" i="8" s="1"/>
  <c r="H8574" i="8"/>
  <c r="M8574" i="8" s="1"/>
  <c r="G8574" i="8"/>
  <c r="L8574" i="8" s="1"/>
  <c r="G7590" i="8"/>
  <c r="L7590" i="8" s="1"/>
  <c r="F7590" i="8"/>
  <c r="K7590" i="8" s="1"/>
  <c r="J7590" i="8"/>
  <c r="O7590" i="8" s="1"/>
  <c r="I7590" i="8"/>
  <c r="N7590" i="8" s="1"/>
  <c r="H7590" i="8"/>
  <c r="M7590" i="8" s="1"/>
  <c r="J8166" i="8"/>
  <c r="O8166" i="8" s="1"/>
  <c r="I8166" i="8"/>
  <c r="N8166" i="8" s="1"/>
  <c r="H8166" i="8"/>
  <c r="M8166" i="8" s="1"/>
  <c r="G8166" i="8"/>
  <c r="L8166" i="8" s="1"/>
  <c r="F8166" i="8"/>
  <c r="K8166" i="8" s="1"/>
  <c r="G7268" i="8"/>
  <c r="L7268" i="8" s="1"/>
  <c r="H7268" i="8"/>
  <c r="M7268" i="8" s="1"/>
  <c r="I7268" i="8"/>
  <c r="N7268" i="8" s="1"/>
  <c r="J7268" i="8"/>
  <c r="O7268" i="8" s="1"/>
  <c r="F7268" i="8"/>
  <c r="K7268" i="8" s="1"/>
  <c r="J6328" i="8"/>
  <c r="O6328" i="8" s="1"/>
  <c r="I6328" i="8"/>
  <c r="N6328" i="8" s="1"/>
  <c r="H6328" i="8"/>
  <c r="M6328" i="8" s="1"/>
  <c r="G6328" i="8"/>
  <c r="L6328" i="8" s="1"/>
  <c r="F6328" i="8"/>
  <c r="K6328" i="8" s="1"/>
  <c r="J5486" i="8"/>
  <c r="O5486" i="8" s="1"/>
  <c r="I5486" i="8"/>
  <c r="N5486" i="8" s="1"/>
  <c r="H5486" i="8"/>
  <c r="M5486" i="8" s="1"/>
  <c r="G5486" i="8"/>
  <c r="L5486" i="8" s="1"/>
  <c r="F5486" i="8"/>
  <c r="K5486" i="8" s="1"/>
  <c r="G4768" i="8"/>
  <c r="L4768" i="8" s="1"/>
  <c r="J4768" i="8"/>
  <c r="O4768" i="8" s="1"/>
  <c r="I4768" i="8"/>
  <c r="N4768" i="8" s="1"/>
  <c r="H4768" i="8"/>
  <c r="M4768" i="8" s="1"/>
  <c r="F4768" i="8"/>
  <c r="K4768" i="8" s="1"/>
  <c r="J4547" i="8"/>
  <c r="O4547" i="8" s="1"/>
  <c r="I4547" i="8"/>
  <c r="N4547" i="8" s="1"/>
  <c r="H4547" i="8"/>
  <c r="M4547" i="8" s="1"/>
  <c r="G4547" i="8"/>
  <c r="L4547" i="8" s="1"/>
  <c r="F4547" i="8"/>
  <c r="K4547" i="8" s="1"/>
  <c r="J4328" i="8"/>
  <c r="O4328" i="8" s="1"/>
  <c r="F4328" i="8"/>
  <c r="K4328" i="8" s="1"/>
  <c r="I4328" i="8"/>
  <c r="N4328" i="8" s="1"/>
  <c r="H4328" i="8"/>
  <c r="M4328" i="8" s="1"/>
  <c r="G4328" i="8"/>
  <c r="L4328" i="8" s="1"/>
  <c r="J4306" i="8"/>
  <c r="O4306" i="8" s="1"/>
  <c r="I4306" i="8"/>
  <c r="N4306" i="8" s="1"/>
  <c r="H4306" i="8"/>
  <c r="M4306" i="8" s="1"/>
  <c r="G4306" i="8"/>
  <c r="L4306" i="8" s="1"/>
  <c r="F4306" i="8"/>
  <c r="K4306" i="8" s="1"/>
  <c r="J4286" i="8"/>
  <c r="O4286" i="8" s="1"/>
  <c r="I4286" i="8"/>
  <c r="N4286" i="8" s="1"/>
  <c r="H4286" i="8"/>
  <c r="M4286" i="8" s="1"/>
  <c r="G4286" i="8"/>
  <c r="L4286" i="8" s="1"/>
  <c r="F4286" i="8"/>
  <c r="K4286" i="8" s="1"/>
  <c r="J4268" i="8"/>
  <c r="O4268" i="8" s="1"/>
  <c r="F4268" i="8"/>
  <c r="K4268" i="8" s="1"/>
  <c r="I4268" i="8"/>
  <c r="N4268" i="8" s="1"/>
  <c r="H4268" i="8"/>
  <c r="M4268" i="8" s="1"/>
  <c r="G4268" i="8"/>
  <c r="L4268" i="8" s="1"/>
  <c r="J4248" i="8"/>
  <c r="O4248" i="8" s="1"/>
  <c r="F4248" i="8"/>
  <c r="K4248" i="8" s="1"/>
  <c r="I4248" i="8"/>
  <c r="N4248" i="8" s="1"/>
  <c r="H4248" i="8"/>
  <c r="M4248" i="8" s="1"/>
  <c r="G4248" i="8"/>
  <c r="L4248" i="8" s="1"/>
  <c r="J4228" i="8"/>
  <c r="O4228" i="8" s="1"/>
  <c r="F4228" i="8"/>
  <c r="K4228" i="8" s="1"/>
  <c r="I4228" i="8"/>
  <c r="N4228" i="8" s="1"/>
  <c r="H4228" i="8"/>
  <c r="M4228" i="8" s="1"/>
  <c r="G4228" i="8"/>
  <c r="L4228" i="8" s="1"/>
  <c r="I4209" i="8"/>
  <c r="N4209" i="8" s="1"/>
  <c r="F4209" i="8"/>
  <c r="K4209" i="8" s="1"/>
  <c r="J4209" i="8"/>
  <c r="O4209" i="8" s="1"/>
  <c r="H4209" i="8"/>
  <c r="M4209" i="8" s="1"/>
  <c r="G4209" i="8"/>
  <c r="L4209" i="8" s="1"/>
  <c r="J4186" i="8"/>
  <c r="O4186" i="8" s="1"/>
  <c r="I4186" i="8"/>
  <c r="N4186" i="8" s="1"/>
  <c r="H4186" i="8"/>
  <c r="M4186" i="8" s="1"/>
  <c r="G4186" i="8"/>
  <c r="L4186" i="8" s="1"/>
  <c r="F4186" i="8"/>
  <c r="K4186" i="8" s="1"/>
  <c r="J4168" i="8"/>
  <c r="O4168" i="8" s="1"/>
  <c r="F4168" i="8"/>
  <c r="K4168" i="8" s="1"/>
  <c r="H4168" i="8"/>
  <c r="M4168" i="8" s="1"/>
  <c r="G4168" i="8"/>
  <c r="L4168" i="8" s="1"/>
  <c r="I4168" i="8"/>
  <c r="N4168" i="8" s="1"/>
  <c r="J4148" i="8"/>
  <c r="O4148" i="8" s="1"/>
  <c r="F4148" i="8"/>
  <c r="K4148" i="8" s="1"/>
  <c r="I4148" i="8"/>
  <c r="N4148" i="8" s="1"/>
  <c r="H4148" i="8"/>
  <c r="M4148" i="8" s="1"/>
  <c r="G4148" i="8"/>
  <c r="L4148" i="8" s="1"/>
  <c r="J4131" i="8"/>
  <c r="O4131" i="8" s="1"/>
  <c r="I4131" i="8"/>
  <c r="N4131" i="8" s="1"/>
  <c r="H4131" i="8"/>
  <c r="M4131" i="8" s="1"/>
  <c r="G4131" i="8"/>
  <c r="L4131" i="8" s="1"/>
  <c r="F4131" i="8"/>
  <c r="K4131" i="8" s="1"/>
  <c r="J4107" i="8"/>
  <c r="O4107" i="8" s="1"/>
  <c r="I4107" i="8"/>
  <c r="N4107" i="8" s="1"/>
  <c r="H4107" i="8"/>
  <c r="M4107" i="8" s="1"/>
  <c r="G4107" i="8"/>
  <c r="L4107" i="8" s="1"/>
  <c r="F4107" i="8"/>
  <c r="K4107" i="8" s="1"/>
  <c r="I4089" i="8"/>
  <c r="N4089" i="8" s="1"/>
  <c r="G4089" i="8"/>
  <c r="L4089" i="8" s="1"/>
  <c r="F4089" i="8"/>
  <c r="K4089" i="8" s="1"/>
  <c r="J4089" i="8"/>
  <c r="O4089" i="8" s="1"/>
  <c r="H4089" i="8"/>
  <c r="M4089" i="8" s="1"/>
  <c r="J4070" i="8"/>
  <c r="O4070" i="8" s="1"/>
  <c r="F4070" i="8"/>
  <c r="K4070" i="8" s="1"/>
  <c r="I4070" i="8"/>
  <c r="N4070" i="8" s="1"/>
  <c r="H4070" i="8"/>
  <c r="M4070" i="8" s="1"/>
  <c r="G4070" i="8"/>
  <c r="L4070" i="8" s="1"/>
  <c r="J4048" i="8"/>
  <c r="O4048" i="8" s="1"/>
  <c r="F4048" i="8"/>
  <c r="K4048" i="8" s="1"/>
  <c r="I4048" i="8"/>
  <c r="N4048" i="8" s="1"/>
  <c r="H4048" i="8"/>
  <c r="M4048" i="8" s="1"/>
  <c r="G4048" i="8"/>
  <c r="L4048" i="8" s="1"/>
  <c r="J4028" i="8"/>
  <c r="O4028" i="8" s="1"/>
  <c r="F4028" i="8"/>
  <c r="K4028" i="8" s="1"/>
  <c r="G4028" i="8"/>
  <c r="L4028" i="8" s="1"/>
  <c r="I4028" i="8"/>
  <c r="N4028" i="8" s="1"/>
  <c r="H4028" i="8"/>
  <c r="M4028" i="8" s="1"/>
  <c r="G4007" i="8"/>
  <c r="L4007" i="8" s="1"/>
  <c r="J4007" i="8"/>
  <c r="O4007" i="8" s="1"/>
  <c r="I4007" i="8"/>
  <c r="N4007" i="8" s="1"/>
  <c r="H4007" i="8"/>
  <c r="M4007" i="8" s="1"/>
  <c r="F4007" i="8"/>
  <c r="K4007" i="8" s="1"/>
  <c r="I3989" i="8"/>
  <c r="N3989" i="8" s="1"/>
  <c r="F3989" i="8"/>
  <c r="K3989" i="8" s="1"/>
  <c r="J3989" i="8"/>
  <c r="O3989" i="8" s="1"/>
  <c r="H3989" i="8"/>
  <c r="M3989" i="8" s="1"/>
  <c r="G3989" i="8"/>
  <c r="L3989" i="8" s="1"/>
  <c r="G3970" i="8"/>
  <c r="L3970" i="8" s="1"/>
  <c r="F3970" i="8"/>
  <c r="K3970" i="8" s="1"/>
  <c r="J3970" i="8"/>
  <c r="O3970" i="8" s="1"/>
  <c r="I3970" i="8"/>
  <c r="N3970" i="8" s="1"/>
  <c r="H3970" i="8"/>
  <c r="M3970" i="8" s="1"/>
  <c r="G3947" i="8"/>
  <c r="L3947" i="8" s="1"/>
  <c r="J3947" i="8"/>
  <c r="O3947" i="8" s="1"/>
  <c r="I3947" i="8"/>
  <c r="N3947" i="8" s="1"/>
  <c r="F3947" i="8"/>
  <c r="K3947" i="8" s="1"/>
  <c r="H3947" i="8"/>
  <c r="M3947" i="8" s="1"/>
  <c r="J3928" i="8"/>
  <c r="O3928" i="8" s="1"/>
  <c r="F3928" i="8"/>
  <c r="K3928" i="8" s="1"/>
  <c r="I3928" i="8"/>
  <c r="N3928" i="8" s="1"/>
  <c r="H3928" i="8"/>
  <c r="M3928" i="8" s="1"/>
  <c r="G3928" i="8"/>
  <c r="L3928" i="8" s="1"/>
  <c r="J3908" i="8"/>
  <c r="O3908" i="8" s="1"/>
  <c r="F3908" i="8"/>
  <c r="K3908" i="8" s="1"/>
  <c r="I3908" i="8"/>
  <c r="N3908" i="8" s="1"/>
  <c r="H3908" i="8"/>
  <c r="M3908" i="8" s="1"/>
  <c r="G3908" i="8"/>
  <c r="L3908" i="8" s="1"/>
  <c r="J3888" i="8"/>
  <c r="O3888" i="8" s="1"/>
  <c r="F3888" i="8"/>
  <c r="K3888" i="8" s="1"/>
  <c r="I3888" i="8"/>
  <c r="N3888" i="8" s="1"/>
  <c r="H3888" i="8"/>
  <c r="M3888" i="8" s="1"/>
  <c r="G3888" i="8"/>
  <c r="L3888" i="8" s="1"/>
  <c r="I3869" i="8"/>
  <c r="N3869" i="8" s="1"/>
  <c r="J3869" i="8"/>
  <c r="O3869" i="8" s="1"/>
  <c r="H3869" i="8"/>
  <c r="M3869" i="8" s="1"/>
  <c r="G3869" i="8"/>
  <c r="L3869" i="8" s="1"/>
  <c r="F3869" i="8"/>
  <c r="K3869" i="8" s="1"/>
  <c r="J3848" i="8"/>
  <c r="O3848" i="8" s="1"/>
  <c r="F3848" i="8"/>
  <c r="K3848" i="8" s="1"/>
  <c r="I3848" i="8"/>
  <c r="N3848" i="8" s="1"/>
  <c r="H3848" i="8"/>
  <c r="M3848" i="8" s="1"/>
  <c r="G3848" i="8"/>
  <c r="L3848" i="8" s="1"/>
  <c r="J3828" i="8"/>
  <c r="O3828" i="8" s="1"/>
  <c r="F3828" i="8"/>
  <c r="K3828" i="8" s="1"/>
  <c r="I3828" i="8"/>
  <c r="N3828" i="8" s="1"/>
  <c r="H3828" i="8"/>
  <c r="M3828" i="8" s="1"/>
  <c r="G3828" i="8"/>
  <c r="L3828" i="8" s="1"/>
  <c r="I3809" i="8"/>
  <c r="N3809" i="8" s="1"/>
  <c r="J3809" i="8"/>
  <c r="O3809" i="8" s="1"/>
  <c r="H3809" i="8"/>
  <c r="M3809" i="8" s="1"/>
  <c r="G3809" i="8"/>
  <c r="L3809" i="8" s="1"/>
  <c r="F3809" i="8"/>
  <c r="K3809" i="8" s="1"/>
  <c r="I3786" i="8"/>
  <c r="N3786" i="8" s="1"/>
  <c r="H3786" i="8"/>
  <c r="M3786" i="8" s="1"/>
  <c r="G3786" i="8"/>
  <c r="L3786" i="8" s="1"/>
  <c r="F3786" i="8"/>
  <c r="K3786" i="8" s="1"/>
  <c r="J3786" i="8"/>
  <c r="O3786" i="8" s="1"/>
  <c r="G3767" i="8"/>
  <c r="L3767" i="8" s="1"/>
  <c r="J3767" i="8"/>
  <c r="O3767" i="8" s="1"/>
  <c r="I3767" i="8"/>
  <c r="N3767" i="8" s="1"/>
  <c r="H3767" i="8"/>
  <c r="M3767" i="8" s="1"/>
  <c r="F3767" i="8"/>
  <c r="K3767" i="8" s="1"/>
  <c r="H3749" i="8"/>
  <c r="M3749" i="8" s="1"/>
  <c r="G3749" i="8"/>
  <c r="L3749" i="8" s="1"/>
  <c r="F3749" i="8"/>
  <c r="K3749" i="8" s="1"/>
  <c r="J3749" i="8"/>
  <c r="O3749" i="8" s="1"/>
  <c r="I3749" i="8"/>
  <c r="N3749" i="8" s="1"/>
  <c r="H3729" i="8"/>
  <c r="M3729" i="8" s="1"/>
  <c r="G3729" i="8"/>
  <c r="L3729" i="8" s="1"/>
  <c r="F3729" i="8"/>
  <c r="K3729" i="8" s="1"/>
  <c r="J3729" i="8"/>
  <c r="O3729" i="8" s="1"/>
  <c r="I3729" i="8"/>
  <c r="N3729" i="8" s="1"/>
  <c r="H3709" i="8"/>
  <c r="M3709" i="8" s="1"/>
  <c r="G3709" i="8"/>
  <c r="L3709" i="8" s="1"/>
  <c r="F3709" i="8"/>
  <c r="K3709" i="8" s="1"/>
  <c r="J3709" i="8"/>
  <c r="O3709" i="8" s="1"/>
  <c r="I3709" i="8"/>
  <c r="N3709" i="8" s="1"/>
  <c r="J3687" i="8"/>
  <c r="O3687" i="8" s="1"/>
  <c r="I3687" i="8"/>
  <c r="N3687" i="8" s="1"/>
  <c r="H3687" i="8"/>
  <c r="M3687" i="8" s="1"/>
  <c r="G3687" i="8"/>
  <c r="L3687" i="8" s="1"/>
  <c r="F3687" i="8"/>
  <c r="K3687" i="8" s="1"/>
  <c r="H3669" i="8"/>
  <c r="M3669" i="8" s="1"/>
  <c r="G3669" i="8"/>
  <c r="L3669" i="8" s="1"/>
  <c r="F3669" i="8"/>
  <c r="K3669" i="8" s="1"/>
  <c r="J3669" i="8"/>
  <c r="O3669" i="8" s="1"/>
  <c r="I3669" i="8"/>
  <c r="N3669" i="8" s="1"/>
  <c r="H3649" i="8"/>
  <c r="M3649" i="8" s="1"/>
  <c r="G3649" i="8"/>
  <c r="L3649" i="8" s="1"/>
  <c r="F3649" i="8"/>
  <c r="K3649" i="8" s="1"/>
  <c r="J3649" i="8"/>
  <c r="O3649" i="8" s="1"/>
  <c r="I3649" i="8"/>
  <c r="N3649" i="8" s="1"/>
  <c r="H3629" i="8"/>
  <c r="M3629" i="8" s="1"/>
  <c r="G3629" i="8"/>
  <c r="L3629" i="8" s="1"/>
  <c r="F3629" i="8"/>
  <c r="K3629" i="8" s="1"/>
  <c r="I3629" i="8"/>
  <c r="N3629" i="8" s="1"/>
  <c r="J3629" i="8"/>
  <c r="O3629" i="8" s="1"/>
  <c r="I3608" i="8"/>
  <c r="N3608" i="8" s="1"/>
  <c r="H3608" i="8"/>
  <c r="M3608" i="8" s="1"/>
  <c r="G3608" i="8"/>
  <c r="L3608" i="8" s="1"/>
  <c r="F3608" i="8"/>
  <c r="K3608" i="8" s="1"/>
  <c r="J3608" i="8"/>
  <c r="O3608" i="8" s="1"/>
  <c r="H3588" i="8"/>
  <c r="M3588" i="8" s="1"/>
  <c r="F3588" i="8"/>
  <c r="K3588" i="8" s="1"/>
  <c r="J3588" i="8"/>
  <c r="O3588" i="8" s="1"/>
  <c r="I3588" i="8"/>
  <c r="N3588" i="8" s="1"/>
  <c r="G3588" i="8"/>
  <c r="L3588" i="8" s="1"/>
  <c r="H3569" i="8"/>
  <c r="M3569" i="8" s="1"/>
  <c r="G3569" i="8"/>
  <c r="L3569" i="8" s="1"/>
  <c r="F3569" i="8"/>
  <c r="K3569" i="8" s="1"/>
  <c r="J3569" i="8"/>
  <c r="O3569" i="8" s="1"/>
  <c r="I3569" i="8"/>
  <c r="N3569" i="8" s="1"/>
  <c r="H3549" i="8"/>
  <c r="M3549" i="8" s="1"/>
  <c r="G3549" i="8"/>
  <c r="L3549" i="8" s="1"/>
  <c r="F3549" i="8"/>
  <c r="K3549" i="8" s="1"/>
  <c r="J3549" i="8"/>
  <c r="O3549" i="8" s="1"/>
  <c r="I3549" i="8"/>
  <c r="N3549" i="8" s="1"/>
  <c r="I6989" i="8"/>
  <c r="N6989" i="8" s="1"/>
  <c r="H6989" i="8"/>
  <c r="M6989" i="8" s="1"/>
  <c r="G6989" i="8"/>
  <c r="L6989" i="8" s="1"/>
  <c r="F6989" i="8"/>
  <c r="K6989" i="8" s="1"/>
  <c r="J6989" i="8"/>
  <c r="O6989" i="8" s="1"/>
  <c r="H7128" i="8"/>
  <c r="M7128" i="8" s="1"/>
  <c r="I7128" i="8"/>
  <c r="N7128" i="8" s="1"/>
  <c r="J7128" i="8"/>
  <c r="O7128" i="8" s="1"/>
  <c r="G7128" i="8"/>
  <c r="L7128" i="8" s="1"/>
  <c r="F7128" i="8"/>
  <c r="K7128" i="8" s="1"/>
  <c r="J8610" i="8"/>
  <c r="O8610" i="8" s="1"/>
  <c r="F8610" i="8"/>
  <c r="K8610" i="8" s="1"/>
  <c r="I8610" i="8"/>
  <c r="N8610" i="8" s="1"/>
  <c r="H8610" i="8"/>
  <c r="M8610" i="8" s="1"/>
  <c r="G8610" i="8"/>
  <c r="L8610" i="8" s="1"/>
  <c r="H7865" i="8"/>
  <c r="M7865" i="8" s="1"/>
  <c r="G7865" i="8"/>
  <c r="L7865" i="8" s="1"/>
  <c r="F7865" i="8"/>
  <c r="K7865" i="8" s="1"/>
  <c r="J7865" i="8"/>
  <c r="O7865" i="8" s="1"/>
  <c r="I7865" i="8"/>
  <c r="N7865" i="8" s="1"/>
  <c r="G7007" i="8"/>
  <c r="L7007" i="8" s="1"/>
  <c r="F7007" i="8"/>
  <c r="K7007" i="8" s="1"/>
  <c r="J7007" i="8"/>
  <c r="O7007" i="8" s="1"/>
  <c r="I7007" i="8"/>
  <c r="N7007" i="8" s="1"/>
  <c r="H7007" i="8"/>
  <c r="M7007" i="8" s="1"/>
  <c r="J6168" i="8"/>
  <c r="O6168" i="8" s="1"/>
  <c r="I6168" i="8"/>
  <c r="N6168" i="8" s="1"/>
  <c r="H6168" i="8"/>
  <c r="M6168" i="8" s="1"/>
  <c r="G6168" i="8"/>
  <c r="L6168" i="8" s="1"/>
  <c r="F6168" i="8"/>
  <c r="K6168" i="8" s="1"/>
  <c r="J5327" i="8"/>
  <c r="O5327" i="8" s="1"/>
  <c r="I5327" i="8"/>
  <c r="N5327" i="8" s="1"/>
  <c r="H5327" i="8"/>
  <c r="M5327" i="8" s="1"/>
  <c r="F5327" i="8"/>
  <c r="K5327" i="8" s="1"/>
  <c r="G5327" i="8"/>
  <c r="L5327" i="8" s="1"/>
  <c r="J5127" i="8"/>
  <c r="O5127" i="8" s="1"/>
  <c r="I5127" i="8"/>
  <c r="N5127" i="8" s="1"/>
  <c r="H5127" i="8"/>
  <c r="M5127" i="8" s="1"/>
  <c r="G5127" i="8"/>
  <c r="L5127" i="8" s="1"/>
  <c r="F5127" i="8"/>
  <c r="K5127" i="8" s="1"/>
  <c r="G4908" i="8"/>
  <c r="L4908" i="8" s="1"/>
  <c r="J4908" i="8"/>
  <c r="O4908" i="8" s="1"/>
  <c r="I4908" i="8"/>
  <c r="N4908" i="8" s="1"/>
  <c r="H4908" i="8"/>
  <c r="M4908" i="8" s="1"/>
  <c r="F4908" i="8"/>
  <c r="K4908" i="8" s="1"/>
  <c r="J4889" i="8"/>
  <c r="O4889" i="8" s="1"/>
  <c r="G4889" i="8"/>
  <c r="L4889" i="8" s="1"/>
  <c r="I4889" i="8"/>
  <c r="N4889" i="8" s="1"/>
  <c r="H4889" i="8"/>
  <c r="M4889" i="8" s="1"/>
  <c r="F4889" i="8"/>
  <c r="K4889" i="8" s="1"/>
  <c r="H4865" i="8"/>
  <c r="M4865" i="8" s="1"/>
  <c r="G4865" i="8"/>
  <c r="L4865" i="8" s="1"/>
  <c r="F4865" i="8"/>
  <c r="K4865" i="8" s="1"/>
  <c r="J4865" i="8"/>
  <c r="O4865" i="8" s="1"/>
  <c r="I4865" i="8"/>
  <c r="N4865" i="8" s="1"/>
  <c r="I4850" i="8"/>
  <c r="N4850" i="8" s="1"/>
  <c r="J4850" i="8"/>
  <c r="O4850" i="8" s="1"/>
  <c r="H4850" i="8"/>
  <c r="M4850" i="8" s="1"/>
  <c r="G4850" i="8"/>
  <c r="L4850" i="8" s="1"/>
  <c r="F4850" i="8"/>
  <c r="K4850" i="8" s="1"/>
  <c r="J4829" i="8"/>
  <c r="O4829" i="8" s="1"/>
  <c r="F4829" i="8"/>
  <c r="K4829" i="8" s="1"/>
  <c r="I4829" i="8"/>
  <c r="N4829" i="8" s="1"/>
  <c r="H4829" i="8"/>
  <c r="M4829" i="8" s="1"/>
  <c r="G4829" i="8"/>
  <c r="L4829" i="8" s="1"/>
  <c r="H4805" i="8"/>
  <c r="M4805" i="8" s="1"/>
  <c r="G4805" i="8"/>
  <c r="L4805" i="8" s="1"/>
  <c r="J4805" i="8"/>
  <c r="O4805" i="8" s="1"/>
  <c r="I4805" i="8"/>
  <c r="N4805" i="8" s="1"/>
  <c r="F4805" i="8"/>
  <c r="K4805" i="8" s="1"/>
  <c r="H4785" i="8"/>
  <c r="M4785" i="8" s="1"/>
  <c r="G4785" i="8"/>
  <c r="L4785" i="8" s="1"/>
  <c r="F4785" i="8"/>
  <c r="K4785" i="8" s="1"/>
  <c r="I4785" i="8"/>
  <c r="N4785" i="8" s="1"/>
  <c r="J4785" i="8"/>
  <c r="O4785" i="8" s="1"/>
  <c r="J4766" i="8"/>
  <c r="O4766" i="8" s="1"/>
  <c r="I4766" i="8"/>
  <c r="N4766" i="8" s="1"/>
  <c r="H4766" i="8"/>
  <c r="M4766" i="8" s="1"/>
  <c r="G4766" i="8"/>
  <c r="L4766" i="8" s="1"/>
  <c r="F4766" i="8"/>
  <c r="K4766" i="8" s="1"/>
  <c r="G4748" i="8"/>
  <c r="L4748" i="8" s="1"/>
  <c r="J4748" i="8"/>
  <c r="O4748" i="8" s="1"/>
  <c r="I4748" i="8"/>
  <c r="N4748" i="8" s="1"/>
  <c r="H4748" i="8"/>
  <c r="M4748" i="8" s="1"/>
  <c r="F4748" i="8"/>
  <c r="K4748" i="8" s="1"/>
  <c r="G4725" i="8"/>
  <c r="L4725" i="8" s="1"/>
  <c r="F4725" i="8"/>
  <c r="K4725" i="8" s="1"/>
  <c r="J4725" i="8"/>
  <c r="O4725" i="8" s="1"/>
  <c r="I4725" i="8"/>
  <c r="N4725" i="8" s="1"/>
  <c r="H4725" i="8"/>
  <c r="M4725" i="8" s="1"/>
  <c r="J4705" i="8"/>
  <c r="O4705" i="8" s="1"/>
  <c r="I4705" i="8"/>
  <c r="N4705" i="8" s="1"/>
  <c r="H4705" i="8"/>
  <c r="M4705" i="8" s="1"/>
  <c r="G4705" i="8"/>
  <c r="L4705" i="8" s="1"/>
  <c r="F4705" i="8"/>
  <c r="K4705" i="8" s="1"/>
  <c r="J4689" i="8"/>
  <c r="O4689" i="8" s="1"/>
  <c r="I4689" i="8"/>
  <c r="N4689" i="8" s="1"/>
  <c r="H4689" i="8"/>
  <c r="M4689" i="8" s="1"/>
  <c r="G4689" i="8"/>
  <c r="L4689" i="8" s="1"/>
  <c r="F4689" i="8"/>
  <c r="K4689" i="8" s="1"/>
  <c r="G4665" i="8"/>
  <c r="L4665" i="8" s="1"/>
  <c r="F4665" i="8"/>
  <c r="K4665" i="8" s="1"/>
  <c r="H4665" i="8"/>
  <c r="M4665" i="8" s="1"/>
  <c r="J4665" i="8"/>
  <c r="O4665" i="8" s="1"/>
  <c r="I4665" i="8"/>
  <c r="N4665" i="8" s="1"/>
  <c r="J4649" i="8"/>
  <c r="O4649" i="8" s="1"/>
  <c r="G4649" i="8"/>
  <c r="L4649" i="8" s="1"/>
  <c r="F4649" i="8"/>
  <c r="K4649" i="8" s="1"/>
  <c r="I4649" i="8"/>
  <c r="N4649" i="8" s="1"/>
  <c r="H4649" i="8"/>
  <c r="M4649" i="8" s="1"/>
  <c r="J4625" i="8"/>
  <c r="O4625" i="8" s="1"/>
  <c r="I4625" i="8"/>
  <c r="N4625" i="8" s="1"/>
  <c r="H4625" i="8"/>
  <c r="M4625" i="8" s="1"/>
  <c r="G4625" i="8"/>
  <c r="L4625" i="8" s="1"/>
  <c r="F4625" i="8"/>
  <c r="K4625" i="8" s="1"/>
  <c r="G4605" i="8"/>
  <c r="L4605" i="8" s="1"/>
  <c r="J4605" i="8"/>
  <c r="O4605" i="8" s="1"/>
  <c r="I4605" i="8"/>
  <c r="N4605" i="8" s="1"/>
  <c r="H4605" i="8"/>
  <c r="M4605" i="8" s="1"/>
  <c r="F4605" i="8"/>
  <c r="K4605" i="8" s="1"/>
  <c r="J4589" i="8"/>
  <c r="O4589" i="8" s="1"/>
  <c r="F4589" i="8"/>
  <c r="K4589" i="8" s="1"/>
  <c r="I4589" i="8"/>
  <c r="N4589" i="8" s="1"/>
  <c r="H4589" i="8"/>
  <c r="M4589" i="8" s="1"/>
  <c r="G4589" i="8"/>
  <c r="L4589" i="8" s="1"/>
  <c r="J4567" i="8"/>
  <c r="O4567" i="8" s="1"/>
  <c r="I4567" i="8"/>
  <c r="N4567" i="8" s="1"/>
  <c r="H4567" i="8"/>
  <c r="M4567" i="8" s="1"/>
  <c r="G4567" i="8"/>
  <c r="L4567" i="8" s="1"/>
  <c r="F4567" i="8"/>
  <c r="K4567" i="8" s="1"/>
  <c r="I4549" i="8"/>
  <c r="N4549" i="8" s="1"/>
  <c r="J4549" i="8"/>
  <c r="O4549" i="8" s="1"/>
  <c r="H4549" i="8"/>
  <c r="M4549" i="8" s="1"/>
  <c r="G4549" i="8"/>
  <c r="L4549" i="8" s="1"/>
  <c r="F4549" i="8"/>
  <c r="K4549" i="8" s="1"/>
  <c r="J4527" i="8"/>
  <c r="O4527" i="8" s="1"/>
  <c r="I4527" i="8"/>
  <c r="N4527" i="8" s="1"/>
  <c r="H4527" i="8"/>
  <c r="M4527" i="8" s="1"/>
  <c r="G4527" i="8"/>
  <c r="L4527" i="8" s="1"/>
  <c r="F4527" i="8"/>
  <c r="K4527" i="8" s="1"/>
  <c r="J4507" i="8"/>
  <c r="O4507" i="8" s="1"/>
  <c r="I4507" i="8"/>
  <c r="N4507" i="8" s="1"/>
  <c r="H4507" i="8"/>
  <c r="M4507" i="8" s="1"/>
  <c r="G4507" i="8"/>
  <c r="L4507" i="8" s="1"/>
  <c r="F4507" i="8"/>
  <c r="K4507" i="8" s="1"/>
  <c r="J4488" i="8"/>
  <c r="O4488" i="8" s="1"/>
  <c r="F4488" i="8"/>
  <c r="K4488" i="8" s="1"/>
  <c r="G4488" i="8"/>
  <c r="L4488" i="8" s="1"/>
  <c r="I4488" i="8"/>
  <c r="N4488" i="8" s="1"/>
  <c r="H4488" i="8"/>
  <c r="M4488" i="8" s="1"/>
  <c r="I4469" i="8"/>
  <c r="N4469" i="8" s="1"/>
  <c r="J4469" i="8"/>
  <c r="O4469" i="8" s="1"/>
  <c r="H4469" i="8"/>
  <c r="M4469" i="8" s="1"/>
  <c r="G4469" i="8"/>
  <c r="L4469" i="8" s="1"/>
  <c r="F4469" i="8"/>
  <c r="K4469" i="8" s="1"/>
  <c r="G4445" i="8"/>
  <c r="L4445" i="8" s="1"/>
  <c r="F4445" i="8"/>
  <c r="K4445" i="8" s="1"/>
  <c r="I4445" i="8"/>
  <c r="N4445" i="8" s="1"/>
  <c r="J4445" i="8"/>
  <c r="O4445" i="8" s="1"/>
  <c r="H4445" i="8"/>
  <c r="M4445" i="8" s="1"/>
  <c r="J4426" i="8"/>
  <c r="O4426" i="8" s="1"/>
  <c r="I4426" i="8"/>
  <c r="N4426" i="8" s="1"/>
  <c r="H4426" i="8"/>
  <c r="M4426" i="8" s="1"/>
  <c r="G4426" i="8"/>
  <c r="L4426" i="8" s="1"/>
  <c r="F4426" i="8"/>
  <c r="K4426" i="8" s="1"/>
  <c r="I4409" i="8"/>
  <c r="N4409" i="8" s="1"/>
  <c r="J4409" i="8"/>
  <c r="O4409" i="8" s="1"/>
  <c r="H4409" i="8"/>
  <c r="M4409" i="8" s="1"/>
  <c r="G4409" i="8"/>
  <c r="L4409" i="8" s="1"/>
  <c r="F4409" i="8"/>
  <c r="K4409" i="8" s="1"/>
  <c r="J4386" i="8"/>
  <c r="O4386" i="8" s="1"/>
  <c r="I4386" i="8"/>
  <c r="N4386" i="8" s="1"/>
  <c r="H4386" i="8"/>
  <c r="M4386" i="8" s="1"/>
  <c r="G4386" i="8"/>
  <c r="L4386" i="8" s="1"/>
  <c r="F4386" i="8"/>
  <c r="K4386" i="8" s="1"/>
  <c r="J4368" i="8"/>
  <c r="O4368" i="8" s="1"/>
  <c r="F4368" i="8"/>
  <c r="K4368" i="8" s="1"/>
  <c r="G4368" i="8"/>
  <c r="L4368" i="8" s="1"/>
  <c r="I4368" i="8"/>
  <c r="N4368" i="8" s="1"/>
  <c r="H4368" i="8"/>
  <c r="M4368" i="8" s="1"/>
  <c r="J4348" i="8"/>
  <c r="O4348" i="8" s="1"/>
  <c r="F4348" i="8"/>
  <c r="K4348" i="8" s="1"/>
  <c r="H4348" i="8"/>
  <c r="M4348" i="8" s="1"/>
  <c r="G4348" i="8"/>
  <c r="L4348" i="8" s="1"/>
  <c r="I4348" i="8"/>
  <c r="N4348" i="8" s="1"/>
  <c r="G4325" i="8"/>
  <c r="L4325" i="8" s="1"/>
  <c r="F4325" i="8"/>
  <c r="K4325" i="8" s="1"/>
  <c r="J4325" i="8"/>
  <c r="O4325" i="8" s="1"/>
  <c r="I4325" i="8"/>
  <c r="N4325" i="8" s="1"/>
  <c r="H4325" i="8"/>
  <c r="M4325" i="8" s="1"/>
  <c r="J4308" i="8"/>
  <c r="O4308" i="8" s="1"/>
  <c r="F4308" i="8"/>
  <c r="K4308" i="8" s="1"/>
  <c r="I4308" i="8"/>
  <c r="N4308" i="8" s="1"/>
  <c r="H4308" i="8"/>
  <c r="M4308" i="8" s="1"/>
  <c r="G4308" i="8"/>
  <c r="L4308" i="8" s="1"/>
  <c r="J4288" i="8"/>
  <c r="O4288" i="8" s="1"/>
  <c r="F4288" i="8"/>
  <c r="K4288" i="8" s="1"/>
  <c r="G4288" i="8"/>
  <c r="L4288" i="8" s="1"/>
  <c r="I4288" i="8"/>
  <c r="N4288" i="8" s="1"/>
  <c r="H4288" i="8"/>
  <c r="M4288" i="8" s="1"/>
  <c r="J4267" i="8"/>
  <c r="O4267" i="8" s="1"/>
  <c r="I4267" i="8"/>
  <c r="N4267" i="8" s="1"/>
  <c r="H4267" i="8"/>
  <c r="M4267" i="8" s="1"/>
  <c r="G4267" i="8"/>
  <c r="L4267" i="8" s="1"/>
  <c r="F4267" i="8"/>
  <c r="K4267" i="8" s="1"/>
  <c r="I5270" i="8"/>
  <c r="N5270" i="8" s="1"/>
  <c r="G5270" i="8"/>
  <c r="L5270" i="8" s="1"/>
  <c r="F5270" i="8"/>
  <c r="K5270" i="8" s="1"/>
  <c r="J5270" i="8"/>
  <c r="O5270" i="8" s="1"/>
  <c r="H5270" i="8"/>
  <c r="M5270" i="8" s="1"/>
  <c r="I6947" i="8"/>
  <c r="N6947" i="8" s="1"/>
  <c r="G6947" i="8"/>
  <c r="L6947" i="8" s="1"/>
  <c r="F6947" i="8"/>
  <c r="K6947" i="8" s="1"/>
  <c r="J6947" i="8"/>
  <c r="O6947" i="8" s="1"/>
  <c r="H6947" i="8"/>
  <c r="M6947" i="8" s="1"/>
  <c r="J8426" i="8"/>
  <c r="O8426" i="8" s="1"/>
  <c r="I8426" i="8"/>
  <c r="N8426" i="8" s="1"/>
  <c r="H8426" i="8"/>
  <c r="M8426" i="8" s="1"/>
  <c r="G8426" i="8"/>
  <c r="L8426" i="8" s="1"/>
  <c r="F8426" i="8"/>
  <c r="K8426" i="8" s="1"/>
  <c r="J7786" i="8"/>
  <c r="O7786" i="8" s="1"/>
  <c r="I7786" i="8"/>
  <c r="N7786" i="8" s="1"/>
  <c r="H7786" i="8"/>
  <c r="M7786" i="8" s="1"/>
  <c r="G7786" i="8"/>
  <c r="L7786" i="8" s="1"/>
  <c r="F7786" i="8"/>
  <c r="K7786" i="8" s="1"/>
  <c r="J7385" i="8"/>
  <c r="O7385" i="8" s="1"/>
  <c r="I7385" i="8"/>
  <c r="N7385" i="8" s="1"/>
  <c r="H7385" i="8"/>
  <c r="M7385" i="8" s="1"/>
  <c r="G7385" i="8"/>
  <c r="L7385" i="8" s="1"/>
  <c r="F7385" i="8"/>
  <c r="K7385" i="8" s="1"/>
  <c r="G7306" i="8"/>
  <c r="L7306" i="8" s="1"/>
  <c r="J7306" i="8"/>
  <c r="O7306" i="8" s="1"/>
  <c r="I7306" i="8"/>
  <c r="N7306" i="8" s="1"/>
  <c r="H7306" i="8"/>
  <c r="M7306" i="8" s="1"/>
  <c r="F7306" i="8"/>
  <c r="K7306" i="8" s="1"/>
  <c r="J7127" i="8"/>
  <c r="O7127" i="8" s="1"/>
  <c r="I7127" i="8"/>
  <c r="N7127" i="8" s="1"/>
  <c r="H7127" i="8"/>
  <c r="M7127" i="8" s="1"/>
  <c r="G7127" i="8"/>
  <c r="L7127" i="8" s="1"/>
  <c r="F7127" i="8"/>
  <c r="K7127" i="8" s="1"/>
  <c r="J7064" i="8"/>
  <c r="O7064" i="8" s="1"/>
  <c r="I7064" i="8"/>
  <c r="N7064" i="8" s="1"/>
  <c r="H7064" i="8"/>
  <c r="M7064" i="8" s="1"/>
  <c r="G7064" i="8"/>
  <c r="L7064" i="8" s="1"/>
  <c r="F7064" i="8"/>
  <c r="K7064" i="8" s="1"/>
  <c r="F7048" i="8"/>
  <c r="K7048" i="8" s="1"/>
  <c r="J7048" i="8"/>
  <c r="O7048" i="8" s="1"/>
  <c r="I7048" i="8"/>
  <c r="N7048" i="8" s="1"/>
  <c r="H7048" i="8"/>
  <c r="M7048" i="8" s="1"/>
  <c r="G7048" i="8"/>
  <c r="L7048" i="8" s="1"/>
  <c r="J7023" i="8"/>
  <c r="O7023" i="8" s="1"/>
  <c r="I7023" i="8"/>
  <c r="N7023" i="8" s="1"/>
  <c r="H7023" i="8"/>
  <c r="M7023" i="8" s="1"/>
  <c r="G7023" i="8"/>
  <c r="L7023" i="8" s="1"/>
  <c r="F7023" i="8"/>
  <c r="K7023" i="8" s="1"/>
  <c r="J7006" i="8"/>
  <c r="O7006" i="8" s="1"/>
  <c r="F7006" i="8"/>
  <c r="K7006" i="8" s="1"/>
  <c r="G7006" i="8"/>
  <c r="L7006" i="8" s="1"/>
  <c r="H7006" i="8"/>
  <c r="M7006" i="8" s="1"/>
  <c r="I7006" i="8"/>
  <c r="N7006" i="8" s="1"/>
  <c r="J6984" i="8"/>
  <c r="O6984" i="8" s="1"/>
  <c r="I6984" i="8"/>
  <c r="N6984" i="8" s="1"/>
  <c r="H6984" i="8"/>
  <c r="M6984" i="8" s="1"/>
  <c r="G6984" i="8"/>
  <c r="L6984" i="8" s="1"/>
  <c r="F6984" i="8"/>
  <c r="K6984" i="8" s="1"/>
  <c r="J6963" i="8"/>
  <c r="O6963" i="8" s="1"/>
  <c r="I6963" i="8"/>
  <c r="N6963" i="8" s="1"/>
  <c r="H6963" i="8"/>
  <c r="M6963" i="8" s="1"/>
  <c r="G6963" i="8"/>
  <c r="L6963" i="8" s="1"/>
  <c r="F6963" i="8"/>
  <c r="K6963" i="8" s="1"/>
  <c r="J6944" i="8"/>
  <c r="O6944" i="8" s="1"/>
  <c r="I6944" i="8"/>
  <c r="N6944" i="8" s="1"/>
  <c r="H6944" i="8"/>
  <c r="M6944" i="8" s="1"/>
  <c r="G6944" i="8"/>
  <c r="L6944" i="8" s="1"/>
  <c r="F6944" i="8"/>
  <c r="K6944" i="8" s="1"/>
  <c r="J6923" i="8"/>
  <c r="O6923" i="8" s="1"/>
  <c r="I6923" i="8"/>
  <c r="N6923" i="8" s="1"/>
  <c r="H6923" i="8"/>
  <c r="M6923" i="8" s="1"/>
  <c r="G6923" i="8"/>
  <c r="L6923" i="8" s="1"/>
  <c r="F6923" i="8"/>
  <c r="K6923" i="8" s="1"/>
  <c r="G6905" i="8"/>
  <c r="L6905" i="8" s="1"/>
  <c r="J6905" i="8"/>
  <c r="O6905" i="8" s="1"/>
  <c r="I6905" i="8"/>
  <c r="N6905" i="8" s="1"/>
  <c r="H6905" i="8"/>
  <c r="M6905" i="8" s="1"/>
  <c r="F6905" i="8"/>
  <c r="K6905" i="8" s="1"/>
  <c r="G6885" i="8"/>
  <c r="L6885" i="8" s="1"/>
  <c r="J6885" i="8"/>
  <c r="O6885" i="8" s="1"/>
  <c r="I6885" i="8"/>
  <c r="N6885" i="8" s="1"/>
  <c r="H6885" i="8"/>
  <c r="M6885" i="8" s="1"/>
  <c r="F6885" i="8"/>
  <c r="K6885" i="8" s="1"/>
  <c r="J6867" i="8"/>
  <c r="O6867" i="8" s="1"/>
  <c r="I6867" i="8"/>
  <c r="N6867" i="8" s="1"/>
  <c r="F6867" i="8"/>
  <c r="K6867" i="8" s="1"/>
  <c r="H6867" i="8"/>
  <c r="M6867" i="8" s="1"/>
  <c r="G6867" i="8"/>
  <c r="L6867" i="8" s="1"/>
  <c r="J6846" i="8"/>
  <c r="O6846" i="8" s="1"/>
  <c r="H6846" i="8"/>
  <c r="M6846" i="8" s="1"/>
  <c r="G6846" i="8"/>
  <c r="L6846" i="8" s="1"/>
  <c r="F6846" i="8"/>
  <c r="K6846" i="8" s="1"/>
  <c r="I6846" i="8"/>
  <c r="N6846" i="8" s="1"/>
  <c r="J6826" i="8"/>
  <c r="O6826" i="8" s="1"/>
  <c r="I6826" i="8"/>
  <c r="N6826" i="8" s="1"/>
  <c r="H6826" i="8"/>
  <c r="M6826" i="8" s="1"/>
  <c r="G6826" i="8"/>
  <c r="L6826" i="8" s="1"/>
  <c r="F6826" i="8"/>
  <c r="K6826" i="8" s="1"/>
  <c r="F6808" i="8"/>
  <c r="K6808" i="8" s="1"/>
  <c r="H6808" i="8"/>
  <c r="M6808" i="8" s="1"/>
  <c r="I6808" i="8"/>
  <c r="N6808" i="8" s="1"/>
  <c r="J6808" i="8"/>
  <c r="O6808" i="8" s="1"/>
  <c r="G6808" i="8"/>
  <c r="L6808" i="8" s="1"/>
  <c r="J6784" i="8"/>
  <c r="O6784" i="8" s="1"/>
  <c r="I6784" i="8"/>
  <c r="N6784" i="8" s="1"/>
  <c r="H6784" i="8"/>
  <c r="M6784" i="8" s="1"/>
  <c r="G6784" i="8"/>
  <c r="L6784" i="8" s="1"/>
  <c r="F6784" i="8"/>
  <c r="K6784" i="8" s="1"/>
  <c r="J6766" i="8"/>
  <c r="O6766" i="8" s="1"/>
  <c r="F6766" i="8"/>
  <c r="K6766" i="8" s="1"/>
  <c r="G6766" i="8"/>
  <c r="L6766" i="8" s="1"/>
  <c r="I6766" i="8"/>
  <c r="N6766" i="8" s="1"/>
  <c r="H6766" i="8"/>
  <c r="M6766" i="8" s="1"/>
  <c r="G6745" i="8"/>
  <c r="L6745" i="8" s="1"/>
  <c r="H6745" i="8"/>
  <c r="M6745" i="8" s="1"/>
  <c r="J6745" i="8"/>
  <c r="O6745" i="8" s="1"/>
  <c r="I6745" i="8"/>
  <c r="N6745" i="8" s="1"/>
  <c r="F6745" i="8"/>
  <c r="K6745" i="8" s="1"/>
  <c r="F6728" i="8"/>
  <c r="K6728" i="8" s="1"/>
  <c r="J6728" i="8"/>
  <c r="O6728" i="8" s="1"/>
  <c r="I6728" i="8"/>
  <c r="N6728" i="8" s="1"/>
  <c r="H6728" i="8"/>
  <c r="M6728" i="8" s="1"/>
  <c r="G6728" i="8"/>
  <c r="L6728" i="8" s="1"/>
  <c r="G6707" i="8"/>
  <c r="L6707" i="8" s="1"/>
  <c r="F6707" i="8"/>
  <c r="K6707" i="8" s="1"/>
  <c r="I6707" i="8"/>
  <c r="N6707" i="8" s="1"/>
  <c r="J6707" i="8"/>
  <c r="O6707" i="8" s="1"/>
  <c r="H6707" i="8"/>
  <c r="M6707" i="8" s="1"/>
  <c r="J6684" i="8"/>
  <c r="O6684" i="8" s="1"/>
  <c r="I6684" i="8"/>
  <c r="N6684" i="8" s="1"/>
  <c r="H6684" i="8"/>
  <c r="M6684" i="8" s="1"/>
  <c r="F6684" i="8"/>
  <c r="K6684" i="8" s="1"/>
  <c r="G6684" i="8"/>
  <c r="L6684" i="8" s="1"/>
  <c r="J6666" i="8"/>
  <c r="O6666" i="8" s="1"/>
  <c r="H6666" i="8"/>
  <c r="M6666" i="8" s="1"/>
  <c r="G6666" i="8"/>
  <c r="L6666" i="8" s="1"/>
  <c r="F6666" i="8"/>
  <c r="K6666" i="8" s="1"/>
  <c r="I6666" i="8"/>
  <c r="N6666" i="8" s="1"/>
  <c r="G6645" i="8"/>
  <c r="L6645" i="8" s="1"/>
  <c r="H6645" i="8"/>
  <c r="M6645" i="8" s="1"/>
  <c r="J6645" i="8"/>
  <c r="O6645" i="8" s="1"/>
  <c r="I6645" i="8"/>
  <c r="N6645" i="8" s="1"/>
  <c r="F6645" i="8"/>
  <c r="K6645" i="8" s="1"/>
  <c r="J6626" i="8"/>
  <c r="O6626" i="8" s="1"/>
  <c r="I6626" i="8"/>
  <c r="N6626" i="8" s="1"/>
  <c r="H6626" i="8"/>
  <c r="M6626" i="8" s="1"/>
  <c r="G6626" i="8"/>
  <c r="L6626" i="8" s="1"/>
  <c r="F6626" i="8"/>
  <c r="K6626" i="8" s="1"/>
  <c r="J6606" i="8"/>
  <c r="O6606" i="8" s="1"/>
  <c r="F6606" i="8"/>
  <c r="K6606" i="8" s="1"/>
  <c r="I6606" i="8"/>
  <c r="N6606" i="8" s="1"/>
  <c r="H6606" i="8"/>
  <c r="M6606" i="8" s="1"/>
  <c r="G6606" i="8"/>
  <c r="L6606" i="8" s="1"/>
  <c r="G6585" i="8"/>
  <c r="L6585" i="8" s="1"/>
  <c r="J6585" i="8"/>
  <c r="O6585" i="8" s="1"/>
  <c r="I6585" i="8"/>
  <c r="N6585" i="8" s="1"/>
  <c r="H6585" i="8"/>
  <c r="M6585" i="8" s="1"/>
  <c r="F6585" i="8"/>
  <c r="K6585" i="8" s="1"/>
  <c r="J8671" i="8"/>
  <c r="O8671" i="8" s="1"/>
  <c r="I8671" i="8"/>
  <c r="N8671" i="8" s="1"/>
  <c r="H8671" i="8"/>
  <c r="M8671" i="8" s="1"/>
  <c r="G8671" i="8"/>
  <c r="L8671" i="8" s="1"/>
  <c r="F8671" i="8"/>
  <c r="K8671" i="8" s="1"/>
  <c r="J8370" i="8"/>
  <c r="O8370" i="8" s="1"/>
  <c r="I8370" i="8"/>
  <c r="N8370" i="8" s="1"/>
  <c r="H8370" i="8"/>
  <c r="M8370" i="8" s="1"/>
  <c r="G8370" i="8"/>
  <c r="L8370" i="8" s="1"/>
  <c r="F8370" i="8"/>
  <c r="K8370" i="8" s="1"/>
  <c r="I8172" i="8"/>
  <c r="N8172" i="8" s="1"/>
  <c r="H8172" i="8"/>
  <c r="M8172" i="8" s="1"/>
  <c r="G8172" i="8"/>
  <c r="L8172" i="8" s="1"/>
  <c r="F8172" i="8"/>
  <c r="K8172" i="8" s="1"/>
  <c r="J8172" i="8"/>
  <c r="O8172" i="8" s="1"/>
  <c r="J7869" i="8"/>
  <c r="O7869" i="8" s="1"/>
  <c r="H7869" i="8"/>
  <c r="M7869" i="8" s="1"/>
  <c r="G7869" i="8"/>
  <c r="L7869" i="8" s="1"/>
  <c r="F7869" i="8"/>
  <c r="K7869" i="8" s="1"/>
  <c r="I7869" i="8"/>
  <c r="N7869" i="8" s="1"/>
  <c r="F7629" i="8"/>
  <c r="K7629" i="8" s="1"/>
  <c r="J7629" i="8"/>
  <c r="O7629" i="8" s="1"/>
  <c r="I7629" i="8"/>
  <c r="N7629" i="8" s="1"/>
  <c r="H7629" i="8"/>
  <c r="M7629" i="8" s="1"/>
  <c r="G7629" i="8"/>
  <c r="L7629" i="8" s="1"/>
  <c r="G8691" i="8"/>
  <c r="L8691" i="8" s="1"/>
  <c r="F8691" i="8"/>
  <c r="K8691" i="8" s="1"/>
  <c r="J8691" i="8"/>
  <c r="O8691" i="8" s="1"/>
  <c r="I8691" i="8"/>
  <c r="N8691" i="8" s="1"/>
  <c r="H8691" i="8"/>
  <c r="M8691" i="8" s="1"/>
  <c r="I8492" i="8"/>
  <c r="N8492" i="8" s="1"/>
  <c r="H8492" i="8"/>
  <c r="M8492" i="8" s="1"/>
  <c r="G8492" i="8"/>
  <c r="L8492" i="8" s="1"/>
  <c r="F8492" i="8"/>
  <c r="K8492" i="8" s="1"/>
  <c r="J8492" i="8"/>
  <c r="O8492" i="8" s="1"/>
  <c r="H8290" i="8"/>
  <c r="M8290" i="8" s="1"/>
  <c r="F8290" i="8"/>
  <c r="K8290" i="8" s="1"/>
  <c r="I8290" i="8"/>
  <c r="N8290" i="8" s="1"/>
  <c r="J8290" i="8"/>
  <c r="O8290" i="8" s="1"/>
  <c r="G8290" i="8"/>
  <c r="L8290" i="8" s="1"/>
  <c r="J8129" i="8"/>
  <c r="O8129" i="8" s="1"/>
  <c r="I8129" i="8"/>
  <c r="N8129" i="8" s="1"/>
  <c r="H8129" i="8"/>
  <c r="M8129" i="8" s="1"/>
  <c r="G8129" i="8"/>
  <c r="L8129" i="8" s="1"/>
  <c r="F8129" i="8"/>
  <c r="K8129" i="8" s="1"/>
  <c r="J7910" i="8"/>
  <c r="O7910" i="8" s="1"/>
  <c r="I7910" i="8"/>
  <c r="N7910" i="8" s="1"/>
  <c r="H7910" i="8"/>
  <c r="M7910" i="8" s="1"/>
  <c r="G7910" i="8"/>
  <c r="L7910" i="8" s="1"/>
  <c r="F7910" i="8"/>
  <c r="K7910" i="8" s="1"/>
  <c r="J7750" i="8"/>
  <c r="O7750" i="8" s="1"/>
  <c r="I7750" i="8"/>
  <c r="N7750" i="8" s="1"/>
  <c r="F7750" i="8"/>
  <c r="K7750" i="8" s="1"/>
  <c r="H7750" i="8"/>
  <c r="M7750" i="8" s="1"/>
  <c r="G7750" i="8"/>
  <c r="L7750" i="8" s="1"/>
  <c r="G7570" i="8"/>
  <c r="L7570" i="8" s="1"/>
  <c r="F7570" i="8"/>
  <c r="K7570" i="8" s="1"/>
  <c r="J7570" i="8"/>
  <c r="O7570" i="8" s="1"/>
  <c r="I7570" i="8"/>
  <c r="N7570" i="8" s="1"/>
  <c r="H7570" i="8"/>
  <c r="M7570" i="8" s="1"/>
  <c r="F7309" i="8"/>
  <c r="K7309" i="8" s="1"/>
  <c r="J7309" i="8"/>
  <c r="O7309" i="8" s="1"/>
  <c r="I7309" i="8"/>
  <c r="N7309" i="8" s="1"/>
  <c r="H7309" i="8"/>
  <c r="M7309" i="8" s="1"/>
  <c r="G7309" i="8"/>
  <c r="L7309" i="8" s="1"/>
  <c r="J7130" i="8"/>
  <c r="O7130" i="8" s="1"/>
  <c r="I7130" i="8"/>
  <c r="N7130" i="8" s="1"/>
  <c r="H7130" i="8"/>
  <c r="M7130" i="8" s="1"/>
  <c r="G7130" i="8"/>
  <c r="L7130" i="8" s="1"/>
  <c r="F7130" i="8"/>
  <c r="K7130" i="8" s="1"/>
  <c r="J6911" i="8"/>
  <c r="O6911" i="8" s="1"/>
  <c r="I6911" i="8"/>
  <c r="N6911" i="8" s="1"/>
  <c r="H6911" i="8"/>
  <c r="M6911" i="8" s="1"/>
  <c r="G6911" i="8"/>
  <c r="L6911" i="8" s="1"/>
  <c r="F6911" i="8"/>
  <c r="K6911" i="8" s="1"/>
  <c r="J6751" i="8"/>
  <c r="O6751" i="8" s="1"/>
  <c r="I6751" i="8"/>
  <c r="N6751" i="8" s="1"/>
  <c r="F6751" i="8"/>
  <c r="K6751" i="8" s="1"/>
  <c r="H6751" i="8"/>
  <c r="M6751" i="8" s="1"/>
  <c r="G6751" i="8"/>
  <c r="L6751" i="8" s="1"/>
  <c r="J6529" i="8"/>
  <c r="O6529" i="8" s="1"/>
  <c r="I6529" i="8"/>
  <c r="N6529" i="8" s="1"/>
  <c r="H6529" i="8"/>
  <c r="M6529" i="8" s="1"/>
  <c r="G6529" i="8"/>
  <c r="L6529" i="8" s="1"/>
  <c r="F6529" i="8"/>
  <c r="K6529" i="8" s="1"/>
  <c r="J6330" i="8"/>
  <c r="O6330" i="8" s="1"/>
  <c r="F6330" i="8"/>
  <c r="K6330" i="8" s="1"/>
  <c r="G6330" i="8"/>
  <c r="L6330" i="8" s="1"/>
  <c r="H6330" i="8"/>
  <c r="M6330" i="8" s="1"/>
  <c r="I6330" i="8"/>
  <c r="N6330" i="8" s="1"/>
  <c r="H6151" i="8"/>
  <c r="M6151" i="8" s="1"/>
  <c r="J6151" i="8"/>
  <c r="O6151" i="8" s="1"/>
  <c r="I6151" i="8"/>
  <c r="N6151" i="8" s="1"/>
  <c r="G6151" i="8"/>
  <c r="L6151" i="8" s="1"/>
  <c r="F6151" i="8"/>
  <c r="K6151" i="8" s="1"/>
  <c r="J5953" i="8"/>
  <c r="O5953" i="8" s="1"/>
  <c r="H5953" i="8"/>
  <c r="M5953" i="8" s="1"/>
  <c r="G5953" i="8"/>
  <c r="L5953" i="8" s="1"/>
  <c r="F5953" i="8"/>
  <c r="K5953" i="8" s="1"/>
  <c r="I5953" i="8"/>
  <c r="N5953" i="8" s="1"/>
  <c r="F8688" i="8"/>
  <c r="K8688" i="8" s="1"/>
  <c r="J8688" i="8"/>
  <c r="O8688" i="8" s="1"/>
  <c r="I8688" i="8"/>
  <c r="N8688" i="8" s="1"/>
  <c r="H8688" i="8"/>
  <c r="M8688" i="8" s="1"/>
  <c r="G8688" i="8"/>
  <c r="L8688" i="8" s="1"/>
  <c r="J8429" i="8"/>
  <c r="O8429" i="8" s="1"/>
  <c r="I8429" i="8"/>
  <c r="N8429" i="8" s="1"/>
  <c r="H8429" i="8"/>
  <c r="M8429" i="8" s="1"/>
  <c r="G8429" i="8"/>
  <c r="L8429" i="8" s="1"/>
  <c r="F8429" i="8"/>
  <c r="K8429" i="8" s="1"/>
  <c r="J8169" i="8"/>
  <c r="O8169" i="8" s="1"/>
  <c r="I8169" i="8"/>
  <c r="N8169" i="8" s="1"/>
  <c r="H8169" i="8"/>
  <c r="M8169" i="8" s="1"/>
  <c r="G8169" i="8"/>
  <c r="L8169" i="8" s="1"/>
  <c r="F8169" i="8"/>
  <c r="K8169" i="8" s="1"/>
  <c r="J8049" i="8"/>
  <c r="O8049" i="8" s="1"/>
  <c r="I8049" i="8"/>
  <c r="N8049" i="8" s="1"/>
  <c r="H8049" i="8"/>
  <c r="M8049" i="8" s="1"/>
  <c r="G8049" i="8"/>
  <c r="L8049" i="8" s="1"/>
  <c r="F8049" i="8"/>
  <c r="K8049" i="8" s="1"/>
  <c r="J7827" i="8"/>
  <c r="O7827" i="8" s="1"/>
  <c r="I7827" i="8"/>
  <c r="N7827" i="8" s="1"/>
  <c r="H7827" i="8"/>
  <c r="M7827" i="8" s="1"/>
  <c r="G7827" i="8"/>
  <c r="L7827" i="8" s="1"/>
  <c r="F7827" i="8"/>
  <c r="K7827" i="8" s="1"/>
  <c r="H7549" i="8"/>
  <c r="M7549" i="8" s="1"/>
  <c r="G7549" i="8"/>
  <c r="L7549" i="8" s="1"/>
  <c r="F7549" i="8"/>
  <c r="K7549" i="8" s="1"/>
  <c r="J7549" i="8"/>
  <c r="O7549" i="8" s="1"/>
  <c r="I7549" i="8"/>
  <c r="N7549" i="8" s="1"/>
  <c r="G7308" i="8"/>
  <c r="L7308" i="8" s="1"/>
  <c r="F7308" i="8"/>
  <c r="K7308" i="8" s="1"/>
  <c r="I7308" i="8"/>
  <c r="N7308" i="8" s="1"/>
  <c r="J7308" i="8"/>
  <c r="O7308" i="8" s="1"/>
  <c r="H7308" i="8"/>
  <c r="M7308" i="8" s="1"/>
  <c r="I7069" i="8"/>
  <c r="N7069" i="8" s="1"/>
  <c r="H7069" i="8"/>
  <c r="M7069" i="8" s="1"/>
  <c r="G7069" i="8"/>
  <c r="L7069" i="8" s="1"/>
  <c r="F7069" i="8"/>
  <c r="K7069" i="8" s="1"/>
  <c r="J7069" i="8"/>
  <c r="O7069" i="8" s="1"/>
  <c r="I6829" i="8"/>
  <c r="N6829" i="8" s="1"/>
  <c r="H6829" i="8"/>
  <c r="M6829" i="8" s="1"/>
  <c r="G6829" i="8"/>
  <c r="L6829" i="8" s="1"/>
  <c r="F6829" i="8"/>
  <c r="K6829" i="8" s="1"/>
  <c r="J6829" i="8"/>
  <c r="O6829" i="8" s="1"/>
  <c r="F6608" i="8"/>
  <c r="K6608" i="8" s="1"/>
  <c r="H6608" i="8"/>
  <c r="M6608" i="8" s="1"/>
  <c r="I6608" i="8"/>
  <c r="N6608" i="8" s="1"/>
  <c r="J6608" i="8"/>
  <c r="O6608" i="8" s="1"/>
  <c r="G6608" i="8"/>
  <c r="L6608" i="8" s="1"/>
  <c r="J6369" i="8"/>
  <c r="O6369" i="8" s="1"/>
  <c r="I6369" i="8"/>
  <c r="N6369" i="8" s="1"/>
  <c r="H6369" i="8"/>
  <c r="M6369" i="8" s="1"/>
  <c r="G6369" i="8"/>
  <c r="L6369" i="8" s="1"/>
  <c r="F6369" i="8"/>
  <c r="K6369" i="8" s="1"/>
  <c r="F6129" i="8"/>
  <c r="K6129" i="8" s="1"/>
  <c r="H6129" i="8"/>
  <c r="M6129" i="8" s="1"/>
  <c r="G6129" i="8"/>
  <c r="L6129" i="8" s="1"/>
  <c r="J6129" i="8"/>
  <c r="O6129" i="8" s="1"/>
  <c r="I6129" i="8"/>
  <c r="N6129" i="8" s="1"/>
  <c r="H5930" i="8"/>
  <c r="M5930" i="8" s="1"/>
  <c r="J5930" i="8"/>
  <c r="O5930" i="8" s="1"/>
  <c r="I5930" i="8"/>
  <c r="N5930" i="8" s="1"/>
  <c r="G5930" i="8"/>
  <c r="L5930" i="8" s="1"/>
  <c r="F5930" i="8"/>
  <c r="K5930" i="8" s="1"/>
  <c r="I5671" i="8"/>
  <c r="N5671" i="8" s="1"/>
  <c r="G5671" i="8"/>
  <c r="L5671" i="8" s="1"/>
  <c r="F5671" i="8"/>
  <c r="K5671" i="8" s="1"/>
  <c r="J5671" i="8"/>
  <c r="O5671" i="8" s="1"/>
  <c r="H5671" i="8"/>
  <c r="M5671" i="8" s="1"/>
  <c r="J5449" i="8"/>
  <c r="O5449" i="8" s="1"/>
  <c r="I5449" i="8"/>
  <c r="N5449" i="8" s="1"/>
  <c r="H5449" i="8"/>
  <c r="M5449" i="8" s="1"/>
  <c r="G5449" i="8"/>
  <c r="L5449" i="8" s="1"/>
  <c r="F5449" i="8"/>
  <c r="K5449" i="8" s="1"/>
  <c r="J5169" i="8"/>
  <c r="O5169" i="8" s="1"/>
  <c r="H5169" i="8"/>
  <c r="M5169" i="8" s="1"/>
  <c r="G5169" i="8"/>
  <c r="L5169" i="8" s="1"/>
  <c r="F5169" i="8"/>
  <c r="K5169" i="8" s="1"/>
  <c r="I5169" i="8"/>
  <c r="N5169" i="8" s="1"/>
  <c r="J4910" i="8"/>
  <c r="O4910" i="8" s="1"/>
  <c r="I4910" i="8"/>
  <c r="N4910" i="8" s="1"/>
  <c r="H4910" i="8"/>
  <c r="M4910" i="8" s="1"/>
  <c r="G4910" i="8"/>
  <c r="L4910" i="8" s="1"/>
  <c r="F4910" i="8"/>
  <c r="K4910" i="8" s="1"/>
  <c r="J4690" i="8"/>
  <c r="O4690" i="8" s="1"/>
  <c r="F4690" i="8"/>
  <c r="K4690" i="8" s="1"/>
  <c r="G4690" i="8"/>
  <c r="L4690" i="8" s="1"/>
  <c r="I4690" i="8"/>
  <c r="N4690" i="8" s="1"/>
  <c r="H4690" i="8"/>
  <c r="M4690" i="8" s="1"/>
  <c r="G4608" i="8"/>
  <c r="L4608" i="8" s="1"/>
  <c r="J4608" i="8"/>
  <c r="O4608" i="8" s="1"/>
  <c r="I4608" i="8"/>
  <c r="N4608" i="8" s="1"/>
  <c r="H4608" i="8"/>
  <c r="M4608" i="8" s="1"/>
  <c r="F4608" i="8"/>
  <c r="K4608" i="8" s="1"/>
  <c r="I4329" i="8"/>
  <c r="N4329" i="8" s="1"/>
  <c r="J4329" i="8"/>
  <c r="O4329" i="8" s="1"/>
  <c r="H4329" i="8"/>
  <c r="M4329" i="8" s="1"/>
  <c r="G4329" i="8"/>
  <c r="L4329" i="8" s="1"/>
  <c r="F4329" i="8"/>
  <c r="K4329" i="8" s="1"/>
  <c r="F8588" i="8"/>
  <c r="K8588" i="8" s="1"/>
  <c r="I8588" i="8"/>
  <c r="N8588" i="8" s="1"/>
  <c r="H8588" i="8"/>
  <c r="M8588" i="8" s="1"/>
  <c r="G8588" i="8"/>
  <c r="L8588" i="8" s="1"/>
  <c r="J8588" i="8"/>
  <c r="O8588" i="8" s="1"/>
  <c r="I8365" i="8"/>
  <c r="N8365" i="8" s="1"/>
  <c r="H8365" i="8"/>
  <c r="M8365" i="8" s="1"/>
  <c r="G8365" i="8"/>
  <c r="L8365" i="8" s="1"/>
  <c r="F8365" i="8"/>
  <c r="K8365" i="8" s="1"/>
  <c r="J8365" i="8"/>
  <c r="O8365" i="8" s="1"/>
  <c r="H8106" i="8"/>
  <c r="M8106" i="8" s="1"/>
  <c r="G8106" i="8"/>
  <c r="L8106" i="8" s="1"/>
  <c r="F8106" i="8"/>
  <c r="K8106" i="8" s="1"/>
  <c r="J8106" i="8"/>
  <c r="O8106" i="8" s="1"/>
  <c r="I8106" i="8"/>
  <c r="N8106" i="8" s="1"/>
  <c r="J7886" i="8"/>
  <c r="O7886" i="8" s="1"/>
  <c r="I7886" i="8"/>
  <c r="N7886" i="8" s="1"/>
  <c r="H7886" i="8"/>
  <c r="M7886" i="8" s="1"/>
  <c r="G7886" i="8"/>
  <c r="L7886" i="8" s="1"/>
  <c r="F7886" i="8"/>
  <c r="K7886" i="8" s="1"/>
  <c r="I7668" i="8"/>
  <c r="N7668" i="8" s="1"/>
  <c r="H7668" i="8"/>
  <c r="M7668" i="8" s="1"/>
  <c r="G7668" i="8"/>
  <c r="L7668" i="8" s="1"/>
  <c r="F7668" i="8"/>
  <c r="K7668" i="8" s="1"/>
  <c r="J7668" i="8"/>
  <c r="O7668" i="8" s="1"/>
  <c r="H7469" i="8"/>
  <c r="M7469" i="8" s="1"/>
  <c r="F7469" i="8"/>
  <c r="K7469" i="8" s="1"/>
  <c r="J7469" i="8"/>
  <c r="O7469" i="8" s="1"/>
  <c r="I7469" i="8"/>
  <c r="N7469" i="8" s="1"/>
  <c r="G7469" i="8"/>
  <c r="L7469" i="8" s="1"/>
  <c r="H7189" i="8"/>
  <c r="M7189" i="8" s="1"/>
  <c r="G7189" i="8"/>
  <c r="L7189" i="8" s="1"/>
  <c r="F7189" i="8"/>
  <c r="K7189" i="8" s="1"/>
  <c r="J7189" i="8"/>
  <c r="O7189" i="8" s="1"/>
  <c r="I7189" i="8"/>
  <c r="N7189" i="8" s="1"/>
  <c r="F7008" i="8"/>
  <c r="K7008" i="8" s="1"/>
  <c r="H7008" i="8"/>
  <c r="M7008" i="8" s="1"/>
  <c r="J7008" i="8"/>
  <c r="O7008" i="8" s="1"/>
  <c r="I7008" i="8"/>
  <c r="N7008" i="8" s="1"/>
  <c r="G7008" i="8"/>
  <c r="L7008" i="8" s="1"/>
  <c r="J6791" i="8"/>
  <c r="O6791" i="8" s="1"/>
  <c r="I6791" i="8"/>
  <c r="N6791" i="8" s="1"/>
  <c r="H6791" i="8"/>
  <c r="M6791" i="8" s="1"/>
  <c r="G6791" i="8"/>
  <c r="L6791" i="8" s="1"/>
  <c r="F6791" i="8"/>
  <c r="K6791" i="8" s="1"/>
  <c r="G6547" i="8"/>
  <c r="L6547" i="8" s="1"/>
  <c r="F6547" i="8"/>
  <c r="K6547" i="8" s="1"/>
  <c r="J6547" i="8"/>
  <c r="O6547" i="8" s="1"/>
  <c r="I6547" i="8"/>
  <c r="N6547" i="8" s="1"/>
  <c r="H6547" i="8"/>
  <c r="M6547" i="8" s="1"/>
  <c r="I6351" i="8"/>
  <c r="N6351" i="8" s="1"/>
  <c r="J6351" i="8"/>
  <c r="O6351" i="8" s="1"/>
  <c r="H6351" i="8"/>
  <c r="M6351" i="8" s="1"/>
  <c r="G6351" i="8"/>
  <c r="L6351" i="8" s="1"/>
  <c r="F6351" i="8"/>
  <c r="K6351" i="8" s="1"/>
  <c r="I6170" i="8"/>
  <c r="N6170" i="8" s="1"/>
  <c r="F6170" i="8"/>
  <c r="K6170" i="8" s="1"/>
  <c r="J6170" i="8"/>
  <c r="O6170" i="8" s="1"/>
  <c r="H6170" i="8"/>
  <c r="M6170" i="8" s="1"/>
  <c r="G6170" i="8"/>
  <c r="L6170" i="8" s="1"/>
  <c r="I5966" i="8"/>
  <c r="N5966" i="8" s="1"/>
  <c r="H5966" i="8"/>
  <c r="M5966" i="8" s="1"/>
  <c r="G5966" i="8"/>
  <c r="L5966" i="8" s="1"/>
  <c r="F5966" i="8"/>
  <c r="K5966" i="8" s="1"/>
  <c r="J5966" i="8"/>
  <c r="O5966" i="8" s="1"/>
  <c r="J5768" i="8"/>
  <c r="O5768" i="8" s="1"/>
  <c r="I5768" i="8"/>
  <c r="N5768" i="8" s="1"/>
  <c r="H5768" i="8"/>
  <c r="M5768" i="8" s="1"/>
  <c r="G5768" i="8"/>
  <c r="L5768" i="8" s="1"/>
  <c r="F5768" i="8"/>
  <c r="K5768" i="8" s="1"/>
  <c r="F5588" i="8"/>
  <c r="K5588" i="8" s="1"/>
  <c r="J5588" i="8"/>
  <c r="O5588" i="8" s="1"/>
  <c r="I5588" i="8"/>
  <c r="N5588" i="8" s="1"/>
  <c r="H5588" i="8"/>
  <c r="M5588" i="8" s="1"/>
  <c r="G5588" i="8"/>
  <c r="L5588" i="8" s="1"/>
  <c r="I5350" i="8"/>
  <c r="N5350" i="8" s="1"/>
  <c r="G5350" i="8"/>
  <c r="L5350" i="8" s="1"/>
  <c r="J5350" i="8"/>
  <c r="O5350" i="8" s="1"/>
  <c r="H5350" i="8"/>
  <c r="M5350" i="8" s="1"/>
  <c r="F5350" i="8"/>
  <c r="K5350" i="8" s="1"/>
  <c r="J5166" i="8"/>
  <c r="O5166" i="8" s="1"/>
  <c r="I5166" i="8"/>
  <c r="N5166" i="8" s="1"/>
  <c r="H5166" i="8"/>
  <c r="M5166" i="8" s="1"/>
  <c r="G5166" i="8"/>
  <c r="L5166" i="8" s="1"/>
  <c r="F5166" i="8"/>
  <c r="K5166" i="8" s="1"/>
  <c r="J5086" i="8"/>
  <c r="O5086" i="8" s="1"/>
  <c r="I5086" i="8"/>
  <c r="N5086" i="8" s="1"/>
  <c r="H5086" i="8"/>
  <c r="M5086" i="8" s="1"/>
  <c r="G5086" i="8"/>
  <c r="L5086" i="8" s="1"/>
  <c r="F5086" i="8"/>
  <c r="K5086" i="8" s="1"/>
  <c r="I4870" i="8"/>
  <c r="N4870" i="8" s="1"/>
  <c r="J4870" i="8"/>
  <c r="O4870" i="8" s="1"/>
  <c r="G4870" i="8"/>
  <c r="L4870" i="8" s="1"/>
  <c r="F4870" i="8"/>
  <c r="K4870" i="8" s="1"/>
  <c r="H4870" i="8"/>
  <c r="M4870" i="8" s="1"/>
  <c r="G4728" i="8"/>
  <c r="L4728" i="8" s="1"/>
  <c r="I4728" i="8"/>
  <c r="N4728" i="8" s="1"/>
  <c r="F4728" i="8"/>
  <c r="K4728" i="8" s="1"/>
  <c r="J4728" i="8"/>
  <c r="O4728" i="8" s="1"/>
  <c r="H4728" i="8"/>
  <c r="M4728" i="8" s="1"/>
  <c r="G4585" i="8"/>
  <c r="L4585" i="8" s="1"/>
  <c r="F4585" i="8"/>
  <c r="K4585" i="8" s="1"/>
  <c r="H4585" i="8"/>
  <c r="M4585" i="8" s="1"/>
  <c r="J4585" i="8"/>
  <c r="O4585" i="8" s="1"/>
  <c r="I4585" i="8"/>
  <c r="N4585" i="8" s="1"/>
  <c r="J4346" i="8"/>
  <c r="O4346" i="8" s="1"/>
  <c r="I4346" i="8"/>
  <c r="N4346" i="8" s="1"/>
  <c r="H4346" i="8"/>
  <c r="M4346" i="8" s="1"/>
  <c r="G4346" i="8"/>
  <c r="L4346" i="8" s="1"/>
  <c r="F4346" i="8"/>
  <c r="K4346" i="8" s="1"/>
  <c r="F8550" i="8"/>
  <c r="K8550" i="8" s="1"/>
  <c r="H8550" i="8"/>
  <c r="M8550" i="8" s="1"/>
  <c r="I8550" i="8"/>
  <c r="N8550" i="8" s="1"/>
  <c r="G8550" i="8"/>
  <c r="L8550" i="8" s="1"/>
  <c r="J8550" i="8"/>
  <c r="O8550" i="8" s="1"/>
  <c r="G8329" i="8"/>
  <c r="L8329" i="8" s="1"/>
  <c r="J8329" i="8"/>
  <c r="O8329" i="8" s="1"/>
  <c r="I8329" i="8"/>
  <c r="N8329" i="8" s="1"/>
  <c r="H8329" i="8"/>
  <c r="M8329" i="8" s="1"/>
  <c r="F8329" i="8"/>
  <c r="K8329" i="8" s="1"/>
  <c r="J8168" i="8"/>
  <c r="O8168" i="8" s="1"/>
  <c r="I8168" i="8"/>
  <c r="N8168" i="8" s="1"/>
  <c r="H8168" i="8"/>
  <c r="M8168" i="8" s="1"/>
  <c r="G8168" i="8"/>
  <c r="L8168" i="8" s="1"/>
  <c r="F8168" i="8"/>
  <c r="K8168" i="8" s="1"/>
  <c r="J7927" i="8"/>
  <c r="O7927" i="8" s="1"/>
  <c r="I7927" i="8"/>
  <c r="N7927" i="8" s="1"/>
  <c r="H7927" i="8"/>
  <c r="M7927" i="8" s="1"/>
  <c r="G7927" i="8"/>
  <c r="L7927" i="8" s="1"/>
  <c r="F7927" i="8"/>
  <c r="K7927" i="8" s="1"/>
  <c r="F7727" i="8"/>
  <c r="K7727" i="8" s="1"/>
  <c r="H7727" i="8"/>
  <c r="M7727" i="8" s="1"/>
  <c r="J7727" i="8"/>
  <c r="O7727" i="8" s="1"/>
  <c r="I7727" i="8"/>
  <c r="N7727" i="8" s="1"/>
  <c r="G7727" i="8"/>
  <c r="L7727" i="8" s="1"/>
  <c r="J7526" i="8"/>
  <c r="O7526" i="8" s="1"/>
  <c r="I7526" i="8"/>
  <c r="N7526" i="8" s="1"/>
  <c r="H7526" i="8"/>
  <c r="M7526" i="8" s="1"/>
  <c r="G7526" i="8"/>
  <c r="L7526" i="8" s="1"/>
  <c r="F7526" i="8"/>
  <c r="K7526" i="8" s="1"/>
  <c r="I7310" i="8"/>
  <c r="N7310" i="8" s="1"/>
  <c r="H7310" i="8"/>
  <c r="M7310" i="8" s="1"/>
  <c r="J7310" i="8"/>
  <c r="O7310" i="8" s="1"/>
  <c r="G7310" i="8"/>
  <c r="L7310" i="8" s="1"/>
  <c r="F7310" i="8"/>
  <c r="K7310" i="8" s="1"/>
  <c r="J7125" i="8"/>
  <c r="O7125" i="8" s="1"/>
  <c r="F7125" i="8"/>
  <c r="K7125" i="8" s="1"/>
  <c r="I7125" i="8"/>
  <c r="N7125" i="8" s="1"/>
  <c r="H7125" i="8"/>
  <c r="M7125" i="8" s="1"/>
  <c r="G7125" i="8"/>
  <c r="L7125" i="8" s="1"/>
  <c r="F6888" i="8"/>
  <c r="K6888" i="8" s="1"/>
  <c r="J6888" i="8"/>
  <c r="O6888" i="8" s="1"/>
  <c r="I6888" i="8"/>
  <c r="N6888" i="8" s="1"/>
  <c r="H6888" i="8"/>
  <c r="M6888" i="8" s="1"/>
  <c r="G6888" i="8"/>
  <c r="L6888" i="8" s="1"/>
  <c r="I6649" i="8"/>
  <c r="N6649" i="8" s="1"/>
  <c r="H6649" i="8"/>
  <c r="M6649" i="8" s="1"/>
  <c r="G6649" i="8"/>
  <c r="L6649" i="8" s="1"/>
  <c r="F6649" i="8"/>
  <c r="K6649" i="8" s="1"/>
  <c r="J6649" i="8"/>
  <c r="O6649" i="8" s="1"/>
  <c r="G6447" i="8"/>
  <c r="L6447" i="8" s="1"/>
  <c r="F6447" i="8"/>
  <c r="K6447" i="8" s="1"/>
  <c r="J6447" i="8"/>
  <c r="O6447" i="8" s="1"/>
  <c r="I6447" i="8"/>
  <c r="N6447" i="8" s="1"/>
  <c r="H6447" i="8"/>
  <c r="M6447" i="8" s="1"/>
  <c r="I6230" i="8"/>
  <c r="N6230" i="8" s="1"/>
  <c r="J6230" i="8"/>
  <c r="O6230" i="8" s="1"/>
  <c r="H6230" i="8"/>
  <c r="M6230" i="8" s="1"/>
  <c r="G6230" i="8"/>
  <c r="L6230" i="8" s="1"/>
  <c r="F6230" i="8"/>
  <c r="K6230" i="8" s="1"/>
  <c r="I6008" i="8"/>
  <c r="N6008" i="8" s="1"/>
  <c r="G6008" i="8"/>
  <c r="L6008" i="8" s="1"/>
  <c r="F6008" i="8"/>
  <c r="K6008" i="8" s="1"/>
  <c r="J6008" i="8"/>
  <c r="O6008" i="8" s="1"/>
  <c r="H6008" i="8"/>
  <c r="M6008" i="8" s="1"/>
  <c r="J5849" i="8"/>
  <c r="O5849" i="8" s="1"/>
  <c r="I5849" i="8"/>
  <c r="N5849" i="8" s="1"/>
  <c r="H5849" i="8"/>
  <c r="M5849" i="8" s="1"/>
  <c r="G5849" i="8"/>
  <c r="L5849" i="8" s="1"/>
  <c r="F5849" i="8"/>
  <c r="K5849" i="8" s="1"/>
  <c r="J5686" i="8"/>
  <c r="O5686" i="8" s="1"/>
  <c r="I5686" i="8"/>
  <c r="N5686" i="8" s="1"/>
  <c r="H5686" i="8"/>
  <c r="M5686" i="8" s="1"/>
  <c r="G5686" i="8"/>
  <c r="L5686" i="8" s="1"/>
  <c r="F5686" i="8"/>
  <c r="K5686" i="8" s="1"/>
  <c r="I5509" i="8"/>
  <c r="N5509" i="8" s="1"/>
  <c r="F5509" i="8"/>
  <c r="K5509" i="8" s="1"/>
  <c r="J5509" i="8"/>
  <c r="O5509" i="8" s="1"/>
  <c r="H5509" i="8"/>
  <c r="M5509" i="8" s="1"/>
  <c r="G5509" i="8"/>
  <c r="L5509" i="8" s="1"/>
  <c r="G5288" i="8"/>
  <c r="L5288" i="8" s="1"/>
  <c r="J5288" i="8"/>
  <c r="O5288" i="8" s="1"/>
  <c r="I5288" i="8"/>
  <c r="N5288" i="8" s="1"/>
  <c r="H5288" i="8"/>
  <c r="M5288" i="8" s="1"/>
  <c r="F5288" i="8"/>
  <c r="K5288" i="8" s="1"/>
  <c r="J5210" i="8"/>
  <c r="O5210" i="8" s="1"/>
  <c r="I5210" i="8"/>
  <c r="N5210" i="8" s="1"/>
  <c r="H5210" i="8"/>
  <c r="M5210" i="8" s="1"/>
  <c r="G5210" i="8"/>
  <c r="L5210" i="8" s="1"/>
  <c r="F5210" i="8"/>
  <c r="K5210" i="8" s="1"/>
  <c r="G4928" i="8"/>
  <c r="L4928" i="8" s="1"/>
  <c r="J4928" i="8"/>
  <c r="O4928" i="8" s="1"/>
  <c r="I4928" i="8"/>
  <c r="N4928" i="8" s="1"/>
  <c r="H4928" i="8"/>
  <c r="M4928" i="8" s="1"/>
  <c r="F4928" i="8"/>
  <c r="K4928" i="8" s="1"/>
  <c r="F8629" i="8"/>
  <c r="K8629" i="8" s="1"/>
  <c r="I8629" i="8"/>
  <c r="N8629" i="8" s="1"/>
  <c r="H8629" i="8"/>
  <c r="M8629" i="8" s="1"/>
  <c r="G8629" i="8"/>
  <c r="L8629" i="8" s="1"/>
  <c r="J8629" i="8"/>
  <c r="O8629" i="8" s="1"/>
  <c r="J8464" i="8"/>
  <c r="O8464" i="8" s="1"/>
  <c r="I8464" i="8"/>
  <c r="N8464" i="8" s="1"/>
  <c r="H8464" i="8"/>
  <c r="M8464" i="8" s="1"/>
  <c r="G8464" i="8"/>
  <c r="L8464" i="8" s="1"/>
  <c r="F8464" i="8"/>
  <c r="K8464" i="8" s="1"/>
  <c r="J8326" i="8"/>
  <c r="O8326" i="8" s="1"/>
  <c r="I8326" i="8"/>
  <c r="N8326" i="8" s="1"/>
  <c r="H8326" i="8"/>
  <c r="M8326" i="8" s="1"/>
  <c r="G8326" i="8"/>
  <c r="L8326" i="8" s="1"/>
  <c r="F8326" i="8"/>
  <c r="K8326" i="8" s="1"/>
  <c r="I8165" i="8"/>
  <c r="N8165" i="8" s="1"/>
  <c r="J8165" i="8"/>
  <c r="O8165" i="8" s="1"/>
  <c r="H8165" i="8"/>
  <c r="M8165" i="8" s="1"/>
  <c r="G8165" i="8"/>
  <c r="L8165" i="8" s="1"/>
  <c r="F8165" i="8"/>
  <c r="K8165" i="8" s="1"/>
  <c r="J8029" i="8"/>
  <c r="O8029" i="8" s="1"/>
  <c r="I8029" i="8"/>
  <c r="N8029" i="8" s="1"/>
  <c r="H8029" i="8"/>
  <c r="M8029" i="8" s="1"/>
  <c r="G8029" i="8"/>
  <c r="L8029" i="8" s="1"/>
  <c r="F8029" i="8"/>
  <c r="K8029" i="8" s="1"/>
  <c r="G7828" i="8"/>
  <c r="L7828" i="8" s="1"/>
  <c r="J7828" i="8"/>
  <c r="O7828" i="8" s="1"/>
  <c r="I7828" i="8"/>
  <c r="N7828" i="8" s="1"/>
  <c r="H7828" i="8"/>
  <c r="M7828" i="8" s="1"/>
  <c r="F7828" i="8"/>
  <c r="K7828" i="8" s="1"/>
  <c r="I7686" i="8"/>
  <c r="N7686" i="8" s="1"/>
  <c r="G7686" i="8"/>
  <c r="L7686" i="8" s="1"/>
  <c r="F7686" i="8"/>
  <c r="K7686" i="8" s="1"/>
  <c r="J7686" i="8"/>
  <c r="O7686" i="8" s="1"/>
  <c r="H7686" i="8"/>
  <c r="M7686" i="8" s="1"/>
  <c r="H7507" i="8"/>
  <c r="M7507" i="8" s="1"/>
  <c r="J7507" i="8"/>
  <c r="O7507" i="8" s="1"/>
  <c r="I7507" i="8"/>
  <c r="N7507" i="8" s="1"/>
  <c r="G7507" i="8"/>
  <c r="L7507" i="8" s="1"/>
  <c r="F7507" i="8"/>
  <c r="K7507" i="8" s="1"/>
  <c r="J7405" i="8"/>
  <c r="O7405" i="8" s="1"/>
  <c r="I7405" i="8"/>
  <c r="N7405" i="8" s="1"/>
  <c r="H7405" i="8"/>
  <c r="M7405" i="8" s="1"/>
  <c r="G7405" i="8"/>
  <c r="L7405" i="8" s="1"/>
  <c r="F7405" i="8"/>
  <c r="K7405" i="8" s="1"/>
  <c r="J7104" i="8"/>
  <c r="O7104" i="8" s="1"/>
  <c r="I7104" i="8"/>
  <c r="N7104" i="8" s="1"/>
  <c r="H7104" i="8"/>
  <c r="M7104" i="8" s="1"/>
  <c r="F7104" i="8"/>
  <c r="K7104" i="8" s="1"/>
  <c r="G7104" i="8"/>
  <c r="L7104" i="8" s="1"/>
  <c r="I8704" i="8"/>
  <c r="N8704" i="8" s="1"/>
  <c r="H8704" i="8"/>
  <c r="M8704" i="8" s="1"/>
  <c r="G8704" i="8"/>
  <c r="L8704" i="8" s="1"/>
  <c r="F8704" i="8"/>
  <c r="K8704" i="8" s="1"/>
  <c r="J8704" i="8"/>
  <c r="O8704" i="8" s="1"/>
  <c r="F8625" i="8"/>
  <c r="K8625" i="8" s="1"/>
  <c r="G8625" i="8"/>
  <c r="L8625" i="8" s="1"/>
  <c r="J8625" i="8"/>
  <c r="O8625" i="8" s="1"/>
  <c r="I8625" i="8"/>
  <c r="N8625" i="8" s="1"/>
  <c r="H8625" i="8"/>
  <c r="M8625" i="8" s="1"/>
  <c r="J8523" i="8"/>
  <c r="O8523" i="8" s="1"/>
  <c r="I8523" i="8"/>
  <c r="N8523" i="8" s="1"/>
  <c r="F8523" i="8"/>
  <c r="K8523" i="8" s="1"/>
  <c r="H8523" i="8"/>
  <c r="M8523" i="8" s="1"/>
  <c r="G8523" i="8"/>
  <c r="L8523" i="8" s="1"/>
  <c r="F8443" i="8"/>
  <c r="K8443" i="8" s="1"/>
  <c r="G8443" i="8"/>
  <c r="L8443" i="8" s="1"/>
  <c r="J8443" i="8"/>
  <c r="O8443" i="8" s="1"/>
  <c r="I8443" i="8"/>
  <c r="N8443" i="8" s="1"/>
  <c r="H8443" i="8"/>
  <c r="M8443" i="8" s="1"/>
  <c r="J8362" i="8"/>
  <c r="O8362" i="8" s="1"/>
  <c r="I8362" i="8"/>
  <c r="N8362" i="8" s="1"/>
  <c r="H8362" i="8"/>
  <c r="M8362" i="8" s="1"/>
  <c r="G8362" i="8"/>
  <c r="L8362" i="8" s="1"/>
  <c r="F8362" i="8"/>
  <c r="K8362" i="8" s="1"/>
  <c r="J8282" i="8"/>
  <c r="O8282" i="8" s="1"/>
  <c r="I8282" i="8"/>
  <c r="N8282" i="8" s="1"/>
  <c r="H8282" i="8"/>
  <c r="M8282" i="8" s="1"/>
  <c r="G8282" i="8"/>
  <c r="L8282" i="8" s="1"/>
  <c r="F8282" i="8"/>
  <c r="K8282" i="8" s="1"/>
  <c r="G8185" i="8"/>
  <c r="L8185" i="8" s="1"/>
  <c r="J8185" i="8"/>
  <c r="O8185" i="8" s="1"/>
  <c r="I8185" i="8"/>
  <c r="N8185" i="8" s="1"/>
  <c r="H8185" i="8"/>
  <c r="M8185" i="8" s="1"/>
  <c r="F8185" i="8"/>
  <c r="K8185" i="8" s="1"/>
  <c r="J8067" i="8"/>
  <c r="O8067" i="8" s="1"/>
  <c r="I8067" i="8"/>
  <c r="N8067" i="8" s="1"/>
  <c r="H8067" i="8"/>
  <c r="M8067" i="8" s="1"/>
  <c r="G8067" i="8"/>
  <c r="L8067" i="8" s="1"/>
  <c r="F8067" i="8"/>
  <c r="K8067" i="8" s="1"/>
  <c r="F7983" i="8"/>
  <c r="K7983" i="8" s="1"/>
  <c r="J7983" i="8"/>
  <c r="O7983" i="8" s="1"/>
  <c r="I7983" i="8"/>
  <c r="N7983" i="8" s="1"/>
  <c r="H7983" i="8"/>
  <c r="M7983" i="8" s="1"/>
  <c r="G7983" i="8"/>
  <c r="L7983" i="8" s="1"/>
  <c r="F7883" i="8"/>
  <c r="K7883" i="8" s="1"/>
  <c r="J7883" i="8"/>
  <c r="O7883" i="8" s="1"/>
  <c r="I7883" i="8"/>
  <c r="N7883" i="8" s="1"/>
  <c r="H7883" i="8"/>
  <c r="M7883" i="8" s="1"/>
  <c r="G7883" i="8"/>
  <c r="L7883" i="8" s="1"/>
  <c r="F7783" i="8"/>
  <c r="K7783" i="8" s="1"/>
  <c r="H7783" i="8"/>
  <c r="M7783" i="8" s="1"/>
  <c r="J7783" i="8"/>
  <c r="O7783" i="8" s="1"/>
  <c r="I7783" i="8"/>
  <c r="N7783" i="8" s="1"/>
  <c r="G7783" i="8"/>
  <c r="L7783" i="8" s="1"/>
  <c r="J7685" i="8"/>
  <c r="O7685" i="8" s="1"/>
  <c r="H7685" i="8"/>
  <c r="M7685" i="8" s="1"/>
  <c r="G7685" i="8"/>
  <c r="L7685" i="8" s="1"/>
  <c r="F7685" i="8"/>
  <c r="K7685" i="8" s="1"/>
  <c r="I7685" i="8"/>
  <c r="N7685" i="8" s="1"/>
  <c r="J7566" i="8"/>
  <c r="O7566" i="8" s="1"/>
  <c r="I7566" i="8"/>
  <c r="N7566" i="8" s="1"/>
  <c r="H7566" i="8"/>
  <c r="M7566" i="8" s="1"/>
  <c r="G7566" i="8"/>
  <c r="L7566" i="8" s="1"/>
  <c r="F7566" i="8"/>
  <c r="K7566" i="8" s="1"/>
  <c r="J7463" i="8"/>
  <c r="O7463" i="8" s="1"/>
  <c r="I7463" i="8"/>
  <c r="N7463" i="8" s="1"/>
  <c r="H7463" i="8"/>
  <c r="M7463" i="8" s="1"/>
  <c r="G7463" i="8"/>
  <c r="L7463" i="8" s="1"/>
  <c r="F7463" i="8"/>
  <c r="K7463" i="8" s="1"/>
  <c r="J7345" i="8"/>
  <c r="O7345" i="8" s="1"/>
  <c r="I7345" i="8"/>
  <c r="N7345" i="8" s="1"/>
  <c r="H7345" i="8"/>
  <c r="M7345" i="8" s="1"/>
  <c r="G7345" i="8"/>
  <c r="L7345" i="8" s="1"/>
  <c r="F7345" i="8"/>
  <c r="K7345" i="8" s="1"/>
  <c r="J7284" i="8"/>
  <c r="O7284" i="8" s="1"/>
  <c r="I7284" i="8"/>
  <c r="N7284" i="8" s="1"/>
  <c r="H7284" i="8"/>
  <c r="M7284" i="8" s="1"/>
  <c r="G7284" i="8"/>
  <c r="L7284" i="8" s="1"/>
  <c r="F7284" i="8"/>
  <c r="K7284" i="8" s="1"/>
  <c r="J7185" i="8"/>
  <c r="O7185" i="8" s="1"/>
  <c r="F7185" i="8"/>
  <c r="K7185" i="8" s="1"/>
  <c r="I7185" i="8"/>
  <c r="N7185" i="8" s="1"/>
  <c r="H7185" i="8"/>
  <c r="M7185" i="8" s="1"/>
  <c r="G7185" i="8"/>
  <c r="L7185" i="8" s="1"/>
  <c r="J7066" i="8"/>
  <c r="O7066" i="8" s="1"/>
  <c r="F7066" i="8"/>
  <c r="K7066" i="8" s="1"/>
  <c r="G7066" i="8"/>
  <c r="L7066" i="8" s="1"/>
  <c r="I7066" i="8"/>
  <c r="N7066" i="8" s="1"/>
  <c r="H7066" i="8"/>
  <c r="M7066" i="8" s="1"/>
  <c r="J6987" i="8"/>
  <c r="O6987" i="8" s="1"/>
  <c r="I6987" i="8"/>
  <c r="N6987" i="8" s="1"/>
  <c r="H6987" i="8"/>
  <c r="M6987" i="8" s="1"/>
  <c r="G6987" i="8"/>
  <c r="L6987" i="8" s="1"/>
  <c r="F6987" i="8"/>
  <c r="K6987" i="8" s="1"/>
  <c r="J6927" i="8"/>
  <c r="O6927" i="8" s="1"/>
  <c r="I6927" i="8"/>
  <c r="N6927" i="8" s="1"/>
  <c r="H6927" i="8"/>
  <c r="M6927" i="8" s="1"/>
  <c r="G6927" i="8"/>
  <c r="L6927" i="8" s="1"/>
  <c r="F6927" i="8"/>
  <c r="K6927" i="8" s="1"/>
  <c r="J6863" i="8"/>
  <c r="O6863" i="8" s="1"/>
  <c r="I6863" i="8"/>
  <c r="N6863" i="8" s="1"/>
  <c r="H6863" i="8"/>
  <c r="M6863" i="8" s="1"/>
  <c r="G6863" i="8"/>
  <c r="L6863" i="8" s="1"/>
  <c r="F6863" i="8"/>
  <c r="K6863" i="8" s="1"/>
  <c r="J6804" i="8"/>
  <c r="O6804" i="8" s="1"/>
  <c r="I6804" i="8"/>
  <c r="N6804" i="8" s="1"/>
  <c r="H6804" i="8"/>
  <c r="M6804" i="8" s="1"/>
  <c r="F6804" i="8"/>
  <c r="K6804" i="8" s="1"/>
  <c r="G6804" i="8"/>
  <c r="L6804" i="8" s="1"/>
  <c r="I6747" i="8"/>
  <c r="N6747" i="8" s="1"/>
  <c r="J6747" i="8"/>
  <c r="O6747" i="8" s="1"/>
  <c r="H6747" i="8"/>
  <c r="M6747" i="8" s="1"/>
  <c r="G6747" i="8"/>
  <c r="L6747" i="8" s="1"/>
  <c r="F6747" i="8"/>
  <c r="K6747" i="8" s="1"/>
  <c r="G6705" i="8"/>
  <c r="L6705" i="8" s="1"/>
  <c r="J6705" i="8"/>
  <c r="O6705" i="8" s="1"/>
  <c r="I6705" i="8"/>
  <c r="N6705" i="8" s="1"/>
  <c r="H6705" i="8"/>
  <c r="M6705" i="8" s="1"/>
  <c r="F6705" i="8"/>
  <c r="K6705" i="8" s="1"/>
  <c r="J6663" i="8"/>
  <c r="O6663" i="8" s="1"/>
  <c r="I6663" i="8"/>
  <c r="N6663" i="8" s="1"/>
  <c r="H6663" i="8"/>
  <c r="M6663" i="8" s="1"/>
  <c r="G6663" i="8"/>
  <c r="L6663" i="8" s="1"/>
  <c r="F6663" i="8"/>
  <c r="K6663" i="8" s="1"/>
  <c r="I6647" i="8"/>
  <c r="N6647" i="8" s="1"/>
  <c r="J6647" i="8"/>
  <c r="O6647" i="8" s="1"/>
  <c r="H6647" i="8"/>
  <c r="M6647" i="8" s="1"/>
  <c r="G6647" i="8"/>
  <c r="L6647" i="8" s="1"/>
  <c r="F6647" i="8"/>
  <c r="K6647" i="8" s="1"/>
  <c r="G6627" i="8"/>
  <c r="L6627" i="8" s="1"/>
  <c r="F6627" i="8"/>
  <c r="K6627" i="8" s="1"/>
  <c r="J6627" i="8"/>
  <c r="O6627" i="8" s="1"/>
  <c r="I6627" i="8"/>
  <c r="N6627" i="8" s="1"/>
  <c r="H6627" i="8"/>
  <c r="M6627" i="8" s="1"/>
  <c r="G6605" i="8"/>
  <c r="L6605" i="8" s="1"/>
  <c r="J6605" i="8"/>
  <c r="O6605" i="8" s="1"/>
  <c r="I6605" i="8"/>
  <c r="N6605" i="8" s="1"/>
  <c r="H6605" i="8"/>
  <c r="M6605" i="8" s="1"/>
  <c r="F6605" i="8"/>
  <c r="K6605" i="8" s="1"/>
  <c r="J6587" i="8"/>
  <c r="O6587" i="8" s="1"/>
  <c r="I6587" i="8"/>
  <c r="N6587" i="8" s="1"/>
  <c r="H6587" i="8"/>
  <c r="M6587" i="8" s="1"/>
  <c r="G6587" i="8"/>
  <c r="L6587" i="8" s="1"/>
  <c r="F6587" i="8"/>
  <c r="K6587" i="8" s="1"/>
  <c r="J6546" i="8"/>
  <c r="O6546" i="8" s="1"/>
  <c r="F6546" i="8"/>
  <c r="K6546" i="8" s="1"/>
  <c r="G6546" i="8"/>
  <c r="L6546" i="8" s="1"/>
  <c r="I6546" i="8"/>
  <c r="N6546" i="8" s="1"/>
  <c r="H6546" i="8"/>
  <c r="M6546" i="8" s="1"/>
  <c r="J6506" i="8"/>
  <c r="O6506" i="8" s="1"/>
  <c r="F6506" i="8"/>
  <c r="K6506" i="8" s="1"/>
  <c r="I6506" i="8"/>
  <c r="N6506" i="8" s="1"/>
  <c r="H6506" i="8"/>
  <c r="M6506" i="8" s="1"/>
  <c r="G6506" i="8"/>
  <c r="L6506" i="8" s="1"/>
  <c r="J6483" i="8"/>
  <c r="O6483" i="8" s="1"/>
  <c r="I6483" i="8"/>
  <c r="N6483" i="8" s="1"/>
  <c r="F6483" i="8"/>
  <c r="K6483" i="8" s="1"/>
  <c r="G6483" i="8"/>
  <c r="L6483" i="8" s="1"/>
  <c r="H6483" i="8"/>
  <c r="M6483" i="8" s="1"/>
  <c r="G6467" i="8"/>
  <c r="L6467" i="8" s="1"/>
  <c r="F6467" i="8"/>
  <c r="K6467" i="8" s="1"/>
  <c r="I6467" i="8"/>
  <c r="N6467" i="8" s="1"/>
  <c r="J6467" i="8"/>
  <c r="O6467" i="8" s="1"/>
  <c r="H6467" i="8"/>
  <c r="M6467" i="8" s="1"/>
  <c r="J6405" i="8"/>
  <c r="O6405" i="8" s="1"/>
  <c r="I6405" i="8"/>
  <c r="N6405" i="8" s="1"/>
  <c r="H6405" i="8"/>
  <c r="M6405" i="8" s="1"/>
  <c r="G6405" i="8"/>
  <c r="L6405" i="8" s="1"/>
  <c r="F6405" i="8"/>
  <c r="K6405" i="8" s="1"/>
  <c r="H6384" i="8"/>
  <c r="M6384" i="8" s="1"/>
  <c r="F6384" i="8"/>
  <c r="K6384" i="8" s="1"/>
  <c r="J6384" i="8"/>
  <c r="O6384" i="8" s="1"/>
  <c r="I6384" i="8"/>
  <c r="N6384" i="8" s="1"/>
  <c r="G6384" i="8"/>
  <c r="L6384" i="8" s="1"/>
  <c r="G6367" i="8"/>
  <c r="L6367" i="8" s="1"/>
  <c r="F6367" i="8"/>
  <c r="K6367" i="8" s="1"/>
  <c r="J6367" i="8"/>
  <c r="O6367" i="8" s="1"/>
  <c r="I6367" i="8"/>
  <c r="N6367" i="8" s="1"/>
  <c r="H6367" i="8"/>
  <c r="M6367" i="8" s="1"/>
  <c r="J6346" i="8"/>
  <c r="O6346" i="8" s="1"/>
  <c r="F6346" i="8"/>
  <c r="K6346" i="8" s="1"/>
  <c r="I6346" i="8"/>
  <c r="N6346" i="8" s="1"/>
  <c r="H6346" i="8"/>
  <c r="M6346" i="8" s="1"/>
  <c r="G6346" i="8"/>
  <c r="L6346" i="8" s="1"/>
  <c r="J6326" i="8"/>
  <c r="O6326" i="8" s="1"/>
  <c r="F6326" i="8"/>
  <c r="K6326" i="8" s="1"/>
  <c r="I6326" i="8"/>
  <c r="N6326" i="8" s="1"/>
  <c r="H6326" i="8"/>
  <c r="M6326" i="8" s="1"/>
  <c r="G6326" i="8"/>
  <c r="L6326" i="8" s="1"/>
  <c r="J6305" i="8"/>
  <c r="O6305" i="8" s="1"/>
  <c r="I6305" i="8"/>
  <c r="N6305" i="8" s="1"/>
  <c r="H6305" i="8"/>
  <c r="M6305" i="8" s="1"/>
  <c r="G6305" i="8"/>
  <c r="L6305" i="8" s="1"/>
  <c r="F6305" i="8"/>
  <c r="K6305" i="8" s="1"/>
  <c r="J6286" i="8"/>
  <c r="O6286" i="8" s="1"/>
  <c r="I6286" i="8"/>
  <c r="N6286" i="8" s="1"/>
  <c r="F6286" i="8"/>
  <c r="K6286" i="8" s="1"/>
  <c r="G6286" i="8"/>
  <c r="L6286" i="8" s="1"/>
  <c r="H6286" i="8"/>
  <c r="M6286" i="8" s="1"/>
  <c r="J6265" i="8"/>
  <c r="O6265" i="8" s="1"/>
  <c r="I6265" i="8"/>
  <c r="N6265" i="8" s="1"/>
  <c r="H6265" i="8"/>
  <c r="M6265" i="8" s="1"/>
  <c r="G6265" i="8"/>
  <c r="L6265" i="8" s="1"/>
  <c r="F6265" i="8"/>
  <c r="K6265" i="8" s="1"/>
  <c r="H6243" i="8"/>
  <c r="M6243" i="8" s="1"/>
  <c r="G6243" i="8"/>
  <c r="L6243" i="8" s="1"/>
  <c r="I6243" i="8"/>
  <c r="N6243" i="8" s="1"/>
  <c r="J6243" i="8"/>
  <c r="O6243" i="8" s="1"/>
  <c r="F6243" i="8"/>
  <c r="K6243" i="8" s="1"/>
  <c r="J6225" i="8"/>
  <c r="O6225" i="8" s="1"/>
  <c r="F6225" i="8"/>
  <c r="K6225" i="8" s="1"/>
  <c r="H6225" i="8"/>
  <c r="M6225" i="8" s="1"/>
  <c r="I6225" i="8"/>
  <c r="N6225" i="8" s="1"/>
  <c r="G6225" i="8"/>
  <c r="L6225" i="8" s="1"/>
  <c r="J6205" i="8"/>
  <c r="O6205" i="8" s="1"/>
  <c r="F6205" i="8"/>
  <c r="K6205" i="8" s="1"/>
  <c r="G6205" i="8"/>
  <c r="L6205" i="8" s="1"/>
  <c r="H6205" i="8"/>
  <c r="M6205" i="8" s="1"/>
  <c r="I6205" i="8"/>
  <c r="N6205" i="8" s="1"/>
  <c r="J6186" i="8"/>
  <c r="O6186" i="8" s="1"/>
  <c r="I6186" i="8"/>
  <c r="N6186" i="8" s="1"/>
  <c r="H6186" i="8"/>
  <c r="M6186" i="8" s="1"/>
  <c r="G6186" i="8"/>
  <c r="L6186" i="8" s="1"/>
  <c r="F6186" i="8"/>
  <c r="K6186" i="8" s="1"/>
  <c r="F6167" i="8"/>
  <c r="K6167" i="8" s="1"/>
  <c r="J6167" i="8"/>
  <c r="O6167" i="8" s="1"/>
  <c r="I6167" i="8"/>
  <c r="N6167" i="8" s="1"/>
  <c r="H6167" i="8"/>
  <c r="M6167" i="8" s="1"/>
  <c r="G6167" i="8"/>
  <c r="L6167" i="8" s="1"/>
  <c r="H6143" i="8"/>
  <c r="M6143" i="8" s="1"/>
  <c r="J6143" i="8"/>
  <c r="O6143" i="8" s="1"/>
  <c r="I6143" i="8"/>
  <c r="N6143" i="8" s="1"/>
  <c r="G6143" i="8"/>
  <c r="L6143" i="8" s="1"/>
  <c r="F6143" i="8"/>
  <c r="K6143" i="8" s="1"/>
  <c r="J6125" i="8"/>
  <c r="O6125" i="8" s="1"/>
  <c r="H6125" i="8"/>
  <c r="M6125" i="8" s="1"/>
  <c r="G6125" i="8"/>
  <c r="L6125" i="8" s="1"/>
  <c r="F6125" i="8"/>
  <c r="K6125" i="8" s="1"/>
  <c r="I6125" i="8"/>
  <c r="N6125" i="8" s="1"/>
  <c r="H6103" i="8"/>
  <c r="M6103" i="8" s="1"/>
  <c r="J6103" i="8"/>
  <c r="O6103" i="8" s="1"/>
  <c r="I6103" i="8"/>
  <c r="N6103" i="8" s="1"/>
  <c r="G6103" i="8"/>
  <c r="L6103" i="8" s="1"/>
  <c r="F6103" i="8"/>
  <c r="K6103" i="8" s="1"/>
  <c r="G6084" i="8"/>
  <c r="L6084" i="8" s="1"/>
  <c r="J6084" i="8"/>
  <c r="O6084" i="8" s="1"/>
  <c r="I6084" i="8"/>
  <c r="N6084" i="8" s="1"/>
  <c r="H6084" i="8"/>
  <c r="M6084" i="8" s="1"/>
  <c r="F6084" i="8"/>
  <c r="K6084" i="8" s="1"/>
  <c r="J6066" i="8"/>
  <c r="O6066" i="8" s="1"/>
  <c r="I6066" i="8"/>
  <c r="N6066" i="8" s="1"/>
  <c r="H6066" i="8"/>
  <c r="M6066" i="8" s="1"/>
  <c r="G6066" i="8"/>
  <c r="L6066" i="8" s="1"/>
  <c r="F6066" i="8"/>
  <c r="K6066" i="8" s="1"/>
  <c r="G6046" i="8"/>
  <c r="L6046" i="8" s="1"/>
  <c r="J6046" i="8"/>
  <c r="O6046" i="8" s="1"/>
  <c r="I6046" i="8"/>
  <c r="N6046" i="8" s="1"/>
  <c r="H6046" i="8"/>
  <c r="M6046" i="8" s="1"/>
  <c r="F6046" i="8"/>
  <c r="K6046" i="8" s="1"/>
  <c r="G6024" i="8"/>
  <c r="L6024" i="8" s="1"/>
  <c r="J6024" i="8"/>
  <c r="O6024" i="8" s="1"/>
  <c r="I6024" i="8"/>
  <c r="N6024" i="8" s="1"/>
  <c r="H6024" i="8"/>
  <c r="M6024" i="8" s="1"/>
  <c r="F6024" i="8"/>
  <c r="K6024" i="8" s="1"/>
  <c r="H6003" i="8"/>
  <c r="M6003" i="8" s="1"/>
  <c r="J6003" i="8"/>
  <c r="O6003" i="8" s="1"/>
  <c r="I6003" i="8"/>
  <c r="N6003" i="8" s="1"/>
  <c r="G6003" i="8"/>
  <c r="L6003" i="8" s="1"/>
  <c r="F6003" i="8"/>
  <c r="K6003" i="8" s="1"/>
  <c r="J5985" i="8"/>
  <c r="O5985" i="8" s="1"/>
  <c r="I5985" i="8"/>
  <c r="N5985" i="8" s="1"/>
  <c r="H5985" i="8"/>
  <c r="M5985" i="8" s="1"/>
  <c r="G5985" i="8"/>
  <c r="L5985" i="8" s="1"/>
  <c r="F5985" i="8"/>
  <c r="K5985" i="8" s="1"/>
  <c r="F5967" i="8"/>
  <c r="K5967" i="8" s="1"/>
  <c r="J5967" i="8"/>
  <c r="O5967" i="8" s="1"/>
  <c r="I5967" i="8"/>
  <c r="N5967" i="8" s="1"/>
  <c r="H5967" i="8"/>
  <c r="M5967" i="8" s="1"/>
  <c r="G5967" i="8"/>
  <c r="L5967" i="8" s="1"/>
  <c r="H5943" i="8"/>
  <c r="M5943" i="8" s="1"/>
  <c r="I5943" i="8"/>
  <c r="N5943" i="8" s="1"/>
  <c r="F5943" i="8"/>
  <c r="K5943" i="8" s="1"/>
  <c r="J5943" i="8"/>
  <c r="O5943" i="8" s="1"/>
  <c r="G5943" i="8"/>
  <c r="L5943" i="8" s="1"/>
  <c r="G5925" i="8"/>
  <c r="L5925" i="8" s="1"/>
  <c r="F5925" i="8"/>
  <c r="K5925" i="8" s="1"/>
  <c r="I5925" i="8"/>
  <c r="N5925" i="8" s="1"/>
  <c r="J5925" i="8"/>
  <c r="O5925" i="8" s="1"/>
  <c r="H5925" i="8"/>
  <c r="M5925" i="8" s="1"/>
  <c r="J5905" i="8"/>
  <c r="O5905" i="8" s="1"/>
  <c r="I5905" i="8"/>
  <c r="N5905" i="8" s="1"/>
  <c r="H5905" i="8"/>
  <c r="M5905" i="8" s="1"/>
  <c r="G5905" i="8"/>
  <c r="L5905" i="8" s="1"/>
  <c r="F5905" i="8"/>
  <c r="K5905" i="8" s="1"/>
  <c r="I5887" i="8"/>
  <c r="N5887" i="8" s="1"/>
  <c r="H5887" i="8"/>
  <c r="M5887" i="8" s="1"/>
  <c r="G5887" i="8"/>
  <c r="L5887" i="8" s="1"/>
  <c r="F5887" i="8"/>
  <c r="K5887" i="8" s="1"/>
  <c r="J5887" i="8"/>
  <c r="O5887" i="8" s="1"/>
  <c r="I5865" i="8"/>
  <c r="N5865" i="8" s="1"/>
  <c r="J5865" i="8"/>
  <c r="O5865" i="8" s="1"/>
  <c r="H5865" i="8"/>
  <c r="M5865" i="8" s="1"/>
  <c r="G5865" i="8"/>
  <c r="L5865" i="8" s="1"/>
  <c r="F5865" i="8"/>
  <c r="K5865" i="8" s="1"/>
  <c r="J5844" i="8"/>
  <c r="O5844" i="8" s="1"/>
  <c r="I5844" i="8"/>
  <c r="N5844" i="8" s="1"/>
  <c r="H5844" i="8"/>
  <c r="M5844" i="8" s="1"/>
  <c r="G5844" i="8"/>
  <c r="L5844" i="8" s="1"/>
  <c r="F5844" i="8"/>
  <c r="K5844" i="8" s="1"/>
  <c r="J5824" i="8"/>
  <c r="O5824" i="8" s="1"/>
  <c r="F5824" i="8"/>
  <c r="K5824" i="8" s="1"/>
  <c r="I5824" i="8"/>
  <c r="N5824" i="8" s="1"/>
  <c r="H5824" i="8"/>
  <c r="M5824" i="8" s="1"/>
  <c r="G5824" i="8"/>
  <c r="L5824" i="8" s="1"/>
  <c r="I5807" i="8"/>
  <c r="N5807" i="8" s="1"/>
  <c r="H5807" i="8"/>
  <c r="M5807" i="8" s="1"/>
  <c r="G5807" i="8"/>
  <c r="L5807" i="8" s="1"/>
  <c r="F5807" i="8"/>
  <c r="K5807" i="8" s="1"/>
  <c r="J5807" i="8"/>
  <c r="O5807" i="8" s="1"/>
  <c r="J5784" i="8"/>
  <c r="O5784" i="8" s="1"/>
  <c r="H5784" i="8"/>
  <c r="M5784" i="8" s="1"/>
  <c r="G5784" i="8"/>
  <c r="L5784" i="8" s="1"/>
  <c r="F5784" i="8"/>
  <c r="K5784" i="8" s="1"/>
  <c r="I5784" i="8"/>
  <c r="N5784" i="8" s="1"/>
  <c r="I5765" i="8"/>
  <c r="N5765" i="8" s="1"/>
  <c r="J5765" i="8"/>
  <c r="O5765" i="8" s="1"/>
  <c r="F5765" i="8"/>
  <c r="K5765" i="8" s="1"/>
  <c r="H5765" i="8"/>
  <c r="M5765" i="8" s="1"/>
  <c r="G5765" i="8"/>
  <c r="L5765" i="8" s="1"/>
  <c r="F5745" i="8"/>
  <c r="K5745" i="8" s="1"/>
  <c r="J5745" i="8"/>
  <c r="O5745" i="8" s="1"/>
  <c r="I5745" i="8"/>
  <c r="N5745" i="8" s="1"/>
  <c r="H5745" i="8"/>
  <c r="M5745" i="8" s="1"/>
  <c r="G5745" i="8"/>
  <c r="L5745" i="8" s="1"/>
  <c r="H5725" i="8"/>
  <c r="M5725" i="8" s="1"/>
  <c r="J5725" i="8"/>
  <c r="O5725" i="8" s="1"/>
  <c r="I5725" i="8"/>
  <c r="N5725" i="8" s="1"/>
  <c r="G5725" i="8"/>
  <c r="L5725" i="8" s="1"/>
  <c r="F5725" i="8"/>
  <c r="K5725" i="8" s="1"/>
  <c r="H5706" i="8"/>
  <c r="M5706" i="8" s="1"/>
  <c r="G5706" i="8"/>
  <c r="L5706" i="8" s="1"/>
  <c r="F5706" i="8"/>
  <c r="K5706" i="8" s="1"/>
  <c r="J5706" i="8"/>
  <c r="O5706" i="8" s="1"/>
  <c r="I5706" i="8"/>
  <c r="N5706" i="8" s="1"/>
  <c r="I5687" i="8"/>
  <c r="N5687" i="8" s="1"/>
  <c r="J5687" i="8"/>
  <c r="O5687" i="8" s="1"/>
  <c r="H5687" i="8"/>
  <c r="M5687" i="8" s="1"/>
  <c r="G5687" i="8"/>
  <c r="L5687" i="8" s="1"/>
  <c r="F5687" i="8"/>
  <c r="K5687" i="8" s="1"/>
  <c r="J5664" i="8"/>
  <c r="O5664" i="8" s="1"/>
  <c r="I5664" i="8"/>
  <c r="N5664" i="8" s="1"/>
  <c r="H5664" i="8"/>
  <c r="M5664" i="8" s="1"/>
  <c r="G5664" i="8"/>
  <c r="L5664" i="8" s="1"/>
  <c r="F5664" i="8"/>
  <c r="K5664" i="8" s="1"/>
  <c r="G5645" i="8"/>
  <c r="L5645" i="8" s="1"/>
  <c r="J5645" i="8"/>
  <c r="O5645" i="8" s="1"/>
  <c r="I5645" i="8"/>
  <c r="N5645" i="8" s="1"/>
  <c r="H5645" i="8"/>
  <c r="M5645" i="8" s="1"/>
  <c r="F5645" i="8"/>
  <c r="K5645" i="8" s="1"/>
  <c r="G5625" i="8"/>
  <c r="L5625" i="8" s="1"/>
  <c r="F5625" i="8"/>
  <c r="K5625" i="8" s="1"/>
  <c r="I5625" i="8"/>
  <c r="N5625" i="8" s="1"/>
  <c r="J5625" i="8"/>
  <c r="O5625" i="8" s="1"/>
  <c r="H5625" i="8"/>
  <c r="M5625" i="8" s="1"/>
  <c r="H5606" i="8"/>
  <c r="M5606" i="8" s="1"/>
  <c r="J5606" i="8"/>
  <c r="O5606" i="8" s="1"/>
  <c r="I5606" i="8"/>
  <c r="N5606" i="8" s="1"/>
  <c r="G5606" i="8"/>
  <c r="L5606" i="8" s="1"/>
  <c r="F5606" i="8"/>
  <c r="K5606" i="8" s="1"/>
  <c r="J5586" i="8"/>
  <c r="O5586" i="8" s="1"/>
  <c r="F5586" i="8"/>
  <c r="K5586" i="8" s="1"/>
  <c r="G5586" i="8"/>
  <c r="L5586" i="8" s="1"/>
  <c r="I5586" i="8"/>
  <c r="N5586" i="8" s="1"/>
  <c r="H5586" i="8"/>
  <c r="M5586" i="8" s="1"/>
  <c r="J5565" i="8"/>
  <c r="O5565" i="8" s="1"/>
  <c r="I5565" i="8"/>
  <c r="N5565" i="8" s="1"/>
  <c r="H5565" i="8"/>
  <c r="M5565" i="8" s="1"/>
  <c r="G5565" i="8"/>
  <c r="L5565" i="8" s="1"/>
  <c r="F5565" i="8"/>
  <c r="K5565" i="8" s="1"/>
  <c r="J5544" i="8"/>
  <c r="O5544" i="8" s="1"/>
  <c r="F5544" i="8"/>
  <c r="K5544" i="8" s="1"/>
  <c r="I5544" i="8"/>
  <c r="N5544" i="8" s="1"/>
  <c r="H5544" i="8"/>
  <c r="M5544" i="8" s="1"/>
  <c r="G5544" i="8"/>
  <c r="L5544" i="8" s="1"/>
  <c r="G5527" i="8"/>
  <c r="L5527" i="8" s="1"/>
  <c r="F5527" i="8"/>
  <c r="K5527" i="8" s="1"/>
  <c r="J5527" i="8"/>
  <c r="O5527" i="8" s="1"/>
  <c r="I5527" i="8"/>
  <c r="N5527" i="8" s="1"/>
  <c r="H5527" i="8"/>
  <c r="M5527" i="8" s="1"/>
  <c r="H5506" i="8"/>
  <c r="M5506" i="8" s="1"/>
  <c r="G5506" i="8"/>
  <c r="L5506" i="8" s="1"/>
  <c r="F5506" i="8"/>
  <c r="K5506" i="8" s="1"/>
  <c r="J5506" i="8"/>
  <c r="O5506" i="8" s="1"/>
  <c r="I5506" i="8"/>
  <c r="N5506" i="8" s="1"/>
  <c r="I5487" i="8"/>
  <c r="N5487" i="8" s="1"/>
  <c r="G5487" i="8"/>
  <c r="L5487" i="8" s="1"/>
  <c r="F5487" i="8"/>
  <c r="K5487" i="8" s="1"/>
  <c r="J5487" i="8"/>
  <c r="O5487" i="8" s="1"/>
  <c r="H5487" i="8"/>
  <c r="M5487" i="8" s="1"/>
  <c r="J5463" i="8"/>
  <c r="O5463" i="8" s="1"/>
  <c r="I5463" i="8"/>
  <c r="N5463" i="8" s="1"/>
  <c r="H5463" i="8"/>
  <c r="M5463" i="8" s="1"/>
  <c r="G5463" i="8"/>
  <c r="L5463" i="8" s="1"/>
  <c r="F5463" i="8"/>
  <c r="K5463" i="8" s="1"/>
  <c r="J5446" i="8"/>
  <c r="O5446" i="8" s="1"/>
  <c r="I5446" i="8"/>
  <c r="N5446" i="8" s="1"/>
  <c r="H5446" i="8"/>
  <c r="M5446" i="8" s="1"/>
  <c r="G5446" i="8"/>
  <c r="L5446" i="8" s="1"/>
  <c r="F5446" i="8"/>
  <c r="K5446" i="8" s="1"/>
  <c r="J5426" i="8"/>
  <c r="O5426" i="8" s="1"/>
  <c r="I5426" i="8"/>
  <c r="N5426" i="8" s="1"/>
  <c r="H5426" i="8"/>
  <c r="M5426" i="8" s="1"/>
  <c r="G5426" i="8"/>
  <c r="L5426" i="8" s="1"/>
  <c r="F5426" i="8"/>
  <c r="K5426" i="8" s="1"/>
  <c r="J5406" i="8"/>
  <c r="O5406" i="8" s="1"/>
  <c r="I5406" i="8"/>
  <c r="N5406" i="8" s="1"/>
  <c r="H5406" i="8"/>
  <c r="M5406" i="8" s="1"/>
  <c r="G5406" i="8"/>
  <c r="L5406" i="8" s="1"/>
  <c r="F5406" i="8"/>
  <c r="K5406" i="8" s="1"/>
  <c r="J8652" i="8"/>
  <c r="O8652" i="8" s="1"/>
  <c r="I8652" i="8"/>
  <c r="N8652" i="8" s="1"/>
  <c r="H8652" i="8"/>
  <c r="M8652" i="8" s="1"/>
  <c r="G8652" i="8"/>
  <c r="L8652" i="8" s="1"/>
  <c r="F8652" i="8"/>
  <c r="K8652" i="8" s="1"/>
  <c r="J8449" i="8"/>
  <c r="O8449" i="8" s="1"/>
  <c r="I8449" i="8"/>
  <c r="N8449" i="8" s="1"/>
  <c r="H8449" i="8"/>
  <c r="M8449" i="8" s="1"/>
  <c r="G8449" i="8"/>
  <c r="L8449" i="8" s="1"/>
  <c r="F8449" i="8"/>
  <c r="K8449" i="8" s="1"/>
  <c r="J8270" i="8"/>
  <c r="O8270" i="8" s="1"/>
  <c r="I8270" i="8"/>
  <c r="N8270" i="8" s="1"/>
  <c r="H8270" i="8"/>
  <c r="M8270" i="8" s="1"/>
  <c r="G8270" i="8"/>
  <c r="L8270" i="8" s="1"/>
  <c r="F8270" i="8"/>
  <c r="K8270" i="8" s="1"/>
  <c r="J8069" i="8"/>
  <c r="O8069" i="8" s="1"/>
  <c r="I8069" i="8"/>
  <c r="N8069" i="8" s="1"/>
  <c r="H8069" i="8"/>
  <c r="M8069" i="8" s="1"/>
  <c r="G8069" i="8"/>
  <c r="L8069" i="8" s="1"/>
  <c r="F8069" i="8"/>
  <c r="K8069" i="8" s="1"/>
  <c r="J7949" i="8"/>
  <c r="O7949" i="8" s="1"/>
  <c r="I7949" i="8"/>
  <c r="N7949" i="8" s="1"/>
  <c r="H7949" i="8"/>
  <c r="M7949" i="8" s="1"/>
  <c r="G7949" i="8"/>
  <c r="L7949" i="8" s="1"/>
  <c r="F7949" i="8"/>
  <c r="K7949" i="8" s="1"/>
  <c r="F7791" i="8"/>
  <c r="K7791" i="8" s="1"/>
  <c r="J7791" i="8"/>
  <c r="O7791" i="8" s="1"/>
  <c r="I7791" i="8"/>
  <c r="N7791" i="8" s="1"/>
  <c r="H7791" i="8"/>
  <c r="M7791" i="8" s="1"/>
  <c r="G7791" i="8"/>
  <c r="L7791" i="8" s="1"/>
  <c r="F7513" i="8"/>
  <c r="K7513" i="8" s="1"/>
  <c r="I7513" i="8"/>
  <c r="N7513" i="8" s="1"/>
  <c r="J7513" i="8"/>
  <c r="O7513" i="8" s="1"/>
  <c r="H7513" i="8"/>
  <c r="M7513" i="8" s="1"/>
  <c r="G7513" i="8"/>
  <c r="L7513" i="8" s="1"/>
  <c r="H8510" i="8"/>
  <c r="M8510" i="8" s="1"/>
  <c r="G8510" i="8"/>
  <c r="L8510" i="8" s="1"/>
  <c r="F8510" i="8"/>
  <c r="K8510" i="8" s="1"/>
  <c r="J8510" i="8"/>
  <c r="O8510" i="8" s="1"/>
  <c r="I8510" i="8"/>
  <c r="N8510" i="8" s="1"/>
  <c r="J8209" i="8"/>
  <c r="O8209" i="8" s="1"/>
  <c r="F8209" i="8"/>
  <c r="K8209" i="8" s="1"/>
  <c r="I8209" i="8"/>
  <c r="N8209" i="8" s="1"/>
  <c r="H8209" i="8"/>
  <c r="M8209" i="8" s="1"/>
  <c r="G8209" i="8"/>
  <c r="L8209" i="8" s="1"/>
  <c r="F7991" i="8"/>
  <c r="K7991" i="8" s="1"/>
  <c r="J7991" i="8"/>
  <c r="O7991" i="8" s="1"/>
  <c r="I7991" i="8"/>
  <c r="N7991" i="8" s="1"/>
  <c r="H7991" i="8"/>
  <c r="M7991" i="8" s="1"/>
  <c r="G7991" i="8"/>
  <c r="L7991" i="8" s="1"/>
  <c r="H7631" i="8"/>
  <c r="M7631" i="8" s="1"/>
  <c r="J7631" i="8"/>
  <c r="O7631" i="8" s="1"/>
  <c r="I7631" i="8"/>
  <c r="N7631" i="8" s="1"/>
  <c r="G7631" i="8"/>
  <c r="L7631" i="8" s="1"/>
  <c r="F7631" i="8"/>
  <c r="K7631" i="8" s="1"/>
  <c r="J7348" i="8"/>
  <c r="O7348" i="8" s="1"/>
  <c r="I7348" i="8"/>
  <c r="N7348" i="8" s="1"/>
  <c r="H7348" i="8"/>
  <c r="M7348" i="8" s="1"/>
  <c r="G7348" i="8"/>
  <c r="L7348" i="8" s="1"/>
  <c r="F7348" i="8"/>
  <c r="K7348" i="8" s="1"/>
  <c r="I6949" i="8"/>
  <c r="N6949" i="8" s="1"/>
  <c r="H6949" i="8"/>
  <c r="M6949" i="8" s="1"/>
  <c r="G6949" i="8"/>
  <c r="L6949" i="8" s="1"/>
  <c r="F6949" i="8"/>
  <c r="K6949" i="8" s="1"/>
  <c r="J6949" i="8"/>
  <c r="O6949" i="8" s="1"/>
  <c r="F6688" i="8"/>
  <c r="K6688" i="8" s="1"/>
  <c r="J6688" i="8"/>
  <c r="O6688" i="8" s="1"/>
  <c r="I6688" i="8"/>
  <c r="N6688" i="8" s="1"/>
  <c r="H6688" i="8"/>
  <c r="M6688" i="8" s="1"/>
  <c r="G6688" i="8"/>
  <c r="L6688" i="8" s="1"/>
  <c r="G6473" i="8"/>
  <c r="L6473" i="8" s="1"/>
  <c r="J6473" i="8"/>
  <c r="O6473" i="8" s="1"/>
  <c r="I6473" i="8"/>
  <c r="N6473" i="8" s="1"/>
  <c r="H6473" i="8"/>
  <c r="M6473" i="8" s="1"/>
  <c r="F6473" i="8"/>
  <c r="K6473" i="8" s="1"/>
  <c r="I6291" i="8"/>
  <c r="N6291" i="8" s="1"/>
  <c r="F6291" i="8"/>
  <c r="K6291" i="8" s="1"/>
  <c r="H6291" i="8"/>
  <c r="M6291" i="8" s="1"/>
  <c r="J6291" i="8"/>
  <c r="O6291" i="8" s="1"/>
  <c r="G6291" i="8"/>
  <c r="L6291" i="8" s="1"/>
  <c r="F6069" i="8"/>
  <c r="K6069" i="8" s="1"/>
  <c r="J6069" i="8"/>
  <c r="O6069" i="8" s="1"/>
  <c r="I6069" i="8"/>
  <c r="N6069" i="8" s="1"/>
  <c r="H6069" i="8"/>
  <c r="M6069" i="8" s="1"/>
  <c r="G6069" i="8"/>
  <c r="L6069" i="8" s="1"/>
  <c r="J5928" i="8"/>
  <c r="O5928" i="8" s="1"/>
  <c r="I5928" i="8"/>
  <c r="N5928" i="8" s="1"/>
  <c r="H5928" i="8"/>
  <c r="M5928" i="8" s="1"/>
  <c r="G5928" i="8"/>
  <c r="L5928" i="8" s="1"/>
  <c r="F5928" i="8"/>
  <c r="K5928" i="8" s="1"/>
  <c r="I8709" i="8"/>
  <c r="N8709" i="8" s="1"/>
  <c r="F8709" i="8"/>
  <c r="K8709" i="8" s="1"/>
  <c r="H8709" i="8"/>
  <c r="M8709" i="8" s="1"/>
  <c r="J8709" i="8"/>
  <c r="O8709" i="8" s="1"/>
  <c r="G8709" i="8"/>
  <c r="L8709" i="8" s="1"/>
  <c r="J8489" i="8"/>
  <c r="O8489" i="8" s="1"/>
  <c r="I8489" i="8"/>
  <c r="N8489" i="8" s="1"/>
  <c r="H8489" i="8"/>
  <c r="M8489" i="8" s="1"/>
  <c r="G8489" i="8"/>
  <c r="L8489" i="8" s="1"/>
  <c r="F8489" i="8"/>
  <c r="K8489" i="8" s="1"/>
  <c r="J8247" i="8"/>
  <c r="O8247" i="8" s="1"/>
  <c r="I8247" i="8"/>
  <c r="N8247" i="8" s="1"/>
  <c r="H8247" i="8"/>
  <c r="M8247" i="8" s="1"/>
  <c r="G8247" i="8"/>
  <c r="L8247" i="8" s="1"/>
  <c r="F8247" i="8"/>
  <c r="K8247" i="8" s="1"/>
  <c r="I8031" i="8"/>
  <c r="N8031" i="8" s="1"/>
  <c r="G8031" i="8"/>
  <c r="L8031" i="8" s="1"/>
  <c r="F8031" i="8"/>
  <c r="K8031" i="8" s="1"/>
  <c r="J8031" i="8"/>
  <c r="O8031" i="8" s="1"/>
  <c r="H8031" i="8"/>
  <c r="M8031" i="8" s="1"/>
  <c r="J7769" i="8"/>
  <c r="O7769" i="8" s="1"/>
  <c r="H7769" i="8"/>
  <c r="M7769" i="8" s="1"/>
  <c r="G7769" i="8"/>
  <c r="L7769" i="8" s="1"/>
  <c r="F7769" i="8"/>
  <c r="K7769" i="8" s="1"/>
  <c r="I7769" i="8"/>
  <c r="N7769" i="8" s="1"/>
  <c r="H7487" i="8"/>
  <c r="M7487" i="8" s="1"/>
  <c r="F7487" i="8"/>
  <c r="K7487" i="8" s="1"/>
  <c r="J7487" i="8"/>
  <c r="O7487" i="8" s="1"/>
  <c r="I7487" i="8"/>
  <c r="N7487" i="8" s="1"/>
  <c r="G7487" i="8"/>
  <c r="L7487" i="8" s="1"/>
  <c r="H7207" i="8"/>
  <c r="M7207" i="8" s="1"/>
  <c r="J7207" i="8"/>
  <c r="O7207" i="8" s="1"/>
  <c r="I7207" i="8"/>
  <c r="N7207" i="8" s="1"/>
  <c r="G7207" i="8"/>
  <c r="L7207" i="8" s="1"/>
  <c r="F7207" i="8"/>
  <c r="K7207" i="8" s="1"/>
  <c r="J6951" i="8"/>
  <c r="O6951" i="8" s="1"/>
  <c r="I6951" i="8"/>
  <c r="N6951" i="8" s="1"/>
  <c r="F6951" i="8"/>
  <c r="K6951" i="8" s="1"/>
  <c r="G6951" i="8"/>
  <c r="L6951" i="8" s="1"/>
  <c r="H6951" i="8"/>
  <c r="M6951" i="8" s="1"/>
  <c r="J6691" i="8"/>
  <c r="O6691" i="8" s="1"/>
  <c r="I6691" i="8"/>
  <c r="N6691" i="8" s="1"/>
  <c r="H6691" i="8"/>
  <c r="M6691" i="8" s="1"/>
  <c r="G6691" i="8"/>
  <c r="L6691" i="8" s="1"/>
  <c r="F6691" i="8"/>
  <c r="K6691" i="8" s="1"/>
  <c r="J6429" i="8"/>
  <c r="O6429" i="8" s="1"/>
  <c r="I6429" i="8"/>
  <c r="N6429" i="8" s="1"/>
  <c r="H6429" i="8"/>
  <c r="M6429" i="8" s="1"/>
  <c r="G6429" i="8"/>
  <c r="L6429" i="8" s="1"/>
  <c r="F6429" i="8"/>
  <c r="K6429" i="8" s="1"/>
  <c r="J6187" i="8"/>
  <c r="O6187" i="8" s="1"/>
  <c r="F6187" i="8"/>
  <c r="K6187" i="8" s="1"/>
  <c r="G6187" i="8"/>
  <c r="L6187" i="8" s="1"/>
  <c r="I6187" i="8"/>
  <c r="N6187" i="8" s="1"/>
  <c r="H6187" i="8"/>
  <c r="M6187" i="8" s="1"/>
  <c r="J5987" i="8"/>
  <c r="O5987" i="8" s="1"/>
  <c r="F5987" i="8"/>
  <c r="K5987" i="8" s="1"/>
  <c r="G5987" i="8"/>
  <c r="L5987" i="8" s="1"/>
  <c r="I5987" i="8"/>
  <c r="N5987" i="8" s="1"/>
  <c r="H5987" i="8"/>
  <c r="M5987" i="8" s="1"/>
  <c r="H5730" i="8"/>
  <c r="M5730" i="8" s="1"/>
  <c r="J5730" i="8"/>
  <c r="O5730" i="8" s="1"/>
  <c r="I5730" i="8"/>
  <c r="N5730" i="8" s="1"/>
  <c r="G5730" i="8"/>
  <c r="L5730" i="8" s="1"/>
  <c r="F5730" i="8"/>
  <c r="K5730" i="8" s="1"/>
  <c r="F5488" i="8"/>
  <c r="K5488" i="8" s="1"/>
  <c r="J5488" i="8"/>
  <c r="O5488" i="8" s="1"/>
  <c r="I5488" i="8"/>
  <c r="N5488" i="8" s="1"/>
  <c r="H5488" i="8"/>
  <c r="M5488" i="8" s="1"/>
  <c r="G5488" i="8"/>
  <c r="L5488" i="8" s="1"/>
  <c r="J5229" i="8"/>
  <c r="O5229" i="8" s="1"/>
  <c r="F5229" i="8"/>
  <c r="K5229" i="8" s="1"/>
  <c r="G5229" i="8"/>
  <c r="L5229" i="8" s="1"/>
  <c r="I5229" i="8"/>
  <c r="N5229" i="8" s="1"/>
  <c r="H5229" i="8"/>
  <c r="M5229" i="8" s="1"/>
  <c r="J4969" i="8"/>
  <c r="O4969" i="8" s="1"/>
  <c r="H4969" i="8"/>
  <c r="M4969" i="8" s="1"/>
  <c r="G4969" i="8"/>
  <c r="L4969" i="8" s="1"/>
  <c r="F4969" i="8"/>
  <c r="K4969" i="8" s="1"/>
  <c r="I4969" i="8"/>
  <c r="N4969" i="8" s="1"/>
  <c r="G4751" i="8"/>
  <c r="L4751" i="8" s="1"/>
  <c r="F4751" i="8"/>
  <c r="K4751" i="8" s="1"/>
  <c r="I4751" i="8"/>
  <c r="N4751" i="8" s="1"/>
  <c r="J4751" i="8"/>
  <c r="O4751" i="8" s="1"/>
  <c r="H4751" i="8"/>
  <c r="M4751" i="8" s="1"/>
  <c r="F4350" i="8"/>
  <c r="K4350" i="8" s="1"/>
  <c r="H4350" i="8"/>
  <c r="M4350" i="8" s="1"/>
  <c r="J4350" i="8"/>
  <c r="O4350" i="8" s="1"/>
  <c r="I4350" i="8"/>
  <c r="N4350" i="8" s="1"/>
  <c r="G4350" i="8"/>
  <c r="L4350" i="8" s="1"/>
  <c r="H8508" i="8"/>
  <c r="M8508" i="8" s="1"/>
  <c r="G8508" i="8"/>
  <c r="L8508" i="8" s="1"/>
  <c r="F8508" i="8"/>
  <c r="K8508" i="8" s="1"/>
  <c r="J8508" i="8"/>
  <c r="O8508" i="8" s="1"/>
  <c r="I8508" i="8"/>
  <c r="N8508" i="8" s="1"/>
  <c r="J8288" i="8"/>
  <c r="O8288" i="8" s="1"/>
  <c r="I8288" i="8"/>
  <c r="N8288" i="8" s="1"/>
  <c r="H8288" i="8"/>
  <c r="M8288" i="8" s="1"/>
  <c r="F8288" i="8"/>
  <c r="K8288" i="8" s="1"/>
  <c r="G8288" i="8"/>
  <c r="L8288" i="8" s="1"/>
  <c r="G8027" i="8"/>
  <c r="L8027" i="8" s="1"/>
  <c r="F8027" i="8"/>
  <c r="K8027" i="8" s="1"/>
  <c r="J8027" i="8"/>
  <c r="O8027" i="8" s="1"/>
  <c r="I8027" i="8"/>
  <c r="N8027" i="8" s="1"/>
  <c r="H8027" i="8"/>
  <c r="M8027" i="8" s="1"/>
  <c r="G7768" i="8"/>
  <c r="L7768" i="8" s="1"/>
  <c r="H7768" i="8"/>
  <c r="M7768" i="8" s="1"/>
  <c r="J7768" i="8"/>
  <c r="O7768" i="8" s="1"/>
  <c r="I7768" i="8"/>
  <c r="N7768" i="8" s="1"/>
  <c r="F7768" i="8"/>
  <c r="K7768" i="8" s="1"/>
  <c r="H7527" i="8"/>
  <c r="M7527" i="8" s="1"/>
  <c r="J7527" i="8"/>
  <c r="O7527" i="8" s="1"/>
  <c r="I7527" i="8"/>
  <c r="N7527" i="8" s="1"/>
  <c r="G7527" i="8"/>
  <c r="L7527" i="8" s="1"/>
  <c r="F7527" i="8"/>
  <c r="K7527" i="8" s="1"/>
  <c r="J7307" i="8"/>
  <c r="O7307" i="8" s="1"/>
  <c r="H7307" i="8"/>
  <c r="M7307" i="8" s="1"/>
  <c r="G7307" i="8"/>
  <c r="L7307" i="8" s="1"/>
  <c r="F7307" i="8"/>
  <c r="K7307" i="8" s="1"/>
  <c r="I7307" i="8"/>
  <c r="N7307" i="8" s="1"/>
  <c r="I7049" i="8"/>
  <c r="N7049" i="8" s="1"/>
  <c r="H7049" i="8"/>
  <c r="M7049" i="8" s="1"/>
  <c r="G7049" i="8"/>
  <c r="L7049" i="8" s="1"/>
  <c r="F7049" i="8"/>
  <c r="K7049" i="8" s="1"/>
  <c r="J7049" i="8"/>
  <c r="O7049" i="8" s="1"/>
  <c r="F6828" i="8"/>
  <c r="K6828" i="8" s="1"/>
  <c r="J6828" i="8"/>
  <c r="O6828" i="8" s="1"/>
  <c r="I6828" i="8"/>
  <c r="N6828" i="8" s="1"/>
  <c r="H6828" i="8"/>
  <c r="M6828" i="8" s="1"/>
  <c r="G6828" i="8"/>
  <c r="L6828" i="8" s="1"/>
  <c r="J6586" i="8"/>
  <c r="O6586" i="8" s="1"/>
  <c r="F6586" i="8"/>
  <c r="K6586" i="8" s="1"/>
  <c r="G6586" i="8"/>
  <c r="L6586" i="8" s="1"/>
  <c r="H6586" i="8"/>
  <c r="M6586" i="8" s="1"/>
  <c r="I6586" i="8"/>
  <c r="N6586" i="8" s="1"/>
  <c r="J6388" i="8"/>
  <c r="O6388" i="8" s="1"/>
  <c r="I6388" i="8"/>
  <c r="N6388" i="8" s="1"/>
  <c r="H6388" i="8"/>
  <c r="M6388" i="8" s="1"/>
  <c r="G6388" i="8"/>
  <c r="L6388" i="8" s="1"/>
  <c r="F6388" i="8"/>
  <c r="K6388" i="8" s="1"/>
  <c r="G6128" i="8"/>
  <c r="L6128" i="8" s="1"/>
  <c r="F6128" i="8"/>
  <c r="K6128" i="8" s="1"/>
  <c r="J6128" i="8"/>
  <c r="O6128" i="8" s="1"/>
  <c r="I6128" i="8"/>
  <c r="N6128" i="8" s="1"/>
  <c r="H6128" i="8"/>
  <c r="M6128" i="8" s="1"/>
  <c r="J5909" i="8"/>
  <c r="O5909" i="8" s="1"/>
  <c r="I5909" i="8"/>
  <c r="N5909" i="8" s="1"/>
  <c r="H5909" i="8"/>
  <c r="M5909" i="8" s="1"/>
  <c r="G5909" i="8"/>
  <c r="L5909" i="8" s="1"/>
  <c r="F5909" i="8"/>
  <c r="K5909" i="8" s="1"/>
  <c r="F5728" i="8"/>
  <c r="K5728" i="8" s="1"/>
  <c r="G5728" i="8"/>
  <c r="L5728" i="8" s="1"/>
  <c r="J5728" i="8"/>
  <c r="O5728" i="8" s="1"/>
  <c r="I5728" i="8"/>
  <c r="N5728" i="8" s="1"/>
  <c r="H5728" i="8"/>
  <c r="M5728" i="8" s="1"/>
  <c r="H5550" i="8"/>
  <c r="M5550" i="8" s="1"/>
  <c r="J5550" i="8"/>
  <c r="O5550" i="8" s="1"/>
  <c r="I5550" i="8"/>
  <c r="N5550" i="8" s="1"/>
  <c r="G5550" i="8"/>
  <c r="L5550" i="8" s="1"/>
  <c r="F5550" i="8"/>
  <c r="K5550" i="8" s="1"/>
  <c r="J5286" i="8"/>
  <c r="O5286" i="8" s="1"/>
  <c r="I5286" i="8"/>
  <c r="N5286" i="8" s="1"/>
  <c r="H5286" i="8"/>
  <c r="M5286" i="8" s="1"/>
  <c r="G5286" i="8"/>
  <c r="L5286" i="8" s="1"/>
  <c r="F5286" i="8"/>
  <c r="K5286" i="8" s="1"/>
  <c r="J5009" i="8"/>
  <c r="O5009" i="8" s="1"/>
  <c r="I5009" i="8"/>
  <c r="N5009" i="8" s="1"/>
  <c r="H5009" i="8"/>
  <c r="M5009" i="8" s="1"/>
  <c r="G5009" i="8"/>
  <c r="L5009" i="8" s="1"/>
  <c r="F5009" i="8"/>
  <c r="K5009" i="8" s="1"/>
  <c r="I4529" i="8"/>
  <c r="N4529" i="8" s="1"/>
  <c r="J4529" i="8"/>
  <c r="O4529" i="8" s="1"/>
  <c r="H4529" i="8"/>
  <c r="M4529" i="8" s="1"/>
  <c r="G4529" i="8"/>
  <c r="L4529" i="8" s="1"/>
  <c r="F4529" i="8"/>
  <c r="K4529" i="8" s="1"/>
  <c r="F8708" i="8"/>
  <c r="K8708" i="8" s="1"/>
  <c r="J8708" i="8"/>
  <c r="O8708" i="8" s="1"/>
  <c r="I8708" i="8"/>
  <c r="N8708" i="8" s="1"/>
  <c r="H8708" i="8"/>
  <c r="M8708" i="8" s="1"/>
  <c r="G8708" i="8"/>
  <c r="L8708" i="8" s="1"/>
  <c r="J8427" i="8"/>
  <c r="O8427" i="8" s="1"/>
  <c r="F8427" i="8"/>
  <c r="K8427" i="8" s="1"/>
  <c r="G8427" i="8"/>
  <c r="L8427" i="8" s="1"/>
  <c r="I8427" i="8"/>
  <c r="N8427" i="8" s="1"/>
  <c r="H8427" i="8"/>
  <c r="M8427" i="8" s="1"/>
  <c r="I8045" i="8"/>
  <c r="N8045" i="8" s="1"/>
  <c r="J8045" i="8"/>
  <c r="O8045" i="8" s="1"/>
  <c r="H8045" i="8"/>
  <c r="M8045" i="8" s="1"/>
  <c r="G8045" i="8"/>
  <c r="L8045" i="8" s="1"/>
  <c r="F8045" i="8"/>
  <c r="K8045" i="8" s="1"/>
  <c r="H7805" i="8"/>
  <c r="M7805" i="8" s="1"/>
  <c r="G7805" i="8"/>
  <c r="L7805" i="8" s="1"/>
  <c r="F7805" i="8"/>
  <c r="K7805" i="8" s="1"/>
  <c r="J7805" i="8"/>
  <c r="O7805" i="8" s="1"/>
  <c r="I7805" i="8"/>
  <c r="N7805" i="8" s="1"/>
  <c r="J7427" i="8"/>
  <c r="O7427" i="8" s="1"/>
  <c r="H7427" i="8"/>
  <c r="M7427" i="8" s="1"/>
  <c r="G7427" i="8"/>
  <c r="L7427" i="8" s="1"/>
  <c r="F7427" i="8"/>
  <c r="K7427" i="8" s="1"/>
  <c r="I7427" i="8"/>
  <c r="N7427" i="8" s="1"/>
  <c r="I7147" i="8"/>
  <c r="N7147" i="8" s="1"/>
  <c r="J7147" i="8"/>
  <c r="O7147" i="8" s="1"/>
  <c r="H7147" i="8"/>
  <c r="M7147" i="8" s="1"/>
  <c r="G7147" i="8"/>
  <c r="L7147" i="8" s="1"/>
  <c r="F7147" i="8"/>
  <c r="K7147" i="8" s="1"/>
  <c r="F6768" i="8"/>
  <c r="K6768" i="8" s="1"/>
  <c r="J6768" i="8"/>
  <c r="O6768" i="8" s="1"/>
  <c r="I6768" i="8"/>
  <c r="N6768" i="8" s="1"/>
  <c r="H6768" i="8"/>
  <c r="M6768" i="8" s="1"/>
  <c r="G6768" i="8"/>
  <c r="L6768" i="8" s="1"/>
  <c r="G6427" i="8"/>
  <c r="L6427" i="8" s="1"/>
  <c r="F6427" i="8"/>
  <c r="K6427" i="8" s="1"/>
  <c r="J6427" i="8"/>
  <c r="O6427" i="8" s="1"/>
  <c r="I6427" i="8"/>
  <c r="N6427" i="8" s="1"/>
  <c r="H6427" i="8"/>
  <c r="M6427" i="8" s="1"/>
  <c r="J5150" i="8"/>
  <c r="O5150" i="8" s="1"/>
  <c r="I5150" i="8"/>
  <c r="N5150" i="8" s="1"/>
  <c r="H5150" i="8"/>
  <c r="M5150" i="8" s="1"/>
  <c r="G5150" i="8"/>
  <c r="L5150" i="8" s="1"/>
  <c r="F5150" i="8"/>
  <c r="K5150" i="8" s="1"/>
  <c r="F8686" i="8"/>
  <c r="K8686" i="8" s="1"/>
  <c r="J8686" i="8"/>
  <c r="O8686" i="8" s="1"/>
  <c r="I8686" i="8"/>
  <c r="N8686" i="8" s="1"/>
  <c r="H8686" i="8"/>
  <c r="M8686" i="8" s="1"/>
  <c r="G8686" i="8"/>
  <c r="L8686" i="8" s="1"/>
  <c r="J8506" i="8"/>
  <c r="O8506" i="8" s="1"/>
  <c r="I8506" i="8"/>
  <c r="N8506" i="8" s="1"/>
  <c r="H8506" i="8"/>
  <c r="M8506" i="8" s="1"/>
  <c r="G8506" i="8"/>
  <c r="L8506" i="8" s="1"/>
  <c r="F8506" i="8"/>
  <c r="K8506" i="8" s="1"/>
  <c r="G8246" i="8"/>
  <c r="L8246" i="8" s="1"/>
  <c r="F8246" i="8"/>
  <c r="K8246" i="8" s="1"/>
  <c r="J8246" i="8"/>
  <c r="O8246" i="8" s="1"/>
  <c r="I8246" i="8"/>
  <c r="N8246" i="8" s="1"/>
  <c r="H8246" i="8"/>
  <c r="M8246" i="8" s="1"/>
  <c r="G8008" i="8"/>
  <c r="L8008" i="8" s="1"/>
  <c r="J8008" i="8"/>
  <c r="O8008" i="8" s="1"/>
  <c r="I8008" i="8"/>
  <c r="N8008" i="8" s="1"/>
  <c r="H8008" i="8"/>
  <c r="M8008" i="8" s="1"/>
  <c r="F8008" i="8"/>
  <c r="K8008" i="8" s="1"/>
  <c r="J7767" i="8"/>
  <c r="O7767" i="8" s="1"/>
  <c r="I7767" i="8"/>
  <c r="N7767" i="8" s="1"/>
  <c r="H7767" i="8"/>
  <c r="M7767" i="8" s="1"/>
  <c r="G7767" i="8"/>
  <c r="L7767" i="8" s="1"/>
  <c r="F7767" i="8"/>
  <c r="K7767" i="8" s="1"/>
  <c r="I7146" i="8"/>
  <c r="N7146" i="8" s="1"/>
  <c r="J7146" i="8"/>
  <c r="O7146" i="8" s="1"/>
  <c r="H7146" i="8"/>
  <c r="M7146" i="8" s="1"/>
  <c r="G7146" i="8"/>
  <c r="L7146" i="8" s="1"/>
  <c r="F7146" i="8"/>
  <c r="K7146" i="8" s="1"/>
  <c r="H8684" i="8"/>
  <c r="M8684" i="8" s="1"/>
  <c r="G8684" i="8"/>
  <c r="L8684" i="8" s="1"/>
  <c r="F8684" i="8"/>
  <c r="K8684" i="8" s="1"/>
  <c r="J8684" i="8"/>
  <c r="O8684" i="8" s="1"/>
  <c r="I8684" i="8"/>
  <c r="N8684" i="8" s="1"/>
  <c r="H8583" i="8"/>
  <c r="M8583" i="8" s="1"/>
  <c r="G8583" i="8"/>
  <c r="L8583" i="8" s="1"/>
  <c r="F8583" i="8"/>
  <c r="K8583" i="8" s="1"/>
  <c r="J8583" i="8"/>
  <c r="O8583" i="8" s="1"/>
  <c r="I8583" i="8"/>
  <c r="N8583" i="8" s="1"/>
  <c r="J8503" i="8"/>
  <c r="O8503" i="8" s="1"/>
  <c r="I8503" i="8"/>
  <c r="N8503" i="8" s="1"/>
  <c r="H8503" i="8"/>
  <c r="M8503" i="8" s="1"/>
  <c r="G8503" i="8"/>
  <c r="L8503" i="8" s="1"/>
  <c r="F8503" i="8"/>
  <c r="K8503" i="8" s="1"/>
  <c r="F8423" i="8"/>
  <c r="K8423" i="8" s="1"/>
  <c r="I8423" i="8"/>
  <c r="N8423" i="8" s="1"/>
  <c r="H8423" i="8"/>
  <c r="M8423" i="8" s="1"/>
  <c r="G8423" i="8"/>
  <c r="L8423" i="8" s="1"/>
  <c r="J8423" i="8"/>
  <c r="O8423" i="8" s="1"/>
  <c r="I8325" i="8"/>
  <c r="N8325" i="8" s="1"/>
  <c r="H8325" i="8"/>
  <c r="M8325" i="8" s="1"/>
  <c r="G8325" i="8"/>
  <c r="L8325" i="8" s="1"/>
  <c r="F8325" i="8"/>
  <c r="K8325" i="8" s="1"/>
  <c r="J8325" i="8"/>
  <c r="O8325" i="8" s="1"/>
  <c r="J8245" i="8"/>
  <c r="O8245" i="8" s="1"/>
  <c r="F8245" i="8"/>
  <c r="K8245" i="8" s="1"/>
  <c r="I8245" i="8"/>
  <c r="N8245" i="8" s="1"/>
  <c r="H8245" i="8"/>
  <c r="M8245" i="8" s="1"/>
  <c r="G8245" i="8"/>
  <c r="L8245" i="8" s="1"/>
  <c r="H8125" i="8"/>
  <c r="M8125" i="8" s="1"/>
  <c r="G8125" i="8"/>
  <c r="L8125" i="8" s="1"/>
  <c r="F8125" i="8"/>
  <c r="K8125" i="8" s="1"/>
  <c r="I8125" i="8"/>
  <c r="N8125" i="8" s="1"/>
  <c r="J8125" i="8"/>
  <c r="O8125" i="8" s="1"/>
  <c r="J8043" i="8"/>
  <c r="O8043" i="8" s="1"/>
  <c r="I8043" i="8"/>
  <c r="N8043" i="8" s="1"/>
  <c r="H8043" i="8"/>
  <c r="M8043" i="8" s="1"/>
  <c r="G8043" i="8"/>
  <c r="L8043" i="8" s="1"/>
  <c r="F8043" i="8"/>
  <c r="K8043" i="8" s="1"/>
  <c r="H7925" i="8"/>
  <c r="M7925" i="8" s="1"/>
  <c r="G7925" i="8"/>
  <c r="L7925" i="8" s="1"/>
  <c r="F7925" i="8"/>
  <c r="K7925" i="8" s="1"/>
  <c r="J7925" i="8"/>
  <c r="O7925" i="8" s="1"/>
  <c r="I7925" i="8"/>
  <c r="N7925" i="8" s="1"/>
  <c r="H7823" i="8"/>
  <c r="M7823" i="8" s="1"/>
  <c r="J7823" i="8"/>
  <c r="O7823" i="8" s="1"/>
  <c r="I7823" i="8"/>
  <c r="N7823" i="8" s="1"/>
  <c r="G7823" i="8"/>
  <c r="L7823" i="8" s="1"/>
  <c r="F7823" i="8"/>
  <c r="K7823" i="8" s="1"/>
  <c r="J7705" i="8"/>
  <c r="O7705" i="8" s="1"/>
  <c r="I7705" i="8"/>
  <c r="N7705" i="8" s="1"/>
  <c r="H7705" i="8"/>
  <c r="M7705" i="8" s="1"/>
  <c r="G7705" i="8"/>
  <c r="L7705" i="8" s="1"/>
  <c r="F7705" i="8"/>
  <c r="K7705" i="8" s="1"/>
  <c r="J7606" i="8"/>
  <c r="O7606" i="8" s="1"/>
  <c r="I7606" i="8"/>
  <c r="N7606" i="8" s="1"/>
  <c r="F7606" i="8"/>
  <c r="K7606" i="8" s="1"/>
  <c r="H7606" i="8"/>
  <c r="M7606" i="8" s="1"/>
  <c r="G7606" i="8"/>
  <c r="L7606" i="8" s="1"/>
  <c r="G7488" i="8"/>
  <c r="L7488" i="8" s="1"/>
  <c r="F7488" i="8"/>
  <c r="K7488" i="8" s="1"/>
  <c r="J7488" i="8"/>
  <c r="O7488" i="8" s="1"/>
  <c r="I7488" i="8"/>
  <c r="N7488" i="8" s="1"/>
  <c r="H7488" i="8"/>
  <c r="M7488" i="8" s="1"/>
  <c r="G7388" i="8"/>
  <c r="L7388" i="8" s="1"/>
  <c r="F7388" i="8"/>
  <c r="K7388" i="8" s="1"/>
  <c r="I7388" i="8"/>
  <c r="N7388" i="8" s="1"/>
  <c r="J7388" i="8"/>
  <c r="O7388" i="8" s="1"/>
  <c r="H7388" i="8"/>
  <c r="M7388" i="8" s="1"/>
  <c r="J7245" i="8"/>
  <c r="O7245" i="8" s="1"/>
  <c r="F7245" i="8"/>
  <c r="K7245" i="8" s="1"/>
  <c r="I7245" i="8"/>
  <c r="N7245" i="8" s="1"/>
  <c r="H7245" i="8"/>
  <c r="M7245" i="8" s="1"/>
  <c r="G7245" i="8"/>
  <c r="L7245" i="8" s="1"/>
  <c r="J7143" i="8"/>
  <c r="O7143" i="8" s="1"/>
  <c r="I7143" i="8"/>
  <c r="N7143" i="8" s="1"/>
  <c r="H7143" i="8"/>
  <c r="M7143" i="8" s="1"/>
  <c r="G7143" i="8"/>
  <c r="L7143" i="8" s="1"/>
  <c r="F7143" i="8"/>
  <c r="K7143" i="8" s="1"/>
  <c r="J7043" i="8"/>
  <c r="O7043" i="8" s="1"/>
  <c r="I7043" i="8"/>
  <c r="N7043" i="8" s="1"/>
  <c r="H7043" i="8"/>
  <c r="M7043" i="8" s="1"/>
  <c r="G7043" i="8"/>
  <c r="L7043" i="8" s="1"/>
  <c r="F7043" i="8"/>
  <c r="K7043" i="8" s="1"/>
  <c r="J6946" i="8"/>
  <c r="O6946" i="8" s="1"/>
  <c r="H6946" i="8"/>
  <c r="M6946" i="8" s="1"/>
  <c r="G6946" i="8"/>
  <c r="L6946" i="8" s="1"/>
  <c r="F6946" i="8"/>
  <c r="K6946" i="8" s="1"/>
  <c r="I6946" i="8"/>
  <c r="N6946" i="8" s="1"/>
  <c r="G6845" i="8"/>
  <c r="L6845" i="8" s="1"/>
  <c r="H6845" i="8"/>
  <c r="M6845" i="8" s="1"/>
  <c r="J6845" i="8"/>
  <c r="O6845" i="8" s="1"/>
  <c r="I6845" i="8"/>
  <c r="N6845" i="8" s="1"/>
  <c r="F6845" i="8"/>
  <c r="K6845" i="8" s="1"/>
  <c r="J6763" i="8"/>
  <c r="O6763" i="8" s="1"/>
  <c r="I6763" i="8"/>
  <c r="N6763" i="8" s="1"/>
  <c r="H6763" i="8"/>
  <c r="M6763" i="8" s="1"/>
  <c r="G6763" i="8"/>
  <c r="L6763" i="8" s="1"/>
  <c r="F6763" i="8"/>
  <c r="K6763" i="8" s="1"/>
  <c r="J6686" i="8"/>
  <c r="O6686" i="8" s="1"/>
  <c r="I6686" i="8"/>
  <c r="N6686" i="8" s="1"/>
  <c r="H6686" i="8"/>
  <c r="M6686" i="8" s="1"/>
  <c r="G6686" i="8"/>
  <c r="L6686" i="8" s="1"/>
  <c r="F6686" i="8"/>
  <c r="K6686" i="8" s="1"/>
  <c r="J6426" i="8"/>
  <c r="O6426" i="8" s="1"/>
  <c r="I6426" i="8"/>
  <c r="N6426" i="8" s="1"/>
  <c r="H6426" i="8"/>
  <c r="M6426" i="8" s="1"/>
  <c r="G6426" i="8"/>
  <c r="L6426" i="8" s="1"/>
  <c r="F6426" i="8"/>
  <c r="K6426" i="8" s="1"/>
  <c r="J8742" i="8"/>
  <c r="O8742" i="8" s="1"/>
  <c r="I8742" i="8"/>
  <c r="N8742" i="8" s="1"/>
  <c r="H8742" i="8"/>
  <c r="M8742" i="8" s="1"/>
  <c r="G8742" i="8"/>
  <c r="L8742" i="8" s="1"/>
  <c r="F8742" i="8"/>
  <c r="K8742" i="8" s="1"/>
  <c r="I8707" i="8"/>
  <c r="N8707" i="8" s="1"/>
  <c r="H8707" i="8"/>
  <c r="M8707" i="8" s="1"/>
  <c r="J8707" i="8"/>
  <c r="O8707" i="8" s="1"/>
  <c r="F8707" i="8"/>
  <c r="K8707" i="8" s="1"/>
  <c r="G8707" i="8"/>
  <c r="L8707" i="8" s="1"/>
  <c r="G8663" i="8"/>
  <c r="L8663" i="8" s="1"/>
  <c r="F8663" i="8"/>
  <c r="K8663" i="8" s="1"/>
  <c r="I8663" i="8"/>
  <c r="N8663" i="8" s="1"/>
  <c r="J8663" i="8"/>
  <c r="O8663" i="8" s="1"/>
  <c r="H8663" i="8"/>
  <c r="M8663" i="8" s="1"/>
  <c r="F8644" i="8"/>
  <c r="K8644" i="8" s="1"/>
  <c r="J8644" i="8"/>
  <c r="O8644" i="8" s="1"/>
  <c r="I8644" i="8"/>
  <c r="N8644" i="8" s="1"/>
  <c r="H8644" i="8"/>
  <c r="M8644" i="8" s="1"/>
  <c r="G8644" i="8"/>
  <c r="L8644" i="8" s="1"/>
  <c r="H8585" i="8"/>
  <c r="M8585" i="8" s="1"/>
  <c r="G8585" i="8"/>
  <c r="L8585" i="8" s="1"/>
  <c r="F8585" i="8"/>
  <c r="K8585" i="8" s="1"/>
  <c r="J8585" i="8"/>
  <c r="O8585" i="8" s="1"/>
  <c r="I8585" i="8"/>
  <c r="N8585" i="8" s="1"/>
  <c r="J8542" i="8"/>
  <c r="O8542" i="8" s="1"/>
  <c r="I8542" i="8"/>
  <c r="N8542" i="8" s="1"/>
  <c r="H8542" i="8"/>
  <c r="M8542" i="8" s="1"/>
  <c r="G8542" i="8"/>
  <c r="L8542" i="8" s="1"/>
  <c r="F8542" i="8"/>
  <c r="K8542" i="8" s="1"/>
  <c r="H8485" i="8"/>
  <c r="M8485" i="8" s="1"/>
  <c r="G8485" i="8"/>
  <c r="L8485" i="8" s="1"/>
  <c r="F8485" i="8"/>
  <c r="K8485" i="8" s="1"/>
  <c r="I8485" i="8"/>
  <c r="N8485" i="8" s="1"/>
  <c r="J8485" i="8"/>
  <c r="O8485" i="8" s="1"/>
  <c r="J8425" i="8"/>
  <c r="O8425" i="8" s="1"/>
  <c r="H8425" i="8"/>
  <c r="M8425" i="8" s="1"/>
  <c r="G8425" i="8"/>
  <c r="L8425" i="8" s="1"/>
  <c r="F8425" i="8"/>
  <c r="K8425" i="8" s="1"/>
  <c r="I8425" i="8"/>
  <c r="N8425" i="8" s="1"/>
  <c r="J8366" i="8"/>
  <c r="O8366" i="8" s="1"/>
  <c r="I8366" i="8"/>
  <c r="N8366" i="8" s="1"/>
  <c r="H8366" i="8"/>
  <c r="M8366" i="8" s="1"/>
  <c r="G8366" i="8"/>
  <c r="L8366" i="8" s="1"/>
  <c r="F8366" i="8"/>
  <c r="K8366" i="8" s="1"/>
  <c r="H8303" i="8"/>
  <c r="M8303" i="8" s="1"/>
  <c r="F8303" i="8"/>
  <c r="K8303" i="8" s="1"/>
  <c r="J8303" i="8"/>
  <c r="O8303" i="8" s="1"/>
  <c r="I8303" i="8"/>
  <c r="N8303" i="8" s="1"/>
  <c r="G8303" i="8"/>
  <c r="L8303" i="8" s="1"/>
  <c r="H8243" i="8"/>
  <c r="M8243" i="8" s="1"/>
  <c r="F8243" i="8"/>
  <c r="K8243" i="8" s="1"/>
  <c r="J8243" i="8"/>
  <c r="O8243" i="8" s="1"/>
  <c r="I8243" i="8"/>
  <c r="N8243" i="8" s="1"/>
  <c r="G8243" i="8"/>
  <c r="L8243" i="8" s="1"/>
  <c r="H8184" i="8"/>
  <c r="M8184" i="8" s="1"/>
  <c r="J8184" i="8"/>
  <c r="O8184" i="8" s="1"/>
  <c r="I8184" i="8"/>
  <c r="N8184" i="8" s="1"/>
  <c r="G8184" i="8"/>
  <c r="L8184" i="8" s="1"/>
  <c r="F8184" i="8"/>
  <c r="K8184" i="8" s="1"/>
  <c r="J8142" i="8"/>
  <c r="O8142" i="8" s="1"/>
  <c r="I8142" i="8"/>
  <c r="N8142" i="8" s="1"/>
  <c r="H8142" i="8"/>
  <c r="M8142" i="8" s="1"/>
  <c r="G8142" i="8"/>
  <c r="L8142" i="8" s="1"/>
  <c r="F8142" i="8"/>
  <c r="K8142" i="8" s="1"/>
  <c r="H8107" i="8"/>
  <c r="M8107" i="8" s="1"/>
  <c r="J8107" i="8"/>
  <c r="O8107" i="8" s="1"/>
  <c r="I8107" i="8"/>
  <c r="N8107" i="8" s="1"/>
  <c r="G8107" i="8"/>
  <c r="L8107" i="8" s="1"/>
  <c r="F8107" i="8"/>
  <c r="K8107" i="8" s="1"/>
  <c r="J8046" i="8"/>
  <c r="O8046" i="8" s="1"/>
  <c r="I8046" i="8"/>
  <c r="N8046" i="8" s="1"/>
  <c r="H8046" i="8"/>
  <c r="M8046" i="8" s="1"/>
  <c r="G8046" i="8"/>
  <c r="L8046" i="8" s="1"/>
  <c r="F8046" i="8"/>
  <c r="K8046" i="8" s="1"/>
  <c r="H7985" i="8"/>
  <c r="M7985" i="8" s="1"/>
  <c r="G7985" i="8"/>
  <c r="L7985" i="8" s="1"/>
  <c r="F7985" i="8"/>
  <c r="K7985" i="8" s="1"/>
  <c r="J7985" i="8"/>
  <c r="O7985" i="8" s="1"/>
  <c r="I7985" i="8"/>
  <c r="N7985" i="8" s="1"/>
  <c r="I7922" i="8"/>
  <c r="N7922" i="8" s="1"/>
  <c r="G7922" i="8"/>
  <c r="L7922" i="8" s="1"/>
  <c r="F7922" i="8"/>
  <c r="K7922" i="8" s="1"/>
  <c r="J7922" i="8"/>
  <c r="O7922" i="8" s="1"/>
  <c r="H7922" i="8"/>
  <c r="M7922" i="8" s="1"/>
  <c r="J7866" i="8"/>
  <c r="O7866" i="8" s="1"/>
  <c r="I7866" i="8"/>
  <c r="N7866" i="8" s="1"/>
  <c r="H7866" i="8"/>
  <c r="M7866" i="8" s="1"/>
  <c r="G7866" i="8"/>
  <c r="L7866" i="8" s="1"/>
  <c r="F7866" i="8"/>
  <c r="K7866" i="8" s="1"/>
  <c r="J7803" i="8"/>
  <c r="O7803" i="8" s="1"/>
  <c r="I7803" i="8"/>
  <c r="N7803" i="8" s="1"/>
  <c r="H7803" i="8"/>
  <c r="M7803" i="8" s="1"/>
  <c r="G7803" i="8"/>
  <c r="L7803" i="8" s="1"/>
  <c r="F7803" i="8"/>
  <c r="K7803" i="8" s="1"/>
  <c r="G7746" i="8"/>
  <c r="L7746" i="8" s="1"/>
  <c r="F7746" i="8"/>
  <c r="K7746" i="8" s="1"/>
  <c r="I7746" i="8"/>
  <c r="N7746" i="8" s="1"/>
  <c r="J7746" i="8"/>
  <c r="O7746" i="8" s="1"/>
  <c r="H7746" i="8"/>
  <c r="M7746" i="8" s="1"/>
  <c r="J7682" i="8"/>
  <c r="O7682" i="8" s="1"/>
  <c r="I7682" i="8"/>
  <c r="N7682" i="8" s="1"/>
  <c r="H7682" i="8"/>
  <c r="M7682" i="8" s="1"/>
  <c r="G7682" i="8"/>
  <c r="L7682" i="8" s="1"/>
  <c r="F7682" i="8"/>
  <c r="K7682" i="8" s="1"/>
  <c r="G7644" i="8"/>
  <c r="L7644" i="8" s="1"/>
  <c r="J7644" i="8"/>
  <c r="O7644" i="8" s="1"/>
  <c r="I7644" i="8"/>
  <c r="N7644" i="8" s="1"/>
  <c r="H7644" i="8"/>
  <c r="M7644" i="8" s="1"/>
  <c r="F7644" i="8"/>
  <c r="K7644" i="8" s="1"/>
  <c r="I7584" i="8"/>
  <c r="N7584" i="8" s="1"/>
  <c r="H7584" i="8"/>
  <c r="M7584" i="8" s="1"/>
  <c r="G7584" i="8"/>
  <c r="L7584" i="8" s="1"/>
  <c r="F7584" i="8"/>
  <c r="K7584" i="8" s="1"/>
  <c r="J7584" i="8"/>
  <c r="O7584" i="8" s="1"/>
  <c r="I7524" i="8"/>
  <c r="N7524" i="8" s="1"/>
  <c r="H7524" i="8"/>
  <c r="M7524" i="8" s="1"/>
  <c r="G7524" i="8"/>
  <c r="L7524" i="8" s="1"/>
  <c r="F7524" i="8"/>
  <c r="K7524" i="8" s="1"/>
  <c r="J7524" i="8"/>
  <c r="O7524" i="8" s="1"/>
  <c r="I7504" i="8"/>
  <c r="N7504" i="8" s="1"/>
  <c r="H7504" i="8"/>
  <c r="M7504" i="8" s="1"/>
  <c r="G7504" i="8"/>
  <c r="L7504" i="8" s="1"/>
  <c r="J7504" i="8"/>
  <c r="O7504" i="8" s="1"/>
  <c r="F7504" i="8"/>
  <c r="K7504" i="8" s="1"/>
  <c r="J7445" i="8"/>
  <c r="O7445" i="8" s="1"/>
  <c r="I7445" i="8"/>
  <c r="N7445" i="8" s="1"/>
  <c r="H7445" i="8"/>
  <c r="M7445" i="8" s="1"/>
  <c r="G7445" i="8"/>
  <c r="L7445" i="8" s="1"/>
  <c r="F7445" i="8"/>
  <c r="K7445" i="8" s="1"/>
  <c r="J7384" i="8"/>
  <c r="O7384" i="8" s="1"/>
  <c r="I7384" i="8"/>
  <c r="N7384" i="8" s="1"/>
  <c r="H7384" i="8"/>
  <c r="M7384" i="8" s="1"/>
  <c r="G7384" i="8"/>
  <c r="L7384" i="8" s="1"/>
  <c r="F7384" i="8"/>
  <c r="K7384" i="8" s="1"/>
  <c r="J7324" i="8"/>
  <c r="O7324" i="8" s="1"/>
  <c r="I7324" i="8"/>
  <c r="N7324" i="8" s="1"/>
  <c r="H7324" i="8"/>
  <c r="M7324" i="8" s="1"/>
  <c r="G7324" i="8"/>
  <c r="L7324" i="8" s="1"/>
  <c r="F7324" i="8"/>
  <c r="K7324" i="8" s="1"/>
  <c r="J7264" i="8"/>
  <c r="O7264" i="8" s="1"/>
  <c r="I7264" i="8"/>
  <c r="N7264" i="8" s="1"/>
  <c r="H7264" i="8"/>
  <c r="M7264" i="8" s="1"/>
  <c r="G7264" i="8"/>
  <c r="L7264" i="8" s="1"/>
  <c r="F7264" i="8"/>
  <c r="K7264" i="8" s="1"/>
  <c r="J7224" i="8"/>
  <c r="O7224" i="8" s="1"/>
  <c r="I7224" i="8"/>
  <c r="N7224" i="8" s="1"/>
  <c r="H7224" i="8"/>
  <c r="M7224" i="8" s="1"/>
  <c r="G7224" i="8"/>
  <c r="L7224" i="8" s="1"/>
  <c r="F7224" i="8"/>
  <c r="K7224" i="8" s="1"/>
  <c r="J7164" i="8"/>
  <c r="O7164" i="8" s="1"/>
  <c r="I7164" i="8"/>
  <c r="N7164" i="8" s="1"/>
  <c r="H7164" i="8"/>
  <c r="M7164" i="8" s="1"/>
  <c r="G7164" i="8"/>
  <c r="L7164" i="8" s="1"/>
  <c r="F7164" i="8"/>
  <c r="K7164" i="8" s="1"/>
  <c r="J7103" i="8"/>
  <c r="O7103" i="8" s="1"/>
  <c r="I7103" i="8"/>
  <c r="N7103" i="8" s="1"/>
  <c r="H7103" i="8"/>
  <c r="M7103" i="8" s="1"/>
  <c r="G7103" i="8"/>
  <c r="L7103" i="8" s="1"/>
  <c r="F7103" i="8"/>
  <c r="K7103" i="8" s="1"/>
  <c r="G7045" i="8"/>
  <c r="L7045" i="8" s="1"/>
  <c r="H7045" i="8"/>
  <c r="M7045" i="8" s="1"/>
  <c r="J7045" i="8"/>
  <c r="O7045" i="8" s="1"/>
  <c r="I7045" i="8"/>
  <c r="N7045" i="8" s="1"/>
  <c r="F7045" i="8"/>
  <c r="K7045" i="8" s="1"/>
  <c r="J6983" i="8"/>
  <c r="O6983" i="8" s="1"/>
  <c r="I6983" i="8"/>
  <c r="N6983" i="8" s="1"/>
  <c r="H6983" i="8"/>
  <c r="M6983" i="8" s="1"/>
  <c r="G6983" i="8"/>
  <c r="L6983" i="8" s="1"/>
  <c r="F6983" i="8"/>
  <c r="K6983" i="8" s="1"/>
  <c r="G6925" i="8"/>
  <c r="L6925" i="8" s="1"/>
  <c r="J6925" i="8"/>
  <c r="O6925" i="8" s="1"/>
  <c r="I6925" i="8"/>
  <c r="N6925" i="8" s="1"/>
  <c r="H6925" i="8"/>
  <c r="M6925" i="8" s="1"/>
  <c r="F6925" i="8"/>
  <c r="K6925" i="8" s="1"/>
  <c r="G6865" i="8"/>
  <c r="L6865" i="8" s="1"/>
  <c r="J6865" i="8"/>
  <c r="O6865" i="8" s="1"/>
  <c r="I6865" i="8"/>
  <c r="N6865" i="8" s="1"/>
  <c r="H6865" i="8"/>
  <c r="M6865" i="8" s="1"/>
  <c r="F6865" i="8"/>
  <c r="K6865" i="8" s="1"/>
  <c r="J6803" i="8"/>
  <c r="O6803" i="8" s="1"/>
  <c r="I6803" i="8"/>
  <c r="N6803" i="8" s="1"/>
  <c r="H6803" i="8"/>
  <c r="M6803" i="8" s="1"/>
  <c r="G6803" i="8"/>
  <c r="L6803" i="8" s="1"/>
  <c r="F6803" i="8"/>
  <c r="K6803" i="8" s="1"/>
  <c r="J6783" i="8"/>
  <c r="O6783" i="8" s="1"/>
  <c r="I6783" i="8"/>
  <c r="N6783" i="8" s="1"/>
  <c r="H6783" i="8"/>
  <c r="M6783" i="8" s="1"/>
  <c r="G6783" i="8"/>
  <c r="L6783" i="8" s="1"/>
  <c r="F6783" i="8"/>
  <c r="K6783" i="8" s="1"/>
  <c r="I8689" i="8"/>
  <c r="N8689" i="8" s="1"/>
  <c r="H8689" i="8"/>
  <c r="M8689" i="8" s="1"/>
  <c r="J8689" i="8"/>
  <c r="O8689" i="8" s="1"/>
  <c r="G8689" i="8"/>
  <c r="L8689" i="8" s="1"/>
  <c r="F8689" i="8"/>
  <c r="K8689" i="8" s="1"/>
  <c r="J8493" i="8"/>
  <c r="O8493" i="8" s="1"/>
  <c r="I8493" i="8"/>
  <c r="N8493" i="8" s="1"/>
  <c r="H8493" i="8"/>
  <c r="M8493" i="8" s="1"/>
  <c r="G8493" i="8"/>
  <c r="L8493" i="8" s="1"/>
  <c r="F8493" i="8"/>
  <c r="K8493" i="8" s="1"/>
  <c r="G8351" i="8"/>
  <c r="L8351" i="8" s="1"/>
  <c r="F8351" i="8"/>
  <c r="K8351" i="8" s="1"/>
  <c r="J8351" i="8"/>
  <c r="O8351" i="8" s="1"/>
  <c r="I8351" i="8"/>
  <c r="N8351" i="8" s="1"/>
  <c r="H8351" i="8"/>
  <c r="M8351" i="8" s="1"/>
  <c r="J8110" i="8"/>
  <c r="O8110" i="8" s="1"/>
  <c r="I8110" i="8"/>
  <c r="N8110" i="8" s="1"/>
  <c r="H8110" i="8"/>
  <c r="M8110" i="8" s="1"/>
  <c r="G8110" i="8"/>
  <c r="L8110" i="8" s="1"/>
  <c r="F8110" i="8"/>
  <c r="K8110" i="8" s="1"/>
  <c r="J7849" i="8"/>
  <c r="O7849" i="8" s="1"/>
  <c r="I7849" i="8"/>
  <c r="N7849" i="8" s="1"/>
  <c r="H7849" i="8"/>
  <c r="M7849" i="8" s="1"/>
  <c r="G7849" i="8"/>
  <c r="L7849" i="8" s="1"/>
  <c r="F7849" i="8"/>
  <c r="K7849" i="8" s="1"/>
  <c r="I7554" i="8"/>
  <c r="N7554" i="8" s="1"/>
  <c r="J7554" i="8"/>
  <c r="O7554" i="8" s="1"/>
  <c r="F7554" i="8"/>
  <c r="K7554" i="8" s="1"/>
  <c r="H7554" i="8"/>
  <c r="M7554" i="8" s="1"/>
  <c r="G7554" i="8"/>
  <c r="L7554" i="8" s="1"/>
  <c r="F8611" i="8"/>
  <c r="K8611" i="8" s="1"/>
  <c r="J8611" i="8"/>
  <c r="O8611" i="8" s="1"/>
  <c r="I8611" i="8"/>
  <c r="N8611" i="8" s="1"/>
  <c r="H8611" i="8"/>
  <c r="M8611" i="8" s="1"/>
  <c r="G8611" i="8"/>
  <c r="L8611" i="8" s="1"/>
  <c r="G8330" i="8"/>
  <c r="L8330" i="8" s="1"/>
  <c r="F8330" i="8"/>
  <c r="K8330" i="8" s="1"/>
  <c r="J8330" i="8"/>
  <c r="O8330" i="8" s="1"/>
  <c r="I8330" i="8"/>
  <c r="N8330" i="8" s="1"/>
  <c r="H8330" i="8"/>
  <c r="M8330" i="8" s="1"/>
  <c r="G8051" i="8"/>
  <c r="L8051" i="8" s="1"/>
  <c r="J8051" i="8"/>
  <c r="O8051" i="8" s="1"/>
  <c r="I8051" i="8"/>
  <c r="N8051" i="8" s="1"/>
  <c r="H8051" i="8"/>
  <c r="M8051" i="8" s="1"/>
  <c r="F8051" i="8"/>
  <c r="K8051" i="8" s="1"/>
  <c r="F7851" i="8"/>
  <c r="K7851" i="8" s="1"/>
  <c r="J7851" i="8"/>
  <c r="O7851" i="8" s="1"/>
  <c r="I7851" i="8"/>
  <c r="N7851" i="8" s="1"/>
  <c r="H7851" i="8"/>
  <c r="M7851" i="8" s="1"/>
  <c r="G7851" i="8"/>
  <c r="L7851" i="8" s="1"/>
  <c r="J7592" i="8"/>
  <c r="O7592" i="8" s="1"/>
  <c r="I7592" i="8"/>
  <c r="N7592" i="8" s="1"/>
  <c r="H7592" i="8"/>
  <c r="M7592" i="8" s="1"/>
  <c r="G7592" i="8"/>
  <c r="L7592" i="8" s="1"/>
  <c r="F7592" i="8"/>
  <c r="K7592" i="8" s="1"/>
  <c r="I7390" i="8"/>
  <c r="N7390" i="8" s="1"/>
  <c r="H7390" i="8"/>
  <c r="M7390" i="8" s="1"/>
  <c r="G7390" i="8"/>
  <c r="L7390" i="8" s="1"/>
  <c r="F7390" i="8"/>
  <c r="K7390" i="8" s="1"/>
  <c r="J7390" i="8"/>
  <c r="O7390" i="8" s="1"/>
  <c r="G7172" i="8"/>
  <c r="L7172" i="8" s="1"/>
  <c r="J7172" i="8"/>
  <c r="O7172" i="8" s="1"/>
  <c r="I7172" i="8"/>
  <c r="N7172" i="8" s="1"/>
  <c r="H7172" i="8"/>
  <c r="M7172" i="8" s="1"/>
  <c r="F7172" i="8"/>
  <c r="K7172" i="8" s="1"/>
  <c r="J6830" i="8"/>
  <c r="O6830" i="8" s="1"/>
  <c r="I6830" i="8"/>
  <c r="N6830" i="8" s="1"/>
  <c r="H6830" i="8"/>
  <c r="M6830" i="8" s="1"/>
  <c r="G6830" i="8"/>
  <c r="L6830" i="8" s="1"/>
  <c r="F6830" i="8"/>
  <c r="K6830" i="8" s="1"/>
  <c r="I6629" i="8"/>
  <c r="N6629" i="8" s="1"/>
  <c r="H6629" i="8"/>
  <c r="M6629" i="8" s="1"/>
  <c r="G6629" i="8"/>
  <c r="L6629" i="8" s="1"/>
  <c r="F6629" i="8"/>
  <c r="K6629" i="8" s="1"/>
  <c r="J6629" i="8"/>
  <c r="O6629" i="8" s="1"/>
  <c r="J6409" i="8"/>
  <c r="O6409" i="8" s="1"/>
  <c r="I6409" i="8"/>
  <c r="N6409" i="8" s="1"/>
  <c r="H6409" i="8"/>
  <c r="M6409" i="8" s="1"/>
  <c r="G6409" i="8"/>
  <c r="L6409" i="8" s="1"/>
  <c r="F6409" i="8"/>
  <c r="K6409" i="8" s="1"/>
  <c r="H6191" i="8"/>
  <c r="M6191" i="8" s="1"/>
  <c r="I6191" i="8"/>
  <c r="N6191" i="8" s="1"/>
  <c r="J6191" i="8"/>
  <c r="O6191" i="8" s="1"/>
  <c r="G6191" i="8"/>
  <c r="L6191" i="8" s="1"/>
  <c r="F6191" i="8"/>
  <c r="K6191" i="8" s="1"/>
  <c r="J5808" i="8"/>
  <c r="O5808" i="8" s="1"/>
  <c r="I5808" i="8"/>
  <c r="N5808" i="8" s="1"/>
  <c r="H5808" i="8"/>
  <c r="M5808" i="8" s="1"/>
  <c r="G5808" i="8"/>
  <c r="L5808" i="8" s="1"/>
  <c r="F5808" i="8"/>
  <c r="K5808" i="8" s="1"/>
  <c r="F8548" i="8"/>
  <c r="K8548" i="8" s="1"/>
  <c r="H8548" i="8"/>
  <c r="M8548" i="8" s="1"/>
  <c r="J8548" i="8"/>
  <c r="O8548" i="8" s="1"/>
  <c r="I8548" i="8"/>
  <c r="N8548" i="8" s="1"/>
  <c r="G8548" i="8"/>
  <c r="L8548" i="8" s="1"/>
  <c r="J8309" i="8"/>
  <c r="O8309" i="8" s="1"/>
  <c r="F8309" i="8"/>
  <c r="K8309" i="8" s="1"/>
  <c r="I8309" i="8"/>
  <c r="N8309" i="8" s="1"/>
  <c r="H8309" i="8"/>
  <c r="M8309" i="8" s="1"/>
  <c r="G8309" i="8"/>
  <c r="L8309" i="8" s="1"/>
  <c r="J7907" i="8"/>
  <c r="O7907" i="8" s="1"/>
  <c r="I7907" i="8"/>
  <c r="N7907" i="8" s="1"/>
  <c r="H7907" i="8"/>
  <c r="M7907" i="8" s="1"/>
  <c r="F7907" i="8"/>
  <c r="K7907" i="8" s="1"/>
  <c r="G7907" i="8"/>
  <c r="L7907" i="8" s="1"/>
  <c r="I7630" i="8"/>
  <c r="N7630" i="8" s="1"/>
  <c r="F7630" i="8"/>
  <c r="K7630" i="8" s="1"/>
  <c r="J7630" i="8"/>
  <c r="O7630" i="8" s="1"/>
  <c r="H7630" i="8"/>
  <c r="M7630" i="8" s="1"/>
  <c r="G7630" i="8"/>
  <c r="L7630" i="8" s="1"/>
  <c r="I7350" i="8"/>
  <c r="N7350" i="8" s="1"/>
  <c r="H7350" i="8"/>
  <c r="M7350" i="8" s="1"/>
  <c r="G7350" i="8"/>
  <c r="L7350" i="8" s="1"/>
  <c r="F7350" i="8"/>
  <c r="K7350" i="8" s="1"/>
  <c r="J7350" i="8"/>
  <c r="O7350" i="8" s="1"/>
  <c r="I7109" i="8"/>
  <c r="N7109" i="8" s="1"/>
  <c r="H7109" i="8"/>
  <c r="M7109" i="8" s="1"/>
  <c r="G7109" i="8"/>
  <c r="L7109" i="8" s="1"/>
  <c r="F7109" i="8"/>
  <c r="K7109" i="8" s="1"/>
  <c r="J7109" i="8"/>
  <c r="O7109" i="8" s="1"/>
  <c r="J6871" i="8"/>
  <c r="O6871" i="8" s="1"/>
  <c r="I6871" i="8"/>
  <c r="N6871" i="8" s="1"/>
  <c r="H6871" i="8"/>
  <c r="M6871" i="8" s="1"/>
  <c r="G6871" i="8"/>
  <c r="L6871" i="8" s="1"/>
  <c r="F6871" i="8"/>
  <c r="K6871" i="8" s="1"/>
  <c r="J6489" i="8"/>
  <c r="O6489" i="8" s="1"/>
  <c r="I6489" i="8"/>
  <c r="N6489" i="8" s="1"/>
  <c r="H6489" i="8"/>
  <c r="M6489" i="8" s="1"/>
  <c r="G6489" i="8"/>
  <c r="L6489" i="8" s="1"/>
  <c r="F6489" i="8"/>
  <c r="K6489" i="8" s="1"/>
  <c r="I6228" i="8"/>
  <c r="N6228" i="8" s="1"/>
  <c r="H6228" i="8"/>
  <c r="M6228" i="8" s="1"/>
  <c r="J6228" i="8"/>
  <c r="O6228" i="8" s="1"/>
  <c r="G6228" i="8"/>
  <c r="L6228" i="8" s="1"/>
  <c r="F6228" i="8"/>
  <c r="K6228" i="8" s="1"/>
  <c r="I5970" i="8"/>
  <c r="N5970" i="8" s="1"/>
  <c r="J5970" i="8"/>
  <c r="O5970" i="8" s="1"/>
  <c r="H5970" i="8"/>
  <c r="M5970" i="8" s="1"/>
  <c r="G5970" i="8"/>
  <c r="L5970" i="8" s="1"/>
  <c r="F5970" i="8"/>
  <c r="K5970" i="8" s="1"/>
  <c r="G5691" i="8"/>
  <c r="L5691" i="8" s="1"/>
  <c r="J5691" i="8"/>
  <c r="O5691" i="8" s="1"/>
  <c r="I5691" i="8"/>
  <c r="N5691" i="8" s="1"/>
  <c r="H5691" i="8"/>
  <c r="M5691" i="8" s="1"/>
  <c r="F5691" i="8"/>
  <c r="K5691" i="8" s="1"/>
  <c r="J5389" i="8"/>
  <c r="O5389" i="8" s="1"/>
  <c r="I5389" i="8"/>
  <c r="N5389" i="8" s="1"/>
  <c r="H5389" i="8"/>
  <c r="M5389" i="8" s="1"/>
  <c r="G5389" i="8"/>
  <c r="L5389" i="8" s="1"/>
  <c r="F5389" i="8"/>
  <c r="K5389" i="8" s="1"/>
  <c r="F5111" i="8"/>
  <c r="K5111" i="8" s="1"/>
  <c r="H5111" i="8"/>
  <c r="M5111" i="8" s="1"/>
  <c r="G5111" i="8"/>
  <c r="L5111" i="8" s="1"/>
  <c r="J5111" i="8"/>
  <c r="O5111" i="8" s="1"/>
  <c r="I5111" i="8"/>
  <c r="N5111" i="8" s="1"/>
  <c r="J4827" i="8"/>
  <c r="O4827" i="8" s="1"/>
  <c r="I4827" i="8"/>
  <c r="N4827" i="8" s="1"/>
  <c r="H4827" i="8"/>
  <c r="M4827" i="8" s="1"/>
  <c r="F4827" i="8"/>
  <c r="K4827" i="8" s="1"/>
  <c r="G4827" i="8"/>
  <c r="L4827" i="8" s="1"/>
  <c r="F4411" i="8"/>
  <c r="K4411" i="8" s="1"/>
  <c r="G4411" i="8"/>
  <c r="L4411" i="8" s="1"/>
  <c r="H4411" i="8"/>
  <c r="M4411" i="8" s="1"/>
  <c r="J4411" i="8"/>
  <c r="O4411" i="8" s="1"/>
  <c r="I4411" i="8"/>
  <c r="N4411" i="8" s="1"/>
  <c r="J8645" i="8"/>
  <c r="O8645" i="8" s="1"/>
  <c r="I8645" i="8"/>
  <c r="N8645" i="8" s="1"/>
  <c r="H8645" i="8"/>
  <c r="M8645" i="8" s="1"/>
  <c r="G8645" i="8"/>
  <c r="L8645" i="8" s="1"/>
  <c r="F8645" i="8"/>
  <c r="K8645" i="8" s="1"/>
  <c r="G8410" i="8"/>
  <c r="L8410" i="8" s="1"/>
  <c r="J8410" i="8"/>
  <c r="O8410" i="8" s="1"/>
  <c r="I8410" i="8"/>
  <c r="N8410" i="8" s="1"/>
  <c r="H8410" i="8"/>
  <c r="M8410" i="8" s="1"/>
  <c r="F8410" i="8"/>
  <c r="K8410" i="8" s="1"/>
  <c r="I8086" i="8"/>
  <c r="N8086" i="8" s="1"/>
  <c r="H8086" i="8"/>
  <c r="M8086" i="8" s="1"/>
  <c r="G8086" i="8"/>
  <c r="L8086" i="8" s="1"/>
  <c r="F8086" i="8"/>
  <c r="K8086" i="8" s="1"/>
  <c r="J8086" i="8"/>
  <c r="O8086" i="8" s="1"/>
  <c r="I7688" i="8"/>
  <c r="N7688" i="8" s="1"/>
  <c r="H7688" i="8"/>
  <c r="M7688" i="8" s="1"/>
  <c r="G7688" i="8"/>
  <c r="L7688" i="8" s="1"/>
  <c r="F7688" i="8"/>
  <c r="K7688" i="8" s="1"/>
  <c r="J7688" i="8"/>
  <c r="O7688" i="8" s="1"/>
  <c r="H7289" i="8"/>
  <c r="M7289" i="8" s="1"/>
  <c r="G7289" i="8"/>
  <c r="L7289" i="8" s="1"/>
  <c r="F7289" i="8"/>
  <c r="K7289" i="8" s="1"/>
  <c r="J7289" i="8"/>
  <c r="O7289" i="8" s="1"/>
  <c r="I7289" i="8"/>
  <c r="N7289" i="8" s="1"/>
  <c r="J6886" i="8"/>
  <c r="O6886" i="8" s="1"/>
  <c r="F6886" i="8"/>
  <c r="K6886" i="8" s="1"/>
  <c r="G6886" i="8"/>
  <c r="L6886" i="8" s="1"/>
  <c r="I6886" i="8"/>
  <c r="N6886" i="8" s="1"/>
  <c r="H6886" i="8"/>
  <c r="M6886" i="8" s="1"/>
  <c r="I6511" i="8"/>
  <c r="N6511" i="8" s="1"/>
  <c r="J6511" i="8"/>
  <c r="O6511" i="8" s="1"/>
  <c r="H6511" i="8"/>
  <c r="M6511" i="8" s="1"/>
  <c r="G6511" i="8"/>
  <c r="L6511" i="8" s="1"/>
  <c r="F6511" i="8"/>
  <c r="K6511" i="8" s="1"/>
  <c r="I6190" i="8"/>
  <c r="N6190" i="8" s="1"/>
  <c r="J6190" i="8"/>
  <c r="O6190" i="8" s="1"/>
  <c r="H6190" i="8"/>
  <c r="M6190" i="8" s="1"/>
  <c r="G6190" i="8"/>
  <c r="L6190" i="8" s="1"/>
  <c r="F6190" i="8"/>
  <c r="K6190" i="8" s="1"/>
  <c r="J5889" i="8"/>
  <c r="O5889" i="8" s="1"/>
  <c r="I5889" i="8"/>
  <c r="N5889" i="8" s="1"/>
  <c r="H5889" i="8"/>
  <c r="M5889" i="8" s="1"/>
  <c r="G5889" i="8"/>
  <c r="L5889" i="8" s="1"/>
  <c r="F5889" i="8"/>
  <c r="K5889" i="8" s="1"/>
  <c r="I5529" i="8"/>
  <c r="N5529" i="8" s="1"/>
  <c r="F5529" i="8"/>
  <c r="K5529" i="8" s="1"/>
  <c r="J5529" i="8"/>
  <c r="O5529" i="8" s="1"/>
  <c r="H5529" i="8"/>
  <c r="M5529" i="8" s="1"/>
  <c r="G5529" i="8"/>
  <c r="L5529" i="8" s="1"/>
  <c r="G4451" i="8"/>
  <c r="L4451" i="8" s="1"/>
  <c r="J4451" i="8"/>
  <c r="O4451" i="8" s="1"/>
  <c r="I4451" i="8"/>
  <c r="N4451" i="8" s="1"/>
  <c r="H4451" i="8"/>
  <c r="M4451" i="8" s="1"/>
  <c r="F4451" i="8"/>
  <c r="K4451" i="8" s="1"/>
  <c r="J8627" i="8"/>
  <c r="O8627" i="8" s="1"/>
  <c r="I8627" i="8"/>
  <c r="N8627" i="8" s="1"/>
  <c r="H8627" i="8"/>
  <c r="M8627" i="8" s="1"/>
  <c r="G8627" i="8"/>
  <c r="L8627" i="8" s="1"/>
  <c r="F8627" i="8"/>
  <c r="K8627" i="8" s="1"/>
  <c r="G8369" i="8"/>
  <c r="L8369" i="8" s="1"/>
  <c r="H8369" i="8"/>
  <c r="M8369" i="8" s="1"/>
  <c r="I8369" i="8"/>
  <c r="N8369" i="8" s="1"/>
  <c r="J8369" i="8"/>
  <c r="O8369" i="8" s="1"/>
  <c r="F8369" i="8"/>
  <c r="K8369" i="8" s="1"/>
  <c r="G8088" i="8"/>
  <c r="L8088" i="8" s="1"/>
  <c r="F8088" i="8"/>
  <c r="K8088" i="8" s="1"/>
  <c r="I8088" i="8"/>
  <c r="N8088" i="8" s="1"/>
  <c r="H8088" i="8"/>
  <c r="M8088" i="8" s="1"/>
  <c r="J8088" i="8"/>
  <c r="O8088" i="8" s="1"/>
  <c r="J7826" i="8"/>
  <c r="O7826" i="8" s="1"/>
  <c r="I7826" i="8"/>
  <c r="N7826" i="8" s="1"/>
  <c r="H7826" i="8"/>
  <c r="M7826" i="8" s="1"/>
  <c r="G7826" i="8"/>
  <c r="L7826" i="8" s="1"/>
  <c r="F7826" i="8"/>
  <c r="K7826" i="8" s="1"/>
  <c r="J7605" i="8"/>
  <c r="O7605" i="8" s="1"/>
  <c r="I7605" i="8"/>
  <c r="N7605" i="8" s="1"/>
  <c r="H7605" i="8"/>
  <c r="M7605" i="8" s="1"/>
  <c r="G7605" i="8"/>
  <c r="L7605" i="8" s="1"/>
  <c r="F7605" i="8"/>
  <c r="K7605" i="8" s="1"/>
  <c r="G7386" i="8"/>
  <c r="L7386" i="8" s="1"/>
  <c r="J7386" i="8"/>
  <c r="O7386" i="8" s="1"/>
  <c r="I7386" i="8"/>
  <c r="N7386" i="8" s="1"/>
  <c r="H7386" i="8"/>
  <c r="M7386" i="8" s="1"/>
  <c r="F7386" i="8"/>
  <c r="K7386" i="8" s="1"/>
  <c r="J7087" i="8"/>
  <c r="O7087" i="8" s="1"/>
  <c r="I7087" i="8"/>
  <c r="N7087" i="8" s="1"/>
  <c r="H7087" i="8"/>
  <c r="M7087" i="8" s="1"/>
  <c r="G7087" i="8"/>
  <c r="L7087" i="8" s="1"/>
  <c r="F7087" i="8"/>
  <c r="K7087" i="8" s="1"/>
  <c r="J6827" i="8"/>
  <c r="O6827" i="8" s="1"/>
  <c r="I6827" i="8"/>
  <c r="N6827" i="8" s="1"/>
  <c r="H6827" i="8"/>
  <c r="M6827" i="8" s="1"/>
  <c r="G6827" i="8"/>
  <c r="L6827" i="8" s="1"/>
  <c r="F6827" i="8"/>
  <c r="K6827" i="8" s="1"/>
  <c r="G6567" i="8"/>
  <c r="L6567" i="8" s="1"/>
  <c r="F6567" i="8"/>
  <c r="K6567" i="8" s="1"/>
  <c r="J6567" i="8"/>
  <c r="O6567" i="8" s="1"/>
  <c r="I6567" i="8"/>
  <c r="N6567" i="8" s="1"/>
  <c r="H6567" i="8"/>
  <c r="M6567" i="8" s="1"/>
  <c r="I6345" i="8"/>
  <c r="N6345" i="8" s="1"/>
  <c r="H6345" i="8"/>
  <c r="M6345" i="8" s="1"/>
  <c r="G6345" i="8"/>
  <c r="L6345" i="8" s="1"/>
  <c r="F6345" i="8"/>
  <c r="K6345" i="8" s="1"/>
  <c r="J6345" i="8"/>
  <c r="O6345" i="8" s="1"/>
  <c r="G6048" i="8"/>
  <c r="L6048" i="8" s="1"/>
  <c r="F6048" i="8"/>
  <c r="K6048" i="8" s="1"/>
  <c r="I6048" i="8"/>
  <c r="N6048" i="8" s="1"/>
  <c r="J6048" i="8"/>
  <c r="O6048" i="8" s="1"/>
  <c r="H6048" i="8"/>
  <c r="M6048" i="8" s="1"/>
  <c r="J5809" i="8"/>
  <c r="O5809" i="8" s="1"/>
  <c r="I5809" i="8"/>
  <c r="N5809" i="8" s="1"/>
  <c r="H5809" i="8"/>
  <c r="M5809" i="8" s="1"/>
  <c r="G5809" i="8"/>
  <c r="L5809" i="8" s="1"/>
  <c r="F5809" i="8"/>
  <c r="K5809" i="8" s="1"/>
  <c r="I5629" i="8"/>
  <c r="N5629" i="8" s="1"/>
  <c r="F5629" i="8"/>
  <c r="K5629" i="8" s="1"/>
  <c r="J5629" i="8"/>
  <c r="O5629" i="8" s="1"/>
  <c r="H5629" i="8"/>
  <c r="M5629" i="8" s="1"/>
  <c r="G5629" i="8"/>
  <c r="L5629" i="8" s="1"/>
  <c r="G5388" i="8"/>
  <c r="L5388" i="8" s="1"/>
  <c r="J5388" i="8"/>
  <c r="O5388" i="8" s="1"/>
  <c r="I5388" i="8"/>
  <c r="N5388" i="8" s="1"/>
  <c r="H5388" i="8"/>
  <c r="M5388" i="8" s="1"/>
  <c r="F5388" i="8"/>
  <c r="K5388" i="8" s="1"/>
  <c r="J5087" i="8"/>
  <c r="O5087" i="8" s="1"/>
  <c r="I5087" i="8"/>
  <c r="N5087" i="8" s="1"/>
  <c r="H5087" i="8"/>
  <c r="M5087" i="8" s="1"/>
  <c r="G5087" i="8"/>
  <c r="L5087" i="8" s="1"/>
  <c r="F5087" i="8"/>
  <c r="K5087" i="8" s="1"/>
  <c r="J8546" i="8"/>
  <c r="O8546" i="8" s="1"/>
  <c r="I8546" i="8"/>
  <c r="N8546" i="8" s="1"/>
  <c r="H8546" i="8"/>
  <c r="M8546" i="8" s="1"/>
  <c r="G8546" i="8"/>
  <c r="L8546" i="8" s="1"/>
  <c r="F8546" i="8"/>
  <c r="K8546" i="8" s="1"/>
  <c r="J8267" i="8"/>
  <c r="O8267" i="8" s="1"/>
  <c r="I8267" i="8"/>
  <c r="N8267" i="8" s="1"/>
  <c r="H8267" i="8"/>
  <c r="M8267" i="8" s="1"/>
  <c r="G8267" i="8"/>
  <c r="L8267" i="8" s="1"/>
  <c r="F8267" i="8"/>
  <c r="K8267" i="8" s="1"/>
  <c r="G7988" i="8"/>
  <c r="L7988" i="8" s="1"/>
  <c r="J7988" i="8"/>
  <c r="O7988" i="8" s="1"/>
  <c r="I7988" i="8"/>
  <c r="N7988" i="8" s="1"/>
  <c r="H7988" i="8"/>
  <c r="M7988" i="8" s="1"/>
  <c r="F7988" i="8"/>
  <c r="K7988" i="8" s="1"/>
  <c r="J7706" i="8"/>
  <c r="O7706" i="8" s="1"/>
  <c r="I7706" i="8"/>
  <c r="N7706" i="8" s="1"/>
  <c r="H7706" i="8"/>
  <c r="M7706" i="8" s="1"/>
  <c r="G7706" i="8"/>
  <c r="L7706" i="8" s="1"/>
  <c r="F7706" i="8"/>
  <c r="K7706" i="8" s="1"/>
  <c r="J7585" i="8"/>
  <c r="O7585" i="8" s="1"/>
  <c r="I7585" i="8"/>
  <c r="N7585" i="8" s="1"/>
  <c r="H7585" i="8"/>
  <c r="M7585" i="8" s="1"/>
  <c r="G7585" i="8"/>
  <c r="L7585" i="8" s="1"/>
  <c r="F7585" i="8"/>
  <c r="K7585" i="8" s="1"/>
  <c r="J7205" i="8"/>
  <c r="O7205" i="8" s="1"/>
  <c r="F7205" i="8"/>
  <c r="K7205" i="8" s="1"/>
  <c r="G7205" i="8"/>
  <c r="L7205" i="8" s="1"/>
  <c r="I7205" i="8"/>
  <c r="N7205" i="8" s="1"/>
  <c r="H7205" i="8"/>
  <c r="M7205" i="8" s="1"/>
  <c r="I8725" i="8"/>
  <c r="N8725" i="8" s="1"/>
  <c r="J8725" i="8"/>
  <c r="O8725" i="8" s="1"/>
  <c r="H8725" i="8"/>
  <c r="M8725" i="8" s="1"/>
  <c r="G8725" i="8"/>
  <c r="L8725" i="8" s="1"/>
  <c r="F8725" i="8"/>
  <c r="K8725" i="8" s="1"/>
  <c r="J8603" i="8"/>
  <c r="O8603" i="8" s="1"/>
  <c r="I8603" i="8"/>
  <c r="N8603" i="8" s="1"/>
  <c r="H8603" i="8"/>
  <c r="M8603" i="8" s="1"/>
  <c r="G8603" i="8"/>
  <c r="L8603" i="8" s="1"/>
  <c r="F8603" i="8"/>
  <c r="K8603" i="8" s="1"/>
  <c r="H8466" i="8"/>
  <c r="M8466" i="8" s="1"/>
  <c r="F8466" i="8"/>
  <c r="K8466" i="8" s="1"/>
  <c r="J8466" i="8"/>
  <c r="O8466" i="8" s="1"/>
  <c r="I8466" i="8"/>
  <c r="N8466" i="8" s="1"/>
  <c r="G8466" i="8"/>
  <c r="L8466" i="8" s="1"/>
  <c r="F8344" i="8"/>
  <c r="K8344" i="8" s="1"/>
  <c r="I8344" i="8"/>
  <c r="N8344" i="8" s="1"/>
  <c r="H8344" i="8"/>
  <c r="M8344" i="8" s="1"/>
  <c r="G8344" i="8"/>
  <c r="L8344" i="8" s="1"/>
  <c r="J8344" i="8"/>
  <c r="O8344" i="8" s="1"/>
  <c r="G8206" i="8"/>
  <c r="L8206" i="8" s="1"/>
  <c r="F8206" i="8"/>
  <c r="K8206" i="8" s="1"/>
  <c r="J8206" i="8"/>
  <c r="O8206" i="8" s="1"/>
  <c r="I8206" i="8"/>
  <c r="N8206" i="8" s="1"/>
  <c r="H8206" i="8"/>
  <c r="M8206" i="8" s="1"/>
  <c r="I8087" i="8"/>
  <c r="N8087" i="8" s="1"/>
  <c r="G8087" i="8"/>
  <c r="L8087" i="8" s="1"/>
  <c r="F8087" i="8"/>
  <c r="K8087" i="8" s="1"/>
  <c r="J8087" i="8"/>
  <c r="O8087" i="8" s="1"/>
  <c r="H8087" i="8"/>
  <c r="M8087" i="8" s="1"/>
  <c r="G7968" i="8"/>
  <c r="L7968" i="8" s="1"/>
  <c r="H7968" i="8"/>
  <c r="M7968" i="8" s="1"/>
  <c r="J7968" i="8"/>
  <c r="O7968" i="8" s="1"/>
  <c r="I7968" i="8"/>
  <c r="N7968" i="8" s="1"/>
  <c r="F7968" i="8"/>
  <c r="K7968" i="8" s="1"/>
  <c r="J7843" i="8"/>
  <c r="O7843" i="8" s="1"/>
  <c r="I7843" i="8"/>
  <c r="N7843" i="8" s="1"/>
  <c r="H7843" i="8"/>
  <c r="M7843" i="8" s="1"/>
  <c r="G7843" i="8"/>
  <c r="L7843" i="8" s="1"/>
  <c r="F7843" i="8"/>
  <c r="K7843" i="8" s="1"/>
  <c r="G7744" i="8"/>
  <c r="L7744" i="8" s="1"/>
  <c r="J7744" i="8"/>
  <c r="O7744" i="8" s="1"/>
  <c r="I7744" i="8"/>
  <c r="N7744" i="8" s="1"/>
  <c r="H7744" i="8"/>
  <c r="M7744" i="8" s="1"/>
  <c r="F7744" i="8"/>
  <c r="K7744" i="8" s="1"/>
  <c r="J7627" i="8"/>
  <c r="O7627" i="8" s="1"/>
  <c r="I7627" i="8"/>
  <c r="N7627" i="8" s="1"/>
  <c r="H7627" i="8"/>
  <c r="M7627" i="8" s="1"/>
  <c r="G7627" i="8"/>
  <c r="L7627" i="8" s="1"/>
  <c r="F7627" i="8"/>
  <c r="K7627" i="8" s="1"/>
  <c r="J7545" i="8"/>
  <c r="O7545" i="8" s="1"/>
  <c r="I7545" i="8"/>
  <c r="N7545" i="8" s="1"/>
  <c r="H7545" i="8"/>
  <c r="M7545" i="8" s="1"/>
  <c r="G7545" i="8"/>
  <c r="L7545" i="8" s="1"/>
  <c r="F7545" i="8"/>
  <c r="K7545" i="8" s="1"/>
  <c r="G7426" i="8"/>
  <c r="L7426" i="8" s="1"/>
  <c r="H7426" i="8"/>
  <c r="M7426" i="8" s="1"/>
  <c r="I7426" i="8"/>
  <c r="N7426" i="8" s="1"/>
  <c r="J7426" i="8"/>
  <c r="O7426" i="8" s="1"/>
  <c r="F7426" i="8"/>
  <c r="K7426" i="8" s="1"/>
  <c r="J7325" i="8"/>
  <c r="O7325" i="8" s="1"/>
  <c r="I7325" i="8"/>
  <c r="N7325" i="8" s="1"/>
  <c r="H7325" i="8"/>
  <c r="M7325" i="8" s="1"/>
  <c r="G7325" i="8"/>
  <c r="L7325" i="8" s="1"/>
  <c r="F7325" i="8"/>
  <c r="K7325" i="8" s="1"/>
  <c r="J7203" i="8"/>
  <c r="O7203" i="8" s="1"/>
  <c r="I7203" i="8"/>
  <c r="N7203" i="8" s="1"/>
  <c r="H7203" i="8"/>
  <c r="M7203" i="8" s="1"/>
  <c r="G7203" i="8"/>
  <c r="L7203" i="8" s="1"/>
  <c r="F7203" i="8"/>
  <c r="K7203" i="8" s="1"/>
  <c r="G7085" i="8"/>
  <c r="L7085" i="8" s="1"/>
  <c r="J7085" i="8"/>
  <c r="O7085" i="8" s="1"/>
  <c r="I7085" i="8"/>
  <c r="N7085" i="8" s="1"/>
  <c r="H7085" i="8"/>
  <c r="M7085" i="8" s="1"/>
  <c r="F7085" i="8"/>
  <c r="K7085" i="8" s="1"/>
  <c r="J6967" i="8"/>
  <c r="O6967" i="8" s="1"/>
  <c r="I6967" i="8"/>
  <c r="N6967" i="8" s="1"/>
  <c r="F6967" i="8"/>
  <c r="K6967" i="8" s="1"/>
  <c r="H6967" i="8"/>
  <c r="M6967" i="8" s="1"/>
  <c r="G6967" i="8"/>
  <c r="L6967" i="8" s="1"/>
  <c r="J6887" i="8"/>
  <c r="O6887" i="8" s="1"/>
  <c r="I6887" i="8"/>
  <c r="N6887" i="8" s="1"/>
  <c r="H6887" i="8"/>
  <c r="M6887" i="8" s="1"/>
  <c r="G6887" i="8"/>
  <c r="L6887" i="8" s="1"/>
  <c r="F6887" i="8"/>
  <c r="K6887" i="8" s="1"/>
  <c r="J6786" i="8"/>
  <c r="O6786" i="8" s="1"/>
  <c r="I6786" i="8"/>
  <c r="N6786" i="8" s="1"/>
  <c r="H6786" i="8"/>
  <c r="M6786" i="8" s="1"/>
  <c r="G6786" i="8"/>
  <c r="L6786" i="8" s="1"/>
  <c r="F6786" i="8"/>
  <c r="K6786" i="8" s="1"/>
  <c r="J6727" i="8"/>
  <c r="O6727" i="8" s="1"/>
  <c r="I6727" i="8"/>
  <c r="N6727" i="8" s="1"/>
  <c r="H6727" i="8"/>
  <c r="M6727" i="8" s="1"/>
  <c r="G6727" i="8"/>
  <c r="L6727" i="8" s="1"/>
  <c r="F6727" i="8"/>
  <c r="K6727" i="8" s="1"/>
  <c r="J6446" i="8"/>
  <c r="O6446" i="8" s="1"/>
  <c r="F6446" i="8"/>
  <c r="K6446" i="8" s="1"/>
  <c r="I6446" i="8"/>
  <c r="N6446" i="8" s="1"/>
  <c r="H6446" i="8"/>
  <c r="M6446" i="8" s="1"/>
  <c r="G6446" i="8"/>
  <c r="L6446" i="8" s="1"/>
  <c r="J8564" i="8"/>
  <c r="O8564" i="8" s="1"/>
  <c r="I8564" i="8"/>
  <c r="N8564" i="8" s="1"/>
  <c r="H8564" i="8"/>
  <c r="M8564" i="8" s="1"/>
  <c r="F8564" i="8"/>
  <c r="K8564" i="8" s="1"/>
  <c r="G8564" i="8"/>
  <c r="L8564" i="8" s="1"/>
  <c r="H8505" i="8"/>
  <c r="M8505" i="8" s="1"/>
  <c r="G8505" i="8"/>
  <c r="L8505" i="8" s="1"/>
  <c r="F8505" i="8"/>
  <c r="K8505" i="8" s="1"/>
  <c r="J8505" i="8"/>
  <c r="O8505" i="8" s="1"/>
  <c r="I8505" i="8"/>
  <c r="N8505" i="8" s="1"/>
  <c r="J8445" i="8"/>
  <c r="O8445" i="8" s="1"/>
  <c r="H8445" i="8"/>
  <c r="M8445" i="8" s="1"/>
  <c r="G8445" i="8"/>
  <c r="L8445" i="8" s="1"/>
  <c r="F8445" i="8"/>
  <c r="K8445" i="8" s="1"/>
  <c r="I8445" i="8"/>
  <c r="N8445" i="8" s="1"/>
  <c r="J8382" i="8"/>
  <c r="O8382" i="8" s="1"/>
  <c r="I8382" i="8"/>
  <c r="N8382" i="8" s="1"/>
  <c r="H8382" i="8"/>
  <c r="M8382" i="8" s="1"/>
  <c r="G8382" i="8"/>
  <c r="L8382" i="8" s="1"/>
  <c r="F8382" i="8"/>
  <c r="K8382" i="8" s="1"/>
  <c r="J8322" i="8"/>
  <c r="O8322" i="8" s="1"/>
  <c r="F8322" i="8"/>
  <c r="K8322" i="8" s="1"/>
  <c r="G8322" i="8"/>
  <c r="L8322" i="8" s="1"/>
  <c r="H8322" i="8"/>
  <c r="M8322" i="8" s="1"/>
  <c r="I8322" i="8"/>
  <c r="N8322" i="8" s="1"/>
  <c r="F8265" i="8"/>
  <c r="K8265" i="8" s="1"/>
  <c r="J8265" i="8"/>
  <c r="O8265" i="8" s="1"/>
  <c r="I8265" i="8"/>
  <c r="N8265" i="8" s="1"/>
  <c r="H8265" i="8"/>
  <c r="M8265" i="8" s="1"/>
  <c r="G8265" i="8"/>
  <c r="L8265" i="8" s="1"/>
  <c r="J8202" i="8"/>
  <c r="O8202" i="8" s="1"/>
  <c r="I8202" i="8"/>
  <c r="N8202" i="8" s="1"/>
  <c r="H8202" i="8"/>
  <c r="M8202" i="8" s="1"/>
  <c r="G8202" i="8"/>
  <c r="L8202" i="8" s="1"/>
  <c r="F8202" i="8"/>
  <c r="K8202" i="8" s="1"/>
  <c r="H8124" i="8"/>
  <c r="M8124" i="8" s="1"/>
  <c r="I8124" i="8"/>
  <c r="N8124" i="8" s="1"/>
  <c r="J8124" i="8"/>
  <c r="O8124" i="8" s="1"/>
  <c r="G8124" i="8"/>
  <c r="L8124" i="8" s="1"/>
  <c r="F8124" i="8"/>
  <c r="K8124" i="8" s="1"/>
  <c r="J8084" i="8"/>
  <c r="O8084" i="8" s="1"/>
  <c r="F8084" i="8"/>
  <c r="K8084" i="8" s="1"/>
  <c r="I8084" i="8"/>
  <c r="N8084" i="8" s="1"/>
  <c r="H8084" i="8"/>
  <c r="M8084" i="8" s="1"/>
  <c r="G8084" i="8"/>
  <c r="L8084" i="8" s="1"/>
  <c r="J8025" i="8"/>
  <c r="O8025" i="8" s="1"/>
  <c r="I8025" i="8"/>
  <c r="N8025" i="8" s="1"/>
  <c r="F8025" i="8"/>
  <c r="K8025" i="8" s="1"/>
  <c r="G8025" i="8"/>
  <c r="L8025" i="8" s="1"/>
  <c r="H8025" i="8"/>
  <c r="M8025" i="8" s="1"/>
  <c r="J7963" i="8"/>
  <c r="O7963" i="8" s="1"/>
  <c r="I7963" i="8"/>
  <c r="N7963" i="8" s="1"/>
  <c r="H7963" i="8"/>
  <c r="M7963" i="8" s="1"/>
  <c r="G7963" i="8"/>
  <c r="L7963" i="8" s="1"/>
  <c r="F7963" i="8"/>
  <c r="K7963" i="8" s="1"/>
  <c r="H7905" i="8"/>
  <c r="M7905" i="8" s="1"/>
  <c r="G7905" i="8"/>
  <c r="L7905" i="8" s="1"/>
  <c r="F7905" i="8"/>
  <c r="K7905" i="8" s="1"/>
  <c r="J7905" i="8"/>
  <c r="O7905" i="8" s="1"/>
  <c r="I7905" i="8"/>
  <c r="N7905" i="8" s="1"/>
  <c r="J7846" i="8"/>
  <c r="O7846" i="8" s="1"/>
  <c r="I7846" i="8"/>
  <c r="N7846" i="8" s="1"/>
  <c r="H7846" i="8"/>
  <c r="M7846" i="8" s="1"/>
  <c r="G7846" i="8"/>
  <c r="L7846" i="8" s="1"/>
  <c r="F7846" i="8"/>
  <c r="K7846" i="8" s="1"/>
  <c r="H7785" i="8"/>
  <c r="M7785" i="8" s="1"/>
  <c r="G7785" i="8"/>
  <c r="L7785" i="8" s="1"/>
  <c r="F7785" i="8"/>
  <c r="K7785" i="8" s="1"/>
  <c r="J7785" i="8"/>
  <c r="O7785" i="8" s="1"/>
  <c r="I7785" i="8"/>
  <c r="N7785" i="8" s="1"/>
  <c r="G7724" i="8"/>
  <c r="L7724" i="8" s="1"/>
  <c r="J7724" i="8"/>
  <c r="O7724" i="8" s="1"/>
  <c r="I7724" i="8"/>
  <c r="N7724" i="8" s="1"/>
  <c r="H7724" i="8"/>
  <c r="M7724" i="8" s="1"/>
  <c r="F7724" i="8"/>
  <c r="K7724" i="8" s="1"/>
  <c r="G7664" i="8"/>
  <c r="L7664" i="8" s="1"/>
  <c r="H7664" i="8"/>
  <c r="M7664" i="8" s="1"/>
  <c r="J7664" i="8"/>
  <c r="O7664" i="8" s="1"/>
  <c r="I7664" i="8"/>
  <c r="N7664" i="8" s="1"/>
  <c r="F7664" i="8"/>
  <c r="K7664" i="8" s="1"/>
  <c r="I7604" i="8"/>
  <c r="N7604" i="8" s="1"/>
  <c r="H7604" i="8"/>
  <c r="M7604" i="8" s="1"/>
  <c r="G7604" i="8"/>
  <c r="L7604" i="8" s="1"/>
  <c r="F7604" i="8"/>
  <c r="K7604" i="8" s="1"/>
  <c r="J7604" i="8"/>
  <c r="O7604" i="8" s="1"/>
  <c r="I7544" i="8"/>
  <c r="N7544" i="8" s="1"/>
  <c r="H7544" i="8"/>
  <c r="M7544" i="8" s="1"/>
  <c r="G7544" i="8"/>
  <c r="L7544" i="8" s="1"/>
  <c r="F7544" i="8"/>
  <c r="K7544" i="8" s="1"/>
  <c r="J7544" i="8"/>
  <c r="O7544" i="8" s="1"/>
  <c r="F7465" i="8"/>
  <c r="K7465" i="8" s="1"/>
  <c r="J7465" i="8"/>
  <c r="O7465" i="8" s="1"/>
  <c r="I7465" i="8"/>
  <c r="N7465" i="8" s="1"/>
  <c r="H7465" i="8"/>
  <c r="M7465" i="8" s="1"/>
  <c r="G7465" i="8"/>
  <c r="L7465" i="8" s="1"/>
  <c r="J7421" i="8"/>
  <c r="O7421" i="8" s="1"/>
  <c r="I7421" i="8"/>
  <c r="N7421" i="8" s="1"/>
  <c r="H7421" i="8"/>
  <c r="M7421" i="8" s="1"/>
  <c r="G7421" i="8"/>
  <c r="L7421" i="8" s="1"/>
  <c r="F7421" i="8"/>
  <c r="K7421" i="8" s="1"/>
  <c r="J7364" i="8"/>
  <c r="O7364" i="8" s="1"/>
  <c r="I7364" i="8"/>
  <c r="N7364" i="8" s="1"/>
  <c r="H7364" i="8"/>
  <c r="M7364" i="8" s="1"/>
  <c r="G7364" i="8"/>
  <c r="L7364" i="8" s="1"/>
  <c r="F7364" i="8"/>
  <c r="K7364" i="8" s="1"/>
  <c r="J7304" i="8"/>
  <c r="O7304" i="8" s="1"/>
  <c r="I7304" i="8"/>
  <c r="N7304" i="8" s="1"/>
  <c r="H7304" i="8"/>
  <c r="M7304" i="8" s="1"/>
  <c r="G7304" i="8"/>
  <c r="L7304" i="8" s="1"/>
  <c r="F7304" i="8"/>
  <c r="K7304" i="8" s="1"/>
  <c r="J7244" i="8"/>
  <c r="O7244" i="8" s="1"/>
  <c r="I7244" i="8"/>
  <c r="N7244" i="8" s="1"/>
  <c r="H7244" i="8"/>
  <c r="M7244" i="8" s="1"/>
  <c r="G7244" i="8"/>
  <c r="L7244" i="8" s="1"/>
  <c r="F7244" i="8"/>
  <c r="K7244" i="8" s="1"/>
  <c r="J7184" i="8"/>
  <c r="O7184" i="8" s="1"/>
  <c r="I7184" i="8"/>
  <c r="N7184" i="8" s="1"/>
  <c r="H7184" i="8"/>
  <c r="M7184" i="8" s="1"/>
  <c r="G7184" i="8"/>
  <c r="L7184" i="8" s="1"/>
  <c r="F7184" i="8"/>
  <c r="K7184" i="8" s="1"/>
  <c r="I7126" i="8"/>
  <c r="N7126" i="8" s="1"/>
  <c r="F7126" i="8"/>
  <c r="K7126" i="8" s="1"/>
  <c r="J7126" i="8"/>
  <c r="O7126" i="8" s="1"/>
  <c r="H7126" i="8"/>
  <c r="M7126" i="8" s="1"/>
  <c r="G7126" i="8"/>
  <c r="L7126" i="8" s="1"/>
  <c r="J7063" i="8"/>
  <c r="O7063" i="8" s="1"/>
  <c r="I7063" i="8"/>
  <c r="N7063" i="8" s="1"/>
  <c r="H7063" i="8"/>
  <c r="M7063" i="8" s="1"/>
  <c r="G7063" i="8"/>
  <c r="L7063" i="8" s="1"/>
  <c r="F7063" i="8"/>
  <c r="K7063" i="8" s="1"/>
  <c r="J7003" i="8"/>
  <c r="O7003" i="8" s="1"/>
  <c r="I7003" i="8"/>
  <c r="N7003" i="8" s="1"/>
  <c r="H7003" i="8"/>
  <c r="M7003" i="8" s="1"/>
  <c r="G7003" i="8"/>
  <c r="L7003" i="8" s="1"/>
  <c r="F7003" i="8"/>
  <c r="K7003" i="8" s="1"/>
  <c r="H6942" i="8"/>
  <c r="M6942" i="8" s="1"/>
  <c r="G6942" i="8"/>
  <c r="L6942" i="8" s="1"/>
  <c r="F6942" i="8"/>
  <c r="K6942" i="8" s="1"/>
  <c r="J6942" i="8"/>
  <c r="O6942" i="8" s="1"/>
  <c r="I6942" i="8"/>
  <c r="N6942" i="8" s="1"/>
  <c r="J6884" i="8"/>
  <c r="O6884" i="8" s="1"/>
  <c r="I6884" i="8"/>
  <c r="N6884" i="8" s="1"/>
  <c r="H6884" i="8"/>
  <c r="M6884" i="8" s="1"/>
  <c r="G6884" i="8"/>
  <c r="L6884" i="8" s="1"/>
  <c r="F6884" i="8"/>
  <c r="K6884" i="8" s="1"/>
  <c r="H6822" i="8"/>
  <c r="M6822" i="8" s="1"/>
  <c r="G6822" i="8"/>
  <c r="L6822" i="8" s="1"/>
  <c r="F6822" i="8"/>
  <c r="K6822" i="8" s="1"/>
  <c r="J6822" i="8"/>
  <c r="O6822" i="8" s="1"/>
  <c r="I6822" i="8"/>
  <c r="N6822" i="8" s="1"/>
  <c r="J6743" i="8"/>
  <c r="O6743" i="8" s="1"/>
  <c r="I6743" i="8"/>
  <c r="N6743" i="8" s="1"/>
  <c r="H6743" i="8"/>
  <c r="M6743" i="8" s="1"/>
  <c r="G6743" i="8"/>
  <c r="L6743" i="8" s="1"/>
  <c r="F6743" i="8"/>
  <c r="K6743" i="8" s="1"/>
  <c r="I8729" i="8"/>
  <c r="N8729" i="8" s="1"/>
  <c r="J8729" i="8"/>
  <c r="O8729" i="8" s="1"/>
  <c r="H8729" i="8"/>
  <c r="M8729" i="8" s="1"/>
  <c r="G8729" i="8"/>
  <c r="L8729" i="8" s="1"/>
  <c r="F8729" i="8"/>
  <c r="K8729" i="8" s="1"/>
  <c r="F8531" i="8"/>
  <c r="K8531" i="8" s="1"/>
  <c r="J8531" i="8"/>
  <c r="O8531" i="8" s="1"/>
  <c r="I8531" i="8"/>
  <c r="N8531" i="8" s="1"/>
  <c r="H8531" i="8"/>
  <c r="M8531" i="8" s="1"/>
  <c r="G8531" i="8"/>
  <c r="L8531" i="8" s="1"/>
  <c r="F8291" i="8"/>
  <c r="K8291" i="8" s="1"/>
  <c r="J8291" i="8"/>
  <c r="O8291" i="8" s="1"/>
  <c r="I8291" i="8"/>
  <c r="N8291" i="8" s="1"/>
  <c r="H8291" i="8"/>
  <c r="M8291" i="8" s="1"/>
  <c r="G8291" i="8"/>
  <c r="L8291" i="8" s="1"/>
  <c r="H8134" i="8"/>
  <c r="M8134" i="8" s="1"/>
  <c r="G8134" i="8"/>
  <c r="L8134" i="8" s="1"/>
  <c r="F8134" i="8"/>
  <c r="K8134" i="8" s="1"/>
  <c r="J8134" i="8"/>
  <c r="O8134" i="8" s="1"/>
  <c r="I8134" i="8"/>
  <c r="N8134" i="8" s="1"/>
  <c r="J7989" i="8"/>
  <c r="O7989" i="8" s="1"/>
  <c r="F7989" i="8"/>
  <c r="K7989" i="8" s="1"/>
  <c r="G7989" i="8"/>
  <c r="L7989" i="8" s="1"/>
  <c r="I7989" i="8"/>
  <c r="N7989" i="8" s="1"/>
  <c r="H7989" i="8"/>
  <c r="M7989" i="8" s="1"/>
  <c r="H7651" i="8"/>
  <c r="M7651" i="8" s="1"/>
  <c r="J7651" i="8"/>
  <c r="O7651" i="8" s="1"/>
  <c r="I7651" i="8"/>
  <c r="N7651" i="8" s="1"/>
  <c r="G7651" i="8"/>
  <c r="L7651" i="8" s="1"/>
  <c r="F7651" i="8"/>
  <c r="K7651" i="8" s="1"/>
  <c r="J8731" i="8"/>
  <c r="O8731" i="8" s="1"/>
  <c r="I8731" i="8"/>
  <c r="N8731" i="8" s="1"/>
  <c r="F8731" i="8"/>
  <c r="K8731" i="8" s="1"/>
  <c r="G8731" i="8"/>
  <c r="L8731" i="8" s="1"/>
  <c r="H8731" i="8"/>
  <c r="M8731" i="8" s="1"/>
  <c r="F8551" i="8"/>
  <c r="K8551" i="8" s="1"/>
  <c r="J8551" i="8"/>
  <c r="O8551" i="8" s="1"/>
  <c r="I8551" i="8"/>
  <c r="N8551" i="8" s="1"/>
  <c r="H8551" i="8"/>
  <c r="M8551" i="8" s="1"/>
  <c r="G8551" i="8"/>
  <c r="L8551" i="8" s="1"/>
  <c r="I8392" i="8"/>
  <c r="N8392" i="8" s="1"/>
  <c r="G8392" i="8"/>
  <c r="L8392" i="8" s="1"/>
  <c r="J8392" i="8"/>
  <c r="O8392" i="8" s="1"/>
  <c r="H8392" i="8"/>
  <c r="M8392" i="8" s="1"/>
  <c r="F8392" i="8"/>
  <c r="K8392" i="8" s="1"/>
  <c r="J8170" i="8"/>
  <c r="O8170" i="8" s="1"/>
  <c r="F8170" i="8"/>
  <c r="K8170" i="8" s="1"/>
  <c r="H8170" i="8"/>
  <c r="M8170" i="8" s="1"/>
  <c r="G8170" i="8"/>
  <c r="L8170" i="8" s="1"/>
  <c r="I8170" i="8"/>
  <c r="N8170" i="8" s="1"/>
  <c r="F7951" i="8"/>
  <c r="K7951" i="8" s="1"/>
  <c r="J7951" i="8"/>
  <c r="O7951" i="8" s="1"/>
  <c r="I7951" i="8"/>
  <c r="N7951" i="8" s="1"/>
  <c r="H7951" i="8"/>
  <c r="M7951" i="8" s="1"/>
  <c r="G7951" i="8"/>
  <c r="L7951" i="8" s="1"/>
  <c r="H7731" i="8"/>
  <c r="M7731" i="8" s="1"/>
  <c r="I7731" i="8"/>
  <c r="N7731" i="8" s="1"/>
  <c r="J7731" i="8"/>
  <c r="O7731" i="8" s="1"/>
  <c r="G7731" i="8"/>
  <c r="L7731" i="8" s="1"/>
  <c r="F7731" i="8"/>
  <c r="K7731" i="8" s="1"/>
  <c r="H7467" i="8"/>
  <c r="M7467" i="8" s="1"/>
  <c r="J7467" i="8"/>
  <c r="O7467" i="8" s="1"/>
  <c r="I7467" i="8"/>
  <c r="N7467" i="8" s="1"/>
  <c r="G7467" i="8"/>
  <c r="L7467" i="8" s="1"/>
  <c r="F7467" i="8"/>
  <c r="K7467" i="8" s="1"/>
  <c r="J7230" i="8"/>
  <c r="O7230" i="8" s="1"/>
  <c r="I7230" i="8"/>
  <c r="N7230" i="8" s="1"/>
  <c r="H7230" i="8"/>
  <c r="M7230" i="8" s="1"/>
  <c r="G7230" i="8"/>
  <c r="L7230" i="8" s="1"/>
  <c r="F7230" i="8"/>
  <c r="K7230" i="8" s="1"/>
  <c r="I7047" i="8"/>
  <c r="N7047" i="8" s="1"/>
  <c r="J7047" i="8"/>
  <c r="O7047" i="8" s="1"/>
  <c r="H7047" i="8"/>
  <c r="M7047" i="8" s="1"/>
  <c r="G7047" i="8"/>
  <c r="L7047" i="8" s="1"/>
  <c r="F7047" i="8"/>
  <c r="K7047" i="8" s="1"/>
  <c r="F6788" i="8"/>
  <c r="K6788" i="8" s="1"/>
  <c r="H6788" i="8"/>
  <c r="M6788" i="8" s="1"/>
  <c r="I6788" i="8"/>
  <c r="N6788" i="8" s="1"/>
  <c r="J6788" i="8"/>
  <c r="O6788" i="8" s="1"/>
  <c r="G6788" i="8"/>
  <c r="L6788" i="8" s="1"/>
  <c r="J6591" i="8"/>
  <c r="O6591" i="8" s="1"/>
  <c r="I6591" i="8"/>
  <c r="N6591" i="8" s="1"/>
  <c r="H6591" i="8"/>
  <c r="M6591" i="8" s="1"/>
  <c r="G6591" i="8"/>
  <c r="L6591" i="8" s="1"/>
  <c r="F6591" i="8"/>
  <c r="K6591" i="8" s="1"/>
  <c r="J6370" i="8"/>
  <c r="O6370" i="8" s="1"/>
  <c r="F6370" i="8"/>
  <c r="K6370" i="8" s="1"/>
  <c r="I6370" i="8"/>
  <c r="N6370" i="8" s="1"/>
  <c r="H6370" i="8"/>
  <c r="M6370" i="8" s="1"/>
  <c r="G6370" i="8"/>
  <c r="L6370" i="8" s="1"/>
  <c r="F5989" i="8"/>
  <c r="K5989" i="8" s="1"/>
  <c r="J5989" i="8"/>
  <c r="O5989" i="8" s="1"/>
  <c r="I5989" i="8"/>
  <c r="N5989" i="8" s="1"/>
  <c r="H5989" i="8"/>
  <c r="M5989" i="8" s="1"/>
  <c r="G5989" i="8"/>
  <c r="L5989" i="8" s="1"/>
  <c r="H8509" i="8"/>
  <c r="M8509" i="8" s="1"/>
  <c r="F8509" i="8"/>
  <c r="K8509" i="8" s="1"/>
  <c r="J8509" i="8"/>
  <c r="O8509" i="8" s="1"/>
  <c r="G8509" i="8"/>
  <c r="L8509" i="8" s="1"/>
  <c r="I8509" i="8"/>
  <c r="N8509" i="8" s="1"/>
  <c r="J8227" i="8"/>
  <c r="O8227" i="8" s="1"/>
  <c r="I8227" i="8"/>
  <c r="N8227" i="8" s="1"/>
  <c r="H8227" i="8"/>
  <c r="M8227" i="8" s="1"/>
  <c r="G8227" i="8"/>
  <c r="L8227" i="8" s="1"/>
  <c r="F8227" i="8"/>
  <c r="K8227" i="8" s="1"/>
  <c r="F7931" i="8"/>
  <c r="K7931" i="8" s="1"/>
  <c r="H7931" i="8"/>
  <c r="M7931" i="8" s="1"/>
  <c r="J7931" i="8"/>
  <c r="O7931" i="8" s="1"/>
  <c r="I7931" i="8"/>
  <c r="N7931" i="8" s="1"/>
  <c r="G7931" i="8"/>
  <c r="L7931" i="8" s="1"/>
  <c r="J7710" i="8"/>
  <c r="O7710" i="8" s="1"/>
  <c r="I7710" i="8"/>
  <c r="N7710" i="8" s="1"/>
  <c r="H7710" i="8"/>
  <c r="M7710" i="8" s="1"/>
  <c r="G7710" i="8"/>
  <c r="L7710" i="8" s="1"/>
  <c r="F7710" i="8"/>
  <c r="K7710" i="8" s="1"/>
  <c r="F7369" i="8"/>
  <c r="K7369" i="8" s="1"/>
  <c r="J7369" i="8"/>
  <c r="O7369" i="8" s="1"/>
  <c r="I7369" i="8"/>
  <c r="N7369" i="8" s="1"/>
  <c r="H7369" i="8"/>
  <c r="M7369" i="8" s="1"/>
  <c r="G7369" i="8"/>
  <c r="L7369" i="8" s="1"/>
  <c r="H7129" i="8"/>
  <c r="M7129" i="8" s="1"/>
  <c r="G7129" i="8"/>
  <c r="L7129" i="8" s="1"/>
  <c r="J7129" i="8"/>
  <c r="O7129" i="8" s="1"/>
  <c r="I7129" i="8"/>
  <c r="N7129" i="8" s="1"/>
  <c r="F7129" i="8"/>
  <c r="K7129" i="8" s="1"/>
  <c r="I6909" i="8"/>
  <c r="N6909" i="8" s="1"/>
  <c r="H6909" i="8"/>
  <c r="M6909" i="8" s="1"/>
  <c r="G6909" i="8"/>
  <c r="L6909" i="8" s="1"/>
  <c r="F6909" i="8"/>
  <c r="K6909" i="8" s="1"/>
  <c r="J6909" i="8"/>
  <c r="O6909" i="8" s="1"/>
  <c r="J6651" i="8"/>
  <c r="O6651" i="8" s="1"/>
  <c r="I6651" i="8"/>
  <c r="N6651" i="8" s="1"/>
  <c r="F6651" i="8"/>
  <c r="K6651" i="8" s="1"/>
  <c r="G6651" i="8"/>
  <c r="L6651" i="8" s="1"/>
  <c r="H6651" i="8"/>
  <c r="M6651" i="8" s="1"/>
  <c r="I6411" i="8"/>
  <c r="N6411" i="8" s="1"/>
  <c r="J6411" i="8"/>
  <c r="O6411" i="8" s="1"/>
  <c r="H6411" i="8"/>
  <c r="M6411" i="8" s="1"/>
  <c r="G6411" i="8"/>
  <c r="L6411" i="8" s="1"/>
  <c r="F6411" i="8"/>
  <c r="K6411" i="8" s="1"/>
  <c r="J6147" i="8"/>
  <c r="O6147" i="8" s="1"/>
  <c r="I6147" i="8"/>
  <c r="N6147" i="8" s="1"/>
  <c r="H6147" i="8"/>
  <c r="M6147" i="8" s="1"/>
  <c r="G6147" i="8"/>
  <c r="L6147" i="8" s="1"/>
  <c r="F6147" i="8"/>
  <c r="K6147" i="8" s="1"/>
  <c r="H5870" i="8"/>
  <c r="M5870" i="8" s="1"/>
  <c r="F5870" i="8"/>
  <c r="K5870" i="8" s="1"/>
  <c r="J5870" i="8"/>
  <c r="O5870" i="8" s="1"/>
  <c r="I5870" i="8"/>
  <c r="N5870" i="8" s="1"/>
  <c r="G5870" i="8"/>
  <c r="L5870" i="8" s="1"/>
  <c r="H5570" i="8"/>
  <c r="M5570" i="8" s="1"/>
  <c r="I5570" i="8"/>
  <c r="N5570" i="8" s="1"/>
  <c r="G5570" i="8"/>
  <c r="L5570" i="8" s="1"/>
  <c r="F5570" i="8"/>
  <c r="K5570" i="8" s="1"/>
  <c r="J5570" i="8"/>
  <c r="O5570" i="8" s="1"/>
  <c r="G5348" i="8"/>
  <c r="L5348" i="8" s="1"/>
  <c r="J5348" i="8"/>
  <c r="O5348" i="8" s="1"/>
  <c r="I5348" i="8"/>
  <c r="N5348" i="8" s="1"/>
  <c r="H5348" i="8"/>
  <c r="M5348" i="8" s="1"/>
  <c r="F5348" i="8"/>
  <c r="K5348" i="8" s="1"/>
  <c r="J5050" i="8"/>
  <c r="O5050" i="8" s="1"/>
  <c r="I5050" i="8"/>
  <c r="N5050" i="8" s="1"/>
  <c r="G5050" i="8"/>
  <c r="L5050" i="8" s="1"/>
  <c r="H5050" i="8"/>
  <c r="M5050" i="8" s="1"/>
  <c r="F5050" i="8"/>
  <c r="K5050" i="8" s="1"/>
  <c r="J4769" i="8"/>
  <c r="O4769" i="8" s="1"/>
  <c r="F4769" i="8"/>
  <c r="K4769" i="8" s="1"/>
  <c r="I4769" i="8"/>
  <c r="N4769" i="8" s="1"/>
  <c r="H4769" i="8"/>
  <c r="M4769" i="8" s="1"/>
  <c r="G4769" i="8"/>
  <c r="L4769" i="8" s="1"/>
  <c r="J4448" i="8"/>
  <c r="O4448" i="8" s="1"/>
  <c r="F4448" i="8"/>
  <c r="K4448" i="8" s="1"/>
  <c r="I4448" i="8"/>
  <c r="N4448" i="8" s="1"/>
  <c r="H4448" i="8"/>
  <c r="M4448" i="8" s="1"/>
  <c r="G4448" i="8"/>
  <c r="L4448" i="8" s="1"/>
  <c r="G8730" i="8"/>
  <c r="L8730" i="8" s="1"/>
  <c r="F8730" i="8"/>
  <c r="K8730" i="8" s="1"/>
  <c r="I8730" i="8"/>
  <c r="N8730" i="8" s="1"/>
  <c r="H8730" i="8"/>
  <c r="M8730" i="8" s="1"/>
  <c r="J8730" i="8"/>
  <c r="O8730" i="8" s="1"/>
  <c r="I8447" i="8"/>
  <c r="N8447" i="8" s="1"/>
  <c r="H8447" i="8"/>
  <c r="M8447" i="8" s="1"/>
  <c r="G8447" i="8"/>
  <c r="L8447" i="8" s="1"/>
  <c r="F8447" i="8"/>
  <c r="K8447" i="8" s="1"/>
  <c r="J8447" i="8"/>
  <c r="O8447" i="8" s="1"/>
  <c r="J8188" i="8"/>
  <c r="O8188" i="8" s="1"/>
  <c r="I8188" i="8"/>
  <c r="N8188" i="8" s="1"/>
  <c r="H8188" i="8"/>
  <c r="M8188" i="8" s="1"/>
  <c r="G8188" i="8"/>
  <c r="L8188" i="8" s="1"/>
  <c r="F8188" i="8"/>
  <c r="K8188" i="8" s="1"/>
  <c r="G7928" i="8"/>
  <c r="L7928" i="8" s="1"/>
  <c r="J7928" i="8"/>
  <c r="O7928" i="8" s="1"/>
  <c r="I7928" i="8"/>
  <c r="N7928" i="8" s="1"/>
  <c r="H7928" i="8"/>
  <c r="M7928" i="8" s="1"/>
  <c r="F7928" i="8"/>
  <c r="K7928" i="8" s="1"/>
  <c r="I7728" i="8"/>
  <c r="N7728" i="8" s="1"/>
  <c r="H7728" i="8"/>
  <c r="M7728" i="8" s="1"/>
  <c r="G7728" i="8"/>
  <c r="L7728" i="8" s="1"/>
  <c r="F7728" i="8"/>
  <c r="K7728" i="8" s="1"/>
  <c r="J7728" i="8"/>
  <c r="O7728" i="8" s="1"/>
  <c r="J7489" i="8"/>
  <c r="O7489" i="8" s="1"/>
  <c r="I7489" i="8"/>
  <c r="N7489" i="8" s="1"/>
  <c r="H7489" i="8"/>
  <c r="M7489" i="8" s="1"/>
  <c r="G7489" i="8"/>
  <c r="L7489" i="8" s="1"/>
  <c r="F7489" i="8"/>
  <c r="K7489" i="8" s="1"/>
  <c r="I7246" i="8"/>
  <c r="N7246" i="8" s="1"/>
  <c r="J7246" i="8"/>
  <c r="O7246" i="8" s="1"/>
  <c r="H7246" i="8"/>
  <c r="M7246" i="8" s="1"/>
  <c r="G7246" i="8"/>
  <c r="L7246" i="8" s="1"/>
  <c r="F7246" i="8"/>
  <c r="K7246" i="8" s="1"/>
  <c r="F6948" i="8"/>
  <c r="K6948" i="8" s="1"/>
  <c r="J6948" i="8"/>
  <c r="O6948" i="8" s="1"/>
  <c r="I6948" i="8"/>
  <c r="N6948" i="8" s="1"/>
  <c r="H6948" i="8"/>
  <c r="M6948" i="8" s="1"/>
  <c r="G6948" i="8"/>
  <c r="L6948" i="8" s="1"/>
  <c r="J6706" i="8"/>
  <c r="O6706" i="8" s="1"/>
  <c r="F6706" i="8"/>
  <c r="K6706" i="8" s="1"/>
  <c r="G6706" i="8"/>
  <c r="L6706" i="8" s="1"/>
  <c r="H6706" i="8"/>
  <c r="M6706" i="8" s="1"/>
  <c r="I6706" i="8"/>
  <c r="N6706" i="8" s="1"/>
  <c r="J6469" i="8"/>
  <c r="O6469" i="8" s="1"/>
  <c r="I6469" i="8"/>
  <c r="N6469" i="8" s="1"/>
  <c r="H6469" i="8"/>
  <c r="M6469" i="8" s="1"/>
  <c r="G6469" i="8"/>
  <c r="L6469" i="8" s="1"/>
  <c r="F6469" i="8"/>
  <c r="K6469" i="8" s="1"/>
  <c r="I6248" i="8"/>
  <c r="N6248" i="8" s="1"/>
  <c r="H6248" i="8"/>
  <c r="M6248" i="8" s="1"/>
  <c r="G6248" i="8"/>
  <c r="L6248" i="8" s="1"/>
  <c r="F6248" i="8"/>
  <c r="K6248" i="8" s="1"/>
  <c r="J6248" i="8"/>
  <c r="O6248" i="8" s="1"/>
  <c r="I6090" i="8"/>
  <c r="N6090" i="8" s="1"/>
  <c r="J6090" i="8"/>
  <c r="O6090" i="8" s="1"/>
  <c r="H6090" i="8"/>
  <c r="M6090" i="8" s="1"/>
  <c r="G6090" i="8"/>
  <c r="L6090" i="8" s="1"/>
  <c r="F6090" i="8"/>
  <c r="K6090" i="8" s="1"/>
  <c r="F5806" i="8"/>
  <c r="K5806" i="8" s="1"/>
  <c r="J5806" i="8"/>
  <c r="O5806" i="8" s="1"/>
  <c r="I5806" i="8"/>
  <c r="N5806" i="8" s="1"/>
  <c r="H5806" i="8"/>
  <c r="M5806" i="8" s="1"/>
  <c r="G5806" i="8"/>
  <c r="L5806" i="8" s="1"/>
  <c r="J5626" i="8"/>
  <c r="O5626" i="8" s="1"/>
  <c r="I5626" i="8"/>
  <c r="N5626" i="8" s="1"/>
  <c r="H5626" i="8"/>
  <c r="M5626" i="8" s="1"/>
  <c r="G5626" i="8"/>
  <c r="L5626" i="8" s="1"/>
  <c r="F5626" i="8"/>
  <c r="K5626" i="8" s="1"/>
  <c r="I5370" i="8"/>
  <c r="N5370" i="8" s="1"/>
  <c r="J5370" i="8"/>
  <c r="O5370" i="8" s="1"/>
  <c r="F5370" i="8"/>
  <c r="K5370" i="8" s="1"/>
  <c r="H5370" i="8"/>
  <c r="M5370" i="8" s="1"/>
  <c r="G5370" i="8"/>
  <c r="L5370" i="8" s="1"/>
  <c r="G5228" i="8"/>
  <c r="L5228" i="8" s="1"/>
  <c r="J5228" i="8"/>
  <c r="O5228" i="8" s="1"/>
  <c r="I5228" i="8"/>
  <c r="N5228" i="8" s="1"/>
  <c r="H5228" i="8"/>
  <c r="M5228" i="8" s="1"/>
  <c r="F5228" i="8"/>
  <c r="K5228" i="8" s="1"/>
  <c r="J5027" i="8"/>
  <c r="O5027" i="8" s="1"/>
  <c r="I5027" i="8"/>
  <c r="N5027" i="8" s="1"/>
  <c r="H5027" i="8"/>
  <c r="M5027" i="8" s="1"/>
  <c r="G5027" i="8"/>
  <c r="L5027" i="8" s="1"/>
  <c r="F5027" i="8"/>
  <c r="K5027" i="8" s="1"/>
  <c r="J4847" i="8"/>
  <c r="O4847" i="8" s="1"/>
  <c r="I4847" i="8"/>
  <c r="N4847" i="8" s="1"/>
  <c r="H4847" i="8"/>
  <c r="M4847" i="8" s="1"/>
  <c r="G4847" i="8"/>
  <c r="L4847" i="8" s="1"/>
  <c r="F4847" i="8"/>
  <c r="K4847" i="8" s="1"/>
  <c r="J4669" i="8"/>
  <c r="O4669" i="8" s="1"/>
  <c r="I4669" i="8"/>
  <c r="N4669" i="8" s="1"/>
  <c r="H4669" i="8"/>
  <c r="M4669" i="8" s="1"/>
  <c r="G4669" i="8"/>
  <c r="L4669" i="8" s="1"/>
  <c r="F4669" i="8"/>
  <c r="K4669" i="8" s="1"/>
  <c r="J4486" i="8"/>
  <c r="O4486" i="8" s="1"/>
  <c r="I4486" i="8"/>
  <c r="N4486" i="8" s="1"/>
  <c r="H4486" i="8"/>
  <c r="M4486" i="8" s="1"/>
  <c r="G4486" i="8"/>
  <c r="L4486" i="8" s="1"/>
  <c r="F4486" i="8"/>
  <c r="K4486" i="8" s="1"/>
  <c r="J8690" i="8"/>
  <c r="O8690" i="8" s="1"/>
  <c r="I8690" i="8"/>
  <c r="N8690" i="8" s="1"/>
  <c r="H8690" i="8"/>
  <c r="M8690" i="8" s="1"/>
  <c r="G8690" i="8"/>
  <c r="L8690" i="8" s="1"/>
  <c r="F8690" i="8"/>
  <c r="K8690" i="8" s="1"/>
  <c r="F8448" i="8"/>
  <c r="K8448" i="8" s="1"/>
  <c r="J8448" i="8"/>
  <c r="O8448" i="8" s="1"/>
  <c r="I8448" i="8"/>
  <c r="N8448" i="8" s="1"/>
  <c r="H8448" i="8"/>
  <c r="M8448" i="8" s="1"/>
  <c r="G8448" i="8"/>
  <c r="L8448" i="8" s="1"/>
  <c r="J8228" i="8"/>
  <c r="O8228" i="8" s="1"/>
  <c r="I8228" i="8"/>
  <c r="N8228" i="8" s="1"/>
  <c r="H8228" i="8"/>
  <c r="M8228" i="8" s="1"/>
  <c r="G8228" i="8"/>
  <c r="L8228" i="8" s="1"/>
  <c r="F8228" i="8"/>
  <c r="K8228" i="8" s="1"/>
  <c r="H7965" i="8"/>
  <c r="M7965" i="8" s="1"/>
  <c r="G7965" i="8"/>
  <c r="L7965" i="8" s="1"/>
  <c r="F7965" i="8"/>
  <c r="K7965" i="8" s="1"/>
  <c r="J7965" i="8"/>
  <c r="O7965" i="8" s="1"/>
  <c r="I7965" i="8"/>
  <c r="N7965" i="8" s="1"/>
  <c r="I7708" i="8"/>
  <c r="N7708" i="8" s="1"/>
  <c r="H7708" i="8"/>
  <c r="M7708" i="8" s="1"/>
  <c r="G7708" i="8"/>
  <c r="L7708" i="8" s="1"/>
  <c r="F7708" i="8"/>
  <c r="K7708" i="8" s="1"/>
  <c r="J7708" i="8"/>
  <c r="O7708" i="8" s="1"/>
  <c r="G7505" i="8"/>
  <c r="L7505" i="8" s="1"/>
  <c r="H7505" i="8"/>
  <c r="M7505" i="8" s="1"/>
  <c r="F7505" i="8"/>
  <c r="K7505" i="8" s="1"/>
  <c r="J7505" i="8"/>
  <c r="O7505" i="8" s="1"/>
  <c r="I7505" i="8"/>
  <c r="N7505" i="8" s="1"/>
  <c r="I7208" i="8"/>
  <c r="N7208" i="8" s="1"/>
  <c r="H7208" i="8"/>
  <c r="M7208" i="8" s="1"/>
  <c r="G7208" i="8"/>
  <c r="L7208" i="8" s="1"/>
  <c r="F7208" i="8"/>
  <c r="K7208" i="8" s="1"/>
  <c r="J7208" i="8"/>
  <c r="O7208" i="8" s="1"/>
  <c r="F6988" i="8"/>
  <c r="K6988" i="8" s="1"/>
  <c r="H6988" i="8"/>
  <c r="M6988" i="8" s="1"/>
  <c r="I6988" i="8"/>
  <c r="N6988" i="8" s="1"/>
  <c r="J6988" i="8"/>
  <c r="O6988" i="8" s="1"/>
  <c r="G6988" i="8"/>
  <c r="L6988" i="8" s="1"/>
  <c r="F6748" i="8"/>
  <c r="K6748" i="8" s="1"/>
  <c r="J6748" i="8"/>
  <c r="O6748" i="8" s="1"/>
  <c r="I6748" i="8"/>
  <c r="N6748" i="8" s="1"/>
  <c r="H6748" i="8"/>
  <c r="M6748" i="8" s="1"/>
  <c r="G6748" i="8"/>
  <c r="L6748" i="8" s="1"/>
  <c r="G6527" i="8"/>
  <c r="L6527" i="8" s="1"/>
  <c r="F6527" i="8"/>
  <c r="K6527" i="8" s="1"/>
  <c r="J6527" i="8"/>
  <c r="O6527" i="8" s="1"/>
  <c r="I6527" i="8"/>
  <c r="N6527" i="8" s="1"/>
  <c r="H6527" i="8"/>
  <c r="M6527" i="8" s="1"/>
  <c r="G6327" i="8"/>
  <c r="L6327" i="8" s="1"/>
  <c r="F6327" i="8"/>
  <c r="K6327" i="8" s="1"/>
  <c r="J6327" i="8"/>
  <c r="O6327" i="8" s="1"/>
  <c r="I6327" i="8"/>
  <c r="N6327" i="8" s="1"/>
  <c r="H6327" i="8"/>
  <c r="M6327" i="8" s="1"/>
  <c r="J6085" i="8"/>
  <c r="O6085" i="8" s="1"/>
  <c r="F6085" i="8"/>
  <c r="K6085" i="8" s="1"/>
  <c r="I6085" i="8"/>
  <c r="N6085" i="8" s="1"/>
  <c r="H6085" i="8"/>
  <c r="M6085" i="8" s="1"/>
  <c r="G6085" i="8"/>
  <c r="L6085" i="8" s="1"/>
  <c r="F5886" i="8"/>
  <c r="K5886" i="8" s="1"/>
  <c r="H5886" i="8"/>
  <c r="M5886" i="8" s="1"/>
  <c r="J5886" i="8"/>
  <c r="O5886" i="8" s="1"/>
  <c r="I5886" i="8"/>
  <c r="N5886" i="8" s="1"/>
  <c r="G5886" i="8"/>
  <c r="L5886" i="8" s="1"/>
  <c r="J5647" i="8"/>
  <c r="O5647" i="8" s="1"/>
  <c r="I5647" i="8"/>
  <c r="N5647" i="8" s="1"/>
  <c r="H5647" i="8"/>
  <c r="M5647" i="8" s="1"/>
  <c r="G5647" i="8"/>
  <c r="L5647" i="8" s="1"/>
  <c r="F5647" i="8"/>
  <c r="K5647" i="8" s="1"/>
  <c r="G5108" i="8"/>
  <c r="L5108" i="8" s="1"/>
  <c r="J5108" i="8"/>
  <c r="O5108" i="8" s="1"/>
  <c r="I5108" i="8"/>
  <c r="N5108" i="8" s="1"/>
  <c r="H5108" i="8"/>
  <c r="M5108" i="8" s="1"/>
  <c r="F5108" i="8"/>
  <c r="K5108" i="8" s="1"/>
  <c r="H7567" i="8"/>
  <c r="M7567" i="8" s="1"/>
  <c r="I7567" i="8"/>
  <c r="N7567" i="8" s="1"/>
  <c r="F7567" i="8"/>
  <c r="K7567" i="8" s="1"/>
  <c r="J7567" i="8"/>
  <c r="O7567" i="8" s="1"/>
  <c r="G7567" i="8"/>
  <c r="L7567" i="8" s="1"/>
  <c r="F8746" i="8"/>
  <c r="K8746" i="8" s="1"/>
  <c r="H8746" i="8"/>
  <c r="M8746" i="8" s="1"/>
  <c r="J8746" i="8"/>
  <c r="O8746" i="8" s="1"/>
  <c r="I8746" i="8"/>
  <c r="N8746" i="8" s="1"/>
  <c r="G8746" i="8"/>
  <c r="L8746" i="8" s="1"/>
  <c r="H8647" i="8"/>
  <c r="M8647" i="8" s="1"/>
  <c r="F8647" i="8"/>
  <c r="K8647" i="8" s="1"/>
  <c r="J8647" i="8"/>
  <c r="O8647" i="8" s="1"/>
  <c r="I8647" i="8"/>
  <c r="N8647" i="8" s="1"/>
  <c r="G8647" i="8"/>
  <c r="L8647" i="8" s="1"/>
  <c r="H8545" i="8"/>
  <c r="M8545" i="8" s="1"/>
  <c r="G8545" i="8"/>
  <c r="L8545" i="8" s="1"/>
  <c r="F8545" i="8"/>
  <c r="K8545" i="8" s="1"/>
  <c r="I8545" i="8"/>
  <c r="N8545" i="8" s="1"/>
  <c r="J8545" i="8"/>
  <c r="O8545" i="8" s="1"/>
  <c r="G8404" i="8"/>
  <c r="L8404" i="8" s="1"/>
  <c r="I8404" i="8"/>
  <c r="N8404" i="8" s="1"/>
  <c r="J8404" i="8"/>
  <c r="O8404" i="8" s="1"/>
  <c r="H8404" i="8"/>
  <c r="M8404" i="8" s="1"/>
  <c r="F8404" i="8"/>
  <c r="K8404" i="8" s="1"/>
  <c r="J8264" i="8"/>
  <c r="O8264" i="8" s="1"/>
  <c r="I8264" i="8"/>
  <c r="N8264" i="8" s="1"/>
  <c r="H8264" i="8"/>
  <c r="M8264" i="8" s="1"/>
  <c r="G8264" i="8"/>
  <c r="L8264" i="8" s="1"/>
  <c r="F8264" i="8"/>
  <c r="K8264" i="8" s="1"/>
  <c r="J8146" i="8"/>
  <c r="O8146" i="8" s="1"/>
  <c r="F8146" i="8"/>
  <c r="K8146" i="8" s="1"/>
  <c r="G8146" i="8"/>
  <c r="L8146" i="8" s="1"/>
  <c r="I8146" i="8"/>
  <c r="N8146" i="8" s="1"/>
  <c r="H8146" i="8"/>
  <c r="M8146" i="8" s="1"/>
  <c r="J8006" i="8"/>
  <c r="O8006" i="8" s="1"/>
  <c r="I8006" i="8"/>
  <c r="N8006" i="8" s="1"/>
  <c r="H8006" i="8"/>
  <c r="M8006" i="8" s="1"/>
  <c r="G8006" i="8"/>
  <c r="L8006" i="8" s="1"/>
  <c r="F8006" i="8"/>
  <c r="K8006" i="8" s="1"/>
  <c r="J7903" i="8"/>
  <c r="O7903" i="8" s="1"/>
  <c r="I7903" i="8"/>
  <c r="N7903" i="8" s="1"/>
  <c r="H7903" i="8"/>
  <c r="M7903" i="8" s="1"/>
  <c r="G7903" i="8"/>
  <c r="L7903" i="8" s="1"/>
  <c r="F7903" i="8"/>
  <c r="K7903" i="8" s="1"/>
  <c r="I7766" i="8"/>
  <c r="N7766" i="8" s="1"/>
  <c r="G7766" i="8"/>
  <c r="L7766" i="8" s="1"/>
  <c r="F7766" i="8"/>
  <c r="K7766" i="8" s="1"/>
  <c r="J7766" i="8"/>
  <c r="O7766" i="8" s="1"/>
  <c r="H7766" i="8"/>
  <c r="M7766" i="8" s="1"/>
  <c r="I7643" i="8"/>
  <c r="N7643" i="8" s="1"/>
  <c r="H7643" i="8"/>
  <c r="M7643" i="8" s="1"/>
  <c r="G7643" i="8"/>
  <c r="L7643" i="8" s="1"/>
  <c r="F7643" i="8"/>
  <c r="K7643" i="8" s="1"/>
  <c r="J7643" i="8"/>
  <c r="O7643" i="8" s="1"/>
  <c r="J7525" i="8"/>
  <c r="O7525" i="8" s="1"/>
  <c r="I7525" i="8"/>
  <c r="N7525" i="8" s="1"/>
  <c r="H7525" i="8"/>
  <c r="M7525" i="8" s="1"/>
  <c r="G7525" i="8"/>
  <c r="L7525" i="8" s="1"/>
  <c r="F7525" i="8"/>
  <c r="K7525" i="8" s="1"/>
  <c r="J7408" i="8"/>
  <c r="O7408" i="8" s="1"/>
  <c r="I7408" i="8"/>
  <c r="N7408" i="8" s="1"/>
  <c r="F7408" i="8"/>
  <c r="K7408" i="8" s="1"/>
  <c r="H7408" i="8"/>
  <c r="M7408" i="8" s="1"/>
  <c r="G7408" i="8"/>
  <c r="L7408" i="8" s="1"/>
  <c r="J7265" i="8"/>
  <c r="O7265" i="8" s="1"/>
  <c r="F7265" i="8"/>
  <c r="K7265" i="8" s="1"/>
  <c r="G7265" i="8"/>
  <c r="L7265" i="8" s="1"/>
  <c r="I7265" i="8"/>
  <c r="N7265" i="8" s="1"/>
  <c r="H7265" i="8"/>
  <c r="M7265" i="8" s="1"/>
  <c r="H7122" i="8"/>
  <c r="M7122" i="8" s="1"/>
  <c r="G7122" i="8"/>
  <c r="L7122" i="8" s="1"/>
  <c r="F7122" i="8"/>
  <c r="K7122" i="8" s="1"/>
  <c r="J7122" i="8"/>
  <c r="O7122" i="8" s="1"/>
  <c r="I7122" i="8"/>
  <c r="N7122" i="8" s="1"/>
  <c r="I7027" i="8"/>
  <c r="N7027" i="8" s="1"/>
  <c r="J7027" i="8"/>
  <c r="O7027" i="8" s="1"/>
  <c r="H7027" i="8"/>
  <c r="M7027" i="8" s="1"/>
  <c r="G7027" i="8"/>
  <c r="L7027" i="8" s="1"/>
  <c r="F7027" i="8"/>
  <c r="K7027" i="8" s="1"/>
  <c r="G6565" i="8"/>
  <c r="L6565" i="8" s="1"/>
  <c r="H6565" i="8"/>
  <c r="M6565" i="8" s="1"/>
  <c r="F6565" i="8"/>
  <c r="K6565" i="8" s="1"/>
  <c r="J6565" i="8"/>
  <c r="O6565" i="8" s="1"/>
  <c r="I6565" i="8"/>
  <c r="N6565" i="8" s="1"/>
  <c r="H8722" i="8"/>
  <c r="M8722" i="8" s="1"/>
  <c r="J8722" i="8"/>
  <c r="O8722" i="8" s="1"/>
  <c r="I8722" i="8"/>
  <c r="N8722" i="8" s="1"/>
  <c r="G8722" i="8"/>
  <c r="L8722" i="8" s="1"/>
  <c r="F8722" i="8"/>
  <c r="K8722" i="8" s="1"/>
  <c r="H8682" i="8"/>
  <c r="M8682" i="8" s="1"/>
  <c r="J8682" i="8"/>
  <c r="O8682" i="8" s="1"/>
  <c r="I8682" i="8"/>
  <c r="N8682" i="8" s="1"/>
  <c r="G8682" i="8"/>
  <c r="L8682" i="8" s="1"/>
  <c r="F8682" i="8"/>
  <c r="K8682" i="8" s="1"/>
  <c r="J8622" i="8"/>
  <c r="O8622" i="8" s="1"/>
  <c r="I8622" i="8"/>
  <c r="N8622" i="8" s="1"/>
  <c r="G8622" i="8"/>
  <c r="L8622" i="8" s="1"/>
  <c r="F8622" i="8"/>
  <c r="K8622" i="8" s="1"/>
  <c r="H8622" i="8"/>
  <c r="M8622" i="8" s="1"/>
  <c r="H8525" i="8"/>
  <c r="M8525" i="8" s="1"/>
  <c r="G8525" i="8"/>
  <c r="L8525" i="8" s="1"/>
  <c r="F8525" i="8"/>
  <c r="K8525" i="8" s="1"/>
  <c r="J8525" i="8"/>
  <c r="O8525" i="8" s="1"/>
  <c r="I8525" i="8"/>
  <c r="N8525" i="8" s="1"/>
  <c r="J8465" i="8"/>
  <c r="O8465" i="8" s="1"/>
  <c r="I8465" i="8"/>
  <c r="N8465" i="8" s="1"/>
  <c r="H8465" i="8"/>
  <c r="M8465" i="8" s="1"/>
  <c r="G8465" i="8"/>
  <c r="L8465" i="8" s="1"/>
  <c r="F8465" i="8"/>
  <c r="K8465" i="8" s="1"/>
  <c r="F8403" i="8"/>
  <c r="K8403" i="8" s="1"/>
  <c r="J8403" i="8"/>
  <c r="O8403" i="8" s="1"/>
  <c r="I8403" i="8"/>
  <c r="N8403" i="8" s="1"/>
  <c r="H8403" i="8"/>
  <c r="M8403" i="8" s="1"/>
  <c r="G8403" i="8"/>
  <c r="L8403" i="8" s="1"/>
  <c r="I8345" i="8"/>
  <c r="N8345" i="8" s="1"/>
  <c r="H8345" i="8"/>
  <c r="M8345" i="8" s="1"/>
  <c r="G8345" i="8"/>
  <c r="L8345" i="8" s="1"/>
  <c r="F8345" i="8"/>
  <c r="K8345" i="8" s="1"/>
  <c r="J8345" i="8"/>
  <c r="O8345" i="8" s="1"/>
  <c r="G8286" i="8"/>
  <c r="L8286" i="8" s="1"/>
  <c r="F8286" i="8"/>
  <c r="K8286" i="8" s="1"/>
  <c r="I8286" i="8"/>
  <c r="N8286" i="8" s="1"/>
  <c r="J8286" i="8"/>
  <c r="O8286" i="8" s="1"/>
  <c r="H8286" i="8"/>
  <c r="M8286" i="8" s="1"/>
  <c r="J8221" i="8"/>
  <c r="O8221" i="8" s="1"/>
  <c r="I8221" i="8"/>
  <c r="N8221" i="8" s="1"/>
  <c r="H8221" i="8"/>
  <c r="M8221" i="8" s="1"/>
  <c r="G8221" i="8"/>
  <c r="L8221" i="8" s="1"/>
  <c r="F8221" i="8"/>
  <c r="K8221" i="8" s="1"/>
  <c r="J8162" i="8"/>
  <c r="O8162" i="8" s="1"/>
  <c r="I8162" i="8"/>
  <c r="N8162" i="8" s="1"/>
  <c r="H8162" i="8"/>
  <c r="M8162" i="8" s="1"/>
  <c r="G8162" i="8"/>
  <c r="L8162" i="8" s="1"/>
  <c r="F8162" i="8"/>
  <c r="K8162" i="8" s="1"/>
  <c r="I8065" i="8"/>
  <c r="N8065" i="8" s="1"/>
  <c r="J8065" i="8"/>
  <c r="O8065" i="8" s="1"/>
  <c r="H8065" i="8"/>
  <c r="M8065" i="8" s="1"/>
  <c r="G8065" i="8"/>
  <c r="L8065" i="8" s="1"/>
  <c r="F8065" i="8"/>
  <c r="K8065" i="8" s="1"/>
  <c r="I8002" i="8"/>
  <c r="N8002" i="8" s="1"/>
  <c r="J8002" i="8"/>
  <c r="O8002" i="8" s="1"/>
  <c r="H8002" i="8"/>
  <c r="M8002" i="8" s="1"/>
  <c r="G8002" i="8"/>
  <c r="L8002" i="8" s="1"/>
  <c r="F8002" i="8"/>
  <c r="K8002" i="8" s="1"/>
  <c r="H7945" i="8"/>
  <c r="M7945" i="8" s="1"/>
  <c r="G7945" i="8"/>
  <c r="L7945" i="8" s="1"/>
  <c r="F7945" i="8"/>
  <c r="K7945" i="8" s="1"/>
  <c r="J7945" i="8"/>
  <c r="O7945" i="8" s="1"/>
  <c r="I7945" i="8"/>
  <c r="N7945" i="8" s="1"/>
  <c r="H7885" i="8"/>
  <c r="M7885" i="8" s="1"/>
  <c r="G7885" i="8"/>
  <c r="L7885" i="8" s="1"/>
  <c r="F7885" i="8"/>
  <c r="K7885" i="8" s="1"/>
  <c r="J7885" i="8"/>
  <c r="O7885" i="8" s="1"/>
  <c r="I7885" i="8"/>
  <c r="N7885" i="8" s="1"/>
  <c r="H7825" i="8"/>
  <c r="M7825" i="8" s="1"/>
  <c r="G7825" i="8"/>
  <c r="L7825" i="8" s="1"/>
  <c r="F7825" i="8"/>
  <c r="K7825" i="8" s="1"/>
  <c r="J7825" i="8"/>
  <c r="O7825" i="8" s="1"/>
  <c r="I7825" i="8"/>
  <c r="N7825" i="8" s="1"/>
  <c r="J7763" i="8"/>
  <c r="O7763" i="8" s="1"/>
  <c r="I7763" i="8"/>
  <c r="N7763" i="8" s="1"/>
  <c r="H7763" i="8"/>
  <c r="M7763" i="8" s="1"/>
  <c r="G7763" i="8"/>
  <c r="L7763" i="8" s="1"/>
  <c r="F7763" i="8"/>
  <c r="K7763" i="8" s="1"/>
  <c r="G7704" i="8"/>
  <c r="L7704" i="8" s="1"/>
  <c r="J7704" i="8"/>
  <c r="O7704" i="8" s="1"/>
  <c r="I7704" i="8"/>
  <c r="N7704" i="8" s="1"/>
  <c r="H7704" i="8"/>
  <c r="M7704" i="8" s="1"/>
  <c r="F7704" i="8"/>
  <c r="K7704" i="8" s="1"/>
  <c r="H7623" i="8"/>
  <c r="M7623" i="8" s="1"/>
  <c r="J7623" i="8"/>
  <c r="O7623" i="8" s="1"/>
  <c r="I7623" i="8"/>
  <c r="N7623" i="8" s="1"/>
  <c r="G7623" i="8"/>
  <c r="L7623" i="8" s="1"/>
  <c r="F7623" i="8"/>
  <c r="K7623" i="8" s="1"/>
  <c r="I7564" i="8"/>
  <c r="N7564" i="8" s="1"/>
  <c r="H7564" i="8"/>
  <c r="M7564" i="8" s="1"/>
  <c r="G7564" i="8"/>
  <c r="L7564" i="8" s="1"/>
  <c r="F7564" i="8"/>
  <c r="K7564" i="8" s="1"/>
  <c r="J7564" i="8"/>
  <c r="O7564" i="8" s="1"/>
  <c r="I7484" i="8"/>
  <c r="N7484" i="8" s="1"/>
  <c r="H7484" i="8"/>
  <c r="M7484" i="8" s="1"/>
  <c r="G7484" i="8"/>
  <c r="L7484" i="8" s="1"/>
  <c r="F7484" i="8"/>
  <c r="K7484" i="8" s="1"/>
  <c r="J7484" i="8"/>
  <c r="O7484" i="8" s="1"/>
  <c r="J7404" i="8"/>
  <c r="O7404" i="8" s="1"/>
  <c r="I7404" i="8"/>
  <c r="N7404" i="8" s="1"/>
  <c r="H7404" i="8"/>
  <c r="M7404" i="8" s="1"/>
  <c r="G7404" i="8"/>
  <c r="L7404" i="8" s="1"/>
  <c r="F7404" i="8"/>
  <c r="K7404" i="8" s="1"/>
  <c r="G7346" i="8"/>
  <c r="L7346" i="8" s="1"/>
  <c r="J7346" i="8"/>
  <c r="O7346" i="8" s="1"/>
  <c r="I7346" i="8"/>
  <c r="N7346" i="8" s="1"/>
  <c r="H7346" i="8"/>
  <c r="M7346" i="8" s="1"/>
  <c r="F7346" i="8"/>
  <c r="K7346" i="8" s="1"/>
  <c r="J7283" i="8"/>
  <c r="O7283" i="8" s="1"/>
  <c r="I7283" i="8"/>
  <c r="N7283" i="8" s="1"/>
  <c r="H7283" i="8"/>
  <c r="M7283" i="8" s="1"/>
  <c r="G7283" i="8"/>
  <c r="L7283" i="8" s="1"/>
  <c r="F7283" i="8"/>
  <c r="K7283" i="8" s="1"/>
  <c r="I7206" i="8"/>
  <c r="N7206" i="8" s="1"/>
  <c r="G7206" i="8"/>
  <c r="L7206" i="8" s="1"/>
  <c r="F7206" i="8"/>
  <c r="K7206" i="8" s="1"/>
  <c r="J7206" i="8"/>
  <c r="O7206" i="8" s="1"/>
  <c r="H7206" i="8"/>
  <c r="M7206" i="8" s="1"/>
  <c r="J7145" i="8"/>
  <c r="O7145" i="8" s="1"/>
  <c r="F7145" i="8"/>
  <c r="K7145" i="8" s="1"/>
  <c r="H7145" i="8"/>
  <c r="M7145" i="8" s="1"/>
  <c r="I7145" i="8"/>
  <c r="N7145" i="8" s="1"/>
  <c r="G7145" i="8"/>
  <c r="L7145" i="8" s="1"/>
  <c r="J7084" i="8"/>
  <c r="O7084" i="8" s="1"/>
  <c r="I7084" i="8"/>
  <c r="N7084" i="8" s="1"/>
  <c r="H7084" i="8"/>
  <c r="M7084" i="8" s="1"/>
  <c r="G7084" i="8"/>
  <c r="L7084" i="8" s="1"/>
  <c r="F7084" i="8"/>
  <c r="K7084" i="8" s="1"/>
  <c r="G7025" i="8"/>
  <c r="L7025" i="8" s="1"/>
  <c r="J7025" i="8"/>
  <c r="O7025" i="8" s="1"/>
  <c r="I7025" i="8"/>
  <c r="N7025" i="8" s="1"/>
  <c r="H7025" i="8"/>
  <c r="M7025" i="8" s="1"/>
  <c r="F7025" i="8"/>
  <c r="K7025" i="8" s="1"/>
  <c r="G6965" i="8"/>
  <c r="L6965" i="8" s="1"/>
  <c r="J6965" i="8"/>
  <c r="O6965" i="8" s="1"/>
  <c r="I6965" i="8"/>
  <c r="N6965" i="8" s="1"/>
  <c r="H6965" i="8"/>
  <c r="M6965" i="8" s="1"/>
  <c r="F6965" i="8"/>
  <c r="K6965" i="8" s="1"/>
  <c r="J6904" i="8"/>
  <c r="O6904" i="8" s="1"/>
  <c r="I6904" i="8"/>
  <c r="N6904" i="8" s="1"/>
  <c r="H6904" i="8"/>
  <c r="M6904" i="8" s="1"/>
  <c r="G6904" i="8"/>
  <c r="L6904" i="8" s="1"/>
  <c r="F6904" i="8"/>
  <c r="K6904" i="8" s="1"/>
  <c r="H6842" i="8"/>
  <c r="M6842" i="8" s="1"/>
  <c r="G6842" i="8"/>
  <c r="L6842" i="8" s="1"/>
  <c r="F6842" i="8"/>
  <c r="K6842" i="8" s="1"/>
  <c r="J6842" i="8"/>
  <c r="O6842" i="8" s="1"/>
  <c r="I6842" i="8"/>
  <c r="N6842" i="8" s="1"/>
  <c r="G6765" i="8"/>
  <c r="L6765" i="8" s="1"/>
  <c r="J6765" i="8"/>
  <c r="O6765" i="8" s="1"/>
  <c r="I6765" i="8"/>
  <c r="N6765" i="8" s="1"/>
  <c r="H6765" i="8"/>
  <c r="M6765" i="8" s="1"/>
  <c r="F6765" i="8"/>
  <c r="K6765" i="8" s="1"/>
  <c r="G7984" i="8"/>
  <c r="L7984" i="8" s="1"/>
  <c r="H7984" i="8"/>
  <c r="M7984" i="8" s="1"/>
  <c r="J7984" i="8"/>
  <c r="O7984" i="8" s="1"/>
  <c r="I7984" i="8"/>
  <c r="N7984" i="8" s="1"/>
  <c r="F7984" i="8"/>
  <c r="K7984" i="8" s="1"/>
  <c r="J7961" i="8"/>
  <c r="O7961" i="8" s="1"/>
  <c r="F7961" i="8"/>
  <c r="K7961" i="8" s="1"/>
  <c r="I7961" i="8"/>
  <c r="N7961" i="8" s="1"/>
  <c r="H7961" i="8"/>
  <c r="M7961" i="8" s="1"/>
  <c r="G7961" i="8"/>
  <c r="L7961" i="8" s="1"/>
  <c r="J7940" i="8"/>
  <c r="O7940" i="8" s="1"/>
  <c r="I7940" i="8"/>
  <c r="N7940" i="8" s="1"/>
  <c r="H7940" i="8"/>
  <c r="M7940" i="8" s="1"/>
  <c r="G7940" i="8"/>
  <c r="L7940" i="8" s="1"/>
  <c r="F7940" i="8"/>
  <c r="K7940" i="8" s="1"/>
  <c r="J7921" i="8"/>
  <c r="O7921" i="8" s="1"/>
  <c r="F7921" i="8"/>
  <c r="K7921" i="8" s="1"/>
  <c r="G7921" i="8"/>
  <c r="L7921" i="8" s="1"/>
  <c r="I7921" i="8"/>
  <c r="N7921" i="8" s="1"/>
  <c r="H7921" i="8"/>
  <c r="M7921" i="8" s="1"/>
  <c r="J7899" i="8"/>
  <c r="O7899" i="8" s="1"/>
  <c r="I7899" i="8"/>
  <c r="N7899" i="8" s="1"/>
  <c r="H7899" i="8"/>
  <c r="M7899" i="8" s="1"/>
  <c r="G7899" i="8"/>
  <c r="L7899" i="8" s="1"/>
  <c r="F7899" i="8"/>
  <c r="K7899" i="8" s="1"/>
  <c r="J7881" i="8"/>
  <c r="O7881" i="8" s="1"/>
  <c r="F7881" i="8"/>
  <c r="K7881" i="8" s="1"/>
  <c r="G7881" i="8"/>
  <c r="L7881" i="8" s="1"/>
  <c r="I7881" i="8"/>
  <c r="N7881" i="8" s="1"/>
  <c r="H7881" i="8"/>
  <c r="M7881" i="8" s="1"/>
  <c r="I7862" i="8"/>
  <c r="N7862" i="8" s="1"/>
  <c r="J7862" i="8"/>
  <c r="O7862" i="8" s="1"/>
  <c r="H7862" i="8"/>
  <c r="M7862" i="8" s="1"/>
  <c r="G7862" i="8"/>
  <c r="L7862" i="8" s="1"/>
  <c r="F7862" i="8"/>
  <c r="K7862" i="8" s="1"/>
  <c r="J7839" i="8"/>
  <c r="O7839" i="8" s="1"/>
  <c r="I7839" i="8"/>
  <c r="N7839" i="8" s="1"/>
  <c r="H7839" i="8"/>
  <c r="M7839" i="8" s="1"/>
  <c r="G7839" i="8"/>
  <c r="L7839" i="8" s="1"/>
  <c r="F7839" i="8"/>
  <c r="K7839" i="8" s="1"/>
  <c r="J7819" i="8"/>
  <c r="O7819" i="8" s="1"/>
  <c r="I7819" i="8"/>
  <c r="N7819" i="8" s="1"/>
  <c r="H7819" i="8"/>
  <c r="M7819" i="8" s="1"/>
  <c r="G7819" i="8"/>
  <c r="L7819" i="8" s="1"/>
  <c r="F7819" i="8"/>
  <c r="K7819" i="8" s="1"/>
  <c r="J7801" i="8"/>
  <c r="O7801" i="8" s="1"/>
  <c r="F7801" i="8"/>
  <c r="K7801" i="8" s="1"/>
  <c r="I7801" i="8"/>
  <c r="N7801" i="8" s="1"/>
  <c r="H7801" i="8"/>
  <c r="M7801" i="8" s="1"/>
  <c r="G7801" i="8"/>
  <c r="L7801" i="8" s="1"/>
  <c r="I7782" i="8"/>
  <c r="N7782" i="8" s="1"/>
  <c r="J7782" i="8"/>
  <c r="O7782" i="8" s="1"/>
  <c r="F7782" i="8"/>
  <c r="K7782" i="8" s="1"/>
  <c r="H7782" i="8"/>
  <c r="M7782" i="8" s="1"/>
  <c r="G7782" i="8"/>
  <c r="L7782" i="8" s="1"/>
  <c r="J7762" i="8"/>
  <c r="O7762" i="8" s="1"/>
  <c r="I7762" i="8"/>
  <c r="N7762" i="8" s="1"/>
  <c r="H7762" i="8"/>
  <c r="M7762" i="8" s="1"/>
  <c r="G7762" i="8"/>
  <c r="L7762" i="8" s="1"/>
  <c r="F7762" i="8"/>
  <c r="K7762" i="8" s="1"/>
  <c r="H7739" i="8"/>
  <c r="M7739" i="8" s="1"/>
  <c r="F7739" i="8"/>
  <c r="K7739" i="8" s="1"/>
  <c r="J7739" i="8"/>
  <c r="O7739" i="8" s="1"/>
  <c r="I7739" i="8"/>
  <c r="N7739" i="8" s="1"/>
  <c r="G7739" i="8"/>
  <c r="L7739" i="8" s="1"/>
  <c r="F7719" i="8"/>
  <c r="K7719" i="8" s="1"/>
  <c r="H7719" i="8"/>
  <c r="M7719" i="8" s="1"/>
  <c r="J7719" i="8"/>
  <c r="O7719" i="8" s="1"/>
  <c r="I7719" i="8"/>
  <c r="N7719" i="8" s="1"/>
  <c r="G7719" i="8"/>
  <c r="L7719" i="8" s="1"/>
  <c r="G7700" i="8"/>
  <c r="L7700" i="8" s="1"/>
  <c r="J7700" i="8"/>
  <c r="O7700" i="8" s="1"/>
  <c r="I7700" i="8"/>
  <c r="N7700" i="8" s="1"/>
  <c r="H7700" i="8"/>
  <c r="M7700" i="8" s="1"/>
  <c r="F7700" i="8"/>
  <c r="K7700" i="8" s="1"/>
  <c r="J7683" i="8"/>
  <c r="O7683" i="8" s="1"/>
  <c r="I7683" i="8"/>
  <c r="N7683" i="8" s="1"/>
  <c r="H7683" i="8"/>
  <c r="M7683" i="8" s="1"/>
  <c r="G7683" i="8"/>
  <c r="L7683" i="8" s="1"/>
  <c r="F7683" i="8"/>
  <c r="K7683" i="8" s="1"/>
  <c r="J7663" i="8"/>
  <c r="O7663" i="8" s="1"/>
  <c r="I7663" i="8"/>
  <c r="N7663" i="8" s="1"/>
  <c r="H7663" i="8"/>
  <c r="M7663" i="8" s="1"/>
  <c r="G7663" i="8"/>
  <c r="L7663" i="8" s="1"/>
  <c r="F7663" i="8"/>
  <c r="K7663" i="8" s="1"/>
  <c r="J7639" i="8"/>
  <c r="O7639" i="8" s="1"/>
  <c r="I7639" i="8"/>
  <c r="N7639" i="8" s="1"/>
  <c r="H7639" i="8"/>
  <c r="M7639" i="8" s="1"/>
  <c r="G7639" i="8"/>
  <c r="L7639" i="8" s="1"/>
  <c r="F7639" i="8"/>
  <c r="K7639" i="8" s="1"/>
  <c r="J7619" i="8"/>
  <c r="O7619" i="8" s="1"/>
  <c r="I7619" i="8"/>
  <c r="N7619" i="8" s="1"/>
  <c r="H7619" i="8"/>
  <c r="M7619" i="8" s="1"/>
  <c r="G7619" i="8"/>
  <c r="L7619" i="8" s="1"/>
  <c r="F7619" i="8"/>
  <c r="K7619" i="8" s="1"/>
  <c r="J7601" i="8"/>
  <c r="O7601" i="8" s="1"/>
  <c r="F7601" i="8"/>
  <c r="K7601" i="8" s="1"/>
  <c r="I7601" i="8"/>
  <c r="N7601" i="8" s="1"/>
  <c r="H7601" i="8"/>
  <c r="M7601" i="8" s="1"/>
  <c r="G7601" i="8"/>
  <c r="L7601" i="8" s="1"/>
  <c r="J7581" i="8"/>
  <c r="O7581" i="8" s="1"/>
  <c r="I7581" i="8"/>
  <c r="N7581" i="8" s="1"/>
  <c r="H7581" i="8"/>
  <c r="M7581" i="8" s="1"/>
  <c r="G7581" i="8"/>
  <c r="L7581" i="8" s="1"/>
  <c r="F7581" i="8"/>
  <c r="K7581" i="8" s="1"/>
  <c r="J7561" i="8"/>
  <c r="O7561" i="8" s="1"/>
  <c r="F7561" i="8"/>
  <c r="K7561" i="8" s="1"/>
  <c r="I7561" i="8"/>
  <c r="N7561" i="8" s="1"/>
  <c r="H7561" i="8"/>
  <c r="M7561" i="8" s="1"/>
  <c r="G7561" i="8"/>
  <c r="L7561" i="8" s="1"/>
  <c r="J7538" i="8"/>
  <c r="O7538" i="8" s="1"/>
  <c r="I7538" i="8"/>
  <c r="N7538" i="8" s="1"/>
  <c r="H7538" i="8"/>
  <c r="M7538" i="8" s="1"/>
  <c r="G7538" i="8"/>
  <c r="L7538" i="8" s="1"/>
  <c r="F7538" i="8"/>
  <c r="K7538" i="8" s="1"/>
  <c r="J7522" i="8"/>
  <c r="O7522" i="8" s="1"/>
  <c r="I7522" i="8"/>
  <c r="N7522" i="8" s="1"/>
  <c r="H7522" i="8"/>
  <c r="M7522" i="8" s="1"/>
  <c r="G7522" i="8"/>
  <c r="L7522" i="8" s="1"/>
  <c r="F7522" i="8"/>
  <c r="K7522" i="8" s="1"/>
  <c r="J7498" i="8"/>
  <c r="O7498" i="8" s="1"/>
  <c r="F7498" i="8"/>
  <c r="K7498" i="8" s="1"/>
  <c r="G7498" i="8"/>
  <c r="L7498" i="8" s="1"/>
  <c r="I7498" i="8"/>
  <c r="N7498" i="8" s="1"/>
  <c r="H7498" i="8"/>
  <c r="M7498" i="8" s="1"/>
  <c r="J7481" i="8"/>
  <c r="O7481" i="8" s="1"/>
  <c r="I7481" i="8"/>
  <c r="N7481" i="8" s="1"/>
  <c r="H7481" i="8"/>
  <c r="M7481" i="8" s="1"/>
  <c r="F7481" i="8"/>
  <c r="K7481" i="8" s="1"/>
  <c r="G7481" i="8"/>
  <c r="L7481" i="8" s="1"/>
  <c r="I7459" i="8"/>
  <c r="N7459" i="8" s="1"/>
  <c r="J7459" i="8"/>
  <c r="O7459" i="8" s="1"/>
  <c r="H7459" i="8"/>
  <c r="M7459" i="8" s="1"/>
  <c r="G7459" i="8"/>
  <c r="L7459" i="8" s="1"/>
  <c r="F7459" i="8"/>
  <c r="K7459" i="8" s="1"/>
  <c r="G7442" i="8"/>
  <c r="L7442" i="8" s="1"/>
  <c r="H7442" i="8"/>
  <c r="M7442" i="8" s="1"/>
  <c r="J7442" i="8"/>
  <c r="O7442" i="8" s="1"/>
  <c r="I7442" i="8"/>
  <c r="N7442" i="8" s="1"/>
  <c r="F7442" i="8"/>
  <c r="K7442" i="8" s="1"/>
  <c r="I7420" i="8"/>
  <c r="N7420" i="8" s="1"/>
  <c r="J7420" i="8"/>
  <c r="O7420" i="8" s="1"/>
  <c r="G7420" i="8"/>
  <c r="L7420" i="8" s="1"/>
  <c r="F7420" i="8"/>
  <c r="K7420" i="8" s="1"/>
  <c r="H7420" i="8"/>
  <c r="M7420" i="8" s="1"/>
  <c r="J7398" i="8"/>
  <c r="O7398" i="8" s="1"/>
  <c r="I7398" i="8"/>
  <c r="N7398" i="8" s="1"/>
  <c r="H7398" i="8"/>
  <c r="M7398" i="8" s="1"/>
  <c r="G7398" i="8"/>
  <c r="L7398" i="8" s="1"/>
  <c r="F7398" i="8"/>
  <c r="K7398" i="8" s="1"/>
  <c r="I7382" i="8"/>
  <c r="N7382" i="8" s="1"/>
  <c r="H7382" i="8"/>
  <c r="M7382" i="8" s="1"/>
  <c r="G7382" i="8"/>
  <c r="L7382" i="8" s="1"/>
  <c r="F7382" i="8"/>
  <c r="K7382" i="8" s="1"/>
  <c r="J7382" i="8"/>
  <c r="O7382" i="8" s="1"/>
  <c r="H7361" i="8"/>
  <c r="M7361" i="8" s="1"/>
  <c r="I7361" i="8"/>
  <c r="N7361" i="8" s="1"/>
  <c r="F7361" i="8"/>
  <c r="K7361" i="8" s="1"/>
  <c r="J7361" i="8"/>
  <c r="O7361" i="8" s="1"/>
  <c r="G7361" i="8"/>
  <c r="L7361" i="8" s="1"/>
  <c r="I7340" i="8"/>
  <c r="N7340" i="8" s="1"/>
  <c r="J7340" i="8"/>
  <c r="O7340" i="8" s="1"/>
  <c r="H7340" i="8"/>
  <c r="M7340" i="8" s="1"/>
  <c r="G7340" i="8"/>
  <c r="L7340" i="8" s="1"/>
  <c r="F7340" i="8"/>
  <c r="K7340" i="8" s="1"/>
  <c r="J7322" i="8"/>
  <c r="O7322" i="8" s="1"/>
  <c r="I7322" i="8"/>
  <c r="N7322" i="8" s="1"/>
  <c r="H7322" i="8"/>
  <c r="M7322" i="8" s="1"/>
  <c r="G7322" i="8"/>
  <c r="L7322" i="8" s="1"/>
  <c r="F7322" i="8"/>
  <c r="K7322" i="8" s="1"/>
  <c r="J7302" i="8"/>
  <c r="O7302" i="8" s="1"/>
  <c r="I7302" i="8"/>
  <c r="N7302" i="8" s="1"/>
  <c r="H7302" i="8"/>
  <c r="M7302" i="8" s="1"/>
  <c r="G7302" i="8"/>
  <c r="L7302" i="8" s="1"/>
  <c r="F7302" i="8"/>
  <c r="K7302" i="8" s="1"/>
  <c r="J7281" i="8"/>
  <c r="O7281" i="8" s="1"/>
  <c r="F7281" i="8"/>
  <c r="K7281" i="8" s="1"/>
  <c r="G7281" i="8"/>
  <c r="L7281" i="8" s="1"/>
  <c r="H7281" i="8"/>
  <c r="M7281" i="8" s="1"/>
  <c r="I7281" i="8"/>
  <c r="N7281" i="8" s="1"/>
  <c r="H7259" i="8"/>
  <c r="M7259" i="8" s="1"/>
  <c r="F7259" i="8"/>
  <c r="K7259" i="8" s="1"/>
  <c r="J7259" i="8"/>
  <c r="O7259" i="8" s="1"/>
  <c r="I7259" i="8"/>
  <c r="N7259" i="8" s="1"/>
  <c r="G7259" i="8"/>
  <c r="L7259" i="8" s="1"/>
  <c r="I7240" i="8"/>
  <c r="N7240" i="8" s="1"/>
  <c r="H7240" i="8"/>
  <c r="M7240" i="8" s="1"/>
  <c r="G7240" i="8"/>
  <c r="L7240" i="8" s="1"/>
  <c r="F7240" i="8"/>
  <c r="K7240" i="8" s="1"/>
  <c r="J7240" i="8"/>
  <c r="O7240" i="8" s="1"/>
  <c r="G7222" i="8"/>
  <c r="L7222" i="8" s="1"/>
  <c r="F7222" i="8"/>
  <c r="K7222" i="8" s="1"/>
  <c r="J7222" i="8"/>
  <c r="O7222" i="8" s="1"/>
  <c r="I7222" i="8"/>
  <c r="N7222" i="8" s="1"/>
  <c r="H7222" i="8"/>
  <c r="M7222" i="8" s="1"/>
  <c r="H7199" i="8"/>
  <c r="M7199" i="8" s="1"/>
  <c r="I7199" i="8"/>
  <c r="N7199" i="8" s="1"/>
  <c r="J7199" i="8"/>
  <c r="O7199" i="8" s="1"/>
  <c r="G7199" i="8"/>
  <c r="L7199" i="8" s="1"/>
  <c r="F7199" i="8"/>
  <c r="K7199" i="8" s="1"/>
  <c r="J7181" i="8"/>
  <c r="O7181" i="8" s="1"/>
  <c r="I7181" i="8"/>
  <c r="N7181" i="8" s="1"/>
  <c r="H7181" i="8"/>
  <c r="M7181" i="8" s="1"/>
  <c r="G7181" i="8"/>
  <c r="L7181" i="8" s="1"/>
  <c r="F7181" i="8"/>
  <c r="K7181" i="8" s="1"/>
  <c r="H7159" i="8"/>
  <c r="M7159" i="8" s="1"/>
  <c r="F7159" i="8"/>
  <c r="K7159" i="8" s="1"/>
  <c r="J7159" i="8"/>
  <c r="O7159" i="8" s="1"/>
  <c r="I7159" i="8"/>
  <c r="N7159" i="8" s="1"/>
  <c r="G7159" i="8"/>
  <c r="L7159" i="8" s="1"/>
  <c r="G7144" i="8"/>
  <c r="L7144" i="8" s="1"/>
  <c r="J7144" i="8"/>
  <c r="O7144" i="8" s="1"/>
  <c r="H7144" i="8"/>
  <c r="M7144" i="8" s="1"/>
  <c r="F7144" i="8"/>
  <c r="K7144" i="8" s="1"/>
  <c r="I7144" i="8"/>
  <c r="N7144" i="8" s="1"/>
  <c r="J7120" i="8"/>
  <c r="O7120" i="8" s="1"/>
  <c r="I7120" i="8"/>
  <c r="N7120" i="8" s="1"/>
  <c r="H7120" i="8"/>
  <c r="M7120" i="8" s="1"/>
  <c r="G7120" i="8"/>
  <c r="L7120" i="8" s="1"/>
  <c r="F7120" i="8"/>
  <c r="K7120" i="8" s="1"/>
  <c r="H7102" i="8"/>
  <c r="M7102" i="8" s="1"/>
  <c r="G7102" i="8"/>
  <c r="L7102" i="8" s="1"/>
  <c r="F7102" i="8"/>
  <c r="K7102" i="8" s="1"/>
  <c r="J7102" i="8"/>
  <c r="O7102" i="8" s="1"/>
  <c r="I7102" i="8"/>
  <c r="N7102" i="8" s="1"/>
  <c r="H7082" i="8"/>
  <c r="M7082" i="8" s="1"/>
  <c r="G7082" i="8"/>
  <c r="L7082" i="8" s="1"/>
  <c r="F7082" i="8"/>
  <c r="K7082" i="8" s="1"/>
  <c r="J7082" i="8"/>
  <c r="O7082" i="8" s="1"/>
  <c r="I7082" i="8"/>
  <c r="N7082" i="8" s="1"/>
  <c r="G7061" i="8"/>
  <c r="L7061" i="8" s="1"/>
  <c r="J7061" i="8"/>
  <c r="O7061" i="8" s="1"/>
  <c r="I7061" i="8"/>
  <c r="N7061" i="8" s="1"/>
  <c r="H7061" i="8"/>
  <c r="M7061" i="8" s="1"/>
  <c r="F7061" i="8"/>
  <c r="K7061" i="8" s="1"/>
  <c r="H7042" i="8"/>
  <c r="M7042" i="8" s="1"/>
  <c r="G7042" i="8"/>
  <c r="L7042" i="8" s="1"/>
  <c r="F7042" i="8"/>
  <c r="K7042" i="8" s="1"/>
  <c r="J7042" i="8"/>
  <c r="O7042" i="8" s="1"/>
  <c r="I7042" i="8"/>
  <c r="N7042" i="8" s="1"/>
  <c r="J7024" i="8"/>
  <c r="O7024" i="8" s="1"/>
  <c r="I7024" i="8"/>
  <c r="N7024" i="8" s="1"/>
  <c r="H7024" i="8"/>
  <c r="M7024" i="8" s="1"/>
  <c r="G7024" i="8"/>
  <c r="L7024" i="8" s="1"/>
  <c r="F7024" i="8"/>
  <c r="K7024" i="8" s="1"/>
  <c r="H7002" i="8"/>
  <c r="M7002" i="8" s="1"/>
  <c r="G7002" i="8"/>
  <c r="L7002" i="8" s="1"/>
  <c r="F7002" i="8"/>
  <c r="K7002" i="8" s="1"/>
  <c r="J7002" i="8"/>
  <c r="O7002" i="8" s="1"/>
  <c r="I7002" i="8"/>
  <c r="N7002" i="8" s="1"/>
  <c r="I6979" i="8"/>
  <c r="N6979" i="8" s="1"/>
  <c r="J6979" i="8"/>
  <c r="O6979" i="8" s="1"/>
  <c r="H6979" i="8"/>
  <c r="M6979" i="8" s="1"/>
  <c r="G6979" i="8"/>
  <c r="L6979" i="8" s="1"/>
  <c r="F6979" i="8"/>
  <c r="K6979" i="8" s="1"/>
  <c r="H6962" i="8"/>
  <c r="M6962" i="8" s="1"/>
  <c r="G6962" i="8"/>
  <c r="L6962" i="8" s="1"/>
  <c r="F6962" i="8"/>
  <c r="K6962" i="8" s="1"/>
  <c r="J6962" i="8"/>
  <c r="O6962" i="8" s="1"/>
  <c r="I6962" i="8"/>
  <c r="N6962" i="8" s="1"/>
  <c r="J6940" i="8"/>
  <c r="O6940" i="8" s="1"/>
  <c r="I6940" i="8"/>
  <c r="N6940" i="8" s="1"/>
  <c r="H6940" i="8"/>
  <c r="M6940" i="8" s="1"/>
  <c r="G6940" i="8"/>
  <c r="L6940" i="8" s="1"/>
  <c r="F6940" i="8"/>
  <c r="K6940" i="8" s="1"/>
  <c r="I6921" i="8"/>
  <c r="N6921" i="8" s="1"/>
  <c r="H6921" i="8"/>
  <c r="M6921" i="8" s="1"/>
  <c r="G6921" i="8"/>
  <c r="L6921" i="8" s="1"/>
  <c r="F6921" i="8"/>
  <c r="K6921" i="8" s="1"/>
  <c r="J6921" i="8"/>
  <c r="O6921" i="8" s="1"/>
  <c r="I6899" i="8"/>
  <c r="N6899" i="8" s="1"/>
  <c r="G6899" i="8"/>
  <c r="L6899" i="8" s="1"/>
  <c r="F6899" i="8"/>
  <c r="K6899" i="8" s="1"/>
  <c r="J6899" i="8"/>
  <c r="O6899" i="8" s="1"/>
  <c r="H6899" i="8"/>
  <c r="M6899" i="8" s="1"/>
  <c r="H6882" i="8"/>
  <c r="M6882" i="8" s="1"/>
  <c r="G6882" i="8"/>
  <c r="L6882" i="8" s="1"/>
  <c r="F6882" i="8"/>
  <c r="K6882" i="8" s="1"/>
  <c r="J6882" i="8"/>
  <c r="O6882" i="8" s="1"/>
  <c r="I6882" i="8"/>
  <c r="N6882" i="8" s="1"/>
  <c r="I6859" i="8"/>
  <c r="N6859" i="8" s="1"/>
  <c r="J6859" i="8"/>
  <c r="O6859" i="8" s="1"/>
  <c r="F6859" i="8"/>
  <c r="K6859" i="8" s="1"/>
  <c r="G6859" i="8"/>
  <c r="L6859" i="8" s="1"/>
  <c r="H6859" i="8"/>
  <c r="M6859" i="8" s="1"/>
  <c r="G6841" i="8"/>
  <c r="L6841" i="8" s="1"/>
  <c r="J6841" i="8"/>
  <c r="O6841" i="8" s="1"/>
  <c r="I6841" i="8"/>
  <c r="N6841" i="8" s="1"/>
  <c r="H6841" i="8"/>
  <c r="M6841" i="8" s="1"/>
  <c r="F6841" i="8"/>
  <c r="K6841" i="8" s="1"/>
  <c r="J6823" i="8"/>
  <c r="O6823" i="8" s="1"/>
  <c r="I6823" i="8"/>
  <c r="N6823" i="8" s="1"/>
  <c r="H6823" i="8"/>
  <c r="M6823" i="8" s="1"/>
  <c r="G6823" i="8"/>
  <c r="L6823" i="8" s="1"/>
  <c r="F6823" i="8"/>
  <c r="K6823" i="8" s="1"/>
  <c r="I6801" i="8"/>
  <c r="N6801" i="8" s="1"/>
  <c r="H6801" i="8"/>
  <c r="M6801" i="8" s="1"/>
  <c r="G6801" i="8"/>
  <c r="L6801" i="8" s="1"/>
  <c r="F6801" i="8"/>
  <c r="K6801" i="8" s="1"/>
  <c r="J6801" i="8"/>
  <c r="O6801" i="8" s="1"/>
  <c r="I6779" i="8"/>
  <c r="N6779" i="8" s="1"/>
  <c r="J6779" i="8"/>
  <c r="O6779" i="8" s="1"/>
  <c r="H6779" i="8"/>
  <c r="M6779" i="8" s="1"/>
  <c r="G6779" i="8"/>
  <c r="L6779" i="8" s="1"/>
  <c r="F6779" i="8"/>
  <c r="K6779" i="8" s="1"/>
  <c r="H6762" i="8"/>
  <c r="M6762" i="8" s="1"/>
  <c r="G6762" i="8"/>
  <c r="L6762" i="8" s="1"/>
  <c r="F6762" i="8"/>
  <c r="K6762" i="8" s="1"/>
  <c r="J6762" i="8"/>
  <c r="O6762" i="8" s="1"/>
  <c r="I6762" i="8"/>
  <c r="N6762" i="8" s="1"/>
  <c r="J6740" i="8"/>
  <c r="O6740" i="8" s="1"/>
  <c r="I6740" i="8"/>
  <c r="N6740" i="8" s="1"/>
  <c r="H6740" i="8"/>
  <c r="M6740" i="8" s="1"/>
  <c r="G6740" i="8"/>
  <c r="L6740" i="8" s="1"/>
  <c r="F6740" i="8"/>
  <c r="K6740" i="8" s="1"/>
  <c r="H6722" i="8"/>
  <c r="M6722" i="8" s="1"/>
  <c r="G6722" i="8"/>
  <c r="L6722" i="8" s="1"/>
  <c r="F6722" i="8"/>
  <c r="K6722" i="8" s="1"/>
  <c r="J6722" i="8"/>
  <c r="O6722" i="8" s="1"/>
  <c r="I6722" i="8"/>
  <c r="N6722" i="8" s="1"/>
  <c r="H6702" i="8"/>
  <c r="M6702" i="8" s="1"/>
  <c r="G6702" i="8"/>
  <c r="L6702" i="8" s="1"/>
  <c r="F6702" i="8"/>
  <c r="K6702" i="8" s="1"/>
  <c r="J6702" i="8"/>
  <c r="O6702" i="8" s="1"/>
  <c r="I6702" i="8"/>
  <c r="N6702" i="8" s="1"/>
  <c r="J6681" i="8"/>
  <c r="O6681" i="8" s="1"/>
  <c r="I6681" i="8"/>
  <c r="N6681" i="8" s="1"/>
  <c r="H6681" i="8"/>
  <c r="M6681" i="8" s="1"/>
  <c r="G6681" i="8"/>
  <c r="L6681" i="8" s="1"/>
  <c r="F6681" i="8"/>
  <c r="K6681" i="8" s="1"/>
  <c r="H6662" i="8"/>
  <c r="M6662" i="8" s="1"/>
  <c r="G6662" i="8"/>
  <c r="L6662" i="8" s="1"/>
  <c r="F6662" i="8"/>
  <c r="K6662" i="8" s="1"/>
  <c r="J6662" i="8"/>
  <c r="O6662" i="8" s="1"/>
  <c r="I6662" i="8"/>
  <c r="N6662" i="8" s="1"/>
  <c r="G6641" i="8"/>
  <c r="L6641" i="8" s="1"/>
  <c r="J6641" i="8"/>
  <c r="O6641" i="8" s="1"/>
  <c r="I6641" i="8"/>
  <c r="N6641" i="8" s="1"/>
  <c r="H6641" i="8"/>
  <c r="M6641" i="8" s="1"/>
  <c r="F6641" i="8"/>
  <c r="K6641" i="8" s="1"/>
  <c r="J6618" i="8"/>
  <c r="O6618" i="8" s="1"/>
  <c r="F6618" i="8"/>
  <c r="K6618" i="8" s="1"/>
  <c r="I6618" i="8"/>
  <c r="N6618" i="8" s="1"/>
  <c r="H6618" i="8"/>
  <c r="M6618" i="8" s="1"/>
  <c r="G6618" i="8"/>
  <c r="L6618" i="8" s="1"/>
  <c r="H6602" i="8"/>
  <c r="M6602" i="8" s="1"/>
  <c r="G6602" i="8"/>
  <c r="L6602" i="8" s="1"/>
  <c r="F6602" i="8"/>
  <c r="K6602" i="8" s="1"/>
  <c r="J6602" i="8"/>
  <c r="O6602" i="8" s="1"/>
  <c r="I6602" i="8"/>
  <c r="N6602" i="8" s="1"/>
  <c r="J6583" i="8"/>
  <c r="O6583" i="8" s="1"/>
  <c r="I6583" i="8"/>
  <c r="N6583" i="8" s="1"/>
  <c r="F6583" i="8"/>
  <c r="K6583" i="8" s="1"/>
  <c r="H6583" i="8"/>
  <c r="M6583" i="8" s="1"/>
  <c r="G6583" i="8"/>
  <c r="L6583" i="8" s="1"/>
  <c r="J6563" i="8"/>
  <c r="O6563" i="8" s="1"/>
  <c r="I6563" i="8"/>
  <c r="N6563" i="8" s="1"/>
  <c r="H6563" i="8"/>
  <c r="M6563" i="8" s="1"/>
  <c r="G6563" i="8"/>
  <c r="L6563" i="8" s="1"/>
  <c r="F6563" i="8"/>
  <c r="K6563" i="8" s="1"/>
  <c r="I6541" i="8"/>
  <c r="N6541" i="8" s="1"/>
  <c r="H6541" i="8"/>
  <c r="M6541" i="8" s="1"/>
  <c r="G6541" i="8"/>
  <c r="L6541" i="8" s="1"/>
  <c r="F6541" i="8"/>
  <c r="K6541" i="8" s="1"/>
  <c r="J6541" i="8"/>
  <c r="O6541" i="8" s="1"/>
  <c r="J6523" i="8"/>
  <c r="O6523" i="8" s="1"/>
  <c r="I6523" i="8"/>
  <c r="N6523" i="8" s="1"/>
  <c r="H6523" i="8"/>
  <c r="M6523" i="8" s="1"/>
  <c r="G6523" i="8"/>
  <c r="L6523" i="8" s="1"/>
  <c r="F6523" i="8"/>
  <c r="K6523" i="8" s="1"/>
  <c r="I6501" i="8"/>
  <c r="N6501" i="8" s="1"/>
  <c r="H6501" i="8"/>
  <c r="M6501" i="8" s="1"/>
  <c r="G6501" i="8"/>
  <c r="L6501" i="8" s="1"/>
  <c r="F6501" i="8"/>
  <c r="K6501" i="8" s="1"/>
  <c r="J6501" i="8"/>
  <c r="O6501" i="8" s="1"/>
  <c r="J6482" i="8"/>
  <c r="O6482" i="8" s="1"/>
  <c r="I6482" i="8"/>
  <c r="N6482" i="8" s="1"/>
  <c r="H6482" i="8"/>
  <c r="M6482" i="8" s="1"/>
  <c r="G6482" i="8"/>
  <c r="L6482" i="8" s="1"/>
  <c r="F6482" i="8"/>
  <c r="K6482" i="8" s="1"/>
  <c r="I6461" i="8"/>
  <c r="N6461" i="8" s="1"/>
  <c r="H6461" i="8"/>
  <c r="M6461" i="8" s="1"/>
  <c r="G6461" i="8"/>
  <c r="L6461" i="8" s="1"/>
  <c r="F6461" i="8"/>
  <c r="K6461" i="8" s="1"/>
  <c r="J6461" i="8"/>
  <c r="O6461" i="8" s="1"/>
  <c r="G6439" i="8"/>
  <c r="L6439" i="8" s="1"/>
  <c r="F6439" i="8"/>
  <c r="K6439" i="8" s="1"/>
  <c r="J6439" i="8"/>
  <c r="O6439" i="8" s="1"/>
  <c r="I6439" i="8"/>
  <c r="N6439" i="8" s="1"/>
  <c r="H6439" i="8"/>
  <c r="M6439" i="8" s="1"/>
  <c r="J6423" i="8"/>
  <c r="O6423" i="8" s="1"/>
  <c r="I6423" i="8"/>
  <c r="N6423" i="8" s="1"/>
  <c r="H6423" i="8"/>
  <c r="M6423" i="8" s="1"/>
  <c r="G6423" i="8"/>
  <c r="L6423" i="8" s="1"/>
  <c r="F6423" i="8"/>
  <c r="K6423" i="8" s="1"/>
  <c r="F6400" i="8"/>
  <c r="K6400" i="8" s="1"/>
  <c r="J6400" i="8"/>
  <c r="O6400" i="8" s="1"/>
  <c r="I6400" i="8"/>
  <c r="N6400" i="8" s="1"/>
  <c r="H6400" i="8"/>
  <c r="M6400" i="8" s="1"/>
  <c r="G6400" i="8"/>
  <c r="L6400" i="8" s="1"/>
  <c r="I6381" i="8"/>
  <c r="N6381" i="8" s="1"/>
  <c r="H6381" i="8"/>
  <c r="M6381" i="8" s="1"/>
  <c r="G6381" i="8"/>
  <c r="L6381" i="8" s="1"/>
  <c r="F6381" i="8"/>
  <c r="K6381" i="8" s="1"/>
  <c r="J6381" i="8"/>
  <c r="O6381" i="8" s="1"/>
  <c r="I6361" i="8"/>
  <c r="N6361" i="8" s="1"/>
  <c r="H6361" i="8"/>
  <c r="M6361" i="8" s="1"/>
  <c r="G6361" i="8"/>
  <c r="L6361" i="8" s="1"/>
  <c r="F6361" i="8"/>
  <c r="K6361" i="8" s="1"/>
  <c r="J6361" i="8"/>
  <c r="O6361" i="8" s="1"/>
  <c r="J6342" i="8"/>
  <c r="O6342" i="8" s="1"/>
  <c r="I6342" i="8"/>
  <c r="N6342" i="8" s="1"/>
  <c r="H6342" i="8"/>
  <c r="M6342" i="8" s="1"/>
  <c r="G6342" i="8"/>
  <c r="L6342" i="8" s="1"/>
  <c r="F6342" i="8"/>
  <c r="K6342" i="8" s="1"/>
  <c r="F6320" i="8"/>
  <c r="K6320" i="8" s="1"/>
  <c r="H6320" i="8"/>
  <c r="M6320" i="8" s="1"/>
  <c r="J6320" i="8"/>
  <c r="O6320" i="8" s="1"/>
  <c r="I6320" i="8"/>
  <c r="N6320" i="8" s="1"/>
  <c r="G6320" i="8"/>
  <c r="L6320" i="8" s="1"/>
  <c r="F6300" i="8"/>
  <c r="K6300" i="8" s="1"/>
  <c r="J6300" i="8"/>
  <c r="O6300" i="8" s="1"/>
  <c r="I6300" i="8"/>
  <c r="N6300" i="8" s="1"/>
  <c r="H6300" i="8"/>
  <c r="M6300" i="8" s="1"/>
  <c r="G6300" i="8"/>
  <c r="L6300" i="8" s="1"/>
  <c r="I6281" i="8"/>
  <c r="N6281" i="8" s="1"/>
  <c r="H6281" i="8"/>
  <c r="M6281" i="8" s="1"/>
  <c r="J6281" i="8"/>
  <c r="O6281" i="8" s="1"/>
  <c r="F6281" i="8"/>
  <c r="K6281" i="8" s="1"/>
  <c r="G6281" i="8"/>
  <c r="L6281" i="8" s="1"/>
  <c r="J6262" i="8"/>
  <c r="O6262" i="8" s="1"/>
  <c r="I6262" i="8"/>
  <c r="N6262" i="8" s="1"/>
  <c r="H6262" i="8"/>
  <c r="M6262" i="8" s="1"/>
  <c r="G6262" i="8"/>
  <c r="L6262" i="8" s="1"/>
  <c r="F6262" i="8"/>
  <c r="K6262" i="8" s="1"/>
  <c r="J6242" i="8"/>
  <c r="O6242" i="8" s="1"/>
  <c r="I6242" i="8"/>
  <c r="N6242" i="8" s="1"/>
  <c r="H6242" i="8"/>
  <c r="M6242" i="8" s="1"/>
  <c r="G6242" i="8"/>
  <c r="L6242" i="8" s="1"/>
  <c r="F6242" i="8"/>
  <c r="K6242" i="8" s="1"/>
  <c r="H6223" i="8"/>
  <c r="M6223" i="8" s="1"/>
  <c r="J6223" i="8"/>
  <c r="O6223" i="8" s="1"/>
  <c r="I6223" i="8"/>
  <c r="N6223" i="8" s="1"/>
  <c r="G6223" i="8"/>
  <c r="L6223" i="8" s="1"/>
  <c r="F6223" i="8"/>
  <c r="K6223" i="8" s="1"/>
  <c r="J6199" i="8"/>
  <c r="O6199" i="8" s="1"/>
  <c r="F6199" i="8"/>
  <c r="K6199" i="8" s="1"/>
  <c r="I6199" i="8"/>
  <c r="N6199" i="8" s="1"/>
  <c r="H6199" i="8"/>
  <c r="M6199" i="8" s="1"/>
  <c r="G6199" i="8"/>
  <c r="L6199" i="8" s="1"/>
  <c r="G6182" i="8"/>
  <c r="L6182" i="8" s="1"/>
  <c r="J6182" i="8"/>
  <c r="O6182" i="8" s="1"/>
  <c r="I6182" i="8"/>
  <c r="N6182" i="8" s="1"/>
  <c r="H6182" i="8"/>
  <c r="M6182" i="8" s="1"/>
  <c r="F6182" i="8"/>
  <c r="K6182" i="8" s="1"/>
  <c r="J6162" i="8"/>
  <c r="O6162" i="8" s="1"/>
  <c r="I6162" i="8"/>
  <c r="N6162" i="8" s="1"/>
  <c r="H6162" i="8"/>
  <c r="M6162" i="8" s="1"/>
  <c r="G6162" i="8"/>
  <c r="L6162" i="8" s="1"/>
  <c r="F6162" i="8"/>
  <c r="K6162" i="8" s="1"/>
  <c r="I6142" i="8"/>
  <c r="N6142" i="8" s="1"/>
  <c r="H6142" i="8"/>
  <c r="M6142" i="8" s="1"/>
  <c r="G6142" i="8"/>
  <c r="L6142" i="8" s="1"/>
  <c r="F6142" i="8"/>
  <c r="K6142" i="8" s="1"/>
  <c r="J6142" i="8"/>
  <c r="O6142" i="8" s="1"/>
  <c r="G6120" i="8"/>
  <c r="L6120" i="8" s="1"/>
  <c r="J6120" i="8"/>
  <c r="O6120" i="8" s="1"/>
  <c r="I6120" i="8"/>
  <c r="N6120" i="8" s="1"/>
  <c r="H6120" i="8"/>
  <c r="M6120" i="8" s="1"/>
  <c r="F6120" i="8"/>
  <c r="K6120" i="8" s="1"/>
  <c r="I6098" i="8"/>
  <c r="N6098" i="8" s="1"/>
  <c r="G6098" i="8"/>
  <c r="L6098" i="8" s="1"/>
  <c r="J6098" i="8"/>
  <c r="O6098" i="8" s="1"/>
  <c r="H6098" i="8"/>
  <c r="M6098" i="8" s="1"/>
  <c r="F6098" i="8"/>
  <c r="K6098" i="8" s="1"/>
  <c r="J6079" i="8"/>
  <c r="O6079" i="8" s="1"/>
  <c r="I6079" i="8"/>
  <c r="N6079" i="8" s="1"/>
  <c r="H6079" i="8"/>
  <c r="M6079" i="8" s="1"/>
  <c r="G6079" i="8"/>
  <c r="L6079" i="8" s="1"/>
  <c r="F6079" i="8"/>
  <c r="K6079" i="8" s="1"/>
  <c r="J6062" i="8"/>
  <c r="O6062" i="8" s="1"/>
  <c r="I6062" i="8"/>
  <c r="N6062" i="8" s="1"/>
  <c r="H6062" i="8"/>
  <c r="M6062" i="8" s="1"/>
  <c r="G6062" i="8"/>
  <c r="L6062" i="8" s="1"/>
  <c r="F6062" i="8"/>
  <c r="K6062" i="8" s="1"/>
  <c r="I6040" i="8"/>
  <c r="N6040" i="8" s="1"/>
  <c r="H6040" i="8"/>
  <c r="M6040" i="8" s="1"/>
  <c r="G6040" i="8"/>
  <c r="L6040" i="8" s="1"/>
  <c r="F6040" i="8"/>
  <c r="K6040" i="8" s="1"/>
  <c r="J6040" i="8"/>
  <c r="O6040" i="8" s="1"/>
  <c r="J6021" i="8"/>
  <c r="O6021" i="8" s="1"/>
  <c r="F6021" i="8"/>
  <c r="K6021" i="8" s="1"/>
  <c r="I6021" i="8"/>
  <c r="N6021" i="8" s="1"/>
  <c r="H6021" i="8"/>
  <c r="M6021" i="8" s="1"/>
  <c r="G6021" i="8"/>
  <c r="L6021" i="8" s="1"/>
  <c r="I5998" i="8"/>
  <c r="N5998" i="8" s="1"/>
  <c r="J5998" i="8"/>
  <c r="O5998" i="8" s="1"/>
  <c r="H5998" i="8"/>
  <c r="M5998" i="8" s="1"/>
  <c r="G5998" i="8"/>
  <c r="L5998" i="8" s="1"/>
  <c r="F5998" i="8"/>
  <c r="K5998" i="8" s="1"/>
  <c r="J5979" i="8"/>
  <c r="O5979" i="8" s="1"/>
  <c r="I5979" i="8"/>
  <c r="N5979" i="8" s="1"/>
  <c r="H5979" i="8"/>
  <c r="M5979" i="8" s="1"/>
  <c r="G5979" i="8"/>
  <c r="L5979" i="8" s="1"/>
  <c r="F5979" i="8"/>
  <c r="K5979" i="8" s="1"/>
  <c r="H5963" i="8"/>
  <c r="M5963" i="8" s="1"/>
  <c r="G5963" i="8"/>
  <c r="L5963" i="8" s="1"/>
  <c r="F5963" i="8"/>
  <c r="K5963" i="8" s="1"/>
  <c r="J5963" i="8"/>
  <c r="O5963" i="8" s="1"/>
  <c r="I5963" i="8"/>
  <c r="N5963" i="8" s="1"/>
  <c r="J5941" i="8"/>
  <c r="O5941" i="8" s="1"/>
  <c r="I5941" i="8"/>
  <c r="N5941" i="8" s="1"/>
  <c r="H5941" i="8"/>
  <c r="M5941" i="8" s="1"/>
  <c r="G5941" i="8"/>
  <c r="L5941" i="8" s="1"/>
  <c r="F5941" i="8"/>
  <c r="K5941" i="8" s="1"/>
  <c r="J5921" i="8"/>
  <c r="O5921" i="8" s="1"/>
  <c r="I5921" i="8"/>
  <c r="N5921" i="8" s="1"/>
  <c r="H5921" i="8"/>
  <c r="M5921" i="8" s="1"/>
  <c r="G5921" i="8"/>
  <c r="L5921" i="8" s="1"/>
  <c r="F5921" i="8"/>
  <c r="K5921" i="8" s="1"/>
  <c r="J5901" i="8"/>
  <c r="O5901" i="8" s="1"/>
  <c r="I5901" i="8"/>
  <c r="N5901" i="8" s="1"/>
  <c r="H5901" i="8"/>
  <c r="M5901" i="8" s="1"/>
  <c r="G5901" i="8"/>
  <c r="L5901" i="8" s="1"/>
  <c r="F5901" i="8"/>
  <c r="K5901" i="8" s="1"/>
  <c r="G5883" i="8"/>
  <c r="L5883" i="8" s="1"/>
  <c r="J5883" i="8"/>
  <c r="O5883" i="8" s="1"/>
  <c r="I5883" i="8"/>
  <c r="N5883" i="8" s="1"/>
  <c r="H5883" i="8"/>
  <c r="M5883" i="8" s="1"/>
  <c r="F5883" i="8"/>
  <c r="K5883" i="8" s="1"/>
  <c r="J5861" i="8"/>
  <c r="O5861" i="8" s="1"/>
  <c r="I5861" i="8"/>
  <c r="N5861" i="8" s="1"/>
  <c r="H5861" i="8"/>
  <c r="M5861" i="8" s="1"/>
  <c r="G5861" i="8"/>
  <c r="L5861" i="8" s="1"/>
  <c r="F5861" i="8"/>
  <c r="K5861" i="8" s="1"/>
  <c r="G5843" i="8"/>
  <c r="L5843" i="8" s="1"/>
  <c r="H5843" i="8"/>
  <c r="M5843" i="8" s="1"/>
  <c r="J5843" i="8"/>
  <c r="O5843" i="8" s="1"/>
  <c r="I5843" i="8"/>
  <c r="N5843" i="8" s="1"/>
  <c r="F5843" i="8"/>
  <c r="K5843" i="8" s="1"/>
  <c r="J5821" i="8"/>
  <c r="O5821" i="8" s="1"/>
  <c r="I5821" i="8"/>
  <c r="N5821" i="8" s="1"/>
  <c r="H5821" i="8"/>
  <c r="M5821" i="8" s="1"/>
  <c r="G5821" i="8"/>
  <c r="L5821" i="8" s="1"/>
  <c r="F5821" i="8"/>
  <c r="K5821" i="8" s="1"/>
  <c r="J5801" i="8"/>
  <c r="O5801" i="8" s="1"/>
  <c r="I5801" i="8"/>
  <c r="N5801" i="8" s="1"/>
  <c r="H5801" i="8"/>
  <c r="M5801" i="8" s="1"/>
  <c r="G5801" i="8"/>
  <c r="L5801" i="8" s="1"/>
  <c r="F5801" i="8"/>
  <c r="K5801" i="8" s="1"/>
  <c r="G5783" i="8"/>
  <c r="L5783" i="8" s="1"/>
  <c r="J5783" i="8"/>
  <c r="O5783" i="8" s="1"/>
  <c r="I5783" i="8"/>
  <c r="N5783" i="8" s="1"/>
  <c r="H5783" i="8"/>
  <c r="M5783" i="8" s="1"/>
  <c r="F5783" i="8"/>
  <c r="K5783" i="8" s="1"/>
  <c r="J5762" i="8"/>
  <c r="O5762" i="8" s="1"/>
  <c r="I5762" i="8"/>
  <c r="N5762" i="8" s="1"/>
  <c r="H5762" i="8"/>
  <c r="M5762" i="8" s="1"/>
  <c r="G5762" i="8"/>
  <c r="L5762" i="8" s="1"/>
  <c r="F5762" i="8"/>
  <c r="K5762" i="8" s="1"/>
  <c r="H5740" i="8"/>
  <c r="M5740" i="8" s="1"/>
  <c r="G5740" i="8"/>
  <c r="L5740" i="8" s="1"/>
  <c r="J5740" i="8"/>
  <c r="O5740" i="8" s="1"/>
  <c r="I5740" i="8"/>
  <c r="N5740" i="8" s="1"/>
  <c r="F5740" i="8"/>
  <c r="K5740" i="8" s="1"/>
  <c r="G5723" i="8"/>
  <c r="L5723" i="8" s="1"/>
  <c r="J5723" i="8"/>
  <c r="O5723" i="8" s="1"/>
  <c r="I5723" i="8"/>
  <c r="N5723" i="8" s="1"/>
  <c r="H5723" i="8"/>
  <c r="M5723" i="8" s="1"/>
  <c r="F5723" i="8"/>
  <c r="K5723" i="8" s="1"/>
  <c r="G5701" i="8"/>
  <c r="L5701" i="8" s="1"/>
  <c r="F5701" i="8"/>
  <c r="K5701" i="8" s="1"/>
  <c r="I5701" i="8"/>
  <c r="N5701" i="8" s="1"/>
  <c r="J5701" i="8"/>
  <c r="O5701" i="8" s="1"/>
  <c r="H5701" i="8"/>
  <c r="M5701" i="8" s="1"/>
  <c r="G5683" i="8"/>
  <c r="L5683" i="8" s="1"/>
  <c r="J5683" i="8"/>
  <c r="O5683" i="8" s="1"/>
  <c r="H5683" i="8"/>
  <c r="M5683" i="8" s="1"/>
  <c r="F5683" i="8"/>
  <c r="K5683" i="8" s="1"/>
  <c r="I5683" i="8"/>
  <c r="N5683" i="8" s="1"/>
  <c r="H5662" i="8"/>
  <c r="M5662" i="8" s="1"/>
  <c r="G5662" i="8"/>
  <c r="L5662" i="8" s="1"/>
  <c r="J5662" i="8"/>
  <c r="O5662" i="8" s="1"/>
  <c r="I5662" i="8"/>
  <c r="N5662" i="8" s="1"/>
  <c r="F5662" i="8"/>
  <c r="K5662" i="8" s="1"/>
  <c r="H5640" i="8"/>
  <c r="M5640" i="8" s="1"/>
  <c r="I5640" i="8"/>
  <c r="N5640" i="8" s="1"/>
  <c r="J5640" i="8"/>
  <c r="O5640" i="8" s="1"/>
  <c r="G5640" i="8"/>
  <c r="L5640" i="8" s="1"/>
  <c r="F5640" i="8"/>
  <c r="K5640" i="8" s="1"/>
  <c r="H5622" i="8"/>
  <c r="M5622" i="8" s="1"/>
  <c r="J5622" i="8"/>
  <c r="O5622" i="8" s="1"/>
  <c r="I5622" i="8"/>
  <c r="N5622" i="8" s="1"/>
  <c r="G5622" i="8"/>
  <c r="L5622" i="8" s="1"/>
  <c r="F5622" i="8"/>
  <c r="K5622" i="8" s="1"/>
  <c r="H5602" i="8"/>
  <c r="M5602" i="8" s="1"/>
  <c r="J5602" i="8"/>
  <c r="O5602" i="8" s="1"/>
  <c r="I5602" i="8"/>
  <c r="N5602" i="8" s="1"/>
  <c r="G5602" i="8"/>
  <c r="L5602" i="8" s="1"/>
  <c r="F5602" i="8"/>
  <c r="K5602" i="8" s="1"/>
  <c r="J5580" i="8"/>
  <c r="O5580" i="8" s="1"/>
  <c r="F5580" i="8"/>
  <c r="K5580" i="8" s="1"/>
  <c r="I5580" i="8"/>
  <c r="N5580" i="8" s="1"/>
  <c r="H5580" i="8"/>
  <c r="M5580" i="8" s="1"/>
  <c r="G5580" i="8"/>
  <c r="L5580" i="8" s="1"/>
  <c r="H5562" i="8"/>
  <c r="M5562" i="8" s="1"/>
  <c r="J5562" i="8"/>
  <c r="O5562" i="8" s="1"/>
  <c r="I5562" i="8"/>
  <c r="N5562" i="8" s="1"/>
  <c r="G5562" i="8"/>
  <c r="L5562" i="8" s="1"/>
  <c r="F5562" i="8"/>
  <c r="K5562" i="8" s="1"/>
  <c r="J5541" i="8"/>
  <c r="O5541" i="8" s="1"/>
  <c r="I5541" i="8"/>
  <c r="N5541" i="8" s="1"/>
  <c r="H5541" i="8"/>
  <c r="M5541" i="8" s="1"/>
  <c r="G5541" i="8"/>
  <c r="L5541" i="8" s="1"/>
  <c r="F5541" i="8"/>
  <c r="K5541" i="8" s="1"/>
  <c r="H5522" i="8"/>
  <c r="M5522" i="8" s="1"/>
  <c r="G5522" i="8"/>
  <c r="L5522" i="8" s="1"/>
  <c r="F5522" i="8"/>
  <c r="K5522" i="8" s="1"/>
  <c r="J5522" i="8"/>
  <c r="O5522" i="8" s="1"/>
  <c r="I5522" i="8"/>
  <c r="N5522" i="8" s="1"/>
  <c r="J5501" i="8"/>
  <c r="O5501" i="8" s="1"/>
  <c r="I5501" i="8"/>
  <c r="N5501" i="8" s="1"/>
  <c r="H5501" i="8"/>
  <c r="M5501" i="8" s="1"/>
  <c r="G5501" i="8"/>
  <c r="L5501" i="8" s="1"/>
  <c r="F5501" i="8"/>
  <c r="K5501" i="8" s="1"/>
  <c r="J5481" i="8"/>
  <c r="O5481" i="8" s="1"/>
  <c r="F5481" i="8"/>
  <c r="K5481" i="8" s="1"/>
  <c r="G5481" i="8"/>
  <c r="L5481" i="8" s="1"/>
  <c r="I5481" i="8"/>
  <c r="N5481" i="8" s="1"/>
  <c r="H5481" i="8"/>
  <c r="M5481" i="8" s="1"/>
  <c r="I5462" i="8"/>
  <c r="N5462" i="8" s="1"/>
  <c r="J5462" i="8"/>
  <c r="O5462" i="8" s="1"/>
  <c r="H5462" i="8"/>
  <c r="M5462" i="8" s="1"/>
  <c r="G5462" i="8"/>
  <c r="L5462" i="8" s="1"/>
  <c r="F5462" i="8"/>
  <c r="K5462" i="8" s="1"/>
  <c r="J5440" i="8"/>
  <c r="O5440" i="8" s="1"/>
  <c r="I5440" i="8"/>
  <c r="N5440" i="8" s="1"/>
  <c r="H5440" i="8"/>
  <c r="M5440" i="8" s="1"/>
  <c r="G5440" i="8"/>
  <c r="L5440" i="8" s="1"/>
  <c r="F5440" i="8"/>
  <c r="K5440" i="8" s="1"/>
  <c r="J5419" i="8"/>
  <c r="O5419" i="8" s="1"/>
  <c r="I5419" i="8"/>
  <c r="N5419" i="8" s="1"/>
  <c r="H5419" i="8"/>
  <c r="M5419" i="8" s="1"/>
  <c r="G5419" i="8"/>
  <c r="L5419" i="8" s="1"/>
  <c r="F5419" i="8"/>
  <c r="K5419" i="8" s="1"/>
  <c r="I5402" i="8"/>
  <c r="N5402" i="8" s="1"/>
  <c r="J5402" i="8"/>
  <c r="O5402" i="8" s="1"/>
  <c r="H5402" i="8"/>
  <c r="M5402" i="8" s="1"/>
  <c r="G5402" i="8"/>
  <c r="L5402" i="8" s="1"/>
  <c r="F5402" i="8"/>
  <c r="K5402" i="8" s="1"/>
  <c r="J5381" i="8"/>
  <c r="O5381" i="8" s="1"/>
  <c r="F5381" i="8"/>
  <c r="K5381" i="8" s="1"/>
  <c r="I5381" i="8"/>
  <c r="N5381" i="8" s="1"/>
  <c r="H5381" i="8"/>
  <c r="M5381" i="8" s="1"/>
  <c r="G5381" i="8"/>
  <c r="L5381" i="8" s="1"/>
  <c r="J5361" i="8"/>
  <c r="O5361" i="8" s="1"/>
  <c r="F5361" i="8"/>
  <c r="K5361" i="8" s="1"/>
  <c r="I5361" i="8"/>
  <c r="N5361" i="8" s="1"/>
  <c r="H5361" i="8"/>
  <c r="M5361" i="8" s="1"/>
  <c r="G5361" i="8"/>
  <c r="L5361" i="8" s="1"/>
  <c r="J5340" i="8"/>
  <c r="O5340" i="8" s="1"/>
  <c r="I5340" i="8"/>
  <c r="N5340" i="8" s="1"/>
  <c r="H5340" i="8"/>
  <c r="M5340" i="8" s="1"/>
  <c r="G5340" i="8"/>
  <c r="L5340" i="8" s="1"/>
  <c r="F5340" i="8"/>
  <c r="K5340" i="8" s="1"/>
  <c r="J5320" i="8"/>
  <c r="O5320" i="8" s="1"/>
  <c r="I5320" i="8"/>
  <c r="N5320" i="8" s="1"/>
  <c r="H5320" i="8"/>
  <c r="M5320" i="8" s="1"/>
  <c r="G5320" i="8"/>
  <c r="L5320" i="8" s="1"/>
  <c r="F5320" i="8"/>
  <c r="K5320" i="8" s="1"/>
  <c r="J5301" i="8"/>
  <c r="O5301" i="8" s="1"/>
  <c r="F5301" i="8"/>
  <c r="K5301" i="8" s="1"/>
  <c r="G5301" i="8"/>
  <c r="L5301" i="8" s="1"/>
  <c r="I5301" i="8"/>
  <c r="N5301" i="8" s="1"/>
  <c r="H5301" i="8"/>
  <c r="M5301" i="8" s="1"/>
  <c r="I5282" i="8"/>
  <c r="N5282" i="8" s="1"/>
  <c r="J5282" i="8"/>
  <c r="O5282" i="8" s="1"/>
  <c r="H5282" i="8"/>
  <c r="M5282" i="8" s="1"/>
  <c r="G5282" i="8"/>
  <c r="L5282" i="8" s="1"/>
  <c r="F5282" i="8"/>
  <c r="K5282" i="8" s="1"/>
  <c r="J5261" i="8"/>
  <c r="O5261" i="8" s="1"/>
  <c r="F5261" i="8"/>
  <c r="K5261" i="8" s="1"/>
  <c r="I5261" i="8"/>
  <c r="N5261" i="8" s="1"/>
  <c r="H5261" i="8"/>
  <c r="M5261" i="8" s="1"/>
  <c r="G5261" i="8"/>
  <c r="L5261" i="8" s="1"/>
  <c r="J5239" i="8"/>
  <c r="O5239" i="8" s="1"/>
  <c r="I5239" i="8"/>
  <c r="N5239" i="8" s="1"/>
  <c r="H5239" i="8"/>
  <c r="M5239" i="8" s="1"/>
  <c r="G5239" i="8"/>
  <c r="L5239" i="8" s="1"/>
  <c r="F5239" i="8"/>
  <c r="K5239" i="8" s="1"/>
  <c r="I5224" i="8"/>
  <c r="N5224" i="8" s="1"/>
  <c r="H5224" i="8"/>
  <c r="M5224" i="8" s="1"/>
  <c r="G5224" i="8"/>
  <c r="L5224" i="8" s="1"/>
  <c r="F5224" i="8"/>
  <c r="K5224" i="8" s="1"/>
  <c r="J5224" i="8"/>
  <c r="O5224" i="8" s="1"/>
  <c r="J5200" i="8"/>
  <c r="O5200" i="8" s="1"/>
  <c r="I5200" i="8"/>
  <c r="N5200" i="8" s="1"/>
  <c r="H5200" i="8"/>
  <c r="M5200" i="8" s="1"/>
  <c r="G5200" i="8"/>
  <c r="L5200" i="8" s="1"/>
  <c r="F5200" i="8"/>
  <c r="K5200" i="8" s="1"/>
  <c r="J5180" i="8"/>
  <c r="O5180" i="8" s="1"/>
  <c r="I5180" i="8"/>
  <c r="N5180" i="8" s="1"/>
  <c r="H5180" i="8"/>
  <c r="M5180" i="8" s="1"/>
  <c r="G5180" i="8"/>
  <c r="L5180" i="8" s="1"/>
  <c r="F5180" i="8"/>
  <c r="K5180" i="8" s="1"/>
  <c r="J5161" i="8"/>
  <c r="O5161" i="8" s="1"/>
  <c r="F5161" i="8"/>
  <c r="K5161" i="8" s="1"/>
  <c r="I5161" i="8"/>
  <c r="N5161" i="8" s="1"/>
  <c r="H5161" i="8"/>
  <c r="M5161" i="8" s="1"/>
  <c r="G5161" i="8"/>
  <c r="L5161" i="8" s="1"/>
  <c r="J5139" i="8"/>
  <c r="O5139" i="8" s="1"/>
  <c r="I5139" i="8"/>
  <c r="N5139" i="8" s="1"/>
  <c r="H5139" i="8"/>
  <c r="M5139" i="8" s="1"/>
  <c r="G5139" i="8"/>
  <c r="L5139" i="8" s="1"/>
  <c r="F5139" i="8"/>
  <c r="K5139" i="8" s="1"/>
  <c r="J5119" i="8"/>
  <c r="O5119" i="8" s="1"/>
  <c r="I5119" i="8"/>
  <c r="N5119" i="8" s="1"/>
  <c r="H5119" i="8"/>
  <c r="M5119" i="8" s="1"/>
  <c r="G5119" i="8"/>
  <c r="L5119" i="8" s="1"/>
  <c r="F5119" i="8"/>
  <c r="K5119" i="8" s="1"/>
  <c r="J5101" i="8"/>
  <c r="O5101" i="8" s="1"/>
  <c r="F5101" i="8"/>
  <c r="K5101" i="8" s="1"/>
  <c r="G5101" i="8"/>
  <c r="L5101" i="8" s="1"/>
  <c r="I5101" i="8"/>
  <c r="N5101" i="8" s="1"/>
  <c r="H5101" i="8"/>
  <c r="M5101" i="8" s="1"/>
  <c r="H7299" i="8"/>
  <c r="M7299" i="8" s="1"/>
  <c r="I7299" i="8"/>
  <c r="N7299" i="8" s="1"/>
  <c r="F7299" i="8"/>
  <c r="K7299" i="8" s="1"/>
  <c r="J7299" i="8"/>
  <c r="O7299" i="8" s="1"/>
  <c r="G7299" i="8"/>
  <c r="L7299" i="8" s="1"/>
  <c r="J7280" i="8"/>
  <c r="O7280" i="8" s="1"/>
  <c r="I7280" i="8"/>
  <c r="N7280" i="8" s="1"/>
  <c r="H7280" i="8"/>
  <c r="M7280" i="8" s="1"/>
  <c r="G7280" i="8"/>
  <c r="L7280" i="8" s="1"/>
  <c r="F7280" i="8"/>
  <c r="K7280" i="8" s="1"/>
  <c r="H7261" i="8"/>
  <c r="M7261" i="8" s="1"/>
  <c r="G7261" i="8"/>
  <c r="L7261" i="8" s="1"/>
  <c r="F7261" i="8"/>
  <c r="K7261" i="8" s="1"/>
  <c r="J7261" i="8"/>
  <c r="O7261" i="8" s="1"/>
  <c r="I7261" i="8"/>
  <c r="N7261" i="8" s="1"/>
  <c r="G7242" i="8"/>
  <c r="L7242" i="8" s="1"/>
  <c r="F7242" i="8"/>
  <c r="K7242" i="8" s="1"/>
  <c r="I7242" i="8"/>
  <c r="N7242" i="8" s="1"/>
  <c r="J7242" i="8"/>
  <c r="O7242" i="8" s="1"/>
  <c r="H7242" i="8"/>
  <c r="M7242" i="8" s="1"/>
  <c r="J7220" i="8"/>
  <c r="O7220" i="8" s="1"/>
  <c r="I7220" i="8"/>
  <c r="N7220" i="8" s="1"/>
  <c r="H7220" i="8"/>
  <c r="M7220" i="8" s="1"/>
  <c r="G7220" i="8"/>
  <c r="L7220" i="8" s="1"/>
  <c r="F7220" i="8"/>
  <c r="K7220" i="8" s="1"/>
  <c r="G7202" i="8"/>
  <c r="L7202" i="8" s="1"/>
  <c r="F7202" i="8"/>
  <c r="K7202" i="8" s="1"/>
  <c r="J7202" i="8"/>
  <c r="O7202" i="8" s="1"/>
  <c r="I7202" i="8"/>
  <c r="N7202" i="8" s="1"/>
  <c r="H7202" i="8"/>
  <c r="M7202" i="8" s="1"/>
  <c r="H7179" i="8"/>
  <c r="M7179" i="8" s="1"/>
  <c r="J7179" i="8"/>
  <c r="O7179" i="8" s="1"/>
  <c r="I7179" i="8"/>
  <c r="N7179" i="8" s="1"/>
  <c r="G7179" i="8"/>
  <c r="L7179" i="8" s="1"/>
  <c r="F7179" i="8"/>
  <c r="K7179" i="8" s="1"/>
  <c r="H7161" i="8"/>
  <c r="M7161" i="8" s="1"/>
  <c r="G7161" i="8"/>
  <c r="L7161" i="8" s="1"/>
  <c r="F7161" i="8"/>
  <c r="K7161" i="8" s="1"/>
  <c r="J7161" i="8"/>
  <c r="O7161" i="8" s="1"/>
  <c r="I7161" i="8"/>
  <c r="N7161" i="8" s="1"/>
  <c r="H7139" i="8"/>
  <c r="M7139" i="8" s="1"/>
  <c r="G7139" i="8"/>
  <c r="L7139" i="8" s="1"/>
  <c r="F7139" i="8"/>
  <c r="K7139" i="8" s="1"/>
  <c r="J7139" i="8"/>
  <c r="O7139" i="8" s="1"/>
  <c r="I7139" i="8"/>
  <c r="N7139" i="8" s="1"/>
  <c r="J7124" i="8"/>
  <c r="O7124" i="8" s="1"/>
  <c r="I7124" i="8"/>
  <c r="N7124" i="8" s="1"/>
  <c r="H7124" i="8"/>
  <c r="M7124" i="8" s="1"/>
  <c r="G7124" i="8"/>
  <c r="L7124" i="8" s="1"/>
  <c r="F7124" i="8"/>
  <c r="K7124" i="8" s="1"/>
  <c r="I7101" i="8"/>
  <c r="N7101" i="8" s="1"/>
  <c r="H7101" i="8"/>
  <c r="M7101" i="8" s="1"/>
  <c r="G7101" i="8"/>
  <c r="L7101" i="8" s="1"/>
  <c r="F7101" i="8"/>
  <c r="K7101" i="8" s="1"/>
  <c r="J7101" i="8"/>
  <c r="O7101" i="8" s="1"/>
  <c r="I7079" i="8"/>
  <c r="N7079" i="8" s="1"/>
  <c r="J7079" i="8"/>
  <c r="O7079" i="8" s="1"/>
  <c r="H7079" i="8"/>
  <c r="M7079" i="8" s="1"/>
  <c r="G7079" i="8"/>
  <c r="L7079" i="8" s="1"/>
  <c r="F7079" i="8"/>
  <c r="K7079" i="8" s="1"/>
  <c r="F7060" i="8"/>
  <c r="K7060" i="8" s="1"/>
  <c r="H7060" i="8"/>
  <c r="M7060" i="8" s="1"/>
  <c r="I7060" i="8"/>
  <c r="N7060" i="8" s="1"/>
  <c r="J7060" i="8"/>
  <c r="O7060" i="8" s="1"/>
  <c r="G7060" i="8"/>
  <c r="L7060" i="8" s="1"/>
  <c r="I7039" i="8"/>
  <c r="N7039" i="8" s="1"/>
  <c r="J7039" i="8"/>
  <c r="O7039" i="8" s="1"/>
  <c r="F7039" i="8"/>
  <c r="K7039" i="8" s="1"/>
  <c r="H7039" i="8"/>
  <c r="M7039" i="8" s="1"/>
  <c r="G7039" i="8"/>
  <c r="L7039" i="8" s="1"/>
  <c r="I7019" i="8"/>
  <c r="N7019" i="8" s="1"/>
  <c r="G7019" i="8"/>
  <c r="L7019" i="8" s="1"/>
  <c r="F7019" i="8"/>
  <c r="K7019" i="8" s="1"/>
  <c r="J7019" i="8"/>
  <c r="O7019" i="8" s="1"/>
  <c r="H7019" i="8"/>
  <c r="M7019" i="8" s="1"/>
  <c r="I6999" i="8"/>
  <c r="N6999" i="8" s="1"/>
  <c r="G6999" i="8"/>
  <c r="L6999" i="8" s="1"/>
  <c r="F6999" i="8"/>
  <c r="K6999" i="8" s="1"/>
  <c r="J6999" i="8"/>
  <c r="O6999" i="8" s="1"/>
  <c r="H6999" i="8"/>
  <c r="M6999" i="8" s="1"/>
  <c r="F6980" i="8"/>
  <c r="K6980" i="8" s="1"/>
  <c r="J6980" i="8"/>
  <c r="O6980" i="8" s="1"/>
  <c r="I6980" i="8"/>
  <c r="N6980" i="8" s="1"/>
  <c r="H6980" i="8"/>
  <c r="M6980" i="8" s="1"/>
  <c r="G6980" i="8"/>
  <c r="L6980" i="8" s="1"/>
  <c r="I6959" i="8"/>
  <c r="N6959" i="8" s="1"/>
  <c r="J6959" i="8"/>
  <c r="O6959" i="8" s="1"/>
  <c r="H6959" i="8"/>
  <c r="M6959" i="8" s="1"/>
  <c r="G6959" i="8"/>
  <c r="L6959" i="8" s="1"/>
  <c r="F6959" i="8"/>
  <c r="K6959" i="8" s="1"/>
  <c r="G6941" i="8"/>
  <c r="L6941" i="8" s="1"/>
  <c r="J6941" i="8"/>
  <c r="O6941" i="8" s="1"/>
  <c r="I6941" i="8"/>
  <c r="N6941" i="8" s="1"/>
  <c r="H6941" i="8"/>
  <c r="M6941" i="8" s="1"/>
  <c r="F6941" i="8"/>
  <c r="K6941" i="8" s="1"/>
  <c r="H6922" i="8"/>
  <c r="M6922" i="8" s="1"/>
  <c r="G6922" i="8"/>
  <c r="L6922" i="8" s="1"/>
  <c r="F6922" i="8"/>
  <c r="K6922" i="8" s="1"/>
  <c r="J6922" i="8"/>
  <c r="O6922" i="8" s="1"/>
  <c r="I6922" i="8"/>
  <c r="N6922" i="8" s="1"/>
  <c r="H6900" i="8"/>
  <c r="M6900" i="8" s="1"/>
  <c r="J6900" i="8"/>
  <c r="O6900" i="8" s="1"/>
  <c r="I6900" i="8"/>
  <c r="N6900" i="8" s="1"/>
  <c r="G6900" i="8"/>
  <c r="L6900" i="8" s="1"/>
  <c r="F6900" i="8"/>
  <c r="K6900" i="8" s="1"/>
  <c r="J6878" i="8"/>
  <c r="O6878" i="8" s="1"/>
  <c r="F6878" i="8"/>
  <c r="K6878" i="8" s="1"/>
  <c r="I6878" i="8"/>
  <c r="N6878" i="8" s="1"/>
  <c r="H6878" i="8"/>
  <c r="M6878" i="8" s="1"/>
  <c r="G6878" i="8"/>
  <c r="L6878" i="8" s="1"/>
  <c r="H6862" i="8"/>
  <c r="M6862" i="8" s="1"/>
  <c r="G6862" i="8"/>
  <c r="L6862" i="8" s="1"/>
  <c r="F6862" i="8"/>
  <c r="K6862" i="8" s="1"/>
  <c r="J6862" i="8"/>
  <c r="O6862" i="8" s="1"/>
  <c r="I6862" i="8"/>
  <c r="N6862" i="8" s="1"/>
  <c r="J6838" i="8"/>
  <c r="O6838" i="8" s="1"/>
  <c r="F6838" i="8"/>
  <c r="K6838" i="8" s="1"/>
  <c r="I6838" i="8"/>
  <c r="N6838" i="8" s="1"/>
  <c r="H6838" i="8"/>
  <c r="M6838" i="8" s="1"/>
  <c r="G6838" i="8"/>
  <c r="L6838" i="8" s="1"/>
  <c r="G6821" i="8"/>
  <c r="L6821" i="8" s="1"/>
  <c r="J6821" i="8"/>
  <c r="O6821" i="8" s="1"/>
  <c r="I6821" i="8"/>
  <c r="N6821" i="8" s="1"/>
  <c r="H6821" i="8"/>
  <c r="M6821" i="8" s="1"/>
  <c r="F6821" i="8"/>
  <c r="K6821" i="8" s="1"/>
  <c r="H6800" i="8"/>
  <c r="M6800" i="8" s="1"/>
  <c r="F6800" i="8"/>
  <c r="K6800" i="8" s="1"/>
  <c r="J6800" i="8"/>
  <c r="O6800" i="8" s="1"/>
  <c r="I6800" i="8"/>
  <c r="N6800" i="8" s="1"/>
  <c r="G6800" i="8"/>
  <c r="L6800" i="8" s="1"/>
  <c r="J6781" i="8"/>
  <c r="O6781" i="8" s="1"/>
  <c r="I6781" i="8"/>
  <c r="N6781" i="8" s="1"/>
  <c r="H6781" i="8"/>
  <c r="M6781" i="8" s="1"/>
  <c r="G6781" i="8"/>
  <c r="L6781" i="8" s="1"/>
  <c r="F6781" i="8"/>
  <c r="K6781" i="8" s="1"/>
  <c r="J6758" i="8"/>
  <c r="O6758" i="8" s="1"/>
  <c r="F6758" i="8"/>
  <c r="K6758" i="8" s="1"/>
  <c r="I6758" i="8"/>
  <c r="N6758" i="8" s="1"/>
  <c r="H6758" i="8"/>
  <c r="M6758" i="8" s="1"/>
  <c r="G6758" i="8"/>
  <c r="L6758" i="8" s="1"/>
  <c r="I6741" i="8"/>
  <c r="N6741" i="8" s="1"/>
  <c r="H6741" i="8"/>
  <c r="M6741" i="8" s="1"/>
  <c r="G6741" i="8"/>
  <c r="L6741" i="8" s="1"/>
  <c r="F6741" i="8"/>
  <c r="K6741" i="8" s="1"/>
  <c r="J6741" i="8"/>
  <c r="O6741" i="8" s="1"/>
  <c r="J6718" i="8"/>
  <c r="O6718" i="8" s="1"/>
  <c r="F6718" i="8"/>
  <c r="K6718" i="8" s="1"/>
  <c r="I6718" i="8"/>
  <c r="N6718" i="8" s="1"/>
  <c r="H6718" i="8"/>
  <c r="M6718" i="8" s="1"/>
  <c r="G6718" i="8"/>
  <c r="L6718" i="8" s="1"/>
  <c r="J6698" i="8"/>
  <c r="O6698" i="8" s="1"/>
  <c r="F6698" i="8"/>
  <c r="K6698" i="8" s="1"/>
  <c r="G6698" i="8"/>
  <c r="L6698" i="8" s="1"/>
  <c r="I6698" i="8"/>
  <c r="N6698" i="8" s="1"/>
  <c r="H6698" i="8"/>
  <c r="M6698" i="8" s="1"/>
  <c r="J6680" i="8"/>
  <c r="O6680" i="8" s="1"/>
  <c r="I6680" i="8"/>
  <c r="N6680" i="8" s="1"/>
  <c r="H6680" i="8"/>
  <c r="M6680" i="8" s="1"/>
  <c r="G6680" i="8"/>
  <c r="L6680" i="8" s="1"/>
  <c r="F6680" i="8"/>
  <c r="K6680" i="8" s="1"/>
  <c r="I6659" i="8"/>
  <c r="N6659" i="8" s="1"/>
  <c r="J6659" i="8"/>
  <c r="O6659" i="8" s="1"/>
  <c r="H6659" i="8"/>
  <c r="M6659" i="8" s="1"/>
  <c r="G6659" i="8"/>
  <c r="L6659" i="8" s="1"/>
  <c r="F6659" i="8"/>
  <c r="K6659" i="8" s="1"/>
  <c r="J6640" i="8"/>
  <c r="O6640" i="8" s="1"/>
  <c r="I6640" i="8"/>
  <c r="N6640" i="8" s="1"/>
  <c r="H6640" i="8"/>
  <c r="M6640" i="8" s="1"/>
  <c r="G6640" i="8"/>
  <c r="L6640" i="8" s="1"/>
  <c r="F6640" i="8"/>
  <c r="K6640" i="8" s="1"/>
  <c r="J6621" i="8"/>
  <c r="O6621" i="8" s="1"/>
  <c r="I6621" i="8"/>
  <c r="N6621" i="8" s="1"/>
  <c r="H6621" i="8"/>
  <c r="M6621" i="8" s="1"/>
  <c r="G6621" i="8"/>
  <c r="L6621" i="8" s="1"/>
  <c r="F6621" i="8"/>
  <c r="K6621" i="8" s="1"/>
  <c r="I6601" i="8"/>
  <c r="N6601" i="8" s="1"/>
  <c r="H6601" i="8"/>
  <c r="M6601" i="8" s="1"/>
  <c r="G6601" i="8"/>
  <c r="L6601" i="8" s="1"/>
  <c r="F6601" i="8"/>
  <c r="K6601" i="8" s="1"/>
  <c r="J6601" i="8"/>
  <c r="O6601" i="8" s="1"/>
  <c r="F6580" i="8"/>
  <c r="K6580" i="8" s="1"/>
  <c r="J6580" i="8"/>
  <c r="O6580" i="8" s="1"/>
  <c r="I6580" i="8"/>
  <c r="N6580" i="8" s="1"/>
  <c r="H6580" i="8"/>
  <c r="M6580" i="8" s="1"/>
  <c r="G6580" i="8"/>
  <c r="L6580" i="8" s="1"/>
  <c r="J6558" i="8"/>
  <c r="O6558" i="8" s="1"/>
  <c r="I6558" i="8"/>
  <c r="N6558" i="8" s="1"/>
  <c r="H6558" i="8"/>
  <c r="M6558" i="8" s="1"/>
  <c r="G6558" i="8"/>
  <c r="L6558" i="8" s="1"/>
  <c r="F6558" i="8"/>
  <c r="K6558" i="8" s="1"/>
  <c r="F6540" i="8"/>
  <c r="K6540" i="8" s="1"/>
  <c r="H6540" i="8"/>
  <c r="M6540" i="8" s="1"/>
  <c r="J6540" i="8"/>
  <c r="O6540" i="8" s="1"/>
  <c r="I6540" i="8"/>
  <c r="N6540" i="8" s="1"/>
  <c r="G6540" i="8"/>
  <c r="L6540" i="8" s="1"/>
  <c r="F6520" i="8"/>
  <c r="K6520" i="8" s="1"/>
  <c r="H6520" i="8"/>
  <c r="M6520" i="8" s="1"/>
  <c r="J6520" i="8"/>
  <c r="O6520" i="8" s="1"/>
  <c r="I6520" i="8"/>
  <c r="N6520" i="8" s="1"/>
  <c r="G6520" i="8"/>
  <c r="L6520" i="8" s="1"/>
  <c r="J6498" i="8"/>
  <c r="O6498" i="8" s="1"/>
  <c r="I6498" i="8"/>
  <c r="N6498" i="8" s="1"/>
  <c r="H6498" i="8"/>
  <c r="M6498" i="8" s="1"/>
  <c r="G6498" i="8"/>
  <c r="L6498" i="8" s="1"/>
  <c r="F6498" i="8"/>
  <c r="K6498" i="8" s="1"/>
  <c r="J6478" i="8"/>
  <c r="O6478" i="8" s="1"/>
  <c r="H6478" i="8"/>
  <c r="M6478" i="8" s="1"/>
  <c r="G6478" i="8"/>
  <c r="L6478" i="8" s="1"/>
  <c r="F6478" i="8"/>
  <c r="K6478" i="8" s="1"/>
  <c r="I6478" i="8"/>
  <c r="N6478" i="8" s="1"/>
  <c r="J6458" i="8"/>
  <c r="O6458" i="8" s="1"/>
  <c r="I6458" i="8"/>
  <c r="N6458" i="8" s="1"/>
  <c r="H6458" i="8"/>
  <c r="M6458" i="8" s="1"/>
  <c r="G6458" i="8"/>
  <c r="L6458" i="8" s="1"/>
  <c r="F6458" i="8"/>
  <c r="K6458" i="8" s="1"/>
  <c r="I6441" i="8"/>
  <c r="N6441" i="8" s="1"/>
  <c r="H6441" i="8"/>
  <c r="M6441" i="8" s="1"/>
  <c r="G6441" i="8"/>
  <c r="L6441" i="8" s="1"/>
  <c r="F6441" i="8"/>
  <c r="K6441" i="8" s="1"/>
  <c r="J6441" i="8"/>
  <c r="O6441" i="8" s="1"/>
  <c r="F6420" i="8"/>
  <c r="K6420" i="8" s="1"/>
  <c r="J6420" i="8"/>
  <c r="O6420" i="8" s="1"/>
  <c r="I6420" i="8"/>
  <c r="N6420" i="8" s="1"/>
  <c r="H6420" i="8"/>
  <c r="M6420" i="8" s="1"/>
  <c r="G6420" i="8"/>
  <c r="L6420" i="8" s="1"/>
  <c r="J6403" i="8"/>
  <c r="O6403" i="8" s="1"/>
  <c r="I6403" i="8"/>
  <c r="N6403" i="8" s="1"/>
  <c r="H6403" i="8"/>
  <c r="M6403" i="8" s="1"/>
  <c r="G6403" i="8"/>
  <c r="L6403" i="8" s="1"/>
  <c r="F6403" i="8"/>
  <c r="K6403" i="8" s="1"/>
  <c r="J6378" i="8"/>
  <c r="O6378" i="8" s="1"/>
  <c r="H6378" i="8"/>
  <c r="M6378" i="8" s="1"/>
  <c r="G6378" i="8"/>
  <c r="L6378" i="8" s="1"/>
  <c r="F6378" i="8"/>
  <c r="K6378" i="8" s="1"/>
  <c r="I6378" i="8"/>
  <c r="N6378" i="8" s="1"/>
  <c r="J6358" i="8"/>
  <c r="O6358" i="8" s="1"/>
  <c r="I6358" i="8"/>
  <c r="N6358" i="8" s="1"/>
  <c r="H6358" i="8"/>
  <c r="M6358" i="8" s="1"/>
  <c r="G6358" i="8"/>
  <c r="L6358" i="8" s="1"/>
  <c r="F6358" i="8"/>
  <c r="K6358" i="8" s="1"/>
  <c r="I6341" i="8"/>
  <c r="N6341" i="8" s="1"/>
  <c r="H6341" i="8"/>
  <c r="M6341" i="8" s="1"/>
  <c r="G6341" i="8"/>
  <c r="L6341" i="8" s="1"/>
  <c r="F6341" i="8"/>
  <c r="K6341" i="8" s="1"/>
  <c r="J6341" i="8"/>
  <c r="O6341" i="8" s="1"/>
  <c r="I6321" i="8"/>
  <c r="N6321" i="8" s="1"/>
  <c r="H6321" i="8"/>
  <c r="M6321" i="8" s="1"/>
  <c r="G6321" i="8"/>
  <c r="L6321" i="8" s="1"/>
  <c r="F6321" i="8"/>
  <c r="K6321" i="8" s="1"/>
  <c r="J6321" i="8"/>
  <c r="O6321" i="8" s="1"/>
  <c r="I6301" i="8"/>
  <c r="N6301" i="8" s="1"/>
  <c r="H6301" i="8"/>
  <c r="M6301" i="8" s="1"/>
  <c r="G6301" i="8"/>
  <c r="L6301" i="8" s="1"/>
  <c r="J6301" i="8"/>
  <c r="O6301" i="8" s="1"/>
  <c r="F6301" i="8"/>
  <c r="K6301" i="8" s="1"/>
  <c r="F6280" i="8"/>
  <c r="K6280" i="8" s="1"/>
  <c r="G6280" i="8"/>
  <c r="L6280" i="8" s="1"/>
  <c r="J6280" i="8"/>
  <c r="O6280" i="8" s="1"/>
  <c r="I6280" i="8"/>
  <c r="N6280" i="8" s="1"/>
  <c r="H6280" i="8"/>
  <c r="M6280" i="8" s="1"/>
  <c r="J6260" i="8"/>
  <c r="O6260" i="8" s="1"/>
  <c r="I6260" i="8"/>
  <c r="N6260" i="8" s="1"/>
  <c r="H6260" i="8"/>
  <c r="M6260" i="8" s="1"/>
  <c r="G6260" i="8"/>
  <c r="L6260" i="8" s="1"/>
  <c r="F6260" i="8"/>
  <c r="K6260" i="8" s="1"/>
  <c r="I6238" i="8"/>
  <c r="N6238" i="8" s="1"/>
  <c r="G6238" i="8"/>
  <c r="L6238" i="8" s="1"/>
  <c r="H6238" i="8"/>
  <c r="M6238" i="8" s="1"/>
  <c r="J6238" i="8"/>
  <c r="O6238" i="8" s="1"/>
  <c r="F6238" i="8"/>
  <c r="K6238" i="8" s="1"/>
  <c r="I6218" i="8"/>
  <c r="N6218" i="8" s="1"/>
  <c r="G6218" i="8"/>
  <c r="L6218" i="8" s="1"/>
  <c r="J6218" i="8"/>
  <c r="O6218" i="8" s="1"/>
  <c r="H6218" i="8"/>
  <c r="M6218" i="8" s="1"/>
  <c r="F6218" i="8"/>
  <c r="K6218" i="8" s="1"/>
  <c r="J6202" i="8"/>
  <c r="O6202" i="8" s="1"/>
  <c r="I6202" i="8"/>
  <c r="N6202" i="8" s="1"/>
  <c r="H6202" i="8"/>
  <c r="M6202" i="8" s="1"/>
  <c r="G6202" i="8"/>
  <c r="L6202" i="8" s="1"/>
  <c r="F6202" i="8"/>
  <c r="K6202" i="8" s="1"/>
  <c r="G6180" i="8"/>
  <c r="L6180" i="8" s="1"/>
  <c r="F6180" i="8"/>
  <c r="K6180" i="8" s="1"/>
  <c r="J6180" i="8"/>
  <c r="O6180" i="8" s="1"/>
  <c r="I6180" i="8"/>
  <c r="N6180" i="8" s="1"/>
  <c r="H6180" i="8"/>
  <c r="M6180" i="8" s="1"/>
  <c r="J6160" i="8"/>
  <c r="O6160" i="8" s="1"/>
  <c r="I6160" i="8"/>
  <c r="N6160" i="8" s="1"/>
  <c r="H6160" i="8"/>
  <c r="M6160" i="8" s="1"/>
  <c r="G6160" i="8"/>
  <c r="L6160" i="8" s="1"/>
  <c r="F6160" i="8"/>
  <c r="K6160" i="8" s="1"/>
  <c r="J6139" i="8"/>
  <c r="O6139" i="8" s="1"/>
  <c r="I6139" i="8"/>
  <c r="N6139" i="8" s="1"/>
  <c r="H6139" i="8"/>
  <c r="M6139" i="8" s="1"/>
  <c r="G6139" i="8"/>
  <c r="L6139" i="8" s="1"/>
  <c r="F6139" i="8"/>
  <c r="K6139" i="8" s="1"/>
  <c r="J6122" i="8"/>
  <c r="O6122" i="8" s="1"/>
  <c r="I6122" i="8"/>
  <c r="N6122" i="8" s="1"/>
  <c r="F6122" i="8"/>
  <c r="K6122" i="8" s="1"/>
  <c r="G6122" i="8"/>
  <c r="L6122" i="8" s="1"/>
  <c r="H6122" i="8"/>
  <c r="M6122" i="8" s="1"/>
  <c r="I6102" i="8"/>
  <c r="N6102" i="8" s="1"/>
  <c r="H6102" i="8"/>
  <c r="M6102" i="8" s="1"/>
  <c r="G6102" i="8"/>
  <c r="L6102" i="8" s="1"/>
  <c r="F6102" i="8"/>
  <c r="K6102" i="8" s="1"/>
  <c r="J6102" i="8"/>
  <c r="O6102" i="8" s="1"/>
  <c r="J6081" i="8"/>
  <c r="O6081" i="8" s="1"/>
  <c r="I6081" i="8"/>
  <c r="N6081" i="8" s="1"/>
  <c r="H6081" i="8"/>
  <c r="M6081" i="8" s="1"/>
  <c r="G6081" i="8"/>
  <c r="L6081" i="8" s="1"/>
  <c r="F6081" i="8"/>
  <c r="K6081" i="8" s="1"/>
  <c r="H6059" i="8"/>
  <c r="M6059" i="8" s="1"/>
  <c r="J6059" i="8"/>
  <c r="O6059" i="8" s="1"/>
  <c r="I6059" i="8"/>
  <c r="N6059" i="8" s="1"/>
  <c r="G6059" i="8"/>
  <c r="L6059" i="8" s="1"/>
  <c r="F6059" i="8"/>
  <c r="K6059" i="8" s="1"/>
  <c r="I6042" i="8"/>
  <c r="N6042" i="8" s="1"/>
  <c r="J6042" i="8"/>
  <c r="O6042" i="8" s="1"/>
  <c r="H6042" i="8"/>
  <c r="M6042" i="8" s="1"/>
  <c r="G6042" i="8"/>
  <c r="L6042" i="8" s="1"/>
  <c r="F6042" i="8"/>
  <c r="K6042" i="8" s="1"/>
  <c r="J6020" i="8"/>
  <c r="O6020" i="8" s="1"/>
  <c r="I6020" i="8"/>
  <c r="N6020" i="8" s="1"/>
  <c r="H6020" i="8"/>
  <c r="M6020" i="8" s="1"/>
  <c r="G6020" i="8"/>
  <c r="L6020" i="8" s="1"/>
  <c r="F6020" i="8"/>
  <c r="K6020" i="8" s="1"/>
  <c r="J6002" i="8"/>
  <c r="O6002" i="8" s="1"/>
  <c r="I6002" i="8"/>
  <c r="N6002" i="8" s="1"/>
  <c r="H6002" i="8"/>
  <c r="M6002" i="8" s="1"/>
  <c r="G6002" i="8"/>
  <c r="L6002" i="8" s="1"/>
  <c r="F6002" i="8"/>
  <c r="K6002" i="8" s="1"/>
  <c r="G5982" i="8"/>
  <c r="L5982" i="8" s="1"/>
  <c r="J5982" i="8"/>
  <c r="O5982" i="8" s="1"/>
  <c r="I5982" i="8"/>
  <c r="N5982" i="8" s="1"/>
  <c r="H5982" i="8"/>
  <c r="M5982" i="8" s="1"/>
  <c r="F5982" i="8"/>
  <c r="K5982" i="8" s="1"/>
  <c r="J5960" i="8"/>
  <c r="O5960" i="8" s="1"/>
  <c r="I5960" i="8"/>
  <c r="N5960" i="8" s="1"/>
  <c r="H5960" i="8"/>
  <c r="M5960" i="8" s="1"/>
  <c r="G5960" i="8"/>
  <c r="L5960" i="8" s="1"/>
  <c r="F5960" i="8"/>
  <c r="K5960" i="8" s="1"/>
  <c r="J5942" i="8"/>
  <c r="O5942" i="8" s="1"/>
  <c r="I5942" i="8"/>
  <c r="N5942" i="8" s="1"/>
  <c r="H5942" i="8"/>
  <c r="M5942" i="8" s="1"/>
  <c r="G5942" i="8"/>
  <c r="L5942" i="8" s="1"/>
  <c r="F5942" i="8"/>
  <c r="K5942" i="8" s="1"/>
  <c r="H5918" i="8"/>
  <c r="M5918" i="8" s="1"/>
  <c r="I5918" i="8"/>
  <c r="N5918" i="8" s="1"/>
  <c r="J5918" i="8"/>
  <c r="O5918" i="8" s="1"/>
  <c r="G5918" i="8"/>
  <c r="L5918" i="8" s="1"/>
  <c r="F5918" i="8"/>
  <c r="K5918" i="8" s="1"/>
  <c r="J5898" i="8"/>
  <c r="O5898" i="8" s="1"/>
  <c r="I5898" i="8"/>
  <c r="N5898" i="8" s="1"/>
  <c r="H5898" i="8"/>
  <c r="M5898" i="8" s="1"/>
  <c r="G5898" i="8"/>
  <c r="L5898" i="8" s="1"/>
  <c r="F5898" i="8"/>
  <c r="K5898" i="8" s="1"/>
  <c r="J5881" i="8"/>
  <c r="O5881" i="8" s="1"/>
  <c r="I5881" i="8"/>
  <c r="N5881" i="8" s="1"/>
  <c r="H5881" i="8"/>
  <c r="M5881" i="8" s="1"/>
  <c r="G5881" i="8"/>
  <c r="L5881" i="8" s="1"/>
  <c r="F5881" i="8"/>
  <c r="K5881" i="8" s="1"/>
  <c r="J5858" i="8"/>
  <c r="O5858" i="8" s="1"/>
  <c r="I5858" i="8"/>
  <c r="N5858" i="8" s="1"/>
  <c r="H5858" i="8"/>
  <c r="M5858" i="8" s="1"/>
  <c r="G5858" i="8"/>
  <c r="L5858" i="8" s="1"/>
  <c r="F5858" i="8"/>
  <c r="K5858" i="8" s="1"/>
  <c r="J5838" i="8"/>
  <c r="O5838" i="8" s="1"/>
  <c r="I5838" i="8"/>
  <c r="N5838" i="8" s="1"/>
  <c r="H5838" i="8"/>
  <c r="M5838" i="8" s="1"/>
  <c r="G5838" i="8"/>
  <c r="L5838" i="8" s="1"/>
  <c r="F5838" i="8"/>
  <c r="K5838" i="8" s="1"/>
  <c r="H5818" i="8"/>
  <c r="M5818" i="8" s="1"/>
  <c r="J5818" i="8"/>
  <c r="O5818" i="8" s="1"/>
  <c r="I5818" i="8"/>
  <c r="N5818" i="8" s="1"/>
  <c r="G5818" i="8"/>
  <c r="L5818" i="8" s="1"/>
  <c r="F5818" i="8"/>
  <c r="K5818" i="8" s="1"/>
  <c r="J5798" i="8"/>
  <c r="O5798" i="8" s="1"/>
  <c r="I5798" i="8"/>
  <c r="N5798" i="8" s="1"/>
  <c r="H5798" i="8"/>
  <c r="M5798" i="8" s="1"/>
  <c r="G5798" i="8"/>
  <c r="L5798" i="8" s="1"/>
  <c r="F5798" i="8"/>
  <c r="K5798" i="8" s="1"/>
  <c r="H5780" i="8"/>
  <c r="M5780" i="8" s="1"/>
  <c r="G5780" i="8"/>
  <c r="L5780" i="8" s="1"/>
  <c r="F5780" i="8"/>
  <c r="K5780" i="8" s="1"/>
  <c r="I5780" i="8"/>
  <c r="N5780" i="8" s="1"/>
  <c r="J5780" i="8"/>
  <c r="O5780" i="8" s="1"/>
  <c r="J5761" i="8"/>
  <c r="O5761" i="8" s="1"/>
  <c r="I5761" i="8"/>
  <c r="N5761" i="8" s="1"/>
  <c r="H5761" i="8"/>
  <c r="M5761" i="8" s="1"/>
  <c r="G5761" i="8"/>
  <c r="L5761" i="8" s="1"/>
  <c r="F5761" i="8"/>
  <c r="K5761" i="8" s="1"/>
  <c r="I5737" i="8"/>
  <c r="N5737" i="8" s="1"/>
  <c r="J5737" i="8"/>
  <c r="O5737" i="8" s="1"/>
  <c r="H5737" i="8"/>
  <c r="M5737" i="8" s="1"/>
  <c r="F5737" i="8"/>
  <c r="K5737" i="8" s="1"/>
  <c r="G5737" i="8"/>
  <c r="L5737" i="8" s="1"/>
  <c r="J5721" i="8"/>
  <c r="O5721" i="8" s="1"/>
  <c r="I5721" i="8"/>
  <c r="N5721" i="8" s="1"/>
  <c r="H5721" i="8"/>
  <c r="M5721" i="8" s="1"/>
  <c r="G5721" i="8"/>
  <c r="L5721" i="8" s="1"/>
  <c r="F5721" i="8"/>
  <c r="K5721" i="8" s="1"/>
  <c r="J5698" i="8"/>
  <c r="O5698" i="8" s="1"/>
  <c r="I5698" i="8"/>
  <c r="N5698" i="8" s="1"/>
  <c r="H5698" i="8"/>
  <c r="M5698" i="8" s="1"/>
  <c r="G5698" i="8"/>
  <c r="L5698" i="8" s="1"/>
  <c r="F5698" i="8"/>
  <c r="K5698" i="8" s="1"/>
  <c r="J5681" i="8"/>
  <c r="O5681" i="8" s="1"/>
  <c r="I5681" i="8"/>
  <c r="N5681" i="8" s="1"/>
  <c r="H5681" i="8"/>
  <c r="M5681" i="8" s="1"/>
  <c r="G5681" i="8"/>
  <c r="L5681" i="8" s="1"/>
  <c r="F5681" i="8"/>
  <c r="K5681" i="8" s="1"/>
  <c r="G5661" i="8"/>
  <c r="L5661" i="8" s="1"/>
  <c r="J5661" i="8"/>
  <c r="O5661" i="8" s="1"/>
  <c r="I5661" i="8"/>
  <c r="N5661" i="8" s="1"/>
  <c r="H5661" i="8"/>
  <c r="M5661" i="8" s="1"/>
  <c r="F5661" i="8"/>
  <c r="K5661" i="8" s="1"/>
  <c r="J5641" i="8"/>
  <c r="O5641" i="8" s="1"/>
  <c r="I5641" i="8"/>
  <c r="N5641" i="8" s="1"/>
  <c r="H5641" i="8"/>
  <c r="M5641" i="8" s="1"/>
  <c r="G5641" i="8"/>
  <c r="L5641" i="8" s="1"/>
  <c r="F5641" i="8"/>
  <c r="K5641" i="8" s="1"/>
  <c r="I5621" i="8"/>
  <c r="N5621" i="8" s="1"/>
  <c r="H5621" i="8"/>
  <c r="M5621" i="8" s="1"/>
  <c r="G5621" i="8"/>
  <c r="L5621" i="8" s="1"/>
  <c r="F5621" i="8"/>
  <c r="K5621" i="8" s="1"/>
  <c r="J5621" i="8"/>
  <c r="O5621" i="8" s="1"/>
  <c r="G5599" i="8"/>
  <c r="L5599" i="8" s="1"/>
  <c r="F5599" i="8"/>
  <c r="K5599" i="8" s="1"/>
  <c r="I5599" i="8"/>
  <c r="N5599" i="8" s="1"/>
  <c r="J5599" i="8"/>
  <c r="O5599" i="8" s="1"/>
  <c r="H5599" i="8"/>
  <c r="M5599" i="8" s="1"/>
  <c r="F5581" i="8"/>
  <c r="K5581" i="8" s="1"/>
  <c r="G5581" i="8"/>
  <c r="L5581" i="8" s="1"/>
  <c r="J5581" i="8"/>
  <c r="O5581" i="8" s="1"/>
  <c r="I5581" i="8"/>
  <c r="N5581" i="8" s="1"/>
  <c r="H5581" i="8"/>
  <c r="M5581" i="8" s="1"/>
  <c r="J5558" i="8"/>
  <c r="O5558" i="8" s="1"/>
  <c r="I5558" i="8"/>
  <c r="N5558" i="8" s="1"/>
  <c r="H5558" i="8"/>
  <c r="M5558" i="8" s="1"/>
  <c r="G5558" i="8"/>
  <c r="L5558" i="8" s="1"/>
  <c r="F5558" i="8"/>
  <c r="K5558" i="8" s="1"/>
  <c r="H5542" i="8"/>
  <c r="M5542" i="8" s="1"/>
  <c r="G5542" i="8"/>
  <c r="L5542" i="8" s="1"/>
  <c r="I5542" i="8"/>
  <c r="N5542" i="8" s="1"/>
  <c r="J5542" i="8"/>
  <c r="O5542" i="8" s="1"/>
  <c r="F5542" i="8"/>
  <c r="K5542" i="8" s="1"/>
  <c r="I5521" i="8"/>
  <c r="N5521" i="8" s="1"/>
  <c r="J5521" i="8"/>
  <c r="O5521" i="8" s="1"/>
  <c r="H5521" i="8"/>
  <c r="M5521" i="8" s="1"/>
  <c r="G5521" i="8"/>
  <c r="L5521" i="8" s="1"/>
  <c r="F5521" i="8"/>
  <c r="K5521" i="8" s="1"/>
  <c r="J5500" i="8"/>
  <c r="O5500" i="8" s="1"/>
  <c r="H5500" i="8"/>
  <c r="M5500" i="8" s="1"/>
  <c r="G5500" i="8"/>
  <c r="L5500" i="8" s="1"/>
  <c r="F5500" i="8"/>
  <c r="K5500" i="8" s="1"/>
  <c r="I5500" i="8"/>
  <c r="N5500" i="8" s="1"/>
  <c r="J5480" i="8"/>
  <c r="O5480" i="8" s="1"/>
  <c r="I5480" i="8"/>
  <c r="N5480" i="8" s="1"/>
  <c r="H5480" i="8"/>
  <c r="M5480" i="8" s="1"/>
  <c r="G5480" i="8"/>
  <c r="L5480" i="8" s="1"/>
  <c r="F5480" i="8"/>
  <c r="K5480" i="8" s="1"/>
  <c r="G5458" i="8"/>
  <c r="L5458" i="8" s="1"/>
  <c r="F5458" i="8"/>
  <c r="K5458" i="8" s="1"/>
  <c r="I5458" i="8"/>
  <c r="N5458" i="8" s="1"/>
  <c r="J5458" i="8"/>
  <c r="O5458" i="8" s="1"/>
  <c r="H5458" i="8"/>
  <c r="M5458" i="8" s="1"/>
  <c r="J5439" i="8"/>
  <c r="O5439" i="8" s="1"/>
  <c r="I5439" i="8"/>
  <c r="N5439" i="8" s="1"/>
  <c r="H5439" i="8"/>
  <c r="M5439" i="8" s="1"/>
  <c r="G5439" i="8"/>
  <c r="L5439" i="8" s="1"/>
  <c r="F5439" i="8"/>
  <c r="K5439" i="8" s="1"/>
  <c r="J5421" i="8"/>
  <c r="O5421" i="8" s="1"/>
  <c r="F5421" i="8"/>
  <c r="K5421" i="8" s="1"/>
  <c r="G5421" i="8"/>
  <c r="L5421" i="8" s="1"/>
  <c r="H5421" i="8"/>
  <c r="M5421" i="8" s="1"/>
  <c r="I5421" i="8"/>
  <c r="N5421" i="8" s="1"/>
  <c r="J5399" i="8"/>
  <c r="O5399" i="8" s="1"/>
  <c r="I5399" i="8"/>
  <c r="N5399" i="8" s="1"/>
  <c r="H5399" i="8"/>
  <c r="M5399" i="8" s="1"/>
  <c r="G5399" i="8"/>
  <c r="L5399" i="8" s="1"/>
  <c r="F5399" i="8"/>
  <c r="K5399" i="8" s="1"/>
  <c r="J5380" i="8"/>
  <c r="O5380" i="8" s="1"/>
  <c r="I5380" i="8"/>
  <c r="N5380" i="8" s="1"/>
  <c r="H5380" i="8"/>
  <c r="M5380" i="8" s="1"/>
  <c r="G5380" i="8"/>
  <c r="L5380" i="8" s="1"/>
  <c r="F5380" i="8"/>
  <c r="K5380" i="8" s="1"/>
  <c r="J5360" i="8"/>
  <c r="O5360" i="8" s="1"/>
  <c r="I5360" i="8"/>
  <c r="N5360" i="8" s="1"/>
  <c r="H5360" i="8"/>
  <c r="M5360" i="8" s="1"/>
  <c r="G5360" i="8"/>
  <c r="L5360" i="8" s="1"/>
  <c r="F5360" i="8"/>
  <c r="K5360" i="8" s="1"/>
  <c r="J5339" i="8"/>
  <c r="O5339" i="8" s="1"/>
  <c r="I5339" i="8"/>
  <c r="N5339" i="8" s="1"/>
  <c r="H5339" i="8"/>
  <c r="M5339" i="8" s="1"/>
  <c r="G5339" i="8"/>
  <c r="L5339" i="8" s="1"/>
  <c r="F5339" i="8"/>
  <c r="K5339" i="8" s="1"/>
  <c r="J5319" i="8"/>
  <c r="O5319" i="8" s="1"/>
  <c r="I5319" i="8"/>
  <c r="N5319" i="8" s="1"/>
  <c r="H5319" i="8"/>
  <c r="M5319" i="8" s="1"/>
  <c r="G5319" i="8"/>
  <c r="L5319" i="8" s="1"/>
  <c r="F5319" i="8"/>
  <c r="K5319" i="8" s="1"/>
  <c r="J5300" i="8"/>
  <c r="O5300" i="8" s="1"/>
  <c r="I5300" i="8"/>
  <c r="N5300" i="8" s="1"/>
  <c r="H5300" i="8"/>
  <c r="M5300" i="8" s="1"/>
  <c r="G5300" i="8"/>
  <c r="L5300" i="8" s="1"/>
  <c r="F5300" i="8"/>
  <c r="K5300" i="8" s="1"/>
  <c r="J5281" i="8"/>
  <c r="O5281" i="8" s="1"/>
  <c r="F5281" i="8"/>
  <c r="K5281" i="8" s="1"/>
  <c r="I5281" i="8"/>
  <c r="N5281" i="8" s="1"/>
  <c r="H5281" i="8"/>
  <c r="M5281" i="8" s="1"/>
  <c r="G5281" i="8"/>
  <c r="L5281" i="8" s="1"/>
  <c r="J5260" i="8"/>
  <c r="O5260" i="8" s="1"/>
  <c r="I5260" i="8"/>
  <c r="N5260" i="8" s="1"/>
  <c r="H5260" i="8"/>
  <c r="M5260" i="8" s="1"/>
  <c r="G5260" i="8"/>
  <c r="L5260" i="8" s="1"/>
  <c r="F5260" i="8"/>
  <c r="K5260" i="8" s="1"/>
  <c r="I5242" i="8"/>
  <c r="N5242" i="8" s="1"/>
  <c r="J5242" i="8"/>
  <c r="O5242" i="8" s="1"/>
  <c r="H5242" i="8"/>
  <c r="M5242" i="8" s="1"/>
  <c r="G5242" i="8"/>
  <c r="L5242" i="8" s="1"/>
  <c r="F5242" i="8"/>
  <c r="K5242" i="8" s="1"/>
  <c r="J5220" i="8"/>
  <c r="O5220" i="8" s="1"/>
  <c r="I5220" i="8"/>
  <c r="N5220" i="8" s="1"/>
  <c r="H5220" i="8"/>
  <c r="M5220" i="8" s="1"/>
  <c r="G5220" i="8"/>
  <c r="L5220" i="8" s="1"/>
  <c r="F5220" i="8"/>
  <c r="K5220" i="8" s="1"/>
  <c r="I5202" i="8"/>
  <c r="N5202" i="8" s="1"/>
  <c r="J5202" i="8"/>
  <c r="O5202" i="8" s="1"/>
  <c r="H5202" i="8"/>
  <c r="M5202" i="8" s="1"/>
  <c r="G5202" i="8"/>
  <c r="L5202" i="8" s="1"/>
  <c r="F5202" i="8"/>
  <c r="K5202" i="8" s="1"/>
  <c r="J5179" i="8"/>
  <c r="O5179" i="8" s="1"/>
  <c r="I5179" i="8"/>
  <c r="N5179" i="8" s="1"/>
  <c r="H5179" i="8"/>
  <c r="M5179" i="8" s="1"/>
  <c r="G5179" i="8"/>
  <c r="L5179" i="8" s="1"/>
  <c r="F5179" i="8"/>
  <c r="K5179" i="8" s="1"/>
  <c r="J5160" i="8"/>
  <c r="O5160" i="8" s="1"/>
  <c r="I5160" i="8"/>
  <c r="N5160" i="8" s="1"/>
  <c r="H5160" i="8"/>
  <c r="M5160" i="8" s="1"/>
  <c r="G5160" i="8"/>
  <c r="L5160" i="8" s="1"/>
  <c r="F5160" i="8"/>
  <c r="K5160" i="8" s="1"/>
  <c r="J5140" i="8"/>
  <c r="O5140" i="8" s="1"/>
  <c r="I5140" i="8"/>
  <c r="N5140" i="8" s="1"/>
  <c r="H5140" i="8"/>
  <c r="M5140" i="8" s="1"/>
  <c r="G5140" i="8"/>
  <c r="L5140" i="8" s="1"/>
  <c r="F5140" i="8"/>
  <c r="K5140" i="8" s="1"/>
  <c r="J5120" i="8"/>
  <c r="O5120" i="8" s="1"/>
  <c r="I5120" i="8"/>
  <c r="N5120" i="8" s="1"/>
  <c r="H5120" i="8"/>
  <c r="M5120" i="8" s="1"/>
  <c r="G5120" i="8"/>
  <c r="L5120" i="8" s="1"/>
  <c r="F5120" i="8"/>
  <c r="K5120" i="8" s="1"/>
  <c r="J5100" i="8"/>
  <c r="O5100" i="8" s="1"/>
  <c r="I5100" i="8"/>
  <c r="N5100" i="8" s="1"/>
  <c r="H5100" i="8"/>
  <c r="M5100" i="8" s="1"/>
  <c r="G5100" i="8"/>
  <c r="L5100" i="8" s="1"/>
  <c r="F5100" i="8"/>
  <c r="K5100" i="8" s="1"/>
  <c r="J5080" i="8"/>
  <c r="O5080" i="8" s="1"/>
  <c r="I5080" i="8"/>
  <c r="N5080" i="8" s="1"/>
  <c r="H5080" i="8"/>
  <c r="M5080" i="8" s="1"/>
  <c r="G5080" i="8"/>
  <c r="L5080" i="8" s="1"/>
  <c r="F5080" i="8"/>
  <c r="K5080" i="8" s="1"/>
  <c r="J5060" i="8"/>
  <c r="O5060" i="8" s="1"/>
  <c r="I5060" i="8"/>
  <c r="N5060" i="8" s="1"/>
  <c r="H5060" i="8"/>
  <c r="M5060" i="8" s="1"/>
  <c r="G5060" i="8"/>
  <c r="L5060" i="8" s="1"/>
  <c r="F5060" i="8"/>
  <c r="K5060" i="8" s="1"/>
  <c r="J5040" i="8"/>
  <c r="O5040" i="8" s="1"/>
  <c r="I5040" i="8"/>
  <c r="N5040" i="8" s="1"/>
  <c r="H5040" i="8"/>
  <c r="M5040" i="8" s="1"/>
  <c r="G5040" i="8"/>
  <c r="L5040" i="8" s="1"/>
  <c r="F5040" i="8"/>
  <c r="K5040" i="8" s="1"/>
  <c r="J5020" i="8"/>
  <c r="O5020" i="8" s="1"/>
  <c r="I5020" i="8"/>
  <c r="N5020" i="8" s="1"/>
  <c r="H5020" i="8"/>
  <c r="M5020" i="8" s="1"/>
  <c r="G5020" i="8"/>
  <c r="L5020" i="8" s="1"/>
  <c r="F5020" i="8"/>
  <c r="K5020" i="8" s="1"/>
  <c r="J4999" i="8"/>
  <c r="O4999" i="8" s="1"/>
  <c r="I4999" i="8"/>
  <c r="N4999" i="8" s="1"/>
  <c r="H4999" i="8"/>
  <c r="M4999" i="8" s="1"/>
  <c r="G4999" i="8"/>
  <c r="L4999" i="8" s="1"/>
  <c r="F4999" i="8"/>
  <c r="K4999" i="8" s="1"/>
  <c r="J4980" i="8"/>
  <c r="O4980" i="8" s="1"/>
  <c r="I4980" i="8"/>
  <c r="N4980" i="8" s="1"/>
  <c r="H4980" i="8"/>
  <c r="M4980" i="8" s="1"/>
  <c r="G4980" i="8"/>
  <c r="L4980" i="8" s="1"/>
  <c r="F4980" i="8"/>
  <c r="K4980" i="8" s="1"/>
  <c r="J4960" i="8"/>
  <c r="O4960" i="8" s="1"/>
  <c r="I4960" i="8"/>
  <c r="N4960" i="8" s="1"/>
  <c r="H4960" i="8"/>
  <c r="M4960" i="8" s="1"/>
  <c r="G4960" i="8"/>
  <c r="L4960" i="8" s="1"/>
  <c r="F4960" i="8"/>
  <c r="K4960" i="8" s="1"/>
  <c r="I4942" i="8"/>
  <c r="N4942" i="8" s="1"/>
  <c r="J4942" i="8"/>
  <c r="O4942" i="8" s="1"/>
  <c r="H4942" i="8"/>
  <c r="M4942" i="8" s="1"/>
  <c r="G4942" i="8"/>
  <c r="L4942" i="8" s="1"/>
  <c r="F4942" i="8"/>
  <c r="K4942" i="8" s="1"/>
  <c r="J4920" i="8"/>
  <c r="O4920" i="8" s="1"/>
  <c r="I4920" i="8"/>
  <c r="N4920" i="8" s="1"/>
  <c r="H4920" i="8"/>
  <c r="M4920" i="8" s="1"/>
  <c r="G4920" i="8"/>
  <c r="L4920" i="8" s="1"/>
  <c r="F4920" i="8"/>
  <c r="K4920" i="8" s="1"/>
  <c r="J4900" i="8"/>
  <c r="O4900" i="8" s="1"/>
  <c r="I4900" i="8"/>
  <c r="N4900" i="8" s="1"/>
  <c r="H4900" i="8"/>
  <c r="M4900" i="8" s="1"/>
  <c r="G4900" i="8"/>
  <c r="L4900" i="8" s="1"/>
  <c r="F4900" i="8"/>
  <c r="K4900" i="8" s="1"/>
  <c r="J4881" i="8"/>
  <c r="O4881" i="8" s="1"/>
  <c r="F4881" i="8"/>
  <c r="K4881" i="8" s="1"/>
  <c r="I4881" i="8"/>
  <c r="N4881" i="8" s="1"/>
  <c r="H4881" i="8"/>
  <c r="M4881" i="8" s="1"/>
  <c r="G4881" i="8"/>
  <c r="L4881" i="8" s="1"/>
  <c r="J4861" i="8"/>
  <c r="O4861" i="8" s="1"/>
  <c r="F4861" i="8"/>
  <c r="K4861" i="8" s="1"/>
  <c r="I4861" i="8"/>
  <c r="N4861" i="8" s="1"/>
  <c r="H4861" i="8"/>
  <c r="M4861" i="8" s="1"/>
  <c r="G4861" i="8"/>
  <c r="L4861" i="8" s="1"/>
  <c r="J4840" i="8"/>
  <c r="O4840" i="8" s="1"/>
  <c r="I4840" i="8"/>
  <c r="N4840" i="8" s="1"/>
  <c r="H4840" i="8"/>
  <c r="M4840" i="8" s="1"/>
  <c r="G4840" i="8"/>
  <c r="L4840" i="8" s="1"/>
  <c r="F4840" i="8"/>
  <c r="K4840" i="8" s="1"/>
  <c r="J4821" i="8"/>
  <c r="O4821" i="8" s="1"/>
  <c r="F4821" i="8"/>
  <c r="K4821" i="8" s="1"/>
  <c r="I4821" i="8"/>
  <c r="N4821" i="8" s="1"/>
  <c r="H4821" i="8"/>
  <c r="M4821" i="8" s="1"/>
  <c r="G4821" i="8"/>
  <c r="L4821" i="8" s="1"/>
  <c r="G4800" i="8"/>
  <c r="L4800" i="8" s="1"/>
  <c r="I4800" i="8"/>
  <c r="N4800" i="8" s="1"/>
  <c r="J4800" i="8"/>
  <c r="O4800" i="8" s="1"/>
  <c r="H4800" i="8"/>
  <c r="M4800" i="8" s="1"/>
  <c r="F4800" i="8"/>
  <c r="K4800" i="8" s="1"/>
  <c r="J4781" i="8"/>
  <c r="O4781" i="8" s="1"/>
  <c r="F4781" i="8"/>
  <c r="K4781" i="8" s="1"/>
  <c r="G4781" i="8"/>
  <c r="L4781" i="8" s="1"/>
  <c r="H4781" i="8"/>
  <c r="M4781" i="8" s="1"/>
  <c r="I4781" i="8"/>
  <c r="N4781" i="8" s="1"/>
  <c r="G4760" i="8"/>
  <c r="L4760" i="8" s="1"/>
  <c r="J4760" i="8"/>
  <c r="O4760" i="8" s="1"/>
  <c r="I4760" i="8"/>
  <c r="N4760" i="8" s="1"/>
  <c r="H4760" i="8"/>
  <c r="M4760" i="8" s="1"/>
  <c r="F4760" i="8"/>
  <c r="K4760" i="8" s="1"/>
  <c r="J4739" i="8"/>
  <c r="O4739" i="8" s="1"/>
  <c r="I4739" i="8"/>
  <c r="N4739" i="8" s="1"/>
  <c r="H4739" i="8"/>
  <c r="M4739" i="8" s="1"/>
  <c r="G4739" i="8"/>
  <c r="L4739" i="8" s="1"/>
  <c r="F4739" i="8"/>
  <c r="K4739" i="8" s="1"/>
  <c r="J4718" i="8"/>
  <c r="O4718" i="8" s="1"/>
  <c r="I4718" i="8"/>
  <c r="N4718" i="8" s="1"/>
  <c r="H4718" i="8"/>
  <c r="M4718" i="8" s="1"/>
  <c r="G4718" i="8"/>
  <c r="L4718" i="8" s="1"/>
  <c r="F4718" i="8"/>
  <c r="K4718" i="8" s="1"/>
  <c r="G4703" i="8"/>
  <c r="L4703" i="8" s="1"/>
  <c r="J4703" i="8"/>
  <c r="O4703" i="8" s="1"/>
  <c r="I4703" i="8"/>
  <c r="N4703" i="8" s="1"/>
  <c r="H4703" i="8"/>
  <c r="M4703" i="8" s="1"/>
  <c r="F4703" i="8"/>
  <c r="K4703" i="8" s="1"/>
  <c r="G4680" i="8"/>
  <c r="L4680" i="8" s="1"/>
  <c r="J4680" i="8"/>
  <c r="O4680" i="8" s="1"/>
  <c r="I4680" i="8"/>
  <c r="N4680" i="8" s="1"/>
  <c r="H4680" i="8"/>
  <c r="M4680" i="8" s="1"/>
  <c r="F4680" i="8"/>
  <c r="K4680" i="8" s="1"/>
  <c r="J4658" i="8"/>
  <c r="O4658" i="8" s="1"/>
  <c r="I4658" i="8"/>
  <c r="N4658" i="8" s="1"/>
  <c r="H4658" i="8"/>
  <c r="M4658" i="8" s="1"/>
  <c r="G4658" i="8"/>
  <c r="L4658" i="8" s="1"/>
  <c r="F4658" i="8"/>
  <c r="K4658" i="8" s="1"/>
  <c r="J4638" i="8"/>
  <c r="O4638" i="8" s="1"/>
  <c r="F4638" i="8"/>
  <c r="K4638" i="8" s="1"/>
  <c r="I4638" i="8"/>
  <c r="N4638" i="8" s="1"/>
  <c r="H4638" i="8"/>
  <c r="M4638" i="8" s="1"/>
  <c r="G4638" i="8"/>
  <c r="L4638" i="8" s="1"/>
  <c r="H4618" i="8"/>
  <c r="M4618" i="8" s="1"/>
  <c r="J4618" i="8"/>
  <c r="O4618" i="8" s="1"/>
  <c r="I4618" i="8"/>
  <c r="N4618" i="8" s="1"/>
  <c r="G4618" i="8"/>
  <c r="L4618" i="8" s="1"/>
  <c r="F4618" i="8"/>
  <c r="K4618" i="8" s="1"/>
  <c r="J4601" i="8"/>
  <c r="O4601" i="8" s="1"/>
  <c r="F4601" i="8"/>
  <c r="K4601" i="8" s="1"/>
  <c r="I4601" i="8"/>
  <c r="N4601" i="8" s="1"/>
  <c r="H4601" i="8"/>
  <c r="M4601" i="8" s="1"/>
  <c r="G4601" i="8"/>
  <c r="L4601" i="8" s="1"/>
  <c r="G4583" i="8"/>
  <c r="L4583" i="8" s="1"/>
  <c r="H4583" i="8"/>
  <c r="M4583" i="8" s="1"/>
  <c r="J4583" i="8"/>
  <c r="O4583" i="8" s="1"/>
  <c r="I4583" i="8"/>
  <c r="N4583" i="8" s="1"/>
  <c r="F4583" i="8"/>
  <c r="K4583" i="8" s="1"/>
  <c r="F4558" i="8"/>
  <c r="K4558" i="8" s="1"/>
  <c r="G4558" i="8"/>
  <c r="L4558" i="8" s="1"/>
  <c r="J4558" i="8"/>
  <c r="O4558" i="8" s="1"/>
  <c r="I4558" i="8"/>
  <c r="N4558" i="8" s="1"/>
  <c r="H4558" i="8"/>
  <c r="M4558" i="8" s="1"/>
  <c r="J5219" i="8"/>
  <c r="O5219" i="8" s="1"/>
  <c r="I5219" i="8"/>
  <c r="N5219" i="8" s="1"/>
  <c r="H5219" i="8"/>
  <c r="M5219" i="8" s="1"/>
  <c r="G5219" i="8"/>
  <c r="L5219" i="8" s="1"/>
  <c r="F5219" i="8"/>
  <c r="K5219" i="8" s="1"/>
  <c r="J5197" i="8"/>
  <c r="O5197" i="8" s="1"/>
  <c r="F5197" i="8"/>
  <c r="K5197" i="8" s="1"/>
  <c r="H5197" i="8"/>
  <c r="M5197" i="8" s="1"/>
  <c r="I5197" i="8"/>
  <c r="N5197" i="8" s="1"/>
  <c r="G5197" i="8"/>
  <c r="L5197" i="8" s="1"/>
  <c r="I5182" i="8"/>
  <c r="N5182" i="8" s="1"/>
  <c r="J5182" i="8"/>
  <c r="O5182" i="8" s="1"/>
  <c r="H5182" i="8"/>
  <c r="M5182" i="8" s="1"/>
  <c r="G5182" i="8"/>
  <c r="L5182" i="8" s="1"/>
  <c r="F5182" i="8"/>
  <c r="K5182" i="8" s="1"/>
  <c r="J5159" i="8"/>
  <c r="O5159" i="8" s="1"/>
  <c r="I5159" i="8"/>
  <c r="N5159" i="8" s="1"/>
  <c r="H5159" i="8"/>
  <c r="M5159" i="8" s="1"/>
  <c r="G5159" i="8"/>
  <c r="L5159" i="8" s="1"/>
  <c r="F5159" i="8"/>
  <c r="K5159" i="8" s="1"/>
  <c r="I5142" i="8"/>
  <c r="N5142" i="8" s="1"/>
  <c r="J5142" i="8"/>
  <c r="O5142" i="8" s="1"/>
  <c r="H5142" i="8"/>
  <c r="M5142" i="8" s="1"/>
  <c r="G5142" i="8"/>
  <c r="L5142" i="8" s="1"/>
  <c r="F5142" i="8"/>
  <c r="K5142" i="8" s="1"/>
  <c r="I5122" i="8"/>
  <c r="N5122" i="8" s="1"/>
  <c r="G5122" i="8"/>
  <c r="L5122" i="8" s="1"/>
  <c r="F5122" i="8"/>
  <c r="K5122" i="8" s="1"/>
  <c r="J5122" i="8"/>
  <c r="O5122" i="8" s="1"/>
  <c r="H5122" i="8"/>
  <c r="M5122" i="8" s="1"/>
  <c r="J5099" i="8"/>
  <c r="O5099" i="8" s="1"/>
  <c r="I5099" i="8"/>
  <c r="N5099" i="8" s="1"/>
  <c r="H5099" i="8"/>
  <c r="M5099" i="8" s="1"/>
  <c r="G5099" i="8"/>
  <c r="L5099" i="8" s="1"/>
  <c r="F5099" i="8"/>
  <c r="K5099" i="8" s="1"/>
  <c r="J5079" i="8"/>
  <c r="O5079" i="8" s="1"/>
  <c r="I5079" i="8"/>
  <c r="N5079" i="8" s="1"/>
  <c r="H5079" i="8"/>
  <c r="M5079" i="8" s="1"/>
  <c r="G5079" i="8"/>
  <c r="L5079" i="8" s="1"/>
  <c r="F5079" i="8"/>
  <c r="K5079" i="8" s="1"/>
  <c r="J5059" i="8"/>
  <c r="O5059" i="8" s="1"/>
  <c r="I5059" i="8"/>
  <c r="N5059" i="8" s="1"/>
  <c r="H5059" i="8"/>
  <c r="M5059" i="8" s="1"/>
  <c r="G5059" i="8"/>
  <c r="L5059" i="8" s="1"/>
  <c r="F5059" i="8"/>
  <c r="K5059" i="8" s="1"/>
  <c r="J5039" i="8"/>
  <c r="O5039" i="8" s="1"/>
  <c r="I5039" i="8"/>
  <c r="N5039" i="8" s="1"/>
  <c r="H5039" i="8"/>
  <c r="M5039" i="8" s="1"/>
  <c r="G5039" i="8"/>
  <c r="L5039" i="8" s="1"/>
  <c r="F5039" i="8"/>
  <c r="K5039" i="8" s="1"/>
  <c r="J5019" i="8"/>
  <c r="O5019" i="8" s="1"/>
  <c r="I5019" i="8"/>
  <c r="N5019" i="8" s="1"/>
  <c r="H5019" i="8"/>
  <c r="M5019" i="8" s="1"/>
  <c r="G5019" i="8"/>
  <c r="L5019" i="8" s="1"/>
  <c r="F5019" i="8"/>
  <c r="K5019" i="8" s="1"/>
  <c r="I5002" i="8"/>
  <c r="N5002" i="8" s="1"/>
  <c r="J5002" i="8"/>
  <c r="O5002" i="8" s="1"/>
  <c r="H5002" i="8"/>
  <c r="M5002" i="8" s="1"/>
  <c r="G5002" i="8"/>
  <c r="L5002" i="8" s="1"/>
  <c r="F5002" i="8"/>
  <c r="K5002" i="8" s="1"/>
  <c r="J4979" i="8"/>
  <c r="O4979" i="8" s="1"/>
  <c r="I4979" i="8"/>
  <c r="N4979" i="8" s="1"/>
  <c r="H4979" i="8"/>
  <c r="M4979" i="8" s="1"/>
  <c r="G4979" i="8"/>
  <c r="L4979" i="8" s="1"/>
  <c r="F4979" i="8"/>
  <c r="K4979" i="8" s="1"/>
  <c r="J4959" i="8"/>
  <c r="O4959" i="8" s="1"/>
  <c r="I4959" i="8"/>
  <c r="N4959" i="8" s="1"/>
  <c r="H4959" i="8"/>
  <c r="M4959" i="8" s="1"/>
  <c r="G4959" i="8"/>
  <c r="L4959" i="8" s="1"/>
  <c r="F4959" i="8"/>
  <c r="K4959" i="8" s="1"/>
  <c r="J4937" i="8"/>
  <c r="O4937" i="8" s="1"/>
  <c r="F4937" i="8"/>
  <c r="K4937" i="8" s="1"/>
  <c r="H4937" i="8"/>
  <c r="M4937" i="8" s="1"/>
  <c r="G4937" i="8"/>
  <c r="L4937" i="8" s="1"/>
  <c r="I4937" i="8"/>
  <c r="N4937" i="8" s="1"/>
  <c r="J4917" i="8"/>
  <c r="O4917" i="8" s="1"/>
  <c r="H4917" i="8"/>
  <c r="M4917" i="8" s="1"/>
  <c r="G4917" i="8"/>
  <c r="L4917" i="8" s="1"/>
  <c r="F4917" i="8"/>
  <c r="K4917" i="8" s="1"/>
  <c r="I4917" i="8"/>
  <c r="N4917" i="8" s="1"/>
  <c r="J4899" i="8"/>
  <c r="O4899" i="8" s="1"/>
  <c r="I4899" i="8"/>
  <c r="N4899" i="8" s="1"/>
  <c r="H4899" i="8"/>
  <c r="M4899" i="8" s="1"/>
  <c r="G4899" i="8"/>
  <c r="L4899" i="8" s="1"/>
  <c r="F4899" i="8"/>
  <c r="K4899" i="8" s="1"/>
  <c r="H4877" i="8"/>
  <c r="M4877" i="8" s="1"/>
  <c r="G4877" i="8"/>
  <c r="L4877" i="8" s="1"/>
  <c r="F4877" i="8"/>
  <c r="K4877" i="8" s="1"/>
  <c r="J4877" i="8"/>
  <c r="O4877" i="8" s="1"/>
  <c r="I4877" i="8"/>
  <c r="N4877" i="8" s="1"/>
  <c r="G4858" i="8"/>
  <c r="L4858" i="8" s="1"/>
  <c r="F4858" i="8"/>
  <c r="K4858" i="8" s="1"/>
  <c r="J4858" i="8"/>
  <c r="O4858" i="8" s="1"/>
  <c r="I4858" i="8"/>
  <c r="N4858" i="8" s="1"/>
  <c r="H4858" i="8"/>
  <c r="M4858" i="8" s="1"/>
  <c r="J4837" i="8"/>
  <c r="O4837" i="8" s="1"/>
  <c r="F4837" i="8"/>
  <c r="K4837" i="8" s="1"/>
  <c r="G4837" i="8"/>
  <c r="L4837" i="8" s="1"/>
  <c r="I4837" i="8"/>
  <c r="N4837" i="8" s="1"/>
  <c r="H4837" i="8"/>
  <c r="M4837" i="8" s="1"/>
  <c r="G4818" i="8"/>
  <c r="L4818" i="8" s="1"/>
  <c r="F4818" i="8"/>
  <c r="K4818" i="8" s="1"/>
  <c r="H4818" i="8"/>
  <c r="M4818" i="8" s="1"/>
  <c r="J4818" i="8"/>
  <c r="O4818" i="8" s="1"/>
  <c r="I4818" i="8"/>
  <c r="N4818" i="8" s="1"/>
  <c r="J4799" i="8"/>
  <c r="O4799" i="8" s="1"/>
  <c r="I4799" i="8"/>
  <c r="N4799" i="8" s="1"/>
  <c r="H4799" i="8"/>
  <c r="M4799" i="8" s="1"/>
  <c r="G4799" i="8"/>
  <c r="L4799" i="8" s="1"/>
  <c r="F4799" i="8"/>
  <c r="K4799" i="8" s="1"/>
  <c r="G4778" i="8"/>
  <c r="L4778" i="8" s="1"/>
  <c r="F4778" i="8"/>
  <c r="K4778" i="8" s="1"/>
  <c r="I4778" i="8"/>
  <c r="N4778" i="8" s="1"/>
  <c r="J4778" i="8"/>
  <c r="O4778" i="8" s="1"/>
  <c r="H4778" i="8"/>
  <c r="M4778" i="8" s="1"/>
  <c r="J4758" i="8"/>
  <c r="O4758" i="8" s="1"/>
  <c r="I4758" i="8"/>
  <c r="N4758" i="8" s="1"/>
  <c r="H4758" i="8"/>
  <c r="M4758" i="8" s="1"/>
  <c r="G4758" i="8"/>
  <c r="L4758" i="8" s="1"/>
  <c r="F4758" i="8"/>
  <c r="K4758" i="8" s="1"/>
  <c r="J4736" i="8"/>
  <c r="O4736" i="8" s="1"/>
  <c r="F4736" i="8"/>
  <c r="K4736" i="8" s="1"/>
  <c r="I4736" i="8"/>
  <c r="N4736" i="8" s="1"/>
  <c r="H4736" i="8"/>
  <c r="M4736" i="8" s="1"/>
  <c r="G4736" i="8"/>
  <c r="L4736" i="8" s="1"/>
  <c r="G4720" i="8"/>
  <c r="L4720" i="8" s="1"/>
  <c r="J4720" i="8"/>
  <c r="O4720" i="8" s="1"/>
  <c r="I4720" i="8"/>
  <c r="N4720" i="8" s="1"/>
  <c r="H4720" i="8"/>
  <c r="M4720" i="8" s="1"/>
  <c r="F4720" i="8"/>
  <c r="K4720" i="8" s="1"/>
  <c r="G4700" i="8"/>
  <c r="L4700" i="8" s="1"/>
  <c r="H4700" i="8"/>
  <c r="M4700" i="8" s="1"/>
  <c r="F4700" i="8"/>
  <c r="K4700" i="8" s="1"/>
  <c r="I4700" i="8"/>
  <c r="N4700" i="8" s="1"/>
  <c r="J4700" i="8"/>
  <c r="O4700" i="8" s="1"/>
  <c r="I4679" i="8"/>
  <c r="N4679" i="8" s="1"/>
  <c r="H4679" i="8"/>
  <c r="M4679" i="8" s="1"/>
  <c r="G4679" i="8"/>
  <c r="L4679" i="8" s="1"/>
  <c r="F4679" i="8"/>
  <c r="K4679" i="8" s="1"/>
  <c r="J4679" i="8"/>
  <c r="O4679" i="8" s="1"/>
  <c r="G4660" i="8"/>
  <c r="L4660" i="8" s="1"/>
  <c r="J4660" i="8"/>
  <c r="O4660" i="8" s="1"/>
  <c r="I4660" i="8"/>
  <c r="N4660" i="8" s="1"/>
  <c r="H4660" i="8"/>
  <c r="M4660" i="8" s="1"/>
  <c r="F4660" i="8"/>
  <c r="K4660" i="8" s="1"/>
  <c r="G4640" i="8"/>
  <c r="L4640" i="8" s="1"/>
  <c r="H4640" i="8"/>
  <c r="M4640" i="8" s="1"/>
  <c r="J4640" i="8"/>
  <c r="O4640" i="8" s="1"/>
  <c r="I4640" i="8"/>
  <c r="N4640" i="8" s="1"/>
  <c r="F4640" i="8"/>
  <c r="K4640" i="8" s="1"/>
  <c r="G4620" i="8"/>
  <c r="L4620" i="8" s="1"/>
  <c r="J4620" i="8"/>
  <c r="O4620" i="8" s="1"/>
  <c r="I4620" i="8"/>
  <c r="N4620" i="8" s="1"/>
  <c r="H4620" i="8"/>
  <c r="M4620" i="8" s="1"/>
  <c r="F4620" i="8"/>
  <c r="K4620" i="8" s="1"/>
  <c r="G4600" i="8"/>
  <c r="L4600" i="8" s="1"/>
  <c r="H4600" i="8"/>
  <c r="M4600" i="8" s="1"/>
  <c r="J4600" i="8"/>
  <c r="O4600" i="8" s="1"/>
  <c r="I4600" i="8"/>
  <c r="N4600" i="8" s="1"/>
  <c r="F4600" i="8"/>
  <c r="K4600" i="8" s="1"/>
  <c r="I4579" i="8"/>
  <c r="N4579" i="8" s="1"/>
  <c r="J4579" i="8"/>
  <c r="O4579" i="8" s="1"/>
  <c r="H4579" i="8"/>
  <c r="M4579" i="8" s="1"/>
  <c r="G4579" i="8"/>
  <c r="L4579" i="8" s="1"/>
  <c r="F4579" i="8"/>
  <c r="K4579" i="8" s="1"/>
  <c r="J4561" i="8"/>
  <c r="O4561" i="8" s="1"/>
  <c r="I4561" i="8"/>
  <c r="N4561" i="8" s="1"/>
  <c r="H4561" i="8"/>
  <c r="M4561" i="8" s="1"/>
  <c r="G4561" i="8"/>
  <c r="L4561" i="8" s="1"/>
  <c r="F4561" i="8"/>
  <c r="K4561" i="8" s="1"/>
  <c r="I4539" i="8"/>
  <c r="N4539" i="8" s="1"/>
  <c r="H4539" i="8"/>
  <c r="M4539" i="8" s="1"/>
  <c r="G4539" i="8"/>
  <c r="L4539" i="8" s="1"/>
  <c r="F4539" i="8"/>
  <c r="K4539" i="8" s="1"/>
  <c r="J4539" i="8"/>
  <c r="O4539" i="8" s="1"/>
  <c r="J4521" i="8"/>
  <c r="O4521" i="8" s="1"/>
  <c r="I4521" i="8"/>
  <c r="N4521" i="8" s="1"/>
  <c r="G4521" i="8"/>
  <c r="L4521" i="8" s="1"/>
  <c r="F4521" i="8"/>
  <c r="K4521" i="8" s="1"/>
  <c r="H4521" i="8"/>
  <c r="M4521" i="8" s="1"/>
  <c r="F4498" i="8"/>
  <c r="K4498" i="8" s="1"/>
  <c r="H4498" i="8"/>
  <c r="M4498" i="8" s="1"/>
  <c r="J4498" i="8"/>
  <c r="O4498" i="8" s="1"/>
  <c r="I4498" i="8"/>
  <c r="N4498" i="8" s="1"/>
  <c r="G4498" i="8"/>
  <c r="L4498" i="8" s="1"/>
  <c r="I4479" i="8"/>
  <c r="N4479" i="8" s="1"/>
  <c r="H4479" i="8"/>
  <c r="M4479" i="8" s="1"/>
  <c r="G4479" i="8"/>
  <c r="L4479" i="8" s="1"/>
  <c r="F4479" i="8"/>
  <c r="K4479" i="8" s="1"/>
  <c r="J4479" i="8"/>
  <c r="O4479" i="8" s="1"/>
  <c r="I4459" i="8"/>
  <c r="N4459" i="8" s="1"/>
  <c r="H4459" i="8"/>
  <c r="M4459" i="8" s="1"/>
  <c r="G4459" i="8"/>
  <c r="L4459" i="8" s="1"/>
  <c r="F4459" i="8"/>
  <c r="K4459" i="8" s="1"/>
  <c r="J4459" i="8"/>
  <c r="O4459" i="8" s="1"/>
  <c r="F4438" i="8"/>
  <c r="K4438" i="8" s="1"/>
  <c r="J4438" i="8"/>
  <c r="O4438" i="8" s="1"/>
  <c r="I4438" i="8"/>
  <c r="N4438" i="8" s="1"/>
  <c r="H4438" i="8"/>
  <c r="M4438" i="8" s="1"/>
  <c r="G4438" i="8"/>
  <c r="L4438" i="8" s="1"/>
  <c r="I4419" i="8"/>
  <c r="N4419" i="8" s="1"/>
  <c r="H4419" i="8"/>
  <c r="M4419" i="8" s="1"/>
  <c r="G4419" i="8"/>
  <c r="L4419" i="8" s="1"/>
  <c r="F4419" i="8"/>
  <c r="K4419" i="8" s="1"/>
  <c r="J4419" i="8"/>
  <c r="O4419" i="8" s="1"/>
  <c r="J4401" i="8"/>
  <c r="O4401" i="8" s="1"/>
  <c r="I4401" i="8"/>
  <c r="N4401" i="8" s="1"/>
  <c r="H4401" i="8"/>
  <c r="M4401" i="8" s="1"/>
  <c r="G4401" i="8"/>
  <c r="L4401" i="8" s="1"/>
  <c r="F4401" i="8"/>
  <c r="K4401" i="8" s="1"/>
  <c r="F4378" i="8"/>
  <c r="K4378" i="8" s="1"/>
  <c r="G4378" i="8"/>
  <c r="L4378" i="8" s="1"/>
  <c r="H4378" i="8"/>
  <c r="M4378" i="8" s="1"/>
  <c r="I4378" i="8"/>
  <c r="N4378" i="8" s="1"/>
  <c r="J4378" i="8"/>
  <c r="O4378" i="8" s="1"/>
  <c r="J4360" i="8"/>
  <c r="O4360" i="8" s="1"/>
  <c r="I4360" i="8"/>
  <c r="N4360" i="8" s="1"/>
  <c r="H4360" i="8"/>
  <c r="M4360" i="8" s="1"/>
  <c r="G4360" i="8"/>
  <c r="L4360" i="8" s="1"/>
  <c r="F4360" i="8"/>
  <c r="K4360" i="8" s="1"/>
  <c r="J4341" i="8"/>
  <c r="O4341" i="8" s="1"/>
  <c r="I4341" i="8"/>
  <c r="N4341" i="8" s="1"/>
  <c r="F4341" i="8"/>
  <c r="K4341" i="8" s="1"/>
  <c r="H4341" i="8"/>
  <c r="M4341" i="8" s="1"/>
  <c r="G4341" i="8"/>
  <c r="L4341" i="8" s="1"/>
  <c r="I4319" i="8"/>
  <c r="N4319" i="8" s="1"/>
  <c r="H4319" i="8"/>
  <c r="M4319" i="8" s="1"/>
  <c r="G4319" i="8"/>
  <c r="L4319" i="8" s="1"/>
  <c r="F4319" i="8"/>
  <c r="K4319" i="8" s="1"/>
  <c r="J4319" i="8"/>
  <c r="O4319" i="8" s="1"/>
  <c r="G4297" i="8"/>
  <c r="L4297" i="8" s="1"/>
  <c r="F4297" i="8"/>
  <c r="K4297" i="8" s="1"/>
  <c r="H4297" i="8"/>
  <c r="M4297" i="8" s="1"/>
  <c r="J4297" i="8"/>
  <c r="O4297" i="8" s="1"/>
  <c r="I4297" i="8"/>
  <c r="N4297" i="8" s="1"/>
  <c r="I4279" i="8"/>
  <c r="N4279" i="8" s="1"/>
  <c r="H4279" i="8"/>
  <c r="M4279" i="8" s="1"/>
  <c r="G4279" i="8"/>
  <c r="L4279" i="8" s="1"/>
  <c r="F4279" i="8"/>
  <c r="K4279" i="8" s="1"/>
  <c r="J4279" i="8"/>
  <c r="O4279" i="8" s="1"/>
  <c r="I4259" i="8"/>
  <c r="N4259" i="8" s="1"/>
  <c r="H4259" i="8"/>
  <c r="M4259" i="8" s="1"/>
  <c r="G4259" i="8"/>
  <c r="L4259" i="8" s="1"/>
  <c r="F4259" i="8"/>
  <c r="K4259" i="8" s="1"/>
  <c r="J4259" i="8"/>
  <c r="O4259" i="8" s="1"/>
  <c r="F4238" i="8"/>
  <c r="K4238" i="8" s="1"/>
  <c r="J4238" i="8"/>
  <c r="O4238" i="8" s="1"/>
  <c r="I4238" i="8"/>
  <c r="N4238" i="8" s="1"/>
  <c r="H4238" i="8"/>
  <c r="M4238" i="8" s="1"/>
  <c r="G4238" i="8"/>
  <c r="L4238" i="8" s="1"/>
  <c r="I4219" i="8"/>
  <c r="N4219" i="8" s="1"/>
  <c r="H4219" i="8"/>
  <c r="M4219" i="8" s="1"/>
  <c r="G4219" i="8"/>
  <c r="L4219" i="8" s="1"/>
  <c r="F4219" i="8"/>
  <c r="K4219" i="8" s="1"/>
  <c r="J4219" i="8"/>
  <c r="O4219" i="8" s="1"/>
  <c r="F4198" i="8"/>
  <c r="K4198" i="8" s="1"/>
  <c r="H4198" i="8"/>
  <c r="M4198" i="8" s="1"/>
  <c r="G4198" i="8"/>
  <c r="L4198" i="8" s="1"/>
  <c r="J4198" i="8"/>
  <c r="O4198" i="8" s="1"/>
  <c r="I4198" i="8"/>
  <c r="N4198" i="8" s="1"/>
  <c r="I4179" i="8"/>
  <c r="N4179" i="8" s="1"/>
  <c r="H4179" i="8"/>
  <c r="M4179" i="8" s="1"/>
  <c r="G4179" i="8"/>
  <c r="L4179" i="8" s="1"/>
  <c r="F4179" i="8"/>
  <c r="K4179" i="8" s="1"/>
  <c r="J4179" i="8"/>
  <c r="O4179" i="8" s="1"/>
  <c r="F4158" i="8"/>
  <c r="K4158" i="8" s="1"/>
  <c r="J4158" i="8"/>
  <c r="O4158" i="8" s="1"/>
  <c r="I4158" i="8"/>
  <c r="N4158" i="8" s="1"/>
  <c r="H4158" i="8"/>
  <c r="M4158" i="8" s="1"/>
  <c r="G4158" i="8"/>
  <c r="L4158" i="8" s="1"/>
  <c r="F4138" i="8"/>
  <c r="K4138" i="8" s="1"/>
  <c r="J4138" i="8"/>
  <c r="O4138" i="8" s="1"/>
  <c r="I4138" i="8"/>
  <c r="N4138" i="8" s="1"/>
  <c r="H4138" i="8"/>
  <c r="M4138" i="8" s="1"/>
  <c r="G4138" i="8"/>
  <c r="L4138" i="8" s="1"/>
  <c r="J4121" i="8"/>
  <c r="O4121" i="8" s="1"/>
  <c r="I4121" i="8"/>
  <c r="N4121" i="8" s="1"/>
  <c r="H4121" i="8"/>
  <c r="M4121" i="8" s="1"/>
  <c r="G4121" i="8"/>
  <c r="L4121" i="8" s="1"/>
  <c r="F4121" i="8"/>
  <c r="K4121" i="8" s="1"/>
  <c r="J4101" i="8"/>
  <c r="O4101" i="8" s="1"/>
  <c r="I4101" i="8"/>
  <c r="N4101" i="8" s="1"/>
  <c r="G4101" i="8"/>
  <c r="L4101" i="8" s="1"/>
  <c r="H4101" i="8"/>
  <c r="M4101" i="8" s="1"/>
  <c r="F4101" i="8"/>
  <c r="K4101" i="8" s="1"/>
  <c r="I4079" i="8"/>
  <c r="N4079" i="8" s="1"/>
  <c r="H4079" i="8"/>
  <c r="M4079" i="8" s="1"/>
  <c r="F4079" i="8"/>
  <c r="K4079" i="8" s="1"/>
  <c r="G4079" i="8"/>
  <c r="L4079" i="8" s="1"/>
  <c r="J4079" i="8"/>
  <c r="O4079" i="8" s="1"/>
  <c r="H4062" i="8"/>
  <c r="M4062" i="8" s="1"/>
  <c r="J4062" i="8"/>
  <c r="O4062" i="8" s="1"/>
  <c r="G4062" i="8"/>
  <c r="L4062" i="8" s="1"/>
  <c r="F4062" i="8"/>
  <c r="K4062" i="8" s="1"/>
  <c r="I4062" i="8"/>
  <c r="N4062" i="8" s="1"/>
  <c r="F4038" i="8"/>
  <c r="K4038" i="8" s="1"/>
  <c r="J4038" i="8"/>
  <c r="O4038" i="8" s="1"/>
  <c r="I4038" i="8"/>
  <c r="N4038" i="8" s="1"/>
  <c r="H4038" i="8"/>
  <c r="M4038" i="8" s="1"/>
  <c r="G4038" i="8"/>
  <c r="L4038" i="8" s="1"/>
  <c r="I4021" i="8"/>
  <c r="N4021" i="8" s="1"/>
  <c r="J4021" i="8"/>
  <c r="O4021" i="8" s="1"/>
  <c r="H4021" i="8"/>
  <c r="M4021" i="8" s="1"/>
  <c r="G4021" i="8"/>
  <c r="L4021" i="8" s="1"/>
  <c r="F4021" i="8"/>
  <c r="K4021" i="8" s="1"/>
  <c r="I3998" i="8"/>
  <c r="N3998" i="8" s="1"/>
  <c r="F3998" i="8"/>
  <c r="K3998" i="8" s="1"/>
  <c r="J3998" i="8"/>
  <c r="O3998" i="8" s="1"/>
  <c r="H3998" i="8"/>
  <c r="M3998" i="8" s="1"/>
  <c r="G3998" i="8"/>
  <c r="L3998" i="8" s="1"/>
  <c r="I3981" i="8"/>
  <c r="N3981" i="8" s="1"/>
  <c r="J3981" i="8"/>
  <c r="O3981" i="8" s="1"/>
  <c r="H3981" i="8"/>
  <c r="M3981" i="8" s="1"/>
  <c r="F3981" i="8"/>
  <c r="K3981" i="8" s="1"/>
  <c r="G3981" i="8"/>
  <c r="L3981" i="8" s="1"/>
  <c r="J3958" i="8"/>
  <c r="O3958" i="8" s="1"/>
  <c r="I3958" i="8"/>
  <c r="N3958" i="8" s="1"/>
  <c r="H3958" i="8"/>
  <c r="M3958" i="8" s="1"/>
  <c r="G3958" i="8"/>
  <c r="L3958" i="8" s="1"/>
  <c r="F3958" i="8"/>
  <c r="K3958" i="8" s="1"/>
  <c r="I3941" i="8"/>
  <c r="N3941" i="8" s="1"/>
  <c r="J3941" i="8"/>
  <c r="O3941" i="8" s="1"/>
  <c r="H3941" i="8"/>
  <c r="M3941" i="8" s="1"/>
  <c r="G3941" i="8"/>
  <c r="L3941" i="8" s="1"/>
  <c r="F3941" i="8"/>
  <c r="K3941" i="8" s="1"/>
  <c r="F3920" i="8"/>
  <c r="K3920" i="8" s="1"/>
  <c r="J3920" i="8"/>
  <c r="O3920" i="8" s="1"/>
  <c r="I3920" i="8"/>
  <c r="N3920" i="8" s="1"/>
  <c r="H3920" i="8"/>
  <c r="M3920" i="8" s="1"/>
  <c r="G3920" i="8"/>
  <c r="L3920" i="8" s="1"/>
  <c r="J3899" i="8"/>
  <c r="O3899" i="8" s="1"/>
  <c r="I3899" i="8"/>
  <c r="N3899" i="8" s="1"/>
  <c r="H3899" i="8"/>
  <c r="M3899" i="8" s="1"/>
  <c r="G3899" i="8"/>
  <c r="L3899" i="8" s="1"/>
  <c r="F3899" i="8"/>
  <c r="K3899" i="8" s="1"/>
  <c r="I3881" i="8"/>
  <c r="N3881" i="8" s="1"/>
  <c r="J3881" i="8"/>
  <c r="O3881" i="8" s="1"/>
  <c r="H3881" i="8"/>
  <c r="M3881" i="8" s="1"/>
  <c r="G3881" i="8"/>
  <c r="L3881" i="8" s="1"/>
  <c r="F3881" i="8"/>
  <c r="K3881" i="8" s="1"/>
  <c r="F3859" i="8"/>
  <c r="K3859" i="8" s="1"/>
  <c r="I3859" i="8"/>
  <c r="N3859" i="8" s="1"/>
  <c r="H3859" i="8"/>
  <c r="M3859" i="8" s="1"/>
  <c r="G3859" i="8"/>
  <c r="L3859" i="8" s="1"/>
  <c r="J3859" i="8"/>
  <c r="O3859" i="8" s="1"/>
  <c r="J3837" i="8"/>
  <c r="O3837" i="8" s="1"/>
  <c r="I3837" i="8"/>
  <c r="N3837" i="8" s="1"/>
  <c r="H3837" i="8"/>
  <c r="M3837" i="8" s="1"/>
  <c r="G3837" i="8"/>
  <c r="L3837" i="8" s="1"/>
  <c r="F3837" i="8"/>
  <c r="K3837" i="8" s="1"/>
  <c r="I3821" i="8"/>
  <c r="N3821" i="8" s="1"/>
  <c r="G3821" i="8"/>
  <c r="L3821" i="8" s="1"/>
  <c r="F3821" i="8"/>
  <c r="K3821" i="8" s="1"/>
  <c r="J3821" i="8"/>
  <c r="O3821" i="8" s="1"/>
  <c r="H3821" i="8"/>
  <c r="M3821" i="8" s="1"/>
  <c r="I3798" i="8"/>
  <c r="N3798" i="8" s="1"/>
  <c r="J3798" i="8"/>
  <c r="O3798" i="8" s="1"/>
  <c r="H3798" i="8"/>
  <c r="M3798" i="8" s="1"/>
  <c r="G3798" i="8"/>
  <c r="L3798" i="8" s="1"/>
  <c r="F3798" i="8"/>
  <c r="K3798" i="8" s="1"/>
  <c r="J3777" i="8"/>
  <c r="O3777" i="8" s="1"/>
  <c r="H3777" i="8"/>
  <c r="M3777" i="8" s="1"/>
  <c r="I3777" i="8"/>
  <c r="N3777" i="8" s="1"/>
  <c r="G3777" i="8"/>
  <c r="L3777" i="8" s="1"/>
  <c r="F3777" i="8"/>
  <c r="K3777" i="8" s="1"/>
  <c r="J3757" i="8"/>
  <c r="O3757" i="8" s="1"/>
  <c r="I3757" i="8"/>
  <c r="N3757" i="8" s="1"/>
  <c r="H3757" i="8"/>
  <c r="M3757" i="8" s="1"/>
  <c r="G3757" i="8"/>
  <c r="L3757" i="8" s="1"/>
  <c r="F3757" i="8"/>
  <c r="K3757" i="8" s="1"/>
  <c r="J8159" i="8"/>
  <c r="O8159" i="8" s="1"/>
  <c r="F8159" i="8"/>
  <c r="K8159" i="8" s="1"/>
  <c r="G8159" i="8"/>
  <c r="L8159" i="8" s="1"/>
  <c r="I8159" i="8"/>
  <c r="N8159" i="8" s="1"/>
  <c r="H8159" i="8"/>
  <c r="M8159" i="8" s="1"/>
  <c r="G8137" i="8"/>
  <c r="L8137" i="8" s="1"/>
  <c r="J8137" i="8"/>
  <c r="O8137" i="8" s="1"/>
  <c r="I8137" i="8"/>
  <c r="N8137" i="8" s="1"/>
  <c r="H8137" i="8"/>
  <c r="M8137" i="8" s="1"/>
  <c r="F8137" i="8"/>
  <c r="K8137" i="8" s="1"/>
  <c r="J8120" i="8"/>
  <c r="O8120" i="8" s="1"/>
  <c r="I8120" i="8"/>
  <c r="N8120" i="8" s="1"/>
  <c r="H8120" i="8"/>
  <c r="M8120" i="8" s="1"/>
  <c r="G8120" i="8"/>
  <c r="L8120" i="8" s="1"/>
  <c r="F8120" i="8"/>
  <c r="K8120" i="8" s="1"/>
  <c r="J8096" i="8"/>
  <c r="O8096" i="8" s="1"/>
  <c r="I8096" i="8"/>
  <c r="N8096" i="8" s="1"/>
  <c r="H8096" i="8"/>
  <c r="M8096" i="8" s="1"/>
  <c r="G8096" i="8"/>
  <c r="L8096" i="8" s="1"/>
  <c r="F8096" i="8"/>
  <c r="K8096" i="8" s="1"/>
  <c r="J8077" i="8"/>
  <c r="O8077" i="8" s="1"/>
  <c r="I8077" i="8"/>
  <c r="N8077" i="8" s="1"/>
  <c r="G8077" i="8"/>
  <c r="L8077" i="8" s="1"/>
  <c r="F8077" i="8"/>
  <c r="K8077" i="8" s="1"/>
  <c r="H8077" i="8"/>
  <c r="M8077" i="8" s="1"/>
  <c r="J8056" i="8"/>
  <c r="O8056" i="8" s="1"/>
  <c r="I8056" i="8"/>
  <c r="N8056" i="8" s="1"/>
  <c r="H8056" i="8"/>
  <c r="M8056" i="8" s="1"/>
  <c r="G8056" i="8"/>
  <c r="L8056" i="8" s="1"/>
  <c r="F8056" i="8"/>
  <c r="K8056" i="8" s="1"/>
  <c r="H8039" i="8"/>
  <c r="M8039" i="8" s="1"/>
  <c r="J8039" i="8"/>
  <c r="O8039" i="8" s="1"/>
  <c r="I8039" i="8"/>
  <c r="N8039" i="8" s="1"/>
  <c r="G8039" i="8"/>
  <c r="L8039" i="8" s="1"/>
  <c r="F8039" i="8"/>
  <c r="K8039" i="8" s="1"/>
  <c r="H8018" i="8"/>
  <c r="M8018" i="8" s="1"/>
  <c r="G8018" i="8"/>
  <c r="L8018" i="8" s="1"/>
  <c r="F8018" i="8"/>
  <c r="K8018" i="8" s="1"/>
  <c r="J8018" i="8"/>
  <c r="O8018" i="8" s="1"/>
  <c r="I8018" i="8"/>
  <c r="N8018" i="8" s="1"/>
  <c r="G7998" i="8"/>
  <c r="L7998" i="8" s="1"/>
  <c r="F7998" i="8"/>
  <c r="K7998" i="8" s="1"/>
  <c r="J7998" i="8"/>
  <c r="O7998" i="8" s="1"/>
  <c r="I7998" i="8"/>
  <c r="N7998" i="8" s="1"/>
  <c r="H7998" i="8"/>
  <c r="M7998" i="8" s="1"/>
  <c r="G7978" i="8"/>
  <c r="L7978" i="8" s="1"/>
  <c r="F7978" i="8"/>
  <c r="K7978" i="8" s="1"/>
  <c r="I7978" i="8"/>
  <c r="N7978" i="8" s="1"/>
  <c r="J7978" i="8"/>
  <c r="O7978" i="8" s="1"/>
  <c r="H7978" i="8"/>
  <c r="M7978" i="8" s="1"/>
  <c r="G7958" i="8"/>
  <c r="L7958" i="8" s="1"/>
  <c r="F7958" i="8"/>
  <c r="K7958" i="8" s="1"/>
  <c r="J7958" i="8"/>
  <c r="O7958" i="8" s="1"/>
  <c r="I7958" i="8"/>
  <c r="N7958" i="8" s="1"/>
  <c r="H7958" i="8"/>
  <c r="M7958" i="8" s="1"/>
  <c r="J7939" i="8"/>
  <c r="O7939" i="8" s="1"/>
  <c r="I7939" i="8"/>
  <c r="N7939" i="8" s="1"/>
  <c r="H7939" i="8"/>
  <c r="M7939" i="8" s="1"/>
  <c r="G7939" i="8"/>
  <c r="L7939" i="8" s="1"/>
  <c r="F7939" i="8"/>
  <c r="K7939" i="8" s="1"/>
  <c r="G7918" i="8"/>
  <c r="L7918" i="8" s="1"/>
  <c r="F7918" i="8"/>
  <c r="K7918" i="8" s="1"/>
  <c r="J7918" i="8"/>
  <c r="O7918" i="8" s="1"/>
  <c r="I7918" i="8"/>
  <c r="N7918" i="8" s="1"/>
  <c r="H7918" i="8"/>
  <c r="M7918" i="8" s="1"/>
  <c r="J7900" i="8"/>
  <c r="O7900" i="8" s="1"/>
  <c r="I7900" i="8"/>
  <c r="N7900" i="8" s="1"/>
  <c r="H7900" i="8"/>
  <c r="M7900" i="8" s="1"/>
  <c r="G7900" i="8"/>
  <c r="L7900" i="8" s="1"/>
  <c r="F7900" i="8"/>
  <c r="K7900" i="8" s="1"/>
  <c r="G7878" i="8"/>
  <c r="L7878" i="8" s="1"/>
  <c r="F7878" i="8"/>
  <c r="K7878" i="8" s="1"/>
  <c r="I7878" i="8"/>
  <c r="N7878" i="8" s="1"/>
  <c r="J7878" i="8"/>
  <c r="O7878" i="8" s="1"/>
  <c r="H7878" i="8"/>
  <c r="M7878" i="8" s="1"/>
  <c r="G7858" i="8"/>
  <c r="L7858" i="8" s="1"/>
  <c r="F7858" i="8"/>
  <c r="K7858" i="8" s="1"/>
  <c r="I7858" i="8"/>
  <c r="N7858" i="8" s="1"/>
  <c r="J7858" i="8"/>
  <c r="O7858" i="8" s="1"/>
  <c r="H7858" i="8"/>
  <c r="M7858" i="8" s="1"/>
  <c r="J7840" i="8"/>
  <c r="O7840" i="8" s="1"/>
  <c r="I7840" i="8"/>
  <c r="N7840" i="8" s="1"/>
  <c r="H7840" i="8"/>
  <c r="M7840" i="8" s="1"/>
  <c r="G7840" i="8"/>
  <c r="L7840" i="8" s="1"/>
  <c r="F7840" i="8"/>
  <c r="K7840" i="8" s="1"/>
  <c r="J7820" i="8"/>
  <c r="O7820" i="8" s="1"/>
  <c r="I7820" i="8"/>
  <c r="N7820" i="8" s="1"/>
  <c r="H7820" i="8"/>
  <c r="M7820" i="8" s="1"/>
  <c r="G7820" i="8"/>
  <c r="L7820" i="8" s="1"/>
  <c r="F7820" i="8"/>
  <c r="K7820" i="8" s="1"/>
  <c r="J7796" i="8"/>
  <c r="O7796" i="8" s="1"/>
  <c r="I7796" i="8"/>
  <c r="N7796" i="8" s="1"/>
  <c r="H7796" i="8"/>
  <c r="M7796" i="8" s="1"/>
  <c r="G7796" i="8"/>
  <c r="L7796" i="8" s="1"/>
  <c r="F7796" i="8"/>
  <c r="K7796" i="8" s="1"/>
  <c r="G7778" i="8"/>
  <c r="L7778" i="8" s="1"/>
  <c r="F7778" i="8"/>
  <c r="K7778" i="8" s="1"/>
  <c r="I7778" i="8"/>
  <c r="N7778" i="8" s="1"/>
  <c r="J7778" i="8"/>
  <c r="O7778" i="8" s="1"/>
  <c r="H7778" i="8"/>
  <c r="M7778" i="8" s="1"/>
  <c r="J7757" i="8"/>
  <c r="O7757" i="8" s="1"/>
  <c r="F7757" i="8"/>
  <c r="K7757" i="8" s="1"/>
  <c r="I7757" i="8"/>
  <c r="N7757" i="8" s="1"/>
  <c r="H7757" i="8"/>
  <c r="M7757" i="8" s="1"/>
  <c r="G7757" i="8"/>
  <c r="L7757" i="8" s="1"/>
  <c r="I7740" i="8"/>
  <c r="N7740" i="8" s="1"/>
  <c r="H7740" i="8"/>
  <c r="M7740" i="8" s="1"/>
  <c r="G7740" i="8"/>
  <c r="L7740" i="8" s="1"/>
  <c r="F7740" i="8"/>
  <c r="K7740" i="8" s="1"/>
  <c r="J7740" i="8"/>
  <c r="O7740" i="8" s="1"/>
  <c r="J7717" i="8"/>
  <c r="O7717" i="8" s="1"/>
  <c r="F7717" i="8"/>
  <c r="K7717" i="8" s="1"/>
  <c r="G7717" i="8"/>
  <c r="L7717" i="8" s="1"/>
  <c r="I7717" i="8"/>
  <c r="N7717" i="8" s="1"/>
  <c r="H7717" i="8"/>
  <c r="M7717" i="8" s="1"/>
  <c r="J7697" i="8"/>
  <c r="O7697" i="8" s="1"/>
  <c r="F7697" i="8"/>
  <c r="K7697" i="8" s="1"/>
  <c r="I7697" i="8"/>
  <c r="N7697" i="8" s="1"/>
  <c r="H7697" i="8"/>
  <c r="M7697" i="8" s="1"/>
  <c r="G7697" i="8"/>
  <c r="L7697" i="8" s="1"/>
  <c r="H7681" i="8"/>
  <c r="M7681" i="8" s="1"/>
  <c r="G7681" i="8"/>
  <c r="L7681" i="8" s="1"/>
  <c r="F7681" i="8"/>
  <c r="K7681" i="8" s="1"/>
  <c r="J7681" i="8"/>
  <c r="O7681" i="8" s="1"/>
  <c r="I7681" i="8"/>
  <c r="N7681" i="8" s="1"/>
  <c r="I7658" i="8"/>
  <c r="N7658" i="8" s="1"/>
  <c r="J7658" i="8"/>
  <c r="O7658" i="8" s="1"/>
  <c r="H7658" i="8"/>
  <c r="M7658" i="8" s="1"/>
  <c r="G7658" i="8"/>
  <c r="L7658" i="8" s="1"/>
  <c r="F7658" i="8"/>
  <c r="K7658" i="8" s="1"/>
  <c r="J7637" i="8"/>
  <c r="O7637" i="8" s="1"/>
  <c r="F7637" i="8"/>
  <c r="K7637" i="8" s="1"/>
  <c r="I7637" i="8"/>
  <c r="N7637" i="8" s="1"/>
  <c r="H7637" i="8"/>
  <c r="M7637" i="8" s="1"/>
  <c r="G7637" i="8"/>
  <c r="L7637" i="8" s="1"/>
  <c r="I7618" i="8"/>
  <c r="N7618" i="8" s="1"/>
  <c r="J7618" i="8"/>
  <c r="O7618" i="8" s="1"/>
  <c r="H7618" i="8"/>
  <c r="M7618" i="8" s="1"/>
  <c r="G7618" i="8"/>
  <c r="L7618" i="8" s="1"/>
  <c r="F7618" i="8"/>
  <c r="K7618" i="8" s="1"/>
  <c r="J7598" i="8"/>
  <c r="O7598" i="8" s="1"/>
  <c r="I7598" i="8"/>
  <c r="N7598" i="8" s="1"/>
  <c r="H7598" i="8"/>
  <c r="M7598" i="8" s="1"/>
  <c r="G7598" i="8"/>
  <c r="L7598" i="8" s="1"/>
  <c r="F7598" i="8"/>
  <c r="K7598" i="8" s="1"/>
  <c r="H7577" i="8"/>
  <c r="M7577" i="8" s="1"/>
  <c r="G7577" i="8"/>
  <c r="L7577" i="8" s="1"/>
  <c r="F7577" i="8"/>
  <c r="K7577" i="8" s="1"/>
  <c r="J7577" i="8"/>
  <c r="O7577" i="8" s="1"/>
  <c r="I7577" i="8"/>
  <c r="N7577" i="8" s="1"/>
  <c r="J7559" i="8"/>
  <c r="O7559" i="8" s="1"/>
  <c r="I7559" i="8"/>
  <c r="N7559" i="8" s="1"/>
  <c r="H7559" i="8"/>
  <c r="M7559" i="8" s="1"/>
  <c r="G7559" i="8"/>
  <c r="L7559" i="8" s="1"/>
  <c r="F7559" i="8"/>
  <c r="K7559" i="8" s="1"/>
  <c r="I7536" i="8"/>
  <c r="N7536" i="8" s="1"/>
  <c r="H7536" i="8"/>
  <c r="M7536" i="8" s="1"/>
  <c r="G7536" i="8"/>
  <c r="L7536" i="8" s="1"/>
  <c r="F7536" i="8"/>
  <c r="K7536" i="8" s="1"/>
  <c r="J7536" i="8"/>
  <c r="O7536" i="8" s="1"/>
  <c r="J7518" i="8"/>
  <c r="O7518" i="8" s="1"/>
  <c r="F7518" i="8"/>
  <c r="K7518" i="8" s="1"/>
  <c r="I7518" i="8"/>
  <c r="N7518" i="8" s="1"/>
  <c r="H7518" i="8"/>
  <c r="M7518" i="8" s="1"/>
  <c r="G7518" i="8"/>
  <c r="L7518" i="8" s="1"/>
  <c r="H7497" i="8"/>
  <c r="M7497" i="8" s="1"/>
  <c r="G7497" i="8"/>
  <c r="L7497" i="8" s="1"/>
  <c r="F7497" i="8"/>
  <c r="K7497" i="8" s="1"/>
  <c r="J7497" i="8"/>
  <c r="O7497" i="8" s="1"/>
  <c r="I7497" i="8"/>
  <c r="N7497" i="8" s="1"/>
  <c r="G7479" i="8"/>
  <c r="L7479" i="8" s="1"/>
  <c r="J7479" i="8"/>
  <c r="O7479" i="8" s="1"/>
  <c r="I7479" i="8"/>
  <c r="N7479" i="8" s="1"/>
  <c r="H7479" i="8"/>
  <c r="M7479" i="8" s="1"/>
  <c r="F7479" i="8"/>
  <c r="K7479" i="8" s="1"/>
  <c r="J7457" i="8"/>
  <c r="O7457" i="8" s="1"/>
  <c r="I7457" i="8"/>
  <c r="N7457" i="8" s="1"/>
  <c r="H7457" i="8"/>
  <c r="M7457" i="8" s="1"/>
  <c r="G7457" i="8"/>
  <c r="L7457" i="8" s="1"/>
  <c r="F7457" i="8"/>
  <c r="K7457" i="8" s="1"/>
  <c r="J7438" i="8"/>
  <c r="O7438" i="8" s="1"/>
  <c r="I7438" i="8"/>
  <c r="N7438" i="8" s="1"/>
  <c r="H7438" i="8"/>
  <c r="M7438" i="8" s="1"/>
  <c r="G7438" i="8"/>
  <c r="L7438" i="8" s="1"/>
  <c r="F7438" i="8"/>
  <c r="K7438" i="8" s="1"/>
  <c r="J7418" i="8"/>
  <c r="O7418" i="8" s="1"/>
  <c r="I7418" i="8"/>
  <c r="N7418" i="8" s="1"/>
  <c r="H7418" i="8"/>
  <c r="M7418" i="8" s="1"/>
  <c r="G7418" i="8"/>
  <c r="L7418" i="8" s="1"/>
  <c r="F7418" i="8"/>
  <c r="K7418" i="8" s="1"/>
  <c r="J7399" i="8"/>
  <c r="O7399" i="8" s="1"/>
  <c r="F7399" i="8"/>
  <c r="K7399" i="8" s="1"/>
  <c r="I7399" i="8"/>
  <c r="N7399" i="8" s="1"/>
  <c r="H7399" i="8"/>
  <c r="M7399" i="8" s="1"/>
  <c r="G7399" i="8"/>
  <c r="L7399" i="8" s="1"/>
  <c r="J7378" i="8"/>
  <c r="O7378" i="8" s="1"/>
  <c r="I7378" i="8"/>
  <c r="N7378" i="8" s="1"/>
  <c r="H7378" i="8"/>
  <c r="M7378" i="8" s="1"/>
  <c r="G7378" i="8"/>
  <c r="L7378" i="8" s="1"/>
  <c r="F7378" i="8"/>
  <c r="K7378" i="8" s="1"/>
  <c r="J7358" i="8"/>
  <c r="O7358" i="8" s="1"/>
  <c r="I7358" i="8"/>
  <c r="N7358" i="8" s="1"/>
  <c r="H7358" i="8"/>
  <c r="M7358" i="8" s="1"/>
  <c r="G7358" i="8"/>
  <c r="L7358" i="8" s="1"/>
  <c r="F7358" i="8"/>
  <c r="K7358" i="8" s="1"/>
  <c r="J7338" i="8"/>
  <c r="O7338" i="8" s="1"/>
  <c r="I7338" i="8"/>
  <c r="N7338" i="8" s="1"/>
  <c r="H7338" i="8"/>
  <c r="M7338" i="8" s="1"/>
  <c r="G7338" i="8"/>
  <c r="L7338" i="8" s="1"/>
  <c r="F7338" i="8"/>
  <c r="K7338" i="8" s="1"/>
  <c r="J7319" i="8"/>
  <c r="O7319" i="8" s="1"/>
  <c r="F7319" i="8"/>
  <c r="K7319" i="8" s="1"/>
  <c r="I7319" i="8"/>
  <c r="N7319" i="8" s="1"/>
  <c r="H7319" i="8"/>
  <c r="M7319" i="8" s="1"/>
  <c r="G7319" i="8"/>
  <c r="L7319" i="8" s="1"/>
  <c r="I7300" i="8"/>
  <c r="N7300" i="8" s="1"/>
  <c r="H7300" i="8"/>
  <c r="M7300" i="8" s="1"/>
  <c r="G7300" i="8"/>
  <c r="L7300" i="8" s="1"/>
  <c r="F7300" i="8"/>
  <c r="K7300" i="8" s="1"/>
  <c r="J7300" i="8"/>
  <c r="O7300" i="8" s="1"/>
  <c r="H7279" i="8"/>
  <c r="M7279" i="8" s="1"/>
  <c r="J7279" i="8"/>
  <c r="O7279" i="8" s="1"/>
  <c r="I7279" i="8"/>
  <c r="N7279" i="8" s="1"/>
  <c r="G7279" i="8"/>
  <c r="L7279" i="8" s="1"/>
  <c r="F7279" i="8"/>
  <c r="K7279" i="8" s="1"/>
  <c r="G7260" i="8"/>
  <c r="L7260" i="8" s="1"/>
  <c r="J7260" i="8"/>
  <c r="O7260" i="8" s="1"/>
  <c r="I7260" i="8"/>
  <c r="N7260" i="8" s="1"/>
  <c r="H7260" i="8"/>
  <c r="M7260" i="8" s="1"/>
  <c r="F7260" i="8"/>
  <c r="K7260" i="8" s="1"/>
  <c r="H7239" i="8"/>
  <c r="M7239" i="8" s="1"/>
  <c r="J7239" i="8"/>
  <c r="O7239" i="8" s="1"/>
  <c r="I7239" i="8"/>
  <c r="N7239" i="8" s="1"/>
  <c r="G7239" i="8"/>
  <c r="L7239" i="8" s="1"/>
  <c r="F7239" i="8"/>
  <c r="K7239" i="8" s="1"/>
  <c r="H7219" i="8"/>
  <c r="M7219" i="8" s="1"/>
  <c r="J7219" i="8"/>
  <c r="O7219" i="8" s="1"/>
  <c r="I7219" i="8"/>
  <c r="N7219" i="8" s="1"/>
  <c r="G7219" i="8"/>
  <c r="L7219" i="8" s="1"/>
  <c r="F7219" i="8"/>
  <c r="K7219" i="8" s="1"/>
  <c r="J7198" i="8"/>
  <c r="O7198" i="8" s="1"/>
  <c r="I7198" i="8"/>
  <c r="N7198" i="8" s="1"/>
  <c r="H7198" i="8"/>
  <c r="M7198" i="8" s="1"/>
  <c r="G7198" i="8"/>
  <c r="L7198" i="8" s="1"/>
  <c r="F7198" i="8"/>
  <c r="K7198" i="8" s="1"/>
  <c r="J7180" i="8"/>
  <c r="O7180" i="8" s="1"/>
  <c r="I7180" i="8"/>
  <c r="N7180" i="8" s="1"/>
  <c r="H7180" i="8"/>
  <c r="M7180" i="8" s="1"/>
  <c r="G7180" i="8"/>
  <c r="L7180" i="8" s="1"/>
  <c r="F7180" i="8"/>
  <c r="K7180" i="8" s="1"/>
  <c r="G7160" i="8"/>
  <c r="L7160" i="8" s="1"/>
  <c r="H7160" i="8"/>
  <c r="M7160" i="8" s="1"/>
  <c r="I7160" i="8"/>
  <c r="N7160" i="8" s="1"/>
  <c r="J7160" i="8"/>
  <c r="O7160" i="8" s="1"/>
  <c r="F7160" i="8"/>
  <c r="K7160" i="8" s="1"/>
  <c r="F7137" i="8"/>
  <c r="K7137" i="8" s="1"/>
  <c r="J7137" i="8"/>
  <c r="O7137" i="8" s="1"/>
  <c r="I7137" i="8"/>
  <c r="N7137" i="8" s="1"/>
  <c r="H7137" i="8"/>
  <c r="M7137" i="8" s="1"/>
  <c r="G7137" i="8"/>
  <c r="L7137" i="8" s="1"/>
  <c r="J7118" i="8"/>
  <c r="O7118" i="8" s="1"/>
  <c r="F7118" i="8"/>
  <c r="K7118" i="8" s="1"/>
  <c r="I7118" i="8"/>
  <c r="N7118" i="8" s="1"/>
  <c r="H7118" i="8"/>
  <c r="M7118" i="8" s="1"/>
  <c r="G7118" i="8"/>
  <c r="L7118" i="8" s="1"/>
  <c r="J7097" i="8"/>
  <c r="O7097" i="8" s="1"/>
  <c r="I7097" i="8"/>
  <c r="N7097" i="8" s="1"/>
  <c r="H7097" i="8"/>
  <c r="M7097" i="8" s="1"/>
  <c r="G7097" i="8"/>
  <c r="L7097" i="8" s="1"/>
  <c r="F7097" i="8"/>
  <c r="K7097" i="8" s="1"/>
  <c r="J7078" i="8"/>
  <c r="O7078" i="8" s="1"/>
  <c r="F7078" i="8"/>
  <c r="K7078" i="8" s="1"/>
  <c r="I7078" i="8"/>
  <c r="N7078" i="8" s="1"/>
  <c r="H7078" i="8"/>
  <c r="M7078" i="8" s="1"/>
  <c r="G7078" i="8"/>
  <c r="L7078" i="8" s="1"/>
  <c r="J7058" i="8"/>
  <c r="O7058" i="8" s="1"/>
  <c r="F7058" i="8"/>
  <c r="K7058" i="8" s="1"/>
  <c r="I7058" i="8"/>
  <c r="N7058" i="8" s="1"/>
  <c r="H7058" i="8"/>
  <c r="M7058" i="8" s="1"/>
  <c r="G7058" i="8"/>
  <c r="L7058" i="8" s="1"/>
  <c r="J7036" i="8"/>
  <c r="O7036" i="8" s="1"/>
  <c r="I7036" i="8"/>
  <c r="N7036" i="8" s="1"/>
  <c r="H7036" i="8"/>
  <c r="M7036" i="8" s="1"/>
  <c r="G7036" i="8"/>
  <c r="L7036" i="8" s="1"/>
  <c r="F7036" i="8"/>
  <c r="K7036" i="8" s="1"/>
  <c r="J7018" i="8"/>
  <c r="O7018" i="8" s="1"/>
  <c r="F7018" i="8"/>
  <c r="K7018" i="8" s="1"/>
  <c r="I7018" i="8"/>
  <c r="N7018" i="8" s="1"/>
  <c r="H7018" i="8"/>
  <c r="M7018" i="8" s="1"/>
  <c r="G7018" i="8"/>
  <c r="L7018" i="8" s="1"/>
  <c r="I7001" i="8"/>
  <c r="N7001" i="8" s="1"/>
  <c r="H7001" i="8"/>
  <c r="M7001" i="8" s="1"/>
  <c r="G7001" i="8"/>
  <c r="L7001" i="8" s="1"/>
  <c r="F7001" i="8"/>
  <c r="K7001" i="8" s="1"/>
  <c r="J7001" i="8"/>
  <c r="O7001" i="8" s="1"/>
  <c r="J6978" i="8"/>
  <c r="O6978" i="8" s="1"/>
  <c r="F6978" i="8"/>
  <c r="K6978" i="8" s="1"/>
  <c r="G6978" i="8"/>
  <c r="L6978" i="8" s="1"/>
  <c r="H6978" i="8"/>
  <c r="M6978" i="8" s="1"/>
  <c r="I6978" i="8"/>
  <c r="N6978" i="8" s="1"/>
  <c r="G6961" i="8"/>
  <c r="L6961" i="8" s="1"/>
  <c r="H6961" i="8"/>
  <c r="M6961" i="8" s="1"/>
  <c r="I6961" i="8"/>
  <c r="N6961" i="8" s="1"/>
  <c r="J6961" i="8"/>
  <c r="O6961" i="8" s="1"/>
  <c r="F6961" i="8"/>
  <c r="K6961" i="8" s="1"/>
  <c r="J6937" i="8"/>
  <c r="O6937" i="8" s="1"/>
  <c r="I6937" i="8"/>
  <c r="N6937" i="8" s="1"/>
  <c r="H6937" i="8"/>
  <c r="M6937" i="8" s="1"/>
  <c r="G6937" i="8"/>
  <c r="L6937" i="8" s="1"/>
  <c r="F6937" i="8"/>
  <c r="K6937" i="8" s="1"/>
  <c r="J6916" i="8"/>
  <c r="O6916" i="8" s="1"/>
  <c r="I6916" i="8"/>
  <c r="N6916" i="8" s="1"/>
  <c r="H6916" i="8"/>
  <c r="M6916" i="8" s="1"/>
  <c r="G6916" i="8"/>
  <c r="L6916" i="8" s="1"/>
  <c r="F6916" i="8"/>
  <c r="K6916" i="8" s="1"/>
  <c r="J6898" i="8"/>
  <c r="O6898" i="8" s="1"/>
  <c r="F6898" i="8"/>
  <c r="K6898" i="8" s="1"/>
  <c r="G6898" i="8"/>
  <c r="L6898" i="8" s="1"/>
  <c r="I6898" i="8"/>
  <c r="N6898" i="8" s="1"/>
  <c r="H6898" i="8"/>
  <c r="M6898" i="8" s="1"/>
  <c r="J6876" i="8"/>
  <c r="O6876" i="8" s="1"/>
  <c r="I6876" i="8"/>
  <c r="N6876" i="8" s="1"/>
  <c r="H6876" i="8"/>
  <c r="M6876" i="8" s="1"/>
  <c r="G6876" i="8"/>
  <c r="L6876" i="8" s="1"/>
  <c r="F6876" i="8"/>
  <c r="K6876" i="8" s="1"/>
  <c r="J6858" i="8"/>
  <c r="O6858" i="8" s="1"/>
  <c r="F6858" i="8"/>
  <c r="K6858" i="8" s="1"/>
  <c r="I6858" i="8"/>
  <c r="N6858" i="8" s="1"/>
  <c r="H6858" i="8"/>
  <c r="M6858" i="8" s="1"/>
  <c r="G6858" i="8"/>
  <c r="L6858" i="8" s="1"/>
  <c r="J6837" i="8"/>
  <c r="O6837" i="8" s="1"/>
  <c r="I6837" i="8"/>
  <c r="N6837" i="8" s="1"/>
  <c r="H6837" i="8"/>
  <c r="M6837" i="8" s="1"/>
  <c r="G6837" i="8"/>
  <c r="L6837" i="8" s="1"/>
  <c r="F6837" i="8"/>
  <c r="K6837" i="8" s="1"/>
  <c r="J6817" i="8"/>
  <c r="O6817" i="8" s="1"/>
  <c r="I6817" i="8"/>
  <c r="N6817" i="8" s="1"/>
  <c r="H6817" i="8"/>
  <c r="M6817" i="8" s="1"/>
  <c r="G6817" i="8"/>
  <c r="L6817" i="8" s="1"/>
  <c r="F6817" i="8"/>
  <c r="K6817" i="8" s="1"/>
  <c r="J6798" i="8"/>
  <c r="O6798" i="8" s="1"/>
  <c r="F6798" i="8"/>
  <c r="K6798" i="8" s="1"/>
  <c r="G6798" i="8"/>
  <c r="L6798" i="8" s="1"/>
  <c r="H6798" i="8"/>
  <c r="M6798" i="8" s="1"/>
  <c r="I6798" i="8"/>
  <c r="N6798" i="8" s="1"/>
  <c r="J6778" i="8"/>
  <c r="O6778" i="8" s="1"/>
  <c r="F6778" i="8"/>
  <c r="K6778" i="8" s="1"/>
  <c r="I6778" i="8"/>
  <c r="N6778" i="8" s="1"/>
  <c r="H6778" i="8"/>
  <c r="M6778" i="8" s="1"/>
  <c r="G6778" i="8"/>
  <c r="L6778" i="8" s="1"/>
  <c r="I6759" i="8"/>
  <c r="N6759" i="8" s="1"/>
  <c r="J6759" i="8"/>
  <c r="O6759" i="8" s="1"/>
  <c r="F6759" i="8"/>
  <c r="K6759" i="8" s="1"/>
  <c r="H6759" i="8"/>
  <c r="M6759" i="8" s="1"/>
  <c r="G6759" i="8"/>
  <c r="L6759" i="8" s="1"/>
  <c r="I6739" i="8"/>
  <c r="N6739" i="8" s="1"/>
  <c r="J6739" i="8"/>
  <c r="O6739" i="8" s="1"/>
  <c r="F6739" i="8"/>
  <c r="K6739" i="8" s="1"/>
  <c r="H6739" i="8"/>
  <c r="M6739" i="8" s="1"/>
  <c r="G6739" i="8"/>
  <c r="L6739" i="8" s="1"/>
  <c r="J6716" i="8"/>
  <c r="O6716" i="8" s="1"/>
  <c r="I6716" i="8"/>
  <c r="N6716" i="8" s="1"/>
  <c r="H6716" i="8"/>
  <c r="M6716" i="8" s="1"/>
  <c r="G6716" i="8"/>
  <c r="L6716" i="8" s="1"/>
  <c r="F6716" i="8"/>
  <c r="K6716" i="8" s="1"/>
  <c r="J6697" i="8"/>
  <c r="O6697" i="8" s="1"/>
  <c r="I6697" i="8"/>
  <c r="N6697" i="8" s="1"/>
  <c r="H6697" i="8"/>
  <c r="M6697" i="8" s="1"/>
  <c r="G6697" i="8"/>
  <c r="L6697" i="8" s="1"/>
  <c r="F6697" i="8"/>
  <c r="K6697" i="8" s="1"/>
  <c r="J6678" i="8"/>
  <c r="O6678" i="8" s="1"/>
  <c r="F6678" i="8"/>
  <c r="K6678" i="8" s="1"/>
  <c r="I6678" i="8"/>
  <c r="N6678" i="8" s="1"/>
  <c r="H6678" i="8"/>
  <c r="M6678" i="8" s="1"/>
  <c r="G6678" i="8"/>
  <c r="L6678" i="8" s="1"/>
  <c r="J6658" i="8"/>
  <c r="O6658" i="8" s="1"/>
  <c r="F6658" i="8"/>
  <c r="K6658" i="8" s="1"/>
  <c r="G6658" i="8"/>
  <c r="L6658" i="8" s="1"/>
  <c r="I6658" i="8"/>
  <c r="N6658" i="8" s="1"/>
  <c r="H6658" i="8"/>
  <c r="M6658" i="8" s="1"/>
  <c r="J6638" i="8"/>
  <c r="O6638" i="8" s="1"/>
  <c r="F6638" i="8"/>
  <c r="K6638" i="8" s="1"/>
  <c r="I6638" i="8"/>
  <c r="N6638" i="8" s="1"/>
  <c r="H6638" i="8"/>
  <c r="M6638" i="8" s="1"/>
  <c r="G6638" i="8"/>
  <c r="L6638" i="8" s="1"/>
  <c r="J6617" i="8"/>
  <c r="O6617" i="8" s="1"/>
  <c r="I6617" i="8"/>
  <c r="N6617" i="8" s="1"/>
  <c r="H6617" i="8"/>
  <c r="M6617" i="8" s="1"/>
  <c r="G6617" i="8"/>
  <c r="L6617" i="8" s="1"/>
  <c r="F6617" i="8"/>
  <c r="K6617" i="8" s="1"/>
  <c r="J6597" i="8"/>
  <c r="O6597" i="8" s="1"/>
  <c r="I6597" i="8"/>
  <c r="N6597" i="8" s="1"/>
  <c r="H6597" i="8"/>
  <c r="M6597" i="8" s="1"/>
  <c r="G6597" i="8"/>
  <c r="L6597" i="8" s="1"/>
  <c r="F6597" i="8"/>
  <c r="K6597" i="8" s="1"/>
  <c r="J6578" i="8"/>
  <c r="O6578" i="8" s="1"/>
  <c r="H6578" i="8"/>
  <c r="M6578" i="8" s="1"/>
  <c r="G6578" i="8"/>
  <c r="L6578" i="8" s="1"/>
  <c r="F6578" i="8"/>
  <c r="K6578" i="8" s="1"/>
  <c r="I6578" i="8"/>
  <c r="N6578" i="8" s="1"/>
  <c r="J6555" i="8"/>
  <c r="O6555" i="8" s="1"/>
  <c r="I6555" i="8"/>
  <c r="N6555" i="8" s="1"/>
  <c r="H6555" i="8"/>
  <c r="M6555" i="8" s="1"/>
  <c r="G6555" i="8"/>
  <c r="L6555" i="8" s="1"/>
  <c r="F6555" i="8"/>
  <c r="K6555" i="8" s="1"/>
  <c r="J6536" i="8"/>
  <c r="O6536" i="8" s="1"/>
  <c r="I6536" i="8"/>
  <c r="N6536" i="8" s="1"/>
  <c r="H6536" i="8"/>
  <c r="M6536" i="8" s="1"/>
  <c r="F6536" i="8"/>
  <c r="K6536" i="8" s="1"/>
  <c r="G6536" i="8"/>
  <c r="L6536" i="8" s="1"/>
  <c r="J6519" i="8"/>
  <c r="O6519" i="8" s="1"/>
  <c r="I6519" i="8"/>
  <c r="N6519" i="8" s="1"/>
  <c r="H6519" i="8"/>
  <c r="M6519" i="8" s="1"/>
  <c r="G6519" i="8"/>
  <c r="L6519" i="8" s="1"/>
  <c r="F6519" i="8"/>
  <c r="K6519" i="8" s="1"/>
  <c r="J6495" i="8"/>
  <c r="O6495" i="8" s="1"/>
  <c r="I6495" i="8"/>
  <c r="N6495" i="8" s="1"/>
  <c r="H6495" i="8"/>
  <c r="M6495" i="8" s="1"/>
  <c r="G6495" i="8"/>
  <c r="L6495" i="8" s="1"/>
  <c r="F6495" i="8"/>
  <c r="K6495" i="8" s="1"/>
  <c r="J6476" i="8"/>
  <c r="O6476" i="8" s="1"/>
  <c r="I6476" i="8"/>
  <c r="N6476" i="8" s="1"/>
  <c r="H6476" i="8"/>
  <c r="M6476" i="8" s="1"/>
  <c r="G6476" i="8"/>
  <c r="L6476" i="8" s="1"/>
  <c r="F6476" i="8"/>
  <c r="K6476" i="8" s="1"/>
  <c r="J6455" i="8"/>
  <c r="O6455" i="8" s="1"/>
  <c r="I6455" i="8"/>
  <c r="N6455" i="8" s="1"/>
  <c r="H6455" i="8"/>
  <c r="M6455" i="8" s="1"/>
  <c r="G6455" i="8"/>
  <c r="L6455" i="8" s="1"/>
  <c r="F6455" i="8"/>
  <c r="K6455" i="8" s="1"/>
  <c r="G6437" i="8"/>
  <c r="L6437" i="8" s="1"/>
  <c r="J6437" i="8"/>
  <c r="O6437" i="8" s="1"/>
  <c r="I6437" i="8"/>
  <c r="N6437" i="8" s="1"/>
  <c r="H6437" i="8"/>
  <c r="M6437" i="8" s="1"/>
  <c r="F6437" i="8"/>
  <c r="K6437" i="8" s="1"/>
  <c r="J6419" i="8"/>
  <c r="O6419" i="8" s="1"/>
  <c r="I6419" i="8"/>
  <c r="N6419" i="8" s="1"/>
  <c r="H6419" i="8"/>
  <c r="M6419" i="8" s="1"/>
  <c r="G6419" i="8"/>
  <c r="L6419" i="8" s="1"/>
  <c r="F6419" i="8"/>
  <c r="K6419" i="8" s="1"/>
  <c r="J6398" i="8"/>
  <c r="O6398" i="8" s="1"/>
  <c r="I6398" i="8"/>
  <c r="N6398" i="8" s="1"/>
  <c r="H6398" i="8"/>
  <c r="M6398" i="8" s="1"/>
  <c r="G6398" i="8"/>
  <c r="L6398" i="8" s="1"/>
  <c r="F6398" i="8"/>
  <c r="K6398" i="8" s="1"/>
  <c r="I6379" i="8"/>
  <c r="N6379" i="8" s="1"/>
  <c r="J6379" i="8"/>
  <c r="O6379" i="8" s="1"/>
  <c r="H6379" i="8"/>
  <c r="M6379" i="8" s="1"/>
  <c r="G6379" i="8"/>
  <c r="L6379" i="8" s="1"/>
  <c r="F6379" i="8"/>
  <c r="K6379" i="8" s="1"/>
  <c r="J6356" i="8"/>
  <c r="O6356" i="8" s="1"/>
  <c r="I6356" i="8"/>
  <c r="N6356" i="8" s="1"/>
  <c r="H6356" i="8"/>
  <c r="M6356" i="8" s="1"/>
  <c r="G6356" i="8"/>
  <c r="L6356" i="8" s="1"/>
  <c r="F6356" i="8"/>
  <c r="K6356" i="8" s="1"/>
  <c r="J6336" i="8"/>
  <c r="O6336" i="8" s="1"/>
  <c r="I6336" i="8"/>
  <c r="N6336" i="8" s="1"/>
  <c r="H6336" i="8"/>
  <c r="M6336" i="8" s="1"/>
  <c r="F6336" i="8"/>
  <c r="K6336" i="8" s="1"/>
  <c r="G6336" i="8"/>
  <c r="L6336" i="8" s="1"/>
  <c r="J6316" i="8"/>
  <c r="O6316" i="8" s="1"/>
  <c r="I6316" i="8"/>
  <c r="N6316" i="8" s="1"/>
  <c r="H6316" i="8"/>
  <c r="M6316" i="8" s="1"/>
  <c r="G6316" i="8"/>
  <c r="L6316" i="8" s="1"/>
  <c r="F6316" i="8"/>
  <c r="K6316" i="8" s="1"/>
  <c r="J6298" i="8"/>
  <c r="O6298" i="8" s="1"/>
  <c r="I6298" i="8"/>
  <c r="N6298" i="8" s="1"/>
  <c r="H6298" i="8"/>
  <c r="M6298" i="8" s="1"/>
  <c r="G6298" i="8"/>
  <c r="L6298" i="8" s="1"/>
  <c r="F6298" i="8"/>
  <c r="K6298" i="8" s="1"/>
  <c r="H6276" i="8"/>
  <c r="M6276" i="8" s="1"/>
  <c r="J6276" i="8"/>
  <c r="O6276" i="8" s="1"/>
  <c r="I6276" i="8"/>
  <c r="N6276" i="8" s="1"/>
  <c r="G6276" i="8"/>
  <c r="L6276" i="8" s="1"/>
  <c r="F6276" i="8"/>
  <c r="K6276" i="8" s="1"/>
  <c r="I6258" i="8"/>
  <c r="N6258" i="8" s="1"/>
  <c r="J6258" i="8"/>
  <c r="O6258" i="8" s="1"/>
  <c r="H6258" i="8"/>
  <c r="M6258" i="8" s="1"/>
  <c r="G6258" i="8"/>
  <c r="L6258" i="8" s="1"/>
  <c r="F6258" i="8"/>
  <c r="K6258" i="8" s="1"/>
  <c r="I6240" i="8"/>
  <c r="N6240" i="8" s="1"/>
  <c r="G6240" i="8"/>
  <c r="L6240" i="8" s="1"/>
  <c r="F6240" i="8"/>
  <c r="K6240" i="8" s="1"/>
  <c r="J6240" i="8"/>
  <c r="O6240" i="8" s="1"/>
  <c r="H6240" i="8"/>
  <c r="M6240" i="8" s="1"/>
  <c r="J6220" i="8"/>
  <c r="O6220" i="8" s="1"/>
  <c r="I6220" i="8"/>
  <c r="N6220" i="8" s="1"/>
  <c r="H6220" i="8"/>
  <c r="M6220" i="8" s="1"/>
  <c r="G6220" i="8"/>
  <c r="L6220" i="8" s="1"/>
  <c r="F6220" i="8"/>
  <c r="K6220" i="8" s="1"/>
  <c r="I6200" i="8"/>
  <c r="N6200" i="8" s="1"/>
  <c r="H6200" i="8"/>
  <c r="M6200" i="8" s="1"/>
  <c r="G6200" i="8"/>
  <c r="L6200" i="8" s="1"/>
  <c r="F6200" i="8"/>
  <c r="K6200" i="8" s="1"/>
  <c r="J6200" i="8"/>
  <c r="O6200" i="8" s="1"/>
  <c r="I6178" i="8"/>
  <c r="N6178" i="8" s="1"/>
  <c r="G6178" i="8"/>
  <c r="L6178" i="8" s="1"/>
  <c r="J6178" i="8"/>
  <c r="O6178" i="8" s="1"/>
  <c r="H6178" i="8"/>
  <c r="M6178" i="8" s="1"/>
  <c r="F6178" i="8"/>
  <c r="K6178" i="8" s="1"/>
  <c r="H6159" i="8"/>
  <c r="M6159" i="8" s="1"/>
  <c r="G6159" i="8"/>
  <c r="L6159" i="8" s="1"/>
  <c r="F6159" i="8"/>
  <c r="K6159" i="8" s="1"/>
  <c r="J6159" i="8"/>
  <c r="O6159" i="8" s="1"/>
  <c r="I6159" i="8"/>
  <c r="N6159" i="8" s="1"/>
  <c r="J6137" i="8"/>
  <c r="O6137" i="8" s="1"/>
  <c r="F6137" i="8"/>
  <c r="K6137" i="8" s="1"/>
  <c r="G6137" i="8"/>
  <c r="L6137" i="8" s="1"/>
  <c r="H6137" i="8"/>
  <c r="M6137" i="8" s="1"/>
  <c r="I6137" i="8"/>
  <c r="N6137" i="8" s="1"/>
  <c r="J6117" i="8"/>
  <c r="O6117" i="8" s="1"/>
  <c r="F6117" i="8"/>
  <c r="K6117" i="8" s="1"/>
  <c r="I6117" i="8"/>
  <c r="N6117" i="8" s="1"/>
  <c r="H6117" i="8"/>
  <c r="M6117" i="8" s="1"/>
  <c r="G6117" i="8"/>
  <c r="L6117" i="8" s="1"/>
  <c r="J6097" i="8"/>
  <c r="O6097" i="8" s="1"/>
  <c r="F6097" i="8"/>
  <c r="K6097" i="8" s="1"/>
  <c r="G6097" i="8"/>
  <c r="L6097" i="8" s="1"/>
  <c r="H6097" i="8"/>
  <c r="M6097" i="8" s="1"/>
  <c r="I6097" i="8"/>
  <c r="N6097" i="8" s="1"/>
  <c r="G6080" i="8"/>
  <c r="L6080" i="8" s="1"/>
  <c r="J6080" i="8"/>
  <c r="O6080" i="8" s="1"/>
  <c r="I6080" i="8"/>
  <c r="N6080" i="8" s="1"/>
  <c r="H6080" i="8"/>
  <c r="M6080" i="8" s="1"/>
  <c r="F6080" i="8"/>
  <c r="K6080" i="8" s="1"/>
  <c r="G6056" i="8"/>
  <c r="L6056" i="8" s="1"/>
  <c r="J6056" i="8"/>
  <c r="O6056" i="8" s="1"/>
  <c r="I6056" i="8"/>
  <c r="N6056" i="8" s="1"/>
  <c r="H6056" i="8"/>
  <c r="M6056" i="8" s="1"/>
  <c r="F6056" i="8"/>
  <c r="K6056" i="8" s="1"/>
  <c r="J6039" i="8"/>
  <c r="O6039" i="8" s="1"/>
  <c r="F6039" i="8"/>
  <c r="K6039" i="8" s="1"/>
  <c r="I6039" i="8"/>
  <c r="N6039" i="8" s="1"/>
  <c r="H6039" i="8"/>
  <c r="M6039" i="8" s="1"/>
  <c r="G6039" i="8"/>
  <c r="L6039" i="8" s="1"/>
  <c r="I6018" i="8"/>
  <c r="N6018" i="8" s="1"/>
  <c r="J6018" i="8"/>
  <c r="O6018" i="8" s="1"/>
  <c r="H6018" i="8"/>
  <c r="M6018" i="8" s="1"/>
  <c r="G6018" i="8"/>
  <c r="L6018" i="8" s="1"/>
  <c r="F6018" i="8"/>
  <c r="K6018" i="8" s="1"/>
  <c r="J5997" i="8"/>
  <c r="O5997" i="8" s="1"/>
  <c r="F5997" i="8"/>
  <c r="K5997" i="8" s="1"/>
  <c r="G5997" i="8"/>
  <c r="L5997" i="8" s="1"/>
  <c r="I5997" i="8"/>
  <c r="N5997" i="8" s="1"/>
  <c r="H5997" i="8"/>
  <c r="M5997" i="8" s="1"/>
  <c r="G5980" i="8"/>
  <c r="L5980" i="8" s="1"/>
  <c r="F5980" i="8"/>
  <c r="K5980" i="8" s="1"/>
  <c r="J5980" i="8"/>
  <c r="O5980" i="8" s="1"/>
  <c r="I5980" i="8"/>
  <c r="N5980" i="8" s="1"/>
  <c r="H5980" i="8"/>
  <c r="M5980" i="8" s="1"/>
  <c r="I5958" i="8"/>
  <c r="N5958" i="8" s="1"/>
  <c r="J5958" i="8"/>
  <c r="O5958" i="8" s="1"/>
  <c r="H5958" i="8"/>
  <c r="M5958" i="8" s="1"/>
  <c r="G5958" i="8"/>
  <c r="L5958" i="8" s="1"/>
  <c r="F5958" i="8"/>
  <c r="K5958" i="8" s="1"/>
  <c r="J5939" i="8"/>
  <c r="O5939" i="8" s="1"/>
  <c r="I5939" i="8"/>
  <c r="N5939" i="8" s="1"/>
  <c r="H5939" i="8"/>
  <c r="M5939" i="8" s="1"/>
  <c r="G5939" i="8"/>
  <c r="L5939" i="8" s="1"/>
  <c r="F5939" i="8"/>
  <c r="K5939" i="8" s="1"/>
  <c r="H5920" i="8"/>
  <c r="M5920" i="8" s="1"/>
  <c r="G5920" i="8"/>
  <c r="L5920" i="8" s="1"/>
  <c r="F5920" i="8"/>
  <c r="K5920" i="8" s="1"/>
  <c r="J5920" i="8"/>
  <c r="O5920" i="8" s="1"/>
  <c r="I5920" i="8"/>
  <c r="N5920" i="8" s="1"/>
  <c r="J5896" i="8"/>
  <c r="O5896" i="8" s="1"/>
  <c r="F5896" i="8"/>
  <c r="K5896" i="8" s="1"/>
  <c r="I5896" i="8"/>
  <c r="N5896" i="8" s="1"/>
  <c r="H5896" i="8"/>
  <c r="M5896" i="8" s="1"/>
  <c r="G5896" i="8"/>
  <c r="L5896" i="8" s="1"/>
  <c r="G5879" i="8"/>
  <c r="L5879" i="8" s="1"/>
  <c r="H5879" i="8"/>
  <c r="M5879" i="8" s="1"/>
  <c r="I5879" i="8"/>
  <c r="N5879" i="8" s="1"/>
  <c r="F5879" i="8"/>
  <c r="K5879" i="8" s="1"/>
  <c r="J5879" i="8"/>
  <c r="O5879" i="8" s="1"/>
  <c r="I5857" i="8"/>
  <c r="N5857" i="8" s="1"/>
  <c r="J5857" i="8"/>
  <c r="O5857" i="8" s="1"/>
  <c r="H5857" i="8"/>
  <c r="M5857" i="8" s="1"/>
  <c r="G5857" i="8"/>
  <c r="L5857" i="8" s="1"/>
  <c r="F5857" i="8"/>
  <c r="K5857" i="8" s="1"/>
  <c r="J5835" i="8"/>
  <c r="O5835" i="8" s="1"/>
  <c r="I5835" i="8"/>
  <c r="N5835" i="8" s="1"/>
  <c r="H5835" i="8"/>
  <c r="M5835" i="8" s="1"/>
  <c r="G5835" i="8"/>
  <c r="L5835" i="8" s="1"/>
  <c r="F5835" i="8"/>
  <c r="K5835" i="8" s="1"/>
  <c r="I5817" i="8"/>
  <c r="N5817" i="8" s="1"/>
  <c r="G5817" i="8"/>
  <c r="L5817" i="8" s="1"/>
  <c r="F5817" i="8"/>
  <c r="K5817" i="8" s="1"/>
  <c r="J5817" i="8"/>
  <c r="O5817" i="8" s="1"/>
  <c r="H5817" i="8"/>
  <c r="M5817" i="8" s="1"/>
  <c r="I5797" i="8"/>
  <c r="N5797" i="8" s="1"/>
  <c r="J5797" i="8"/>
  <c r="O5797" i="8" s="1"/>
  <c r="H5797" i="8"/>
  <c r="M5797" i="8" s="1"/>
  <c r="G5797" i="8"/>
  <c r="L5797" i="8" s="1"/>
  <c r="F5797" i="8"/>
  <c r="K5797" i="8" s="1"/>
  <c r="F5778" i="8"/>
  <c r="K5778" i="8" s="1"/>
  <c r="H5778" i="8"/>
  <c r="M5778" i="8" s="1"/>
  <c r="J5778" i="8"/>
  <c r="O5778" i="8" s="1"/>
  <c r="I5778" i="8"/>
  <c r="N5778" i="8" s="1"/>
  <c r="G5778" i="8"/>
  <c r="L5778" i="8" s="1"/>
  <c r="J5759" i="8"/>
  <c r="O5759" i="8" s="1"/>
  <c r="I5759" i="8"/>
  <c r="N5759" i="8" s="1"/>
  <c r="H5759" i="8"/>
  <c r="M5759" i="8" s="1"/>
  <c r="G5759" i="8"/>
  <c r="L5759" i="8" s="1"/>
  <c r="F5759" i="8"/>
  <c r="K5759" i="8" s="1"/>
  <c r="H5739" i="8"/>
  <c r="M5739" i="8" s="1"/>
  <c r="G5739" i="8"/>
  <c r="L5739" i="8" s="1"/>
  <c r="F5739" i="8"/>
  <c r="K5739" i="8" s="1"/>
  <c r="J5739" i="8"/>
  <c r="O5739" i="8" s="1"/>
  <c r="I5739" i="8"/>
  <c r="N5739" i="8" s="1"/>
  <c r="J5719" i="8"/>
  <c r="O5719" i="8" s="1"/>
  <c r="H5719" i="8"/>
  <c r="M5719" i="8" s="1"/>
  <c r="G5719" i="8"/>
  <c r="L5719" i="8" s="1"/>
  <c r="F5719" i="8"/>
  <c r="K5719" i="8" s="1"/>
  <c r="I5719" i="8"/>
  <c r="N5719" i="8" s="1"/>
  <c r="J5699" i="8"/>
  <c r="O5699" i="8" s="1"/>
  <c r="I5699" i="8"/>
  <c r="N5699" i="8" s="1"/>
  <c r="H5699" i="8"/>
  <c r="M5699" i="8" s="1"/>
  <c r="G5699" i="8"/>
  <c r="L5699" i="8" s="1"/>
  <c r="F5699" i="8"/>
  <c r="K5699" i="8" s="1"/>
  <c r="J5678" i="8"/>
  <c r="O5678" i="8" s="1"/>
  <c r="F5678" i="8"/>
  <c r="K5678" i="8" s="1"/>
  <c r="I5678" i="8"/>
  <c r="N5678" i="8" s="1"/>
  <c r="H5678" i="8"/>
  <c r="M5678" i="8" s="1"/>
  <c r="G5678" i="8"/>
  <c r="L5678" i="8" s="1"/>
  <c r="J5656" i="8"/>
  <c r="O5656" i="8" s="1"/>
  <c r="F5656" i="8"/>
  <c r="K5656" i="8" s="1"/>
  <c r="I5656" i="8"/>
  <c r="N5656" i="8" s="1"/>
  <c r="H5656" i="8"/>
  <c r="M5656" i="8" s="1"/>
  <c r="G5656" i="8"/>
  <c r="L5656" i="8" s="1"/>
  <c r="J5636" i="8"/>
  <c r="O5636" i="8" s="1"/>
  <c r="F5636" i="8"/>
  <c r="K5636" i="8" s="1"/>
  <c r="I5636" i="8"/>
  <c r="N5636" i="8" s="1"/>
  <c r="H5636" i="8"/>
  <c r="M5636" i="8" s="1"/>
  <c r="G5636" i="8"/>
  <c r="L5636" i="8" s="1"/>
  <c r="I5617" i="8"/>
  <c r="N5617" i="8" s="1"/>
  <c r="J5617" i="8"/>
  <c r="O5617" i="8" s="1"/>
  <c r="H5617" i="8"/>
  <c r="M5617" i="8" s="1"/>
  <c r="G5617" i="8"/>
  <c r="L5617" i="8" s="1"/>
  <c r="F5617" i="8"/>
  <c r="K5617" i="8" s="1"/>
  <c r="J5596" i="8"/>
  <c r="O5596" i="8" s="1"/>
  <c r="F5596" i="8"/>
  <c r="K5596" i="8" s="1"/>
  <c r="I5596" i="8"/>
  <c r="N5596" i="8" s="1"/>
  <c r="H5596" i="8"/>
  <c r="M5596" i="8" s="1"/>
  <c r="G5596" i="8"/>
  <c r="L5596" i="8" s="1"/>
  <c r="J5579" i="8"/>
  <c r="O5579" i="8" s="1"/>
  <c r="I5579" i="8"/>
  <c r="N5579" i="8" s="1"/>
  <c r="H5579" i="8"/>
  <c r="M5579" i="8" s="1"/>
  <c r="G5579" i="8"/>
  <c r="L5579" i="8" s="1"/>
  <c r="F5579" i="8"/>
  <c r="K5579" i="8" s="1"/>
  <c r="J5556" i="8"/>
  <c r="O5556" i="8" s="1"/>
  <c r="F5556" i="8"/>
  <c r="K5556" i="8" s="1"/>
  <c r="I5556" i="8"/>
  <c r="N5556" i="8" s="1"/>
  <c r="H5556" i="8"/>
  <c r="M5556" i="8" s="1"/>
  <c r="G5556" i="8"/>
  <c r="L5556" i="8" s="1"/>
  <c r="H5538" i="8"/>
  <c r="M5538" i="8" s="1"/>
  <c r="I5538" i="8"/>
  <c r="N5538" i="8" s="1"/>
  <c r="J5538" i="8"/>
  <c r="O5538" i="8" s="1"/>
  <c r="G5538" i="8"/>
  <c r="L5538" i="8" s="1"/>
  <c r="F5538" i="8"/>
  <c r="K5538" i="8" s="1"/>
  <c r="I5517" i="8"/>
  <c r="N5517" i="8" s="1"/>
  <c r="J5517" i="8"/>
  <c r="O5517" i="8" s="1"/>
  <c r="H5517" i="8"/>
  <c r="M5517" i="8" s="1"/>
  <c r="G5517" i="8"/>
  <c r="L5517" i="8" s="1"/>
  <c r="F5517" i="8"/>
  <c r="K5517" i="8" s="1"/>
  <c r="J5498" i="8"/>
  <c r="O5498" i="8" s="1"/>
  <c r="I5498" i="8"/>
  <c r="N5498" i="8" s="1"/>
  <c r="H5498" i="8"/>
  <c r="M5498" i="8" s="1"/>
  <c r="G5498" i="8"/>
  <c r="L5498" i="8" s="1"/>
  <c r="F5498" i="8"/>
  <c r="K5498" i="8" s="1"/>
  <c r="G5478" i="8"/>
  <c r="L5478" i="8" s="1"/>
  <c r="F5478" i="8"/>
  <c r="K5478" i="8" s="1"/>
  <c r="I5478" i="8"/>
  <c r="N5478" i="8" s="1"/>
  <c r="J5478" i="8"/>
  <c r="O5478" i="8" s="1"/>
  <c r="H5478" i="8"/>
  <c r="M5478" i="8" s="1"/>
  <c r="H5455" i="8"/>
  <c r="M5455" i="8" s="1"/>
  <c r="J5455" i="8"/>
  <c r="O5455" i="8" s="1"/>
  <c r="I5455" i="8"/>
  <c r="N5455" i="8" s="1"/>
  <c r="G5455" i="8"/>
  <c r="L5455" i="8" s="1"/>
  <c r="F5455" i="8"/>
  <c r="K5455" i="8" s="1"/>
  <c r="G5438" i="8"/>
  <c r="L5438" i="8" s="1"/>
  <c r="F5438" i="8"/>
  <c r="K5438" i="8" s="1"/>
  <c r="J5438" i="8"/>
  <c r="O5438" i="8" s="1"/>
  <c r="I5438" i="8"/>
  <c r="N5438" i="8" s="1"/>
  <c r="H5438" i="8"/>
  <c r="M5438" i="8" s="1"/>
  <c r="J5420" i="8"/>
  <c r="O5420" i="8" s="1"/>
  <c r="I5420" i="8"/>
  <c r="N5420" i="8" s="1"/>
  <c r="H5420" i="8"/>
  <c r="M5420" i="8" s="1"/>
  <c r="G5420" i="8"/>
  <c r="L5420" i="8" s="1"/>
  <c r="F5420" i="8"/>
  <c r="K5420" i="8" s="1"/>
  <c r="J5401" i="8"/>
  <c r="O5401" i="8" s="1"/>
  <c r="F5401" i="8"/>
  <c r="K5401" i="8" s="1"/>
  <c r="I5401" i="8"/>
  <c r="N5401" i="8" s="1"/>
  <c r="H5401" i="8"/>
  <c r="M5401" i="8" s="1"/>
  <c r="G5401" i="8"/>
  <c r="L5401" i="8" s="1"/>
  <c r="G5378" i="8"/>
  <c r="L5378" i="8" s="1"/>
  <c r="F5378" i="8"/>
  <c r="K5378" i="8" s="1"/>
  <c r="I5378" i="8"/>
  <c r="N5378" i="8" s="1"/>
  <c r="H5378" i="8"/>
  <c r="M5378" i="8" s="1"/>
  <c r="J5378" i="8"/>
  <c r="O5378" i="8" s="1"/>
  <c r="G5358" i="8"/>
  <c r="L5358" i="8" s="1"/>
  <c r="F5358" i="8"/>
  <c r="K5358" i="8" s="1"/>
  <c r="J5358" i="8"/>
  <c r="O5358" i="8" s="1"/>
  <c r="I5358" i="8"/>
  <c r="N5358" i="8" s="1"/>
  <c r="H5358" i="8"/>
  <c r="M5358" i="8" s="1"/>
  <c r="G5338" i="8"/>
  <c r="L5338" i="8" s="1"/>
  <c r="F5338" i="8"/>
  <c r="K5338" i="8" s="1"/>
  <c r="J5338" i="8"/>
  <c r="O5338" i="8" s="1"/>
  <c r="I5338" i="8"/>
  <c r="N5338" i="8" s="1"/>
  <c r="H5338" i="8"/>
  <c r="M5338" i="8" s="1"/>
  <c r="G5318" i="8"/>
  <c r="L5318" i="8" s="1"/>
  <c r="F5318" i="8"/>
  <c r="K5318" i="8" s="1"/>
  <c r="J5318" i="8"/>
  <c r="O5318" i="8" s="1"/>
  <c r="I5318" i="8"/>
  <c r="N5318" i="8" s="1"/>
  <c r="H5318" i="8"/>
  <c r="M5318" i="8" s="1"/>
  <c r="G5298" i="8"/>
  <c r="L5298" i="8" s="1"/>
  <c r="F5298" i="8"/>
  <c r="K5298" i="8" s="1"/>
  <c r="J5298" i="8"/>
  <c r="O5298" i="8" s="1"/>
  <c r="I5298" i="8"/>
  <c r="N5298" i="8" s="1"/>
  <c r="H5298" i="8"/>
  <c r="M5298" i="8" s="1"/>
  <c r="H5277" i="8"/>
  <c r="M5277" i="8" s="1"/>
  <c r="G5277" i="8"/>
  <c r="L5277" i="8" s="1"/>
  <c r="F5277" i="8"/>
  <c r="K5277" i="8" s="1"/>
  <c r="J5277" i="8"/>
  <c r="O5277" i="8" s="1"/>
  <c r="I5277" i="8"/>
  <c r="N5277" i="8" s="1"/>
  <c r="G5258" i="8"/>
  <c r="L5258" i="8" s="1"/>
  <c r="F5258" i="8"/>
  <c r="K5258" i="8" s="1"/>
  <c r="H5258" i="8"/>
  <c r="M5258" i="8" s="1"/>
  <c r="J5258" i="8"/>
  <c r="O5258" i="8" s="1"/>
  <c r="I5258" i="8"/>
  <c r="N5258" i="8" s="1"/>
  <c r="G5238" i="8"/>
  <c r="L5238" i="8" s="1"/>
  <c r="F5238" i="8"/>
  <c r="K5238" i="8" s="1"/>
  <c r="I5238" i="8"/>
  <c r="N5238" i="8" s="1"/>
  <c r="H5238" i="8"/>
  <c r="M5238" i="8" s="1"/>
  <c r="J5238" i="8"/>
  <c r="O5238" i="8" s="1"/>
  <c r="G5218" i="8"/>
  <c r="L5218" i="8" s="1"/>
  <c r="F5218" i="8"/>
  <c r="K5218" i="8" s="1"/>
  <c r="J5218" i="8"/>
  <c r="O5218" i="8" s="1"/>
  <c r="I5218" i="8"/>
  <c r="N5218" i="8" s="1"/>
  <c r="H5218" i="8"/>
  <c r="M5218" i="8" s="1"/>
  <c r="J5199" i="8"/>
  <c r="O5199" i="8" s="1"/>
  <c r="I5199" i="8"/>
  <c r="N5199" i="8" s="1"/>
  <c r="H5199" i="8"/>
  <c r="M5199" i="8" s="1"/>
  <c r="G5199" i="8"/>
  <c r="L5199" i="8" s="1"/>
  <c r="F5199" i="8"/>
  <c r="K5199" i="8" s="1"/>
  <c r="G5178" i="8"/>
  <c r="L5178" i="8" s="1"/>
  <c r="F5178" i="8"/>
  <c r="K5178" i="8" s="1"/>
  <c r="I5178" i="8"/>
  <c r="N5178" i="8" s="1"/>
  <c r="J5178" i="8"/>
  <c r="O5178" i="8" s="1"/>
  <c r="H5178" i="8"/>
  <c r="M5178" i="8" s="1"/>
  <c r="G5158" i="8"/>
  <c r="L5158" i="8" s="1"/>
  <c r="F5158" i="8"/>
  <c r="K5158" i="8" s="1"/>
  <c r="J5158" i="8"/>
  <c r="O5158" i="8" s="1"/>
  <c r="I5158" i="8"/>
  <c r="N5158" i="8" s="1"/>
  <c r="H5158" i="8"/>
  <c r="M5158" i="8" s="1"/>
  <c r="G5138" i="8"/>
  <c r="L5138" i="8" s="1"/>
  <c r="F5138" i="8"/>
  <c r="K5138" i="8" s="1"/>
  <c r="I5138" i="8"/>
  <c r="N5138" i="8" s="1"/>
  <c r="J5138" i="8"/>
  <c r="O5138" i="8" s="1"/>
  <c r="H5138" i="8"/>
  <c r="M5138" i="8" s="1"/>
  <c r="J5117" i="8"/>
  <c r="O5117" i="8" s="1"/>
  <c r="I5117" i="8"/>
  <c r="N5117" i="8" s="1"/>
  <c r="H5117" i="8"/>
  <c r="M5117" i="8" s="1"/>
  <c r="G5117" i="8"/>
  <c r="L5117" i="8" s="1"/>
  <c r="F5117" i="8"/>
  <c r="K5117" i="8" s="1"/>
  <c r="G5098" i="8"/>
  <c r="L5098" i="8" s="1"/>
  <c r="F5098" i="8"/>
  <c r="K5098" i="8" s="1"/>
  <c r="J5098" i="8"/>
  <c r="O5098" i="8" s="1"/>
  <c r="I5098" i="8"/>
  <c r="N5098" i="8" s="1"/>
  <c r="H5098" i="8"/>
  <c r="M5098" i="8" s="1"/>
  <c r="G5078" i="8"/>
  <c r="L5078" i="8" s="1"/>
  <c r="F5078" i="8"/>
  <c r="K5078" i="8" s="1"/>
  <c r="I5078" i="8"/>
  <c r="N5078" i="8" s="1"/>
  <c r="H5078" i="8"/>
  <c r="M5078" i="8" s="1"/>
  <c r="J5078" i="8"/>
  <c r="O5078" i="8" s="1"/>
  <c r="G5056" i="8"/>
  <c r="L5056" i="8" s="1"/>
  <c r="H5056" i="8"/>
  <c r="M5056" i="8" s="1"/>
  <c r="F5056" i="8"/>
  <c r="K5056" i="8" s="1"/>
  <c r="J5056" i="8"/>
  <c r="O5056" i="8" s="1"/>
  <c r="I5056" i="8"/>
  <c r="N5056" i="8" s="1"/>
  <c r="G5038" i="8"/>
  <c r="L5038" i="8" s="1"/>
  <c r="F5038" i="8"/>
  <c r="K5038" i="8" s="1"/>
  <c r="J5038" i="8"/>
  <c r="O5038" i="8" s="1"/>
  <c r="I5038" i="8"/>
  <c r="N5038" i="8" s="1"/>
  <c r="H5038" i="8"/>
  <c r="M5038" i="8" s="1"/>
  <c r="G5018" i="8"/>
  <c r="L5018" i="8" s="1"/>
  <c r="F5018" i="8"/>
  <c r="K5018" i="8" s="1"/>
  <c r="J5018" i="8"/>
  <c r="O5018" i="8" s="1"/>
  <c r="I5018" i="8"/>
  <c r="N5018" i="8" s="1"/>
  <c r="H5018" i="8"/>
  <c r="M5018" i="8" s="1"/>
  <c r="G4998" i="8"/>
  <c r="L4998" i="8" s="1"/>
  <c r="F4998" i="8"/>
  <c r="K4998" i="8" s="1"/>
  <c r="J4998" i="8"/>
  <c r="O4998" i="8" s="1"/>
  <c r="I4998" i="8"/>
  <c r="N4998" i="8" s="1"/>
  <c r="H4998" i="8"/>
  <c r="M4998" i="8" s="1"/>
  <c r="G4978" i="8"/>
  <c r="L4978" i="8" s="1"/>
  <c r="F4978" i="8"/>
  <c r="K4978" i="8" s="1"/>
  <c r="I4978" i="8"/>
  <c r="N4978" i="8" s="1"/>
  <c r="J4978" i="8"/>
  <c r="O4978" i="8" s="1"/>
  <c r="H4978" i="8"/>
  <c r="M4978" i="8" s="1"/>
  <c r="G4958" i="8"/>
  <c r="L4958" i="8" s="1"/>
  <c r="F4958" i="8"/>
  <c r="K4958" i="8" s="1"/>
  <c r="I4958" i="8"/>
  <c r="N4958" i="8" s="1"/>
  <c r="J4958" i="8"/>
  <c r="O4958" i="8" s="1"/>
  <c r="H4958" i="8"/>
  <c r="M4958" i="8" s="1"/>
  <c r="J4939" i="8"/>
  <c r="O4939" i="8" s="1"/>
  <c r="I4939" i="8"/>
  <c r="N4939" i="8" s="1"/>
  <c r="H4939" i="8"/>
  <c r="M4939" i="8" s="1"/>
  <c r="G4939" i="8"/>
  <c r="L4939" i="8" s="1"/>
  <c r="F4939" i="8"/>
  <c r="K4939" i="8" s="1"/>
  <c r="J4919" i="8"/>
  <c r="O4919" i="8" s="1"/>
  <c r="I4919" i="8"/>
  <c r="N4919" i="8" s="1"/>
  <c r="H4919" i="8"/>
  <c r="M4919" i="8" s="1"/>
  <c r="G4919" i="8"/>
  <c r="L4919" i="8" s="1"/>
  <c r="F4919" i="8"/>
  <c r="K4919" i="8" s="1"/>
  <c r="G4898" i="8"/>
  <c r="L4898" i="8" s="1"/>
  <c r="F4898" i="8"/>
  <c r="K4898" i="8" s="1"/>
  <c r="J4898" i="8"/>
  <c r="O4898" i="8" s="1"/>
  <c r="I4898" i="8"/>
  <c r="N4898" i="8" s="1"/>
  <c r="H4898" i="8"/>
  <c r="M4898" i="8" s="1"/>
  <c r="J4879" i="8"/>
  <c r="O4879" i="8" s="1"/>
  <c r="I4879" i="8"/>
  <c r="N4879" i="8" s="1"/>
  <c r="H4879" i="8"/>
  <c r="M4879" i="8" s="1"/>
  <c r="G4879" i="8"/>
  <c r="L4879" i="8" s="1"/>
  <c r="F4879" i="8"/>
  <c r="K4879" i="8" s="1"/>
  <c r="J4860" i="8"/>
  <c r="O4860" i="8" s="1"/>
  <c r="I4860" i="8"/>
  <c r="N4860" i="8" s="1"/>
  <c r="H4860" i="8"/>
  <c r="M4860" i="8" s="1"/>
  <c r="G4860" i="8"/>
  <c r="L4860" i="8" s="1"/>
  <c r="F4860" i="8"/>
  <c r="K4860" i="8" s="1"/>
  <c r="J4839" i="8"/>
  <c r="O4839" i="8" s="1"/>
  <c r="I4839" i="8"/>
  <c r="N4839" i="8" s="1"/>
  <c r="H4839" i="8"/>
  <c r="M4839" i="8" s="1"/>
  <c r="G4839" i="8"/>
  <c r="L4839" i="8" s="1"/>
  <c r="F4839" i="8"/>
  <c r="K4839" i="8" s="1"/>
  <c r="J4819" i="8"/>
  <c r="O4819" i="8" s="1"/>
  <c r="I4819" i="8"/>
  <c r="N4819" i="8" s="1"/>
  <c r="H4819" i="8"/>
  <c r="M4819" i="8" s="1"/>
  <c r="G4819" i="8"/>
  <c r="L4819" i="8" s="1"/>
  <c r="F4819" i="8"/>
  <c r="K4819" i="8" s="1"/>
  <c r="G4798" i="8"/>
  <c r="L4798" i="8" s="1"/>
  <c r="F4798" i="8"/>
  <c r="K4798" i="8" s="1"/>
  <c r="J4798" i="8"/>
  <c r="O4798" i="8" s="1"/>
  <c r="I4798" i="8"/>
  <c r="N4798" i="8" s="1"/>
  <c r="H4798" i="8"/>
  <c r="M4798" i="8" s="1"/>
  <c r="G4780" i="8"/>
  <c r="L4780" i="8" s="1"/>
  <c r="J4780" i="8"/>
  <c r="O4780" i="8" s="1"/>
  <c r="I4780" i="8"/>
  <c r="N4780" i="8" s="1"/>
  <c r="H4780" i="8"/>
  <c r="M4780" i="8" s="1"/>
  <c r="F4780" i="8"/>
  <c r="K4780" i="8" s="1"/>
  <c r="I4759" i="8"/>
  <c r="N4759" i="8" s="1"/>
  <c r="J4759" i="8"/>
  <c r="O4759" i="8" s="1"/>
  <c r="H4759" i="8"/>
  <c r="M4759" i="8" s="1"/>
  <c r="G4759" i="8"/>
  <c r="L4759" i="8" s="1"/>
  <c r="F4759" i="8"/>
  <c r="K4759" i="8" s="1"/>
  <c r="G4740" i="8"/>
  <c r="L4740" i="8" s="1"/>
  <c r="J4740" i="8"/>
  <c r="O4740" i="8" s="1"/>
  <c r="F4740" i="8"/>
  <c r="K4740" i="8" s="1"/>
  <c r="I4740" i="8"/>
  <c r="N4740" i="8" s="1"/>
  <c r="H4740" i="8"/>
  <c r="M4740" i="8" s="1"/>
  <c r="H4716" i="8"/>
  <c r="M4716" i="8" s="1"/>
  <c r="J4716" i="8"/>
  <c r="O4716" i="8" s="1"/>
  <c r="I4716" i="8"/>
  <c r="N4716" i="8" s="1"/>
  <c r="G4716" i="8"/>
  <c r="L4716" i="8" s="1"/>
  <c r="F4716" i="8"/>
  <c r="K4716" i="8" s="1"/>
  <c r="J4697" i="8"/>
  <c r="O4697" i="8" s="1"/>
  <c r="I4697" i="8"/>
  <c r="N4697" i="8" s="1"/>
  <c r="H4697" i="8"/>
  <c r="M4697" i="8" s="1"/>
  <c r="G4697" i="8"/>
  <c r="L4697" i="8" s="1"/>
  <c r="F4697" i="8"/>
  <c r="K4697" i="8" s="1"/>
  <c r="J4676" i="8"/>
  <c r="O4676" i="8" s="1"/>
  <c r="I4676" i="8"/>
  <c r="N4676" i="8" s="1"/>
  <c r="H4676" i="8"/>
  <c r="M4676" i="8" s="1"/>
  <c r="G4676" i="8"/>
  <c r="L4676" i="8" s="1"/>
  <c r="F4676" i="8"/>
  <c r="K4676" i="8" s="1"/>
  <c r="J4659" i="8"/>
  <c r="O4659" i="8" s="1"/>
  <c r="I4659" i="8"/>
  <c r="N4659" i="8" s="1"/>
  <c r="H4659" i="8"/>
  <c r="M4659" i="8" s="1"/>
  <c r="G4659" i="8"/>
  <c r="L4659" i="8" s="1"/>
  <c r="F4659" i="8"/>
  <c r="K4659" i="8" s="1"/>
  <c r="J4637" i="8"/>
  <c r="O4637" i="8" s="1"/>
  <c r="I4637" i="8"/>
  <c r="N4637" i="8" s="1"/>
  <c r="H4637" i="8"/>
  <c r="M4637" i="8" s="1"/>
  <c r="G4637" i="8"/>
  <c r="L4637" i="8" s="1"/>
  <c r="F4637" i="8"/>
  <c r="K4637" i="8" s="1"/>
  <c r="G4619" i="8"/>
  <c r="L4619" i="8" s="1"/>
  <c r="F4619" i="8"/>
  <c r="K4619" i="8" s="1"/>
  <c r="J4619" i="8"/>
  <c r="O4619" i="8" s="1"/>
  <c r="I4619" i="8"/>
  <c r="N4619" i="8" s="1"/>
  <c r="H4619" i="8"/>
  <c r="M4619" i="8" s="1"/>
  <c r="J4597" i="8"/>
  <c r="O4597" i="8" s="1"/>
  <c r="I4597" i="8"/>
  <c r="N4597" i="8" s="1"/>
  <c r="H4597" i="8"/>
  <c r="M4597" i="8" s="1"/>
  <c r="G4597" i="8"/>
  <c r="L4597" i="8" s="1"/>
  <c r="F4597" i="8"/>
  <c r="K4597" i="8" s="1"/>
  <c r="J4578" i="8"/>
  <c r="O4578" i="8" s="1"/>
  <c r="I4578" i="8"/>
  <c r="N4578" i="8" s="1"/>
  <c r="H4578" i="8"/>
  <c r="M4578" i="8" s="1"/>
  <c r="G4578" i="8"/>
  <c r="L4578" i="8" s="1"/>
  <c r="F4578" i="8"/>
  <c r="K4578" i="8" s="1"/>
  <c r="I4559" i="8"/>
  <c r="N4559" i="8" s="1"/>
  <c r="H4559" i="8"/>
  <c r="M4559" i="8" s="1"/>
  <c r="G4559" i="8"/>
  <c r="L4559" i="8" s="1"/>
  <c r="F4559" i="8"/>
  <c r="K4559" i="8" s="1"/>
  <c r="J4559" i="8"/>
  <c r="O4559" i="8" s="1"/>
  <c r="I4537" i="8"/>
  <c r="N4537" i="8" s="1"/>
  <c r="J4537" i="8"/>
  <c r="O4537" i="8" s="1"/>
  <c r="H4537" i="8"/>
  <c r="M4537" i="8" s="1"/>
  <c r="G4537" i="8"/>
  <c r="L4537" i="8" s="1"/>
  <c r="F4537" i="8"/>
  <c r="K4537" i="8" s="1"/>
  <c r="J4516" i="8"/>
  <c r="O4516" i="8" s="1"/>
  <c r="I4516" i="8"/>
  <c r="N4516" i="8" s="1"/>
  <c r="H4516" i="8"/>
  <c r="M4516" i="8" s="1"/>
  <c r="G4516" i="8"/>
  <c r="L4516" i="8" s="1"/>
  <c r="F4516" i="8"/>
  <c r="K4516" i="8" s="1"/>
  <c r="J4501" i="8"/>
  <c r="O4501" i="8" s="1"/>
  <c r="I4501" i="8"/>
  <c r="N4501" i="8" s="1"/>
  <c r="H4501" i="8"/>
  <c r="M4501" i="8" s="1"/>
  <c r="G4501" i="8"/>
  <c r="L4501" i="8" s="1"/>
  <c r="F4501" i="8"/>
  <c r="K4501" i="8" s="1"/>
  <c r="F4478" i="8"/>
  <c r="K4478" i="8" s="1"/>
  <c r="J4478" i="8"/>
  <c r="O4478" i="8" s="1"/>
  <c r="I4478" i="8"/>
  <c r="N4478" i="8" s="1"/>
  <c r="H4478" i="8"/>
  <c r="M4478" i="8" s="1"/>
  <c r="G4478" i="8"/>
  <c r="L4478" i="8" s="1"/>
  <c r="J4461" i="8"/>
  <c r="O4461" i="8" s="1"/>
  <c r="I4461" i="8"/>
  <c r="N4461" i="8" s="1"/>
  <c r="H4461" i="8"/>
  <c r="M4461" i="8" s="1"/>
  <c r="G4461" i="8"/>
  <c r="L4461" i="8" s="1"/>
  <c r="F4461" i="8"/>
  <c r="K4461" i="8" s="1"/>
  <c r="J4441" i="8"/>
  <c r="O4441" i="8" s="1"/>
  <c r="I4441" i="8"/>
  <c r="N4441" i="8" s="1"/>
  <c r="F4441" i="8"/>
  <c r="K4441" i="8" s="1"/>
  <c r="G4441" i="8"/>
  <c r="L4441" i="8" s="1"/>
  <c r="H4441" i="8"/>
  <c r="M4441" i="8" s="1"/>
  <c r="J4416" i="8"/>
  <c r="O4416" i="8" s="1"/>
  <c r="I4416" i="8"/>
  <c r="N4416" i="8" s="1"/>
  <c r="H4416" i="8"/>
  <c r="M4416" i="8" s="1"/>
  <c r="G4416" i="8"/>
  <c r="L4416" i="8" s="1"/>
  <c r="F4416" i="8"/>
  <c r="K4416" i="8" s="1"/>
  <c r="F4398" i="8"/>
  <c r="K4398" i="8" s="1"/>
  <c r="H4398" i="8"/>
  <c r="M4398" i="8" s="1"/>
  <c r="J4398" i="8"/>
  <c r="O4398" i="8" s="1"/>
  <c r="I4398" i="8"/>
  <c r="N4398" i="8" s="1"/>
  <c r="G4398" i="8"/>
  <c r="L4398" i="8" s="1"/>
  <c r="I4379" i="8"/>
  <c r="N4379" i="8" s="1"/>
  <c r="H4379" i="8"/>
  <c r="M4379" i="8" s="1"/>
  <c r="G4379" i="8"/>
  <c r="L4379" i="8" s="1"/>
  <c r="F4379" i="8"/>
  <c r="K4379" i="8" s="1"/>
  <c r="J4379" i="8"/>
  <c r="O4379" i="8" s="1"/>
  <c r="I4359" i="8"/>
  <c r="N4359" i="8" s="1"/>
  <c r="H4359" i="8"/>
  <c r="M4359" i="8" s="1"/>
  <c r="G4359" i="8"/>
  <c r="L4359" i="8" s="1"/>
  <c r="F4359" i="8"/>
  <c r="K4359" i="8" s="1"/>
  <c r="J4359" i="8"/>
  <c r="O4359" i="8" s="1"/>
  <c r="I4339" i="8"/>
  <c r="N4339" i="8" s="1"/>
  <c r="H4339" i="8"/>
  <c r="M4339" i="8" s="1"/>
  <c r="G4339" i="8"/>
  <c r="L4339" i="8" s="1"/>
  <c r="F4339" i="8"/>
  <c r="K4339" i="8" s="1"/>
  <c r="J4339" i="8"/>
  <c r="O4339" i="8" s="1"/>
  <c r="J4316" i="8"/>
  <c r="O4316" i="8" s="1"/>
  <c r="I4316" i="8"/>
  <c r="N4316" i="8" s="1"/>
  <c r="H4316" i="8"/>
  <c r="M4316" i="8" s="1"/>
  <c r="G4316" i="8"/>
  <c r="L4316" i="8" s="1"/>
  <c r="F4316" i="8"/>
  <c r="K4316" i="8" s="1"/>
  <c r="I4299" i="8"/>
  <c r="N4299" i="8" s="1"/>
  <c r="H4299" i="8"/>
  <c r="M4299" i="8" s="1"/>
  <c r="G4299" i="8"/>
  <c r="L4299" i="8" s="1"/>
  <c r="F4299" i="8"/>
  <c r="K4299" i="8" s="1"/>
  <c r="J4299" i="8"/>
  <c r="O4299" i="8" s="1"/>
  <c r="J4276" i="8"/>
  <c r="O4276" i="8" s="1"/>
  <c r="G4276" i="8"/>
  <c r="L4276" i="8" s="1"/>
  <c r="F4276" i="8"/>
  <c r="K4276" i="8" s="1"/>
  <c r="I4276" i="8"/>
  <c r="N4276" i="8" s="1"/>
  <c r="H4276" i="8"/>
  <c r="M4276" i="8" s="1"/>
  <c r="F4258" i="8"/>
  <c r="K4258" i="8" s="1"/>
  <c r="J4258" i="8"/>
  <c r="O4258" i="8" s="1"/>
  <c r="I4258" i="8"/>
  <c r="N4258" i="8" s="1"/>
  <c r="H4258" i="8"/>
  <c r="M4258" i="8" s="1"/>
  <c r="G4258" i="8"/>
  <c r="L4258" i="8" s="1"/>
  <c r="J4241" i="8"/>
  <c r="O4241" i="8" s="1"/>
  <c r="I4241" i="8"/>
  <c r="N4241" i="8" s="1"/>
  <c r="F4241" i="8"/>
  <c r="K4241" i="8" s="1"/>
  <c r="H4241" i="8"/>
  <c r="M4241" i="8" s="1"/>
  <c r="G4241" i="8"/>
  <c r="L4241" i="8" s="1"/>
  <c r="F4218" i="8"/>
  <c r="K4218" i="8" s="1"/>
  <c r="J4218" i="8"/>
  <c r="O4218" i="8" s="1"/>
  <c r="I4218" i="8"/>
  <c r="N4218" i="8" s="1"/>
  <c r="H4218" i="8"/>
  <c r="M4218" i="8" s="1"/>
  <c r="G4218" i="8"/>
  <c r="L4218" i="8" s="1"/>
  <c r="J4201" i="8"/>
  <c r="O4201" i="8" s="1"/>
  <c r="I4201" i="8"/>
  <c r="N4201" i="8" s="1"/>
  <c r="G4201" i="8"/>
  <c r="L4201" i="8" s="1"/>
  <c r="F4201" i="8"/>
  <c r="K4201" i="8" s="1"/>
  <c r="H4201" i="8"/>
  <c r="M4201" i="8" s="1"/>
  <c r="J4176" i="8"/>
  <c r="O4176" i="8" s="1"/>
  <c r="I4176" i="8"/>
  <c r="N4176" i="8" s="1"/>
  <c r="H4176" i="8"/>
  <c r="M4176" i="8" s="1"/>
  <c r="G4176" i="8"/>
  <c r="L4176" i="8" s="1"/>
  <c r="F4176" i="8"/>
  <c r="K4176" i="8" s="1"/>
  <c r="J4161" i="8"/>
  <c r="O4161" i="8" s="1"/>
  <c r="I4161" i="8"/>
  <c r="N4161" i="8" s="1"/>
  <c r="H4161" i="8"/>
  <c r="M4161" i="8" s="1"/>
  <c r="G4161" i="8"/>
  <c r="L4161" i="8" s="1"/>
  <c r="F4161" i="8"/>
  <c r="K4161" i="8" s="1"/>
  <c r="J4141" i="8"/>
  <c r="O4141" i="8" s="1"/>
  <c r="I4141" i="8"/>
  <c r="N4141" i="8" s="1"/>
  <c r="F4141" i="8"/>
  <c r="K4141" i="8" s="1"/>
  <c r="H4141" i="8"/>
  <c r="M4141" i="8" s="1"/>
  <c r="G4141" i="8"/>
  <c r="L4141" i="8" s="1"/>
  <c r="J4116" i="8"/>
  <c r="O4116" i="8" s="1"/>
  <c r="I4116" i="8"/>
  <c r="N4116" i="8" s="1"/>
  <c r="H4116" i="8"/>
  <c r="M4116" i="8" s="1"/>
  <c r="G4116" i="8"/>
  <c r="L4116" i="8" s="1"/>
  <c r="F4116" i="8"/>
  <c r="K4116" i="8" s="1"/>
  <c r="J4096" i="8"/>
  <c r="O4096" i="8" s="1"/>
  <c r="F4096" i="8"/>
  <c r="K4096" i="8" s="1"/>
  <c r="G4096" i="8"/>
  <c r="L4096" i="8" s="1"/>
  <c r="I4096" i="8"/>
  <c r="N4096" i="8" s="1"/>
  <c r="H4096" i="8"/>
  <c r="M4096" i="8" s="1"/>
  <c r="J4076" i="8"/>
  <c r="O4076" i="8" s="1"/>
  <c r="I4076" i="8"/>
  <c r="N4076" i="8" s="1"/>
  <c r="H4076" i="8"/>
  <c r="M4076" i="8" s="1"/>
  <c r="G4076" i="8"/>
  <c r="L4076" i="8" s="1"/>
  <c r="F4076" i="8"/>
  <c r="K4076" i="8" s="1"/>
  <c r="F4058" i="8"/>
  <c r="K4058" i="8" s="1"/>
  <c r="J4058" i="8"/>
  <c r="O4058" i="8" s="1"/>
  <c r="G4058" i="8"/>
  <c r="L4058" i="8" s="1"/>
  <c r="I4058" i="8"/>
  <c r="N4058" i="8" s="1"/>
  <c r="H4058" i="8"/>
  <c r="M4058" i="8" s="1"/>
  <c r="I4041" i="8"/>
  <c r="N4041" i="8" s="1"/>
  <c r="J4041" i="8"/>
  <c r="O4041" i="8" s="1"/>
  <c r="H4041" i="8"/>
  <c r="M4041" i="8" s="1"/>
  <c r="G4041" i="8"/>
  <c r="L4041" i="8" s="1"/>
  <c r="F4041" i="8"/>
  <c r="K4041" i="8" s="1"/>
  <c r="I4019" i="8"/>
  <c r="N4019" i="8" s="1"/>
  <c r="H4019" i="8"/>
  <c r="M4019" i="8" s="1"/>
  <c r="J4019" i="8"/>
  <c r="O4019" i="8" s="1"/>
  <c r="G4019" i="8"/>
  <c r="L4019" i="8" s="1"/>
  <c r="F4019" i="8"/>
  <c r="K4019" i="8" s="1"/>
  <c r="J3997" i="8"/>
  <c r="O3997" i="8" s="1"/>
  <c r="I3997" i="8"/>
  <c r="N3997" i="8" s="1"/>
  <c r="H3997" i="8"/>
  <c r="M3997" i="8" s="1"/>
  <c r="G3997" i="8"/>
  <c r="L3997" i="8" s="1"/>
  <c r="F3997" i="8"/>
  <c r="K3997" i="8" s="1"/>
  <c r="J3978" i="8"/>
  <c r="O3978" i="8" s="1"/>
  <c r="I3978" i="8"/>
  <c r="N3978" i="8" s="1"/>
  <c r="H3978" i="8"/>
  <c r="M3978" i="8" s="1"/>
  <c r="G3978" i="8"/>
  <c r="L3978" i="8" s="1"/>
  <c r="F3978" i="8"/>
  <c r="K3978" i="8" s="1"/>
  <c r="I3961" i="8"/>
  <c r="N3961" i="8" s="1"/>
  <c r="G3961" i="8"/>
  <c r="L3961" i="8" s="1"/>
  <c r="F3961" i="8"/>
  <c r="K3961" i="8" s="1"/>
  <c r="J3961" i="8"/>
  <c r="O3961" i="8" s="1"/>
  <c r="H3961" i="8"/>
  <c r="M3961" i="8" s="1"/>
  <c r="J3937" i="8"/>
  <c r="O3937" i="8" s="1"/>
  <c r="I3937" i="8"/>
  <c r="N3937" i="8" s="1"/>
  <c r="H3937" i="8"/>
  <c r="M3937" i="8" s="1"/>
  <c r="G3937" i="8"/>
  <c r="L3937" i="8" s="1"/>
  <c r="F3937" i="8"/>
  <c r="K3937" i="8" s="1"/>
  <c r="I3918" i="8"/>
  <c r="N3918" i="8" s="1"/>
  <c r="J3918" i="8"/>
  <c r="O3918" i="8" s="1"/>
  <c r="H3918" i="8"/>
  <c r="M3918" i="8" s="1"/>
  <c r="G3918" i="8"/>
  <c r="L3918" i="8" s="1"/>
  <c r="F3918" i="8"/>
  <c r="K3918" i="8" s="1"/>
  <c r="I3898" i="8"/>
  <c r="N3898" i="8" s="1"/>
  <c r="H3898" i="8"/>
  <c r="M3898" i="8" s="1"/>
  <c r="G3898" i="8"/>
  <c r="L3898" i="8" s="1"/>
  <c r="F3898" i="8"/>
  <c r="K3898" i="8" s="1"/>
  <c r="J3898" i="8"/>
  <c r="O3898" i="8" s="1"/>
  <c r="J3878" i="8"/>
  <c r="O3878" i="8" s="1"/>
  <c r="I3878" i="8"/>
  <c r="N3878" i="8" s="1"/>
  <c r="F3878" i="8"/>
  <c r="K3878" i="8" s="1"/>
  <c r="H3878" i="8"/>
  <c r="M3878" i="8" s="1"/>
  <c r="G3878" i="8"/>
  <c r="L3878" i="8" s="1"/>
  <c r="J3856" i="8"/>
  <c r="O3856" i="8" s="1"/>
  <c r="I3856" i="8"/>
  <c r="N3856" i="8" s="1"/>
  <c r="H3856" i="8"/>
  <c r="M3856" i="8" s="1"/>
  <c r="G3856" i="8"/>
  <c r="L3856" i="8" s="1"/>
  <c r="F3856" i="8"/>
  <c r="K3856" i="8" s="1"/>
  <c r="J3839" i="8"/>
  <c r="O3839" i="8" s="1"/>
  <c r="I3839" i="8"/>
  <c r="N3839" i="8" s="1"/>
  <c r="H3839" i="8"/>
  <c r="M3839" i="8" s="1"/>
  <c r="G3839" i="8"/>
  <c r="L3839" i="8" s="1"/>
  <c r="F3839" i="8"/>
  <c r="K3839" i="8" s="1"/>
  <c r="J3818" i="8"/>
  <c r="O3818" i="8" s="1"/>
  <c r="I3818" i="8"/>
  <c r="N3818" i="8" s="1"/>
  <c r="H3818" i="8"/>
  <c r="M3818" i="8" s="1"/>
  <c r="G3818" i="8"/>
  <c r="L3818" i="8" s="1"/>
  <c r="F3818" i="8"/>
  <c r="K3818" i="8" s="1"/>
  <c r="J3797" i="8"/>
  <c r="O3797" i="8" s="1"/>
  <c r="I3797" i="8"/>
  <c r="N3797" i="8" s="1"/>
  <c r="H3797" i="8"/>
  <c r="M3797" i="8" s="1"/>
  <c r="G3797" i="8"/>
  <c r="L3797" i="8" s="1"/>
  <c r="F3797" i="8"/>
  <c r="K3797" i="8" s="1"/>
  <c r="J3779" i="8"/>
  <c r="O3779" i="8" s="1"/>
  <c r="I3779" i="8"/>
  <c r="N3779" i="8" s="1"/>
  <c r="H3779" i="8"/>
  <c r="M3779" i="8" s="1"/>
  <c r="G3779" i="8"/>
  <c r="L3779" i="8" s="1"/>
  <c r="F3779" i="8"/>
  <c r="K3779" i="8" s="1"/>
  <c r="H3759" i="8"/>
  <c r="M3759" i="8" s="1"/>
  <c r="I3759" i="8"/>
  <c r="N3759" i="8" s="1"/>
  <c r="J3759" i="8"/>
  <c r="O3759" i="8" s="1"/>
  <c r="G3759" i="8"/>
  <c r="L3759" i="8" s="1"/>
  <c r="F3759" i="8"/>
  <c r="K3759" i="8" s="1"/>
  <c r="I3740" i="8"/>
  <c r="N3740" i="8" s="1"/>
  <c r="H3740" i="8"/>
  <c r="M3740" i="8" s="1"/>
  <c r="G3740" i="8"/>
  <c r="L3740" i="8" s="1"/>
  <c r="F3740" i="8"/>
  <c r="K3740" i="8" s="1"/>
  <c r="J3740" i="8"/>
  <c r="O3740" i="8" s="1"/>
  <c r="H3719" i="8"/>
  <c r="M3719" i="8" s="1"/>
  <c r="J3719" i="8"/>
  <c r="O3719" i="8" s="1"/>
  <c r="I3719" i="8"/>
  <c r="N3719" i="8" s="1"/>
  <c r="G3719" i="8"/>
  <c r="L3719" i="8" s="1"/>
  <c r="F3719" i="8"/>
  <c r="K3719" i="8" s="1"/>
  <c r="J3698" i="8"/>
  <c r="O3698" i="8" s="1"/>
  <c r="I3698" i="8"/>
  <c r="N3698" i="8" s="1"/>
  <c r="F3698" i="8"/>
  <c r="K3698" i="8" s="1"/>
  <c r="H3698" i="8"/>
  <c r="M3698" i="8" s="1"/>
  <c r="G3698" i="8"/>
  <c r="L3698" i="8" s="1"/>
  <c r="I3676" i="8"/>
  <c r="N3676" i="8" s="1"/>
  <c r="H3676" i="8"/>
  <c r="M3676" i="8" s="1"/>
  <c r="G3676" i="8"/>
  <c r="L3676" i="8" s="1"/>
  <c r="F3676" i="8"/>
  <c r="K3676" i="8" s="1"/>
  <c r="J3676" i="8"/>
  <c r="O3676" i="8" s="1"/>
  <c r="J3660" i="8"/>
  <c r="O3660" i="8" s="1"/>
  <c r="F3660" i="8"/>
  <c r="K3660" i="8" s="1"/>
  <c r="I3660" i="8"/>
  <c r="N3660" i="8" s="1"/>
  <c r="H3660" i="8"/>
  <c r="M3660" i="8" s="1"/>
  <c r="G3660" i="8"/>
  <c r="L3660" i="8" s="1"/>
  <c r="J3638" i="8"/>
  <c r="O3638" i="8" s="1"/>
  <c r="I3638" i="8"/>
  <c r="N3638" i="8" s="1"/>
  <c r="H3638" i="8"/>
  <c r="M3638" i="8" s="1"/>
  <c r="G3638" i="8"/>
  <c r="L3638" i="8" s="1"/>
  <c r="F3638" i="8"/>
  <c r="K3638" i="8" s="1"/>
  <c r="H3619" i="8"/>
  <c r="M3619" i="8" s="1"/>
  <c r="J3619" i="8"/>
  <c r="O3619" i="8" s="1"/>
  <c r="I3619" i="8"/>
  <c r="N3619" i="8" s="1"/>
  <c r="G3619" i="8"/>
  <c r="L3619" i="8" s="1"/>
  <c r="F3619" i="8"/>
  <c r="K3619" i="8" s="1"/>
  <c r="H3599" i="8"/>
  <c r="M3599" i="8" s="1"/>
  <c r="F3599" i="8"/>
  <c r="K3599" i="8" s="1"/>
  <c r="J3599" i="8"/>
  <c r="O3599" i="8" s="1"/>
  <c r="I3599" i="8"/>
  <c r="N3599" i="8" s="1"/>
  <c r="G3599" i="8"/>
  <c r="L3599" i="8" s="1"/>
  <c r="J3577" i="8"/>
  <c r="O3577" i="8" s="1"/>
  <c r="I3577" i="8"/>
  <c r="N3577" i="8" s="1"/>
  <c r="H3577" i="8"/>
  <c r="M3577" i="8" s="1"/>
  <c r="G3577" i="8"/>
  <c r="L3577" i="8" s="1"/>
  <c r="F3577" i="8"/>
  <c r="K3577" i="8" s="1"/>
  <c r="J3557" i="8"/>
  <c r="O3557" i="8" s="1"/>
  <c r="I3557" i="8"/>
  <c r="N3557" i="8" s="1"/>
  <c r="H3557" i="8"/>
  <c r="M3557" i="8" s="1"/>
  <c r="G3557" i="8"/>
  <c r="L3557" i="8" s="1"/>
  <c r="F3557" i="8"/>
  <c r="K3557" i="8" s="1"/>
  <c r="H3539" i="8"/>
  <c r="M3539" i="8" s="1"/>
  <c r="J3539" i="8"/>
  <c r="O3539" i="8" s="1"/>
  <c r="I3539" i="8"/>
  <c r="N3539" i="8" s="1"/>
  <c r="G3539" i="8"/>
  <c r="L3539" i="8" s="1"/>
  <c r="F3539" i="8"/>
  <c r="K3539" i="8" s="1"/>
  <c r="H3519" i="8"/>
  <c r="M3519" i="8" s="1"/>
  <c r="J3519" i="8"/>
  <c r="O3519" i="8" s="1"/>
  <c r="G3519" i="8"/>
  <c r="L3519" i="8" s="1"/>
  <c r="F3519" i="8"/>
  <c r="K3519" i="8" s="1"/>
  <c r="I3519" i="8"/>
  <c r="N3519" i="8" s="1"/>
  <c r="H3499" i="8"/>
  <c r="M3499" i="8" s="1"/>
  <c r="J3499" i="8"/>
  <c r="O3499" i="8" s="1"/>
  <c r="I3499" i="8"/>
  <c r="N3499" i="8" s="1"/>
  <c r="G3499" i="8"/>
  <c r="L3499" i="8" s="1"/>
  <c r="F3499" i="8"/>
  <c r="K3499" i="8" s="1"/>
  <c r="J3478" i="8"/>
  <c r="O3478" i="8" s="1"/>
  <c r="I3478" i="8"/>
  <c r="N3478" i="8" s="1"/>
  <c r="G3478" i="8"/>
  <c r="L3478" i="8" s="1"/>
  <c r="H3478" i="8"/>
  <c r="M3478" i="8" s="1"/>
  <c r="F3478" i="8"/>
  <c r="K3478" i="8" s="1"/>
  <c r="H3459" i="8"/>
  <c r="M3459" i="8" s="1"/>
  <c r="J3459" i="8"/>
  <c r="O3459" i="8" s="1"/>
  <c r="I3459" i="8"/>
  <c r="N3459" i="8" s="1"/>
  <c r="G3459" i="8"/>
  <c r="L3459" i="8" s="1"/>
  <c r="F3459" i="8"/>
  <c r="K3459" i="8" s="1"/>
  <c r="H3439" i="8"/>
  <c r="M3439" i="8" s="1"/>
  <c r="J3439" i="8"/>
  <c r="O3439" i="8" s="1"/>
  <c r="F3439" i="8"/>
  <c r="K3439" i="8" s="1"/>
  <c r="G3439" i="8"/>
  <c r="L3439" i="8" s="1"/>
  <c r="I3439" i="8"/>
  <c r="N3439" i="8" s="1"/>
  <c r="J3417" i="8"/>
  <c r="O3417" i="8" s="1"/>
  <c r="I3417" i="8"/>
  <c r="N3417" i="8" s="1"/>
  <c r="H3417" i="8"/>
  <c r="M3417" i="8" s="1"/>
  <c r="G3417" i="8"/>
  <c r="L3417" i="8" s="1"/>
  <c r="F3417" i="8"/>
  <c r="K3417" i="8" s="1"/>
  <c r="J3400" i="8"/>
  <c r="O3400" i="8" s="1"/>
  <c r="I3400" i="8"/>
  <c r="N3400" i="8" s="1"/>
  <c r="H3400" i="8"/>
  <c r="M3400" i="8" s="1"/>
  <c r="G3400" i="8"/>
  <c r="L3400" i="8" s="1"/>
  <c r="F3400" i="8"/>
  <c r="K3400" i="8" s="1"/>
  <c r="J3378" i="8"/>
  <c r="O3378" i="8" s="1"/>
  <c r="I3378" i="8"/>
  <c r="N3378" i="8" s="1"/>
  <c r="G3378" i="8"/>
  <c r="L3378" i="8" s="1"/>
  <c r="H3378" i="8"/>
  <c r="M3378" i="8" s="1"/>
  <c r="F3378" i="8"/>
  <c r="K3378" i="8" s="1"/>
  <c r="G3360" i="8"/>
  <c r="L3360" i="8" s="1"/>
  <c r="J3360" i="8"/>
  <c r="O3360" i="8" s="1"/>
  <c r="I3360" i="8"/>
  <c r="N3360" i="8" s="1"/>
  <c r="H3360" i="8"/>
  <c r="M3360" i="8" s="1"/>
  <c r="F3360" i="8"/>
  <c r="K3360" i="8" s="1"/>
  <c r="F3336" i="8"/>
  <c r="K3336" i="8" s="1"/>
  <c r="H3336" i="8"/>
  <c r="M3336" i="8" s="1"/>
  <c r="G3336" i="8"/>
  <c r="L3336" i="8" s="1"/>
  <c r="J3336" i="8"/>
  <c r="O3336" i="8" s="1"/>
  <c r="I3336" i="8"/>
  <c r="N3336" i="8" s="1"/>
  <c r="H3319" i="8"/>
  <c r="M3319" i="8" s="1"/>
  <c r="J3319" i="8"/>
  <c r="O3319" i="8" s="1"/>
  <c r="I3319" i="8"/>
  <c r="N3319" i="8" s="1"/>
  <c r="G3319" i="8"/>
  <c r="L3319" i="8" s="1"/>
  <c r="F3319" i="8"/>
  <c r="K3319" i="8" s="1"/>
  <c r="H3299" i="8"/>
  <c r="M3299" i="8" s="1"/>
  <c r="J3299" i="8"/>
  <c r="O3299" i="8" s="1"/>
  <c r="I3299" i="8"/>
  <c r="N3299" i="8" s="1"/>
  <c r="G3299" i="8"/>
  <c r="L3299" i="8" s="1"/>
  <c r="F3299" i="8"/>
  <c r="K3299" i="8" s="1"/>
  <c r="I3279" i="8"/>
  <c r="N3279" i="8" s="1"/>
  <c r="G3279" i="8"/>
  <c r="L3279" i="8" s="1"/>
  <c r="F3279" i="8"/>
  <c r="K3279" i="8" s="1"/>
  <c r="J3279" i="8"/>
  <c r="O3279" i="8" s="1"/>
  <c r="H3279" i="8"/>
  <c r="M3279" i="8" s="1"/>
  <c r="F3260" i="8"/>
  <c r="K3260" i="8" s="1"/>
  <c r="J3260" i="8"/>
  <c r="O3260" i="8" s="1"/>
  <c r="I3260" i="8"/>
  <c r="N3260" i="8" s="1"/>
  <c r="H3260" i="8"/>
  <c r="M3260" i="8" s="1"/>
  <c r="G3260" i="8"/>
  <c r="L3260" i="8" s="1"/>
  <c r="J3241" i="8"/>
  <c r="O3241" i="8" s="1"/>
  <c r="I3241" i="8"/>
  <c r="N3241" i="8" s="1"/>
  <c r="H3241" i="8"/>
  <c r="M3241" i="8" s="1"/>
  <c r="G3241" i="8"/>
  <c r="L3241" i="8" s="1"/>
  <c r="F3241" i="8"/>
  <c r="K3241" i="8" s="1"/>
  <c r="I3218" i="8"/>
  <c r="N3218" i="8" s="1"/>
  <c r="G3218" i="8"/>
  <c r="L3218" i="8" s="1"/>
  <c r="J3218" i="8"/>
  <c r="O3218" i="8" s="1"/>
  <c r="H3218" i="8"/>
  <c r="M3218" i="8" s="1"/>
  <c r="F3218" i="8"/>
  <c r="K3218" i="8" s="1"/>
  <c r="F3197" i="8"/>
  <c r="K3197" i="8" s="1"/>
  <c r="H3197" i="8"/>
  <c r="M3197" i="8" s="1"/>
  <c r="G3197" i="8"/>
  <c r="L3197" i="8" s="1"/>
  <c r="I3197" i="8"/>
  <c r="N3197" i="8" s="1"/>
  <c r="J3197" i="8"/>
  <c r="O3197" i="8" s="1"/>
  <c r="G3176" i="8"/>
  <c r="L3176" i="8" s="1"/>
  <c r="F3176" i="8"/>
  <c r="K3176" i="8" s="1"/>
  <c r="J3176" i="8"/>
  <c r="O3176" i="8" s="1"/>
  <c r="I3176" i="8"/>
  <c r="N3176" i="8" s="1"/>
  <c r="H3176" i="8"/>
  <c r="M3176" i="8" s="1"/>
  <c r="F3156" i="8"/>
  <c r="K3156" i="8" s="1"/>
  <c r="J3156" i="8"/>
  <c r="O3156" i="8" s="1"/>
  <c r="I3156" i="8"/>
  <c r="N3156" i="8" s="1"/>
  <c r="H3156" i="8"/>
  <c r="M3156" i="8" s="1"/>
  <c r="G3156" i="8"/>
  <c r="L3156" i="8" s="1"/>
  <c r="F3137" i="8"/>
  <c r="K3137" i="8" s="1"/>
  <c r="J3137" i="8"/>
  <c r="O3137" i="8" s="1"/>
  <c r="I3137" i="8"/>
  <c r="N3137" i="8" s="1"/>
  <c r="H3137" i="8"/>
  <c r="M3137" i="8" s="1"/>
  <c r="G3137" i="8"/>
  <c r="L3137" i="8" s="1"/>
  <c r="I3118" i="8"/>
  <c r="N3118" i="8" s="1"/>
  <c r="J3118" i="8"/>
  <c r="O3118" i="8" s="1"/>
  <c r="G3118" i="8"/>
  <c r="L3118" i="8" s="1"/>
  <c r="F3118" i="8"/>
  <c r="K3118" i="8" s="1"/>
  <c r="H3118" i="8"/>
  <c r="M3118" i="8" s="1"/>
  <c r="F3099" i="8"/>
  <c r="K3099" i="8" s="1"/>
  <c r="J3099" i="8"/>
  <c r="O3099" i="8" s="1"/>
  <c r="I3099" i="8"/>
  <c r="N3099" i="8" s="1"/>
  <c r="H3099" i="8"/>
  <c r="M3099" i="8" s="1"/>
  <c r="G3099" i="8"/>
  <c r="L3099" i="8" s="1"/>
  <c r="F8738" i="8"/>
  <c r="K8738" i="8" s="1"/>
  <c r="H8738" i="8"/>
  <c r="M8738" i="8" s="1"/>
  <c r="J8738" i="8"/>
  <c r="O8738" i="8" s="1"/>
  <c r="I8738" i="8"/>
  <c r="N8738" i="8" s="1"/>
  <c r="G8738" i="8"/>
  <c r="L8738" i="8" s="1"/>
  <c r="G8638" i="8"/>
  <c r="L8638" i="8" s="1"/>
  <c r="F8638" i="8"/>
  <c r="K8638" i="8" s="1"/>
  <c r="I8638" i="8"/>
  <c r="N8638" i="8" s="1"/>
  <c r="J8638" i="8"/>
  <c r="O8638" i="8" s="1"/>
  <c r="H8638" i="8"/>
  <c r="M8638" i="8" s="1"/>
  <c r="J8536" i="8"/>
  <c r="O8536" i="8" s="1"/>
  <c r="I8536" i="8"/>
  <c r="N8536" i="8" s="1"/>
  <c r="H8536" i="8"/>
  <c r="M8536" i="8" s="1"/>
  <c r="G8536" i="8"/>
  <c r="L8536" i="8" s="1"/>
  <c r="F8536" i="8"/>
  <c r="K8536" i="8" s="1"/>
  <c r="F8437" i="8"/>
  <c r="K8437" i="8" s="1"/>
  <c r="H8437" i="8"/>
  <c r="M8437" i="8" s="1"/>
  <c r="J8437" i="8"/>
  <c r="O8437" i="8" s="1"/>
  <c r="I8437" i="8"/>
  <c r="N8437" i="8" s="1"/>
  <c r="G8437" i="8"/>
  <c r="L8437" i="8" s="1"/>
  <c r="H8318" i="8"/>
  <c r="M8318" i="8" s="1"/>
  <c r="G8318" i="8"/>
  <c r="L8318" i="8" s="1"/>
  <c r="F8318" i="8"/>
  <c r="K8318" i="8" s="1"/>
  <c r="J8318" i="8"/>
  <c r="O8318" i="8" s="1"/>
  <c r="I8318" i="8"/>
  <c r="N8318" i="8" s="1"/>
  <c r="J8214" i="8"/>
  <c r="O8214" i="8" s="1"/>
  <c r="I8214" i="8"/>
  <c r="N8214" i="8" s="1"/>
  <c r="H8214" i="8"/>
  <c r="M8214" i="8" s="1"/>
  <c r="G8214" i="8"/>
  <c r="L8214" i="8" s="1"/>
  <c r="F8214" i="8"/>
  <c r="K8214" i="8" s="1"/>
  <c r="H8098" i="8"/>
  <c r="M8098" i="8" s="1"/>
  <c r="J8098" i="8"/>
  <c r="O8098" i="8" s="1"/>
  <c r="I8098" i="8"/>
  <c r="N8098" i="8" s="1"/>
  <c r="G8098" i="8"/>
  <c r="L8098" i="8" s="1"/>
  <c r="F8098" i="8"/>
  <c r="K8098" i="8" s="1"/>
  <c r="H7975" i="8"/>
  <c r="M7975" i="8" s="1"/>
  <c r="F7975" i="8"/>
  <c r="K7975" i="8" s="1"/>
  <c r="J7975" i="8"/>
  <c r="O7975" i="8" s="1"/>
  <c r="I7975" i="8"/>
  <c r="N7975" i="8" s="1"/>
  <c r="G7975" i="8"/>
  <c r="L7975" i="8" s="1"/>
  <c r="H7877" i="8"/>
  <c r="M7877" i="8" s="1"/>
  <c r="G7877" i="8"/>
  <c r="L7877" i="8" s="1"/>
  <c r="F7877" i="8"/>
  <c r="K7877" i="8" s="1"/>
  <c r="J7877" i="8"/>
  <c r="O7877" i="8" s="1"/>
  <c r="I7877" i="8"/>
  <c r="N7877" i="8" s="1"/>
  <c r="H7775" i="8"/>
  <c r="M7775" i="8" s="1"/>
  <c r="F7775" i="8"/>
  <c r="K7775" i="8" s="1"/>
  <c r="J7775" i="8"/>
  <c r="O7775" i="8" s="1"/>
  <c r="I7775" i="8"/>
  <c r="N7775" i="8" s="1"/>
  <c r="G7775" i="8"/>
  <c r="L7775" i="8" s="1"/>
  <c r="J7677" i="8"/>
  <c r="O7677" i="8" s="1"/>
  <c r="F7677" i="8"/>
  <c r="K7677" i="8" s="1"/>
  <c r="I7677" i="8"/>
  <c r="N7677" i="8" s="1"/>
  <c r="H7677" i="8"/>
  <c r="M7677" i="8" s="1"/>
  <c r="G7677" i="8"/>
  <c r="L7677" i="8" s="1"/>
  <c r="J7558" i="8"/>
  <c r="O7558" i="8" s="1"/>
  <c r="I7558" i="8"/>
  <c r="N7558" i="8" s="1"/>
  <c r="H7558" i="8"/>
  <c r="M7558" i="8" s="1"/>
  <c r="G7558" i="8"/>
  <c r="L7558" i="8" s="1"/>
  <c r="F7558" i="8"/>
  <c r="K7558" i="8" s="1"/>
  <c r="J7539" i="8"/>
  <c r="O7539" i="8" s="1"/>
  <c r="I7539" i="8"/>
  <c r="N7539" i="8" s="1"/>
  <c r="H7539" i="8"/>
  <c r="M7539" i="8" s="1"/>
  <c r="G7539" i="8"/>
  <c r="L7539" i="8" s="1"/>
  <c r="F7539" i="8"/>
  <c r="K7539" i="8" s="1"/>
  <c r="G7520" i="8"/>
  <c r="L7520" i="8" s="1"/>
  <c r="H7520" i="8"/>
  <c r="M7520" i="8" s="1"/>
  <c r="F7520" i="8"/>
  <c r="K7520" i="8" s="1"/>
  <c r="J7520" i="8"/>
  <c r="O7520" i="8" s="1"/>
  <c r="I7520" i="8"/>
  <c r="N7520" i="8" s="1"/>
  <c r="F7475" i="8"/>
  <c r="K7475" i="8" s="1"/>
  <c r="J7475" i="8"/>
  <c r="O7475" i="8" s="1"/>
  <c r="I7475" i="8"/>
  <c r="N7475" i="8" s="1"/>
  <c r="H7475" i="8"/>
  <c r="M7475" i="8" s="1"/>
  <c r="G7475" i="8"/>
  <c r="L7475" i="8" s="1"/>
  <c r="H7455" i="8"/>
  <c r="M7455" i="8" s="1"/>
  <c r="G7455" i="8"/>
  <c r="L7455" i="8" s="1"/>
  <c r="F7455" i="8"/>
  <c r="K7455" i="8" s="1"/>
  <c r="J7455" i="8"/>
  <c r="O7455" i="8" s="1"/>
  <c r="I7455" i="8"/>
  <c r="N7455" i="8" s="1"/>
  <c r="J7437" i="8"/>
  <c r="O7437" i="8" s="1"/>
  <c r="I7437" i="8"/>
  <c r="N7437" i="8" s="1"/>
  <c r="H7437" i="8"/>
  <c r="M7437" i="8" s="1"/>
  <c r="G7437" i="8"/>
  <c r="L7437" i="8" s="1"/>
  <c r="F7437" i="8"/>
  <c r="K7437" i="8" s="1"/>
  <c r="J7417" i="8"/>
  <c r="O7417" i="8" s="1"/>
  <c r="I7417" i="8"/>
  <c r="N7417" i="8" s="1"/>
  <c r="H7417" i="8"/>
  <c r="M7417" i="8" s="1"/>
  <c r="G7417" i="8"/>
  <c r="L7417" i="8" s="1"/>
  <c r="F7417" i="8"/>
  <c r="K7417" i="8" s="1"/>
  <c r="G7396" i="8"/>
  <c r="L7396" i="8" s="1"/>
  <c r="F7396" i="8"/>
  <c r="K7396" i="8" s="1"/>
  <c r="J7396" i="8"/>
  <c r="O7396" i="8" s="1"/>
  <c r="I7396" i="8"/>
  <c r="N7396" i="8" s="1"/>
  <c r="H7396" i="8"/>
  <c r="M7396" i="8" s="1"/>
  <c r="J7377" i="8"/>
  <c r="O7377" i="8" s="1"/>
  <c r="I7377" i="8"/>
  <c r="N7377" i="8" s="1"/>
  <c r="H7377" i="8"/>
  <c r="M7377" i="8" s="1"/>
  <c r="G7377" i="8"/>
  <c r="L7377" i="8" s="1"/>
  <c r="F7377" i="8"/>
  <c r="K7377" i="8" s="1"/>
  <c r="J7357" i="8"/>
  <c r="O7357" i="8" s="1"/>
  <c r="I7357" i="8"/>
  <c r="N7357" i="8" s="1"/>
  <c r="H7357" i="8"/>
  <c r="M7357" i="8" s="1"/>
  <c r="G7357" i="8"/>
  <c r="L7357" i="8" s="1"/>
  <c r="F7357" i="8"/>
  <c r="K7357" i="8" s="1"/>
  <c r="J7337" i="8"/>
  <c r="O7337" i="8" s="1"/>
  <c r="I7337" i="8"/>
  <c r="N7337" i="8" s="1"/>
  <c r="H7337" i="8"/>
  <c r="M7337" i="8" s="1"/>
  <c r="G7337" i="8"/>
  <c r="L7337" i="8" s="1"/>
  <c r="F7337" i="8"/>
  <c r="K7337" i="8" s="1"/>
  <c r="G7316" i="8"/>
  <c r="L7316" i="8" s="1"/>
  <c r="F7316" i="8"/>
  <c r="K7316" i="8" s="1"/>
  <c r="J7316" i="8"/>
  <c r="O7316" i="8" s="1"/>
  <c r="I7316" i="8"/>
  <c r="N7316" i="8" s="1"/>
  <c r="H7316" i="8"/>
  <c r="M7316" i="8" s="1"/>
  <c r="I7296" i="8"/>
  <c r="N7296" i="8" s="1"/>
  <c r="H7296" i="8"/>
  <c r="M7296" i="8" s="1"/>
  <c r="G7296" i="8"/>
  <c r="L7296" i="8" s="1"/>
  <c r="F7296" i="8"/>
  <c r="K7296" i="8" s="1"/>
  <c r="J7296" i="8"/>
  <c r="O7296" i="8" s="1"/>
  <c r="J7278" i="8"/>
  <c r="O7278" i="8" s="1"/>
  <c r="I7278" i="8"/>
  <c r="N7278" i="8" s="1"/>
  <c r="H7278" i="8"/>
  <c r="M7278" i="8" s="1"/>
  <c r="G7278" i="8"/>
  <c r="L7278" i="8" s="1"/>
  <c r="F7278" i="8"/>
  <c r="K7278" i="8" s="1"/>
  <c r="F7255" i="8"/>
  <c r="K7255" i="8" s="1"/>
  <c r="J7255" i="8"/>
  <c r="O7255" i="8" s="1"/>
  <c r="I7255" i="8"/>
  <c r="N7255" i="8" s="1"/>
  <c r="H7255" i="8"/>
  <c r="M7255" i="8" s="1"/>
  <c r="G7255" i="8"/>
  <c r="L7255" i="8" s="1"/>
  <c r="I7236" i="8"/>
  <c r="N7236" i="8" s="1"/>
  <c r="H7236" i="8"/>
  <c r="M7236" i="8" s="1"/>
  <c r="G7236" i="8"/>
  <c r="L7236" i="8" s="1"/>
  <c r="F7236" i="8"/>
  <c r="K7236" i="8" s="1"/>
  <c r="J7236" i="8"/>
  <c r="O7236" i="8" s="1"/>
  <c r="J7218" i="8"/>
  <c r="O7218" i="8" s="1"/>
  <c r="I7218" i="8"/>
  <c r="N7218" i="8" s="1"/>
  <c r="H7218" i="8"/>
  <c r="M7218" i="8" s="1"/>
  <c r="G7218" i="8"/>
  <c r="L7218" i="8" s="1"/>
  <c r="F7218" i="8"/>
  <c r="K7218" i="8" s="1"/>
  <c r="J7197" i="8"/>
  <c r="O7197" i="8" s="1"/>
  <c r="I7197" i="8"/>
  <c r="N7197" i="8" s="1"/>
  <c r="H7197" i="8"/>
  <c r="M7197" i="8" s="1"/>
  <c r="G7197" i="8"/>
  <c r="L7197" i="8" s="1"/>
  <c r="F7197" i="8"/>
  <c r="K7197" i="8" s="1"/>
  <c r="I7176" i="8"/>
  <c r="N7176" i="8" s="1"/>
  <c r="H7176" i="8"/>
  <c r="M7176" i="8" s="1"/>
  <c r="G7176" i="8"/>
  <c r="L7176" i="8" s="1"/>
  <c r="F7176" i="8"/>
  <c r="K7176" i="8" s="1"/>
  <c r="J7176" i="8"/>
  <c r="O7176" i="8" s="1"/>
  <c r="I7156" i="8"/>
  <c r="N7156" i="8" s="1"/>
  <c r="H7156" i="8"/>
  <c r="M7156" i="8" s="1"/>
  <c r="G7156" i="8"/>
  <c r="L7156" i="8" s="1"/>
  <c r="F7156" i="8"/>
  <c r="K7156" i="8" s="1"/>
  <c r="J7156" i="8"/>
  <c r="O7156" i="8" s="1"/>
  <c r="I7138" i="8"/>
  <c r="N7138" i="8" s="1"/>
  <c r="G7138" i="8"/>
  <c r="L7138" i="8" s="1"/>
  <c r="J7138" i="8"/>
  <c r="O7138" i="8" s="1"/>
  <c r="H7138" i="8"/>
  <c r="M7138" i="8" s="1"/>
  <c r="F7138" i="8"/>
  <c r="K7138" i="8" s="1"/>
  <c r="J7117" i="8"/>
  <c r="O7117" i="8" s="1"/>
  <c r="I7117" i="8"/>
  <c r="N7117" i="8" s="1"/>
  <c r="H7117" i="8"/>
  <c r="M7117" i="8" s="1"/>
  <c r="G7117" i="8"/>
  <c r="L7117" i="8" s="1"/>
  <c r="F7117" i="8"/>
  <c r="K7117" i="8" s="1"/>
  <c r="J7096" i="8"/>
  <c r="O7096" i="8" s="1"/>
  <c r="I7096" i="8"/>
  <c r="N7096" i="8" s="1"/>
  <c r="H7096" i="8"/>
  <c r="M7096" i="8" s="1"/>
  <c r="G7096" i="8"/>
  <c r="L7096" i="8" s="1"/>
  <c r="F7096" i="8"/>
  <c r="K7096" i="8" s="1"/>
  <c r="J7077" i="8"/>
  <c r="O7077" i="8" s="1"/>
  <c r="I7077" i="8"/>
  <c r="N7077" i="8" s="1"/>
  <c r="H7077" i="8"/>
  <c r="M7077" i="8" s="1"/>
  <c r="G7077" i="8"/>
  <c r="L7077" i="8" s="1"/>
  <c r="F7077" i="8"/>
  <c r="K7077" i="8" s="1"/>
  <c r="J7057" i="8"/>
  <c r="O7057" i="8" s="1"/>
  <c r="I7057" i="8"/>
  <c r="N7057" i="8" s="1"/>
  <c r="H7057" i="8"/>
  <c r="M7057" i="8" s="1"/>
  <c r="G7057" i="8"/>
  <c r="L7057" i="8" s="1"/>
  <c r="F7057" i="8"/>
  <c r="K7057" i="8" s="1"/>
  <c r="J7038" i="8"/>
  <c r="O7038" i="8" s="1"/>
  <c r="F7038" i="8"/>
  <c r="K7038" i="8" s="1"/>
  <c r="I7038" i="8"/>
  <c r="N7038" i="8" s="1"/>
  <c r="H7038" i="8"/>
  <c r="M7038" i="8" s="1"/>
  <c r="G7038" i="8"/>
  <c r="L7038" i="8" s="1"/>
  <c r="J7017" i="8"/>
  <c r="O7017" i="8" s="1"/>
  <c r="I7017" i="8"/>
  <c r="N7017" i="8" s="1"/>
  <c r="H7017" i="8"/>
  <c r="M7017" i="8" s="1"/>
  <c r="G7017" i="8"/>
  <c r="L7017" i="8" s="1"/>
  <c r="F7017" i="8"/>
  <c r="K7017" i="8" s="1"/>
  <c r="J6997" i="8"/>
  <c r="O6997" i="8" s="1"/>
  <c r="I6997" i="8"/>
  <c r="N6997" i="8" s="1"/>
  <c r="H6997" i="8"/>
  <c r="M6997" i="8" s="1"/>
  <c r="G6997" i="8"/>
  <c r="L6997" i="8" s="1"/>
  <c r="F6997" i="8"/>
  <c r="K6997" i="8" s="1"/>
  <c r="J6977" i="8"/>
  <c r="O6977" i="8" s="1"/>
  <c r="I6977" i="8"/>
  <c r="N6977" i="8" s="1"/>
  <c r="H6977" i="8"/>
  <c r="M6977" i="8" s="1"/>
  <c r="G6977" i="8"/>
  <c r="L6977" i="8" s="1"/>
  <c r="F6977" i="8"/>
  <c r="K6977" i="8" s="1"/>
  <c r="J6957" i="8"/>
  <c r="O6957" i="8" s="1"/>
  <c r="I6957" i="8"/>
  <c r="N6957" i="8" s="1"/>
  <c r="H6957" i="8"/>
  <c r="M6957" i="8" s="1"/>
  <c r="G6957" i="8"/>
  <c r="L6957" i="8" s="1"/>
  <c r="F6957" i="8"/>
  <c r="K6957" i="8" s="1"/>
  <c r="J6936" i="8"/>
  <c r="O6936" i="8" s="1"/>
  <c r="I6936" i="8"/>
  <c r="N6936" i="8" s="1"/>
  <c r="H6936" i="8"/>
  <c r="M6936" i="8" s="1"/>
  <c r="G6936" i="8"/>
  <c r="L6936" i="8" s="1"/>
  <c r="F6936" i="8"/>
  <c r="K6936" i="8" s="1"/>
  <c r="I6919" i="8"/>
  <c r="N6919" i="8" s="1"/>
  <c r="J6919" i="8"/>
  <c r="O6919" i="8" s="1"/>
  <c r="H6919" i="8"/>
  <c r="M6919" i="8" s="1"/>
  <c r="G6919" i="8"/>
  <c r="L6919" i="8" s="1"/>
  <c r="F6919" i="8"/>
  <c r="K6919" i="8" s="1"/>
  <c r="J6897" i="8"/>
  <c r="O6897" i="8" s="1"/>
  <c r="I6897" i="8"/>
  <c r="N6897" i="8" s="1"/>
  <c r="H6897" i="8"/>
  <c r="M6897" i="8" s="1"/>
  <c r="G6897" i="8"/>
  <c r="L6897" i="8" s="1"/>
  <c r="F6897" i="8"/>
  <c r="K6897" i="8" s="1"/>
  <c r="I6879" i="8"/>
  <c r="N6879" i="8" s="1"/>
  <c r="J6879" i="8"/>
  <c r="O6879" i="8" s="1"/>
  <c r="H6879" i="8"/>
  <c r="M6879" i="8" s="1"/>
  <c r="G6879" i="8"/>
  <c r="L6879" i="8" s="1"/>
  <c r="F6879" i="8"/>
  <c r="K6879" i="8" s="1"/>
  <c r="J6857" i="8"/>
  <c r="O6857" i="8" s="1"/>
  <c r="I6857" i="8"/>
  <c r="N6857" i="8" s="1"/>
  <c r="H6857" i="8"/>
  <c r="M6857" i="8" s="1"/>
  <c r="G6857" i="8"/>
  <c r="L6857" i="8" s="1"/>
  <c r="F6857" i="8"/>
  <c r="K6857" i="8" s="1"/>
  <c r="J6836" i="8"/>
  <c r="O6836" i="8" s="1"/>
  <c r="I6836" i="8"/>
  <c r="N6836" i="8" s="1"/>
  <c r="H6836" i="8"/>
  <c r="M6836" i="8" s="1"/>
  <c r="G6836" i="8"/>
  <c r="L6836" i="8" s="1"/>
  <c r="F6836" i="8"/>
  <c r="K6836" i="8" s="1"/>
  <c r="J6816" i="8"/>
  <c r="O6816" i="8" s="1"/>
  <c r="I6816" i="8"/>
  <c r="N6816" i="8" s="1"/>
  <c r="H6816" i="8"/>
  <c r="M6816" i="8" s="1"/>
  <c r="G6816" i="8"/>
  <c r="L6816" i="8" s="1"/>
  <c r="F6816" i="8"/>
  <c r="K6816" i="8" s="1"/>
  <c r="I6799" i="8"/>
  <c r="N6799" i="8" s="1"/>
  <c r="G6799" i="8"/>
  <c r="L6799" i="8" s="1"/>
  <c r="F6799" i="8"/>
  <c r="K6799" i="8" s="1"/>
  <c r="J6799" i="8"/>
  <c r="O6799" i="8" s="1"/>
  <c r="H6799" i="8"/>
  <c r="M6799" i="8" s="1"/>
  <c r="J6777" i="8"/>
  <c r="O6777" i="8" s="1"/>
  <c r="I6777" i="8"/>
  <c r="N6777" i="8" s="1"/>
  <c r="H6777" i="8"/>
  <c r="M6777" i="8" s="1"/>
  <c r="G6777" i="8"/>
  <c r="L6777" i="8" s="1"/>
  <c r="F6777" i="8"/>
  <c r="K6777" i="8" s="1"/>
  <c r="J6757" i="8"/>
  <c r="O6757" i="8" s="1"/>
  <c r="I6757" i="8"/>
  <c r="N6757" i="8" s="1"/>
  <c r="H6757" i="8"/>
  <c r="M6757" i="8" s="1"/>
  <c r="G6757" i="8"/>
  <c r="L6757" i="8" s="1"/>
  <c r="F6757" i="8"/>
  <c r="K6757" i="8" s="1"/>
  <c r="J6736" i="8"/>
  <c r="O6736" i="8" s="1"/>
  <c r="I6736" i="8"/>
  <c r="N6736" i="8" s="1"/>
  <c r="H6736" i="8"/>
  <c r="M6736" i="8" s="1"/>
  <c r="G6736" i="8"/>
  <c r="L6736" i="8" s="1"/>
  <c r="F6736" i="8"/>
  <c r="K6736" i="8" s="1"/>
  <c r="I6719" i="8"/>
  <c r="N6719" i="8" s="1"/>
  <c r="J6719" i="8"/>
  <c r="O6719" i="8" s="1"/>
  <c r="H6719" i="8"/>
  <c r="M6719" i="8" s="1"/>
  <c r="G6719" i="8"/>
  <c r="L6719" i="8" s="1"/>
  <c r="F6719" i="8"/>
  <c r="K6719" i="8" s="1"/>
  <c r="I6699" i="8"/>
  <c r="N6699" i="8" s="1"/>
  <c r="G6699" i="8"/>
  <c r="L6699" i="8" s="1"/>
  <c r="F6699" i="8"/>
  <c r="K6699" i="8" s="1"/>
  <c r="J6699" i="8"/>
  <c r="O6699" i="8" s="1"/>
  <c r="H6699" i="8"/>
  <c r="M6699" i="8" s="1"/>
  <c r="J6677" i="8"/>
  <c r="O6677" i="8" s="1"/>
  <c r="I6677" i="8"/>
  <c r="N6677" i="8" s="1"/>
  <c r="H6677" i="8"/>
  <c r="M6677" i="8" s="1"/>
  <c r="G6677" i="8"/>
  <c r="L6677" i="8" s="1"/>
  <c r="F6677" i="8"/>
  <c r="K6677" i="8" s="1"/>
  <c r="J6657" i="8"/>
  <c r="O6657" i="8" s="1"/>
  <c r="I6657" i="8"/>
  <c r="N6657" i="8" s="1"/>
  <c r="H6657" i="8"/>
  <c r="M6657" i="8" s="1"/>
  <c r="G6657" i="8"/>
  <c r="L6657" i="8" s="1"/>
  <c r="F6657" i="8"/>
  <c r="K6657" i="8" s="1"/>
  <c r="J6637" i="8"/>
  <c r="O6637" i="8" s="1"/>
  <c r="I6637" i="8"/>
  <c r="N6637" i="8" s="1"/>
  <c r="H6637" i="8"/>
  <c r="M6637" i="8" s="1"/>
  <c r="G6637" i="8"/>
  <c r="L6637" i="8" s="1"/>
  <c r="F6637" i="8"/>
  <c r="K6637" i="8" s="1"/>
  <c r="J6616" i="8"/>
  <c r="O6616" i="8" s="1"/>
  <c r="I6616" i="8"/>
  <c r="N6616" i="8" s="1"/>
  <c r="H6616" i="8"/>
  <c r="M6616" i="8" s="1"/>
  <c r="G6616" i="8"/>
  <c r="L6616" i="8" s="1"/>
  <c r="F6616" i="8"/>
  <c r="K6616" i="8" s="1"/>
  <c r="J6596" i="8"/>
  <c r="O6596" i="8" s="1"/>
  <c r="I6596" i="8"/>
  <c r="N6596" i="8" s="1"/>
  <c r="H6596" i="8"/>
  <c r="M6596" i="8" s="1"/>
  <c r="G6596" i="8"/>
  <c r="L6596" i="8" s="1"/>
  <c r="F6596" i="8"/>
  <c r="K6596" i="8" s="1"/>
  <c r="J6575" i="8"/>
  <c r="O6575" i="8" s="1"/>
  <c r="I6575" i="8"/>
  <c r="N6575" i="8" s="1"/>
  <c r="H6575" i="8"/>
  <c r="M6575" i="8" s="1"/>
  <c r="G6575" i="8"/>
  <c r="L6575" i="8" s="1"/>
  <c r="F6575" i="8"/>
  <c r="K6575" i="8" s="1"/>
  <c r="I6559" i="8"/>
  <c r="N6559" i="8" s="1"/>
  <c r="J6559" i="8"/>
  <c r="O6559" i="8" s="1"/>
  <c r="H6559" i="8"/>
  <c r="M6559" i="8" s="1"/>
  <c r="G6559" i="8"/>
  <c r="L6559" i="8" s="1"/>
  <c r="F6559" i="8"/>
  <c r="K6559" i="8" s="1"/>
  <c r="J6538" i="8"/>
  <c r="O6538" i="8" s="1"/>
  <c r="F6538" i="8"/>
  <c r="K6538" i="8" s="1"/>
  <c r="G6538" i="8"/>
  <c r="L6538" i="8" s="1"/>
  <c r="H6538" i="8"/>
  <c r="M6538" i="8" s="1"/>
  <c r="I6538" i="8"/>
  <c r="N6538" i="8" s="1"/>
  <c r="G6517" i="8"/>
  <c r="L6517" i="8" s="1"/>
  <c r="J6517" i="8"/>
  <c r="O6517" i="8" s="1"/>
  <c r="I6517" i="8"/>
  <c r="N6517" i="8" s="1"/>
  <c r="H6517" i="8"/>
  <c r="M6517" i="8" s="1"/>
  <c r="F6517" i="8"/>
  <c r="K6517" i="8" s="1"/>
  <c r="J6499" i="8"/>
  <c r="O6499" i="8" s="1"/>
  <c r="I6499" i="8"/>
  <c r="N6499" i="8" s="1"/>
  <c r="H6499" i="8"/>
  <c r="M6499" i="8" s="1"/>
  <c r="G6499" i="8"/>
  <c r="L6499" i="8" s="1"/>
  <c r="F6499" i="8"/>
  <c r="K6499" i="8" s="1"/>
  <c r="F6480" i="8"/>
  <c r="K6480" i="8" s="1"/>
  <c r="J6480" i="8"/>
  <c r="O6480" i="8" s="1"/>
  <c r="I6480" i="8"/>
  <c r="N6480" i="8" s="1"/>
  <c r="H6480" i="8"/>
  <c r="M6480" i="8" s="1"/>
  <c r="G6480" i="8"/>
  <c r="L6480" i="8" s="1"/>
  <c r="J6459" i="8"/>
  <c r="O6459" i="8" s="1"/>
  <c r="I6459" i="8"/>
  <c r="N6459" i="8" s="1"/>
  <c r="H6459" i="8"/>
  <c r="M6459" i="8" s="1"/>
  <c r="G6459" i="8"/>
  <c r="L6459" i="8" s="1"/>
  <c r="F6459" i="8"/>
  <c r="K6459" i="8" s="1"/>
  <c r="J6438" i="8"/>
  <c r="O6438" i="8" s="1"/>
  <c r="F6438" i="8"/>
  <c r="K6438" i="8" s="1"/>
  <c r="G6438" i="8"/>
  <c r="L6438" i="8" s="1"/>
  <c r="I6438" i="8"/>
  <c r="N6438" i="8" s="1"/>
  <c r="H6438" i="8"/>
  <c r="M6438" i="8" s="1"/>
  <c r="G6417" i="8"/>
  <c r="L6417" i="8" s="1"/>
  <c r="J6417" i="8"/>
  <c r="O6417" i="8" s="1"/>
  <c r="I6417" i="8"/>
  <c r="N6417" i="8" s="1"/>
  <c r="H6417" i="8"/>
  <c r="M6417" i="8" s="1"/>
  <c r="F6417" i="8"/>
  <c r="K6417" i="8" s="1"/>
  <c r="J6395" i="8"/>
  <c r="O6395" i="8" s="1"/>
  <c r="I6395" i="8"/>
  <c r="N6395" i="8" s="1"/>
  <c r="H6395" i="8"/>
  <c r="M6395" i="8" s="1"/>
  <c r="G6395" i="8"/>
  <c r="L6395" i="8" s="1"/>
  <c r="F6395" i="8"/>
  <c r="K6395" i="8" s="1"/>
  <c r="G6377" i="8"/>
  <c r="L6377" i="8" s="1"/>
  <c r="H6377" i="8"/>
  <c r="M6377" i="8" s="1"/>
  <c r="J6377" i="8"/>
  <c r="O6377" i="8" s="1"/>
  <c r="I6377" i="8"/>
  <c r="N6377" i="8" s="1"/>
  <c r="F6377" i="8"/>
  <c r="K6377" i="8" s="1"/>
  <c r="J6359" i="8"/>
  <c r="O6359" i="8" s="1"/>
  <c r="I6359" i="8"/>
  <c r="N6359" i="8" s="1"/>
  <c r="F6359" i="8"/>
  <c r="K6359" i="8" s="1"/>
  <c r="H6359" i="8"/>
  <c r="M6359" i="8" s="1"/>
  <c r="G6359" i="8"/>
  <c r="L6359" i="8" s="1"/>
  <c r="J6338" i="8"/>
  <c r="O6338" i="8" s="1"/>
  <c r="F6338" i="8"/>
  <c r="K6338" i="8" s="1"/>
  <c r="I6338" i="8"/>
  <c r="N6338" i="8" s="1"/>
  <c r="H6338" i="8"/>
  <c r="M6338" i="8" s="1"/>
  <c r="G6338" i="8"/>
  <c r="L6338" i="8" s="1"/>
  <c r="J6318" i="8"/>
  <c r="O6318" i="8" s="1"/>
  <c r="I6318" i="8"/>
  <c r="N6318" i="8" s="1"/>
  <c r="H6318" i="8"/>
  <c r="M6318" i="8" s="1"/>
  <c r="G6318" i="8"/>
  <c r="L6318" i="8" s="1"/>
  <c r="F6318" i="8"/>
  <c r="K6318" i="8" s="1"/>
  <c r="I6296" i="8"/>
  <c r="N6296" i="8" s="1"/>
  <c r="H6296" i="8"/>
  <c r="M6296" i="8" s="1"/>
  <c r="J6296" i="8"/>
  <c r="O6296" i="8" s="1"/>
  <c r="G6296" i="8"/>
  <c r="L6296" i="8" s="1"/>
  <c r="F6296" i="8"/>
  <c r="K6296" i="8" s="1"/>
  <c r="J6278" i="8"/>
  <c r="O6278" i="8" s="1"/>
  <c r="I6278" i="8"/>
  <c r="N6278" i="8" s="1"/>
  <c r="H6278" i="8"/>
  <c r="M6278" i="8" s="1"/>
  <c r="G6278" i="8"/>
  <c r="L6278" i="8" s="1"/>
  <c r="F6278" i="8"/>
  <c r="K6278" i="8" s="1"/>
  <c r="J6255" i="8"/>
  <c r="O6255" i="8" s="1"/>
  <c r="I6255" i="8"/>
  <c r="N6255" i="8" s="1"/>
  <c r="H6255" i="8"/>
  <c r="M6255" i="8" s="1"/>
  <c r="G6255" i="8"/>
  <c r="L6255" i="8" s="1"/>
  <c r="F6255" i="8"/>
  <c r="K6255" i="8" s="1"/>
  <c r="J6237" i="8"/>
  <c r="O6237" i="8" s="1"/>
  <c r="F6237" i="8"/>
  <c r="K6237" i="8" s="1"/>
  <c r="I6237" i="8"/>
  <c r="N6237" i="8" s="1"/>
  <c r="G6237" i="8"/>
  <c r="L6237" i="8" s="1"/>
  <c r="H6237" i="8"/>
  <c r="M6237" i="8" s="1"/>
  <c r="G6216" i="8"/>
  <c r="L6216" i="8" s="1"/>
  <c r="J6216" i="8"/>
  <c r="O6216" i="8" s="1"/>
  <c r="I6216" i="8"/>
  <c r="N6216" i="8" s="1"/>
  <c r="H6216" i="8"/>
  <c r="M6216" i="8" s="1"/>
  <c r="F6216" i="8"/>
  <c r="K6216" i="8" s="1"/>
  <c r="I6198" i="8"/>
  <c r="N6198" i="8" s="1"/>
  <c r="J6198" i="8"/>
  <c r="O6198" i="8" s="1"/>
  <c r="H6198" i="8"/>
  <c r="M6198" i="8" s="1"/>
  <c r="G6198" i="8"/>
  <c r="L6198" i="8" s="1"/>
  <c r="F6198" i="8"/>
  <c r="K6198" i="8" s="1"/>
  <c r="J6179" i="8"/>
  <c r="O6179" i="8" s="1"/>
  <c r="I6179" i="8"/>
  <c r="N6179" i="8" s="1"/>
  <c r="H6179" i="8"/>
  <c r="M6179" i="8" s="1"/>
  <c r="F6179" i="8"/>
  <c r="K6179" i="8" s="1"/>
  <c r="G6179" i="8"/>
  <c r="L6179" i="8" s="1"/>
  <c r="G6156" i="8"/>
  <c r="L6156" i="8" s="1"/>
  <c r="J6156" i="8"/>
  <c r="O6156" i="8" s="1"/>
  <c r="I6156" i="8"/>
  <c r="N6156" i="8" s="1"/>
  <c r="H6156" i="8"/>
  <c r="M6156" i="8" s="1"/>
  <c r="F6156" i="8"/>
  <c r="K6156" i="8" s="1"/>
  <c r="I6140" i="8"/>
  <c r="N6140" i="8" s="1"/>
  <c r="J6140" i="8"/>
  <c r="O6140" i="8" s="1"/>
  <c r="H6140" i="8"/>
  <c r="M6140" i="8" s="1"/>
  <c r="G6140" i="8"/>
  <c r="L6140" i="8" s="1"/>
  <c r="F6140" i="8"/>
  <c r="K6140" i="8" s="1"/>
  <c r="G6116" i="8"/>
  <c r="L6116" i="8" s="1"/>
  <c r="F6116" i="8"/>
  <c r="K6116" i="8" s="1"/>
  <c r="J6116" i="8"/>
  <c r="O6116" i="8" s="1"/>
  <c r="I6116" i="8"/>
  <c r="N6116" i="8" s="1"/>
  <c r="H6116" i="8"/>
  <c r="M6116" i="8" s="1"/>
  <c r="G6096" i="8"/>
  <c r="L6096" i="8" s="1"/>
  <c r="J6096" i="8"/>
  <c r="O6096" i="8" s="1"/>
  <c r="I6096" i="8"/>
  <c r="N6096" i="8" s="1"/>
  <c r="H6096" i="8"/>
  <c r="M6096" i="8" s="1"/>
  <c r="F6096" i="8"/>
  <c r="K6096" i="8" s="1"/>
  <c r="G6076" i="8"/>
  <c r="L6076" i="8" s="1"/>
  <c r="I6076" i="8"/>
  <c r="N6076" i="8" s="1"/>
  <c r="J6076" i="8"/>
  <c r="O6076" i="8" s="1"/>
  <c r="H6076" i="8"/>
  <c r="M6076" i="8" s="1"/>
  <c r="F6076" i="8"/>
  <c r="K6076" i="8" s="1"/>
  <c r="I6058" i="8"/>
  <c r="N6058" i="8" s="1"/>
  <c r="J6058" i="8"/>
  <c r="O6058" i="8" s="1"/>
  <c r="H6058" i="8"/>
  <c r="M6058" i="8" s="1"/>
  <c r="G6058" i="8"/>
  <c r="L6058" i="8" s="1"/>
  <c r="F6058" i="8"/>
  <c r="K6058" i="8" s="1"/>
  <c r="G6036" i="8"/>
  <c r="L6036" i="8" s="1"/>
  <c r="J6036" i="8"/>
  <c r="O6036" i="8" s="1"/>
  <c r="I6036" i="8"/>
  <c r="N6036" i="8" s="1"/>
  <c r="H6036" i="8"/>
  <c r="M6036" i="8" s="1"/>
  <c r="F6036" i="8"/>
  <c r="K6036" i="8" s="1"/>
  <c r="J6017" i="8"/>
  <c r="O6017" i="8" s="1"/>
  <c r="F6017" i="8"/>
  <c r="K6017" i="8" s="1"/>
  <c r="G6017" i="8"/>
  <c r="L6017" i="8" s="1"/>
  <c r="H6017" i="8"/>
  <c r="M6017" i="8" s="1"/>
  <c r="I6017" i="8"/>
  <c r="N6017" i="8" s="1"/>
  <c r="G5996" i="8"/>
  <c r="L5996" i="8" s="1"/>
  <c r="J5996" i="8"/>
  <c r="O5996" i="8" s="1"/>
  <c r="I5996" i="8"/>
  <c r="N5996" i="8" s="1"/>
  <c r="H5996" i="8"/>
  <c r="M5996" i="8" s="1"/>
  <c r="F5996" i="8"/>
  <c r="K5996" i="8" s="1"/>
  <c r="I5978" i="8"/>
  <c r="N5978" i="8" s="1"/>
  <c r="G5978" i="8"/>
  <c r="L5978" i="8" s="1"/>
  <c r="H5978" i="8"/>
  <c r="M5978" i="8" s="1"/>
  <c r="J5978" i="8"/>
  <c r="O5978" i="8" s="1"/>
  <c r="F5978" i="8"/>
  <c r="K5978" i="8" s="1"/>
  <c r="J5955" i="8"/>
  <c r="O5955" i="8" s="1"/>
  <c r="I5955" i="8"/>
  <c r="N5955" i="8" s="1"/>
  <c r="H5955" i="8"/>
  <c r="M5955" i="8" s="1"/>
  <c r="G5955" i="8"/>
  <c r="L5955" i="8" s="1"/>
  <c r="F5955" i="8"/>
  <c r="K5955" i="8" s="1"/>
  <c r="I5937" i="8"/>
  <c r="N5937" i="8" s="1"/>
  <c r="G5937" i="8"/>
  <c r="L5937" i="8" s="1"/>
  <c r="F5937" i="8"/>
  <c r="K5937" i="8" s="1"/>
  <c r="J5937" i="8"/>
  <c r="O5937" i="8" s="1"/>
  <c r="H5937" i="8"/>
  <c r="M5937" i="8" s="1"/>
  <c r="I5917" i="8"/>
  <c r="N5917" i="8" s="1"/>
  <c r="G5917" i="8"/>
  <c r="L5917" i="8" s="1"/>
  <c r="F5917" i="8"/>
  <c r="K5917" i="8" s="1"/>
  <c r="J5917" i="8"/>
  <c r="O5917" i="8" s="1"/>
  <c r="H5917" i="8"/>
  <c r="M5917" i="8" s="1"/>
  <c r="J5899" i="8"/>
  <c r="O5899" i="8" s="1"/>
  <c r="I5899" i="8"/>
  <c r="N5899" i="8" s="1"/>
  <c r="H5899" i="8"/>
  <c r="M5899" i="8" s="1"/>
  <c r="G5899" i="8"/>
  <c r="L5899" i="8" s="1"/>
  <c r="F5899" i="8"/>
  <c r="K5899" i="8" s="1"/>
  <c r="I5877" i="8"/>
  <c r="N5877" i="8" s="1"/>
  <c r="J5877" i="8"/>
  <c r="O5877" i="8" s="1"/>
  <c r="H5877" i="8"/>
  <c r="M5877" i="8" s="1"/>
  <c r="G5877" i="8"/>
  <c r="L5877" i="8" s="1"/>
  <c r="F5877" i="8"/>
  <c r="K5877" i="8" s="1"/>
  <c r="J5856" i="8"/>
  <c r="O5856" i="8" s="1"/>
  <c r="F5856" i="8"/>
  <c r="K5856" i="8" s="1"/>
  <c r="I5856" i="8"/>
  <c r="N5856" i="8" s="1"/>
  <c r="H5856" i="8"/>
  <c r="M5856" i="8" s="1"/>
  <c r="G5856" i="8"/>
  <c r="L5856" i="8" s="1"/>
  <c r="I5839" i="8"/>
  <c r="N5839" i="8" s="1"/>
  <c r="H5839" i="8"/>
  <c r="M5839" i="8" s="1"/>
  <c r="G5839" i="8"/>
  <c r="L5839" i="8" s="1"/>
  <c r="F5839" i="8"/>
  <c r="K5839" i="8" s="1"/>
  <c r="J5839" i="8"/>
  <c r="O5839" i="8" s="1"/>
  <c r="I5819" i="8"/>
  <c r="N5819" i="8" s="1"/>
  <c r="H5819" i="8"/>
  <c r="M5819" i="8" s="1"/>
  <c r="G5819" i="8"/>
  <c r="L5819" i="8" s="1"/>
  <c r="F5819" i="8"/>
  <c r="K5819" i="8" s="1"/>
  <c r="J5819" i="8"/>
  <c r="O5819" i="8" s="1"/>
  <c r="J5799" i="8"/>
  <c r="O5799" i="8" s="1"/>
  <c r="I5799" i="8"/>
  <c r="N5799" i="8" s="1"/>
  <c r="H5799" i="8"/>
  <c r="M5799" i="8" s="1"/>
  <c r="G5799" i="8"/>
  <c r="L5799" i="8" s="1"/>
  <c r="F5799" i="8"/>
  <c r="K5799" i="8" s="1"/>
  <c r="G5779" i="8"/>
  <c r="L5779" i="8" s="1"/>
  <c r="J5779" i="8"/>
  <c r="O5779" i="8" s="1"/>
  <c r="I5779" i="8"/>
  <c r="N5779" i="8" s="1"/>
  <c r="H5779" i="8"/>
  <c r="M5779" i="8" s="1"/>
  <c r="F5779" i="8"/>
  <c r="K5779" i="8" s="1"/>
  <c r="I5757" i="8"/>
  <c r="N5757" i="8" s="1"/>
  <c r="J5757" i="8"/>
  <c r="O5757" i="8" s="1"/>
  <c r="G5757" i="8"/>
  <c r="L5757" i="8" s="1"/>
  <c r="F5757" i="8"/>
  <c r="K5757" i="8" s="1"/>
  <c r="H5757" i="8"/>
  <c r="M5757" i="8" s="1"/>
  <c r="I5738" i="8"/>
  <c r="N5738" i="8" s="1"/>
  <c r="H5738" i="8"/>
  <c r="M5738" i="8" s="1"/>
  <c r="G5738" i="8"/>
  <c r="L5738" i="8" s="1"/>
  <c r="F5738" i="8"/>
  <c r="K5738" i="8" s="1"/>
  <c r="J5738" i="8"/>
  <c r="O5738" i="8" s="1"/>
  <c r="J5716" i="8"/>
  <c r="O5716" i="8" s="1"/>
  <c r="F5716" i="8"/>
  <c r="K5716" i="8" s="1"/>
  <c r="H5716" i="8"/>
  <c r="M5716" i="8" s="1"/>
  <c r="G5716" i="8"/>
  <c r="L5716" i="8" s="1"/>
  <c r="I5716" i="8"/>
  <c r="N5716" i="8" s="1"/>
  <c r="I5697" i="8"/>
  <c r="N5697" i="8" s="1"/>
  <c r="G5697" i="8"/>
  <c r="L5697" i="8" s="1"/>
  <c r="J5697" i="8"/>
  <c r="O5697" i="8" s="1"/>
  <c r="H5697" i="8"/>
  <c r="M5697" i="8" s="1"/>
  <c r="F5697" i="8"/>
  <c r="K5697" i="8" s="1"/>
  <c r="G5679" i="8"/>
  <c r="L5679" i="8" s="1"/>
  <c r="F5679" i="8"/>
  <c r="K5679" i="8" s="1"/>
  <c r="I5679" i="8"/>
  <c r="N5679" i="8" s="1"/>
  <c r="J5679" i="8"/>
  <c r="O5679" i="8" s="1"/>
  <c r="H5679" i="8"/>
  <c r="M5679" i="8" s="1"/>
  <c r="H5658" i="8"/>
  <c r="M5658" i="8" s="1"/>
  <c r="I5658" i="8"/>
  <c r="N5658" i="8" s="1"/>
  <c r="G5658" i="8"/>
  <c r="L5658" i="8" s="1"/>
  <c r="F5658" i="8"/>
  <c r="K5658" i="8" s="1"/>
  <c r="J5658" i="8"/>
  <c r="O5658" i="8" s="1"/>
  <c r="H5638" i="8"/>
  <c r="M5638" i="8" s="1"/>
  <c r="G5638" i="8"/>
  <c r="L5638" i="8" s="1"/>
  <c r="F5638" i="8"/>
  <c r="K5638" i="8" s="1"/>
  <c r="J5638" i="8"/>
  <c r="O5638" i="8" s="1"/>
  <c r="I5638" i="8"/>
  <c r="N5638" i="8" s="1"/>
  <c r="J5616" i="8"/>
  <c r="O5616" i="8" s="1"/>
  <c r="F5616" i="8"/>
  <c r="K5616" i="8" s="1"/>
  <c r="I5616" i="8"/>
  <c r="N5616" i="8" s="1"/>
  <c r="H5616" i="8"/>
  <c r="M5616" i="8" s="1"/>
  <c r="G5616" i="8"/>
  <c r="L5616" i="8" s="1"/>
  <c r="J5598" i="8"/>
  <c r="O5598" i="8" s="1"/>
  <c r="H5598" i="8"/>
  <c r="M5598" i="8" s="1"/>
  <c r="G5598" i="8"/>
  <c r="L5598" i="8" s="1"/>
  <c r="F5598" i="8"/>
  <c r="K5598" i="8" s="1"/>
  <c r="I5598" i="8"/>
  <c r="N5598" i="8" s="1"/>
  <c r="I5577" i="8"/>
  <c r="N5577" i="8" s="1"/>
  <c r="J5577" i="8"/>
  <c r="O5577" i="8" s="1"/>
  <c r="H5577" i="8"/>
  <c r="M5577" i="8" s="1"/>
  <c r="G5577" i="8"/>
  <c r="L5577" i="8" s="1"/>
  <c r="F5577" i="8"/>
  <c r="K5577" i="8" s="1"/>
  <c r="H5560" i="8"/>
  <c r="M5560" i="8" s="1"/>
  <c r="I5560" i="8"/>
  <c r="N5560" i="8" s="1"/>
  <c r="F5560" i="8"/>
  <c r="K5560" i="8" s="1"/>
  <c r="J5560" i="8"/>
  <c r="O5560" i="8" s="1"/>
  <c r="G5560" i="8"/>
  <c r="L5560" i="8" s="1"/>
  <c r="I5537" i="8"/>
  <c r="N5537" i="8" s="1"/>
  <c r="J5537" i="8"/>
  <c r="O5537" i="8" s="1"/>
  <c r="H5537" i="8"/>
  <c r="M5537" i="8" s="1"/>
  <c r="G5537" i="8"/>
  <c r="L5537" i="8" s="1"/>
  <c r="F5537" i="8"/>
  <c r="K5537" i="8" s="1"/>
  <c r="G5515" i="8"/>
  <c r="L5515" i="8" s="1"/>
  <c r="J5515" i="8"/>
  <c r="O5515" i="8" s="1"/>
  <c r="I5515" i="8"/>
  <c r="N5515" i="8" s="1"/>
  <c r="H5515" i="8"/>
  <c r="M5515" i="8" s="1"/>
  <c r="F5515" i="8"/>
  <c r="K5515" i="8" s="1"/>
  <c r="I5497" i="8"/>
  <c r="N5497" i="8" s="1"/>
  <c r="G5497" i="8"/>
  <c r="L5497" i="8" s="1"/>
  <c r="F5497" i="8"/>
  <c r="K5497" i="8" s="1"/>
  <c r="J5497" i="8"/>
  <c r="O5497" i="8" s="1"/>
  <c r="H5497" i="8"/>
  <c r="M5497" i="8" s="1"/>
  <c r="H5475" i="8"/>
  <c r="M5475" i="8" s="1"/>
  <c r="F5475" i="8"/>
  <c r="K5475" i="8" s="1"/>
  <c r="J5475" i="8"/>
  <c r="O5475" i="8" s="1"/>
  <c r="I5475" i="8"/>
  <c r="N5475" i="8" s="1"/>
  <c r="G5475" i="8"/>
  <c r="L5475" i="8" s="1"/>
  <c r="J5459" i="8"/>
  <c r="O5459" i="8" s="1"/>
  <c r="I5459" i="8"/>
  <c r="N5459" i="8" s="1"/>
  <c r="H5459" i="8"/>
  <c r="M5459" i="8" s="1"/>
  <c r="G5459" i="8"/>
  <c r="L5459" i="8" s="1"/>
  <c r="F5459" i="8"/>
  <c r="K5459" i="8" s="1"/>
  <c r="H5435" i="8"/>
  <c r="M5435" i="8" s="1"/>
  <c r="J5435" i="8"/>
  <c r="O5435" i="8" s="1"/>
  <c r="I5435" i="8"/>
  <c r="N5435" i="8" s="1"/>
  <c r="G5435" i="8"/>
  <c r="L5435" i="8" s="1"/>
  <c r="F5435" i="8"/>
  <c r="K5435" i="8" s="1"/>
  <c r="G5418" i="8"/>
  <c r="L5418" i="8" s="1"/>
  <c r="F5418" i="8"/>
  <c r="K5418" i="8" s="1"/>
  <c r="J5418" i="8"/>
  <c r="O5418" i="8" s="1"/>
  <c r="I5418" i="8"/>
  <c r="N5418" i="8" s="1"/>
  <c r="H5418" i="8"/>
  <c r="M5418" i="8" s="1"/>
  <c r="J5397" i="8"/>
  <c r="O5397" i="8" s="1"/>
  <c r="I5397" i="8"/>
  <c r="N5397" i="8" s="1"/>
  <c r="H5397" i="8"/>
  <c r="M5397" i="8" s="1"/>
  <c r="G5397" i="8"/>
  <c r="L5397" i="8" s="1"/>
  <c r="F5397" i="8"/>
  <c r="K5397" i="8" s="1"/>
  <c r="H5375" i="8"/>
  <c r="M5375" i="8" s="1"/>
  <c r="F5375" i="8"/>
  <c r="K5375" i="8" s="1"/>
  <c r="J5375" i="8"/>
  <c r="O5375" i="8" s="1"/>
  <c r="I5375" i="8"/>
  <c r="N5375" i="8" s="1"/>
  <c r="G5375" i="8"/>
  <c r="L5375" i="8" s="1"/>
  <c r="H5355" i="8"/>
  <c r="M5355" i="8" s="1"/>
  <c r="J5355" i="8"/>
  <c r="O5355" i="8" s="1"/>
  <c r="I5355" i="8"/>
  <c r="N5355" i="8" s="1"/>
  <c r="G5355" i="8"/>
  <c r="L5355" i="8" s="1"/>
  <c r="F5355" i="8"/>
  <c r="K5355" i="8" s="1"/>
  <c r="J5337" i="8"/>
  <c r="O5337" i="8" s="1"/>
  <c r="F5337" i="8"/>
  <c r="K5337" i="8" s="1"/>
  <c r="G5337" i="8"/>
  <c r="L5337" i="8" s="1"/>
  <c r="I5337" i="8"/>
  <c r="N5337" i="8" s="1"/>
  <c r="H5337" i="8"/>
  <c r="M5337" i="8" s="1"/>
  <c r="J5317" i="8"/>
  <c r="O5317" i="8" s="1"/>
  <c r="H5317" i="8"/>
  <c r="M5317" i="8" s="1"/>
  <c r="I5317" i="8"/>
  <c r="N5317" i="8" s="1"/>
  <c r="G5317" i="8"/>
  <c r="L5317" i="8" s="1"/>
  <c r="F5317" i="8"/>
  <c r="K5317" i="8" s="1"/>
  <c r="H5295" i="8"/>
  <c r="M5295" i="8" s="1"/>
  <c r="J5295" i="8"/>
  <c r="O5295" i="8" s="1"/>
  <c r="I5295" i="8"/>
  <c r="N5295" i="8" s="1"/>
  <c r="F5295" i="8"/>
  <c r="K5295" i="8" s="1"/>
  <c r="G5295" i="8"/>
  <c r="L5295" i="8" s="1"/>
  <c r="J5279" i="8"/>
  <c r="O5279" i="8" s="1"/>
  <c r="I5279" i="8"/>
  <c r="N5279" i="8" s="1"/>
  <c r="H5279" i="8"/>
  <c r="M5279" i="8" s="1"/>
  <c r="G5279" i="8"/>
  <c r="L5279" i="8" s="1"/>
  <c r="F5279" i="8"/>
  <c r="K5279" i="8" s="1"/>
  <c r="H5255" i="8"/>
  <c r="M5255" i="8" s="1"/>
  <c r="J5255" i="8"/>
  <c r="O5255" i="8" s="1"/>
  <c r="I5255" i="8"/>
  <c r="N5255" i="8" s="1"/>
  <c r="G5255" i="8"/>
  <c r="L5255" i="8" s="1"/>
  <c r="F5255" i="8"/>
  <c r="K5255" i="8" s="1"/>
  <c r="J5240" i="8"/>
  <c r="O5240" i="8" s="1"/>
  <c r="I5240" i="8"/>
  <c r="N5240" i="8" s="1"/>
  <c r="H5240" i="8"/>
  <c r="M5240" i="8" s="1"/>
  <c r="G5240" i="8"/>
  <c r="L5240" i="8" s="1"/>
  <c r="F5240" i="8"/>
  <c r="K5240" i="8" s="1"/>
  <c r="H5215" i="8"/>
  <c r="M5215" i="8" s="1"/>
  <c r="I5215" i="8"/>
  <c r="N5215" i="8" s="1"/>
  <c r="J5215" i="8"/>
  <c r="O5215" i="8" s="1"/>
  <c r="G5215" i="8"/>
  <c r="L5215" i="8" s="1"/>
  <c r="F5215" i="8"/>
  <c r="K5215" i="8" s="1"/>
  <c r="J5196" i="8"/>
  <c r="O5196" i="8" s="1"/>
  <c r="I5196" i="8"/>
  <c r="N5196" i="8" s="1"/>
  <c r="H5196" i="8"/>
  <c r="M5196" i="8" s="1"/>
  <c r="G5196" i="8"/>
  <c r="L5196" i="8" s="1"/>
  <c r="F5196" i="8"/>
  <c r="K5196" i="8" s="1"/>
  <c r="H5175" i="8"/>
  <c r="M5175" i="8" s="1"/>
  <c r="F5175" i="8"/>
  <c r="K5175" i="8" s="1"/>
  <c r="J5175" i="8"/>
  <c r="O5175" i="8" s="1"/>
  <c r="I5175" i="8"/>
  <c r="N5175" i="8" s="1"/>
  <c r="G5175" i="8"/>
  <c r="L5175" i="8" s="1"/>
  <c r="J5157" i="8"/>
  <c r="O5157" i="8" s="1"/>
  <c r="I5157" i="8"/>
  <c r="N5157" i="8" s="1"/>
  <c r="H5157" i="8"/>
  <c r="M5157" i="8" s="1"/>
  <c r="G5157" i="8"/>
  <c r="L5157" i="8" s="1"/>
  <c r="F5157" i="8"/>
  <c r="K5157" i="8" s="1"/>
  <c r="J5137" i="8"/>
  <c r="O5137" i="8" s="1"/>
  <c r="F5137" i="8"/>
  <c r="K5137" i="8" s="1"/>
  <c r="H5137" i="8"/>
  <c r="M5137" i="8" s="1"/>
  <c r="I5137" i="8"/>
  <c r="N5137" i="8" s="1"/>
  <c r="G5137" i="8"/>
  <c r="L5137" i="8" s="1"/>
  <c r="G5118" i="8"/>
  <c r="L5118" i="8" s="1"/>
  <c r="F5118" i="8"/>
  <c r="K5118" i="8" s="1"/>
  <c r="J5118" i="8"/>
  <c r="O5118" i="8" s="1"/>
  <c r="I5118" i="8"/>
  <c r="N5118" i="8" s="1"/>
  <c r="H5118" i="8"/>
  <c r="M5118" i="8" s="1"/>
  <c r="H5095" i="8"/>
  <c r="M5095" i="8" s="1"/>
  <c r="I5095" i="8"/>
  <c r="N5095" i="8" s="1"/>
  <c r="J5095" i="8"/>
  <c r="O5095" i="8" s="1"/>
  <c r="G5095" i="8"/>
  <c r="L5095" i="8" s="1"/>
  <c r="F5095" i="8"/>
  <c r="K5095" i="8" s="1"/>
  <c r="H5077" i="8"/>
  <c r="M5077" i="8" s="1"/>
  <c r="G5077" i="8"/>
  <c r="L5077" i="8" s="1"/>
  <c r="F5077" i="8"/>
  <c r="K5077" i="8" s="1"/>
  <c r="J5077" i="8"/>
  <c r="O5077" i="8" s="1"/>
  <c r="I5077" i="8"/>
  <c r="N5077" i="8" s="1"/>
  <c r="J5057" i="8"/>
  <c r="O5057" i="8" s="1"/>
  <c r="I5057" i="8"/>
  <c r="N5057" i="8" s="1"/>
  <c r="H5057" i="8"/>
  <c r="M5057" i="8" s="1"/>
  <c r="G5057" i="8"/>
  <c r="L5057" i="8" s="1"/>
  <c r="F5057" i="8"/>
  <c r="K5057" i="8" s="1"/>
  <c r="H5035" i="8"/>
  <c r="M5035" i="8" s="1"/>
  <c r="J5035" i="8"/>
  <c r="O5035" i="8" s="1"/>
  <c r="I5035" i="8"/>
  <c r="N5035" i="8" s="1"/>
  <c r="G5035" i="8"/>
  <c r="L5035" i="8" s="1"/>
  <c r="F5035" i="8"/>
  <c r="K5035" i="8" s="1"/>
  <c r="J5017" i="8"/>
  <c r="O5017" i="8" s="1"/>
  <c r="F5017" i="8"/>
  <c r="K5017" i="8" s="1"/>
  <c r="I5017" i="8"/>
  <c r="N5017" i="8" s="1"/>
  <c r="H5017" i="8"/>
  <c r="M5017" i="8" s="1"/>
  <c r="G5017" i="8"/>
  <c r="L5017" i="8" s="1"/>
  <c r="J4997" i="8"/>
  <c r="O4997" i="8" s="1"/>
  <c r="I4997" i="8"/>
  <c r="N4997" i="8" s="1"/>
  <c r="H4997" i="8"/>
  <c r="M4997" i="8" s="1"/>
  <c r="G4997" i="8"/>
  <c r="L4997" i="8" s="1"/>
  <c r="F4997" i="8"/>
  <c r="K4997" i="8" s="1"/>
  <c r="H4975" i="8"/>
  <c r="M4975" i="8" s="1"/>
  <c r="F4975" i="8"/>
  <c r="K4975" i="8" s="1"/>
  <c r="J4975" i="8"/>
  <c r="O4975" i="8" s="1"/>
  <c r="I4975" i="8"/>
  <c r="N4975" i="8" s="1"/>
  <c r="G4975" i="8"/>
  <c r="L4975" i="8" s="1"/>
  <c r="J4957" i="8"/>
  <c r="O4957" i="8" s="1"/>
  <c r="I4957" i="8"/>
  <c r="N4957" i="8" s="1"/>
  <c r="H4957" i="8"/>
  <c r="M4957" i="8" s="1"/>
  <c r="G4957" i="8"/>
  <c r="L4957" i="8" s="1"/>
  <c r="F4957" i="8"/>
  <c r="K4957" i="8" s="1"/>
  <c r="G4938" i="8"/>
  <c r="L4938" i="8" s="1"/>
  <c r="F4938" i="8"/>
  <c r="K4938" i="8" s="1"/>
  <c r="H4938" i="8"/>
  <c r="M4938" i="8" s="1"/>
  <c r="J4938" i="8"/>
  <c r="O4938" i="8" s="1"/>
  <c r="I4938" i="8"/>
  <c r="N4938" i="8" s="1"/>
  <c r="I4916" i="8"/>
  <c r="N4916" i="8" s="1"/>
  <c r="H4916" i="8"/>
  <c r="M4916" i="8" s="1"/>
  <c r="G4916" i="8"/>
  <c r="L4916" i="8" s="1"/>
  <c r="F4916" i="8"/>
  <c r="K4916" i="8" s="1"/>
  <c r="J4916" i="8"/>
  <c r="O4916" i="8" s="1"/>
  <c r="H4895" i="8"/>
  <c r="M4895" i="8" s="1"/>
  <c r="J4895" i="8"/>
  <c r="O4895" i="8" s="1"/>
  <c r="I4895" i="8"/>
  <c r="N4895" i="8" s="1"/>
  <c r="G4895" i="8"/>
  <c r="L4895" i="8" s="1"/>
  <c r="F4895" i="8"/>
  <c r="K4895" i="8" s="1"/>
  <c r="G4878" i="8"/>
  <c r="L4878" i="8" s="1"/>
  <c r="F4878" i="8"/>
  <c r="K4878" i="8" s="1"/>
  <c r="I4878" i="8"/>
  <c r="N4878" i="8" s="1"/>
  <c r="J4878" i="8"/>
  <c r="O4878" i="8" s="1"/>
  <c r="H4878" i="8"/>
  <c r="M4878" i="8" s="1"/>
  <c r="H4855" i="8"/>
  <c r="M4855" i="8" s="1"/>
  <c r="J4855" i="8"/>
  <c r="O4855" i="8" s="1"/>
  <c r="I4855" i="8"/>
  <c r="N4855" i="8" s="1"/>
  <c r="G4855" i="8"/>
  <c r="L4855" i="8" s="1"/>
  <c r="F4855" i="8"/>
  <c r="K4855" i="8" s="1"/>
  <c r="I4836" i="8"/>
  <c r="N4836" i="8" s="1"/>
  <c r="G4836" i="8"/>
  <c r="L4836" i="8" s="1"/>
  <c r="F4836" i="8"/>
  <c r="K4836" i="8" s="1"/>
  <c r="J4836" i="8"/>
  <c r="O4836" i="8" s="1"/>
  <c r="H4836" i="8"/>
  <c r="M4836" i="8" s="1"/>
  <c r="H4817" i="8"/>
  <c r="M4817" i="8" s="1"/>
  <c r="J4817" i="8"/>
  <c r="O4817" i="8" s="1"/>
  <c r="I4817" i="8"/>
  <c r="N4817" i="8" s="1"/>
  <c r="G4817" i="8"/>
  <c r="L4817" i="8" s="1"/>
  <c r="F4817" i="8"/>
  <c r="K4817" i="8" s="1"/>
  <c r="J4797" i="8"/>
  <c r="O4797" i="8" s="1"/>
  <c r="H4797" i="8"/>
  <c r="M4797" i="8" s="1"/>
  <c r="G4797" i="8"/>
  <c r="L4797" i="8" s="1"/>
  <c r="F4797" i="8"/>
  <c r="K4797" i="8" s="1"/>
  <c r="I4797" i="8"/>
  <c r="N4797" i="8" s="1"/>
  <c r="J4777" i="8"/>
  <c r="O4777" i="8" s="1"/>
  <c r="I4777" i="8"/>
  <c r="N4777" i="8" s="1"/>
  <c r="H4777" i="8"/>
  <c r="M4777" i="8" s="1"/>
  <c r="G4777" i="8"/>
  <c r="L4777" i="8" s="1"/>
  <c r="F4777" i="8"/>
  <c r="K4777" i="8" s="1"/>
  <c r="J4757" i="8"/>
  <c r="O4757" i="8" s="1"/>
  <c r="I4757" i="8"/>
  <c r="N4757" i="8" s="1"/>
  <c r="H4757" i="8"/>
  <c r="M4757" i="8" s="1"/>
  <c r="G4757" i="8"/>
  <c r="L4757" i="8" s="1"/>
  <c r="F4757" i="8"/>
  <c r="K4757" i="8" s="1"/>
  <c r="F4738" i="8"/>
  <c r="K4738" i="8" s="1"/>
  <c r="H4738" i="8"/>
  <c r="M4738" i="8" s="1"/>
  <c r="J4738" i="8"/>
  <c r="O4738" i="8" s="1"/>
  <c r="I4738" i="8"/>
  <c r="N4738" i="8" s="1"/>
  <c r="G4738" i="8"/>
  <c r="L4738" i="8" s="1"/>
  <c r="G4719" i="8"/>
  <c r="L4719" i="8" s="1"/>
  <c r="J4719" i="8"/>
  <c r="O4719" i="8" s="1"/>
  <c r="I4719" i="8"/>
  <c r="N4719" i="8" s="1"/>
  <c r="H4719" i="8"/>
  <c r="M4719" i="8" s="1"/>
  <c r="F4719" i="8"/>
  <c r="K4719" i="8" s="1"/>
  <c r="H4698" i="8"/>
  <c r="M4698" i="8" s="1"/>
  <c r="F4698" i="8"/>
  <c r="K4698" i="8" s="1"/>
  <c r="I4698" i="8"/>
  <c r="N4698" i="8" s="1"/>
  <c r="J4698" i="8"/>
  <c r="O4698" i="8" s="1"/>
  <c r="G4698" i="8"/>
  <c r="L4698" i="8" s="1"/>
  <c r="H4678" i="8"/>
  <c r="M4678" i="8" s="1"/>
  <c r="G4678" i="8"/>
  <c r="L4678" i="8" s="1"/>
  <c r="F4678" i="8"/>
  <c r="K4678" i="8" s="1"/>
  <c r="J4678" i="8"/>
  <c r="O4678" i="8" s="1"/>
  <c r="I4678" i="8"/>
  <c r="N4678" i="8" s="1"/>
  <c r="J4656" i="8"/>
  <c r="O4656" i="8" s="1"/>
  <c r="H4656" i="8"/>
  <c r="M4656" i="8" s="1"/>
  <c r="G4656" i="8"/>
  <c r="L4656" i="8" s="1"/>
  <c r="F4656" i="8"/>
  <c r="K4656" i="8" s="1"/>
  <c r="I4656" i="8"/>
  <c r="N4656" i="8" s="1"/>
  <c r="F4636" i="8"/>
  <c r="K4636" i="8" s="1"/>
  <c r="J4636" i="8"/>
  <c r="O4636" i="8" s="1"/>
  <c r="I4636" i="8"/>
  <c r="N4636" i="8" s="1"/>
  <c r="H4636" i="8"/>
  <c r="M4636" i="8" s="1"/>
  <c r="G4636" i="8"/>
  <c r="L4636" i="8" s="1"/>
  <c r="J4616" i="8"/>
  <c r="O4616" i="8" s="1"/>
  <c r="I4616" i="8"/>
  <c r="N4616" i="8" s="1"/>
  <c r="H4616" i="8"/>
  <c r="M4616" i="8" s="1"/>
  <c r="G4616" i="8"/>
  <c r="L4616" i="8" s="1"/>
  <c r="F4616" i="8"/>
  <c r="K4616" i="8" s="1"/>
  <c r="H4598" i="8"/>
  <c r="M4598" i="8" s="1"/>
  <c r="G4598" i="8"/>
  <c r="L4598" i="8" s="1"/>
  <c r="F4598" i="8"/>
  <c r="K4598" i="8" s="1"/>
  <c r="J4598" i="8"/>
  <c r="O4598" i="8" s="1"/>
  <c r="I4598" i="8"/>
  <c r="N4598" i="8" s="1"/>
  <c r="H4575" i="8"/>
  <c r="M4575" i="8" s="1"/>
  <c r="J4575" i="8"/>
  <c r="O4575" i="8" s="1"/>
  <c r="I4575" i="8"/>
  <c r="N4575" i="8" s="1"/>
  <c r="G4575" i="8"/>
  <c r="L4575" i="8" s="1"/>
  <c r="F4575" i="8"/>
  <c r="K4575" i="8" s="1"/>
  <c r="J4557" i="8"/>
  <c r="O4557" i="8" s="1"/>
  <c r="I4557" i="8"/>
  <c r="N4557" i="8" s="1"/>
  <c r="G4557" i="8"/>
  <c r="L4557" i="8" s="1"/>
  <c r="F4557" i="8"/>
  <c r="K4557" i="8" s="1"/>
  <c r="H4557" i="8"/>
  <c r="M4557" i="8" s="1"/>
  <c r="F4538" i="8"/>
  <c r="K4538" i="8" s="1"/>
  <c r="J4538" i="8"/>
  <c r="O4538" i="8" s="1"/>
  <c r="I4538" i="8"/>
  <c r="N4538" i="8" s="1"/>
  <c r="H4538" i="8"/>
  <c r="M4538" i="8" s="1"/>
  <c r="G4538" i="8"/>
  <c r="L4538" i="8" s="1"/>
  <c r="F4518" i="8"/>
  <c r="K4518" i="8" s="1"/>
  <c r="J4518" i="8"/>
  <c r="O4518" i="8" s="1"/>
  <c r="I4518" i="8"/>
  <c r="N4518" i="8" s="1"/>
  <c r="H4518" i="8"/>
  <c r="M4518" i="8" s="1"/>
  <c r="G4518" i="8"/>
  <c r="L4518" i="8" s="1"/>
  <c r="G4497" i="8"/>
  <c r="L4497" i="8" s="1"/>
  <c r="F4497" i="8"/>
  <c r="K4497" i="8" s="1"/>
  <c r="J4497" i="8"/>
  <c r="O4497" i="8" s="1"/>
  <c r="I4497" i="8"/>
  <c r="N4497" i="8" s="1"/>
  <c r="H4497" i="8"/>
  <c r="M4497" i="8" s="1"/>
  <c r="J4476" i="8"/>
  <c r="O4476" i="8" s="1"/>
  <c r="H4476" i="8"/>
  <c r="M4476" i="8" s="1"/>
  <c r="G4476" i="8"/>
  <c r="L4476" i="8" s="1"/>
  <c r="F4476" i="8"/>
  <c r="K4476" i="8" s="1"/>
  <c r="I4476" i="8"/>
  <c r="N4476" i="8" s="1"/>
  <c r="J4457" i="8"/>
  <c r="O4457" i="8" s="1"/>
  <c r="I4457" i="8"/>
  <c r="N4457" i="8" s="1"/>
  <c r="H4457" i="8"/>
  <c r="M4457" i="8" s="1"/>
  <c r="G4457" i="8"/>
  <c r="L4457" i="8" s="1"/>
  <c r="F4457" i="8"/>
  <c r="K4457" i="8" s="1"/>
  <c r="I4437" i="8"/>
  <c r="N4437" i="8" s="1"/>
  <c r="G4437" i="8"/>
  <c r="L4437" i="8" s="1"/>
  <c r="F4437" i="8"/>
  <c r="K4437" i="8" s="1"/>
  <c r="J4437" i="8"/>
  <c r="O4437" i="8" s="1"/>
  <c r="H4437" i="8"/>
  <c r="M4437" i="8" s="1"/>
  <c r="F4418" i="8"/>
  <c r="K4418" i="8" s="1"/>
  <c r="J4418" i="8"/>
  <c r="O4418" i="8" s="1"/>
  <c r="I4418" i="8"/>
  <c r="N4418" i="8" s="1"/>
  <c r="H4418" i="8"/>
  <c r="M4418" i="8" s="1"/>
  <c r="G4418" i="8"/>
  <c r="L4418" i="8" s="1"/>
  <c r="G4397" i="8"/>
  <c r="L4397" i="8" s="1"/>
  <c r="F4397" i="8"/>
  <c r="K4397" i="8" s="1"/>
  <c r="J4397" i="8"/>
  <c r="O4397" i="8" s="1"/>
  <c r="I4397" i="8"/>
  <c r="N4397" i="8" s="1"/>
  <c r="H4397" i="8"/>
  <c r="M4397" i="8" s="1"/>
  <c r="J4377" i="8"/>
  <c r="O4377" i="8" s="1"/>
  <c r="I4377" i="8"/>
  <c r="N4377" i="8" s="1"/>
  <c r="H4377" i="8"/>
  <c r="M4377" i="8" s="1"/>
  <c r="G4377" i="8"/>
  <c r="L4377" i="8" s="1"/>
  <c r="F4377" i="8"/>
  <c r="K4377" i="8" s="1"/>
  <c r="J4356" i="8"/>
  <c r="O4356" i="8" s="1"/>
  <c r="H4356" i="8"/>
  <c r="M4356" i="8" s="1"/>
  <c r="G4356" i="8"/>
  <c r="L4356" i="8" s="1"/>
  <c r="F4356" i="8"/>
  <c r="K4356" i="8" s="1"/>
  <c r="I4356" i="8"/>
  <c r="N4356" i="8" s="1"/>
  <c r="G4335" i="8"/>
  <c r="L4335" i="8" s="1"/>
  <c r="H4335" i="8"/>
  <c r="M4335" i="8" s="1"/>
  <c r="F4335" i="8"/>
  <c r="K4335" i="8" s="1"/>
  <c r="J4335" i="8"/>
  <c r="O4335" i="8" s="1"/>
  <c r="I4335" i="8"/>
  <c r="N4335" i="8" s="1"/>
  <c r="F4318" i="8"/>
  <c r="K4318" i="8" s="1"/>
  <c r="J4318" i="8"/>
  <c r="O4318" i="8" s="1"/>
  <c r="I4318" i="8"/>
  <c r="N4318" i="8" s="1"/>
  <c r="H4318" i="8"/>
  <c r="M4318" i="8" s="1"/>
  <c r="G4318" i="8"/>
  <c r="L4318" i="8" s="1"/>
  <c r="F4298" i="8"/>
  <c r="K4298" i="8" s="1"/>
  <c r="H4298" i="8"/>
  <c r="M4298" i="8" s="1"/>
  <c r="J4298" i="8"/>
  <c r="O4298" i="8" s="1"/>
  <c r="I4298" i="8"/>
  <c r="N4298" i="8" s="1"/>
  <c r="G4298" i="8"/>
  <c r="L4298" i="8" s="1"/>
  <c r="F4278" i="8"/>
  <c r="K4278" i="8" s="1"/>
  <c r="J4278" i="8"/>
  <c r="O4278" i="8" s="1"/>
  <c r="I4278" i="8"/>
  <c r="N4278" i="8" s="1"/>
  <c r="G4278" i="8"/>
  <c r="L4278" i="8" s="1"/>
  <c r="H4278" i="8"/>
  <c r="M4278" i="8" s="1"/>
  <c r="J4257" i="8"/>
  <c r="O4257" i="8" s="1"/>
  <c r="I4257" i="8"/>
  <c r="N4257" i="8" s="1"/>
  <c r="H4257" i="8"/>
  <c r="M4257" i="8" s="1"/>
  <c r="G4257" i="8"/>
  <c r="L4257" i="8" s="1"/>
  <c r="F4257" i="8"/>
  <c r="K4257" i="8" s="1"/>
  <c r="I4237" i="8"/>
  <c r="N4237" i="8" s="1"/>
  <c r="F4237" i="8"/>
  <c r="K4237" i="8" s="1"/>
  <c r="H4237" i="8"/>
  <c r="M4237" i="8" s="1"/>
  <c r="J4237" i="8"/>
  <c r="O4237" i="8" s="1"/>
  <c r="G4237" i="8"/>
  <c r="L4237" i="8" s="1"/>
  <c r="J4216" i="8"/>
  <c r="O4216" i="8" s="1"/>
  <c r="I4216" i="8"/>
  <c r="N4216" i="8" s="1"/>
  <c r="H4216" i="8"/>
  <c r="M4216" i="8" s="1"/>
  <c r="G4216" i="8"/>
  <c r="L4216" i="8" s="1"/>
  <c r="F4216" i="8"/>
  <c r="K4216" i="8" s="1"/>
  <c r="G4197" i="8"/>
  <c r="L4197" i="8" s="1"/>
  <c r="F4197" i="8"/>
  <c r="K4197" i="8" s="1"/>
  <c r="J4197" i="8"/>
  <c r="O4197" i="8" s="1"/>
  <c r="I4197" i="8"/>
  <c r="N4197" i="8" s="1"/>
  <c r="H4197" i="8"/>
  <c r="M4197" i="8" s="1"/>
  <c r="F4178" i="8"/>
  <c r="K4178" i="8" s="1"/>
  <c r="I4178" i="8"/>
  <c r="N4178" i="8" s="1"/>
  <c r="H4178" i="8"/>
  <c r="M4178" i="8" s="1"/>
  <c r="G4178" i="8"/>
  <c r="L4178" i="8" s="1"/>
  <c r="J4178" i="8"/>
  <c r="O4178" i="8" s="1"/>
  <c r="J4157" i="8"/>
  <c r="O4157" i="8" s="1"/>
  <c r="I4157" i="8"/>
  <c r="N4157" i="8" s="1"/>
  <c r="H4157" i="8"/>
  <c r="M4157" i="8" s="1"/>
  <c r="G4157" i="8"/>
  <c r="L4157" i="8" s="1"/>
  <c r="F4157" i="8"/>
  <c r="K4157" i="8" s="1"/>
  <c r="I4137" i="8"/>
  <c r="N4137" i="8" s="1"/>
  <c r="J4137" i="8"/>
  <c r="O4137" i="8" s="1"/>
  <c r="H4137" i="8"/>
  <c r="M4137" i="8" s="1"/>
  <c r="G4137" i="8"/>
  <c r="L4137" i="8" s="1"/>
  <c r="F4137" i="8"/>
  <c r="K4137" i="8" s="1"/>
  <c r="F4118" i="8"/>
  <c r="K4118" i="8" s="1"/>
  <c r="J4118" i="8"/>
  <c r="O4118" i="8" s="1"/>
  <c r="I4118" i="8"/>
  <c r="N4118" i="8" s="1"/>
  <c r="H4118" i="8"/>
  <c r="M4118" i="8" s="1"/>
  <c r="G4118" i="8"/>
  <c r="L4118" i="8" s="1"/>
  <c r="F4098" i="8"/>
  <c r="K4098" i="8" s="1"/>
  <c r="H4098" i="8"/>
  <c r="M4098" i="8" s="1"/>
  <c r="G4098" i="8"/>
  <c r="L4098" i="8" s="1"/>
  <c r="J4098" i="8"/>
  <c r="O4098" i="8" s="1"/>
  <c r="I4098" i="8"/>
  <c r="N4098" i="8" s="1"/>
  <c r="F4078" i="8"/>
  <c r="K4078" i="8" s="1"/>
  <c r="J4078" i="8"/>
  <c r="O4078" i="8" s="1"/>
  <c r="I4078" i="8"/>
  <c r="N4078" i="8" s="1"/>
  <c r="H4078" i="8"/>
  <c r="M4078" i="8" s="1"/>
  <c r="G4078" i="8"/>
  <c r="L4078" i="8" s="1"/>
  <c r="J8755" i="8"/>
  <c r="O8755" i="8" s="1"/>
  <c r="I8755" i="8"/>
  <c r="N8755" i="8" s="1"/>
  <c r="H8755" i="8"/>
  <c r="M8755" i="8" s="1"/>
  <c r="G8755" i="8"/>
  <c r="L8755" i="8" s="1"/>
  <c r="F8755" i="8"/>
  <c r="K8755" i="8" s="1"/>
  <c r="G8715" i="8"/>
  <c r="L8715" i="8" s="1"/>
  <c r="H8715" i="8"/>
  <c r="M8715" i="8" s="1"/>
  <c r="I8715" i="8"/>
  <c r="N8715" i="8" s="1"/>
  <c r="J8715" i="8"/>
  <c r="O8715" i="8" s="1"/>
  <c r="F8715" i="8"/>
  <c r="K8715" i="8" s="1"/>
  <c r="J8696" i="8"/>
  <c r="O8696" i="8" s="1"/>
  <c r="G8696" i="8"/>
  <c r="L8696" i="8" s="1"/>
  <c r="I8696" i="8"/>
  <c r="N8696" i="8" s="1"/>
  <c r="H8696" i="8"/>
  <c r="M8696" i="8" s="1"/>
  <c r="F8696" i="8"/>
  <c r="K8696" i="8" s="1"/>
  <c r="I8677" i="8"/>
  <c r="N8677" i="8" s="1"/>
  <c r="H8677" i="8"/>
  <c r="M8677" i="8" s="1"/>
  <c r="G8677" i="8"/>
  <c r="L8677" i="8" s="1"/>
  <c r="F8677" i="8"/>
  <c r="K8677" i="8" s="1"/>
  <c r="J8677" i="8"/>
  <c r="O8677" i="8" s="1"/>
  <c r="J8656" i="8"/>
  <c r="O8656" i="8" s="1"/>
  <c r="I8656" i="8"/>
  <c r="N8656" i="8" s="1"/>
  <c r="H8656" i="8"/>
  <c r="M8656" i="8" s="1"/>
  <c r="G8656" i="8"/>
  <c r="L8656" i="8" s="1"/>
  <c r="F8656" i="8"/>
  <c r="K8656" i="8" s="1"/>
  <c r="F8618" i="8"/>
  <c r="K8618" i="8" s="1"/>
  <c r="H8618" i="8"/>
  <c r="M8618" i="8" s="1"/>
  <c r="I8618" i="8"/>
  <c r="N8618" i="8" s="1"/>
  <c r="G8618" i="8"/>
  <c r="L8618" i="8" s="1"/>
  <c r="J8618" i="8"/>
  <c r="O8618" i="8" s="1"/>
  <c r="G8597" i="8"/>
  <c r="L8597" i="8" s="1"/>
  <c r="F8597" i="8"/>
  <c r="K8597" i="8" s="1"/>
  <c r="I8597" i="8"/>
  <c r="N8597" i="8" s="1"/>
  <c r="J8597" i="8"/>
  <c r="O8597" i="8" s="1"/>
  <c r="H8597" i="8"/>
  <c r="M8597" i="8" s="1"/>
  <c r="H8577" i="8"/>
  <c r="M8577" i="8" s="1"/>
  <c r="G8577" i="8"/>
  <c r="L8577" i="8" s="1"/>
  <c r="F8577" i="8"/>
  <c r="K8577" i="8" s="1"/>
  <c r="J8577" i="8"/>
  <c r="O8577" i="8" s="1"/>
  <c r="I8577" i="8"/>
  <c r="N8577" i="8" s="1"/>
  <c r="G8558" i="8"/>
  <c r="L8558" i="8" s="1"/>
  <c r="F8558" i="8"/>
  <c r="K8558" i="8" s="1"/>
  <c r="J8558" i="8"/>
  <c r="O8558" i="8" s="1"/>
  <c r="I8558" i="8"/>
  <c r="N8558" i="8" s="1"/>
  <c r="H8558" i="8"/>
  <c r="M8558" i="8" s="1"/>
  <c r="J8517" i="8"/>
  <c r="O8517" i="8" s="1"/>
  <c r="I8517" i="8"/>
  <c r="N8517" i="8" s="1"/>
  <c r="H8517" i="8"/>
  <c r="M8517" i="8" s="1"/>
  <c r="G8517" i="8"/>
  <c r="L8517" i="8" s="1"/>
  <c r="F8517" i="8"/>
  <c r="K8517" i="8" s="1"/>
  <c r="H8496" i="8"/>
  <c r="M8496" i="8" s="1"/>
  <c r="F8496" i="8"/>
  <c r="K8496" i="8" s="1"/>
  <c r="J8496" i="8"/>
  <c r="O8496" i="8" s="1"/>
  <c r="G8496" i="8"/>
  <c r="L8496" i="8" s="1"/>
  <c r="I8496" i="8"/>
  <c r="N8496" i="8" s="1"/>
  <c r="H8475" i="8"/>
  <c r="M8475" i="8" s="1"/>
  <c r="F8475" i="8"/>
  <c r="K8475" i="8" s="1"/>
  <c r="I8475" i="8"/>
  <c r="N8475" i="8" s="1"/>
  <c r="J8475" i="8"/>
  <c r="O8475" i="8" s="1"/>
  <c r="G8475" i="8"/>
  <c r="L8475" i="8" s="1"/>
  <c r="H8455" i="8"/>
  <c r="M8455" i="8" s="1"/>
  <c r="J8455" i="8"/>
  <c r="O8455" i="8" s="1"/>
  <c r="I8455" i="8"/>
  <c r="N8455" i="8" s="1"/>
  <c r="G8455" i="8"/>
  <c r="L8455" i="8" s="1"/>
  <c r="F8455" i="8"/>
  <c r="K8455" i="8" s="1"/>
  <c r="F8417" i="8"/>
  <c r="K8417" i="8" s="1"/>
  <c r="H8417" i="8"/>
  <c r="M8417" i="8" s="1"/>
  <c r="J8417" i="8"/>
  <c r="O8417" i="8" s="1"/>
  <c r="I8417" i="8"/>
  <c r="N8417" i="8" s="1"/>
  <c r="G8417" i="8"/>
  <c r="L8417" i="8" s="1"/>
  <c r="F8397" i="8"/>
  <c r="K8397" i="8" s="1"/>
  <c r="H8397" i="8"/>
  <c r="M8397" i="8" s="1"/>
  <c r="J8397" i="8"/>
  <c r="O8397" i="8" s="1"/>
  <c r="I8397" i="8"/>
  <c r="N8397" i="8" s="1"/>
  <c r="G8397" i="8"/>
  <c r="L8397" i="8" s="1"/>
  <c r="F8377" i="8"/>
  <c r="K8377" i="8" s="1"/>
  <c r="I8377" i="8"/>
  <c r="N8377" i="8" s="1"/>
  <c r="H8377" i="8"/>
  <c r="M8377" i="8" s="1"/>
  <c r="G8377" i="8"/>
  <c r="L8377" i="8" s="1"/>
  <c r="J8377" i="8"/>
  <c r="O8377" i="8" s="1"/>
  <c r="J8355" i="8"/>
  <c r="O8355" i="8" s="1"/>
  <c r="I8355" i="8"/>
  <c r="N8355" i="8" s="1"/>
  <c r="H8355" i="8"/>
  <c r="M8355" i="8" s="1"/>
  <c r="G8355" i="8"/>
  <c r="L8355" i="8" s="1"/>
  <c r="F8355" i="8"/>
  <c r="K8355" i="8" s="1"/>
  <c r="I8335" i="8"/>
  <c r="N8335" i="8" s="1"/>
  <c r="H8335" i="8"/>
  <c r="M8335" i="8" s="1"/>
  <c r="G8335" i="8"/>
  <c r="L8335" i="8" s="1"/>
  <c r="F8335" i="8"/>
  <c r="K8335" i="8" s="1"/>
  <c r="J8335" i="8"/>
  <c r="O8335" i="8" s="1"/>
  <c r="I8295" i="8"/>
  <c r="N8295" i="8" s="1"/>
  <c r="H8295" i="8"/>
  <c r="M8295" i="8" s="1"/>
  <c r="G8295" i="8"/>
  <c r="L8295" i="8" s="1"/>
  <c r="F8295" i="8"/>
  <c r="K8295" i="8" s="1"/>
  <c r="J8295" i="8"/>
  <c r="O8295" i="8" s="1"/>
  <c r="J8278" i="8"/>
  <c r="O8278" i="8" s="1"/>
  <c r="F8278" i="8"/>
  <c r="K8278" i="8" s="1"/>
  <c r="I8278" i="8"/>
  <c r="N8278" i="8" s="1"/>
  <c r="H8278" i="8"/>
  <c r="M8278" i="8" s="1"/>
  <c r="G8278" i="8"/>
  <c r="L8278" i="8" s="1"/>
  <c r="J8258" i="8"/>
  <c r="O8258" i="8" s="1"/>
  <c r="I8258" i="8"/>
  <c r="N8258" i="8" s="1"/>
  <c r="H8258" i="8"/>
  <c r="M8258" i="8" s="1"/>
  <c r="G8258" i="8"/>
  <c r="L8258" i="8" s="1"/>
  <c r="F8258" i="8"/>
  <c r="K8258" i="8" s="1"/>
  <c r="J8237" i="8"/>
  <c r="O8237" i="8" s="1"/>
  <c r="F8237" i="8"/>
  <c r="K8237" i="8" s="1"/>
  <c r="I8237" i="8"/>
  <c r="N8237" i="8" s="1"/>
  <c r="H8237" i="8"/>
  <c r="M8237" i="8" s="1"/>
  <c r="G8237" i="8"/>
  <c r="L8237" i="8" s="1"/>
  <c r="J8195" i="8"/>
  <c r="O8195" i="8" s="1"/>
  <c r="I8195" i="8"/>
  <c r="N8195" i="8" s="1"/>
  <c r="H8195" i="8"/>
  <c r="M8195" i="8" s="1"/>
  <c r="G8195" i="8"/>
  <c r="L8195" i="8" s="1"/>
  <c r="F8195" i="8"/>
  <c r="K8195" i="8" s="1"/>
  <c r="G8177" i="8"/>
  <c r="L8177" i="8" s="1"/>
  <c r="H8177" i="8"/>
  <c r="M8177" i="8" s="1"/>
  <c r="I8177" i="8"/>
  <c r="N8177" i="8" s="1"/>
  <c r="J8177" i="8"/>
  <c r="O8177" i="8" s="1"/>
  <c r="F8177" i="8"/>
  <c r="K8177" i="8" s="1"/>
  <c r="J8158" i="8"/>
  <c r="O8158" i="8" s="1"/>
  <c r="I8158" i="8"/>
  <c r="N8158" i="8" s="1"/>
  <c r="H8158" i="8"/>
  <c r="M8158" i="8" s="1"/>
  <c r="G8158" i="8"/>
  <c r="L8158" i="8" s="1"/>
  <c r="F8158" i="8"/>
  <c r="K8158" i="8" s="1"/>
  <c r="J8138" i="8"/>
  <c r="O8138" i="8" s="1"/>
  <c r="F8138" i="8"/>
  <c r="K8138" i="8" s="1"/>
  <c r="G8138" i="8"/>
  <c r="L8138" i="8" s="1"/>
  <c r="H8138" i="8"/>
  <c r="M8138" i="8" s="1"/>
  <c r="I8138" i="8"/>
  <c r="N8138" i="8" s="1"/>
  <c r="H8118" i="8"/>
  <c r="M8118" i="8" s="1"/>
  <c r="J8118" i="8"/>
  <c r="O8118" i="8" s="1"/>
  <c r="I8118" i="8"/>
  <c r="N8118" i="8" s="1"/>
  <c r="G8118" i="8"/>
  <c r="L8118" i="8" s="1"/>
  <c r="F8118" i="8"/>
  <c r="K8118" i="8" s="1"/>
  <c r="J8080" i="8"/>
  <c r="O8080" i="8" s="1"/>
  <c r="F8080" i="8"/>
  <c r="K8080" i="8" s="1"/>
  <c r="I8080" i="8"/>
  <c r="N8080" i="8" s="1"/>
  <c r="H8080" i="8"/>
  <c r="M8080" i="8" s="1"/>
  <c r="G8080" i="8"/>
  <c r="L8080" i="8" s="1"/>
  <c r="G8059" i="8"/>
  <c r="L8059" i="8" s="1"/>
  <c r="F8059" i="8"/>
  <c r="K8059" i="8" s="1"/>
  <c r="J8059" i="8"/>
  <c r="O8059" i="8" s="1"/>
  <c r="I8059" i="8"/>
  <c r="N8059" i="8" s="1"/>
  <c r="H8059" i="8"/>
  <c r="M8059" i="8" s="1"/>
  <c r="I8037" i="8"/>
  <c r="N8037" i="8" s="1"/>
  <c r="G8037" i="8"/>
  <c r="L8037" i="8" s="1"/>
  <c r="F8037" i="8"/>
  <c r="K8037" i="8" s="1"/>
  <c r="J8037" i="8"/>
  <c r="O8037" i="8" s="1"/>
  <c r="H8037" i="8"/>
  <c r="M8037" i="8" s="1"/>
  <c r="I8017" i="8"/>
  <c r="N8017" i="8" s="1"/>
  <c r="F8017" i="8"/>
  <c r="K8017" i="8" s="1"/>
  <c r="J8017" i="8"/>
  <c r="O8017" i="8" s="1"/>
  <c r="H8017" i="8"/>
  <c r="M8017" i="8" s="1"/>
  <c r="G8017" i="8"/>
  <c r="L8017" i="8" s="1"/>
  <c r="H7997" i="8"/>
  <c r="M7997" i="8" s="1"/>
  <c r="G7997" i="8"/>
  <c r="L7997" i="8" s="1"/>
  <c r="F7997" i="8"/>
  <c r="K7997" i="8" s="1"/>
  <c r="J7997" i="8"/>
  <c r="O7997" i="8" s="1"/>
  <c r="I7997" i="8"/>
  <c r="N7997" i="8" s="1"/>
  <c r="H7955" i="8"/>
  <c r="M7955" i="8" s="1"/>
  <c r="J7955" i="8"/>
  <c r="O7955" i="8" s="1"/>
  <c r="I7955" i="8"/>
  <c r="N7955" i="8" s="1"/>
  <c r="G7955" i="8"/>
  <c r="L7955" i="8" s="1"/>
  <c r="F7955" i="8"/>
  <c r="K7955" i="8" s="1"/>
  <c r="J7936" i="8"/>
  <c r="O7936" i="8" s="1"/>
  <c r="I7936" i="8"/>
  <c r="N7936" i="8" s="1"/>
  <c r="H7936" i="8"/>
  <c r="M7936" i="8" s="1"/>
  <c r="G7936" i="8"/>
  <c r="L7936" i="8" s="1"/>
  <c r="F7936" i="8"/>
  <c r="K7936" i="8" s="1"/>
  <c r="J7917" i="8"/>
  <c r="O7917" i="8" s="1"/>
  <c r="F7917" i="8"/>
  <c r="K7917" i="8" s="1"/>
  <c r="I7917" i="8"/>
  <c r="N7917" i="8" s="1"/>
  <c r="H7917" i="8"/>
  <c r="M7917" i="8" s="1"/>
  <c r="G7917" i="8"/>
  <c r="L7917" i="8" s="1"/>
  <c r="G7898" i="8"/>
  <c r="L7898" i="8" s="1"/>
  <c r="F7898" i="8"/>
  <c r="K7898" i="8" s="1"/>
  <c r="J7898" i="8"/>
  <c r="O7898" i="8" s="1"/>
  <c r="I7898" i="8"/>
  <c r="N7898" i="8" s="1"/>
  <c r="H7898" i="8"/>
  <c r="M7898" i="8" s="1"/>
  <c r="H7855" i="8"/>
  <c r="M7855" i="8" s="1"/>
  <c r="J7855" i="8"/>
  <c r="O7855" i="8" s="1"/>
  <c r="I7855" i="8"/>
  <c r="N7855" i="8" s="1"/>
  <c r="G7855" i="8"/>
  <c r="L7855" i="8" s="1"/>
  <c r="F7855" i="8"/>
  <c r="K7855" i="8" s="1"/>
  <c r="J7837" i="8"/>
  <c r="O7837" i="8" s="1"/>
  <c r="F7837" i="8"/>
  <c r="K7837" i="8" s="1"/>
  <c r="G7837" i="8"/>
  <c r="L7837" i="8" s="1"/>
  <c r="I7837" i="8"/>
  <c r="N7837" i="8" s="1"/>
  <c r="H7837" i="8"/>
  <c r="M7837" i="8" s="1"/>
  <c r="H7815" i="8"/>
  <c r="M7815" i="8" s="1"/>
  <c r="I7815" i="8"/>
  <c r="N7815" i="8" s="1"/>
  <c r="J7815" i="8"/>
  <c r="O7815" i="8" s="1"/>
  <c r="G7815" i="8"/>
  <c r="L7815" i="8" s="1"/>
  <c r="F7815" i="8"/>
  <c r="K7815" i="8" s="1"/>
  <c r="J7797" i="8"/>
  <c r="O7797" i="8" s="1"/>
  <c r="I7797" i="8"/>
  <c r="N7797" i="8" s="1"/>
  <c r="H7797" i="8"/>
  <c r="M7797" i="8" s="1"/>
  <c r="G7797" i="8"/>
  <c r="L7797" i="8" s="1"/>
  <c r="F7797" i="8"/>
  <c r="K7797" i="8" s="1"/>
  <c r="J7756" i="8"/>
  <c r="O7756" i="8" s="1"/>
  <c r="I7756" i="8"/>
  <c r="N7756" i="8" s="1"/>
  <c r="H7756" i="8"/>
  <c r="M7756" i="8" s="1"/>
  <c r="G7756" i="8"/>
  <c r="L7756" i="8" s="1"/>
  <c r="F7756" i="8"/>
  <c r="K7756" i="8" s="1"/>
  <c r="J7737" i="8"/>
  <c r="O7737" i="8" s="1"/>
  <c r="F7737" i="8"/>
  <c r="K7737" i="8" s="1"/>
  <c r="G7737" i="8"/>
  <c r="L7737" i="8" s="1"/>
  <c r="I7737" i="8"/>
  <c r="N7737" i="8" s="1"/>
  <c r="H7737" i="8"/>
  <c r="M7737" i="8" s="1"/>
  <c r="J7715" i="8"/>
  <c r="O7715" i="8" s="1"/>
  <c r="I7715" i="8"/>
  <c r="N7715" i="8" s="1"/>
  <c r="H7715" i="8"/>
  <c r="M7715" i="8" s="1"/>
  <c r="G7715" i="8"/>
  <c r="L7715" i="8" s="1"/>
  <c r="F7715" i="8"/>
  <c r="K7715" i="8" s="1"/>
  <c r="I7698" i="8"/>
  <c r="N7698" i="8" s="1"/>
  <c r="J7698" i="8"/>
  <c r="O7698" i="8" s="1"/>
  <c r="H7698" i="8"/>
  <c r="M7698" i="8" s="1"/>
  <c r="G7698" i="8"/>
  <c r="L7698" i="8" s="1"/>
  <c r="F7698" i="8"/>
  <c r="K7698" i="8" s="1"/>
  <c r="J7655" i="8"/>
  <c r="O7655" i="8" s="1"/>
  <c r="I7655" i="8"/>
  <c r="N7655" i="8" s="1"/>
  <c r="H7655" i="8"/>
  <c r="M7655" i="8" s="1"/>
  <c r="G7655" i="8"/>
  <c r="L7655" i="8" s="1"/>
  <c r="F7655" i="8"/>
  <c r="K7655" i="8" s="1"/>
  <c r="I7640" i="8"/>
  <c r="N7640" i="8" s="1"/>
  <c r="H7640" i="8"/>
  <c r="M7640" i="8" s="1"/>
  <c r="G7640" i="8"/>
  <c r="L7640" i="8" s="1"/>
  <c r="F7640" i="8"/>
  <c r="K7640" i="8" s="1"/>
  <c r="J7640" i="8"/>
  <c r="O7640" i="8" s="1"/>
  <c r="J7615" i="8"/>
  <c r="O7615" i="8" s="1"/>
  <c r="F7615" i="8"/>
  <c r="K7615" i="8" s="1"/>
  <c r="I7615" i="8"/>
  <c r="N7615" i="8" s="1"/>
  <c r="H7615" i="8"/>
  <c r="M7615" i="8" s="1"/>
  <c r="G7615" i="8"/>
  <c r="L7615" i="8" s="1"/>
  <c r="H7597" i="8"/>
  <c r="M7597" i="8" s="1"/>
  <c r="G7597" i="8"/>
  <c r="L7597" i="8" s="1"/>
  <c r="F7597" i="8"/>
  <c r="K7597" i="8" s="1"/>
  <c r="J7597" i="8"/>
  <c r="O7597" i="8" s="1"/>
  <c r="I7597" i="8"/>
  <c r="N7597" i="8" s="1"/>
  <c r="J7578" i="8"/>
  <c r="O7578" i="8" s="1"/>
  <c r="I7578" i="8"/>
  <c r="N7578" i="8" s="1"/>
  <c r="H7578" i="8"/>
  <c r="M7578" i="8" s="1"/>
  <c r="G7578" i="8"/>
  <c r="L7578" i="8" s="1"/>
  <c r="F7578" i="8"/>
  <c r="K7578" i="8" s="1"/>
  <c r="I7499" i="8"/>
  <c r="N7499" i="8" s="1"/>
  <c r="J7499" i="8"/>
  <c r="O7499" i="8" s="1"/>
  <c r="H7499" i="8"/>
  <c r="M7499" i="8" s="1"/>
  <c r="G7499" i="8"/>
  <c r="L7499" i="8" s="1"/>
  <c r="F7499" i="8"/>
  <c r="K7499" i="8" s="1"/>
  <c r="J8754" i="8"/>
  <c r="O8754" i="8" s="1"/>
  <c r="I8754" i="8"/>
  <c r="N8754" i="8" s="1"/>
  <c r="H8754" i="8"/>
  <c r="M8754" i="8" s="1"/>
  <c r="G8754" i="8"/>
  <c r="L8754" i="8" s="1"/>
  <c r="F8754" i="8"/>
  <c r="K8754" i="8" s="1"/>
  <c r="J8736" i="8"/>
  <c r="O8736" i="8" s="1"/>
  <c r="F8736" i="8"/>
  <c r="K8736" i="8" s="1"/>
  <c r="G8736" i="8"/>
  <c r="L8736" i="8" s="1"/>
  <c r="H8736" i="8"/>
  <c r="M8736" i="8" s="1"/>
  <c r="I8736" i="8"/>
  <c r="N8736" i="8" s="1"/>
  <c r="J8717" i="8"/>
  <c r="O8717" i="8" s="1"/>
  <c r="I8717" i="8"/>
  <c r="N8717" i="8" s="1"/>
  <c r="H8717" i="8"/>
  <c r="M8717" i="8" s="1"/>
  <c r="G8717" i="8"/>
  <c r="L8717" i="8" s="1"/>
  <c r="F8717" i="8"/>
  <c r="K8717" i="8" s="1"/>
  <c r="J8699" i="8"/>
  <c r="O8699" i="8" s="1"/>
  <c r="I8699" i="8"/>
  <c r="N8699" i="8" s="1"/>
  <c r="H8699" i="8"/>
  <c r="M8699" i="8" s="1"/>
  <c r="G8699" i="8"/>
  <c r="L8699" i="8" s="1"/>
  <c r="F8699" i="8"/>
  <c r="K8699" i="8" s="1"/>
  <c r="J8676" i="8"/>
  <c r="O8676" i="8" s="1"/>
  <c r="I8676" i="8"/>
  <c r="N8676" i="8" s="1"/>
  <c r="H8676" i="8"/>
  <c r="M8676" i="8" s="1"/>
  <c r="G8676" i="8"/>
  <c r="L8676" i="8" s="1"/>
  <c r="F8676" i="8"/>
  <c r="K8676" i="8" s="1"/>
  <c r="J8658" i="8"/>
  <c r="O8658" i="8" s="1"/>
  <c r="I8658" i="8"/>
  <c r="N8658" i="8" s="1"/>
  <c r="H8658" i="8"/>
  <c r="M8658" i="8" s="1"/>
  <c r="G8658" i="8"/>
  <c r="L8658" i="8" s="1"/>
  <c r="F8658" i="8"/>
  <c r="K8658" i="8" s="1"/>
  <c r="J8635" i="8"/>
  <c r="O8635" i="8" s="1"/>
  <c r="I8635" i="8"/>
  <c r="N8635" i="8" s="1"/>
  <c r="H8635" i="8"/>
  <c r="M8635" i="8" s="1"/>
  <c r="G8635" i="8"/>
  <c r="L8635" i="8" s="1"/>
  <c r="F8635" i="8"/>
  <c r="K8635" i="8" s="1"/>
  <c r="J8616" i="8"/>
  <c r="O8616" i="8" s="1"/>
  <c r="I8616" i="8"/>
  <c r="N8616" i="8" s="1"/>
  <c r="G8616" i="8"/>
  <c r="L8616" i="8" s="1"/>
  <c r="F8616" i="8"/>
  <c r="K8616" i="8" s="1"/>
  <c r="H8616" i="8"/>
  <c r="M8616" i="8" s="1"/>
  <c r="J8593" i="8"/>
  <c r="O8593" i="8" s="1"/>
  <c r="I8593" i="8"/>
  <c r="N8593" i="8" s="1"/>
  <c r="H8593" i="8"/>
  <c r="M8593" i="8" s="1"/>
  <c r="G8593" i="8"/>
  <c r="L8593" i="8" s="1"/>
  <c r="F8593" i="8"/>
  <c r="K8593" i="8" s="1"/>
  <c r="I8576" i="8"/>
  <c r="N8576" i="8" s="1"/>
  <c r="H8576" i="8"/>
  <c r="M8576" i="8" s="1"/>
  <c r="G8576" i="8"/>
  <c r="L8576" i="8" s="1"/>
  <c r="F8576" i="8"/>
  <c r="K8576" i="8" s="1"/>
  <c r="J8576" i="8"/>
  <c r="O8576" i="8" s="1"/>
  <c r="I8555" i="8"/>
  <c r="N8555" i="8" s="1"/>
  <c r="H8555" i="8"/>
  <c r="M8555" i="8" s="1"/>
  <c r="G8555" i="8"/>
  <c r="L8555" i="8" s="1"/>
  <c r="F8555" i="8"/>
  <c r="K8555" i="8" s="1"/>
  <c r="J8555" i="8"/>
  <c r="O8555" i="8" s="1"/>
  <c r="G8538" i="8"/>
  <c r="L8538" i="8" s="1"/>
  <c r="F8538" i="8"/>
  <c r="K8538" i="8" s="1"/>
  <c r="H8538" i="8"/>
  <c r="M8538" i="8" s="1"/>
  <c r="J8538" i="8"/>
  <c r="O8538" i="8" s="1"/>
  <c r="I8538" i="8"/>
  <c r="N8538" i="8" s="1"/>
  <c r="J8514" i="8"/>
  <c r="O8514" i="8" s="1"/>
  <c r="I8514" i="8"/>
  <c r="N8514" i="8" s="1"/>
  <c r="F8514" i="8"/>
  <c r="K8514" i="8" s="1"/>
  <c r="H8514" i="8"/>
  <c r="M8514" i="8" s="1"/>
  <c r="G8514" i="8"/>
  <c r="L8514" i="8" s="1"/>
  <c r="J8494" i="8"/>
  <c r="O8494" i="8" s="1"/>
  <c r="I8494" i="8"/>
  <c r="N8494" i="8" s="1"/>
  <c r="F8494" i="8"/>
  <c r="K8494" i="8" s="1"/>
  <c r="H8494" i="8"/>
  <c r="M8494" i="8" s="1"/>
  <c r="G8494" i="8"/>
  <c r="L8494" i="8" s="1"/>
  <c r="G8477" i="8"/>
  <c r="L8477" i="8" s="1"/>
  <c r="J8477" i="8"/>
  <c r="O8477" i="8" s="1"/>
  <c r="I8477" i="8"/>
  <c r="N8477" i="8" s="1"/>
  <c r="H8477" i="8"/>
  <c r="M8477" i="8" s="1"/>
  <c r="F8477" i="8"/>
  <c r="K8477" i="8" s="1"/>
  <c r="F8456" i="8"/>
  <c r="K8456" i="8" s="1"/>
  <c r="J8456" i="8"/>
  <c r="O8456" i="8" s="1"/>
  <c r="I8456" i="8"/>
  <c r="N8456" i="8" s="1"/>
  <c r="H8456" i="8"/>
  <c r="M8456" i="8" s="1"/>
  <c r="G8456" i="8"/>
  <c r="L8456" i="8" s="1"/>
  <c r="J8434" i="8"/>
  <c r="O8434" i="8" s="1"/>
  <c r="I8434" i="8"/>
  <c r="N8434" i="8" s="1"/>
  <c r="H8434" i="8"/>
  <c r="M8434" i="8" s="1"/>
  <c r="G8434" i="8"/>
  <c r="L8434" i="8" s="1"/>
  <c r="F8434" i="8"/>
  <c r="K8434" i="8" s="1"/>
  <c r="J8414" i="8"/>
  <c r="O8414" i="8" s="1"/>
  <c r="I8414" i="8"/>
  <c r="N8414" i="8" s="1"/>
  <c r="H8414" i="8"/>
  <c r="M8414" i="8" s="1"/>
  <c r="G8414" i="8"/>
  <c r="L8414" i="8" s="1"/>
  <c r="F8414" i="8"/>
  <c r="K8414" i="8" s="1"/>
  <c r="J8395" i="8"/>
  <c r="O8395" i="8" s="1"/>
  <c r="I8395" i="8"/>
  <c r="N8395" i="8" s="1"/>
  <c r="H8395" i="8"/>
  <c r="M8395" i="8" s="1"/>
  <c r="G8395" i="8"/>
  <c r="L8395" i="8" s="1"/>
  <c r="F8395" i="8"/>
  <c r="K8395" i="8" s="1"/>
  <c r="G8374" i="8"/>
  <c r="L8374" i="8" s="1"/>
  <c r="J8374" i="8"/>
  <c r="O8374" i="8" s="1"/>
  <c r="I8374" i="8"/>
  <c r="N8374" i="8" s="1"/>
  <c r="H8374" i="8"/>
  <c r="M8374" i="8" s="1"/>
  <c r="F8374" i="8"/>
  <c r="K8374" i="8" s="1"/>
  <c r="H8358" i="8"/>
  <c r="M8358" i="8" s="1"/>
  <c r="G8358" i="8"/>
  <c r="L8358" i="8" s="1"/>
  <c r="F8358" i="8"/>
  <c r="K8358" i="8" s="1"/>
  <c r="J8358" i="8"/>
  <c r="O8358" i="8" s="1"/>
  <c r="I8358" i="8"/>
  <c r="N8358" i="8" s="1"/>
  <c r="H8337" i="8"/>
  <c r="M8337" i="8" s="1"/>
  <c r="G8337" i="8"/>
  <c r="L8337" i="8" s="1"/>
  <c r="F8337" i="8"/>
  <c r="K8337" i="8" s="1"/>
  <c r="J8337" i="8"/>
  <c r="O8337" i="8" s="1"/>
  <c r="I8337" i="8"/>
  <c r="N8337" i="8" s="1"/>
  <c r="H8313" i="8"/>
  <c r="M8313" i="8" s="1"/>
  <c r="F8313" i="8"/>
  <c r="K8313" i="8" s="1"/>
  <c r="J8313" i="8"/>
  <c r="O8313" i="8" s="1"/>
  <c r="G8313" i="8"/>
  <c r="L8313" i="8" s="1"/>
  <c r="I8313" i="8"/>
  <c r="N8313" i="8" s="1"/>
  <c r="I8297" i="8"/>
  <c r="N8297" i="8" s="1"/>
  <c r="H8297" i="8"/>
  <c r="M8297" i="8" s="1"/>
  <c r="G8297" i="8"/>
  <c r="L8297" i="8" s="1"/>
  <c r="F8297" i="8"/>
  <c r="K8297" i="8" s="1"/>
  <c r="J8297" i="8"/>
  <c r="O8297" i="8" s="1"/>
  <c r="J8274" i="8"/>
  <c r="O8274" i="8" s="1"/>
  <c r="I8274" i="8"/>
  <c r="N8274" i="8" s="1"/>
  <c r="H8274" i="8"/>
  <c r="M8274" i="8" s="1"/>
  <c r="G8274" i="8"/>
  <c r="L8274" i="8" s="1"/>
  <c r="F8274" i="8"/>
  <c r="K8274" i="8" s="1"/>
  <c r="J8255" i="8"/>
  <c r="O8255" i="8" s="1"/>
  <c r="I8255" i="8"/>
  <c r="N8255" i="8" s="1"/>
  <c r="H8255" i="8"/>
  <c r="M8255" i="8" s="1"/>
  <c r="G8255" i="8"/>
  <c r="L8255" i="8" s="1"/>
  <c r="F8255" i="8"/>
  <c r="K8255" i="8" s="1"/>
  <c r="G8236" i="8"/>
  <c r="L8236" i="8" s="1"/>
  <c r="J8236" i="8"/>
  <c r="O8236" i="8" s="1"/>
  <c r="I8236" i="8"/>
  <c r="N8236" i="8" s="1"/>
  <c r="H8236" i="8"/>
  <c r="M8236" i="8" s="1"/>
  <c r="F8236" i="8"/>
  <c r="K8236" i="8" s="1"/>
  <c r="I8218" i="8"/>
  <c r="N8218" i="8" s="1"/>
  <c r="J8218" i="8"/>
  <c r="O8218" i="8" s="1"/>
  <c r="H8218" i="8"/>
  <c r="M8218" i="8" s="1"/>
  <c r="G8218" i="8"/>
  <c r="L8218" i="8" s="1"/>
  <c r="F8218" i="8"/>
  <c r="K8218" i="8" s="1"/>
  <c r="J8196" i="8"/>
  <c r="O8196" i="8" s="1"/>
  <c r="I8196" i="8"/>
  <c r="N8196" i="8" s="1"/>
  <c r="H8196" i="8"/>
  <c r="M8196" i="8" s="1"/>
  <c r="G8196" i="8"/>
  <c r="L8196" i="8" s="1"/>
  <c r="F8196" i="8"/>
  <c r="K8196" i="8" s="1"/>
  <c r="H8174" i="8"/>
  <c r="M8174" i="8" s="1"/>
  <c r="G8174" i="8"/>
  <c r="L8174" i="8" s="1"/>
  <c r="F8174" i="8"/>
  <c r="K8174" i="8" s="1"/>
  <c r="J8174" i="8"/>
  <c r="O8174" i="8" s="1"/>
  <c r="I8174" i="8"/>
  <c r="N8174" i="8" s="1"/>
  <c r="J8156" i="8"/>
  <c r="O8156" i="8" s="1"/>
  <c r="I8156" i="8"/>
  <c r="N8156" i="8" s="1"/>
  <c r="H8156" i="8"/>
  <c r="M8156" i="8" s="1"/>
  <c r="G8156" i="8"/>
  <c r="L8156" i="8" s="1"/>
  <c r="F8156" i="8"/>
  <c r="K8156" i="8" s="1"/>
  <c r="J8135" i="8"/>
  <c r="O8135" i="8" s="1"/>
  <c r="I8135" i="8"/>
  <c r="N8135" i="8" s="1"/>
  <c r="H8135" i="8"/>
  <c r="M8135" i="8" s="1"/>
  <c r="G8135" i="8"/>
  <c r="L8135" i="8" s="1"/>
  <c r="F8135" i="8"/>
  <c r="K8135" i="8" s="1"/>
  <c r="J8116" i="8"/>
  <c r="O8116" i="8" s="1"/>
  <c r="I8116" i="8"/>
  <c r="N8116" i="8" s="1"/>
  <c r="H8116" i="8"/>
  <c r="M8116" i="8" s="1"/>
  <c r="G8116" i="8"/>
  <c r="L8116" i="8" s="1"/>
  <c r="F8116" i="8"/>
  <c r="K8116" i="8" s="1"/>
  <c r="J8097" i="8"/>
  <c r="O8097" i="8" s="1"/>
  <c r="I8097" i="8"/>
  <c r="N8097" i="8" s="1"/>
  <c r="F8097" i="8"/>
  <c r="K8097" i="8" s="1"/>
  <c r="H8097" i="8"/>
  <c r="M8097" i="8" s="1"/>
  <c r="G8097" i="8"/>
  <c r="L8097" i="8" s="1"/>
  <c r="J8076" i="8"/>
  <c r="O8076" i="8" s="1"/>
  <c r="I8076" i="8"/>
  <c r="N8076" i="8" s="1"/>
  <c r="H8076" i="8"/>
  <c r="M8076" i="8" s="1"/>
  <c r="G8076" i="8"/>
  <c r="L8076" i="8" s="1"/>
  <c r="F8076" i="8"/>
  <c r="K8076" i="8" s="1"/>
  <c r="J8057" i="8"/>
  <c r="O8057" i="8" s="1"/>
  <c r="I8057" i="8"/>
  <c r="N8057" i="8" s="1"/>
  <c r="H8057" i="8"/>
  <c r="M8057" i="8" s="1"/>
  <c r="G8057" i="8"/>
  <c r="L8057" i="8" s="1"/>
  <c r="F8057" i="8"/>
  <c r="K8057" i="8" s="1"/>
  <c r="F8036" i="8"/>
  <c r="K8036" i="8" s="1"/>
  <c r="I8036" i="8"/>
  <c r="N8036" i="8" s="1"/>
  <c r="J8036" i="8"/>
  <c r="O8036" i="8" s="1"/>
  <c r="H8036" i="8"/>
  <c r="M8036" i="8" s="1"/>
  <c r="G8036" i="8"/>
  <c r="L8036" i="8" s="1"/>
  <c r="I8016" i="8"/>
  <c r="N8016" i="8" s="1"/>
  <c r="H8016" i="8"/>
  <c r="M8016" i="8" s="1"/>
  <c r="G8016" i="8"/>
  <c r="L8016" i="8" s="1"/>
  <c r="F8016" i="8"/>
  <c r="K8016" i="8" s="1"/>
  <c r="J8016" i="8"/>
  <c r="O8016" i="8" s="1"/>
  <c r="J7996" i="8"/>
  <c r="O7996" i="8" s="1"/>
  <c r="I7996" i="8"/>
  <c r="N7996" i="8" s="1"/>
  <c r="H7996" i="8"/>
  <c r="M7996" i="8" s="1"/>
  <c r="G7996" i="8"/>
  <c r="L7996" i="8" s="1"/>
  <c r="F7996" i="8"/>
  <c r="K7996" i="8" s="1"/>
  <c r="H7977" i="8"/>
  <c r="M7977" i="8" s="1"/>
  <c r="G7977" i="8"/>
  <c r="L7977" i="8" s="1"/>
  <c r="F7977" i="8"/>
  <c r="K7977" i="8" s="1"/>
  <c r="J7977" i="8"/>
  <c r="O7977" i="8" s="1"/>
  <c r="I7977" i="8"/>
  <c r="N7977" i="8" s="1"/>
  <c r="J7957" i="8"/>
  <c r="O7957" i="8" s="1"/>
  <c r="I7957" i="8"/>
  <c r="N7957" i="8" s="1"/>
  <c r="H7957" i="8"/>
  <c r="M7957" i="8" s="1"/>
  <c r="G7957" i="8"/>
  <c r="L7957" i="8" s="1"/>
  <c r="F7957" i="8"/>
  <c r="K7957" i="8" s="1"/>
  <c r="G7938" i="8"/>
  <c r="L7938" i="8" s="1"/>
  <c r="F7938" i="8"/>
  <c r="K7938" i="8" s="1"/>
  <c r="J7938" i="8"/>
  <c r="O7938" i="8" s="1"/>
  <c r="I7938" i="8"/>
  <c r="N7938" i="8" s="1"/>
  <c r="H7938" i="8"/>
  <c r="M7938" i="8" s="1"/>
  <c r="I7916" i="8"/>
  <c r="N7916" i="8" s="1"/>
  <c r="H7916" i="8"/>
  <c r="M7916" i="8" s="1"/>
  <c r="G7916" i="8"/>
  <c r="L7916" i="8" s="1"/>
  <c r="F7916" i="8"/>
  <c r="K7916" i="8" s="1"/>
  <c r="J7916" i="8"/>
  <c r="O7916" i="8" s="1"/>
  <c r="J7896" i="8"/>
  <c r="O7896" i="8" s="1"/>
  <c r="I7896" i="8"/>
  <c r="N7896" i="8" s="1"/>
  <c r="H7896" i="8"/>
  <c r="M7896" i="8" s="1"/>
  <c r="G7896" i="8"/>
  <c r="L7896" i="8" s="1"/>
  <c r="F7896" i="8"/>
  <c r="K7896" i="8" s="1"/>
  <c r="G7876" i="8"/>
  <c r="L7876" i="8" s="1"/>
  <c r="J7876" i="8"/>
  <c r="O7876" i="8" s="1"/>
  <c r="I7876" i="8"/>
  <c r="N7876" i="8" s="1"/>
  <c r="H7876" i="8"/>
  <c r="M7876" i="8" s="1"/>
  <c r="F7876" i="8"/>
  <c r="K7876" i="8" s="1"/>
  <c r="J7857" i="8"/>
  <c r="O7857" i="8" s="1"/>
  <c r="I7857" i="8"/>
  <c r="N7857" i="8" s="1"/>
  <c r="H7857" i="8"/>
  <c r="M7857" i="8" s="1"/>
  <c r="G7857" i="8"/>
  <c r="L7857" i="8" s="1"/>
  <c r="F7857" i="8"/>
  <c r="K7857" i="8" s="1"/>
  <c r="J7836" i="8"/>
  <c r="O7836" i="8" s="1"/>
  <c r="I7836" i="8"/>
  <c r="N7836" i="8" s="1"/>
  <c r="H7836" i="8"/>
  <c r="M7836" i="8" s="1"/>
  <c r="G7836" i="8"/>
  <c r="L7836" i="8" s="1"/>
  <c r="F7836" i="8"/>
  <c r="K7836" i="8" s="1"/>
  <c r="G7818" i="8"/>
  <c r="L7818" i="8" s="1"/>
  <c r="F7818" i="8"/>
  <c r="K7818" i="8" s="1"/>
  <c r="J7818" i="8"/>
  <c r="O7818" i="8" s="1"/>
  <c r="I7818" i="8"/>
  <c r="N7818" i="8" s="1"/>
  <c r="H7818" i="8"/>
  <c r="M7818" i="8" s="1"/>
  <c r="J7799" i="8"/>
  <c r="O7799" i="8" s="1"/>
  <c r="I7799" i="8"/>
  <c r="N7799" i="8" s="1"/>
  <c r="H7799" i="8"/>
  <c r="M7799" i="8" s="1"/>
  <c r="G7799" i="8"/>
  <c r="L7799" i="8" s="1"/>
  <c r="F7799" i="8"/>
  <c r="K7799" i="8" s="1"/>
  <c r="H7777" i="8"/>
  <c r="M7777" i="8" s="1"/>
  <c r="G7777" i="8"/>
  <c r="L7777" i="8" s="1"/>
  <c r="F7777" i="8"/>
  <c r="K7777" i="8" s="1"/>
  <c r="J7777" i="8"/>
  <c r="O7777" i="8" s="1"/>
  <c r="I7777" i="8"/>
  <c r="N7777" i="8" s="1"/>
  <c r="J7755" i="8"/>
  <c r="O7755" i="8" s="1"/>
  <c r="I7755" i="8"/>
  <c r="N7755" i="8" s="1"/>
  <c r="H7755" i="8"/>
  <c r="M7755" i="8" s="1"/>
  <c r="G7755" i="8"/>
  <c r="L7755" i="8" s="1"/>
  <c r="F7755" i="8"/>
  <c r="K7755" i="8" s="1"/>
  <c r="I7738" i="8"/>
  <c r="N7738" i="8" s="1"/>
  <c r="G7738" i="8"/>
  <c r="L7738" i="8" s="1"/>
  <c r="F7738" i="8"/>
  <c r="K7738" i="8" s="1"/>
  <c r="J7738" i="8"/>
  <c r="O7738" i="8" s="1"/>
  <c r="H7738" i="8"/>
  <c r="M7738" i="8" s="1"/>
  <c r="I7718" i="8"/>
  <c r="N7718" i="8" s="1"/>
  <c r="J7718" i="8"/>
  <c r="O7718" i="8" s="1"/>
  <c r="H7718" i="8"/>
  <c r="M7718" i="8" s="1"/>
  <c r="G7718" i="8"/>
  <c r="L7718" i="8" s="1"/>
  <c r="F7718" i="8"/>
  <c r="K7718" i="8" s="1"/>
  <c r="J7695" i="8"/>
  <c r="O7695" i="8" s="1"/>
  <c r="I7695" i="8"/>
  <c r="N7695" i="8" s="1"/>
  <c r="H7695" i="8"/>
  <c r="M7695" i="8" s="1"/>
  <c r="G7695" i="8"/>
  <c r="L7695" i="8" s="1"/>
  <c r="F7695" i="8"/>
  <c r="K7695" i="8" s="1"/>
  <c r="J7676" i="8"/>
  <c r="O7676" i="8" s="1"/>
  <c r="I7676" i="8"/>
  <c r="N7676" i="8" s="1"/>
  <c r="H7676" i="8"/>
  <c r="M7676" i="8" s="1"/>
  <c r="G7676" i="8"/>
  <c r="L7676" i="8" s="1"/>
  <c r="F7676" i="8"/>
  <c r="K7676" i="8" s="1"/>
  <c r="J7657" i="8"/>
  <c r="O7657" i="8" s="1"/>
  <c r="F7657" i="8"/>
  <c r="K7657" i="8" s="1"/>
  <c r="I7657" i="8"/>
  <c r="N7657" i="8" s="1"/>
  <c r="H7657" i="8"/>
  <c r="M7657" i="8" s="1"/>
  <c r="G7657" i="8"/>
  <c r="L7657" i="8" s="1"/>
  <c r="G7636" i="8"/>
  <c r="L7636" i="8" s="1"/>
  <c r="J7636" i="8"/>
  <c r="O7636" i="8" s="1"/>
  <c r="I7636" i="8"/>
  <c r="N7636" i="8" s="1"/>
  <c r="F7636" i="8"/>
  <c r="K7636" i="8" s="1"/>
  <c r="H7636" i="8"/>
  <c r="M7636" i="8" s="1"/>
  <c r="J7617" i="8"/>
  <c r="O7617" i="8" s="1"/>
  <c r="F7617" i="8"/>
  <c r="K7617" i="8" s="1"/>
  <c r="I7617" i="8"/>
  <c r="N7617" i="8" s="1"/>
  <c r="H7617" i="8"/>
  <c r="M7617" i="8" s="1"/>
  <c r="G7617" i="8"/>
  <c r="L7617" i="8" s="1"/>
  <c r="H7595" i="8"/>
  <c r="M7595" i="8" s="1"/>
  <c r="F7595" i="8"/>
  <c r="K7595" i="8" s="1"/>
  <c r="J7595" i="8"/>
  <c r="O7595" i="8" s="1"/>
  <c r="I7595" i="8"/>
  <c r="N7595" i="8" s="1"/>
  <c r="G7595" i="8"/>
  <c r="L7595" i="8" s="1"/>
  <c r="J7575" i="8"/>
  <c r="O7575" i="8" s="1"/>
  <c r="I7575" i="8"/>
  <c r="N7575" i="8" s="1"/>
  <c r="H7575" i="8"/>
  <c r="M7575" i="8" s="1"/>
  <c r="G7575" i="8"/>
  <c r="L7575" i="8" s="1"/>
  <c r="F7575" i="8"/>
  <c r="K7575" i="8" s="1"/>
  <c r="G7556" i="8"/>
  <c r="L7556" i="8" s="1"/>
  <c r="J7556" i="8"/>
  <c r="O7556" i="8" s="1"/>
  <c r="I7556" i="8"/>
  <c r="N7556" i="8" s="1"/>
  <c r="H7556" i="8"/>
  <c r="M7556" i="8" s="1"/>
  <c r="F7556" i="8"/>
  <c r="K7556" i="8" s="1"/>
  <c r="H7537" i="8"/>
  <c r="M7537" i="8" s="1"/>
  <c r="G7537" i="8"/>
  <c r="L7537" i="8" s="1"/>
  <c r="F7537" i="8"/>
  <c r="K7537" i="8" s="1"/>
  <c r="J7537" i="8"/>
  <c r="O7537" i="8" s="1"/>
  <c r="I7537" i="8"/>
  <c r="N7537" i="8" s="1"/>
  <c r="I7514" i="8"/>
  <c r="N7514" i="8" s="1"/>
  <c r="G7514" i="8"/>
  <c r="L7514" i="8" s="1"/>
  <c r="J7514" i="8"/>
  <c r="O7514" i="8" s="1"/>
  <c r="H7514" i="8"/>
  <c r="M7514" i="8" s="1"/>
  <c r="F7514" i="8"/>
  <c r="K7514" i="8" s="1"/>
  <c r="J7496" i="8"/>
  <c r="O7496" i="8" s="1"/>
  <c r="I7496" i="8"/>
  <c r="N7496" i="8" s="1"/>
  <c r="H7496" i="8"/>
  <c r="M7496" i="8" s="1"/>
  <c r="G7496" i="8"/>
  <c r="L7496" i="8" s="1"/>
  <c r="F7496" i="8"/>
  <c r="K7496" i="8" s="1"/>
  <c r="J7478" i="8"/>
  <c r="O7478" i="8" s="1"/>
  <c r="F7478" i="8"/>
  <c r="K7478" i="8" s="1"/>
  <c r="I7478" i="8"/>
  <c r="N7478" i="8" s="1"/>
  <c r="H7478" i="8"/>
  <c r="M7478" i="8" s="1"/>
  <c r="G7478" i="8"/>
  <c r="L7478" i="8" s="1"/>
  <c r="J7458" i="8"/>
  <c r="O7458" i="8" s="1"/>
  <c r="I7458" i="8"/>
  <c r="N7458" i="8" s="1"/>
  <c r="H7458" i="8"/>
  <c r="M7458" i="8" s="1"/>
  <c r="G7458" i="8"/>
  <c r="L7458" i="8" s="1"/>
  <c r="F7458" i="8"/>
  <c r="K7458" i="8" s="1"/>
  <c r="G7434" i="8"/>
  <c r="L7434" i="8" s="1"/>
  <c r="J7434" i="8"/>
  <c r="O7434" i="8" s="1"/>
  <c r="I7434" i="8"/>
  <c r="N7434" i="8" s="1"/>
  <c r="H7434" i="8"/>
  <c r="M7434" i="8" s="1"/>
  <c r="F7434" i="8"/>
  <c r="K7434" i="8" s="1"/>
  <c r="G7416" i="8"/>
  <c r="L7416" i="8" s="1"/>
  <c r="F7416" i="8"/>
  <c r="K7416" i="8" s="1"/>
  <c r="I7416" i="8"/>
  <c r="N7416" i="8" s="1"/>
  <c r="J7416" i="8"/>
  <c r="O7416" i="8" s="1"/>
  <c r="H7416" i="8"/>
  <c r="M7416" i="8" s="1"/>
  <c r="J7397" i="8"/>
  <c r="O7397" i="8" s="1"/>
  <c r="I7397" i="8"/>
  <c r="N7397" i="8" s="1"/>
  <c r="H7397" i="8"/>
  <c r="M7397" i="8" s="1"/>
  <c r="G7397" i="8"/>
  <c r="L7397" i="8" s="1"/>
  <c r="F7397" i="8"/>
  <c r="K7397" i="8" s="1"/>
  <c r="I7374" i="8"/>
  <c r="N7374" i="8" s="1"/>
  <c r="H7374" i="8"/>
  <c r="M7374" i="8" s="1"/>
  <c r="G7374" i="8"/>
  <c r="L7374" i="8" s="1"/>
  <c r="F7374" i="8"/>
  <c r="K7374" i="8" s="1"/>
  <c r="J7374" i="8"/>
  <c r="O7374" i="8" s="1"/>
  <c r="G7356" i="8"/>
  <c r="L7356" i="8" s="1"/>
  <c r="F7356" i="8"/>
  <c r="K7356" i="8" s="1"/>
  <c r="J7356" i="8"/>
  <c r="O7356" i="8" s="1"/>
  <c r="I7356" i="8"/>
  <c r="N7356" i="8" s="1"/>
  <c r="H7356" i="8"/>
  <c r="M7356" i="8" s="1"/>
  <c r="G7336" i="8"/>
  <c r="L7336" i="8" s="1"/>
  <c r="F7336" i="8"/>
  <c r="K7336" i="8" s="1"/>
  <c r="I7336" i="8"/>
  <c r="N7336" i="8" s="1"/>
  <c r="J7336" i="8"/>
  <c r="O7336" i="8" s="1"/>
  <c r="H7336" i="8"/>
  <c r="M7336" i="8" s="1"/>
  <c r="J7318" i="8"/>
  <c r="O7318" i="8" s="1"/>
  <c r="I7318" i="8"/>
  <c r="N7318" i="8" s="1"/>
  <c r="H7318" i="8"/>
  <c r="M7318" i="8" s="1"/>
  <c r="G7318" i="8"/>
  <c r="L7318" i="8" s="1"/>
  <c r="F7318" i="8"/>
  <c r="K7318" i="8" s="1"/>
  <c r="J7298" i="8"/>
  <c r="O7298" i="8" s="1"/>
  <c r="I7298" i="8"/>
  <c r="N7298" i="8" s="1"/>
  <c r="H7298" i="8"/>
  <c r="M7298" i="8" s="1"/>
  <c r="G7298" i="8"/>
  <c r="L7298" i="8" s="1"/>
  <c r="F7298" i="8"/>
  <c r="K7298" i="8" s="1"/>
  <c r="I7276" i="8"/>
  <c r="N7276" i="8" s="1"/>
  <c r="H7276" i="8"/>
  <c r="M7276" i="8" s="1"/>
  <c r="G7276" i="8"/>
  <c r="L7276" i="8" s="1"/>
  <c r="F7276" i="8"/>
  <c r="K7276" i="8" s="1"/>
  <c r="J7276" i="8"/>
  <c r="O7276" i="8" s="1"/>
  <c r="J7258" i="8"/>
  <c r="O7258" i="8" s="1"/>
  <c r="I7258" i="8"/>
  <c r="N7258" i="8" s="1"/>
  <c r="F7258" i="8"/>
  <c r="K7258" i="8" s="1"/>
  <c r="G7258" i="8"/>
  <c r="L7258" i="8" s="1"/>
  <c r="H7258" i="8"/>
  <c r="M7258" i="8" s="1"/>
  <c r="J7238" i="8"/>
  <c r="O7238" i="8" s="1"/>
  <c r="I7238" i="8"/>
  <c r="N7238" i="8" s="1"/>
  <c r="H7238" i="8"/>
  <c r="M7238" i="8" s="1"/>
  <c r="G7238" i="8"/>
  <c r="L7238" i="8" s="1"/>
  <c r="F7238" i="8"/>
  <c r="K7238" i="8" s="1"/>
  <c r="I7216" i="8"/>
  <c r="N7216" i="8" s="1"/>
  <c r="H7216" i="8"/>
  <c r="M7216" i="8" s="1"/>
  <c r="G7216" i="8"/>
  <c r="L7216" i="8" s="1"/>
  <c r="F7216" i="8"/>
  <c r="K7216" i="8" s="1"/>
  <c r="J7216" i="8"/>
  <c r="O7216" i="8" s="1"/>
  <c r="I7196" i="8"/>
  <c r="N7196" i="8" s="1"/>
  <c r="H7196" i="8"/>
  <c r="M7196" i="8" s="1"/>
  <c r="G7196" i="8"/>
  <c r="L7196" i="8" s="1"/>
  <c r="F7196" i="8"/>
  <c r="K7196" i="8" s="1"/>
  <c r="J7196" i="8"/>
  <c r="O7196" i="8" s="1"/>
  <c r="J7177" i="8"/>
  <c r="O7177" i="8" s="1"/>
  <c r="I7177" i="8"/>
  <c r="N7177" i="8" s="1"/>
  <c r="H7177" i="8"/>
  <c r="M7177" i="8" s="1"/>
  <c r="G7177" i="8"/>
  <c r="L7177" i="8" s="1"/>
  <c r="F7177" i="8"/>
  <c r="K7177" i="8" s="1"/>
  <c r="F7155" i="8"/>
  <c r="K7155" i="8" s="1"/>
  <c r="J7155" i="8"/>
  <c r="O7155" i="8" s="1"/>
  <c r="I7155" i="8"/>
  <c r="N7155" i="8" s="1"/>
  <c r="H7155" i="8"/>
  <c r="M7155" i="8" s="1"/>
  <c r="G7155" i="8"/>
  <c r="L7155" i="8" s="1"/>
  <c r="I7136" i="8"/>
  <c r="N7136" i="8" s="1"/>
  <c r="H7136" i="8"/>
  <c r="M7136" i="8" s="1"/>
  <c r="J7136" i="8"/>
  <c r="O7136" i="8" s="1"/>
  <c r="G7136" i="8"/>
  <c r="L7136" i="8" s="1"/>
  <c r="F7136" i="8"/>
  <c r="K7136" i="8" s="1"/>
  <c r="J7116" i="8"/>
  <c r="O7116" i="8" s="1"/>
  <c r="I7116" i="8"/>
  <c r="N7116" i="8" s="1"/>
  <c r="H7116" i="8"/>
  <c r="M7116" i="8" s="1"/>
  <c r="G7116" i="8"/>
  <c r="L7116" i="8" s="1"/>
  <c r="F7116" i="8"/>
  <c r="K7116" i="8" s="1"/>
  <c r="I7099" i="8"/>
  <c r="N7099" i="8" s="1"/>
  <c r="G7099" i="8"/>
  <c r="L7099" i="8" s="1"/>
  <c r="F7099" i="8"/>
  <c r="K7099" i="8" s="1"/>
  <c r="J7099" i="8"/>
  <c r="O7099" i="8" s="1"/>
  <c r="H7099" i="8"/>
  <c r="M7099" i="8" s="1"/>
  <c r="J7076" i="8"/>
  <c r="O7076" i="8" s="1"/>
  <c r="I7076" i="8"/>
  <c r="N7076" i="8" s="1"/>
  <c r="H7076" i="8"/>
  <c r="M7076" i="8" s="1"/>
  <c r="G7076" i="8"/>
  <c r="L7076" i="8" s="1"/>
  <c r="F7076" i="8"/>
  <c r="K7076" i="8" s="1"/>
  <c r="J7056" i="8"/>
  <c r="O7056" i="8" s="1"/>
  <c r="I7056" i="8"/>
  <c r="N7056" i="8" s="1"/>
  <c r="H7056" i="8"/>
  <c r="M7056" i="8" s="1"/>
  <c r="G7056" i="8"/>
  <c r="L7056" i="8" s="1"/>
  <c r="F7056" i="8"/>
  <c r="K7056" i="8" s="1"/>
  <c r="J7037" i="8"/>
  <c r="O7037" i="8" s="1"/>
  <c r="I7037" i="8"/>
  <c r="N7037" i="8" s="1"/>
  <c r="H7037" i="8"/>
  <c r="M7037" i="8" s="1"/>
  <c r="G7037" i="8"/>
  <c r="L7037" i="8" s="1"/>
  <c r="F7037" i="8"/>
  <c r="K7037" i="8" s="1"/>
  <c r="G7015" i="8"/>
  <c r="L7015" i="8" s="1"/>
  <c r="F7015" i="8"/>
  <c r="K7015" i="8" s="1"/>
  <c r="J7015" i="8"/>
  <c r="O7015" i="8" s="1"/>
  <c r="I7015" i="8"/>
  <c r="N7015" i="8" s="1"/>
  <c r="H7015" i="8"/>
  <c r="M7015" i="8" s="1"/>
  <c r="J6996" i="8"/>
  <c r="O6996" i="8" s="1"/>
  <c r="I6996" i="8"/>
  <c r="N6996" i="8" s="1"/>
  <c r="H6996" i="8"/>
  <c r="M6996" i="8" s="1"/>
  <c r="G6996" i="8"/>
  <c r="L6996" i="8" s="1"/>
  <c r="F6996" i="8"/>
  <c r="K6996" i="8" s="1"/>
  <c r="J6976" i="8"/>
  <c r="O6976" i="8" s="1"/>
  <c r="I6976" i="8"/>
  <c r="N6976" i="8" s="1"/>
  <c r="H6976" i="8"/>
  <c r="M6976" i="8" s="1"/>
  <c r="G6976" i="8"/>
  <c r="L6976" i="8" s="1"/>
  <c r="F6976" i="8"/>
  <c r="K6976" i="8" s="1"/>
  <c r="J6956" i="8"/>
  <c r="O6956" i="8" s="1"/>
  <c r="I6956" i="8"/>
  <c r="N6956" i="8" s="1"/>
  <c r="H6956" i="8"/>
  <c r="M6956" i="8" s="1"/>
  <c r="G6956" i="8"/>
  <c r="L6956" i="8" s="1"/>
  <c r="F6956" i="8"/>
  <c r="K6956" i="8" s="1"/>
  <c r="I6939" i="8"/>
  <c r="N6939" i="8" s="1"/>
  <c r="J6939" i="8"/>
  <c r="O6939" i="8" s="1"/>
  <c r="H6939" i="8"/>
  <c r="M6939" i="8" s="1"/>
  <c r="G6939" i="8"/>
  <c r="L6939" i="8" s="1"/>
  <c r="F6939" i="8"/>
  <c r="K6939" i="8" s="1"/>
  <c r="G6915" i="8"/>
  <c r="L6915" i="8" s="1"/>
  <c r="F6915" i="8"/>
  <c r="K6915" i="8" s="1"/>
  <c r="J6915" i="8"/>
  <c r="O6915" i="8" s="1"/>
  <c r="I6915" i="8"/>
  <c r="N6915" i="8" s="1"/>
  <c r="H6915" i="8"/>
  <c r="M6915" i="8" s="1"/>
  <c r="J6896" i="8"/>
  <c r="O6896" i="8" s="1"/>
  <c r="I6896" i="8"/>
  <c r="N6896" i="8" s="1"/>
  <c r="H6896" i="8"/>
  <c r="M6896" i="8" s="1"/>
  <c r="G6896" i="8"/>
  <c r="L6896" i="8" s="1"/>
  <c r="F6896" i="8"/>
  <c r="K6896" i="8" s="1"/>
  <c r="G6875" i="8"/>
  <c r="L6875" i="8" s="1"/>
  <c r="F6875" i="8"/>
  <c r="K6875" i="8" s="1"/>
  <c r="J6875" i="8"/>
  <c r="O6875" i="8" s="1"/>
  <c r="I6875" i="8"/>
  <c r="N6875" i="8" s="1"/>
  <c r="H6875" i="8"/>
  <c r="M6875" i="8" s="1"/>
  <c r="J6856" i="8"/>
  <c r="O6856" i="8" s="1"/>
  <c r="I6856" i="8"/>
  <c r="N6856" i="8" s="1"/>
  <c r="H6856" i="8"/>
  <c r="M6856" i="8" s="1"/>
  <c r="G6856" i="8"/>
  <c r="L6856" i="8" s="1"/>
  <c r="F6856" i="8"/>
  <c r="K6856" i="8" s="1"/>
  <c r="I6839" i="8"/>
  <c r="N6839" i="8" s="1"/>
  <c r="J6839" i="8"/>
  <c r="O6839" i="8" s="1"/>
  <c r="G6839" i="8"/>
  <c r="L6839" i="8" s="1"/>
  <c r="F6839" i="8"/>
  <c r="K6839" i="8" s="1"/>
  <c r="H6839" i="8"/>
  <c r="M6839" i="8" s="1"/>
  <c r="I6819" i="8"/>
  <c r="N6819" i="8" s="1"/>
  <c r="J6819" i="8"/>
  <c r="O6819" i="8" s="1"/>
  <c r="H6819" i="8"/>
  <c r="M6819" i="8" s="1"/>
  <c r="G6819" i="8"/>
  <c r="L6819" i="8" s="1"/>
  <c r="F6819" i="8"/>
  <c r="K6819" i="8" s="1"/>
  <c r="J6796" i="8"/>
  <c r="O6796" i="8" s="1"/>
  <c r="I6796" i="8"/>
  <c r="N6796" i="8" s="1"/>
  <c r="H6796" i="8"/>
  <c r="M6796" i="8" s="1"/>
  <c r="G6796" i="8"/>
  <c r="L6796" i="8" s="1"/>
  <c r="F6796" i="8"/>
  <c r="K6796" i="8" s="1"/>
  <c r="J6776" i="8"/>
  <c r="O6776" i="8" s="1"/>
  <c r="I6776" i="8"/>
  <c r="N6776" i="8" s="1"/>
  <c r="H6776" i="8"/>
  <c r="M6776" i="8" s="1"/>
  <c r="G6776" i="8"/>
  <c r="L6776" i="8" s="1"/>
  <c r="F6776" i="8"/>
  <c r="K6776" i="8" s="1"/>
  <c r="H6754" i="8"/>
  <c r="M6754" i="8" s="1"/>
  <c r="G6754" i="8"/>
  <c r="L6754" i="8" s="1"/>
  <c r="F6754" i="8"/>
  <c r="K6754" i="8" s="1"/>
  <c r="J6754" i="8"/>
  <c r="O6754" i="8" s="1"/>
  <c r="I6754" i="8"/>
  <c r="N6754" i="8" s="1"/>
  <c r="J6738" i="8"/>
  <c r="O6738" i="8" s="1"/>
  <c r="F6738" i="8"/>
  <c r="K6738" i="8" s="1"/>
  <c r="I6738" i="8"/>
  <c r="N6738" i="8" s="1"/>
  <c r="H6738" i="8"/>
  <c r="M6738" i="8" s="1"/>
  <c r="G6738" i="8"/>
  <c r="L6738" i="8" s="1"/>
  <c r="G6715" i="8"/>
  <c r="L6715" i="8" s="1"/>
  <c r="F6715" i="8"/>
  <c r="K6715" i="8" s="1"/>
  <c r="J6715" i="8"/>
  <c r="O6715" i="8" s="1"/>
  <c r="I6715" i="8"/>
  <c r="N6715" i="8" s="1"/>
  <c r="H6715" i="8"/>
  <c r="M6715" i="8" s="1"/>
  <c r="J6696" i="8"/>
  <c r="O6696" i="8" s="1"/>
  <c r="I6696" i="8"/>
  <c r="N6696" i="8" s="1"/>
  <c r="H6696" i="8"/>
  <c r="M6696" i="8" s="1"/>
  <c r="G6696" i="8"/>
  <c r="L6696" i="8" s="1"/>
  <c r="F6696" i="8"/>
  <c r="K6696" i="8" s="1"/>
  <c r="J6674" i="8"/>
  <c r="O6674" i="8" s="1"/>
  <c r="F6674" i="8"/>
  <c r="K6674" i="8" s="1"/>
  <c r="I6674" i="8"/>
  <c r="N6674" i="8" s="1"/>
  <c r="H6674" i="8"/>
  <c r="M6674" i="8" s="1"/>
  <c r="G6674" i="8"/>
  <c r="L6674" i="8" s="1"/>
  <c r="H6654" i="8"/>
  <c r="M6654" i="8" s="1"/>
  <c r="G6654" i="8"/>
  <c r="L6654" i="8" s="1"/>
  <c r="F6654" i="8"/>
  <c r="K6654" i="8" s="1"/>
  <c r="J6654" i="8"/>
  <c r="O6654" i="8" s="1"/>
  <c r="I6654" i="8"/>
  <c r="N6654" i="8" s="1"/>
  <c r="J6636" i="8"/>
  <c r="O6636" i="8" s="1"/>
  <c r="I6636" i="8"/>
  <c r="N6636" i="8" s="1"/>
  <c r="H6636" i="8"/>
  <c r="M6636" i="8" s="1"/>
  <c r="G6636" i="8"/>
  <c r="L6636" i="8" s="1"/>
  <c r="F6636" i="8"/>
  <c r="K6636" i="8" s="1"/>
  <c r="I6619" i="8"/>
  <c r="N6619" i="8" s="1"/>
  <c r="J6619" i="8"/>
  <c r="O6619" i="8" s="1"/>
  <c r="F6619" i="8"/>
  <c r="K6619" i="8" s="1"/>
  <c r="H6619" i="8"/>
  <c r="M6619" i="8" s="1"/>
  <c r="G6619" i="8"/>
  <c r="L6619" i="8" s="1"/>
  <c r="I6599" i="8"/>
  <c r="N6599" i="8" s="1"/>
  <c r="G6599" i="8"/>
  <c r="L6599" i="8" s="1"/>
  <c r="F6599" i="8"/>
  <c r="K6599" i="8" s="1"/>
  <c r="J6599" i="8"/>
  <c r="O6599" i="8" s="1"/>
  <c r="H6599" i="8"/>
  <c r="M6599" i="8" s="1"/>
  <c r="G6577" i="8"/>
  <c r="L6577" i="8" s="1"/>
  <c r="H6577" i="8"/>
  <c r="M6577" i="8" s="1"/>
  <c r="J6577" i="8"/>
  <c r="O6577" i="8" s="1"/>
  <c r="I6577" i="8"/>
  <c r="N6577" i="8" s="1"/>
  <c r="F6577" i="8"/>
  <c r="K6577" i="8" s="1"/>
  <c r="G6557" i="8"/>
  <c r="L6557" i="8" s="1"/>
  <c r="J6557" i="8"/>
  <c r="O6557" i="8" s="1"/>
  <c r="I6557" i="8"/>
  <c r="N6557" i="8" s="1"/>
  <c r="H6557" i="8"/>
  <c r="M6557" i="8" s="1"/>
  <c r="F6557" i="8"/>
  <c r="K6557" i="8" s="1"/>
  <c r="G6537" i="8"/>
  <c r="L6537" i="8" s="1"/>
  <c r="J6537" i="8"/>
  <c r="O6537" i="8" s="1"/>
  <c r="I6537" i="8"/>
  <c r="N6537" i="8" s="1"/>
  <c r="H6537" i="8"/>
  <c r="M6537" i="8" s="1"/>
  <c r="F6537" i="8"/>
  <c r="K6537" i="8" s="1"/>
  <c r="J6516" i="8"/>
  <c r="O6516" i="8" s="1"/>
  <c r="I6516" i="8"/>
  <c r="N6516" i="8" s="1"/>
  <c r="H6516" i="8"/>
  <c r="M6516" i="8" s="1"/>
  <c r="G6516" i="8"/>
  <c r="L6516" i="8" s="1"/>
  <c r="F6516" i="8"/>
  <c r="K6516" i="8" s="1"/>
  <c r="G6497" i="8"/>
  <c r="L6497" i="8" s="1"/>
  <c r="J6497" i="8"/>
  <c r="O6497" i="8" s="1"/>
  <c r="I6497" i="8"/>
  <c r="N6497" i="8" s="1"/>
  <c r="H6497" i="8"/>
  <c r="M6497" i="8" s="1"/>
  <c r="F6497" i="8"/>
  <c r="K6497" i="8" s="1"/>
  <c r="J6475" i="8"/>
  <c r="O6475" i="8" s="1"/>
  <c r="I6475" i="8"/>
  <c r="N6475" i="8" s="1"/>
  <c r="H6475" i="8"/>
  <c r="M6475" i="8" s="1"/>
  <c r="G6475" i="8"/>
  <c r="L6475" i="8" s="1"/>
  <c r="F6475" i="8"/>
  <c r="K6475" i="8" s="1"/>
  <c r="H6454" i="8"/>
  <c r="M6454" i="8" s="1"/>
  <c r="G6454" i="8"/>
  <c r="L6454" i="8" s="1"/>
  <c r="F6454" i="8"/>
  <c r="K6454" i="8" s="1"/>
  <c r="J6454" i="8"/>
  <c r="O6454" i="8" s="1"/>
  <c r="I6454" i="8"/>
  <c r="N6454" i="8" s="1"/>
  <c r="J6436" i="8"/>
  <c r="O6436" i="8" s="1"/>
  <c r="I6436" i="8"/>
  <c r="N6436" i="8" s="1"/>
  <c r="H6436" i="8"/>
  <c r="M6436" i="8" s="1"/>
  <c r="G6436" i="8"/>
  <c r="L6436" i="8" s="1"/>
  <c r="F6436" i="8"/>
  <c r="K6436" i="8" s="1"/>
  <c r="J6416" i="8"/>
  <c r="O6416" i="8" s="1"/>
  <c r="I6416" i="8"/>
  <c r="N6416" i="8" s="1"/>
  <c r="H6416" i="8"/>
  <c r="M6416" i="8" s="1"/>
  <c r="G6416" i="8"/>
  <c r="L6416" i="8" s="1"/>
  <c r="F6416" i="8"/>
  <c r="K6416" i="8" s="1"/>
  <c r="G6393" i="8"/>
  <c r="L6393" i="8" s="1"/>
  <c r="J6393" i="8"/>
  <c r="O6393" i="8" s="1"/>
  <c r="I6393" i="8"/>
  <c r="N6393" i="8" s="1"/>
  <c r="H6393" i="8"/>
  <c r="M6393" i="8" s="1"/>
  <c r="F6393" i="8"/>
  <c r="K6393" i="8" s="1"/>
  <c r="H6374" i="8"/>
  <c r="M6374" i="8" s="1"/>
  <c r="G6374" i="8"/>
  <c r="L6374" i="8" s="1"/>
  <c r="F6374" i="8"/>
  <c r="K6374" i="8" s="1"/>
  <c r="J6374" i="8"/>
  <c r="O6374" i="8" s="1"/>
  <c r="I6374" i="8"/>
  <c r="N6374" i="8" s="1"/>
  <c r="J6355" i="8"/>
  <c r="O6355" i="8" s="1"/>
  <c r="I6355" i="8"/>
  <c r="N6355" i="8" s="1"/>
  <c r="H6355" i="8"/>
  <c r="M6355" i="8" s="1"/>
  <c r="G6355" i="8"/>
  <c r="L6355" i="8" s="1"/>
  <c r="F6355" i="8"/>
  <c r="K6355" i="8" s="1"/>
  <c r="J6335" i="8"/>
  <c r="O6335" i="8" s="1"/>
  <c r="I6335" i="8"/>
  <c r="N6335" i="8" s="1"/>
  <c r="H6335" i="8"/>
  <c r="M6335" i="8" s="1"/>
  <c r="G6335" i="8"/>
  <c r="L6335" i="8" s="1"/>
  <c r="F6335" i="8"/>
  <c r="K6335" i="8" s="1"/>
  <c r="G6317" i="8"/>
  <c r="L6317" i="8" s="1"/>
  <c r="J6317" i="8"/>
  <c r="O6317" i="8" s="1"/>
  <c r="I6317" i="8"/>
  <c r="N6317" i="8" s="1"/>
  <c r="H6317" i="8"/>
  <c r="M6317" i="8" s="1"/>
  <c r="F6317" i="8"/>
  <c r="K6317" i="8" s="1"/>
  <c r="J6295" i="8"/>
  <c r="O6295" i="8" s="1"/>
  <c r="I6295" i="8"/>
  <c r="N6295" i="8" s="1"/>
  <c r="H6295" i="8"/>
  <c r="M6295" i="8" s="1"/>
  <c r="G6295" i="8"/>
  <c r="L6295" i="8" s="1"/>
  <c r="F6295" i="8"/>
  <c r="K6295" i="8" s="1"/>
  <c r="H6274" i="8"/>
  <c r="M6274" i="8" s="1"/>
  <c r="G6274" i="8"/>
  <c r="L6274" i="8" s="1"/>
  <c r="I6274" i="8"/>
  <c r="N6274" i="8" s="1"/>
  <c r="J6274" i="8"/>
  <c r="O6274" i="8" s="1"/>
  <c r="F6274" i="8"/>
  <c r="K6274" i="8" s="1"/>
  <c r="J6257" i="8"/>
  <c r="O6257" i="8" s="1"/>
  <c r="F6257" i="8"/>
  <c r="K6257" i="8" s="1"/>
  <c r="I6257" i="8"/>
  <c r="N6257" i="8" s="1"/>
  <c r="H6257" i="8"/>
  <c r="M6257" i="8" s="1"/>
  <c r="G6257" i="8"/>
  <c r="L6257" i="8" s="1"/>
  <c r="G6234" i="8"/>
  <c r="L6234" i="8" s="1"/>
  <c r="F6234" i="8"/>
  <c r="K6234" i="8" s="1"/>
  <c r="J6234" i="8"/>
  <c r="O6234" i="8" s="1"/>
  <c r="I6234" i="8"/>
  <c r="N6234" i="8" s="1"/>
  <c r="H6234" i="8"/>
  <c r="M6234" i="8" s="1"/>
  <c r="J6215" i="8"/>
  <c r="O6215" i="8" s="1"/>
  <c r="I6215" i="8"/>
  <c r="N6215" i="8" s="1"/>
  <c r="H6215" i="8"/>
  <c r="M6215" i="8" s="1"/>
  <c r="F6215" i="8"/>
  <c r="K6215" i="8" s="1"/>
  <c r="G6215" i="8"/>
  <c r="L6215" i="8" s="1"/>
  <c r="G6196" i="8"/>
  <c r="L6196" i="8" s="1"/>
  <c r="I6196" i="8"/>
  <c r="N6196" i="8" s="1"/>
  <c r="J6196" i="8"/>
  <c r="O6196" i="8" s="1"/>
  <c r="H6196" i="8"/>
  <c r="M6196" i="8" s="1"/>
  <c r="F6196" i="8"/>
  <c r="K6196" i="8" s="1"/>
  <c r="G6176" i="8"/>
  <c r="L6176" i="8" s="1"/>
  <c r="I6176" i="8"/>
  <c r="N6176" i="8" s="1"/>
  <c r="H6176" i="8"/>
  <c r="M6176" i="8" s="1"/>
  <c r="F6176" i="8"/>
  <c r="K6176" i="8" s="1"/>
  <c r="J6176" i="8"/>
  <c r="O6176" i="8" s="1"/>
  <c r="I6158" i="8"/>
  <c r="N6158" i="8" s="1"/>
  <c r="G6158" i="8"/>
  <c r="L6158" i="8" s="1"/>
  <c r="F6158" i="8"/>
  <c r="K6158" i="8" s="1"/>
  <c r="J6158" i="8"/>
  <c r="O6158" i="8" s="1"/>
  <c r="H6158" i="8"/>
  <c r="M6158" i="8" s="1"/>
  <c r="G6136" i="8"/>
  <c r="L6136" i="8" s="1"/>
  <c r="I6136" i="8"/>
  <c r="N6136" i="8" s="1"/>
  <c r="H6136" i="8"/>
  <c r="M6136" i="8" s="1"/>
  <c r="F6136" i="8"/>
  <c r="K6136" i="8" s="1"/>
  <c r="J6136" i="8"/>
  <c r="O6136" i="8" s="1"/>
  <c r="I6118" i="8"/>
  <c r="N6118" i="8" s="1"/>
  <c r="J6118" i="8"/>
  <c r="O6118" i="8" s="1"/>
  <c r="H6118" i="8"/>
  <c r="M6118" i="8" s="1"/>
  <c r="G6118" i="8"/>
  <c r="L6118" i="8" s="1"/>
  <c r="F6118" i="8"/>
  <c r="K6118" i="8" s="1"/>
  <c r="F6099" i="8"/>
  <c r="K6099" i="8" s="1"/>
  <c r="J6099" i="8"/>
  <c r="O6099" i="8" s="1"/>
  <c r="I6099" i="8"/>
  <c r="N6099" i="8" s="1"/>
  <c r="H6099" i="8"/>
  <c r="M6099" i="8" s="1"/>
  <c r="G6099" i="8"/>
  <c r="L6099" i="8" s="1"/>
  <c r="I6078" i="8"/>
  <c r="N6078" i="8" s="1"/>
  <c r="G6078" i="8"/>
  <c r="L6078" i="8" s="1"/>
  <c r="F6078" i="8"/>
  <c r="K6078" i="8" s="1"/>
  <c r="J6078" i="8"/>
  <c r="O6078" i="8" s="1"/>
  <c r="H6078" i="8"/>
  <c r="M6078" i="8" s="1"/>
  <c r="J6054" i="8"/>
  <c r="O6054" i="8" s="1"/>
  <c r="I6054" i="8"/>
  <c r="N6054" i="8" s="1"/>
  <c r="H6054" i="8"/>
  <c r="M6054" i="8" s="1"/>
  <c r="G6054" i="8"/>
  <c r="L6054" i="8" s="1"/>
  <c r="F6054" i="8"/>
  <c r="K6054" i="8" s="1"/>
  <c r="F6035" i="8"/>
  <c r="K6035" i="8" s="1"/>
  <c r="H6035" i="8"/>
  <c r="M6035" i="8" s="1"/>
  <c r="I6035" i="8"/>
  <c r="N6035" i="8" s="1"/>
  <c r="J6035" i="8"/>
  <c r="O6035" i="8" s="1"/>
  <c r="G6035" i="8"/>
  <c r="L6035" i="8" s="1"/>
  <c r="G6016" i="8"/>
  <c r="L6016" i="8" s="1"/>
  <c r="F6016" i="8"/>
  <c r="K6016" i="8" s="1"/>
  <c r="J6016" i="8"/>
  <c r="O6016" i="8" s="1"/>
  <c r="I6016" i="8"/>
  <c r="N6016" i="8" s="1"/>
  <c r="H6016" i="8"/>
  <c r="M6016" i="8" s="1"/>
  <c r="J5999" i="8"/>
  <c r="O5999" i="8" s="1"/>
  <c r="F5999" i="8"/>
  <c r="K5999" i="8" s="1"/>
  <c r="G5999" i="8"/>
  <c r="L5999" i="8" s="1"/>
  <c r="H5999" i="8"/>
  <c r="M5999" i="8" s="1"/>
  <c r="I5999" i="8"/>
  <c r="N5999" i="8" s="1"/>
  <c r="G5976" i="8"/>
  <c r="L5976" i="8" s="1"/>
  <c r="I5976" i="8"/>
  <c r="N5976" i="8" s="1"/>
  <c r="H5976" i="8"/>
  <c r="M5976" i="8" s="1"/>
  <c r="F5976" i="8"/>
  <c r="K5976" i="8" s="1"/>
  <c r="J5976" i="8"/>
  <c r="O5976" i="8" s="1"/>
  <c r="J5957" i="8"/>
  <c r="O5957" i="8" s="1"/>
  <c r="F5957" i="8"/>
  <c r="K5957" i="8" s="1"/>
  <c r="I5957" i="8"/>
  <c r="N5957" i="8" s="1"/>
  <c r="H5957" i="8"/>
  <c r="M5957" i="8" s="1"/>
  <c r="G5957" i="8"/>
  <c r="L5957" i="8" s="1"/>
  <c r="J5934" i="8"/>
  <c r="O5934" i="8" s="1"/>
  <c r="I5934" i="8"/>
  <c r="N5934" i="8" s="1"/>
  <c r="H5934" i="8"/>
  <c r="M5934" i="8" s="1"/>
  <c r="G5934" i="8"/>
  <c r="L5934" i="8" s="1"/>
  <c r="F5934" i="8"/>
  <c r="K5934" i="8" s="1"/>
  <c r="J5914" i="8"/>
  <c r="O5914" i="8" s="1"/>
  <c r="I5914" i="8"/>
  <c r="N5914" i="8" s="1"/>
  <c r="H5914" i="8"/>
  <c r="M5914" i="8" s="1"/>
  <c r="G5914" i="8"/>
  <c r="L5914" i="8" s="1"/>
  <c r="F5914" i="8"/>
  <c r="K5914" i="8" s="1"/>
  <c r="J5895" i="8"/>
  <c r="O5895" i="8" s="1"/>
  <c r="I5895" i="8"/>
  <c r="N5895" i="8" s="1"/>
  <c r="H5895" i="8"/>
  <c r="M5895" i="8" s="1"/>
  <c r="G5895" i="8"/>
  <c r="L5895" i="8" s="1"/>
  <c r="F5895" i="8"/>
  <c r="K5895" i="8" s="1"/>
  <c r="J5874" i="8"/>
  <c r="O5874" i="8" s="1"/>
  <c r="I5874" i="8"/>
  <c r="N5874" i="8" s="1"/>
  <c r="H5874" i="8"/>
  <c r="M5874" i="8" s="1"/>
  <c r="G5874" i="8"/>
  <c r="L5874" i="8" s="1"/>
  <c r="F5874" i="8"/>
  <c r="K5874" i="8" s="1"/>
  <c r="J5859" i="8"/>
  <c r="O5859" i="8" s="1"/>
  <c r="I5859" i="8"/>
  <c r="N5859" i="8" s="1"/>
  <c r="H5859" i="8"/>
  <c r="M5859" i="8" s="1"/>
  <c r="G5859" i="8"/>
  <c r="L5859" i="8" s="1"/>
  <c r="F5859" i="8"/>
  <c r="K5859" i="8" s="1"/>
  <c r="J5836" i="8"/>
  <c r="O5836" i="8" s="1"/>
  <c r="F5836" i="8"/>
  <c r="K5836" i="8" s="1"/>
  <c r="I5836" i="8"/>
  <c r="N5836" i="8" s="1"/>
  <c r="H5836" i="8"/>
  <c r="M5836" i="8" s="1"/>
  <c r="G5836" i="8"/>
  <c r="L5836" i="8" s="1"/>
  <c r="J5814" i="8"/>
  <c r="O5814" i="8" s="1"/>
  <c r="I5814" i="8"/>
  <c r="N5814" i="8" s="1"/>
  <c r="H5814" i="8"/>
  <c r="M5814" i="8" s="1"/>
  <c r="G5814" i="8"/>
  <c r="L5814" i="8" s="1"/>
  <c r="F5814" i="8"/>
  <c r="K5814" i="8" s="1"/>
  <c r="J5796" i="8"/>
  <c r="O5796" i="8" s="1"/>
  <c r="F5796" i="8"/>
  <c r="K5796" i="8" s="1"/>
  <c r="I5796" i="8"/>
  <c r="N5796" i="8" s="1"/>
  <c r="H5796" i="8"/>
  <c r="M5796" i="8" s="1"/>
  <c r="G5796" i="8"/>
  <c r="L5796" i="8" s="1"/>
  <c r="J5776" i="8"/>
  <c r="O5776" i="8" s="1"/>
  <c r="F5776" i="8"/>
  <c r="K5776" i="8" s="1"/>
  <c r="I5776" i="8"/>
  <c r="N5776" i="8" s="1"/>
  <c r="H5776" i="8"/>
  <c r="M5776" i="8" s="1"/>
  <c r="G5776" i="8"/>
  <c r="L5776" i="8" s="1"/>
  <c r="J5756" i="8"/>
  <c r="O5756" i="8" s="1"/>
  <c r="F5756" i="8"/>
  <c r="K5756" i="8" s="1"/>
  <c r="I5756" i="8"/>
  <c r="N5756" i="8" s="1"/>
  <c r="H5756" i="8"/>
  <c r="M5756" i="8" s="1"/>
  <c r="G5756" i="8"/>
  <c r="L5756" i="8" s="1"/>
  <c r="J5736" i="8"/>
  <c r="O5736" i="8" s="1"/>
  <c r="F5736" i="8"/>
  <c r="K5736" i="8" s="1"/>
  <c r="H5736" i="8"/>
  <c r="M5736" i="8" s="1"/>
  <c r="G5736" i="8"/>
  <c r="L5736" i="8" s="1"/>
  <c r="I5736" i="8"/>
  <c r="N5736" i="8" s="1"/>
  <c r="I5717" i="8"/>
  <c r="N5717" i="8" s="1"/>
  <c r="F5717" i="8"/>
  <c r="K5717" i="8" s="1"/>
  <c r="H5717" i="8"/>
  <c r="M5717" i="8" s="1"/>
  <c r="J5717" i="8"/>
  <c r="O5717" i="8" s="1"/>
  <c r="G5717" i="8"/>
  <c r="L5717" i="8" s="1"/>
  <c r="J5694" i="8"/>
  <c r="O5694" i="8" s="1"/>
  <c r="I5694" i="8"/>
  <c r="N5694" i="8" s="1"/>
  <c r="H5694" i="8"/>
  <c r="M5694" i="8" s="1"/>
  <c r="G5694" i="8"/>
  <c r="L5694" i="8" s="1"/>
  <c r="F5694" i="8"/>
  <c r="K5694" i="8" s="1"/>
  <c r="J5676" i="8"/>
  <c r="O5676" i="8" s="1"/>
  <c r="F5676" i="8"/>
  <c r="K5676" i="8" s="1"/>
  <c r="G5676" i="8"/>
  <c r="L5676" i="8" s="1"/>
  <c r="I5676" i="8"/>
  <c r="N5676" i="8" s="1"/>
  <c r="H5676" i="8"/>
  <c r="M5676" i="8" s="1"/>
  <c r="I5657" i="8"/>
  <c r="N5657" i="8" s="1"/>
  <c r="G5657" i="8"/>
  <c r="L5657" i="8" s="1"/>
  <c r="J5657" i="8"/>
  <c r="O5657" i="8" s="1"/>
  <c r="H5657" i="8"/>
  <c r="M5657" i="8" s="1"/>
  <c r="F5657" i="8"/>
  <c r="K5657" i="8" s="1"/>
  <c r="G5635" i="8"/>
  <c r="L5635" i="8" s="1"/>
  <c r="J5635" i="8"/>
  <c r="O5635" i="8" s="1"/>
  <c r="I5635" i="8"/>
  <c r="N5635" i="8" s="1"/>
  <c r="H5635" i="8"/>
  <c r="M5635" i="8" s="1"/>
  <c r="F5635" i="8"/>
  <c r="K5635" i="8" s="1"/>
  <c r="I5619" i="8"/>
  <c r="N5619" i="8" s="1"/>
  <c r="J5619" i="8"/>
  <c r="O5619" i="8" s="1"/>
  <c r="H5619" i="8"/>
  <c r="M5619" i="8" s="1"/>
  <c r="G5619" i="8"/>
  <c r="L5619" i="8" s="1"/>
  <c r="F5619" i="8"/>
  <c r="K5619" i="8" s="1"/>
  <c r="G5595" i="8"/>
  <c r="L5595" i="8" s="1"/>
  <c r="F5595" i="8"/>
  <c r="K5595" i="8" s="1"/>
  <c r="I5595" i="8"/>
  <c r="N5595" i="8" s="1"/>
  <c r="H5595" i="8"/>
  <c r="M5595" i="8" s="1"/>
  <c r="J5595" i="8"/>
  <c r="O5595" i="8" s="1"/>
  <c r="H5574" i="8"/>
  <c r="M5574" i="8" s="1"/>
  <c r="G5574" i="8"/>
  <c r="L5574" i="8" s="1"/>
  <c r="F5574" i="8"/>
  <c r="K5574" i="8" s="1"/>
  <c r="J5574" i="8"/>
  <c r="O5574" i="8" s="1"/>
  <c r="I5574" i="8"/>
  <c r="N5574" i="8" s="1"/>
  <c r="I5557" i="8"/>
  <c r="N5557" i="8" s="1"/>
  <c r="G5557" i="8"/>
  <c r="L5557" i="8" s="1"/>
  <c r="F5557" i="8"/>
  <c r="K5557" i="8" s="1"/>
  <c r="J5557" i="8"/>
  <c r="O5557" i="8" s="1"/>
  <c r="H5557" i="8"/>
  <c r="M5557" i="8" s="1"/>
  <c r="J5536" i="8"/>
  <c r="O5536" i="8" s="1"/>
  <c r="F5536" i="8"/>
  <c r="K5536" i="8" s="1"/>
  <c r="I5536" i="8"/>
  <c r="N5536" i="8" s="1"/>
  <c r="H5536" i="8"/>
  <c r="M5536" i="8" s="1"/>
  <c r="G5536" i="8"/>
  <c r="L5536" i="8" s="1"/>
  <c r="J5518" i="8"/>
  <c r="O5518" i="8" s="1"/>
  <c r="I5518" i="8"/>
  <c r="N5518" i="8" s="1"/>
  <c r="H5518" i="8"/>
  <c r="M5518" i="8" s="1"/>
  <c r="G5518" i="8"/>
  <c r="L5518" i="8" s="1"/>
  <c r="F5518" i="8"/>
  <c r="K5518" i="8" s="1"/>
  <c r="J5494" i="8"/>
  <c r="O5494" i="8" s="1"/>
  <c r="I5494" i="8"/>
  <c r="N5494" i="8" s="1"/>
  <c r="H5494" i="8"/>
  <c r="M5494" i="8" s="1"/>
  <c r="G5494" i="8"/>
  <c r="L5494" i="8" s="1"/>
  <c r="F5494" i="8"/>
  <c r="K5494" i="8" s="1"/>
  <c r="J5474" i="8"/>
  <c r="O5474" i="8" s="1"/>
  <c r="I5474" i="8"/>
  <c r="N5474" i="8" s="1"/>
  <c r="F5474" i="8"/>
  <c r="K5474" i="8" s="1"/>
  <c r="G5474" i="8"/>
  <c r="L5474" i="8" s="1"/>
  <c r="H5474" i="8"/>
  <c r="M5474" i="8" s="1"/>
  <c r="J5457" i="8"/>
  <c r="O5457" i="8" s="1"/>
  <c r="I5457" i="8"/>
  <c r="N5457" i="8" s="1"/>
  <c r="H5457" i="8"/>
  <c r="M5457" i="8" s="1"/>
  <c r="G5457" i="8"/>
  <c r="L5457" i="8" s="1"/>
  <c r="F5457" i="8"/>
  <c r="K5457" i="8" s="1"/>
  <c r="J5437" i="8"/>
  <c r="O5437" i="8" s="1"/>
  <c r="F5437" i="8"/>
  <c r="K5437" i="8" s="1"/>
  <c r="I5437" i="8"/>
  <c r="N5437" i="8" s="1"/>
  <c r="H5437" i="8"/>
  <c r="M5437" i="8" s="1"/>
  <c r="G5437" i="8"/>
  <c r="L5437" i="8" s="1"/>
  <c r="I5416" i="8"/>
  <c r="N5416" i="8" s="1"/>
  <c r="H5416" i="8"/>
  <c r="M5416" i="8" s="1"/>
  <c r="G5416" i="8"/>
  <c r="L5416" i="8" s="1"/>
  <c r="F5416" i="8"/>
  <c r="K5416" i="8" s="1"/>
  <c r="J5416" i="8"/>
  <c r="O5416" i="8" s="1"/>
  <c r="H5395" i="8"/>
  <c r="M5395" i="8" s="1"/>
  <c r="J5395" i="8"/>
  <c r="O5395" i="8" s="1"/>
  <c r="I5395" i="8"/>
  <c r="N5395" i="8" s="1"/>
  <c r="G5395" i="8"/>
  <c r="L5395" i="8" s="1"/>
  <c r="F5395" i="8"/>
  <c r="K5395" i="8" s="1"/>
  <c r="H5377" i="8"/>
  <c r="M5377" i="8" s="1"/>
  <c r="G5377" i="8"/>
  <c r="L5377" i="8" s="1"/>
  <c r="F5377" i="8"/>
  <c r="K5377" i="8" s="1"/>
  <c r="J5377" i="8"/>
  <c r="O5377" i="8" s="1"/>
  <c r="I5377" i="8"/>
  <c r="N5377" i="8" s="1"/>
  <c r="J5357" i="8"/>
  <c r="O5357" i="8" s="1"/>
  <c r="I5357" i="8"/>
  <c r="N5357" i="8" s="1"/>
  <c r="H5357" i="8"/>
  <c r="M5357" i="8" s="1"/>
  <c r="G5357" i="8"/>
  <c r="L5357" i="8" s="1"/>
  <c r="F5357" i="8"/>
  <c r="K5357" i="8" s="1"/>
  <c r="G5336" i="8"/>
  <c r="L5336" i="8" s="1"/>
  <c r="J5336" i="8"/>
  <c r="O5336" i="8" s="1"/>
  <c r="I5336" i="8"/>
  <c r="N5336" i="8" s="1"/>
  <c r="H5336" i="8"/>
  <c r="M5336" i="8" s="1"/>
  <c r="F5336" i="8"/>
  <c r="K5336" i="8" s="1"/>
  <c r="I5316" i="8"/>
  <c r="N5316" i="8" s="1"/>
  <c r="H5316" i="8"/>
  <c r="M5316" i="8" s="1"/>
  <c r="G5316" i="8"/>
  <c r="L5316" i="8" s="1"/>
  <c r="F5316" i="8"/>
  <c r="K5316" i="8" s="1"/>
  <c r="J5316" i="8"/>
  <c r="O5316" i="8" s="1"/>
  <c r="G5297" i="8"/>
  <c r="L5297" i="8" s="1"/>
  <c r="F5297" i="8"/>
  <c r="K5297" i="8" s="1"/>
  <c r="J5297" i="8"/>
  <c r="O5297" i="8" s="1"/>
  <c r="I5297" i="8"/>
  <c r="N5297" i="8" s="1"/>
  <c r="H5297" i="8"/>
  <c r="M5297" i="8" s="1"/>
  <c r="H5275" i="8"/>
  <c r="M5275" i="8" s="1"/>
  <c r="F5275" i="8"/>
  <c r="K5275" i="8" s="1"/>
  <c r="I5275" i="8"/>
  <c r="N5275" i="8" s="1"/>
  <c r="J5275" i="8"/>
  <c r="O5275" i="8" s="1"/>
  <c r="G5275" i="8"/>
  <c r="L5275" i="8" s="1"/>
  <c r="J5257" i="8"/>
  <c r="O5257" i="8" s="1"/>
  <c r="I5257" i="8"/>
  <c r="N5257" i="8" s="1"/>
  <c r="H5257" i="8"/>
  <c r="M5257" i="8" s="1"/>
  <c r="G5257" i="8"/>
  <c r="L5257" i="8" s="1"/>
  <c r="F5257" i="8"/>
  <c r="K5257" i="8" s="1"/>
  <c r="G5236" i="8"/>
  <c r="L5236" i="8" s="1"/>
  <c r="J5236" i="8"/>
  <c r="O5236" i="8" s="1"/>
  <c r="I5236" i="8"/>
  <c r="N5236" i="8" s="1"/>
  <c r="H5236" i="8"/>
  <c r="M5236" i="8" s="1"/>
  <c r="F5236" i="8"/>
  <c r="K5236" i="8" s="1"/>
  <c r="J5217" i="8"/>
  <c r="O5217" i="8" s="1"/>
  <c r="I5217" i="8"/>
  <c r="N5217" i="8" s="1"/>
  <c r="H5217" i="8"/>
  <c r="M5217" i="8" s="1"/>
  <c r="G5217" i="8"/>
  <c r="L5217" i="8" s="1"/>
  <c r="F5217" i="8"/>
  <c r="K5217" i="8" s="1"/>
  <c r="G5198" i="8"/>
  <c r="L5198" i="8" s="1"/>
  <c r="F5198" i="8"/>
  <c r="K5198" i="8" s="1"/>
  <c r="J5198" i="8"/>
  <c r="O5198" i="8" s="1"/>
  <c r="I5198" i="8"/>
  <c r="N5198" i="8" s="1"/>
  <c r="H5198" i="8"/>
  <c r="M5198" i="8" s="1"/>
  <c r="H5177" i="8"/>
  <c r="M5177" i="8" s="1"/>
  <c r="G5177" i="8"/>
  <c r="L5177" i="8" s="1"/>
  <c r="F5177" i="8"/>
  <c r="K5177" i="8" s="1"/>
  <c r="J5177" i="8"/>
  <c r="O5177" i="8" s="1"/>
  <c r="I5177" i="8"/>
  <c r="N5177" i="8" s="1"/>
  <c r="J5154" i="8"/>
  <c r="O5154" i="8" s="1"/>
  <c r="I5154" i="8"/>
  <c r="N5154" i="8" s="1"/>
  <c r="F5154" i="8"/>
  <c r="K5154" i="8" s="1"/>
  <c r="H5154" i="8"/>
  <c r="M5154" i="8" s="1"/>
  <c r="G5154" i="8"/>
  <c r="L5154" i="8" s="1"/>
  <c r="I5136" i="8"/>
  <c r="N5136" i="8" s="1"/>
  <c r="H5136" i="8"/>
  <c r="M5136" i="8" s="1"/>
  <c r="G5136" i="8"/>
  <c r="L5136" i="8" s="1"/>
  <c r="F5136" i="8"/>
  <c r="K5136" i="8" s="1"/>
  <c r="J5136" i="8"/>
  <c r="O5136" i="8" s="1"/>
  <c r="I5116" i="8"/>
  <c r="N5116" i="8" s="1"/>
  <c r="H5116" i="8"/>
  <c r="M5116" i="8" s="1"/>
  <c r="G5116" i="8"/>
  <c r="L5116" i="8" s="1"/>
  <c r="F5116" i="8"/>
  <c r="K5116" i="8" s="1"/>
  <c r="J5116" i="8"/>
  <c r="O5116" i="8" s="1"/>
  <c r="H5097" i="8"/>
  <c r="M5097" i="8" s="1"/>
  <c r="G5097" i="8"/>
  <c r="L5097" i="8" s="1"/>
  <c r="F5097" i="8"/>
  <c r="K5097" i="8" s="1"/>
  <c r="J5097" i="8"/>
  <c r="O5097" i="8" s="1"/>
  <c r="I5097" i="8"/>
  <c r="N5097" i="8" s="1"/>
  <c r="G5076" i="8"/>
  <c r="L5076" i="8" s="1"/>
  <c r="J5076" i="8"/>
  <c r="O5076" i="8" s="1"/>
  <c r="I5076" i="8"/>
  <c r="N5076" i="8" s="1"/>
  <c r="H5076" i="8"/>
  <c r="M5076" i="8" s="1"/>
  <c r="F5076" i="8"/>
  <c r="K5076" i="8" s="1"/>
  <c r="G5058" i="8"/>
  <c r="L5058" i="8" s="1"/>
  <c r="F5058" i="8"/>
  <c r="K5058" i="8" s="1"/>
  <c r="H5058" i="8"/>
  <c r="M5058" i="8" s="1"/>
  <c r="J5058" i="8"/>
  <c r="O5058" i="8" s="1"/>
  <c r="I5058" i="8"/>
  <c r="N5058" i="8" s="1"/>
  <c r="J5037" i="8"/>
  <c r="O5037" i="8" s="1"/>
  <c r="F5037" i="8"/>
  <c r="K5037" i="8" s="1"/>
  <c r="I5037" i="8"/>
  <c r="N5037" i="8" s="1"/>
  <c r="H5037" i="8"/>
  <c r="M5037" i="8" s="1"/>
  <c r="G5037" i="8"/>
  <c r="L5037" i="8" s="1"/>
  <c r="I5016" i="8"/>
  <c r="N5016" i="8" s="1"/>
  <c r="H5016" i="8"/>
  <c r="M5016" i="8" s="1"/>
  <c r="G5016" i="8"/>
  <c r="L5016" i="8" s="1"/>
  <c r="F5016" i="8"/>
  <c r="K5016" i="8" s="1"/>
  <c r="J5016" i="8"/>
  <c r="O5016" i="8" s="1"/>
  <c r="J4996" i="8"/>
  <c r="O4996" i="8" s="1"/>
  <c r="I4996" i="8"/>
  <c r="N4996" i="8" s="1"/>
  <c r="H4996" i="8"/>
  <c r="M4996" i="8" s="1"/>
  <c r="G4996" i="8"/>
  <c r="L4996" i="8" s="1"/>
  <c r="F4996" i="8"/>
  <c r="K4996" i="8" s="1"/>
  <c r="H4977" i="8"/>
  <c r="M4977" i="8" s="1"/>
  <c r="G4977" i="8"/>
  <c r="L4977" i="8" s="1"/>
  <c r="F4977" i="8"/>
  <c r="K4977" i="8" s="1"/>
  <c r="J4977" i="8"/>
  <c r="O4977" i="8" s="1"/>
  <c r="I4977" i="8"/>
  <c r="N4977" i="8" s="1"/>
  <c r="I4956" i="8"/>
  <c r="N4956" i="8" s="1"/>
  <c r="H4956" i="8"/>
  <c r="M4956" i="8" s="1"/>
  <c r="G4956" i="8"/>
  <c r="L4956" i="8" s="1"/>
  <c r="F4956" i="8"/>
  <c r="K4956" i="8" s="1"/>
  <c r="J4956" i="8"/>
  <c r="O4956" i="8" s="1"/>
  <c r="J4936" i="8"/>
  <c r="O4936" i="8" s="1"/>
  <c r="I4936" i="8"/>
  <c r="N4936" i="8" s="1"/>
  <c r="H4936" i="8"/>
  <c r="M4936" i="8" s="1"/>
  <c r="G4936" i="8"/>
  <c r="L4936" i="8" s="1"/>
  <c r="F4936" i="8"/>
  <c r="K4936" i="8" s="1"/>
  <c r="G4918" i="8"/>
  <c r="L4918" i="8" s="1"/>
  <c r="F4918" i="8"/>
  <c r="K4918" i="8" s="1"/>
  <c r="J4918" i="8"/>
  <c r="O4918" i="8" s="1"/>
  <c r="I4918" i="8"/>
  <c r="N4918" i="8" s="1"/>
  <c r="H4918" i="8"/>
  <c r="M4918" i="8" s="1"/>
  <c r="J4897" i="8"/>
  <c r="O4897" i="8" s="1"/>
  <c r="I4897" i="8"/>
  <c r="N4897" i="8" s="1"/>
  <c r="H4897" i="8"/>
  <c r="M4897" i="8" s="1"/>
  <c r="G4897" i="8"/>
  <c r="L4897" i="8" s="1"/>
  <c r="F4897" i="8"/>
  <c r="K4897" i="8" s="1"/>
  <c r="H4875" i="8"/>
  <c r="M4875" i="8" s="1"/>
  <c r="F4875" i="8"/>
  <c r="K4875" i="8" s="1"/>
  <c r="J4875" i="8"/>
  <c r="O4875" i="8" s="1"/>
  <c r="I4875" i="8"/>
  <c r="N4875" i="8" s="1"/>
  <c r="G4875" i="8"/>
  <c r="L4875" i="8" s="1"/>
  <c r="J8756" i="8"/>
  <c r="O8756" i="8" s="1"/>
  <c r="F8756" i="8"/>
  <c r="K8756" i="8" s="1"/>
  <c r="I8756" i="8"/>
  <c r="N8756" i="8" s="1"/>
  <c r="H8756" i="8"/>
  <c r="M8756" i="8" s="1"/>
  <c r="G8756" i="8"/>
  <c r="L8756" i="8" s="1"/>
  <c r="J8735" i="8"/>
  <c r="O8735" i="8" s="1"/>
  <c r="I8735" i="8"/>
  <c r="N8735" i="8" s="1"/>
  <c r="H8735" i="8"/>
  <c r="M8735" i="8" s="1"/>
  <c r="G8735" i="8"/>
  <c r="L8735" i="8" s="1"/>
  <c r="F8735" i="8"/>
  <c r="K8735" i="8" s="1"/>
  <c r="J8714" i="8"/>
  <c r="O8714" i="8" s="1"/>
  <c r="I8714" i="8"/>
  <c r="N8714" i="8" s="1"/>
  <c r="G8714" i="8"/>
  <c r="L8714" i="8" s="1"/>
  <c r="H8714" i="8"/>
  <c r="M8714" i="8" s="1"/>
  <c r="F8714" i="8"/>
  <c r="K8714" i="8" s="1"/>
  <c r="G8693" i="8"/>
  <c r="L8693" i="8" s="1"/>
  <c r="F8693" i="8"/>
  <c r="K8693" i="8" s="1"/>
  <c r="I8693" i="8"/>
  <c r="N8693" i="8" s="1"/>
  <c r="J8693" i="8"/>
  <c r="O8693" i="8" s="1"/>
  <c r="H8693" i="8"/>
  <c r="M8693" i="8" s="1"/>
  <c r="G8675" i="8"/>
  <c r="L8675" i="8" s="1"/>
  <c r="J8675" i="8"/>
  <c r="O8675" i="8" s="1"/>
  <c r="I8675" i="8"/>
  <c r="N8675" i="8" s="1"/>
  <c r="H8675" i="8"/>
  <c r="M8675" i="8" s="1"/>
  <c r="F8675" i="8"/>
  <c r="K8675" i="8" s="1"/>
  <c r="H8655" i="8"/>
  <c r="M8655" i="8" s="1"/>
  <c r="G8655" i="8"/>
  <c r="L8655" i="8" s="1"/>
  <c r="F8655" i="8"/>
  <c r="K8655" i="8" s="1"/>
  <c r="J8655" i="8"/>
  <c r="O8655" i="8" s="1"/>
  <c r="I8655" i="8"/>
  <c r="N8655" i="8" s="1"/>
  <c r="J8633" i="8"/>
  <c r="O8633" i="8" s="1"/>
  <c r="I8633" i="8"/>
  <c r="N8633" i="8" s="1"/>
  <c r="H8633" i="8"/>
  <c r="M8633" i="8" s="1"/>
  <c r="G8633" i="8"/>
  <c r="L8633" i="8" s="1"/>
  <c r="F8633" i="8"/>
  <c r="K8633" i="8" s="1"/>
  <c r="J8613" i="8"/>
  <c r="O8613" i="8" s="1"/>
  <c r="I8613" i="8"/>
  <c r="N8613" i="8" s="1"/>
  <c r="H8613" i="8"/>
  <c r="M8613" i="8" s="1"/>
  <c r="G8613" i="8"/>
  <c r="L8613" i="8" s="1"/>
  <c r="F8613" i="8"/>
  <c r="K8613" i="8" s="1"/>
  <c r="G8598" i="8"/>
  <c r="L8598" i="8" s="1"/>
  <c r="F8598" i="8"/>
  <c r="K8598" i="8" s="1"/>
  <c r="J8598" i="8"/>
  <c r="O8598" i="8" s="1"/>
  <c r="I8598" i="8"/>
  <c r="N8598" i="8" s="1"/>
  <c r="H8598" i="8"/>
  <c r="M8598" i="8" s="1"/>
  <c r="J8573" i="8"/>
  <c r="O8573" i="8" s="1"/>
  <c r="I8573" i="8"/>
  <c r="N8573" i="8" s="1"/>
  <c r="H8573" i="8"/>
  <c r="M8573" i="8" s="1"/>
  <c r="G8573" i="8"/>
  <c r="L8573" i="8" s="1"/>
  <c r="F8573" i="8"/>
  <c r="K8573" i="8" s="1"/>
  <c r="J8554" i="8"/>
  <c r="O8554" i="8" s="1"/>
  <c r="I8554" i="8"/>
  <c r="N8554" i="8" s="1"/>
  <c r="H8554" i="8"/>
  <c r="M8554" i="8" s="1"/>
  <c r="G8554" i="8"/>
  <c r="L8554" i="8" s="1"/>
  <c r="F8554" i="8"/>
  <c r="K8554" i="8" s="1"/>
  <c r="J8535" i="8"/>
  <c r="O8535" i="8" s="1"/>
  <c r="I8535" i="8"/>
  <c r="N8535" i="8" s="1"/>
  <c r="H8535" i="8"/>
  <c r="M8535" i="8" s="1"/>
  <c r="G8535" i="8"/>
  <c r="L8535" i="8" s="1"/>
  <c r="F8535" i="8"/>
  <c r="K8535" i="8" s="1"/>
  <c r="I8516" i="8"/>
  <c r="N8516" i="8" s="1"/>
  <c r="H8516" i="8"/>
  <c r="M8516" i="8" s="1"/>
  <c r="G8516" i="8"/>
  <c r="L8516" i="8" s="1"/>
  <c r="F8516" i="8"/>
  <c r="K8516" i="8" s="1"/>
  <c r="J8516" i="8"/>
  <c r="O8516" i="8" s="1"/>
  <c r="J8497" i="8"/>
  <c r="O8497" i="8" s="1"/>
  <c r="I8497" i="8"/>
  <c r="N8497" i="8" s="1"/>
  <c r="H8497" i="8"/>
  <c r="M8497" i="8" s="1"/>
  <c r="G8497" i="8"/>
  <c r="L8497" i="8" s="1"/>
  <c r="F8497" i="8"/>
  <c r="K8497" i="8" s="1"/>
  <c r="J8473" i="8"/>
  <c r="O8473" i="8" s="1"/>
  <c r="H8473" i="8"/>
  <c r="M8473" i="8" s="1"/>
  <c r="G8473" i="8"/>
  <c r="L8473" i="8" s="1"/>
  <c r="F8473" i="8"/>
  <c r="K8473" i="8" s="1"/>
  <c r="I8473" i="8"/>
  <c r="N8473" i="8" s="1"/>
  <c r="H8457" i="8"/>
  <c r="M8457" i="8" s="1"/>
  <c r="F8457" i="8"/>
  <c r="K8457" i="8" s="1"/>
  <c r="J8457" i="8"/>
  <c r="O8457" i="8" s="1"/>
  <c r="I8457" i="8"/>
  <c r="N8457" i="8" s="1"/>
  <c r="G8457" i="8"/>
  <c r="L8457" i="8" s="1"/>
  <c r="J8436" i="8"/>
  <c r="O8436" i="8" s="1"/>
  <c r="I8436" i="8"/>
  <c r="N8436" i="8" s="1"/>
  <c r="H8436" i="8"/>
  <c r="M8436" i="8" s="1"/>
  <c r="G8436" i="8"/>
  <c r="L8436" i="8" s="1"/>
  <c r="F8436" i="8"/>
  <c r="K8436" i="8" s="1"/>
  <c r="J8415" i="8"/>
  <c r="O8415" i="8" s="1"/>
  <c r="I8415" i="8"/>
  <c r="N8415" i="8" s="1"/>
  <c r="H8415" i="8"/>
  <c r="M8415" i="8" s="1"/>
  <c r="G8415" i="8"/>
  <c r="L8415" i="8" s="1"/>
  <c r="F8415" i="8"/>
  <c r="K8415" i="8" s="1"/>
  <c r="J8393" i="8"/>
  <c r="O8393" i="8" s="1"/>
  <c r="I8393" i="8"/>
  <c r="N8393" i="8" s="1"/>
  <c r="H8393" i="8"/>
  <c r="M8393" i="8" s="1"/>
  <c r="G8393" i="8"/>
  <c r="L8393" i="8" s="1"/>
  <c r="F8393" i="8"/>
  <c r="K8393" i="8" s="1"/>
  <c r="J8375" i="8"/>
  <c r="O8375" i="8" s="1"/>
  <c r="I8375" i="8"/>
  <c r="N8375" i="8" s="1"/>
  <c r="H8375" i="8"/>
  <c r="M8375" i="8" s="1"/>
  <c r="G8375" i="8"/>
  <c r="L8375" i="8" s="1"/>
  <c r="F8375" i="8"/>
  <c r="K8375" i="8" s="1"/>
  <c r="J8356" i="8"/>
  <c r="O8356" i="8" s="1"/>
  <c r="I8356" i="8"/>
  <c r="N8356" i="8" s="1"/>
  <c r="H8356" i="8"/>
  <c r="M8356" i="8" s="1"/>
  <c r="G8356" i="8"/>
  <c r="L8356" i="8" s="1"/>
  <c r="F8356" i="8"/>
  <c r="K8356" i="8" s="1"/>
  <c r="J8334" i="8"/>
  <c r="O8334" i="8" s="1"/>
  <c r="I8334" i="8"/>
  <c r="N8334" i="8" s="1"/>
  <c r="H8334" i="8"/>
  <c r="M8334" i="8" s="1"/>
  <c r="G8334" i="8"/>
  <c r="L8334" i="8" s="1"/>
  <c r="F8334" i="8"/>
  <c r="K8334" i="8" s="1"/>
  <c r="J8315" i="8"/>
  <c r="O8315" i="8" s="1"/>
  <c r="I8315" i="8"/>
  <c r="N8315" i="8" s="1"/>
  <c r="H8315" i="8"/>
  <c r="M8315" i="8" s="1"/>
  <c r="G8315" i="8"/>
  <c r="L8315" i="8" s="1"/>
  <c r="F8315" i="8"/>
  <c r="K8315" i="8" s="1"/>
  <c r="G8294" i="8"/>
  <c r="L8294" i="8" s="1"/>
  <c r="H8294" i="8"/>
  <c r="M8294" i="8" s="1"/>
  <c r="J8294" i="8"/>
  <c r="O8294" i="8" s="1"/>
  <c r="I8294" i="8"/>
  <c r="N8294" i="8" s="1"/>
  <c r="F8294" i="8"/>
  <c r="K8294" i="8" s="1"/>
  <c r="H8276" i="8"/>
  <c r="M8276" i="8" s="1"/>
  <c r="G8276" i="8"/>
  <c r="L8276" i="8" s="1"/>
  <c r="F8276" i="8"/>
  <c r="K8276" i="8" s="1"/>
  <c r="J8276" i="8"/>
  <c r="O8276" i="8" s="1"/>
  <c r="I8276" i="8"/>
  <c r="N8276" i="8" s="1"/>
  <c r="J8254" i="8"/>
  <c r="O8254" i="8" s="1"/>
  <c r="I8254" i="8"/>
  <c r="N8254" i="8" s="1"/>
  <c r="H8254" i="8"/>
  <c r="M8254" i="8" s="1"/>
  <c r="G8254" i="8"/>
  <c r="L8254" i="8" s="1"/>
  <c r="F8254" i="8"/>
  <c r="K8254" i="8" s="1"/>
  <c r="J8235" i="8"/>
  <c r="O8235" i="8" s="1"/>
  <c r="I8235" i="8"/>
  <c r="N8235" i="8" s="1"/>
  <c r="H8235" i="8"/>
  <c r="M8235" i="8" s="1"/>
  <c r="G8235" i="8"/>
  <c r="L8235" i="8" s="1"/>
  <c r="F8235" i="8"/>
  <c r="K8235" i="8" s="1"/>
  <c r="G8216" i="8"/>
  <c r="L8216" i="8" s="1"/>
  <c r="H8216" i="8"/>
  <c r="M8216" i="8" s="1"/>
  <c r="J8216" i="8"/>
  <c r="O8216" i="8" s="1"/>
  <c r="I8216" i="8"/>
  <c r="N8216" i="8" s="1"/>
  <c r="F8216" i="8"/>
  <c r="K8216" i="8" s="1"/>
  <c r="G8197" i="8"/>
  <c r="L8197" i="8" s="1"/>
  <c r="J8197" i="8"/>
  <c r="O8197" i="8" s="1"/>
  <c r="I8197" i="8"/>
  <c r="N8197" i="8" s="1"/>
  <c r="H8197" i="8"/>
  <c r="M8197" i="8" s="1"/>
  <c r="F8197" i="8"/>
  <c r="K8197" i="8" s="1"/>
  <c r="J8176" i="8"/>
  <c r="O8176" i="8" s="1"/>
  <c r="I8176" i="8"/>
  <c r="N8176" i="8" s="1"/>
  <c r="H8176" i="8"/>
  <c r="M8176" i="8" s="1"/>
  <c r="F8176" i="8"/>
  <c r="K8176" i="8" s="1"/>
  <c r="G8176" i="8"/>
  <c r="L8176" i="8" s="1"/>
  <c r="J8155" i="8"/>
  <c r="O8155" i="8" s="1"/>
  <c r="I8155" i="8"/>
  <c r="N8155" i="8" s="1"/>
  <c r="H8155" i="8"/>
  <c r="M8155" i="8" s="1"/>
  <c r="G8155" i="8"/>
  <c r="L8155" i="8" s="1"/>
  <c r="F8155" i="8"/>
  <c r="K8155" i="8" s="1"/>
  <c r="J8136" i="8"/>
  <c r="O8136" i="8" s="1"/>
  <c r="I8136" i="8"/>
  <c r="N8136" i="8" s="1"/>
  <c r="H8136" i="8"/>
  <c r="M8136" i="8" s="1"/>
  <c r="G8136" i="8"/>
  <c r="L8136" i="8" s="1"/>
  <c r="F8136" i="8"/>
  <c r="K8136" i="8" s="1"/>
  <c r="J8113" i="8"/>
  <c r="O8113" i="8" s="1"/>
  <c r="I8113" i="8"/>
  <c r="N8113" i="8" s="1"/>
  <c r="H8113" i="8"/>
  <c r="M8113" i="8" s="1"/>
  <c r="G8113" i="8"/>
  <c r="L8113" i="8" s="1"/>
  <c r="F8113" i="8"/>
  <c r="K8113" i="8" s="1"/>
  <c r="H8095" i="8"/>
  <c r="M8095" i="8" s="1"/>
  <c r="G8095" i="8"/>
  <c r="L8095" i="8" s="1"/>
  <c r="F8095" i="8"/>
  <c r="K8095" i="8" s="1"/>
  <c r="J8095" i="8"/>
  <c r="O8095" i="8" s="1"/>
  <c r="I8095" i="8"/>
  <c r="N8095" i="8" s="1"/>
  <c r="H8075" i="8"/>
  <c r="M8075" i="8" s="1"/>
  <c r="G8075" i="8"/>
  <c r="L8075" i="8" s="1"/>
  <c r="F8075" i="8"/>
  <c r="K8075" i="8" s="1"/>
  <c r="J8075" i="8"/>
  <c r="O8075" i="8" s="1"/>
  <c r="I8075" i="8"/>
  <c r="N8075" i="8" s="1"/>
  <c r="H8055" i="8"/>
  <c r="M8055" i="8" s="1"/>
  <c r="G8055" i="8"/>
  <c r="L8055" i="8" s="1"/>
  <c r="F8055" i="8"/>
  <c r="K8055" i="8" s="1"/>
  <c r="J8055" i="8"/>
  <c r="O8055" i="8" s="1"/>
  <c r="I8055" i="8"/>
  <c r="N8055" i="8" s="1"/>
  <c r="H8035" i="8"/>
  <c r="M8035" i="8" s="1"/>
  <c r="I8035" i="8"/>
  <c r="N8035" i="8" s="1"/>
  <c r="F8035" i="8"/>
  <c r="K8035" i="8" s="1"/>
  <c r="J8035" i="8"/>
  <c r="O8035" i="8" s="1"/>
  <c r="G8035" i="8"/>
  <c r="L8035" i="8" s="1"/>
  <c r="H8015" i="8"/>
  <c r="M8015" i="8" s="1"/>
  <c r="I8015" i="8"/>
  <c r="N8015" i="8" s="1"/>
  <c r="J8015" i="8"/>
  <c r="O8015" i="8" s="1"/>
  <c r="G8015" i="8"/>
  <c r="L8015" i="8" s="1"/>
  <c r="F8015" i="8"/>
  <c r="K8015" i="8" s="1"/>
  <c r="J7993" i="8"/>
  <c r="O7993" i="8" s="1"/>
  <c r="I7993" i="8"/>
  <c r="N7993" i="8" s="1"/>
  <c r="H7993" i="8"/>
  <c r="M7993" i="8" s="1"/>
  <c r="G7993" i="8"/>
  <c r="L7993" i="8" s="1"/>
  <c r="F7993" i="8"/>
  <c r="K7993" i="8" s="1"/>
  <c r="G7976" i="8"/>
  <c r="L7976" i="8" s="1"/>
  <c r="J7976" i="8"/>
  <c r="O7976" i="8" s="1"/>
  <c r="I7976" i="8"/>
  <c r="N7976" i="8" s="1"/>
  <c r="H7976" i="8"/>
  <c r="M7976" i="8" s="1"/>
  <c r="F7976" i="8"/>
  <c r="K7976" i="8" s="1"/>
  <c r="J7953" i="8"/>
  <c r="O7953" i="8" s="1"/>
  <c r="I7953" i="8"/>
  <c r="N7953" i="8" s="1"/>
  <c r="H7953" i="8"/>
  <c r="M7953" i="8" s="1"/>
  <c r="G7953" i="8"/>
  <c r="L7953" i="8" s="1"/>
  <c r="F7953" i="8"/>
  <c r="K7953" i="8" s="1"/>
  <c r="J7933" i="8"/>
  <c r="O7933" i="8" s="1"/>
  <c r="I7933" i="8"/>
  <c r="N7933" i="8" s="1"/>
  <c r="H7933" i="8"/>
  <c r="M7933" i="8" s="1"/>
  <c r="G7933" i="8"/>
  <c r="L7933" i="8" s="1"/>
  <c r="F7933" i="8"/>
  <c r="K7933" i="8" s="1"/>
  <c r="J7913" i="8"/>
  <c r="O7913" i="8" s="1"/>
  <c r="I7913" i="8"/>
  <c r="N7913" i="8" s="1"/>
  <c r="H7913" i="8"/>
  <c r="M7913" i="8" s="1"/>
  <c r="G7913" i="8"/>
  <c r="L7913" i="8" s="1"/>
  <c r="F7913" i="8"/>
  <c r="K7913" i="8" s="1"/>
  <c r="J7893" i="8"/>
  <c r="O7893" i="8" s="1"/>
  <c r="I7893" i="8"/>
  <c r="N7893" i="8" s="1"/>
  <c r="H7893" i="8"/>
  <c r="M7893" i="8" s="1"/>
  <c r="G7893" i="8"/>
  <c r="L7893" i="8" s="1"/>
  <c r="F7893" i="8"/>
  <c r="K7893" i="8" s="1"/>
  <c r="J7873" i="8"/>
  <c r="O7873" i="8" s="1"/>
  <c r="I7873" i="8"/>
  <c r="N7873" i="8" s="1"/>
  <c r="H7873" i="8"/>
  <c r="M7873" i="8" s="1"/>
  <c r="G7873" i="8"/>
  <c r="L7873" i="8" s="1"/>
  <c r="F7873" i="8"/>
  <c r="K7873" i="8" s="1"/>
  <c r="I7856" i="8"/>
  <c r="N7856" i="8" s="1"/>
  <c r="H7856" i="8"/>
  <c r="M7856" i="8" s="1"/>
  <c r="G7856" i="8"/>
  <c r="L7856" i="8" s="1"/>
  <c r="F7856" i="8"/>
  <c r="K7856" i="8" s="1"/>
  <c r="J7856" i="8"/>
  <c r="O7856" i="8" s="1"/>
  <c r="J7833" i="8"/>
  <c r="O7833" i="8" s="1"/>
  <c r="I7833" i="8"/>
  <c r="N7833" i="8" s="1"/>
  <c r="H7833" i="8"/>
  <c r="M7833" i="8" s="1"/>
  <c r="G7833" i="8"/>
  <c r="L7833" i="8" s="1"/>
  <c r="F7833" i="8"/>
  <c r="K7833" i="8" s="1"/>
  <c r="I7816" i="8"/>
  <c r="N7816" i="8" s="1"/>
  <c r="H7816" i="8"/>
  <c r="M7816" i="8" s="1"/>
  <c r="G7816" i="8"/>
  <c r="L7816" i="8" s="1"/>
  <c r="F7816" i="8"/>
  <c r="K7816" i="8" s="1"/>
  <c r="J7816" i="8"/>
  <c r="O7816" i="8" s="1"/>
  <c r="H7795" i="8"/>
  <c r="M7795" i="8" s="1"/>
  <c r="J7795" i="8"/>
  <c r="O7795" i="8" s="1"/>
  <c r="I7795" i="8"/>
  <c r="N7795" i="8" s="1"/>
  <c r="G7795" i="8"/>
  <c r="L7795" i="8" s="1"/>
  <c r="F7795" i="8"/>
  <c r="K7795" i="8" s="1"/>
  <c r="J7773" i="8"/>
  <c r="O7773" i="8" s="1"/>
  <c r="I7773" i="8"/>
  <c r="N7773" i="8" s="1"/>
  <c r="H7773" i="8"/>
  <c r="M7773" i="8" s="1"/>
  <c r="G7773" i="8"/>
  <c r="L7773" i="8" s="1"/>
  <c r="F7773" i="8"/>
  <c r="K7773" i="8" s="1"/>
  <c r="I7758" i="8"/>
  <c r="N7758" i="8" s="1"/>
  <c r="G7758" i="8"/>
  <c r="L7758" i="8" s="1"/>
  <c r="F7758" i="8"/>
  <c r="K7758" i="8" s="1"/>
  <c r="J7758" i="8"/>
  <c r="O7758" i="8" s="1"/>
  <c r="H7758" i="8"/>
  <c r="M7758" i="8" s="1"/>
  <c r="G7734" i="8"/>
  <c r="L7734" i="8" s="1"/>
  <c r="F7734" i="8"/>
  <c r="K7734" i="8" s="1"/>
  <c r="J7734" i="8"/>
  <c r="O7734" i="8" s="1"/>
  <c r="I7734" i="8"/>
  <c r="N7734" i="8" s="1"/>
  <c r="H7734" i="8"/>
  <c r="M7734" i="8" s="1"/>
  <c r="J7716" i="8"/>
  <c r="O7716" i="8" s="1"/>
  <c r="I7716" i="8"/>
  <c r="N7716" i="8" s="1"/>
  <c r="H7716" i="8"/>
  <c r="M7716" i="8" s="1"/>
  <c r="G7716" i="8"/>
  <c r="L7716" i="8" s="1"/>
  <c r="F7716" i="8"/>
  <c r="K7716" i="8" s="1"/>
  <c r="J7696" i="8"/>
  <c r="O7696" i="8" s="1"/>
  <c r="I7696" i="8"/>
  <c r="N7696" i="8" s="1"/>
  <c r="H7696" i="8"/>
  <c r="M7696" i="8" s="1"/>
  <c r="G7696" i="8"/>
  <c r="L7696" i="8" s="1"/>
  <c r="F7696" i="8"/>
  <c r="K7696" i="8" s="1"/>
  <c r="J7673" i="8"/>
  <c r="O7673" i="8" s="1"/>
  <c r="I7673" i="8"/>
  <c r="N7673" i="8" s="1"/>
  <c r="H7673" i="8"/>
  <c r="M7673" i="8" s="1"/>
  <c r="G7673" i="8"/>
  <c r="L7673" i="8" s="1"/>
  <c r="F7673" i="8"/>
  <c r="K7673" i="8" s="1"/>
  <c r="J7653" i="8"/>
  <c r="O7653" i="8" s="1"/>
  <c r="F7653" i="8"/>
  <c r="K7653" i="8" s="1"/>
  <c r="I7653" i="8"/>
  <c r="N7653" i="8" s="1"/>
  <c r="H7653" i="8"/>
  <c r="M7653" i="8" s="1"/>
  <c r="G7653" i="8"/>
  <c r="L7653" i="8" s="1"/>
  <c r="J7635" i="8"/>
  <c r="O7635" i="8" s="1"/>
  <c r="I7635" i="8"/>
  <c r="N7635" i="8" s="1"/>
  <c r="F7635" i="8"/>
  <c r="K7635" i="8" s="1"/>
  <c r="H7635" i="8"/>
  <c r="M7635" i="8" s="1"/>
  <c r="G7635" i="8"/>
  <c r="L7635" i="8" s="1"/>
  <c r="J7614" i="8"/>
  <c r="O7614" i="8" s="1"/>
  <c r="I7614" i="8"/>
  <c r="N7614" i="8" s="1"/>
  <c r="H7614" i="8"/>
  <c r="M7614" i="8" s="1"/>
  <c r="G7614" i="8"/>
  <c r="L7614" i="8" s="1"/>
  <c r="F7614" i="8"/>
  <c r="K7614" i="8" s="1"/>
  <c r="J7593" i="8"/>
  <c r="O7593" i="8" s="1"/>
  <c r="F7593" i="8"/>
  <c r="K7593" i="8" s="1"/>
  <c r="G7593" i="8"/>
  <c r="L7593" i="8" s="1"/>
  <c r="H7593" i="8"/>
  <c r="M7593" i="8" s="1"/>
  <c r="I7593" i="8"/>
  <c r="N7593" i="8" s="1"/>
  <c r="J7576" i="8"/>
  <c r="O7576" i="8" s="1"/>
  <c r="I7576" i="8"/>
  <c r="N7576" i="8" s="1"/>
  <c r="H7576" i="8"/>
  <c r="M7576" i="8" s="1"/>
  <c r="G7576" i="8"/>
  <c r="L7576" i="8" s="1"/>
  <c r="F7576" i="8"/>
  <c r="K7576" i="8" s="1"/>
  <c r="J7553" i="8"/>
  <c r="O7553" i="8" s="1"/>
  <c r="F7553" i="8"/>
  <c r="K7553" i="8" s="1"/>
  <c r="I7553" i="8"/>
  <c r="N7553" i="8" s="1"/>
  <c r="H7553" i="8"/>
  <c r="M7553" i="8" s="1"/>
  <c r="G7553" i="8"/>
  <c r="L7553" i="8" s="1"/>
  <c r="I7534" i="8"/>
  <c r="N7534" i="8" s="1"/>
  <c r="J7534" i="8"/>
  <c r="O7534" i="8" s="1"/>
  <c r="G7534" i="8"/>
  <c r="L7534" i="8" s="1"/>
  <c r="F7534" i="8"/>
  <c r="K7534" i="8" s="1"/>
  <c r="H7534" i="8"/>
  <c r="M7534" i="8" s="1"/>
  <c r="J7515" i="8"/>
  <c r="O7515" i="8" s="1"/>
  <c r="I7515" i="8"/>
  <c r="N7515" i="8" s="1"/>
  <c r="H7515" i="8"/>
  <c r="M7515" i="8" s="1"/>
  <c r="G7515" i="8"/>
  <c r="L7515" i="8" s="1"/>
  <c r="F7515" i="8"/>
  <c r="K7515" i="8" s="1"/>
  <c r="J7495" i="8"/>
  <c r="O7495" i="8" s="1"/>
  <c r="I7495" i="8"/>
  <c r="N7495" i="8" s="1"/>
  <c r="H7495" i="8"/>
  <c r="M7495" i="8" s="1"/>
  <c r="G7495" i="8"/>
  <c r="L7495" i="8" s="1"/>
  <c r="F7495" i="8"/>
  <c r="K7495" i="8" s="1"/>
  <c r="I7474" i="8"/>
  <c r="N7474" i="8" s="1"/>
  <c r="G7474" i="8"/>
  <c r="L7474" i="8" s="1"/>
  <c r="J7474" i="8"/>
  <c r="O7474" i="8" s="1"/>
  <c r="H7474" i="8"/>
  <c r="M7474" i="8" s="1"/>
  <c r="F7474" i="8"/>
  <c r="K7474" i="8" s="1"/>
  <c r="H7453" i="8"/>
  <c r="M7453" i="8" s="1"/>
  <c r="I7453" i="8"/>
  <c r="N7453" i="8" s="1"/>
  <c r="J7453" i="8"/>
  <c r="O7453" i="8" s="1"/>
  <c r="G7453" i="8"/>
  <c r="L7453" i="8" s="1"/>
  <c r="F7453" i="8"/>
  <c r="K7453" i="8" s="1"/>
  <c r="G7436" i="8"/>
  <c r="L7436" i="8" s="1"/>
  <c r="F7436" i="8"/>
  <c r="K7436" i="8" s="1"/>
  <c r="I7436" i="8"/>
  <c r="N7436" i="8" s="1"/>
  <c r="J7436" i="8"/>
  <c r="O7436" i="8" s="1"/>
  <c r="H7436" i="8"/>
  <c r="M7436" i="8" s="1"/>
  <c r="H7413" i="8"/>
  <c r="M7413" i="8" s="1"/>
  <c r="J7413" i="8"/>
  <c r="O7413" i="8" s="1"/>
  <c r="I7413" i="8"/>
  <c r="N7413" i="8" s="1"/>
  <c r="G7413" i="8"/>
  <c r="L7413" i="8" s="1"/>
  <c r="F7413" i="8"/>
  <c r="K7413" i="8" s="1"/>
  <c r="H7393" i="8"/>
  <c r="M7393" i="8" s="1"/>
  <c r="J7393" i="8"/>
  <c r="O7393" i="8" s="1"/>
  <c r="I7393" i="8"/>
  <c r="N7393" i="8" s="1"/>
  <c r="G7393" i="8"/>
  <c r="L7393" i="8" s="1"/>
  <c r="F7393" i="8"/>
  <c r="K7393" i="8" s="1"/>
  <c r="G7376" i="8"/>
  <c r="L7376" i="8" s="1"/>
  <c r="F7376" i="8"/>
  <c r="K7376" i="8" s="1"/>
  <c r="J7376" i="8"/>
  <c r="O7376" i="8" s="1"/>
  <c r="I7376" i="8"/>
  <c r="N7376" i="8" s="1"/>
  <c r="H7376" i="8"/>
  <c r="M7376" i="8" s="1"/>
  <c r="J7355" i="8"/>
  <c r="O7355" i="8" s="1"/>
  <c r="I7355" i="8"/>
  <c r="N7355" i="8" s="1"/>
  <c r="H7355" i="8"/>
  <c r="M7355" i="8" s="1"/>
  <c r="G7355" i="8"/>
  <c r="L7355" i="8" s="1"/>
  <c r="F7355" i="8"/>
  <c r="K7355" i="8" s="1"/>
  <c r="H7333" i="8"/>
  <c r="M7333" i="8" s="1"/>
  <c r="F7333" i="8"/>
  <c r="K7333" i="8" s="1"/>
  <c r="J7333" i="8"/>
  <c r="O7333" i="8" s="1"/>
  <c r="I7333" i="8"/>
  <c r="N7333" i="8" s="1"/>
  <c r="G7333" i="8"/>
  <c r="L7333" i="8" s="1"/>
  <c r="J7315" i="8"/>
  <c r="O7315" i="8" s="1"/>
  <c r="F7315" i="8"/>
  <c r="K7315" i="8" s="1"/>
  <c r="I7315" i="8"/>
  <c r="N7315" i="8" s="1"/>
  <c r="H7315" i="8"/>
  <c r="M7315" i="8" s="1"/>
  <c r="G7315" i="8"/>
  <c r="L7315" i="8" s="1"/>
  <c r="F7295" i="8"/>
  <c r="K7295" i="8" s="1"/>
  <c r="J7295" i="8"/>
  <c r="O7295" i="8" s="1"/>
  <c r="I7295" i="8"/>
  <c r="N7295" i="8" s="1"/>
  <c r="H7295" i="8"/>
  <c r="M7295" i="8" s="1"/>
  <c r="G7295" i="8"/>
  <c r="L7295" i="8" s="1"/>
  <c r="F7275" i="8"/>
  <c r="K7275" i="8" s="1"/>
  <c r="H7275" i="8"/>
  <c r="M7275" i="8" s="1"/>
  <c r="I7275" i="8"/>
  <c r="N7275" i="8" s="1"/>
  <c r="J7275" i="8"/>
  <c r="O7275" i="8" s="1"/>
  <c r="G7275" i="8"/>
  <c r="L7275" i="8" s="1"/>
  <c r="I7256" i="8"/>
  <c r="N7256" i="8" s="1"/>
  <c r="H7256" i="8"/>
  <c r="M7256" i="8" s="1"/>
  <c r="G7256" i="8"/>
  <c r="L7256" i="8" s="1"/>
  <c r="F7256" i="8"/>
  <c r="K7256" i="8" s="1"/>
  <c r="J7256" i="8"/>
  <c r="O7256" i="8" s="1"/>
  <c r="J7233" i="8"/>
  <c r="O7233" i="8" s="1"/>
  <c r="I7233" i="8"/>
  <c r="N7233" i="8" s="1"/>
  <c r="H7233" i="8"/>
  <c r="M7233" i="8" s="1"/>
  <c r="G7233" i="8"/>
  <c r="L7233" i="8" s="1"/>
  <c r="F7233" i="8"/>
  <c r="K7233" i="8" s="1"/>
  <c r="J7213" i="8"/>
  <c r="O7213" i="8" s="1"/>
  <c r="F7213" i="8"/>
  <c r="K7213" i="8" s="1"/>
  <c r="I7213" i="8"/>
  <c r="N7213" i="8" s="1"/>
  <c r="H7213" i="8"/>
  <c r="M7213" i="8" s="1"/>
  <c r="G7213" i="8"/>
  <c r="L7213" i="8" s="1"/>
  <c r="F7195" i="8"/>
  <c r="K7195" i="8" s="1"/>
  <c r="J7195" i="8"/>
  <c r="O7195" i="8" s="1"/>
  <c r="I7195" i="8"/>
  <c r="N7195" i="8" s="1"/>
  <c r="H7195" i="8"/>
  <c r="M7195" i="8" s="1"/>
  <c r="G7195" i="8"/>
  <c r="L7195" i="8" s="1"/>
  <c r="J7173" i="8"/>
  <c r="O7173" i="8" s="1"/>
  <c r="I7173" i="8"/>
  <c r="N7173" i="8" s="1"/>
  <c r="H7173" i="8"/>
  <c r="M7173" i="8" s="1"/>
  <c r="G7173" i="8"/>
  <c r="L7173" i="8" s="1"/>
  <c r="F7173" i="8"/>
  <c r="K7173" i="8" s="1"/>
  <c r="J7158" i="8"/>
  <c r="O7158" i="8" s="1"/>
  <c r="I7158" i="8"/>
  <c r="N7158" i="8" s="1"/>
  <c r="F7158" i="8"/>
  <c r="K7158" i="8" s="1"/>
  <c r="H7158" i="8"/>
  <c r="M7158" i="8" s="1"/>
  <c r="G7158" i="8"/>
  <c r="L7158" i="8" s="1"/>
  <c r="F7135" i="8"/>
  <c r="K7135" i="8" s="1"/>
  <c r="J7135" i="8"/>
  <c r="O7135" i="8" s="1"/>
  <c r="I7135" i="8"/>
  <c r="N7135" i="8" s="1"/>
  <c r="H7135" i="8"/>
  <c r="M7135" i="8" s="1"/>
  <c r="G7135" i="8"/>
  <c r="L7135" i="8" s="1"/>
  <c r="G7115" i="8"/>
  <c r="L7115" i="8" s="1"/>
  <c r="F7115" i="8"/>
  <c r="K7115" i="8" s="1"/>
  <c r="I7115" i="8"/>
  <c r="N7115" i="8" s="1"/>
  <c r="J7115" i="8"/>
  <c r="O7115" i="8" s="1"/>
  <c r="H7115" i="8"/>
  <c r="M7115" i="8" s="1"/>
  <c r="G7095" i="8"/>
  <c r="L7095" i="8" s="1"/>
  <c r="F7095" i="8"/>
  <c r="K7095" i="8" s="1"/>
  <c r="J7095" i="8"/>
  <c r="O7095" i="8" s="1"/>
  <c r="I7095" i="8"/>
  <c r="N7095" i="8" s="1"/>
  <c r="H7095" i="8"/>
  <c r="M7095" i="8" s="1"/>
  <c r="G7075" i="8"/>
  <c r="L7075" i="8" s="1"/>
  <c r="F7075" i="8"/>
  <c r="K7075" i="8" s="1"/>
  <c r="J7075" i="8"/>
  <c r="O7075" i="8" s="1"/>
  <c r="I7075" i="8"/>
  <c r="N7075" i="8" s="1"/>
  <c r="H7075" i="8"/>
  <c r="M7075" i="8" s="1"/>
  <c r="G7055" i="8"/>
  <c r="L7055" i="8" s="1"/>
  <c r="F7055" i="8"/>
  <c r="K7055" i="8" s="1"/>
  <c r="I7055" i="8"/>
  <c r="N7055" i="8" s="1"/>
  <c r="J7055" i="8"/>
  <c r="O7055" i="8" s="1"/>
  <c r="H7055" i="8"/>
  <c r="M7055" i="8" s="1"/>
  <c r="G7035" i="8"/>
  <c r="L7035" i="8" s="1"/>
  <c r="F7035" i="8"/>
  <c r="K7035" i="8" s="1"/>
  <c r="J7035" i="8"/>
  <c r="O7035" i="8" s="1"/>
  <c r="I7035" i="8"/>
  <c r="N7035" i="8" s="1"/>
  <c r="H7035" i="8"/>
  <c r="M7035" i="8" s="1"/>
  <c r="J7016" i="8"/>
  <c r="O7016" i="8" s="1"/>
  <c r="I7016" i="8"/>
  <c r="N7016" i="8" s="1"/>
  <c r="H7016" i="8"/>
  <c r="M7016" i="8" s="1"/>
  <c r="G7016" i="8"/>
  <c r="L7016" i="8" s="1"/>
  <c r="F7016" i="8"/>
  <c r="K7016" i="8" s="1"/>
  <c r="G6995" i="8"/>
  <c r="L6995" i="8" s="1"/>
  <c r="F6995" i="8"/>
  <c r="K6995" i="8" s="1"/>
  <c r="J6995" i="8"/>
  <c r="O6995" i="8" s="1"/>
  <c r="I6995" i="8"/>
  <c r="N6995" i="8" s="1"/>
  <c r="H6995" i="8"/>
  <c r="M6995" i="8" s="1"/>
  <c r="G6975" i="8"/>
  <c r="L6975" i="8" s="1"/>
  <c r="F6975" i="8"/>
  <c r="K6975" i="8" s="1"/>
  <c r="J6975" i="8"/>
  <c r="O6975" i="8" s="1"/>
  <c r="I6975" i="8"/>
  <c r="N6975" i="8" s="1"/>
  <c r="H6975" i="8"/>
  <c r="M6975" i="8" s="1"/>
  <c r="G6955" i="8"/>
  <c r="L6955" i="8" s="1"/>
  <c r="F6955" i="8"/>
  <c r="K6955" i="8" s="1"/>
  <c r="I6955" i="8"/>
  <c r="N6955" i="8" s="1"/>
  <c r="J6955" i="8"/>
  <c r="O6955" i="8" s="1"/>
  <c r="H6955" i="8"/>
  <c r="M6955" i="8" s="1"/>
  <c r="G6935" i="8"/>
  <c r="L6935" i="8" s="1"/>
  <c r="F6935" i="8"/>
  <c r="K6935" i="8" s="1"/>
  <c r="I6935" i="8"/>
  <c r="N6935" i="8" s="1"/>
  <c r="J6935" i="8"/>
  <c r="O6935" i="8" s="1"/>
  <c r="H6935" i="8"/>
  <c r="M6935" i="8" s="1"/>
  <c r="J6917" i="8"/>
  <c r="O6917" i="8" s="1"/>
  <c r="I6917" i="8"/>
  <c r="N6917" i="8" s="1"/>
  <c r="H6917" i="8"/>
  <c r="M6917" i="8" s="1"/>
  <c r="G6917" i="8"/>
  <c r="L6917" i="8" s="1"/>
  <c r="F6917" i="8"/>
  <c r="K6917" i="8" s="1"/>
  <c r="G6895" i="8"/>
  <c r="L6895" i="8" s="1"/>
  <c r="F6895" i="8"/>
  <c r="K6895" i="8" s="1"/>
  <c r="J6895" i="8"/>
  <c r="O6895" i="8" s="1"/>
  <c r="I6895" i="8"/>
  <c r="N6895" i="8" s="1"/>
  <c r="H6895" i="8"/>
  <c r="M6895" i="8" s="1"/>
  <c r="J6877" i="8"/>
  <c r="O6877" i="8" s="1"/>
  <c r="I6877" i="8"/>
  <c r="N6877" i="8" s="1"/>
  <c r="H6877" i="8"/>
  <c r="M6877" i="8" s="1"/>
  <c r="G6877" i="8"/>
  <c r="L6877" i="8" s="1"/>
  <c r="F6877" i="8"/>
  <c r="K6877" i="8" s="1"/>
  <c r="G6853" i="8"/>
  <c r="L6853" i="8" s="1"/>
  <c r="H6853" i="8"/>
  <c r="M6853" i="8" s="1"/>
  <c r="J6853" i="8"/>
  <c r="O6853" i="8" s="1"/>
  <c r="I6853" i="8"/>
  <c r="N6853" i="8" s="1"/>
  <c r="F6853" i="8"/>
  <c r="K6853" i="8" s="1"/>
  <c r="G6835" i="8"/>
  <c r="L6835" i="8" s="1"/>
  <c r="F6835" i="8"/>
  <c r="K6835" i="8" s="1"/>
  <c r="J6835" i="8"/>
  <c r="O6835" i="8" s="1"/>
  <c r="I6835" i="8"/>
  <c r="N6835" i="8" s="1"/>
  <c r="H6835" i="8"/>
  <c r="M6835" i="8" s="1"/>
  <c r="G6815" i="8"/>
  <c r="L6815" i="8" s="1"/>
  <c r="F6815" i="8"/>
  <c r="K6815" i="8" s="1"/>
  <c r="I6815" i="8"/>
  <c r="N6815" i="8" s="1"/>
  <c r="J6815" i="8"/>
  <c r="O6815" i="8" s="1"/>
  <c r="H6815" i="8"/>
  <c r="M6815" i="8" s="1"/>
  <c r="G6795" i="8"/>
  <c r="L6795" i="8" s="1"/>
  <c r="F6795" i="8"/>
  <c r="K6795" i="8" s="1"/>
  <c r="J6795" i="8"/>
  <c r="O6795" i="8" s="1"/>
  <c r="I6795" i="8"/>
  <c r="N6795" i="8" s="1"/>
  <c r="H6795" i="8"/>
  <c r="M6795" i="8" s="1"/>
  <c r="G6775" i="8"/>
  <c r="L6775" i="8" s="1"/>
  <c r="F6775" i="8"/>
  <c r="K6775" i="8" s="1"/>
  <c r="J6775" i="8"/>
  <c r="O6775" i="8" s="1"/>
  <c r="I6775" i="8"/>
  <c r="N6775" i="8" s="1"/>
  <c r="H6775" i="8"/>
  <c r="M6775" i="8" s="1"/>
  <c r="J6756" i="8"/>
  <c r="O6756" i="8" s="1"/>
  <c r="I6756" i="8"/>
  <c r="N6756" i="8" s="1"/>
  <c r="H6756" i="8"/>
  <c r="M6756" i="8" s="1"/>
  <c r="G6756" i="8"/>
  <c r="L6756" i="8" s="1"/>
  <c r="F6756" i="8"/>
  <c r="K6756" i="8" s="1"/>
  <c r="G6733" i="8"/>
  <c r="L6733" i="8" s="1"/>
  <c r="H6733" i="8"/>
  <c r="M6733" i="8" s="1"/>
  <c r="I6733" i="8"/>
  <c r="N6733" i="8" s="1"/>
  <c r="J6733" i="8"/>
  <c r="O6733" i="8" s="1"/>
  <c r="F6733" i="8"/>
  <c r="K6733" i="8" s="1"/>
  <c r="J6717" i="8"/>
  <c r="O6717" i="8" s="1"/>
  <c r="I6717" i="8"/>
  <c r="N6717" i="8" s="1"/>
  <c r="H6717" i="8"/>
  <c r="M6717" i="8" s="1"/>
  <c r="G6717" i="8"/>
  <c r="L6717" i="8" s="1"/>
  <c r="F6717" i="8"/>
  <c r="K6717" i="8" s="1"/>
  <c r="G6695" i="8"/>
  <c r="L6695" i="8" s="1"/>
  <c r="F6695" i="8"/>
  <c r="K6695" i="8" s="1"/>
  <c r="J6695" i="8"/>
  <c r="O6695" i="8" s="1"/>
  <c r="I6695" i="8"/>
  <c r="N6695" i="8" s="1"/>
  <c r="H6695" i="8"/>
  <c r="M6695" i="8" s="1"/>
  <c r="J6676" i="8"/>
  <c r="O6676" i="8" s="1"/>
  <c r="I6676" i="8"/>
  <c r="N6676" i="8" s="1"/>
  <c r="H6676" i="8"/>
  <c r="M6676" i="8" s="1"/>
  <c r="G6676" i="8"/>
  <c r="L6676" i="8" s="1"/>
  <c r="F6676" i="8"/>
  <c r="K6676" i="8" s="1"/>
  <c r="J6656" i="8"/>
  <c r="O6656" i="8" s="1"/>
  <c r="I6656" i="8"/>
  <c r="N6656" i="8" s="1"/>
  <c r="H6656" i="8"/>
  <c r="M6656" i="8" s="1"/>
  <c r="G6656" i="8"/>
  <c r="L6656" i="8" s="1"/>
  <c r="F6656" i="8"/>
  <c r="K6656" i="8" s="1"/>
  <c r="G6635" i="8"/>
  <c r="L6635" i="8" s="1"/>
  <c r="F6635" i="8"/>
  <c r="K6635" i="8" s="1"/>
  <c r="I6635" i="8"/>
  <c r="N6635" i="8" s="1"/>
  <c r="J6635" i="8"/>
  <c r="O6635" i="8" s="1"/>
  <c r="H6635" i="8"/>
  <c r="M6635" i="8" s="1"/>
  <c r="G6615" i="8"/>
  <c r="L6615" i="8" s="1"/>
  <c r="F6615" i="8"/>
  <c r="K6615" i="8" s="1"/>
  <c r="J6615" i="8"/>
  <c r="O6615" i="8" s="1"/>
  <c r="I6615" i="8"/>
  <c r="N6615" i="8" s="1"/>
  <c r="H6615" i="8"/>
  <c r="M6615" i="8" s="1"/>
  <c r="G6595" i="8"/>
  <c r="L6595" i="8" s="1"/>
  <c r="F6595" i="8"/>
  <c r="K6595" i="8" s="1"/>
  <c r="J6595" i="8"/>
  <c r="O6595" i="8" s="1"/>
  <c r="I6595" i="8"/>
  <c r="N6595" i="8" s="1"/>
  <c r="H6595" i="8"/>
  <c r="M6595" i="8" s="1"/>
  <c r="J6572" i="8"/>
  <c r="O6572" i="8" s="1"/>
  <c r="I6572" i="8"/>
  <c r="N6572" i="8" s="1"/>
  <c r="H6572" i="8"/>
  <c r="M6572" i="8" s="1"/>
  <c r="G6572" i="8"/>
  <c r="L6572" i="8" s="1"/>
  <c r="F6572" i="8"/>
  <c r="K6572" i="8" s="1"/>
  <c r="H6554" i="8"/>
  <c r="M6554" i="8" s="1"/>
  <c r="G6554" i="8"/>
  <c r="L6554" i="8" s="1"/>
  <c r="F6554" i="8"/>
  <c r="K6554" i="8" s="1"/>
  <c r="J6554" i="8"/>
  <c r="O6554" i="8" s="1"/>
  <c r="I6554" i="8"/>
  <c r="N6554" i="8" s="1"/>
  <c r="J6535" i="8"/>
  <c r="O6535" i="8" s="1"/>
  <c r="I6535" i="8"/>
  <c r="N6535" i="8" s="1"/>
  <c r="H6535" i="8"/>
  <c r="M6535" i="8" s="1"/>
  <c r="G6535" i="8"/>
  <c r="L6535" i="8" s="1"/>
  <c r="F6535" i="8"/>
  <c r="K6535" i="8" s="1"/>
  <c r="J6515" i="8"/>
  <c r="O6515" i="8" s="1"/>
  <c r="I6515" i="8"/>
  <c r="N6515" i="8" s="1"/>
  <c r="H6515" i="8"/>
  <c r="M6515" i="8" s="1"/>
  <c r="G6515" i="8"/>
  <c r="L6515" i="8" s="1"/>
  <c r="F6515" i="8"/>
  <c r="K6515" i="8" s="1"/>
  <c r="J6496" i="8"/>
  <c r="O6496" i="8" s="1"/>
  <c r="I6496" i="8"/>
  <c r="N6496" i="8" s="1"/>
  <c r="H6496" i="8"/>
  <c r="M6496" i="8" s="1"/>
  <c r="G6496" i="8"/>
  <c r="L6496" i="8" s="1"/>
  <c r="F6496" i="8"/>
  <c r="K6496" i="8" s="1"/>
  <c r="G6477" i="8"/>
  <c r="L6477" i="8" s="1"/>
  <c r="H6477" i="8"/>
  <c r="M6477" i="8" s="1"/>
  <c r="I6477" i="8"/>
  <c r="N6477" i="8" s="1"/>
  <c r="J6477" i="8"/>
  <c r="O6477" i="8" s="1"/>
  <c r="F6477" i="8"/>
  <c r="K6477" i="8" s="1"/>
  <c r="J6456" i="8"/>
  <c r="O6456" i="8" s="1"/>
  <c r="I6456" i="8"/>
  <c r="N6456" i="8" s="1"/>
  <c r="H6456" i="8"/>
  <c r="M6456" i="8" s="1"/>
  <c r="G6456" i="8"/>
  <c r="L6456" i="8" s="1"/>
  <c r="F6456" i="8"/>
  <c r="K6456" i="8" s="1"/>
  <c r="J6435" i="8"/>
  <c r="O6435" i="8" s="1"/>
  <c r="I6435" i="8"/>
  <c r="N6435" i="8" s="1"/>
  <c r="H6435" i="8"/>
  <c r="M6435" i="8" s="1"/>
  <c r="G6435" i="8"/>
  <c r="L6435" i="8" s="1"/>
  <c r="F6435" i="8"/>
  <c r="K6435" i="8" s="1"/>
  <c r="J6415" i="8"/>
  <c r="O6415" i="8" s="1"/>
  <c r="I6415" i="8"/>
  <c r="N6415" i="8" s="1"/>
  <c r="H6415" i="8"/>
  <c r="M6415" i="8" s="1"/>
  <c r="G6415" i="8"/>
  <c r="L6415" i="8" s="1"/>
  <c r="F6415" i="8"/>
  <c r="K6415" i="8" s="1"/>
  <c r="J6396" i="8"/>
  <c r="O6396" i="8" s="1"/>
  <c r="I6396" i="8"/>
  <c r="N6396" i="8" s="1"/>
  <c r="H6396" i="8"/>
  <c r="M6396" i="8" s="1"/>
  <c r="F6396" i="8"/>
  <c r="K6396" i="8" s="1"/>
  <c r="G6396" i="8"/>
  <c r="L6396" i="8" s="1"/>
  <c r="J6375" i="8"/>
  <c r="O6375" i="8" s="1"/>
  <c r="I6375" i="8"/>
  <c r="N6375" i="8" s="1"/>
  <c r="H6375" i="8"/>
  <c r="M6375" i="8" s="1"/>
  <c r="G6375" i="8"/>
  <c r="L6375" i="8" s="1"/>
  <c r="F6375" i="8"/>
  <c r="K6375" i="8" s="1"/>
  <c r="G6357" i="8"/>
  <c r="L6357" i="8" s="1"/>
  <c r="J6357" i="8"/>
  <c r="O6357" i="8" s="1"/>
  <c r="I6357" i="8"/>
  <c r="N6357" i="8" s="1"/>
  <c r="H6357" i="8"/>
  <c r="M6357" i="8" s="1"/>
  <c r="F6357" i="8"/>
  <c r="K6357" i="8" s="1"/>
  <c r="H6334" i="8"/>
  <c r="M6334" i="8" s="1"/>
  <c r="G6334" i="8"/>
  <c r="L6334" i="8" s="1"/>
  <c r="F6334" i="8"/>
  <c r="K6334" i="8" s="1"/>
  <c r="J6334" i="8"/>
  <c r="O6334" i="8" s="1"/>
  <c r="I6334" i="8"/>
  <c r="N6334" i="8" s="1"/>
  <c r="J6315" i="8"/>
  <c r="O6315" i="8" s="1"/>
  <c r="I6315" i="8"/>
  <c r="N6315" i="8" s="1"/>
  <c r="H6315" i="8"/>
  <c r="M6315" i="8" s="1"/>
  <c r="G6315" i="8"/>
  <c r="L6315" i="8" s="1"/>
  <c r="F6315" i="8"/>
  <c r="K6315" i="8" s="1"/>
  <c r="H6294" i="8"/>
  <c r="M6294" i="8" s="1"/>
  <c r="G6294" i="8"/>
  <c r="L6294" i="8" s="1"/>
  <c r="J6294" i="8"/>
  <c r="O6294" i="8" s="1"/>
  <c r="I6294" i="8"/>
  <c r="N6294" i="8" s="1"/>
  <c r="F6294" i="8"/>
  <c r="K6294" i="8" s="1"/>
  <c r="G6277" i="8"/>
  <c r="L6277" i="8" s="1"/>
  <c r="F6277" i="8"/>
  <c r="K6277" i="8" s="1"/>
  <c r="J6277" i="8"/>
  <c r="O6277" i="8" s="1"/>
  <c r="I6277" i="8"/>
  <c r="N6277" i="8" s="1"/>
  <c r="H6277" i="8"/>
  <c r="M6277" i="8" s="1"/>
  <c r="G6254" i="8"/>
  <c r="L6254" i="8" s="1"/>
  <c r="F6254" i="8"/>
  <c r="K6254" i="8" s="1"/>
  <c r="J6254" i="8"/>
  <c r="O6254" i="8" s="1"/>
  <c r="I6254" i="8"/>
  <c r="N6254" i="8" s="1"/>
  <c r="H6254" i="8"/>
  <c r="M6254" i="8" s="1"/>
  <c r="G6236" i="8"/>
  <c r="L6236" i="8" s="1"/>
  <c r="J6236" i="8"/>
  <c r="O6236" i="8" s="1"/>
  <c r="I6236" i="8"/>
  <c r="N6236" i="8" s="1"/>
  <c r="H6236" i="8"/>
  <c r="M6236" i="8" s="1"/>
  <c r="F6236" i="8"/>
  <c r="K6236" i="8" s="1"/>
  <c r="J6217" i="8"/>
  <c r="O6217" i="8" s="1"/>
  <c r="F6217" i="8"/>
  <c r="K6217" i="8" s="1"/>
  <c r="I6217" i="8"/>
  <c r="N6217" i="8" s="1"/>
  <c r="H6217" i="8"/>
  <c r="M6217" i="8" s="1"/>
  <c r="G6217" i="8"/>
  <c r="L6217" i="8" s="1"/>
  <c r="H6195" i="8"/>
  <c r="M6195" i="8" s="1"/>
  <c r="F6195" i="8"/>
  <c r="K6195" i="8" s="1"/>
  <c r="I6195" i="8"/>
  <c r="N6195" i="8" s="1"/>
  <c r="J6195" i="8"/>
  <c r="O6195" i="8" s="1"/>
  <c r="G6195" i="8"/>
  <c r="L6195" i="8" s="1"/>
  <c r="J6173" i="8"/>
  <c r="O6173" i="8" s="1"/>
  <c r="I6173" i="8"/>
  <c r="N6173" i="8" s="1"/>
  <c r="H6173" i="8"/>
  <c r="M6173" i="8" s="1"/>
  <c r="G6173" i="8"/>
  <c r="L6173" i="8" s="1"/>
  <c r="F6173" i="8"/>
  <c r="K6173" i="8" s="1"/>
  <c r="J6155" i="8"/>
  <c r="O6155" i="8" s="1"/>
  <c r="I6155" i="8"/>
  <c r="N6155" i="8" s="1"/>
  <c r="H6155" i="8"/>
  <c r="M6155" i="8" s="1"/>
  <c r="G6155" i="8"/>
  <c r="L6155" i="8" s="1"/>
  <c r="F6155" i="8"/>
  <c r="K6155" i="8" s="1"/>
  <c r="J6135" i="8"/>
  <c r="O6135" i="8" s="1"/>
  <c r="F6135" i="8"/>
  <c r="K6135" i="8" s="1"/>
  <c r="G6135" i="8"/>
  <c r="L6135" i="8" s="1"/>
  <c r="I6135" i="8"/>
  <c r="N6135" i="8" s="1"/>
  <c r="H6135" i="8"/>
  <c r="M6135" i="8" s="1"/>
  <c r="J6113" i="8"/>
  <c r="O6113" i="8" s="1"/>
  <c r="I6113" i="8"/>
  <c r="N6113" i="8" s="1"/>
  <c r="H6113" i="8"/>
  <c r="M6113" i="8" s="1"/>
  <c r="G6113" i="8"/>
  <c r="L6113" i="8" s="1"/>
  <c r="F6113" i="8"/>
  <c r="K6113" i="8" s="1"/>
  <c r="H6093" i="8"/>
  <c r="M6093" i="8" s="1"/>
  <c r="I6093" i="8"/>
  <c r="N6093" i="8" s="1"/>
  <c r="F6093" i="8"/>
  <c r="K6093" i="8" s="1"/>
  <c r="J6093" i="8"/>
  <c r="O6093" i="8" s="1"/>
  <c r="G6093" i="8"/>
  <c r="L6093" i="8" s="1"/>
  <c r="J6075" i="8"/>
  <c r="O6075" i="8" s="1"/>
  <c r="I6075" i="8"/>
  <c r="N6075" i="8" s="1"/>
  <c r="H6075" i="8"/>
  <c r="M6075" i="8" s="1"/>
  <c r="G6075" i="8"/>
  <c r="L6075" i="8" s="1"/>
  <c r="F6075" i="8"/>
  <c r="K6075" i="8" s="1"/>
  <c r="J6057" i="8"/>
  <c r="O6057" i="8" s="1"/>
  <c r="F6057" i="8"/>
  <c r="K6057" i="8" s="1"/>
  <c r="I6057" i="8"/>
  <c r="N6057" i="8" s="1"/>
  <c r="H6057" i="8"/>
  <c r="M6057" i="8" s="1"/>
  <c r="G6057" i="8"/>
  <c r="L6057" i="8" s="1"/>
  <c r="I6038" i="8"/>
  <c r="N6038" i="8" s="1"/>
  <c r="J6038" i="8"/>
  <c r="O6038" i="8" s="1"/>
  <c r="G6038" i="8"/>
  <c r="L6038" i="8" s="1"/>
  <c r="F6038" i="8"/>
  <c r="K6038" i="8" s="1"/>
  <c r="H6038" i="8"/>
  <c r="M6038" i="8" s="1"/>
  <c r="H6013" i="8"/>
  <c r="M6013" i="8" s="1"/>
  <c r="I6013" i="8"/>
  <c r="N6013" i="8" s="1"/>
  <c r="J6013" i="8"/>
  <c r="O6013" i="8" s="1"/>
  <c r="G6013" i="8"/>
  <c r="L6013" i="8" s="1"/>
  <c r="F6013" i="8"/>
  <c r="K6013" i="8" s="1"/>
  <c r="H5995" i="8"/>
  <c r="M5995" i="8" s="1"/>
  <c r="I5995" i="8"/>
  <c r="N5995" i="8" s="1"/>
  <c r="J5995" i="8"/>
  <c r="O5995" i="8" s="1"/>
  <c r="G5995" i="8"/>
  <c r="L5995" i="8" s="1"/>
  <c r="F5995" i="8"/>
  <c r="K5995" i="8" s="1"/>
  <c r="J5973" i="8"/>
  <c r="O5973" i="8" s="1"/>
  <c r="I5973" i="8"/>
  <c r="N5973" i="8" s="1"/>
  <c r="H5973" i="8"/>
  <c r="M5973" i="8" s="1"/>
  <c r="G5973" i="8"/>
  <c r="L5973" i="8" s="1"/>
  <c r="F5973" i="8"/>
  <c r="K5973" i="8" s="1"/>
  <c r="G5956" i="8"/>
  <c r="L5956" i="8" s="1"/>
  <c r="J5956" i="8"/>
  <c r="O5956" i="8" s="1"/>
  <c r="I5956" i="8"/>
  <c r="N5956" i="8" s="1"/>
  <c r="H5956" i="8"/>
  <c r="M5956" i="8" s="1"/>
  <c r="F5956" i="8"/>
  <c r="K5956" i="8" s="1"/>
  <c r="J5936" i="8"/>
  <c r="O5936" i="8" s="1"/>
  <c r="F5936" i="8"/>
  <c r="K5936" i="8" s="1"/>
  <c r="I5936" i="8"/>
  <c r="N5936" i="8" s="1"/>
  <c r="H5936" i="8"/>
  <c r="M5936" i="8" s="1"/>
  <c r="G5936" i="8"/>
  <c r="L5936" i="8" s="1"/>
  <c r="J5916" i="8"/>
  <c r="O5916" i="8" s="1"/>
  <c r="F5916" i="8"/>
  <c r="K5916" i="8" s="1"/>
  <c r="G5916" i="8"/>
  <c r="L5916" i="8" s="1"/>
  <c r="I5916" i="8"/>
  <c r="N5916" i="8" s="1"/>
  <c r="H5916" i="8"/>
  <c r="M5916" i="8" s="1"/>
  <c r="J5894" i="8"/>
  <c r="O5894" i="8" s="1"/>
  <c r="I5894" i="8"/>
  <c r="N5894" i="8" s="1"/>
  <c r="H5894" i="8"/>
  <c r="M5894" i="8" s="1"/>
  <c r="G5894" i="8"/>
  <c r="L5894" i="8" s="1"/>
  <c r="F5894" i="8"/>
  <c r="K5894" i="8" s="1"/>
  <c r="J5876" i="8"/>
  <c r="O5876" i="8" s="1"/>
  <c r="F5876" i="8"/>
  <c r="K5876" i="8" s="1"/>
  <c r="G5876" i="8"/>
  <c r="L5876" i="8" s="1"/>
  <c r="I5876" i="8"/>
  <c r="N5876" i="8" s="1"/>
  <c r="H5876" i="8"/>
  <c r="M5876" i="8" s="1"/>
  <c r="J5855" i="8"/>
  <c r="O5855" i="8" s="1"/>
  <c r="I5855" i="8"/>
  <c r="N5855" i="8" s="1"/>
  <c r="H5855" i="8"/>
  <c r="M5855" i="8" s="1"/>
  <c r="G5855" i="8"/>
  <c r="L5855" i="8" s="1"/>
  <c r="F5855" i="8"/>
  <c r="K5855" i="8" s="1"/>
  <c r="J5834" i="8"/>
  <c r="O5834" i="8" s="1"/>
  <c r="I5834" i="8"/>
  <c r="N5834" i="8" s="1"/>
  <c r="H5834" i="8"/>
  <c r="M5834" i="8" s="1"/>
  <c r="G5834" i="8"/>
  <c r="L5834" i="8" s="1"/>
  <c r="F5834" i="8"/>
  <c r="K5834" i="8" s="1"/>
  <c r="J5816" i="8"/>
  <c r="O5816" i="8" s="1"/>
  <c r="F5816" i="8"/>
  <c r="K5816" i="8" s="1"/>
  <c r="G5816" i="8"/>
  <c r="L5816" i="8" s="1"/>
  <c r="I5816" i="8"/>
  <c r="N5816" i="8" s="1"/>
  <c r="H5816" i="8"/>
  <c r="M5816" i="8" s="1"/>
  <c r="J5795" i="8"/>
  <c r="O5795" i="8" s="1"/>
  <c r="I5795" i="8"/>
  <c r="N5795" i="8" s="1"/>
  <c r="H5795" i="8"/>
  <c r="M5795" i="8" s="1"/>
  <c r="G5795" i="8"/>
  <c r="L5795" i="8" s="1"/>
  <c r="F5795" i="8"/>
  <c r="K5795" i="8" s="1"/>
  <c r="J5775" i="8"/>
  <c r="O5775" i="8" s="1"/>
  <c r="I5775" i="8"/>
  <c r="N5775" i="8" s="1"/>
  <c r="H5775" i="8"/>
  <c r="M5775" i="8" s="1"/>
  <c r="G5775" i="8"/>
  <c r="L5775" i="8" s="1"/>
  <c r="F5775" i="8"/>
  <c r="K5775" i="8" s="1"/>
  <c r="G5753" i="8"/>
  <c r="L5753" i="8" s="1"/>
  <c r="F5753" i="8"/>
  <c r="K5753" i="8" s="1"/>
  <c r="J5753" i="8"/>
  <c r="O5753" i="8" s="1"/>
  <c r="I5753" i="8"/>
  <c r="N5753" i="8" s="1"/>
  <c r="H5753" i="8"/>
  <c r="M5753" i="8" s="1"/>
  <c r="G5733" i="8"/>
  <c r="L5733" i="8" s="1"/>
  <c r="F5733" i="8"/>
  <c r="K5733" i="8" s="1"/>
  <c r="J5733" i="8"/>
  <c r="O5733" i="8" s="1"/>
  <c r="I5733" i="8"/>
  <c r="N5733" i="8" s="1"/>
  <c r="H5733" i="8"/>
  <c r="M5733" i="8" s="1"/>
  <c r="F5713" i="8"/>
  <c r="K5713" i="8" s="1"/>
  <c r="J5713" i="8"/>
  <c r="O5713" i="8" s="1"/>
  <c r="I5713" i="8"/>
  <c r="N5713" i="8" s="1"/>
  <c r="H5713" i="8"/>
  <c r="M5713" i="8" s="1"/>
  <c r="G5713" i="8"/>
  <c r="L5713" i="8" s="1"/>
  <c r="J5696" i="8"/>
  <c r="O5696" i="8" s="1"/>
  <c r="F5696" i="8"/>
  <c r="K5696" i="8" s="1"/>
  <c r="I5696" i="8"/>
  <c r="N5696" i="8" s="1"/>
  <c r="H5696" i="8"/>
  <c r="M5696" i="8" s="1"/>
  <c r="G5696" i="8"/>
  <c r="L5696" i="8" s="1"/>
  <c r="G5675" i="8"/>
  <c r="L5675" i="8" s="1"/>
  <c r="F5675" i="8"/>
  <c r="K5675" i="8" s="1"/>
  <c r="J5675" i="8"/>
  <c r="O5675" i="8" s="1"/>
  <c r="I5675" i="8"/>
  <c r="N5675" i="8" s="1"/>
  <c r="H5675" i="8"/>
  <c r="M5675" i="8" s="1"/>
  <c r="I5653" i="8"/>
  <c r="N5653" i="8" s="1"/>
  <c r="G5653" i="8"/>
  <c r="L5653" i="8" s="1"/>
  <c r="F5653" i="8"/>
  <c r="K5653" i="8" s="1"/>
  <c r="J5653" i="8"/>
  <c r="O5653" i="8" s="1"/>
  <c r="H5653" i="8"/>
  <c r="M5653" i="8" s="1"/>
  <c r="I5637" i="8"/>
  <c r="N5637" i="8" s="1"/>
  <c r="J5637" i="8"/>
  <c r="O5637" i="8" s="1"/>
  <c r="H5637" i="8"/>
  <c r="M5637" i="8" s="1"/>
  <c r="G5637" i="8"/>
  <c r="L5637" i="8" s="1"/>
  <c r="F5637" i="8"/>
  <c r="K5637" i="8" s="1"/>
  <c r="G5615" i="8"/>
  <c r="L5615" i="8" s="1"/>
  <c r="J5615" i="8"/>
  <c r="O5615" i="8" s="1"/>
  <c r="I5615" i="8"/>
  <c r="N5615" i="8" s="1"/>
  <c r="H5615" i="8"/>
  <c r="M5615" i="8" s="1"/>
  <c r="F5615" i="8"/>
  <c r="K5615" i="8" s="1"/>
  <c r="I5597" i="8"/>
  <c r="N5597" i="8" s="1"/>
  <c r="J5597" i="8"/>
  <c r="O5597" i="8" s="1"/>
  <c r="F5597" i="8"/>
  <c r="K5597" i="8" s="1"/>
  <c r="H5597" i="8"/>
  <c r="M5597" i="8" s="1"/>
  <c r="G5597" i="8"/>
  <c r="L5597" i="8" s="1"/>
  <c r="J5576" i="8"/>
  <c r="O5576" i="8" s="1"/>
  <c r="F5576" i="8"/>
  <c r="K5576" i="8" s="1"/>
  <c r="G5576" i="8"/>
  <c r="L5576" i="8" s="1"/>
  <c r="I5576" i="8"/>
  <c r="N5576" i="8" s="1"/>
  <c r="H5576" i="8"/>
  <c r="M5576" i="8" s="1"/>
  <c r="G5555" i="8"/>
  <c r="L5555" i="8" s="1"/>
  <c r="I5555" i="8"/>
  <c r="N5555" i="8" s="1"/>
  <c r="F5555" i="8"/>
  <c r="K5555" i="8" s="1"/>
  <c r="H5555" i="8"/>
  <c r="M5555" i="8" s="1"/>
  <c r="J5555" i="8"/>
  <c r="O5555" i="8" s="1"/>
  <c r="G5535" i="8"/>
  <c r="L5535" i="8" s="1"/>
  <c r="I5535" i="8"/>
  <c r="N5535" i="8" s="1"/>
  <c r="H5535" i="8"/>
  <c r="M5535" i="8" s="1"/>
  <c r="F5535" i="8"/>
  <c r="K5535" i="8" s="1"/>
  <c r="J5535" i="8"/>
  <c r="O5535" i="8" s="1"/>
  <c r="J5516" i="8"/>
  <c r="O5516" i="8" s="1"/>
  <c r="F5516" i="8"/>
  <c r="K5516" i="8" s="1"/>
  <c r="I5516" i="8"/>
  <c r="N5516" i="8" s="1"/>
  <c r="H5516" i="8"/>
  <c r="M5516" i="8" s="1"/>
  <c r="G5516" i="8"/>
  <c r="L5516" i="8" s="1"/>
  <c r="J5496" i="8"/>
  <c r="O5496" i="8" s="1"/>
  <c r="F5496" i="8"/>
  <c r="K5496" i="8" s="1"/>
  <c r="I5496" i="8"/>
  <c r="N5496" i="8" s="1"/>
  <c r="H5496" i="8"/>
  <c r="M5496" i="8" s="1"/>
  <c r="G5496" i="8"/>
  <c r="L5496" i="8" s="1"/>
  <c r="J5473" i="8"/>
  <c r="O5473" i="8" s="1"/>
  <c r="I5473" i="8"/>
  <c r="N5473" i="8" s="1"/>
  <c r="H5473" i="8"/>
  <c r="M5473" i="8" s="1"/>
  <c r="G5473" i="8"/>
  <c r="L5473" i="8" s="1"/>
  <c r="F5473" i="8"/>
  <c r="K5473" i="8" s="1"/>
  <c r="J5454" i="8"/>
  <c r="O5454" i="8" s="1"/>
  <c r="I5454" i="8"/>
  <c r="N5454" i="8" s="1"/>
  <c r="H5454" i="8"/>
  <c r="M5454" i="8" s="1"/>
  <c r="G5454" i="8"/>
  <c r="L5454" i="8" s="1"/>
  <c r="F5454" i="8"/>
  <c r="K5454" i="8" s="1"/>
  <c r="J5436" i="8"/>
  <c r="O5436" i="8" s="1"/>
  <c r="I5436" i="8"/>
  <c r="N5436" i="8" s="1"/>
  <c r="H5436" i="8"/>
  <c r="M5436" i="8" s="1"/>
  <c r="G5436" i="8"/>
  <c r="L5436" i="8" s="1"/>
  <c r="F5436" i="8"/>
  <c r="K5436" i="8" s="1"/>
  <c r="J5413" i="8"/>
  <c r="O5413" i="8" s="1"/>
  <c r="I5413" i="8"/>
  <c r="N5413" i="8" s="1"/>
  <c r="H5413" i="8"/>
  <c r="M5413" i="8" s="1"/>
  <c r="G5413" i="8"/>
  <c r="L5413" i="8" s="1"/>
  <c r="F5413" i="8"/>
  <c r="K5413" i="8" s="1"/>
  <c r="J5394" i="8"/>
  <c r="O5394" i="8" s="1"/>
  <c r="I5394" i="8"/>
  <c r="N5394" i="8" s="1"/>
  <c r="H5394" i="8"/>
  <c r="M5394" i="8" s="1"/>
  <c r="G5394" i="8"/>
  <c r="L5394" i="8" s="1"/>
  <c r="F5394" i="8"/>
  <c r="K5394" i="8" s="1"/>
  <c r="G5376" i="8"/>
  <c r="L5376" i="8" s="1"/>
  <c r="H5376" i="8"/>
  <c r="M5376" i="8" s="1"/>
  <c r="J5376" i="8"/>
  <c r="O5376" i="8" s="1"/>
  <c r="I5376" i="8"/>
  <c r="N5376" i="8" s="1"/>
  <c r="F5376" i="8"/>
  <c r="K5376" i="8" s="1"/>
  <c r="J5353" i="8"/>
  <c r="O5353" i="8" s="1"/>
  <c r="I5353" i="8"/>
  <c r="N5353" i="8" s="1"/>
  <c r="H5353" i="8"/>
  <c r="M5353" i="8" s="1"/>
  <c r="G5353" i="8"/>
  <c r="L5353" i="8" s="1"/>
  <c r="F5353" i="8"/>
  <c r="K5353" i="8" s="1"/>
  <c r="J5333" i="8"/>
  <c r="O5333" i="8" s="1"/>
  <c r="I5333" i="8"/>
  <c r="N5333" i="8" s="1"/>
  <c r="H5333" i="8"/>
  <c r="M5333" i="8" s="1"/>
  <c r="G5333" i="8"/>
  <c r="L5333" i="8" s="1"/>
  <c r="F5333" i="8"/>
  <c r="K5333" i="8" s="1"/>
  <c r="J5313" i="8"/>
  <c r="O5313" i="8" s="1"/>
  <c r="I5313" i="8"/>
  <c r="N5313" i="8" s="1"/>
  <c r="H5313" i="8"/>
  <c r="M5313" i="8" s="1"/>
  <c r="G5313" i="8"/>
  <c r="L5313" i="8" s="1"/>
  <c r="F5313" i="8"/>
  <c r="K5313" i="8" s="1"/>
  <c r="J5293" i="8"/>
  <c r="O5293" i="8" s="1"/>
  <c r="I5293" i="8"/>
  <c r="N5293" i="8" s="1"/>
  <c r="H5293" i="8"/>
  <c r="M5293" i="8" s="1"/>
  <c r="G5293" i="8"/>
  <c r="L5293" i="8" s="1"/>
  <c r="F5293" i="8"/>
  <c r="K5293" i="8" s="1"/>
  <c r="J5273" i="8"/>
  <c r="O5273" i="8" s="1"/>
  <c r="I5273" i="8"/>
  <c r="N5273" i="8" s="1"/>
  <c r="H5273" i="8"/>
  <c r="M5273" i="8" s="1"/>
  <c r="G5273" i="8"/>
  <c r="L5273" i="8" s="1"/>
  <c r="F5273" i="8"/>
  <c r="K5273" i="8" s="1"/>
  <c r="J5253" i="8"/>
  <c r="O5253" i="8" s="1"/>
  <c r="I5253" i="8"/>
  <c r="N5253" i="8" s="1"/>
  <c r="H5253" i="8"/>
  <c r="M5253" i="8" s="1"/>
  <c r="G5253" i="8"/>
  <c r="L5253" i="8" s="1"/>
  <c r="F5253" i="8"/>
  <c r="K5253" i="8" s="1"/>
  <c r="J5233" i="8"/>
  <c r="O5233" i="8" s="1"/>
  <c r="I5233" i="8"/>
  <c r="N5233" i="8" s="1"/>
  <c r="H5233" i="8"/>
  <c r="M5233" i="8" s="1"/>
  <c r="G5233" i="8"/>
  <c r="L5233" i="8" s="1"/>
  <c r="F5233" i="8"/>
  <c r="K5233" i="8" s="1"/>
  <c r="J5213" i="8"/>
  <c r="O5213" i="8" s="1"/>
  <c r="I5213" i="8"/>
  <c r="N5213" i="8" s="1"/>
  <c r="H5213" i="8"/>
  <c r="M5213" i="8" s="1"/>
  <c r="G5213" i="8"/>
  <c r="L5213" i="8" s="1"/>
  <c r="F5213" i="8"/>
  <c r="K5213" i="8" s="1"/>
  <c r="J5193" i="8"/>
  <c r="O5193" i="8" s="1"/>
  <c r="I5193" i="8"/>
  <c r="N5193" i="8" s="1"/>
  <c r="H5193" i="8"/>
  <c r="M5193" i="8" s="1"/>
  <c r="G5193" i="8"/>
  <c r="L5193" i="8" s="1"/>
  <c r="F5193" i="8"/>
  <c r="K5193" i="8" s="1"/>
  <c r="G5176" i="8"/>
  <c r="L5176" i="8" s="1"/>
  <c r="I5176" i="8"/>
  <c r="N5176" i="8" s="1"/>
  <c r="H5176" i="8"/>
  <c r="M5176" i="8" s="1"/>
  <c r="F5176" i="8"/>
  <c r="K5176" i="8" s="1"/>
  <c r="J5176" i="8"/>
  <c r="O5176" i="8" s="1"/>
  <c r="G5156" i="8"/>
  <c r="L5156" i="8" s="1"/>
  <c r="F5156" i="8"/>
  <c r="K5156" i="8" s="1"/>
  <c r="I5156" i="8"/>
  <c r="N5156" i="8" s="1"/>
  <c r="J5156" i="8"/>
  <c r="O5156" i="8" s="1"/>
  <c r="H5156" i="8"/>
  <c r="M5156" i="8" s="1"/>
  <c r="J5133" i="8"/>
  <c r="O5133" i="8" s="1"/>
  <c r="I5133" i="8"/>
  <c r="N5133" i="8" s="1"/>
  <c r="H5133" i="8"/>
  <c r="M5133" i="8" s="1"/>
  <c r="G5133" i="8"/>
  <c r="L5133" i="8" s="1"/>
  <c r="F5133" i="8"/>
  <c r="K5133" i="8" s="1"/>
  <c r="J5113" i="8"/>
  <c r="O5113" i="8" s="1"/>
  <c r="I5113" i="8"/>
  <c r="N5113" i="8" s="1"/>
  <c r="H5113" i="8"/>
  <c r="M5113" i="8" s="1"/>
  <c r="G5113" i="8"/>
  <c r="L5113" i="8" s="1"/>
  <c r="F5113" i="8"/>
  <c r="K5113" i="8" s="1"/>
  <c r="J5093" i="8"/>
  <c r="O5093" i="8" s="1"/>
  <c r="I5093" i="8"/>
  <c r="N5093" i="8" s="1"/>
  <c r="H5093" i="8"/>
  <c r="M5093" i="8" s="1"/>
  <c r="G5093" i="8"/>
  <c r="L5093" i="8" s="1"/>
  <c r="F5093" i="8"/>
  <c r="K5093" i="8" s="1"/>
  <c r="J5073" i="8"/>
  <c r="O5073" i="8" s="1"/>
  <c r="I5073" i="8"/>
  <c r="N5073" i="8" s="1"/>
  <c r="H5073" i="8"/>
  <c r="M5073" i="8" s="1"/>
  <c r="G5073" i="8"/>
  <c r="L5073" i="8" s="1"/>
  <c r="F5073" i="8"/>
  <c r="K5073" i="8" s="1"/>
  <c r="J5053" i="8"/>
  <c r="O5053" i="8" s="1"/>
  <c r="I5053" i="8"/>
  <c r="N5053" i="8" s="1"/>
  <c r="H5053" i="8"/>
  <c r="M5053" i="8" s="1"/>
  <c r="G5053" i="8"/>
  <c r="L5053" i="8" s="1"/>
  <c r="F5053" i="8"/>
  <c r="K5053" i="8" s="1"/>
  <c r="J5033" i="8"/>
  <c r="O5033" i="8" s="1"/>
  <c r="I5033" i="8"/>
  <c r="N5033" i="8" s="1"/>
  <c r="H5033" i="8"/>
  <c r="M5033" i="8" s="1"/>
  <c r="G5033" i="8"/>
  <c r="L5033" i="8" s="1"/>
  <c r="F5033" i="8"/>
  <c r="K5033" i="8" s="1"/>
  <c r="J7395" i="8"/>
  <c r="O7395" i="8" s="1"/>
  <c r="F7395" i="8"/>
  <c r="K7395" i="8" s="1"/>
  <c r="I7395" i="8"/>
  <c r="N7395" i="8" s="1"/>
  <c r="H7395" i="8"/>
  <c r="M7395" i="8" s="1"/>
  <c r="G7395" i="8"/>
  <c r="L7395" i="8" s="1"/>
  <c r="J7371" i="8"/>
  <c r="O7371" i="8" s="1"/>
  <c r="I7371" i="8"/>
  <c r="N7371" i="8" s="1"/>
  <c r="H7371" i="8"/>
  <c r="M7371" i="8" s="1"/>
  <c r="G7371" i="8"/>
  <c r="L7371" i="8" s="1"/>
  <c r="F7371" i="8"/>
  <c r="K7371" i="8" s="1"/>
  <c r="J7354" i="8"/>
  <c r="O7354" i="8" s="1"/>
  <c r="I7354" i="8"/>
  <c r="N7354" i="8" s="1"/>
  <c r="H7354" i="8"/>
  <c r="M7354" i="8" s="1"/>
  <c r="G7354" i="8"/>
  <c r="L7354" i="8" s="1"/>
  <c r="F7354" i="8"/>
  <c r="K7354" i="8" s="1"/>
  <c r="H7335" i="8"/>
  <c r="M7335" i="8" s="1"/>
  <c r="G7335" i="8"/>
  <c r="L7335" i="8" s="1"/>
  <c r="F7335" i="8"/>
  <c r="K7335" i="8" s="1"/>
  <c r="J7335" i="8"/>
  <c r="O7335" i="8" s="1"/>
  <c r="I7335" i="8"/>
  <c r="N7335" i="8" s="1"/>
  <c r="H7313" i="8"/>
  <c r="M7313" i="8" s="1"/>
  <c r="I7313" i="8"/>
  <c r="N7313" i="8" s="1"/>
  <c r="J7313" i="8"/>
  <c r="O7313" i="8" s="1"/>
  <c r="G7313" i="8"/>
  <c r="L7313" i="8" s="1"/>
  <c r="F7313" i="8"/>
  <c r="K7313" i="8" s="1"/>
  <c r="J7294" i="8"/>
  <c r="O7294" i="8" s="1"/>
  <c r="I7294" i="8"/>
  <c r="N7294" i="8" s="1"/>
  <c r="H7294" i="8"/>
  <c r="M7294" i="8" s="1"/>
  <c r="G7294" i="8"/>
  <c r="L7294" i="8" s="1"/>
  <c r="F7294" i="8"/>
  <c r="K7294" i="8" s="1"/>
  <c r="J7274" i="8"/>
  <c r="O7274" i="8" s="1"/>
  <c r="I7274" i="8"/>
  <c r="N7274" i="8" s="1"/>
  <c r="H7274" i="8"/>
  <c r="M7274" i="8" s="1"/>
  <c r="G7274" i="8"/>
  <c r="L7274" i="8" s="1"/>
  <c r="F7274" i="8"/>
  <c r="K7274" i="8" s="1"/>
  <c r="G7252" i="8"/>
  <c r="L7252" i="8" s="1"/>
  <c r="H7252" i="8"/>
  <c r="M7252" i="8" s="1"/>
  <c r="J7252" i="8"/>
  <c r="O7252" i="8" s="1"/>
  <c r="I7252" i="8"/>
  <c r="N7252" i="8" s="1"/>
  <c r="F7252" i="8"/>
  <c r="K7252" i="8" s="1"/>
  <c r="F7235" i="8"/>
  <c r="K7235" i="8" s="1"/>
  <c r="J7235" i="8"/>
  <c r="O7235" i="8" s="1"/>
  <c r="I7235" i="8"/>
  <c r="N7235" i="8" s="1"/>
  <c r="H7235" i="8"/>
  <c r="M7235" i="8" s="1"/>
  <c r="G7235" i="8"/>
  <c r="L7235" i="8" s="1"/>
  <c r="F7215" i="8"/>
  <c r="K7215" i="8" s="1"/>
  <c r="H7215" i="8"/>
  <c r="M7215" i="8" s="1"/>
  <c r="I7215" i="8"/>
  <c r="N7215" i="8" s="1"/>
  <c r="J7215" i="8"/>
  <c r="O7215" i="8" s="1"/>
  <c r="G7215" i="8"/>
  <c r="L7215" i="8" s="1"/>
  <c r="J7194" i="8"/>
  <c r="O7194" i="8" s="1"/>
  <c r="I7194" i="8"/>
  <c r="N7194" i="8" s="1"/>
  <c r="H7194" i="8"/>
  <c r="M7194" i="8" s="1"/>
  <c r="G7194" i="8"/>
  <c r="L7194" i="8" s="1"/>
  <c r="F7194" i="8"/>
  <c r="K7194" i="8" s="1"/>
  <c r="F7175" i="8"/>
  <c r="K7175" i="8" s="1"/>
  <c r="J7175" i="8"/>
  <c r="O7175" i="8" s="1"/>
  <c r="I7175" i="8"/>
  <c r="N7175" i="8" s="1"/>
  <c r="H7175" i="8"/>
  <c r="M7175" i="8" s="1"/>
  <c r="G7175" i="8"/>
  <c r="L7175" i="8" s="1"/>
  <c r="I7154" i="8"/>
  <c r="N7154" i="8" s="1"/>
  <c r="J7154" i="8"/>
  <c r="O7154" i="8" s="1"/>
  <c r="F7154" i="8"/>
  <c r="K7154" i="8" s="1"/>
  <c r="G7154" i="8"/>
  <c r="L7154" i="8" s="1"/>
  <c r="H7154" i="8"/>
  <c r="M7154" i="8" s="1"/>
  <c r="G7132" i="8"/>
  <c r="L7132" i="8" s="1"/>
  <c r="F7132" i="8"/>
  <c r="K7132" i="8" s="1"/>
  <c r="H7132" i="8"/>
  <c r="M7132" i="8" s="1"/>
  <c r="J7132" i="8"/>
  <c r="O7132" i="8" s="1"/>
  <c r="I7132" i="8"/>
  <c r="N7132" i="8" s="1"/>
  <c r="J7114" i="8"/>
  <c r="O7114" i="8" s="1"/>
  <c r="F7114" i="8"/>
  <c r="K7114" i="8" s="1"/>
  <c r="G7114" i="8"/>
  <c r="L7114" i="8" s="1"/>
  <c r="I7114" i="8"/>
  <c r="N7114" i="8" s="1"/>
  <c r="H7114" i="8"/>
  <c r="M7114" i="8" s="1"/>
  <c r="H7092" i="8"/>
  <c r="M7092" i="8" s="1"/>
  <c r="I7092" i="8"/>
  <c r="N7092" i="8" s="1"/>
  <c r="J7092" i="8"/>
  <c r="O7092" i="8" s="1"/>
  <c r="F7092" i="8"/>
  <c r="K7092" i="8" s="1"/>
  <c r="G7092" i="8"/>
  <c r="L7092" i="8" s="1"/>
  <c r="J7074" i="8"/>
  <c r="O7074" i="8" s="1"/>
  <c r="I7074" i="8"/>
  <c r="N7074" i="8" s="1"/>
  <c r="H7074" i="8"/>
  <c r="M7074" i="8" s="1"/>
  <c r="G7074" i="8"/>
  <c r="L7074" i="8" s="1"/>
  <c r="F7074" i="8"/>
  <c r="K7074" i="8" s="1"/>
  <c r="H7052" i="8"/>
  <c r="M7052" i="8" s="1"/>
  <c r="F7052" i="8"/>
  <c r="K7052" i="8" s="1"/>
  <c r="J7052" i="8"/>
  <c r="O7052" i="8" s="1"/>
  <c r="I7052" i="8"/>
  <c r="N7052" i="8" s="1"/>
  <c r="G7052" i="8"/>
  <c r="L7052" i="8" s="1"/>
  <c r="H7032" i="8"/>
  <c r="M7032" i="8" s="1"/>
  <c r="J7032" i="8"/>
  <c r="O7032" i="8" s="1"/>
  <c r="I7032" i="8"/>
  <c r="N7032" i="8" s="1"/>
  <c r="G7032" i="8"/>
  <c r="L7032" i="8" s="1"/>
  <c r="F7032" i="8"/>
  <c r="K7032" i="8" s="1"/>
  <c r="J7013" i="8"/>
  <c r="O7013" i="8" s="1"/>
  <c r="I7013" i="8"/>
  <c r="N7013" i="8" s="1"/>
  <c r="H7013" i="8"/>
  <c r="M7013" i="8" s="1"/>
  <c r="G7013" i="8"/>
  <c r="L7013" i="8" s="1"/>
  <c r="F7013" i="8"/>
  <c r="K7013" i="8" s="1"/>
  <c r="H6992" i="8"/>
  <c r="M6992" i="8" s="1"/>
  <c r="I6992" i="8"/>
  <c r="N6992" i="8" s="1"/>
  <c r="J6992" i="8"/>
  <c r="O6992" i="8" s="1"/>
  <c r="G6992" i="8"/>
  <c r="L6992" i="8" s="1"/>
  <c r="F6992" i="8"/>
  <c r="K6992" i="8" s="1"/>
  <c r="J6974" i="8"/>
  <c r="O6974" i="8" s="1"/>
  <c r="F6974" i="8"/>
  <c r="K6974" i="8" s="1"/>
  <c r="I6974" i="8"/>
  <c r="N6974" i="8" s="1"/>
  <c r="H6974" i="8"/>
  <c r="M6974" i="8" s="1"/>
  <c r="G6974" i="8"/>
  <c r="L6974" i="8" s="1"/>
  <c r="H6954" i="8"/>
  <c r="M6954" i="8" s="1"/>
  <c r="G6954" i="8"/>
  <c r="L6954" i="8" s="1"/>
  <c r="F6954" i="8"/>
  <c r="K6954" i="8" s="1"/>
  <c r="J6954" i="8"/>
  <c r="O6954" i="8" s="1"/>
  <c r="I6954" i="8"/>
  <c r="N6954" i="8" s="1"/>
  <c r="H6932" i="8"/>
  <c r="M6932" i="8" s="1"/>
  <c r="J6932" i="8"/>
  <c r="O6932" i="8" s="1"/>
  <c r="I6932" i="8"/>
  <c r="N6932" i="8" s="1"/>
  <c r="G6932" i="8"/>
  <c r="L6932" i="8" s="1"/>
  <c r="F6932" i="8"/>
  <c r="K6932" i="8" s="1"/>
  <c r="H6912" i="8"/>
  <c r="M6912" i="8" s="1"/>
  <c r="J6912" i="8"/>
  <c r="O6912" i="8" s="1"/>
  <c r="I6912" i="8"/>
  <c r="N6912" i="8" s="1"/>
  <c r="G6912" i="8"/>
  <c r="L6912" i="8" s="1"/>
  <c r="F6912" i="8"/>
  <c r="K6912" i="8" s="1"/>
  <c r="H6892" i="8"/>
  <c r="M6892" i="8" s="1"/>
  <c r="I6892" i="8"/>
  <c r="N6892" i="8" s="1"/>
  <c r="J6892" i="8"/>
  <c r="O6892" i="8" s="1"/>
  <c r="G6892" i="8"/>
  <c r="L6892" i="8" s="1"/>
  <c r="F6892" i="8"/>
  <c r="K6892" i="8" s="1"/>
  <c r="H6872" i="8"/>
  <c r="M6872" i="8" s="1"/>
  <c r="F6872" i="8"/>
  <c r="K6872" i="8" s="1"/>
  <c r="J6872" i="8"/>
  <c r="O6872" i="8" s="1"/>
  <c r="I6872" i="8"/>
  <c r="N6872" i="8" s="1"/>
  <c r="G6872" i="8"/>
  <c r="L6872" i="8" s="1"/>
  <c r="G6855" i="8"/>
  <c r="L6855" i="8" s="1"/>
  <c r="F6855" i="8"/>
  <c r="K6855" i="8" s="1"/>
  <c r="I6855" i="8"/>
  <c r="N6855" i="8" s="1"/>
  <c r="J6855" i="8"/>
  <c r="O6855" i="8" s="1"/>
  <c r="H6855" i="8"/>
  <c r="M6855" i="8" s="1"/>
  <c r="J6834" i="8"/>
  <c r="O6834" i="8" s="1"/>
  <c r="I6834" i="8"/>
  <c r="N6834" i="8" s="1"/>
  <c r="H6834" i="8"/>
  <c r="M6834" i="8" s="1"/>
  <c r="G6834" i="8"/>
  <c r="L6834" i="8" s="1"/>
  <c r="F6834" i="8"/>
  <c r="K6834" i="8" s="1"/>
  <c r="H6812" i="8"/>
  <c r="M6812" i="8" s="1"/>
  <c r="J6812" i="8"/>
  <c r="O6812" i="8" s="1"/>
  <c r="I6812" i="8"/>
  <c r="N6812" i="8" s="1"/>
  <c r="G6812" i="8"/>
  <c r="L6812" i="8" s="1"/>
  <c r="F6812" i="8"/>
  <c r="K6812" i="8" s="1"/>
  <c r="H6792" i="8"/>
  <c r="M6792" i="8" s="1"/>
  <c r="I6792" i="8"/>
  <c r="N6792" i="8" s="1"/>
  <c r="J6792" i="8"/>
  <c r="O6792" i="8" s="1"/>
  <c r="G6792" i="8"/>
  <c r="L6792" i="8" s="1"/>
  <c r="F6792" i="8"/>
  <c r="K6792" i="8" s="1"/>
  <c r="H6774" i="8"/>
  <c r="M6774" i="8" s="1"/>
  <c r="G6774" i="8"/>
  <c r="L6774" i="8" s="1"/>
  <c r="F6774" i="8"/>
  <c r="K6774" i="8" s="1"/>
  <c r="J6774" i="8"/>
  <c r="O6774" i="8" s="1"/>
  <c r="I6774" i="8"/>
  <c r="N6774" i="8" s="1"/>
  <c r="G6753" i="8"/>
  <c r="L6753" i="8" s="1"/>
  <c r="J6753" i="8"/>
  <c r="O6753" i="8" s="1"/>
  <c r="I6753" i="8"/>
  <c r="N6753" i="8" s="1"/>
  <c r="H6753" i="8"/>
  <c r="M6753" i="8" s="1"/>
  <c r="F6753" i="8"/>
  <c r="K6753" i="8" s="1"/>
  <c r="G6735" i="8"/>
  <c r="L6735" i="8" s="1"/>
  <c r="F6735" i="8"/>
  <c r="K6735" i="8" s="1"/>
  <c r="J6735" i="8"/>
  <c r="O6735" i="8" s="1"/>
  <c r="I6735" i="8"/>
  <c r="N6735" i="8" s="1"/>
  <c r="H6735" i="8"/>
  <c r="M6735" i="8" s="1"/>
  <c r="H6712" i="8"/>
  <c r="M6712" i="8" s="1"/>
  <c r="J6712" i="8"/>
  <c r="O6712" i="8" s="1"/>
  <c r="I6712" i="8"/>
  <c r="N6712" i="8" s="1"/>
  <c r="G6712" i="8"/>
  <c r="L6712" i="8" s="1"/>
  <c r="F6712" i="8"/>
  <c r="K6712" i="8" s="1"/>
  <c r="J6694" i="8"/>
  <c r="O6694" i="8" s="1"/>
  <c r="F6694" i="8"/>
  <c r="K6694" i="8" s="1"/>
  <c r="G6694" i="8"/>
  <c r="L6694" i="8" s="1"/>
  <c r="I6694" i="8"/>
  <c r="N6694" i="8" s="1"/>
  <c r="H6694" i="8"/>
  <c r="M6694" i="8" s="1"/>
  <c r="H6672" i="8"/>
  <c r="M6672" i="8" s="1"/>
  <c r="J6672" i="8"/>
  <c r="O6672" i="8" s="1"/>
  <c r="I6672" i="8"/>
  <c r="N6672" i="8" s="1"/>
  <c r="G6672" i="8"/>
  <c r="L6672" i="8" s="1"/>
  <c r="F6672" i="8"/>
  <c r="K6672" i="8" s="1"/>
  <c r="G6655" i="8"/>
  <c r="L6655" i="8" s="1"/>
  <c r="F6655" i="8"/>
  <c r="K6655" i="8" s="1"/>
  <c r="I6655" i="8"/>
  <c r="N6655" i="8" s="1"/>
  <c r="J6655" i="8"/>
  <c r="O6655" i="8" s="1"/>
  <c r="H6655" i="8"/>
  <c r="M6655" i="8" s="1"/>
  <c r="H6632" i="8"/>
  <c r="M6632" i="8" s="1"/>
  <c r="J6632" i="8"/>
  <c r="O6632" i="8" s="1"/>
  <c r="I6632" i="8"/>
  <c r="N6632" i="8" s="1"/>
  <c r="G6632" i="8"/>
  <c r="L6632" i="8" s="1"/>
  <c r="F6632" i="8"/>
  <c r="K6632" i="8" s="1"/>
  <c r="H6612" i="8"/>
  <c r="M6612" i="8" s="1"/>
  <c r="J6612" i="8"/>
  <c r="O6612" i="8" s="1"/>
  <c r="I6612" i="8"/>
  <c r="N6612" i="8" s="1"/>
  <c r="F6612" i="8"/>
  <c r="K6612" i="8" s="1"/>
  <c r="G6612" i="8"/>
  <c r="L6612" i="8" s="1"/>
  <c r="H6592" i="8"/>
  <c r="M6592" i="8" s="1"/>
  <c r="I6592" i="8"/>
  <c r="N6592" i="8" s="1"/>
  <c r="J6592" i="8"/>
  <c r="O6592" i="8" s="1"/>
  <c r="G6592" i="8"/>
  <c r="L6592" i="8" s="1"/>
  <c r="F6592" i="8"/>
  <c r="K6592" i="8" s="1"/>
  <c r="J6576" i="8"/>
  <c r="O6576" i="8" s="1"/>
  <c r="I6576" i="8"/>
  <c r="N6576" i="8" s="1"/>
  <c r="H6576" i="8"/>
  <c r="M6576" i="8" s="1"/>
  <c r="G6576" i="8"/>
  <c r="L6576" i="8" s="1"/>
  <c r="F6576" i="8"/>
  <c r="K6576" i="8" s="1"/>
  <c r="G6553" i="8"/>
  <c r="L6553" i="8" s="1"/>
  <c r="J6553" i="8"/>
  <c r="O6553" i="8" s="1"/>
  <c r="I6553" i="8"/>
  <c r="N6553" i="8" s="1"/>
  <c r="H6553" i="8"/>
  <c r="M6553" i="8" s="1"/>
  <c r="F6553" i="8"/>
  <c r="K6553" i="8" s="1"/>
  <c r="H6532" i="8"/>
  <c r="M6532" i="8" s="1"/>
  <c r="I6532" i="8"/>
  <c r="N6532" i="8" s="1"/>
  <c r="J6532" i="8"/>
  <c r="O6532" i="8" s="1"/>
  <c r="G6532" i="8"/>
  <c r="L6532" i="8" s="1"/>
  <c r="F6532" i="8"/>
  <c r="K6532" i="8" s="1"/>
  <c r="F6512" i="8"/>
  <c r="K6512" i="8" s="1"/>
  <c r="J6512" i="8"/>
  <c r="O6512" i="8" s="1"/>
  <c r="I6512" i="8"/>
  <c r="N6512" i="8" s="1"/>
  <c r="H6512" i="8"/>
  <c r="M6512" i="8" s="1"/>
  <c r="G6512" i="8"/>
  <c r="L6512" i="8" s="1"/>
  <c r="F6492" i="8"/>
  <c r="K6492" i="8" s="1"/>
  <c r="J6492" i="8"/>
  <c r="O6492" i="8" s="1"/>
  <c r="I6492" i="8"/>
  <c r="N6492" i="8" s="1"/>
  <c r="H6492" i="8"/>
  <c r="M6492" i="8" s="1"/>
  <c r="G6492" i="8"/>
  <c r="L6492" i="8" s="1"/>
  <c r="J6472" i="8"/>
  <c r="O6472" i="8" s="1"/>
  <c r="I6472" i="8"/>
  <c r="N6472" i="8" s="1"/>
  <c r="H6472" i="8"/>
  <c r="M6472" i="8" s="1"/>
  <c r="G6472" i="8"/>
  <c r="L6472" i="8" s="1"/>
  <c r="F6472" i="8"/>
  <c r="K6472" i="8" s="1"/>
  <c r="G6457" i="8"/>
  <c r="L6457" i="8" s="1"/>
  <c r="J6457" i="8"/>
  <c r="O6457" i="8" s="1"/>
  <c r="I6457" i="8"/>
  <c r="N6457" i="8" s="1"/>
  <c r="H6457" i="8"/>
  <c r="M6457" i="8" s="1"/>
  <c r="F6457" i="8"/>
  <c r="K6457" i="8" s="1"/>
  <c r="H6434" i="8"/>
  <c r="M6434" i="8" s="1"/>
  <c r="G6434" i="8"/>
  <c r="L6434" i="8" s="1"/>
  <c r="F6434" i="8"/>
  <c r="K6434" i="8" s="1"/>
  <c r="J6434" i="8"/>
  <c r="O6434" i="8" s="1"/>
  <c r="I6434" i="8"/>
  <c r="N6434" i="8" s="1"/>
  <c r="H6412" i="8"/>
  <c r="M6412" i="8" s="1"/>
  <c r="I6412" i="8"/>
  <c r="N6412" i="8" s="1"/>
  <c r="J6412" i="8"/>
  <c r="O6412" i="8" s="1"/>
  <c r="G6412" i="8"/>
  <c r="L6412" i="8" s="1"/>
  <c r="F6412" i="8"/>
  <c r="K6412" i="8" s="1"/>
  <c r="G6397" i="8"/>
  <c r="L6397" i="8" s="1"/>
  <c r="J6397" i="8"/>
  <c r="O6397" i="8" s="1"/>
  <c r="I6397" i="8"/>
  <c r="N6397" i="8" s="1"/>
  <c r="H6397" i="8"/>
  <c r="M6397" i="8" s="1"/>
  <c r="F6397" i="8"/>
  <c r="K6397" i="8" s="1"/>
  <c r="J6376" i="8"/>
  <c r="O6376" i="8" s="1"/>
  <c r="I6376" i="8"/>
  <c r="N6376" i="8" s="1"/>
  <c r="H6376" i="8"/>
  <c r="M6376" i="8" s="1"/>
  <c r="G6376" i="8"/>
  <c r="L6376" i="8" s="1"/>
  <c r="F6376" i="8"/>
  <c r="K6376" i="8" s="1"/>
  <c r="J6352" i="8"/>
  <c r="O6352" i="8" s="1"/>
  <c r="I6352" i="8"/>
  <c r="N6352" i="8" s="1"/>
  <c r="H6352" i="8"/>
  <c r="M6352" i="8" s="1"/>
  <c r="G6352" i="8"/>
  <c r="L6352" i="8" s="1"/>
  <c r="F6352" i="8"/>
  <c r="K6352" i="8" s="1"/>
  <c r="G6337" i="8"/>
  <c r="L6337" i="8" s="1"/>
  <c r="H6337" i="8"/>
  <c r="M6337" i="8" s="1"/>
  <c r="J6337" i="8"/>
  <c r="O6337" i="8" s="1"/>
  <c r="I6337" i="8"/>
  <c r="N6337" i="8" s="1"/>
  <c r="F6337" i="8"/>
  <c r="K6337" i="8" s="1"/>
  <c r="H6314" i="8"/>
  <c r="M6314" i="8" s="1"/>
  <c r="G6314" i="8"/>
  <c r="L6314" i="8" s="1"/>
  <c r="F6314" i="8"/>
  <c r="K6314" i="8" s="1"/>
  <c r="J6314" i="8"/>
  <c r="O6314" i="8" s="1"/>
  <c r="I6314" i="8"/>
  <c r="N6314" i="8" s="1"/>
  <c r="G6297" i="8"/>
  <c r="L6297" i="8" s="1"/>
  <c r="J6297" i="8"/>
  <c r="O6297" i="8" s="1"/>
  <c r="I6297" i="8"/>
  <c r="N6297" i="8" s="1"/>
  <c r="H6297" i="8"/>
  <c r="M6297" i="8" s="1"/>
  <c r="F6297" i="8"/>
  <c r="K6297" i="8" s="1"/>
  <c r="I6271" i="8"/>
  <c r="N6271" i="8" s="1"/>
  <c r="H6271" i="8"/>
  <c r="M6271" i="8" s="1"/>
  <c r="J6271" i="8"/>
  <c r="O6271" i="8" s="1"/>
  <c r="G6271" i="8"/>
  <c r="L6271" i="8" s="1"/>
  <c r="F6271" i="8"/>
  <c r="K6271" i="8" s="1"/>
  <c r="J6253" i="8"/>
  <c r="O6253" i="8" s="1"/>
  <c r="I6253" i="8"/>
  <c r="N6253" i="8" s="1"/>
  <c r="H6253" i="8"/>
  <c r="M6253" i="8" s="1"/>
  <c r="G6253" i="8"/>
  <c r="L6253" i="8" s="1"/>
  <c r="F6253" i="8"/>
  <c r="K6253" i="8" s="1"/>
  <c r="J6233" i="8"/>
  <c r="O6233" i="8" s="1"/>
  <c r="I6233" i="8"/>
  <c r="N6233" i="8" s="1"/>
  <c r="H6233" i="8"/>
  <c r="M6233" i="8" s="1"/>
  <c r="G6233" i="8"/>
  <c r="L6233" i="8" s="1"/>
  <c r="F6233" i="8"/>
  <c r="K6233" i="8" s="1"/>
  <c r="I6212" i="8"/>
  <c r="N6212" i="8" s="1"/>
  <c r="J6212" i="8"/>
  <c r="O6212" i="8" s="1"/>
  <c r="H6212" i="8"/>
  <c r="M6212" i="8" s="1"/>
  <c r="G6212" i="8"/>
  <c r="L6212" i="8" s="1"/>
  <c r="F6212" i="8"/>
  <c r="K6212" i="8" s="1"/>
  <c r="J6194" i="8"/>
  <c r="O6194" i="8" s="1"/>
  <c r="I6194" i="8"/>
  <c r="N6194" i="8" s="1"/>
  <c r="H6194" i="8"/>
  <c r="M6194" i="8" s="1"/>
  <c r="G6194" i="8"/>
  <c r="L6194" i="8" s="1"/>
  <c r="F6194" i="8"/>
  <c r="K6194" i="8" s="1"/>
  <c r="I6174" i="8"/>
  <c r="N6174" i="8" s="1"/>
  <c r="J6174" i="8"/>
  <c r="O6174" i="8" s="1"/>
  <c r="H6174" i="8"/>
  <c r="M6174" i="8" s="1"/>
  <c r="G6174" i="8"/>
  <c r="L6174" i="8" s="1"/>
  <c r="F6174" i="8"/>
  <c r="K6174" i="8" s="1"/>
  <c r="I6154" i="8"/>
  <c r="N6154" i="8" s="1"/>
  <c r="H6154" i="8"/>
  <c r="M6154" i="8" s="1"/>
  <c r="G6154" i="8"/>
  <c r="L6154" i="8" s="1"/>
  <c r="F6154" i="8"/>
  <c r="K6154" i="8" s="1"/>
  <c r="J6154" i="8"/>
  <c r="O6154" i="8" s="1"/>
  <c r="J6134" i="8"/>
  <c r="O6134" i="8" s="1"/>
  <c r="I6134" i="8"/>
  <c r="N6134" i="8" s="1"/>
  <c r="H6134" i="8"/>
  <c r="M6134" i="8" s="1"/>
  <c r="G6134" i="8"/>
  <c r="L6134" i="8" s="1"/>
  <c r="F6134" i="8"/>
  <c r="K6134" i="8" s="1"/>
  <c r="H6115" i="8"/>
  <c r="M6115" i="8" s="1"/>
  <c r="J6115" i="8"/>
  <c r="O6115" i="8" s="1"/>
  <c r="I6115" i="8"/>
  <c r="N6115" i="8" s="1"/>
  <c r="G6115" i="8"/>
  <c r="L6115" i="8" s="1"/>
  <c r="F6115" i="8"/>
  <c r="K6115" i="8" s="1"/>
  <c r="H6095" i="8"/>
  <c r="M6095" i="8" s="1"/>
  <c r="G6095" i="8"/>
  <c r="L6095" i="8" s="1"/>
  <c r="F6095" i="8"/>
  <c r="K6095" i="8" s="1"/>
  <c r="J6095" i="8"/>
  <c r="O6095" i="8" s="1"/>
  <c r="I6095" i="8"/>
  <c r="N6095" i="8" s="1"/>
  <c r="I6074" i="8"/>
  <c r="N6074" i="8" s="1"/>
  <c r="H6074" i="8"/>
  <c r="M6074" i="8" s="1"/>
  <c r="G6074" i="8"/>
  <c r="L6074" i="8" s="1"/>
  <c r="F6074" i="8"/>
  <c r="K6074" i="8" s="1"/>
  <c r="J6074" i="8"/>
  <c r="O6074" i="8" s="1"/>
  <c r="H6051" i="8"/>
  <c r="M6051" i="8" s="1"/>
  <c r="I6051" i="8"/>
  <c r="N6051" i="8" s="1"/>
  <c r="G6051" i="8"/>
  <c r="L6051" i="8" s="1"/>
  <c r="F6051" i="8"/>
  <c r="K6051" i="8" s="1"/>
  <c r="J6051" i="8"/>
  <c r="O6051" i="8" s="1"/>
  <c r="J6033" i="8"/>
  <c r="O6033" i="8" s="1"/>
  <c r="F6033" i="8"/>
  <c r="K6033" i="8" s="1"/>
  <c r="I6033" i="8"/>
  <c r="N6033" i="8" s="1"/>
  <c r="H6033" i="8"/>
  <c r="M6033" i="8" s="1"/>
  <c r="G6033" i="8"/>
  <c r="L6033" i="8" s="1"/>
  <c r="J6015" i="8"/>
  <c r="O6015" i="8" s="1"/>
  <c r="I6015" i="8"/>
  <c r="N6015" i="8" s="1"/>
  <c r="H6015" i="8"/>
  <c r="M6015" i="8" s="1"/>
  <c r="G6015" i="8"/>
  <c r="L6015" i="8" s="1"/>
  <c r="F6015" i="8"/>
  <c r="K6015" i="8" s="1"/>
  <c r="J5994" i="8"/>
  <c r="O5994" i="8" s="1"/>
  <c r="I5994" i="8"/>
  <c r="N5994" i="8" s="1"/>
  <c r="H5994" i="8"/>
  <c r="M5994" i="8" s="1"/>
  <c r="G5994" i="8"/>
  <c r="L5994" i="8" s="1"/>
  <c r="F5994" i="8"/>
  <c r="K5994" i="8" s="1"/>
  <c r="H5975" i="8"/>
  <c r="M5975" i="8" s="1"/>
  <c r="G5975" i="8"/>
  <c r="L5975" i="8" s="1"/>
  <c r="F5975" i="8"/>
  <c r="K5975" i="8" s="1"/>
  <c r="J5975" i="8"/>
  <c r="O5975" i="8" s="1"/>
  <c r="I5975" i="8"/>
  <c r="N5975" i="8" s="1"/>
  <c r="J5952" i="8"/>
  <c r="O5952" i="8" s="1"/>
  <c r="I5952" i="8"/>
  <c r="N5952" i="8" s="1"/>
  <c r="F5952" i="8"/>
  <c r="K5952" i="8" s="1"/>
  <c r="H5952" i="8"/>
  <c r="M5952" i="8" s="1"/>
  <c r="G5952" i="8"/>
  <c r="L5952" i="8" s="1"/>
  <c r="G5933" i="8"/>
  <c r="L5933" i="8" s="1"/>
  <c r="F5933" i="8"/>
  <c r="K5933" i="8" s="1"/>
  <c r="J5933" i="8"/>
  <c r="O5933" i="8" s="1"/>
  <c r="I5933" i="8"/>
  <c r="N5933" i="8" s="1"/>
  <c r="H5933" i="8"/>
  <c r="M5933" i="8" s="1"/>
  <c r="J5912" i="8"/>
  <c r="O5912" i="8" s="1"/>
  <c r="F5912" i="8"/>
  <c r="K5912" i="8" s="1"/>
  <c r="G5912" i="8"/>
  <c r="L5912" i="8" s="1"/>
  <c r="I5912" i="8"/>
  <c r="N5912" i="8" s="1"/>
  <c r="H5912" i="8"/>
  <c r="M5912" i="8" s="1"/>
  <c r="I5897" i="8"/>
  <c r="N5897" i="8" s="1"/>
  <c r="J5897" i="8"/>
  <c r="O5897" i="8" s="1"/>
  <c r="H5897" i="8"/>
  <c r="M5897" i="8" s="1"/>
  <c r="G5897" i="8"/>
  <c r="L5897" i="8" s="1"/>
  <c r="F5897" i="8"/>
  <c r="K5897" i="8" s="1"/>
  <c r="J5875" i="8"/>
  <c r="O5875" i="8" s="1"/>
  <c r="I5875" i="8"/>
  <c r="N5875" i="8" s="1"/>
  <c r="H5875" i="8"/>
  <c r="M5875" i="8" s="1"/>
  <c r="G5875" i="8"/>
  <c r="L5875" i="8" s="1"/>
  <c r="F5875" i="8"/>
  <c r="K5875" i="8" s="1"/>
  <c r="J5854" i="8"/>
  <c r="O5854" i="8" s="1"/>
  <c r="I5854" i="8"/>
  <c r="N5854" i="8" s="1"/>
  <c r="H5854" i="8"/>
  <c r="M5854" i="8" s="1"/>
  <c r="G5854" i="8"/>
  <c r="L5854" i="8" s="1"/>
  <c r="F5854" i="8"/>
  <c r="K5854" i="8" s="1"/>
  <c r="I5837" i="8"/>
  <c r="N5837" i="8" s="1"/>
  <c r="J5837" i="8"/>
  <c r="O5837" i="8" s="1"/>
  <c r="H5837" i="8"/>
  <c r="M5837" i="8" s="1"/>
  <c r="G5837" i="8"/>
  <c r="L5837" i="8" s="1"/>
  <c r="F5837" i="8"/>
  <c r="K5837" i="8" s="1"/>
  <c r="J5812" i="8"/>
  <c r="O5812" i="8" s="1"/>
  <c r="H5812" i="8"/>
  <c r="M5812" i="8" s="1"/>
  <c r="G5812" i="8"/>
  <c r="L5812" i="8" s="1"/>
  <c r="F5812" i="8"/>
  <c r="K5812" i="8" s="1"/>
  <c r="I5812" i="8"/>
  <c r="N5812" i="8" s="1"/>
  <c r="J5794" i="8"/>
  <c r="O5794" i="8" s="1"/>
  <c r="I5794" i="8"/>
  <c r="N5794" i="8" s="1"/>
  <c r="H5794" i="8"/>
  <c r="M5794" i="8" s="1"/>
  <c r="G5794" i="8"/>
  <c r="L5794" i="8" s="1"/>
  <c r="F5794" i="8"/>
  <c r="K5794" i="8" s="1"/>
  <c r="J5774" i="8"/>
  <c r="O5774" i="8" s="1"/>
  <c r="I5774" i="8"/>
  <c r="N5774" i="8" s="1"/>
  <c r="H5774" i="8"/>
  <c r="M5774" i="8" s="1"/>
  <c r="G5774" i="8"/>
  <c r="L5774" i="8" s="1"/>
  <c r="F5774" i="8"/>
  <c r="K5774" i="8" s="1"/>
  <c r="J5755" i="8"/>
  <c r="O5755" i="8" s="1"/>
  <c r="I5755" i="8"/>
  <c r="N5755" i="8" s="1"/>
  <c r="H5755" i="8"/>
  <c r="M5755" i="8" s="1"/>
  <c r="G5755" i="8"/>
  <c r="L5755" i="8" s="1"/>
  <c r="F5755" i="8"/>
  <c r="K5755" i="8" s="1"/>
  <c r="J5734" i="8"/>
  <c r="O5734" i="8" s="1"/>
  <c r="I5734" i="8"/>
  <c r="N5734" i="8" s="1"/>
  <c r="H5734" i="8"/>
  <c r="M5734" i="8" s="1"/>
  <c r="G5734" i="8"/>
  <c r="L5734" i="8" s="1"/>
  <c r="F5734" i="8"/>
  <c r="K5734" i="8" s="1"/>
  <c r="G5715" i="8"/>
  <c r="L5715" i="8" s="1"/>
  <c r="J5715" i="8"/>
  <c r="O5715" i="8" s="1"/>
  <c r="I5715" i="8"/>
  <c r="N5715" i="8" s="1"/>
  <c r="H5715" i="8"/>
  <c r="M5715" i="8" s="1"/>
  <c r="F5715" i="8"/>
  <c r="K5715" i="8" s="1"/>
  <c r="G5695" i="8"/>
  <c r="L5695" i="8" s="1"/>
  <c r="F5695" i="8"/>
  <c r="K5695" i="8" s="1"/>
  <c r="H5695" i="8"/>
  <c r="M5695" i="8" s="1"/>
  <c r="J5695" i="8"/>
  <c r="O5695" i="8" s="1"/>
  <c r="I5695" i="8"/>
  <c r="N5695" i="8" s="1"/>
  <c r="H5674" i="8"/>
  <c r="M5674" i="8" s="1"/>
  <c r="J5674" i="8"/>
  <c r="O5674" i="8" s="1"/>
  <c r="I5674" i="8"/>
  <c r="N5674" i="8" s="1"/>
  <c r="G5674" i="8"/>
  <c r="L5674" i="8" s="1"/>
  <c r="F5674" i="8"/>
  <c r="K5674" i="8" s="1"/>
  <c r="G5655" i="8"/>
  <c r="L5655" i="8" s="1"/>
  <c r="I5655" i="8"/>
  <c r="N5655" i="8" s="1"/>
  <c r="H5655" i="8"/>
  <c r="M5655" i="8" s="1"/>
  <c r="F5655" i="8"/>
  <c r="K5655" i="8" s="1"/>
  <c r="J5655" i="8"/>
  <c r="O5655" i="8" s="1"/>
  <c r="J5634" i="8"/>
  <c r="O5634" i="8" s="1"/>
  <c r="I5634" i="8"/>
  <c r="N5634" i="8" s="1"/>
  <c r="H5634" i="8"/>
  <c r="M5634" i="8" s="1"/>
  <c r="G5634" i="8"/>
  <c r="L5634" i="8" s="1"/>
  <c r="F5634" i="8"/>
  <c r="K5634" i="8" s="1"/>
  <c r="J5614" i="8"/>
  <c r="O5614" i="8" s="1"/>
  <c r="F5614" i="8"/>
  <c r="K5614" i="8" s="1"/>
  <c r="I5614" i="8"/>
  <c r="N5614" i="8" s="1"/>
  <c r="H5614" i="8"/>
  <c r="M5614" i="8" s="1"/>
  <c r="G5614" i="8"/>
  <c r="L5614" i="8" s="1"/>
  <c r="J5592" i="8"/>
  <c r="O5592" i="8" s="1"/>
  <c r="I5592" i="8"/>
  <c r="N5592" i="8" s="1"/>
  <c r="H5592" i="8"/>
  <c r="M5592" i="8" s="1"/>
  <c r="G5592" i="8"/>
  <c r="L5592" i="8" s="1"/>
  <c r="F5592" i="8"/>
  <c r="K5592" i="8" s="1"/>
  <c r="H5572" i="8"/>
  <c r="M5572" i="8" s="1"/>
  <c r="F5572" i="8"/>
  <c r="K5572" i="8" s="1"/>
  <c r="J5572" i="8"/>
  <c r="O5572" i="8" s="1"/>
  <c r="I5572" i="8"/>
  <c r="N5572" i="8" s="1"/>
  <c r="G5572" i="8"/>
  <c r="L5572" i="8" s="1"/>
  <c r="J5554" i="8"/>
  <c r="O5554" i="8" s="1"/>
  <c r="I5554" i="8"/>
  <c r="N5554" i="8" s="1"/>
  <c r="H5554" i="8"/>
  <c r="M5554" i="8" s="1"/>
  <c r="G5554" i="8"/>
  <c r="L5554" i="8" s="1"/>
  <c r="F5554" i="8"/>
  <c r="K5554" i="8" s="1"/>
  <c r="J5534" i="8"/>
  <c r="O5534" i="8" s="1"/>
  <c r="F5534" i="8"/>
  <c r="K5534" i="8" s="1"/>
  <c r="I5534" i="8"/>
  <c r="N5534" i="8" s="1"/>
  <c r="H5534" i="8"/>
  <c r="M5534" i="8" s="1"/>
  <c r="G5534" i="8"/>
  <c r="L5534" i="8" s="1"/>
  <c r="F5514" i="8"/>
  <c r="K5514" i="8" s="1"/>
  <c r="J5514" i="8"/>
  <c r="O5514" i="8" s="1"/>
  <c r="I5514" i="8"/>
  <c r="N5514" i="8" s="1"/>
  <c r="H5514" i="8"/>
  <c r="M5514" i="8" s="1"/>
  <c r="G5514" i="8"/>
  <c r="L5514" i="8" s="1"/>
  <c r="J5492" i="8"/>
  <c r="O5492" i="8" s="1"/>
  <c r="I5492" i="8"/>
  <c r="N5492" i="8" s="1"/>
  <c r="H5492" i="8"/>
  <c r="M5492" i="8" s="1"/>
  <c r="G5492" i="8"/>
  <c r="L5492" i="8" s="1"/>
  <c r="F5492" i="8"/>
  <c r="K5492" i="8" s="1"/>
  <c r="H5477" i="8"/>
  <c r="M5477" i="8" s="1"/>
  <c r="G5477" i="8"/>
  <c r="L5477" i="8" s="1"/>
  <c r="F5477" i="8"/>
  <c r="K5477" i="8" s="1"/>
  <c r="J5477" i="8"/>
  <c r="O5477" i="8" s="1"/>
  <c r="I5477" i="8"/>
  <c r="N5477" i="8" s="1"/>
  <c r="J5453" i="8"/>
  <c r="O5453" i="8" s="1"/>
  <c r="I5453" i="8"/>
  <c r="N5453" i="8" s="1"/>
  <c r="H5453" i="8"/>
  <c r="M5453" i="8" s="1"/>
  <c r="G5453" i="8"/>
  <c r="L5453" i="8" s="1"/>
  <c r="F5453" i="8"/>
  <c r="K5453" i="8" s="1"/>
  <c r="J5433" i="8"/>
  <c r="O5433" i="8" s="1"/>
  <c r="I5433" i="8"/>
  <c r="N5433" i="8" s="1"/>
  <c r="H5433" i="8"/>
  <c r="M5433" i="8" s="1"/>
  <c r="G5433" i="8"/>
  <c r="L5433" i="8" s="1"/>
  <c r="F5433" i="8"/>
  <c r="K5433" i="8" s="1"/>
  <c r="H5415" i="8"/>
  <c r="M5415" i="8" s="1"/>
  <c r="I5415" i="8"/>
  <c r="N5415" i="8" s="1"/>
  <c r="J5415" i="8"/>
  <c r="O5415" i="8" s="1"/>
  <c r="F5415" i="8"/>
  <c r="K5415" i="8" s="1"/>
  <c r="G5415" i="8"/>
  <c r="L5415" i="8" s="1"/>
  <c r="J5396" i="8"/>
  <c r="O5396" i="8" s="1"/>
  <c r="I5396" i="8"/>
  <c r="N5396" i="8" s="1"/>
  <c r="H5396" i="8"/>
  <c r="M5396" i="8" s="1"/>
  <c r="G5396" i="8"/>
  <c r="L5396" i="8" s="1"/>
  <c r="F5396" i="8"/>
  <c r="K5396" i="8" s="1"/>
  <c r="J5373" i="8"/>
  <c r="O5373" i="8" s="1"/>
  <c r="I5373" i="8"/>
  <c r="N5373" i="8" s="1"/>
  <c r="H5373" i="8"/>
  <c r="M5373" i="8" s="1"/>
  <c r="G5373" i="8"/>
  <c r="L5373" i="8" s="1"/>
  <c r="F5373" i="8"/>
  <c r="K5373" i="8" s="1"/>
  <c r="J5356" i="8"/>
  <c r="O5356" i="8" s="1"/>
  <c r="I5356" i="8"/>
  <c r="N5356" i="8" s="1"/>
  <c r="H5356" i="8"/>
  <c r="M5356" i="8" s="1"/>
  <c r="G5356" i="8"/>
  <c r="L5356" i="8" s="1"/>
  <c r="F5356" i="8"/>
  <c r="K5356" i="8" s="1"/>
  <c r="H5335" i="8"/>
  <c r="M5335" i="8" s="1"/>
  <c r="J5335" i="8"/>
  <c r="O5335" i="8" s="1"/>
  <c r="I5335" i="8"/>
  <c r="N5335" i="8" s="1"/>
  <c r="G5335" i="8"/>
  <c r="L5335" i="8" s="1"/>
  <c r="F5335" i="8"/>
  <c r="K5335" i="8" s="1"/>
  <c r="H5315" i="8"/>
  <c r="M5315" i="8" s="1"/>
  <c r="I5315" i="8"/>
  <c r="N5315" i="8" s="1"/>
  <c r="J5315" i="8"/>
  <c r="O5315" i="8" s="1"/>
  <c r="G5315" i="8"/>
  <c r="L5315" i="8" s="1"/>
  <c r="F5315" i="8"/>
  <c r="K5315" i="8" s="1"/>
  <c r="J5296" i="8"/>
  <c r="O5296" i="8" s="1"/>
  <c r="I5296" i="8"/>
  <c r="N5296" i="8" s="1"/>
  <c r="H5296" i="8"/>
  <c r="M5296" i="8" s="1"/>
  <c r="G5296" i="8"/>
  <c r="L5296" i="8" s="1"/>
  <c r="F5296" i="8"/>
  <c r="K5296" i="8" s="1"/>
  <c r="G5276" i="8"/>
  <c r="L5276" i="8" s="1"/>
  <c r="J5276" i="8"/>
  <c r="O5276" i="8" s="1"/>
  <c r="I5276" i="8"/>
  <c r="N5276" i="8" s="1"/>
  <c r="H5276" i="8"/>
  <c r="M5276" i="8" s="1"/>
  <c r="F5276" i="8"/>
  <c r="K5276" i="8" s="1"/>
  <c r="J5256" i="8"/>
  <c r="O5256" i="8" s="1"/>
  <c r="I5256" i="8"/>
  <c r="N5256" i="8" s="1"/>
  <c r="H5256" i="8"/>
  <c r="M5256" i="8" s="1"/>
  <c r="G5256" i="8"/>
  <c r="L5256" i="8" s="1"/>
  <c r="F5256" i="8"/>
  <c r="K5256" i="8" s="1"/>
  <c r="H5235" i="8"/>
  <c r="M5235" i="8" s="1"/>
  <c r="J5235" i="8"/>
  <c r="O5235" i="8" s="1"/>
  <c r="I5235" i="8"/>
  <c r="N5235" i="8" s="1"/>
  <c r="F5235" i="8"/>
  <c r="K5235" i="8" s="1"/>
  <c r="G5235" i="8"/>
  <c r="L5235" i="8" s="1"/>
  <c r="I5216" i="8"/>
  <c r="N5216" i="8" s="1"/>
  <c r="H5216" i="8"/>
  <c r="M5216" i="8" s="1"/>
  <c r="G5216" i="8"/>
  <c r="L5216" i="8" s="1"/>
  <c r="F5216" i="8"/>
  <c r="K5216" i="8" s="1"/>
  <c r="J5216" i="8"/>
  <c r="O5216" i="8" s="1"/>
  <c r="J5194" i="8"/>
  <c r="O5194" i="8" s="1"/>
  <c r="I5194" i="8"/>
  <c r="N5194" i="8" s="1"/>
  <c r="H5194" i="8"/>
  <c r="M5194" i="8" s="1"/>
  <c r="G5194" i="8"/>
  <c r="L5194" i="8" s="1"/>
  <c r="F5194" i="8"/>
  <c r="K5194" i="8" s="1"/>
  <c r="J5173" i="8"/>
  <c r="O5173" i="8" s="1"/>
  <c r="I5173" i="8"/>
  <c r="N5173" i="8" s="1"/>
  <c r="H5173" i="8"/>
  <c r="M5173" i="8" s="1"/>
  <c r="G5173" i="8"/>
  <c r="L5173" i="8" s="1"/>
  <c r="F5173" i="8"/>
  <c r="K5173" i="8" s="1"/>
  <c r="J5153" i="8"/>
  <c r="O5153" i="8" s="1"/>
  <c r="I5153" i="8"/>
  <c r="N5153" i="8" s="1"/>
  <c r="H5153" i="8"/>
  <c r="M5153" i="8" s="1"/>
  <c r="G5153" i="8"/>
  <c r="L5153" i="8" s="1"/>
  <c r="F5153" i="8"/>
  <c r="K5153" i="8" s="1"/>
  <c r="H5135" i="8"/>
  <c r="M5135" i="8" s="1"/>
  <c r="J5135" i="8"/>
  <c r="O5135" i="8" s="1"/>
  <c r="I5135" i="8"/>
  <c r="N5135" i="8" s="1"/>
  <c r="G5135" i="8"/>
  <c r="L5135" i="8" s="1"/>
  <c r="F5135" i="8"/>
  <c r="K5135" i="8" s="1"/>
  <c r="H5115" i="8"/>
  <c r="M5115" i="8" s="1"/>
  <c r="I5115" i="8"/>
  <c r="N5115" i="8" s="1"/>
  <c r="J5115" i="8"/>
  <c r="O5115" i="8" s="1"/>
  <c r="F5115" i="8"/>
  <c r="K5115" i="8" s="1"/>
  <c r="G5115" i="8"/>
  <c r="L5115" i="8" s="1"/>
  <c r="J5096" i="8"/>
  <c r="O5096" i="8" s="1"/>
  <c r="I5096" i="8"/>
  <c r="N5096" i="8" s="1"/>
  <c r="H5096" i="8"/>
  <c r="M5096" i="8" s="1"/>
  <c r="G5096" i="8"/>
  <c r="L5096" i="8" s="1"/>
  <c r="F5096" i="8"/>
  <c r="K5096" i="8" s="1"/>
  <c r="H5075" i="8"/>
  <c r="M5075" i="8" s="1"/>
  <c r="F5075" i="8"/>
  <c r="K5075" i="8" s="1"/>
  <c r="J5075" i="8"/>
  <c r="O5075" i="8" s="1"/>
  <c r="I5075" i="8"/>
  <c r="N5075" i="8" s="1"/>
  <c r="G5075" i="8"/>
  <c r="L5075" i="8" s="1"/>
  <c r="H5055" i="8"/>
  <c r="M5055" i="8" s="1"/>
  <c r="J5055" i="8"/>
  <c r="O5055" i="8" s="1"/>
  <c r="I5055" i="8"/>
  <c r="N5055" i="8" s="1"/>
  <c r="G5055" i="8"/>
  <c r="L5055" i="8" s="1"/>
  <c r="F5055" i="8"/>
  <c r="K5055" i="8" s="1"/>
  <c r="J5036" i="8"/>
  <c r="O5036" i="8" s="1"/>
  <c r="I5036" i="8"/>
  <c r="N5036" i="8" s="1"/>
  <c r="H5036" i="8"/>
  <c r="M5036" i="8" s="1"/>
  <c r="G5036" i="8"/>
  <c r="L5036" i="8" s="1"/>
  <c r="F5036" i="8"/>
  <c r="K5036" i="8" s="1"/>
  <c r="H5015" i="8"/>
  <c r="M5015" i="8" s="1"/>
  <c r="I5015" i="8"/>
  <c r="N5015" i="8" s="1"/>
  <c r="F5015" i="8"/>
  <c r="K5015" i="8" s="1"/>
  <c r="J5015" i="8"/>
  <c r="O5015" i="8" s="1"/>
  <c r="G5015" i="8"/>
  <c r="L5015" i="8" s="1"/>
  <c r="H4995" i="8"/>
  <c r="M4995" i="8" s="1"/>
  <c r="J4995" i="8"/>
  <c r="O4995" i="8" s="1"/>
  <c r="I4995" i="8"/>
  <c r="N4995" i="8" s="1"/>
  <c r="G4995" i="8"/>
  <c r="L4995" i="8" s="1"/>
  <c r="F4995" i="8"/>
  <c r="K4995" i="8" s="1"/>
  <c r="G4976" i="8"/>
  <c r="L4976" i="8" s="1"/>
  <c r="J4976" i="8"/>
  <c r="O4976" i="8" s="1"/>
  <c r="I4976" i="8"/>
  <c r="N4976" i="8" s="1"/>
  <c r="H4976" i="8"/>
  <c r="M4976" i="8" s="1"/>
  <c r="F4976" i="8"/>
  <c r="K4976" i="8" s="1"/>
  <c r="J4954" i="8"/>
  <c r="O4954" i="8" s="1"/>
  <c r="I4954" i="8"/>
  <c r="N4954" i="8" s="1"/>
  <c r="H4954" i="8"/>
  <c r="M4954" i="8" s="1"/>
  <c r="G4954" i="8"/>
  <c r="L4954" i="8" s="1"/>
  <c r="F4954" i="8"/>
  <c r="K4954" i="8" s="1"/>
  <c r="H4935" i="8"/>
  <c r="M4935" i="8" s="1"/>
  <c r="J4935" i="8"/>
  <c r="O4935" i="8" s="1"/>
  <c r="I4935" i="8"/>
  <c r="N4935" i="8" s="1"/>
  <c r="G4935" i="8"/>
  <c r="L4935" i="8" s="1"/>
  <c r="F4935" i="8"/>
  <c r="K4935" i="8" s="1"/>
  <c r="J4914" i="8"/>
  <c r="O4914" i="8" s="1"/>
  <c r="I4914" i="8"/>
  <c r="N4914" i="8" s="1"/>
  <c r="H4914" i="8"/>
  <c r="M4914" i="8" s="1"/>
  <c r="G4914" i="8"/>
  <c r="L4914" i="8" s="1"/>
  <c r="F4914" i="8"/>
  <c r="K4914" i="8" s="1"/>
  <c r="J4896" i="8"/>
  <c r="O4896" i="8" s="1"/>
  <c r="I4896" i="8"/>
  <c r="N4896" i="8" s="1"/>
  <c r="H4896" i="8"/>
  <c r="M4896" i="8" s="1"/>
  <c r="G4896" i="8"/>
  <c r="L4896" i="8" s="1"/>
  <c r="F4896" i="8"/>
  <c r="K4896" i="8" s="1"/>
  <c r="J4874" i="8"/>
  <c r="O4874" i="8" s="1"/>
  <c r="I4874" i="8"/>
  <c r="N4874" i="8" s="1"/>
  <c r="F4874" i="8"/>
  <c r="K4874" i="8" s="1"/>
  <c r="H4874" i="8"/>
  <c r="M4874" i="8" s="1"/>
  <c r="G4874" i="8"/>
  <c r="L4874" i="8" s="1"/>
  <c r="J4853" i="8"/>
  <c r="O4853" i="8" s="1"/>
  <c r="I4853" i="8"/>
  <c r="N4853" i="8" s="1"/>
  <c r="H4853" i="8"/>
  <c r="M4853" i="8" s="1"/>
  <c r="G4853" i="8"/>
  <c r="L4853" i="8" s="1"/>
  <c r="F4853" i="8"/>
  <c r="K4853" i="8" s="1"/>
  <c r="H4835" i="8"/>
  <c r="M4835" i="8" s="1"/>
  <c r="J4835" i="8"/>
  <c r="O4835" i="8" s="1"/>
  <c r="I4835" i="8"/>
  <c r="N4835" i="8" s="1"/>
  <c r="G4835" i="8"/>
  <c r="L4835" i="8" s="1"/>
  <c r="F4835" i="8"/>
  <c r="K4835" i="8" s="1"/>
  <c r="H4815" i="8"/>
  <c r="M4815" i="8" s="1"/>
  <c r="F4815" i="8"/>
  <c r="K4815" i="8" s="1"/>
  <c r="I4815" i="8"/>
  <c r="N4815" i="8" s="1"/>
  <c r="G4815" i="8"/>
  <c r="L4815" i="8" s="1"/>
  <c r="J4815" i="8"/>
  <c r="O4815" i="8" s="1"/>
  <c r="I4794" i="8"/>
  <c r="N4794" i="8" s="1"/>
  <c r="J4794" i="8"/>
  <c r="O4794" i="8" s="1"/>
  <c r="H4794" i="8"/>
  <c r="M4794" i="8" s="1"/>
  <c r="G4794" i="8"/>
  <c r="L4794" i="8" s="1"/>
  <c r="F4794" i="8"/>
  <c r="K4794" i="8" s="1"/>
  <c r="I4774" i="8"/>
  <c r="N4774" i="8" s="1"/>
  <c r="J4774" i="8"/>
  <c r="O4774" i="8" s="1"/>
  <c r="H4774" i="8"/>
  <c r="M4774" i="8" s="1"/>
  <c r="G4774" i="8"/>
  <c r="L4774" i="8" s="1"/>
  <c r="F4774" i="8"/>
  <c r="K4774" i="8" s="1"/>
  <c r="J4752" i="8"/>
  <c r="O4752" i="8" s="1"/>
  <c r="I4752" i="8"/>
  <c r="N4752" i="8" s="1"/>
  <c r="H4752" i="8"/>
  <c r="M4752" i="8" s="1"/>
  <c r="G4752" i="8"/>
  <c r="L4752" i="8" s="1"/>
  <c r="F4752" i="8"/>
  <c r="K4752" i="8" s="1"/>
  <c r="H4732" i="8"/>
  <c r="M4732" i="8" s="1"/>
  <c r="J4732" i="8"/>
  <c r="O4732" i="8" s="1"/>
  <c r="I4732" i="8"/>
  <c r="N4732" i="8" s="1"/>
  <c r="G4732" i="8"/>
  <c r="L4732" i="8" s="1"/>
  <c r="F4732" i="8"/>
  <c r="K4732" i="8" s="1"/>
  <c r="J4712" i="8"/>
  <c r="O4712" i="8" s="1"/>
  <c r="F4712" i="8"/>
  <c r="K4712" i="8" s="1"/>
  <c r="I4712" i="8"/>
  <c r="N4712" i="8" s="1"/>
  <c r="H4712" i="8"/>
  <c r="M4712" i="8" s="1"/>
  <c r="G4712" i="8"/>
  <c r="L4712" i="8" s="1"/>
  <c r="H4695" i="8"/>
  <c r="M4695" i="8" s="1"/>
  <c r="J4695" i="8"/>
  <c r="O4695" i="8" s="1"/>
  <c r="I4695" i="8"/>
  <c r="N4695" i="8" s="1"/>
  <c r="G4695" i="8"/>
  <c r="L4695" i="8" s="1"/>
  <c r="F4695" i="8"/>
  <c r="K4695" i="8" s="1"/>
  <c r="J4672" i="8"/>
  <c r="O4672" i="8" s="1"/>
  <c r="F4672" i="8"/>
  <c r="K4672" i="8" s="1"/>
  <c r="I4672" i="8"/>
  <c r="N4672" i="8" s="1"/>
  <c r="H4672" i="8"/>
  <c r="M4672" i="8" s="1"/>
  <c r="G4672" i="8"/>
  <c r="L4672" i="8" s="1"/>
  <c r="I4654" i="8"/>
  <c r="N4654" i="8" s="1"/>
  <c r="J4654" i="8"/>
  <c r="O4654" i="8" s="1"/>
  <c r="H4654" i="8"/>
  <c r="M4654" i="8" s="1"/>
  <c r="G4654" i="8"/>
  <c r="L4654" i="8" s="1"/>
  <c r="F4654" i="8"/>
  <c r="K4654" i="8" s="1"/>
  <c r="H4635" i="8"/>
  <c r="M4635" i="8" s="1"/>
  <c r="I4635" i="8"/>
  <c r="N4635" i="8" s="1"/>
  <c r="G4635" i="8"/>
  <c r="L4635" i="8" s="1"/>
  <c r="F4635" i="8"/>
  <c r="K4635" i="8" s="1"/>
  <c r="J4635" i="8"/>
  <c r="O4635" i="8" s="1"/>
  <c r="H4615" i="8"/>
  <c r="M4615" i="8" s="1"/>
  <c r="G4615" i="8"/>
  <c r="L4615" i="8" s="1"/>
  <c r="F4615" i="8"/>
  <c r="K4615" i="8" s="1"/>
  <c r="J4615" i="8"/>
  <c r="O4615" i="8" s="1"/>
  <c r="I4615" i="8"/>
  <c r="N4615" i="8" s="1"/>
  <c r="H4595" i="8"/>
  <c r="M4595" i="8" s="1"/>
  <c r="J4595" i="8"/>
  <c r="O4595" i="8" s="1"/>
  <c r="I4595" i="8"/>
  <c r="N4595" i="8" s="1"/>
  <c r="G4595" i="8"/>
  <c r="L4595" i="8" s="1"/>
  <c r="F4595" i="8"/>
  <c r="K4595" i="8" s="1"/>
  <c r="J4576" i="8"/>
  <c r="O4576" i="8" s="1"/>
  <c r="I4576" i="8"/>
  <c r="N4576" i="8" s="1"/>
  <c r="H4576" i="8"/>
  <c r="M4576" i="8" s="1"/>
  <c r="G4576" i="8"/>
  <c r="L4576" i="8" s="1"/>
  <c r="F4576" i="8"/>
  <c r="K4576" i="8" s="1"/>
  <c r="J4554" i="8"/>
  <c r="O4554" i="8" s="1"/>
  <c r="I4554" i="8"/>
  <c r="N4554" i="8" s="1"/>
  <c r="H4554" i="8"/>
  <c r="M4554" i="8" s="1"/>
  <c r="F4554" i="8"/>
  <c r="K4554" i="8" s="1"/>
  <c r="G4554" i="8"/>
  <c r="L4554" i="8" s="1"/>
  <c r="J4534" i="8"/>
  <c r="O4534" i="8" s="1"/>
  <c r="I4534" i="8"/>
  <c r="N4534" i="8" s="1"/>
  <c r="H4534" i="8"/>
  <c r="M4534" i="8" s="1"/>
  <c r="G4534" i="8"/>
  <c r="L4534" i="8" s="1"/>
  <c r="F4534" i="8"/>
  <c r="K4534" i="8" s="1"/>
  <c r="G4515" i="8"/>
  <c r="L4515" i="8" s="1"/>
  <c r="F4515" i="8"/>
  <c r="K4515" i="8" s="1"/>
  <c r="J4515" i="8"/>
  <c r="O4515" i="8" s="1"/>
  <c r="I4515" i="8"/>
  <c r="N4515" i="8" s="1"/>
  <c r="H4515" i="8"/>
  <c r="M4515" i="8" s="1"/>
  <c r="J4493" i="8"/>
  <c r="O4493" i="8" s="1"/>
  <c r="I4493" i="8"/>
  <c r="N4493" i="8" s="1"/>
  <c r="H4493" i="8"/>
  <c r="M4493" i="8" s="1"/>
  <c r="G4493" i="8"/>
  <c r="L4493" i="8" s="1"/>
  <c r="F4493" i="8"/>
  <c r="K4493" i="8" s="1"/>
  <c r="H4472" i="8"/>
  <c r="M4472" i="8" s="1"/>
  <c r="G4472" i="8"/>
  <c r="L4472" i="8" s="1"/>
  <c r="F4472" i="8"/>
  <c r="K4472" i="8" s="1"/>
  <c r="J4472" i="8"/>
  <c r="O4472" i="8" s="1"/>
  <c r="I4472" i="8"/>
  <c r="N4472" i="8" s="1"/>
  <c r="J4454" i="8"/>
  <c r="O4454" i="8" s="1"/>
  <c r="I4454" i="8"/>
  <c r="N4454" i="8" s="1"/>
  <c r="H4454" i="8"/>
  <c r="M4454" i="8" s="1"/>
  <c r="G4454" i="8"/>
  <c r="L4454" i="8" s="1"/>
  <c r="F4454" i="8"/>
  <c r="K4454" i="8" s="1"/>
  <c r="J4434" i="8"/>
  <c r="O4434" i="8" s="1"/>
  <c r="I4434" i="8"/>
  <c r="N4434" i="8" s="1"/>
  <c r="H4434" i="8"/>
  <c r="M4434" i="8" s="1"/>
  <c r="G4434" i="8"/>
  <c r="L4434" i="8" s="1"/>
  <c r="F4434" i="8"/>
  <c r="K4434" i="8" s="1"/>
  <c r="F4417" i="8"/>
  <c r="K4417" i="8" s="1"/>
  <c r="H4417" i="8"/>
  <c r="M4417" i="8" s="1"/>
  <c r="J4417" i="8"/>
  <c r="O4417" i="8" s="1"/>
  <c r="I4417" i="8"/>
  <c r="N4417" i="8" s="1"/>
  <c r="G4417" i="8"/>
  <c r="L4417" i="8" s="1"/>
  <c r="J4394" i="8"/>
  <c r="O4394" i="8" s="1"/>
  <c r="I4394" i="8"/>
  <c r="N4394" i="8" s="1"/>
  <c r="H4394" i="8"/>
  <c r="M4394" i="8" s="1"/>
  <c r="F4394" i="8"/>
  <c r="K4394" i="8" s="1"/>
  <c r="G4394" i="8"/>
  <c r="L4394" i="8" s="1"/>
  <c r="J4374" i="8"/>
  <c r="O4374" i="8" s="1"/>
  <c r="I4374" i="8"/>
  <c r="N4374" i="8" s="1"/>
  <c r="H4374" i="8"/>
  <c r="M4374" i="8" s="1"/>
  <c r="F4374" i="8"/>
  <c r="K4374" i="8" s="1"/>
  <c r="G4374" i="8"/>
  <c r="L4374" i="8" s="1"/>
  <c r="J4353" i="8"/>
  <c r="O4353" i="8" s="1"/>
  <c r="I4353" i="8"/>
  <c r="N4353" i="8" s="1"/>
  <c r="H4353" i="8"/>
  <c r="M4353" i="8" s="1"/>
  <c r="G4353" i="8"/>
  <c r="L4353" i="8" s="1"/>
  <c r="F4353" i="8"/>
  <c r="K4353" i="8" s="1"/>
  <c r="H4332" i="8"/>
  <c r="M4332" i="8" s="1"/>
  <c r="G4332" i="8"/>
  <c r="L4332" i="8" s="1"/>
  <c r="F4332" i="8"/>
  <c r="K4332" i="8" s="1"/>
  <c r="J4332" i="8"/>
  <c r="O4332" i="8" s="1"/>
  <c r="I4332" i="8"/>
  <c r="N4332" i="8" s="1"/>
  <c r="G4315" i="8"/>
  <c r="L4315" i="8" s="1"/>
  <c r="I4315" i="8"/>
  <c r="N4315" i="8" s="1"/>
  <c r="H4315" i="8"/>
  <c r="M4315" i="8" s="1"/>
  <c r="F4315" i="8"/>
  <c r="K4315" i="8" s="1"/>
  <c r="J4315" i="8"/>
  <c r="O4315" i="8" s="1"/>
  <c r="J4293" i="8"/>
  <c r="O4293" i="8" s="1"/>
  <c r="I4293" i="8"/>
  <c r="N4293" i="8" s="1"/>
  <c r="H4293" i="8"/>
  <c r="M4293" i="8" s="1"/>
  <c r="G4293" i="8"/>
  <c r="L4293" i="8" s="1"/>
  <c r="F4293" i="8"/>
  <c r="K4293" i="8" s="1"/>
  <c r="J4273" i="8"/>
  <c r="O4273" i="8" s="1"/>
  <c r="I4273" i="8"/>
  <c r="N4273" i="8" s="1"/>
  <c r="H4273" i="8"/>
  <c r="M4273" i="8" s="1"/>
  <c r="G4273" i="8"/>
  <c r="L4273" i="8" s="1"/>
  <c r="F4273" i="8"/>
  <c r="K4273" i="8" s="1"/>
  <c r="G4255" i="8"/>
  <c r="L4255" i="8" s="1"/>
  <c r="J4255" i="8"/>
  <c r="O4255" i="8" s="1"/>
  <c r="I4255" i="8"/>
  <c r="N4255" i="8" s="1"/>
  <c r="H4255" i="8"/>
  <c r="M4255" i="8" s="1"/>
  <c r="F4255" i="8"/>
  <c r="K4255" i="8" s="1"/>
  <c r="G4235" i="8"/>
  <c r="L4235" i="8" s="1"/>
  <c r="H4235" i="8"/>
  <c r="M4235" i="8" s="1"/>
  <c r="J4235" i="8"/>
  <c r="O4235" i="8" s="1"/>
  <c r="I4235" i="8"/>
  <c r="N4235" i="8" s="1"/>
  <c r="F4235" i="8"/>
  <c r="K4235" i="8" s="1"/>
  <c r="J4217" i="8"/>
  <c r="O4217" i="8" s="1"/>
  <c r="I4217" i="8"/>
  <c r="N4217" i="8" s="1"/>
  <c r="H4217" i="8"/>
  <c r="M4217" i="8" s="1"/>
  <c r="G4217" i="8"/>
  <c r="L4217" i="8" s="1"/>
  <c r="F4217" i="8"/>
  <c r="K4217" i="8" s="1"/>
  <c r="J4194" i="8"/>
  <c r="O4194" i="8" s="1"/>
  <c r="I4194" i="8"/>
  <c r="N4194" i="8" s="1"/>
  <c r="H4194" i="8"/>
  <c r="M4194" i="8" s="1"/>
  <c r="G4194" i="8"/>
  <c r="L4194" i="8" s="1"/>
  <c r="F4194" i="8"/>
  <c r="K4194" i="8" s="1"/>
  <c r="J4177" i="8"/>
  <c r="O4177" i="8" s="1"/>
  <c r="I4177" i="8"/>
  <c r="N4177" i="8" s="1"/>
  <c r="H4177" i="8"/>
  <c r="M4177" i="8" s="1"/>
  <c r="G4177" i="8"/>
  <c r="L4177" i="8" s="1"/>
  <c r="F4177" i="8"/>
  <c r="K4177" i="8" s="1"/>
  <c r="J4154" i="8"/>
  <c r="O4154" i="8" s="1"/>
  <c r="I4154" i="8"/>
  <c r="N4154" i="8" s="1"/>
  <c r="H4154" i="8"/>
  <c r="M4154" i="8" s="1"/>
  <c r="G4154" i="8"/>
  <c r="L4154" i="8" s="1"/>
  <c r="F4154" i="8"/>
  <c r="K4154" i="8" s="1"/>
  <c r="G4135" i="8"/>
  <c r="L4135" i="8" s="1"/>
  <c r="H4135" i="8"/>
  <c r="M4135" i="8" s="1"/>
  <c r="J4135" i="8"/>
  <c r="O4135" i="8" s="1"/>
  <c r="I4135" i="8"/>
  <c r="N4135" i="8" s="1"/>
  <c r="F4135" i="8"/>
  <c r="K4135" i="8" s="1"/>
  <c r="J4117" i="8"/>
  <c r="O4117" i="8" s="1"/>
  <c r="I4117" i="8"/>
  <c r="N4117" i="8" s="1"/>
  <c r="H4117" i="8"/>
  <c r="M4117" i="8" s="1"/>
  <c r="G4117" i="8"/>
  <c r="L4117" i="8" s="1"/>
  <c r="F4117" i="8"/>
  <c r="K4117" i="8" s="1"/>
  <c r="J4094" i="8"/>
  <c r="O4094" i="8" s="1"/>
  <c r="I4094" i="8"/>
  <c r="N4094" i="8" s="1"/>
  <c r="H4094" i="8"/>
  <c r="M4094" i="8" s="1"/>
  <c r="F4094" i="8"/>
  <c r="K4094" i="8" s="1"/>
  <c r="G4094" i="8"/>
  <c r="L4094" i="8" s="1"/>
  <c r="H4072" i="8"/>
  <c r="M4072" i="8" s="1"/>
  <c r="G4072" i="8"/>
  <c r="L4072" i="8" s="1"/>
  <c r="J4072" i="8"/>
  <c r="O4072" i="8" s="1"/>
  <c r="I4072" i="8"/>
  <c r="N4072" i="8" s="1"/>
  <c r="F4072" i="8"/>
  <c r="K4072" i="8" s="1"/>
  <c r="H4052" i="8"/>
  <c r="M4052" i="8" s="1"/>
  <c r="G4052" i="8"/>
  <c r="L4052" i="8" s="1"/>
  <c r="I4052" i="8"/>
  <c r="N4052" i="8" s="1"/>
  <c r="J4052" i="8"/>
  <c r="O4052" i="8" s="1"/>
  <c r="F4052" i="8"/>
  <c r="K4052" i="8" s="1"/>
  <c r="H4032" i="8"/>
  <c r="M4032" i="8" s="1"/>
  <c r="G4032" i="8"/>
  <c r="L4032" i="8" s="1"/>
  <c r="J4032" i="8"/>
  <c r="O4032" i="8" s="1"/>
  <c r="I4032" i="8"/>
  <c r="N4032" i="8" s="1"/>
  <c r="F4032" i="8"/>
  <c r="K4032" i="8" s="1"/>
  <c r="H4012" i="8"/>
  <c r="M4012" i="8" s="1"/>
  <c r="G4012" i="8"/>
  <c r="L4012" i="8" s="1"/>
  <c r="I4012" i="8"/>
  <c r="N4012" i="8" s="1"/>
  <c r="J4012" i="8"/>
  <c r="O4012" i="8" s="1"/>
  <c r="F4012" i="8"/>
  <c r="K4012" i="8" s="1"/>
  <c r="J3992" i="8"/>
  <c r="O3992" i="8" s="1"/>
  <c r="I3992" i="8"/>
  <c r="N3992" i="8" s="1"/>
  <c r="H3992" i="8"/>
  <c r="M3992" i="8" s="1"/>
  <c r="G3992" i="8"/>
  <c r="L3992" i="8" s="1"/>
  <c r="F3992" i="8"/>
  <c r="K3992" i="8" s="1"/>
  <c r="J3976" i="8"/>
  <c r="O3976" i="8" s="1"/>
  <c r="I3976" i="8"/>
  <c r="N3976" i="8" s="1"/>
  <c r="G3976" i="8"/>
  <c r="L3976" i="8" s="1"/>
  <c r="F3976" i="8"/>
  <c r="K3976" i="8" s="1"/>
  <c r="H3976" i="8"/>
  <c r="M3976" i="8" s="1"/>
  <c r="H3952" i="8"/>
  <c r="M3952" i="8" s="1"/>
  <c r="G3952" i="8"/>
  <c r="L3952" i="8" s="1"/>
  <c r="J3952" i="8"/>
  <c r="O3952" i="8" s="1"/>
  <c r="I3952" i="8"/>
  <c r="N3952" i="8" s="1"/>
  <c r="F3952" i="8"/>
  <c r="K3952" i="8" s="1"/>
  <c r="I3932" i="8"/>
  <c r="N3932" i="8" s="1"/>
  <c r="H3932" i="8"/>
  <c r="M3932" i="8" s="1"/>
  <c r="G3932" i="8"/>
  <c r="L3932" i="8" s="1"/>
  <c r="F3932" i="8"/>
  <c r="K3932" i="8" s="1"/>
  <c r="J3932" i="8"/>
  <c r="O3932" i="8" s="1"/>
  <c r="J3916" i="8"/>
  <c r="O3916" i="8" s="1"/>
  <c r="I3916" i="8"/>
  <c r="N3916" i="8" s="1"/>
  <c r="H3916" i="8"/>
  <c r="M3916" i="8" s="1"/>
  <c r="G3916" i="8"/>
  <c r="L3916" i="8" s="1"/>
  <c r="F3916" i="8"/>
  <c r="K3916" i="8" s="1"/>
  <c r="H3894" i="8"/>
  <c r="M3894" i="8" s="1"/>
  <c r="J3894" i="8"/>
  <c r="O3894" i="8" s="1"/>
  <c r="I3894" i="8"/>
  <c r="N3894" i="8" s="1"/>
  <c r="G3894" i="8"/>
  <c r="L3894" i="8" s="1"/>
  <c r="F3894" i="8"/>
  <c r="K3894" i="8" s="1"/>
  <c r="J3876" i="8"/>
  <c r="O3876" i="8" s="1"/>
  <c r="F3876" i="8"/>
  <c r="K3876" i="8" s="1"/>
  <c r="G3876" i="8"/>
  <c r="L3876" i="8" s="1"/>
  <c r="I3876" i="8"/>
  <c r="N3876" i="8" s="1"/>
  <c r="H3876" i="8"/>
  <c r="M3876" i="8" s="1"/>
  <c r="H3854" i="8"/>
  <c r="M3854" i="8" s="1"/>
  <c r="G3854" i="8"/>
  <c r="L3854" i="8" s="1"/>
  <c r="F3854" i="8"/>
  <c r="K3854" i="8" s="1"/>
  <c r="J3854" i="8"/>
  <c r="O3854" i="8" s="1"/>
  <c r="I3854" i="8"/>
  <c r="N3854" i="8" s="1"/>
  <c r="J3836" i="8"/>
  <c r="O3836" i="8" s="1"/>
  <c r="G3836" i="8"/>
  <c r="L3836" i="8" s="1"/>
  <c r="F3836" i="8"/>
  <c r="K3836" i="8" s="1"/>
  <c r="I3836" i="8"/>
  <c r="N3836" i="8" s="1"/>
  <c r="H3836" i="8"/>
  <c r="M3836" i="8" s="1"/>
  <c r="G3815" i="8"/>
  <c r="L3815" i="8" s="1"/>
  <c r="I3815" i="8"/>
  <c r="N3815" i="8" s="1"/>
  <c r="H3815" i="8"/>
  <c r="M3815" i="8" s="1"/>
  <c r="J3815" i="8"/>
  <c r="O3815" i="8" s="1"/>
  <c r="F3815" i="8"/>
  <c r="K3815" i="8" s="1"/>
  <c r="J3792" i="8"/>
  <c r="O3792" i="8" s="1"/>
  <c r="I3792" i="8"/>
  <c r="N3792" i="8" s="1"/>
  <c r="H3792" i="8"/>
  <c r="M3792" i="8" s="1"/>
  <c r="G3792" i="8"/>
  <c r="L3792" i="8" s="1"/>
  <c r="F3792" i="8"/>
  <c r="K3792" i="8" s="1"/>
  <c r="H3774" i="8"/>
  <c r="M3774" i="8" s="1"/>
  <c r="F3774" i="8"/>
  <c r="K3774" i="8" s="1"/>
  <c r="J3774" i="8"/>
  <c r="O3774" i="8" s="1"/>
  <c r="I3774" i="8"/>
  <c r="N3774" i="8" s="1"/>
  <c r="G3774" i="8"/>
  <c r="L3774" i="8" s="1"/>
  <c r="F3755" i="8"/>
  <c r="K3755" i="8" s="1"/>
  <c r="G3755" i="8"/>
  <c r="L3755" i="8" s="1"/>
  <c r="J3755" i="8"/>
  <c r="O3755" i="8" s="1"/>
  <c r="I3755" i="8"/>
  <c r="N3755" i="8" s="1"/>
  <c r="H3755" i="8"/>
  <c r="M3755" i="8" s="1"/>
  <c r="G3732" i="8"/>
  <c r="L3732" i="8" s="1"/>
  <c r="H3732" i="8"/>
  <c r="M3732" i="8" s="1"/>
  <c r="J3732" i="8"/>
  <c r="O3732" i="8" s="1"/>
  <c r="I3732" i="8"/>
  <c r="N3732" i="8" s="1"/>
  <c r="F3732" i="8"/>
  <c r="K3732" i="8" s="1"/>
  <c r="I3714" i="8"/>
  <c r="N3714" i="8" s="1"/>
  <c r="J3714" i="8"/>
  <c r="O3714" i="8" s="1"/>
  <c r="H3714" i="8"/>
  <c r="M3714" i="8" s="1"/>
  <c r="G3714" i="8"/>
  <c r="L3714" i="8" s="1"/>
  <c r="F3714" i="8"/>
  <c r="K3714" i="8" s="1"/>
  <c r="F3695" i="8"/>
  <c r="K3695" i="8" s="1"/>
  <c r="I3695" i="8"/>
  <c r="N3695" i="8" s="1"/>
  <c r="J3695" i="8"/>
  <c r="O3695" i="8" s="1"/>
  <c r="H3695" i="8"/>
  <c r="M3695" i="8" s="1"/>
  <c r="G3695" i="8"/>
  <c r="L3695" i="8" s="1"/>
  <c r="J3674" i="8"/>
  <c r="O3674" i="8" s="1"/>
  <c r="I3674" i="8"/>
  <c r="N3674" i="8" s="1"/>
  <c r="H3674" i="8"/>
  <c r="M3674" i="8" s="1"/>
  <c r="G3674" i="8"/>
  <c r="L3674" i="8" s="1"/>
  <c r="F3674" i="8"/>
  <c r="K3674" i="8" s="1"/>
  <c r="G3652" i="8"/>
  <c r="L3652" i="8" s="1"/>
  <c r="J3652" i="8"/>
  <c r="O3652" i="8" s="1"/>
  <c r="I3652" i="8"/>
  <c r="N3652" i="8" s="1"/>
  <c r="H3652" i="8"/>
  <c r="M3652" i="8" s="1"/>
  <c r="F3652" i="8"/>
  <c r="K3652" i="8" s="1"/>
  <c r="F3635" i="8"/>
  <c r="K3635" i="8" s="1"/>
  <c r="J3635" i="8"/>
  <c r="O3635" i="8" s="1"/>
  <c r="I3635" i="8"/>
  <c r="N3635" i="8" s="1"/>
  <c r="H3635" i="8"/>
  <c r="M3635" i="8" s="1"/>
  <c r="G3635" i="8"/>
  <c r="L3635" i="8" s="1"/>
  <c r="I3614" i="8"/>
  <c r="N3614" i="8" s="1"/>
  <c r="J3614" i="8"/>
  <c r="O3614" i="8" s="1"/>
  <c r="H3614" i="8"/>
  <c r="M3614" i="8" s="1"/>
  <c r="G3614" i="8"/>
  <c r="L3614" i="8" s="1"/>
  <c r="F3614" i="8"/>
  <c r="K3614" i="8" s="1"/>
  <c r="G3592" i="8"/>
  <c r="L3592" i="8" s="1"/>
  <c r="J3592" i="8"/>
  <c r="O3592" i="8" s="1"/>
  <c r="I3592" i="8"/>
  <c r="N3592" i="8" s="1"/>
  <c r="H3592" i="8"/>
  <c r="M3592" i="8" s="1"/>
  <c r="F3592" i="8"/>
  <c r="K3592" i="8" s="1"/>
  <c r="G3572" i="8"/>
  <c r="L3572" i="8" s="1"/>
  <c r="I3572" i="8"/>
  <c r="N3572" i="8" s="1"/>
  <c r="J3572" i="8"/>
  <c r="O3572" i="8" s="1"/>
  <c r="H3572" i="8"/>
  <c r="M3572" i="8" s="1"/>
  <c r="F3572" i="8"/>
  <c r="K3572" i="8" s="1"/>
  <c r="J3554" i="8"/>
  <c r="O3554" i="8" s="1"/>
  <c r="F3554" i="8"/>
  <c r="K3554" i="8" s="1"/>
  <c r="G3554" i="8"/>
  <c r="L3554" i="8" s="1"/>
  <c r="I3554" i="8"/>
  <c r="N3554" i="8" s="1"/>
  <c r="H3554" i="8"/>
  <c r="M3554" i="8" s="1"/>
  <c r="H3534" i="8"/>
  <c r="M3534" i="8" s="1"/>
  <c r="G3534" i="8"/>
  <c r="L3534" i="8" s="1"/>
  <c r="F3534" i="8"/>
  <c r="K3534" i="8" s="1"/>
  <c r="J3534" i="8"/>
  <c r="O3534" i="8" s="1"/>
  <c r="I3534" i="8"/>
  <c r="N3534" i="8" s="1"/>
  <c r="J3514" i="8"/>
  <c r="O3514" i="8" s="1"/>
  <c r="I3514" i="8"/>
  <c r="N3514" i="8" s="1"/>
  <c r="H3514" i="8"/>
  <c r="M3514" i="8" s="1"/>
  <c r="G3514" i="8"/>
  <c r="L3514" i="8" s="1"/>
  <c r="F3514" i="8"/>
  <c r="K3514" i="8" s="1"/>
  <c r="J3493" i="8"/>
  <c r="O3493" i="8" s="1"/>
  <c r="I3493" i="8"/>
  <c r="N3493" i="8" s="1"/>
  <c r="H3493" i="8"/>
  <c r="M3493" i="8" s="1"/>
  <c r="G3493" i="8"/>
  <c r="L3493" i="8" s="1"/>
  <c r="F3493" i="8"/>
  <c r="K3493" i="8" s="1"/>
  <c r="G3472" i="8"/>
  <c r="L3472" i="8" s="1"/>
  <c r="I3472" i="8"/>
  <c r="N3472" i="8" s="1"/>
  <c r="J3472" i="8"/>
  <c r="O3472" i="8" s="1"/>
  <c r="H3472" i="8"/>
  <c r="M3472" i="8" s="1"/>
  <c r="F3472" i="8"/>
  <c r="K3472" i="8" s="1"/>
  <c r="H3454" i="8"/>
  <c r="M3454" i="8" s="1"/>
  <c r="G3454" i="8"/>
  <c r="L3454" i="8" s="1"/>
  <c r="F3454" i="8"/>
  <c r="K3454" i="8" s="1"/>
  <c r="J3454" i="8"/>
  <c r="O3454" i="8" s="1"/>
  <c r="I3454" i="8"/>
  <c r="N3454" i="8" s="1"/>
  <c r="H3434" i="8"/>
  <c r="M3434" i="8" s="1"/>
  <c r="G3434" i="8"/>
  <c r="L3434" i="8" s="1"/>
  <c r="F3434" i="8"/>
  <c r="K3434" i="8" s="1"/>
  <c r="J3434" i="8"/>
  <c r="O3434" i="8" s="1"/>
  <c r="I3434" i="8"/>
  <c r="N3434" i="8" s="1"/>
  <c r="F3415" i="8"/>
  <c r="K3415" i="8" s="1"/>
  <c r="G3415" i="8"/>
  <c r="L3415" i="8" s="1"/>
  <c r="J3415" i="8"/>
  <c r="O3415" i="8" s="1"/>
  <c r="I3415" i="8"/>
  <c r="N3415" i="8" s="1"/>
  <c r="H3415" i="8"/>
  <c r="M3415" i="8" s="1"/>
  <c r="G3392" i="8"/>
  <c r="L3392" i="8" s="1"/>
  <c r="J3392" i="8"/>
  <c r="O3392" i="8" s="1"/>
  <c r="I3392" i="8"/>
  <c r="N3392" i="8" s="1"/>
  <c r="H3392" i="8"/>
  <c r="M3392" i="8" s="1"/>
  <c r="F3392" i="8"/>
  <c r="K3392" i="8" s="1"/>
  <c r="G3374" i="8"/>
  <c r="L3374" i="8" s="1"/>
  <c r="F3374" i="8"/>
  <c r="K3374" i="8" s="1"/>
  <c r="J3374" i="8"/>
  <c r="O3374" i="8" s="1"/>
  <c r="I3374" i="8"/>
  <c r="N3374" i="8" s="1"/>
  <c r="H3374" i="8"/>
  <c r="M3374" i="8" s="1"/>
  <c r="G3352" i="8"/>
  <c r="L3352" i="8" s="1"/>
  <c r="J3352" i="8"/>
  <c r="O3352" i="8" s="1"/>
  <c r="I3352" i="8"/>
  <c r="N3352" i="8" s="1"/>
  <c r="H3352" i="8"/>
  <c r="M3352" i="8" s="1"/>
  <c r="F3352" i="8"/>
  <c r="K3352" i="8" s="1"/>
  <c r="J3334" i="8"/>
  <c r="O3334" i="8" s="1"/>
  <c r="F3334" i="8"/>
  <c r="K3334" i="8" s="1"/>
  <c r="I3334" i="8"/>
  <c r="N3334" i="8" s="1"/>
  <c r="H3334" i="8"/>
  <c r="M3334" i="8" s="1"/>
  <c r="G3334" i="8"/>
  <c r="L3334" i="8" s="1"/>
  <c r="J3316" i="8"/>
  <c r="O3316" i="8" s="1"/>
  <c r="I3316" i="8"/>
  <c r="N3316" i="8" s="1"/>
  <c r="H3316" i="8"/>
  <c r="M3316" i="8" s="1"/>
  <c r="G3316" i="8"/>
  <c r="L3316" i="8" s="1"/>
  <c r="F3316" i="8"/>
  <c r="K3316" i="8" s="1"/>
  <c r="J3295" i="8"/>
  <c r="O3295" i="8" s="1"/>
  <c r="I3295" i="8"/>
  <c r="N3295" i="8" s="1"/>
  <c r="H3295" i="8"/>
  <c r="M3295" i="8" s="1"/>
  <c r="G3295" i="8"/>
  <c r="L3295" i="8" s="1"/>
  <c r="F3295" i="8"/>
  <c r="K3295" i="8" s="1"/>
  <c r="J3273" i="8"/>
  <c r="O3273" i="8" s="1"/>
  <c r="F3273" i="8"/>
  <c r="K3273" i="8" s="1"/>
  <c r="I3273" i="8"/>
  <c r="N3273" i="8" s="1"/>
  <c r="H3273" i="8"/>
  <c r="M3273" i="8" s="1"/>
  <c r="G3273" i="8"/>
  <c r="L3273" i="8" s="1"/>
  <c r="I3253" i="8"/>
  <c r="N3253" i="8" s="1"/>
  <c r="J3253" i="8"/>
  <c r="O3253" i="8" s="1"/>
  <c r="H3253" i="8"/>
  <c r="M3253" i="8" s="1"/>
  <c r="G3253" i="8"/>
  <c r="L3253" i="8" s="1"/>
  <c r="F3253" i="8"/>
  <c r="K3253" i="8" s="1"/>
  <c r="J3236" i="8"/>
  <c r="O3236" i="8" s="1"/>
  <c r="I3236" i="8"/>
  <c r="N3236" i="8" s="1"/>
  <c r="H3236" i="8"/>
  <c r="M3236" i="8" s="1"/>
  <c r="G3236" i="8"/>
  <c r="L3236" i="8" s="1"/>
  <c r="F3236" i="8"/>
  <c r="K3236" i="8" s="1"/>
  <c r="I3214" i="8"/>
  <c r="N3214" i="8" s="1"/>
  <c r="H3214" i="8"/>
  <c r="M3214" i="8" s="1"/>
  <c r="G3214" i="8"/>
  <c r="L3214" i="8" s="1"/>
  <c r="F3214" i="8"/>
  <c r="K3214" i="8" s="1"/>
  <c r="J3214" i="8"/>
  <c r="O3214" i="8" s="1"/>
  <c r="J3196" i="8"/>
  <c r="O3196" i="8" s="1"/>
  <c r="I3196" i="8"/>
  <c r="N3196" i="8" s="1"/>
  <c r="H3196" i="8"/>
  <c r="M3196" i="8" s="1"/>
  <c r="G3196" i="8"/>
  <c r="L3196" i="8" s="1"/>
  <c r="F3196" i="8"/>
  <c r="K3196" i="8" s="1"/>
  <c r="F3177" i="8"/>
  <c r="K3177" i="8" s="1"/>
  <c r="G3177" i="8"/>
  <c r="L3177" i="8" s="1"/>
  <c r="I3177" i="8"/>
  <c r="N3177" i="8" s="1"/>
  <c r="J3177" i="8"/>
  <c r="O3177" i="8" s="1"/>
  <c r="H3177" i="8"/>
  <c r="M3177" i="8" s="1"/>
  <c r="J3155" i="8"/>
  <c r="O3155" i="8" s="1"/>
  <c r="I3155" i="8"/>
  <c r="N3155" i="8" s="1"/>
  <c r="H3155" i="8"/>
  <c r="M3155" i="8" s="1"/>
  <c r="G3155" i="8"/>
  <c r="L3155" i="8" s="1"/>
  <c r="F3155" i="8"/>
  <c r="K3155" i="8" s="1"/>
  <c r="H3131" i="8"/>
  <c r="M3131" i="8" s="1"/>
  <c r="J3131" i="8"/>
  <c r="O3131" i="8" s="1"/>
  <c r="I3131" i="8"/>
  <c r="N3131" i="8" s="1"/>
  <c r="G3131" i="8"/>
  <c r="L3131" i="8" s="1"/>
  <c r="F3131" i="8"/>
  <c r="K3131" i="8" s="1"/>
  <c r="H3114" i="8"/>
  <c r="M3114" i="8" s="1"/>
  <c r="G3114" i="8"/>
  <c r="L3114" i="8" s="1"/>
  <c r="F3114" i="8"/>
  <c r="K3114" i="8" s="1"/>
  <c r="J3114" i="8"/>
  <c r="O3114" i="8" s="1"/>
  <c r="I3114" i="8"/>
  <c r="N3114" i="8" s="1"/>
  <c r="G3094" i="8"/>
  <c r="L3094" i="8" s="1"/>
  <c r="F3094" i="8"/>
  <c r="K3094" i="8" s="1"/>
  <c r="J3094" i="8"/>
  <c r="O3094" i="8" s="1"/>
  <c r="H3094" i="8"/>
  <c r="M3094" i="8" s="1"/>
  <c r="I3094" i="8"/>
  <c r="N3094" i="8" s="1"/>
  <c r="G3074" i="8"/>
  <c r="L3074" i="8" s="1"/>
  <c r="F3074" i="8"/>
  <c r="K3074" i="8" s="1"/>
  <c r="J3074" i="8"/>
  <c r="O3074" i="8" s="1"/>
  <c r="I3074" i="8"/>
  <c r="N3074" i="8" s="1"/>
  <c r="H3074" i="8"/>
  <c r="M3074" i="8" s="1"/>
  <c r="I3052" i="8"/>
  <c r="N3052" i="8" s="1"/>
  <c r="H3052" i="8"/>
  <c r="M3052" i="8" s="1"/>
  <c r="G3052" i="8"/>
  <c r="L3052" i="8" s="1"/>
  <c r="F3052" i="8"/>
  <c r="K3052" i="8" s="1"/>
  <c r="J3052" i="8"/>
  <c r="O3052" i="8" s="1"/>
  <c r="G3034" i="8"/>
  <c r="L3034" i="8" s="1"/>
  <c r="F3034" i="8"/>
  <c r="K3034" i="8" s="1"/>
  <c r="J3034" i="8"/>
  <c r="O3034" i="8" s="1"/>
  <c r="I3034" i="8"/>
  <c r="N3034" i="8" s="1"/>
  <c r="H3034" i="8"/>
  <c r="M3034" i="8" s="1"/>
  <c r="G3014" i="8"/>
  <c r="L3014" i="8" s="1"/>
  <c r="F3014" i="8"/>
  <c r="K3014" i="8" s="1"/>
  <c r="I3014" i="8"/>
  <c r="N3014" i="8" s="1"/>
  <c r="J3014" i="8"/>
  <c r="O3014" i="8" s="1"/>
  <c r="H3014" i="8"/>
  <c r="M3014" i="8" s="1"/>
  <c r="G2994" i="8"/>
  <c r="L2994" i="8" s="1"/>
  <c r="F2994" i="8"/>
  <c r="K2994" i="8" s="1"/>
  <c r="I2994" i="8"/>
  <c r="N2994" i="8" s="1"/>
  <c r="J2994" i="8"/>
  <c r="O2994" i="8" s="1"/>
  <c r="H2994" i="8"/>
  <c r="M2994" i="8" s="1"/>
  <c r="J2972" i="8"/>
  <c r="O2972" i="8" s="1"/>
  <c r="I2972" i="8"/>
  <c r="N2972" i="8" s="1"/>
  <c r="H2972" i="8"/>
  <c r="M2972" i="8" s="1"/>
  <c r="G2972" i="8"/>
  <c r="L2972" i="8" s="1"/>
  <c r="F2972" i="8"/>
  <c r="K2972" i="8" s="1"/>
  <c r="J2955" i="8"/>
  <c r="O2955" i="8" s="1"/>
  <c r="I2955" i="8"/>
  <c r="N2955" i="8" s="1"/>
  <c r="H2955" i="8"/>
  <c r="M2955" i="8" s="1"/>
  <c r="G2955" i="8"/>
  <c r="L2955" i="8" s="1"/>
  <c r="F2955" i="8"/>
  <c r="K2955" i="8" s="1"/>
  <c r="J2936" i="8"/>
  <c r="O2936" i="8" s="1"/>
  <c r="I2936" i="8"/>
  <c r="N2936" i="8" s="1"/>
  <c r="H2936" i="8"/>
  <c r="M2936" i="8" s="1"/>
  <c r="G2936" i="8"/>
  <c r="L2936" i="8" s="1"/>
  <c r="F2936" i="8"/>
  <c r="K2936" i="8" s="1"/>
  <c r="J2917" i="8"/>
  <c r="O2917" i="8" s="1"/>
  <c r="F2917" i="8"/>
  <c r="K2917" i="8" s="1"/>
  <c r="I2917" i="8"/>
  <c r="N2917" i="8" s="1"/>
  <c r="H2917" i="8"/>
  <c r="M2917" i="8" s="1"/>
  <c r="G2917" i="8"/>
  <c r="L2917" i="8" s="1"/>
  <c r="J2895" i="8"/>
  <c r="O2895" i="8" s="1"/>
  <c r="I2895" i="8"/>
  <c r="N2895" i="8" s="1"/>
  <c r="H2895" i="8"/>
  <c r="M2895" i="8" s="1"/>
  <c r="G2895" i="8"/>
  <c r="L2895" i="8" s="1"/>
  <c r="F2895" i="8"/>
  <c r="K2895" i="8" s="1"/>
  <c r="I2872" i="8"/>
  <c r="N2872" i="8" s="1"/>
  <c r="H2872" i="8"/>
  <c r="M2872" i="8" s="1"/>
  <c r="G2872" i="8"/>
  <c r="L2872" i="8" s="1"/>
  <c r="F2872" i="8"/>
  <c r="K2872" i="8" s="1"/>
  <c r="J2872" i="8"/>
  <c r="O2872" i="8" s="1"/>
  <c r="H2851" i="8"/>
  <c r="M2851" i="8" s="1"/>
  <c r="I2851" i="8"/>
  <c r="N2851" i="8" s="1"/>
  <c r="J2851" i="8"/>
  <c r="O2851" i="8" s="1"/>
  <c r="G2851" i="8"/>
  <c r="L2851" i="8" s="1"/>
  <c r="F2851" i="8"/>
  <c r="K2851" i="8" s="1"/>
  <c r="G2834" i="8"/>
  <c r="L2834" i="8" s="1"/>
  <c r="F2834" i="8"/>
  <c r="K2834" i="8" s="1"/>
  <c r="J2834" i="8"/>
  <c r="O2834" i="8" s="1"/>
  <c r="I2834" i="8"/>
  <c r="N2834" i="8" s="1"/>
  <c r="H2834" i="8"/>
  <c r="M2834" i="8" s="1"/>
  <c r="J2817" i="8"/>
  <c r="O2817" i="8" s="1"/>
  <c r="F2817" i="8"/>
  <c r="K2817" i="8" s="1"/>
  <c r="I2817" i="8"/>
  <c r="N2817" i="8" s="1"/>
  <c r="H2817" i="8"/>
  <c r="M2817" i="8" s="1"/>
  <c r="G2817" i="8"/>
  <c r="L2817" i="8" s="1"/>
  <c r="J2795" i="8"/>
  <c r="O2795" i="8" s="1"/>
  <c r="I2795" i="8"/>
  <c r="N2795" i="8" s="1"/>
  <c r="H2795" i="8"/>
  <c r="M2795" i="8" s="1"/>
  <c r="G2795" i="8"/>
  <c r="L2795" i="8" s="1"/>
  <c r="F2795" i="8"/>
  <c r="K2795" i="8" s="1"/>
  <c r="J2776" i="8"/>
  <c r="O2776" i="8" s="1"/>
  <c r="I2776" i="8"/>
  <c r="N2776" i="8" s="1"/>
  <c r="H2776" i="8"/>
  <c r="M2776" i="8" s="1"/>
  <c r="G2776" i="8"/>
  <c r="L2776" i="8" s="1"/>
  <c r="F2776" i="8"/>
  <c r="K2776" i="8" s="1"/>
  <c r="H6652" i="8"/>
  <c r="M6652" i="8" s="1"/>
  <c r="F6652" i="8"/>
  <c r="K6652" i="8" s="1"/>
  <c r="J6652" i="8"/>
  <c r="O6652" i="8" s="1"/>
  <c r="I6652" i="8"/>
  <c r="N6652" i="8" s="1"/>
  <c r="G6652" i="8"/>
  <c r="L6652" i="8" s="1"/>
  <c r="J6634" i="8"/>
  <c r="O6634" i="8" s="1"/>
  <c r="I6634" i="8"/>
  <c r="N6634" i="8" s="1"/>
  <c r="H6634" i="8"/>
  <c r="M6634" i="8" s="1"/>
  <c r="G6634" i="8"/>
  <c r="L6634" i="8" s="1"/>
  <c r="F6634" i="8"/>
  <c r="K6634" i="8" s="1"/>
  <c r="J6614" i="8"/>
  <c r="O6614" i="8" s="1"/>
  <c r="F6614" i="8"/>
  <c r="K6614" i="8" s="1"/>
  <c r="G6614" i="8"/>
  <c r="L6614" i="8" s="1"/>
  <c r="I6614" i="8"/>
  <c r="N6614" i="8" s="1"/>
  <c r="H6614" i="8"/>
  <c r="M6614" i="8" s="1"/>
  <c r="J6594" i="8"/>
  <c r="O6594" i="8" s="1"/>
  <c r="H6594" i="8"/>
  <c r="M6594" i="8" s="1"/>
  <c r="G6594" i="8"/>
  <c r="L6594" i="8" s="1"/>
  <c r="F6594" i="8"/>
  <c r="K6594" i="8" s="1"/>
  <c r="I6594" i="8"/>
  <c r="N6594" i="8" s="1"/>
  <c r="H6574" i="8"/>
  <c r="M6574" i="8" s="1"/>
  <c r="G6574" i="8"/>
  <c r="L6574" i="8" s="1"/>
  <c r="F6574" i="8"/>
  <c r="K6574" i="8" s="1"/>
  <c r="J6574" i="8"/>
  <c r="O6574" i="8" s="1"/>
  <c r="I6574" i="8"/>
  <c r="N6574" i="8" s="1"/>
  <c r="J6556" i="8"/>
  <c r="O6556" i="8" s="1"/>
  <c r="I6556" i="8"/>
  <c r="N6556" i="8" s="1"/>
  <c r="H6556" i="8"/>
  <c r="M6556" i="8" s="1"/>
  <c r="G6556" i="8"/>
  <c r="L6556" i="8" s="1"/>
  <c r="F6556" i="8"/>
  <c r="K6556" i="8" s="1"/>
  <c r="H6534" i="8"/>
  <c r="M6534" i="8" s="1"/>
  <c r="G6534" i="8"/>
  <c r="L6534" i="8" s="1"/>
  <c r="F6534" i="8"/>
  <c r="K6534" i="8" s="1"/>
  <c r="J6534" i="8"/>
  <c r="O6534" i="8" s="1"/>
  <c r="I6534" i="8"/>
  <c r="N6534" i="8" s="1"/>
  <c r="J6513" i="8"/>
  <c r="O6513" i="8" s="1"/>
  <c r="I6513" i="8"/>
  <c r="N6513" i="8" s="1"/>
  <c r="H6513" i="8"/>
  <c r="M6513" i="8" s="1"/>
  <c r="G6513" i="8"/>
  <c r="L6513" i="8" s="1"/>
  <c r="F6513" i="8"/>
  <c r="K6513" i="8" s="1"/>
  <c r="H6494" i="8"/>
  <c r="M6494" i="8" s="1"/>
  <c r="G6494" i="8"/>
  <c r="L6494" i="8" s="1"/>
  <c r="F6494" i="8"/>
  <c r="K6494" i="8" s="1"/>
  <c r="J6494" i="8"/>
  <c r="O6494" i="8" s="1"/>
  <c r="I6494" i="8"/>
  <c r="N6494" i="8" s="1"/>
  <c r="H6474" i="8"/>
  <c r="M6474" i="8" s="1"/>
  <c r="G6474" i="8"/>
  <c r="L6474" i="8" s="1"/>
  <c r="F6474" i="8"/>
  <c r="K6474" i="8" s="1"/>
  <c r="J6474" i="8"/>
  <c r="O6474" i="8" s="1"/>
  <c r="I6474" i="8"/>
  <c r="N6474" i="8" s="1"/>
  <c r="I6451" i="8"/>
  <c r="N6451" i="8" s="1"/>
  <c r="J6451" i="8"/>
  <c r="O6451" i="8" s="1"/>
  <c r="H6451" i="8"/>
  <c r="M6451" i="8" s="1"/>
  <c r="G6451" i="8"/>
  <c r="L6451" i="8" s="1"/>
  <c r="F6451" i="8"/>
  <c r="K6451" i="8" s="1"/>
  <c r="I6431" i="8"/>
  <c r="N6431" i="8" s="1"/>
  <c r="G6431" i="8"/>
  <c r="L6431" i="8" s="1"/>
  <c r="F6431" i="8"/>
  <c r="K6431" i="8" s="1"/>
  <c r="J6431" i="8"/>
  <c r="O6431" i="8" s="1"/>
  <c r="H6431" i="8"/>
  <c r="M6431" i="8" s="1"/>
  <c r="H6414" i="8"/>
  <c r="M6414" i="8" s="1"/>
  <c r="G6414" i="8"/>
  <c r="L6414" i="8" s="1"/>
  <c r="F6414" i="8"/>
  <c r="K6414" i="8" s="1"/>
  <c r="J6414" i="8"/>
  <c r="O6414" i="8" s="1"/>
  <c r="I6414" i="8"/>
  <c r="N6414" i="8" s="1"/>
  <c r="H6394" i="8"/>
  <c r="M6394" i="8" s="1"/>
  <c r="G6394" i="8"/>
  <c r="L6394" i="8" s="1"/>
  <c r="F6394" i="8"/>
  <c r="K6394" i="8" s="1"/>
  <c r="J6394" i="8"/>
  <c r="O6394" i="8" s="1"/>
  <c r="I6394" i="8"/>
  <c r="N6394" i="8" s="1"/>
  <c r="J6372" i="8"/>
  <c r="O6372" i="8" s="1"/>
  <c r="I6372" i="8"/>
  <c r="N6372" i="8" s="1"/>
  <c r="H6372" i="8"/>
  <c r="M6372" i="8" s="1"/>
  <c r="G6372" i="8"/>
  <c r="L6372" i="8" s="1"/>
  <c r="F6372" i="8"/>
  <c r="K6372" i="8" s="1"/>
  <c r="H6354" i="8"/>
  <c r="M6354" i="8" s="1"/>
  <c r="G6354" i="8"/>
  <c r="L6354" i="8" s="1"/>
  <c r="F6354" i="8"/>
  <c r="K6354" i="8" s="1"/>
  <c r="J6354" i="8"/>
  <c r="O6354" i="8" s="1"/>
  <c r="I6354" i="8"/>
  <c r="N6354" i="8" s="1"/>
  <c r="I6331" i="8"/>
  <c r="N6331" i="8" s="1"/>
  <c r="G6331" i="8"/>
  <c r="L6331" i="8" s="1"/>
  <c r="F6331" i="8"/>
  <c r="K6331" i="8" s="1"/>
  <c r="J6331" i="8"/>
  <c r="O6331" i="8" s="1"/>
  <c r="H6331" i="8"/>
  <c r="M6331" i="8" s="1"/>
  <c r="J6312" i="8"/>
  <c r="O6312" i="8" s="1"/>
  <c r="I6312" i="8"/>
  <c r="N6312" i="8" s="1"/>
  <c r="H6312" i="8"/>
  <c r="M6312" i="8" s="1"/>
  <c r="G6312" i="8"/>
  <c r="L6312" i="8" s="1"/>
  <c r="F6312" i="8"/>
  <c r="K6312" i="8" s="1"/>
  <c r="J6292" i="8"/>
  <c r="O6292" i="8" s="1"/>
  <c r="I6292" i="8"/>
  <c r="N6292" i="8" s="1"/>
  <c r="H6292" i="8"/>
  <c r="M6292" i="8" s="1"/>
  <c r="G6292" i="8"/>
  <c r="L6292" i="8" s="1"/>
  <c r="F6292" i="8"/>
  <c r="K6292" i="8" s="1"/>
  <c r="J6275" i="8"/>
  <c r="O6275" i="8" s="1"/>
  <c r="H6275" i="8"/>
  <c r="M6275" i="8" s="1"/>
  <c r="G6275" i="8"/>
  <c r="L6275" i="8" s="1"/>
  <c r="F6275" i="8"/>
  <c r="K6275" i="8" s="1"/>
  <c r="I6275" i="8"/>
  <c r="N6275" i="8" s="1"/>
  <c r="J6256" i="8"/>
  <c r="O6256" i="8" s="1"/>
  <c r="I6256" i="8"/>
  <c r="N6256" i="8" s="1"/>
  <c r="H6256" i="8"/>
  <c r="M6256" i="8" s="1"/>
  <c r="G6256" i="8"/>
  <c r="L6256" i="8" s="1"/>
  <c r="F6256" i="8"/>
  <c r="K6256" i="8" s="1"/>
  <c r="G6232" i="8"/>
  <c r="L6232" i="8" s="1"/>
  <c r="F6232" i="8"/>
  <c r="K6232" i="8" s="1"/>
  <c r="J6232" i="8"/>
  <c r="O6232" i="8" s="1"/>
  <c r="I6232" i="8"/>
  <c r="N6232" i="8" s="1"/>
  <c r="H6232" i="8"/>
  <c r="M6232" i="8" s="1"/>
  <c r="G6214" i="8"/>
  <c r="L6214" i="8" s="1"/>
  <c r="F6214" i="8"/>
  <c r="K6214" i="8" s="1"/>
  <c r="J6214" i="8"/>
  <c r="O6214" i="8" s="1"/>
  <c r="I6214" i="8"/>
  <c r="N6214" i="8" s="1"/>
  <c r="H6214" i="8"/>
  <c r="M6214" i="8" s="1"/>
  <c r="H6193" i="8"/>
  <c r="M6193" i="8" s="1"/>
  <c r="G6193" i="8"/>
  <c r="L6193" i="8" s="1"/>
  <c r="F6193" i="8"/>
  <c r="K6193" i="8" s="1"/>
  <c r="J6193" i="8"/>
  <c r="O6193" i="8" s="1"/>
  <c r="I6193" i="8"/>
  <c r="N6193" i="8" s="1"/>
  <c r="J6175" i="8"/>
  <c r="O6175" i="8" s="1"/>
  <c r="I6175" i="8"/>
  <c r="N6175" i="8" s="1"/>
  <c r="H6175" i="8"/>
  <c r="M6175" i="8" s="1"/>
  <c r="G6175" i="8"/>
  <c r="L6175" i="8" s="1"/>
  <c r="F6175" i="8"/>
  <c r="K6175" i="8" s="1"/>
  <c r="J6153" i="8"/>
  <c r="O6153" i="8" s="1"/>
  <c r="I6153" i="8"/>
  <c r="N6153" i="8" s="1"/>
  <c r="H6153" i="8"/>
  <c r="M6153" i="8" s="1"/>
  <c r="G6153" i="8"/>
  <c r="L6153" i="8" s="1"/>
  <c r="F6153" i="8"/>
  <c r="K6153" i="8" s="1"/>
  <c r="F6133" i="8"/>
  <c r="K6133" i="8" s="1"/>
  <c r="H6133" i="8"/>
  <c r="M6133" i="8" s="1"/>
  <c r="I6133" i="8"/>
  <c r="N6133" i="8" s="1"/>
  <c r="J6133" i="8"/>
  <c r="O6133" i="8" s="1"/>
  <c r="G6133" i="8"/>
  <c r="L6133" i="8" s="1"/>
  <c r="H6111" i="8"/>
  <c r="M6111" i="8" s="1"/>
  <c r="I6111" i="8"/>
  <c r="N6111" i="8" s="1"/>
  <c r="J6111" i="8"/>
  <c r="O6111" i="8" s="1"/>
  <c r="F6111" i="8"/>
  <c r="K6111" i="8" s="1"/>
  <c r="G6111" i="8"/>
  <c r="L6111" i="8" s="1"/>
  <c r="J6092" i="8"/>
  <c r="O6092" i="8" s="1"/>
  <c r="I6092" i="8"/>
  <c r="N6092" i="8" s="1"/>
  <c r="H6092" i="8"/>
  <c r="M6092" i="8" s="1"/>
  <c r="G6092" i="8"/>
  <c r="L6092" i="8" s="1"/>
  <c r="F6092" i="8"/>
  <c r="K6092" i="8" s="1"/>
  <c r="H6071" i="8"/>
  <c r="M6071" i="8" s="1"/>
  <c r="J6071" i="8"/>
  <c r="O6071" i="8" s="1"/>
  <c r="I6071" i="8"/>
  <c r="N6071" i="8" s="1"/>
  <c r="G6071" i="8"/>
  <c r="L6071" i="8" s="1"/>
  <c r="F6071" i="8"/>
  <c r="K6071" i="8" s="1"/>
  <c r="J6055" i="8"/>
  <c r="O6055" i="8" s="1"/>
  <c r="I6055" i="8"/>
  <c r="N6055" i="8" s="1"/>
  <c r="H6055" i="8"/>
  <c r="M6055" i="8" s="1"/>
  <c r="G6055" i="8"/>
  <c r="L6055" i="8" s="1"/>
  <c r="F6055" i="8"/>
  <c r="K6055" i="8" s="1"/>
  <c r="J6032" i="8"/>
  <c r="O6032" i="8" s="1"/>
  <c r="I6032" i="8"/>
  <c r="N6032" i="8" s="1"/>
  <c r="H6032" i="8"/>
  <c r="M6032" i="8" s="1"/>
  <c r="G6032" i="8"/>
  <c r="L6032" i="8" s="1"/>
  <c r="F6032" i="8"/>
  <c r="K6032" i="8" s="1"/>
  <c r="H6011" i="8"/>
  <c r="M6011" i="8" s="1"/>
  <c r="J6011" i="8"/>
  <c r="O6011" i="8" s="1"/>
  <c r="I6011" i="8"/>
  <c r="N6011" i="8" s="1"/>
  <c r="G6011" i="8"/>
  <c r="L6011" i="8" s="1"/>
  <c r="F6011" i="8"/>
  <c r="K6011" i="8" s="1"/>
  <c r="H5991" i="8"/>
  <c r="M5991" i="8" s="1"/>
  <c r="I5991" i="8"/>
  <c r="N5991" i="8" s="1"/>
  <c r="J5991" i="8"/>
  <c r="O5991" i="8" s="1"/>
  <c r="F5991" i="8"/>
  <c r="K5991" i="8" s="1"/>
  <c r="G5991" i="8"/>
  <c r="L5991" i="8" s="1"/>
  <c r="I5972" i="8"/>
  <c r="N5972" i="8" s="1"/>
  <c r="H5972" i="8"/>
  <c r="M5972" i="8" s="1"/>
  <c r="G5972" i="8"/>
  <c r="L5972" i="8" s="1"/>
  <c r="F5972" i="8"/>
  <c r="K5972" i="8" s="1"/>
  <c r="J5972" i="8"/>
  <c r="O5972" i="8" s="1"/>
  <c r="I5954" i="8"/>
  <c r="N5954" i="8" s="1"/>
  <c r="H5954" i="8"/>
  <c r="M5954" i="8" s="1"/>
  <c r="G5954" i="8"/>
  <c r="L5954" i="8" s="1"/>
  <c r="F5954" i="8"/>
  <c r="K5954" i="8" s="1"/>
  <c r="J5954" i="8"/>
  <c r="O5954" i="8" s="1"/>
  <c r="J5932" i="8"/>
  <c r="O5932" i="8" s="1"/>
  <c r="F5932" i="8"/>
  <c r="K5932" i="8" s="1"/>
  <c r="I5932" i="8"/>
  <c r="N5932" i="8" s="1"/>
  <c r="H5932" i="8"/>
  <c r="M5932" i="8" s="1"/>
  <c r="G5932" i="8"/>
  <c r="L5932" i="8" s="1"/>
  <c r="J5915" i="8"/>
  <c r="O5915" i="8" s="1"/>
  <c r="I5915" i="8"/>
  <c r="N5915" i="8" s="1"/>
  <c r="H5915" i="8"/>
  <c r="M5915" i="8" s="1"/>
  <c r="G5915" i="8"/>
  <c r="L5915" i="8" s="1"/>
  <c r="F5915" i="8"/>
  <c r="K5915" i="8" s="1"/>
  <c r="G5893" i="8"/>
  <c r="L5893" i="8" s="1"/>
  <c r="F5893" i="8"/>
  <c r="K5893" i="8" s="1"/>
  <c r="J5893" i="8"/>
  <c r="O5893" i="8" s="1"/>
  <c r="I5893" i="8"/>
  <c r="N5893" i="8" s="1"/>
  <c r="H5893" i="8"/>
  <c r="M5893" i="8" s="1"/>
  <c r="G5873" i="8"/>
  <c r="L5873" i="8" s="1"/>
  <c r="F5873" i="8"/>
  <c r="K5873" i="8" s="1"/>
  <c r="I5873" i="8"/>
  <c r="N5873" i="8" s="1"/>
  <c r="J5873" i="8"/>
  <c r="O5873" i="8" s="1"/>
  <c r="H5873" i="8"/>
  <c r="M5873" i="8" s="1"/>
  <c r="G5853" i="8"/>
  <c r="L5853" i="8" s="1"/>
  <c r="F5853" i="8"/>
  <c r="K5853" i="8" s="1"/>
  <c r="I5853" i="8"/>
  <c r="N5853" i="8" s="1"/>
  <c r="J5853" i="8"/>
  <c r="O5853" i="8" s="1"/>
  <c r="H5853" i="8"/>
  <c r="M5853" i="8" s="1"/>
  <c r="G5833" i="8"/>
  <c r="L5833" i="8" s="1"/>
  <c r="F5833" i="8"/>
  <c r="K5833" i="8" s="1"/>
  <c r="J5833" i="8"/>
  <c r="O5833" i="8" s="1"/>
  <c r="I5833" i="8"/>
  <c r="N5833" i="8" s="1"/>
  <c r="H5833" i="8"/>
  <c r="M5833" i="8" s="1"/>
  <c r="J5815" i="8"/>
  <c r="O5815" i="8" s="1"/>
  <c r="I5815" i="8"/>
  <c r="N5815" i="8" s="1"/>
  <c r="H5815" i="8"/>
  <c r="M5815" i="8" s="1"/>
  <c r="G5815" i="8"/>
  <c r="L5815" i="8" s="1"/>
  <c r="F5815" i="8"/>
  <c r="K5815" i="8" s="1"/>
  <c r="G5793" i="8"/>
  <c r="L5793" i="8" s="1"/>
  <c r="F5793" i="8"/>
  <c r="K5793" i="8" s="1"/>
  <c r="J5793" i="8"/>
  <c r="O5793" i="8" s="1"/>
  <c r="I5793" i="8"/>
  <c r="N5793" i="8" s="1"/>
  <c r="H5793" i="8"/>
  <c r="M5793" i="8" s="1"/>
  <c r="G5771" i="8"/>
  <c r="L5771" i="8" s="1"/>
  <c r="H5771" i="8"/>
  <c r="M5771" i="8" s="1"/>
  <c r="J5771" i="8"/>
  <c r="O5771" i="8" s="1"/>
  <c r="I5771" i="8"/>
  <c r="N5771" i="8" s="1"/>
  <c r="F5771" i="8"/>
  <c r="K5771" i="8" s="1"/>
  <c r="J5752" i="8"/>
  <c r="O5752" i="8" s="1"/>
  <c r="I5752" i="8"/>
  <c r="N5752" i="8" s="1"/>
  <c r="H5752" i="8"/>
  <c r="M5752" i="8" s="1"/>
  <c r="G5752" i="8"/>
  <c r="L5752" i="8" s="1"/>
  <c r="F5752" i="8"/>
  <c r="K5752" i="8" s="1"/>
  <c r="G5735" i="8"/>
  <c r="L5735" i="8" s="1"/>
  <c r="J5735" i="8"/>
  <c r="O5735" i="8" s="1"/>
  <c r="I5735" i="8"/>
  <c r="N5735" i="8" s="1"/>
  <c r="H5735" i="8"/>
  <c r="M5735" i="8" s="1"/>
  <c r="F5735" i="8"/>
  <c r="K5735" i="8" s="1"/>
  <c r="J5711" i="8"/>
  <c r="O5711" i="8" s="1"/>
  <c r="I5711" i="8"/>
  <c r="N5711" i="8" s="1"/>
  <c r="H5711" i="8"/>
  <c r="M5711" i="8" s="1"/>
  <c r="G5711" i="8"/>
  <c r="L5711" i="8" s="1"/>
  <c r="F5711" i="8"/>
  <c r="K5711" i="8" s="1"/>
  <c r="F5692" i="8"/>
  <c r="K5692" i="8" s="1"/>
  <c r="J5692" i="8"/>
  <c r="O5692" i="8" s="1"/>
  <c r="I5692" i="8"/>
  <c r="N5692" i="8" s="1"/>
  <c r="H5692" i="8"/>
  <c r="M5692" i="8" s="1"/>
  <c r="G5692" i="8"/>
  <c r="L5692" i="8" s="1"/>
  <c r="J5673" i="8"/>
  <c r="O5673" i="8" s="1"/>
  <c r="I5673" i="8"/>
  <c r="N5673" i="8" s="1"/>
  <c r="H5673" i="8"/>
  <c r="M5673" i="8" s="1"/>
  <c r="G5673" i="8"/>
  <c r="L5673" i="8" s="1"/>
  <c r="F5673" i="8"/>
  <c r="K5673" i="8" s="1"/>
  <c r="J5652" i="8"/>
  <c r="O5652" i="8" s="1"/>
  <c r="I5652" i="8"/>
  <c r="N5652" i="8" s="1"/>
  <c r="H5652" i="8"/>
  <c r="M5652" i="8" s="1"/>
  <c r="G5652" i="8"/>
  <c r="L5652" i="8" s="1"/>
  <c r="F5652" i="8"/>
  <c r="K5652" i="8" s="1"/>
  <c r="I5633" i="8"/>
  <c r="N5633" i="8" s="1"/>
  <c r="H5633" i="8"/>
  <c r="M5633" i="8" s="1"/>
  <c r="G5633" i="8"/>
  <c r="L5633" i="8" s="1"/>
  <c r="F5633" i="8"/>
  <c r="K5633" i="8" s="1"/>
  <c r="J5633" i="8"/>
  <c r="O5633" i="8" s="1"/>
  <c r="I5611" i="8"/>
  <c r="N5611" i="8" s="1"/>
  <c r="H5611" i="8"/>
  <c r="M5611" i="8" s="1"/>
  <c r="G5611" i="8"/>
  <c r="L5611" i="8" s="1"/>
  <c r="F5611" i="8"/>
  <c r="K5611" i="8" s="1"/>
  <c r="J5611" i="8"/>
  <c r="O5611" i="8" s="1"/>
  <c r="F5594" i="8"/>
  <c r="K5594" i="8" s="1"/>
  <c r="J5594" i="8"/>
  <c r="O5594" i="8" s="1"/>
  <c r="I5594" i="8"/>
  <c r="N5594" i="8" s="1"/>
  <c r="H5594" i="8"/>
  <c r="M5594" i="8" s="1"/>
  <c r="G5594" i="8"/>
  <c r="L5594" i="8" s="1"/>
  <c r="G5575" i="8"/>
  <c r="L5575" i="8" s="1"/>
  <c r="J5575" i="8"/>
  <c r="O5575" i="8" s="1"/>
  <c r="I5575" i="8"/>
  <c r="N5575" i="8" s="1"/>
  <c r="H5575" i="8"/>
  <c r="M5575" i="8" s="1"/>
  <c r="F5575" i="8"/>
  <c r="K5575" i="8" s="1"/>
  <c r="I5551" i="8"/>
  <c r="N5551" i="8" s="1"/>
  <c r="J5551" i="8"/>
  <c r="O5551" i="8" s="1"/>
  <c r="G5551" i="8"/>
  <c r="L5551" i="8" s="1"/>
  <c r="F5551" i="8"/>
  <c r="K5551" i="8" s="1"/>
  <c r="H5551" i="8"/>
  <c r="M5551" i="8" s="1"/>
  <c r="J5533" i="8"/>
  <c r="O5533" i="8" s="1"/>
  <c r="I5533" i="8"/>
  <c r="N5533" i="8" s="1"/>
  <c r="H5533" i="8"/>
  <c r="M5533" i="8" s="1"/>
  <c r="G5533" i="8"/>
  <c r="L5533" i="8" s="1"/>
  <c r="F5533" i="8"/>
  <c r="K5533" i="8" s="1"/>
  <c r="I5513" i="8"/>
  <c r="N5513" i="8" s="1"/>
  <c r="H5513" i="8"/>
  <c r="M5513" i="8" s="1"/>
  <c r="G5513" i="8"/>
  <c r="L5513" i="8" s="1"/>
  <c r="F5513" i="8"/>
  <c r="K5513" i="8" s="1"/>
  <c r="J5513" i="8"/>
  <c r="O5513" i="8" s="1"/>
  <c r="G5495" i="8"/>
  <c r="L5495" i="8" s="1"/>
  <c r="F5495" i="8"/>
  <c r="K5495" i="8" s="1"/>
  <c r="J5495" i="8"/>
  <c r="O5495" i="8" s="1"/>
  <c r="I5495" i="8"/>
  <c r="N5495" i="8" s="1"/>
  <c r="H5495" i="8"/>
  <c r="M5495" i="8" s="1"/>
  <c r="G5476" i="8"/>
  <c r="L5476" i="8" s="1"/>
  <c r="J5476" i="8"/>
  <c r="O5476" i="8" s="1"/>
  <c r="H5476" i="8"/>
  <c r="M5476" i="8" s="1"/>
  <c r="I5476" i="8"/>
  <c r="N5476" i="8" s="1"/>
  <c r="F5476" i="8"/>
  <c r="K5476" i="8" s="1"/>
  <c r="I5456" i="8"/>
  <c r="N5456" i="8" s="1"/>
  <c r="H5456" i="8"/>
  <c r="M5456" i="8" s="1"/>
  <c r="G5456" i="8"/>
  <c r="L5456" i="8" s="1"/>
  <c r="F5456" i="8"/>
  <c r="K5456" i="8" s="1"/>
  <c r="J5456" i="8"/>
  <c r="O5456" i="8" s="1"/>
  <c r="J5434" i="8"/>
  <c r="O5434" i="8" s="1"/>
  <c r="I5434" i="8"/>
  <c r="N5434" i="8" s="1"/>
  <c r="H5434" i="8"/>
  <c r="M5434" i="8" s="1"/>
  <c r="G5434" i="8"/>
  <c r="L5434" i="8" s="1"/>
  <c r="F5434" i="8"/>
  <c r="K5434" i="8" s="1"/>
  <c r="I5412" i="8"/>
  <c r="N5412" i="8" s="1"/>
  <c r="H5412" i="8"/>
  <c r="M5412" i="8" s="1"/>
  <c r="G5412" i="8"/>
  <c r="L5412" i="8" s="1"/>
  <c r="F5412" i="8"/>
  <c r="K5412" i="8" s="1"/>
  <c r="J5412" i="8"/>
  <c r="O5412" i="8" s="1"/>
  <c r="I5392" i="8"/>
  <c r="N5392" i="8" s="1"/>
  <c r="H5392" i="8"/>
  <c r="M5392" i="8" s="1"/>
  <c r="G5392" i="8"/>
  <c r="L5392" i="8" s="1"/>
  <c r="F5392" i="8"/>
  <c r="K5392" i="8" s="1"/>
  <c r="J5392" i="8"/>
  <c r="O5392" i="8" s="1"/>
  <c r="J5374" i="8"/>
  <c r="O5374" i="8" s="1"/>
  <c r="I5374" i="8"/>
  <c r="N5374" i="8" s="1"/>
  <c r="F5374" i="8"/>
  <c r="K5374" i="8" s="1"/>
  <c r="H5374" i="8"/>
  <c r="M5374" i="8" s="1"/>
  <c r="G5374" i="8"/>
  <c r="L5374" i="8" s="1"/>
  <c r="I5352" i="8"/>
  <c r="N5352" i="8" s="1"/>
  <c r="H5352" i="8"/>
  <c r="M5352" i="8" s="1"/>
  <c r="G5352" i="8"/>
  <c r="L5352" i="8" s="1"/>
  <c r="F5352" i="8"/>
  <c r="K5352" i="8" s="1"/>
  <c r="J5352" i="8"/>
  <c r="O5352" i="8" s="1"/>
  <c r="I5332" i="8"/>
  <c r="N5332" i="8" s="1"/>
  <c r="H5332" i="8"/>
  <c r="M5332" i="8" s="1"/>
  <c r="G5332" i="8"/>
  <c r="L5332" i="8" s="1"/>
  <c r="F5332" i="8"/>
  <c r="K5332" i="8" s="1"/>
  <c r="J5332" i="8"/>
  <c r="O5332" i="8" s="1"/>
  <c r="J5314" i="8"/>
  <c r="O5314" i="8" s="1"/>
  <c r="I5314" i="8"/>
  <c r="N5314" i="8" s="1"/>
  <c r="H5314" i="8"/>
  <c r="M5314" i="8" s="1"/>
  <c r="G5314" i="8"/>
  <c r="L5314" i="8" s="1"/>
  <c r="F5314" i="8"/>
  <c r="K5314" i="8" s="1"/>
  <c r="F5291" i="8"/>
  <c r="K5291" i="8" s="1"/>
  <c r="J5291" i="8"/>
  <c r="O5291" i="8" s="1"/>
  <c r="I5291" i="8"/>
  <c r="N5291" i="8" s="1"/>
  <c r="H5291" i="8"/>
  <c r="M5291" i="8" s="1"/>
  <c r="G5291" i="8"/>
  <c r="L5291" i="8" s="1"/>
  <c r="J5274" i="8"/>
  <c r="O5274" i="8" s="1"/>
  <c r="I5274" i="8"/>
  <c r="N5274" i="8" s="1"/>
  <c r="F5274" i="8"/>
  <c r="K5274" i="8" s="1"/>
  <c r="G5274" i="8"/>
  <c r="L5274" i="8" s="1"/>
  <c r="H5274" i="8"/>
  <c r="M5274" i="8" s="1"/>
  <c r="F5251" i="8"/>
  <c r="K5251" i="8" s="1"/>
  <c r="J5251" i="8"/>
  <c r="O5251" i="8" s="1"/>
  <c r="I5251" i="8"/>
  <c r="N5251" i="8" s="1"/>
  <c r="H5251" i="8"/>
  <c r="M5251" i="8" s="1"/>
  <c r="G5251" i="8"/>
  <c r="L5251" i="8" s="1"/>
  <c r="J5234" i="8"/>
  <c r="O5234" i="8" s="1"/>
  <c r="I5234" i="8"/>
  <c r="N5234" i="8" s="1"/>
  <c r="H5234" i="8"/>
  <c r="M5234" i="8" s="1"/>
  <c r="G5234" i="8"/>
  <c r="L5234" i="8" s="1"/>
  <c r="F5234" i="8"/>
  <c r="K5234" i="8" s="1"/>
  <c r="J5214" i="8"/>
  <c r="O5214" i="8" s="1"/>
  <c r="I5214" i="8"/>
  <c r="N5214" i="8" s="1"/>
  <c r="H5214" i="8"/>
  <c r="M5214" i="8" s="1"/>
  <c r="G5214" i="8"/>
  <c r="L5214" i="8" s="1"/>
  <c r="F5214" i="8"/>
  <c r="K5214" i="8" s="1"/>
  <c r="H5195" i="8"/>
  <c r="M5195" i="8" s="1"/>
  <c r="F5195" i="8"/>
  <c r="K5195" i="8" s="1"/>
  <c r="J5195" i="8"/>
  <c r="O5195" i="8" s="1"/>
  <c r="I5195" i="8"/>
  <c r="N5195" i="8" s="1"/>
  <c r="G5195" i="8"/>
  <c r="L5195" i="8" s="1"/>
  <c r="I5172" i="8"/>
  <c r="N5172" i="8" s="1"/>
  <c r="H5172" i="8"/>
  <c r="M5172" i="8" s="1"/>
  <c r="G5172" i="8"/>
  <c r="L5172" i="8" s="1"/>
  <c r="F5172" i="8"/>
  <c r="K5172" i="8" s="1"/>
  <c r="J5172" i="8"/>
  <c r="O5172" i="8" s="1"/>
  <c r="I5152" i="8"/>
  <c r="N5152" i="8" s="1"/>
  <c r="H5152" i="8"/>
  <c r="M5152" i="8" s="1"/>
  <c r="G5152" i="8"/>
  <c r="L5152" i="8" s="1"/>
  <c r="F5152" i="8"/>
  <c r="K5152" i="8" s="1"/>
  <c r="J5152" i="8"/>
  <c r="O5152" i="8" s="1"/>
  <c r="J5134" i="8"/>
  <c r="O5134" i="8" s="1"/>
  <c r="I5134" i="8"/>
  <c r="N5134" i="8" s="1"/>
  <c r="H5134" i="8"/>
  <c r="M5134" i="8" s="1"/>
  <c r="F5134" i="8"/>
  <c r="K5134" i="8" s="1"/>
  <c r="G5134" i="8"/>
  <c r="L5134" i="8" s="1"/>
  <c r="J5110" i="8"/>
  <c r="O5110" i="8" s="1"/>
  <c r="I5110" i="8"/>
  <c r="N5110" i="8" s="1"/>
  <c r="H5110" i="8"/>
  <c r="M5110" i="8" s="1"/>
  <c r="G5110" i="8"/>
  <c r="L5110" i="8" s="1"/>
  <c r="F5110" i="8"/>
  <c r="K5110" i="8" s="1"/>
  <c r="J5090" i="8"/>
  <c r="O5090" i="8" s="1"/>
  <c r="I5090" i="8"/>
  <c r="N5090" i="8" s="1"/>
  <c r="H5090" i="8"/>
  <c r="M5090" i="8" s="1"/>
  <c r="G5090" i="8"/>
  <c r="L5090" i="8" s="1"/>
  <c r="F5090" i="8"/>
  <c r="K5090" i="8" s="1"/>
  <c r="J5074" i="8"/>
  <c r="O5074" i="8" s="1"/>
  <c r="I5074" i="8"/>
  <c r="N5074" i="8" s="1"/>
  <c r="F5074" i="8"/>
  <c r="K5074" i="8" s="1"/>
  <c r="G5074" i="8"/>
  <c r="L5074" i="8" s="1"/>
  <c r="H5074" i="8"/>
  <c r="M5074" i="8" s="1"/>
  <c r="F5051" i="8"/>
  <c r="K5051" i="8" s="1"/>
  <c r="J5051" i="8"/>
  <c r="O5051" i="8" s="1"/>
  <c r="I5051" i="8"/>
  <c r="N5051" i="8" s="1"/>
  <c r="H5051" i="8"/>
  <c r="M5051" i="8" s="1"/>
  <c r="G5051" i="8"/>
  <c r="L5051" i="8" s="1"/>
  <c r="J5034" i="8"/>
  <c r="O5034" i="8" s="1"/>
  <c r="I5034" i="8"/>
  <c r="N5034" i="8" s="1"/>
  <c r="H5034" i="8"/>
  <c r="M5034" i="8" s="1"/>
  <c r="G5034" i="8"/>
  <c r="L5034" i="8" s="1"/>
  <c r="F5034" i="8"/>
  <c r="K5034" i="8" s="1"/>
  <c r="J5014" i="8"/>
  <c r="O5014" i="8" s="1"/>
  <c r="I5014" i="8"/>
  <c r="N5014" i="8" s="1"/>
  <c r="H5014" i="8"/>
  <c r="M5014" i="8" s="1"/>
  <c r="G5014" i="8"/>
  <c r="L5014" i="8" s="1"/>
  <c r="F5014" i="8"/>
  <c r="K5014" i="8" s="1"/>
  <c r="I4992" i="8"/>
  <c r="N4992" i="8" s="1"/>
  <c r="H4992" i="8"/>
  <c r="M4992" i="8" s="1"/>
  <c r="G4992" i="8"/>
  <c r="L4992" i="8" s="1"/>
  <c r="F4992" i="8"/>
  <c r="K4992" i="8" s="1"/>
  <c r="J4992" i="8"/>
  <c r="O4992" i="8" s="1"/>
  <c r="I4972" i="8"/>
  <c r="N4972" i="8" s="1"/>
  <c r="H4972" i="8"/>
  <c r="M4972" i="8" s="1"/>
  <c r="G4972" i="8"/>
  <c r="L4972" i="8" s="1"/>
  <c r="F4972" i="8"/>
  <c r="K4972" i="8" s="1"/>
  <c r="J4972" i="8"/>
  <c r="O4972" i="8" s="1"/>
  <c r="H4955" i="8"/>
  <c r="M4955" i="8" s="1"/>
  <c r="J4955" i="8"/>
  <c r="O4955" i="8" s="1"/>
  <c r="I4955" i="8"/>
  <c r="N4955" i="8" s="1"/>
  <c r="G4955" i="8"/>
  <c r="L4955" i="8" s="1"/>
  <c r="F4955" i="8"/>
  <c r="K4955" i="8" s="1"/>
  <c r="J4934" i="8"/>
  <c r="O4934" i="8" s="1"/>
  <c r="I4934" i="8"/>
  <c r="N4934" i="8" s="1"/>
  <c r="H4934" i="8"/>
  <c r="M4934" i="8" s="1"/>
  <c r="G4934" i="8"/>
  <c r="L4934" i="8" s="1"/>
  <c r="F4934" i="8"/>
  <c r="K4934" i="8" s="1"/>
  <c r="J4913" i="8"/>
  <c r="O4913" i="8" s="1"/>
  <c r="I4913" i="8"/>
  <c r="N4913" i="8" s="1"/>
  <c r="H4913" i="8"/>
  <c r="M4913" i="8" s="1"/>
  <c r="G4913" i="8"/>
  <c r="L4913" i="8" s="1"/>
  <c r="F4913" i="8"/>
  <c r="K4913" i="8" s="1"/>
  <c r="F4891" i="8"/>
  <c r="K4891" i="8" s="1"/>
  <c r="J4891" i="8"/>
  <c r="O4891" i="8" s="1"/>
  <c r="I4891" i="8"/>
  <c r="N4891" i="8" s="1"/>
  <c r="H4891" i="8"/>
  <c r="M4891" i="8" s="1"/>
  <c r="G4891" i="8"/>
  <c r="L4891" i="8" s="1"/>
  <c r="J4873" i="8"/>
  <c r="O4873" i="8" s="1"/>
  <c r="I4873" i="8"/>
  <c r="N4873" i="8" s="1"/>
  <c r="H4873" i="8"/>
  <c r="M4873" i="8" s="1"/>
  <c r="G4873" i="8"/>
  <c r="L4873" i="8" s="1"/>
  <c r="F4873" i="8"/>
  <c r="K4873" i="8" s="1"/>
  <c r="J4854" i="8"/>
  <c r="O4854" i="8" s="1"/>
  <c r="I4854" i="8"/>
  <c r="N4854" i="8" s="1"/>
  <c r="H4854" i="8"/>
  <c r="M4854" i="8" s="1"/>
  <c r="G4854" i="8"/>
  <c r="L4854" i="8" s="1"/>
  <c r="F4854" i="8"/>
  <c r="K4854" i="8" s="1"/>
  <c r="I4832" i="8"/>
  <c r="N4832" i="8" s="1"/>
  <c r="H4832" i="8"/>
  <c r="M4832" i="8" s="1"/>
  <c r="G4832" i="8"/>
  <c r="L4832" i="8" s="1"/>
  <c r="F4832" i="8"/>
  <c r="K4832" i="8" s="1"/>
  <c r="J4832" i="8"/>
  <c r="O4832" i="8" s="1"/>
  <c r="I4812" i="8"/>
  <c r="N4812" i="8" s="1"/>
  <c r="H4812" i="8"/>
  <c r="M4812" i="8" s="1"/>
  <c r="J4812" i="8"/>
  <c r="O4812" i="8" s="1"/>
  <c r="G4812" i="8"/>
  <c r="L4812" i="8" s="1"/>
  <c r="F4812" i="8"/>
  <c r="K4812" i="8" s="1"/>
  <c r="H4795" i="8"/>
  <c r="M4795" i="8" s="1"/>
  <c r="F4795" i="8"/>
  <c r="K4795" i="8" s="1"/>
  <c r="I4795" i="8"/>
  <c r="N4795" i="8" s="1"/>
  <c r="G4795" i="8"/>
  <c r="L4795" i="8" s="1"/>
  <c r="J4795" i="8"/>
  <c r="O4795" i="8" s="1"/>
  <c r="H4775" i="8"/>
  <c r="M4775" i="8" s="1"/>
  <c r="I4775" i="8"/>
  <c r="N4775" i="8" s="1"/>
  <c r="F4775" i="8"/>
  <c r="K4775" i="8" s="1"/>
  <c r="J4775" i="8"/>
  <c r="O4775" i="8" s="1"/>
  <c r="G4775" i="8"/>
  <c r="L4775" i="8" s="1"/>
  <c r="F4753" i="8"/>
  <c r="K4753" i="8" s="1"/>
  <c r="G4753" i="8"/>
  <c r="L4753" i="8" s="1"/>
  <c r="H4753" i="8"/>
  <c r="M4753" i="8" s="1"/>
  <c r="J4753" i="8"/>
  <c r="O4753" i="8" s="1"/>
  <c r="I4753" i="8"/>
  <c r="N4753" i="8" s="1"/>
  <c r="H4735" i="8"/>
  <c r="M4735" i="8" s="1"/>
  <c r="J4735" i="8"/>
  <c r="O4735" i="8" s="1"/>
  <c r="I4735" i="8"/>
  <c r="N4735" i="8" s="1"/>
  <c r="G4735" i="8"/>
  <c r="L4735" i="8" s="1"/>
  <c r="F4735" i="8"/>
  <c r="K4735" i="8" s="1"/>
  <c r="I4714" i="8"/>
  <c r="N4714" i="8" s="1"/>
  <c r="J4714" i="8"/>
  <c r="O4714" i="8" s="1"/>
  <c r="H4714" i="8"/>
  <c r="M4714" i="8" s="1"/>
  <c r="G4714" i="8"/>
  <c r="L4714" i="8" s="1"/>
  <c r="F4714" i="8"/>
  <c r="K4714" i="8" s="1"/>
  <c r="J4692" i="8"/>
  <c r="O4692" i="8" s="1"/>
  <c r="I4692" i="8"/>
  <c r="N4692" i="8" s="1"/>
  <c r="H4692" i="8"/>
  <c r="M4692" i="8" s="1"/>
  <c r="G4692" i="8"/>
  <c r="L4692" i="8" s="1"/>
  <c r="F4692" i="8"/>
  <c r="K4692" i="8" s="1"/>
  <c r="F4673" i="8"/>
  <c r="K4673" i="8" s="1"/>
  <c r="J4673" i="8"/>
  <c r="O4673" i="8" s="1"/>
  <c r="I4673" i="8"/>
  <c r="N4673" i="8" s="1"/>
  <c r="H4673" i="8"/>
  <c r="M4673" i="8" s="1"/>
  <c r="G4673" i="8"/>
  <c r="L4673" i="8" s="1"/>
  <c r="F4653" i="8"/>
  <c r="K4653" i="8" s="1"/>
  <c r="G4653" i="8"/>
  <c r="L4653" i="8" s="1"/>
  <c r="I4653" i="8"/>
  <c r="N4653" i="8" s="1"/>
  <c r="J4653" i="8"/>
  <c r="O4653" i="8" s="1"/>
  <c r="H4653" i="8"/>
  <c r="M4653" i="8" s="1"/>
  <c r="I4634" i="8"/>
  <c r="N4634" i="8" s="1"/>
  <c r="G4634" i="8"/>
  <c r="L4634" i="8" s="1"/>
  <c r="J4634" i="8"/>
  <c r="O4634" i="8" s="1"/>
  <c r="H4634" i="8"/>
  <c r="M4634" i="8" s="1"/>
  <c r="F4634" i="8"/>
  <c r="K4634" i="8" s="1"/>
  <c r="F4613" i="8"/>
  <c r="K4613" i="8" s="1"/>
  <c r="I4613" i="8"/>
  <c r="N4613" i="8" s="1"/>
  <c r="J4613" i="8"/>
  <c r="O4613" i="8" s="1"/>
  <c r="H4613" i="8"/>
  <c r="M4613" i="8" s="1"/>
  <c r="G4613" i="8"/>
  <c r="L4613" i="8" s="1"/>
  <c r="I4594" i="8"/>
  <c r="N4594" i="8" s="1"/>
  <c r="J4594" i="8"/>
  <c r="O4594" i="8" s="1"/>
  <c r="H4594" i="8"/>
  <c r="M4594" i="8" s="1"/>
  <c r="G4594" i="8"/>
  <c r="L4594" i="8" s="1"/>
  <c r="F4594" i="8"/>
  <c r="K4594" i="8" s="1"/>
  <c r="J4573" i="8"/>
  <c r="O4573" i="8" s="1"/>
  <c r="I4573" i="8"/>
  <c r="N4573" i="8" s="1"/>
  <c r="H4573" i="8"/>
  <c r="M4573" i="8" s="1"/>
  <c r="G4573" i="8"/>
  <c r="L4573" i="8" s="1"/>
  <c r="F4573" i="8"/>
  <c r="K4573" i="8" s="1"/>
  <c r="G4555" i="8"/>
  <c r="L4555" i="8" s="1"/>
  <c r="J4555" i="8"/>
  <c r="O4555" i="8" s="1"/>
  <c r="I4555" i="8"/>
  <c r="N4555" i="8" s="1"/>
  <c r="H4555" i="8"/>
  <c r="M4555" i="8" s="1"/>
  <c r="F4555" i="8"/>
  <c r="K4555" i="8" s="1"/>
  <c r="J4533" i="8"/>
  <c r="O4533" i="8" s="1"/>
  <c r="I4533" i="8"/>
  <c r="N4533" i="8" s="1"/>
  <c r="H4533" i="8"/>
  <c r="M4533" i="8" s="1"/>
  <c r="G4533" i="8"/>
  <c r="L4533" i="8" s="1"/>
  <c r="F4533" i="8"/>
  <c r="K4533" i="8" s="1"/>
  <c r="J4514" i="8"/>
  <c r="O4514" i="8" s="1"/>
  <c r="I4514" i="8"/>
  <c r="N4514" i="8" s="1"/>
  <c r="H4514" i="8"/>
  <c r="M4514" i="8" s="1"/>
  <c r="G4514" i="8"/>
  <c r="L4514" i="8" s="1"/>
  <c r="F4514" i="8"/>
  <c r="K4514" i="8" s="1"/>
  <c r="G4495" i="8"/>
  <c r="L4495" i="8" s="1"/>
  <c r="I4495" i="8"/>
  <c r="N4495" i="8" s="1"/>
  <c r="H4495" i="8"/>
  <c r="M4495" i="8" s="1"/>
  <c r="F4495" i="8"/>
  <c r="K4495" i="8" s="1"/>
  <c r="J4495" i="8"/>
  <c r="O4495" i="8" s="1"/>
  <c r="J4474" i="8"/>
  <c r="O4474" i="8" s="1"/>
  <c r="I4474" i="8"/>
  <c r="N4474" i="8" s="1"/>
  <c r="H4474" i="8"/>
  <c r="M4474" i="8" s="1"/>
  <c r="G4474" i="8"/>
  <c r="L4474" i="8" s="1"/>
  <c r="F4474" i="8"/>
  <c r="K4474" i="8" s="1"/>
  <c r="G4455" i="8"/>
  <c r="L4455" i="8" s="1"/>
  <c r="J4455" i="8"/>
  <c r="O4455" i="8" s="1"/>
  <c r="I4455" i="8"/>
  <c r="N4455" i="8" s="1"/>
  <c r="H4455" i="8"/>
  <c r="M4455" i="8" s="1"/>
  <c r="F4455" i="8"/>
  <c r="K4455" i="8" s="1"/>
  <c r="J4433" i="8"/>
  <c r="O4433" i="8" s="1"/>
  <c r="I4433" i="8"/>
  <c r="N4433" i="8" s="1"/>
  <c r="H4433" i="8"/>
  <c r="M4433" i="8" s="1"/>
  <c r="G4433" i="8"/>
  <c r="L4433" i="8" s="1"/>
  <c r="F4433" i="8"/>
  <c r="K4433" i="8" s="1"/>
  <c r="J4413" i="8"/>
  <c r="O4413" i="8" s="1"/>
  <c r="I4413" i="8"/>
  <c r="N4413" i="8" s="1"/>
  <c r="H4413" i="8"/>
  <c r="M4413" i="8" s="1"/>
  <c r="G4413" i="8"/>
  <c r="L4413" i="8" s="1"/>
  <c r="F4413" i="8"/>
  <c r="K4413" i="8" s="1"/>
  <c r="J4393" i="8"/>
  <c r="O4393" i="8" s="1"/>
  <c r="I4393" i="8"/>
  <c r="N4393" i="8" s="1"/>
  <c r="H4393" i="8"/>
  <c r="M4393" i="8" s="1"/>
  <c r="G4393" i="8"/>
  <c r="L4393" i="8" s="1"/>
  <c r="F4393" i="8"/>
  <c r="K4393" i="8" s="1"/>
  <c r="J4373" i="8"/>
  <c r="O4373" i="8" s="1"/>
  <c r="I4373" i="8"/>
  <c r="N4373" i="8" s="1"/>
  <c r="H4373" i="8"/>
  <c r="M4373" i="8" s="1"/>
  <c r="G4373" i="8"/>
  <c r="L4373" i="8" s="1"/>
  <c r="F4373" i="8"/>
  <c r="K4373" i="8" s="1"/>
  <c r="H4352" i="8"/>
  <c r="M4352" i="8" s="1"/>
  <c r="G4352" i="8"/>
  <c r="L4352" i="8" s="1"/>
  <c r="F4352" i="8"/>
  <c r="K4352" i="8" s="1"/>
  <c r="I4352" i="8"/>
  <c r="N4352" i="8" s="1"/>
  <c r="J4352" i="8"/>
  <c r="O4352" i="8" s="1"/>
  <c r="J4336" i="8"/>
  <c r="O4336" i="8" s="1"/>
  <c r="H4336" i="8"/>
  <c r="M4336" i="8" s="1"/>
  <c r="G4336" i="8"/>
  <c r="L4336" i="8" s="1"/>
  <c r="F4336" i="8"/>
  <c r="K4336" i="8" s="1"/>
  <c r="I4336" i="8"/>
  <c r="N4336" i="8" s="1"/>
  <c r="H4312" i="8"/>
  <c r="M4312" i="8" s="1"/>
  <c r="G4312" i="8"/>
  <c r="L4312" i="8" s="1"/>
  <c r="F4312" i="8"/>
  <c r="K4312" i="8" s="1"/>
  <c r="J4312" i="8"/>
  <c r="O4312" i="8" s="1"/>
  <c r="I4312" i="8"/>
  <c r="N4312" i="8" s="1"/>
  <c r="G4295" i="8"/>
  <c r="L4295" i="8" s="1"/>
  <c r="J4295" i="8"/>
  <c r="O4295" i="8" s="1"/>
  <c r="I4295" i="8"/>
  <c r="N4295" i="8" s="1"/>
  <c r="H4295" i="8"/>
  <c r="M4295" i="8" s="1"/>
  <c r="F4295" i="8"/>
  <c r="K4295" i="8" s="1"/>
  <c r="G4275" i="8"/>
  <c r="L4275" i="8" s="1"/>
  <c r="J4275" i="8"/>
  <c r="O4275" i="8" s="1"/>
  <c r="I4275" i="8"/>
  <c r="N4275" i="8" s="1"/>
  <c r="H4275" i="8"/>
  <c r="M4275" i="8" s="1"/>
  <c r="F4275" i="8"/>
  <c r="K4275" i="8" s="1"/>
  <c r="J4254" i="8"/>
  <c r="O4254" i="8" s="1"/>
  <c r="I4254" i="8"/>
  <c r="N4254" i="8" s="1"/>
  <c r="H4254" i="8"/>
  <c r="M4254" i="8" s="1"/>
  <c r="F4254" i="8"/>
  <c r="K4254" i="8" s="1"/>
  <c r="G4254" i="8"/>
  <c r="L4254" i="8" s="1"/>
  <c r="J4233" i="8"/>
  <c r="O4233" i="8" s="1"/>
  <c r="I4233" i="8"/>
  <c r="N4233" i="8" s="1"/>
  <c r="H4233" i="8"/>
  <c r="M4233" i="8" s="1"/>
  <c r="G4233" i="8"/>
  <c r="L4233" i="8" s="1"/>
  <c r="F4233" i="8"/>
  <c r="K4233" i="8" s="1"/>
  <c r="H4212" i="8"/>
  <c r="M4212" i="8" s="1"/>
  <c r="G4212" i="8"/>
  <c r="L4212" i="8" s="1"/>
  <c r="F4212" i="8"/>
  <c r="K4212" i="8" s="1"/>
  <c r="J4212" i="8"/>
  <c r="O4212" i="8" s="1"/>
  <c r="I4212" i="8"/>
  <c r="N4212" i="8" s="1"/>
  <c r="J4193" i="8"/>
  <c r="O4193" i="8" s="1"/>
  <c r="I4193" i="8"/>
  <c r="N4193" i="8" s="1"/>
  <c r="H4193" i="8"/>
  <c r="M4193" i="8" s="1"/>
  <c r="G4193" i="8"/>
  <c r="L4193" i="8" s="1"/>
  <c r="F4193" i="8"/>
  <c r="K4193" i="8" s="1"/>
  <c r="J4173" i="8"/>
  <c r="O4173" i="8" s="1"/>
  <c r="I4173" i="8"/>
  <c r="N4173" i="8" s="1"/>
  <c r="H4173" i="8"/>
  <c r="M4173" i="8" s="1"/>
  <c r="G4173" i="8"/>
  <c r="L4173" i="8" s="1"/>
  <c r="F4173" i="8"/>
  <c r="K4173" i="8" s="1"/>
  <c r="G4155" i="8"/>
  <c r="L4155" i="8" s="1"/>
  <c r="J4155" i="8"/>
  <c r="O4155" i="8" s="1"/>
  <c r="I4155" i="8"/>
  <c r="N4155" i="8" s="1"/>
  <c r="H4155" i="8"/>
  <c r="M4155" i="8" s="1"/>
  <c r="F4155" i="8"/>
  <c r="K4155" i="8" s="1"/>
  <c r="J4130" i="8"/>
  <c r="O4130" i="8" s="1"/>
  <c r="I4130" i="8"/>
  <c r="N4130" i="8" s="1"/>
  <c r="H4130" i="8"/>
  <c r="M4130" i="8" s="1"/>
  <c r="G4130" i="8"/>
  <c r="L4130" i="8" s="1"/>
  <c r="F4130" i="8"/>
  <c r="K4130" i="8" s="1"/>
  <c r="J4113" i="8"/>
  <c r="O4113" i="8" s="1"/>
  <c r="I4113" i="8"/>
  <c r="N4113" i="8" s="1"/>
  <c r="H4113" i="8"/>
  <c r="M4113" i="8" s="1"/>
  <c r="G4113" i="8"/>
  <c r="L4113" i="8" s="1"/>
  <c r="F4113" i="8"/>
  <c r="K4113" i="8" s="1"/>
  <c r="J4093" i="8"/>
  <c r="O4093" i="8" s="1"/>
  <c r="I4093" i="8"/>
  <c r="N4093" i="8" s="1"/>
  <c r="H4093" i="8"/>
  <c r="M4093" i="8" s="1"/>
  <c r="G4093" i="8"/>
  <c r="L4093" i="8" s="1"/>
  <c r="F4093" i="8"/>
  <c r="K4093" i="8" s="1"/>
  <c r="G4075" i="8"/>
  <c r="L4075" i="8" s="1"/>
  <c r="H4075" i="8"/>
  <c r="M4075" i="8" s="1"/>
  <c r="F4075" i="8"/>
  <c r="K4075" i="8" s="1"/>
  <c r="J4075" i="8"/>
  <c r="O4075" i="8" s="1"/>
  <c r="I4075" i="8"/>
  <c r="N4075" i="8" s="1"/>
  <c r="H4054" i="8"/>
  <c r="M4054" i="8" s="1"/>
  <c r="J4054" i="8"/>
  <c r="O4054" i="8" s="1"/>
  <c r="I4054" i="8"/>
  <c r="N4054" i="8" s="1"/>
  <c r="G4054" i="8"/>
  <c r="L4054" i="8" s="1"/>
  <c r="F4054" i="8"/>
  <c r="K4054" i="8" s="1"/>
  <c r="H4034" i="8"/>
  <c r="M4034" i="8" s="1"/>
  <c r="I4034" i="8"/>
  <c r="N4034" i="8" s="1"/>
  <c r="G4034" i="8"/>
  <c r="L4034" i="8" s="1"/>
  <c r="F4034" i="8"/>
  <c r="K4034" i="8" s="1"/>
  <c r="J4034" i="8"/>
  <c r="O4034" i="8" s="1"/>
  <c r="H4014" i="8"/>
  <c r="M4014" i="8" s="1"/>
  <c r="G4014" i="8"/>
  <c r="L4014" i="8" s="1"/>
  <c r="F4014" i="8"/>
  <c r="K4014" i="8" s="1"/>
  <c r="J4014" i="8"/>
  <c r="O4014" i="8" s="1"/>
  <c r="I4014" i="8"/>
  <c r="N4014" i="8" s="1"/>
  <c r="H3994" i="8"/>
  <c r="M3994" i="8" s="1"/>
  <c r="J3994" i="8"/>
  <c r="O3994" i="8" s="1"/>
  <c r="F3994" i="8"/>
  <c r="K3994" i="8" s="1"/>
  <c r="I3994" i="8"/>
  <c r="N3994" i="8" s="1"/>
  <c r="G3994" i="8"/>
  <c r="L3994" i="8" s="1"/>
  <c r="J3971" i="8"/>
  <c r="O3971" i="8" s="1"/>
  <c r="I3971" i="8"/>
  <c r="N3971" i="8" s="1"/>
  <c r="H3971" i="8"/>
  <c r="M3971" i="8" s="1"/>
  <c r="G3971" i="8"/>
  <c r="L3971" i="8" s="1"/>
  <c r="F3971" i="8"/>
  <c r="K3971" i="8" s="1"/>
  <c r="H3954" i="8"/>
  <c r="M3954" i="8" s="1"/>
  <c r="J3954" i="8"/>
  <c r="O3954" i="8" s="1"/>
  <c r="I3954" i="8"/>
  <c r="N3954" i="8" s="1"/>
  <c r="G3954" i="8"/>
  <c r="L3954" i="8" s="1"/>
  <c r="F3954" i="8"/>
  <c r="K3954" i="8" s="1"/>
  <c r="H3934" i="8"/>
  <c r="M3934" i="8" s="1"/>
  <c r="I3934" i="8"/>
  <c r="N3934" i="8" s="1"/>
  <c r="G3934" i="8"/>
  <c r="L3934" i="8" s="1"/>
  <c r="F3934" i="8"/>
  <c r="K3934" i="8" s="1"/>
  <c r="J3934" i="8"/>
  <c r="O3934" i="8" s="1"/>
  <c r="G3915" i="8"/>
  <c r="L3915" i="8" s="1"/>
  <c r="I3915" i="8"/>
  <c r="N3915" i="8" s="1"/>
  <c r="H3915" i="8"/>
  <c r="M3915" i="8" s="1"/>
  <c r="F3915" i="8"/>
  <c r="K3915" i="8" s="1"/>
  <c r="J3915" i="8"/>
  <c r="O3915" i="8" s="1"/>
  <c r="G3892" i="8"/>
  <c r="L3892" i="8" s="1"/>
  <c r="J3892" i="8"/>
  <c r="O3892" i="8" s="1"/>
  <c r="I3892" i="8"/>
  <c r="N3892" i="8" s="1"/>
  <c r="H3892" i="8"/>
  <c r="M3892" i="8" s="1"/>
  <c r="F3892" i="8"/>
  <c r="K3892" i="8" s="1"/>
  <c r="I3871" i="8"/>
  <c r="N3871" i="8" s="1"/>
  <c r="J3871" i="8"/>
  <c r="O3871" i="8" s="1"/>
  <c r="H3871" i="8"/>
  <c r="M3871" i="8" s="1"/>
  <c r="G3871" i="8"/>
  <c r="L3871" i="8" s="1"/>
  <c r="F3871" i="8"/>
  <c r="K3871" i="8" s="1"/>
  <c r="J3852" i="8"/>
  <c r="O3852" i="8" s="1"/>
  <c r="I3852" i="8"/>
  <c r="N3852" i="8" s="1"/>
  <c r="H3852" i="8"/>
  <c r="M3852" i="8" s="1"/>
  <c r="G3852" i="8"/>
  <c r="L3852" i="8" s="1"/>
  <c r="F3852" i="8"/>
  <c r="K3852" i="8" s="1"/>
  <c r="J3833" i="8"/>
  <c r="O3833" i="8" s="1"/>
  <c r="I3833" i="8"/>
  <c r="N3833" i="8" s="1"/>
  <c r="H3833" i="8"/>
  <c r="M3833" i="8" s="1"/>
  <c r="G3833" i="8"/>
  <c r="L3833" i="8" s="1"/>
  <c r="F3833" i="8"/>
  <c r="K3833" i="8" s="1"/>
  <c r="J3812" i="8"/>
  <c r="O3812" i="8" s="1"/>
  <c r="I3812" i="8"/>
  <c r="N3812" i="8" s="1"/>
  <c r="H3812" i="8"/>
  <c r="M3812" i="8" s="1"/>
  <c r="G3812" i="8"/>
  <c r="L3812" i="8" s="1"/>
  <c r="F3812" i="8"/>
  <c r="K3812" i="8" s="1"/>
  <c r="G3795" i="8"/>
  <c r="L3795" i="8" s="1"/>
  <c r="I3795" i="8"/>
  <c r="N3795" i="8" s="1"/>
  <c r="J3795" i="8"/>
  <c r="O3795" i="8" s="1"/>
  <c r="H3795" i="8"/>
  <c r="M3795" i="8" s="1"/>
  <c r="F3795" i="8"/>
  <c r="K3795" i="8" s="1"/>
  <c r="J3771" i="8"/>
  <c r="O3771" i="8" s="1"/>
  <c r="I3771" i="8"/>
  <c r="N3771" i="8" s="1"/>
  <c r="H3771" i="8"/>
  <c r="M3771" i="8" s="1"/>
  <c r="G3771" i="8"/>
  <c r="L3771" i="8" s="1"/>
  <c r="F3771" i="8"/>
  <c r="K3771" i="8" s="1"/>
  <c r="J3751" i="8"/>
  <c r="O3751" i="8" s="1"/>
  <c r="I3751" i="8"/>
  <c r="N3751" i="8" s="1"/>
  <c r="H3751" i="8"/>
  <c r="M3751" i="8" s="1"/>
  <c r="G3751" i="8"/>
  <c r="L3751" i="8" s="1"/>
  <c r="F3751" i="8"/>
  <c r="K3751" i="8" s="1"/>
  <c r="F3735" i="8"/>
  <c r="K3735" i="8" s="1"/>
  <c r="J3735" i="8"/>
  <c r="O3735" i="8" s="1"/>
  <c r="I3735" i="8"/>
  <c r="N3735" i="8" s="1"/>
  <c r="H3735" i="8"/>
  <c r="M3735" i="8" s="1"/>
  <c r="G3735" i="8"/>
  <c r="L3735" i="8" s="1"/>
  <c r="J3713" i="8"/>
  <c r="O3713" i="8" s="1"/>
  <c r="H3713" i="8"/>
  <c r="M3713" i="8" s="1"/>
  <c r="I3713" i="8"/>
  <c r="N3713" i="8" s="1"/>
  <c r="G3713" i="8"/>
  <c r="L3713" i="8" s="1"/>
  <c r="F3713" i="8"/>
  <c r="K3713" i="8" s="1"/>
  <c r="G3692" i="8"/>
  <c r="L3692" i="8" s="1"/>
  <c r="I3692" i="8"/>
  <c r="N3692" i="8" s="1"/>
  <c r="H3692" i="8"/>
  <c r="M3692" i="8" s="1"/>
  <c r="F3692" i="8"/>
  <c r="K3692" i="8" s="1"/>
  <c r="J3692" i="8"/>
  <c r="O3692" i="8" s="1"/>
  <c r="J3673" i="8"/>
  <c r="O3673" i="8" s="1"/>
  <c r="F3673" i="8"/>
  <c r="K3673" i="8" s="1"/>
  <c r="I3673" i="8"/>
  <c r="N3673" i="8" s="1"/>
  <c r="H3673" i="8"/>
  <c r="M3673" i="8" s="1"/>
  <c r="G3673" i="8"/>
  <c r="L3673" i="8" s="1"/>
  <c r="J3654" i="8"/>
  <c r="O3654" i="8" s="1"/>
  <c r="I3654" i="8"/>
  <c r="N3654" i="8" s="1"/>
  <c r="H3654" i="8"/>
  <c r="M3654" i="8" s="1"/>
  <c r="G3654" i="8"/>
  <c r="L3654" i="8" s="1"/>
  <c r="F3654" i="8"/>
  <c r="K3654" i="8" s="1"/>
  <c r="G3632" i="8"/>
  <c r="L3632" i="8" s="1"/>
  <c r="F3632" i="8"/>
  <c r="K3632" i="8" s="1"/>
  <c r="J3632" i="8"/>
  <c r="O3632" i="8" s="1"/>
  <c r="I3632" i="8"/>
  <c r="N3632" i="8" s="1"/>
  <c r="H3632" i="8"/>
  <c r="M3632" i="8" s="1"/>
  <c r="J3613" i="8"/>
  <c r="O3613" i="8" s="1"/>
  <c r="I3613" i="8"/>
  <c r="N3613" i="8" s="1"/>
  <c r="H3613" i="8"/>
  <c r="M3613" i="8" s="1"/>
  <c r="G3613" i="8"/>
  <c r="L3613" i="8" s="1"/>
  <c r="F3613" i="8"/>
  <c r="K3613" i="8" s="1"/>
  <c r="J3594" i="8"/>
  <c r="O3594" i="8" s="1"/>
  <c r="F3594" i="8"/>
  <c r="K3594" i="8" s="1"/>
  <c r="I3594" i="8"/>
  <c r="N3594" i="8" s="1"/>
  <c r="H3594" i="8"/>
  <c r="M3594" i="8" s="1"/>
  <c r="G3594" i="8"/>
  <c r="L3594" i="8" s="1"/>
  <c r="J3574" i="8"/>
  <c r="O3574" i="8" s="1"/>
  <c r="I3574" i="8"/>
  <c r="N3574" i="8" s="1"/>
  <c r="H3574" i="8"/>
  <c r="M3574" i="8" s="1"/>
  <c r="G3574" i="8"/>
  <c r="L3574" i="8" s="1"/>
  <c r="F3574" i="8"/>
  <c r="K3574" i="8" s="1"/>
  <c r="G3552" i="8"/>
  <c r="L3552" i="8" s="1"/>
  <c r="F3552" i="8"/>
  <c r="K3552" i="8" s="1"/>
  <c r="J3552" i="8"/>
  <c r="O3552" i="8" s="1"/>
  <c r="I3552" i="8"/>
  <c r="N3552" i="8" s="1"/>
  <c r="H3552" i="8"/>
  <c r="M3552" i="8" s="1"/>
  <c r="J3533" i="8"/>
  <c r="O3533" i="8" s="1"/>
  <c r="G3533" i="8"/>
  <c r="L3533" i="8" s="1"/>
  <c r="I3533" i="8"/>
  <c r="N3533" i="8" s="1"/>
  <c r="H3533" i="8"/>
  <c r="M3533" i="8" s="1"/>
  <c r="F3533" i="8"/>
  <c r="K3533" i="8" s="1"/>
  <c r="J3513" i="8"/>
  <c r="O3513" i="8" s="1"/>
  <c r="I3513" i="8"/>
  <c r="N3513" i="8" s="1"/>
  <c r="H3513" i="8"/>
  <c r="M3513" i="8" s="1"/>
  <c r="G3513" i="8"/>
  <c r="L3513" i="8" s="1"/>
  <c r="F3513" i="8"/>
  <c r="K3513" i="8" s="1"/>
  <c r="F3495" i="8"/>
  <c r="K3495" i="8" s="1"/>
  <c r="G3495" i="8"/>
  <c r="L3495" i="8" s="1"/>
  <c r="I3495" i="8"/>
  <c r="N3495" i="8" s="1"/>
  <c r="J3495" i="8"/>
  <c r="O3495" i="8" s="1"/>
  <c r="H3495" i="8"/>
  <c r="M3495" i="8" s="1"/>
  <c r="J3474" i="8"/>
  <c r="O3474" i="8" s="1"/>
  <c r="I3474" i="8"/>
  <c r="N3474" i="8" s="1"/>
  <c r="H3474" i="8"/>
  <c r="M3474" i="8" s="1"/>
  <c r="G3474" i="8"/>
  <c r="L3474" i="8" s="1"/>
  <c r="F3474" i="8"/>
  <c r="K3474" i="8" s="1"/>
  <c r="J3451" i="8"/>
  <c r="O3451" i="8" s="1"/>
  <c r="I3451" i="8"/>
  <c r="N3451" i="8" s="1"/>
  <c r="H3451" i="8"/>
  <c r="M3451" i="8" s="1"/>
  <c r="G3451" i="8"/>
  <c r="L3451" i="8" s="1"/>
  <c r="F3451" i="8"/>
  <c r="K3451" i="8" s="1"/>
  <c r="J3433" i="8"/>
  <c r="O3433" i="8" s="1"/>
  <c r="G3433" i="8"/>
  <c r="L3433" i="8" s="1"/>
  <c r="I3433" i="8"/>
  <c r="N3433" i="8" s="1"/>
  <c r="H3433" i="8"/>
  <c r="M3433" i="8" s="1"/>
  <c r="F3433" i="8"/>
  <c r="K3433" i="8" s="1"/>
  <c r="G3412" i="8"/>
  <c r="L3412" i="8" s="1"/>
  <c r="J3412" i="8"/>
  <c r="O3412" i="8" s="1"/>
  <c r="I3412" i="8"/>
  <c r="N3412" i="8" s="1"/>
  <c r="H3412" i="8"/>
  <c r="M3412" i="8" s="1"/>
  <c r="F3412" i="8"/>
  <c r="K3412" i="8" s="1"/>
  <c r="J3394" i="8"/>
  <c r="O3394" i="8" s="1"/>
  <c r="F3394" i="8"/>
  <c r="K3394" i="8" s="1"/>
  <c r="I3394" i="8"/>
  <c r="N3394" i="8" s="1"/>
  <c r="H3394" i="8"/>
  <c r="M3394" i="8" s="1"/>
  <c r="G3394" i="8"/>
  <c r="L3394" i="8" s="1"/>
  <c r="J3373" i="8"/>
  <c r="O3373" i="8" s="1"/>
  <c r="H3373" i="8"/>
  <c r="M3373" i="8" s="1"/>
  <c r="G3373" i="8"/>
  <c r="L3373" i="8" s="1"/>
  <c r="F3373" i="8"/>
  <c r="K3373" i="8" s="1"/>
  <c r="I3373" i="8"/>
  <c r="N3373" i="8" s="1"/>
  <c r="I3354" i="8"/>
  <c r="N3354" i="8" s="1"/>
  <c r="J3354" i="8"/>
  <c r="O3354" i="8" s="1"/>
  <c r="H3354" i="8"/>
  <c r="M3354" i="8" s="1"/>
  <c r="G3354" i="8"/>
  <c r="L3354" i="8" s="1"/>
  <c r="F3354" i="8"/>
  <c r="K3354" i="8" s="1"/>
  <c r="J3333" i="8"/>
  <c r="O3333" i="8" s="1"/>
  <c r="I3333" i="8"/>
  <c r="N3333" i="8" s="1"/>
  <c r="H3333" i="8"/>
  <c r="M3333" i="8" s="1"/>
  <c r="G3333" i="8"/>
  <c r="L3333" i="8" s="1"/>
  <c r="F3333" i="8"/>
  <c r="K3333" i="8" s="1"/>
  <c r="J3313" i="8"/>
  <c r="O3313" i="8" s="1"/>
  <c r="G3313" i="8"/>
  <c r="L3313" i="8" s="1"/>
  <c r="I3313" i="8"/>
  <c r="N3313" i="8" s="1"/>
  <c r="H3313" i="8"/>
  <c r="M3313" i="8" s="1"/>
  <c r="F3313" i="8"/>
  <c r="K3313" i="8" s="1"/>
  <c r="G3292" i="8"/>
  <c r="L3292" i="8" s="1"/>
  <c r="I3292" i="8"/>
  <c r="N3292" i="8" s="1"/>
  <c r="F3292" i="8"/>
  <c r="K3292" i="8" s="1"/>
  <c r="J3292" i="8"/>
  <c r="O3292" i="8" s="1"/>
  <c r="H3292" i="8"/>
  <c r="M3292" i="8" s="1"/>
  <c r="H3276" i="8"/>
  <c r="M3276" i="8" s="1"/>
  <c r="G3276" i="8"/>
  <c r="L3276" i="8" s="1"/>
  <c r="F3276" i="8"/>
  <c r="K3276" i="8" s="1"/>
  <c r="J3276" i="8"/>
  <c r="O3276" i="8" s="1"/>
  <c r="I3276" i="8"/>
  <c r="N3276" i="8" s="1"/>
  <c r="J3252" i="8"/>
  <c r="O3252" i="8" s="1"/>
  <c r="I3252" i="8"/>
  <c r="N3252" i="8" s="1"/>
  <c r="H3252" i="8"/>
  <c r="M3252" i="8" s="1"/>
  <c r="G3252" i="8"/>
  <c r="L3252" i="8" s="1"/>
  <c r="F3252" i="8"/>
  <c r="K3252" i="8" s="1"/>
  <c r="H3231" i="8"/>
  <c r="M3231" i="8" s="1"/>
  <c r="J3231" i="8"/>
  <c r="O3231" i="8" s="1"/>
  <c r="I3231" i="8"/>
  <c r="N3231" i="8" s="1"/>
  <c r="G3231" i="8"/>
  <c r="L3231" i="8" s="1"/>
  <c r="F3231" i="8"/>
  <c r="K3231" i="8" s="1"/>
  <c r="I3213" i="8"/>
  <c r="N3213" i="8" s="1"/>
  <c r="H3213" i="8"/>
  <c r="M3213" i="8" s="1"/>
  <c r="G3213" i="8"/>
  <c r="L3213" i="8" s="1"/>
  <c r="F3213" i="8"/>
  <c r="K3213" i="8" s="1"/>
  <c r="J3213" i="8"/>
  <c r="O3213" i="8" s="1"/>
  <c r="H3191" i="8"/>
  <c r="M3191" i="8" s="1"/>
  <c r="J3191" i="8"/>
  <c r="O3191" i="8" s="1"/>
  <c r="I3191" i="8"/>
  <c r="N3191" i="8" s="1"/>
  <c r="G3191" i="8"/>
  <c r="L3191" i="8" s="1"/>
  <c r="F3191" i="8"/>
  <c r="K3191" i="8" s="1"/>
  <c r="J3173" i="8"/>
  <c r="O3173" i="8" s="1"/>
  <c r="I3173" i="8"/>
  <c r="N3173" i="8" s="1"/>
  <c r="H3173" i="8"/>
  <c r="M3173" i="8" s="1"/>
  <c r="G3173" i="8"/>
  <c r="L3173" i="8" s="1"/>
  <c r="F3173" i="8"/>
  <c r="K3173" i="8" s="1"/>
  <c r="H3151" i="8"/>
  <c r="M3151" i="8" s="1"/>
  <c r="F3151" i="8"/>
  <c r="K3151" i="8" s="1"/>
  <c r="J3151" i="8"/>
  <c r="O3151" i="8" s="1"/>
  <c r="I3151" i="8"/>
  <c r="N3151" i="8" s="1"/>
  <c r="G3151" i="8"/>
  <c r="L3151" i="8" s="1"/>
  <c r="I3135" i="8"/>
  <c r="N3135" i="8" s="1"/>
  <c r="H3135" i="8"/>
  <c r="M3135" i="8" s="1"/>
  <c r="G3135" i="8"/>
  <c r="L3135" i="8" s="1"/>
  <c r="F3135" i="8"/>
  <c r="K3135" i="8" s="1"/>
  <c r="J3135" i="8"/>
  <c r="O3135" i="8" s="1"/>
  <c r="J3113" i="8"/>
  <c r="O3113" i="8" s="1"/>
  <c r="F3113" i="8"/>
  <c r="K3113" i="8" s="1"/>
  <c r="I3113" i="8"/>
  <c r="N3113" i="8" s="1"/>
  <c r="H3113" i="8"/>
  <c r="M3113" i="8" s="1"/>
  <c r="G3113" i="8"/>
  <c r="L3113" i="8" s="1"/>
  <c r="J3093" i="8"/>
  <c r="O3093" i="8" s="1"/>
  <c r="I3093" i="8"/>
  <c r="N3093" i="8" s="1"/>
  <c r="H3093" i="8"/>
  <c r="M3093" i="8" s="1"/>
  <c r="G3093" i="8"/>
  <c r="L3093" i="8" s="1"/>
  <c r="F3093" i="8"/>
  <c r="K3093" i="8" s="1"/>
  <c r="J3073" i="8"/>
  <c r="O3073" i="8" s="1"/>
  <c r="F3073" i="8"/>
  <c r="K3073" i="8" s="1"/>
  <c r="I3073" i="8"/>
  <c r="N3073" i="8" s="1"/>
  <c r="H3073" i="8"/>
  <c r="M3073" i="8" s="1"/>
  <c r="G3073" i="8"/>
  <c r="L3073" i="8" s="1"/>
  <c r="G3054" i="8"/>
  <c r="L3054" i="8" s="1"/>
  <c r="F3054" i="8"/>
  <c r="K3054" i="8" s="1"/>
  <c r="J3054" i="8"/>
  <c r="O3054" i="8" s="1"/>
  <c r="I3054" i="8"/>
  <c r="N3054" i="8" s="1"/>
  <c r="H3054" i="8"/>
  <c r="M3054" i="8" s="1"/>
  <c r="J3033" i="8"/>
  <c r="O3033" i="8" s="1"/>
  <c r="I3033" i="8"/>
  <c r="N3033" i="8" s="1"/>
  <c r="H3033" i="8"/>
  <c r="M3033" i="8" s="1"/>
  <c r="G3033" i="8"/>
  <c r="L3033" i="8" s="1"/>
  <c r="F3033" i="8"/>
  <c r="K3033" i="8" s="1"/>
  <c r="H3013" i="8"/>
  <c r="M3013" i="8" s="1"/>
  <c r="G3013" i="8"/>
  <c r="L3013" i="8" s="1"/>
  <c r="F3013" i="8"/>
  <c r="K3013" i="8" s="1"/>
  <c r="J3013" i="8"/>
  <c r="O3013" i="8" s="1"/>
  <c r="I3013" i="8"/>
  <c r="N3013" i="8" s="1"/>
  <c r="J2993" i="8"/>
  <c r="O2993" i="8" s="1"/>
  <c r="I2993" i="8"/>
  <c r="N2993" i="8" s="1"/>
  <c r="H2993" i="8"/>
  <c r="M2993" i="8" s="1"/>
  <c r="G2993" i="8"/>
  <c r="L2993" i="8" s="1"/>
  <c r="F2993" i="8"/>
  <c r="K2993" i="8" s="1"/>
  <c r="G2974" i="8"/>
  <c r="L2974" i="8" s="1"/>
  <c r="F2974" i="8"/>
  <c r="K2974" i="8" s="1"/>
  <c r="J2974" i="8"/>
  <c r="O2974" i="8" s="1"/>
  <c r="H2974" i="8"/>
  <c r="M2974" i="8" s="1"/>
  <c r="I2974" i="8"/>
  <c r="N2974" i="8" s="1"/>
  <c r="I2952" i="8"/>
  <c r="N2952" i="8" s="1"/>
  <c r="H2952" i="8"/>
  <c r="M2952" i="8" s="1"/>
  <c r="G2952" i="8"/>
  <c r="L2952" i="8" s="1"/>
  <c r="F2952" i="8"/>
  <c r="K2952" i="8" s="1"/>
  <c r="J2952" i="8"/>
  <c r="O2952" i="8" s="1"/>
  <c r="H2931" i="8"/>
  <c r="M2931" i="8" s="1"/>
  <c r="J2931" i="8"/>
  <c r="O2931" i="8" s="1"/>
  <c r="I2931" i="8"/>
  <c r="N2931" i="8" s="1"/>
  <c r="G2931" i="8"/>
  <c r="L2931" i="8" s="1"/>
  <c r="F2931" i="8"/>
  <c r="K2931" i="8" s="1"/>
  <c r="J2916" i="8"/>
  <c r="O2916" i="8" s="1"/>
  <c r="I2916" i="8"/>
  <c r="N2916" i="8" s="1"/>
  <c r="H2916" i="8"/>
  <c r="M2916" i="8" s="1"/>
  <c r="G2916" i="8"/>
  <c r="L2916" i="8" s="1"/>
  <c r="F2916" i="8"/>
  <c r="K2916" i="8" s="1"/>
  <c r="J2892" i="8"/>
  <c r="O2892" i="8" s="1"/>
  <c r="I2892" i="8"/>
  <c r="N2892" i="8" s="1"/>
  <c r="H2892" i="8"/>
  <c r="M2892" i="8" s="1"/>
  <c r="F2892" i="8"/>
  <c r="K2892" i="8" s="1"/>
  <c r="G2892" i="8"/>
  <c r="L2892" i="8" s="1"/>
  <c r="G2874" i="8"/>
  <c r="L2874" i="8" s="1"/>
  <c r="F2874" i="8"/>
  <c r="K2874" i="8" s="1"/>
  <c r="J2874" i="8"/>
  <c r="O2874" i="8" s="1"/>
  <c r="I2874" i="8"/>
  <c r="N2874" i="8" s="1"/>
  <c r="H2874" i="8"/>
  <c r="M2874" i="8" s="1"/>
  <c r="J2855" i="8"/>
  <c r="O2855" i="8" s="1"/>
  <c r="I2855" i="8"/>
  <c r="N2855" i="8" s="1"/>
  <c r="H2855" i="8"/>
  <c r="M2855" i="8" s="1"/>
  <c r="G2855" i="8"/>
  <c r="L2855" i="8" s="1"/>
  <c r="F2855" i="8"/>
  <c r="K2855" i="8" s="1"/>
  <c r="J2833" i="8"/>
  <c r="O2833" i="8" s="1"/>
  <c r="I2833" i="8"/>
  <c r="N2833" i="8" s="1"/>
  <c r="H2833" i="8"/>
  <c r="M2833" i="8" s="1"/>
  <c r="G2833" i="8"/>
  <c r="L2833" i="8" s="1"/>
  <c r="F2833" i="8"/>
  <c r="K2833" i="8" s="1"/>
  <c r="H2811" i="8"/>
  <c r="M2811" i="8" s="1"/>
  <c r="F2811" i="8"/>
  <c r="K2811" i="8" s="1"/>
  <c r="I2811" i="8"/>
  <c r="N2811" i="8" s="1"/>
  <c r="J2811" i="8"/>
  <c r="O2811" i="8" s="1"/>
  <c r="G2811" i="8"/>
  <c r="L2811" i="8" s="1"/>
  <c r="H2791" i="8"/>
  <c r="M2791" i="8" s="1"/>
  <c r="J2791" i="8"/>
  <c r="O2791" i="8" s="1"/>
  <c r="I2791" i="8"/>
  <c r="N2791" i="8" s="1"/>
  <c r="G2791" i="8"/>
  <c r="L2791" i="8" s="1"/>
  <c r="F2791" i="8"/>
  <c r="K2791" i="8" s="1"/>
  <c r="J2773" i="8"/>
  <c r="O2773" i="8" s="1"/>
  <c r="F2773" i="8"/>
  <c r="K2773" i="8" s="1"/>
  <c r="I2773" i="8"/>
  <c r="N2773" i="8" s="1"/>
  <c r="H2773" i="8"/>
  <c r="M2773" i="8" s="1"/>
  <c r="G2773" i="8"/>
  <c r="L2773" i="8" s="1"/>
  <c r="H2751" i="8"/>
  <c r="M2751" i="8" s="1"/>
  <c r="I2751" i="8"/>
  <c r="N2751" i="8" s="1"/>
  <c r="J2751" i="8"/>
  <c r="O2751" i="8" s="1"/>
  <c r="G2751" i="8"/>
  <c r="L2751" i="8" s="1"/>
  <c r="F2751" i="8"/>
  <c r="K2751" i="8" s="1"/>
  <c r="J2735" i="8"/>
  <c r="O2735" i="8" s="1"/>
  <c r="I2735" i="8"/>
  <c r="N2735" i="8" s="1"/>
  <c r="H2735" i="8"/>
  <c r="M2735" i="8" s="1"/>
  <c r="G2735" i="8"/>
  <c r="L2735" i="8" s="1"/>
  <c r="F2735" i="8"/>
  <c r="K2735" i="8" s="1"/>
  <c r="H2713" i="8"/>
  <c r="M2713" i="8" s="1"/>
  <c r="G2713" i="8"/>
  <c r="L2713" i="8" s="1"/>
  <c r="F2713" i="8"/>
  <c r="K2713" i="8" s="1"/>
  <c r="J2713" i="8"/>
  <c r="O2713" i="8" s="1"/>
  <c r="I2713" i="8"/>
  <c r="N2713" i="8" s="1"/>
  <c r="J2693" i="8"/>
  <c r="O2693" i="8" s="1"/>
  <c r="I2693" i="8"/>
  <c r="N2693" i="8" s="1"/>
  <c r="H2693" i="8"/>
  <c r="M2693" i="8" s="1"/>
  <c r="G2693" i="8"/>
  <c r="L2693" i="8" s="1"/>
  <c r="F2693" i="8"/>
  <c r="K2693" i="8" s="1"/>
  <c r="J2676" i="8"/>
  <c r="O2676" i="8" s="1"/>
  <c r="I2676" i="8"/>
  <c r="N2676" i="8" s="1"/>
  <c r="H2676" i="8"/>
  <c r="M2676" i="8" s="1"/>
  <c r="G2676" i="8"/>
  <c r="L2676" i="8" s="1"/>
  <c r="F2676" i="8"/>
  <c r="K2676" i="8" s="1"/>
  <c r="J2655" i="8"/>
  <c r="O2655" i="8" s="1"/>
  <c r="I2655" i="8"/>
  <c r="N2655" i="8" s="1"/>
  <c r="H2655" i="8"/>
  <c r="M2655" i="8" s="1"/>
  <c r="G2655" i="8"/>
  <c r="L2655" i="8" s="1"/>
  <c r="F2655" i="8"/>
  <c r="K2655" i="8" s="1"/>
  <c r="H2631" i="8"/>
  <c r="M2631" i="8" s="1"/>
  <c r="I2631" i="8"/>
  <c r="N2631" i="8" s="1"/>
  <c r="J2631" i="8"/>
  <c r="O2631" i="8" s="1"/>
  <c r="G2631" i="8"/>
  <c r="L2631" i="8" s="1"/>
  <c r="F2631" i="8"/>
  <c r="K2631" i="8" s="1"/>
  <c r="G2612" i="8"/>
  <c r="L2612" i="8" s="1"/>
  <c r="J2612" i="8"/>
  <c r="O2612" i="8" s="1"/>
  <c r="I2612" i="8"/>
  <c r="N2612" i="8" s="1"/>
  <c r="H2612" i="8"/>
  <c r="M2612" i="8" s="1"/>
  <c r="F2612" i="8"/>
  <c r="K2612" i="8" s="1"/>
  <c r="H2591" i="8"/>
  <c r="M2591" i="8" s="1"/>
  <c r="J2591" i="8"/>
  <c r="O2591" i="8" s="1"/>
  <c r="I2591" i="8"/>
  <c r="N2591" i="8" s="1"/>
  <c r="G2591" i="8"/>
  <c r="L2591" i="8" s="1"/>
  <c r="F2591" i="8"/>
  <c r="K2591" i="8" s="1"/>
  <c r="H2571" i="8"/>
  <c r="M2571" i="8" s="1"/>
  <c r="J2571" i="8"/>
  <c r="O2571" i="8" s="1"/>
  <c r="I2571" i="8"/>
  <c r="N2571" i="8" s="1"/>
  <c r="G2571" i="8"/>
  <c r="L2571" i="8" s="1"/>
  <c r="F2571" i="8"/>
  <c r="K2571" i="8" s="1"/>
  <c r="I2552" i="8"/>
  <c r="N2552" i="8" s="1"/>
  <c r="H2552" i="8"/>
  <c r="M2552" i="8" s="1"/>
  <c r="G2552" i="8"/>
  <c r="L2552" i="8" s="1"/>
  <c r="F2552" i="8"/>
  <c r="K2552" i="8" s="1"/>
  <c r="J2552" i="8"/>
  <c r="O2552" i="8" s="1"/>
  <c r="J2532" i="8"/>
  <c r="O2532" i="8" s="1"/>
  <c r="I2532" i="8"/>
  <c r="N2532" i="8" s="1"/>
  <c r="H2532" i="8"/>
  <c r="M2532" i="8" s="1"/>
  <c r="G2532" i="8"/>
  <c r="L2532" i="8" s="1"/>
  <c r="F2532" i="8"/>
  <c r="K2532" i="8" s="1"/>
  <c r="J2515" i="8"/>
  <c r="O2515" i="8" s="1"/>
  <c r="I2515" i="8"/>
  <c r="N2515" i="8" s="1"/>
  <c r="H2515" i="8"/>
  <c r="M2515" i="8" s="1"/>
  <c r="G2515" i="8"/>
  <c r="L2515" i="8" s="1"/>
  <c r="F2515" i="8"/>
  <c r="K2515" i="8" s="1"/>
  <c r="I2492" i="8"/>
  <c r="N2492" i="8" s="1"/>
  <c r="H2492" i="8"/>
  <c r="M2492" i="8" s="1"/>
  <c r="G2492" i="8"/>
  <c r="L2492" i="8" s="1"/>
  <c r="F2492" i="8"/>
  <c r="K2492" i="8" s="1"/>
  <c r="J2492" i="8"/>
  <c r="O2492" i="8" s="1"/>
  <c r="G2474" i="8"/>
  <c r="L2474" i="8" s="1"/>
  <c r="F2474" i="8"/>
  <c r="K2474" i="8" s="1"/>
  <c r="J2474" i="8"/>
  <c r="O2474" i="8" s="1"/>
  <c r="I2474" i="8"/>
  <c r="N2474" i="8" s="1"/>
  <c r="H2474" i="8"/>
  <c r="M2474" i="8" s="1"/>
  <c r="H2451" i="8"/>
  <c r="M2451" i="8" s="1"/>
  <c r="I2451" i="8"/>
  <c r="N2451" i="8" s="1"/>
  <c r="J2451" i="8"/>
  <c r="O2451" i="8" s="1"/>
  <c r="G2451" i="8"/>
  <c r="L2451" i="8" s="1"/>
  <c r="F2451" i="8"/>
  <c r="K2451" i="8" s="1"/>
  <c r="H2431" i="8"/>
  <c r="M2431" i="8" s="1"/>
  <c r="F2431" i="8"/>
  <c r="K2431" i="8" s="1"/>
  <c r="J2431" i="8"/>
  <c r="O2431" i="8" s="1"/>
  <c r="I2431" i="8"/>
  <c r="N2431" i="8" s="1"/>
  <c r="G2431" i="8"/>
  <c r="L2431" i="8" s="1"/>
  <c r="G2414" i="8"/>
  <c r="L2414" i="8" s="1"/>
  <c r="F2414" i="8"/>
  <c r="K2414" i="8" s="1"/>
  <c r="I2414" i="8"/>
  <c r="N2414" i="8" s="1"/>
  <c r="J2414" i="8"/>
  <c r="O2414" i="8" s="1"/>
  <c r="H2414" i="8"/>
  <c r="M2414" i="8" s="1"/>
  <c r="J2393" i="8"/>
  <c r="O2393" i="8" s="1"/>
  <c r="I2393" i="8"/>
  <c r="N2393" i="8" s="1"/>
  <c r="H2393" i="8"/>
  <c r="M2393" i="8" s="1"/>
  <c r="G2393" i="8"/>
  <c r="L2393" i="8" s="1"/>
  <c r="F2393" i="8"/>
  <c r="K2393" i="8" s="1"/>
  <c r="J2373" i="8"/>
  <c r="O2373" i="8" s="1"/>
  <c r="F2373" i="8"/>
  <c r="K2373" i="8" s="1"/>
  <c r="G2373" i="8"/>
  <c r="L2373" i="8" s="1"/>
  <c r="I2373" i="8"/>
  <c r="N2373" i="8" s="1"/>
  <c r="H2373" i="8"/>
  <c r="M2373" i="8" s="1"/>
  <c r="H2351" i="8"/>
  <c r="M2351" i="8" s="1"/>
  <c r="I2351" i="8"/>
  <c r="N2351" i="8" s="1"/>
  <c r="J2351" i="8"/>
  <c r="O2351" i="8" s="1"/>
  <c r="G2351" i="8"/>
  <c r="L2351" i="8" s="1"/>
  <c r="F2351" i="8"/>
  <c r="K2351" i="8" s="1"/>
  <c r="H2331" i="8"/>
  <c r="M2331" i="8" s="1"/>
  <c r="J2331" i="8"/>
  <c r="O2331" i="8" s="1"/>
  <c r="I2331" i="8"/>
  <c r="N2331" i="8" s="1"/>
  <c r="G2331" i="8"/>
  <c r="L2331" i="8" s="1"/>
  <c r="F2331" i="8"/>
  <c r="K2331" i="8" s="1"/>
  <c r="J2313" i="8"/>
  <c r="O2313" i="8" s="1"/>
  <c r="I2313" i="8"/>
  <c r="N2313" i="8" s="1"/>
  <c r="H2313" i="8"/>
  <c r="M2313" i="8" s="1"/>
  <c r="G2313" i="8"/>
  <c r="L2313" i="8" s="1"/>
  <c r="F2313" i="8"/>
  <c r="K2313" i="8" s="1"/>
  <c r="H2291" i="8"/>
  <c r="M2291" i="8" s="1"/>
  <c r="J2291" i="8"/>
  <c r="O2291" i="8" s="1"/>
  <c r="I2291" i="8"/>
  <c r="N2291" i="8" s="1"/>
  <c r="G2291" i="8"/>
  <c r="L2291" i="8" s="1"/>
  <c r="F2291" i="8"/>
  <c r="K2291" i="8" s="1"/>
  <c r="H2273" i="8"/>
  <c r="M2273" i="8" s="1"/>
  <c r="F2273" i="8"/>
  <c r="K2273" i="8" s="1"/>
  <c r="G2273" i="8"/>
  <c r="L2273" i="8" s="1"/>
  <c r="J2273" i="8"/>
  <c r="O2273" i="8" s="1"/>
  <c r="I2273" i="8"/>
  <c r="N2273" i="8" s="1"/>
  <c r="J2252" i="8"/>
  <c r="O2252" i="8" s="1"/>
  <c r="I2252" i="8"/>
  <c r="N2252" i="8" s="1"/>
  <c r="F2252" i="8"/>
  <c r="K2252" i="8" s="1"/>
  <c r="H2252" i="8"/>
  <c r="M2252" i="8" s="1"/>
  <c r="G2252" i="8"/>
  <c r="L2252" i="8" s="1"/>
  <c r="H2233" i="8"/>
  <c r="M2233" i="8" s="1"/>
  <c r="J2233" i="8"/>
  <c r="O2233" i="8" s="1"/>
  <c r="I2233" i="8"/>
  <c r="N2233" i="8" s="1"/>
  <c r="G2233" i="8"/>
  <c r="L2233" i="8" s="1"/>
  <c r="F2233" i="8"/>
  <c r="K2233" i="8" s="1"/>
  <c r="I2214" i="8"/>
  <c r="N2214" i="8" s="1"/>
  <c r="H2214" i="8"/>
  <c r="M2214" i="8" s="1"/>
  <c r="G2214" i="8"/>
  <c r="L2214" i="8" s="1"/>
  <c r="F2214" i="8"/>
  <c r="K2214" i="8" s="1"/>
  <c r="J2214" i="8"/>
  <c r="O2214" i="8" s="1"/>
  <c r="H2193" i="8"/>
  <c r="M2193" i="8" s="1"/>
  <c r="I2193" i="8"/>
  <c r="N2193" i="8" s="1"/>
  <c r="G2193" i="8"/>
  <c r="L2193" i="8" s="1"/>
  <c r="J2193" i="8"/>
  <c r="O2193" i="8" s="1"/>
  <c r="F2193" i="8"/>
  <c r="K2193" i="8" s="1"/>
  <c r="J2174" i="8"/>
  <c r="O2174" i="8" s="1"/>
  <c r="I2174" i="8"/>
  <c r="N2174" i="8" s="1"/>
  <c r="H2174" i="8"/>
  <c r="M2174" i="8" s="1"/>
  <c r="G2174" i="8"/>
  <c r="L2174" i="8" s="1"/>
  <c r="F2174" i="8"/>
  <c r="K2174" i="8" s="1"/>
  <c r="J2151" i="8"/>
  <c r="O2151" i="8" s="1"/>
  <c r="I2151" i="8"/>
  <c r="N2151" i="8" s="1"/>
  <c r="H2151" i="8"/>
  <c r="M2151" i="8" s="1"/>
  <c r="G2151" i="8"/>
  <c r="L2151" i="8" s="1"/>
  <c r="F2151" i="8"/>
  <c r="K2151" i="8" s="1"/>
  <c r="J2131" i="8"/>
  <c r="O2131" i="8" s="1"/>
  <c r="I2131" i="8"/>
  <c r="N2131" i="8" s="1"/>
  <c r="H2131" i="8"/>
  <c r="M2131" i="8" s="1"/>
  <c r="G2131" i="8"/>
  <c r="L2131" i="8" s="1"/>
  <c r="F2131" i="8"/>
  <c r="K2131" i="8" s="1"/>
  <c r="J2112" i="8"/>
  <c r="O2112" i="8" s="1"/>
  <c r="I2112" i="8"/>
  <c r="N2112" i="8" s="1"/>
  <c r="H2112" i="8"/>
  <c r="M2112" i="8" s="1"/>
  <c r="G2112" i="8"/>
  <c r="L2112" i="8" s="1"/>
  <c r="F2112" i="8"/>
  <c r="K2112" i="8" s="1"/>
  <c r="J2091" i="8"/>
  <c r="O2091" i="8" s="1"/>
  <c r="I2091" i="8"/>
  <c r="N2091" i="8" s="1"/>
  <c r="H2091" i="8"/>
  <c r="M2091" i="8" s="1"/>
  <c r="G2091" i="8"/>
  <c r="L2091" i="8" s="1"/>
  <c r="F2091" i="8"/>
  <c r="K2091" i="8" s="1"/>
  <c r="J2071" i="8"/>
  <c r="O2071" i="8" s="1"/>
  <c r="I2071" i="8"/>
  <c r="N2071" i="8" s="1"/>
  <c r="H2071" i="8"/>
  <c r="M2071" i="8" s="1"/>
  <c r="G2071" i="8"/>
  <c r="L2071" i="8" s="1"/>
  <c r="F2071" i="8"/>
  <c r="K2071" i="8" s="1"/>
  <c r="G8173" i="8"/>
  <c r="L8173" i="8" s="1"/>
  <c r="F8173" i="8"/>
  <c r="K8173" i="8" s="1"/>
  <c r="J8173" i="8"/>
  <c r="O8173" i="8" s="1"/>
  <c r="I8173" i="8"/>
  <c r="N8173" i="8" s="1"/>
  <c r="H8173" i="8"/>
  <c r="M8173" i="8" s="1"/>
  <c r="J8150" i="8"/>
  <c r="O8150" i="8" s="1"/>
  <c r="F8150" i="8"/>
  <c r="K8150" i="8" s="1"/>
  <c r="I8150" i="8"/>
  <c r="N8150" i="8" s="1"/>
  <c r="H8150" i="8"/>
  <c r="M8150" i="8" s="1"/>
  <c r="G8150" i="8"/>
  <c r="L8150" i="8" s="1"/>
  <c r="H8132" i="8"/>
  <c r="M8132" i="8" s="1"/>
  <c r="G8132" i="8"/>
  <c r="L8132" i="8" s="1"/>
  <c r="J8132" i="8"/>
  <c r="O8132" i="8" s="1"/>
  <c r="I8132" i="8"/>
  <c r="N8132" i="8" s="1"/>
  <c r="F8132" i="8"/>
  <c r="K8132" i="8" s="1"/>
  <c r="I8114" i="8"/>
  <c r="N8114" i="8" s="1"/>
  <c r="H8114" i="8"/>
  <c r="M8114" i="8" s="1"/>
  <c r="G8114" i="8"/>
  <c r="L8114" i="8" s="1"/>
  <c r="F8114" i="8"/>
  <c r="K8114" i="8" s="1"/>
  <c r="J8114" i="8"/>
  <c r="O8114" i="8" s="1"/>
  <c r="H8094" i="8"/>
  <c r="M8094" i="8" s="1"/>
  <c r="F8094" i="8"/>
  <c r="K8094" i="8" s="1"/>
  <c r="J8094" i="8"/>
  <c r="O8094" i="8" s="1"/>
  <c r="I8094" i="8"/>
  <c r="N8094" i="8" s="1"/>
  <c r="G8094" i="8"/>
  <c r="L8094" i="8" s="1"/>
  <c r="J8072" i="8"/>
  <c r="O8072" i="8" s="1"/>
  <c r="G8072" i="8"/>
  <c r="L8072" i="8" s="1"/>
  <c r="F8072" i="8"/>
  <c r="K8072" i="8" s="1"/>
  <c r="I8072" i="8"/>
  <c r="N8072" i="8" s="1"/>
  <c r="H8072" i="8"/>
  <c r="M8072" i="8" s="1"/>
  <c r="J8053" i="8"/>
  <c r="O8053" i="8" s="1"/>
  <c r="I8053" i="8"/>
  <c r="N8053" i="8" s="1"/>
  <c r="H8053" i="8"/>
  <c r="M8053" i="8" s="1"/>
  <c r="G8053" i="8"/>
  <c r="L8053" i="8" s="1"/>
  <c r="F8053" i="8"/>
  <c r="K8053" i="8" s="1"/>
  <c r="H8030" i="8"/>
  <c r="M8030" i="8" s="1"/>
  <c r="J8030" i="8"/>
  <c r="O8030" i="8" s="1"/>
  <c r="I8030" i="8"/>
  <c r="N8030" i="8" s="1"/>
  <c r="G8030" i="8"/>
  <c r="L8030" i="8" s="1"/>
  <c r="F8030" i="8"/>
  <c r="K8030" i="8" s="1"/>
  <c r="I8012" i="8"/>
  <c r="N8012" i="8" s="1"/>
  <c r="H8012" i="8"/>
  <c r="M8012" i="8" s="1"/>
  <c r="G8012" i="8"/>
  <c r="L8012" i="8" s="1"/>
  <c r="F8012" i="8"/>
  <c r="K8012" i="8" s="1"/>
  <c r="J8012" i="8"/>
  <c r="O8012" i="8" s="1"/>
  <c r="J7994" i="8"/>
  <c r="O7994" i="8" s="1"/>
  <c r="I7994" i="8"/>
  <c r="N7994" i="8" s="1"/>
  <c r="H7994" i="8"/>
  <c r="M7994" i="8" s="1"/>
  <c r="G7994" i="8"/>
  <c r="L7994" i="8" s="1"/>
  <c r="F7994" i="8"/>
  <c r="K7994" i="8" s="1"/>
  <c r="I7972" i="8"/>
  <c r="N7972" i="8" s="1"/>
  <c r="H7972" i="8"/>
  <c r="M7972" i="8" s="1"/>
  <c r="G7972" i="8"/>
  <c r="L7972" i="8" s="1"/>
  <c r="F7972" i="8"/>
  <c r="K7972" i="8" s="1"/>
  <c r="J7972" i="8"/>
  <c r="O7972" i="8" s="1"/>
  <c r="I7952" i="8"/>
  <c r="N7952" i="8" s="1"/>
  <c r="H7952" i="8"/>
  <c r="M7952" i="8" s="1"/>
  <c r="G7952" i="8"/>
  <c r="L7952" i="8" s="1"/>
  <c r="F7952" i="8"/>
  <c r="K7952" i="8" s="1"/>
  <c r="J7952" i="8"/>
  <c r="O7952" i="8" s="1"/>
  <c r="G7930" i="8"/>
  <c r="L7930" i="8" s="1"/>
  <c r="F7930" i="8"/>
  <c r="K7930" i="8" s="1"/>
  <c r="I7930" i="8"/>
  <c r="N7930" i="8" s="1"/>
  <c r="J7930" i="8"/>
  <c r="O7930" i="8" s="1"/>
  <c r="H7930" i="8"/>
  <c r="M7930" i="8" s="1"/>
  <c r="F7911" i="8"/>
  <c r="K7911" i="8" s="1"/>
  <c r="J7911" i="8"/>
  <c r="O7911" i="8" s="1"/>
  <c r="I7911" i="8"/>
  <c r="N7911" i="8" s="1"/>
  <c r="H7911" i="8"/>
  <c r="M7911" i="8" s="1"/>
  <c r="G7911" i="8"/>
  <c r="L7911" i="8" s="1"/>
  <c r="I7892" i="8"/>
  <c r="N7892" i="8" s="1"/>
  <c r="H7892" i="8"/>
  <c r="M7892" i="8" s="1"/>
  <c r="G7892" i="8"/>
  <c r="L7892" i="8" s="1"/>
  <c r="F7892" i="8"/>
  <c r="K7892" i="8" s="1"/>
  <c r="J7892" i="8"/>
  <c r="O7892" i="8" s="1"/>
  <c r="J7874" i="8"/>
  <c r="O7874" i="8" s="1"/>
  <c r="I7874" i="8"/>
  <c r="N7874" i="8" s="1"/>
  <c r="F7874" i="8"/>
  <c r="K7874" i="8" s="1"/>
  <c r="G7874" i="8"/>
  <c r="L7874" i="8" s="1"/>
  <c r="H7874" i="8"/>
  <c r="M7874" i="8" s="1"/>
  <c r="I7852" i="8"/>
  <c r="N7852" i="8" s="1"/>
  <c r="H7852" i="8"/>
  <c r="M7852" i="8" s="1"/>
  <c r="G7852" i="8"/>
  <c r="L7852" i="8" s="1"/>
  <c r="F7852" i="8"/>
  <c r="K7852" i="8" s="1"/>
  <c r="J7852" i="8"/>
  <c r="O7852" i="8" s="1"/>
  <c r="I7832" i="8"/>
  <c r="N7832" i="8" s="1"/>
  <c r="H7832" i="8"/>
  <c r="M7832" i="8" s="1"/>
  <c r="G7832" i="8"/>
  <c r="L7832" i="8" s="1"/>
  <c r="F7832" i="8"/>
  <c r="K7832" i="8" s="1"/>
  <c r="J7832" i="8"/>
  <c r="O7832" i="8" s="1"/>
  <c r="I7812" i="8"/>
  <c r="N7812" i="8" s="1"/>
  <c r="H7812" i="8"/>
  <c r="M7812" i="8" s="1"/>
  <c r="G7812" i="8"/>
  <c r="L7812" i="8" s="1"/>
  <c r="F7812" i="8"/>
  <c r="K7812" i="8" s="1"/>
  <c r="J7812" i="8"/>
  <c r="O7812" i="8" s="1"/>
  <c r="J7793" i="8"/>
  <c r="O7793" i="8" s="1"/>
  <c r="I7793" i="8"/>
  <c r="N7793" i="8" s="1"/>
  <c r="H7793" i="8"/>
  <c r="M7793" i="8" s="1"/>
  <c r="G7793" i="8"/>
  <c r="L7793" i="8" s="1"/>
  <c r="F7793" i="8"/>
  <c r="K7793" i="8" s="1"/>
  <c r="J7774" i="8"/>
  <c r="O7774" i="8" s="1"/>
  <c r="I7774" i="8"/>
  <c r="N7774" i="8" s="1"/>
  <c r="F7774" i="8"/>
  <c r="K7774" i="8" s="1"/>
  <c r="H7774" i="8"/>
  <c r="M7774" i="8" s="1"/>
  <c r="G7774" i="8"/>
  <c r="L7774" i="8" s="1"/>
  <c r="G7752" i="8"/>
  <c r="L7752" i="8" s="1"/>
  <c r="J7752" i="8"/>
  <c r="O7752" i="8" s="1"/>
  <c r="I7752" i="8"/>
  <c r="N7752" i="8" s="1"/>
  <c r="H7752" i="8"/>
  <c r="M7752" i="8" s="1"/>
  <c r="F7752" i="8"/>
  <c r="K7752" i="8" s="1"/>
  <c r="I7732" i="8"/>
  <c r="N7732" i="8" s="1"/>
  <c r="H7732" i="8"/>
  <c r="M7732" i="8" s="1"/>
  <c r="G7732" i="8"/>
  <c r="L7732" i="8" s="1"/>
  <c r="F7732" i="8"/>
  <c r="K7732" i="8" s="1"/>
  <c r="J7732" i="8"/>
  <c r="O7732" i="8" s="1"/>
  <c r="J7712" i="8"/>
  <c r="O7712" i="8" s="1"/>
  <c r="I7712" i="8"/>
  <c r="N7712" i="8" s="1"/>
  <c r="H7712" i="8"/>
  <c r="M7712" i="8" s="1"/>
  <c r="G7712" i="8"/>
  <c r="L7712" i="8" s="1"/>
  <c r="F7712" i="8"/>
  <c r="K7712" i="8" s="1"/>
  <c r="H7691" i="8"/>
  <c r="M7691" i="8" s="1"/>
  <c r="F7691" i="8"/>
  <c r="K7691" i="8" s="1"/>
  <c r="I7691" i="8"/>
  <c r="N7691" i="8" s="1"/>
  <c r="J7691" i="8"/>
  <c r="O7691" i="8" s="1"/>
  <c r="G7691" i="8"/>
  <c r="L7691" i="8" s="1"/>
  <c r="J7672" i="8"/>
  <c r="O7672" i="8" s="1"/>
  <c r="I7672" i="8"/>
  <c r="N7672" i="8" s="1"/>
  <c r="H7672" i="8"/>
  <c r="M7672" i="8" s="1"/>
  <c r="G7672" i="8"/>
  <c r="L7672" i="8" s="1"/>
  <c r="F7672" i="8"/>
  <c r="K7672" i="8" s="1"/>
  <c r="G7652" i="8"/>
  <c r="L7652" i="8" s="1"/>
  <c r="J7652" i="8"/>
  <c r="O7652" i="8" s="1"/>
  <c r="I7652" i="8"/>
  <c r="N7652" i="8" s="1"/>
  <c r="H7652" i="8"/>
  <c r="M7652" i="8" s="1"/>
  <c r="F7652" i="8"/>
  <c r="K7652" i="8" s="1"/>
  <c r="G7632" i="8"/>
  <c r="L7632" i="8" s="1"/>
  <c r="H7632" i="8"/>
  <c r="M7632" i="8" s="1"/>
  <c r="I7632" i="8"/>
  <c r="N7632" i="8" s="1"/>
  <c r="J7632" i="8"/>
  <c r="O7632" i="8" s="1"/>
  <c r="F7632" i="8"/>
  <c r="K7632" i="8" s="1"/>
  <c r="F7613" i="8"/>
  <c r="K7613" i="8" s="1"/>
  <c r="H7613" i="8"/>
  <c r="M7613" i="8" s="1"/>
  <c r="I7613" i="8"/>
  <c r="N7613" i="8" s="1"/>
  <c r="J7613" i="8"/>
  <c r="O7613" i="8" s="1"/>
  <c r="G7613" i="8"/>
  <c r="L7613" i="8" s="1"/>
  <c r="J7591" i="8"/>
  <c r="O7591" i="8" s="1"/>
  <c r="I7591" i="8"/>
  <c r="N7591" i="8" s="1"/>
  <c r="H7591" i="8"/>
  <c r="M7591" i="8" s="1"/>
  <c r="G7591" i="8"/>
  <c r="L7591" i="8" s="1"/>
  <c r="F7591" i="8"/>
  <c r="K7591" i="8" s="1"/>
  <c r="J7572" i="8"/>
  <c r="O7572" i="8" s="1"/>
  <c r="I7572" i="8"/>
  <c r="N7572" i="8" s="1"/>
  <c r="H7572" i="8"/>
  <c r="M7572" i="8" s="1"/>
  <c r="G7572" i="8"/>
  <c r="L7572" i="8" s="1"/>
  <c r="F7572" i="8"/>
  <c r="K7572" i="8" s="1"/>
  <c r="J7551" i="8"/>
  <c r="O7551" i="8" s="1"/>
  <c r="I7551" i="8"/>
  <c r="N7551" i="8" s="1"/>
  <c r="H7551" i="8"/>
  <c r="M7551" i="8" s="1"/>
  <c r="G7551" i="8"/>
  <c r="L7551" i="8" s="1"/>
  <c r="F7551" i="8"/>
  <c r="K7551" i="8" s="1"/>
  <c r="J7532" i="8"/>
  <c r="O7532" i="8" s="1"/>
  <c r="I7532" i="8"/>
  <c r="N7532" i="8" s="1"/>
  <c r="H7532" i="8"/>
  <c r="M7532" i="8" s="1"/>
  <c r="G7532" i="8"/>
  <c r="L7532" i="8" s="1"/>
  <c r="F7532" i="8"/>
  <c r="K7532" i="8" s="1"/>
  <c r="G7510" i="8"/>
  <c r="L7510" i="8" s="1"/>
  <c r="F7510" i="8"/>
  <c r="K7510" i="8" s="1"/>
  <c r="I7510" i="8"/>
  <c r="N7510" i="8" s="1"/>
  <c r="H7510" i="8"/>
  <c r="M7510" i="8" s="1"/>
  <c r="J7510" i="8"/>
  <c r="O7510" i="8" s="1"/>
  <c r="F7493" i="8"/>
  <c r="K7493" i="8" s="1"/>
  <c r="J7493" i="8"/>
  <c r="O7493" i="8" s="1"/>
  <c r="I7493" i="8"/>
  <c r="N7493" i="8" s="1"/>
  <c r="H7493" i="8"/>
  <c r="M7493" i="8" s="1"/>
  <c r="G7493" i="8"/>
  <c r="L7493" i="8" s="1"/>
  <c r="G7470" i="8"/>
  <c r="L7470" i="8" s="1"/>
  <c r="I7470" i="8"/>
  <c r="N7470" i="8" s="1"/>
  <c r="J7470" i="8"/>
  <c r="O7470" i="8" s="1"/>
  <c r="H7470" i="8"/>
  <c r="M7470" i="8" s="1"/>
  <c r="F7470" i="8"/>
  <c r="K7470" i="8" s="1"/>
  <c r="J7454" i="8"/>
  <c r="O7454" i="8" s="1"/>
  <c r="I7454" i="8"/>
  <c r="N7454" i="8" s="1"/>
  <c r="H7454" i="8"/>
  <c r="M7454" i="8" s="1"/>
  <c r="G7454" i="8"/>
  <c r="L7454" i="8" s="1"/>
  <c r="F7454" i="8"/>
  <c r="K7454" i="8" s="1"/>
  <c r="H7433" i="8"/>
  <c r="M7433" i="8" s="1"/>
  <c r="F7433" i="8"/>
  <c r="K7433" i="8" s="1"/>
  <c r="J7433" i="8"/>
  <c r="O7433" i="8" s="1"/>
  <c r="I7433" i="8"/>
  <c r="N7433" i="8" s="1"/>
  <c r="G7433" i="8"/>
  <c r="L7433" i="8" s="1"/>
  <c r="J7412" i="8"/>
  <c r="O7412" i="8" s="1"/>
  <c r="I7412" i="8"/>
  <c r="N7412" i="8" s="1"/>
  <c r="H7412" i="8"/>
  <c r="M7412" i="8" s="1"/>
  <c r="G7412" i="8"/>
  <c r="L7412" i="8" s="1"/>
  <c r="F7412" i="8"/>
  <c r="K7412" i="8" s="1"/>
  <c r="G7394" i="8"/>
  <c r="L7394" i="8" s="1"/>
  <c r="H7394" i="8"/>
  <c r="M7394" i="8" s="1"/>
  <c r="J7394" i="8"/>
  <c r="O7394" i="8" s="1"/>
  <c r="I7394" i="8"/>
  <c r="N7394" i="8" s="1"/>
  <c r="F7394" i="8"/>
  <c r="K7394" i="8" s="1"/>
  <c r="H7373" i="8"/>
  <c r="M7373" i="8" s="1"/>
  <c r="I7373" i="8"/>
  <c r="N7373" i="8" s="1"/>
  <c r="F7373" i="8"/>
  <c r="K7373" i="8" s="1"/>
  <c r="J7373" i="8"/>
  <c r="O7373" i="8" s="1"/>
  <c r="G7373" i="8"/>
  <c r="L7373" i="8" s="1"/>
  <c r="H7353" i="8"/>
  <c r="M7353" i="8" s="1"/>
  <c r="J7353" i="8"/>
  <c r="O7353" i="8" s="1"/>
  <c r="I7353" i="8"/>
  <c r="N7353" i="8" s="1"/>
  <c r="G7353" i="8"/>
  <c r="L7353" i="8" s="1"/>
  <c r="F7353" i="8"/>
  <c r="K7353" i="8" s="1"/>
  <c r="J7331" i="8"/>
  <c r="O7331" i="8" s="1"/>
  <c r="I7331" i="8"/>
  <c r="N7331" i="8" s="1"/>
  <c r="H7331" i="8"/>
  <c r="M7331" i="8" s="1"/>
  <c r="G7331" i="8"/>
  <c r="L7331" i="8" s="1"/>
  <c r="F7331" i="8"/>
  <c r="K7331" i="8" s="1"/>
  <c r="F7311" i="8"/>
  <c r="K7311" i="8" s="1"/>
  <c r="H7311" i="8"/>
  <c r="M7311" i="8" s="1"/>
  <c r="J7311" i="8"/>
  <c r="O7311" i="8" s="1"/>
  <c r="I7311" i="8"/>
  <c r="N7311" i="8" s="1"/>
  <c r="G7311" i="8"/>
  <c r="L7311" i="8" s="1"/>
  <c r="J7293" i="8"/>
  <c r="O7293" i="8" s="1"/>
  <c r="I7293" i="8"/>
  <c r="N7293" i="8" s="1"/>
  <c r="H7293" i="8"/>
  <c r="M7293" i="8" s="1"/>
  <c r="G7293" i="8"/>
  <c r="L7293" i="8" s="1"/>
  <c r="F7293" i="8"/>
  <c r="K7293" i="8" s="1"/>
  <c r="J7270" i="8"/>
  <c r="O7270" i="8" s="1"/>
  <c r="I7270" i="8"/>
  <c r="N7270" i="8" s="1"/>
  <c r="H7270" i="8"/>
  <c r="M7270" i="8" s="1"/>
  <c r="G7270" i="8"/>
  <c r="L7270" i="8" s="1"/>
  <c r="F7270" i="8"/>
  <c r="K7270" i="8" s="1"/>
  <c r="I7254" i="8"/>
  <c r="N7254" i="8" s="1"/>
  <c r="J7254" i="8"/>
  <c r="O7254" i="8" s="1"/>
  <c r="F7254" i="8"/>
  <c r="K7254" i="8" s="1"/>
  <c r="H7254" i="8"/>
  <c r="M7254" i="8" s="1"/>
  <c r="G7254" i="8"/>
  <c r="L7254" i="8" s="1"/>
  <c r="G7234" i="8"/>
  <c r="L7234" i="8" s="1"/>
  <c r="F7234" i="8"/>
  <c r="K7234" i="8" s="1"/>
  <c r="J7234" i="8"/>
  <c r="O7234" i="8" s="1"/>
  <c r="I7234" i="8"/>
  <c r="N7234" i="8" s="1"/>
  <c r="H7234" i="8"/>
  <c r="M7234" i="8" s="1"/>
  <c r="G7214" i="8"/>
  <c r="L7214" i="8" s="1"/>
  <c r="F7214" i="8"/>
  <c r="K7214" i="8" s="1"/>
  <c r="J7214" i="8"/>
  <c r="O7214" i="8" s="1"/>
  <c r="I7214" i="8"/>
  <c r="N7214" i="8" s="1"/>
  <c r="H7214" i="8"/>
  <c r="M7214" i="8" s="1"/>
  <c r="J7193" i="8"/>
  <c r="O7193" i="8" s="1"/>
  <c r="F7193" i="8"/>
  <c r="K7193" i="8" s="1"/>
  <c r="G7193" i="8"/>
  <c r="L7193" i="8" s="1"/>
  <c r="I7193" i="8"/>
  <c r="N7193" i="8" s="1"/>
  <c r="H7193" i="8"/>
  <c r="M7193" i="8" s="1"/>
  <c r="J7174" i="8"/>
  <c r="O7174" i="8" s="1"/>
  <c r="I7174" i="8"/>
  <c r="N7174" i="8" s="1"/>
  <c r="H7174" i="8"/>
  <c r="M7174" i="8" s="1"/>
  <c r="G7174" i="8"/>
  <c r="L7174" i="8" s="1"/>
  <c r="F7174" i="8"/>
  <c r="K7174" i="8" s="1"/>
  <c r="G7152" i="8"/>
  <c r="L7152" i="8" s="1"/>
  <c r="H7152" i="8"/>
  <c r="M7152" i="8" s="1"/>
  <c r="J7152" i="8"/>
  <c r="O7152" i="8" s="1"/>
  <c r="I7152" i="8"/>
  <c r="N7152" i="8" s="1"/>
  <c r="F7152" i="8"/>
  <c r="K7152" i="8" s="1"/>
  <c r="H7131" i="8"/>
  <c r="M7131" i="8" s="1"/>
  <c r="F7131" i="8"/>
  <c r="K7131" i="8" s="1"/>
  <c r="J7131" i="8"/>
  <c r="O7131" i="8" s="1"/>
  <c r="I7131" i="8"/>
  <c r="N7131" i="8" s="1"/>
  <c r="G7131" i="8"/>
  <c r="L7131" i="8" s="1"/>
  <c r="J7110" i="8"/>
  <c r="O7110" i="8" s="1"/>
  <c r="I7110" i="8"/>
  <c r="N7110" i="8" s="1"/>
  <c r="H7110" i="8"/>
  <c r="M7110" i="8" s="1"/>
  <c r="G7110" i="8"/>
  <c r="L7110" i="8" s="1"/>
  <c r="F7110" i="8"/>
  <c r="K7110" i="8" s="1"/>
  <c r="J7090" i="8"/>
  <c r="O7090" i="8" s="1"/>
  <c r="I7090" i="8"/>
  <c r="N7090" i="8" s="1"/>
  <c r="H7090" i="8"/>
  <c r="M7090" i="8" s="1"/>
  <c r="G7090" i="8"/>
  <c r="L7090" i="8" s="1"/>
  <c r="F7090" i="8"/>
  <c r="K7090" i="8" s="1"/>
  <c r="J7070" i="8"/>
  <c r="O7070" i="8" s="1"/>
  <c r="I7070" i="8"/>
  <c r="N7070" i="8" s="1"/>
  <c r="H7070" i="8"/>
  <c r="M7070" i="8" s="1"/>
  <c r="G7070" i="8"/>
  <c r="L7070" i="8" s="1"/>
  <c r="F7070" i="8"/>
  <c r="K7070" i="8" s="1"/>
  <c r="J7050" i="8"/>
  <c r="O7050" i="8" s="1"/>
  <c r="I7050" i="8"/>
  <c r="N7050" i="8" s="1"/>
  <c r="H7050" i="8"/>
  <c r="M7050" i="8" s="1"/>
  <c r="G7050" i="8"/>
  <c r="L7050" i="8" s="1"/>
  <c r="F7050" i="8"/>
  <c r="K7050" i="8" s="1"/>
  <c r="J7030" i="8"/>
  <c r="O7030" i="8" s="1"/>
  <c r="I7030" i="8"/>
  <c r="N7030" i="8" s="1"/>
  <c r="H7030" i="8"/>
  <c r="M7030" i="8" s="1"/>
  <c r="G7030" i="8"/>
  <c r="L7030" i="8" s="1"/>
  <c r="F7030" i="8"/>
  <c r="K7030" i="8" s="1"/>
  <c r="J7014" i="8"/>
  <c r="O7014" i="8" s="1"/>
  <c r="F7014" i="8"/>
  <c r="K7014" i="8" s="1"/>
  <c r="G7014" i="8"/>
  <c r="L7014" i="8" s="1"/>
  <c r="I7014" i="8"/>
  <c r="N7014" i="8" s="1"/>
  <c r="H7014" i="8"/>
  <c r="M7014" i="8" s="1"/>
  <c r="J6990" i="8"/>
  <c r="O6990" i="8" s="1"/>
  <c r="I6990" i="8"/>
  <c r="N6990" i="8" s="1"/>
  <c r="H6990" i="8"/>
  <c r="M6990" i="8" s="1"/>
  <c r="G6990" i="8"/>
  <c r="L6990" i="8" s="1"/>
  <c r="F6990" i="8"/>
  <c r="K6990" i="8" s="1"/>
  <c r="J6970" i="8"/>
  <c r="O6970" i="8" s="1"/>
  <c r="I6970" i="8"/>
  <c r="N6970" i="8" s="1"/>
  <c r="H6970" i="8"/>
  <c r="M6970" i="8" s="1"/>
  <c r="G6970" i="8"/>
  <c r="L6970" i="8" s="1"/>
  <c r="F6970" i="8"/>
  <c r="K6970" i="8" s="1"/>
  <c r="J6950" i="8"/>
  <c r="O6950" i="8" s="1"/>
  <c r="I6950" i="8"/>
  <c r="N6950" i="8" s="1"/>
  <c r="H6950" i="8"/>
  <c r="M6950" i="8" s="1"/>
  <c r="G6950" i="8"/>
  <c r="L6950" i="8" s="1"/>
  <c r="F6950" i="8"/>
  <c r="K6950" i="8" s="1"/>
  <c r="J6930" i="8"/>
  <c r="O6930" i="8" s="1"/>
  <c r="I6930" i="8"/>
  <c r="N6930" i="8" s="1"/>
  <c r="H6930" i="8"/>
  <c r="M6930" i="8" s="1"/>
  <c r="G6930" i="8"/>
  <c r="L6930" i="8" s="1"/>
  <c r="F6930" i="8"/>
  <c r="K6930" i="8" s="1"/>
  <c r="J6914" i="8"/>
  <c r="O6914" i="8" s="1"/>
  <c r="F6914" i="8"/>
  <c r="K6914" i="8" s="1"/>
  <c r="I6914" i="8"/>
  <c r="N6914" i="8" s="1"/>
  <c r="H6914" i="8"/>
  <c r="M6914" i="8" s="1"/>
  <c r="G6914" i="8"/>
  <c r="L6914" i="8" s="1"/>
  <c r="J6890" i="8"/>
  <c r="O6890" i="8" s="1"/>
  <c r="I6890" i="8"/>
  <c r="N6890" i="8" s="1"/>
  <c r="H6890" i="8"/>
  <c r="M6890" i="8" s="1"/>
  <c r="G6890" i="8"/>
  <c r="L6890" i="8" s="1"/>
  <c r="F6890" i="8"/>
  <c r="K6890" i="8" s="1"/>
  <c r="J6873" i="8"/>
  <c r="O6873" i="8" s="1"/>
  <c r="I6873" i="8"/>
  <c r="N6873" i="8" s="1"/>
  <c r="H6873" i="8"/>
  <c r="M6873" i="8" s="1"/>
  <c r="G6873" i="8"/>
  <c r="L6873" i="8" s="1"/>
  <c r="F6873" i="8"/>
  <c r="K6873" i="8" s="1"/>
  <c r="H6854" i="8"/>
  <c r="M6854" i="8" s="1"/>
  <c r="G6854" i="8"/>
  <c r="L6854" i="8" s="1"/>
  <c r="F6854" i="8"/>
  <c r="K6854" i="8" s="1"/>
  <c r="J6854" i="8"/>
  <c r="O6854" i="8" s="1"/>
  <c r="I6854" i="8"/>
  <c r="N6854" i="8" s="1"/>
  <c r="H6832" i="8"/>
  <c r="M6832" i="8" s="1"/>
  <c r="J6832" i="8"/>
  <c r="O6832" i="8" s="1"/>
  <c r="I6832" i="8"/>
  <c r="N6832" i="8" s="1"/>
  <c r="G6832" i="8"/>
  <c r="L6832" i="8" s="1"/>
  <c r="F6832" i="8"/>
  <c r="K6832" i="8" s="1"/>
  <c r="I6809" i="8"/>
  <c r="N6809" i="8" s="1"/>
  <c r="H6809" i="8"/>
  <c r="M6809" i="8" s="1"/>
  <c r="G6809" i="8"/>
  <c r="L6809" i="8" s="1"/>
  <c r="F6809" i="8"/>
  <c r="K6809" i="8" s="1"/>
  <c r="J6809" i="8"/>
  <c r="O6809" i="8" s="1"/>
  <c r="J6794" i="8"/>
  <c r="O6794" i="8" s="1"/>
  <c r="F6794" i="8"/>
  <c r="K6794" i="8" s="1"/>
  <c r="I6794" i="8"/>
  <c r="N6794" i="8" s="1"/>
  <c r="H6794" i="8"/>
  <c r="M6794" i="8" s="1"/>
  <c r="G6794" i="8"/>
  <c r="L6794" i="8" s="1"/>
  <c r="J6770" i="8"/>
  <c r="O6770" i="8" s="1"/>
  <c r="I6770" i="8"/>
  <c r="N6770" i="8" s="1"/>
  <c r="H6770" i="8"/>
  <c r="M6770" i="8" s="1"/>
  <c r="G6770" i="8"/>
  <c r="L6770" i="8" s="1"/>
  <c r="F6770" i="8"/>
  <c r="K6770" i="8" s="1"/>
  <c r="J6750" i="8"/>
  <c r="O6750" i="8" s="1"/>
  <c r="I6750" i="8"/>
  <c r="N6750" i="8" s="1"/>
  <c r="H6750" i="8"/>
  <c r="M6750" i="8" s="1"/>
  <c r="G6750" i="8"/>
  <c r="L6750" i="8" s="1"/>
  <c r="F6750" i="8"/>
  <c r="K6750" i="8" s="1"/>
  <c r="J6731" i="8"/>
  <c r="O6731" i="8" s="1"/>
  <c r="I6731" i="8"/>
  <c r="N6731" i="8" s="1"/>
  <c r="H6731" i="8"/>
  <c r="M6731" i="8" s="1"/>
  <c r="G6731" i="8"/>
  <c r="L6731" i="8" s="1"/>
  <c r="F6731" i="8"/>
  <c r="K6731" i="8" s="1"/>
  <c r="J6710" i="8"/>
  <c r="O6710" i="8" s="1"/>
  <c r="I6710" i="8"/>
  <c r="N6710" i="8" s="1"/>
  <c r="H6710" i="8"/>
  <c r="M6710" i="8" s="1"/>
  <c r="G6710" i="8"/>
  <c r="L6710" i="8" s="1"/>
  <c r="F6710" i="8"/>
  <c r="K6710" i="8" s="1"/>
  <c r="J6690" i="8"/>
  <c r="O6690" i="8" s="1"/>
  <c r="I6690" i="8"/>
  <c r="N6690" i="8" s="1"/>
  <c r="H6690" i="8"/>
  <c r="M6690" i="8" s="1"/>
  <c r="G6690" i="8"/>
  <c r="L6690" i="8" s="1"/>
  <c r="F6690" i="8"/>
  <c r="K6690" i="8" s="1"/>
  <c r="J6670" i="8"/>
  <c r="O6670" i="8" s="1"/>
  <c r="I6670" i="8"/>
  <c r="N6670" i="8" s="1"/>
  <c r="H6670" i="8"/>
  <c r="M6670" i="8" s="1"/>
  <c r="G6670" i="8"/>
  <c r="L6670" i="8" s="1"/>
  <c r="F6670" i="8"/>
  <c r="K6670" i="8" s="1"/>
  <c r="J6650" i="8"/>
  <c r="O6650" i="8" s="1"/>
  <c r="I6650" i="8"/>
  <c r="N6650" i="8" s="1"/>
  <c r="H6650" i="8"/>
  <c r="M6650" i="8" s="1"/>
  <c r="G6650" i="8"/>
  <c r="L6650" i="8" s="1"/>
  <c r="F6650" i="8"/>
  <c r="K6650" i="8" s="1"/>
  <c r="J6630" i="8"/>
  <c r="O6630" i="8" s="1"/>
  <c r="I6630" i="8"/>
  <c r="N6630" i="8" s="1"/>
  <c r="H6630" i="8"/>
  <c r="M6630" i="8" s="1"/>
  <c r="G6630" i="8"/>
  <c r="L6630" i="8" s="1"/>
  <c r="F6630" i="8"/>
  <c r="K6630" i="8" s="1"/>
  <c r="J6610" i="8"/>
  <c r="O6610" i="8" s="1"/>
  <c r="I6610" i="8"/>
  <c r="N6610" i="8" s="1"/>
  <c r="H6610" i="8"/>
  <c r="M6610" i="8" s="1"/>
  <c r="G6610" i="8"/>
  <c r="L6610" i="8" s="1"/>
  <c r="F6610" i="8"/>
  <c r="K6610" i="8" s="1"/>
  <c r="J6590" i="8"/>
  <c r="O6590" i="8" s="1"/>
  <c r="I6590" i="8"/>
  <c r="N6590" i="8" s="1"/>
  <c r="H6590" i="8"/>
  <c r="M6590" i="8" s="1"/>
  <c r="G6590" i="8"/>
  <c r="L6590" i="8" s="1"/>
  <c r="F6590" i="8"/>
  <c r="K6590" i="8" s="1"/>
  <c r="I6571" i="8"/>
  <c r="N6571" i="8" s="1"/>
  <c r="J6571" i="8"/>
  <c r="O6571" i="8" s="1"/>
  <c r="H6571" i="8"/>
  <c r="M6571" i="8" s="1"/>
  <c r="G6571" i="8"/>
  <c r="L6571" i="8" s="1"/>
  <c r="F6571" i="8"/>
  <c r="K6571" i="8" s="1"/>
  <c r="I6551" i="8"/>
  <c r="N6551" i="8" s="1"/>
  <c r="G6551" i="8"/>
  <c r="L6551" i="8" s="1"/>
  <c r="F6551" i="8"/>
  <c r="K6551" i="8" s="1"/>
  <c r="J6551" i="8"/>
  <c r="O6551" i="8" s="1"/>
  <c r="H6551" i="8"/>
  <c r="M6551" i="8" s="1"/>
  <c r="J6530" i="8"/>
  <c r="O6530" i="8" s="1"/>
  <c r="F6530" i="8"/>
  <c r="K6530" i="8" s="1"/>
  <c r="G6530" i="8"/>
  <c r="L6530" i="8" s="1"/>
  <c r="I6530" i="8"/>
  <c r="N6530" i="8" s="1"/>
  <c r="H6530" i="8"/>
  <c r="M6530" i="8" s="1"/>
  <c r="H6514" i="8"/>
  <c r="M6514" i="8" s="1"/>
  <c r="G6514" i="8"/>
  <c r="L6514" i="8" s="1"/>
  <c r="F6514" i="8"/>
  <c r="K6514" i="8" s="1"/>
  <c r="J6514" i="8"/>
  <c r="O6514" i="8" s="1"/>
  <c r="I6514" i="8"/>
  <c r="N6514" i="8" s="1"/>
  <c r="I6491" i="8"/>
  <c r="N6491" i="8" s="1"/>
  <c r="J6491" i="8"/>
  <c r="O6491" i="8" s="1"/>
  <c r="H6491" i="8"/>
  <c r="M6491" i="8" s="1"/>
  <c r="G6491" i="8"/>
  <c r="L6491" i="8" s="1"/>
  <c r="F6491" i="8"/>
  <c r="K6491" i="8" s="1"/>
  <c r="I6471" i="8"/>
  <c r="N6471" i="8" s="1"/>
  <c r="J6471" i="8"/>
  <c r="O6471" i="8" s="1"/>
  <c r="H6471" i="8"/>
  <c r="M6471" i="8" s="1"/>
  <c r="G6471" i="8"/>
  <c r="L6471" i="8" s="1"/>
  <c r="F6471" i="8"/>
  <c r="K6471" i="8" s="1"/>
  <c r="J6452" i="8"/>
  <c r="O6452" i="8" s="1"/>
  <c r="I6452" i="8"/>
  <c r="N6452" i="8" s="1"/>
  <c r="H6452" i="8"/>
  <c r="M6452" i="8" s="1"/>
  <c r="G6452" i="8"/>
  <c r="L6452" i="8" s="1"/>
  <c r="F6452" i="8"/>
  <c r="K6452" i="8" s="1"/>
  <c r="H6432" i="8"/>
  <c r="M6432" i="8" s="1"/>
  <c r="J6432" i="8"/>
  <c r="O6432" i="8" s="1"/>
  <c r="I6432" i="8"/>
  <c r="N6432" i="8" s="1"/>
  <c r="F6432" i="8"/>
  <c r="K6432" i="8" s="1"/>
  <c r="G6432" i="8"/>
  <c r="L6432" i="8" s="1"/>
  <c r="J6410" i="8"/>
  <c r="O6410" i="8" s="1"/>
  <c r="F6410" i="8"/>
  <c r="K6410" i="8" s="1"/>
  <c r="I6410" i="8"/>
  <c r="N6410" i="8" s="1"/>
  <c r="H6410" i="8"/>
  <c r="M6410" i="8" s="1"/>
  <c r="G6410" i="8"/>
  <c r="L6410" i="8" s="1"/>
  <c r="F6392" i="8"/>
  <c r="K6392" i="8" s="1"/>
  <c r="J6392" i="8"/>
  <c r="O6392" i="8" s="1"/>
  <c r="I6392" i="8"/>
  <c r="N6392" i="8" s="1"/>
  <c r="H6392" i="8"/>
  <c r="M6392" i="8" s="1"/>
  <c r="G6392" i="8"/>
  <c r="L6392" i="8" s="1"/>
  <c r="G6373" i="8"/>
  <c r="L6373" i="8" s="1"/>
  <c r="H6373" i="8"/>
  <c r="M6373" i="8" s="1"/>
  <c r="J6373" i="8"/>
  <c r="O6373" i="8" s="1"/>
  <c r="I6373" i="8"/>
  <c r="N6373" i="8" s="1"/>
  <c r="F6373" i="8"/>
  <c r="K6373" i="8" s="1"/>
  <c r="J6350" i="8"/>
  <c r="O6350" i="8" s="1"/>
  <c r="F6350" i="8"/>
  <c r="K6350" i="8" s="1"/>
  <c r="I6350" i="8"/>
  <c r="N6350" i="8" s="1"/>
  <c r="H6350" i="8"/>
  <c r="M6350" i="8" s="1"/>
  <c r="G6350" i="8"/>
  <c r="L6350" i="8" s="1"/>
  <c r="H6332" i="8"/>
  <c r="M6332" i="8" s="1"/>
  <c r="F6332" i="8"/>
  <c r="K6332" i="8" s="1"/>
  <c r="J6332" i="8"/>
  <c r="O6332" i="8" s="1"/>
  <c r="I6332" i="8"/>
  <c r="N6332" i="8" s="1"/>
  <c r="G6332" i="8"/>
  <c r="L6332" i="8" s="1"/>
  <c r="J6310" i="8"/>
  <c r="O6310" i="8" s="1"/>
  <c r="F6310" i="8"/>
  <c r="K6310" i="8" s="1"/>
  <c r="I6310" i="8"/>
  <c r="N6310" i="8" s="1"/>
  <c r="H6310" i="8"/>
  <c r="M6310" i="8" s="1"/>
  <c r="G6310" i="8"/>
  <c r="L6310" i="8" s="1"/>
  <c r="J6293" i="8"/>
  <c r="O6293" i="8" s="1"/>
  <c r="H6293" i="8"/>
  <c r="M6293" i="8" s="1"/>
  <c r="G6293" i="8"/>
  <c r="L6293" i="8" s="1"/>
  <c r="F6293" i="8"/>
  <c r="K6293" i="8" s="1"/>
  <c r="I6293" i="8"/>
  <c r="N6293" i="8" s="1"/>
  <c r="J6273" i="8"/>
  <c r="O6273" i="8" s="1"/>
  <c r="I6273" i="8"/>
  <c r="N6273" i="8" s="1"/>
  <c r="H6273" i="8"/>
  <c r="M6273" i="8" s="1"/>
  <c r="G6273" i="8"/>
  <c r="L6273" i="8" s="1"/>
  <c r="F6273" i="8"/>
  <c r="K6273" i="8" s="1"/>
  <c r="G6252" i="8"/>
  <c r="L6252" i="8" s="1"/>
  <c r="H6252" i="8"/>
  <c r="M6252" i="8" s="1"/>
  <c r="F6252" i="8"/>
  <c r="K6252" i="8" s="1"/>
  <c r="J6252" i="8"/>
  <c r="O6252" i="8" s="1"/>
  <c r="I6252" i="8"/>
  <c r="N6252" i="8" s="1"/>
  <c r="J6235" i="8"/>
  <c r="O6235" i="8" s="1"/>
  <c r="I6235" i="8"/>
  <c r="N6235" i="8" s="1"/>
  <c r="F6235" i="8"/>
  <c r="K6235" i="8" s="1"/>
  <c r="H6235" i="8"/>
  <c r="M6235" i="8" s="1"/>
  <c r="G6235" i="8"/>
  <c r="L6235" i="8" s="1"/>
  <c r="F6213" i="8"/>
  <c r="K6213" i="8" s="1"/>
  <c r="J6213" i="8"/>
  <c r="O6213" i="8" s="1"/>
  <c r="I6213" i="8"/>
  <c r="N6213" i="8" s="1"/>
  <c r="H6213" i="8"/>
  <c r="M6213" i="8" s="1"/>
  <c r="G6213" i="8"/>
  <c r="L6213" i="8" s="1"/>
  <c r="J6192" i="8"/>
  <c r="O6192" i="8" s="1"/>
  <c r="I6192" i="8"/>
  <c r="N6192" i="8" s="1"/>
  <c r="H6192" i="8"/>
  <c r="M6192" i="8" s="1"/>
  <c r="G6192" i="8"/>
  <c r="L6192" i="8" s="1"/>
  <c r="F6192" i="8"/>
  <c r="K6192" i="8" s="1"/>
  <c r="I6172" i="8"/>
  <c r="N6172" i="8" s="1"/>
  <c r="H6172" i="8"/>
  <c r="M6172" i="8" s="1"/>
  <c r="G6172" i="8"/>
  <c r="L6172" i="8" s="1"/>
  <c r="F6172" i="8"/>
  <c r="K6172" i="8" s="1"/>
  <c r="J6172" i="8"/>
  <c r="O6172" i="8" s="1"/>
  <c r="J6152" i="8"/>
  <c r="O6152" i="8" s="1"/>
  <c r="I6152" i="8"/>
  <c r="N6152" i="8" s="1"/>
  <c r="H6152" i="8"/>
  <c r="M6152" i="8" s="1"/>
  <c r="G6152" i="8"/>
  <c r="L6152" i="8" s="1"/>
  <c r="F6152" i="8"/>
  <c r="K6152" i="8" s="1"/>
  <c r="I6130" i="8"/>
  <c r="N6130" i="8" s="1"/>
  <c r="J6130" i="8"/>
  <c r="O6130" i="8" s="1"/>
  <c r="H6130" i="8"/>
  <c r="M6130" i="8" s="1"/>
  <c r="G6130" i="8"/>
  <c r="L6130" i="8" s="1"/>
  <c r="F6130" i="8"/>
  <c r="K6130" i="8" s="1"/>
  <c r="G6114" i="8"/>
  <c r="L6114" i="8" s="1"/>
  <c r="J6114" i="8"/>
  <c r="O6114" i="8" s="1"/>
  <c r="I6114" i="8"/>
  <c r="N6114" i="8" s="1"/>
  <c r="H6114" i="8"/>
  <c r="M6114" i="8" s="1"/>
  <c r="F6114" i="8"/>
  <c r="K6114" i="8" s="1"/>
  <c r="J6094" i="8"/>
  <c r="O6094" i="8" s="1"/>
  <c r="I6094" i="8"/>
  <c r="N6094" i="8" s="1"/>
  <c r="H6094" i="8"/>
  <c r="M6094" i="8" s="1"/>
  <c r="G6094" i="8"/>
  <c r="L6094" i="8" s="1"/>
  <c r="F6094" i="8"/>
  <c r="K6094" i="8" s="1"/>
  <c r="H6073" i="8"/>
  <c r="M6073" i="8" s="1"/>
  <c r="G6073" i="8"/>
  <c r="L6073" i="8" s="1"/>
  <c r="F6073" i="8"/>
  <c r="K6073" i="8" s="1"/>
  <c r="J6073" i="8"/>
  <c r="O6073" i="8" s="1"/>
  <c r="I6073" i="8"/>
  <c r="N6073" i="8" s="1"/>
  <c r="J6053" i="8"/>
  <c r="O6053" i="8" s="1"/>
  <c r="I6053" i="8"/>
  <c r="N6053" i="8" s="1"/>
  <c r="H6053" i="8"/>
  <c r="M6053" i="8" s="1"/>
  <c r="G6053" i="8"/>
  <c r="L6053" i="8" s="1"/>
  <c r="F6053" i="8"/>
  <c r="K6053" i="8" s="1"/>
  <c r="H6031" i="8"/>
  <c r="M6031" i="8" s="1"/>
  <c r="F6031" i="8"/>
  <c r="K6031" i="8" s="1"/>
  <c r="J6031" i="8"/>
  <c r="O6031" i="8" s="1"/>
  <c r="I6031" i="8"/>
  <c r="N6031" i="8" s="1"/>
  <c r="G6031" i="8"/>
  <c r="L6031" i="8" s="1"/>
  <c r="G6014" i="8"/>
  <c r="L6014" i="8" s="1"/>
  <c r="F6014" i="8"/>
  <c r="K6014" i="8" s="1"/>
  <c r="J6014" i="8"/>
  <c r="O6014" i="8" s="1"/>
  <c r="I6014" i="8"/>
  <c r="N6014" i="8" s="1"/>
  <c r="H6014" i="8"/>
  <c r="M6014" i="8" s="1"/>
  <c r="H5993" i="8"/>
  <c r="M5993" i="8" s="1"/>
  <c r="G5993" i="8"/>
  <c r="L5993" i="8" s="1"/>
  <c r="F5993" i="8"/>
  <c r="K5993" i="8" s="1"/>
  <c r="J5993" i="8"/>
  <c r="O5993" i="8" s="1"/>
  <c r="I5993" i="8"/>
  <c r="N5993" i="8" s="1"/>
  <c r="I5974" i="8"/>
  <c r="N5974" i="8" s="1"/>
  <c r="J5974" i="8"/>
  <c r="O5974" i="8" s="1"/>
  <c r="H5974" i="8"/>
  <c r="M5974" i="8" s="1"/>
  <c r="G5974" i="8"/>
  <c r="L5974" i="8" s="1"/>
  <c r="F5974" i="8"/>
  <c r="K5974" i="8" s="1"/>
  <c r="H5951" i="8"/>
  <c r="M5951" i="8" s="1"/>
  <c r="J5951" i="8"/>
  <c r="O5951" i="8" s="1"/>
  <c r="I5951" i="8"/>
  <c r="N5951" i="8" s="1"/>
  <c r="G5951" i="8"/>
  <c r="L5951" i="8" s="1"/>
  <c r="F5951" i="8"/>
  <c r="K5951" i="8" s="1"/>
  <c r="J5935" i="8"/>
  <c r="O5935" i="8" s="1"/>
  <c r="I5935" i="8"/>
  <c r="N5935" i="8" s="1"/>
  <c r="H5935" i="8"/>
  <c r="M5935" i="8" s="1"/>
  <c r="G5935" i="8"/>
  <c r="L5935" i="8" s="1"/>
  <c r="F5935" i="8"/>
  <c r="K5935" i="8" s="1"/>
  <c r="G5913" i="8"/>
  <c r="L5913" i="8" s="1"/>
  <c r="F5913" i="8"/>
  <c r="K5913" i="8" s="1"/>
  <c r="J5913" i="8"/>
  <c r="O5913" i="8" s="1"/>
  <c r="I5913" i="8"/>
  <c r="N5913" i="8" s="1"/>
  <c r="H5913" i="8"/>
  <c r="M5913" i="8" s="1"/>
  <c r="J5892" i="8"/>
  <c r="O5892" i="8" s="1"/>
  <c r="I5892" i="8"/>
  <c r="N5892" i="8" s="1"/>
  <c r="H5892" i="8"/>
  <c r="M5892" i="8" s="1"/>
  <c r="G5892" i="8"/>
  <c r="L5892" i="8" s="1"/>
  <c r="F5892" i="8"/>
  <c r="K5892" i="8" s="1"/>
  <c r="H5872" i="8"/>
  <c r="M5872" i="8" s="1"/>
  <c r="G5872" i="8"/>
  <c r="L5872" i="8" s="1"/>
  <c r="F5872" i="8"/>
  <c r="K5872" i="8" s="1"/>
  <c r="J5872" i="8"/>
  <c r="O5872" i="8" s="1"/>
  <c r="I5872" i="8"/>
  <c r="N5872" i="8" s="1"/>
  <c r="H5850" i="8"/>
  <c r="M5850" i="8" s="1"/>
  <c r="J5850" i="8"/>
  <c r="O5850" i="8" s="1"/>
  <c r="I5850" i="8"/>
  <c r="N5850" i="8" s="1"/>
  <c r="G5850" i="8"/>
  <c r="L5850" i="8" s="1"/>
  <c r="F5850" i="8"/>
  <c r="K5850" i="8" s="1"/>
  <c r="H5830" i="8"/>
  <c r="M5830" i="8" s="1"/>
  <c r="J5830" i="8"/>
  <c r="O5830" i="8" s="1"/>
  <c r="I5830" i="8"/>
  <c r="N5830" i="8" s="1"/>
  <c r="F5830" i="8"/>
  <c r="K5830" i="8" s="1"/>
  <c r="G5830" i="8"/>
  <c r="L5830" i="8" s="1"/>
  <c r="G5813" i="8"/>
  <c r="L5813" i="8" s="1"/>
  <c r="F5813" i="8"/>
  <c r="K5813" i="8" s="1"/>
  <c r="J5813" i="8"/>
  <c r="O5813" i="8" s="1"/>
  <c r="I5813" i="8"/>
  <c r="N5813" i="8" s="1"/>
  <c r="H5813" i="8"/>
  <c r="M5813" i="8" s="1"/>
  <c r="J5792" i="8"/>
  <c r="O5792" i="8" s="1"/>
  <c r="I5792" i="8"/>
  <c r="N5792" i="8" s="1"/>
  <c r="H5792" i="8"/>
  <c r="M5792" i="8" s="1"/>
  <c r="G5792" i="8"/>
  <c r="L5792" i="8" s="1"/>
  <c r="F5792" i="8"/>
  <c r="K5792" i="8" s="1"/>
  <c r="G5773" i="8"/>
  <c r="L5773" i="8" s="1"/>
  <c r="F5773" i="8"/>
  <c r="K5773" i="8" s="1"/>
  <c r="I5773" i="8"/>
  <c r="N5773" i="8" s="1"/>
  <c r="J5773" i="8"/>
  <c r="O5773" i="8" s="1"/>
  <c r="H5773" i="8"/>
  <c r="M5773" i="8" s="1"/>
  <c r="J5751" i="8"/>
  <c r="O5751" i="8" s="1"/>
  <c r="I5751" i="8"/>
  <c r="N5751" i="8" s="1"/>
  <c r="H5751" i="8"/>
  <c r="M5751" i="8" s="1"/>
  <c r="G5751" i="8"/>
  <c r="L5751" i="8" s="1"/>
  <c r="F5751" i="8"/>
  <c r="K5751" i="8" s="1"/>
  <c r="I5732" i="8"/>
  <c r="N5732" i="8" s="1"/>
  <c r="J5732" i="8"/>
  <c r="O5732" i="8" s="1"/>
  <c r="H5732" i="8"/>
  <c r="M5732" i="8" s="1"/>
  <c r="G5732" i="8"/>
  <c r="L5732" i="8" s="1"/>
  <c r="F5732" i="8"/>
  <c r="K5732" i="8" s="1"/>
  <c r="J5712" i="8"/>
  <c r="O5712" i="8" s="1"/>
  <c r="F5712" i="8"/>
  <c r="K5712" i="8" s="1"/>
  <c r="H5712" i="8"/>
  <c r="M5712" i="8" s="1"/>
  <c r="I5712" i="8"/>
  <c r="N5712" i="8" s="1"/>
  <c r="G5712" i="8"/>
  <c r="L5712" i="8" s="1"/>
  <c r="G5693" i="8"/>
  <c r="L5693" i="8" s="1"/>
  <c r="F5693" i="8"/>
  <c r="K5693" i="8" s="1"/>
  <c r="I5693" i="8"/>
  <c r="N5693" i="8" s="1"/>
  <c r="H5693" i="8"/>
  <c r="M5693" i="8" s="1"/>
  <c r="J5693" i="8"/>
  <c r="O5693" i="8" s="1"/>
  <c r="H5670" i="8"/>
  <c r="M5670" i="8" s="1"/>
  <c r="I5670" i="8"/>
  <c r="N5670" i="8" s="1"/>
  <c r="F5670" i="8"/>
  <c r="K5670" i="8" s="1"/>
  <c r="J5670" i="8"/>
  <c r="O5670" i="8" s="1"/>
  <c r="G5670" i="8"/>
  <c r="L5670" i="8" s="1"/>
  <c r="J5654" i="8"/>
  <c r="O5654" i="8" s="1"/>
  <c r="F5654" i="8"/>
  <c r="K5654" i="8" s="1"/>
  <c r="G5654" i="8"/>
  <c r="L5654" i="8" s="1"/>
  <c r="H5654" i="8"/>
  <c r="M5654" i="8" s="1"/>
  <c r="I5654" i="8"/>
  <c r="N5654" i="8" s="1"/>
  <c r="J5632" i="8"/>
  <c r="O5632" i="8" s="1"/>
  <c r="F5632" i="8"/>
  <c r="K5632" i="8" s="1"/>
  <c r="I5632" i="8"/>
  <c r="N5632" i="8" s="1"/>
  <c r="H5632" i="8"/>
  <c r="M5632" i="8" s="1"/>
  <c r="G5632" i="8"/>
  <c r="L5632" i="8" s="1"/>
  <c r="J5613" i="8"/>
  <c r="O5613" i="8" s="1"/>
  <c r="I5613" i="8"/>
  <c r="N5613" i="8" s="1"/>
  <c r="H5613" i="8"/>
  <c r="M5613" i="8" s="1"/>
  <c r="G5613" i="8"/>
  <c r="L5613" i="8" s="1"/>
  <c r="F5613" i="8"/>
  <c r="K5613" i="8" s="1"/>
  <c r="G5591" i="8"/>
  <c r="L5591" i="8" s="1"/>
  <c r="F5591" i="8"/>
  <c r="K5591" i="8" s="1"/>
  <c r="J5591" i="8"/>
  <c r="O5591" i="8" s="1"/>
  <c r="I5591" i="8"/>
  <c r="N5591" i="8" s="1"/>
  <c r="H5591" i="8"/>
  <c r="M5591" i="8" s="1"/>
  <c r="I5573" i="8"/>
  <c r="N5573" i="8" s="1"/>
  <c r="G5573" i="8"/>
  <c r="L5573" i="8" s="1"/>
  <c r="F5573" i="8"/>
  <c r="K5573" i="8" s="1"/>
  <c r="J5573" i="8"/>
  <c r="O5573" i="8" s="1"/>
  <c r="H5573" i="8"/>
  <c r="M5573" i="8" s="1"/>
  <c r="I5553" i="8"/>
  <c r="N5553" i="8" s="1"/>
  <c r="H5553" i="8"/>
  <c r="M5553" i="8" s="1"/>
  <c r="G5553" i="8"/>
  <c r="L5553" i="8" s="1"/>
  <c r="F5553" i="8"/>
  <c r="K5553" i="8" s="1"/>
  <c r="J5553" i="8"/>
  <c r="O5553" i="8" s="1"/>
  <c r="J5532" i="8"/>
  <c r="O5532" i="8" s="1"/>
  <c r="I5532" i="8"/>
  <c r="N5532" i="8" s="1"/>
  <c r="H5532" i="8"/>
  <c r="M5532" i="8" s="1"/>
  <c r="G5532" i="8"/>
  <c r="L5532" i="8" s="1"/>
  <c r="F5532" i="8"/>
  <c r="K5532" i="8" s="1"/>
  <c r="J5512" i="8"/>
  <c r="O5512" i="8" s="1"/>
  <c r="F5512" i="8"/>
  <c r="K5512" i="8" s="1"/>
  <c r="G5512" i="8"/>
  <c r="L5512" i="8" s="1"/>
  <c r="I5512" i="8"/>
  <c r="N5512" i="8" s="1"/>
  <c r="H5512" i="8"/>
  <c r="M5512" i="8" s="1"/>
  <c r="H5490" i="8"/>
  <c r="M5490" i="8" s="1"/>
  <c r="J5490" i="8"/>
  <c r="O5490" i="8" s="1"/>
  <c r="I5490" i="8"/>
  <c r="N5490" i="8" s="1"/>
  <c r="G5490" i="8"/>
  <c r="L5490" i="8" s="1"/>
  <c r="F5490" i="8"/>
  <c r="K5490" i="8" s="1"/>
  <c r="I5472" i="8"/>
  <c r="N5472" i="8" s="1"/>
  <c r="H5472" i="8"/>
  <c r="M5472" i="8" s="1"/>
  <c r="G5472" i="8"/>
  <c r="L5472" i="8" s="1"/>
  <c r="F5472" i="8"/>
  <c r="K5472" i="8" s="1"/>
  <c r="J5472" i="8"/>
  <c r="O5472" i="8" s="1"/>
  <c r="I5452" i="8"/>
  <c r="N5452" i="8" s="1"/>
  <c r="H5452" i="8"/>
  <c r="M5452" i="8" s="1"/>
  <c r="G5452" i="8"/>
  <c r="L5452" i="8" s="1"/>
  <c r="F5452" i="8"/>
  <c r="K5452" i="8" s="1"/>
  <c r="J5452" i="8"/>
  <c r="O5452" i="8" s="1"/>
  <c r="I5432" i="8"/>
  <c r="N5432" i="8" s="1"/>
  <c r="H5432" i="8"/>
  <c r="M5432" i="8" s="1"/>
  <c r="G5432" i="8"/>
  <c r="L5432" i="8" s="1"/>
  <c r="F5432" i="8"/>
  <c r="K5432" i="8" s="1"/>
  <c r="J5432" i="8"/>
  <c r="O5432" i="8" s="1"/>
  <c r="J5414" i="8"/>
  <c r="O5414" i="8" s="1"/>
  <c r="I5414" i="8"/>
  <c r="N5414" i="8" s="1"/>
  <c r="H5414" i="8"/>
  <c r="M5414" i="8" s="1"/>
  <c r="G5414" i="8"/>
  <c r="L5414" i="8" s="1"/>
  <c r="F5414" i="8"/>
  <c r="K5414" i="8" s="1"/>
  <c r="J5393" i="8"/>
  <c r="O5393" i="8" s="1"/>
  <c r="I5393" i="8"/>
  <c r="N5393" i="8" s="1"/>
  <c r="H5393" i="8"/>
  <c r="M5393" i="8" s="1"/>
  <c r="G5393" i="8"/>
  <c r="L5393" i="8" s="1"/>
  <c r="F5393" i="8"/>
  <c r="K5393" i="8" s="1"/>
  <c r="F5371" i="8"/>
  <c r="K5371" i="8" s="1"/>
  <c r="J5371" i="8"/>
  <c r="O5371" i="8" s="1"/>
  <c r="I5371" i="8"/>
  <c r="N5371" i="8" s="1"/>
  <c r="H5371" i="8"/>
  <c r="M5371" i="8" s="1"/>
  <c r="G5371" i="8"/>
  <c r="L5371" i="8" s="1"/>
  <c r="J5354" i="8"/>
  <c r="O5354" i="8" s="1"/>
  <c r="I5354" i="8"/>
  <c r="N5354" i="8" s="1"/>
  <c r="H5354" i="8"/>
  <c r="M5354" i="8" s="1"/>
  <c r="G5354" i="8"/>
  <c r="L5354" i="8" s="1"/>
  <c r="F5354" i="8"/>
  <c r="K5354" i="8" s="1"/>
  <c r="F5331" i="8"/>
  <c r="K5331" i="8" s="1"/>
  <c r="H5331" i="8"/>
  <c r="M5331" i="8" s="1"/>
  <c r="J5331" i="8"/>
  <c r="O5331" i="8" s="1"/>
  <c r="I5331" i="8"/>
  <c r="N5331" i="8" s="1"/>
  <c r="G5331" i="8"/>
  <c r="L5331" i="8" s="1"/>
  <c r="F5311" i="8"/>
  <c r="K5311" i="8" s="1"/>
  <c r="H5311" i="8"/>
  <c r="M5311" i="8" s="1"/>
  <c r="J5311" i="8"/>
  <c r="O5311" i="8" s="1"/>
  <c r="I5311" i="8"/>
  <c r="N5311" i="8" s="1"/>
  <c r="G5311" i="8"/>
  <c r="L5311" i="8" s="1"/>
  <c r="I5292" i="8"/>
  <c r="N5292" i="8" s="1"/>
  <c r="H5292" i="8"/>
  <c r="M5292" i="8" s="1"/>
  <c r="G5292" i="8"/>
  <c r="L5292" i="8" s="1"/>
  <c r="F5292" i="8"/>
  <c r="K5292" i="8" s="1"/>
  <c r="J5292" i="8"/>
  <c r="O5292" i="8" s="1"/>
  <c r="I5272" i="8"/>
  <c r="N5272" i="8" s="1"/>
  <c r="H5272" i="8"/>
  <c r="M5272" i="8" s="1"/>
  <c r="G5272" i="8"/>
  <c r="L5272" i="8" s="1"/>
  <c r="F5272" i="8"/>
  <c r="K5272" i="8" s="1"/>
  <c r="J5272" i="8"/>
  <c r="O5272" i="8" s="1"/>
  <c r="I5252" i="8"/>
  <c r="N5252" i="8" s="1"/>
  <c r="H5252" i="8"/>
  <c r="M5252" i="8" s="1"/>
  <c r="G5252" i="8"/>
  <c r="L5252" i="8" s="1"/>
  <c r="F5252" i="8"/>
  <c r="K5252" i="8" s="1"/>
  <c r="J5252" i="8"/>
  <c r="O5252" i="8" s="1"/>
  <c r="I5232" i="8"/>
  <c r="N5232" i="8" s="1"/>
  <c r="H5232" i="8"/>
  <c r="M5232" i="8" s="1"/>
  <c r="G5232" i="8"/>
  <c r="L5232" i="8" s="1"/>
  <c r="F5232" i="8"/>
  <c r="K5232" i="8" s="1"/>
  <c r="J5232" i="8"/>
  <c r="O5232" i="8" s="1"/>
  <c r="I5212" i="8"/>
  <c r="N5212" i="8" s="1"/>
  <c r="H5212" i="8"/>
  <c r="M5212" i="8" s="1"/>
  <c r="G5212" i="8"/>
  <c r="L5212" i="8" s="1"/>
  <c r="F5212" i="8"/>
  <c r="K5212" i="8" s="1"/>
  <c r="J5212" i="8"/>
  <c r="O5212" i="8" s="1"/>
  <c r="I5192" i="8"/>
  <c r="N5192" i="8" s="1"/>
  <c r="H5192" i="8"/>
  <c r="M5192" i="8" s="1"/>
  <c r="G5192" i="8"/>
  <c r="L5192" i="8" s="1"/>
  <c r="F5192" i="8"/>
  <c r="K5192" i="8" s="1"/>
  <c r="J5192" i="8"/>
  <c r="O5192" i="8" s="1"/>
  <c r="F5171" i="8"/>
  <c r="K5171" i="8" s="1"/>
  <c r="J5171" i="8"/>
  <c r="O5171" i="8" s="1"/>
  <c r="I5171" i="8"/>
  <c r="N5171" i="8" s="1"/>
  <c r="H5171" i="8"/>
  <c r="M5171" i="8" s="1"/>
  <c r="G5171" i="8"/>
  <c r="L5171" i="8" s="1"/>
  <c r="H5155" i="8"/>
  <c r="M5155" i="8" s="1"/>
  <c r="J5155" i="8"/>
  <c r="O5155" i="8" s="1"/>
  <c r="I5155" i="8"/>
  <c r="N5155" i="8" s="1"/>
  <c r="G5155" i="8"/>
  <c r="L5155" i="8" s="1"/>
  <c r="F5155" i="8"/>
  <c r="K5155" i="8" s="1"/>
  <c r="F5131" i="8"/>
  <c r="K5131" i="8" s="1"/>
  <c r="H5131" i="8"/>
  <c r="M5131" i="8" s="1"/>
  <c r="I5131" i="8"/>
  <c r="N5131" i="8" s="1"/>
  <c r="G5131" i="8"/>
  <c r="L5131" i="8" s="1"/>
  <c r="J5131" i="8"/>
  <c r="O5131" i="8" s="1"/>
  <c r="J5114" i="8"/>
  <c r="O5114" i="8" s="1"/>
  <c r="I5114" i="8"/>
  <c r="N5114" i="8" s="1"/>
  <c r="H5114" i="8"/>
  <c r="M5114" i="8" s="1"/>
  <c r="G5114" i="8"/>
  <c r="L5114" i="8" s="1"/>
  <c r="F5114" i="8"/>
  <c r="K5114" i="8" s="1"/>
  <c r="J5094" i="8"/>
  <c r="O5094" i="8" s="1"/>
  <c r="I5094" i="8"/>
  <c r="N5094" i="8" s="1"/>
  <c r="H5094" i="8"/>
  <c r="M5094" i="8" s="1"/>
  <c r="G5094" i="8"/>
  <c r="L5094" i="8" s="1"/>
  <c r="F5094" i="8"/>
  <c r="K5094" i="8" s="1"/>
  <c r="F5071" i="8"/>
  <c r="K5071" i="8" s="1"/>
  <c r="J5071" i="8"/>
  <c r="O5071" i="8" s="1"/>
  <c r="I5071" i="8"/>
  <c r="N5071" i="8" s="1"/>
  <c r="H5071" i="8"/>
  <c r="M5071" i="8" s="1"/>
  <c r="G5071" i="8"/>
  <c r="L5071" i="8" s="1"/>
  <c r="J5054" i="8"/>
  <c r="O5054" i="8" s="1"/>
  <c r="I5054" i="8"/>
  <c r="N5054" i="8" s="1"/>
  <c r="H5054" i="8"/>
  <c r="M5054" i="8" s="1"/>
  <c r="G5054" i="8"/>
  <c r="L5054" i="8" s="1"/>
  <c r="F5054" i="8"/>
  <c r="K5054" i="8" s="1"/>
  <c r="I5032" i="8"/>
  <c r="N5032" i="8" s="1"/>
  <c r="H5032" i="8"/>
  <c r="M5032" i="8" s="1"/>
  <c r="G5032" i="8"/>
  <c r="L5032" i="8" s="1"/>
  <c r="F5032" i="8"/>
  <c r="K5032" i="8" s="1"/>
  <c r="J5032" i="8"/>
  <c r="O5032" i="8" s="1"/>
  <c r="I5012" i="8"/>
  <c r="N5012" i="8" s="1"/>
  <c r="H5012" i="8"/>
  <c r="M5012" i="8" s="1"/>
  <c r="G5012" i="8"/>
  <c r="L5012" i="8" s="1"/>
  <c r="F5012" i="8"/>
  <c r="K5012" i="8" s="1"/>
  <c r="J5012" i="8"/>
  <c r="O5012" i="8" s="1"/>
  <c r="F4991" i="8"/>
  <c r="K4991" i="8" s="1"/>
  <c r="H4991" i="8"/>
  <c r="M4991" i="8" s="1"/>
  <c r="J4991" i="8"/>
  <c r="O4991" i="8" s="1"/>
  <c r="I4991" i="8"/>
  <c r="N4991" i="8" s="1"/>
  <c r="G4991" i="8"/>
  <c r="L4991" i="8" s="1"/>
  <c r="F4971" i="8"/>
  <c r="K4971" i="8" s="1"/>
  <c r="J4971" i="8"/>
  <c r="O4971" i="8" s="1"/>
  <c r="I4971" i="8"/>
  <c r="N4971" i="8" s="1"/>
  <c r="H4971" i="8"/>
  <c r="M4971" i="8" s="1"/>
  <c r="G4971" i="8"/>
  <c r="L4971" i="8" s="1"/>
  <c r="I4952" i="8"/>
  <c r="N4952" i="8" s="1"/>
  <c r="H4952" i="8"/>
  <c r="M4952" i="8" s="1"/>
  <c r="G4952" i="8"/>
  <c r="L4952" i="8" s="1"/>
  <c r="F4952" i="8"/>
  <c r="K4952" i="8" s="1"/>
  <c r="J4952" i="8"/>
  <c r="O4952" i="8" s="1"/>
  <c r="I4932" i="8"/>
  <c r="N4932" i="8" s="1"/>
  <c r="H4932" i="8"/>
  <c r="M4932" i="8" s="1"/>
  <c r="G4932" i="8"/>
  <c r="L4932" i="8" s="1"/>
  <c r="F4932" i="8"/>
  <c r="K4932" i="8" s="1"/>
  <c r="J4932" i="8"/>
  <c r="O4932" i="8" s="1"/>
  <c r="I4912" i="8"/>
  <c r="N4912" i="8" s="1"/>
  <c r="H4912" i="8"/>
  <c r="M4912" i="8" s="1"/>
  <c r="G4912" i="8"/>
  <c r="L4912" i="8" s="1"/>
  <c r="F4912" i="8"/>
  <c r="K4912" i="8" s="1"/>
  <c r="J4912" i="8"/>
  <c r="O4912" i="8" s="1"/>
  <c r="J4894" i="8"/>
  <c r="O4894" i="8" s="1"/>
  <c r="I4894" i="8"/>
  <c r="N4894" i="8" s="1"/>
  <c r="H4894" i="8"/>
  <c r="M4894" i="8" s="1"/>
  <c r="G4894" i="8"/>
  <c r="L4894" i="8" s="1"/>
  <c r="F4894" i="8"/>
  <c r="K4894" i="8" s="1"/>
  <c r="I4872" i="8"/>
  <c r="N4872" i="8" s="1"/>
  <c r="H4872" i="8"/>
  <c r="M4872" i="8" s="1"/>
  <c r="G4872" i="8"/>
  <c r="L4872" i="8" s="1"/>
  <c r="F4872" i="8"/>
  <c r="K4872" i="8" s="1"/>
  <c r="J4872" i="8"/>
  <c r="O4872" i="8" s="1"/>
  <c r="I4852" i="8"/>
  <c r="N4852" i="8" s="1"/>
  <c r="H4852" i="8"/>
  <c r="M4852" i="8" s="1"/>
  <c r="G4852" i="8"/>
  <c r="L4852" i="8" s="1"/>
  <c r="F4852" i="8"/>
  <c r="K4852" i="8" s="1"/>
  <c r="J4852" i="8"/>
  <c r="O4852" i="8" s="1"/>
  <c r="F4831" i="8"/>
  <c r="K4831" i="8" s="1"/>
  <c r="H4831" i="8"/>
  <c r="M4831" i="8" s="1"/>
  <c r="J4831" i="8"/>
  <c r="O4831" i="8" s="1"/>
  <c r="I4831" i="8"/>
  <c r="N4831" i="8" s="1"/>
  <c r="G4831" i="8"/>
  <c r="L4831" i="8" s="1"/>
  <c r="F4811" i="8"/>
  <c r="K4811" i="8" s="1"/>
  <c r="J4811" i="8"/>
  <c r="O4811" i="8" s="1"/>
  <c r="I4811" i="8"/>
  <c r="N4811" i="8" s="1"/>
  <c r="H4811" i="8"/>
  <c r="M4811" i="8" s="1"/>
  <c r="G4811" i="8"/>
  <c r="L4811" i="8" s="1"/>
  <c r="F4791" i="8"/>
  <c r="K4791" i="8" s="1"/>
  <c r="H4791" i="8"/>
  <c r="M4791" i="8" s="1"/>
  <c r="J4791" i="8"/>
  <c r="O4791" i="8" s="1"/>
  <c r="I4791" i="8"/>
  <c r="N4791" i="8" s="1"/>
  <c r="G4791" i="8"/>
  <c r="L4791" i="8" s="1"/>
  <c r="I4772" i="8"/>
  <c r="N4772" i="8" s="1"/>
  <c r="H4772" i="8"/>
  <c r="M4772" i="8" s="1"/>
  <c r="J4772" i="8"/>
  <c r="O4772" i="8" s="1"/>
  <c r="G4772" i="8"/>
  <c r="L4772" i="8" s="1"/>
  <c r="F4772" i="8"/>
  <c r="K4772" i="8" s="1"/>
  <c r="I4754" i="8"/>
  <c r="N4754" i="8" s="1"/>
  <c r="J4754" i="8"/>
  <c r="O4754" i="8" s="1"/>
  <c r="H4754" i="8"/>
  <c r="M4754" i="8" s="1"/>
  <c r="G4754" i="8"/>
  <c r="L4754" i="8" s="1"/>
  <c r="F4754" i="8"/>
  <c r="K4754" i="8" s="1"/>
  <c r="I4734" i="8"/>
  <c r="N4734" i="8" s="1"/>
  <c r="G4734" i="8"/>
  <c r="L4734" i="8" s="1"/>
  <c r="F4734" i="8"/>
  <c r="K4734" i="8" s="1"/>
  <c r="J4734" i="8"/>
  <c r="O4734" i="8" s="1"/>
  <c r="H4734" i="8"/>
  <c r="M4734" i="8" s="1"/>
  <c r="F4713" i="8"/>
  <c r="K4713" i="8" s="1"/>
  <c r="I4713" i="8"/>
  <c r="N4713" i="8" s="1"/>
  <c r="H4713" i="8"/>
  <c r="M4713" i="8" s="1"/>
  <c r="G4713" i="8"/>
  <c r="L4713" i="8" s="1"/>
  <c r="J4713" i="8"/>
  <c r="O4713" i="8" s="1"/>
  <c r="I4691" i="8"/>
  <c r="N4691" i="8" s="1"/>
  <c r="H4691" i="8"/>
  <c r="M4691" i="8" s="1"/>
  <c r="G4691" i="8"/>
  <c r="L4691" i="8" s="1"/>
  <c r="F4691" i="8"/>
  <c r="K4691" i="8" s="1"/>
  <c r="J4691" i="8"/>
  <c r="O4691" i="8" s="1"/>
  <c r="I4674" i="8"/>
  <c r="N4674" i="8" s="1"/>
  <c r="J4674" i="8"/>
  <c r="O4674" i="8" s="1"/>
  <c r="H4674" i="8"/>
  <c r="M4674" i="8" s="1"/>
  <c r="G4674" i="8"/>
  <c r="L4674" i="8" s="1"/>
  <c r="F4674" i="8"/>
  <c r="K4674" i="8" s="1"/>
  <c r="J4650" i="8"/>
  <c r="O4650" i="8" s="1"/>
  <c r="I4650" i="8"/>
  <c r="N4650" i="8" s="1"/>
  <c r="H4650" i="8"/>
  <c r="M4650" i="8" s="1"/>
  <c r="G4650" i="8"/>
  <c r="L4650" i="8" s="1"/>
  <c r="F4650" i="8"/>
  <c r="K4650" i="8" s="1"/>
  <c r="H4632" i="8"/>
  <c r="M4632" i="8" s="1"/>
  <c r="G4632" i="8"/>
  <c r="L4632" i="8" s="1"/>
  <c r="F4632" i="8"/>
  <c r="K4632" i="8" s="1"/>
  <c r="J4632" i="8"/>
  <c r="O4632" i="8" s="1"/>
  <c r="I4632" i="8"/>
  <c r="N4632" i="8" s="1"/>
  <c r="J4612" i="8"/>
  <c r="O4612" i="8" s="1"/>
  <c r="I4612" i="8"/>
  <c r="N4612" i="8" s="1"/>
  <c r="H4612" i="8"/>
  <c r="M4612" i="8" s="1"/>
  <c r="G4612" i="8"/>
  <c r="L4612" i="8" s="1"/>
  <c r="F4612" i="8"/>
  <c r="K4612" i="8" s="1"/>
  <c r="J4592" i="8"/>
  <c r="O4592" i="8" s="1"/>
  <c r="F4592" i="8"/>
  <c r="K4592" i="8" s="1"/>
  <c r="I4592" i="8"/>
  <c r="N4592" i="8" s="1"/>
  <c r="H4592" i="8"/>
  <c r="M4592" i="8" s="1"/>
  <c r="G4592" i="8"/>
  <c r="L4592" i="8" s="1"/>
  <c r="I4574" i="8"/>
  <c r="N4574" i="8" s="1"/>
  <c r="J4574" i="8"/>
  <c r="O4574" i="8" s="1"/>
  <c r="H4574" i="8"/>
  <c r="M4574" i="8" s="1"/>
  <c r="G4574" i="8"/>
  <c r="L4574" i="8" s="1"/>
  <c r="F4574" i="8"/>
  <c r="K4574" i="8" s="1"/>
  <c r="H4552" i="8"/>
  <c r="M4552" i="8" s="1"/>
  <c r="G4552" i="8"/>
  <c r="L4552" i="8" s="1"/>
  <c r="F4552" i="8"/>
  <c r="K4552" i="8" s="1"/>
  <c r="J4552" i="8"/>
  <c r="O4552" i="8" s="1"/>
  <c r="I4552" i="8"/>
  <c r="N4552" i="8" s="1"/>
  <c r="H4532" i="8"/>
  <c r="M4532" i="8" s="1"/>
  <c r="G4532" i="8"/>
  <c r="L4532" i="8" s="1"/>
  <c r="F4532" i="8"/>
  <c r="K4532" i="8" s="1"/>
  <c r="J4532" i="8"/>
  <c r="O4532" i="8" s="1"/>
  <c r="I4532" i="8"/>
  <c r="N4532" i="8" s="1"/>
  <c r="J4510" i="8"/>
  <c r="O4510" i="8" s="1"/>
  <c r="I4510" i="8"/>
  <c r="N4510" i="8" s="1"/>
  <c r="H4510" i="8"/>
  <c r="M4510" i="8" s="1"/>
  <c r="G4510" i="8"/>
  <c r="L4510" i="8" s="1"/>
  <c r="F4510" i="8"/>
  <c r="K4510" i="8" s="1"/>
  <c r="H4490" i="8"/>
  <c r="M4490" i="8" s="1"/>
  <c r="F4490" i="8"/>
  <c r="K4490" i="8" s="1"/>
  <c r="J4490" i="8"/>
  <c r="O4490" i="8" s="1"/>
  <c r="I4490" i="8"/>
  <c r="N4490" i="8" s="1"/>
  <c r="G4490" i="8"/>
  <c r="L4490" i="8" s="1"/>
  <c r="J4470" i="8"/>
  <c r="O4470" i="8" s="1"/>
  <c r="I4470" i="8"/>
  <c r="N4470" i="8" s="1"/>
  <c r="H4470" i="8"/>
  <c r="M4470" i="8" s="1"/>
  <c r="G4470" i="8"/>
  <c r="L4470" i="8" s="1"/>
  <c r="F4470" i="8"/>
  <c r="K4470" i="8" s="1"/>
  <c r="F4450" i="8"/>
  <c r="K4450" i="8" s="1"/>
  <c r="G4450" i="8"/>
  <c r="L4450" i="8" s="1"/>
  <c r="H4450" i="8"/>
  <c r="M4450" i="8" s="1"/>
  <c r="J4450" i="8"/>
  <c r="O4450" i="8" s="1"/>
  <c r="I4450" i="8"/>
  <c r="N4450" i="8" s="1"/>
  <c r="J4430" i="8"/>
  <c r="O4430" i="8" s="1"/>
  <c r="I4430" i="8"/>
  <c r="N4430" i="8" s="1"/>
  <c r="H4430" i="8"/>
  <c r="M4430" i="8" s="1"/>
  <c r="G4430" i="8"/>
  <c r="L4430" i="8" s="1"/>
  <c r="F4430" i="8"/>
  <c r="K4430" i="8" s="1"/>
  <c r="J4410" i="8"/>
  <c r="O4410" i="8" s="1"/>
  <c r="I4410" i="8"/>
  <c r="N4410" i="8" s="1"/>
  <c r="H4410" i="8"/>
  <c r="M4410" i="8" s="1"/>
  <c r="F4410" i="8"/>
  <c r="K4410" i="8" s="1"/>
  <c r="G4410" i="8"/>
  <c r="L4410" i="8" s="1"/>
  <c r="H4390" i="8"/>
  <c r="M4390" i="8" s="1"/>
  <c r="J4390" i="8"/>
  <c r="O4390" i="8" s="1"/>
  <c r="I4390" i="8"/>
  <c r="N4390" i="8" s="1"/>
  <c r="G4390" i="8"/>
  <c r="L4390" i="8" s="1"/>
  <c r="F4390" i="8"/>
  <c r="K4390" i="8" s="1"/>
  <c r="J4370" i="8"/>
  <c r="O4370" i="8" s="1"/>
  <c r="I4370" i="8"/>
  <c r="N4370" i="8" s="1"/>
  <c r="H4370" i="8"/>
  <c r="M4370" i="8" s="1"/>
  <c r="G4370" i="8"/>
  <c r="L4370" i="8" s="1"/>
  <c r="F4370" i="8"/>
  <c r="K4370" i="8" s="1"/>
  <c r="G4355" i="8"/>
  <c r="L4355" i="8" s="1"/>
  <c r="J4355" i="8"/>
  <c r="O4355" i="8" s="1"/>
  <c r="I4355" i="8"/>
  <c r="N4355" i="8" s="1"/>
  <c r="H4355" i="8"/>
  <c r="M4355" i="8" s="1"/>
  <c r="F4355" i="8"/>
  <c r="K4355" i="8" s="1"/>
  <c r="J4330" i="8"/>
  <c r="O4330" i="8" s="1"/>
  <c r="I4330" i="8"/>
  <c r="N4330" i="8" s="1"/>
  <c r="H4330" i="8"/>
  <c r="M4330" i="8" s="1"/>
  <c r="G4330" i="8"/>
  <c r="L4330" i="8" s="1"/>
  <c r="F4330" i="8"/>
  <c r="K4330" i="8" s="1"/>
  <c r="J4311" i="8"/>
  <c r="O4311" i="8" s="1"/>
  <c r="I4311" i="8"/>
  <c r="N4311" i="8" s="1"/>
  <c r="H4311" i="8"/>
  <c r="M4311" i="8" s="1"/>
  <c r="G4311" i="8"/>
  <c r="L4311" i="8" s="1"/>
  <c r="F4311" i="8"/>
  <c r="K4311" i="8" s="1"/>
  <c r="H4290" i="8"/>
  <c r="M4290" i="8" s="1"/>
  <c r="J4290" i="8"/>
  <c r="O4290" i="8" s="1"/>
  <c r="I4290" i="8"/>
  <c r="N4290" i="8" s="1"/>
  <c r="G4290" i="8"/>
  <c r="L4290" i="8" s="1"/>
  <c r="F4290" i="8"/>
  <c r="K4290" i="8" s="1"/>
  <c r="G4270" i="8"/>
  <c r="L4270" i="8" s="1"/>
  <c r="J4270" i="8"/>
  <c r="O4270" i="8" s="1"/>
  <c r="I4270" i="8"/>
  <c r="N4270" i="8" s="1"/>
  <c r="H4270" i="8"/>
  <c r="M4270" i="8" s="1"/>
  <c r="F4270" i="8"/>
  <c r="K4270" i="8" s="1"/>
  <c r="H4252" i="8"/>
  <c r="M4252" i="8" s="1"/>
  <c r="G4252" i="8"/>
  <c r="L4252" i="8" s="1"/>
  <c r="F4252" i="8"/>
  <c r="K4252" i="8" s="1"/>
  <c r="J4252" i="8"/>
  <c r="O4252" i="8" s="1"/>
  <c r="I4252" i="8"/>
  <c r="N4252" i="8" s="1"/>
  <c r="J4230" i="8"/>
  <c r="O4230" i="8" s="1"/>
  <c r="I4230" i="8"/>
  <c r="N4230" i="8" s="1"/>
  <c r="H4230" i="8"/>
  <c r="M4230" i="8" s="1"/>
  <c r="G4230" i="8"/>
  <c r="L4230" i="8" s="1"/>
  <c r="F4230" i="8"/>
  <c r="K4230" i="8" s="1"/>
  <c r="J4213" i="8"/>
  <c r="O4213" i="8" s="1"/>
  <c r="I4213" i="8"/>
  <c r="N4213" i="8" s="1"/>
  <c r="H4213" i="8"/>
  <c r="M4213" i="8" s="1"/>
  <c r="G4213" i="8"/>
  <c r="L4213" i="8" s="1"/>
  <c r="F4213" i="8"/>
  <c r="K4213" i="8" s="1"/>
  <c r="H4190" i="8"/>
  <c r="M4190" i="8" s="1"/>
  <c r="J4190" i="8"/>
  <c r="O4190" i="8" s="1"/>
  <c r="I4190" i="8"/>
  <c r="N4190" i="8" s="1"/>
  <c r="G4190" i="8"/>
  <c r="L4190" i="8" s="1"/>
  <c r="F4190" i="8"/>
  <c r="K4190" i="8" s="1"/>
  <c r="J4170" i="8"/>
  <c r="O4170" i="8" s="1"/>
  <c r="H4170" i="8"/>
  <c r="M4170" i="8" s="1"/>
  <c r="G4170" i="8"/>
  <c r="L4170" i="8" s="1"/>
  <c r="F4170" i="8"/>
  <c r="K4170" i="8" s="1"/>
  <c r="I4170" i="8"/>
  <c r="N4170" i="8" s="1"/>
  <c r="H4152" i="8"/>
  <c r="M4152" i="8" s="1"/>
  <c r="G4152" i="8"/>
  <c r="L4152" i="8" s="1"/>
  <c r="F4152" i="8"/>
  <c r="K4152" i="8" s="1"/>
  <c r="J4152" i="8"/>
  <c r="O4152" i="8" s="1"/>
  <c r="I4152" i="8"/>
  <c r="N4152" i="8" s="1"/>
  <c r="J4134" i="8"/>
  <c r="O4134" i="8" s="1"/>
  <c r="I4134" i="8"/>
  <c r="N4134" i="8" s="1"/>
  <c r="H4134" i="8"/>
  <c r="M4134" i="8" s="1"/>
  <c r="G4134" i="8"/>
  <c r="L4134" i="8" s="1"/>
  <c r="F4134" i="8"/>
  <c r="K4134" i="8" s="1"/>
  <c r="J4110" i="8"/>
  <c r="O4110" i="8" s="1"/>
  <c r="I4110" i="8"/>
  <c r="N4110" i="8" s="1"/>
  <c r="H4110" i="8"/>
  <c r="M4110" i="8" s="1"/>
  <c r="G4110" i="8"/>
  <c r="L4110" i="8" s="1"/>
  <c r="F4110" i="8"/>
  <c r="K4110" i="8" s="1"/>
  <c r="H4090" i="8"/>
  <c r="M4090" i="8" s="1"/>
  <c r="G4090" i="8"/>
  <c r="L4090" i="8" s="1"/>
  <c r="J4090" i="8"/>
  <c r="O4090" i="8" s="1"/>
  <c r="I4090" i="8"/>
  <c r="N4090" i="8" s="1"/>
  <c r="F4090" i="8"/>
  <c r="K4090" i="8" s="1"/>
  <c r="J4071" i="8"/>
  <c r="O4071" i="8" s="1"/>
  <c r="I4071" i="8"/>
  <c r="N4071" i="8" s="1"/>
  <c r="H4071" i="8"/>
  <c r="M4071" i="8" s="1"/>
  <c r="G4071" i="8"/>
  <c r="L4071" i="8" s="1"/>
  <c r="F4071" i="8"/>
  <c r="K4071" i="8" s="1"/>
  <c r="J4053" i="8"/>
  <c r="O4053" i="8" s="1"/>
  <c r="G4053" i="8"/>
  <c r="L4053" i="8" s="1"/>
  <c r="F4053" i="8"/>
  <c r="K4053" i="8" s="1"/>
  <c r="I4053" i="8"/>
  <c r="N4053" i="8" s="1"/>
  <c r="H4053" i="8"/>
  <c r="M4053" i="8" s="1"/>
  <c r="J4033" i="8"/>
  <c r="O4033" i="8" s="1"/>
  <c r="I4033" i="8"/>
  <c r="N4033" i="8" s="1"/>
  <c r="H4033" i="8"/>
  <c r="M4033" i="8" s="1"/>
  <c r="G4033" i="8"/>
  <c r="L4033" i="8" s="1"/>
  <c r="F4033" i="8"/>
  <c r="K4033" i="8" s="1"/>
  <c r="J4010" i="8"/>
  <c r="O4010" i="8" s="1"/>
  <c r="I4010" i="8"/>
  <c r="N4010" i="8" s="1"/>
  <c r="H4010" i="8"/>
  <c r="M4010" i="8" s="1"/>
  <c r="G4010" i="8"/>
  <c r="L4010" i="8" s="1"/>
  <c r="F4010" i="8"/>
  <c r="K4010" i="8" s="1"/>
  <c r="J3993" i="8"/>
  <c r="O3993" i="8" s="1"/>
  <c r="F3993" i="8"/>
  <c r="K3993" i="8" s="1"/>
  <c r="H3993" i="8"/>
  <c r="M3993" i="8" s="1"/>
  <c r="I3993" i="8"/>
  <c r="N3993" i="8" s="1"/>
  <c r="G3993" i="8"/>
  <c r="L3993" i="8" s="1"/>
  <c r="J3973" i="8"/>
  <c r="O3973" i="8" s="1"/>
  <c r="I3973" i="8"/>
  <c r="N3973" i="8" s="1"/>
  <c r="H3973" i="8"/>
  <c r="M3973" i="8" s="1"/>
  <c r="G3973" i="8"/>
  <c r="L3973" i="8" s="1"/>
  <c r="F3973" i="8"/>
  <c r="K3973" i="8" s="1"/>
  <c r="J3950" i="8"/>
  <c r="O3950" i="8" s="1"/>
  <c r="I3950" i="8"/>
  <c r="N3950" i="8" s="1"/>
  <c r="H3950" i="8"/>
  <c r="M3950" i="8" s="1"/>
  <c r="G3950" i="8"/>
  <c r="L3950" i="8" s="1"/>
  <c r="F3950" i="8"/>
  <c r="K3950" i="8" s="1"/>
  <c r="J3933" i="8"/>
  <c r="O3933" i="8" s="1"/>
  <c r="I3933" i="8"/>
  <c r="N3933" i="8" s="1"/>
  <c r="H3933" i="8"/>
  <c r="M3933" i="8" s="1"/>
  <c r="G3933" i="8"/>
  <c r="L3933" i="8" s="1"/>
  <c r="F3933" i="8"/>
  <c r="K3933" i="8" s="1"/>
  <c r="J3911" i="8"/>
  <c r="O3911" i="8" s="1"/>
  <c r="I3911" i="8"/>
  <c r="N3911" i="8" s="1"/>
  <c r="H3911" i="8"/>
  <c r="M3911" i="8" s="1"/>
  <c r="G3911" i="8"/>
  <c r="L3911" i="8" s="1"/>
  <c r="F3911" i="8"/>
  <c r="K3911" i="8" s="1"/>
  <c r="J3890" i="8"/>
  <c r="O3890" i="8" s="1"/>
  <c r="I3890" i="8"/>
  <c r="N3890" i="8" s="1"/>
  <c r="H3890" i="8"/>
  <c r="M3890" i="8" s="1"/>
  <c r="G3890" i="8"/>
  <c r="L3890" i="8" s="1"/>
  <c r="F3890" i="8"/>
  <c r="K3890" i="8" s="1"/>
  <c r="G3872" i="8"/>
  <c r="L3872" i="8" s="1"/>
  <c r="F3872" i="8"/>
  <c r="K3872" i="8" s="1"/>
  <c r="J3872" i="8"/>
  <c r="O3872" i="8" s="1"/>
  <c r="I3872" i="8"/>
  <c r="N3872" i="8" s="1"/>
  <c r="H3872" i="8"/>
  <c r="M3872" i="8" s="1"/>
  <c r="H3853" i="8"/>
  <c r="M3853" i="8" s="1"/>
  <c r="J3853" i="8"/>
  <c r="O3853" i="8" s="1"/>
  <c r="F3853" i="8"/>
  <c r="K3853" i="8" s="1"/>
  <c r="G3853" i="8"/>
  <c r="L3853" i="8" s="1"/>
  <c r="I3853" i="8"/>
  <c r="N3853" i="8" s="1"/>
  <c r="I3832" i="8"/>
  <c r="N3832" i="8" s="1"/>
  <c r="H3832" i="8"/>
  <c r="M3832" i="8" s="1"/>
  <c r="F3832" i="8"/>
  <c r="K3832" i="8" s="1"/>
  <c r="G3832" i="8"/>
  <c r="L3832" i="8" s="1"/>
  <c r="J3832" i="8"/>
  <c r="O3832" i="8" s="1"/>
  <c r="J3811" i="8"/>
  <c r="O3811" i="8" s="1"/>
  <c r="G3811" i="8"/>
  <c r="L3811" i="8" s="1"/>
  <c r="I3811" i="8"/>
  <c r="N3811" i="8" s="1"/>
  <c r="H3811" i="8"/>
  <c r="M3811" i="8" s="1"/>
  <c r="F3811" i="8"/>
  <c r="K3811" i="8" s="1"/>
  <c r="F3791" i="8"/>
  <c r="K3791" i="8" s="1"/>
  <c r="H3791" i="8"/>
  <c r="M3791" i="8" s="1"/>
  <c r="J3791" i="8"/>
  <c r="O3791" i="8" s="1"/>
  <c r="I3791" i="8"/>
  <c r="N3791" i="8" s="1"/>
  <c r="G3791" i="8"/>
  <c r="L3791" i="8" s="1"/>
  <c r="J3773" i="8"/>
  <c r="O3773" i="8" s="1"/>
  <c r="I3773" i="8"/>
  <c r="N3773" i="8" s="1"/>
  <c r="H3773" i="8"/>
  <c r="M3773" i="8" s="1"/>
  <c r="G3773" i="8"/>
  <c r="L3773" i="8" s="1"/>
  <c r="F3773" i="8"/>
  <c r="K3773" i="8" s="1"/>
  <c r="F3754" i="8"/>
  <c r="K3754" i="8" s="1"/>
  <c r="J3754" i="8"/>
  <c r="O3754" i="8" s="1"/>
  <c r="I3754" i="8"/>
  <c r="N3754" i="8" s="1"/>
  <c r="H3754" i="8"/>
  <c r="M3754" i="8" s="1"/>
  <c r="G3754" i="8"/>
  <c r="L3754" i="8" s="1"/>
  <c r="J3730" i="8"/>
  <c r="O3730" i="8" s="1"/>
  <c r="I3730" i="8"/>
  <c r="N3730" i="8" s="1"/>
  <c r="H3730" i="8"/>
  <c r="M3730" i="8" s="1"/>
  <c r="G3730" i="8"/>
  <c r="L3730" i="8" s="1"/>
  <c r="F3730" i="8"/>
  <c r="K3730" i="8" s="1"/>
  <c r="G3712" i="8"/>
  <c r="L3712" i="8" s="1"/>
  <c r="H3712" i="8"/>
  <c r="M3712" i="8" s="1"/>
  <c r="J3712" i="8"/>
  <c r="O3712" i="8" s="1"/>
  <c r="I3712" i="8"/>
  <c r="N3712" i="8" s="1"/>
  <c r="F3712" i="8"/>
  <c r="K3712" i="8" s="1"/>
  <c r="G3694" i="8"/>
  <c r="L3694" i="8" s="1"/>
  <c r="F3694" i="8"/>
  <c r="K3694" i="8" s="1"/>
  <c r="J3694" i="8"/>
  <c r="O3694" i="8" s="1"/>
  <c r="I3694" i="8"/>
  <c r="N3694" i="8" s="1"/>
  <c r="H3694" i="8"/>
  <c r="M3694" i="8" s="1"/>
  <c r="G3672" i="8"/>
  <c r="L3672" i="8" s="1"/>
  <c r="I3672" i="8"/>
  <c r="N3672" i="8" s="1"/>
  <c r="J3672" i="8"/>
  <c r="O3672" i="8" s="1"/>
  <c r="H3672" i="8"/>
  <c r="M3672" i="8" s="1"/>
  <c r="F3672" i="8"/>
  <c r="K3672" i="8" s="1"/>
  <c r="J3650" i="8"/>
  <c r="O3650" i="8" s="1"/>
  <c r="I3650" i="8"/>
  <c r="N3650" i="8" s="1"/>
  <c r="H3650" i="8"/>
  <c r="M3650" i="8" s="1"/>
  <c r="G3650" i="8"/>
  <c r="L3650" i="8" s="1"/>
  <c r="F3650" i="8"/>
  <c r="K3650" i="8" s="1"/>
  <c r="J3630" i="8"/>
  <c r="O3630" i="8" s="1"/>
  <c r="I3630" i="8"/>
  <c r="N3630" i="8" s="1"/>
  <c r="H3630" i="8"/>
  <c r="M3630" i="8" s="1"/>
  <c r="G3630" i="8"/>
  <c r="L3630" i="8" s="1"/>
  <c r="F3630" i="8"/>
  <c r="K3630" i="8" s="1"/>
  <c r="G3612" i="8"/>
  <c r="L3612" i="8" s="1"/>
  <c r="H3612" i="8"/>
  <c r="M3612" i="8" s="1"/>
  <c r="I3612" i="8"/>
  <c r="N3612" i="8" s="1"/>
  <c r="F3612" i="8"/>
  <c r="K3612" i="8" s="1"/>
  <c r="J3612" i="8"/>
  <c r="O3612" i="8" s="1"/>
  <c r="J3590" i="8"/>
  <c r="O3590" i="8" s="1"/>
  <c r="I3590" i="8"/>
  <c r="N3590" i="8" s="1"/>
  <c r="H3590" i="8"/>
  <c r="M3590" i="8" s="1"/>
  <c r="G3590" i="8"/>
  <c r="L3590" i="8" s="1"/>
  <c r="F3590" i="8"/>
  <c r="K3590" i="8" s="1"/>
  <c r="J3570" i="8"/>
  <c r="O3570" i="8" s="1"/>
  <c r="I3570" i="8"/>
  <c r="N3570" i="8" s="1"/>
  <c r="H3570" i="8"/>
  <c r="M3570" i="8" s="1"/>
  <c r="G3570" i="8"/>
  <c r="L3570" i="8" s="1"/>
  <c r="F3570" i="8"/>
  <c r="K3570" i="8" s="1"/>
  <c r="J3553" i="8"/>
  <c r="O3553" i="8" s="1"/>
  <c r="I3553" i="8"/>
  <c r="N3553" i="8" s="1"/>
  <c r="H3553" i="8"/>
  <c r="M3553" i="8" s="1"/>
  <c r="G3553" i="8"/>
  <c r="L3553" i="8" s="1"/>
  <c r="F3553" i="8"/>
  <c r="K3553" i="8" s="1"/>
  <c r="G3532" i="8"/>
  <c r="L3532" i="8" s="1"/>
  <c r="F3532" i="8"/>
  <c r="K3532" i="8" s="1"/>
  <c r="J3532" i="8"/>
  <c r="O3532" i="8" s="1"/>
  <c r="I3532" i="8"/>
  <c r="N3532" i="8" s="1"/>
  <c r="H3532" i="8"/>
  <c r="M3532" i="8" s="1"/>
  <c r="G3512" i="8"/>
  <c r="L3512" i="8" s="1"/>
  <c r="J3512" i="8"/>
  <c r="O3512" i="8" s="1"/>
  <c r="I3512" i="8"/>
  <c r="N3512" i="8" s="1"/>
  <c r="H3512" i="8"/>
  <c r="M3512" i="8" s="1"/>
  <c r="F3512" i="8"/>
  <c r="K3512" i="8" s="1"/>
  <c r="G3492" i="8"/>
  <c r="L3492" i="8" s="1"/>
  <c r="J3492" i="8"/>
  <c r="O3492" i="8" s="1"/>
  <c r="I3492" i="8"/>
  <c r="N3492" i="8" s="1"/>
  <c r="H3492" i="8"/>
  <c r="M3492" i="8" s="1"/>
  <c r="F3492" i="8"/>
  <c r="K3492" i="8" s="1"/>
  <c r="J3471" i="8"/>
  <c r="O3471" i="8" s="1"/>
  <c r="I3471" i="8"/>
  <c r="N3471" i="8" s="1"/>
  <c r="H3471" i="8"/>
  <c r="M3471" i="8" s="1"/>
  <c r="G3471" i="8"/>
  <c r="L3471" i="8" s="1"/>
  <c r="F3471" i="8"/>
  <c r="K3471" i="8" s="1"/>
  <c r="G3452" i="8"/>
  <c r="L3452" i="8" s="1"/>
  <c r="I3452" i="8"/>
  <c r="N3452" i="8" s="1"/>
  <c r="J3452" i="8"/>
  <c r="O3452" i="8" s="1"/>
  <c r="H3452" i="8"/>
  <c r="M3452" i="8" s="1"/>
  <c r="F3452" i="8"/>
  <c r="K3452" i="8" s="1"/>
  <c r="G3432" i="8"/>
  <c r="L3432" i="8" s="1"/>
  <c r="F3432" i="8"/>
  <c r="K3432" i="8" s="1"/>
  <c r="J3432" i="8"/>
  <c r="O3432" i="8" s="1"/>
  <c r="H3432" i="8"/>
  <c r="M3432" i="8" s="1"/>
  <c r="I3432" i="8"/>
  <c r="N3432" i="8" s="1"/>
  <c r="J3414" i="8"/>
  <c r="O3414" i="8" s="1"/>
  <c r="I3414" i="8"/>
  <c r="N3414" i="8" s="1"/>
  <c r="H3414" i="8"/>
  <c r="M3414" i="8" s="1"/>
  <c r="G3414" i="8"/>
  <c r="L3414" i="8" s="1"/>
  <c r="F3414" i="8"/>
  <c r="K3414" i="8" s="1"/>
  <c r="J3391" i="8"/>
  <c r="O3391" i="8" s="1"/>
  <c r="I3391" i="8"/>
  <c r="N3391" i="8" s="1"/>
  <c r="H3391" i="8"/>
  <c r="M3391" i="8" s="1"/>
  <c r="G3391" i="8"/>
  <c r="L3391" i="8" s="1"/>
  <c r="F3391" i="8"/>
  <c r="K3391" i="8" s="1"/>
  <c r="H3371" i="8"/>
  <c r="M3371" i="8" s="1"/>
  <c r="G3371" i="8"/>
  <c r="L3371" i="8" s="1"/>
  <c r="F3371" i="8"/>
  <c r="K3371" i="8" s="1"/>
  <c r="J3371" i="8"/>
  <c r="O3371" i="8" s="1"/>
  <c r="I3371" i="8"/>
  <c r="N3371" i="8" s="1"/>
  <c r="J3353" i="8"/>
  <c r="O3353" i="8" s="1"/>
  <c r="I3353" i="8"/>
  <c r="N3353" i="8" s="1"/>
  <c r="H3353" i="8"/>
  <c r="M3353" i="8" s="1"/>
  <c r="G3353" i="8"/>
  <c r="L3353" i="8" s="1"/>
  <c r="F3353" i="8"/>
  <c r="K3353" i="8" s="1"/>
  <c r="G3332" i="8"/>
  <c r="L3332" i="8" s="1"/>
  <c r="F3332" i="8"/>
  <c r="K3332" i="8" s="1"/>
  <c r="I3332" i="8"/>
  <c r="N3332" i="8" s="1"/>
  <c r="J3332" i="8"/>
  <c r="O3332" i="8" s="1"/>
  <c r="H3332" i="8"/>
  <c r="M3332" i="8" s="1"/>
  <c r="G3312" i="8"/>
  <c r="L3312" i="8" s="1"/>
  <c r="J3312" i="8"/>
  <c r="O3312" i="8" s="1"/>
  <c r="I3312" i="8"/>
  <c r="N3312" i="8" s="1"/>
  <c r="H3312" i="8"/>
  <c r="M3312" i="8" s="1"/>
  <c r="F3312" i="8"/>
  <c r="K3312" i="8" s="1"/>
  <c r="H3294" i="8"/>
  <c r="M3294" i="8" s="1"/>
  <c r="G3294" i="8"/>
  <c r="L3294" i="8" s="1"/>
  <c r="F3294" i="8"/>
  <c r="K3294" i="8" s="1"/>
  <c r="J3294" i="8"/>
  <c r="O3294" i="8" s="1"/>
  <c r="I3294" i="8"/>
  <c r="N3294" i="8" s="1"/>
  <c r="H3271" i="8"/>
  <c r="M3271" i="8" s="1"/>
  <c r="I3271" i="8"/>
  <c r="N3271" i="8" s="1"/>
  <c r="G3271" i="8"/>
  <c r="L3271" i="8" s="1"/>
  <c r="F3271" i="8"/>
  <c r="K3271" i="8" s="1"/>
  <c r="J3271" i="8"/>
  <c r="O3271" i="8" s="1"/>
  <c r="J3254" i="8"/>
  <c r="O3254" i="8" s="1"/>
  <c r="I3254" i="8"/>
  <c r="N3254" i="8" s="1"/>
  <c r="H3254" i="8"/>
  <c r="M3254" i="8" s="1"/>
  <c r="G3254" i="8"/>
  <c r="L3254" i="8" s="1"/>
  <c r="F3254" i="8"/>
  <c r="K3254" i="8" s="1"/>
  <c r="F3234" i="8"/>
  <c r="K3234" i="8" s="1"/>
  <c r="J3234" i="8"/>
  <c r="O3234" i="8" s="1"/>
  <c r="I3234" i="8"/>
  <c r="N3234" i="8" s="1"/>
  <c r="H3234" i="8"/>
  <c r="M3234" i="8" s="1"/>
  <c r="G3234" i="8"/>
  <c r="L3234" i="8" s="1"/>
  <c r="G3212" i="8"/>
  <c r="L3212" i="8" s="1"/>
  <c r="H3212" i="8"/>
  <c r="M3212" i="8" s="1"/>
  <c r="J3212" i="8"/>
  <c r="O3212" i="8" s="1"/>
  <c r="I3212" i="8"/>
  <c r="N3212" i="8" s="1"/>
  <c r="F3212" i="8"/>
  <c r="K3212" i="8" s="1"/>
  <c r="J3195" i="8"/>
  <c r="O3195" i="8" s="1"/>
  <c r="F3195" i="8"/>
  <c r="K3195" i="8" s="1"/>
  <c r="G3195" i="8"/>
  <c r="L3195" i="8" s="1"/>
  <c r="H3195" i="8"/>
  <c r="M3195" i="8" s="1"/>
  <c r="I3195" i="8"/>
  <c r="N3195" i="8" s="1"/>
  <c r="G3172" i="8"/>
  <c r="L3172" i="8" s="1"/>
  <c r="F3172" i="8"/>
  <c r="K3172" i="8" s="1"/>
  <c r="J3172" i="8"/>
  <c r="O3172" i="8" s="1"/>
  <c r="I3172" i="8"/>
  <c r="N3172" i="8" s="1"/>
  <c r="H3172" i="8"/>
  <c r="M3172" i="8" s="1"/>
  <c r="H3154" i="8"/>
  <c r="M3154" i="8" s="1"/>
  <c r="I3154" i="8"/>
  <c r="N3154" i="8" s="1"/>
  <c r="J3154" i="8"/>
  <c r="O3154" i="8" s="1"/>
  <c r="G3154" i="8"/>
  <c r="L3154" i="8" s="1"/>
  <c r="F3154" i="8"/>
  <c r="K3154" i="8" s="1"/>
  <c r="J3134" i="8"/>
  <c r="O3134" i="8" s="1"/>
  <c r="I3134" i="8"/>
  <c r="N3134" i="8" s="1"/>
  <c r="H3134" i="8"/>
  <c r="M3134" i="8" s="1"/>
  <c r="G3134" i="8"/>
  <c r="L3134" i="8" s="1"/>
  <c r="F3134" i="8"/>
  <c r="K3134" i="8" s="1"/>
  <c r="H3111" i="8"/>
  <c r="M3111" i="8" s="1"/>
  <c r="J3111" i="8"/>
  <c r="O3111" i="8" s="1"/>
  <c r="I3111" i="8"/>
  <c r="N3111" i="8" s="1"/>
  <c r="G3111" i="8"/>
  <c r="L3111" i="8" s="1"/>
  <c r="F3111" i="8"/>
  <c r="K3111" i="8" s="1"/>
  <c r="H3091" i="8"/>
  <c r="M3091" i="8" s="1"/>
  <c r="J3091" i="8"/>
  <c r="O3091" i="8" s="1"/>
  <c r="I3091" i="8"/>
  <c r="N3091" i="8" s="1"/>
  <c r="G3091" i="8"/>
  <c r="L3091" i="8" s="1"/>
  <c r="F3091" i="8"/>
  <c r="K3091" i="8" s="1"/>
  <c r="J3072" i="8"/>
  <c r="O3072" i="8" s="1"/>
  <c r="I3072" i="8"/>
  <c r="N3072" i="8" s="1"/>
  <c r="H3072" i="8"/>
  <c r="M3072" i="8" s="1"/>
  <c r="F3072" i="8"/>
  <c r="K3072" i="8" s="1"/>
  <c r="G3072" i="8"/>
  <c r="L3072" i="8" s="1"/>
  <c r="J3049" i="8"/>
  <c r="O3049" i="8" s="1"/>
  <c r="I3049" i="8"/>
  <c r="N3049" i="8" s="1"/>
  <c r="H3049" i="8"/>
  <c r="M3049" i="8" s="1"/>
  <c r="G3049" i="8"/>
  <c r="L3049" i="8" s="1"/>
  <c r="F3049" i="8"/>
  <c r="K3049" i="8" s="1"/>
  <c r="H3031" i="8"/>
  <c r="M3031" i="8" s="1"/>
  <c r="J3031" i="8"/>
  <c r="O3031" i="8" s="1"/>
  <c r="I3031" i="8"/>
  <c r="N3031" i="8" s="1"/>
  <c r="G3031" i="8"/>
  <c r="L3031" i="8" s="1"/>
  <c r="F3031" i="8"/>
  <c r="K3031" i="8" s="1"/>
  <c r="G3012" i="8"/>
  <c r="L3012" i="8" s="1"/>
  <c r="J3012" i="8"/>
  <c r="O3012" i="8" s="1"/>
  <c r="I3012" i="8"/>
  <c r="N3012" i="8" s="1"/>
  <c r="F3012" i="8"/>
  <c r="K3012" i="8" s="1"/>
  <c r="H3012" i="8"/>
  <c r="M3012" i="8" s="1"/>
  <c r="H2991" i="8"/>
  <c r="M2991" i="8" s="1"/>
  <c r="J2991" i="8"/>
  <c r="O2991" i="8" s="1"/>
  <c r="I2991" i="8"/>
  <c r="N2991" i="8" s="1"/>
  <c r="G2991" i="8"/>
  <c r="L2991" i="8" s="1"/>
  <c r="F2991" i="8"/>
  <c r="K2991" i="8" s="1"/>
  <c r="J2970" i="8"/>
  <c r="O2970" i="8" s="1"/>
  <c r="I2970" i="8"/>
  <c r="N2970" i="8" s="1"/>
  <c r="H2970" i="8"/>
  <c r="M2970" i="8" s="1"/>
  <c r="G2970" i="8"/>
  <c r="L2970" i="8" s="1"/>
  <c r="F2970" i="8"/>
  <c r="K2970" i="8" s="1"/>
  <c r="G2954" i="8"/>
  <c r="L2954" i="8" s="1"/>
  <c r="F2954" i="8"/>
  <c r="K2954" i="8" s="1"/>
  <c r="J2954" i="8"/>
  <c r="O2954" i="8" s="1"/>
  <c r="I2954" i="8"/>
  <c r="N2954" i="8" s="1"/>
  <c r="H2954" i="8"/>
  <c r="M2954" i="8" s="1"/>
  <c r="J2933" i="8"/>
  <c r="O2933" i="8" s="1"/>
  <c r="I2933" i="8"/>
  <c r="N2933" i="8" s="1"/>
  <c r="H2933" i="8"/>
  <c r="M2933" i="8" s="1"/>
  <c r="G2933" i="8"/>
  <c r="L2933" i="8" s="1"/>
  <c r="F2933" i="8"/>
  <c r="K2933" i="8" s="1"/>
  <c r="G2912" i="8"/>
  <c r="L2912" i="8" s="1"/>
  <c r="H2912" i="8"/>
  <c r="M2912" i="8" s="1"/>
  <c r="I2912" i="8"/>
  <c r="N2912" i="8" s="1"/>
  <c r="J2912" i="8"/>
  <c r="O2912" i="8" s="1"/>
  <c r="F2912" i="8"/>
  <c r="K2912" i="8" s="1"/>
  <c r="G2894" i="8"/>
  <c r="L2894" i="8" s="1"/>
  <c r="F2894" i="8"/>
  <c r="K2894" i="8" s="1"/>
  <c r="J2894" i="8"/>
  <c r="O2894" i="8" s="1"/>
  <c r="I2894" i="8"/>
  <c r="N2894" i="8" s="1"/>
  <c r="H2894" i="8"/>
  <c r="M2894" i="8" s="1"/>
  <c r="J2870" i="8"/>
  <c r="O2870" i="8" s="1"/>
  <c r="I2870" i="8"/>
  <c r="N2870" i="8" s="1"/>
  <c r="F2870" i="8"/>
  <c r="K2870" i="8" s="1"/>
  <c r="H2870" i="8"/>
  <c r="M2870" i="8" s="1"/>
  <c r="G2870" i="8"/>
  <c r="L2870" i="8" s="1"/>
  <c r="J2849" i="8"/>
  <c r="O2849" i="8" s="1"/>
  <c r="I2849" i="8"/>
  <c r="N2849" i="8" s="1"/>
  <c r="H2849" i="8"/>
  <c r="M2849" i="8" s="1"/>
  <c r="G2849" i="8"/>
  <c r="L2849" i="8" s="1"/>
  <c r="F2849" i="8"/>
  <c r="K2849" i="8" s="1"/>
  <c r="H2831" i="8"/>
  <c r="M2831" i="8" s="1"/>
  <c r="J2831" i="8"/>
  <c r="O2831" i="8" s="1"/>
  <c r="I2831" i="8"/>
  <c r="N2831" i="8" s="1"/>
  <c r="G2831" i="8"/>
  <c r="L2831" i="8" s="1"/>
  <c r="F2831" i="8"/>
  <c r="K2831" i="8" s="1"/>
  <c r="H2813" i="8"/>
  <c r="M2813" i="8" s="1"/>
  <c r="G2813" i="8"/>
  <c r="L2813" i="8" s="1"/>
  <c r="F2813" i="8"/>
  <c r="K2813" i="8" s="1"/>
  <c r="J2813" i="8"/>
  <c r="O2813" i="8" s="1"/>
  <c r="I2813" i="8"/>
  <c r="N2813" i="8" s="1"/>
  <c r="G2794" i="8"/>
  <c r="L2794" i="8" s="1"/>
  <c r="F2794" i="8"/>
  <c r="K2794" i="8" s="1"/>
  <c r="J2794" i="8"/>
  <c r="O2794" i="8" s="1"/>
  <c r="H2794" i="8"/>
  <c r="M2794" i="8" s="1"/>
  <c r="I2794" i="8"/>
  <c r="N2794" i="8" s="1"/>
  <c r="J2769" i="8"/>
  <c r="O2769" i="8" s="1"/>
  <c r="I2769" i="8"/>
  <c r="N2769" i="8" s="1"/>
  <c r="H2769" i="8"/>
  <c r="M2769" i="8" s="1"/>
  <c r="G2769" i="8"/>
  <c r="L2769" i="8" s="1"/>
  <c r="F2769" i="8"/>
  <c r="K2769" i="8" s="1"/>
  <c r="J2753" i="8"/>
  <c r="O2753" i="8" s="1"/>
  <c r="I2753" i="8"/>
  <c r="N2753" i="8" s="1"/>
  <c r="H2753" i="8"/>
  <c r="M2753" i="8" s="1"/>
  <c r="G2753" i="8"/>
  <c r="L2753" i="8" s="1"/>
  <c r="F2753" i="8"/>
  <c r="K2753" i="8" s="1"/>
  <c r="J2733" i="8"/>
  <c r="O2733" i="8" s="1"/>
  <c r="F2733" i="8"/>
  <c r="K2733" i="8" s="1"/>
  <c r="I2733" i="8"/>
  <c r="N2733" i="8" s="1"/>
  <c r="H2733" i="8"/>
  <c r="M2733" i="8" s="1"/>
  <c r="G2733" i="8"/>
  <c r="L2733" i="8" s="1"/>
  <c r="G2712" i="8"/>
  <c r="L2712" i="8" s="1"/>
  <c r="J2712" i="8"/>
  <c r="O2712" i="8" s="1"/>
  <c r="I2712" i="8"/>
  <c r="N2712" i="8" s="1"/>
  <c r="F2712" i="8"/>
  <c r="K2712" i="8" s="1"/>
  <c r="H2712" i="8"/>
  <c r="M2712" i="8" s="1"/>
  <c r="I2692" i="8"/>
  <c r="N2692" i="8" s="1"/>
  <c r="H2692" i="8"/>
  <c r="M2692" i="8" s="1"/>
  <c r="G2692" i="8"/>
  <c r="L2692" i="8" s="1"/>
  <c r="F2692" i="8"/>
  <c r="K2692" i="8" s="1"/>
  <c r="J2692" i="8"/>
  <c r="O2692" i="8" s="1"/>
  <c r="I2672" i="8"/>
  <c r="N2672" i="8" s="1"/>
  <c r="H2672" i="8"/>
  <c r="M2672" i="8" s="1"/>
  <c r="G2672" i="8"/>
  <c r="L2672" i="8" s="1"/>
  <c r="F2672" i="8"/>
  <c r="K2672" i="8" s="1"/>
  <c r="J2672" i="8"/>
  <c r="O2672" i="8" s="1"/>
  <c r="J2653" i="8"/>
  <c r="O2653" i="8" s="1"/>
  <c r="I2653" i="8"/>
  <c r="N2653" i="8" s="1"/>
  <c r="H2653" i="8"/>
  <c r="M2653" i="8" s="1"/>
  <c r="G2653" i="8"/>
  <c r="L2653" i="8" s="1"/>
  <c r="F2653" i="8"/>
  <c r="K2653" i="8" s="1"/>
  <c r="F6169" i="8"/>
  <c r="K6169" i="8" s="1"/>
  <c r="J6169" i="8"/>
  <c r="O6169" i="8" s="1"/>
  <c r="G6169" i="8"/>
  <c r="L6169" i="8" s="1"/>
  <c r="I6169" i="8"/>
  <c r="N6169" i="8" s="1"/>
  <c r="H6169" i="8"/>
  <c r="M6169" i="8" s="1"/>
  <c r="F6149" i="8"/>
  <c r="K6149" i="8" s="1"/>
  <c r="J6149" i="8"/>
  <c r="O6149" i="8" s="1"/>
  <c r="I6149" i="8"/>
  <c r="N6149" i="8" s="1"/>
  <c r="H6149" i="8"/>
  <c r="M6149" i="8" s="1"/>
  <c r="G6149" i="8"/>
  <c r="L6149" i="8" s="1"/>
  <c r="I6132" i="8"/>
  <c r="N6132" i="8" s="1"/>
  <c r="H6132" i="8"/>
  <c r="M6132" i="8" s="1"/>
  <c r="G6132" i="8"/>
  <c r="L6132" i="8" s="1"/>
  <c r="F6132" i="8"/>
  <c r="K6132" i="8" s="1"/>
  <c r="J6132" i="8"/>
  <c r="O6132" i="8" s="1"/>
  <c r="G6112" i="8"/>
  <c r="L6112" i="8" s="1"/>
  <c r="F6112" i="8"/>
  <c r="K6112" i="8" s="1"/>
  <c r="J6112" i="8"/>
  <c r="O6112" i="8" s="1"/>
  <c r="I6112" i="8"/>
  <c r="N6112" i="8" s="1"/>
  <c r="H6112" i="8"/>
  <c r="M6112" i="8" s="1"/>
  <c r="F6089" i="8"/>
  <c r="K6089" i="8" s="1"/>
  <c r="J6089" i="8"/>
  <c r="O6089" i="8" s="1"/>
  <c r="I6089" i="8"/>
  <c r="N6089" i="8" s="1"/>
  <c r="H6089" i="8"/>
  <c r="M6089" i="8" s="1"/>
  <c r="G6089" i="8"/>
  <c r="L6089" i="8" s="1"/>
  <c r="I6072" i="8"/>
  <c r="N6072" i="8" s="1"/>
  <c r="J6072" i="8"/>
  <c r="O6072" i="8" s="1"/>
  <c r="H6072" i="8"/>
  <c r="M6072" i="8" s="1"/>
  <c r="G6072" i="8"/>
  <c r="L6072" i="8" s="1"/>
  <c r="F6072" i="8"/>
  <c r="K6072" i="8" s="1"/>
  <c r="F6049" i="8"/>
  <c r="K6049" i="8" s="1"/>
  <c r="J6049" i="8"/>
  <c r="O6049" i="8" s="1"/>
  <c r="I6049" i="8"/>
  <c r="N6049" i="8" s="1"/>
  <c r="H6049" i="8"/>
  <c r="M6049" i="8" s="1"/>
  <c r="G6049" i="8"/>
  <c r="L6049" i="8" s="1"/>
  <c r="J6034" i="8"/>
  <c r="O6034" i="8" s="1"/>
  <c r="I6034" i="8"/>
  <c r="N6034" i="8" s="1"/>
  <c r="H6034" i="8"/>
  <c r="M6034" i="8" s="1"/>
  <c r="G6034" i="8"/>
  <c r="L6034" i="8" s="1"/>
  <c r="F6034" i="8"/>
  <c r="K6034" i="8" s="1"/>
  <c r="F6009" i="8"/>
  <c r="K6009" i="8" s="1"/>
  <c r="J6009" i="8"/>
  <c r="O6009" i="8" s="1"/>
  <c r="I6009" i="8"/>
  <c r="N6009" i="8" s="1"/>
  <c r="H6009" i="8"/>
  <c r="M6009" i="8" s="1"/>
  <c r="G6009" i="8"/>
  <c r="L6009" i="8" s="1"/>
  <c r="J5992" i="8"/>
  <c r="O5992" i="8" s="1"/>
  <c r="I5992" i="8"/>
  <c r="N5992" i="8" s="1"/>
  <c r="H5992" i="8"/>
  <c r="M5992" i="8" s="1"/>
  <c r="G5992" i="8"/>
  <c r="L5992" i="8" s="1"/>
  <c r="F5992" i="8"/>
  <c r="K5992" i="8" s="1"/>
  <c r="F5969" i="8"/>
  <c r="K5969" i="8" s="1"/>
  <c r="J5969" i="8"/>
  <c r="O5969" i="8" s="1"/>
  <c r="G5969" i="8"/>
  <c r="L5969" i="8" s="1"/>
  <c r="I5969" i="8"/>
  <c r="N5969" i="8" s="1"/>
  <c r="H5969" i="8"/>
  <c r="M5969" i="8" s="1"/>
  <c r="I5950" i="8"/>
  <c r="N5950" i="8" s="1"/>
  <c r="F5950" i="8"/>
  <c r="K5950" i="8" s="1"/>
  <c r="H5950" i="8"/>
  <c r="M5950" i="8" s="1"/>
  <c r="J5950" i="8"/>
  <c r="O5950" i="8" s="1"/>
  <c r="G5950" i="8"/>
  <c r="L5950" i="8" s="1"/>
  <c r="I5931" i="8"/>
  <c r="N5931" i="8" s="1"/>
  <c r="H5931" i="8"/>
  <c r="M5931" i="8" s="1"/>
  <c r="G5931" i="8"/>
  <c r="L5931" i="8" s="1"/>
  <c r="F5931" i="8"/>
  <c r="K5931" i="8" s="1"/>
  <c r="J5931" i="8"/>
  <c r="O5931" i="8" s="1"/>
  <c r="I5911" i="8"/>
  <c r="N5911" i="8" s="1"/>
  <c r="H5911" i="8"/>
  <c r="M5911" i="8" s="1"/>
  <c r="G5911" i="8"/>
  <c r="L5911" i="8" s="1"/>
  <c r="F5911" i="8"/>
  <c r="K5911" i="8" s="1"/>
  <c r="J5911" i="8"/>
  <c r="O5911" i="8" s="1"/>
  <c r="J5891" i="8"/>
  <c r="O5891" i="8" s="1"/>
  <c r="I5891" i="8"/>
  <c r="N5891" i="8" s="1"/>
  <c r="H5891" i="8"/>
  <c r="M5891" i="8" s="1"/>
  <c r="G5891" i="8"/>
  <c r="L5891" i="8" s="1"/>
  <c r="F5891" i="8"/>
  <c r="K5891" i="8" s="1"/>
  <c r="G5871" i="8"/>
  <c r="L5871" i="8" s="1"/>
  <c r="J5871" i="8"/>
  <c r="O5871" i="8" s="1"/>
  <c r="I5871" i="8"/>
  <c r="N5871" i="8" s="1"/>
  <c r="H5871" i="8"/>
  <c r="M5871" i="8" s="1"/>
  <c r="F5871" i="8"/>
  <c r="K5871" i="8" s="1"/>
  <c r="J5852" i="8"/>
  <c r="O5852" i="8" s="1"/>
  <c r="I5852" i="8"/>
  <c r="N5852" i="8" s="1"/>
  <c r="H5852" i="8"/>
  <c r="M5852" i="8" s="1"/>
  <c r="G5852" i="8"/>
  <c r="L5852" i="8" s="1"/>
  <c r="F5852" i="8"/>
  <c r="K5852" i="8" s="1"/>
  <c r="J5832" i="8"/>
  <c r="O5832" i="8" s="1"/>
  <c r="F5832" i="8"/>
  <c r="K5832" i="8" s="1"/>
  <c r="I5832" i="8"/>
  <c r="N5832" i="8" s="1"/>
  <c r="H5832" i="8"/>
  <c r="M5832" i="8" s="1"/>
  <c r="G5832" i="8"/>
  <c r="L5832" i="8" s="1"/>
  <c r="I5811" i="8"/>
  <c r="N5811" i="8" s="1"/>
  <c r="H5811" i="8"/>
  <c r="M5811" i="8" s="1"/>
  <c r="G5811" i="8"/>
  <c r="L5811" i="8" s="1"/>
  <c r="F5811" i="8"/>
  <c r="K5811" i="8" s="1"/>
  <c r="J5811" i="8"/>
  <c r="O5811" i="8" s="1"/>
  <c r="J5791" i="8"/>
  <c r="O5791" i="8" s="1"/>
  <c r="I5791" i="8"/>
  <c r="N5791" i="8" s="1"/>
  <c r="H5791" i="8"/>
  <c r="M5791" i="8" s="1"/>
  <c r="G5791" i="8"/>
  <c r="L5791" i="8" s="1"/>
  <c r="F5791" i="8"/>
  <c r="K5791" i="8" s="1"/>
  <c r="H5770" i="8"/>
  <c r="M5770" i="8" s="1"/>
  <c r="F5770" i="8"/>
  <c r="K5770" i="8" s="1"/>
  <c r="J5770" i="8"/>
  <c r="O5770" i="8" s="1"/>
  <c r="I5770" i="8"/>
  <c r="N5770" i="8" s="1"/>
  <c r="G5770" i="8"/>
  <c r="L5770" i="8" s="1"/>
  <c r="J5754" i="8"/>
  <c r="O5754" i="8" s="1"/>
  <c r="I5754" i="8"/>
  <c r="N5754" i="8" s="1"/>
  <c r="H5754" i="8"/>
  <c r="M5754" i="8" s="1"/>
  <c r="G5754" i="8"/>
  <c r="L5754" i="8" s="1"/>
  <c r="F5754" i="8"/>
  <c r="K5754" i="8" s="1"/>
  <c r="I5729" i="8"/>
  <c r="N5729" i="8" s="1"/>
  <c r="J5729" i="8"/>
  <c r="O5729" i="8" s="1"/>
  <c r="H5729" i="8"/>
  <c r="M5729" i="8" s="1"/>
  <c r="G5729" i="8"/>
  <c r="L5729" i="8" s="1"/>
  <c r="F5729" i="8"/>
  <c r="K5729" i="8" s="1"/>
  <c r="J5714" i="8"/>
  <c r="O5714" i="8" s="1"/>
  <c r="I5714" i="8"/>
  <c r="N5714" i="8" s="1"/>
  <c r="G5714" i="8"/>
  <c r="L5714" i="8" s="1"/>
  <c r="F5714" i="8"/>
  <c r="K5714" i="8" s="1"/>
  <c r="H5714" i="8"/>
  <c r="M5714" i="8" s="1"/>
  <c r="H5690" i="8"/>
  <c r="M5690" i="8" s="1"/>
  <c r="J5690" i="8"/>
  <c r="O5690" i="8" s="1"/>
  <c r="I5690" i="8"/>
  <c r="N5690" i="8" s="1"/>
  <c r="G5690" i="8"/>
  <c r="L5690" i="8" s="1"/>
  <c r="F5690" i="8"/>
  <c r="K5690" i="8" s="1"/>
  <c r="H5672" i="8"/>
  <c r="M5672" i="8" s="1"/>
  <c r="G5672" i="8"/>
  <c r="L5672" i="8" s="1"/>
  <c r="F5672" i="8"/>
  <c r="K5672" i="8" s="1"/>
  <c r="J5672" i="8"/>
  <c r="O5672" i="8" s="1"/>
  <c r="I5672" i="8"/>
  <c r="N5672" i="8" s="1"/>
  <c r="I5651" i="8"/>
  <c r="N5651" i="8" s="1"/>
  <c r="H5651" i="8"/>
  <c r="M5651" i="8" s="1"/>
  <c r="G5651" i="8"/>
  <c r="L5651" i="8" s="1"/>
  <c r="F5651" i="8"/>
  <c r="K5651" i="8" s="1"/>
  <c r="J5651" i="8"/>
  <c r="O5651" i="8" s="1"/>
  <c r="J5631" i="8"/>
  <c r="O5631" i="8" s="1"/>
  <c r="I5631" i="8"/>
  <c r="N5631" i="8" s="1"/>
  <c r="H5631" i="8"/>
  <c r="M5631" i="8" s="1"/>
  <c r="G5631" i="8"/>
  <c r="L5631" i="8" s="1"/>
  <c r="F5631" i="8"/>
  <c r="K5631" i="8" s="1"/>
  <c r="H5610" i="8"/>
  <c r="M5610" i="8" s="1"/>
  <c r="F5610" i="8"/>
  <c r="K5610" i="8" s="1"/>
  <c r="G5610" i="8"/>
  <c r="L5610" i="8" s="1"/>
  <c r="J5610" i="8"/>
  <c r="O5610" i="8" s="1"/>
  <c r="I5610" i="8"/>
  <c r="N5610" i="8" s="1"/>
  <c r="H5590" i="8"/>
  <c r="M5590" i="8" s="1"/>
  <c r="J5590" i="8"/>
  <c r="O5590" i="8" s="1"/>
  <c r="I5590" i="8"/>
  <c r="N5590" i="8" s="1"/>
  <c r="G5590" i="8"/>
  <c r="L5590" i="8" s="1"/>
  <c r="F5590" i="8"/>
  <c r="K5590" i="8" s="1"/>
  <c r="J5571" i="8"/>
  <c r="O5571" i="8" s="1"/>
  <c r="I5571" i="8"/>
  <c r="N5571" i="8" s="1"/>
  <c r="H5571" i="8"/>
  <c r="M5571" i="8" s="1"/>
  <c r="G5571" i="8"/>
  <c r="L5571" i="8" s="1"/>
  <c r="F5571" i="8"/>
  <c r="K5571" i="8" s="1"/>
  <c r="F5548" i="8"/>
  <c r="K5548" i="8" s="1"/>
  <c r="J5548" i="8"/>
  <c r="O5548" i="8" s="1"/>
  <c r="I5548" i="8"/>
  <c r="N5548" i="8" s="1"/>
  <c r="H5548" i="8"/>
  <c r="M5548" i="8" s="1"/>
  <c r="G5548" i="8"/>
  <c r="L5548" i="8" s="1"/>
  <c r="H5531" i="8"/>
  <c r="M5531" i="8" s="1"/>
  <c r="J5531" i="8"/>
  <c r="O5531" i="8" s="1"/>
  <c r="I5531" i="8"/>
  <c r="N5531" i="8" s="1"/>
  <c r="G5531" i="8"/>
  <c r="L5531" i="8" s="1"/>
  <c r="F5531" i="8"/>
  <c r="K5531" i="8" s="1"/>
  <c r="J5511" i="8"/>
  <c r="O5511" i="8" s="1"/>
  <c r="I5511" i="8"/>
  <c r="N5511" i="8" s="1"/>
  <c r="H5511" i="8"/>
  <c r="M5511" i="8" s="1"/>
  <c r="G5511" i="8"/>
  <c r="L5511" i="8" s="1"/>
  <c r="F5511" i="8"/>
  <c r="K5511" i="8" s="1"/>
  <c r="G5493" i="8"/>
  <c r="L5493" i="8" s="1"/>
  <c r="F5493" i="8"/>
  <c r="K5493" i="8" s="1"/>
  <c r="J5493" i="8"/>
  <c r="O5493" i="8" s="1"/>
  <c r="I5493" i="8"/>
  <c r="N5493" i="8" s="1"/>
  <c r="H5493" i="8"/>
  <c r="M5493" i="8" s="1"/>
  <c r="J5469" i="8"/>
  <c r="O5469" i="8" s="1"/>
  <c r="H5469" i="8"/>
  <c r="M5469" i="8" s="1"/>
  <c r="G5469" i="8"/>
  <c r="L5469" i="8" s="1"/>
  <c r="F5469" i="8"/>
  <c r="K5469" i="8" s="1"/>
  <c r="I5469" i="8"/>
  <c r="N5469" i="8" s="1"/>
  <c r="F5451" i="8"/>
  <c r="K5451" i="8" s="1"/>
  <c r="J5451" i="8"/>
  <c r="O5451" i="8" s="1"/>
  <c r="I5451" i="8"/>
  <c r="N5451" i="8" s="1"/>
  <c r="H5451" i="8"/>
  <c r="M5451" i="8" s="1"/>
  <c r="G5451" i="8"/>
  <c r="L5451" i="8" s="1"/>
  <c r="J5429" i="8"/>
  <c r="O5429" i="8" s="1"/>
  <c r="F5429" i="8"/>
  <c r="K5429" i="8" s="1"/>
  <c r="I5429" i="8"/>
  <c r="N5429" i="8" s="1"/>
  <c r="H5429" i="8"/>
  <c r="M5429" i="8" s="1"/>
  <c r="G5429" i="8"/>
  <c r="L5429" i="8" s="1"/>
  <c r="J5409" i="8"/>
  <c r="O5409" i="8" s="1"/>
  <c r="F5409" i="8"/>
  <c r="K5409" i="8" s="1"/>
  <c r="I5409" i="8"/>
  <c r="N5409" i="8" s="1"/>
  <c r="H5409" i="8"/>
  <c r="M5409" i="8" s="1"/>
  <c r="G5409" i="8"/>
  <c r="L5409" i="8" s="1"/>
  <c r="F5391" i="8"/>
  <c r="K5391" i="8" s="1"/>
  <c r="J5391" i="8"/>
  <c r="O5391" i="8" s="1"/>
  <c r="I5391" i="8"/>
  <c r="N5391" i="8" s="1"/>
  <c r="H5391" i="8"/>
  <c r="M5391" i="8" s="1"/>
  <c r="G5391" i="8"/>
  <c r="L5391" i="8" s="1"/>
  <c r="I5372" i="8"/>
  <c r="N5372" i="8" s="1"/>
  <c r="H5372" i="8"/>
  <c r="M5372" i="8" s="1"/>
  <c r="G5372" i="8"/>
  <c r="L5372" i="8" s="1"/>
  <c r="F5372" i="8"/>
  <c r="K5372" i="8" s="1"/>
  <c r="J5372" i="8"/>
  <c r="O5372" i="8" s="1"/>
  <c r="F5351" i="8"/>
  <c r="K5351" i="8" s="1"/>
  <c r="J5351" i="8"/>
  <c r="O5351" i="8" s="1"/>
  <c r="I5351" i="8"/>
  <c r="N5351" i="8" s="1"/>
  <c r="H5351" i="8"/>
  <c r="M5351" i="8" s="1"/>
  <c r="G5351" i="8"/>
  <c r="L5351" i="8" s="1"/>
  <c r="J5334" i="8"/>
  <c r="O5334" i="8" s="1"/>
  <c r="I5334" i="8"/>
  <c r="N5334" i="8" s="1"/>
  <c r="F5334" i="8"/>
  <c r="K5334" i="8" s="1"/>
  <c r="H5334" i="8"/>
  <c r="M5334" i="8" s="1"/>
  <c r="G5334" i="8"/>
  <c r="L5334" i="8" s="1"/>
  <c r="I5312" i="8"/>
  <c r="N5312" i="8" s="1"/>
  <c r="H5312" i="8"/>
  <c r="M5312" i="8" s="1"/>
  <c r="G5312" i="8"/>
  <c r="L5312" i="8" s="1"/>
  <c r="F5312" i="8"/>
  <c r="K5312" i="8" s="1"/>
  <c r="J5312" i="8"/>
  <c r="O5312" i="8" s="1"/>
  <c r="J5294" i="8"/>
  <c r="O5294" i="8" s="1"/>
  <c r="I5294" i="8"/>
  <c r="N5294" i="8" s="1"/>
  <c r="H5294" i="8"/>
  <c r="M5294" i="8" s="1"/>
  <c r="G5294" i="8"/>
  <c r="L5294" i="8" s="1"/>
  <c r="F5294" i="8"/>
  <c r="K5294" i="8" s="1"/>
  <c r="F5271" i="8"/>
  <c r="K5271" i="8" s="1"/>
  <c r="J5271" i="8"/>
  <c r="O5271" i="8" s="1"/>
  <c r="I5271" i="8"/>
  <c r="N5271" i="8" s="1"/>
  <c r="H5271" i="8"/>
  <c r="M5271" i="8" s="1"/>
  <c r="G5271" i="8"/>
  <c r="L5271" i="8" s="1"/>
  <c r="J5254" i="8"/>
  <c r="O5254" i="8" s="1"/>
  <c r="I5254" i="8"/>
  <c r="N5254" i="8" s="1"/>
  <c r="H5254" i="8"/>
  <c r="M5254" i="8" s="1"/>
  <c r="G5254" i="8"/>
  <c r="L5254" i="8" s="1"/>
  <c r="F5254" i="8"/>
  <c r="K5254" i="8" s="1"/>
  <c r="F5231" i="8"/>
  <c r="K5231" i="8" s="1"/>
  <c r="H5231" i="8"/>
  <c r="M5231" i="8" s="1"/>
  <c r="J5231" i="8"/>
  <c r="O5231" i="8" s="1"/>
  <c r="I5231" i="8"/>
  <c r="N5231" i="8" s="1"/>
  <c r="G5231" i="8"/>
  <c r="L5231" i="8" s="1"/>
  <c r="J5209" i="8"/>
  <c r="O5209" i="8" s="1"/>
  <c r="I5209" i="8"/>
  <c r="N5209" i="8" s="1"/>
  <c r="H5209" i="8"/>
  <c r="M5209" i="8" s="1"/>
  <c r="G5209" i="8"/>
  <c r="L5209" i="8" s="1"/>
  <c r="F5209" i="8"/>
  <c r="K5209" i="8" s="1"/>
  <c r="F5191" i="8"/>
  <c r="K5191" i="8" s="1"/>
  <c r="J5191" i="8"/>
  <c r="O5191" i="8" s="1"/>
  <c r="I5191" i="8"/>
  <c r="N5191" i="8" s="1"/>
  <c r="H5191" i="8"/>
  <c r="M5191" i="8" s="1"/>
  <c r="G5191" i="8"/>
  <c r="L5191" i="8" s="1"/>
  <c r="J5174" i="8"/>
  <c r="O5174" i="8" s="1"/>
  <c r="I5174" i="8"/>
  <c r="N5174" i="8" s="1"/>
  <c r="F5174" i="8"/>
  <c r="K5174" i="8" s="1"/>
  <c r="H5174" i="8"/>
  <c r="M5174" i="8" s="1"/>
  <c r="G5174" i="8"/>
  <c r="L5174" i="8" s="1"/>
  <c r="J5149" i="8"/>
  <c r="O5149" i="8" s="1"/>
  <c r="I5149" i="8"/>
  <c r="N5149" i="8" s="1"/>
  <c r="H5149" i="8"/>
  <c r="M5149" i="8" s="1"/>
  <c r="G5149" i="8"/>
  <c r="L5149" i="8" s="1"/>
  <c r="F5149" i="8"/>
  <c r="K5149" i="8" s="1"/>
  <c r="I5132" i="8"/>
  <c r="N5132" i="8" s="1"/>
  <c r="H5132" i="8"/>
  <c r="M5132" i="8" s="1"/>
  <c r="G5132" i="8"/>
  <c r="L5132" i="8" s="1"/>
  <c r="F5132" i="8"/>
  <c r="K5132" i="8" s="1"/>
  <c r="J5132" i="8"/>
  <c r="O5132" i="8" s="1"/>
  <c r="I5112" i="8"/>
  <c r="N5112" i="8" s="1"/>
  <c r="H5112" i="8"/>
  <c r="M5112" i="8" s="1"/>
  <c r="G5112" i="8"/>
  <c r="L5112" i="8" s="1"/>
  <c r="F5112" i="8"/>
  <c r="K5112" i="8" s="1"/>
  <c r="J5112" i="8"/>
  <c r="O5112" i="8" s="1"/>
  <c r="I5092" i="8"/>
  <c r="N5092" i="8" s="1"/>
  <c r="H5092" i="8"/>
  <c r="M5092" i="8" s="1"/>
  <c r="G5092" i="8"/>
  <c r="L5092" i="8" s="1"/>
  <c r="F5092" i="8"/>
  <c r="K5092" i="8" s="1"/>
  <c r="J5092" i="8"/>
  <c r="O5092" i="8" s="1"/>
  <c r="I5072" i="8"/>
  <c r="N5072" i="8" s="1"/>
  <c r="H5072" i="8"/>
  <c r="M5072" i="8" s="1"/>
  <c r="G5072" i="8"/>
  <c r="L5072" i="8" s="1"/>
  <c r="F5072" i="8"/>
  <c r="K5072" i="8" s="1"/>
  <c r="J5072" i="8"/>
  <c r="O5072" i="8" s="1"/>
  <c r="I5052" i="8"/>
  <c r="N5052" i="8" s="1"/>
  <c r="H5052" i="8"/>
  <c r="M5052" i="8" s="1"/>
  <c r="G5052" i="8"/>
  <c r="L5052" i="8" s="1"/>
  <c r="F5052" i="8"/>
  <c r="K5052" i="8" s="1"/>
  <c r="J5052" i="8"/>
  <c r="O5052" i="8" s="1"/>
  <c r="J5029" i="8"/>
  <c r="O5029" i="8" s="1"/>
  <c r="F5029" i="8"/>
  <c r="K5029" i="8" s="1"/>
  <c r="I5029" i="8"/>
  <c r="N5029" i="8" s="1"/>
  <c r="H5029" i="8"/>
  <c r="M5029" i="8" s="1"/>
  <c r="G5029" i="8"/>
  <c r="L5029" i="8" s="1"/>
  <c r="F5011" i="8"/>
  <c r="K5011" i="8" s="1"/>
  <c r="J5011" i="8"/>
  <c r="O5011" i="8" s="1"/>
  <c r="I5011" i="8"/>
  <c r="N5011" i="8" s="1"/>
  <c r="H5011" i="8"/>
  <c r="M5011" i="8" s="1"/>
  <c r="G5011" i="8"/>
  <c r="L5011" i="8" s="1"/>
  <c r="J4994" i="8"/>
  <c r="O4994" i="8" s="1"/>
  <c r="I4994" i="8"/>
  <c r="N4994" i="8" s="1"/>
  <c r="H4994" i="8"/>
  <c r="M4994" i="8" s="1"/>
  <c r="G4994" i="8"/>
  <c r="L4994" i="8" s="1"/>
  <c r="F4994" i="8"/>
  <c r="K4994" i="8" s="1"/>
  <c r="J4974" i="8"/>
  <c r="O4974" i="8" s="1"/>
  <c r="I4974" i="8"/>
  <c r="N4974" i="8" s="1"/>
  <c r="F4974" i="8"/>
  <c r="K4974" i="8" s="1"/>
  <c r="G4974" i="8"/>
  <c r="L4974" i="8" s="1"/>
  <c r="H4974" i="8"/>
  <c r="M4974" i="8" s="1"/>
  <c r="F4951" i="8"/>
  <c r="K4951" i="8" s="1"/>
  <c r="J4951" i="8"/>
  <c r="O4951" i="8" s="1"/>
  <c r="I4951" i="8"/>
  <c r="N4951" i="8" s="1"/>
  <c r="H4951" i="8"/>
  <c r="M4951" i="8" s="1"/>
  <c r="G4951" i="8"/>
  <c r="L4951" i="8" s="1"/>
  <c r="J4929" i="8"/>
  <c r="O4929" i="8" s="1"/>
  <c r="F4929" i="8"/>
  <c r="K4929" i="8" s="1"/>
  <c r="I4929" i="8"/>
  <c r="N4929" i="8" s="1"/>
  <c r="H4929" i="8"/>
  <c r="M4929" i="8" s="1"/>
  <c r="G4929" i="8"/>
  <c r="L4929" i="8" s="1"/>
  <c r="J4909" i="8"/>
  <c r="O4909" i="8" s="1"/>
  <c r="F4909" i="8"/>
  <c r="K4909" i="8" s="1"/>
  <c r="I4909" i="8"/>
  <c r="N4909" i="8" s="1"/>
  <c r="H4909" i="8"/>
  <c r="M4909" i="8" s="1"/>
  <c r="G4909" i="8"/>
  <c r="L4909" i="8" s="1"/>
  <c r="J4890" i="8"/>
  <c r="O4890" i="8" s="1"/>
  <c r="I4890" i="8"/>
  <c r="N4890" i="8" s="1"/>
  <c r="H4890" i="8"/>
  <c r="M4890" i="8" s="1"/>
  <c r="G4890" i="8"/>
  <c r="L4890" i="8" s="1"/>
  <c r="F4890" i="8"/>
  <c r="K4890" i="8" s="1"/>
  <c r="J4869" i="8"/>
  <c r="O4869" i="8" s="1"/>
  <c r="H4869" i="8"/>
  <c r="M4869" i="8" s="1"/>
  <c r="G4869" i="8"/>
  <c r="L4869" i="8" s="1"/>
  <c r="F4869" i="8"/>
  <c r="K4869" i="8" s="1"/>
  <c r="I4869" i="8"/>
  <c r="N4869" i="8" s="1"/>
  <c r="J4849" i="8"/>
  <c r="O4849" i="8" s="1"/>
  <c r="I4849" i="8"/>
  <c r="N4849" i="8" s="1"/>
  <c r="H4849" i="8"/>
  <c r="M4849" i="8" s="1"/>
  <c r="G4849" i="8"/>
  <c r="L4849" i="8" s="1"/>
  <c r="F4849" i="8"/>
  <c r="K4849" i="8" s="1"/>
  <c r="J4834" i="8"/>
  <c r="O4834" i="8" s="1"/>
  <c r="I4834" i="8"/>
  <c r="N4834" i="8" s="1"/>
  <c r="F4834" i="8"/>
  <c r="K4834" i="8" s="1"/>
  <c r="H4834" i="8"/>
  <c r="M4834" i="8" s="1"/>
  <c r="G4834" i="8"/>
  <c r="L4834" i="8" s="1"/>
  <c r="J4814" i="8"/>
  <c r="O4814" i="8" s="1"/>
  <c r="I4814" i="8"/>
  <c r="N4814" i="8" s="1"/>
  <c r="H4814" i="8"/>
  <c r="M4814" i="8" s="1"/>
  <c r="G4814" i="8"/>
  <c r="L4814" i="8" s="1"/>
  <c r="F4814" i="8"/>
  <c r="K4814" i="8" s="1"/>
  <c r="J4790" i="8"/>
  <c r="O4790" i="8" s="1"/>
  <c r="I4790" i="8"/>
  <c r="N4790" i="8" s="1"/>
  <c r="H4790" i="8"/>
  <c r="M4790" i="8" s="1"/>
  <c r="G4790" i="8"/>
  <c r="L4790" i="8" s="1"/>
  <c r="F4790" i="8"/>
  <c r="K4790" i="8" s="1"/>
  <c r="F4771" i="8"/>
  <c r="K4771" i="8" s="1"/>
  <c r="J4771" i="8"/>
  <c r="O4771" i="8" s="1"/>
  <c r="I4771" i="8"/>
  <c r="N4771" i="8" s="1"/>
  <c r="H4771" i="8"/>
  <c r="M4771" i="8" s="1"/>
  <c r="G4771" i="8"/>
  <c r="L4771" i="8" s="1"/>
  <c r="F4750" i="8"/>
  <c r="K4750" i="8" s="1"/>
  <c r="J4750" i="8"/>
  <c r="O4750" i="8" s="1"/>
  <c r="I4750" i="8"/>
  <c r="N4750" i="8" s="1"/>
  <c r="H4750" i="8"/>
  <c r="M4750" i="8" s="1"/>
  <c r="G4750" i="8"/>
  <c r="L4750" i="8" s="1"/>
  <c r="J4731" i="8"/>
  <c r="O4731" i="8" s="1"/>
  <c r="I4731" i="8"/>
  <c r="N4731" i="8" s="1"/>
  <c r="H4731" i="8"/>
  <c r="M4731" i="8" s="1"/>
  <c r="G4731" i="8"/>
  <c r="L4731" i="8" s="1"/>
  <c r="F4731" i="8"/>
  <c r="K4731" i="8" s="1"/>
  <c r="J4710" i="8"/>
  <c r="O4710" i="8" s="1"/>
  <c r="I4710" i="8"/>
  <c r="N4710" i="8" s="1"/>
  <c r="H4710" i="8"/>
  <c r="M4710" i="8" s="1"/>
  <c r="G4710" i="8"/>
  <c r="L4710" i="8" s="1"/>
  <c r="F4710" i="8"/>
  <c r="K4710" i="8" s="1"/>
  <c r="I4694" i="8"/>
  <c r="N4694" i="8" s="1"/>
  <c r="J4694" i="8"/>
  <c r="O4694" i="8" s="1"/>
  <c r="F4694" i="8"/>
  <c r="K4694" i="8" s="1"/>
  <c r="H4694" i="8"/>
  <c r="M4694" i="8" s="1"/>
  <c r="G4694" i="8"/>
  <c r="L4694" i="8" s="1"/>
  <c r="J4671" i="8"/>
  <c r="O4671" i="8" s="1"/>
  <c r="I4671" i="8"/>
  <c r="N4671" i="8" s="1"/>
  <c r="H4671" i="8"/>
  <c r="M4671" i="8" s="1"/>
  <c r="G4671" i="8"/>
  <c r="L4671" i="8" s="1"/>
  <c r="F4671" i="8"/>
  <c r="K4671" i="8" s="1"/>
  <c r="F4652" i="8"/>
  <c r="K4652" i="8" s="1"/>
  <c r="J4652" i="8"/>
  <c r="O4652" i="8" s="1"/>
  <c r="I4652" i="8"/>
  <c r="N4652" i="8" s="1"/>
  <c r="H4652" i="8"/>
  <c r="M4652" i="8" s="1"/>
  <c r="G4652" i="8"/>
  <c r="L4652" i="8" s="1"/>
  <c r="I4631" i="8"/>
  <c r="N4631" i="8" s="1"/>
  <c r="J4631" i="8"/>
  <c r="O4631" i="8" s="1"/>
  <c r="H4631" i="8"/>
  <c r="M4631" i="8" s="1"/>
  <c r="G4631" i="8"/>
  <c r="L4631" i="8" s="1"/>
  <c r="F4631" i="8"/>
  <c r="K4631" i="8" s="1"/>
  <c r="J4609" i="8"/>
  <c r="O4609" i="8" s="1"/>
  <c r="I4609" i="8"/>
  <c r="N4609" i="8" s="1"/>
  <c r="H4609" i="8"/>
  <c r="M4609" i="8" s="1"/>
  <c r="G4609" i="8"/>
  <c r="L4609" i="8" s="1"/>
  <c r="F4609" i="8"/>
  <c r="K4609" i="8" s="1"/>
  <c r="J4591" i="8"/>
  <c r="O4591" i="8" s="1"/>
  <c r="I4591" i="8"/>
  <c r="N4591" i="8" s="1"/>
  <c r="H4591" i="8"/>
  <c r="M4591" i="8" s="1"/>
  <c r="G4591" i="8"/>
  <c r="L4591" i="8" s="1"/>
  <c r="F4591" i="8"/>
  <c r="K4591" i="8" s="1"/>
  <c r="I4570" i="8"/>
  <c r="N4570" i="8" s="1"/>
  <c r="H4570" i="8"/>
  <c r="M4570" i="8" s="1"/>
  <c r="G4570" i="8"/>
  <c r="L4570" i="8" s="1"/>
  <c r="F4570" i="8"/>
  <c r="K4570" i="8" s="1"/>
  <c r="J4570" i="8"/>
  <c r="O4570" i="8" s="1"/>
  <c r="G4551" i="8"/>
  <c r="L4551" i="8" s="1"/>
  <c r="F4551" i="8"/>
  <c r="K4551" i="8" s="1"/>
  <c r="H4551" i="8"/>
  <c r="M4551" i="8" s="1"/>
  <c r="J4551" i="8"/>
  <c r="O4551" i="8" s="1"/>
  <c r="I4551" i="8"/>
  <c r="N4551" i="8" s="1"/>
  <c r="H4531" i="8"/>
  <c r="M4531" i="8" s="1"/>
  <c r="G4531" i="8"/>
  <c r="L4531" i="8" s="1"/>
  <c r="F4531" i="8"/>
  <c r="K4531" i="8" s="1"/>
  <c r="J4531" i="8"/>
  <c r="O4531" i="8" s="1"/>
  <c r="I4531" i="8"/>
  <c r="N4531" i="8" s="1"/>
  <c r="H4512" i="8"/>
  <c r="M4512" i="8" s="1"/>
  <c r="G4512" i="8"/>
  <c r="L4512" i="8" s="1"/>
  <c r="F4512" i="8"/>
  <c r="K4512" i="8" s="1"/>
  <c r="J4512" i="8"/>
  <c r="O4512" i="8" s="1"/>
  <c r="I4512" i="8"/>
  <c r="N4512" i="8" s="1"/>
  <c r="H4492" i="8"/>
  <c r="M4492" i="8" s="1"/>
  <c r="G4492" i="8"/>
  <c r="L4492" i="8" s="1"/>
  <c r="F4492" i="8"/>
  <c r="K4492" i="8" s="1"/>
  <c r="J4492" i="8"/>
  <c r="O4492" i="8" s="1"/>
  <c r="I4492" i="8"/>
  <c r="N4492" i="8" s="1"/>
  <c r="J4473" i="8"/>
  <c r="O4473" i="8" s="1"/>
  <c r="I4473" i="8"/>
  <c r="N4473" i="8" s="1"/>
  <c r="H4473" i="8"/>
  <c r="M4473" i="8" s="1"/>
  <c r="G4473" i="8"/>
  <c r="L4473" i="8" s="1"/>
  <c r="F4473" i="8"/>
  <c r="K4473" i="8" s="1"/>
  <c r="I4449" i="8"/>
  <c r="N4449" i="8" s="1"/>
  <c r="J4449" i="8"/>
  <c r="O4449" i="8" s="1"/>
  <c r="G4449" i="8"/>
  <c r="L4449" i="8" s="1"/>
  <c r="F4449" i="8"/>
  <c r="K4449" i="8" s="1"/>
  <c r="H4449" i="8"/>
  <c r="M4449" i="8" s="1"/>
  <c r="H4432" i="8"/>
  <c r="M4432" i="8" s="1"/>
  <c r="G4432" i="8"/>
  <c r="L4432" i="8" s="1"/>
  <c r="F4432" i="8"/>
  <c r="K4432" i="8" s="1"/>
  <c r="J4432" i="8"/>
  <c r="O4432" i="8" s="1"/>
  <c r="I4432" i="8"/>
  <c r="N4432" i="8" s="1"/>
  <c r="H4412" i="8"/>
  <c r="M4412" i="8" s="1"/>
  <c r="G4412" i="8"/>
  <c r="L4412" i="8" s="1"/>
  <c r="F4412" i="8"/>
  <c r="K4412" i="8" s="1"/>
  <c r="J4412" i="8"/>
  <c r="O4412" i="8" s="1"/>
  <c r="I4412" i="8"/>
  <c r="N4412" i="8" s="1"/>
  <c r="H4392" i="8"/>
  <c r="M4392" i="8" s="1"/>
  <c r="G4392" i="8"/>
  <c r="L4392" i="8" s="1"/>
  <c r="F4392" i="8"/>
  <c r="K4392" i="8" s="1"/>
  <c r="J4392" i="8"/>
  <c r="O4392" i="8" s="1"/>
  <c r="I4392" i="8"/>
  <c r="N4392" i="8" s="1"/>
  <c r="H4372" i="8"/>
  <c r="M4372" i="8" s="1"/>
  <c r="G4372" i="8"/>
  <c r="L4372" i="8" s="1"/>
  <c r="F4372" i="8"/>
  <c r="K4372" i="8" s="1"/>
  <c r="J4372" i="8"/>
  <c r="O4372" i="8" s="1"/>
  <c r="I4372" i="8"/>
  <c r="N4372" i="8" s="1"/>
  <c r="I4349" i="8"/>
  <c r="N4349" i="8" s="1"/>
  <c r="J4349" i="8"/>
  <c r="O4349" i="8" s="1"/>
  <c r="F4349" i="8"/>
  <c r="K4349" i="8" s="1"/>
  <c r="H4349" i="8"/>
  <c r="M4349" i="8" s="1"/>
  <c r="G4349" i="8"/>
  <c r="L4349" i="8" s="1"/>
  <c r="J4333" i="8"/>
  <c r="O4333" i="8" s="1"/>
  <c r="I4333" i="8"/>
  <c r="N4333" i="8" s="1"/>
  <c r="H4333" i="8"/>
  <c r="M4333" i="8" s="1"/>
  <c r="G4333" i="8"/>
  <c r="L4333" i="8" s="1"/>
  <c r="F4333" i="8"/>
  <c r="K4333" i="8" s="1"/>
  <c r="J4314" i="8"/>
  <c r="O4314" i="8" s="1"/>
  <c r="I4314" i="8"/>
  <c r="N4314" i="8" s="1"/>
  <c r="H4314" i="8"/>
  <c r="M4314" i="8" s="1"/>
  <c r="G4314" i="8"/>
  <c r="L4314" i="8" s="1"/>
  <c r="F4314" i="8"/>
  <c r="K4314" i="8" s="1"/>
  <c r="H4292" i="8"/>
  <c r="M4292" i="8" s="1"/>
  <c r="G4292" i="8"/>
  <c r="L4292" i="8" s="1"/>
  <c r="F4292" i="8"/>
  <c r="K4292" i="8" s="1"/>
  <c r="J4292" i="8"/>
  <c r="O4292" i="8" s="1"/>
  <c r="I4292" i="8"/>
  <c r="N4292" i="8" s="1"/>
  <c r="H4272" i="8"/>
  <c r="M4272" i="8" s="1"/>
  <c r="G4272" i="8"/>
  <c r="L4272" i="8" s="1"/>
  <c r="F4272" i="8"/>
  <c r="K4272" i="8" s="1"/>
  <c r="J4272" i="8"/>
  <c r="O4272" i="8" s="1"/>
  <c r="I4272" i="8"/>
  <c r="N4272" i="8" s="1"/>
  <c r="I4249" i="8"/>
  <c r="N4249" i="8" s="1"/>
  <c r="J4249" i="8"/>
  <c r="O4249" i="8" s="1"/>
  <c r="H4249" i="8"/>
  <c r="M4249" i="8" s="1"/>
  <c r="G4249" i="8"/>
  <c r="L4249" i="8" s="1"/>
  <c r="F4249" i="8"/>
  <c r="K4249" i="8" s="1"/>
  <c r="H4232" i="8"/>
  <c r="M4232" i="8" s="1"/>
  <c r="G4232" i="8"/>
  <c r="L4232" i="8" s="1"/>
  <c r="F4232" i="8"/>
  <c r="K4232" i="8" s="1"/>
  <c r="J4232" i="8"/>
  <c r="O4232" i="8" s="1"/>
  <c r="I4232" i="8"/>
  <c r="N4232" i="8" s="1"/>
  <c r="J4210" i="8"/>
  <c r="O4210" i="8" s="1"/>
  <c r="I4210" i="8"/>
  <c r="N4210" i="8" s="1"/>
  <c r="H4210" i="8"/>
  <c r="M4210" i="8" s="1"/>
  <c r="G4210" i="8"/>
  <c r="L4210" i="8" s="1"/>
  <c r="F4210" i="8"/>
  <c r="K4210" i="8" s="1"/>
  <c r="H4192" i="8"/>
  <c r="M4192" i="8" s="1"/>
  <c r="G4192" i="8"/>
  <c r="L4192" i="8" s="1"/>
  <c r="F4192" i="8"/>
  <c r="K4192" i="8" s="1"/>
  <c r="J4192" i="8"/>
  <c r="O4192" i="8" s="1"/>
  <c r="I4192" i="8"/>
  <c r="N4192" i="8" s="1"/>
  <c r="H4172" i="8"/>
  <c r="M4172" i="8" s="1"/>
  <c r="G4172" i="8"/>
  <c r="L4172" i="8" s="1"/>
  <c r="F4172" i="8"/>
  <c r="K4172" i="8" s="1"/>
  <c r="I4172" i="8"/>
  <c r="N4172" i="8" s="1"/>
  <c r="J4172" i="8"/>
  <c r="O4172" i="8" s="1"/>
  <c r="I4149" i="8"/>
  <c r="N4149" i="8" s="1"/>
  <c r="J4149" i="8"/>
  <c r="O4149" i="8" s="1"/>
  <c r="G4149" i="8"/>
  <c r="L4149" i="8" s="1"/>
  <c r="F4149" i="8"/>
  <c r="K4149" i="8" s="1"/>
  <c r="H4149" i="8"/>
  <c r="M4149" i="8" s="1"/>
  <c r="H4132" i="8"/>
  <c r="M4132" i="8" s="1"/>
  <c r="G4132" i="8"/>
  <c r="L4132" i="8" s="1"/>
  <c r="F4132" i="8"/>
  <c r="K4132" i="8" s="1"/>
  <c r="J4132" i="8"/>
  <c r="O4132" i="8" s="1"/>
  <c r="I4132" i="8"/>
  <c r="N4132" i="8" s="1"/>
  <c r="H4112" i="8"/>
  <c r="M4112" i="8" s="1"/>
  <c r="G4112" i="8"/>
  <c r="L4112" i="8" s="1"/>
  <c r="F4112" i="8"/>
  <c r="K4112" i="8" s="1"/>
  <c r="J4112" i="8"/>
  <c r="O4112" i="8" s="1"/>
  <c r="I4112" i="8"/>
  <c r="N4112" i="8" s="1"/>
  <c r="H4092" i="8"/>
  <c r="M4092" i="8" s="1"/>
  <c r="G4092" i="8"/>
  <c r="L4092" i="8" s="1"/>
  <c r="F4092" i="8"/>
  <c r="K4092" i="8" s="1"/>
  <c r="J4092" i="8"/>
  <c r="O4092" i="8" s="1"/>
  <c r="I4092" i="8"/>
  <c r="N4092" i="8" s="1"/>
  <c r="J4073" i="8"/>
  <c r="O4073" i="8" s="1"/>
  <c r="I4073" i="8"/>
  <c r="N4073" i="8" s="1"/>
  <c r="H4073" i="8"/>
  <c r="M4073" i="8" s="1"/>
  <c r="G4073" i="8"/>
  <c r="L4073" i="8" s="1"/>
  <c r="F4073" i="8"/>
  <c r="K4073" i="8" s="1"/>
  <c r="H4050" i="8"/>
  <c r="M4050" i="8" s="1"/>
  <c r="G4050" i="8"/>
  <c r="L4050" i="8" s="1"/>
  <c r="F4050" i="8"/>
  <c r="K4050" i="8" s="1"/>
  <c r="J4050" i="8"/>
  <c r="O4050" i="8" s="1"/>
  <c r="I4050" i="8"/>
  <c r="N4050" i="8" s="1"/>
  <c r="J4030" i="8"/>
  <c r="O4030" i="8" s="1"/>
  <c r="I4030" i="8"/>
  <c r="N4030" i="8" s="1"/>
  <c r="H4030" i="8"/>
  <c r="M4030" i="8" s="1"/>
  <c r="G4030" i="8"/>
  <c r="L4030" i="8" s="1"/>
  <c r="F4030" i="8"/>
  <c r="K4030" i="8" s="1"/>
  <c r="J4013" i="8"/>
  <c r="O4013" i="8" s="1"/>
  <c r="I4013" i="8"/>
  <c r="N4013" i="8" s="1"/>
  <c r="H4013" i="8"/>
  <c r="M4013" i="8" s="1"/>
  <c r="G4013" i="8"/>
  <c r="L4013" i="8" s="1"/>
  <c r="F4013" i="8"/>
  <c r="K4013" i="8" s="1"/>
  <c r="F3991" i="8"/>
  <c r="K3991" i="8" s="1"/>
  <c r="G3991" i="8"/>
  <c r="L3991" i="8" s="1"/>
  <c r="J3991" i="8"/>
  <c r="O3991" i="8" s="1"/>
  <c r="I3991" i="8"/>
  <c r="N3991" i="8" s="1"/>
  <c r="H3991" i="8"/>
  <c r="M3991" i="8" s="1"/>
  <c r="G3972" i="8"/>
  <c r="L3972" i="8" s="1"/>
  <c r="I3972" i="8"/>
  <c r="N3972" i="8" s="1"/>
  <c r="J3972" i="8"/>
  <c r="O3972" i="8" s="1"/>
  <c r="H3972" i="8"/>
  <c r="M3972" i="8" s="1"/>
  <c r="F3972" i="8"/>
  <c r="K3972" i="8" s="1"/>
  <c r="H3953" i="8"/>
  <c r="M3953" i="8" s="1"/>
  <c r="G3953" i="8"/>
  <c r="L3953" i="8" s="1"/>
  <c r="F3953" i="8"/>
  <c r="K3953" i="8" s="1"/>
  <c r="J3953" i="8"/>
  <c r="O3953" i="8" s="1"/>
  <c r="I3953" i="8"/>
  <c r="N3953" i="8" s="1"/>
  <c r="I3929" i="8"/>
  <c r="N3929" i="8" s="1"/>
  <c r="J3929" i="8"/>
  <c r="O3929" i="8" s="1"/>
  <c r="H3929" i="8"/>
  <c r="M3929" i="8" s="1"/>
  <c r="G3929" i="8"/>
  <c r="L3929" i="8" s="1"/>
  <c r="F3929" i="8"/>
  <c r="K3929" i="8" s="1"/>
  <c r="I3910" i="8"/>
  <c r="N3910" i="8" s="1"/>
  <c r="G3910" i="8"/>
  <c r="L3910" i="8" s="1"/>
  <c r="F3910" i="8"/>
  <c r="K3910" i="8" s="1"/>
  <c r="J3910" i="8"/>
  <c r="O3910" i="8" s="1"/>
  <c r="H3910" i="8"/>
  <c r="M3910" i="8" s="1"/>
  <c r="F3893" i="8"/>
  <c r="K3893" i="8" s="1"/>
  <c r="I3893" i="8"/>
  <c r="N3893" i="8" s="1"/>
  <c r="H3893" i="8"/>
  <c r="M3893" i="8" s="1"/>
  <c r="G3893" i="8"/>
  <c r="L3893" i="8" s="1"/>
  <c r="J3893" i="8"/>
  <c r="O3893" i="8" s="1"/>
  <c r="J3873" i="8"/>
  <c r="O3873" i="8" s="1"/>
  <c r="I3873" i="8"/>
  <c r="N3873" i="8" s="1"/>
  <c r="H3873" i="8"/>
  <c r="M3873" i="8" s="1"/>
  <c r="G3873" i="8"/>
  <c r="L3873" i="8" s="1"/>
  <c r="F3873" i="8"/>
  <c r="K3873" i="8" s="1"/>
  <c r="H3851" i="8"/>
  <c r="M3851" i="8" s="1"/>
  <c r="G3851" i="8"/>
  <c r="L3851" i="8" s="1"/>
  <c r="F3851" i="8"/>
  <c r="K3851" i="8" s="1"/>
  <c r="J3851" i="8"/>
  <c r="O3851" i="8" s="1"/>
  <c r="I3851" i="8"/>
  <c r="N3851" i="8" s="1"/>
  <c r="J3831" i="8"/>
  <c r="O3831" i="8" s="1"/>
  <c r="I3831" i="8"/>
  <c r="N3831" i="8" s="1"/>
  <c r="H3831" i="8"/>
  <c r="M3831" i="8" s="1"/>
  <c r="F3831" i="8"/>
  <c r="K3831" i="8" s="1"/>
  <c r="G3831" i="8"/>
  <c r="L3831" i="8" s="1"/>
  <c r="J3810" i="8"/>
  <c r="O3810" i="8" s="1"/>
  <c r="I3810" i="8"/>
  <c r="N3810" i="8" s="1"/>
  <c r="H3810" i="8"/>
  <c r="M3810" i="8" s="1"/>
  <c r="G3810" i="8"/>
  <c r="L3810" i="8" s="1"/>
  <c r="F3810" i="8"/>
  <c r="K3810" i="8" s="1"/>
  <c r="I3790" i="8"/>
  <c r="N3790" i="8" s="1"/>
  <c r="H3790" i="8"/>
  <c r="M3790" i="8" s="1"/>
  <c r="G3790" i="8"/>
  <c r="L3790" i="8" s="1"/>
  <c r="F3790" i="8"/>
  <c r="K3790" i="8" s="1"/>
  <c r="J3790" i="8"/>
  <c r="O3790" i="8" s="1"/>
  <c r="G3772" i="8"/>
  <c r="L3772" i="8" s="1"/>
  <c r="H3772" i="8"/>
  <c r="M3772" i="8" s="1"/>
  <c r="J3772" i="8"/>
  <c r="O3772" i="8" s="1"/>
  <c r="I3772" i="8"/>
  <c r="N3772" i="8" s="1"/>
  <c r="F3772" i="8"/>
  <c r="K3772" i="8" s="1"/>
  <c r="J3750" i="8"/>
  <c r="O3750" i="8" s="1"/>
  <c r="I3750" i="8"/>
  <c r="N3750" i="8" s="1"/>
  <c r="H3750" i="8"/>
  <c r="M3750" i="8" s="1"/>
  <c r="G3750" i="8"/>
  <c r="L3750" i="8" s="1"/>
  <c r="F3750" i="8"/>
  <c r="K3750" i="8" s="1"/>
  <c r="J3733" i="8"/>
  <c r="O3733" i="8" s="1"/>
  <c r="H3733" i="8"/>
  <c r="M3733" i="8" s="1"/>
  <c r="G3733" i="8"/>
  <c r="L3733" i="8" s="1"/>
  <c r="F3733" i="8"/>
  <c r="K3733" i="8" s="1"/>
  <c r="I3733" i="8"/>
  <c r="N3733" i="8" s="1"/>
  <c r="J3711" i="8"/>
  <c r="O3711" i="8" s="1"/>
  <c r="I3711" i="8"/>
  <c r="N3711" i="8" s="1"/>
  <c r="H3711" i="8"/>
  <c r="M3711" i="8" s="1"/>
  <c r="G3711" i="8"/>
  <c r="L3711" i="8" s="1"/>
  <c r="F3711" i="8"/>
  <c r="K3711" i="8" s="1"/>
  <c r="H3689" i="8"/>
  <c r="M3689" i="8" s="1"/>
  <c r="G3689" i="8"/>
  <c r="L3689" i="8" s="1"/>
  <c r="F3689" i="8"/>
  <c r="K3689" i="8" s="1"/>
  <c r="I3689" i="8"/>
  <c r="N3689" i="8" s="1"/>
  <c r="J3689" i="8"/>
  <c r="O3689" i="8" s="1"/>
  <c r="J3671" i="8"/>
  <c r="O3671" i="8" s="1"/>
  <c r="I3671" i="8"/>
  <c r="N3671" i="8" s="1"/>
  <c r="H3671" i="8"/>
  <c r="M3671" i="8" s="1"/>
  <c r="G3671" i="8"/>
  <c r="L3671" i="8" s="1"/>
  <c r="F3671" i="8"/>
  <c r="K3671" i="8" s="1"/>
  <c r="J3653" i="8"/>
  <c r="O3653" i="8" s="1"/>
  <c r="G3653" i="8"/>
  <c r="L3653" i="8" s="1"/>
  <c r="F3653" i="8"/>
  <c r="K3653" i="8" s="1"/>
  <c r="H3653" i="8"/>
  <c r="M3653" i="8" s="1"/>
  <c r="I3653" i="8"/>
  <c r="N3653" i="8" s="1"/>
  <c r="J3633" i="8"/>
  <c r="O3633" i="8" s="1"/>
  <c r="G3633" i="8"/>
  <c r="L3633" i="8" s="1"/>
  <c r="I3633" i="8"/>
  <c r="N3633" i="8" s="1"/>
  <c r="H3633" i="8"/>
  <c r="M3633" i="8" s="1"/>
  <c r="F3633" i="8"/>
  <c r="K3633" i="8" s="1"/>
  <c r="J3611" i="8"/>
  <c r="O3611" i="8" s="1"/>
  <c r="I3611" i="8"/>
  <c r="N3611" i="8" s="1"/>
  <c r="H3611" i="8"/>
  <c r="M3611" i="8" s="1"/>
  <c r="G3611" i="8"/>
  <c r="L3611" i="8" s="1"/>
  <c r="F3611" i="8"/>
  <c r="K3611" i="8" s="1"/>
  <c r="J3593" i="8"/>
  <c r="O3593" i="8" s="1"/>
  <c r="G3593" i="8"/>
  <c r="L3593" i="8" s="1"/>
  <c r="I3593" i="8"/>
  <c r="N3593" i="8" s="1"/>
  <c r="H3593" i="8"/>
  <c r="M3593" i="8" s="1"/>
  <c r="F3593" i="8"/>
  <c r="K3593" i="8" s="1"/>
  <c r="J3573" i="8"/>
  <c r="O3573" i="8" s="1"/>
  <c r="I3573" i="8"/>
  <c r="N3573" i="8" s="1"/>
  <c r="H3573" i="8"/>
  <c r="M3573" i="8" s="1"/>
  <c r="G3573" i="8"/>
  <c r="L3573" i="8" s="1"/>
  <c r="F3573" i="8"/>
  <c r="K3573" i="8" s="1"/>
  <c r="J3550" i="8"/>
  <c r="O3550" i="8" s="1"/>
  <c r="I3550" i="8"/>
  <c r="N3550" i="8" s="1"/>
  <c r="H3550" i="8"/>
  <c r="M3550" i="8" s="1"/>
  <c r="G3550" i="8"/>
  <c r="L3550" i="8" s="1"/>
  <c r="F3550" i="8"/>
  <c r="K3550" i="8" s="1"/>
  <c r="J3531" i="8"/>
  <c r="O3531" i="8" s="1"/>
  <c r="I3531" i="8"/>
  <c r="N3531" i="8" s="1"/>
  <c r="H3531" i="8"/>
  <c r="M3531" i="8" s="1"/>
  <c r="F3531" i="8"/>
  <c r="K3531" i="8" s="1"/>
  <c r="G3531" i="8"/>
  <c r="L3531" i="8" s="1"/>
  <c r="J3511" i="8"/>
  <c r="O3511" i="8" s="1"/>
  <c r="I3511" i="8"/>
  <c r="N3511" i="8" s="1"/>
  <c r="H3511" i="8"/>
  <c r="M3511" i="8" s="1"/>
  <c r="F3511" i="8"/>
  <c r="K3511" i="8" s="1"/>
  <c r="G3511" i="8"/>
  <c r="L3511" i="8" s="1"/>
  <c r="J3491" i="8"/>
  <c r="O3491" i="8" s="1"/>
  <c r="I3491" i="8"/>
  <c r="N3491" i="8" s="1"/>
  <c r="H3491" i="8"/>
  <c r="M3491" i="8" s="1"/>
  <c r="G3491" i="8"/>
  <c r="L3491" i="8" s="1"/>
  <c r="F3491" i="8"/>
  <c r="K3491" i="8" s="1"/>
  <c r="J3470" i="8"/>
  <c r="O3470" i="8" s="1"/>
  <c r="I3470" i="8"/>
  <c r="N3470" i="8" s="1"/>
  <c r="H3470" i="8"/>
  <c r="M3470" i="8" s="1"/>
  <c r="G3470" i="8"/>
  <c r="L3470" i="8" s="1"/>
  <c r="F3470" i="8"/>
  <c r="K3470" i="8" s="1"/>
  <c r="J3453" i="8"/>
  <c r="O3453" i="8" s="1"/>
  <c r="I3453" i="8"/>
  <c r="N3453" i="8" s="1"/>
  <c r="H3453" i="8"/>
  <c r="M3453" i="8" s="1"/>
  <c r="G3453" i="8"/>
  <c r="L3453" i="8" s="1"/>
  <c r="F3453" i="8"/>
  <c r="K3453" i="8" s="1"/>
  <c r="J3431" i="8"/>
  <c r="O3431" i="8" s="1"/>
  <c r="I3431" i="8"/>
  <c r="N3431" i="8" s="1"/>
  <c r="H3431" i="8"/>
  <c r="M3431" i="8" s="1"/>
  <c r="F3431" i="8"/>
  <c r="K3431" i="8" s="1"/>
  <c r="G3431" i="8"/>
  <c r="L3431" i="8" s="1"/>
  <c r="J3411" i="8"/>
  <c r="O3411" i="8" s="1"/>
  <c r="I3411" i="8"/>
  <c r="N3411" i="8" s="1"/>
  <c r="H3411" i="8"/>
  <c r="M3411" i="8" s="1"/>
  <c r="G3411" i="8"/>
  <c r="L3411" i="8" s="1"/>
  <c r="F3411" i="8"/>
  <c r="K3411" i="8" s="1"/>
  <c r="J3390" i="8"/>
  <c r="O3390" i="8" s="1"/>
  <c r="I3390" i="8"/>
  <c r="N3390" i="8" s="1"/>
  <c r="H3390" i="8"/>
  <c r="M3390" i="8" s="1"/>
  <c r="G3390" i="8"/>
  <c r="L3390" i="8" s="1"/>
  <c r="F3390" i="8"/>
  <c r="K3390" i="8" s="1"/>
  <c r="H3369" i="8"/>
  <c r="M3369" i="8" s="1"/>
  <c r="G3369" i="8"/>
  <c r="L3369" i="8" s="1"/>
  <c r="J3369" i="8"/>
  <c r="O3369" i="8" s="1"/>
  <c r="I3369" i="8"/>
  <c r="N3369" i="8" s="1"/>
  <c r="F3369" i="8"/>
  <c r="K3369" i="8" s="1"/>
  <c r="J3350" i="8"/>
  <c r="O3350" i="8" s="1"/>
  <c r="I3350" i="8"/>
  <c r="N3350" i="8" s="1"/>
  <c r="H3350" i="8"/>
  <c r="M3350" i="8" s="1"/>
  <c r="G3350" i="8"/>
  <c r="L3350" i="8" s="1"/>
  <c r="F3350" i="8"/>
  <c r="K3350" i="8" s="1"/>
  <c r="H3330" i="8"/>
  <c r="M3330" i="8" s="1"/>
  <c r="I3330" i="8"/>
  <c r="N3330" i="8" s="1"/>
  <c r="F3330" i="8"/>
  <c r="K3330" i="8" s="1"/>
  <c r="J3330" i="8"/>
  <c r="O3330" i="8" s="1"/>
  <c r="G3330" i="8"/>
  <c r="L3330" i="8" s="1"/>
  <c r="H3311" i="8"/>
  <c r="M3311" i="8" s="1"/>
  <c r="I3311" i="8"/>
  <c r="N3311" i="8" s="1"/>
  <c r="G3311" i="8"/>
  <c r="L3311" i="8" s="1"/>
  <c r="F3311" i="8"/>
  <c r="K3311" i="8" s="1"/>
  <c r="J3311" i="8"/>
  <c r="O3311" i="8" s="1"/>
  <c r="G3289" i="8"/>
  <c r="L3289" i="8" s="1"/>
  <c r="J3289" i="8"/>
  <c r="O3289" i="8" s="1"/>
  <c r="I3289" i="8"/>
  <c r="N3289" i="8" s="1"/>
  <c r="H3289" i="8"/>
  <c r="M3289" i="8" s="1"/>
  <c r="F3289" i="8"/>
  <c r="K3289" i="8" s="1"/>
  <c r="J3272" i="8"/>
  <c r="O3272" i="8" s="1"/>
  <c r="I3272" i="8"/>
  <c r="N3272" i="8" s="1"/>
  <c r="H3272" i="8"/>
  <c r="M3272" i="8" s="1"/>
  <c r="G3272" i="8"/>
  <c r="L3272" i="8" s="1"/>
  <c r="F3272" i="8"/>
  <c r="K3272" i="8" s="1"/>
  <c r="H3251" i="8"/>
  <c r="M3251" i="8" s="1"/>
  <c r="J3251" i="8"/>
  <c r="O3251" i="8" s="1"/>
  <c r="I3251" i="8"/>
  <c r="N3251" i="8" s="1"/>
  <c r="G3251" i="8"/>
  <c r="L3251" i="8" s="1"/>
  <c r="F3251" i="8"/>
  <c r="K3251" i="8" s="1"/>
  <c r="H3232" i="8"/>
  <c r="M3232" i="8" s="1"/>
  <c r="J3232" i="8"/>
  <c r="O3232" i="8" s="1"/>
  <c r="I3232" i="8"/>
  <c r="N3232" i="8" s="1"/>
  <c r="G3232" i="8"/>
  <c r="L3232" i="8" s="1"/>
  <c r="F3232" i="8"/>
  <c r="K3232" i="8" s="1"/>
  <c r="H3211" i="8"/>
  <c r="M3211" i="8" s="1"/>
  <c r="G3211" i="8"/>
  <c r="L3211" i="8" s="1"/>
  <c r="J3211" i="8"/>
  <c r="O3211" i="8" s="1"/>
  <c r="I3211" i="8"/>
  <c r="N3211" i="8" s="1"/>
  <c r="F3211" i="8"/>
  <c r="K3211" i="8" s="1"/>
  <c r="J3189" i="8"/>
  <c r="O3189" i="8" s="1"/>
  <c r="I3189" i="8"/>
  <c r="N3189" i="8" s="1"/>
  <c r="H3189" i="8"/>
  <c r="M3189" i="8" s="1"/>
  <c r="G3189" i="8"/>
  <c r="L3189" i="8" s="1"/>
  <c r="F3189" i="8"/>
  <c r="K3189" i="8" s="1"/>
  <c r="H3171" i="8"/>
  <c r="M3171" i="8" s="1"/>
  <c r="J3171" i="8"/>
  <c r="O3171" i="8" s="1"/>
  <c r="F3171" i="8"/>
  <c r="K3171" i="8" s="1"/>
  <c r="I3171" i="8"/>
  <c r="N3171" i="8" s="1"/>
  <c r="G3171" i="8"/>
  <c r="L3171" i="8" s="1"/>
  <c r="I3149" i="8"/>
  <c r="N3149" i="8" s="1"/>
  <c r="G3149" i="8"/>
  <c r="L3149" i="8" s="1"/>
  <c r="F3149" i="8"/>
  <c r="K3149" i="8" s="1"/>
  <c r="H3149" i="8"/>
  <c r="M3149" i="8" s="1"/>
  <c r="J3149" i="8"/>
  <c r="O3149" i="8" s="1"/>
  <c r="J3132" i="8"/>
  <c r="O3132" i="8" s="1"/>
  <c r="I3132" i="8"/>
  <c r="N3132" i="8" s="1"/>
  <c r="H3132" i="8"/>
  <c r="M3132" i="8" s="1"/>
  <c r="G3132" i="8"/>
  <c r="L3132" i="8" s="1"/>
  <c r="F3132" i="8"/>
  <c r="K3132" i="8" s="1"/>
  <c r="J3112" i="8"/>
  <c r="O3112" i="8" s="1"/>
  <c r="F3112" i="8"/>
  <c r="K3112" i="8" s="1"/>
  <c r="I3112" i="8"/>
  <c r="N3112" i="8" s="1"/>
  <c r="H3112" i="8"/>
  <c r="M3112" i="8" s="1"/>
  <c r="G3112" i="8"/>
  <c r="L3112" i="8" s="1"/>
  <c r="G3092" i="8"/>
  <c r="L3092" i="8" s="1"/>
  <c r="I3092" i="8"/>
  <c r="N3092" i="8" s="1"/>
  <c r="H3092" i="8"/>
  <c r="M3092" i="8" s="1"/>
  <c r="F3092" i="8"/>
  <c r="K3092" i="8" s="1"/>
  <c r="J3092" i="8"/>
  <c r="O3092" i="8" s="1"/>
  <c r="J3069" i="8"/>
  <c r="O3069" i="8" s="1"/>
  <c r="I3069" i="8"/>
  <c r="N3069" i="8" s="1"/>
  <c r="H3069" i="8"/>
  <c r="M3069" i="8" s="1"/>
  <c r="G3069" i="8"/>
  <c r="L3069" i="8" s="1"/>
  <c r="F3069" i="8"/>
  <c r="K3069" i="8" s="1"/>
  <c r="J3053" i="8"/>
  <c r="O3053" i="8" s="1"/>
  <c r="F3053" i="8"/>
  <c r="K3053" i="8" s="1"/>
  <c r="I3053" i="8"/>
  <c r="N3053" i="8" s="1"/>
  <c r="H3053" i="8"/>
  <c r="M3053" i="8" s="1"/>
  <c r="G3053" i="8"/>
  <c r="L3053" i="8" s="1"/>
  <c r="J3029" i="8"/>
  <c r="O3029" i="8" s="1"/>
  <c r="I3029" i="8"/>
  <c r="N3029" i="8" s="1"/>
  <c r="H3029" i="8"/>
  <c r="M3029" i="8" s="1"/>
  <c r="G3029" i="8"/>
  <c r="L3029" i="8" s="1"/>
  <c r="F3029" i="8"/>
  <c r="K3029" i="8" s="1"/>
  <c r="H3011" i="8"/>
  <c r="M3011" i="8" s="1"/>
  <c r="F3011" i="8"/>
  <c r="K3011" i="8" s="1"/>
  <c r="J3011" i="8"/>
  <c r="O3011" i="8" s="1"/>
  <c r="I3011" i="8"/>
  <c r="N3011" i="8" s="1"/>
  <c r="G3011" i="8"/>
  <c r="L3011" i="8" s="1"/>
  <c r="I2992" i="8"/>
  <c r="N2992" i="8" s="1"/>
  <c r="H2992" i="8"/>
  <c r="M2992" i="8" s="1"/>
  <c r="G2992" i="8"/>
  <c r="L2992" i="8" s="1"/>
  <c r="F2992" i="8"/>
  <c r="K2992" i="8" s="1"/>
  <c r="J2992" i="8"/>
  <c r="O2992" i="8" s="1"/>
  <c r="J2973" i="8"/>
  <c r="O2973" i="8" s="1"/>
  <c r="F2973" i="8"/>
  <c r="K2973" i="8" s="1"/>
  <c r="I2973" i="8"/>
  <c r="N2973" i="8" s="1"/>
  <c r="G2973" i="8"/>
  <c r="L2973" i="8" s="1"/>
  <c r="H2973" i="8"/>
  <c r="M2973" i="8" s="1"/>
  <c r="J2949" i="8"/>
  <c r="O2949" i="8" s="1"/>
  <c r="I2949" i="8"/>
  <c r="N2949" i="8" s="1"/>
  <c r="H2949" i="8"/>
  <c r="M2949" i="8" s="1"/>
  <c r="G2949" i="8"/>
  <c r="L2949" i="8" s="1"/>
  <c r="F2949" i="8"/>
  <c r="K2949" i="8" s="1"/>
  <c r="J2929" i="8"/>
  <c r="O2929" i="8" s="1"/>
  <c r="I2929" i="8"/>
  <c r="N2929" i="8" s="1"/>
  <c r="H2929" i="8"/>
  <c r="M2929" i="8" s="1"/>
  <c r="G2929" i="8"/>
  <c r="L2929" i="8" s="1"/>
  <c r="F2929" i="8"/>
  <c r="K2929" i="8" s="1"/>
  <c r="H2911" i="8"/>
  <c r="M2911" i="8" s="1"/>
  <c r="F2911" i="8"/>
  <c r="K2911" i="8" s="1"/>
  <c r="G2911" i="8"/>
  <c r="L2911" i="8" s="1"/>
  <c r="J2911" i="8"/>
  <c r="O2911" i="8" s="1"/>
  <c r="I2911" i="8"/>
  <c r="N2911" i="8" s="1"/>
  <c r="J2889" i="8"/>
  <c r="O2889" i="8" s="1"/>
  <c r="I2889" i="8"/>
  <c r="N2889" i="8" s="1"/>
  <c r="H2889" i="8"/>
  <c r="M2889" i="8" s="1"/>
  <c r="G2889" i="8"/>
  <c r="L2889" i="8" s="1"/>
  <c r="F2889" i="8"/>
  <c r="K2889" i="8" s="1"/>
  <c r="J2873" i="8"/>
  <c r="O2873" i="8" s="1"/>
  <c r="F2873" i="8"/>
  <c r="K2873" i="8" s="1"/>
  <c r="G2873" i="8"/>
  <c r="L2873" i="8" s="1"/>
  <c r="I2873" i="8"/>
  <c r="N2873" i="8" s="1"/>
  <c r="H2873" i="8"/>
  <c r="M2873" i="8" s="1"/>
  <c r="J2853" i="8"/>
  <c r="O2853" i="8" s="1"/>
  <c r="I2853" i="8"/>
  <c r="N2853" i="8" s="1"/>
  <c r="H2853" i="8"/>
  <c r="M2853" i="8" s="1"/>
  <c r="G2853" i="8"/>
  <c r="L2853" i="8" s="1"/>
  <c r="F2853" i="8"/>
  <c r="K2853" i="8" s="1"/>
  <c r="J2830" i="8"/>
  <c r="O2830" i="8" s="1"/>
  <c r="I2830" i="8"/>
  <c r="N2830" i="8" s="1"/>
  <c r="H2830" i="8"/>
  <c r="M2830" i="8" s="1"/>
  <c r="G2830" i="8"/>
  <c r="L2830" i="8" s="1"/>
  <c r="F2830" i="8"/>
  <c r="K2830" i="8" s="1"/>
  <c r="G2812" i="8"/>
  <c r="L2812" i="8" s="1"/>
  <c r="J2812" i="8"/>
  <c r="O2812" i="8" s="1"/>
  <c r="I2812" i="8"/>
  <c r="N2812" i="8" s="1"/>
  <c r="H2812" i="8"/>
  <c r="M2812" i="8" s="1"/>
  <c r="F2812" i="8"/>
  <c r="K2812" i="8" s="1"/>
  <c r="J2792" i="8"/>
  <c r="O2792" i="8" s="1"/>
  <c r="I2792" i="8"/>
  <c r="N2792" i="8" s="1"/>
  <c r="H2792" i="8"/>
  <c r="M2792" i="8" s="1"/>
  <c r="G2792" i="8"/>
  <c r="L2792" i="8" s="1"/>
  <c r="F2792" i="8"/>
  <c r="K2792" i="8" s="1"/>
  <c r="G2774" i="8"/>
  <c r="L2774" i="8" s="1"/>
  <c r="F2774" i="8"/>
  <c r="K2774" i="8" s="1"/>
  <c r="J2774" i="8"/>
  <c r="O2774" i="8" s="1"/>
  <c r="I2774" i="8"/>
  <c r="N2774" i="8" s="1"/>
  <c r="H2774" i="8"/>
  <c r="M2774" i="8" s="1"/>
  <c r="I2752" i="8"/>
  <c r="N2752" i="8" s="1"/>
  <c r="H2752" i="8"/>
  <c r="M2752" i="8" s="1"/>
  <c r="G2752" i="8"/>
  <c r="L2752" i="8" s="1"/>
  <c r="F2752" i="8"/>
  <c r="K2752" i="8" s="1"/>
  <c r="J2752" i="8"/>
  <c r="O2752" i="8" s="1"/>
  <c r="I2728" i="8"/>
  <c r="N2728" i="8" s="1"/>
  <c r="H2728" i="8"/>
  <c r="M2728" i="8" s="1"/>
  <c r="G2728" i="8"/>
  <c r="L2728" i="8" s="1"/>
  <c r="F2728" i="8"/>
  <c r="K2728" i="8" s="1"/>
  <c r="J2728" i="8"/>
  <c r="O2728" i="8" s="1"/>
  <c r="J2709" i="8"/>
  <c r="O2709" i="8" s="1"/>
  <c r="I2709" i="8"/>
  <c r="N2709" i="8" s="1"/>
  <c r="H2709" i="8"/>
  <c r="M2709" i="8" s="1"/>
  <c r="G2709" i="8"/>
  <c r="L2709" i="8" s="1"/>
  <c r="F2709" i="8"/>
  <c r="K2709" i="8" s="1"/>
  <c r="H2691" i="8"/>
  <c r="M2691" i="8" s="1"/>
  <c r="J2691" i="8"/>
  <c r="O2691" i="8" s="1"/>
  <c r="I2691" i="8"/>
  <c r="N2691" i="8" s="1"/>
  <c r="G2691" i="8"/>
  <c r="L2691" i="8" s="1"/>
  <c r="F2691" i="8"/>
  <c r="K2691" i="8" s="1"/>
  <c r="J2669" i="8"/>
  <c r="O2669" i="8" s="1"/>
  <c r="I2669" i="8"/>
  <c r="N2669" i="8" s="1"/>
  <c r="H2669" i="8"/>
  <c r="M2669" i="8" s="1"/>
  <c r="G2669" i="8"/>
  <c r="L2669" i="8" s="1"/>
  <c r="F2669" i="8"/>
  <c r="K2669" i="8" s="1"/>
  <c r="I2648" i="8"/>
  <c r="N2648" i="8" s="1"/>
  <c r="H2648" i="8"/>
  <c r="M2648" i="8" s="1"/>
  <c r="G2648" i="8"/>
  <c r="L2648" i="8" s="1"/>
  <c r="F2648" i="8"/>
  <c r="K2648" i="8" s="1"/>
  <c r="J2648" i="8"/>
  <c r="O2648" i="8" s="1"/>
  <c r="J2630" i="8"/>
  <c r="O2630" i="8" s="1"/>
  <c r="I2630" i="8"/>
  <c r="N2630" i="8" s="1"/>
  <c r="H2630" i="8"/>
  <c r="M2630" i="8" s="1"/>
  <c r="G2630" i="8"/>
  <c r="L2630" i="8" s="1"/>
  <c r="F2630" i="8"/>
  <c r="K2630" i="8" s="1"/>
  <c r="J2609" i="8"/>
  <c r="O2609" i="8" s="1"/>
  <c r="I2609" i="8"/>
  <c r="N2609" i="8" s="1"/>
  <c r="H2609" i="8"/>
  <c r="M2609" i="8" s="1"/>
  <c r="G2609" i="8"/>
  <c r="L2609" i="8" s="1"/>
  <c r="F2609" i="8"/>
  <c r="K2609" i="8" s="1"/>
  <c r="J2589" i="8"/>
  <c r="O2589" i="8" s="1"/>
  <c r="I2589" i="8"/>
  <c r="N2589" i="8" s="1"/>
  <c r="H2589" i="8"/>
  <c r="M2589" i="8" s="1"/>
  <c r="G2589" i="8"/>
  <c r="L2589" i="8" s="1"/>
  <c r="F2589" i="8"/>
  <c r="K2589" i="8" s="1"/>
  <c r="J2570" i="8"/>
  <c r="O2570" i="8" s="1"/>
  <c r="I2570" i="8"/>
  <c r="N2570" i="8" s="1"/>
  <c r="H2570" i="8"/>
  <c r="M2570" i="8" s="1"/>
  <c r="G2570" i="8"/>
  <c r="L2570" i="8" s="1"/>
  <c r="F2570" i="8"/>
  <c r="K2570" i="8" s="1"/>
  <c r="J2549" i="8"/>
  <c r="O2549" i="8" s="1"/>
  <c r="I2549" i="8"/>
  <c r="N2549" i="8" s="1"/>
  <c r="H2549" i="8"/>
  <c r="M2549" i="8" s="1"/>
  <c r="G2549" i="8"/>
  <c r="L2549" i="8" s="1"/>
  <c r="F2549" i="8"/>
  <c r="K2549" i="8" s="1"/>
  <c r="J2529" i="8"/>
  <c r="O2529" i="8" s="1"/>
  <c r="I2529" i="8"/>
  <c r="N2529" i="8" s="1"/>
  <c r="H2529" i="8"/>
  <c r="M2529" i="8" s="1"/>
  <c r="G2529" i="8"/>
  <c r="L2529" i="8" s="1"/>
  <c r="F2529" i="8"/>
  <c r="K2529" i="8" s="1"/>
  <c r="H2511" i="8"/>
  <c r="M2511" i="8" s="1"/>
  <c r="F2511" i="8"/>
  <c r="K2511" i="8" s="1"/>
  <c r="J2511" i="8"/>
  <c r="O2511" i="8" s="1"/>
  <c r="I2511" i="8"/>
  <c r="N2511" i="8" s="1"/>
  <c r="G2511" i="8"/>
  <c r="L2511" i="8" s="1"/>
  <c r="J2489" i="8"/>
  <c r="O2489" i="8" s="1"/>
  <c r="I2489" i="8"/>
  <c r="N2489" i="8" s="1"/>
  <c r="H2489" i="8"/>
  <c r="M2489" i="8" s="1"/>
  <c r="G2489" i="8"/>
  <c r="L2489" i="8" s="1"/>
  <c r="F2489" i="8"/>
  <c r="K2489" i="8" s="1"/>
  <c r="J2469" i="8"/>
  <c r="O2469" i="8" s="1"/>
  <c r="I2469" i="8"/>
  <c r="N2469" i="8" s="1"/>
  <c r="H2469" i="8"/>
  <c r="M2469" i="8" s="1"/>
  <c r="G2469" i="8"/>
  <c r="L2469" i="8" s="1"/>
  <c r="F2469" i="8"/>
  <c r="K2469" i="8" s="1"/>
  <c r="J2449" i="8"/>
  <c r="O2449" i="8" s="1"/>
  <c r="I2449" i="8"/>
  <c r="N2449" i="8" s="1"/>
  <c r="H2449" i="8"/>
  <c r="M2449" i="8" s="1"/>
  <c r="G2449" i="8"/>
  <c r="L2449" i="8" s="1"/>
  <c r="F2449" i="8"/>
  <c r="K2449" i="8" s="1"/>
  <c r="J2429" i="8"/>
  <c r="O2429" i="8" s="1"/>
  <c r="I2429" i="8"/>
  <c r="N2429" i="8" s="1"/>
  <c r="H2429" i="8"/>
  <c r="M2429" i="8" s="1"/>
  <c r="G2429" i="8"/>
  <c r="L2429" i="8" s="1"/>
  <c r="F2429" i="8"/>
  <c r="K2429" i="8" s="1"/>
  <c r="H2411" i="8"/>
  <c r="M2411" i="8" s="1"/>
  <c r="F2411" i="8"/>
  <c r="K2411" i="8" s="1"/>
  <c r="I2411" i="8"/>
  <c r="N2411" i="8" s="1"/>
  <c r="J2411" i="8"/>
  <c r="O2411" i="8" s="1"/>
  <c r="G2411" i="8"/>
  <c r="L2411" i="8" s="1"/>
  <c r="I2392" i="8"/>
  <c r="N2392" i="8" s="1"/>
  <c r="H2392" i="8"/>
  <c r="M2392" i="8" s="1"/>
  <c r="G2392" i="8"/>
  <c r="L2392" i="8" s="1"/>
  <c r="F2392" i="8"/>
  <c r="K2392" i="8" s="1"/>
  <c r="J2392" i="8"/>
  <c r="O2392" i="8" s="1"/>
  <c r="J2369" i="8"/>
  <c r="O2369" i="8" s="1"/>
  <c r="I2369" i="8"/>
  <c r="N2369" i="8" s="1"/>
  <c r="H2369" i="8"/>
  <c r="M2369" i="8" s="1"/>
  <c r="G2369" i="8"/>
  <c r="L2369" i="8" s="1"/>
  <c r="F2369" i="8"/>
  <c r="K2369" i="8" s="1"/>
  <c r="J2349" i="8"/>
  <c r="O2349" i="8" s="1"/>
  <c r="I2349" i="8"/>
  <c r="N2349" i="8" s="1"/>
  <c r="H2349" i="8"/>
  <c r="M2349" i="8" s="1"/>
  <c r="G2349" i="8"/>
  <c r="L2349" i="8" s="1"/>
  <c r="F2349" i="8"/>
  <c r="K2349" i="8" s="1"/>
  <c r="J2330" i="8"/>
  <c r="O2330" i="8" s="1"/>
  <c r="I2330" i="8"/>
  <c r="N2330" i="8" s="1"/>
  <c r="H2330" i="8"/>
  <c r="M2330" i="8" s="1"/>
  <c r="G2330" i="8"/>
  <c r="L2330" i="8" s="1"/>
  <c r="F2330" i="8"/>
  <c r="K2330" i="8" s="1"/>
  <c r="H2311" i="8"/>
  <c r="M2311" i="8" s="1"/>
  <c r="I2311" i="8"/>
  <c r="N2311" i="8" s="1"/>
  <c r="F2311" i="8"/>
  <c r="K2311" i="8" s="1"/>
  <c r="J2311" i="8"/>
  <c r="O2311" i="8" s="1"/>
  <c r="G2311" i="8"/>
  <c r="L2311" i="8" s="1"/>
  <c r="G2292" i="8"/>
  <c r="L2292" i="8" s="1"/>
  <c r="H2292" i="8"/>
  <c r="M2292" i="8" s="1"/>
  <c r="F2292" i="8"/>
  <c r="K2292" i="8" s="1"/>
  <c r="J2292" i="8"/>
  <c r="O2292" i="8" s="1"/>
  <c r="I2292" i="8"/>
  <c r="N2292" i="8" s="1"/>
  <c r="I2270" i="8"/>
  <c r="N2270" i="8" s="1"/>
  <c r="H2270" i="8"/>
  <c r="M2270" i="8" s="1"/>
  <c r="G2270" i="8"/>
  <c r="L2270" i="8" s="1"/>
  <c r="F2270" i="8"/>
  <c r="K2270" i="8" s="1"/>
  <c r="J2270" i="8"/>
  <c r="O2270" i="8" s="1"/>
  <c r="I2250" i="8"/>
  <c r="N2250" i="8" s="1"/>
  <c r="H2250" i="8"/>
  <c r="M2250" i="8" s="1"/>
  <c r="G2250" i="8"/>
  <c r="L2250" i="8" s="1"/>
  <c r="F2250" i="8"/>
  <c r="K2250" i="8" s="1"/>
  <c r="J2250" i="8"/>
  <c r="O2250" i="8" s="1"/>
  <c r="I2230" i="8"/>
  <c r="N2230" i="8" s="1"/>
  <c r="H2230" i="8"/>
  <c r="M2230" i="8" s="1"/>
  <c r="G2230" i="8"/>
  <c r="L2230" i="8" s="1"/>
  <c r="F2230" i="8"/>
  <c r="K2230" i="8" s="1"/>
  <c r="J2230" i="8"/>
  <c r="O2230" i="8" s="1"/>
  <c r="F2209" i="8"/>
  <c r="K2209" i="8" s="1"/>
  <c r="H2209" i="8"/>
  <c r="M2209" i="8" s="1"/>
  <c r="J2209" i="8"/>
  <c r="O2209" i="8" s="1"/>
  <c r="I2209" i="8"/>
  <c r="N2209" i="8" s="1"/>
  <c r="G2209" i="8"/>
  <c r="L2209" i="8" s="1"/>
  <c r="I2190" i="8"/>
  <c r="N2190" i="8" s="1"/>
  <c r="H2190" i="8"/>
  <c r="M2190" i="8" s="1"/>
  <c r="G2190" i="8"/>
  <c r="L2190" i="8" s="1"/>
  <c r="F2190" i="8"/>
  <c r="K2190" i="8" s="1"/>
  <c r="J2190" i="8"/>
  <c r="O2190" i="8" s="1"/>
  <c r="I2170" i="8"/>
  <c r="N2170" i="8" s="1"/>
  <c r="H2170" i="8"/>
  <c r="M2170" i="8" s="1"/>
  <c r="G2170" i="8"/>
  <c r="L2170" i="8" s="1"/>
  <c r="F2170" i="8"/>
  <c r="K2170" i="8" s="1"/>
  <c r="J2170" i="8"/>
  <c r="O2170" i="8" s="1"/>
  <c r="J2152" i="8"/>
  <c r="O2152" i="8" s="1"/>
  <c r="I2152" i="8"/>
  <c r="N2152" i="8" s="1"/>
  <c r="F2152" i="8"/>
  <c r="K2152" i="8" s="1"/>
  <c r="H2152" i="8"/>
  <c r="M2152" i="8" s="1"/>
  <c r="G2152" i="8"/>
  <c r="L2152" i="8" s="1"/>
  <c r="I2130" i="8"/>
  <c r="N2130" i="8" s="1"/>
  <c r="H2130" i="8"/>
  <c r="M2130" i="8" s="1"/>
  <c r="G2130" i="8"/>
  <c r="L2130" i="8" s="1"/>
  <c r="F2130" i="8"/>
  <c r="K2130" i="8" s="1"/>
  <c r="J2130" i="8"/>
  <c r="O2130" i="8" s="1"/>
  <c r="F2109" i="8"/>
  <c r="K2109" i="8" s="1"/>
  <c r="H2109" i="8"/>
  <c r="M2109" i="8" s="1"/>
  <c r="J2109" i="8"/>
  <c r="O2109" i="8" s="1"/>
  <c r="I2109" i="8"/>
  <c r="N2109" i="8" s="1"/>
  <c r="G2109" i="8"/>
  <c r="L2109" i="8" s="1"/>
  <c r="I2090" i="8"/>
  <c r="N2090" i="8" s="1"/>
  <c r="H2090" i="8"/>
  <c r="M2090" i="8" s="1"/>
  <c r="G2090" i="8"/>
  <c r="L2090" i="8" s="1"/>
  <c r="F2090" i="8"/>
  <c r="K2090" i="8" s="1"/>
  <c r="J2090" i="8"/>
  <c r="O2090" i="8" s="1"/>
  <c r="J2072" i="8"/>
  <c r="O2072" i="8" s="1"/>
  <c r="I2072" i="8"/>
  <c r="N2072" i="8" s="1"/>
  <c r="H2072" i="8"/>
  <c r="M2072" i="8" s="1"/>
  <c r="G2072" i="8"/>
  <c r="L2072" i="8" s="1"/>
  <c r="F2072" i="8"/>
  <c r="K2072" i="8" s="1"/>
  <c r="J2051" i="8"/>
  <c r="O2051" i="8" s="1"/>
  <c r="I2051" i="8"/>
  <c r="N2051" i="8" s="1"/>
  <c r="H2051" i="8"/>
  <c r="M2051" i="8" s="1"/>
  <c r="G2051" i="8"/>
  <c r="L2051" i="8" s="1"/>
  <c r="F2051" i="8"/>
  <c r="K2051" i="8" s="1"/>
  <c r="J2031" i="8"/>
  <c r="O2031" i="8" s="1"/>
  <c r="I2031" i="8"/>
  <c r="N2031" i="8" s="1"/>
  <c r="H2031" i="8"/>
  <c r="M2031" i="8" s="1"/>
  <c r="G2031" i="8"/>
  <c r="L2031" i="8" s="1"/>
  <c r="F2031" i="8"/>
  <c r="K2031" i="8" s="1"/>
  <c r="J2011" i="8"/>
  <c r="O2011" i="8" s="1"/>
  <c r="I2011" i="8"/>
  <c r="N2011" i="8" s="1"/>
  <c r="H2011" i="8"/>
  <c r="M2011" i="8" s="1"/>
  <c r="G2011" i="8"/>
  <c r="L2011" i="8" s="1"/>
  <c r="F2011" i="8"/>
  <c r="K2011" i="8" s="1"/>
  <c r="F4851" i="8"/>
  <c r="K4851" i="8" s="1"/>
  <c r="J4851" i="8"/>
  <c r="O4851" i="8" s="1"/>
  <c r="I4851" i="8"/>
  <c r="N4851" i="8" s="1"/>
  <c r="H4851" i="8"/>
  <c r="M4851" i="8" s="1"/>
  <c r="G4851" i="8"/>
  <c r="L4851" i="8" s="1"/>
  <c r="G4830" i="8"/>
  <c r="L4830" i="8" s="1"/>
  <c r="F4830" i="8"/>
  <c r="K4830" i="8" s="1"/>
  <c r="H4830" i="8"/>
  <c r="M4830" i="8" s="1"/>
  <c r="J4830" i="8"/>
  <c r="O4830" i="8" s="1"/>
  <c r="I4830" i="8"/>
  <c r="N4830" i="8" s="1"/>
  <c r="G4810" i="8"/>
  <c r="L4810" i="8" s="1"/>
  <c r="F4810" i="8"/>
  <c r="K4810" i="8" s="1"/>
  <c r="J4810" i="8"/>
  <c r="O4810" i="8" s="1"/>
  <c r="I4810" i="8"/>
  <c r="N4810" i="8" s="1"/>
  <c r="H4810" i="8"/>
  <c r="M4810" i="8" s="1"/>
  <c r="I4792" i="8"/>
  <c r="N4792" i="8" s="1"/>
  <c r="H4792" i="8"/>
  <c r="M4792" i="8" s="1"/>
  <c r="G4792" i="8"/>
  <c r="L4792" i="8" s="1"/>
  <c r="F4792" i="8"/>
  <c r="K4792" i="8" s="1"/>
  <c r="J4792" i="8"/>
  <c r="O4792" i="8" s="1"/>
  <c r="G4770" i="8"/>
  <c r="L4770" i="8" s="1"/>
  <c r="F4770" i="8"/>
  <c r="K4770" i="8" s="1"/>
  <c r="J4770" i="8"/>
  <c r="O4770" i="8" s="1"/>
  <c r="I4770" i="8"/>
  <c r="N4770" i="8" s="1"/>
  <c r="H4770" i="8"/>
  <c r="M4770" i="8" s="1"/>
  <c r="H4747" i="8"/>
  <c r="M4747" i="8" s="1"/>
  <c r="I4747" i="8"/>
  <c r="N4747" i="8" s="1"/>
  <c r="G4747" i="8"/>
  <c r="L4747" i="8" s="1"/>
  <c r="F4747" i="8"/>
  <c r="K4747" i="8" s="1"/>
  <c r="J4747" i="8"/>
  <c r="O4747" i="8" s="1"/>
  <c r="H4730" i="8"/>
  <c r="M4730" i="8" s="1"/>
  <c r="G4730" i="8"/>
  <c r="L4730" i="8" s="1"/>
  <c r="F4730" i="8"/>
  <c r="K4730" i="8" s="1"/>
  <c r="J4730" i="8"/>
  <c r="O4730" i="8" s="1"/>
  <c r="I4730" i="8"/>
  <c r="N4730" i="8" s="1"/>
  <c r="H4707" i="8"/>
  <c r="M4707" i="8" s="1"/>
  <c r="J4707" i="8"/>
  <c r="O4707" i="8" s="1"/>
  <c r="I4707" i="8"/>
  <c r="N4707" i="8" s="1"/>
  <c r="G4707" i="8"/>
  <c r="L4707" i="8" s="1"/>
  <c r="F4707" i="8"/>
  <c r="K4707" i="8" s="1"/>
  <c r="G4688" i="8"/>
  <c r="L4688" i="8" s="1"/>
  <c r="J4688" i="8"/>
  <c r="O4688" i="8" s="1"/>
  <c r="I4688" i="8"/>
  <c r="N4688" i="8" s="1"/>
  <c r="H4688" i="8"/>
  <c r="M4688" i="8" s="1"/>
  <c r="F4688" i="8"/>
  <c r="K4688" i="8" s="1"/>
  <c r="G4668" i="8"/>
  <c r="L4668" i="8" s="1"/>
  <c r="F4668" i="8"/>
  <c r="K4668" i="8" s="1"/>
  <c r="H4668" i="8"/>
  <c r="M4668" i="8" s="1"/>
  <c r="J4668" i="8"/>
  <c r="O4668" i="8" s="1"/>
  <c r="I4668" i="8"/>
  <c r="N4668" i="8" s="1"/>
  <c r="H4647" i="8"/>
  <c r="M4647" i="8" s="1"/>
  <c r="I4647" i="8"/>
  <c r="N4647" i="8" s="1"/>
  <c r="J4647" i="8"/>
  <c r="O4647" i="8" s="1"/>
  <c r="G4647" i="8"/>
  <c r="L4647" i="8" s="1"/>
  <c r="F4647" i="8"/>
  <c r="K4647" i="8" s="1"/>
  <c r="J4629" i="8"/>
  <c r="O4629" i="8" s="1"/>
  <c r="I4629" i="8"/>
  <c r="N4629" i="8" s="1"/>
  <c r="H4629" i="8"/>
  <c r="M4629" i="8" s="1"/>
  <c r="G4629" i="8"/>
  <c r="L4629" i="8" s="1"/>
  <c r="F4629" i="8"/>
  <c r="K4629" i="8" s="1"/>
  <c r="I4611" i="8"/>
  <c r="N4611" i="8" s="1"/>
  <c r="H4611" i="8"/>
  <c r="M4611" i="8" s="1"/>
  <c r="G4611" i="8"/>
  <c r="L4611" i="8" s="1"/>
  <c r="F4611" i="8"/>
  <c r="K4611" i="8" s="1"/>
  <c r="J4611" i="8"/>
  <c r="O4611" i="8" s="1"/>
  <c r="G4588" i="8"/>
  <c r="L4588" i="8" s="1"/>
  <c r="J4588" i="8"/>
  <c r="O4588" i="8" s="1"/>
  <c r="I4588" i="8"/>
  <c r="N4588" i="8" s="1"/>
  <c r="H4588" i="8"/>
  <c r="M4588" i="8" s="1"/>
  <c r="F4588" i="8"/>
  <c r="K4588" i="8" s="1"/>
  <c r="J4571" i="8"/>
  <c r="O4571" i="8" s="1"/>
  <c r="I4571" i="8"/>
  <c r="N4571" i="8" s="1"/>
  <c r="H4571" i="8"/>
  <c r="M4571" i="8" s="1"/>
  <c r="G4571" i="8"/>
  <c r="L4571" i="8" s="1"/>
  <c r="F4571" i="8"/>
  <c r="K4571" i="8" s="1"/>
  <c r="J4548" i="8"/>
  <c r="O4548" i="8" s="1"/>
  <c r="F4548" i="8"/>
  <c r="K4548" i="8" s="1"/>
  <c r="I4548" i="8"/>
  <c r="N4548" i="8" s="1"/>
  <c r="H4548" i="8"/>
  <c r="M4548" i="8" s="1"/>
  <c r="G4548" i="8"/>
  <c r="L4548" i="8" s="1"/>
  <c r="J4528" i="8"/>
  <c r="O4528" i="8" s="1"/>
  <c r="F4528" i="8"/>
  <c r="K4528" i="8" s="1"/>
  <c r="I4528" i="8"/>
  <c r="N4528" i="8" s="1"/>
  <c r="H4528" i="8"/>
  <c r="M4528" i="8" s="1"/>
  <c r="G4528" i="8"/>
  <c r="L4528" i="8" s="1"/>
  <c r="J4511" i="8"/>
  <c r="O4511" i="8" s="1"/>
  <c r="I4511" i="8"/>
  <c r="N4511" i="8" s="1"/>
  <c r="H4511" i="8"/>
  <c r="M4511" i="8" s="1"/>
  <c r="G4511" i="8"/>
  <c r="L4511" i="8" s="1"/>
  <c r="F4511" i="8"/>
  <c r="K4511" i="8" s="1"/>
  <c r="I4491" i="8"/>
  <c r="N4491" i="8" s="1"/>
  <c r="H4491" i="8"/>
  <c r="M4491" i="8" s="1"/>
  <c r="G4491" i="8"/>
  <c r="L4491" i="8" s="1"/>
  <c r="F4491" i="8"/>
  <c r="K4491" i="8" s="1"/>
  <c r="J4491" i="8"/>
  <c r="O4491" i="8" s="1"/>
  <c r="J4471" i="8"/>
  <c r="O4471" i="8" s="1"/>
  <c r="I4471" i="8"/>
  <c r="N4471" i="8" s="1"/>
  <c r="H4471" i="8"/>
  <c r="M4471" i="8" s="1"/>
  <c r="G4471" i="8"/>
  <c r="L4471" i="8" s="1"/>
  <c r="F4471" i="8"/>
  <c r="K4471" i="8" s="1"/>
  <c r="H4452" i="8"/>
  <c r="M4452" i="8" s="1"/>
  <c r="G4452" i="8"/>
  <c r="L4452" i="8" s="1"/>
  <c r="F4452" i="8"/>
  <c r="K4452" i="8" s="1"/>
  <c r="J4452" i="8"/>
  <c r="O4452" i="8" s="1"/>
  <c r="I4452" i="8"/>
  <c r="N4452" i="8" s="1"/>
  <c r="J4428" i="8"/>
  <c r="O4428" i="8" s="1"/>
  <c r="F4428" i="8"/>
  <c r="K4428" i="8" s="1"/>
  <c r="I4428" i="8"/>
  <c r="N4428" i="8" s="1"/>
  <c r="H4428" i="8"/>
  <c r="M4428" i="8" s="1"/>
  <c r="G4428" i="8"/>
  <c r="L4428" i="8" s="1"/>
  <c r="J4408" i="8"/>
  <c r="O4408" i="8" s="1"/>
  <c r="F4408" i="8"/>
  <c r="K4408" i="8" s="1"/>
  <c r="I4408" i="8"/>
  <c r="N4408" i="8" s="1"/>
  <c r="H4408" i="8"/>
  <c r="M4408" i="8" s="1"/>
  <c r="G4408" i="8"/>
  <c r="L4408" i="8" s="1"/>
  <c r="J4388" i="8"/>
  <c r="O4388" i="8" s="1"/>
  <c r="F4388" i="8"/>
  <c r="K4388" i="8" s="1"/>
  <c r="G4388" i="8"/>
  <c r="L4388" i="8" s="1"/>
  <c r="I4388" i="8"/>
  <c r="N4388" i="8" s="1"/>
  <c r="H4388" i="8"/>
  <c r="M4388" i="8" s="1"/>
  <c r="J4371" i="8"/>
  <c r="O4371" i="8" s="1"/>
  <c r="I4371" i="8"/>
  <c r="N4371" i="8" s="1"/>
  <c r="H4371" i="8"/>
  <c r="M4371" i="8" s="1"/>
  <c r="G4371" i="8"/>
  <c r="L4371" i="8" s="1"/>
  <c r="F4371" i="8"/>
  <c r="K4371" i="8" s="1"/>
  <c r="G4351" i="8"/>
  <c r="L4351" i="8" s="1"/>
  <c r="I4351" i="8"/>
  <c r="N4351" i="8" s="1"/>
  <c r="H4351" i="8"/>
  <c r="M4351" i="8" s="1"/>
  <c r="F4351" i="8"/>
  <c r="K4351" i="8" s="1"/>
  <c r="J4351" i="8"/>
  <c r="O4351" i="8" s="1"/>
  <c r="J4331" i="8"/>
  <c r="O4331" i="8" s="1"/>
  <c r="I4331" i="8"/>
  <c r="N4331" i="8" s="1"/>
  <c r="H4331" i="8"/>
  <c r="M4331" i="8" s="1"/>
  <c r="G4331" i="8"/>
  <c r="L4331" i="8" s="1"/>
  <c r="F4331" i="8"/>
  <c r="K4331" i="8" s="1"/>
  <c r="J4310" i="8"/>
  <c r="O4310" i="8" s="1"/>
  <c r="I4310" i="8"/>
  <c r="N4310" i="8" s="1"/>
  <c r="H4310" i="8"/>
  <c r="M4310" i="8" s="1"/>
  <c r="G4310" i="8"/>
  <c r="L4310" i="8" s="1"/>
  <c r="F4310" i="8"/>
  <c r="K4310" i="8" s="1"/>
  <c r="I4289" i="8"/>
  <c r="N4289" i="8" s="1"/>
  <c r="G4289" i="8"/>
  <c r="L4289" i="8" s="1"/>
  <c r="F4289" i="8"/>
  <c r="K4289" i="8" s="1"/>
  <c r="J4289" i="8"/>
  <c r="O4289" i="8" s="1"/>
  <c r="H4289" i="8"/>
  <c r="M4289" i="8" s="1"/>
  <c r="J4271" i="8"/>
  <c r="O4271" i="8" s="1"/>
  <c r="I4271" i="8"/>
  <c r="N4271" i="8" s="1"/>
  <c r="H4271" i="8"/>
  <c r="M4271" i="8" s="1"/>
  <c r="G4271" i="8"/>
  <c r="L4271" i="8" s="1"/>
  <c r="F4271" i="8"/>
  <c r="K4271" i="8" s="1"/>
  <c r="F4250" i="8"/>
  <c r="K4250" i="8" s="1"/>
  <c r="I4250" i="8"/>
  <c r="N4250" i="8" s="1"/>
  <c r="H4250" i="8"/>
  <c r="M4250" i="8" s="1"/>
  <c r="G4250" i="8"/>
  <c r="L4250" i="8" s="1"/>
  <c r="J4250" i="8"/>
  <c r="O4250" i="8" s="1"/>
  <c r="F4231" i="8"/>
  <c r="K4231" i="8" s="1"/>
  <c r="J4231" i="8"/>
  <c r="O4231" i="8" s="1"/>
  <c r="G4231" i="8"/>
  <c r="L4231" i="8" s="1"/>
  <c r="I4231" i="8"/>
  <c r="N4231" i="8" s="1"/>
  <c r="H4231" i="8"/>
  <c r="M4231" i="8" s="1"/>
  <c r="J4208" i="8"/>
  <c r="O4208" i="8" s="1"/>
  <c r="F4208" i="8"/>
  <c r="K4208" i="8" s="1"/>
  <c r="I4208" i="8"/>
  <c r="N4208" i="8" s="1"/>
  <c r="H4208" i="8"/>
  <c r="M4208" i="8" s="1"/>
  <c r="G4208" i="8"/>
  <c r="L4208" i="8" s="1"/>
  <c r="I4189" i="8"/>
  <c r="N4189" i="8" s="1"/>
  <c r="G4189" i="8"/>
  <c r="L4189" i="8" s="1"/>
  <c r="F4189" i="8"/>
  <c r="K4189" i="8" s="1"/>
  <c r="J4189" i="8"/>
  <c r="O4189" i="8" s="1"/>
  <c r="H4189" i="8"/>
  <c r="M4189" i="8" s="1"/>
  <c r="J4171" i="8"/>
  <c r="O4171" i="8" s="1"/>
  <c r="I4171" i="8"/>
  <c r="N4171" i="8" s="1"/>
  <c r="H4171" i="8"/>
  <c r="M4171" i="8" s="1"/>
  <c r="G4171" i="8"/>
  <c r="L4171" i="8" s="1"/>
  <c r="F4171" i="8"/>
  <c r="K4171" i="8" s="1"/>
  <c r="G4151" i="8"/>
  <c r="L4151" i="8" s="1"/>
  <c r="J4151" i="8"/>
  <c r="O4151" i="8" s="1"/>
  <c r="I4151" i="8"/>
  <c r="N4151" i="8" s="1"/>
  <c r="H4151" i="8"/>
  <c r="M4151" i="8" s="1"/>
  <c r="F4151" i="8"/>
  <c r="K4151" i="8" s="1"/>
  <c r="I4129" i="8"/>
  <c r="N4129" i="8" s="1"/>
  <c r="J4129" i="8"/>
  <c r="O4129" i="8" s="1"/>
  <c r="F4129" i="8"/>
  <c r="K4129" i="8" s="1"/>
  <c r="H4129" i="8"/>
  <c r="M4129" i="8" s="1"/>
  <c r="G4129" i="8"/>
  <c r="L4129" i="8" s="1"/>
  <c r="I4111" i="8"/>
  <c r="N4111" i="8" s="1"/>
  <c r="H4111" i="8"/>
  <c r="M4111" i="8" s="1"/>
  <c r="G4111" i="8"/>
  <c r="L4111" i="8" s="1"/>
  <c r="F4111" i="8"/>
  <c r="K4111" i="8" s="1"/>
  <c r="J4111" i="8"/>
  <c r="O4111" i="8" s="1"/>
  <c r="I4091" i="8"/>
  <c r="N4091" i="8" s="1"/>
  <c r="H4091" i="8"/>
  <c r="M4091" i="8" s="1"/>
  <c r="G4091" i="8"/>
  <c r="L4091" i="8" s="1"/>
  <c r="F4091" i="8"/>
  <c r="K4091" i="8" s="1"/>
  <c r="J4091" i="8"/>
  <c r="O4091" i="8" s="1"/>
  <c r="J4068" i="8"/>
  <c r="O4068" i="8" s="1"/>
  <c r="F4068" i="8"/>
  <c r="K4068" i="8" s="1"/>
  <c r="I4068" i="8"/>
  <c r="N4068" i="8" s="1"/>
  <c r="H4068" i="8"/>
  <c r="M4068" i="8" s="1"/>
  <c r="G4068" i="8"/>
  <c r="L4068" i="8" s="1"/>
  <c r="J4051" i="8"/>
  <c r="O4051" i="8" s="1"/>
  <c r="I4051" i="8"/>
  <c r="N4051" i="8" s="1"/>
  <c r="H4051" i="8"/>
  <c r="M4051" i="8" s="1"/>
  <c r="G4051" i="8"/>
  <c r="L4051" i="8" s="1"/>
  <c r="F4051" i="8"/>
  <c r="K4051" i="8" s="1"/>
  <c r="G4031" i="8"/>
  <c r="L4031" i="8" s="1"/>
  <c r="F4031" i="8"/>
  <c r="K4031" i="8" s="1"/>
  <c r="I4031" i="8"/>
  <c r="N4031" i="8" s="1"/>
  <c r="J4031" i="8"/>
  <c r="O4031" i="8" s="1"/>
  <c r="H4031" i="8"/>
  <c r="M4031" i="8" s="1"/>
  <c r="J4008" i="8"/>
  <c r="O4008" i="8" s="1"/>
  <c r="F4008" i="8"/>
  <c r="K4008" i="8" s="1"/>
  <c r="I4008" i="8"/>
  <c r="N4008" i="8" s="1"/>
  <c r="H4008" i="8"/>
  <c r="M4008" i="8" s="1"/>
  <c r="G4008" i="8"/>
  <c r="L4008" i="8" s="1"/>
  <c r="J3988" i="8"/>
  <c r="O3988" i="8" s="1"/>
  <c r="F3988" i="8"/>
  <c r="K3988" i="8" s="1"/>
  <c r="I3988" i="8"/>
  <c r="N3988" i="8" s="1"/>
  <c r="H3988" i="8"/>
  <c r="M3988" i="8" s="1"/>
  <c r="G3988" i="8"/>
  <c r="L3988" i="8" s="1"/>
  <c r="I3969" i="8"/>
  <c r="N3969" i="8" s="1"/>
  <c r="G3969" i="8"/>
  <c r="L3969" i="8" s="1"/>
  <c r="J3969" i="8"/>
  <c r="O3969" i="8" s="1"/>
  <c r="H3969" i="8"/>
  <c r="M3969" i="8" s="1"/>
  <c r="F3969" i="8"/>
  <c r="K3969" i="8" s="1"/>
  <c r="H3951" i="8"/>
  <c r="M3951" i="8" s="1"/>
  <c r="J3951" i="8"/>
  <c r="O3951" i="8" s="1"/>
  <c r="I3951" i="8"/>
  <c r="N3951" i="8" s="1"/>
  <c r="G3951" i="8"/>
  <c r="L3951" i="8" s="1"/>
  <c r="F3951" i="8"/>
  <c r="K3951" i="8" s="1"/>
  <c r="J3931" i="8"/>
  <c r="O3931" i="8" s="1"/>
  <c r="F3931" i="8"/>
  <c r="K3931" i="8" s="1"/>
  <c r="H3931" i="8"/>
  <c r="M3931" i="8" s="1"/>
  <c r="I3931" i="8"/>
  <c r="N3931" i="8" s="1"/>
  <c r="G3931" i="8"/>
  <c r="L3931" i="8" s="1"/>
  <c r="J3913" i="8"/>
  <c r="O3913" i="8" s="1"/>
  <c r="I3913" i="8"/>
  <c r="N3913" i="8" s="1"/>
  <c r="H3913" i="8"/>
  <c r="M3913" i="8" s="1"/>
  <c r="G3913" i="8"/>
  <c r="L3913" i="8" s="1"/>
  <c r="F3913" i="8"/>
  <c r="K3913" i="8" s="1"/>
  <c r="J3891" i="8"/>
  <c r="O3891" i="8" s="1"/>
  <c r="F3891" i="8"/>
  <c r="K3891" i="8" s="1"/>
  <c r="I3891" i="8"/>
  <c r="N3891" i="8" s="1"/>
  <c r="H3891" i="8"/>
  <c r="M3891" i="8" s="1"/>
  <c r="G3891" i="8"/>
  <c r="L3891" i="8" s="1"/>
  <c r="J3868" i="8"/>
  <c r="O3868" i="8" s="1"/>
  <c r="F3868" i="8"/>
  <c r="K3868" i="8" s="1"/>
  <c r="H3868" i="8"/>
  <c r="M3868" i="8" s="1"/>
  <c r="G3868" i="8"/>
  <c r="L3868" i="8" s="1"/>
  <c r="I3868" i="8"/>
  <c r="N3868" i="8" s="1"/>
  <c r="J3850" i="8"/>
  <c r="O3850" i="8" s="1"/>
  <c r="I3850" i="8"/>
  <c r="N3850" i="8" s="1"/>
  <c r="H3850" i="8"/>
  <c r="M3850" i="8" s="1"/>
  <c r="G3850" i="8"/>
  <c r="L3850" i="8" s="1"/>
  <c r="F3850" i="8"/>
  <c r="K3850" i="8" s="1"/>
  <c r="I3830" i="8"/>
  <c r="N3830" i="8" s="1"/>
  <c r="H3830" i="8"/>
  <c r="M3830" i="8" s="1"/>
  <c r="G3830" i="8"/>
  <c r="L3830" i="8" s="1"/>
  <c r="F3830" i="8"/>
  <c r="K3830" i="8" s="1"/>
  <c r="J3830" i="8"/>
  <c r="O3830" i="8" s="1"/>
  <c r="J3813" i="8"/>
  <c r="O3813" i="8" s="1"/>
  <c r="I3813" i="8"/>
  <c r="N3813" i="8" s="1"/>
  <c r="H3813" i="8"/>
  <c r="M3813" i="8" s="1"/>
  <c r="G3813" i="8"/>
  <c r="L3813" i="8" s="1"/>
  <c r="F3813" i="8"/>
  <c r="K3813" i="8" s="1"/>
  <c r="J3793" i="8"/>
  <c r="O3793" i="8" s="1"/>
  <c r="F3793" i="8"/>
  <c r="K3793" i="8" s="1"/>
  <c r="H3793" i="8"/>
  <c r="M3793" i="8" s="1"/>
  <c r="I3793" i="8"/>
  <c r="N3793" i="8" s="1"/>
  <c r="G3793" i="8"/>
  <c r="L3793" i="8" s="1"/>
  <c r="I3769" i="8"/>
  <c r="N3769" i="8" s="1"/>
  <c r="H3769" i="8"/>
  <c r="M3769" i="8" s="1"/>
  <c r="G3769" i="8"/>
  <c r="L3769" i="8" s="1"/>
  <c r="F3769" i="8"/>
  <c r="K3769" i="8" s="1"/>
  <c r="J3769" i="8"/>
  <c r="O3769" i="8" s="1"/>
  <c r="G3752" i="8"/>
  <c r="L3752" i="8" s="1"/>
  <c r="J3752" i="8"/>
  <c r="O3752" i="8" s="1"/>
  <c r="I3752" i="8"/>
  <c r="N3752" i="8" s="1"/>
  <c r="H3752" i="8"/>
  <c r="M3752" i="8" s="1"/>
  <c r="F3752" i="8"/>
  <c r="K3752" i="8" s="1"/>
  <c r="J3731" i="8"/>
  <c r="O3731" i="8" s="1"/>
  <c r="I3731" i="8"/>
  <c r="N3731" i="8" s="1"/>
  <c r="H3731" i="8"/>
  <c r="M3731" i="8" s="1"/>
  <c r="F3731" i="8"/>
  <c r="K3731" i="8" s="1"/>
  <c r="G3731" i="8"/>
  <c r="L3731" i="8" s="1"/>
  <c r="J3710" i="8"/>
  <c r="O3710" i="8" s="1"/>
  <c r="I3710" i="8"/>
  <c r="N3710" i="8" s="1"/>
  <c r="H3710" i="8"/>
  <c r="M3710" i="8" s="1"/>
  <c r="G3710" i="8"/>
  <c r="L3710" i="8" s="1"/>
  <c r="F3710" i="8"/>
  <c r="K3710" i="8" s="1"/>
  <c r="J3691" i="8"/>
  <c r="O3691" i="8" s="1"/>
  <c r="I3691" i="8"/>
  <c r="N3691" i="8" s="1"/>
  <c r="H3691" i="8"/>
  <c r="M3691" i="8" s="1"/>
  <c r="G3691" i="8"/>
  <c r="L3691" i="8" s="1"/>
  <c r="F3691" i="8"/>
  <c r="K3691" i="8" s="1"/>
  <c r="J3670" i="8"/>
  <c r="O3670" i="8" s="1"/>
  <c r="I3670" i="8"/>
  <c r="N3670" i="8" s="1"/>
  <c r="H3670" i="8"/>
  <c r="M3670" i="8" s="1"/>
  <c r="G3670" i="8"/>
  <c r="L3670" i="8" s="1"/>
  <c r="F3670" i="8"/>
  <c r="K3670" i="8" s="1"/>
  <c r="F3647" i="8"/>
  <c r="K3647" i="8" s="1"/>
  <c r="H3647" i="8"/>
  <c r="M3647" i="8" s="1"/>
  <c r="G3647" i="8"/>
  <c r="L3647" i="8" s="1"/>
  <c r="J3647" i="8"/>
  <c r="O3647" i="8" s="1"/>
  <c r="I3647" i="8"/>
  <c r="N3647" i="8" s="1"/>
  <c r="J3627" i="8"/>
  <c r="O3627" i="8" s="1"/>
  <c r="F3627" i="8"/>
  <c r="K3627" i="8" s="1"/>
  <c r="G3627" i="8"/>
  <c r="L3627" i="8" s="1"/>
  <c r="I3627" i="8"/>
  <c r="N3627" i="8" s="1"/>
  <c r="H3627" i="8"/>
  <c r="M3627" i="8" s="1"/>
  <c r="J3610" i="8"/>
  <c r="O3610" i="8" s="1"/>
  <c r="I3610" i="8"/>
  <c r="N3610" i="8" s="1"/>
  <c r="H3610" i="8"/>
  <c r="M3610" i="8" s="1"/>
  <c r="G3610" i="8"/>
  <c r="L3610" i="8" s="1"/>
  <c r="F3610" i="8"/>
  <c r="K3610" i="8" s="1"/>
  <c r="H3589" i="8"/>
  <c r="M3589" i="8" s="1"/>
  <c r="G3589" i="8"/>
  <c r="L3589" i="8" s="1"/>
  <c r="F3589" i="8"/>
  <c r="K3589" i="8" s="1"/>
  <c r="I3589" i="8"/>
  <c r="N3589" i="8" s="1"/>
  <c r="J3589" i="8"/>
  <c r="O3589" i="8" s="1"/>
  <c r="J3571" i="8"/>
  <c r="O3571" i="8" s="1"/>
  <c r="I3571" i="8"/>
  <c r="N3571" i="8" s="1"/>
  <c r="H3571" i="8"/>
  <c r="M3571" i="8" s="1"/>
  <c r="G3571" i="8"/>
  <c r="L3571" i="8" s="1"/>
  <c r="F3571" i="8"/>
  <c r="K3571" i="8" s="1"/>
  <c r="J3551" i="8"/>
  <c r="O3551" i="8" s="1"/>
  <c r="I3551" i="8"/>
  <c r="N3551" i="8" s="1"/>
  <c r="H3551" i="8"/>
  <c r="M3551" i="8" s="1"/>
  <c r="G3551" i="8"/>
  <c r="L3551" i="8" s="1"/>
  <c r="F3551" i="8"/>
  <c r="K3551" i="8" s="1"/>
  <c r="J3530" i="8"/>
  <c r="O3530" i="8" s="1"/>
  <c r="I3530" i="8"/>
  <c r="N3530" i="8" s="1"/>
  <c r="H3530" i="8"/>
  <c r="M3530" i="8" s="1"/>
  <c r="G3530" i="8"/>
  <c r="L3530" i="8" s="1"/>
  <c r="F3530" i="8"/>
  <c r="K3530" i="8" s="1"/>
  <c r="J3510" i="8"/>
  <c r="O3510" i="8" s="1"/>
  <c r="I3510" i="8"/>
  <c r="N3510" i="8" s="1"/>
  <c r="H3510" i="8"/>
  <c r="M3510" i="8" s="1"/>
  <c r="G3510" i="8"/>
  <c r="L3510" i="8" s="1"/>
  <c r="F3510" i="8"/>
  <c r="K3510" i="8" s="1"/>
  <c r="J3490" i="8"/>
  <c r="O3490" i="8" s="1"/>
  <c r="I3490" i="8"/>
  <c r="N3490" i="8" s="1"/>
  <c r="H3490" i="8"/>
  <c r="M3490" i="8" s="1"/>
  <c r="G3490" i="8"/>
  <c r="L3490" i="8" s="1"/>
  <c r="F3490" i="8"/>
  <c r="K3490" i="8" s="1"/>
  <c r="J3473" i="8"/>
  <c r="O3473" i="8" s="1"/>
  <c r="I3473" i="8"/>
  <c r="N3473" i="8" s="1"/>
  <c r="H3473" i="8"/>
  <c r="M3473" i="8" s="1"/>
  <c r="G3473" i="8"/>
  <c r="L3473" i="8" s="1"/>
  <c r="F3473" i="8"/>
  <c r="K3473" i="8" s="1"/>
  <c r="J3450" i="8"/>
  <c r="O3450" i="8" s="1"/>
  <c r="I3450" i="8"/>
  <c r="N3450" i="8" s="1"/>
  <c r="H3450" i="8"/>
  <c r="M3450" i="8" s="1"/>
  <c r="G3450" i="8"/>
  <c r="L3450" i="8" s="1"/>
  <c r="F3450" i="8"/>
  <c r="K3450" i="8" s="1"/>
  <c r="J3430" i="8"/>
  <c r="O3430" i="8" s="1"/>
  <c r="I3430" i="8"/>
  <c r="N3430" i="8" s="1"/>
  <c r="H3430" i="8"/>
  <c r="M3430" i="8" s="1"/>
  <c r="G3430" i="8"/>
  <c r="L3430" i="8" s="1"/>
  <c r="F3430" i="8"/>
  <c r="K3430" i="8" s="1"/>
  <c r="J3410" i="8"/>
  <c r="O3410" i="8" s="1"/>
  <c r="I3410" i="8"/>
  <c r="N3410" i="8" s="1"/>
  <c r="H3410" i="8"/>
  <c r="M3410" i="8" s="1"/>
  <c r="G3410" i="8"/>
  <c r="L3410" i="8" s="1"/>
  <c r="F3410" i="8"/>
  <c r="K3410" i="8" s="1"/>
  <c r="J3393" i="8"/>
  <c r="O3393" i="8" s="1"/>
  <c r="I3393" i="8"/>
  <c r="N3393" i="8" s="1"/>
  <c r="H3393" i="8"/>
  <c r="M3393" i="8" s="1"/>
  <c r="G3393" i="8"/>
  <c r="L3393" i="8" s="1"/>
  <c r="F3393" i="8"/>
  <c r="K3393" i="8" s="1"/>
  <c r="G3372" i="8"/>
  <c r="L3372" i="8" s="1"/>
  <c r="J3372" i="8"/>
  <c r="O3372" i="8" s="1"/>
  <c r="I3372" i="8"/>
  <c r="N3372" i="8" s="1"/>
  <c r="H3372" i="8"/>
  <c r="M3372" i="8" s="1"/>
  <c r="F3372" i="8"/>
  <c r="K3372" i="8" s="1"/>
  <c r="H3349" i="8"/>
  <c r="M3349" i="8" s="1"/>
  <c r="G3349" i="8"/>
  <c r="L3349" i="8" s="1"/>
  <c r="F3349" i="8"/>
  <c r="K3349" i="8" s="1"/>
  <c r="J3349" i="8"/>
  <c r="O3349" i="8" s="1"/>
  <c r="I3349" i="8"/>
  <c r="N3349" i="8" s="1"/>
  <c r="H3328" i="8"/>
  <c r="M3328" i="8" s="1"/>
  <c r="G3328" i="8"/>
  <c r="L3328" i="8" s="1"/>
  <c r="F3328" i="8"/>
  <c r="K3328" i="8" s="1"/>
  <c r="J3328" i="8"/>
  <c r="O3328" i="8" s="1"/>
  <c r="I3328" i="8"/>
  <c r="N3328" i="8" s="1"/>
  <c r="I3309" i="8"/>
  <c r="N3309" i="8" s="1"/>
  <c r="J3309" i="8"/>
  <c r="O3309" i="8" s="1"/>
  <c r="H3309" i="8"/>
  <c r="M3309" i="8" s="1"/>
  <c r="G3309" i="8"/>
  <c r="L3309" i="8" s="1"/>
  <c r="F3309" i="8"/>
  <c r="K3309" i="8" s="1"/>
  <c r="H3291" i="8"/>
  <c r="M3291" i="8" s="1"/>
  <c r="J3291" i="8"/>
  <c r="O3291" i="8" s="1"/>
  <c r="I3291" i="8"/>
  <c r="N3291" i="8" s="1"/>
  <c r="G3291" i="8"/>
  <c r="L3291" i="8" s="1"/>
  <c r="F3291" i="8"/>
  <c r="K3291" i="8" s="1"/>
  <c r="G3270" i="8"/>
  <c r="L3270" i="8" s="1"/>
  <c r="J3270" i="8"/>
  <c r="O3270" i="8" s="1"/>
  <c r="I3270" i="8"/>
  <c r="N3270" i="8" s="1"/>
  <c r="F3270" i="8"/>
  <c r="K3270" i="8" s="1"/>
  <c r="H3270" i="8"/>
  <c r="M3270" i="8" s="1"/>
  <c r="J3249" i="8"/>
  <c r="O3249" i="8" s="1"/>
  <c r="I3249" i="8"/>
  <c r="N3249" i="8" s="1"/>
  <c r="H3249" i="8"/>
  <c r="M3249" i="8" s="1"/>
  <c r="G3249" i="8"/>
  <c r="L3249" i="8" s="1"/>
  <c r="F3249" i="8"/>
  <c r="K3249" i="8" s="1"/>
  <c r="G3229" i="8"/>
  <c r="L3229" i="8" s="1"/>
  <c r="F3229" i="8"/>
  <c r="K3229" i="8" s="1"/>
  <c r="J3229" i="8"/>
  <c r="O3229" i="8" s="1"/>
  <c r="I3229" i="8"/>
  <c r="N3229" i="8" s="1"/>
  <c r="H3229" i="8"/>
  <c r="M3229" i="8" s="1"/>
  <c r="J3210" i="8"/>
  <c r="O3210" i="8" s="1"/>
  <c r="I3210" i="8"/>
  <c r="N3210" i="8" s="1"/>
  <c r="H3210" i="8"/>
  <c r="M3210" i="8" s="1"/>
  <c r="G3210" i="8"/>
  <c r="L3210" i="8" s="1"/>
  <c r="F3210" i="8"/>
  <c r="K3210" i="8" s="1"/>
  <c r="J3192" i="8"/>
  <c r="O3192" i="8" s="1"/>
  <c r="I3192" i="8"/>
  <c r="N3192" i="8" s="1"/>
  <c r="H3192" i="8"/>
  <c r="M3192" i="8" s="1"/>
  <c r="G3192" i="8"/>
  <c r="L3192" i="8" s="1"/>
  <c r="F3192" i="8"/>
  <c r="K3192" i="8" s="1"/>
  <c r="J3168" i="8"/>
  <c r="O3168" i="8" s="1"/>
  <c r="I3168" i="8"/>
  <c r="N3168" i="8" s="1"/>
  <c r="H3168" i="8"/>
  <c r="M3168" i="8" s="1"/>
  <c r="G3168" i="8"/>
  <c r="L3168" i="8" s="1"/>
  <c r="F3168" i="8"/>
  <c r="K3168" i="8" s="1"/>
  <c r="J3152" i="8"/>
  <c r="O3152" i="8" s="1"/>
  <c r="I3152" i="8"/>
  <c r="N3152" i="8" s="1"/>
  <c r="H3152" i="8"/>
  <c r="M3152" i="8" s="1"/>
  <c r="G3152" i="8"/>
  <c r="L3152" i="8" s="1"/>
  <c r="F3152" i="8"/>
  <c r="K3152" i="8" s="1"/>
  <c r="J3129" i="8"/>
  <c r="O3129" i="8" s="1"/>
  <c r="I3129" i="8"/>
  <c r="N3129" i="8" s="1"/>
  <c r="H3129" i="8"/>
  <c r="M3129" i="8" s="1"/>
  <c r="G3129" i="8"/>
  <c r="L3129" i="8" s="1"/>
  <c r="F3129" i="8"/>
  <c r="K3129" i="8" s="1"/>
  <c r="G3109" i="8"/>
  <c r="L3109" i="8" s="1"/>
  <c r="H3109" i="8"/>
  <c r="M3109" i="8" s="1"/>
  <c r="J3109" i="8"/>
  <c r="O3109" i="8" s="1"/>
  <c r="I3109" i="8"/>
  <c r="N3109" i="8" s="1"/>
  <c r="F3109" i="8"/>
  <c r="K3109" i="8" s="1"/>
  <c r="J3089" i="8"/>
  <c r="O3089" i="8" s="1"/>
  <c r="I3089" i="8"/>
  <c r="N3089" i="8" s="1"/>
  <c r="H3089" i="8"/>
  <c r="M3089" i="8" s="1"/>
  <c r="G3089" i="8"/>
  <c r="L3089" i="8" s="1"/>
  <c r="F3089" i="8"/>
  <c r="K3089" i="8" s="1"/>
  <c r="H3071" i="8"/>
  <c r="M3071" i="8" s="1"/>
  <c r="J3071" i="8"/>
  <c r="O3071" i="8" s="1"/>
  <c r="I3071" i="8"/>
  <c r="N3071" i="8" s="1"/>
  <c r="G3071" i="8"/>
  <c r="L3071" i="8" s="1"/>
  <c r="F3071" i="8"/>
  <c r="K3071" i="8" s="1"/>
  <c r="J3050" i="8"/>
  <c r="O3050" i="8" s="1"/>
  <c r="I3050" i="8"/>
  <c r="N3050" i="8" s="1"/>
  <c r="H3050" i="8"/>
  <c r="M3050" i="8" s="1"/>
  <c r="G3050" i="8"/>
  <c r="L3050" i="8" s="1"/>
  <c r="F3050" i="8"/>
  <c r="K3050" i="8" s="1"/>
  <c r="J3032" i="8"/>
  <c r="O3032" i="8" s="1"/>
  <c r="I3032" i="8"/>
  <c r="N3032" i="8" s="1"/>
  <c r="H3032" i="8"/>
  <c r="M3032" i="8" s="1"/>
  <c r="G3032" i="8"/>
  <c r="L3032" i="8" s="1"/>
  <c r="F3032" i="8"/>
  <c r="K3032" i="8" s="1"/>
  <c r="J3010" i="8"/>
  <c r="O3010" i="8" s="1"/>
  <c r="I3010" i="8"/>
  <c r="N3010" i="8" s="1"/>
  <c r="F3010" i="8"/>
  <c r="K3010" i="8" s="1"/>
  <c r="G3010" i="8"/>
  <c r="L3010" i="8" s="1"/>
  <c r="H3010" i="8"/>
  <c r="M3010" i="8" s="1"/>
  <c r="J2989" i="8"/>
  <c r="O2989" i="8" s="1"/>
  <c r="I2989" i="8"/>
  <c r="N2989" i="8" s="1"/>
  <c r="H2989" i="8"/>
  <c r="M2989" i="8" s="1"/>
  <c r="G2989" i="8"/>
  <c r="L2989" i="8" s="1"/>
  <c r="F2989" i="8"/>
  <c r="K2989" i="8" s="1"/>
  <c r="J2969" i="8"/>
  <c r="O2969" i="8" s="1"/>
  <c r="I2969" i="8"/>
  <c r="N2969" i="8" s="1"/>
  <c r="H2969" i="8"/>
  <c r="M2969" i="8" s="1"/>
  <c r="G2969" i="8"/>
  <c r="L2969" i="8" s="1"/>
  <c r="F2969" i="8"/>
  <c r="K2969" i="8" s="1"/>
  <c r="J2950" i="8"/>
  <c r="O2950" i="8" s="1"/>
  <c r="I2950" i="8"/>
  <c r="N2950" i="8" s="1"/>
  <c r="H2950" i="8"/>
  <c r="M2950" i="8" s="1"/>
  <c r="G2950" i="8"/>
  <c r="L2950" i="8" s="1"/>
  <c r="F2950" i="8"/>
  <c r="K2950" i="8" s="1"/>
  <c r="J2932" i="8"/>
  <c r="O2932" i="8" s="1"/>
  <c r="I2932" i="8"/>
  <c r="N2932" i="8" s="1"/>
  <c r="H2932" i="8"/>
  <c r="M2932" i="8" s="1"/>
  <c r="G2932" i="8"/>
  <c r="L2932" i="8" s="1"/>
  <c r="F2932" i="8"/>
  <c r="K2932" i="8" s="1"/>
  <c r="J2910" i="8"/>
  <c r="O2910" i="8" s="1"/>
  <c r="I2910" i="8"/>
  <c r="N2910" i="8" s="1"/>
  <c r="F2910" i="8"/>
  <c r="K2910" i="8" s="1"/>
  <c r="H2910" i="8"/>
  <c r="M2910" i="8" s="1"/>
  <c r="G2910" i="8"/>
  <c r="L2910" i="8" s="1"/>
  <c r="H2891" i="8"/>
  <c r="M2891" i="8" s="1"/>
  <c r="J2891" i="8"/>
  <c r="O2891" i="8" s="1"/>
  <c r="I2891" i="8"/>
  <c r="N2891" i="8" s="1"/>
  <c r="G2891" i="8"/>
  <c r="L2891" i="8" s="1"/>
  <c r="F2891" i="8"/>
  <c r="K2891" i="8" s="1"/>
  <c r="J2869" i="8"/>
  <c r="O2869" i="8" s="1"/>
  <c r="I2869" i="8"/>
  <c r="N2869" i="8" s="1"/>
  <c r="H2869" i="8"/>
  <c r="M2869" i="8" s="1"/>
  <c r="G2869" i="8"/>
  <c r="L2869" i="8" s="1"/>
  <c r="F2869" i="8"/>
  <c r="K2869" i="8" s="1"/>
  <c r="I2852" i="8"/>
  <c r="N2852" i="8" s="1"/>
  <c r="H2852" i="8"/>
  <c r="M2852" i="8" s="1"/>
  <c r="G2852" i="8"/>
  <c r="L2852" i="8" s="1"/>
  <c r="F2852" i="8"/>
  <c r="K2852" i="8" s="1"/>
  <c r="J2852" i="8"/>
  <c r="O2852" i="8" s="1"/>
  <c r="J2832" i="8"/>
  <c r="O2832" i="8" s="1"/>
  <c r="I2832" i="8"/>
  <c r="N2832" i="8" s="1"/>
  <c r="H2832" i="8"/>
  <c r="M2832" i="8" s="1"/>
  <c r="G2832" i="8"/>
  <c r="L2832" i="8" s="1"/>
  <c r="F2832" i="8"/>
  <c r="K2832" i="8" s="1"/>
  <c r="J2809" i="8"/>
  <c r="O2809" i="8" s="1"/>
  <c r="I2809" i="8"/>
  <c r="N2809" i="8" s="1"/>
  <c r="H2809" i="8"/>
  <c r="M2809" i="8" s="1"/>
  <c r="G2809" i="8"/>
  <c r="L2809" i="8" s="1"/>
  <c r="F2809" i="8"/>
  <c r="K2809" i="8" s="1"/>
  <c r="J2789" i="8"/>
  <c r="O2789" i="8" s="1"/>
  <c r="I2789" i="8"/>
  <c r="N2789" i="8" s="1"/>
  <c r="H2789" i="8"/>
  <c r="M2789" i="8" s="1"/>
  <c r="G2789" i="8"/>
  <c r="L2789" i="8" s="1"/>
  <c r="F2789" i="8"/>
  <c r="K2789" i="8" s="1"/>
  <c r="F2767" i="8"/>
  <c r="K2767" i="8" s="1"/>
  <c r="H2767" i="8"/>
  <c r="M2767" i="8" s="1"/>
  <c r="J2767" i="8"/>
  <c r="O2767" i="8" s="1"/>
  <c r="G2767" i="8"/>
  <c r="L2767" i="8" s="1"/>
  <c r="I2767" i="8"/>
  <c r="N2767" i="8" s="1"/>
  <c r="J2749" i="8"/>
  <c r="O2749" i="8" s="1"/>
  <c r="I2749" i="8"/>
  <c r="N2749" i="8" s="1"/>
  <c r="H2749" i="8"/>
  <c r="M2749" i="8" s="1"/>
  <c r="G2749" i="8"/>
  <c r="L2749" i="8" s="1"/>
  <c r="F2749" i="8"/>
  <c r="K2749" i="8" s="1"/>
  <c r="J2732" i="8"/>
  <c r="O2732" i="8" s="1"/>
  <c r="I2732" i="8"/>
  <c r="N2732" i="8" s="1"/>
  <c r="H2732" i="8"/>
  <c r="M2732" i="8" s="1"/>
  <c r="G2732" i="8"/>
  <c r="L2732" i="8" s="1"/>
  <c r="F2732" i="8"/>
  <c r="K2732" i="8" s="1"/>
  <c r="J2710" i="8"/>
  <c r="O2710" i="8" s="1"/>
  <c r="I2710" i="8"/>
  <c r="N2710" i="8" s="1"/>
  <c r="F2710" i="8"/>
  <c r="K2710" i="8" s="1"/>
  <c r="H2710" i="8"/>
  <c r="M2710" i="8" s="1"/>
  <c r="G2710" i="8"/>
  <c r="L2710" i="8" s="1"/>
  <c r="J2690" i="8"/>
  <c r="O2690" i="8" s="1"/>
  <c r="I2690" i="8"/>
  <c r="N2690" i="8" s="1"/>
  <c r="F2690" i="8"/>
  <c r="K2690" i="8" s="1"/>
  <c r="H2690" i="8"/>
  <c r="M2690" i="8" s="1"/>
  <c r="G2690" i="8"/>
  <c r="L2690" i="8" s="1"/>
  <c r="J2670" i="8"/>
  <c r="O2670" i="8" s="1"/>
  <c r="I2670" i="8"/>
  <c r="N2670" i="8" s="1"/>
  <c r="H2670" i="8"/>
  <c r="M2670" i="8" s="1"/>
  <c r="G2670" i="8"/>
  <c r="L2670" i="8" s="1"/>
  <c r="F2670" i="8"/>
  <c r="K2670" i="8" s="1"/>
  <c r="I2652" i="8"/>
  <c r="N2652" i="8" s="1"/>
  <c r="H2652" i="8"/>
  <c r="M2652" i="8" s="1"/>
  <c r="G2652" i="8"/>
  <c r="L2652" i="8" s="1"/>
  <c r="F2652" i="8"/>
  <c r="K2652" i="8" s="1"/>
  <c r="J2652" i="8"/>
  <c r="O2652" i="8" s="1"/>
  <c r="J2632" i="8"/>
  <c r="O2632" i="8" s="1"/>
  <c r="I2632" i="8"/>
  <c r="N2632" i="8" s="1"/>
  <c r="H2632" i="8"/>
  <c r="M2632" i="8" s="1"/>
  <c r="G2632" i="8"/>
  <c r="L2632" i="8" s="1"/>
  <c r="F2632" i="8"/>
  <c r="K2632" i="8" s="1"/>
  <c r="H2611" i="8"/>
  <c r="M2611" i="8" s="1"/>
  <c r="F2611" i="8"/>
  <c r="K2611" i="8" s="1"/>
  <c r="J2611" i="8"/>
  <c r="O2611" i="8" s="1"/>
  <c r="I2611" i="8"/>
  <c r="N2611" i="8" s="1"/>
  <c r="G2611" i="8"/>
  <c r="L2611" i="8" s="1"/>
  <c r="G2592" i="8"/>
  <c r="L2592" i="8" s="1"/>
  <c r="J2592" i="8"/>
  <c r="O2592" i="8" s="1"/>
  <c r="I2592" i="8"/>
  <c r="N2592" i="8" s="1"/>
  <c r="F2592" i="8"/>
  <c r="K2592" i="8" s="1"/>
  <c r="H2592" i="8"/>
  <c r="M2592" i="8" s="1"/>
  <c r="J2569" i="8"/>
  <c r="O2569" i="8" s="1"/>
  <c r="I2569" i="8"/>
  <c r="N2569" i="8" s="1"/>
  <c r="H2569" i="8"/>
  <c r="M2569" i="8" s="1"/>
  <c r="G2569" i="8"/>
  <c r="L2569" i="8" s="1"/>
  <c r="F2569" i="8"/>
  <c r="K2569" i="8" s="1"/>
  <c r="H2551" i="8"/>
  <c r="M2551" i="8" s="1"/>
  <c r="I2551" i="8"/>
  <c r="N2551" i="8" s="1"/>
  <c r="F2551" i="8"/>
  <c r="K2551" i="8" s="1"/>
  <c r="J2551" i="8"/>
  <c r="O2551" i="8" s="1"/>
  <c r="G2551" i="8"/>
  <c r="L2551" i="8" s="1"/>
  <c r="J2530" i="8"/>
  <c r="O2530" i="8" s="1"/>
  <c r="I2530" i="8"/>
  <c r="N2530" i="8" s="1"/>
  <c r="H2530" i="8"/>
  <c r="M2530" i="8" s="1"/>
  <c r="G2530" i="8"/>
  <c r="L2530" i="8" s="1"/>
  <c r="F2530" i="8"/>
  <c r="K2530" i="8" s="1"/>
  <c r="H2513" i="8"/>
  <c r="M2513" i="8" s="1"/>
  <c r="G2513" i="8"/>
  <c r="L2513" i="8" s="1"/>
  <c r="F2513" i="8"/>
  <c r="K2513" i="8" s="1"/>
  <c r="J2513" i="8"/>
  <c r="O2513" i="8" s="1"/>
  <c r="I2513" i="8"/>
  <c r="N2513" i="8" s="1"/>
  <c r="H2491" i="8"/>
  <c r="M2491" i="8" s="1"/>
  <c r="J2491" i="8"/>
  <c r="O2491" i="8" s="1"/>
  <c r="I2491" i="8"/>
  <c r="N2491" i="8" s="1"/>
  <c r="G2491" i="8"/>
  <c r="L2491" i="8" s="1"/>
  <c r="F2491" i="8"/>
  <c r="K2491" i="8" s="1"/>
  <c r="H2471" i="8"/>
  <c r="M2471" i="8" s="1"/>
  <c r="J2471" i="8"/>
  <c r="O2471" i="8" s="1"/>
  <c r="I2471" i="8"/>
  <c r="N2471" i="8" s="1"/>
  <c r="G2471" i="8"/>
  <c r="L2471" i="8" s="1"/>
  <c r="F2471" i="8"/>
  <c r="K2471" i="8" s="1"/>
  <c r="I2452" i="8"/>
  <c r="N2452" i="8" s="1"/>
  <c r="H2452" i="8"/>
  <c r="M2452" i="8" s="1"/>
  <c r="G2452" i="8"/>
  <c r="L2452" i="8" s="1"/>
  <c r="F2452" i="8"/>
  <c r="K2452" i="8" s="1"/>
  <c r="J2452" i="8"/>
  <c r="O2452" i="8" s="1"/>
  <c r="J2432" i="8"/>
  <c r="O2432" i="8" s="1"/>
  <c r="I2432" i="8"/>
  <c r="N2432" i="8" s="1"/>
  <c r="H2432" i="8"/>
  <c r="M2432" i="8" s="1"/>
  <c r="G2432" i="8"/>
  <c r="L2432" i="8" s="1"/>
  <c r="F2432" i="8"/>
  <c r="K2432" i="8" s="1"/>
  <c r="J2409" i="8"/>
  <c r="O2409" i="8" s="1"/>
  <c r="I2409" i="8"/>
  <c r="N2409" i="8" s="1"/>
  <c r="H2409" i="8"/>
  <c r="M2409" i="8" s="1"/>
  <c r="G2409" i="8"/>
  <c r="L2409" i="8" s="1"/>
  <c r="F2409" i="8"/>
  <c r="K2409" i="8" s="1"/>
  <c r="J2390" i="8"/>
  <c r="O2390" i="8" s="1"/>
  <c r="I2390" i="8"/>
  <c r="N2390" i="8" s="1"/>
  <c r="H2390" i="8"/>
  <c r="M2390" i="8" s="1"/>
  <c r="G2390" i="8"/>
  <c r="L2390" i="8" s="1"/>
  <c r="F2390" i="8"/>
  <c r="K2390" i="8" s="1"/>
  <c r="H2371" i="8"/>
  <c r="M2371" i="8" s="1"/>
  <c r="J2371" i="8"/>
  <c r="O2371" i="8" s="1"/>
  <c r="I2371" i="8"/>
  <c r="N2371" i="8" s="1"/>
  <c r="G2371" i="8"/>
  <c r="L2371" i="8" s="1"/>
  <c r="F2371" i="8"/>
  <c r="K2371" i="8" s="1"/>
  <c r="I2352" i="8"/>
  <c r="N2352" i="8" s="1"/>
  <c r="H2352" i="8"/>
  <c r="M2352" i="8" s="1"/>
  <c r="G2352" i="8"/>
  <c r="L2352" i="8" s="1"/>
  <c r="F2352" i="8"/>
  <c r="K2352" i="8" s="1"/>
  <c r="J2352" i="8"/>
  <c r="O2352" i="8" s="1"/>
  <c r="J2329" i="8"/>
  <c r="O2329" i="8" s="1"/>
  <c r="I2329" i="8"/>
  <c r="N2329" i="8" s="1"/>
  <c r="H2329" i="8"/>
  <c r="M2329" i="8" s="1"/>
  <c r="G2329" i="8"/>
  <c r="L2329" i="8" s="1"/>
  <c r="F2329" i="8"/>
  <c r="K2329" i="8" s="1"/>
  <c r="G2309" i="8"/>
  <c r="L2309" i="8" s="1"/>
  <c r="J2309" i="8"/>
  <c r="O2309" i="8" s="1"/>
  <c r="I2309" i="8"/>
  <c r="N2309" i="8" s="1"/>
  <c r="F2309" i="8"/>
  <c r="K2309" i="8" s="1"/>
  <c r="H2309" i="8"/>
  <c r="M2309" i="8" s="1"/>
  <c r="G2289" i="8"/>
  <c r="L2289" i="8" s="1"/>
  <c r="H2289" i="8"/>
  <c r="M2289" i="8" s="1"/>
  <c r="J2289" i="8"/>
  <c r="O2289" i="8" s="1"/>
  <c r="F2289" i="8"/>
  <c r="K2289" i="8" s="1"/>
  <c r="I2289" i="8"/>
  <c r="N2289" i="8" s="1"/>
  <c r="J2271" i="8"/>
  <c r="O2271" i="8" s="1"/>
  <c r="I2271" i="8"/>
  <c r="N2271" i="8" s="1"/>
  <c r="H2271" i="8"/>
  <c r="M2271" i="8" s="1"/>
  <c r="G2271" i="8"/>
  <c r="L2271" i="8" s="1"/>
  <c r="F2271" i="8"/>
  <c r="K2271" i="8" s="1"/>
  <c r="J2251" i="8"/>
  <c r="O2251" i="8" s="1"/>
  <c r="I2251" i="8"/>
  <c r="N2251" i="8" s="1"/>
  <c r="H2251" i="8"/>
  <c r="M2251" i="8" s="1"/>
  <c r="G2251" i="8"/>
  <c r="L2251" i="8" s="1"/>
  <c r="F2251" i="8"/>
  <c r="K2251" i="8" s="1"/>
  <c r="J2232" i="8"/>
  <c r="O2232" i="8" s="1"/>
  <c r="I2232" i="8"/>
  <c r="N2232" i="8" s="1"/>
  <c r="H2232" i="8"/>
  <c r="M2232" i="8" s="1"/>
  <c r="G2232" i="8"/>
  <c r="L2232" i="8" s="1"/>
  <c r="F2232" i="8"/>
  <c r="K2232" i="8" s="1"/>
  <c r="J2212" i="8"/>
  <c r="O2212" i="8" s="1"/>
  <c r="I2212" i="8"/>
  <c r="N2212" i="8" s="1"/>
  <c r="F2212" i="8"/>
  <c r="K2212" i="8" s="1"/>
  <c r="H2212" i="8"/>
  <c r="M2212" i="8" s="1"/>
  <c r="G2212" i="8"/>
  <c r="L2212" i="8" s="1"/>
  <c r="J2191" i="8"/>
  <c r="O2191" i="8" s="1"/>
  <c r="I2191" i="8"/>
  <c r="N2191" i="8" s="1"/>
  <c r="H2191" i="8"/>
  <c r="M2191" i="8" s="1"/>
  <c r="G2191" i="8"/>
  <c r="L2191" i="8" s="1"/>
  <c r="F2191" i="8"/>
  <c r="K2191" i="8" s="1"/>
  <c r="J2172" i="8"/>
  <c r="O2172" i="8" s="1"/>
  <c r="I2172" i="8"/>
  <c r="N2172" i="8" s="1"/>
  <c r="H2172" i="8"/>
  <c r="M2172" i="8" s="1"/>
  <c r="G2172" i="8"/>
  <c r="L2172" i="8" s="1"/>
  <c r="F2172" i="8"/>
  <c r="K2172" i="8" s="1"/>
  <c r="I2150" i="8"/>
  <c r="N2150" i="8" s="1"/>
  <c r="H2150" i="8"/>
  <c r="M2150" i="8" s="1"/>
  <c r="G2150" i="8"/>
  <c r="L2150" i="8" s="1"/>
  <c r="F2150" i="8"/>
  <c r="K2150" i="8" s="1"/>
  <c r="J2150" i="8"/>
  <c r="O2150" i="8" s="1"/>
  <c r="J2132" i="8"/>
  <c r="O2132" i="8" s="1"/>
  <c r="I2132" i="8"/>
  <c r="N2132" i="8" s="1"/>
  <c r="H2132" i="8"/>
  <c r="M2132" i="8" s="1"/>
  <c r="G2132" i="8"/>
  <c r="L2132" i="8" s="1"/>
  <c r="F2132" i="8"/>
  <c r="K2132" i="8" s="1"/>
  <c r="J2111" i="8"/>
  <c r="O2111" i="8" s="1"/>
  <c r="I2111" i="8"/>
  <c r="N2111" i="8" s="1"/>
  <c r="H2111" i="8"/>
  <c r="M2111" i="8" s="1"/>
  <c r="G2111" i="8"/>
  <c r="L2111" i="8" s="1"/>
  <c r="F2111" i="8"/>
  <c r="K2111" i="8" s="1"/>
  <c r="F2089" i="8"/>
  <c r="K2089" i="8" s="1"/>
  <c r="J2089" i="8"/>
  <c r="O2089" i="8" s="1"/>
  <c r="H2089" i="8"/>
  <c r="M2089" i="8" s="1"/>
  <c r="G2089" i="8"/>
  <c r="L2089" i="8" s="1"/>
  <c r="I2089" i="8"/>
  <c r="N2089" i="8" s="1"/>
  <c r="I2070" i="8"/>
  <c r="N2070" i="8" s="1"/>
  <c r="H2070" i="8"/>
  <c r="M2070" i="8" s="1"/>
  <c r="G2070" i="8"/>
  <c r="L2070" i="8" s="1"/>
  <c r="F2070" i="8"/>
  <c r="K2070" i="8" s="1"/>
  <c r="J2070" i="8"/>
  <c r="O2070" i="8" s="1"/>
  <c r="H3250" i="8"/>
  <c r="M3250" i="8" s="1"/>
  <c r="G3250" i="8"/>
  <c r="L3250" i="8" s="1"/>
  <c r="F3250" i="8"/>
  <c r="K3250" i="8" s="1"/>
  <c r="J3250" i="8"/>
  <c r="O3250" i="8" s="1"/>
  <c r="I3250" i="8"/>
  <c r="N3250" i="8" s="1"/>
  <c r="I3227" i="8"/>
  <c r="N3227" i="8" s="1"/>
  <c r="J3227" i="8"/>
  <c r="O3227" i="8" s="1"/>
  <c r="H3227" i="8"/>
  <c r="M3227" i="8" s="1"/>
  <c r="G3227" i="8"/>
  <c r="L3227" i="8" s="1"/>
  <c r="F3227" i="8"/>
  <c r="K3227" i="8" s="1"/>
  <c r="J3209" i="8"/>
  <c r="O3209" i="8" s="1"/>
  <c r="I3209" i="8"/>
  <c r="N3209" i="8" s="1"/>
  <c r="H3209" i="8"/>
  <c r="M3209" i="8" s="1"/>
  <c r="G3209" i="8"/>
  <c r="L3209" i="8" s="1"/>
  <c r="F3209" i="8"/>
  <c r="K3209" i="8" s="1"/>
  <c r="G3190" i="8"/>
  <c r="L3190" i="8" s="1"/>
  <c r="J3190" i="8"/>
  <c r="O3190" i="8" s="1"/>
  <c r="I3190" i="8"/>
  <c r="N3190" i="8" s="1"/>
  <c r="H3190" i="8"/>
  <c r="M3190" i="8" s="1"/>
  <c r="F3190" i="8"/>
  <c r="K3190" i="8" s="1"/>
  <c r="J3170" i="8"/>
  <c r="O3170" i="8" s="1"/>
  <c r="H3170" i="8"/>
  <c r="M3170" i="8" s="1"/>
  <c r="G3170" i="8"/>
  <c r="L3170" i="8" s="1"/>
  <c r="F3170" i="8"/>
  <c r="K3170" i="8" s="1"/>
  <c r="I3170" i="8"/>
  <c r="N3170" i="8" s="1"/>
  <c r="I3150" i="8"/>
  <c r="N3150" i="8" s="1"/>
  <c r="J3150" i="8"/>
  <c r="O3150" i="8" s="1"/>
  <c r="H3150" i="8"/>
  <c r="M3150" i="8" s="1"/>
  <c r="G3150" i="8"/>
  <c r="L3150" i="8" s="1"/>
  <c r="F3150" i="8"/>
  <c r="K3150" i="8" s="1"/>
  <c r="F3130" i="8"/>
  <c r="K3130" i="8" s="1"/>
  <c r="J3130" i="8"/>
  <c r="O3130" i="8" s="1"/>
  <c r="I3130" i="8"/>
  <c r="N3130" i="8" s="1"/>
  <c r="H3130" i="8"/>
  <c r="M3130" i="8" s="1"/>
  <c r="G3130" i="8"/>
  <c r="L3130" i="8" s="1"/>
  <c r="I3110" i="8"/>
  <c r="N3110" i="8" s="1"/>
  <c r="H3110" i="8"/>
  <c r="M3110" i="8" s="1"/>
  <c r="G3110" i="8"/>
  <c r="L3110" i="8" s="1"/>
  <c r="F3110" i="8"/>
  <c r="K3110" i="8" s="1"/>
  <c r="J3110" i="8"/>
  <c r="O3110" i="8" s="1"/>
  <c r="J3090" i="8"/>
  <c r="O3090" i="8" s="1"/>
  <c r="I3090" i="8"/>
  <c r="N3090" i="8" s="1"/>
  <c r="H3090" i="8"/>
  <c r="M3090" i="8" s="1"/>
  <c r="G3090" i="8"/>
  <c r="L3090" i="8" s="1"/>
  <c r="F3090" i="8"/>
  <c r="K3090" i="8" s="1"/>
  <c r="I3068" i="8"/>
  <c r="N3068" i="8" s="1"/>
  <c r="H3068" i="8"/>
  <c r="M3068" i="8" s="1"/>
  <c r="G3068" i="8"/>
  <c r="L3068" i="8" s="1"/>
  <c r="F3068" i="8"/>
  <c r="K3068" i="8" s="1"/>
  <c r="J3068" i="8"/>
  <c r="O3068" i="8" s="1"/>
  <c r="H3051" i="8"/>
  <c r="M3051" i="8" s="1"/>
  <c r="I3051" i="8"/>
  <c r="N3051" i="8" s="1"/>
  <c r="F3051" i="8"/>
  <c r="K3051" i="8" s="1"/>
  <c r="J3051" i="8"/>
  <c r="O3051" i="8" s="1"/>
  <c r="G3051" i="8"/>
  <c r="L3051" i="8" s="1"/>
  <c r="J3030" i="8"/>
  <c r="O3030" i="8" s="1"/>
  <c r="I3030" i="8"/>
  <c r="N3030" i="8" s="1"/>
  <c r="H3030" i="8"/>
  <c r="M3030" i="8" s="1"/>
  <c r="G3030" i="8"/>
  <c r="L3030" i="8" s="1"/>
  <c r="F3030" i="8"/>
  <c r="K3030" i="8" s="1"/>
  <c r="J3009" i="8"/>
  <c r="O3009" i="8" s="1"/>
  <c r="I3009" i="8"/>
  <c r="N3009" i="8" s="1"/>
  <c r="H3009" i="8"/>
  <c r="M3009" i="8" s="1"/>
  <c r="G3009" i="8"/>
  <c r="L3009" i="8" s="1"/>
  <c r="F3009" i="8"/>
  <c r="K3009" i="8" s="1"/>
  <c r="J2990" i="8"/>
  <c r="O2990" i="8" s="1"/>
  <c r="I2990" i="8"/>
  <c r="N2990" i="8" s="1"/>
  <c r="H2990" i="8"/>
  <c r="M2990" i="8" s="1"/>
  <c r="G2990" i="8"/>
  <c r="L2990" i="8" s="1"/>
  <c r="F2990" i="8"/>
  <c r="K2990" i="8" s="1"/>
  <c r="I2968" i="8"/>
  <c r="N2968" i="8" s="1"/>
  <c r="H2968" i="8"/>
  <c r="M2968" i="8" s="1"/>
  <c r="G2968" i="8"/>
  <c r="L2968" i="8" s="1"/>
  <c r="F2968" i="8"/>
  <c r="K2968" i="8" s="1"/>
  <c r="J2968" i="8"/>
  <c r="O2968" i="8" s="1"/>
  <c r="H2951" i="8"/>
  <c r="M2951" i="8" s="1"/>
  <c r="I2951" i="8"/>
  <c r="N2951" i="8" s="1"/>
  <c r="J2951" i="8"/>
  <c r="O2951" i="8" s="1"/>
  <c r="G2951" i="8"/>
  <c r="L2951" i="8" s="1"/>
  <c r="F2951" i="8"/>
  <c r="K2951" i="8" s="1"/>
  <c r="F2927" i="8"/>
  <c r="K2927" i="8" s="1"/>
  <c r="J2927" i="8"/>
  <c r="O2927" i="8" s="1"/>
  <c r="I2927" i="8"/>
  <c r="N2927" i="8" s="1"/>
  <c r="H2927" i="8"/>
  <c r="M2927" i="8" s="1"/>
  <c r="G2927" i="8"/>
  <c r="L2927" i="8" s="1"/>
  <c r="J2909" i="8"/>
  <c r="O2909" i="8" s="1"/>
  <c r="I2909" i="8"/>
  <c r="N2909" i="8" s="1"/>
  <c r="H2909" i="8"/>
  <c r="M2909" i="8" s="1"/>
  <c r="G2909" i="8"/>
  <c r="L2909" i="8" s="1"/>
  <c r="F2909" i="8"/>
  <c r="K2909" i="8" s="1"/>
  <c r="I2888" i="8"/>
  <c r="N2888" i="8" s="1"/>
  <c r="H2888" i="8"/>
  <c r="M2888" i="8" s="1"/>
  <c r="G2888" i="8"/>
  <c r="L2888" i="8" s="1"/>
  <c r="F2888" i="8"/>
  <c r="K2888" i="8" s="1"/>
  <c r="J2888" i="8"/>
  <c r="O2888" i="8" s="1"/>
  <c r="I2868" i="8"/>
  <c r="N2868" i="8" s="1"/>
  <c r="H2868" i="8"/>
  <c r="M2868" i="8" s="1"/>
  <c r="G2868" i="8"/>
  <c r="L2868" i="8" s="1"/>
  <c r="F2868" i="8"/>
  <c r="K2868" i="8" s="1"/>
  <c r="J2868" i="8"/>
  <c r="O2868" i="8" s="1"/>
  <c r="J2850" i="8"/>
  <c r="O2850" i="8" s="1"/>
  <c r="I2850" i="8"/>
  <c r="N2850" i="8" s="1"/>
  <c r="H2850" i="8"/>
  <c r="M2850" i="8" s="1"/>
  <c r="G2850" i="8"/>
  <c r="L2850" i="8" s="1"/>
  <c r="F2850" i="8"/>
  <c r="K2850" i="8" s="1"/>
  <c r="I2828" i="8"/>
  <c r="N2828" i="8" s="1"/>
  <c r="H2828" i="8"/>
  <c r="M2828" i="8" s="1"/>
  <c r="G2828" i="8"/>
  <c r="L2828" i="8" s="1"/>
  <c r="F2828" i="8"/>
  <c r="K2828" i="8" s="1"/>
  <c r="J2828" i="8"/>
  <c r="O2828" i="8" s="1"/>
  <c r="J2810" i="8"/>
  <c r="O2810" i="8" s="1"/>
  <c r="I2810" i="8"/>
  <c r="N2810" i="8" s="1"/>
  <c r="F2810" i="8"/>
  <c r="K2810" i="8" s="1"/>
  <c r="H2810" i="8"/>
  <c r="M2810" i="8" s="1"/>
  <c r="G2810" i="8"/>
  <c r="L2810" i="8" s="1"/>
  <c r="J2790" i="8"/>
  <c r="O2790" i="8" s="1"/>
  <c r="I2790" i="8"/>
  <c r="N2790" i="8" s="1"/>
  <c r="H2790" i="8"/>
  <c r="M2790" i="8" s="1"/>
  <c r="G2790" i="8"/>
  <c r="L2790" i="8" s="1"/>
  <c r="F2790" i="8"/>
  <c r="K2790" i="8" s="1"/>
  <c r="J2770" i="8"/>
  <c r="O2770" i="8" s="1"/>
  <c r="I2770" i="8"/>
  <c r="N2770" i="8" s="1"/>
  <c r="H2770" i="8"/>
  <c r="M2770" i="8" s="1"/>
  <c r="G2770" i="8"/>
  <c r="L2770" i="8" s="1"/>
  <c r="F2770" i="8"/>
  <c r="K2770" i="8" s="1"/>
  <c r="F2747" i="8"/>
  <c r="K2747" i="8" s="1"/>
  <c r="J2747" i="8"/>
  <c r="O2747" i="8" s="1"/>
  <c r="I2747" i="8"/>
  <c r="N2747" i="8" s="1"/>
  <c r="H2747" i="8"/>
  <c r="M2747" i="8" s="1"/>
  <c r="G2747" i="8"/>
  <c r="L2747" i="8" s="1"/>
  <c r="J2729" i="8"/>
  <c r="O2729" i="8" s="1"/>
  <c r="I2729" i="8"/>
  <c r="N2729" i="8" s="1"/>
  <c r="H2729" i="8"/>
  <c r="M2729" i="8" s="1"/>
  <c r="G2729" i="8"/>
  <c r="L2729" i="8" s="1"/>
  <c r="F2729" i="8"/>
  <c r="K2729" i="8" s="1"/>
  <c r="H2711" i="8"/>
  <c r="M2711" i="8" s="1"/>
  <c r="F2711" i="8"/>
  <c r="K2711" i="8" s="1"/>
  <c r="J2711" i="8"/>
  <c r="O2711" i="8" s="1"/>
  <c r="I2711" i="8"/>
  <c r="N2711" i="8" s="1"/>
  <c r="G2711" i="8"/>
  <c r="L2711" i="8" s="1"/>
  <c r="F2687" i="8"/>
  <c r="K2687" i="8" s="1"/>
  <c r="J2687" i="8"/>
  <c r="O2687" i="8" s="1"/>
  <c r="I2687" i="8"/>
  <c r="N2687" i="8" s="1"/>
  <c r="H2687" i="8"/>
  <c r="M2687" i="8" s="1"/>
  <c r="G2687" i="8"/>
  <c r="L2687" i="8" s="1"/>
  <c r="H2671" i="8"/>
  <c r="M2671" i="8" s="1"/>
  <c r="J2671" i="8"/>
  <c r="O2671" i="8" s="1"/>
  <c r="I2671" i="8"/>
  <c r="N2671" i="8" s="1"/>
  <c r="G2671" i="8"/>
  <c r="L2671" i="8" s="1"/>
  <c r="F2671" i="8"/>
  <c r="K2671" i="8" s="1"/>
  <c r="J2650" i="8"/>
  <c r="O2650" i="8" s="1"/>
  <c r="I2650" i="8"/>
  <c r="N2650" i="8" s="1"/>
  <c r="H2650" i="8"/>
  <c r="M2650" i="8" s="1"/>
  <c r="G2650" i="8"/>
  <c r="L2650" i="8" s="1"/>
  <c r="F2650" i="8"/>
  <c r="K2650" i="8" s="1"/>
  <c r="J2629" i="8"/>
  <c r="O2629" i="8" s="1"/>
  <c r="I2629" i="8"/>
  <c r="N2629" i="8" s="1"/>
  <c r="H2629" i="8"/>
  <c r="M2629" i="8" s="1"/>
  <c r="G2629" i="8"/>
  <c r="L2629" i="8" s="1"/>
  <c r="F2629" i="8"/>
  <c r="K2629" i="8" s="1"/>
  <c r="I2608" i="8"/>
  <c r="N2608" i="8" s="1"/>
  <c r="H2608" i="8"/>
  <c r="M2608" i="8" s="1"/>
  <c r="G2608" i="8"/>
  <c r="L2608" i="8" s="1"/>
  <c r="F2608" i="8"/>
  <c r="K2608" i="8" s="1"/>
  <c r="J2608" i="8"/>
  <c r="O2608" i="8" s="1"/>
  <c r="J2590" i="8"/>
  <c r="O2590" i="8" s="1"/>
  <c r="I2590" i="8"/>
  <c r="N2590" i="8" s="1"/>
  <c r="H2590" i="8"/>
  <c r="M2590" i="8" s="1"/>
  <c r="G2590" i="8"/>
  <c r="L2590" i="8" s="1"/>
  <c r="F2590" i="8"/>
  <c r="K2590" i="8" s="1"/>
  <c r="I2572" i="8"/>
  <c r="N2572" i="8" s="1"/>
  <c r="H2572" i="8"/>
  <c r="M2572" i="8" s="1"/>
  <c r="G2572" i="8"/>
  <c r="L2572" i="8" s="1"/>
  <c r="F2572" i="8"/>
  <c r="K2572" i="8" s="1"/>
  <c r="J2572" i="8"/>
  <c r="O2572" i="8" s="1"/>
  <c r="J2550" i="8"/>
  <c r="O2550" i="8" s="1"/>
  <c r="I2550" i="8"/>
  <c r="N2550" i="8" s="1"/>
  <c r="H2550" i="8"/>
  <c r="M2550" i="8" s="1"/>
  <c r="G2550" i="8"/>
  <c r="L2550" i="8" s="1"/>
  <c r="F2550" i="8"/>
  <c r="K2550" i="8" s="1"/>
  <c r="H2531" i="8"/>
  <c r="M2531" i="8" s="1"/>
  <c r="J2531" i="8"/>
  <c r="O2531" i="8" s="1"/>
  <c r="I2531" i="8"/>
  <c r="N2531" i="8" s="1"/>
  <c r="G2531" i="8"/>
  <c r="L2531" i="8" s="1"/>
  <c r="F2531" i="8"/>
  <c r="K2531" i="8" s="1"/>
  <c r="J2509" i="8"/>
  <c r="O2509" i="8" s="1"/>
  <c r="I2509" i="8"/>
  <c r="N2509" i="8" s="1"/>
  <c r="H2509" i="8"/>
  <c r="M2509" i="8" s="1"/>
  <c r="G2509" i="8"/>
  <c r="L2509" i="8" s="1"/>
  <c r="F2509" i="8"/>
  <c r="K2509" i="8" s="1"/>
  <c r="I2488" i="8"/>
  <c r="N2488" i="8" s="1"/>
  <c r="H2488" i="8"/>
  <c r="M2488" i="8" s="1"/>
  <c r="G2488" i="8"/>
  <c r="L2488" i="8" s="1"/>
  <c r="F2488" i="8"/>
  <c r="K2488" i="8" s="1"/>
  <c r="J2488" i="8"/>
  <c r="O2488" i="8" s="1"/>
  <c r="I2468" i="8"/>
  <c r="N2468" i="8" s="1"/>
  <c r="H2468" i="8"/>
  <c r="M2468" i="8" s="1"/>
  <c r="G2468" i="8"/>
  <c r="L2468" i="8" s="1"/>
  <c r="F2468" i="8"/>
  <c r="K2468" i="8" s="1"/>
  <c r="J2468" i="8"/>
  <c r="O2468" i="8" s="1"/>
  <c r="J2450" i="8"/>
  <c r="O2450" i="8" s="1"/>
  <c r="I2450" i="8"/>
  <c r="N2450" i="8" s="1"/>
  <c r="H2450" i="8"/>
  <c r="M2450" i="8" s="1"/>
  <c r="G2450" i="8"/>
  <c r="L2450" i="8" s="1"/>
  <c r="F2450" i="8"/>
  <c r="K2450" i="8" s="1"/>
  <c r="I2428" i="8"/>
  <c r="N2428" i="8" s="1"/>
  <c r="H2428" i="8"/>
  <c r="M2428" i="8" s="1"/>
  <c r="G2428" i="8"/>
  <c r="L2428" i="8" s="1"/>
  <c r="F2428" i="8"/>
  <c r="K2428" i="8" s="1"/>
  <c r="J2428" i="8"/>
  <c r="O2428" i="8" s="1"/>
  <c r="I2408" i="8"/>
  <c r="N2408" i="8" s="1"/>
  <c r="H2408" i="8"/>
  <c r="M2408" i="8" s="1"/>
  <c r="G2408" i="8"/>
  <c r="L2408" i="8" s="1"/>
  <c r="F2408" i="8"/>
  <c r="K2408" i="8" s="1"/>
  <c r="J2408" i="8"/>
  <c r="O2408" i="8" s="1"/>
  <c r="J2389" i="8"/>
  <c r="O2389" i="8" s="1"/>
  <c r="I2389" i="8"/>
  <c r="N2389" i="8" s="1"/>
  <c r="H2389" i="8"/>
  <c r="M2389" i="8" s="1"/>
  <c r="G2389" i="8"/>
  <c r="L2389" i="8" s="1"/>
  <c r="F2389" i="8"/>
  <c r="K2389" i="8" s="1"/>
  <c r="J2370" i="8"/>
  <c r="O2370" i="8" s="1"/>
  <c r="I2370" i="8"/>
  <c r="N2370" i="8" s="1"/>
  <c r="F2370" i="8"/>
  <c r="K2370" i="8" s="1"/>
  <c r="H2370" i="8"/>
  <c r="M2370" i="8" s="1"/>
  <c r="G2370" i="8"/>
  <c r="L2370" i="8" s="1"/>
  <c r="I2348" i="8"/>
  <c r="N2348" i="8" s="1"/>
  <c r="H2348" i="8"/>
  <c r="M2348" i="8" s="1"/>
  <c r="G2348" i="8"/>
  <c r="L2348" i="8" s="1"/>
  <c r="F2348" i="8"/>
  <c r="K2348" i="8" s="1"/>
  <c r="J2348" i="8"/>
  <c r="O2348" i="8" s="1"/>
  <c r="J2332" i="8"/>
  <c r="O2332" i="8" s="1"/>
  <c r="I2332" i="8"/>
  <c r="N2332" i="8" s="1"/>
  <c r="H2332" i="8"/>
  <c r="M2332" i="8" s="1"/>
  <c r="G2332" i="8"/>
  <c r="L2332" i="8" s="1"/>
  <c r="F2332" i="8"/>
  <c r="K2332" i="8" s="1"/>
  <c r="J2310" i="8"/>
  <c r="O2310" i="8" s="1"/>
  <c r="I2310" i="8"/>
  <c r="N2310" i="8" s="1"/>
  <c r="H2310" i="8"/>
  <c r="M2310" i="8" s="1"/>
  <c r="G2310" i="8"/>
  <c r="L2310" i="8" s="1"/>
  <c r="F2310" i="8"/>
  <c r="K2310" i="8" s="1"/>
  <c r="J2290" i="8"/>
  <c r="O2290" i="8" s="1"/>
  <c r="H2290" i="8"/>
  <c r="M2290" i="8" s="1"/>
  <c r="G2290" i="8"/>
  <c r="L2290" i="8" s="1"/>
  <c r="F2290" i="8"/>
  <c r="K2290" i="8" s="1"/>
  <c r="I2290" i="8"/>
  <c r="N2290" i="8" s="1"/>
  <c r="F2269" i="8"/>
  <c r="K2269" i="8" s="1"/>
  <c r="J2269" i="8"/>
  <c r="O2269" i="8" s="1"/>
  <c r="I2269" i="8"/>
  <c r="N2269" i="8" s="1"/>
  <c r="G2269" i="8"/>
  <c r="L2269" i="8" s="1"/>
  <c r="H2269" i="8"/>
  <c r="M2269" i="8" s="1"/>
  <c r="F2249" i="8"/>
  <c r="K2249" i="8" s="1"/>
  <c r="J2249" i="8"/>
  <c r="O2249" i="8" s="1"/>
  <c r="I2249" i="8"/>
  <c r="N2249" i="8" s="1"/>
  <c r="H2249" i="8"/>
  <c r="M2249" i="8" s="1"/>
  <c r="G2249" i="8"/>
  <c r="L2249" i="8" s="1"/>
  <c r="J2227" i="8"/>
  <c r="O2227" i="8" s="1"/>
  <c r="I2227" i="8"/>
  <c r="N2227" i="8" s="1"/>
  <c r="H2227" i="8"/>
  <c r="M2227" i="8" s="1"/>
  <c r="G2227" i="8"/>
  <c r="L2227" i="8" s="1"/>
  <c r="F2227" i="8"/>
  <c r="K2227" i="8" s="1"/>
  <c r="I2210" i="8"/>
  <c r="N2210" i="8" s="1"/>
  <c r="H2210" i="8"/>
  <c r="M2210" i="8" s="1"/>
  <c r="G2210" i="8"/>
  <c r="L2210" i="8" s="1"/>
  <c r="F2210" i="8"/>
  <c r="K2210" i="8" s="1"/>
  <c r="J2210" i="8"/>
  <c r="O2210" i="8" s="1"/>
  <c r="F2189" i="8"/>
  <c r="K2189" i="8" s="1"/>
  <c r="J2189" i="8"/>
  <c r="O2189" i="8" s="1"/>
  <c r="I2189" i="8"/>
  <c r="N2189" i="8" s="1"/>
  <c r="H2189" i="8"/>
  <c r="M2189" i="8" s="1"/>
  <c r="G2189" i="8"/>
  <c r="L2189" i="8" s="1"/>
  <c r="J2167" i="8"/>
  <c r="O2167" i="8" s="1"/>
  <c r="I2167" i="8"/>
  <c r="N2167" i="8" s="1"/>
  <c r="H2167" i="8"/>
  <c r="M2167" i="8" s="1"/>
  <c r="G2167" i="8"/>
  <c r="L2167" i="8" s="1"/>
  <c r="F2167" i="8"/>
  <c r="K2167" i="8" s="1"/>
  <c r="J2147" i="8"/>
  <c r="O2147" i="8" s="1"/>
  <c r="H2147" i="8"/>
  <c r="M2147" i="8" s="1"/>
  <c r="G2147" i="8"/>
  <c r="L2147" i="8" s="1"/>
  <c r="F2147" i="8"/>
  <c r="K2147" i="8" s="1"/>
  <c r="I2147" i="8"/>
  <c r="N2147" i="8" s="1"/>
  <c r="J2127" i="8"/>
  <c r="O2127" i="8" s="1"/>
  <c r="I2127" i="8"/>
  <c r="N2127" i="8" s="1"/>
  <c r="H2127" i="8"/>
  <c r="M2127" i="8" s="1"/>
  <c r="G2127" i="8"/>
  <c r="L2127" i="8" s="1"/>
  <c r="F2127" i="8"/>
  <c r="K2127" i="8" s="1"/>
  <c r="I2110" i="8"/>
  <c r="N2110" i="8" s="1"/>
  <c r="H2110" i="8"/>
  <c r="M2110" i="8" s="1"/>
  <c r="G2110" i="8"/>
  <c r="L2110" i="8" s="1"/>
  <c r="F2110" i="8"/>
  <c r="K2110" i="8" s="1"/>
  <c r="J2110" i="8"/>
  <c r="O2110" i="8" s="1"/>
  <c r="J2092" i="8"/>
  <c r="O2092" i="8" s="1"/>
  <c r="I2092" i="8"/>
  <c r="N2092" i="8" s="1"/>
  <c r="H2092" i="8"/>
  <c r="M2092" i="8" s="1"/>
  <c r="G2092" i="8"/>
  <c r="L2092" i="8" s="1"/>
  <c r="F2092" i="8"/>
  <c r="K2092" i="8" s="1"/>
  <c r="J2067" i="8"/>
  <c r="O2067" i="8" s="1"/>
  <c r="H2067" i="8"/>
  <c r="M2067" i="8" s="1"/>
  <c r="G2067" i="8"/>
  <c r="L2067" i="8" s="1"/>
  <c r="F2067" i="8"/>
  <c r="K2067" i="8" s="1"/>
  <c r="I2067" i="8"/>
  <c r="N2067" i="8" s="1"/>
  <c r="I3526" i="8"/>
  <c r="N3526" i="8" s="1"/>
  <c r="H3526" i="8"/>
  <c r="M3526" i="8" s="1"/>
  <c r="G3526" i="8"/>
  <c r="L3526" i="8" s="1"/>
  <c r="F3526" i="8"/>
  <c r="K3526" i="8" s="1"/>
  <c r="J3526" i="8"/>
  <c r="O3526" i="8" s="1"/>
  <c r="H3509" i="8"/>
  <c r="M3509" i="8" s="1"/>
  <c r="G3509" i="8"/>
  <c r="L3509" i="8" s="1"/>
  <c r="F3509" i="8"/>
  <c r="K3509" i="8" s="1"/>
  <c r="J3509" i="8"/>
  <c r="O3509" i="8" s="1"/>
  <c r="I3509" i="8"/>
  <c r="N3509" i="8" s="1"/>
  <c r="H3488" i="8"/>
  <c r="M3488" i="8" s="1"/>
  <c r="I3488" i="8"/>
  <c r="N3488" i="8" s="1"/>
  <c r="J3488" i="8"/>
  <c r="O3488" i="8" s="1"/>
  <c r="F3488" i="8"/>
  <c r="K3488" i="8" s="1"/>
  <c r="G3488" i="8"/>
  <c r="L3488" i="8" s="1"/>
  <c r="I3466" i="8"/>
  <c r="N3466" i="8" s="1"/>
  <c r="J3466" i="8"/>
  <c r="O3466" i="8" s="1"/>
  <c r="H3466" i="8"/>
  <c r="M3466" i="8" s="1"/>
  <c r="G3466" i="8"/>
  <c r="L3466" i="8" s="1"/>
  <c r="F3466" i="8"/>
  <c r="K3466" i="8" s="1"/>
  <c r="H3449" i="8"/>
  <c r="M3449" i="8" s="1"/>
  <c r="G3449" i="8"/>
  <c r="L3449" i="8" s="1"/>
  <c r="F3449" i="8"/>
  <c r="K3449" i="8" s="1"/>
  <c r="J3449" i="8"/>
  <c r="O3449" i="8" s="1"/>
  <c r="I3449" i="8"/>
  <c r="N3449" i="8" s="1"/>
  <c r="H3429" i="8"/>
  <c r="M3429" i="8" s="1"/>
  <c r="G3429" i="8"/>
  <c r="L3429" i="8" s="1"/>
  <c r="F3429" i="8"/>
  <c r="K3429" i="8" s="1"/>
  <c r="I3429" i="8"/>
  <c r="N3429" i="8" s="1"/>
  <c r="J3429" i="8"/>
  <c r="O3429" i="8" s="1"/>
  <c r="I3406" i="8"/>
  <c r="N3406" i="8" s="1"/>
  <c r="J3406" i="8"/>
  <c r="O3406" i="8" s="1"/>
  <c r="H3406" i="8"/>
  <c r="M3406" i="8" s="1"/>
  <c r="G3406" i="8"/>
  <c r="L3406" i="8" s="1"/>
  <c r="F3406" i="8"/>
  <c r="K3406" i="8" s="1"/>
  <c r="H3389" i="8"/>
  <c r="M3389" i="8" s="1"/>
  <c r="G3389" i="8"/>
  <c r="L3389" i="8" s="1"/>
  <c r="F3389" i="8"/>
  <c r="K3389" i="8" s="1"/>
  <c r="I3389" i="8"/>
  <c r="N3389" i="8" s="1"/>
  <c r="J3389" i="8"/>
  <c r="O3389" i="8" s="1"/>
  <c r="I3368" i="8"/>
  <c r="N3368" i="8" s="1"/>
  <c r="H3368" i="8"/>
  <c r="M3368" i="8" s="1"/>
  <c r="G3368" i="8"/>
  <c r="L3368" i="8" s="1"/>
  <c r="F3368" i="8"/>
  <c r="K3368" i="8" s="1"/>
  <c r="J3368" i="8"/>
  <c r="O3368" i="8" s="1"/>
  <c r="J3348" i="8"/>
  <c r="O3348" i="8" s="1"/>
  <c r="I3348" i="8"/>
  <c r="N3348" i="8" s="1"/>
  <c r="H3348" i="8"/>
  <c r="M3348" i="8" s="1"/>
  <c r="G3348" i="8"/>
  <c r="L3348" i="8" s="1"/>
  <c r="F3348" i="8"/>
  <c r="K3348" i="8" s="1"/>
  <c r="J3329" i="8"/>
  <c r="O3329" i="8" s="1"/>
  <c r="I3329" i="8"/>
  <c r="N3329" i="8" s="1"/>
  <c r="H3329" i="8"/>
  <c r="M3329" i="8" s="1"/>
  <c r="G3329" i="8"/>
  <c r="L3329" i="8" s="1"/>
  <c r="F3329" i="8"/>
  <c r="K3329" i="8" s="1"/>
  <c r="I3306" i="8"/>
  <c r="N3306" i="8" s="1"/>
  <c r="J3306" i="8"/>
  <c r="O3306" i="8" s="1"/>
  <c r="F3306" i="8"/>
  <c r="K3306" i="8" s="1"/>
  <c r="H3306" i="8"/>
  <c r="M3306" i="8" s="1"/>
  <c r="G3306" i="8"/>
  <c r="L3306" i="8" s="1"/>
  <c r="J3287" i="8"/>
  <c r="O3287" i="8" s="1"/>
  <c r="I3287" i="8"/>
  <c r="N3287" i="8" s="1"/>
  <c r="H3287" i="8"/>
  <c r="M3287" i="8" s="1"/>
  <c r="G3287" i="8"/>
  <c r="L3287" i="8" s="1"/>
  <c r="F3287" i="8"/>
  <c r="K3287" i="8" s="1"/>
  <c r="J3267" i="8"/>
  <c r="O3267" i="8" s="1"/>
  <c r="I3267" i="8"/>
  <c r="N3267" i="8" s="1"/>
  <c r="H3267" i="8"/>
  <c r="M3267" i="8" s="1"/>
  <c r="G3267" i="8"/>
  <c r="L3267" i="8" s="1"/>
  <c r="F3267" i="8"/>
  <c r="K3267" i="8" s="1"/>
  <c r="J3248" i="8"/>
  <c r="O3248" i="8" s="1"/>
  <c r="H3248" i="8"/>
  <c r="M3248" i="8" s="1"/>
  <c r="G3248" i="8"/>
  <c r="L3248" i="8" s="1"/>
  <c r="F3248" i="8"/>
  <c r="K3248" i="8" s="1"/>
  <c r="I3248" i="8"/>
  <c r="N3248" i="8" s="1"/>
  <c r="G3228" i="8"/>
  <c r="L3228" i="8" s="1"/>
  <c r="F3228" i="8"/>
  <c r="K3228" i="8" s="1"/>
  <c r="H3228" i="8"/>
  <c r="M3228" i="8" s="1"/>
  <c r="J3228" i="8"/>
  <c r="O3228" i="8" s="1"/>
  <c r="I3228" i="8"/>
  <c r="N3228" i="8" s="1"/>
  <c r="F3208" i="8"/>
  <c r="K3208" i="8" s="1"/>
  <c r="H3208" i="8"/>
  <c r="M3208" i="8" s="1"/>
  <c r="J3208" i="8"/>
  <c r="O3208" i="8" s="1"/>
  <c r="G3208" i="8"/>
  <c r="L3208" i="8" s="1"/>
  <c r="I3208" i="8"/>
  <c r="N3208" i="8" s="1"/>
  <c r="I3186" i="8"/>
  <c r="N3186" i="8" s="1"/>
  <c r="H3186" i="8"/>
  <c r="M3186" i="8" s="1"/>
  <c r="G3186" i="8"/>
  <c r="L3186" i="8" s="1"/>
  <c r="F3186" i="8"/>
  <c r="K3186" i="8" s="1"/>
  <c r="J3186" i="8"/>
  <c r="O3186" i="8" s="1"/>
  <c r="J3169" i="8"/>
  <c r="O3169" i="8" s="1"/>
  <c r="F3169" i="8"/>
  <c r="K3169" i="8" s="1"/>
  <c r="I3169" i="8"/>
  <c r="N3169" i="8" s="1"/>
  <c r="H3169" i="8"/>
  <c r="M3169" i="8" s="1"/>
  <c r="G3169" i="8"/>
  <c r="L3169" i="8" s="1"/>
  <c r="G3146" i="8"/>
  <c r="L3146" i="8" s="1"/>
  <c r="F3146" i="8"/>
  <c r="K3146" i="8" s="1"/>
  <c r="I3146" i="8"/>
  <c r="N3146" i="8" s="1"/>
  <c r="J3146" i="8"/>
  <c r="O3146" i="8" s="1"/>
  <c r="H3146" i="8"/>
  <c r="M3146" i="8" s="1"/>
  <c r="H3128" i="8"/>
  <c r="M3128" i="8" s="1"/>
  <c r="J3128" i="8"/>
  <c r="O3128" i="8" s="1"/>
  <c r="I3128" i="8"/>
  <c r="N3128" i="8" s="1"/>
  <c r="G3128" i="8"/>
  <c r="L3128" i="8" s="1"/>
  <c r="F3128" i="8"/>
  <c r="K3128" i="8" s="1"/>
  <c r="G3107" i="8"/>
  <c r="L3107" i="8" s="1"/>
  <c r="J3107" i="8"/>
  <c r="O3107" i="8" s="1"/>
  <c r="I3107" i="8"/>
  <c r="N3107" i="8" s="1"/>
  <c r="H3107" i="8"/>
  <c r="M3107" i="8" s="1"/>
  <c r="F3107" i="8"/>
  <c r="K3107" i="8" s="1"/>
  <c r="J3086" i="8"/>
  <c r="O3086" i="8" s="1"/>
  <c r="I3086" i="8"/>
  <c r="N3086" i="8" s="1"/>
  <c r="H3086" i="8"/>
  <c r="M3086" i="8" s="1"/>
  <c r="G3086" i="8"/>
  <c r="L3086" i="8" s="1"/>
  <c r="F3086" i="8"/>
  <c r="K3086" i="8" s="1"/>
  <c r="F3067" i="8"/>
  <c r="K3067" i="8" s="1"/>
  <c r="H3067" i="8"/>
  <c r="M3067" i="8" s="1"/>
  <c r="J3067" i="8"/>
  <c r="O3067" i="8" s="1"/>
  <c r="I3067" i="8"/>
  <c r="N3067" i="8" s="1"/>
  <c r="G3067" i="8"/>
  <c r="L3067" i="8" s="1"/>
  <c r="I3048" i="8"/>
  <c r="N3048" i="8" s="1"/>
  <c r="H3048" i="8"/>
  <c r="M3048" i="8" s="1"/>
  <c r="G3048" i="8"/>
  <c r="L3048" i="8" s="1"/>
  <c r="F3048" i="8"/>
  <c r="K3048" i="8" s="1"/>
  <c r="J3048" i="8"/>
  <c r="O3048" i="8" s="1"/>
  <c r="F3027" i="8"/>
  <c r="K3027" i="8" s="1"/>
  <c r="H3027" i="8"/>
  <c r="M3027" i="8" s="1"/>
  <c r="J3027" i="8"/>
  <c r="O3027" i="8" s="1"/>
  <c r="I3027" i="8"/>
  <c r="N3027" i="8" s="1"/>
  <c r="G3027" i="8"/>
  <c r="L3027" i="8" s="1"/>
  <c r="I3006" i="8"/>
  <c r="N3006" i="8" s="1"/>
  <c r="H3006" i="8"/>
  <c r="M3006" i="8" s="1"/>
  <c r="G3006" i="8"/>
  <c r="L3006" i="8" s="1"/>
  <c r="J3006" i="8"/>
  <c r="O3006" i="8" s="1"/>
  <c r="F3006" i="8"/>
  <c r="K3006" i="8" s="1"/>
  <c r="I2988" i="8"/>
  <c r="N2988" i="8" s="1"/>
  <c r="H2988" i="8"/>
  <c r="M2988" i="8" s="1"/>
  <c r="G2988" i="8"/>
  <c r="L2988" i="8" s="1"/>
  <c r="F2988" i="8"/>
  <c r="K2988" i="8" s="1"/>
  <c r="J2988" i="8"/>
  <c r="O2988" i="8" s="1"/>
  <c r="H2971" i="8"/>
  <c r="M2971" i="8" s="1"/>
  <c r="J2971" i="8"/>
  <c r="O2971" i="8" s="1"/>
  <c r="I2971" i="8"/>
  <c r="N2971" i="8" s="1"/>
  <c r="G2971" i="8"/>
  <c r="L2971" i="8" s="1"/>
  <c r="F2971" i="8"/>
  <c r="K2971" i="8" s="1"/>
  <c r="J2946" i="8"/>
  <c r="O2946" i="8" s="1"/>
  <c r="I2946" i="8"/>
  <c r="N2946" i="8" s="1"/>
  <c r="H2946" i="8"/>
  <c r="M2946" i="8" s="1"/>
  <c r="G2946" i="8"/>
  <c r="L2946" i="8" s="1"/>
  <c r="F2946" i="8"/>
  <c r="K2946" i="8" s="1"/>
  <c r="I2928" i="8"/>
  <c r="N2928" i="8" s="1"/>
  <c r="H2928" i="8"/>
  <c r="M2928" i="8" s="1"/>
  <c r="G2928" i="8"/>
  <c r="L2928" i="8" s="1"/>
  <c r="F2928" i="8"/>
  <c r="K2928" i="8" s="1"/>
  <c r="J2928" i="8"/>
  <c r="O2928" i="8" s="1"/>
  <c r="I2908" i="8"/>
  <c r="N2908" i="8" s="1"/>
  <c r="H2908" i="8"/>
  <c r="M2908" i="8" s="1"/>
  <c r="G2908" i="8"/>
  <c r="L2908" i="8" s="1"/>
  <c r="F2908" i="8"/>
  <c r="K2908" i="8" s="1"/>
  <c r="J2908" i="8"/>
  <c r="O2908" i="8" s="1"/>
  <c r="J2890" i="8"/>
  <c r="O2890" i="8" s="1"/>
  <c r="I2890" i="8"/>
  <c r="N2890" i="8" s="1"/>
  <c r="H2890" i="8"/>
  <c r="M2890" i="8" s="1"/>
  <c r="G2890" i="8"/>
  <c r="L2890" i="8" s="1"/>
  <c r="F2890" i="8"/>
  <c r="K2890" i="8" s="1"/>
  <c r="H2871" i="8"/>
  <c r="M2871" i="8" s="1"/>
  <c r="J2871" i="8"/>
  <c r="O2871" i="8" s="1"/>
  <c r="I2871" i="8"/>
  <c r="N2871" i="8" s="1"/>
  <c r="G2871" i="8"/>
  <c r="L2871" i="8" s="1"/>
  <c r="F2871" i="8"/>
  <c r="K2871" i="8" s="1"/>
  <c r="I2848" i="8"/>
  <c r="N2848" i="8" s="1"/>
  <c r="H2848" i="8"/>
  <c r="M2848" i="8" s="1"/>
  <c r="G2848" i="8"/>
  <c r="L2848" i="8" s="1"/>
  <c r="F2848" i="8"/>
  <c r="K2848" i="8" s="1"/>
  <c r="J2848" i="8"/>
  <c r="O2848" i="8" s="1"/>
  <c r="J2829" i="8"/>
  <c r="O2829" i="8" s="1"/>
  <c r="I2829" i="8"/>
  <c r="N2829" i="8" s="1"/>
  <c r="H2829" i="8"/>
  <c r="M2829" i="8" s="1"/>
  <c r="G2829" i="8"/>
  <c r="L2829" i="8" s="1"/>
  <c r="F2829" i="8"/>
  <c r="K2829" i="8" s="1"/>
  <c r="I2808" i="8"/>
  <c r="N2808" i="8" s="1"/>
  <c r="H2808" i="8"/>
  <c r="M2808" i="8" s="1"/>
  <c r="G2808" i="8"/>
  <c r="L2808" i="8" s="1"/>
  <c r="F2808" i="8"/>
  <c r="K2808" i="8" s="1"/>
  <c r="J2808" i="8"/>
  <c r="O2808" i="8" s="1"/>
  <c r="F2787" i="8"/>
  <c r="K2787" i="8" s="1"/>
  <c r="J2787" i="8"/>
  <c r="O2787" i="8" s="1"/>
  <c r="I2787" i="8"/>
  <c r="N2787" i="8" s="1"/>
  <c r="H2787" i="8"/>
  <c r="M2787" i="8" s="1"/>
  <c r="G2787" i="8"/>
  <c r="L2787" i="8" s="1"/>
  <c r="H2771" i="8"/>
  <c r="M2771" i="8" s="1"/>
  <c r="J2771" i="8"/>
  <c r="O2771" i="8" s="1"/>
  <c r="I2771" i="8"/>
  <c r="N2771" i="8" s="1"/>
  <c r="F2771" i="8"/>
  <c r="K2771" i="8" s="1"/>
  <c r="G2771" i="8"/>
  <c r="L2771" i="8" s="1"/>
  <c r="J2750" i="8"/>
  <c r="O2750" i="8" s="1"/>
  <c r="I2750" i="8"/>
  <c r="N2750" i="8" s="1"/>
  <c r="H2750" i="8"/>
  <c r="M2750" i="8" s="1"/>
  <c r="G2750" i="8"/>
  <c r="L2750" i="8" s="1"/>
  <c r="F2750" i="8"/>
  <c r="K2750" i="8" s="1"/>
  <c r="J2726" i="8"/>
  <c r="O2726" i="8" s="1"/>
  <c r="I2726" i="8"/>
  <c r="N2726" i="8" s="1"/>
  <c r="F2726" i="8"/>
  <c r="K2726" i="8" s="1"/>
  <c r="H2726" i="8"/>
  <c r="M2726" i="8" s="1"/>
  <c r="G2726" i="8"/>
  <c r="L2726" i="8" s="1"/>
  <c r="F2707" i="8"/>
  <c r="K2707" i="8" s="1"/>
  <c r="J2707" i="8"/>
  <c r="O2707" i="8" s="1"/>
  <c r="I2707" i="8"/>
  <c r="N2707" i="8" s="1"/>
  <c r="H2707" i="8"/>
  <c r="M2707" i="8" s="1"/>
  <c r="G2707" i="8"/>
  <c r="L2707" i="8" s="1"/>
  <c r="I2688" i="8"/>
  <c r="N2688" i="8" s="1"/>
  <c r="H2688" i="8"/>
  <c r="M2688" i="8" s="1"/>
  <c r="G2688" i="8"/>
  <c r="L2688" i="8" s="1"/>
  <c r="F2688" i="8"/>
  <c r="K2688" i="8" s="1"/>
  <c r="J2688" i="8"/>
  <c r="O2688" i="8" s="1"/>
  <c r="F2667" i="8"/>
  <c r="K2667" i="8" s="1"/>
  <c r="H2667" i="8"/>
  <c r="M2667" i="8" s="1"/>
  <c r="I2667" i="8"/>
  <c r="N2667" i="8" s="1"/>
  <c r="G2667" i="8"/>
  <c r="L2667" i="8" s="1"/>
  <c r="J2667" i="8"/>
  <c r="O2667" i="8" s="1"/>
  <c r="J2649" i="8"/>
  <c r="O2649" i="8" s="1"/>
  <c r="I2649" i="8"/>
  <c r="N2649" i="8" s="1"/>
  <c r="H2649" i="8"/>
  <c r="M2649" i="8" s="1"/>
  <c r="G2649" i="8"/>
  <c r="L2649" i="8" s="1"/>
  <c r="F2649" i="8"/>
  <c r="K2649" i="8" s="1"/>
  <c r="F2627" i="8"/>
  <c r="K2627" i="8" s="1"/>
  <c r="J2627" i="8"/>
  <c r="O2627" i="8" s="1"/>
  <c r="I2627" i="8"/>
  <c r="N2627" i="8" s="1"/>
  <c r="H2627" i="8"/>
  <c r="M2627" i="8" s="1"/>
  <c r="G2627" i="8"/>
  <c r="L2627" i="8" s="1"/>
  <c r="F2607" i="8"/>
  <c r="K2607" i="8" s="1"/>
  <c r="J2607" i="8"/>
  <c r="O2607" i="8" s="1"/>
  <c r="I2607" i="8"/>
  <c r="N2607" i="8" s="1"/>
  <c r="H2607" i="8"/>
  <c r="M2607" i="8" s="1"/>
  <c r="G2607" i="8"/>
  <c r="L2607" i="8" s="1"/>
  <c r="F2587" i="8"/>
  <c r="K2587" i="8" s="1"/>
  <c r="J2587" i="8"/>
  <c r="O2587" i="8" s="1"/>
  <c r="I2587" i="8"/>
  <c r="N2587" i="8" s="1"/>
  <c r="H2587" i="8"/>
  <c r="M2587" i="8" s="1"/>
  <c r="G2587" i="8"/>
  <c r="L2587" i="8" s="1"/>
  <c r="I2568" i="8"/>
  <c r="N2568" i="8" s="1"/>
  <c r="H2568" i="8"/>
  <c r="M2568" i="8" s="1"/>
  <c r="G2568" i="8"/>
  <c r="L2568" i="8" s="1"/>
  <c r="F2568" i="8"/>
  <c r="K2568" i="8" s="1"/>
  <c r="J2568" i="8"/>
  <c r="O2568" i="8" s="1"/>
  <c r="F2547" i="8"/>
  <c r="K2547" i="8" s="1"/>
  <c r="J2547" i="8"/>
  <c r="O2547" i="8" s="1"/>
  <c r="I2547" i="8"/>
  <c r="N2547" i="8" s="1"/>
  <c r="H2547" i="8"/>
  <c r="M2547" i="8" s="1"/>
  <c r="G2547" i="8"/>
  <c r="L2547" i="8" s="1"/>
  <c r="I2528" i="8"/>
  <c r="N2528" i="8" s="1"/>
  <c r="H2528" i="8"/>
  <c r="M2528" i="8" s="1"/>
  <c r="G2528" i="8"/>
  <c r="L2528" i="8" s="1"/>
  <c r="F2528" i="8"/>
  <c r="K2528" i="8" s="1"/>
  <c r="J2528" i="8"/>
  <c r="O2528" i="8" s="1"/>
  <c r="F2507" i="8"/>
  <c r="K2507" i="8" s="1"/>
  <c r="J2507" i="8"/>
  <c r="O2507" i="8" s="1"/>
  <c r="I2507" i="8"/>
  <c r="N2507" i="8" s="1"/>
  <c r="H2507" i="8"/>
  <c r="M2507" i="8" s="1"/>
  <c r="G2507" i="8"/>
  <c r="L2507" i="8" s="1"/>
  <c r="J2490" i="8"/>
  <c r="O2490" i="8" s="1"/>
  <c r="I2490" i="8"/>
  <c r="N2490" i="8" s="1"/>
  <c r="H2490" i="8"/>
  <c r="M2490" i="8" s="1"/>
  <c r="G2490" i="8"/>
  <c r="L2490" i="8" s="1"/>
  <c r="F2490" i="8"/>
  <c r="K2490" i="8" s="1"/>
  <c r="J2470" i="8"/>
  <c r="O2470" i="8" s="1"/>
  <c r="I2470" i="8"/>
  <c r="N2470" i="8" s="1"/>
  <c r="G2470" i="8"/>
  <c r="L2470" i="8" s="1"/>
  <c r="F2470" i="8"/>
  <c r="K2470" i="8" s="1"/>
  <c r="H2470" i="8"/>
  <c r="M2470" i="8" s="1"/>
  <c r="I2448" i="8"/>
  <c r="N2448" i="8" s="1"/>
  <c r="H2448" i="8"/>
  <c r="M2448" i="8" s="1"/>
  <c r="G2448" i="8"/>
  <c r="L2448" i="8" s="1"/>
  <c r="F2448" i="8"/>
  <c r="K2448" i="8" s="1"/>
  <c r="J2448" i="8"/>
  <c r="O2448" i="8" s="1"/>
  <c r="J2430" i="8"/>
  <c r="O2430" i="8" s="1"/>
  <c r="I2430" i="8"/>
  <c r="N2430" i="8" s="1"/>
  <c r="H2430" i="8"/>
  <c r="M2430" i="8" s="1"/>
  <c r="G2430" i="8"/>
  <c r="L2430" i="8" s="1"/>
  <c r="F2430" i="8"/>
  <c r="K2430" i="8" s="1"/>
  <c r="J2410" i="8"/>
  <c r="O2410" i="8" s="1"/>
  <c r="I2410" i="8"/>
  <c r="N2410" i="8" s="1"/>
  <c r="F2410" i="8"/>
  <c r="K2410" i="8" s="1"/>
  <c r="H2410" i="8"/>
  <c r="M2410" i="8" s="1"/>
  <c r="G2410" i="8"/>
  <c r="L2410" i="8" s="1"/>
  <c r="I2388" i="8"/>
  <c r="N2388" i="8" s="1"/>
  <c r="H2388" i="8"/>
  <c r="M2388" i="8" s="1"/>
  <c r="G2388" i="8"/>
  <c r="L2388" i="8" s="1"/>
  <c r="F2388" i="8"/>
  <c r="K2388" i="8" s="1"/>
  <c r="J2388" i="8"/>
  <c r="O2388" i="8" s="1"/>
  <c r="I2368" i="8"/>
  <c r="N2368" i="8" s="1"/>
  <c r="H2368" i="8"/>
  <c r="M2368" i="8" s="1"/>
  <c r="G2368" i="8"/>
  <c r="L2368" i="8" s="1"/>
  <c r="F2368" i="8"/>
  <c r="K2368" i="8" s="1"/>
  <c r="J2368" i="8"/>
  <c r="O2368" i="8" s="1"/>
  <c r="J2350" i="8"/>
  <c r="O2350" i="8" s="1"/>
  <c r="I2350" i="8"/>
  <c r="N2350" i="8" s="1"/>
  <c r="H2350" i="8"/>
  <c r="M2350" i="8" s="1"/>
  <c r="G2350" i="8"/>
  <c r="L2350" i="8" s="1"/>
  <c r="F2350" i="8"/>
  <c r="K2350" i="8" s="1"/>
  <c r="J2326" i="8"/>
  <c r="O2326" i="8" s="1"/>
  <c r="F2326" i="8"/>
  <c r="K2326" i="8" s="1"/>
  <c r="I2326" i="8"/>
  <c r="N2326" i="8" s="1"/>
  <c r="H2326" i="8"/>
  <c r="M2326" i="8" s="1"/>
  <c r="G2326" i="8"/>
  <c r="L2326" i="8" s="1"/>
  <c r="F2307" i="8"/>
  <c r="K2307" i="8" s="1"/>
  <c r="J2307" i="8"/>
  <c r="O2307" i="8" s="1"/>
  <c r="I2307" i="8"/>
  <c r="N2307" i="8" s="1"/>
  <c r="H2307" i="8"/>
  <c r="M2307" i="8" s="1"/>
  <c r="G2307" i="8"/>
  <c r="L2307" i="8" s="1"/>
  <c r="F2287" i="8"/>
  <c r="K2287" i="8" s="1"/>
  <c r="G2287" i="8"/>
  <c r="L2287" i="8" s="1"/>
  <c r="H2287" i="8"/>
  <c r="M2287" i="8" s="1"/>
  <c r="J2287" i="8"/>
  <c r="O2287" i="8" s="1"/>
  <c r="I2287" i="8"/>
  <c r="N2287" i="8" s="1"/>
  <c r="J2268" i="8"/>
  <c r="O2268" i="8" s="1"/>
  <c r="I2268" i="8"/>
  <c r="N2268" i="8" s="1"/>
  <c r="H2268" i="8"/>
  <c r="M2268" i="8" s="1"/>
  <c r="G2268" i="8"/>
  <c r="L2268" i="8" s="1"/>
  <c r="F2268" i="8"/>
  <c r="K2268" i="8" s="1"/>
  <c r="G2246" i="8"/>
  <c r="L2246" i="8" s="1"/>
  <c r="H2246" i="8"/>
  <c r="M2246" i="8" s="1"/>
  <c r="J2246" i="8"/>
  <c r="O2246" i="8" s="1"/>
  <c r="I2246" i="8"/>
  <c r="N2246" i="8" s="1"/>
  <c r="F2246" i="8"/>
  <c r="K2246" i="8" s="1"/>
  <c r="F2229" i="8"/>
  <c r="K2229" i="8" s="1"/>
  <c r="J2229" i="8"/>
  <c r="O2229" i="8" s="1"/>
  <c r="I2229" i="8"/>
  <c r="N2229" i="8" s="1"/>
  <c r="H2229" i="8"/>
  <c r="M2229" i="8" s="1"/>
  <c r="G2229" i="8"/>
  <c r="L2229" i="8" s="1"/>
  <c r="G2208" i="8"/>
  <c r="L2208" i="8" s="1"/>
  <c r="F2208" i="8"/>
  <c r="K2208" i="8" s="1"/>
  <c r="I2208" i="8"/>
  <c r="N2208" i="8" s="1"/>
  <c r="H2208" i="8"/>
  <c r="M2208" i="8" s="1"/>
  <c r="J2208" i="8"/>
  <c r="O2208" i="8" s="1"/>
  <c r="J2187" i="8"/>
  <c r="O2187" i="8" s="1"/>
  <c r="I2187" i="8"/>
  <c r="N2187" i="8" s="1"/>
  <c r="H2187" i="8"/>
  <c r="M2187" i="8" s="1"/>
  <c r="G2187" i="8"/>
  <c r="L2187" i="8" s="1"/>
  <c r="F2187" i="8"/>
  <c r="K2187" i="8" s="1"/>
  <c r="F2169" i="8"/>
  <c r="K2169" i="8" s="1"/>
  <c r="J2169" i="8"/>
  <c r="O2169" i="8" s="1"/>
  <c r="H2169" i="8"/>
  <c r="M2169" i="8" s="1"/>
  <c r="G2169" i="8"/>
  <c r="L2169" i="8" s="1"/>
  <c r="I2169" i="8"/>
  <c r="N2169" i="8" s="1"/>
  <c r="F2149" i="8"/>
  <c r="K2149" i="8" s="1"/>
  <c r="J2149" i="8"/>
  <c r="O2149" i="8" s="1"/>
  <c r="I2149" i="8"/>
  <c r="N2149" i="8" s="1"/>
  <c r="H2149" i="8"/>
  <c r="M2149" i="8" s="1"/>
  <c r="G2149" i="8"/>
  <c r="L2149" i="8" s="1"/>
  <c r="F2129" i="8"/>
  <c r="K2129" i="8" s="1"/>
  <c r="J2129" i="8"/>
  <c r="O2129" i="8" s="1"/>
  <c r="I2129" i="8"/>
  <c r="N2129" i="8" s="1"/>
  <c r="H2129" i="8"/>
  <c r="M2129" i="8" s="1"/>
  <c r="G2129" i="8"/>
  <c r="L2129" i="8" s="1"/>
  <c r="G2108" i="8"/>
  <c r="L2108" i="8" s="1"/>
  <c r="F2108" i="8"/>
  <c r="K2108" i="8" s="1"/>
  <c r="H2108" i="8"/>
  <c r="M2108" i="8" s="1"/>
  <c r="J2108" i="8"/>
  <c r="O2108" i="8" s="1"/>
  <c r="I2108" i="8"/>
  <c r="N2108" i="8" s="1"/>
  <c r="J2088" i="8"/>
  <c r="O2088" i="8" s="1"/>
  <c r="I2088" i="8"/>
  <c r="N2088" i="8" s="1"/>
  <c r="H2088" i="8"/>
  <c r="M2088" i="8" s="1"/>
  <c r="G2088" i="8"/>
  <c r="L2088" i="8" s="1"/>
  <c r="F2088" i="8"/>
  <c r="K2088" i="8" s="1"/>
  <c r="F2069" i="8"/>
  <c r="K2069" i="8" s="1"/>
  <c r="J2069" i="8"/>
  <c r="O2069" i="8" s="1"/>
  <c r="I2069" i="8"/>
  <c r="N2069" i="8" s="1"/>
  <c r="H2069" i="8"/>
  <c r="M2069" i="8" s="1"/>
  <c r="G2069" i="8"/>
  <c r="L2069" i="8" s="1"/>
  <c r="J4247" i="8"/>
  <c r="O4247" i="8" s="1"/>
  <c r="I4247" i="8"/>
  <c r="N4247" i="8" s="1"/>
  <c r="H4247" i="8"/>
  <c r="M4247" i="8" s="1"/>
  <c r="G4247" i="8"/>
  <c r="L4247" i="8" s="1"/>
  <c r="F4247" i="8"/>
  <c r="K4247" i="8" s="1"/>
  <c r="J4227" i="8"/>
  <c r="O4227" i="8" s="1"/>
  <c r="I4227" i="8"/>
  <c r="N4227" i="8" s="1"/>
  <c r="H4227" i="8"/>
  <c r="M4227" i="8" s="1"/>
  <c r="G4227" i="8"/>
  <c r="L4227" i="8" s="1"/>
  <c r="F4227" i="8"/>
  <c r="K4227" i="8" s="1"/>
  <c r="J4207" i="8"/>
  <c r="O4207" i="8" s="1"/>
  <c r="I4207" i="8"/>
  <c r="N4207" i="8" s="1"/>
  <c r="H4207" i="8"/>
  <c r="M4207" i="8" s="1"/>
  <c r="G4207" i="8"/>
  <c r="L4207" i="8" s="1"/>
  <c r="F4207" i="8"/>
  <c r="K4207" i="8" s="1"/>
  <c r="J4188" i="8"/>
  <c r="O4188" i="8" s="1"/>
  <c r="F4188" i="8"/>
  <c r="K4188" i="8" s="1"/>
  <c r="G4188" i="8"/>
  <c r="L4188" i="8" s="1"/>
  <c r="I4188" i="8"/>
  <c r="N4188" i="8" s="1"/>
  <c r="H4188" i="8"/>
  <c r="M4188" i="8" s="1"/>
  <c r="J4166" i="8"/>
  <c r="O4166" i="8" s="1"/>
  <c r="I4166" i="8"/>
  <c r="N4166" i="8" s="1"/>
  <c r="H4166" i="8"/>
  <c r="M4166" i="8" s="1"/>
  <c r="G4166" i="8"/>
  <c r="L4166" i="8" s="1"/>
  <c r="F4166" i="8"/>
  <c r="K4166" i="8" s="1"/>
  <c r="J4147" i="8"/>
  <c r="O4147" i="8" s="1"/>
  <c r="I4147" i="8"/>
  <c r="N4147" i="8" s="1"/>
  <c r="H4147" i="8"/>
  <c r="M4147" i="8" s="1"/>
  <c r="G4147" i="8"/>
  <c r="L4147" i="8" s="1"/>
  <c r="F4147" i="8"/>
  <c r="K4147" i="8" s="1"/>
  <c r="G4125" i="8"/>
  <c r="L4125" i="8" s="1"/>
  <c r="F4125" i="8"/>
  <c r="K4125" i="8" s="1"/>
  <c r="J4125" i="8"/>
  <c r="O4125" i="8" s="1"/>
  <c r="I4125" i="8"/>
  <c r="N4125" i="8" s="1"/>
  <c r="H4125" i="8"/>
  <c r="M4125" i="8" s="1"/>
  <c r="I4109" i="8"/>
  <c r="N4109" i="8" s="1"/>
  <c r="J4109" i="8"/>
  <c r="O4109" i="8" s="1"/>
  <c r="H4109" i="8"/>
  <c r="M4109" i="8" s="1"/>
  <c r="G4109" i="8"/>
  <c r="L4109" i="8" s="1"/>
  <c r="F4109" i="8"/>
  <c r="K4109" i="8" s="1"/>
  <c r="J4087" i="8"/>
  <c r="O4087" i="8" s="1"/>
  <c r="I4087" i="8"/>
  <c r="N4087" i="8" s="1"/>
  <c r="H4087" i="8"/>
  <c r="M4087" i="8" s="1"/>
  <c r="G4087" i="8"/>
  <c r="L4087" i="8" s="1"/>
  <c r="F4087" i="8"/>
  <c r="K4087" i="8" s="1"/>
  <c r="G4067" i="8"/>
  <c r="L4067" i="8" s="1"/>
  <c r="F4067" i="8"/>
  <c r="K4067" i="8" s="1"/>
  <c r="H4067" i="8"/>
  <c r="M4067" i="8" s="1"/>
  <c r="J4067" i="8"/>
  <c r="O4067" i="8" s="1"/>
  <c r="I4067" i="8"/>
  <c r="N4067" i="8" s="1"/>
  <c r="G4045" i="8"/>
  <c r="L4045" i="8" s="1"/>
  <c r="F4045" i="8"/>
  <c r="K4045" i="8" s="1"/>
  <c r="H4045" i="8"/>
  <c r="M4045" i="8" s="1"/>
  <c r="J4045" i="8"/>
  <c r="O4045" i="8" s="1"/>
  <c r="I4045" i="8"/>
  <c r="N4045" i="8" s="1"/>
  <c r="G4027" i="8"/>
  <c r="L4027" i="8" s="1"/>
  <c r="J4027" i="8"/>
  <c r="O4027" i="8" s="1"/>
  <c r="I4027" i="8"/>
  <c r="N4027" i="8" s="1"/>
  <c r="H4027" i="8"/>
  <c r="M4027" i="8" s="1"/>
  <c r="F4027" i="8"/>
  <c r="K4027" i="8" s="1"/>
  <c r="J4006" i="8"/>
  <c r="O4006" i="8" s="1"/>
  <c r="I4006" i="8"/>
  <c r="N4006" i="8" s="1"/>
  <c r="F4006" i="8"/>
  <c r="K4006" i="8" s="1"/>
  <c r="H4006" i="8"/>
  <c r="M4006" i="8" s="1"/>
  <c r="G4006" i="8"/>
  <c r="L4006" i="8" s="1"/>
  <c r="H3986" i="8"/>
  <c r="M3986" i="8" s="1"/>
  <c r="J3986" i="8"/>
  <c r="O3986" i="8" s="1"/>
  <c r="I3986" i="8"/>
  <c r="N3986" i="8" s="1"/>
  <c r="G3986" i="8"/>
  <c r="L3986" i="8" s="1"/>
  <c r="F3986" i="8"/>
  <c r="K3986" i="8" s="1"/>
  <c r="J3968" i="8"/>
  <c r="O3968" i="8" s="1"/>
  <c r="F3968" i="8"/>
  <c r="K3968" i="8" s="1"/>
  <c r="H3968" i="8"/>
  <c r="M3968" i="8" s="1"/>
  <c r="I3968" i="8"/>
  <c r="N3968" i="8" s="1"/>
  <c r="G3968" i="8"/>
  <c r="L3968" i="8" s="1"/>
  <c r="J3945" i="8"/>
  <c r="O3945" i="8" s="1"/>
  <c r="I3945" i="8"/>
  <c r="N3945" i="8" s="1"/>
  <c r="H3945" i="8"/>
  <c r="M3945" i="8" s="1"/>
  <c r="G3945" i="8"/>
  <c r="L3945" i="8" s="1"/>
  <c r="F3945" i="8"/>
  <c r="K3945" i="8" s="1"/>
  <c r="G3927" i="8"/>
  <c r="L3927" i="8" s="1"/>
  <c r="H3927" i="8"/>
  <c r="M3927" i="8" s="1"/>
  <c r="J3927" i="8"/>
  <c r="O3927" i="8" s="1"/>
  <c r="I3927" i="8"/>
  <c r="N3927" i="8" s="1"/>
  <c r="F3927" i="8"/>
  <c r="K3927" i="8" s="1"/>
  <c r="G3907" i="8"/>
  <c r="L3907" i="8" s="1"/>
  <c r="J3907" i="8"/>
  <c r="O3907" i="8" s="1"/>
  <c r="I3907" i="8"/>
  <c r="N3907" i="8" s="1"/>
  <c r="H3907" i="8"/>
  <c r="M3907" i="8" s="1"/>
  <c r="F3907" i="8"/>
  <c r="K3907" i="8" s="1"/>
  <c r="J3886" i="8"/>
  <c r="O3886" i="8" s="1"/>
  <c r="I3886" i="8"/>
  <c r="N3886" i="8" s="1"/>
  <c r="H3886" i="8"/>
  <c r="M3886" i="8" s="1"/>
  <c r="G3886" i="8"/>
  <c r="L3886" i="8" s="1"/>
  <c r="F3886" i="8"/>
  <c r="K3886" i="8" s="1"/>
  <c r="G3867" i="8"/>
  <c r="L3867" i="8" s="1"/>
  <c r="J3867" i="8"/>
  <c r="O3867" i="8" s="1"/>
  <c r="I3867" i="8"/>
  <c r="N3867" i="8" s="1"/>
  <c r="H3867" i="8"/>
  <c r="M3867" i="8" s="1"/>
  <c r="F3867" i="8"/>
  <c r="K3867" i="8" s="1"/>
  <c r="G3847" i="8"/>
  <c r="L3847" i="8" s="1"/>
  <c r="J3847" i="8"/>
  <c r="O3847" i="8" s="1"/>
  <c r="I3847" i="8"/>
  <c r="N3847" i="8" s="1"/>
  <c r="H3847" i="8"/>
  <c r="M3847" i="8" s="1"/>
  <c r="F3847" i="8"/>
  <c r="K3847" i="8" s="1"/>
  <c r="G3827" i="8"/>
  <c r="L3827" i="8" s="1"/>
  <c r="J3827" i="8"/>
  <c r="O3827" i="8" s="1"/>
  <c r="I3827" i="8"/>
  <c r="N3827" i="8" s="1"/>
  <c r="H3827" i="8"/>
  <c r="M3827" i="8" s="1"/>
  <c r="F3827" i="8"/>
  <c r="K3827" i="8" s="1"/>
  <c r="J3805" i="8"/>
  <c r="O3805" i="8" s="1"/>
  <c r="I3805" i="8"/>
  <c r="N3805" i="8" s="1"/>
  <c r="H3805" i="8"/>
  <c r="M3805" i="8" s="1"/>
  <c r="G3805" i="8"/>
  <c r="L3805" i="8" s="1"/>
  <c r="F3805" i="8"/>
  <c r="K3805" i="8" s="1"/>
  <c r="J3788" i="8"/>
  <c r="O3788" i="8" s="1"/>
  <c r="F3788" i="8"/>
  <c r="K3788" i="8" s="1"/>
  <c r="I3788" i="8"/>
  <c r="N3788" i="8" s="1"/>
  <c r="H3788" i="8"/>
  <c r="M3788" i="8" s="1"/>
  <c r="G3788" i="8"/>
  <c r="L3788" i="8" s="1"/>
  <c r="G3770" i="8"/>
  <c r="L3770" i="8" s="1"/>
  <c r="F3770" i="8"/>
  <c r="K3770" i="8" s="1"/>
  <c r="I3770" i="8"/>
  <c r="N3770" i="8" s="1"/>
  <c r="J3770" i="8"/>
  <c r="O3770" i="8" s="1"/>
  <c r="H3770" i="8"/>
  <c r="M3770" i="8" s="1"/>
  <c r="I3746" i="8"/>
  <c r="N3746" i="8" s="1"/>
  <c r="F3746" i="8"/>
  <c r="K3746" i="8" s="1"/>
  <c r="H3746" i="8"/>
  <c r="M3746" i="8" s="1"/>
  <c r="J3746" i="8"/>
  <c r="O3746" i="8" s="1"/>
  <c r="G3746" i="8"/>
  <c r="L3746" i="8" s="1"/>
  <c r="I3726" i="8"/>
  <c r="N3726" i="8" s="1"/>
  <c r="F3726" i="8"/>
  <c r="K3726" i="8" s="1"/>
  <c r="J3726" i="8"/>
  <c r="O3726" i="8" s="1"/>
  <c r="H3726" i="8"/>
  <c r="M3726" i="8" s="1"/>
  <c r="G3726" i="8"/>
  <c r="L3726" i="8" s="1"/>
  <c r="J3708" i="8"/>
  <c r="O3708" i="8" s="1"/>
  <c r="I3708" i="8"/>
  <c r="N3708" i="8" s="1"/>
  <c r="H3708" i="8"/>
  <c r="M3708" i="8" s="1"/>
  <c r="G3708" i="8"/>
  <c r="L3708" i="8" s="1"/>
  <c r="F3708" i="8"/>
  <c r="K3708" i="8" s="1"/>
  <c r="F3688" i="8"/>
  <c r="K3688" i="8" s="1"/>
  <c r="G3688" i="8"/>
  <c r="L3688" i="8" s="1"/>
  <c r="J3688" i="8"/>
  <c r="O3688" i="8" s="1"/>
  <c r="I3688" i="8"/>
  <c r="N3688" i="8" s="1"/>
  <c r="H3688" i="8"/>
  <c r="M3688" i="8" s="1"/>
  <c r="J3665" i="8"/>
  <c r="O3665" i="8" s="1"/>
  <c r="F3665" i="8"/>
  <c r="K3665" i="8" s="1"/>
  <c r="G3665" i="8"/>
  <c r="L3665" i="8" s="1"/>
  <c r="I3665" i="8"/>
  <c r="N3665" i="8" s="1"/>
  <c r="H3665" i="8"/>
  <c r="M3665" i="8" s="1"/>
  <c r="J3648" i="8"/>
  <c r="O3648" i="8" s="1"/>
  <c r="I3648" i="8"/>
  <c r="N3648" i="8" s="1"/>
  <c r="H3648" i="8"/>
  <c r="M3648" i="8" s="1"/>
  <c r="F3648" i="8"/>
  <c r="K3648" i="8" s="1"/>
  <c r="G3648" i="8"/>
  <c r="L3648" i="8" s="1"/>
  <c r="G3628" i="8"/>
  <c r="L3628" i="8" s="1"/>
  <c r="H3628" i="8"/>
  <c r="M3628" i="8" s="1"/>
  <c r="F3628" i="8"/>
  <c r="K3628" i="8" s="1"/>
  <c r="J3628" i="8"/>
  <c r="O3628" i="8" s="1"/>
  <c r="I3628" i="8"/>
  <c r="N3628" i="8" s="1"/>
  <c r="J3605" i="8"/>
  <c r="O3605" i="8" s="1"/>
  <c r="F3605" i="8"/>
  <c r="K3605" i="8" s="1"/>
  <c r="H3605" i="8"/>
  <c r="M3605" i="8" s="1"/>
  <c r="G3605" i="8"/>
  <c r="L3605" i="8" s="1"/>
  <c r="I3605" i="8"/>
  <c r="N3605" i="8" s="1"/>
  <c r="G3587" i="8"/>
  <c r="L3587" i="8" s="1"/>
  <c r="F3587" i="8"/>
  <c r="K3587" i="8" s="1"/>
  <c r="J3587" i="8"/>
  <c r="O3587" i="8" s="1"/>
  <c r="I3587" i="8"/>
  <c r="N3587" i="8" s="1"/>
  <c r="H3587" i="8"/>
  <c r="M3587" i="8" s="1"/>
  <c r="I3566" i="8"/>
  <c r="N3566" i="8" s="1"/>
  <c r="J3566" i="8"/>
  <c r="O3566" i="8" s="1"/>
  <c r="H3566" i="8"/>
  <c r="M3566" i="8" s="1"/>
  <c r="G3566" i="8"/>
  <c r="L3566" i="8" s="1"/>
  <c r="F3566" i="8"/>
  <c r="K3566" i="8" s="1"/>
  <c r="F3548" i="8"/>
  <c r="K3548" i="8" s="1"/>
  <c r="J3548" i="8"/>
  <c r="O3548" i="8" s="1"/>
  <c r="I3548" i="8"/>
  <c r="N3548" i="8" s="1"/>
  <c r="H3548" i="8"/>
  <c r="M3548" i="8" s="1"/>
  <c r="G3548" i="8"/>
  <c r="L3548" i="8" s="1"/>
  <c r="I3527" i="8"/>
  <c r="N3527" i="8" s="1"/>
  <c r="J3527" i="8"/>
  <c r="O3527" i="8" s="1"/>
  <c r="F3527" i="8"/>
  <c r="K3527" i="8" s="1"/>
  <c r="G3527" i="8"/>
  <c r="L3527" i="8" s="1"/>
  <c r="H3527" i="8"/>
  <c r="M3527" i="8" s="1"/>
  <c r="I3506" i="8"/>
  <c r="N3506" i="8" s="1"/>
  <c r="J3506" i="8"/>
  <c r="O3506" i="8" s="1"/>
  <c r="H3506" i="8"/>
  <c r="M3506" i="8" s="1"/>
  <c r="G3506" i="8"/>
  <c r="L3506" i="8" s="1"/>
  <c r="F3506" i="8"/>
  <c r="K3506" i="8" s="1"/>
  <c r="G3487" i="8"/>
  <c r="L3487" i="8" s="1"/>
  <c r="F3487" i="8"/>
  <c r="K3487" i="8" s="1"/>
  <c r="J3487" i="8"/>
  <c r="O3487" i="8" s="1"/>
  <c r="H3487" i="8"/>
  <c r="M3487" i="8" s="1"/>
  <c r="I3487" i="8"/>
  <c r="N3487" i="8" s="1"/>
  <c r="J3467" i="8"/>
  <c r="O3467" i="8" s="1"/>
  <c r="I3467" i="8"/>
  <c r="N3467" i="8" s="1"/>
  <c r="H3467" i="8"/>
  <c r="M3467" i="8" s="1"/>
  <c r="G3467" i="8"/>
  <c r="L3467" i="8" s="1"/>
  <c r="F3467" i="8"/>
  <c r="K3467" i="8" s="1"/>
  <c r="F3448" i="8"/>
  <c r="K3448" i="8" s="1"/>
  <c r="J3448" i="8"/>
  <c r="O3448" i="8" s="1"/>
  <c r="I3448" i="8"/>
  <c r="N3448" i="8" s="1"/>
  <c r="H3448" i="8"/>
  <c r="M3448" i="8" s="1"/>
  <c r="G3448" i="8"/>
  <c r="L3448" i="8" s="1"/>
  <c r="I3426" i="8"/>
  <c r="N3426" i="8" s="1"/>
  <c r="H3426" i="8"/>
  <c r="M3426" i="8" s="1"/>
  <c r="G3426" i="8"/>
  <c r="L3426" i="8" s="1"/>
  <c r="F3426" i="8"/>
  <c r="K3426" i="8" s="1"/>
  <c r="J3426" i="8"/>
  <c r="O3426" i="8" s="1"/>
  <c r="J3408" i="8"/>
  <c r="O3408" i="8" s="1"/>
  <c r="I3408" i="8"/>
  <c r="N3408" i="8" s="1"/>
  <c r="H3408" i="8"/>
  <c r="M3408" i="8" s="1"/>
  <c r="G3408" i="8"/>
  <c r="L3408" i="8" s="1"/>
  <c r="F3408" i="8"/>
  <c r="K3408" i="8" s="1"/>
  <c r="I3386" i="8"/>
  <c r="N3386" i="8" s="1"/>
  <c r="F3386" i="8"/>
  <c r="K3386" i="8" s="1"/>
  <c r="J3386" i="8"/>
  <c r="O3386" i="8" s="1"/>
  <c r="H3386" i="8"/>
  <c r="M3386" i="8" s="1"/>
  <c r="G3386" i="8"/>
  <c r="L3386" i="8" s="1"/>
  <c r="H3367" i="8"/>
  <c r="M3367" i="8" s="1"/>
  <c r="J3367" i="8"/>
  <c r="O3367" i="8" s="1"/>
  <c r="I3367" i="8"/>
  <c r="N3367" i="8" s="1"/>
  <c r="F3367" i="8"/>
  <c r="K3367" i="8" s="1"/>
  <c r="G3367" i="8"/>
  <c r="L3367" i="8" s="1"/>
  <c r="I3346" i="8"/>
  <c r="N3346" i="8" s="1"/>
  <c r="J3346" i="8"/>
  <c r="O3346" i="8" s="1"/>
  <c r="H3346" i="8"/>
  <c r="M3346" i="8" s="1"/>
  <c r="G3346" i="8"/>
  <c r="L3346" i="8" s="1"/>
  <c r="F3346" i="8"/>
  <c r="K3346" i="8" s="1"/>
  <c r="G3327" i="8"/>
  <c r="L3327" i="8" s="1"/>
  <c r="F3327" i="8"/>
  <c r="K3327" i="8" s="1"/>
  <c r="J3327" i="8"/>
  <c r="O3327" i="8" s="1"/>
  <c r="I3327" i="8"/>
  <c r="N3327" i="8" s="1"/>
  <c r="H3327" i="8"/>
  <c r="M3327" i="8" s="1"/>
  <c r="J3308" i="8"/>
  <c r="O3308" i="8" s="1"/>
  <c r="I3308" i="8"/>
  <c r="N3308" i="8" s="1"/>
  <c r="H3308" i="8"/>
  <c r="M3308" i="8" s="1"/>
  <c r="G3308" i="8"/>
  <c r="L3308" i="8" s="1"/>
  <c r="F3308" i="8"/>
  <c r="K3308" i="8" s="1"/>
  <c r="J3290" i="8"/>
  <c r="O3290" i="8" s="1"/>
  <c r="I3290" i="8"/>
  <c r="N3290" i="8" s="1"/>
  <c r="H3290" i="8"/>
  <c r="M3290" i="8" s="1"/>
  <c r="G3290" i="8"/>
  <c r="L3290" i="8" s="1"/>
  <c r="F3290" i="8"/>
  <c r="K3290" i="8" s="1"/>
  <c r="G3268" i="8"/>
  <c r="L3268" i="8" s="1"/>
  <c r="J3268" i="8"/>
  <c r="O3268" i="8" s="1"/>
  <c r="I3268" i="8"/>
  <c r="N3268" i="8" s="1"/>
  <c r="H3268" i="8"/>
  <c r="M3268" i="8" s="1"/>
  <c r="F3268" i="8"/>
  <c r="K3268" i="8" s="1"/>
  <c r="J3246" i="8"/>
  <c r="O3246" i="8" s="1"/>
  <c r="I3246" i="8"/>
  <c r="N3246" i="8" s="1"/>
  <c r="H3246" i="8"/>
  <c r="M3246" i="8" s="1"/>
  <c r="G3246" i="8"/>
  <c r="L3246" i="8" s="1"/>
  <c r="F3246" i="8"/>
  <c r="K3246" i="8" s="1"/>
  <c r="J3230" i="8"/>
  <c r="O3230" i="8" s="1"/>
  <c r="I3230" i="8"/>
  <c r="N3230" i="8" s="1"/>
  <c r="H3230" i="8"/>
  <c r="M3230" i="8" s="1"/>
  <c r="G3230" i="8"/>
  <c r="L3230" i="8" s="1"/>
  <c r="F3230" i="8"/>
  <c r="K3230" i="8" s="1"/>
  <c r="F3207" i="8"/>
  <c r="K3207" i="8" s="1"/>
  <c r="J3207" i="8"/>
  <c r="O3207" i="8" s="1"/>
  <c r="I3207" i="8"/>
  <c r="N3207" i="8" s="1"/>
  <c r="H3207" i="8"/>
  <c r="M3207" i="8" s="1"/>
  <c r="G3207" i="8"/>
  <c r="L3207" i="8" s="1"/>
  <c r="I3188" i="8"/>
  <c r="N3188" i="8" s="1"/>
  <c r="H3188" i="8"/>
  <c r="M3188" i="8" s="1"/>
  <c r="G3188" i="8"/>
  <c r="L3188" i="8" s="1"/>
  <c r="F3188" i="8"/>
  <c r="K3188" i="8" s="1"/>
  <c r="J3188" i="8"/>
  <c r="O3188" i="8" s="1"/>
  <c r="J3165" i="8"/>
  <c r="O3165" i="8" s="1"/>
  <c r="I3165" i="8"/>
  <c r="N3165" i="8" s="1"/>
  <c r="H3165" i="8"/>
  <c r="M3165" i="8" s="1"/>
  <c r="G3165" i="8"/>
  <c r="L3165" i="8" s="1"/>
  <c r="F3165" i="8"/>
  <c r="K3165" i="8" s="1"/>
  <c r="J3148" i="8"/>
  <c r="O3148" i="8" s="1"/>
  <c r="I3148" i="8"/>
  <c r="N3148" i="8" s="1"/>
  <c r="F3148" i="8"/>
  <c r="K3148" i="8" s="1"/>
  <c r="H3148" i="8"/>
  <c r="M3148" i="8" s="1"/>
  <c r="G3148" i="8"/>
  <c r="L3148" i="8" s="1"/>
  <c r="J3127" i="8"/>
  <c r="O3127" i="8" s="1"/>
  <c r="I3127" i="8"/>
  <c r="N3127" i="8" s="1"/>
  <c r="H3127" i="8"/>
  <c r="M3127" i="8" s="1"/>
  <c r="G3127" i="8"/>
  <c r="L3127" i="8" s="1"/>
  <c r="F3127" i="8"/>
  <c r="K3127" i="8" s="1"/>
  <c r="J3106" i="8"/>
  <c r="O3106" i="8" s="1"/>
  <c r="I3106" i="8"/>
  <c r="N3106" i="8" s="1"/>
  <c r="H3106" i="8"/>
  <c r="M3106" i="8" s="1"/>
  <c r="G3106" i="8"/>
  <c r="L3106" i="8" s="1"/>
  <c r="F3106" i="8"/>
  <c r="K3106" i="8" s="1"/>
  <c r="I3088" i="8"/>
  <c r="N3088" i="8" s="1"/>
  <c r="H3088" i="8"/>
  <c r="M3088" i="8" s="1"/>
  <c r="G3088" i="8"/>
  <c r="L3088" i="8" s="1"/>
  <c r="F3088" i="8"/>
  <c r="K3088" i="8" s="1"/>
  <c r="J3088" i="8"/>
  <c r="O3088" i="8" s="1"/>
  <c r="J3070" i="8"/>
  <c r="O3070" i="8" s="1"/>
  <c r="I3070" i="8"/>
  <c r="N3070" i="8" s="1"/>
  <c r="H3070" i="8"/>
  <c r="M3070" i="8" s="1"/>
  <c r="G3070" i="8"/>
  <c r="L3070" i="8" s="1"/>
  <c r="F3070" i="8"/>
  <c r="K3070" i="8" s="1"/>
  <c r="F3047" i="8"/>
  <c r="K3047" i="8" s="1"/>
  <c r="J3047" i="8"/>
  <c r="O3047" i="8" s="1"/>
  <c r="I3047" i="8"/>
  <c r="N3047" i="8" s="1"/>
  <c r="H3047" i="8"/>
  <c r="M3047" i="8" s="1"/>
  <c r="G3047" i="8"/>
  <c r="L3047" i="8" s="1"/>
  <c r="I3028" i="8"/>
  <c r="N3028" i="8" s="1"/>
  <c r="H3028" i="8"/>
  <c r="M3028" i="8" s="1"/>
  <c r="G3028" i="8"/>
  <c r="L3028" i="8" s="1"/>
  <c r="F3028" i="8"/>
  <c r="K3028" i="8" s="1"/>
  <c r="J3028" i="8"/>
  <c r="O3028" i="8" s="1"/>
  <c r="I3008" i="8"/>
  <c r="N3008" i="8" s="1"/>
  <c r="H3008" i="8"/>
  <c r="M3008" i="8" s="1"/>
  <c r="G3008" i="8"/>
  <c r="L3008" i="8" s="1"/>
  <c r="F3008" i="8"/>
  <c r="K3008" i="8" s="1"/>
  <c r="J3008" i="8"/>
  <c r="O3008" i="8" s="1"/>
  <c r="F2987" i="8"/>
  <c r="K2987" i="8" s="1"/>
  <c r="J2987" i="8"/>
  <c r="O2987" i="8" s="1"/>
  <c r="I2987" i="8"/>
  <c r="N2987" i="8" s="1"/>
  <c r="H2987" i="8"/>
  <c r="M2987" i="8" s="1"/>
  <c r="G2987" i="8"/>
  <c r="L2987" i="8" s="1"/>
  <c r="J2965" i="8"/>
  <c r="O2965" i="8" s="1"/>
  <c r="F2965" i="8"/>
  <c r="K2965" i="8" s="1"/>
  <c r="I2965" i="8"/>
  <c r="N2965" i="8" s="1"/>
  <c r="H2965" i="8"/>
  <c r="M2965" i="8" s="1"/>
  <c r="G2965" i="8"/>
  <c r="L2965" i="8" s="1"/>
  <c r="I2948" i="8"/>
  <c r="N2948" i="8" s="1"/>
  <c r="H2948" i="8"/>
  <c r="M2948" i="8" s="1"/>
  <c r="G2948" i="8"/>
  <c r="L2948" i="8" s="1"/>
  <c r="F2948" i="8"/>
  <c r="K2948" i="8" s="1"/>
  <c r="J2948" i="8"/>
  <c r="O2948" i="8" s="1"/>
  <c r="J2930" i="8"/>
  <c r="O2930" i="8" s="1"/>
  <c r="I2930" i="8"/>
  <c r="N2930" i="8" s="1"/>
  <c r="H2930" i="8"/>
  <c r="M2930" i="8" s="1"/>
  <c r="G2930" i="8"/>
  <c r="L2930" i="8" s="1"/>
  <c r="F2930" i="8"/>
  <c r="K2930" i="8" s="1"/>
  <c r="F2907" i="8"/>
  <c r="K2907" i="8" s="1"/>
  <c r="J2907" i="8"/>
  <c r="O2907" i="8" s="1"/>
  <c r="I2907" i="8"/>
  <c r="N2907" i="8" s="1"/>
  <c r="H2907" i="8"/>
  <c r="M2907" i="8" s="1"/>
  <c r="G2907" i="8"/>
  <c r="L2907" i="8" s="1"/>
  <c r="J2885" i="8"/>
  <c r="O2885" i="8" s="1"/>
  <c r="I2885" i="8"/>
  <c r="N2885" i="8" s="1"/>
  <c r="H2885" i="8"/>
  <c r="M2885" i="8" s="1"/>
  <c r="G2885" i="8"/>
  <c r="L2885" i="8" s="1"/>
  <c r="F2885" i="8"/>
  <c r="K2885" i="8" s="1"/>
  <c r="F2867" i="8"/>
  <c r="K2867" i="8" s="1"/>
  <c r="H2867" i="8"/>
  <c r="M2867" i="8" s="1"/>
  <c r="J2867" i="8"/>
  <c r="O2867" i="8" s="1"/>
  <c r="I2867" i="8"/>
  <c r="N2867" i="8" s="1"/>
  <c r="G2867" i="8"/>
  <c r="L2867" i="8" s="1"/>
  <c r="J2845" i="8"/>
  <c r="O2845" i="8" s="1"/>
  <c r="H2845" i="8"/>
  <c r="M2845" i="8" s="1"/>
  <c r="G2845" i="8"/>
  <c r="L2845" i="8" s="1"/>
  <c r="F2845" i="8"/>
  <c r="K2845" i="8" s="1"/>
  <c r="I2845" i="8"/>
  <c r="N2845" i="8" s="1"/>
  <c r="F2827" i="8"/>
  <c r="K2827" i="8" s="1"/>
  <c r="J2827" i="8"/>
  <c r="O2827" i="8" s="1"/>
  <c r="I2827" i="8"/>
  <c r="N2827" i="8" s="1"/>
  <c r="G2827" i="8"/>
  <c r="L2827" i="8" s="1"/>
  <c r="H2827" i="8"/>
  <c r="M2827" i="8" s="1"/>
  <c r="J2805" i="8"/>
  <c r="O2805" i="8" s="1"/>
  <c r="H2805" i="8"/>
  <c r="M2805" i="8" s="1"/>
  <c r="G2805" i="8"/>
  <c r="L2805" i="8" s="1"/>
  <c r="F2805" i="8"/>
  <c r="K2805" i="8" s="1"/>
  <c r="I2805" i="8"/>
  <c r="N2805" i="8" s="1"/>
  <c r="J2785" i="8"/>
  <c r="O2785" i="8" s="1"/>
  <c r="I2785" i="8"/>
  <c r="N2785" i="8" s="1"/>
  <c r="H2785" i="8"/>
  <c r="M2785" i="8" s="1"/>
  <c r="G2785" i="8"/>
  <c r="L2785" i="8" s="1"/>
  <c r="F2785" i="8"/>
  <c r="K2785" i="8" s="1"/>
  <c r="J2765" i="8"/>
  <c r="O2765" i="8" s="1"/>
  <c r="F2765" i="8"/>
  <c r="K2765" i="8" s="1"/>
  <c r="G2765" i="8"/>
  <c r="L2765" i="8" s="1"/>
  <c r="I2765" i="8"/>
  <c r="N2765" i="8" s="1"/>
  <c r="H2765" i="8"/>
  <c r="M2765" i="8" s="1"/>
  <c r="I2748" i="8"/>
  <c r="N2748" i="8" s="1"/>
  <c r="H2748" i="8"/>
  <c r="M2748" i="8" s="1"/>
  <c r="G2748" i="8"/>
  <c r="L2748" i="8" s="1"/>
  <c r="F2748" i="8"/>
  <c r="K2748" i="8" s="1"/>
  <c r="J2748" i="8"/>
  <c r="O2748" i="8" s="1"/>
  <c r="J2730" i="8"/>
  <c r="O2730" i="8" s="1"/>
  <c r="I2730" i="8"/>
  <c r="N2730" i="8" s="1"/>
  <c r="H2730" i="8"/>
  <c r="M2730" i="8" s="1"/>
  <c r="G2730" i="8"/>
  <c r="L2730" i="8" s="1"/>
  <c r="F2730" i="8"/>
  <c r="K2730" i="8" s="1"/>
  <c r="I2708" i="8"/>
  <c r="N2708" i="8" s="1"/>
  <c r="H2708" i="8"/>
  <c r="M2708" i="8" s="1"/>
  <c r="G2708" i="8"/>
  <c r="L2708" i="8" s="1"/>
  <c r="F2708" i="8"/>
  <c r="K2708" i="8" s="1"/>
  <c r="J2708" i="8"/>
  <c r="O2708" i="8" s="1"/>
  <c r="J2689" i="8"/>
  <c r="O2689" i="8" s="1"/>
  <c r="I2689" i="8"/>
  <c r="N2689" i="8" s="1"/>
  <c r="H2689" i="8"/>
  <c r="M2689" i="8" s="1"/>
  <c r="G2689" i="8"/>
  <c r="L2689" i="8" s="1"/>
  <c r="F2689" i="8"/>
  <c r="K2689" i="8" s="1"/>
  <c r="I2668" i="8"/>
  <c r="N2668" i="8" s="1"/>
  <c r="H2668" i="8"/>
  <c r="M2668" i="8" s="1"/>
  <c r="G2668" i="8"/>
  <c r="L2668" i="8" s="1"/>
  <c r="F2668" i="8"/>
  <c r="K2668" i="8" s="1"/>
  <c r="J2668" i="8"/>
  <c r="O2668" i="8" s="1"/>
  <c r="F2647" i="8"/>
  <c r="K2647" i="8" s="1"/>
  <c r="J2647" i="8"/>
  <c r="O2647" i="8" s="1"/>
  <c r="I2647" i="8"/>
  <c r="N2647" i="8" s="1"/>
  <c r="G2647" i="8"/>
  <c r="L2647" i="8" s="1"/>
  <c r="H2647" i="8"/>
  <c r="M2647" i="8" s="1"/>
  <c r="I2628" i="8"/>
  <c r="N2628" i="8" s="1"/>
  <c r="H2628" i="8"/>
  <c r="M2628" i="8" s="1"/>
  <c r="G2628" i="8"/>
  <c r="L2628" i="8" s="1"/>
  <c r="F2628" i="8"/>
  <c r="K2628" i="8" s="1"/>
  <c r="J2628" i="8"/>
  <c r="O2628" i="8" s="1"/>
  <c r="J2610" i="8"/>
  <c r="O2610" i="8" s="1"/>
  <c r="I2610" i="8"/>
  <c r="N2610" i="8" s="1"/>
  <c r="F2610" i="8"/>
  <c r="K2610" i="8" s="1"/>
  <c r="H2610" i="8"/>
  <c r="M2610" i="8" s="1"/>
  <c r="G2610" i="8"/>
  <c r="L2610" i="8" s="1"/>
  <c r="J2585" i="8"/>
  <c r="O2585" i="8" s="1"/>
  <c r="I2585" i="8"/>
  <c r="N2585" i="8" s="1"/>
  <c r="H2585" i="8"/>
  <c r="M2585" i="8" s="1"/>
  <c r="G2585" i="8"/>
  <c r="L2585" i="8" s="1"/>
  <c r="F2585" i="8"/>
  <c r="K2585" i="8" s="1"/>
  <c r="F2567" i="8"/>
  <c r="K2567" i="8" s="1"/>
  <c r="H2567" i="8"/>
  <c r="M2567" i="8" s="1"/>
  <c r="J2567" i="8"/>
  <c r="O2567" i="8" s="1"/>
  <c r="I2567" i="8"/>
  <c r="N2567" i="8" s="1"/>
  <c r="G2567" i="8"/>
  <c r="L2567" i="8" s="1"/>
  <c r="J2546" i="8"/>
  <c r="O2546" i="8" s="1"/>
  <c r="I2546" i="8"/>
  <c r="N2546" i="8" s="1"/>
  <c r="H2546" i="8"/>
  <c r="M2546" i="8" s="1"/>
  <c r="G2546" i="8"/>
  <c r="L2546" i="8" s="1"/>
  <c r="F2546" i="8"/>
  <c r="K2546" i="8" s="1"/>
  <c r="F2527" i="8"/>
  <c r="K2527" i="8" s="1"/>
  <c r="H2527" i="8"/>
  <c r="M2527" i="8" s="1"/>
  <c r="J2527" i="8"/>
  <c r="O2527" i="8" s="1"/>
  <c r="G2527" i="8"/>
  <c r="L2527" i="8" s="1"/>
  <c r="I2527" i="8"/>
  <c r="N2527" i="8" s="1"/>
  <c r="I2508" i="8"/>
  <c r="N2508" i="8" s="1"/>
  <c r="H2508" i="8"/>
  <c r="M2508" i="8" s="1"/>
  <c r="G2508" i="8"/>
  <c r="L2508" i="8" s="1"/>
  <c r="F2508" i="8"/>
  <c r="K2508" i="8" s="1"/>
  <c r="J2508" i="8"/>
  <c r="O2508" i="8" s="1"/>
  <c r="J2485" i="8"/>
  <c r="O2485" i="8" s="1"/>
  <c r="I2485" i="8"/>
  <c r="N2485" i="8" s="1"/>
  <c r="H2485" i="8"/>
  <c r="M2485" i="8" s="1"/>
  <c r="G2485" i="8"/>
  <c r="L2485" i="8" s="1"/>
  <c r="F2485" i="8"/>
  <c r="K2485" i="8" s="1"/>
  <c r="F2467" i="8"/>
  <c r="K2467" i="8" s="1"/>
  <c r="H2467" i="8"/>
  <c r="M2467" i="8" s="1"/>
  <c r="J2467" i="8"/>
  <c r="O2467" i="8" s="1"/>
  <c r="G2467" i="8"/>
  <c r="L2467" i="8" s="1"/>
  <c r="I2467" i="8"/>
  <c r="N2467" i="8" s="1"/>
  <c r="F2447" i="8"/>
  <c r="K2447" i="8" s="1"/>
  <c r="J2447" i="8"/>
  <c r="O2447" i="8" s="1"/>
  <c r="I2447" i="8"/>
  <c r="N2447" i="8" s="1"/>
  <c r="H2447" i="8"/>
  <c r="M2447" i="8" s="1"/>
  <c r="G2447" i="8"/>
  <c r="L2447" i="8" s="1"/>
  <c r="J2426" i="8"/>
  <c r="O2426" i="8" s="1"/>
  <c r="I2426" i="8"/>
  <c r="N2426" i="8" s="1"/>
  <c r="H2426" i="8"/>
  <c r="M2426" i="8" s="1"/>
  <c r="G2426" i="8"/>
  <c r="L2426" i="8" s="1"/>
  <c r="F2426" i="8"/>
  <c r="K2426" i="8" s="1"/>
  <c r="F2407" i="8"/>
  <c r="K2407" i="8" s="1"/>
  <c r="J2407" i="8"/>
  <c r="O2407" i="8" s="1"/>
  <c r="I2407" i="8"/>
  <c r="N2407" i="8" s="1"/>
  <c r="H2407" i="8"/>
  <c r="M2407" i="8" s="1"/>
  <c r="G2407" i="8"/>
  <c r="L2407" i="8" s="1"/>
  <c r="J2385" i="8"/>
  <c r="O2385" i="8" s="1"/>
  <c r="I2385" i="8"/>
  <c r="N2385" i="8" s="1"/>
  <c r="H2385" i="8"/>
  <c r="M2385" i="8" s="1"/>
  <c r="G2385" i="8"/>
  <c r="L2385" i="8" s="1"/>
  <c r="F2385" i="8"/>
  <c r="K2385" i="8" s="1"/>
  <c r="G2366" i="8"/>
  <c r="L2366" i="8" s="1"/>
  <c r="F2366" i="8"/>
  <c r="K2366" i="8" s="1"/>
  <c r="J2366" i="8"/>
  <c r="O2366" i="8" s="1"/>
  <c r="I2366" i="8"/>
  <c r="N2366" i="8" s="1"/>
  <c r="H2366" i="8"/>
  <c r="M2366" i="8" s="1"/>
  <c r="F2347" i="8"/>
  <c r="K2347" i="8" s="1"/>
  <c r="H2347" i="8"/>
  <c r="M2347" i="8" s="1"/>
  <c r="J2347" i="8"/>
  <c r="O2347" i="8" s="1"/>
  <c r="G2347" i="8"/>
  <c r="L2347" i="8" s="1"/>
  <c r="I2347" i="8"/>
  <c r="N2347" i="8" s="1"/>
  <c r="I2328" i="8"/>
  <c r="N2328" i="8" s="1"/>
  <c r="H2328" i="8"/>
  <c r="M2328" i="8" s="1"/>
  <c r="G2328" i="8"/>
  <c r="L2328" i="8" s="1"/>
  <c r="F2328" i="8"/>
  <c r="K2328" i="8" s="1"/>
  <c r="J2328" i="8"/>
  <c r="O2328" i="8" s="1"/>
  <c r="J2305" i="8"/>
  <c r="O2305" i="8" s="1"/>
  <c r="F2305" i="8"/>
  <c r="K2305" i="8" s="1"/>
  <c r="I2305" i="8"/>
  <c r="N2305" i="8" s="1"/>
  <c r="H2305" i="8"/>
  <c r="M2305" i="8" s="1"/>
  <c r="G2305" i="8"/>
  <c r="L2305" i="8" s="1"/>
  <c r="I2288" i="8"/>
  <c r="N2288" i="8" s="1"/>
  <c r="H2288" i="8"/>
  <c r="M2288" i="8" s="1"/>
  <c r="J2288" i="8"/>
  <c r="O2288" i="8" s="1"/>
  <c r="G2288" i="8"/>
  <c r="L2288" i="8" s="1"/>
  <c r="F2288" i="8"/>
  <c r="K2288" i="8" s="1"/>
  <c r="J2267" i="8"/>
  <c r="O2267" i="8" s="1"/>
  <c r="F2267" i="8"/>
  <c r="K2267" i="8" s="1"/>
  <c r="I2267" i="8"/>
  <c r="N2267" i="8" s="1"/>
  <c r="H2267" i="8"/>
  <c r="M2267" i="8" s="1"/>
  <c r="G2267" i="8"/>
  <c r="L2267" i="8" s="1"/>
  <c r="I2248" i="8"/>
  <c r="N2248" i="8" s="1"/>
  <c r="J2248" i="8"/>
  <c r="O2248" i="8" s="1"/>
  <c r="H2248" i="8"/>
  <c r="M2248" i="8" s="1"/>
  <c r="G2248" i="8"/>
  <c r="L2248" i="8" s="1"/>
  <c r="F2248" i="8"/>
  <c r="K2248" i="8" s="1"/>
  <c r="G2226" i="8"/>
  <c r="L2226" i="8" s="1"/>
  <c r="J2226" i="8"/>
  <c r="O2226" i="8" s="1"/>
  <c r="I2226" i="8"/>
  <c r="N2226" i="8" s="1"/>
  <c r="F2226" i="8"/>
  <c r="K2226" i="8" s="1"/>
  <c r="H2226" i="8"/>
  <c r="M2226" i="8" s="1"/>
  <c r="J2207" i="8"/>
  <c r="O2207" i="8" s="1"/>
  <c r="F2207" i="8"/>
  <c r="K2207" i="8" s="1"/>
  <c r="I2207" i="8"/>
  <c r="N2207" i="8" s="1"/>
  <c r="H2207" i="8"/>
  <c r="M2207" i="8" s="1"/>
  <c r="G2207" i="8"/>
  <c r="L2207" i="8" s="1"/>
  <c r="J2188" i="8"/>
  <c r="O2188" i="8" s="1"/>
  <c r="I2188" i="8"/>
  <c r="N2188" i="8" s="1"/>
  <c r="H2188" i="8"/>
  <c r="M2188" i="8" s="1"/>
  <c r="G2188" i="8"/>
  <c r="L2188" i="8" s="1"/>
  <c r="F2188" i="8"/>
  <c r="K2188" i="8" s="1"/>
  <c r="J2165" i="8"/>
  <c r="O2165" i="8" s="1"/>
  <c r="I2165" i="8"/>
  <c r="N2165" i="8" s="1"/>
  <c r="H2165" i="8"/>
  <c r="M2165" i="8" s="1"/>
  <c r="G2165" i="8"/>
  <c r="L2165" i="8" s="1"/>
  <c r="F2165" i="8"/>
  <c r="K2165" i="8" s="1"/>
  <c r="J2145" i="8"/>
  <c r="O2145" i="8" s="1"/>
  <c r="I2145" i="8"/>
  <c r="N2145" i="8" s="1"/>
  <c r="H2145" i="8"/>
  <c r="M2145" i="8" s="1"/>
  <c r="G2145" i="8"/>
  <c r="L2145" i="8" s="1"/>
  <c r="F2145" i="8"/>
  <c r="K2145" i="8" s="1"/>
  <c r="J2124" i="8"/>
  <c r="O2124" i="8" s="1"/>
  <c r="I2124" i="8"/>
  <c r="N2124" i="8" s="1"/>
  <c r="H2124" i="8"/>
  <c r="M2124" i="8" s="1"/>
  <c r="G2124" i="8"/>
  <c r="L2124" i="8" s="1"/>
  <c r="F2124" i="8"/>
  <c r="K2124" i="8" s="1"/>
  <c r="J2105" i="8"/>
  <c r="O2105" i="8" s="1"/>
  <c r="I2105" i="8"/>
  <c r="N2105" i="8" s="1"/>
  <c r="H2105" i="8"/>
  <c r="M2105" i="8" s="1"/>
  <c r="G2105" i="8"/>
  <c r="L2105" i="8" s="1"/>
  <c r="F2105" i="8"/>
  <c r="K2105" i="8" s="1"/>
  <c r="J2087" i="8"/>
  <c r="O2087" i="8" s="1"/>
  <c r="I2087" i="8"/>
  <c r="N2087" i="8" s="1"/>
  <c r="F2087" i="8"/>
  <c r="K2087" i="8" s="1"/>
  <c r="G2087" i="8"/>
  <c r="L2087" i="8" s="1"/>
  <c r="H2087" i="8"/>
  <c r="M2087" i="8" s="1"/>
  <c r="J2064" i="8"/>
  <c r="O2064" i="8" s="1"/>
  <c r="I2064" i="8"/>
  <c r="N2064" i="8" s="1"/>
  <c r="H2064" i="8"/>
  <c r="M2064" i="8" s="1"/>
  <c r="G2064" i="8"/>
  <c r="L2064" i="8" s="1"/>
  <c r="F2064" i="8"/>
  <c r="K2064" i="8" s="1"/>
  <c r="H6564" i="8"/>
  <c r="M6564" i="8" s="1"/>
  <c r="J6564" i="8"/>
  <c r="O6564" i="8" s="1"/>
  <c r="I6564" i="8"/>
  <c r="N6564" i="8" s="1"/>
  <c r="G6564" i="8"/>
  <c r="L6564" i="8" s="1"/>
  <c r="F6564" i="8"/>
  <c r="K6564" i="8" s="1"/>
  <c r="H6544" i="8"/>
  <c r="M6544" i="8" s="1"/>
  <c r="J6544" i="8"/>
  <c r="O6544" i="8" s="1"/>
  <c r="I6544" i="8"/>
  <c r="N6544" i="8" s="1"/>
  <c r="G6544" i="8"/>
  <c r="L6544" i="8" s="1"/>
  <c r="F6544" i="8"/>
  <c r="K6544" i="8" s="1"/>
  <c r="H6524" i="8"/>
  <c r="M6524" i="8" s="1"/>
  <c r="I6524" i="8"/>
  <c r="N6524" i="8" s="1"/>
  <c r="J6524" i="8"/>
  <c r="O6524" i="8" s="1"/>
  <c r="G6524" i="8"/>
  <c r="L6524" i="8" s="1"/>
  <c r="F6524" i="8"/>
  <c r="K6524" i="8" s="1"/>
  <c r="H6504" i="8"/>
  <c r="M6504" i="8" s="1"/>
  <c r="J6504" i="8"/>
  <c r="O6504" i="8" s="1"/>
  <c r="I6504" i="8"/>
  <c r="N6504" i="8" s="1"/>
  <c r="G6504" i="8"/>
  <c r="L6504" i="8" s="1"/>
  <c r="F6504" i="8"/>
  <c r="K6504" i="8" s="1"/>
  <c r="H6486" i="8"/>
  <c r="M6486" i="8" s="1"/>
  <c r="G6486" i="8"/>
  <c r="L6486" i="8" s="1"/>
  <c r="F6486" i="8"/>
  <c r="K6486" i="8" s="1"/>
  <c r="J6486" i="8"/>
  <c r="O6486" i="8" s="1"/>
  <c r="I6486" i="8"/>
  <c r="N6486" i="8" s="1"/>
  <c r="J6466" i="8"/>
  <c r="O6466" i="8" s="1"/>
  <c r="I6466" i="8"/>
  <c r="N6466" i="8" s="1"/>
  <c r="H6466" i="8"/>
  <c r="M6466" i="8" s="1"/>
  <c r="G6466" i="8"/>
  <c r="L6466" i="8" s="1"/>
  <c r="F6466" i="8"/>
  <c r="K6466" i="8" s="1"/>
  <c r="H6444" i="8"/>
  <c r="M6444" i="8" s="1"/>
  <c r="J6444" i="8"/>
  <c r="O6444" i="8" s="1"/>
  <c r="I6444" i="8"/>
  <c r="N6444" i="8" s="1"/>
  <c r="G6444" i="8"/>
  <c r="L6444" i="8" s="1"/>
  <c r="F6444" i="8"/>
  <c r="K6444" i="8" s="1"/>
  <c r="H6424" i="8"/>
  <c r="M6424" i="8" s="1"/>
  <c r="I6424" i="8"/>
  <c r="N6424" i="8" s="1"/>
  <c r="J6424" i="8"/>
  <c r="O6424" i="8" s="1"/>
  <c r="G6424" i="8"/>
  <c r="L6424" i="8" s="1"/>
  <c r="F6424" i="8"/>
  <c r="K6424" i="8" s="1"/>
  <c r="G6407" i="8"/>
  <c r="L6407" i="8" s="1"/>
  <c r="F6407" i="8"/>
  <c r="K6407" i="8" s="1"/>
  <c r="J6407" i="8"/>
  <c r="O6407" i="8" s="1"/>
  <c r="I6407" i="8"/>
  <c r="N6407" i="8" s="1"/>
  <c r="H6407" i="8"/>
  <c r="M6407" i="8" s="1"/>
  <c r="H6386" i="8"/>
  <c r="M6386" i="8" s="1"/>
  <c r="G6386" i="8"/>
  <c r="L6386" i="8" s="1"/>
  <c r="F6386" i="8"/>
  <c r="K6386" i="8" s="1"/>
  <c r="J6386" i="8"/>
  <c r="O6386" i="8" s="1"/>
  <c r="I6386" i="8"/>
  <c r="N6386" i="8" s="1"/>
  <c r="J6365" i="8"/>
  <c r="O6365" i="8" s="1"/>
  <c r="I6365" i="8"/>
  <c r="N6365" i="8" s="1"/>
  <c r="H6365" i="8"/>
  <c r="M6365" i="8" s="1"/>
  <c r="G6365" i="8"/>
  <c r="L6365" i="8" s="1"/>
  <c r="F6365" i="8"/>
  <c r="K6365" i="8" s="1"/>
  <c r="G6347" i="8"/>
  <c r="L6347" i="8" s="1"/>
  <c r="F6347" i="8"/>
  <c r="K6347" i="8" s="1"/>
  <c r="I6347" i="8"/>
  <c r="N6347" i="8" s="1"/>
  <c r="J6347" i="8"/>
  <c r="O6347" i="8" s="1"/>
  <c r="H6347" i="8"/>
  <c r="M6347" i="8" s="1"/>
  <c r="H6324" i="8"/>
  <c r="M6324" i="8" s="1"/>
  <c r="I6324" i="8"/>
  <c r="N6324" i="8" s="1"/>
  <c r="J6324" i="8"/>
  <c r="O6324" i="8" s="1"/>
  <c r="G6324" i="8"/>
  <c r="L6324" i="8" s="1"/>
  <c r="F6324" i="8"/>
  <c r="K6324" i="8" s="1"/>
  <c r="H6306" i="8"/>
  <c r="M6306" i="8" s="1"/>
  <c r="G6306" i="8"/>
  <c r="L6306" i="8" s="1"/>
  <c r="F6306" i="8"/>
  <c r="K6306" i="8" s="1"/>
  <c r="J6306" i="8"/>
  <c r="O6306" i="8" s="1"/>
  <c r="I6306" i="8"/>
  <c r="N6306" i="8" s="1"/>
  <c r="H6284" i="8"/>
  <c r="M6284" i="8" s="1"/>
  <c r="J6284" i="8"/>
  <c r="O6284" i="8" s="1"/>
  <c r="I6284" i="8"/>
  <c r="N6284" i="8" s="1"/>
  <c r="G6284" i="8"/>
  <c r="L6284" i="8" s="1"/>
  <c r="F6284" i="8"/>
  <c r="K6284" i="8" s="1"/>
  <c r="I6266" i="8"/>
  <c r="N6266" i="8" s="1"/>
  <c r="H6266" i="8"/>
  <c r="M6266" i="8" s="1"/>
  <c r="G6266" i="8"/>
  <c r="L6266" i="8" s="1"/>
  <c r="F6266" i="8"/>
  <c r="K6266" i="8" s="1"/>
  <c r="J6266" i="8"/>
  <c r="O6266" i="8" s="1"/>
  <c r="F6247" i="8"/>
  <c r="K6247" i="8" s="1"/>
  <c r="J6247" i="8"/>
  <c r="O6247" i="8" s="1"/>
  <c r="I6247" i="8"/>
  <c r="N6247" i="8" s="1"/>
  <c r="H6247" i="8"/>
  <c r="M6247" i="8" s="1"/>
  <c r="G6247" i="8"/>
  <c r="L6247" i="8" s="1"/>
  <c r="I6226" i="8"/>
  <c r="N6226" i="8" s="1"/>
  <c r="H6226" i="8"/>
  <c r="M6226" i="8" s="1"/>
  <c r="G6226" i="8"/>
  <c r="L6226" i="8" s="1"/>
  <c r="F6226" i="8"/>
  <c r="K6226" i="8" s="1"/>
  <c r="J6226" i="8"/>
  <c r="O6226" i="8" s="1"/>
  <c r="I6206" i="8"/>
  <c r="N6206" i="8" s="1"/>
  <c r="H6206" i="8"/>
  <c r="M6206" i="8" s="1"/>
  <c r="G6206" i="8"/>
  <c r="L6206" i="8" s="1"/>
  <c r="F6206" i="8"/>
  <c r="K6206" i="8" s="1"/>
  <c r="J6206" i="8"/>
  <c r="O6206" i="8" s="1"/>
  <c r="G6184" i="8"/>
  <c r="L6184" i="8" s="1"/>
  <c r="J6184" i="8"/>
  <c r="O6184" i="8" s="1"/>
  <c r="I6184" i="8"/>
  <c r="N6184" i="8" s="1"/>
  <c r="H6184" i="8"/>
  <c r="M6184" i="8" s="1"/>
  <c r="F6184" i="8"/>
  <c r="K6184" i="8" s="1"/>
  <c r="J6165" i="8"/>
  <c r="O6165" i="8" s="1"/>
  <c r="F6165" i="8"/>
  <c r="K6165" i="8" s="1"/>
  <c r="I6165" i="8"/>
  <c r="N6165" i="8" s="1"/>
  <c r="H6165" i="8"/>
  <c r="M6165" i="8" s="1"/>
  <c r="G6165" i="8"/>
  <c r="L6165" i="8" s="1"/>
  <c r="G6148" i="8"/>
  <c r="L6148" i="8" s="1"/>
  <c r="H6148" i="8"/>
  <c r="M6148" i="8" s="1"/>
  <c r="J6148" i="8"/>
  <c r="O6148" i="8" s="1"/>
  <c r="I6148" i="8"/>
  <c r="N6148" i="8" s="1"/>
  <c r="F6148" i="8"/>
  <c r="K6148" i="8" s="1"/>
  <c r="J6126" i="8"/>
  <c r="O6126" i="8" s="1"/>
  <c r="I6126" i="8"/>
  <c r="N6126" i="8" s="1"/>
  <c r="H6126" i="8"/>
  <c r="M6126" i="8" s="1"/>
  <c r="G6126" i="8"/>
  <c r="L6126" i="8" s="1"/>
  <c r="F6126" i="8"/>
  <c r="K6126" i="8" s="1"/>
  <c r="I6108" i="8"/>
  <c r="N6108" i="8" s="1"/>
  <c r="H6108" i="8"/>
  <c r="M6108" i="8" s="1"/>
  <c r="G6108" i="8"/>
  <c r="L6108" i="8" s="1"/>
  <c r="F6108" i="8"/>
  <c r="K6108" i="8" s="1"/>
  <c r="J6108" i="8"/>
  <c r="O6108" i="8" s="1"/>
  <c r="J6087" i="8"/>
  <c r="O6087" i="8" s="1"/>
  <c r="I6087" i="8"/>
  <c r="N6087" i="8" s="1"/>
  <c r="H6087" i="8"/>
  <c r="M6087" i="8" s="1"/>
  <c r="G6087" i="8"/>
  <c r="L6087" i="8" s="1"/>
  <c r="F6087" i="8"/>
  <c r="K6087" i="8" s="1"/>
  <c r="J6068" i="8"/>
  <c r="O6068" i="8" s="1"/>
  <c r="I6068" i="8"/>
  <c r="N6068" i="8" s="1"/>
  <c r="H6068" i="8"/>
  <c r="M6068" i="8" s="1"/>
  <c r="G6068" i="8"/>
  <c r="L6068" i="8" s="1"/>
  <c r="F6068" i="8"/>
  <c r="K6068" i="8" s="1"/>
  <c r="J6045" i="8"/>
  <c r="O6045" i="8" s="1"/>
  <c r="I6045" i="8"/>
  <c r="N6045" i="8" s="1"/>
  <c r="H6045" i="8"/>
  <c r="M6045" i="8" s="1"/>
  <c r="G6045" i="8"/>
  <c r="L6045" i="8" s="1"/>
  <c r="F6045" i="8"/>
  <c r="K6045" i="8" s="1"/>
  <c r="J6025" i="8"/>
  <c r="O6025" i="8" s="1"/>
  <c r="H6025" i="8"/>
  <c r="M6025" i="8" s="1"/>
  <c r="F6025" i="8"/>
  <c r="K6025" i="8" s="1"/>
  <c r="I6025" i="8"/>
  <c r="N6025" i="8" s="1"/>
  <c r="G6025" i="8"/>
  <c r="L6025" i="8" s="1"/>
  <c r="I6006" i="8"/>
  <c r="N6006" i="8" s="1"/>
  <c r="H6006" i="8"/>
  <c r="M6006" i="8" s="1"/>
  <c r="G6006" i="8"/>
  <c r="L6006" i="8" s="1"/>
  <c r="F6006" i="8"/>
  <c r="K6006" i="8" s="1"/>
  <c r="J6006" i="8"/>
  <c r="O6006" i="8" s="1"/>
  <c r="J5986" i="8"/>
  <c r="O5986" i="8" s="1"/>
  <c r="I5986" i="8"/>
  <c r="N5986" i="8" s="1"/>
  <c r="H5986" i="8"/>
  <c r="M5986" i="8" s="1"/>
  <c r="G5986" i="8"/>
  <c r="L5986" i="8" s="1"/>
  <c r="F5986" i="8"/>
  <c r="K5986" i="8" s="1"/>
  <c r="J5965" i="8"/>
  <c r="O5965" i="8" s="1"/>
  <c r="F5965" i="8"/>
  <c r="K5965" i="8" s="1"/>
  <c r="G5965" i="8"/>
  <c r="L5965" i="8" s="1"/>
  <c r="I5965" i="8"/>
  <c r="N5965" i="8" s="1"/>
  <c r="H5965" i="8"/>
  <c r="M5965" i="8" s="1"/>
  <c r="J5946" i="8"/>
  <c r="O5946" i="8" s="1"/>
  <c r="I5946" i="8"/>
  <c r="N5946" i="8" s="1"/>
  <c r="H5946" i="8"/>
  <c r="M5946" i="8" s="1"/>
  <c r="G5946" i="8"/>
  <c r="L5946" i="8" s="1"/>
  <c r="F5946" i="8"/>
  <c r="K5946" i="8" s="1"/>
  <c r="F5926" i="8"/>
  <c r="K5926" i="8" s="1"/>
  <c r="H5926" i="8"/>
  <c r="M5926" i="8" s="1"/>
  <c r="J5926" i="8"/>
  <c r="O5926" i="8" s="1"/>
  <c r="I5926" i="8"/>
  <c r="N5926" i="8" s="1"/>
  <c r="G5926" i="8"/>
  <c r="L5926" i="8" s="1"/>
  <c r="F5906" i="8"/>
  <c r="K5906" i="8" s="1"/>
  <c r="J5906" i="8"/>
  <c r="O5906" i="8" s="1"/>
  <c r="I5906" i="8"/>
  <c r="N5906" i="8" s="1"/>
  <c r="H5906" i="8"/>
  <c r="M5906" i="8" s="1"/>
  <c r="G5906" i="8"/>
  <c r="L5906" i="8" s="1"/>
  <c r="J5885" i="8"/>
  <c r="O5885" i="8" s="1"/>
  <c r="I5885" i="8"/>
  <c r="N5885" i="8" s="1"/>
  <c r="F5885" i="8"/>
  <c r="K5885" i="8" s="1"/>
  <c r="H5885" i="8"/>
  <c r="M5885" i="8" s="1"/>
  <c r="G5885" i="8"/>
  <c r="L5885" i="8" s="1"/>
  <c r="J5864" i="8"/>
  <c r="O5864" i="8" s="1"/>
  <c r="H5864" i="8"/>
  <c r="M5864" i="8" s="1"/>
  <c r="G5864" i="8"/>
  <c r="L5864" i="8" s="1"/>
  <c r="F5864" i="8"/>
  <c r="K5864" i="8" s="1"/>
  <c r="I5864" i="8"/>
  <c r="N5864" i="8" s="1"/>
  <c r="I5847" i="8"/>
  <c r="N5847" i="8" s="1"/>
  <c r="H5847" i="8"/>
  <c r="M5847" i="8" s="1"/>
  <c r="G5847" i="8"/>
  <c r="L5847" i="8" s="1"/>
  <c r="F5847" i="8"/>
  <c r="K5847" i="8" s="1"/>
  <c r="J5847" i="8"/>
  <c r="O5847" i="8" s="1"/>
  <c r="I5827" i="8"/>
  <c r="N5827" i="8" s="1"/>
  <c r="H5827" i="8"/>
  <c r="M5827" i="8" s="1"/>
  <c r="G5827" i="8"/>
  <c r="L5827" i="8" s="1"/>
  <c r="F5827" i="8"/>
  <c r="K5827" i="8" s="1"/>
  <c r="J5827" i="8"/>
  <c r="O5827" i="8" s="1"/>
  <c r="J5804" i="8"/>
  <c r="O5804" i="8" s="1"/>
  <c r="F5804" i="8"/>
  <c r="K5804" i="8" s="1"/>
  <c r="I5804" i="8"/>
  <c r="N5804" i="8" s="1"/>
  <c r="H5804" i="8"/>
  <c r="M5804" i="8" s="1"/>
  <c r="G5804" i="8"/>
  <c r="L5804" i="8" s="1"/>
  <c r="J5789" i="8"/>
  <c r="O5789" i="8" s="1"/>
  <c r="I5789" i="8"/>
  <c r="N5789" i="8" s="1"/>
  <c r="H5789" i="8"/>
  <c r="M5789" i="8" s="1"/>
  <c r="G5789" i="8"/>
  <c r="L5789" i="8" s="1"/>
  <c r="F5789" i="8"/>
  <c r="K5789" i="8" s="1"/>
  <c r="F5766" i="8"/>
  <c r="K5766" i="8" s="1"/>
  <c r="J5766" i="8"/>
  <c r="O5766" i="8" s="1"/>
  <c r="I5766" i="8"/>
  <c r="N5766" i="8" s="1"/>
  <c r="H5766" i="8"/>
  <c r="M5766" i="8" s="1"/>
  <c r="G5766" i="8"/>
  <c r="L5766" i="8" s="1"/>
  <c r="I5747" i="8"/>
  <c r="N5747" i="8" s="1"/>
  <c r="H5747" i="8"/>
  <c r="M5747" i="8" s="1"/>
  <c r="J5747" i="8"/>
  <c r="O5747" i="8" s="1"/>
  <c r="G5747" i="8"/>
  <c r="L5747" i="8" s="1"/>
  <c r="F5747" i="8"/>
  <c r="K5747" i="8" s="1"/>
  <c r="F5726" i="8"/>
  <c r="K5726" i="8" s="1"/>
  <c r="I5726" i="8"/>
  <c r="N5726" i="8" s="1"/>
  <c r="H5726" i="8"/>
  <c r="M5726" i="8" s="1"/>
  <c r="G5726" i="8"/>
  <c r="L5726" i="8" s="1"/>
  <c r="J5726" i="8"/>
  <c r="O5726" i="8" s="1"/>
  <c r="J5704" i="8"/>
  <c r="O5704" i="8" s="1"/>
  <c r="H5704" i="8"/>
  <c r="M5704" i="8" s="1"/>
  <c r="I5704" i="8"/>
  <c r="N5704" i="8" s="1"/>
  <c r="G5704" i="8"/>
  <c r="L5704" i="8" s="1"/>
  <c r="F5704" i="8"/>
  <c r="K5704" i="8" s="1"/>
  <c r="I5685" i="8"/>
  <c r="N5685" i="8" s="1"/>
  <c r="H5685" i="8"/>
  <c r="M5685" i="8" s="1"/>
  <c r="G5685" i="8"/>
  <c r="L5685" i="8" s="1"/>
  <c r="F5685" i="8"/>
  <c r="K5685" i="8" s="1"/>
  <c r="J5685" i="8"/>
  <c r="O5685" i="8" s="1"/>
  <c r="G5667" i="8"/>
  <c r="L5667" i="8" s="1"/>
  <c r="J5667" i="8"/>
  <c r="O5667" i="8" s="1"/>
  <c r="I5667" i="8"/>
  <c r="N5667" i="8" s="1"/>
  <c r="H5667" i="8"/>
  <c r="M5667" i="8" s="1"/>
  <c r="F5667" i="8"/>
  <c r="K5667" i="8" s="1"/>
  <c r="F5646" i="8"/>
  <c r="K5646" i="8" s="1"/>
  <c r="J5646" i="8"/>
  <c r="O5646" i="8" s="1"/>
  <c r="I5646" i="8"/>
  <c r="N5646" i="8" s="1"/>
  <c r="H5646" i="8"/>
  <c r="M5646" i="8" s="1"/>
  <c r="G5646" i="8"/>
  <c r="L5646" i="8" s="1"/>
  <c r="G5627" i="8"/>
  <c r="L5627" i="8" s="1"/>
  <c r="J5627" i="8"/>
  <c r="O5627" i="8" s="1"/>
  <c r="I5627" i="8"/>
  <c r="N5627" i="8" s="1"/>
  <c r="H5627" i="8"/>
  <c r="M5627" i="8" s="1"/>
  <c r="F5627" i="8"/>
  <c r="K5627" i="8" s="1"/>
  <c r="J5604" i="8"/>
  <c r="O5604" i="8" s="1"/>
  <c r="H5604" i="8"/>
  <c r="M5604" i="8" s="1"/>
  <c r="G5604" i="8"/>
  <c r="L5604" i="8" s="1"/>
  <c r="F5604" i="8"/>
  <c r="K5604" i="8" s="1"/>
  <c r="I5604" i="8"/>
  <c r="N5604" i="8" s="1"/>
  <c r="J5584" i="8"/>
  <c r="O5584" i="8" s="1"/>
  <c r="I5584" i="8"/>
  <c r="N5584" i="8" s="1"/>
  <c r="H5584" i="8"/>
  <c r="M5584" i="8" s="1"/>
  <c r="G5584" i="8"/>
  <c r="L5584" i="8" s="1"/>
  <c r="F5584" i="8"/>
  <c r="K5584" i="8" s="1"/>
  <c r="J5566" i="8"/>
  <c r="O5566" i="8" s="1"/>
  <c r="I5566" i="8"/>
  <c r="N5566" i="8" s="1"/>
  <c r="H5566" i="8"/>
  <c r="M5566" i="8" s="1"/>
  <c r="G5566" i="8"/>
  <c r="L5566" i="8" s="1"/>
  <c r="F5566" i="8"/>
  <c r="K5566" i="8" s="1"/>
  <c r="J5546" i="8"/>
  <c r="O5546" i="8" s="1"/>
  <c r="F5546" i="8"/>
  <c r="K5546" i="8" s="1"/>
  <c r="G5546" i="8"/>
  <c r="L5546" i="8" s="1"/>
  <c r="I5546" i="8"/>
  <c r="N5546" i="8" s="1"/>
  <c r="H5546" i="8"/>
  <c r="M5546" i="8" s="1"/>
  <c r="G5525" i="8"/>
  <c r="L5525" i="8" s="1"/>
  <c r="H5525" i="8"/>
  <c r="M5525" i="8" s="1"/>
  <c r="J5525" i="8"/>
  <c r="O5525" i="8" s="1"/>
  <c r="I5525" i="8"/>
  <c r="N5525" i="8" s="1"/>
  <c r="F5525" i="8"/>
  <c r="K5525" i="8" s="1"/>
  <c r="J5504" i="8"/>
  <c r="O5504" i="8" s="1"/>
  <c r="H5504" i="8"/>
  <c r="M5504" i="8" s="1"/>
  <c r="I5504" i="8"/>
  <c r="N5504" i="8" s="1"/>
  <c r="G5504" i="8"/>
  <c r="L5504" i="8" s="1"/>
  <c r="F5504" i="8"/>
  <c r="K5504" i="8" s="1"/>
  <c r="F5484" i="8"/>
  <c r="K5484" i="8" s="1"/>
  <c r="H5484" i="8"/>
  <c r="M5484" i="8" s="1"/>
  <c r="I5484" i="8"/>
  <c r="N5484" i="8" s="1"/>
  <c r="G5484" i="8"/>
  <c r="L5484" i="8" s="1"/>
  <c r="J5484" i="8"/>
  <c r="O5484" i="8" s="1"/>
  <c r="J5466" i="8"/>
  <c r="O5466" i="8" s="1"/>
  <c r="I5466" i="8"/>
  <c r="N5466" i="8" s="1"/>
  <c r="H5466" i="8"/>
  <c r="M5466" i="8" s="1"/>
  <c r="G5466" i="8"/>
  <c r="L5466" i="8" s="1"/>
  <c r="F5466" i="8"/>
  <c r="K5466" i="8" s="1"/>
  <c r="J5447" i="8"/>
  <c r="O5447" i="8" s="1"/>
  <c r="I5447" i="8"/>
  <c r="N5447" i="8" s="1"/>
  <c r="H5447" i="8"/>
  <c r="M5447" i="8" s="1"/>
  <c r="G5447" i="8"/>
  <c r="L5447" i="8" s="1"/>
  <c r="F5447" i="8"/>
  <c r="K5447" i="8" s="1"/>
  <c r="G5428" i="8"/>
  <c r="L5428" i="8" s="1"/>
  <c r="F5428" i="8"/>
  <c r="K5428" i="8" s="1"/>
  <c r="H5428" i="8"/>
  <c r="M5428" i="8" s="1"/>
  <c r="J5428" i="8"/>
  <c r="O5428" i="8" s="1"/>
  <c r="I5428" i="8"/>
  <c r="N5428" i="8" s="1"/>
  <c r="H5405" i="8"/>
  <c r="M5405" i="8" s="1"/>
  <c r="G5405" i="8"/>
  <c r="L5405" i="8" s="1"/>
  <c r="F5405" i="8"/>
  <c r="K5405" i="8" s="1"/>
  <c r="J5405" i="8"/>
  <c r="O5405" i="8" s="1"/>
  <c r="I5405" i="8"/>
  <c r="N5405" i="8" s="1"/>
  <c r="J5387" i="8"/>
  <c r="O5387" i="8" s="1"/>
  <c r="I5387" i="8"/>
  <c r="N5387" i="8" s="1"/>
  <c r="H5387" i="8"/>
  <c r="M5387" i="8" s="1"/>
  <c r="G5387" i="8"/>
  <c r="L5387" i="8" s="1"/>
  <c r="F5387" i="8"/>
  <c r="K5387" i="8" s="1"/>
  <c r="J5366" i="8"/>
  <c r="O5366" i="8" s="1"/>
  <c r="I5366" i="8"/>
  <c r="N5366" i="8" s="1"/>
  <c r="H5366" i="8"/>
  <c r="M5366" i="8" s="1"/>
  <c r="G5366" i="8"/>
  <c r="L5366" i="8" s="1"/>
  <c r="F5366" i="8"/>
  <c r="K5366" i="8" s="1"/>
  <c r="J5347" i="8"/>
  <c r="O5347" i="8" s="1"/>
  <c r="I5347" i="8"/>
  <c r="N5347" i="8" s="1"/>
  <c r="H5347" i="8"/>
  <c r="M5347" i="8" s="1"/>
  <c r="G5347" i="8"/>
  <c r="L5347" i="8" s="1"/>
  <c r="F5347" i="8"/>
  <c r="K5347" i="8" s="1"/>
  <c r="J5326" i="8"/>
  <c r="O5326" i="8" s="1"/>
  <c r="I5326" i="8"/>
  <c r="N5326" i="8" s="1"/>
  <c r="H5326" i="8"/>
  <c r="M5326" i="8" s="1"/>
  <c r="G5326" i="8"/>
  <c r="L5326" i="8" s="1"/>
  <c r="F5326" i="8"/>
  <c r="K5326" i="8" s="1"/>
  <c r="J5306" i="8"/>
  <c r="O5306" i="8" s="1"/>
  <c r="I5306" i="8"/>
  <c r="N5306" i="8" s="1"/>
  <c r="H5306" i="8"/>
  <c r="M5306" i="8" s="1"/>
  <c r="G5306" i="8"/>
  <c r="L5306" i="8" s="1"/>
  <c r="F5306" i="8"/>
  <c r="K5306" i="8" s="1"/>
  <c r="J5287" i="8"/>
  <c r="O5287" i="8" s="1"/>
  <c r="I5287" i="8"/>
  <c r="N5287" i="8" s="1"/>
  <c r="H5287" i="8"/>
  <c r="M5287" i="8" s="1"/>
  <c r="F5287" i="8"/>
  <c r="K5287" i="8" s="1"/>
  <c r="G5287" i="8"/>
  <c r="L5287" i="8" s="1"/>
  <c r="J5267" i="8"/>
  <c r="O5267" i="8" s="1"/>
  <c r="I5267" i="8"/>
  <c r="N5267" i="8" s="1"/>
  <c r="H5267" i="8"/>
  <c r="M5267" i="8" s="1"/>
  <c r="G5267" i="8"/>
  <c r="L5267" i="8" s="1"/>
  <c r="F5267" i="8"/>
  <c r="K5267" i="8" s="1"/>
  <c r="J5243" i="8"/>
  <c r="O5243" i="8" s="1"/>
  <c r="I5243" i="8"/>
  <c r="N5243" i="8" s="1"/>
  <c r="H5243" i="8"/>
  <c r="M5243" i="8" s="1"/>
  <c r="G5243" i="8"/>
  <c r="L5243" i="8" s="1"/>
  <c r="F5243" i="8"/>
  <c r="K5243" i="8" s="1"/>
  <c r="J5226" i="8"/>
  <c r="O5226" i="8" s="1"/>
  <c r="I5226" i="8"/>
  <c r="N5226" i="8" s="1"/>
  <c r="H5226" i="8"/>
  <c r="M5226" i="8" s="1"/>
  <c r="G5226" i="8"/>
  <c r="L5226" i="8" s="1"/>
  <c r="F5226" i="8"/>
  <c r="K5226" i="8" s="1"/>
  <c r="J5206" i="8"/>
  <c r="O5206" i="8" s="1"/>
  <c r="I5206" i="8"/>
  <c r="N5206" i="8" s="1"/>
  <c r="H5206" i="8"/>
  <c r="M5206" i="8" s="1"/>
  <c r="G5206" i="8"/>
  <c r="L5206" i="8" s="1"/>
  <c r="F5206" i="8"/>
  <c r="K5206" i="8" s="1"/>
  <c r="J5187" i="8"/>
  <c r="O5187" i="8" s="1"/>
  <c r="I5187" i="8"/>
  <c r="N5187" i="8" s="1"/>
  <c r="H5187" i="8"/>
  <c r="M5187" i="8" s="1"/>
  <c r="G5187" i="8"/>
  <c r="L5187" i="8" s="1"/>
  <c r="F5187" i="8"/>
  <c r="K5187" i="8" s="1"/>
  <c r="H5165" i="8"/>
  <c r="M5165" i="8" s="1"/>
  <c r="G5165" i="8"/>
  <c r="L5165" i="8" s="1"/>
  <c r="F5165" i="8"/>
  <c r="K5165" i="8" s="1"/>
  <c r="J5165" i="8"/>
  <c r="O5165" i="8" s="1"/>
  <c r="I5165" i="8"/>
  <c r="N5165" i="8" s="1"/>
  <c r="J5146" i="8"/>
  <c r="O5146" i="8" s="1"/>
  <c r="I5146" i="8"/>
  <c r="N5146" i="8" s="1"/>
  <c r="H5146" i="8"/>
  <c r="M5146" i="8" s="1"/>
  <c r="G5146" i="8"/>
  <c r="L5146" i="8" s="1"/>
  <c r="F5146" i="8"/>
  <c r="K5146" i="8" s="1"/>
  <c r="J5126" i="8"/>
  <c r="O5126" i="8" s="1"/>
  <c r="I5126" i="8"/>
  <c r="N5126" i="8" s="1"/>
  <c r="H5126" i="8"/>
  <c r="M5126" i="8" s="1"/>
  <c r="G5126" i="8"/>
  <c r="L5126" i="8" s="1"/>
  <c r="F5126" i="8"/>
  <c r="K5126" i="8" s="1"/>
  <c r="J5106" i="8"/>
  <c r="O5106" i="8" s="1"/>
  <c r="I5106" i="8"/>
  <c r="N5106" i="8" s="1"/>
  <c r="H5106" i="8"/>
  <c r="M5106" i="8" s="1"/>
  <c r="G5106" i="8"/>
  <c r="L5106" i="8" s="1"/>
  <c r="F5106" i="8"/>
  <c r="K5106" i="8" s="1"/>
  <c r="F5383" i="8"/>
  <c r="K5383" i="8" s="1"/>
  <c r="H5383" i="8"/>
  <c r="M5383" i="8" s="1"/>
  <c r="J5383" i="8"/>
  <c r="O5383" i="8" s="1"/>
  <c r="I5383" i="8"/>
  <c r="N5383" i="8" s="1"/>
  <c r="G5383" i="8"/>
  <c r="L5383" i="8" s="1"/>
  <c r="H5365" i="8"/>
  <c r="M5365" i="8" s="1"/>
  <c r="G5365" i="8"/>
  <c r="L5365" i="8" s="1"/>
  <c r="F5365" i="8"/>
  <c r="K5365" i="8" s="1"/>
  <c r="J5365" i="8"/>
  <c r="O5365" i="8" s="1"/>
  <c r="I5365" i="8"/>
  <c r="N5365" i="8" s="1"/>
  <c r="J5346" i="8"/>
  <c r="O5346" i="8" s="1"/>
  <c r="I5346" i="8"/>
  <c r="N5346" i="8" s="1"/>
  <c r="H5346" i="8"/>
  <c r="M5346" i="8" s="1"/>
  <c r="G5346" i="8"/>
  <c r="L5346" i="8" s="1"/>
  <c r="F5346" i="8"/>
  <c r="K5346" i="8" s="1"/>
  <c r="H5323" i="8"/>
  <c r="M5323" i="8" s="1"/>
  <c r="F5323" i="8"/>
  <c r="K5323" i="8" s="1"/>
  <c r="I5323" i="8"/>
  <c r="N5323" i="8" s="1"/>
  <c r="G5323" i="8"/>
  <c r="L5323" i="8" s="1"/>
  <c r="J5323" i="8"/>
  <c r="O5323" i="8" s="1"/>
  <c r="F5303" i="8"/>
  <c r="K5303" i="8" s="1"/>
  <c r="G5303" i="8"/>
  <c r="L5303" i="8" s="1"/>
  <c r="J5303" i="8"/>
  <c r="O5303" i="8" s="1"/>
  <c r="I5303" i="8"/>
  <c r="N5303" i="8" s="1"/>
  <c r="H5303" i="8"/>
  <c r="M5303" i="8" s="1"/>
  <c r="F5283" i="8"/>
  <c r="K5283" i="8" s="1"/>
  <c r="J5283" i="8"/>
  <c r="O5283" i="8" s="1"/>
  <c r="I5283" i="8"/>
  <c r="N5283" i="8" s="1"/>
  <c r="H5283" i="8"/>
  <c r="M5283" i="8" s="1"/>
  <c r="G5283" i="8"/>
  <c r="L5283" i="8" s="1"/>
  <c r="J5263" i="8"/>
  <c r="O5263" i="8" s="1"/>
  <c r="I5263" i="8"/>
  <c r="N5263" i="8" s="1"/>
  <c r="H5263" i="8"/>
  <c r="M5263" i="8" s="1"/>
  <c r="G5263" i="8"/>
  <c r="L5263" i="8" s="1"/>
  <c r="F5263" i="8"/>
  <c r="K5263" i="8" s="1"/>
  <c r="J5247" i="8"/>
  <c r="O5247" i="8" s="1"/>
  <c r="I5247" i="8"/>
  <c r="N5247" i="8" s="1"/>
  <c r="H5247" i="8"/>
  <c r="M5247" i="8" s="1"/>
  <c r="G5247" i="8"/>
  <c r="L5247" i="8" s="1"/>
  <c r="F5247" i="8"/>
  <c r="K5247" i="8" s="1"/>
  <c r="H5223" i="8"/>
  <c r="M5223" i="8" s="1"/>
  <c r="J5223" i="8"/>
  <c r="O5223" i="8" s="1"/>
  <c r="I5223" i="8"/>
  <c r="N5223" i="8" s="1"/>
  <c r="G5223" i="8"/>
  <c r="L5223" i="8" s="1"/>
  <c r="F5223" i="8"/>
  <c r="K5223" i="8" s="1"/>
  <c r="H5203" i="8"/>
  <c r="M5203" i="8" s="1"/>
  <c r="F5203" i="8"/>
  <c r="K5203" i="8" s="1"/>
  <c r="J5203" i="8"/>
  <c r="O5203" i="8" s="1"/>
  <c r="I5203" i="8"/>
  <c r="N5203" i="8" s="1"/>
  <c r="G5203" i="8"/>
  <c r="L5203" i="8" s="1"/>
  <c r="F5183" i="8"/>
  <c r="K5183" i="8" s="1"/>
  <c r="H5183" i="8"/>
  <c r="M5183" i="8" s="1"/>
  <c r="G5183" i="8"/>
  <c r="L5183" i="8" s="1"/>
  <c r="J5183" i="8"/>
  <c r="O5183" i="8" s="1"/>
  <c r="I5183" i="8"/>
  <c r="N5183" i="8" s="1"/>
  <c r="J5167" i="8"/>
  <c r="O5167" i="8" s="1"/>
  <c r="I5167" i="8"/>
  <c r="N5167" i="8" s="1"/>
  <c r="H5167" i="8"/>
  <c r="M5167" i="8" s="1"/>
  <c r="G5167" i="8"/>
  <c r="L5167" i="8" s="1"/>
  <c r="F5167" i="8"/>
  <c r="K5167" i="8" s="1"/>
  <c r="J5143" i="8"/>
  <c r="O5143" i="8" s="1"/>
  <c r="I5143" i="8"/>
  <c r="N5143" i="8" s="1"/>
  <c r="H5143" i="8"/>
  <c r="M5143" i="8" s="1"/>
  <c r="F5143" i="8"/>
  <c r="K5143" i="8" s="1"/>
  <c r="G5143" i="8"/>
  <c r="L5143" i="8" s="1"/>
  <c r="H5123" i="8"/>
  <c r="M5123" i="8" s="1"/>
  <c r="F5123" i="8"/>
  <c r="K5123" i="8" s="1"/>
  <c r="J5123" i="8"/>
  <c r="O5123" i="8" s="1"/>
  <c r="I5123" i="8"/>
  <c r="N5123" i="8" s="1"/>
  <c r="G5123" i="8"/>
  <c r="L5123" i="8" s="1"/>
  <c r="H5105" i="8"/>
  <c r="M5105" i="8" s="1"/>
  <c r="G5105" i="8"/>
  <c r="L5105" i="8" s="1"/>
  <c r="F5105" i="8"/>
  <c r="K5105" i="8" s="1"/>
  <c r="J5105" i="8"/>
  <c r="O5105" i="8" s="1"/>
  <c r="I5105" i="8"/>
  <c r="N5105" i="8" s="1"/>
  <c r="F5083" i="8"/>
  <c r="K5083" i="8" s="1"/>
  <c r="J5083" i="8"/>
  <c r="O5083" i="8" s="1"/>
  <c r="I5083" i="8"/>
  <c r="N5083" i="8" s="1"/>
  <c r="H5083" i="8"/>
  <c r="M5083" i="8" s="1"/>
  <c r="G5083" i="8"/>
  <c r="L5083" i="8" s="1"/>
  <c r="H5065" i="8"/>
  <c r="M5065" i="8" s="1"/>
  <c r="G5065" i="8"/>
  <c r="L5065" i="8" s="1"/>
  <c r="F5065" i="8"/>
  <c r="K5065" i="8" s="1"/>
  <c r="J5065" i="8"/>
  <c r="O5065" i="8" s="1"/>
  <c r="I5065" i="8"/>
  <c r="N5065" i="8" s="1"/>
  <c r="J5043" i="8"/>
  <c r="O5043" i="8" s="1"/>
  <c r="I5043" i="8"/>
  <c r="N5043" i="8" s="1"/>
  <c r="H5043" i="8"/>
  <c r="M5043" i="8" s="1"/>
  <c r="G5043" i="8"/>
  <c r="L5043" i="8" s="1"/>
  <c r="F5043" i="8"/>
  <c r="K5043" i="8" s="1"/>
  <c r="H5023" i="8"/>
  <c r="M5023" i="8" s="1"/>
  <c r="I5023" i="8"/>
  <c r="N5023" i="8" s="1"/>
  <c r="J5023" i="8"/>
  <c r="O5023" i="8" s="1"/>
  <c r="G5023" i="8"/>
  <c r="L5023" i="8" s="1"/>
  <c r="F5023" i="8"/>
  <c r="K5023" i="8" s="1"/>
  <c r="J5003" i="8"/>
  <c r="O5003" i="8" s="1"/>
  <c r="G5003" i="8"/>
  <c r="L5003" i="8" s="1"/>
  <c r="I5003" i="8"/>
  <c r="N5003" i="8" s="1"/>
  <c r="H5003" i="8"/>
  <c r="M5003" i="8" s="1"/>
  <c r="F5003" i="8"/>
  <c r="K5003" i="8" s="1"/>
  <c r="H4985" i="8"/>
  <c r="M4985" i="8" s="1"/>
  <c r="G4985" i="8"/>
  <c r="L4985" i="8" s="1"/>
  <c r="F4985" i="8"/>
  <c r="K4985" i="8" s="1"/>
  <c r="J4985" i="8"/>
  <c r="O4985" i="8" s="1"/>
  <c r="I4985" i="8"/>
  <c r="N4985" i="8" s="1"/>
  <c r="J4967" i="8"/>
  <c r="O4967" i="8" s="1"/>
  <c r="I4967" i="8"/>
  <c r="N4967" i="8" s="1"/>
  <c r="H4967" i="8"/>
  <c r="M4967" i="8" s="1"/>
  <c r="G4967" i="8"/>
  <c r="L4967" i="8" s="1"/>
  <c r="F4967" i="8"/>
  <c r="K4967" i="8" s="1"/>
  <c r="J4943" i="8"/>
  <c r="O4943" i="8" s="1"/>
  <c r="I4943" i="8"/>
  <c r="N4943" i="8" s="1"/>
  <c r="H4943" i="8"/>
  <c r="M4943" i="8" s="1"/>
  <c r="G4943" i="8"/>
  <c r="L4943" i="8" s="1"/>
  <c r="F4943" i="8"/>
  <c r="K4943" i="8" s="1"/>
  <c r="H4923" i="8"/>
  <c r="M4923" i="8" s="1"/>
  <c r="J4923" i="8"/>
  <c r="O4923" i="8" s="1"/>
  <c r="I4923" i="8"/>
  <c r="N4923" i="8" s="1"/>
  <c r="G4923" i="8"/>
  <c r="L4923" i="8" s="1"/>
  <c r="F4923" i="8"/>
  <c r="K4923" i="8" s="1"/>
  <c r="H4905" i="8"/>
  <c r="M4905" i="8" s="1"/>
  <c r="G4905" i="8"/>
  <c r="L4905" i="8" s="1"/>
  <c r="F4905" i="8"/>
  <c r="K4905" i="8" s="1"/>
  <c r="I4905" i="8"/>
  <c r="N4905" i="8" s="1"/>
  <c r="J4905" i="8"/>
  <c r="O4905" i="8" s="1"/>
  <c r="J4886" i="8"/>
  <c r="O4886" i="8" s="1"/>
  <c r="I4886" i="8"/>
  <c r="N4886" i="8" s="1"/>
  <c r="H4886" i="8"/>
  <c r="M4886" i="8" s="1"/>
  <c r="G4886" i="8"/>
  <c r="L4886" i="8" s="1"/>
  <c r="F4886" i="8"/>
  <c r="K4886" i="8" s="1"/>
  <c r="J4863" i="8"/>
  <c r="O4863" i="8" s="1"/>
  <c r="I4863" i="8"/>
  <c r="N4863" i="8" s="1"/>
  <c r="H4863" i="8"/>
  <c r="M4863" i="8" s="1"/>
  <c r="G4863" i="8"/>
  <c r="L4863" i="8" s="1"/>
  <c r="F4863" i="8"/>
  <c r="K4863" i="8" s="1"/>
  <c r="H4845" i="8"/>
  <c r="M4845" i="8" s="1"/>
  <c r="G4845" i="8"/>
  <c r="L4845" i="8" s="1"/>
  <c r="F4845" i="8"/>
  <c r="K4845" i="8" s="1"/>
  <c r="J4845" i="8"/>
  <c r="O4845" i="8" s="1"/>
  <c r="I4845" i="8"/>
  <c r="N4845" i="8" s="1"/>
  <c r="H4825" i="8"/>
  <c r="M4825" i="8" s="1"/>
  <c r="G4825" i="8"/>
  <c r="L4825" i="8" s="1"/>
  <c r="F4825" i="8"/>
  <c r="K4825" i="8" s="1"/>
  <c r="J4825" i="8"/>
  <c r="O4825" i="8" s="1"/>
  <c r="I4825" i="8"/>
  <c r="N4825" i="8" s="1"/>
  <c r="J4806" i="8"/>
  <c r="O4806" i="8" s="1"/>
  <c r="F4806" i="8"/>
  <c r="K4806" i="8" s="1"/>
  <c r="H4806" i="8"/>
  <c r="M4806" i="8" s="1"/>
  <c r="I4806" i="8"/>
  <c r="N4806" i="8" s="1"/>
  <c r="G4806" i="8"/>
  <c r="L4806" i="8" s="1"/>
  <c r="J4783" i="8"/>
  <c r="O4783" i="8" s="1"/>
  <c r="I4783" i="8"/>
  <c r="N4783" i="8" s="1"/>
  <c r="H4783" i="8"/>
  <c r="M4783" i="8" s="1"/>
  <c r="G4783" i="8"/>
  <c r="L4783" i="8" s="1"/>
  <c r="F4783" i="8"/>
  <c r="K4783" i="8" s="1"/>
  <c r="H4767" i="8"/>
  <c r="M4767" i="8" s="1"/>
  <c r="G4767" i="8"/>
  <c r="L4767" i="8" s="1"/>
  <c r="F4767" i="8"/>
  <c r="K4767" i="8" s="1"/>
  <c r="J4767" i="8"/>
  <c r="O4767" i="8" s="1"/>
  <c r="I4767" i="8"/>
  <c r="N4767" i="8" s="1"/>
  <c r="I4743" i="8"/>
  <c r="N4743" i="8" s="1"/>
  <c r="H4743" i="8"/>
  <c r="M4743" i="8" s="1"/>
  <c r="G4743" i="8"/>
  <c r="L4743" i="8" s="1"/>
  <c r="F4743" i="8"/>
  <c r="K4743" i="8" s="1"/>
  <c r="J4743" i="8"/>
  <c r="O4743" i="8" s="1"/>
  <c r="J4724" i="8"/>
  <c r="O4724" i="8" s="1"/>
  <c r="I4724" i="8"/>
  <c r="N4724" i="8" s="1"/>
  <c r="H4724" i="8"/>
  <c r="M4724" i="8" s="1"/>
  <c r="G4724" i="8"/>
  <c r="L4724" i="8" s="1"/>
  <c r="F4724" i="8"/>
  <c r="K4724" i="8" s="1"/>
  <c r="J4706" i="8"/>
  <c r="O4706" i="8" s="1"/>
  <c r="F4706" i="8"/>
  <c r="K4706" i="8" s="1"/>
  <c r="I4706" i="8"/>
  <c r="N4706" i="8" s="1"/>
  <c r="H4706" i="8"/>
  <c r="M4706" i="8" s="1"/>
  <c r="G4706" i="8"/>
  <c r="L4706" i="8" s="1"/>
  <c r="J4686" i="8"/>
  <c r="O4686" i="8" s="1"/>
  <c r="I4686" i="8"/>
  <c r="N4686" i="8" s="1"/>
  <c r="H4686" i="8"/>
  <c r="M4686" i="8" s="1"/>
  <c r="G4686" i="8"/>
  <c r="L4686" i="8" s="1"/>
  <c r="F4686" i="8"/>
  <c r="K4686" i="8" s="1"/>
  <c r="H4667" i="8"/>
  <c r="M4667" i="8" s="1"/>
  <c r="J4667" i="8"/>
  <c r="O4667" i="8" s="1"/>
  <c r="I4667" i="8"/>
  <c r="N4667" i="8" s="1"/>
  <c r="G4667" i="8"/>
  <c r="L4667" i="8" s="1"/>
  <c r="F4667" i="8"/>
  <c r="K4667" i="8" s="1"/>
  <c r="J4644" i="8"/>
  <c r="O4644" i="8" s="1"/>
  <c r="H4644" i="8"/>
  <c r="M4644" i="8" s="1"/>
  <c r="G4644" i="8"/>
  <c r="L4644" i="8" s="1"/>
  <c r="F4644" i="8"/>
  <c r="K4644" i="8" s="1"/>
  <c r="I4644" i="8"/>
  <c r="N4644" i="8" s="1"/>
  <c r="J4624" i="8"/>
  <c r="O4624" i="8" s="1"/>
  <c r="I4624" i="8"/>
  <c r="N4624" i="8" s="1"/>
  <c r="H4624" i="8"/>
  <c r="M4624" i="8" s="1"/>
  <c r="G4624" i="8"/>
  <c r="L4624" i="8" s="1"/>
  <c r="F4624" i="8"/>
  <c r="K4624" i="8" s="1"/>
  <c r="F4606" i="8"/>
  <c r="K4606" i="8" s="1"/>
  <c r="J4606" i="8"/>
  <c r="O4606" i="8" s="1"/>
  <c r="I4606" i="8"/>
  <c r="N4606" i="8" s="1"/>
  <c r="H4606" i="8"/>
  <c r="M4606" i="8" s="1"/>
  <c r="G4606" i="8"/>
  <c r="L4606" i="8" s="1"/>
  <c r="J4586" i="8"/>
  <c r="O4586" i="8" s="1"/>
  <c r="I4586" i="8"/>
  <c r="N4586" i="8" s="1"/>
  <c r="H4586" i="8"/>
  <c r="M4586" i="8" s="1"/>
  <c r="G4586" i="8"/>
  <c r="L4586" i="8" s="1"/>
  <c r="F4586" i="8"/>
  <c r="K4586" i="8" s="1"/>
  <c r="G4565" i="8"/>
  <c r="L4565" i="8" s="1"/>
  <c r="F4565" i="8"/>
  <c r="K4565" i="8" s="1"/>
  <c r="J4565" i="8"/>
  <c r="O4565" i="8" s="1"/>
  <c r="I4565" i="8"/>
  <c r="N4565" i="8" s="1"/>
  <c r="H4565" i="8"/>
  <c r="M4565" i="8" s="1"/>
  <c r="J4546" i="8"/>
  <c r="O4546" i="8" s="1"/>
  <c r="I4546" i="8"/>
  <c r="N4546" i="8" s="1"/>
  <c r="H4546" i="8"/>
  <c r="M4546" i="8" s="1"/>
  <c r="G4546" i="8"/>
  <c r="L4546" i="8" s="1"/>
  <c r="F4546" i="8"/>
  <c r="K4546" i="8" s="1"/>
  <c r="G4525" i="8"/>
  <c r="L4525" i="8" s="1"/>
  <c r="F4525" i="8"/>
  <c r="K4525" i="8" s="1"/>
  <c r="H4525" i="8"/>
  <c r="M4525" i="8" s="1"/>
  <c r="J4525" i="8"/>
  <c r="O4525" i="8" s="1"/>
  <c r="I4525" i="8"/>
  <c r="N4525" i="8" s="1"/>
  <c r="J4506" i="8"/>
  <c r="O4506" i="8" s="1"/>
  <c r="I4506" i="8"/>
  <c r="N4506" i="8" s="1"/>
  <c r="H4506" i="8"/>
  <c r="M4506" i="8" s="1"/>
  <c r="G4506" i="8"/>
  <c r="L4506" i="8" s="1"/>
  <c r="F4506" i="8"/>
  <c r="K4506" i="8" s="1"/>
  <c r="J4484" i="8"/>
  <c r="O4484" i="8" s="1"/>
  <c r="I4484" i="8"/>
  <c r="N4484" i="8" s="1"/>
  <c r="H4484" i="8"/>
  <c r="M4484" i="8" s="1"/>
  <c r="G4484" i="8"/>
  <c r="L4484" i="8" s="1"/>
  <c r="F4484" i="8"/>
  <c r="K4484" i="8" s="1"/>
  <c r="J4467" i="8"/>
  <c r="O4467" i="8" s="1"/>
  <c r="I4467" i="8"/>
  <c r="N4467" i="8" s="1"/>
  <c r="H4467" i="8"/>
  <c r="M4467" i="8" s="1"/>
  <c r="G4467" i="8"/>
  <c r="L4467" i="8" s="1"/>
  <c r="F4467" i="8"/>
  <c r="K4467" i="8" s="1"/>
  <c r="J4446" i="8"/>
  <c r="O4446" i="8" s="1"/>
  <c r="I4446" i="8"/>
  <c r="N4446" i="8" s="1"/>
  <c r="H4446" i="8"/>
  <c r="M4446" i="8" s="1"/>
  <c r="G4446" i="8"/>
  <c r="L4446" i="8" s="1"/>
  <c r="F4446" i="8"/>
  <c r="K4446" i="8" s="1"/>
  <c r="G4425" i="8"/>
  <c r="L4425" i="8" s="1"/>
  <c r="F4425" i="8"/>
  <c r="K4425" i="8" s="1"/>
  <c r="J4425" i="8"/>
  <c r="O4425" i="8" s="1"/>
  <c r="I4425" i="8"/>
  <c r="N4425" i="8" s="1"/>
  <c r="H4425" i="8"/>
  <c r="M4425" i="8" s="1"/>
  <c r="G4405" i="8"/>
  <c r="L4405" i="8" s="1"/>
  <c r="F4405" i="8"/>
  <c r="K4405" i="8" s="1"/>
  <c r="I4405" i="8"/>
  <c r="N4405" i="8" s="1"/>
  <c r="H4405" i="8"/>
  <c r="M4405" i="8" s="1"/>
  <c r="J4405" i="8"/>
  <c r="O4405" i="8" s="1"/>
  <c r="G4385" i="8"/>
  <c r="L4385" i="8" s="1"/>
  <c r="F4385" i="8"/>
  <c r="K4385" i="8" s="1"/>
  <c r="J4385" i="8"/>
  <c r="O4385" i="8" s="1"/>
  <c r="I4385" i="8"/>
  <c r="N4385" i="8" s="1"/>
  <c r="H4385" i="8"/>
  <c r="M4385" i="8" s="1"/>
  <c r="J4367" i="8"/>
  <c r="O4367" i="8" s="1"/>
  <c r="I4367" i="8"/>
  <c r="N4367" i="8" s="1"/>
  <c r="H4367" i="8"/>
  <c r="M4367" i="8" s="1"/>
  <c r="G4367" i="8"/>
  <c r="L4367" i="8" s="1"/>
  <c r="F4367" i="8"/>
  <c r="K4367" i="8" s="1"/>
  <c r="H4344" i="8"/>
  <c r="M4344" i="8" s="1"/>
  <c r="G4344" i="8"/>
  <c r="L4344" i="8" s="1"/>
  <c r="F4344" i="8"/>
  <c r="K4344" i="8" s="1"/>
  <c r="J4344" i="8"/>
  <c r="O4344" i="8" s="1"/>
  <c r="I4344" i="8"/>
  <c r="N4344" i="8" s="1"/>
  <c r="G4323" i="8"/>
  <c r="L4323" i="8" s="1"/>
  <c r="J4323" i="8"/>
  <c r="O4323" i="8" s="1"/>
  <c r="I4323" i="8"/>
  <c r="N4323" i="8" s="1"/>
  <c r="H4323" i="8"/>
  <c r="M4323" i="8" s="1"/>
  <c r="F4323" i="8"/>
  <c r="K4323" i="8" s="1"/>
  <c r="J4307" i="8"/>
  <c r="O4307" i="8" s="1"/>
  <c r="I4307" i="8"/>
  <c r="N4307" i="8" s="1"/>
  <c r="H4307" i="8"/>
  <c r="M4307" i="8" s="1"/>
  <c r="G4307" i="8"/>
  <c r="L4307" i="8" s="1"/>
  <c r="F4307" i="8"/>
  <c r="K4307" i="8" s="1"/>
  <c r="J4284" i="8"/>
  <c r="O4284" i="8" s="1"/>
  <c r="I4284" i="8"/>
  <c r="N4284" i="8" s="1"/>
  <c r="H4284" i="8"/>
  <c r="M4284" i="8" s="1"/>
  <c r="G4284" i="8"/>
  <c r="L4284" i="8" s="1"/>
  <c r="F4284" i="8"/>
  <c r="K4284" i="8" s="1"/>
  <c r="G4265" i="8"/>
  <c r="L4265" i="8" s="1"/>
  <c r="F4265" i="8"/>
  <c r="K4265" i="8" s="1"/>
  <c r="J4265" i="8"/>
  <c r="O4265" i="8" s="1"/>
  <c r="I4265" i="8"/>
  <c r="N4265" i="8" s="1"/>
  <c r="H4265" i="8"/>
  <c r="M4265" i="8" s="1"/>
  <c r="J4246" i="8"/>
  <c r="O4246" i="8" s="1"/>
  <c r="I4246" i="8"/>
  <c r="N4246" i="8" s="1"/>
  <c r="H4246" i="8"/>
  <c r="M4246" i="8" s="1"/>
  <c r="G4246" i="8"/>
  <c r="L4246" i="8" s="1"/>
  <c r="F4246" i="8"/>
  <c r="K4246" i="8" s="1"/>
  <c r="J4223" i="8"/>
  <c r="O4223" i="8" s="1"/>
  <c r="I4223" i="8"/>
  <c r="N4223" i="8" s="1"/>
  <c r="H4223" i="8"/>
  <c r="M4223" i="8" s="1"/>
  <c r="G4223" i="8"/>
  <c r="L4223" i="8" s="1"/>
  <c r="F4223" i="8"/>
  <c r="K4223" i="8" s="1"/>
  <c r="G4205" i="8"/>
  <c r="L4205" i="8" s="1"/>
  <c r="F4205" i="8"/>
  <c r="K4205" i="8" s="1"/>
  <c r="H4205" i="8"/>
  <c r="M4205" i="8" s="1"/>
  <c r="I4205" i="8"/>
  <c r="N4205" i="8" s="1"/>
  <c r="J4205" i="8"/>
  <c r="O4205" i="8" s="1"/>
  <c r="J4187" i="8"/>
  <c r="O4187" i="8" s="1"/>
  <c r="I4187" i="8"/>
  <c r="N4187" i="8" s="1"/>
  <c r="H4187" i="8"/>
  <c r="M4187" i="8" s="1"/>
  <c r="G4187" i="8"/>
  <c r="L4187" i="8" s="1"/>
  <c r="F4187" i="8"/>
  <c r="K4187" i="8" s="1"/>
  <c r="G4165" i="8"/>
  <c r="L4165" i="8" s="1"/>
  <c r="F4165" i="8"/>
  <c r="K4165" i="8" s="1"/>
  <c r="J4165" i="8"/>
  <c r="O4165" i="8" s="1"/>
  <c r="I4165" i="8"/>
  <c r="N4165" i="8" s="1"/>
  <c r="H4165" i="8"/>
  <c r="M4165" i="8" s="1"/>
  <c r="G4143" i="8"/>
  <c r="L4143" i="8" s="1"/>
  <c r="F4143" i="8"/>
  <c r="K4143" i="8" s="1"/>
  <c r="J4143" i="8"/>
  <c r="O4143" i="8" s="1"/>
  <c r="I4143" i="8"/>
  <c r="N4143" i="8" s="1"/>
  <c r="H4143" i="8"/>
  <c r="M4143" i="8" s="1"/>
  <c r="J4126" i="8"/>
  <c r="O4126" i="8" s="1"/>
  <c r="I4126" i="8"/>
  <c r="N4126" i="8" s="1"/>
  <c r="H4126" i="8"/>
  <c r="M4126" i="8" s="1"/>
  <c r="G4126" i="8"/>
  <c r="L4126" i="8" s="1"/>
  <c r="F4126" i="8"/>
  <c r="K4126" i="8" s="1"/>
  <c r="J4106" i="8"/>
  <c r="O4106" i="8" s="1"/>
  <c r="I4106" i="8"/>
  <c r="N4106" i="8" s="1"/>
  <c r="H4106" i="8"/>
  <c r="M4106" i="8" s="1"/>
  <c r="G4106" i="8"/>
  <c r="L4106" i="8" s="1"/>
  <c r="F4106" i="8"/>
  <c r="K4106" i="8" s="1"/>
  <c r="I4083" i="8"/>
  <c r="N4083" i="8" s="1"/>
  <c r="H4083" i="8"/>
  <c r="M4083" i="8" s="1"/>
  <c r="G4083" i="8"/>
  <c r="L4083" i="8" s="1"/>
  <c r="F4083" i="8"/>
  <c r="K4083" i="8" s="1"/>
  <c r="J4083" i="8"/>
  <c r="O4083" i="8" s="1"/>
  <c r="G4065" i="8"/>
  <c r="L4065" i="8" s="1"/>
  <c r="F4065" i="8"/>
  <c r="K4065" i="8" s="1"/>
  <c r="I4065" i="8"/>
  <c r="N4065" i="8" s="1"/>
  <c r="H4065" i="8"/>
  <c r="M4065" i="8" s="1"/>
  <c r="J4065" i="8"/>
  <c r="O4065" i="8" s="1"/>
  <c r="G4047" i="8"/>
  <c r="L4047" i="8" s="1"/>
  <c r="I4047" i="8"/>
  <c r="N4047" i="8" s="1"/>
  <c r="H4047" i="8"/>
  <c r="M4047" i="8" s="1"/>
  <c r="F4047" i="8"/>
  <c r="K4047" i="8" s="1"/>
  <c r="J4047" i="8"/>
  <c r="O4047" i="8" s="1"/>
  <c r="J6644" i="8"/>
  <c r="O6644" i="8" s="1"/>
  <c r="I6644" i="8"/>
  <c r="N6644" i="8" s="1"/>
  <c r="H6644" i="8"/>
  <c r="M6644" i="8" s="1"/>
  <c r="G6644" i="8"/>
  <c r="L6644" i="8" s="1"/>
  <c r="F6644" i="8"/>
  <c r="K6644" i="8" s="1"/>
  <c r="H6464" i="8"/>
  <c r="M6464" i="8" s="1"/>
  <c r="J6464" i="8"/>
  <c r="O6464" i="8" s="1"/>
  <c r="I6464" i="8"/>
  <c r="N6464" i="8" s="1"/>
  <c r="G6464" i="8"/>
  <c r="L6464" i="8" s="1"/>
  <c r="F6464" i="8"/>
  <c r="K6464" i="8" s="1"/>
  <c r="F6282" i="8"/>
  <c r="K6282" i="8" s="1"/>
  <c r="I6282" i="8"/>
  <c r="N6282" i="8" s="1"/>
  <c r="H6282" i="8"/>
  <c r="M6282" i="8" s="1"/>
  <c r="G6282" i="8"/>
  <c r="L6282" i="8" s="1"/>
  <c r="J6282" i="8"/>
  <c r="O6282" i="8" s="1"/>
  <c r="H6083" i="8"/>
  <c r="M6083" i="8" s="1"/>
  <c r="J6083" i="8"/>
  <c r="O6083" i="8" s="1"/>
  <c r="I6083" i="8"/>
  <c r="N6083" i="8" s="1"/>
  <c r="G6083" i="8"/>
  <c r="L6083" i="8" s="1"/>
  <c r="F6083" i="8"/>
  <c r="K6083" i="8" s="1"/>
  <c r="J5924" i="8"/>
  <c r="O5924" i="8" s="1"/>
  <c r="F5924" i="8"/>
  <c r="K5924" i="8" s="1"/>
  <c r="I5924" i="8"/>
  <c r="N5924" i="8" s="1"/>
  <c r="H5924" i="8"/>
  <c r="M5924" i="8" s="1"/>
  <c r="G5924" i="8"/>
  <c r="L5924" i="8" s="1"/>
  <c r="J5764" i="8"/>
  <c r="O5764" i="8" s="1"/>
  <c r="H5764" i="8"/>
  <c r="M5764" i="8" s="1"/>
  <c r="G5764" i="8"/>
  <c r="L5764" i="8" s="1"/>
  <c r="F5764" i="8"/>
  <c r="K5764" i="8" s="1"/>
  <c r="I5764" i="8"/>
  <c r="N5764" i="8" s="1"/>
  <c r="G5583" i="8"/>
  <c r="L5583" i="8" s="1"/>
  <c r="J5583" i="8"/>
  <c r="O5583" i="8" s="1"/>
  <c r="I5583" i="8"/>
  <c r="N5583" i="8" s="1"/>
  <c r="H5583" i="8"/>
  <c r="M5583" i="8" s="1"/>
  <c r="F5583" i="8"/>
  <c r="K5583" i="8" s="1"/>
  <c r="J5443" i="8"/>
  <c r="O5443" i="8" s="1"/>
  <c r="I5443" i="8"/>
  <c r="N5443" i="8" s="1"/>
  <c r="H5443" i="8"/>
  <c r="M5443" i="8" s="1"/>
  <c r="G5443" i="8"/>
  <c r="L5443" i="8" s="1"/>
  <c r="F5443" i="8"/>
  <c r="K5443" i="8" s="1"/>
  <c r="J5403" i="8"/>
  <c r="O5403" i="8" s="1"/>
  <c r="I5403" i="8"/>
  <c r="N5403" i="8" s="1"/>
  <c r="H5403" i="8"/>
  <c r="M5403" i="8" s="1"/>
  <c r="G5403" i="8"/>
  <c r="L5403" i="8" s="1"/>
  <c r="F5403" i="8"/>
  <c r="K5403" i="8" s="1"/>
  <c r="J5364" i="8"/>
  <c r="O5364" i="8" s="1"/>
  <c r="I5364" i="8"/>
  <c r="N5364" i="8" s="1"/>
  <c r="H5364" i="8"/>
  <c r="M5364" i="8" s="1"/>
  <c r="G5364" i="8"/>
  <c r="L5364" i="8" s="1"/>
  <c r="F5364" i="8"/>
  <c r="K5364" i="8" s="1"/>
  <c r="H5325" i="8"/>
  <c r="M5325" i="8" s="1"/>
  <c r="G5325" i="8"/>
  <c r="L5325" i="8" s="1"/>
  <c r="F5325" i="8"/>
  <c r="K5325" i="8" s="1"/>
  <c r="J5325" i="8"/>
  <c r="O5325" i="8" s="1"/>
  <c r="I5325" i="8"/>
  <c r="N5325" i="8" s="1"/>
  <c r="H5305" i="8"/>
  <c r="M5305" i="8" s="1"/>
  <c r="G5305" i="8"/>
  <c r="L5305" i="8" s="1"/>
  <c r="F5305" i="8"/>
  <c r="K5305" i="8" s="1"/>
  <c r="J5305" i="8"/>
  <c r="O5305" i="8" s="1"/>
  <c r="I5305" i="8"/>
  <c r="N5305" i="8" s="1"/>
  <c r="H5285" i="8"/>
  <c r="M5285" i="8" s="1"/>
  <c r="G5285" i="8"/>
  <c r="L5285" i="8" s="1"/>
  <c r="F5285" i="8"/>
  <c r="K5285" i="8" s="1"/>
  <c r="J5285" i="8"/>
  <c r="O5285" i="8" s="1"/>
  <c r="I5285" i="8"/>
  <c r="N5285" i="8" s="1"/>
  <c r="H5265" i="8"/>
  <c r="M5265" i="8" s="1"/>
  <c r="G5265" i="8"/>
  <c r="L5265" i="8" s="1"/>
  <c r="F5265" i="8"/>
  <c r="K5265" i="8" s="1"/>
  <c r="J5265" i="8"/>
  <c r="O5265" i="8" s="1"/>
  <c r="I5265" i="8"/>
  <c r="N5265" i="8" s="1"/>
  <c r="H5245" i="8"/>
  <c r="M5245" i="8" s="1"/>
  <c r="G5245" i="8"/>
  <c r="L5245" i="8" s="1"/>
  <c r="F5245" i="8"/>
  <c r="K5245" i="8" s="1"/>
  <c r="J5245" i="8"/>
  <c r="O5245" i="8" s="1"/>
  <c r="I5245" i="8"/>
  <c r="N5245" i="8" s="1"/>
  <c r="H5225" i="8"/>
  <c r="M5225" i="8" s="1"/>
  <c r="G5225" i="8"/>
  <c r="L5225" i="8" s="1"/>
  <c r="F5225" i="8"/>
  <c r="K5225" i="8" s="1"/>
  <c r="J5225" i="8"/>
  <c r="O5225" i="8" s="1"/>
  <c r="I5225" i="8"/>
  <c r="N5225" i="8" s="1"/>
  <c r="H5205" i="8"/>
  <c r="M5205" i="8" s="1"/>
  <c r="G5205" i="8"/>
  <c r="L5205" i="8" s="1"/>
  <c r="F5205" i="8"/>
  <c r="K5205" i="8" s="1"/>
  <c r="J5205" i="8"/>
  <c r="O5205" i="8" s="1"/>
  <c r="I5205" i="8"/>
  <c r="N5205" i="8" s="1"/>
  <c r="H5185" i="8"/>
  <c r="M5185" i="8" s="1"/>
  <c r="G5185" i="8"/>
  <c r="L5185" i="8" s="1"/>
  <c r="F5185" i="8"/>
  <c r="K5185" i="8" s="1"/>
  <c r="J5185" i="8"/>
  <c r="O5185" i="8" s="1"/>
  <c r="I5185" i="8"/>
  <c r="N5185" i="8" s="1"/>
  <c r="I5162" i="8"/>
  <c r="N5162" i="8" s="1"/>
  <c r="J5162" i="8"/>
  <c r="O5162" i="8" s="1"/>
  <c r="G5162" i="8"/>
  <c r="L5162" i="8" s="1"/>
  <c r="F5162" i="8"/>
  <c r="K5162" i="8" s="1"/>
  <c r="H5162" i="8"/>
  <c r="M5162" i="8" s="1"/>
  <c r="H5145" i="8"/>
  <c r="M5145" i="8" s="1"/>
  <c r="G5145" i="8"/>
  <c r="L5145" i="8" s="1"/>
  <c r="F5145" i="8"/>
  <c r="K5145" i="8" s="1"/>
  <c r="J5145" i="8"/>
  <c r="O5145" i="8" s="1"/>
  <c r="I5145" i="8"/>
  <c r="N5145" i="8" s="1"/>
  <c r="H5125" i="8"/>
  <c r="M5125" i="8" s="1"/>
  <c r="G5125" i="8"/>
  <c r="L5125" i="8" s="1"/>
  <c r="F5125" i="8"/>
  <c r="K5125" i="8" s="1"/>
  <c r="J5125" i="8"/>
  <c r="O5125" i="8" s="1"/>
  <c r="I5125" i="8"/>
  <c r="N5125" i="8" s="1"/>
  <c r="I5102" i="8"/>
  <c r="N5102" i="8" s="1"/>
  <c r="J5102" i="8"/>
  <c r="O5102" i="8" s="1"/>
  <c r="H5102" i="8"/>
  <c r="M5102" i="8" s="1"/>
  <c r="G5102" i="8"/>
  <c r="L5102" i="8" s="1"/>
  <c r="F5102" i="8"/>
  <c r="K5102" i="8" s="1"/>
  <c r="I5082" i="8"/>
  <c r="N5082" i="8" s="1"/>
  <c r="J5082" i="8"/>
  <c r="O5082" i="8" s="1"/>
  <c r="F5082" i="8"/>
  <c r="K5082" i="8" s="1"/>
  <c r="H5082" i="8"/>
  <c r="M5082" i="8" s="1"/>
  <c r="G5082" i="8"/>
  <c r="L5082" i="8" s="1"/>
  <c r="I5064" i="8"/>
  <c r="N5064" i="8" s="1"/>
  <c r="H5064" i="8"/>
  <c r="M5064" i="8" s="1"/>
  <c r="G5064" i="8"/>
  <c r="L5064" i="8" s="1"/>
  <c r="F5064" i="8"/>
  <c r="K5064" i="8" s="1"/>
  <c r="J5064" i="8"/>
  <c r="O5064" i="8" s="1"/>
  <c r="H5045" i="8"/>
  <c r="M5045" i="8" s="1"/>
  <c r="G5045" i="8"/>
  <c r="L5045" i="8" s="1"/>
  <c r="F5045" i="8"/>
  <c r="K5045" i="8" s="1"/>
  <c r="J5045" i="8"/>
  <c r="O5045" i="8" s="1"/>
  <c r="I5045" i="8"/>
  <c r="N5045" i="8" s="1"/>
  <c r="H5025" i="8"/>
  <c r="M5025" i="8" s="1"/>
  <c r="G5025" i="8"/>
  <c r="L5025" i="8" s="1"/>
  <c r="F5025" i="8"/>
  <c r="K5025" i="8" s="1"/>
  <c r="J5025" i="8"/>
  <c r="O5025" i="8" s="1"/>
  <c r="I5025" i="8"/>
  <c r="N5025" i="8" s="1"/>
  <c r="H5005" i="8"/>
  <c r="M5005" i="8" s="1"/>
  <c r="G5005" i="8"/>
  <c r="L5005" i="8" s="1"/>
  <c r="F5005" i="8"/>
  <c r="K5005" i="8" s="1"/>
  <c r="J5005" i="8"/>
  <c r="O5005" i="8" s="1"/>
  <c r="I5005" i="8"/>
  <c r="N5005" i="8" s="1"/>
  <c r="G4984" i="8"/>
  <c r="L4984" i="8" s="1"/>
  <c r="H4984" i="8"/>
  <c r="M4984" i="8" s="1"/>
  <c r="J4984" i="8"/>
  <c r="O4984" i="8" s="1"/>
  <c r="I4984" i="8"/>
  <c r="N4984" i="8" s="1"/>
  <c r="F4984" i="8"/>
  <c r="K4984" i="8" s="1"/>
  <c r="I4962" i="8"/>
  <c r="N4962" i="8" s="1"/>
  <c r="J4962" i="8"/>
  <c r="O4962" i="8" s="1"/>
  <c r="H4962" i="8"/>
  <c r="M4962" i="8" s="1"/>
  <c r="G4962" i="8"/>
  <c r="L4962" i="8" s="1"/>
  <c r="F4962" i="8"/>
  <c r="K4962" i="8" s="1"/>
  <c r="J4944" i="8"/>
  <c r="O4944" i="8" s="1"/>
  <c r="I4944" i="8"/>
  <c r="N4944" i="8" s="1"/>
  <c r="H4944" i="8"/>
  <c r="M4944" i="8" s="1"/>
  <c r="G4944" i="8"/>
  <c r="L4944" i="8" s="1"/>
  <c r="F4944" i="8"/>
  <c r="K4944" i="8" s="1"/>
  <c r="H4925" i="8"/>
  <c r="M4925" i="8" s="1"/>
  <c r="G4925" i="8"/>
  <c r="L4925" i="8" s="1"/>
  <c r="F4925" i="8"/>
  <c r="K4925" i="8" s="1"/>
  <c r="J4925" i="8"/>
  <c r="O4925" i="8" s="1"/>
  <c r="I4925" i="8"/>
  <c r="N4925" i="8" s="1"/>
  <c r="J4904" i="8"/>
  <c r="O4904" i="8" s="1"/>
  <c r="I4904" i="8"/>
  <c r="N4904" i="8" s="1"/>
  <c r="H4904" i="8"/>
  <c r="M4904" i="8" s="1"/>
  <c r="G4904" i="8"/>
  <c r="L4904" i="8" s="1"/>
  <c r="F4904" i="8"/>
  <c r="K4904" i="8" s="1"/>
  <c r="F4883" i="8"/>
  <c r="K4883" i="8" s="1"/>
  <c r="H4883" i="8"/>
  <c r="M4883" i="8" s="1"/>
  <c r="J4883" i="8"/>
  <c r="O4883" i="8" s="1"/>
  <c r="I4883" i="8"/>
  <c r="N4883" i="8" s="1"/>
  <c r="G4883" i="8"/>
  <c r="L4883" i="8" s="1"/>
  <c r="J4866" i="8"/>
  <c r="O4866" i="8" s="1"/>
  <c r="I4866" i="8"/>
  <c r="N4866" i="8" s="1"/>
  <c r="H4866" i="8"/>
  <c r="M4866" i="8" s="1"/>
  <c r="G4866" i="8"/>
  <c r="L4866" i="8" s="1"/>
  <c r="F4866" i="8"/>
  <c r="K4866" i="8" s="1"/>
  <c r="J4843" i="8"/>
  <c r="O4843" i="8" s="1"/>
  <c r="I4843" i="8"/>
  <c r="N4843" i="8" s="1"/>
  <c r="H4843" i="8"/>
  <c r="M4843" i="8" s="1"/>
  <c r="G4843" i="8"/>
  <c r="L4843" i="8" s="1"/>
  <c r="F4843" i="8"/>
  <c r="K4843" i="8" s="1"/>
  <c r="J4823" i="8"/>
  <c r="O4823" i="8" s="1"/>
  <c r="I4823" i="8"/>
  <c r="N4823" i="8" s="1"/>
  <c r="H4823" i="8"/>
  <c r="M4823" i="8" s="1"/>
  <c r="G4823" i="8"/>
  <c r="L4823" i="8" s="1"/>
  <c r="F4823" i="8"/>
  <c r="K4823" i="8" s="1"/>
  <c r="H4803" i="8"/>
  <c r="M4803" i="8" s="1"/>
  <c r="I4803" i="8"/>
  <c r="N4803" i="8" s="1"/>
  <c r="F4803" i="8"/>
  <c r="K4803" i="8" s="1"/>
  <c r="J4803" i="8"/>
  <c r="O4803" i="8" s="1"/>
  <c r="G4803" i="8"/>
  <c r="L4803" i="8" s="1"/>
  <c r="J4786" i="8"/>
  <c r="O4786" i="8" s="1"/>
  <c r="I4786" i="8"/>
  <c r="N4786" i="8" s="1"/>
  <c r="H4786" i="8"/>
  <c r="M4786" i="8" s="1"/>
  <c r="G4786" i="8"/>
  <c r="L4786" i="8" s="1"/>
  <c r="F4786" i="8"/>
  <c r="K4786" i="8" s="1"/>
  <c r="H4765" i="8"/>
  <c r="M4765" i="8" s="1"/>
  <c r="G4765" i="8"/>
  <c r="L4765" i="8" s="1"/>
  <c r="J4765" i="8"/>
  <c r="O4765" i="8" s="1"/>
  <c r="I4765" i="8"/>
  <c r="N4765" i="8" s="1"/>
  <c r="F4765" i="8"/>
  <c r="K4765" i="8" s="1"/>
  <c r="J4744" i="8"/>
  <c r="O4744" i="8" s="1"/>
  <c r="I4744" i="8"/>
  <c r="N4744" i="8" s="1"/>
  <c r="H4744" i="8"/>
  <c r="M4744" i="8" s="1"/>
  <c r="G4744" i="8"/>
  <c r="L4744" i="8" s="1"/>
  <c r="F4744" i="8"/>
  <c r="K4744" i="8" s="1"/>
  <c r="J4723" i="8"/>
  <c r="O4723" i="8" s="1"/>
  <c r="I4723" i="8"/>
  <c r="N4723" i="8" s="1"/>
  <c r="H4723" i="8"/>
  <c r="M4723" i="8" s="1"/>
  <c r="G4723" i="8"/>
  <c r="L4723" i="8" s="1"/>
  <c r="F4723" i="8"/>
  <c r="K4723" i="8" s="1"/>
  <c r="I4702" i="8"/>
  <c r="N4702" i="8" s="1"/>
  <c r="F4702" i="8"/>
  <c r="K4702" i="8" s="1"/>
  <c r="H4702" i="8"/>
  <c r="M4702" i="8" s="1"/>
  <c r="J4702" i="8"/>
  <c r="O4702" i="8" s="1"/>
  <c r="G4702" i="8"/>
  <c r="L4702" i="8" s="1"/>
  <c r="G4685" i="8"/>
  <c r="L4685" i="8" s="1"/>
  <c r="J4685" i="8"/>
  <c r="O4685" i="8" s="1"/>
  <c r="I4685" i="8"/>
  <c r="N4685" i="8" s="1"/>
  <c r="H4685" i="8"/>
  <c r="M4685" i="8" s="1"/>
  <c r="F4685" i="8"/>
  <c r="K4685" i="8" s="1"/>
  <c r="H4664" i="8"/>
  <c r="M4664" i="8" s="1"/>
  <c r="J4664" i="8"/>
  <c r="O4664" i="8" s="1"/>
  <c r="I4664" i="8"/>
  <c r="N4664" i="8" s="1"/>
  <c r="F4664" i="8"/>
  <c r="K4664" i="8" s="1"/>
  <c r="G4664" i="8"/>
  <c r="L4664" i="8" s="1"/>
  <c r="I4643" i="8"/>
  <c r="N4643" i="8" s="1"/>
  <c r="G4643" i="8"/>
  <c r="L4643" i="8" s="1"/>
  <c r="F4643" i="8"/>
  <c r="K4643" i="8" s="1"/>
  <c r="H4643" i="8"/>
  <c r="M4643" i="8" s="1"/>
  <c r="J4643" i="8"/>
  <c r="O4643" i="8" s="1"/>
  <c r="J4623" i="8"/>
  <c r="O4623" i="8" s="1"/>
  <c r="I4623" i="8"/>
  <c r="N4623" i="8" s="1"/>
  <c r="H4623" i="8"/>
  <c r="M4623" i="8" s="1"/>
  <c r="G4623" i="8"/>
  <c r="L4623" i="8" s="1"/>
  <c r="F4623" i="8"/>
  <c r="K4623" i="8" s="1"/>
  <c r="J4603" i="8"/>
  <c r="O4603" i="8" s="1"/>
  <c r="I4603" i="8"/>
  <c r="N4603" i="8" s="1"/>
  <c r="H4603" i="8"/>
  <c r="M4603" i="8" s="1"/>
  <c r="G4603" i="8"/>
  <c r="L4603" i="8" s="1"/>
  <c r="F4603" i="8"/>
  <c r="K4603" i="8" s="1"/>
  <c r="I4582" i="8"/>
  <c r="N4582" i="8" s="1"/>
  <c r="J4582" i="8"/>
  <c r="O4582" i="8" s="1"/>
  <c r="H4582" i="8"/>
  <c r="M4582" i="8" s="1"/>
  <c r="G4582" i="8"/>
  <c r="L4582" i="8" s="1"/>
  <c r="F4582" i="8"/>
  <c r="K4582" i="8" s="1"/>
  <c r="G4564" i="8"/>
  <c r="L4564" i="8" s="1"/>
  <c r="F4564" i="8"/>
  <c r="K4564" i="8" s="1"/>
  <c r="I4564" i="8"/>
  <c r="N4564" i="8" s="1"/>
  <c r="J4564" i="8"/>
  <c r="O4564" i="8" s="1"/>
  <c r="H4564" i="8"/>
  <c r="M4564" i="8" s="1"/>
  <c r="G4543" i="8"/>
  <c r="L4543" i="8" s="1"/>
  <c r="J4543" i="8"/>
  <c r="O4543" i="8" s="1"/>
  <c r="I4543" i="8"/>
  <c r="N4543" i="8" s="1"/>
  <c r="H4543" i="8"/>
  <c r="M4543" i="8" s="1"/>
  <c r="F4543" i="8"/>
  <c r="K4543" i="8" s="1"/>
  <c r="J4524" i="8"/>
  <c r="O4524" i="8" s="1"/>
  <c r="I4524" i="8"/>
  <c r="N4524" i="8" s="1"/>
  <c r="H4524" i="8"/>
  <c r="M4524" i="8" s="1"/>
  <c r="G4524" i="8"/>
  <c r="L4524" i="8" s="1"/>
  <c r="F4524" i="8"/>
  <c r="K4524" i="8" s="1"/>
  <c r="J4503" i="8"/>
  <c r="O4503" i="8" s="1"/>
  <c r="I4503" i="8"/>
  <c r="N4503" i="8" s="1"/>
  <c r="H4503" i="8"/>
  <c r="M4503" i="8" s="1"/>
  <c r="G4503" i="8"/>
  <c r="L4503" i="8" s="1"/>
  <c r="F4503" i="8"/>
  <c r="K4503" i="8" s="1"/>
  <c r="J4487" i="8"/>
  <c r="O4487" i="8" s="1"/>
  <c r="I4487" i="8"/>
  <c r="N4487" i="8" s="1"/>
  <c r="H4487" i="8"/>
  <c r="M4487" i="8" s="1"/>
  <c r="G4487" i="8"/>
  <c r="L4487" i="8" s="1"/>
  <c r="F4487" i="8"/>
  <c r="K4487" i="8" s="1"/>
  <c r="H4464" i="8"/>
  <c r="M4464" i="8" s="1"/>
  <c r="G4464" i="8"/>
  <c r="L4464" i="8" s="1"/>
  <c r="F4464" i="8"/>
  <c r="K4464" i="8" s="1"/>
  <c r="J4464" i="8"/>
  <c r="O4464" i="8" s="1"/>
  <c r="I4464" i="8"/>
  <c r="N4464" i="8" s="1"/>
  <c r="G4443" i="8"/>
  <c r="L4443" i="8" s="1"/>
  <c r="F4443" i="8"/>
  <c r="K4443" i="8" s="1"/>
  <c r="J4443" i="8"/>
  <c r="O4443" i="8" s="1"/>
  <c r="I4443" i="8"/>
  <c r="N4443" i="8" s="1"/>
  <c r="H4443" i="8"/>
  <c r="M4443" i="8" s="1"/>
  <c r="H4422" i="8"/>
  <c r="M4422" i="8" s="1"/>
  <c r="J4422" i="8"/>
  <c r="O4422" i="8" s="1"/>
  <c r="I4422" i="8"/>
  <c r="N4422" i="8" s="1"/>
  <c r="G4422" i="8"/>
  <c r="L4422" i="8" s="1"/>
  <c r="F4422" i="8"/>
  <c r="K4422" i="8" s="1"/>
  <c r="H4402" i="8"/>
  <c r="M4402" i="8" s="1"/>
  <c r="J4402" i="8"/>
  <c r="O4402" i="8" s="1"/>
  <c r="I4402" i="8"/>
  <c r="N4402" i="8" s="1"/>
  <c r="G4402" i="8"/>
  <c r="L4402" i="8" s="1"/>
  <c r="F4402" i="8"/>
  <c r="K4402" i="8" s="1"/>
  <c r="H4382" i="8"/>
  <c r="M4382" i="8" s="1"/>
  <c r="I4382" i="8"/>
  <c r="N4382" i="8" s="1"/>
  <c r="F4382" i="8"/>
  <c r="K4382" i="8" s="1"/>
  <c r="J4382" i="8"/>
  <c r="O4382" i="8" s="1"/>
  <c r="G4382" i="8"/>
  <c r="L4382" i="8" s="1"/>
  <c r="G4365" i="8"/>
  <c r="L4365" i="8" s="1"/>
  <c r="F4365" i="8"/>
  <c r="K4365" i="8" s="1"/>
  <c r="J4365" i="8"/>
  <c r="O4365" i="8" s="1"/>
  <c r="I4365" i="8"/>
  <c r="N4365" i="8" s="1"/>
  <c r="H4365" i="8"/>
  <c r="M4365" i="8" s="1"/>
  <c r="J4347" i="8"/>
  <c r="O4347" i="8" s="1"/>
  <c r="I4347" i="8"/>
  <c r="N4347" i="8" s="1"/>
  <c r="H4347" i="8"/>
  <c r="M4347" i="8" s="1"/>
  <c r="G4347" i="8"/>
  <c r="L4347" i="8" s="1"/>
  <c r="F4347" i="8"/>
  <c r="K4347" i="8" s="1"/>
  <c r="J4326" i="8"/>
  <c r="O4326" i="8" s="1"/>
  <c r="I4326" i="8"/>
  <c r="N4326" i="8" s="1"/>
  <c r="H4326" i="8"/>
  <c r="M4326" i="8" s="1"/>
  <c r="G4326" i="8"/>
  <c r="L4326" i="8" s="1"/>
  <c r="F4326" i="8"/>
  <c r="K4326" i="8" s="1"/>
  <c r="G4305" i="8"/>
  <c r="L4305" i="8" s="1"/>
  <c r="F4305" i="8"/>
  <c r="K4305" i="8" s="1"/>
  <c r="J4305" i="8"/>
  <c r="O4305" i="8" s="1"/>
  <c r="I4305" i="8"/>
  <c r="N4305" i="8" s="1"/>
  <c r="H4305" i="8"/>
  <c r="M4305" i="8" s="1"/>
  <c r="J4287" i="8"/>
  <c r="O4287" i="8" s="1"/>
  <c r="I4287" i="8"/>
  <c r="N4287" i="8" s="1"/>
  <c r="H4287" i="8"/>
  <c r="M4287" i="8" s="1"/>
  <c r="G4287" i="8"/>
  <c r="L4287" i="8" s="1"/>
  <c r="F4287" i="8"/>
  <c r="K4287" i="8" s="1"/>
  <c r="G4264" i="8"/>
  <c r="L4264" i="8" s="1"/>
  <c r="J4264" i="8"/>
  <c r="O4264" i="8" s="1"/>
  <c r="I4264" i="8"/>
  <c r="N4264" i="8" s="1"/>
  <c r="H4264" i="8"/>
  <c r="M4264" i="8" s="1"/>
  <c r="F4264" i="8"/>
  <c r="K4264" i="8" s="1"/>
  <c r="G4245" i="8"/>
  <c r="L4245" i="8" s="1"/>
  <c r="F4245" i="8"/>
  <c r="K4245" i="8" s="1"/>
  <c r="I4245" i="8"/>
  <c r="N4245" i="8" s="1"/>
  <c r="J4245" i="8"/>
  <c r="O4245" i="8" s="1"/>
  <c r="H4245" i="8"/>
  <c r="M4245" i="8" s="1"/>
  <c r="G4225" i="8"/>
  <c r="L4225" i="8" s="1"/>
  <c r="F4225" i="8"/>
  <c r="K4225" i="8" s="1"/>
  <c r="J4225" i="8"/>
  <c r="O4225" i="8" s="1"/>
  <c r="I4225" i="8"/>
  <c r="N4225" i="8" s="1"/>
  <c r="H4225" i="8"/>
  <c r="M4225" i="8" s="1"/>
  <c r="H4202" i="8"/>
  <c r="M4202" i="8" s="1"/>
  <c r="J4202" i="8"/>
  <c r="O4202" i="8" s="1"/>
  <c r="I4202" i="8"/>
  <c r="N4202" i="8" s="1"/>
  <c r="G4202" i="8"/>
  <c r="L4202" i="8" s="1"/>
  <c r="F4202" i="8"/>
  <c r="K4202" i="8" s="1"/>
  <c r="G4185" i="8"/>
  <c r="L4185" i="8" s="1"/>
  <c r="F4185" i="8"/>
  <c r="K4185" i="8" s="1"/>
  <c r="J4185" i="8"/>
  <c r="O4185" i="8" s="1"/>
  <c r="I4185" i="8"/>
  <c r="N4185" i="8" s="1"/>
  <c r="H4185" i="8"/>
  <c r="M4185" i="8" s="1"/>
  <c r="G6725" i="8"/>
  <c r="L6725" i="8" s="1"/>
  <c r="J6725" i="8"/>
  <c r="O6725" i="8" s="1"/>
  <c r="I6725" i="8"/>
  <c r="N6725" i="8" s="1"/>
  <c r="H6725" i="8"/>
  <c r="M6725" i="8" s="1"/>
  <c r="F6725" i="8"/>
  <c r="K6725" i="8" s="1"/>
  <c r="H6682" i="8"/>
  <c r="M6682" i="8" s="1"/>
  <c r="G6682" i="8"/>
  <c r="L6682" i="8" s="1"/>
  <c r="F6682" i="8"/>
  <c r="K6682" i="8" s="1"/>
  <c r="J6682" i="8"/>
  <c r="O6682" i="8" s="1"/>
  <c r="I6682" i="8"/>
  <c r="N6682" i="8" s="1"/>
  <c r="J6624" i="8"/>
  <c r="O6624" i="8" s="1"/>
  <c r="I6624" i="8"/>
  <c r="N6624" i="8" s="1"/>
  <c r="H6624" i="8"/>
  <c r="M6624" i="8" s="1"/>
  <c r="G6624" i="8"/>
  <c r="L6624" i="8" s="1"/>
  <c r="F6624" i="8"/>
  <c r="K6624" i="8" s="1"/>
  <c r="J6582" i="8"/>
  <c r="O6582" i="8" s="1"/>
  <c r="I6582" i="8"/>
  <c r="N6582" i="8" s="1"/>
  <c r="H6582" i="8"/>
  <c r="M6582" i="8" s="1"/>
  <c r="G6582" i="8"/>
  <c r="L6582" i="8" s="1"/>
  <c r="F6582" i="8"/>
  <c r="K6582" i="8" s="1"/>
  <c r="J6543" i="8"/>
  <c r="O6543" i="8" s="1"/>
  <c r="I6543" i="8"/>
  <c r="N6543" i="8" s="1"/>
  <c r="F6543" i="8"/>
  <c r="K6543" i="8" s="1"/>
  <c r="G6543" i="8"/>
  <c r="L6543" i="8" s="1"/>
  <c r="H6543" i="8"/>
  <c r="M6543" i="8" s="1"/>
  <c r="J6503" i="8"/>
  <c r="O6503" i="8" s="1"/>
  <c r="I6503" i="8"/>
  <c r="N6503" i="8" s="1"/>
  <c r="H6503" i="8"/>
  <c r="M6503" i="8" s="1"/>
  <c r="G6503" i="8"/>
  <c r="L6503" i="8" s="1"/>
  <c r="F6503" i="8"/>
  <c r="K6503" i="8" s="1"/>
  <c r="J6442" i="8"/>
  <c r="O6442" i="8" s="1"/>
  <c r="I6442" i="8"/>
  <c r="N6442" i="8" s="1"/>
  <c r="H6442" i="8"/>
  <c r="M6442" i="8" s="1"/>
  <c r="G6442" i="8"/>
  <c r="L6442" i="8" s="1"/>
  <c r="F6442" i="8"/>
  <c r="K6442" i="8" s="1"/>
  <c r="J6402" i="8"/>
  <c r="O6402" i="8" s="1"/>
  <c r="I6402" i="8"/>
  <c r="N6402" i="8" s="1"/>
  <c r="H6402" i="8"/>
  <c r="M6402" i="8" s="1"/>
  <c r="G6402" i="8"/>
  <c r="L6402" i="8" s="1"/>
  <c r="F6402" i="8"/>
  <c r="K6402" i="8" s="1"/>
  <c r="J6362" i="8"/>
  <c r="O6362" i="8" s="1"/>
  <c r="I6362" i="8"/>
  <c r="N6362" i="8" s="1"/>
  <c r="H6362" i="8"/>
  <c r="M6362" i="8" s="1"/>
  <c r="G6362" i="8"/>
  <c r="L6362" i="8" s="1"/>
  <c r="F6362" i="8"/>
  <c r="K6362" i="8" s="1"/>
  <c r="J6322" i="8"/>
  <c r="O6322" i="8" s="1"/>
  <c r="I6322" i="8"/>
  <c r="N6322" i="8" s="1"/>
  <c r="H6322" i="8"/>
  <c r="M6322" i="8" s="1"/>
  <c r="G6322" i="8"/>
  <c r="L6322" i="8" s="1"/>
  <c r="F6322" i="8"/>
  <c r="K6322" i="8" s="1"/>
  <c r="H6264" i="8"/>
  <c r="M6264" i="8" s="1"/>
  <c r="J6264" i="8"/>
  <c r="O6264" i="8" s="1"/>
  <c r="G6264" i="8"/>
  <c r="L6264" i="8" s="1"/>
  <c r="F6264" i="8"/>
  <c r="K6264" i="8" s="1"/>
  <c r="I6264" i="8"/>
  <c r="N6264" i="8" s="1"/>
  <c r="G6224" i="8"/>
  <c r="L6224" i="8" s="1"/>
  <c r="J6224" i="8"/>
  <c r="O6224" i="8" s="1"/>
  <c r="I6224" i="8"/>
  <c r="N6224" i="8" s="1"/>
  <c r="H6224" i="8"/>
  <c r="M6224" i="8" s="1"/>
  <c r="F6224" i="8"/>
  <c r="K6224" i="8" s="1"/>
  <c r="J6185" i="8"/>
  <c r="O6185" i="8" s="1"/>
  <c r="I6185" i="8"/>
  <c r="N6185" i="8" s="1"/>
  <c r="H6185" i="8"/>
  <c r="M6185" i="8" s="1"/>
  <c r="G6185" i="8"/>
  <c r="L6185" i="8" s="1"/>
  <c r="F6185" i="8"/>
  <c r="K6185" i="8" s="1"/>
  <c r="J6145" i="8"/>
  <c r="O6145" i="8" s="1"/>
  <c r="F6145" i="8"/>
  <c r="K6145" i="8" s="1"/>
  <c r="I6145" i="8"/>
  <c r="N6145" i="8" s="1"/>
  <c r="H6145" i="8"/>
  <c r="M6145" i="8" s="1"/>
  <c r="G6145" i="8"/>
  <c r="L6145" i="8" s="1"/>
  <c r="J6105" i="8"/>
  <c r="O6105" i="8" s="1"/>
  <c r="I6105" i="8"/>
  <c r="N6105" i="8" s="1"/>
  <c r="H6105" i="8"/>
  <c r="M6105" i="8" s="1"/>
  <c r="G6105" i="8"/>
  <c r="L6105" i="8" s="1"/>
  <c r="F6105" i="8"/>
  <c r="K6105" i="8" s="1"/>
  <c r="J6065" i="8"/>
  <c r="O6065" i="8" s="1"/>
  <c r="F6065" i="8"/>
  <c r="K6065" i="8" s="1"/>
  <c r="I6065" i="8"/>
  <c r="N6065" i="8" s="1"/>
  <c r="H6065" i="8"/>
  <c r="M6065" i="8" s="1"/>
  <c r="G6065" i="8"/>
  <c r="L6065" i="8" s="1"/>
  <c r="J6028" i="8"/>
  <c r="O6028" i="8" s="1"/>
  <c r="I6028" i="8"/>
  <c r="N6028" i="8" s="1"/>
  <c r="H6028" i="8"/>
  <c r="M6028" i="8" s="1"/>
  <c r="G6028" i="8"/>
  <c r="L6028" i="8" s="1"/>
  <c r="F6028" i="8"/>
  <c r="K6028" i="8" s="1"/>
  <c r="H5983" i="8"/>
  <c r="M5983" i="8" s="1"/>
  <c r="J5983" i="8"/>
  <c r="O5983" i="8" s="1"/>
  <c r="I5983" i="8"/>
  <c r="N5983" i="8" s="1"/>
  <c r="G5983" i="8"/>
  <c r="L5983" i="8" s="1"/>
  <c r="F5983" i="8"/>
  <c r="K5983" i="8" s="1"/>
  <c r="G5962" i="8"/>
  <c r="L5962" i="8" s="1"/>
  <c r="F5962" i="8"/>
  <c r="K5962" i="8" s="1"/>
  <c r="I5962" i="8"/>
  <c r="N5962" i="8" s="1"/>
  <c r="H5962" i="8"/>
  <c r="M5962" i="8" s="1"/>
  <c r="J5962" i="8"/>
  <c r="O5962" i="8" s="1"/>
  <c r="J5904" i="8"/>
  <c r="O5904" i="8" s="1"/>
  <c r="H5904" i="8"/>
  <c r="M5904" i="8" s="1"/>
  <c r="G5904" i="8"/>
  <c r="L5904" i="8" s="1"/>
  <c r="F5904" i="8"/>
  <c r="K5904" i="8" s="1"/>
  <c r="I5904" i="8"/>
  <c r="N5904" i="8" s="1"/>
  <c r="I5867" i="8"/>
  <c r="N5867" i="8" s="1"/>
  <c r="H5867" i="8"/>
  <c r="M5867" i="8" s="1"/>
  <c r="G5867" i="8"/>
  <c r="L5867" i="8" s="1"/>
  <c r="F5867" i="8"/>
  <c r="K5867" i="8" s="1"/>
  <c r="J5867" i="8"/>
  <c r="O5867" i="8" s="1"/>
  <c r="G5825" i="8"/>
  <c r="L5825" i="8" s="1"/>
  <c r="F5825" i="8"/>
  <c r="K5825" i="8" s="1"/>
  <c r="J5825" i="8"/>
  <c r="O5825" i="8" s="1"/>
  <c r="I5825" i="8"/>
  <c r="N5825" i="8" s="1"/>
  <c r="H5825" i="8"/>
  <c r="M5825" i="8" s="1"/>
  <c r="J5785" i="8"/>
  <c r="O5785" i="8" s="1"/>
  <c r="I5785" i="8"/>
  <c r="N5785" i="8" s="1"/>
  <c r="H5785" i="8"/>
  <c r="M5785" i="8" s="1"/>
  <c r="G5785" i="8"/>
  <c r="L5785" i="8" s="1"/>
  <c r="F5785" i="8"/>
  <c r="K5785" i="8" s="1"/>
  <c r="H5722" i="8"/>
  <c r="M5722" i="8" s="1"/>
  <c r="I5722" i="8"/>
  <c r="N5722" i="8" s="1"/>
  <c r="J5722" i="8"/>
  <c r="O5722" i="8" s="1"/>
  <c r="G5722" i="8"/>
  <c r="L5722" i="8" s="1"/>
  <c r="F5722" i="8"/>
  <c r="K5722" i="8" s="1"/>
  <c r="H5682" i="8"/>
  <c r="M5682" i="8" s="1"/>
  <c r="J5682" i="8"/>
  <c r="O5682" i="8" s="1"/>
  <c r="F5682" i="8"/>
  <c r="K5682" i="8" s="1"/>
  <c r="I5682" i="8"/>
  <c r="N5682" i="8" s="1"/>
  <c r="G5682" i="8"/>
  <c r="L5682" i="8" s="1"/>
  <c r="G5643" i="8"/>
  <c r="L5643" i="8" s="1"/>
  <c r="J5643" i="8"/>
  <c r="O5643" i="8" s="1"/>
  <c r="I5643" i="8"/>
  <c r="N5643" i="8" s="1"/>
  <c r="H5643" i="8"/>
  <c r="M5643" i="8" s="1"/>
  <c r="F5643" i="8"/>
  <c r="K5643" i="8" s="1"/>
  <c r="G5603" i="8"/>
  <c r="L5603" i="8" s="1"/>
  <c r="J5603" i="8"/>
  <c r="O5603" i="8" s="1"/>
  <c r="I5603" i="8"/>
  <c r="N5603" i="8" s="1"/>
  <c r="H5603" i="8"/>
  <c r="M5603" i="8" s="1"/>
  <c r="F5603" i="8"/>
  <c r="K5603" i="8" s="1"/>
  <c r="J5564" i="8"/>
  <c r="O5564" i="8" s="1"/>
  <c r="F5564" i="8"/>
  <c r="K5564" i="8" s="1"/>
  <c r="I5564" i="8"/>
  <c r="N5564" i="8" s="1"/>
  <c r="H5564" i="8"/>
  <c r="M5564" i="8" s="1"/>
  <c r="G5564" i="8"/>
  <c r="L5564" i="8" s="1"/>
  <c r="J5524" i="8"/>
  <c r="O5524" i="8" s="1"/>
  <c r="I5524" i="8"/>
  <c r="N5524" i="8" s="1"/>
  <c r="H5524" i="8"/>
  <c r="M5524" i="8" s="1"/>
  <c r="G5524" i="8"/>
  <c r="L5524" i="8" s="1"/>
  <c r="F5524" i="8"/>
  <c r="K5524" i="8" s="1"/>
  <c r="J5485" i="8"/>
  <c r="O5485" i="8" s="1"/>
  <c r="I5485" i="8"/>
  <c r="N5485" i="8" s="1"/>
  <c r="H5485" i="8"/>
  <c r="M5485" i="8" s="1"/>
  <c r="G5485" i="8"/>
  <c r="L5485" i="8" s="1"/>
  <c r="F5485" i="8"/>
  <c r="K5485" i="8" s="1"/>
  <c r="H5465" i="8"/>
  <c r="M5465" i="8" s="1"/>
  <c r="G5465" i="8"/>
  <c r="L5465" i="8" s="1"/>
  <c r="F5465" i="8"/>
  <c r="K5465" i="8" s="1"/>
  <c r="J5465" i="8"/>
  <c r="O5465" i="8" s="1"/>
  <c r="I5465" i="8"/>
  <c r="N5465" i="8" s="1"/>
  <c r="H5423" i="8"/>
  <c r="M5423" i="8" s="1"/>
  <c r="J5423" i="8"/>
  <c r="O5423" i="8" s="1"/>
  <c r="I5423" i="8"/>
  <c r="N5423" i="8" s="1"/>
  <c r="G5423" i="8"/>
  <c r="L5423" i="8" s="1"/>
  <c r="F5423" i="8"/>
  <c r="K5423" i="8" s="1"/>
  <c r="J5343" i="8"/>
  <c r="O5343" i="8" s="1"/>
  <c r="I5343" i="8"/>
  <c r="N5343" i="8" s="1"/>
  <c r="H5343" i="8"/>
  <c r="M5343" i="8" s="1"/>
  <c r="F5343" i="8"/>
  <c r="K5343" i="8" s="1"/>
  <c r="G5343" i="8"/>
  <c r="L5343" i="8" s="1"/>
  <c r="H8745" i="8"/>
  <c r="M8745" i="8" s="1"/>
  <c r="F8745" i="8"/>
  <c r="K8745" i="8" s="1"/>
  <c r="J8745" i="8"/>
  <c r="O8745" i="8" s="1"/>
  <c r="I8745" i="8"/>
  <c r="N8745" i="8" s="1"/>
  <c r="G8745" i="8"/>
  <c r="L8745" i="8" s="1"/>
  <c r="J8724" i="8"/>
  <c r="O8724" i="8" s="1"/>
  <c r="I8724" i="8"/>
  <c r="N8724" i="8" s="1"/>
  <c r="H8724" i="8"/>
  <c r="M8724" i="8" s="1"/>
  <c r="G8724" i="8"/>
  <c r="L8724" i="8" s="1"/>
  <c r="F8724" i="8"/>
  <c r="K8724" i="8" s="1"/>
  <c r="J8703" i="8"/>
  <c r="O8703" i="8" s="1"/>
  <c r="I8703" i="8"/>
  <c r="N8703" i="8" s="1"/>
  <c r="F8703" i="8"/>
  <c r="K8703" i="8" s="1"/>
  <c r="H8703" i="8"/>
  <c r="M8703" i="8" s="1"/>
  <c r="G8703" i="8"/>
  <c r="L8703" i="8" s="1"/>
  <c r="J8685" i="8"/>
  <c r="O8685" i="8" s="1"/>
  <c r="I8685" i="8"/>
  <c r="N8685" i="8" s="1"/>
  <c r="H8685" i="8"/>
  <c r="M8685" i="8" s="1"/>
  <c r="G8685" i="8"/>
  <c r="L8685" i="8" s="1"/>
  <c r="F8685" i="8"/>
  <c r="K8685" i="8" s="1"/>
  <c r="F8666" i="8"/>
  <c r="K8666" i="8" s="1"/>
  <c r="I8666" i="8"/>
  <c r="N8666" i="8" s="1"/>
  <c r="J8666" i="8"/>
  <c r="O8666" i="8" s="1"/>
  <c r="H8666" i="8"/>
  <c r="M8666" i="8" s="1"/>
  <c r="G8666" i="8"/>
  <c r="L8666" i="8" s="1"/>
  <c r="J8624" i="8"/>
  <c r="O8624" i="8" s="1"/>
  <c r="I8624" i="8"/>
  <c r="N8624" i="8" s="1"/>
  <c r="H8624" i="8"/>
  <c r="M8624" i="8" s="1"/>
  <c r="G8624" i="8"/>
  <c r="L8624" i="8" s="1"/>
  <c r="F8624" i="8"/>
  <c r="K8624" i="8" s="1"/>
  <c r="J8601" i="8"/>
  <c r="O8601" i="8" s="1"/>
  <c r="G8601" i="8"/>
  <c r="L8601" i="8" s="1"/>
  <c r="F8601" i="8"/>
  <c r="K8601" i="8" s="1"/>
  <c r="I8601" i="8"/>
  <c r="N8601" i="8" s="1"/>
  <c r="H8601" i="8"/>
  <c r="M8601" i="8" s="1"/>
  <c r="J8581" i="8"/>
  <c r="O8581" i="8" s="1"/>
  <c r="H8581" i="8"/>
  <c r="M8581" i="8" s="1"/>
  <c r="I8581" i="8"/>
  <c r="N8581" i="8" s="1"/>
  <c r="F8581" i="8"/>
  <c r="K8581" i="8" s="1"/>
  <c r="G8581" i="8"/>
  <c r="L8581" i="8" s="1"/>
  <c r="J8561" i="8"/>
  <c r="O8561" i="8" s="1"/>
  <c r="H8561" i="8"/>
  <c r="M8561" i="8" s="1"/>
  <c r="I8561" i="8"/>
  <c r="N8561" i="8" s="1"/>
  <c r="G8561" i="8"/>
  <c r="L8561" i="8" s="1"/>
  <c r="F8561" i="8"/>
  <c r="K8561" i="8" s="1"/>
  <c r="J8544" i="8"/>
  <c r="O8544" i="8" s="1"/>
  <c r="I8544" i="8"/>
  <c r="N8544" i="8" s="1"/>
  <c r="H8544" i="8"/>
  <c r="M8544" i="8" s="1"/>
  <c r="G8544" i="8"/>
  <c r="L8544" i="8" s="1"/>
  <c r="F8544" i="8"/>
  <c r="K8544" i="8" s="1"/>
  <c r="J8522" i="8"/>
  <c r="O8522" i="8" s="1"/>
  <c r="I8522" i="8"/>
  <c r="N8522" i="8" s="1"/>
  <c r="H8522" i="8"/>
  <c r="M8522" i="8" s="1"/>
  <c r="G8522" i="8"/>
  <c r="L8522" i="8" s="1"/>
  <c r="F8522" i="8"/>
  <c r="K8522" i="8" s="1"/>
  <c r="J8504" i="8"/>
  <c r="O8504" i="8" s="1"/>
  <c r="H8504" i="8"/>
  <c r="M8504" i="8" s="1"/>
  <c r="G8504" i="8"/>
  <c r="L8504" i="8" s="1"/>
  <c r="F8504" i="8"/>
  <c r="K8504" i="8" s="1"/>
  <c r="I8504" i="8"/>
  <c r="N8504" i="8" s="1"/>
  <c r="I8482" i="8"/>
  <c r="N8482" i="8" s="1"/>
  <c r="H8482" i="8"/>
  <c r="M8482" i="8" s="1"/>
  <c r="G8482" i="8"/>
  <c r="L8482" i="8" s="1"/>
  <c r="F8482" i="8"/>
  <c r="K8482" i="8" s="1"/>
  <c r="J8482" i="8"/>
  <c r="O8482" i="8" s="1"/>
  <c r="I8463" i="8"/>
  <c r="N8463" i="8" s="1"/>
  <c r="H8463" i="8"/>
  <c r="M8463" i="8" s="1"/>
  <c r="G8463" i="8"/>
  <c r="L8463" i="8" s="1"/>
  <c r="F8463" i="8"/>
  <c r="K8463" i="8" s="1"/>
  <c r="J8463" i="8"/>
  <c r="O8463" i="8" s="1"/>
  <c r="J8442" i="8"/>
  <c r="O8442" i="8" s="1"/>
  <c r="I8442" i="8"/>
  <c r="N8442" i="8" s="1"/>
  <c r="H8442" i="8"/>
  <c r="M8442" i="8" s="1"/>
  <c r="G8442" i="8"/>
  <c r="L8442" i="8" s="1"/>
  <c r="F8442" i="8"/>
  <c r="K8442" i="8" s="1"/>
  <c r="G8422" i="8"/>
  <c r="L8422" i="8" s="1"/>
  <c r="F8422" i="8"/>
  <c r="K8422" i="8" s="1"/>
  <c r="J8422" i="8"/>
  <c r="O8422" i="8" s="1"/>
  <c r="I8422" i="8"/>
  <c r="N8422" i="8" s="1"/>
  <c r="H8422" i="8"/>
  <c r="M8422" i="8" s="1"/>
  <c r="J8406" i="8"/>
  <c r="O8406" i="8" s="1"/>
  <c r="I8406" i="8"/>
  <c r="N8406" i="8" s="1"/>
  <c r="H8406" i="8"/>
  <c r="M8406" i="8" s="1"/>
  <c r="G8406" i="8"/>
  <c r="L8406" i="8" s="1"/>
  <c r="F8406" i="8"/>
  <c r="K8406" i="8" s="1"/>
  <c r="F8383" i="8"/>
  <c r="K8383" i="8" s="1"/>
  <c r="H8383" i="8"/>
  <c r="M8383" i="8" s="1"/>
  <c r="I8383" i="8"/>
  <c r="N8383" i="8" s="1"/>
  <c r="J8383" i="8"/>
  <c r="O8383" i="8" s="1"/>
  <c r="G8383" i="8"/>
  <c r="L8383" i="8" s="1"/>
  <c r="F8364" i="8"/>
  <c r="K8364" i="8" s="1"/>
  <c r="J8364" i="8"/>
  <c r="O8364" i="8" s="1"/>
  <c r="I8364" i="8"/>
  <c r="N8364" i="8" s="1"/>
  <c r="H8364" i="8"/>
  <c r="M8364" i="8" s="1"/>
  <c r="G8364" i="8"/>
  <c r="L8364" i="8" s="1"/>
  <c r="J8343" i="8"/>
  <c r="O8343" i="8" s="1"/>
  <c r="F8343" i="8"/>
  <c r="K8343" i="8" s="1"/>
  <c r="I8343" i="8"/>
  <c r="N8343" i="8" s="1"/>
  <c r="H8343" i="8"/>
  <c r="M8343" i="8" s="1"/>
  <c r="G8343" i="8"/>
  <c r="L8343" i="8" s="1"/>
  <c r="F8324" i="8"/>
  <c r="K8324" i="8" s="1"/>
  <c r="J8324" i="8"/>
  <c r="O8324" i="8" s="1"/>
  <c r="I8324" i="8"/>
  <c r="N8324" i="8" s="1"/>
  <c r="H8324" i="8"/>
  <c r="M8324" i="8" s="1"/>
  <c r="G8324" i="8"/>
  <c r="L8324" i="8" s="1"/>
  <c r="F8305" i="8"/>
  <c r="K8305" i="8" s="1"/>
  <c r="H8305" i="8"/>
  <c r="M8305" i="8" s="1"/>
  <c r="J8305" i="8"/>
  <c r="O8305" i="8" s="1"/>
  <c r="I8305" i="8"/>
  <c r="N8305" i="8" s="1"/>
  <c r="G8305" i="8"/>
  <c r="L8305" i="8" s="1"/>
  <c r="I8284" i="8"/>
  <c r="N8284" i="8" s="1"/>
  <c r="J8284" i="8"/>
  <c r="O8284" i="8" s="1"/>
  <c r="H8284" i="8"/>
  <c r="M8284" i="8" s="1"/>
  <c r="G8284" i="8"/>
  <c r="L8284" i="8" s="1"/>
  <c r="F8284" i="8"/>
  <c r="K8284" i="8" s="1"/>
  <c r="J8261" i="8"/>
  <c r="O8261" i="8" s="1"/>
  <c r="I8261" i="8"/>
  <c r="N8261" i="8" s="1"/>
  <c r="H8261" i="8"/>
  <c r="M8261" i="8" s="1"/>
  <c r="G8261" i="8"/>
  <c r="L8261" i="8" s="1"/>
  <c r="F8261" i="8"/>
  <c r="K8261" i="8" s="1"/>
  <c r="J8241" i="8"/>
  <c r="O8241" i="8" s="1"/>
  <c r="I8241" i="8"/>
  <c r="N8241" i="8" s="1"/>
  <c r="H8241" i="8"/>
  <c r="M8241" i="8" s="1"/>
  <c r="G8241" i="8"/>
  <c r="L8241" i="8" s="1"/>
  <c r="F8241" i="8"/>
  <c r="K8241" i="8" s="1"/>
  <c r="H8225" i="8"/>
  <c r="M8225" i="8" s="1"/>
  <c r="G8225" i="8"/>
  <c r="L8225" i="8" s="1"/>
  <c r="F8225" i="8"/>
  <c r="K8225" i="8" s="1"/>
  <c r="J8225" i="8"/>
  <c r="O8225" i="8" s="1"/>
  <c r="I8225" i="8"/>
  <c r="N8225" i="8" s="1"/>
  <c r="J8205" i="8"/>
  <c r="O8205" i="8" s="1"/>
  <c r="I8205" i="8"/>
  <c r="N8205" i="8" s="1"/>
  <c r="H8205" i="8"/>
  <c r="M8205" i="8" s="1"/>
  <c r="G8205" i="8"/>
  <c r="L8205" i="8" s="1"/>
  <c r="F8205" i="8"/>
  <c r="K8205" i="8" s="1"/>
  <c r="J8183" i="8"/>
  <c r="O8183" i="8" s="1"/>
  <c r="I8183" i="8"/>
  <c r="N8183" i="8" s="1"/>
  <c r="F8183" i="8"/>
  <c r="K8183" i="8" s="1"/>
  <c r="H8183" i="8"/>
  <c r="M8183" i="8" s="1"/>
  <c r="G8183" i="8"/>
  <c r="L8183" i="8" s="1"/>
  <c r="H8164" i="8"/>
  <c r="M8164" i="8" s="1"/>
  <c r="J8164" i="8"/>
  <c r="O8164" i="8" s="1"/>
  <c r="I8164" i="8"/>
  <c r="N8164" i="8" s="1"/>
  <c r="G8164" i="8"/>
  <c r="L8164" i="8" s="1"/>
  <c r="F8164" i="8"/>
  <c r="K8164" i="8" s="1"/>
  <c r="H8144" i="8"/>
  <c r="M8144" i="8" s="1"/>
  <c r="J8144" i="8"/>
  <c r="O8144" i="8" s="1"/>
  <c r="I8144" i="8"/>
  <c r="N8144" i="8" s="1"/>
  <c r="F8144" i="8"/>
  <c r="K8144" i="8" s="1"/>
  <c r="G8144" i="8"/>
  <c r="L8144" i="8" s="1"/>
  <c r="F8121" i="8"/>
  <c r="K8121" i="8" s="1"/>
  <c r="J8121" i="8"/>
  <c r="O8121" i="8" s="1"/>
  <c r="I8121" i="8"/>
  <c r="N8121" i="8" s="1"/>
  <c r="H8121" i="8"/>
  <c r="M8121" i="8" s="1"/>
  <c r="G8121" i="8"/>
  <c r="L8121" i="8" s="1"/>
  <c r="J8103" i="8"/>
  <c r="O8103" i="8" s="1"/>
  <c r="I8103" i="8"/>
  <c r="N8103" i="8" s="1"/>
  <c r="H8103" i="8"/>
  <c r="M8103" i="8" s="1"/>
  <c r="G8103" i="8"/>
  <c r="L8103" i="8" s="1"/>
  <c r="F8103" i="8"/>
  <c r="K8103" i="8" s="1"/>
  <c r="J8083" i="8"/>
  <c r="O8083" i="8" s="1"/>
  <c r="I8083" i="8"/>
  <c r="N8083" i="8" s="1"/>
  <c r="H8083" i="8"/>
  <c r="M8083" i="8" s="1"/>
  <c r="G8083" i="8"/>
  <c r="L8083" i="8" s="1"/>
  <c r="F8083" i="8"/>
  <c r="K8083" i="8" s="1"/>
  <c r="J8063" i="8"/>
  <c r="O8063" i="8" s="1"/>
  <c r="I8063" i="8"/>
  <c r="N8063" i="8" s="1"/>
  <c r="H8063" i="8"/>
  <c r="M8063" i="8" s="1"/>
  <c r="G8063" i="8"/>
  <c r="L8063" i="8" s="1"/>
  <c r="F8063" i="8"/>
  <c r="K8063" i="8" s="1"/>
  <c r="J8044" i="8"/>
  <c r="O8044" i="8" s="1"/>
  <c r="F8044" i="8"/>
  <c r="K8044" i="8" s="1"/>
  <c r="I8044" i="8"/>
  <c r="N8044" i="8" s="1"/>
  <c r="H8044" i="8"/>
  <c r="M8044" i="8" s="1"/>
  <c r="G8044" i="8"/>
  <c r="L8044" i="8" s="1"/>
  <c r="J8024" i="8"/>
  <c r="O8024" i="8" s="1"/>
  <c r="I8024" i="8"/>
  <c r="N8024" i="8" s="1"/>
  <c r="H8024" i="8"/>
  <c r="M8024" i="8" s="1"/>
  <c r="G8024" i="8"/>
  <c r="L8024" i="8" s="1"/>
  <c r="F8024" i="8"/>
  <c r="K8024" i="8" s="1"/>
  <c r="J8004" i="8"/>
  <c r="O8004" i="8" s="1"/>
  <c r="I8004" i="8"/>
  <c r="N8004" i="8" s="1"/>
  <c r="H8004" i="8"/>
  <c r="M8004" i="8" s="1"/>
  <c r="G8004" i="8"/>
  <c r="L8004" i="8" s="1"/>
  <c r="F8004" i="8"/>
  <c r="K8004" i="8" s="1"/>
  <c r="I7982" i="8"/>
  <c r="N7982" i="8" s="1"/>
  <c r="J7982" i="8"/>
  <c r="O7982" i="8" s="1"/>
  <c r="F7982" i="8"/>
  <c r="K7982" i="8" s="1"/>
  <c r="H7982" i="8"/>
  <c r="M7982" i="8" s="1"/>
  <c r="G7982" i="8"/>
  <c r="L7982" i="8" s="1"/>
  <c r="I7964" i="8"/>
  <c r="N7964" i="8" s="1"/>
  <c r="H7964" i="8"/>
  <c r="M7964" i="8" s="1"/>
  <c r="G7964" i="8"/>
  <c r="L7964" i="8" s="1"/>
  <c r="F7964" i="8"/>
  <c r="K7964" i="8" s="1"/>
  <c r="J7964" i="8"/>
  <c r="O7964" i="8" s="1"/>
  <c r="J7941" i="8"/>
  <c r="O7941" i="8" s="1"/>
  <c r="F7941" i="8"/>
  <c r="K7941" i="8" s="1"/>
  <c r="I7941" i="8"/>
  <c r="N7941" i="8" s="1"/>
  <c r="H7941" i="8"/>
  <c r="M7941" i="8" s="1"/>
  <c r="G7941" i="8"/>
  <c r="L7941" i="8" s="1"/>
  <c r="I7924" i="8"/>
  <c r="N7924" i="8" s="1"/>
  <c r="H7924" i="8"/>
  <c r="M7924" i="8" s="1"/>
  <c r="G7924" i="8"/>
  <c r="L7924" i="8" s="1"/>
  <c r="F7924" i="8"/>
  <c r="K7924" i="8" s="1"/>
  <c r="J7924" i="8"/>
  <c r="O7924" i="8" s="1"/>
  <c r="J7904" i="8"/>
  <c r="O7904" i="8" s="1"/>
  <c r="I7904" i="8"/>
  <c r="N7904" i="8" s="1"/>
  <c r="H7904" i="8"/>
  <c r="M7904" i="8" s="1"/>
  <c r="G7904" i="8"/>
  <c r="L7904" i="8" s="1"/>
  <c r="F7904" i="8"/>
  <c r="K7904" i="8" s="1"/>
  <c r="G7884" i="8"/>
  <c r="L7884" i="8" s="1"/>
  <c r="H7884" i="8"/>
  <c r="M7884" i="8" s="1"/>
  <c r="I7884" i="8"/>
  <c r="N7884" i="8" s="1"/>
  <c r="J7884" i="8"/>
  <c r="O7884" i="8" s="1"/>
  <c r="F7884" i="8"/>
  <c r="K7884" i="8" s="1"/>
  <c r="G7864" i="8"/>
  <c r="L7864" i="8" s="1"/>
  <c r="J7864" i="8"/>
  <c r="O7864" i="8" s="1"/>
  <c r="I7864" i="8"/>
  <c r="N7864" i="8" s="1"/>
  <c r="H7864" i="8"/>
  <c r="M7864" i="8" s="1"/>
  <c r="F7864" i="8"/>
  <c r="K7864" i="8" s="1"/>
  <c r="J7844" i="8"/>
  <c r="O7844" i="8" s="1"/>
  <c r="I7844" i="8"/>
  <c r="N7844" i="8" s="1"/>
  <c r="H7844" i="8"/>
  <c r="M7844" i="8" s="1"/>
  <c r="G7844" i="8"/>
  <c r="L7844" i="8" s="1"/>
  <c r="F7844" i="8"/>
  <c r="K7844" i="8" s="1"/>
  <c r="J7821" i="8"/>
  <c r="O7821" i="8" s="1"/>
  <c r="F7821" i="8"/>
  <c r="K7821" i="8" s="1"/>
  <c r="G7821" i="8"/>
  <c r="L7821" i="8" s="1"/>
  <c r="I7821" i="8"/>
  <c r="N7821" i="8" s="1"/>
  <c r="H7821" i="8"/>
  <c r="M7821" i="8" s="1"/>
  <c r="I7802" i="8"/>
  <c r="N7802" i="8" s="1"/>
  <c r="J7802" i="8"/>
  <c r="O7802" i="8" s="1"/>
  <c r="H7802" i="8"/>
  <c r="M7802" i="8" s="1"/>
  <c r="G7802" i="8"/>
  <c r="L7802" i="8" s="1"/>
  <c r="F7802" i="8"/>
  <c r="K7802" i="8" s="1"/>
  <c r="J7781" i="8"/>
  <c r="O7781" i="8" s="1"/>
  <c r="F7781" i="8"/>
  <c r="K7781" i="8" s="1"/>
  <c r="I7781" i="8"/>
  <c r="N7781" i="8" s="1"/>
  <c r="H7781" i="8"/>
  <c r="M7781" i="8" s="1"/>
  <c r="G7781" i="8"/>
  <c r="L7781" i="8" s="1"/>
  <c r="H7761" i="8"/>
  <c r="M7761" i="8" s="1"/>
  <c r="G7761" i="8"/>
  <c r="L7761" i="8" s="1"/>
  <c r="F7761" i="8"/>
  <c r="K7761" i="8" s="1"/>
  <c r="J7761" i="8"/>
  <c r="O7761" i="8" s="1"/>
  <c r="I7761" i="8"/>
  <c r="N7761" i="8" s="1"/>
  <c r="H7741" i="8"/>
  <c r="M7741" i="8" s="1"/>
  <c r="G7741" i="8"/>
  <c r="L7741" i="8" s="1"/>
  <c r="F7741" i="8"/>
  <c r="K7741" i="8" s="1"/>
  <c r="J7741" i="8"/>
  <c r="O7741" i="8" s="1"/>
  <c r="I7741" i="8"/>
  <c r="N7741" i="8" s="1"/>
  <c r="J7725" i="8"/>
  <c r="O7725" i="8" s="1"/>
  <c r="H7725" i="8"/>
  <c r="M7725" i="8" s="1"/>
  <c r="G7725" i="8"/>
  <c r="L7725" i="8" s="1"/>
  <c r="F7725" i="8"/>
  <c r="K7725" i="8" s="1"/>
  <c r="I7725" i="8"/>
  <c r="N7725" i="8" s="1"/>
  <c r="J7703" i="8"/>
  <c r="O7703" i="8" s="1"/>
  <c r="I7703" i="8"/>
  <c r="N7703" i="8" s="1"/>
  <c r="H7703" i="8"/>
  <c r="M7703" i="8" s="1"/>
  <c r="G7703" i="8"/>
  <c r="L7703" i="8" s="1"/>
  <c r="F7703" i="8"/>
  <c r="K7703" i="8" s="1"/>
  <c r="G7684" i="8"/>
  <c r="L7684" i="8" s="1"/>
  <c r="H7684" i="8"/>
  <c r="M7684" i="8" s="1"/>
  <c r="I7684" i="8"/>
  <c r="N7684" i="8" s="1"/>
  <c r="J7684" i="8"/>
  <c r="O7684" i="8" s="1"/>
  <c r="F7684" i="8"/>
  <c r="K7684" i="8" s="1"/>
  <c r="H7661" i="8"/>
  <c r="M7661" i="8" s="1"/>
  <c r="G7661" i="8"/>
  <c r="L7661" i="8" s="1"/>
  <c r="F7661" i="8"/>
  <c r="K7661" i="8" s="1"/>
  <c r="J7661" i="8"/>
  <c r="O7661" i="8" s="1"/>
  <c r="I7661" i="8"/>
  <c r="N7661" i="8" s="1"/>
  <c r="J7646" i="8"/>
  <c r="O7646" i="8" s="1"/>
  <c r="I7646" i="8"/>
  <c r="N7646" i="8" s="1"/>
  <c r="H7646" i="8"/>
  <c r="M7646" i="8" s="1"/>
  <c r="G7646" i="8"/>
  <c r="L7646" i="8" s="1"/>
  <c r="F7646" i="8"/>
  <c r="K7646" i="8" s="1"/>
  <c r="G7624" i="8"/>
  <c r="L7624" i="8" s="1"/>
  <c r="H7624" i="8"/>
  <c r="M7624" i="8" s="1"/>
  <c r="I7624" i="8"/>
  <c r="N7624" i="8" s="1"/>
  <c r="J7624" i="8"/>
  <c r="O7624" i="8" s="1"/>
  <c r="F7624" i="8"/>
  <c r="K7624" i="8" s="1"/>
  <c r="F7603" i="8"/>
  <c r="K7603" i="8" s="1"/>
  <c r="H7603" i="8"/>
  <c r="M7603" i="8" s="1"/>
  <c r="I7603" i="8"/>
  <c r="N7603" i="8" s="1"/>
  <c r="J7603" i="8"/>
  <c r="O7603" i="8" s="1"/>
  <c r="G7603" i="8"/>
  <c r="L7603" i="8" s="1"/>
  <c r="F7583" i="8"/>
  <c r="K7583" i="8" s="1"/>
  <c r="J7583" i="8"/>
  <c r="O7583" i="8" s="1"/>
  <c r="I7583" i="8"/>
  <c r="N7583" i="8" s="1"/>
  <c r="H7583" i="8"/>
  <c r="M7583" i="8" s="1"/>
  <c r="G7583" i="8"/>
  <c r="L7583" i="8" s="1"/>
  <c r="F7563" i="8"/>
  <c r="K7563" i="8" s="1"/>
  <c r="J7563" i="8"/>
  <c r="O7563" i="8" s="1"/>
  <c r="I7563" i="8"/>
  <c r="N7563" i="8" s="1"/>
  <c r="H7563" i="8"/>
  <c r="M7563" i="8" s="1"/>
  <c r="G7563" i="8"/>
  <c r="L7563" i="8" s="1"/>
  <c r="J7541" i="8"/>
  <c r="O7541" i="8" s="1"/>
  <c r="H7541" i="8"/>
  <c r="M7541" i="8" s="1"/>
  <c r="G7541" i="8"/>
  <c r="L7541" i="8" s="1"/>
  <c r="F7541" i="8"/>
  <c r="K7541" i="8" s="1"/>
  <c r="I7541" i="8"/>
  <c r="N7541" i="8" s="1"/>
  <c r="J7521" i="8"/>
  <c r="O7521" i="8" s="1"/>
  <c r="I7521" i="8"/>
  <c r="N7521" i="8" s="1"/>
  <c r="H7521" i="8"/>
  <c r="M7521" i="8" s="1"/>
  <c r="G7521" i="8"/>
  <c r="L7521" i="8" s="1"/>
  <c r="F7521" i="8"/>
  <c r="K7521" i="8" s="1"/>
  <c r="J7501" i="8"/>
  <c r="O7501" i="8" s="1"/>
  <c r="I7501" i="8"/>
  <c r="N7501" i="8" s="1"/>
  <c r="H7501" i="8"/>
  <c r="M7501" i="8" s="1"/>
  <c r="G7501" i="8"/>
  <c r="L7501" i="8" s="1"/>
  <c r="F7501" i="8"/>
  <c r="K7501" i="8" s="1"/>
  <c r="F7483" i="8"/>
  <c r="K7483" i="8" s="1"/>
  <c r="J7483" i="8"/>
  <c r="O7483" i="8" s="1"/>
  <c r="H7483" i="8"/>
  <c r="M7483" i="8" s="1"/>
  <c r="G7483" i="8"/>
  <c r="L7483" i="8" s="1"/>
  <c r="I7483" i="8"/>
  <c r="N7483" i="8" s="1"/>
  <c r="J7462" i="8"/>
  <c r="O7462" i="8" s="1"/>
  <c r="I7462" i="8"/>
  <c r="N7462" i="8" s="1"/>
  <c r="H7462" i="8"/>
  <c r="M7462" i="8" s="1"/>
  <c r="G7462" i="8"/>
  <c r="L7462" i="8" s="1"/>
  <c r="F7462" i="8"/>
  <c r="K7462" i="8" s="1"/>
  <c r="H7443" i="8"/>
  <c r="M7443" i="8" s="1"/>
  <c r="G7443" i="8"/>
  <c r="L7443" i="8" s="1"/>
  <c r="F7443" i="8"/>
  <c r="K7443" i="8" s="1"/>
  <c r="J7443" i="8"/>
  <c r="O7443" i="8" s="1"/>
  <c r="I7443" i="8"/>
  <c r="N7443" i="8" s="1"/>
  <c r="J7425" i="8"/>
  <c r="O7425" i="8" s="1"/>
  <c r="I7425" i="8"/>
  <c r="N7425" i="8" s="1"/>
  <c r="H7425" i="8"/>
  <c r="M7425" i="8" s="1"/>
  <c r="G7425" i="8"/>
  <c r="L7425" i="8" s="1"/>
  <c r="F7425" i="8"/>
  <c r="K7425" i="8" s="1"/>
  <c r="J7401" i="8"/>
  <c r="O7401" i="8" s="1"/>
  <c r="I7401" i="8"/>
  <c r="N7401" i="8" s="1"/>
  <c r="H7401" i="8"/>
  <c r="M7401" i="8" s="1"/>
  <c r="G7401" i="8"/>
  <c r="L7401" i="8" s="1"/>
  <c r="F7401" i="8"/>
  <c r="K7401" i="8" s="1"/>
  <c r="H7383" i="8"/>
  <c r="M7383" i="8" s="1"/>
  <c r="G7383" i="8"/>
  <c r="L7383" i="8" s="1"/>
  <c r="F7383" i="8"/>
  <c r="K7383" i="8" s="1"/>
  <c r="J7383" i="8"/>
  <c r="O7383" i="8" s="1"/>
  <c r="I7383" i="8"/>
  <c r="N7383" i="8" s="1"/>
  <c r="H7363" i="8"/>
  <c r="M7363" i="8" s="1"/>
  <c r="G7363" i="8"/>
  <c r="L7363" i="8" s="1"/>
  <c r="F7363" i="8"/>
  <c r="K7363" i="8" s="1"/>
  <c r="J7363" i="8"/>
  <c r="O7363" i="8" s="1"/>
  <c r="I7363" i="8"/>
  <c r="N7363" i="8" s="1"/>
  <c r="F7341" i="8"/>
  <c r="K7341" i="8" s="1"/>
  <c r="J7341" i="8"/>
  <c r="O7341" i="8" s="1"/>
  <c r="I7341" i="8"/>
  <c r="N7341" i="8" s="1"/>
  <c r="H7341" i="8"/>
  <c r="M7341" i="8" s="1"/>
  <c r="G7341" i="8"/>
  <c r="L7341" i="8" s="1"/>
  <c r="H7323" i="8"/>
  <c r="M7323" i="8" s="1"/>
  <c r="G7323" i="8"/>
  <c r="L7323" i="8" s="1"/>
  <c r="F7323" i="8"/>
  <c r="K7323" i="8" s="1"/>
  <c r="J7323" i="8"/>
  <c r="O7323" i="8" s="1"/>
  <c r="I7323" i="8"/>
  <c r="N7323" i="8" s="1"/>
  <c r="H7305" i="8"/>
  <c r="M7305" i="8" s="1"/>
  <c r="I7305" i="8"/>
  <c r="N7305" i="8" s="1"/>
  <c r="G7305" i="8"/>
  <c r="L7305" i="8" s="1"/>
  <c r="F7305" i="8"/>
  <c r="K7305" i="8" s="1"/>
  <c r="J7305" i="8"/>
  <c r="O7305" i="8" s="1"/>
  <c r="I7286" i="8"/>
  <c r="N7286" i="8" s="1"/>
  <c r="J7286" i="8"/>
  <c r="O7286" i="8" s="1"/>
  <c r="H7286" i="8"/>
  <c r="M7286" i="8" s="1"/>
  <c r="G7286" i="8"/>
  <c r="L7286" i="8" s="1"/>
  <c r="F7286" i="8"/>
  <c r="K7286" i="8" s="1"/>
  <c r="J7263" i="8"/>
  <c r="O7263" i="8" s="1"/>
  <c r="I7263" i="8"/>
  <c r="N7263" i="8" s="1"/>
  <c r="H7263" i="8"/>
  <c r="M7263" i="8" s="1"/>
  <c r="G7263" i="8"/>
  <c r="L7263" i="8" s="1"/>
  <c r="F7263" i="8"/>
  <c r="K7263" i="8" s="1"/>
  <c r="J7241" i="8"/>
  <c r="O7241" i="8" s="1"/>
  <c r="I7241" i="8"/>
  <c r="N7241" i="8" s="1"/>
  <c r="H7241" i="8"/>
  <c r="M7241" i="8" s="1"/>
  <c r="G7241" i="8"/>
  <c r="L7241" i="8" s="1"/>
  <c r="F7241" i="8"/>
  <c r="K7241" i="8" s="1"/>
  <c r="J7223" i="8"/>
  <c r="O7223" i="8" s="1"/>
  <c r="I7223" i="8"/>
  <c r="N7223" i="8" s="1"/>
  <c r="H7223" i="8"/>
  <c r="M7223" i="8" s="1"/>
  <c r="G7223" i="8"/>
  <c r="L7223" i="8" s="1"/>
  <c r="F7223" i="8"/>
  <c r="K7223" i="8" s="1"/>
  <c r="J7201" i="8"/>
  <c r="O7201" i="8" s="1"/>
  <c r="H7201" i="8"/>
  <c r="M7201" i="8" s="1"/>
  <c r="G7201" i="8"/>
  <c r="L7201" i="8" s="1"/>
  <c r="F7201" i="8"/>
  <c r="K7201" i="8" s="1"/>
  <c r="I7201" i="8"/>
  <c r="N7201" i="8" s="1"/>
  <c r="J7183" i="8"/>
  <c r="O7183" i="8" s="1"/>
  <c r="I7183" i="8"/>
  <c r="N7183" i="8" s="1"/>
  <c r="H7183" i="8"/>
  <c r="M7183" i="8" s="1"/>
  <c r="G7183" i="8"/>
  <c r="L7183" i="8" s="1"/>
  <c r="F7183" i="8"/>
  <c r="K7183" i="8" s="1"/>
  <c r="J7163" i="8"/>
  <c r="O7163" i="8" s="1"/>
  <c r="I7163" i="8"/>
  <c r="N7163" i="8" s="1"/>
  <c r="H7163" i="8"/>
  <c r="M7163" i="8" s="1"/>
  <c r="G7163" i="8"/>
  <c r="L7163" i="8" s="1"/>
  <c r="F7163" i="8"/>
  <c r="K7163" i="8" s="1"/>
  <c r="G7142" i="8"/>
  <c r="L7142" i="8" s="1"/>
  <c r="F7142" i="8"/>
  <c r="K7142" i="8" s="1"/>
  <c r="H7142" i="8"/>
  <c r="M7142" i="8" s="1"/>
  <c r="J7142" i="8"/>
  <c r="O7142" i="8" s="1"/>
  <c r="I7142" i="8"/>
  <c r="N7142" i="8" s="1"/>
  <c r="J7123" i="8"/>
  <c r="O7123" i="8" s="1"/>
  <c r="I7123" i="8"/>
  <c r="N7123" i="8" s="1"/>
  <c r="H7123" i="8"/>
  <c r="M7123" i="8" s="1"/>
  <c r="G7123" i="8"/>
  <c r="L7123" i="8" s="1"/>
  <c r="F7123" i="8"/>
  <c r="K7123" i="8" s="1"/>
  <c r="G7105" i="8"/>
  <c r="L7105" i="8" s="1"/>
  <c r="J7105" i="8"/>
  <c r="O7105" i="8" s="1"/>
  <c r="I7105" i="8"/>
  <c r="N7105" i="8" s="1"/>
  <c r="H7105" i="8"/>
  <c r="M7105" i="8" s="1"/>
  <c r="F7105" i="8"/>
  <c r="K7105" i="8" s="1"/>
  <c r="J7083" i="8"/>
  <c r="O7083" i="8" s="1"/>
  <c r="I7083" i="8"/>
  <c r="N7083" i="8" s="1"/>
  <c r="H7083" i="8"/>
  <c r="M7083" i="8" s="1"/>
  <c r="G7083" i="8"/>
  <c r="L7083" i="8" s="1"/>
  <c r="F7083" i="8"/>
  <c r="K7083" i="8" s="1"/>
  <c r="H7062" i="8"/>
  <c r="M7062" i="8" s="1"/>
  <c r="G7062" i="8"/>
  <c r="L7062" i="8" s="1"/>
  <c r="F7062" i="8"/>
  <c r="K7062" i="8" s="1"/>
  <c r="J7062" i="8"/>
  <c r="O7062" i="8" s="1"/>
  <c r="I7062" i="8"/>
  <c r="N7062" i="8" s="1"/>
  <c r="J7040" i="8"/>
  <c r="O7040" i="8" s="1"/>
  <c r="I7040" i="8"/>
  <c r="N7040" i="8" s="1"/>
  <c r="H7040" i="8"/>
  <c r="M7040" i="8" s="1"/>
  <c r="G7040" i="8"/>
  <c r="L7040" i="8" s="1"/>
  <c r="F7040" i="8"/>
  <c r="K7040" i="8" s="1"/>
  <c r="H7022" i="8"/>
  <c r="M7022" i="8" s="1"/>
  <c r="G7022" i="8"/>
  <c r="L7022" i="8" s="1"/>
  <c r="F7022" i="8"/>
  <c r="K7022" i="8" s="1"/>
  <c r="J7022" i="8"/>
  <c r="O7022" i="8" s="1"/>
  <c r="I7022" i="8"/>
  <c r="N7022" i="8" s="1"/>
  <c r="J7004" i="8"/>
  <c r="O7004" i="8" s="1"/>
  <c r="I7004" i="8"/>
  <c r="N7004" i="8" s="1"/>
  <c r="H7004" i="8"/>
  <c r="M7004" i="8" s="1"/>
  <c r="F7004" i="8"/>
  <c r="K7004" i="8" s="1"/>
  <c r="G7004" i="8"/>
  <c r="L7004" i="8" s="1"/>
  <c r="G6985" i="8"/>
  <c r="L6985" i="8" s="1"/>
  <c r="J6985" i="8"/>
  <c r="O6985" i="8" s="1"/>
  <c r="I6985" i="8"/>
  <c r="N6985" i="8" s="1"/>
  <c r="H6985" i="8"/>
  <c r="M6985" i="8" s="1"/>
  <c r="F6985" i="8"/>
  <c r="K6985" i="8" s="1"/>
  <c r="J6964" i="8"/>
  <c r="O6964" i="8" s="1"/>
  <c r="I6964" i="8"/>
  <c r="N6964" i="8" s="1"/>
  <c r="H6964" i="8"/>
  <c r="M6964" i="8" s="1"/>
  <c r="G6964" i="8"/>
  <c r="L6964" i="8" s="1"/>
  <c r="F6964" i="8"/>
  <c r="K6964" i="8" s="1"/>
  <c r="G6945" i="8"/>
  <c r="L6945" i="8" s="1"/>
  <c r="H6945" i="8"/>
  <c r="M6945" i="8" s="1"/>
  <c r="I6945" i="8"/>
  <c r="N6945" i="8" s="1"/>
  <c r="J6945" i="8"/>
  <c r="O6945" i="8" s="1"/>
  <c r="F6945" i="8"/>
  <c r="K6945" i="8" s="1"/>
  <c r="J6924" i="8"/>
  <c r="O6924" i="8" s="1"/>
  <c r="I6924" i="8"/>
  <c r="N6924" i="8" s="1"/>
  <c r="H6924" i="8"/>
  <c r="M6924" i="8" s="1"/>
  <c r="G6924" i="8"/>
  <c r="L6924" i="8" s="1"/>
  <c r="F6924" i="8"/>
  <c r="K6924" i="8" s="1"/>
  <c r="J6903" i="8"/>
  <c r="O6903" i="8" s="1"/>
  <c r="I6903" i="8"/>
  <c r="N6903" i="8" s="1"/>
  <c r="H6903" i="8"/>
  <c r="M6903" i="8" s="1"/>
  <c r="G6903" i="8"/>
  <c r="L6903" i="8" s="1"/>
  <c r="F6903" i="8"/>
  <c r="K6903" i="8" s="1"/>
  <c r="J6883" i="8"/>
  <c r="O6883" i="8" s="1"/>
  <c r="I6883" i="8"/>
  <c r="N6883" i="8" s="1"/>
  <c r="H6883" i="8"/>
  <c r="M6883" i="8" s="1"/>
  <c r="G6883" i="8"/>
  <c r="L6883" i="8" s="1"/>
  <c r="F6883" i="8"/>
  <c r="K6883" i="8" s="1"/>
  <c r="J6864" i="8"/>
  <c r="O6864" i="8" s="1"/>
  <c r="I6864" i="8"/>
  <c r="N6864" i="8" s="1"/>
  <c r="H6864" i="8"/>
  <c r="M6864" i="8" s="1"/>
  <c r="F6864" i="8"/>
  <c r="K6864" i="8" s="1"/>
  <c r="G6864" i="8"/>
  <c r="L6864" i="8" s="1"/>
  <c r="J6843" i="8"/>
  <c r="O6843" i="8" s="1"/>
  <c r="I6843" i="8"/>
  <c r="N6843" i="8" s="1"/>
  <c r="H6843" i="8"/>
  <c r="M6843" i="8" s="1"/>
  <c r="G6843" i="8"/>
  <c r="L6843" i="8" s="1"/>
  <c r="F6843" i="8"/>
  <c r="K6843" i="8" s="1"/>
  <c r="J6824" i="8"/>
  <c r="O6824" i="8" s="1"/>
  <c r="I6824" i="8"/>
  <c r="N6824" i="8" s="1"/>
  <c r="H6824" i="8"/>
  <c r="M6824" i="8" s="1"/>
  <c r="G6824" i="8"/>
  <c r="L6824" i="8" s="1"/>
  <c r="F6824" i="8"/>
  <c r="K6824" i="8" s="1"/>
  <c r="J6806" i="8"/>
  <c r="O6806" i="8" s="1"/>
  <c r="F6806" i="8"/>
  <c r="K6806" i="8" s="1"/>
  <c r="I6806" i="8"/>
  <c r="N6806" i="8" s="1"/>
  <c r="H6806" i="8"/>
  <c r="M6806" i="8" s="1"/>
  <c r="G6806" i="8"/>
  <c r="L6806" i="8" s="1"/>
  <c r="H6782" i="8"/>
  <c r="M6782" i="8" s="1"/>
  <c r="G6782" i="8"/>
  <c r="L6782" i="8" s="1"/>
  <c r="F6782" i="8"/>
  <c r="K6782" i="8" s="1"/>
  <c r="J6782" i="8"/>
  <c r="O6782" i="8" s="1"/>
  <c r="I6782" i="8"/>
  <c r="N6782" i="8" s="1"/>
  <c r="J6764" i="8"/>
  <c r="O6764" i="8" s="1"/>
  <c r="I6764" i="8"/>
  <c r="N6764" i="8" s="1"/>
  <c r="H6764" i="8"/>
  <c r="M6764" i="8" s="1"/>
  <c r="G6764" i="8"/>
  <c r="L6764" i="8" s="1"/>
  <c r="F6764" i="8"/>
  <c r="K6764" i="8" s="1"/>
  <c r="H6742" i="8"/>
  <c r="M6742" i="8" s="1"/>
  <c r="G6742" i="8"/>
  <c r="L6742" i="8" s="1"/>
  <c r="F6742" i="8"/>
  <c r="K6742" i="8" s="1"/>
  <c r="J6742" i="8"/>
  <c r="O6742" i="8" s="1"/>
  <c r="I6742" i="8"/>
  <c r="N6742" i="8" s="1"/>
  <c r="J6720" i="8"/>
  <c r="O6720" i="8" s="1"/>
  <c r="I6720" i="8"/>
  <c r="N6720" i="8" s="1"/>
  <c r="H6720" i="8"/>
  <c r="M6720" i="8" s="1"/>
  <c r="G6720" i="8"/>
  <c r="L6720" i="8" s="1"/>
  <c r="F6720" i="8"/>
  <c r="K6720" i="8" s="1"/>
  <c r="J6703" i="8"/>
  <c r="O6703" i="8" s="1"/>
  <c r="I6703" i="8"/>
  <c r="N6703" i="8" s="1"/>
  <c r="H6703" i="8"/>
  <c r="M6703" i="8" s="1"/>
  <c r="G6703" i="8"/>
  <c r="L6703" i="8" s="1"/>
  <c r="F6703" i="8"/>
  <c r="K6703" i="8" s="1"/>
  <c r="J6683" i="8"/>
  <c r="O6683" i="8" s="1"/>
  <c r="I6683" i="8"/>
  <c r="N6683" i="8" s="1"/>
  <c r="H6683" i="8"/>
  <c r="M6683" i="8" s="1"/>
  <c r="G6683" i="8"/>
  <c r="L6683" i="8" s="1"/>
  <c r="F6683" i="8"/>
  <c r="K6683" i="8" s="1"/>
  <c r="J6664" i="8"/>
  <c r="O6664" i="8" s="1"/>
  <c r="I6664" i="8"/>
  <c r="N6664" i="8" s="1"/>
  <c r="H6664" i="8"/>
  <c r="M6664" i="8" s="1"/>
  <c r="G6664" i="8"/>
  <c r="L6664" i="8" s="1"/>
  <c r="F6664" i="8"/>
  <c r="K6664" i="8" s="1"/>
  <c r="H6642" i="8"/>
  <c r="M6642" i="8" s="1"/>
  <c r="G6642" i="8"/>
  <c r="L6642" i="8" s="1"/>
  <c r="F6642" i="8"/>
  <c r="K6642" i="8" s="1"/>
  <c r="J6642" i="8"/>
  <c r="O6642" i="8" s="1"/>
  <c r="I6642" i="8"/>
  <c r="N6642" i="8" s="1"/>
  <c r="J6623" i="8"/>
  <c r="O6623" i="8" s="1"/>
  <c r="I6623" i="8"/>
  <c r="N6623" i="8" s="1"/>
  <c r="H6623" i="8"/>
  <c r="M6623" i="8" s="1"/>
  <c r="G6623" i="8"/>
  <c r="L6623" i="8" s="1"/>
  <c r="F6623" i="8"/>
  <c r="K6623" i="8" s="1"/>
  <c r="J6603" i="8"/>
  <c r="O6603" i="8" s="1"/>
  <c r="I6603" i="8"/>
  <c r="N6603" i="8" s="1"/>
  <c r="H6603" i="8"/>
  <c r="M6603" i="8" s="1"/>
  <c r="G6603" i="8"/>
  <c r="L6603" i="8" s="1"/>
  <c r="F6603" i="8"/>
  <c r="K6603" i="8" s="1"/>
  <c r="J6584" i="8"/>
  <c r="O6584" i="8" s="1"/>
  <c r="I6584" i="8"/>
  <c r="N6584" i="8" s="1"/>
  <c r="H6584" i="8"/>
  <c r="M6584" i="8" s="1"/>
  <c r="G6584" i="8"/>
  <c r="L6584" i="8" s="1"/>
  <c r="F6584" i="8"/>
  <c r="K6584" i="8" s="1"/>
  <c r="J6562" i="8"/>
  <c r="O6562" i="8" s="1"/>
  <c r="I6562" i="8"/>
  <c r="N6562" i="8" s="1"/>
  <c r="H6562" i="8"/>
  <c r="M6562" i="8" s="1"/>
  <c r="G6562" i="8"/>
  <c r="L6562" i="8" s="1"/>
  <c r="F6562" i="8"/>
  <c r="K6562" i="8" s="1"/>
  <c r="J6545" i="8"/>
  <c r="O6545" i="8" s="1"/>
  <c r="I6545" i="8"/>
  <c r="N6545" i="8" s="1"/>
  <c r="H6545" i="8"/>
  <c r="M6545" i="8" s="1"/>
  <c r="G6545" i="8"/>
  <c r="L6545" i="8" s="1"/>
  <c r="F6545" i="8"/>
  <c r="K6545" i="8" s="1"/>
  <c r="I6525" i="8"/>
  <c r="N6525" i="8" s="1"/>
  <c r="H6525" i="8"/>
  <c r="M6525" i="8" s="1"/>
  <c r="G6525" i="8"/>
  <c r="L6525" i="8" s="1"/>
  <c r="F6525" i="8"/>
  <c r="K6525" i="8" s="1"/>
  <c r="J6525" i="8"/>
  <c r="O6525" i="8" s="1"/>
  <c r="J6502" i="8"/>
  <c r="O6502" i="8" s="1"/>
  <c r="I6502" i="8"/>
  <c r="N6502" i="8" s="1"/>
  <c r="H6502" i="8"/>
  <c r="M6502" i="8" s="1"/>
  <c r="G6502" i="8"/>
  <c r="L6502" i="8" s="1"/>
  <c r="F6502" i="8"/>
  <c r="K6502" i="8" s="1"/>
  <c r="H6484" i="8"/>
  <c r="M6484" i="8" s="1"/>
  <c r="F6484" i="8"/>
  <c r="K6484" i="8" s="1"/>
  <c r="I6484" i="8"/>
  <c r="N6484" i="8" s="1"/>
  <c r="J6484" i="8"/>
  <c r="O6484" i="8" s="1"/>
  <c r="G6484" i="8"/>
  <c r="L6484" i="8" s="1"/>
  <c r="J6463" i="8"/>
  <c r="O6463" i="8" s="1"/>
  <c r="I6463" i="8"/>
  <c r="N6463" i="8" s="1"/>
  <c r="H6463" i="8"/>
  <c r="M6463" i="8" s="1"/>
  <c r="G6463" i="8"/>
  <c r="L6463" i="8" s="1"/>
  <c r="F6463" i="8"/>
  <c r="K6463" i="8" s="1"/>
  <c r="G6445" i="8"/>
  <c r="L6445" i="8" s="1"/>
  <c r="H6445" i="8"/>
  <c r="M6445" i="8" s="1"/>
  <c r="J6445" i="8"/>
  <c r="O6445" i="8" s="1"/>
  <c r="I6445" i="8"/>
  <c r="N6445" i="8" s="1"/>
  <c r="F6445" i="8"/>
  <c r="K6445" i="8" s="1"/>
  <c r="I6425" i="8"/>
  <c r="N6425" i="8" s="1"/>
  <c r="H6425" i="8"/>
  <c r="M6425" i="8" s="1"/>
  <c r="G6425" i="8"/>
  <c r="L6425" i="8" s="1"/>
  <c r="F6425" i="8"/>
  <c r="K6425" i="8" s="1"/>
  <c r="J6425" i="8"/>
  <c r="O6425" i="8" s="1"/>
  <c r="H6404" i="8"/>
  <c r="M6404" i="8" s="1"/>
  <c r="F6404" i="8"/>
  <c r="K6404" i="8" s="1"/>
  <c r="J6404" i="8"/>
  <c r="O6404" i="8" s="1"/>
  <c r="I6404" i="8"/>
  <c r="N6404" i="8" s="1"/>
  <c r="G6404" i="8"/>
  <c r="L6404" i="8" s="1"/>
  <c r="J6382" i="8"/>
  <c r="O6382" i="8" s="1"/>
  <c r="I6382" i="8"/>
  <c r="N6382" i="8" s="1"/>
  <c r="H6382" i="8"/>
  <c r="M6382" i="8" s="1"/>
  <c r="G6382" i="8"/>
  <c r="L6382" i="8" s="1"/>
  <c r="F6382" i="8"/>
  <c r="K6382" i="8" s="1"/>
  <c r="J6363" i="8"/>
  <c r="O6363" i="8" s="1"/>
  <c r="I6363" i="8"/>
  <c r="N6363" i="8" s="1"/>
  <c r="F6363" i="8"/>
  <c r="K6363" i="8" s="1"/>
  <c r="G6363" i="8"/>
  <c r="L6363" i="8" s="1"/>
  <c r="H6363" i="8"/>
  <c r="M6363" i="8" s="1"/>
  <c r="J6343" i="8"/>
  <c r="O6343" i="8" s="1"/>
  <c r="I6343" i="8"/>
  <c r="N6343" i="8" s="1"/>
  <c r="H6343" i="8"/>
  <c r="M6343" i="8" s="1"/>
  <c r="G6343" i="8"/>
  <c r="L6343" i="8" s="1"/>
  <c r="F6343" i="8"/>
  <c r="K6343" i="8" s="1"/>
  <c r="I6325" i="8"/>
  <c r="N6325" i="8" s="1"/>
  <c r="H6325" i="8"/>
  <c r="M6325" i="8" s="1"/>
  <c r="G6325" i="8"/>
  <c r="L6325" i="8" s="1"/>
  <c r="F6325" i="8"/>
  <c r="K6325" i="8" s="1"/>
  <c r="J6325" i="8"/>
  <c r="O6325" i="8" s="1"/>
  <c r="J6303" i="8"/>
  <c r="O6303" i="8" s="1"/>
  <c r="I6303" i="8"/>
  <c r="N6303" i="8" s="1"/>
  <c r="H6303" i="8"/>
  <c r="M6303" i="8" s="1"/>
  <c r="G6303" i="8"/>
  <c r="L6303" i="8" s="1"/>
  <c r="F6303" i="8"/>
  <c r="K6303" i="8" s="1"/>
  <c r="H6285" i="8"/>
  <c r="M6285" i="8" s="1"/>
  <c r="G6285" i="8"/>
  <c r="L6285" i="8" s="1"/>
  <c r="F6285" i="8"/>
  <c r="K6285" i="8" s="1"/>
  <c r="J6285" i="8"/>
  <c r="O6285" i="8" s="1"/>
  <c r="I6285" i="8"/>
  <c r="N6285" i="8" s="1"/>
  <c r="H6261" i="8"/>
  <c r="M6261" i="8" s="1"/>
  <c r="G6261" i="8"/>
  <c r="L6261" i="8" s="1"/>
  <c r="F6261" i="8"/>
  <c r="K6261" i="8" s="1"/>
  <c r="J6261" i="8"/>
  <c r="O6261" i="8" s="1"/>
  <c r="I6261" i="8"/>
  <c r="N6261" i="8" s="1"/>
  <c r="H6241" i="8"/>
  <c r="M6241" i="8" s="1"/>
  <c r="G6241" i="8"/>
  <c r="L6241" i="8" s="1"/>
  <c r="F6241" i="8"/>
  <c r="K6241" i="8" s="1"/>
  <c r="J6241" i="8"/>
  <c r="O6241" i="8" s="1"/>
  <c r="I6241" i="8"/>
  <c r="N6241" i="8" s="1"/>
  <c r="H6221" i="8"/>
  <c r="M6221" i="8" s="1"/>
  <c r="G6221" i="8"/>
  <c r="L6221" i="8" s="1"/>
  <c r="F6221" i="8"/>
  <c r="K6221" i="8" s="1"/>
  <c r="I6221" i="8"/>
  <c r="N6221" i="8" s="1"/>
  <c r="J6221" i="8"/>
  <c r="O6221" i="8" s="1"/>
  <c r="F6201" i="8"/>
  <c r="K6201" i="8" s="1"/>
  <c r="J6201" i="8"/>
  <c r="O6201" i="8" s="1"/>
  <c r="I6201" i="8"/>
  <c r="N6201" i="8" s="1"/>
  <c r="H6201" i="8"/>
  <c r="M6201" i="8" s="1"/>
  <c r="G6201" i="8"/>
  <c r="L6201" i="8" s="1"/>
  <c r="J6181" i="8"/>
  <c r="O6181" i="8" s="1"/>
  <c r="I6181" i="8"/>
  <c r="N6181" i="8" s="1"/>
  <c r="H6181" i="8"/>
  <c r="M6181" i="8" s="1"/>
  <c r="G6181" i="8"/>
  <c r="L6181" i="8" s="1"/>
  <c r="F6181" i="8"/>
  <c r="K6181" i="8" s="1"/>
  <c r="H6161" i="8"/>
  <c r="M6161" i="8" s="1"/>
  <c r="I6161" i="8"/>
  <c r="N6161" i="8" s="1"/>
  <c r="J6161" i="8"/>
  <c r="O6161" i="8" s="1"/>
  <c r="G6161" i="8"/>
  <c r="L6161" i="8" s="1"/>
  <c r="F6161" i="8"/>
  <c r="K6161" i="8" s="1"/>
  <c r="G6144" i="8"/>
  <c r="L6144" i="8" s="1"/>
  <c r="H6144" i="8"/>
  <c r="M6144" i="8" s="1"/>
  <c r="J6144" i="8"/>
  <c r="O6144" i="8" s="1"/>
  <c r="I6144" i="8"/>
  <c r="N6144" i="8" s="1"/>
  <c r="F6144" i="8"/>
  <c r="K6144" i="8" s="1"/>
  <c r="J6121" i="8"/>
  <c r="O6121" i="8" s="1"/>
  <c r="I6121" i="8"/>
  <c r="N6121" i="8" s="1"/>
  <c r="H6121" i="8"/>
  <c r="M6121" i="8" s="1"/>
  <c r="G6121" i="8"/>
  <c r="L6121" i="8" s="1"/>
  <c r="F6121" i="8"/>
  <c r="K6121" i="8" s="1"/>
  <c r="G6104" i="8"/>
  <c r="L6104" i="8" s="1"/>
  <c r="J6104" i="8"/>
  <c r="O6104" i="8" s="1"/>
  <c r="I6104" i="8"/>
  <c r="N6104" i="8" s="1"/>
  <c r="H6104" i="8"/>
  <c r="M6104" i="8" s="1"/>
  <c r="F6104" i="8"/>
  <c r="K6104" i="8" s="1"/>
  <c r="I6086" i="8"/>
  <c r="N6086" i="8" s="1"/>
  <c r="H6086" i="8"/>
  <c r="M6086" i="8" s="1"/>
  <c r="G6086" i="8"/>
  <c r="L6086" i="8" s="1"/>
  <c r="F6086" i="8"/>
  <c r="K6086" i="8" s="1"/>
  <c r="J6086" i="8"/>
  <c r="O6086" i="8" s="1"/>
  <c r="H6061" i="8"/>
  <c r="M6061" i="8" s="1"/>
  <c r="G6061" i="8"/>
  <c r="L6061" i="8" s="1"/>
  <c r="F6061" i="8"/>
  <c r="K6061" i="8" s="1"/>
  <c r="J6061" i="8"/>
  <c r="O6061" i="8" s="1"/>
  <c r="I6061" i="8"/>
  <c r="N6061" i="8" s="1"/>
  <c r="G6044" i="8"/>
  <c r="L6044" i="8" s="1"/>
  <c r="H6044" i="8"/>
  <c r="M6044" i="8" s="1"/>
  <c r="F6044" i="8"/>
  <c r="K6044" i="8" s="1"/>
  <c r="J6044" i="8"/>
  <c r="O6044" i="8" s="1"/>
  <c r="I6044" i="8"/>
  <c r="N6044" i="8" s="1"/>
  <c r="H6023" i="8"/>
  <c r="M6023" i="8" s="1"/>
  <c r="J6023" i="8"/>
  <c r="O6023" i="8" s="1"/>
  <c r="I6023" i="8"/>
  <c r="N6023" i="8" s="1"/>
  <c r="G6023" i="8"/>
  <c r="L6023" i="8" s="1"/>
  <c r="F6023" i="8"/>
  <c r="K6023" i="8" s="1"/>
  <c r="F6001" i="8"/>
  <c r="K6001" i="8" s="1"/>
  <c r="J6001" i="8"/>
  <c r="O6001" i="8" s="1"/>
  <c r="I6001" i="8"/>
  <c r="N6001" i="8" s="1"/>
  <c r="H6001" i="8"/>
  <c r="M6001" i="8" s="1"/>
  <c r="G6001" i="8"/>
  <c r="L6001" i="8" s="1"/>
  <c r="G5984" i="8"/>
  <c r="L5984" i="8" s="1"/>
  <c r="J5984" i="8"/>
  <c r="O5984" i="8" s="1"/>
  <c r="I5984" i="8"/>
  <c r="N5984" i="8" s="1"/>
  <c r="H5984" i="8"/>
  <c r="M5984" i="8" s="1"/>
  <c r="F5984" i="8"/>
  <c r="K5984" i="8" s="1"/>
  <c r="G5964" i="8"/>
  <c r="L5964" i="8" s="1"/>
  <c r="J5964" i="8"/>
  <c r="O5964" i="8" s="1"/>
  <c r="I5964" i="8"/>
  <c r="N5964" i="8" s="1"/>
  <c r="H5964" i="8"/>
  <c r="M5964" i="8" s="1"/>
  <c r="F5964" i="8"/>
  <c r="K5964" i="8" s="1"/>
  <c r="J5944" i="8"/>
  <c r="O5944" i="8" s="1"/>
  <c r="I5944" i="8"/>
  <c r="N5944" i="8" s="1"/>
  <c r="H5944" i="8"/>
  <c r="M5944" i="8" s="1"/>
  <c r="G5944" i="8"/>
  <c r="L5944" i="8" s="1"/>
  <c r="F5944" i="8"/>
  <c r="K5944" i="8" s="1"/>
  <c r="G5923" i="8"/>
  <c r="L5923" i="8" s="1"/>
  <c r="J5923" i="8"/>
  <c r="O5923" i="8" s="1"/>
  <c r="I5923" i="8"/>
  <c r="N5923" i="8" s="1"/>
  <c r="H5923" i="8"/>
  <c r="M5923" i="8" s="1"/>
  <c r="F5923" i="8"/>
  <c r="K5923" i="8" s="1"/>
  <c r="G5903" i="8"/>
  <c r="L5903" i="8" s="1"/>
  <c r="J5903" i="8"/>
  <c r="O5903" i="8" s="1"/>
  <c r="I5903" i="8"/>
  <c r="N5903" i="8" s="1"/>
  <c r="H5903" i="8"/>
  <c r="M5903" i="8" s="1"/>
  <c r="F5903" i="8"/>
  <c r="K5903" i="8" s="1"/>
  <c r="J5882" i="8"/>
  <c r="O5882" i="8" s="1"/>
  <c r="I5882" i="8"/>
  <c r="N5882" i="8" s="1"/>
  <c r="H5882" i="8"/>
  <c r="M5882" i="8" s="1"/>
  <c r="G5882" i="8"/>
  <c r="L5882" i="8" s="1"/>
  <c r="F5882" i="8"/>
  <c r="K5882" i="8" s="1"/>
  <c r="G5863" i="8"/>
  <c r="L5863" i="8" s="1"/>
  <c r="H5863" i="8"/>
  <c r="M5863" i="8" s="1"/>
  <c r="J5863" i="8"/>
  <c r="O5863" i="8" s="1"/>
  <c r="I5863" i="8"/>
  <c r="N5863" i="8" s="1"/>
  <c r="F5863" i="8"/>
  <c r="K5863" i="8" s="1"/>
  <c r="J5842" i="8"/>
  <c r="O5842" i="8" s="1"/>
  <c r="I5842" i="8"/>
  <c r="N5842" i="8" s="1"/>
  <c r="H5842" i="8"/>
  <c r="M5842" i="8" s="1"/>
  <c r="G5842" i="8"/>
  <c r="L5842" i="8" s="1"/>
  <c r="F5842" i="8"/>
  <c r="K5842" i="8" s="1"/>
  <c r="J5822" i="8"/>
  <c r="O5822" i="8" s="1"/>
  <c r="I5822" i="8"/>
  <c r="N5822" i="8" s="1"/>
  <c r="H5822" i="8"/>
  <c r="M5822" i="8" s="1"/>
  <c r="G5822" i="8"/>
  <c r="L5822" i="8" s="1"/>
  <c r="F5822" i="8"/>
  <c r="K5822" i="8" s="1"/>
  <c r="J5805" i="8"/>
  <c r="O5805" i="8" s="1"/>
  <c r="I5805" i="8"/>
  <c r="N5805" i="8" s="1"/>
  <c r="H5805" i="8"/>
  <c r="M5805" i="8" s="1"/>
  <c r="G5805" i="8"/>
  <c r="L5805" i="8" s="1"/>
  <c r="F5805" i="8"/>
  <c r="K5805" i="8" s="1"/>
  <c r="J5781" i="8"/>
  <c r="O5781" i="8" s="1"/>
  <c r="I5781" i="8"/>
  <c r="N5781" i="8" s="1"/>
  <c r="H5781" i="8"/>
  <c r="M5781" i="8" s="1"/>
  <c r="G5781" i="8"/>
  <c r="L5781" i="8" s="1"/>
  <c r="F5781" i="8"/>
  <c r="K5781" i="8" s="1"/>
  <c r="G5763" i="8"/>
  <c r="L5763" i="8" s="1"/>
  <c r="H5763" i="8"/>
  <c r="M5763" i="8" s="1"/>
  <c r="J5763" i="8"/>
  <c r="O5763" i="8" s="1"/>
  <c r="I5763" i="8"/>
  <c r="N5763" i="8" s="1"/>
  <c r="F5763" i="8"/>
  <c r="K5763" i="8" s="1"/>
  <c r="J5744" i="8"/>
  <c r="O5744" i="8" s="1"/>
  <c r="I5744" i="8"/>
  <c r="N5744" i="8" s="1"/>
  <c r="G5744" i="8"/>
  <c r="L5744" i="8" s="1"/>
  <c r="F5744" i="8"/>
  <c r="K5744" i="8" s="1"/>
  <c r="H5744" i="8"/>
  <c r="M5744" i="8" s="1"/>
  <c r="J5724" i="8"/>
  <c r="O5724" i="8" s="1"/>
  <c r="I5724" i="8"/>
  <c r="N5724" i="8" s="1"/>
  <c r="H5724" i="8"/>
  <c r="M5724" i="8" s="1"/>
  <c r="G5724" i="8"/>
  <c r="L5724" i="8" s="1"/>
  <c r="F5724" i="8"/>
  <c r="K5724" i="8" s="1"/>
  <c r="H5702" i="8"/>
  <c r="M5702" i="8" s="1"/>
  <c r="J5702" i="8"/>
  <c r="O5702" i="8" s="1"/>
  <c r="I5702" i="8"/>
  <c r="N5702" i="8" s="1"/>
  <c r="G5702" i="8"/>
  <c r="L5702" i="8" s="1"/>
  <c r="F5702" i="8"/>
  <c r="K5702" i="8" s="1"/>
  <c r="J5684" i="8"/>
  <c r="O5684" i="8" s="1"/>
  <c r="F5684" i="8"/>
  <c r="K5684" i="8" s="1"/>
  <c r="G5684" i="8"/>
  <c r="L5684" i="8" s="1"/>
  <c r="I5684" i="8"/>
  <c r="N5684" i="8" s="1"/>
  <c r="H5684" i="8"/>
  <c r="M5684" i="8" s="1"/>
  <c r="G5663" i="8"/>
  <c r="L5663" i="8" s="1"/>
  <c r="J5663" i="8"/>
  <c r="O5663" i="8" s="1"/>
  <c r="I5663" i="8"/>
  <c r="N5663" i="8" s="1"/>
  <c r="H5663" i="8"/>
  <c r="M5663" i="8" s="1"/>
  <c r="F5663" i="8"/>
  <c r="K5663" i="8" s="1"/>
  <c r="H5642" i="8"/>
  <c r="M5642" i="8" s="1"/>
  <c r="G5642" i="8"/>
  <c r="L5642" i="8" s="1"/>
  <c r="F5642" i="8"/>
  <c r="K5642" i="8" s="1"/>
  <c r="J5642" i="8"/>
  <c r="O5642" i="8" s="1"/>
  <c r="I5642" i="8"/>
  <c r="N5642" i="8" s="1"/>
  <c r="G5623" i="8"/>
  <c r="L5623" i="8" s="1"/>
  <c r="H5623" i="8"/>
  <c r="M5623" i="8" s="1"/>
  <c r="I5623" i="8"/>
  <c r="N5623" i="8" s="1"/>
  <c r="J5623" i="8"/>
  <c r="O5623" i="8" s="1"/>
  <c r="F5623" i="8"/>
  <c r="K5623" i="8" s="1"/>
  <c r="J5605" i="8"/>
  <c r="O5605" i="8" s="1"/>
  <c r="I5605" i="8"/>
  <c r="N5605" i="8" s="1"/>
  <c r="H5605" i="8"/>
  <c r="M5605" i="8" s="1"/>
  <c r="G5605" i="8"/>
  <c r="L5605" i="8" s="1"/>
  <c r="F5605" i="8"/>
  <c r="K5605" i="8" s="1"/>
  <c r="I5585" i="8"/>
  <c r="N5585" i="8" s="1"/>
  <c r="G5585" i="8"/>
  <c r="L5585" i="8" s="1"/>
  <c r="F5585" i="8"/>
  <c r="K5585" i="8" s="1"/>
  <c r="J5585" i="8"/>
  <c r="O5585" i="8" s="1"/>
  <c r="H5585" i="8"/>
  <c r="M5585" i="8" s="1"/>
  <c r="G5561" i="8"/>
  <c r="L5561" i="8" s="1"/>
  <c r="F5561" i="8"/>
  <c r="K5561" i="8" s="1"/>
  <c r="J5561" i="8"/>
  <c r="O5561" i="8" s="1"/>
  <c r="I5561" i="8"/>
  <c r="N5561" i="8" s="1"/>
  <c r="H5561" i="8"/>
  <c r="M5561" i="8" s="1"/>
  <c r="G5543" i="8"/>
  <c r="L5543" i="8" s="1"/>
  <c r="J5543" i="8"/>
  <c r="O5543" i="8" s="1"/>
  <c r="I5543" i="8"/>
  <c r="N5543" i="8" s="1"/>
  <c r="H5543" i="8"/>
  <c r="M5543" i="8" s="1"/>
  <c r="F5543" i="8"/>
  <c r="K5543" i="8" s="1"/>
  <c r="G5523" i="8"/>
  <c r="L5523" i="8" s="1"/>
  <c r="H5523" i="8"/>
  <c r="M5523" i="8" s="1"/>
  <c r="F5523" i="8"/>
  <c r="K5523" i="8" s="1"/>
  <c r="J5523" i="8"/>
  <c r="O5523" i="8" s="1"/>
  <c r="I5523" i="8"/>
  <c r="N5523" i="8" s="1"/>
  <c r="G5505" i="8"/>
  <c r="L5505" i="8" s="1"/>
  <c r="F5505" i="8"/>
  <c r="K5505" i="8" s="1"/>
  <c r="I5505" i="8"/>
  <c r="N5505" i="8" s="1"/>
  <c r="J5505" i="8"/>
  <c r="O5505" i="8" s="1"/>
  <c r="H5505" i="8"/>
  <c r="M5505" i="8" s="1"/>
  <c r="I5482" i="8"/>
  <c r="N5482" i="8" s="1"/>
  <c r="J5482" i="8"/>
  <c r="O5482" i="8" s="1"/>
  <c r="H5482" i="8"/>
  <c r="M5482" i="8" s="1"/>
  <c r="G5482" i="8"/>
  <c r="L5482" i="8" s="1"/>
  <c r="F5482" i="8"/>
  <c r="K5482" i="8" s="1"/>
  <c r="I5464" i="8"/>
  <c r="N5464" i="8" s="1"/>
  <c r="G5464" i="8"/>
  <c r="L5464" i="8" s="1"/>
  <c r="J5464" i="8"/>
  <c r="O5464" i="8" s="1"/>
  <c r="H5464" i="8"/>
  <c r="M5464" i="8" s="1"/>
  <c r="F5464" i="8"/>
  <c r="K5464" i="8" s="1"/>
  <c r="I5444" i="8"/>
  <c r="N5444" i="8" s="1"/>
  <c r="H5444" i="8"/>
  <c r="M5444" i="8" s="1"/>
  <c r="G5444" i="8"/>
  <c r="L5444" i="8" s="1"/>
  <c r="F5444" i="8"/>
  <c r="K5444" i="8" s="1"/>
  <c r="J5444" i="8"/>
  <c r="O5444" i="8" s="1"/>
  <c r="I5424" i="8"/>
  <c r="N5424" i="8" s="1"/>
  <c r="H5424" i="8"/>
  <c r="M5424" i="8" s="1"/>
  <c r="G5424" i="8"/>
  <c r="L5424" i="8" s="1"/>
  <c r="F5424" i="8"/>
  <c r="K5424" i="8" s="1"/>
  <c r="J5424" i="8"/>
  <c r="O5424" i="8" s="1"/>
  <c r="J5404" i="8"/>
  <c r="O5404" i="8" s="1"/>
  <c r="I5404" i="8"/>
  <c r="N5404" i="8" s="1"/>
  <c r="H5404" i="8"/>
  <c r="M5404" i="8" s="1"/>
  <c r="G5404" i="8"/>
  <c r="L5404" i="8" s="1"/>
  <c r="F5404" i="8"/>
  <c r="K5404" i="8" s="1"/>
  <c r="I5382" i="8"/>
  <c r="N5382" i="8" s="1"/>
  <c r="J5382" i="8"/>
  <c r="O5382" i="8" s="1"/>
  <c r="H5382" i="8"/>
  <c r="M5382" i="8" s="1"/>
  <c r="F5382" i="8"/>
  <c r="K5382" i="8" s="1"/>
  <c r="G5382" i="8"/>
  <c r="L5382" i="8" s="1"/>
  <c r="J5363" i="8"/>
  <c r="O5363" i="8" s="1"/>
  <c r="I5363" i="8"/>
  <c r="N5363" i="8" s="1"/>
  <c r="H5363" i="8"/>
  <c r="M5363" i="8" s="1"/>
  <c r="G5363" i="8"/>
  <c r="L5363" i="8" s="1"/>
  <c r="F5363" i="8"/>
  <c r="K5363" i="8" s="1"/>
  <c r="G5344" i="8"/>
  <c r="L5344" i="8" s="1"/>
  <c r="J5344" i="8"/>
  <c r="O5344" i="8" s="1"/>
  <c r="I5344" i="8"/>
  <c r="N5344" i="8" s="1"/>
  <c r="F5344" i="8"/>
  <c r="K5344" i="8" s="1"/>
  <c r="H5344" i="8"/>
  <c r="M5344" i="8" s="1"/>
  <c r="I5324" i="8"/>
  <c r="N5324" i="8" s="1"/>
  <c r="H5324" i="8"/>
  <c r="M5324" i="8" s="1"/>
  <c r="G5324" i="8"/>
  <c r="L5324" i="8" s="1"/>
  <c r="F5324" i="8"/>
  <c r="K5324" i="8" s="1"/>
  <c r="J5324" i="8"/>
  <c r="O5324" i="8" s="1"/>
  <c r="J5304" i="8"/>
  <c r="O5304" i="8" s="1"/>
  <c r="I5304" i="8"/>
  <c r="N5304" i="8" s="1"/>
  <c r="H5304" i="8"/>
  <c r="M5304" i="8" s="1"/>
  <c r="G5304" i="8"/>
  <c r="L5304" i="8" s="1"/>
  <c r="F5304" i="8"/>
  <c r="K5304" i="8" s="1"/>
  <c r="G5284" i="8"/>
  <c r="L5284" i="8" s="1"/>
  <c r="F5284" i="8"/>
  <c r="K5284" i="8" s="1"/>
  <c r="I5284" i="8"/>
  <c r="N5284" i="8" s="1"/>
  <c r="J5284" i="8"/>
  <c r="O5284" i="8" s="1"/>
  <c r="H5284" i="8"/>
  <c r="M5284" i="8" s="1"/>
  <c r="J5264" i="8"/>
  <c r="O5264" i="8" s="1"/>
  <c r="I5264" i="8"/>
  <c r="N5264" i="8" s="1"/>
  <c r="H5264" i="8"/>
  <c r="M5264" i="8" s="1"/>
  <c r="G5264" i="8"/>
  <c r="L5264" i="8" s="1"/>
  <c r="F5264" i="8"/>
  <c r="K5264" i="8" s="1"/>
  <c r="I5244" i="8"/>
  <c r="N5244" i="8" s="1"/>
  <c r="H5244" i="8"/>
  <c r="M5244" i="8" s="1"/>
  <c r="G5244" i="8"/>
  <c r="L5244" i="8" s="1"/>
  <c r="F5244" i="8"/>
  <c r="K5244" i="8" s="1"/>
  <c r="J5244" i="8"/>
  <c r="O5244" i="8" s="1"/>
  <c r="J5221" i="8"/>
  <c r="O5221" i="8" s="1"/>
  <c r="F5221" i="8"/>
  <c r="K5221" i="8" s="1"/>
  <c r="G5221" i="8"/>
  <c r="L5221" i="8" s="1"/>
  <c r="I5221" i="8"/>
  <c r="N5221" i="8" s="1"/>
  <c r="H5221" i="8"/>
  <c r="M5221" i="8" s="1"/>
  <c r="J5204" i="8"/>
  <c r="O5204" i="8" s="1"/>
  <c r="I5204" i="8"/>
  <c r="N5204" i="8" s="1"/>
  <c r="H5204" i="8"/>
  <c r="M5204" i="8" s="1"/>
  <c r="G5204" i="8"/>
  <c r="L5204" i="8" s="1"/>
  <c r="F5204" i="8"/>
  <c r="K5204" i="8" s="1"/>
  <c r="J5181" i="8"/>
  <c r="O5181" i="8" s="1"/>
  <c r="F5181" i="8"/>
  <c r="K5181" i="8" s="1"/>
  <c r="I5181" i="8"/>
  <c r="N5181" i="8" s="1"/>
  <c r="H5181" i="8"/>
  <c r="M5181" i="8" s="1"/>
  <c r="G5181" i="8"/>
  <c r="L5181" i="8" s="1"/>
  <c r="J5163" i="8"/>
  <c r="O5163" i="8" s="1"/>
  <c r="I5163" i="8"/>
  <c r="N5163" i="8" s="1"/>
  <c r="H5163" i="8"/>
  <c r="M5163" i="8" s="1"/>
  <c r="G5163" i="8"/>
  <c r="L5163" i="8" s="1"/>
  <c r="F5163" i="8"/>
  <c r="K5163" i="8" s="1"/>
  <c r="J5144" i="8"/>
  <c r="O5144" i="8" s="1"/>
  <c r="I5144" i="8"/>
  <c r="N5144" i="8" s="1"/>
  <c r="H5144" i="8"/>
  <c r="M5144" i="8" s="1"/>
  <c r="G5144" i="8"/>
  <c r="L5144" i="8" s="1"/>
  <c r="F5144" i="8"/>
  <c r="K5144" i="8" s="1"/>
  <c r="I5124" i="8"/>
  <c r="N5124" i="8" s="1"/>
  <c r="H5124" i="8"/>
  <c r="M5124" i="8" s="1"/>
  <c r="G5124" i="8"/>
  <c r="L5124" i="8" s="1"/>
  <c r="F5124" i="8"/>
  <c r="K5124" i="8" s="1"/>
  <c r="J5124" i="8"/>
  <c r="O5124" i="8" s="1"/>
  <c r="J5104" i="8"/>
  <c r="O5104" i="8" s="1"/>
  <c r="I5104" i="8"/>
  <c r="N5104" i="8" s="1"/>
  <c r="H5104" i="8"/>
  <c r="M5104" i="8" s="1"/>
  <c r="G5104" i="8"/>
  <c r="L5104" i="8" s="1"/>
  <c r="F5104" i="8"/>
  <c r="K5104" i="8" s="1"/>
  <c r="H5085" i="8"/>
  <c r="M5085" i="8" s="1"/>
  <c r="G5085" i="8"/>
  <c r="L5085" i="8" s="1"/>
  <c r="F5085" i="8"/>
  <c r="K5085" i="8" s="1"/>
  <c r="J5085" i="8"/>
  <c r="O5085" i="8" s="1"/>
  <c r="I5085" i="8"/>
  <c r="N5085" i="8" s="1"/>
  <c r="J5063" i="8"/>
  <c r="O5063" i="8" s="1"/>
  <c r="I5063" i="8"/>
  <c r="N5063" i="8" s="1"/>
  <c r="H5063" i="8"/>
  <c r="M5063" i="8" s="1"/>
  <c r="G5063" i="8"/>
  <c r="L5063" i="8" s="1"/>
  <c r="F5063" i="8"/>
  <c r="K5063" i="8" s="1"/>
  <c r="J5044" i="8"/>
  <c r="O5044" i="8" s="1"/>
  <c r="I5044" i="8"/>
  <c r="N5044" i="8" s="1"/>
  <c r="H5044" i="8"/>
  <c r="M5044" i="8" s="1"/>
  <c r="G5044" i="8"/>
  <c r="L5044" i="8" s="1"/>
  <c r="F5044" i="8"/>
  <c r="K5044" i="8" s="1"/>
  <c r="I5022" i="8"/>
  <c r="N5022" i="8" s="1"/>
  <c r="G5022" i="8"/>
  <c r="L5022" i="8" s="1"/>
  <c r="F5022" i="8"/>
  <c r="K5022" i="8" s="1"/>
  <c r="H5022" i="8"/>
  <c r="M5022" i="8" s="1"/>
  <c r="J5022" i="8"/>
  <c r="O5022" i="8" s="1"/>
  <c r="J5001" i="8"/>
  <c r="O5001" i="8" s="1"/>
  <c r="F5001" i="8"/>
  <c r="K5001" i="8" s="1"/>
  <c r="I5001" i="8"/>
  <c r="N5001" i="8" s="1"/>
  <c r="H5001" i="8"/>
  <c r="M5001" i="8" s="1"/>
  <c r="G5001" i="8"/>
  <c r="L5001" i="8" s="1"/>
  <c r="F4983" i="8"/>
  <c r="K4983" i="8" s="1"/>
  <c r="J4983" i="8"/>
  <c r="O4983" i="8" s="1"/>
  <c r="I4983" i="8"/>
  <c r="N4983" i="8" s="1"/>
  <c r="H4983" i="8"/>
  <c r="M4983" i="8" s="1"/>
  <c r="G4983" i="8"/>
  <c r="L4983" i="8" s="1"/>
  <c r="J4963" i="8"/>
  <c r="O4963" i="8" s="1"/>
  <c r="I4963" i="8"/>
  <c r="N4963" i="8" s="1"/>
  <c r="H4963" i="8"/>
  <c r="M4963" i="8" s="1"/>
  <c r="G4963" i="8"/>
  <c r="L4963" i="8" s="1"/>
  <c r="F4963" i="8"/>
  <c r="K4963" i="8" s="1"/>
  <c r="H4945" i="8"/>
  <c r="M4945" i="8" s="1"/>
  <c r="G4945" i="8"/>
  <c r="L4945" i="8" s="1"/>
  <c r="F4945" i="8"/>
  <c r="K4945" i="8" s="1"/>
  <c r="J4945" i="8"/>
  <c r="O4945" i="8" s="1"/>
  <c r="I4945" i="8"/>
  <c r="N4945" i="8" s="1"/>
  <c r="J4921" i="8"/>
  <c r="O4921" i="8" s="1"/>
  <c r="F4921" i="8"/>
  <c r="K4921" i="8" s="1"/>
  <c r="G4921" i="8"/>
  <c r="L4921" i="8" s="1"/>
  <c r="I4921" i="8"/>
  <c r="N4921" i="8" s="1"/>
  <c r="H4921" i="8"/>
  <c r="M4921" i="8" s="1"/>
  <c r="J4903" i="8"/>
  <c r="O4903" i="8" s="1"/>
  <c r="I4903" i="8"/>
  <c r="N4903" i="8" s="1"/>
  <c r="H4903" i="8"/>
  <c r="M4903" i="8" s="1"/>
  <c r="G4903" i="8"/>
  <c r="L4903" i="8" s="1"/>
  <c r="F4903" i="8"/>
  <c r="K4903" i="8" s="1"/>
  <c r="I4882" i="8"/>
  <c r="N4882" i="8" s="1"/>
  <c r="J4882" i="8"/>
  <c r="O4882" i="8" s="1"/>
  <c r="F4882" i="8"/>
  <c r="K4882" i="8" s="1"/>
  <c r="H4882" i="8"/>
  <c r="M4882" i="8" s="1"/>
  <c r="G4882" i="8"/>
  <c r="L4882" i="8" s="1"/>
  <c r="J4864" i="8"/>
  <c r="O4864" i="8" s="1"/>
  <c r="I4864" i="8"/>
  <c r="N4864" i="8" s="1"/>
  <c r="H4864" i="8"/>
  <c r="M4864" i="8" s="1"/>
  <c r="G4864" i="8"/>
  <c r="L4864" i="8" s="1"/>
  <c r="F4864" i="8"/>
  <c r="K4864" i="8" s="1"/>
  <c r="I4842" i="8"/>
  <c r="N4842" i="8" s="1"/>
  <c r="G4842" i="8"/>
  <c r="L4842" i="8" s="1"/>
  <c r="F4842" i="8"/>
  <c r="K4842" i="8" s="1"/>
  <c r="J4842" i="8"/>
  <c r="O4842" i="8" s="1"/>
  <c r="H4842" i="8"/>
  <c r="M4842" i="8" s="1"/>
  <c r="I4824" i="8"/>
  <c r="N4824" i="8" s="1"/>
  <c r="H4824" i="8"/>
  <c r="M4824" i="8" s="1"/>
  <c r="G4824" i="8"/>
  <c r="L4824" i="8" s="1"/>
  <c r="F4824" i="8"/>
  <c r="K4824" i="8" s="1"/>
  <c r="J4824" i="8"/>
  <c r="O4824" i="8" s="1"/>
  <c r="I4802" i="8"/>
  <c r="N4802" i="8" s="1"/>
  <c r="J4802" i="8"/>
  <c r="O4802" i="8" s="1"/>
  <c r="H4802" i="8"/>
  <c r="M4802" i="8" s="1"/>
  <c r="G4802" i="8"/>
  <c r="L4802" i="8" s="1"/>
  <c r="F4802" i="8"/>
  <c r="K4802" i="8" s="1"/>
  <c r="I4782" i="8"/>
  <c r="N4782" i="8" s="1"/>
  <c r="J4782" i="8"/>
  <c r="O4782" i="8" s="1"/>
  <c r="H4782" i="8"/>
  <c r="M4782" i="8" s="1"/>
  <c r="G4782" i="8"/>
  <c r="L4782" i="8" s="1"/>
  <c r="F4782" i="8"/>
  <c r="K4782" i="8" s="1"/>
  <c r="G4763" i="8"/>
  <c r="L4763" i="8" s="1"/>
  <c r="F4763" i="8"/>
  <c r="K4763" i="8" s="1"/>
  <c r="I4763" i="8"/>
  <c r="N4763" i="8" s="1"/>
  <c r="H4763" i="8"/>
  <c r="M4763" i="8" s="1"/>
  <c r="J4763" i="8"/>
  <c r="O4763" i="8" s="1"/>
  <c r="I4745" i="8"/>
  <c r="N4745" i="8" s="1"/>
  <c r="J4745" i="8"/>
  <c r="O4745" i="8" s="1"/>
  <c r="H4745" i="8"/>
  <c r="M4745" i="8" s="1"/>
  <c r="G4745" i="8"/>
  <c r="L4745" i="8" s="1"/>
  <c r="F4745" i="8"/>
  <c r="K4745" i="8" s="1"/>
  <c r="J4726" i="8"/>
  <c r="O4726" i="8" s="1"/>
  <c r="I4726" i="8"/>
  <c r="N4726" i="8" s="1"/>
  <c r="H4726" i="8"/>
  <c r="M4726" i="8" s="1"/>
  <c r="G4726" i="8"/>
  <c r="L4726" i="8" s="1"/>
  <c r="F4726" i="8"/>
  <c r="K4726" i="8" s="1"/>
  <c r="F4704" i="8"/>
  <c r="K4704" i="8" s="1"/>
  <c r="J4704" i="8"/>
  <c r="O4704" i="8" s="1"/>
  <c r="I4704" i="8"/>
  <c r="N4704" i="8" s="1"/>
  <c r="H4704" i="8"/>
  <c r="M4704" i="8" s="1"/>
  <c r="G4704" i="8"/>
  <c r="L4704" i="8" s="1"/>
  <c r="G4683" i="8"/>
  <c r="L4683" i="8" s="1"/>
  <c r="F4683" i="8"/>
  <c r="K4683" i="8" s="1"/>
  <c r="I4683" i="8"/>
  <c r="N4683" i="8" s="1"/>
  <c r="J4683" i="8"/>
  <c r="O4683" i="8" s="1"/>
  <c r="H4683" i="8"/>
  <c r="M4683" i="8" s="1"/>
  <c r="J4663" i="8"/>
  <c r="O4663" i="8" s="1"/>
  <c r="I4663" i="8"/>
  <c r="N4663" i="8" s="1"/>
  <c r="H4663" i="8"/>
  <c r="M4663" i="8" s="1"/>
  <c r="G4663" i="8"/>
  <c r="L4663" i="8" s="1"/>
  <c r="F4663" i="8"/>
  <c r="K4663" i="8" s="1"/>
  <c r="J4646" i="8"/>
  <c r="O4646" i="8" s="1"/>
  <c r="I4646" i="8"/>
  <c r="N4646" i="8" s="1"/>
  <c r="H4646" i="8"/>
  <c r="M4646" i="8" s="1"/>
  <c r="F4646" i="8"/>
  <c r="K4646" i="8" s="1"/>
  <c r="G4646" i="8"/>
  <c r="L4646" i="8" s="1"/>
  <c r="J4626" i="8"/>
  <c r="O4626" i="8" s="1"/>
  <c r="H4626" i="8"/>
  <c r="M4626" i="8" s="1"/>
  <c r="G4626" i="8"/>
  <c r="L4626" i="8" s="1"/>
  <c r="F4626" i="8"/>
  <c r="K4626" i="8" s="1"/>
  <c r="I4626" i="8"/>
  <c r="N4626" i="8" s="1"/>
  <c r="I4602" i="8"/>
  <c r="N4602" i="8" s="1"/>
  <c r="F4602" i="8"/>
  <c r="K4602" i="8" s="1"/>
  <c r="J4602" i="8"/>
  <c r="O4602" i="8" s="1"/>
  <c r="H4602" i="8"/>
  <c r="M4602" i="8" s="1"/>
  <c r="G4602" i="8"/>
  <c r="L4602" i="8" s="1"/>
  <c r="J4584" i="8"/>
  <c r="O4584" i="8" s="1"/>
  <c r="I4584" i="8"/>
  <c r="N4584" i="8" s="1"/>
  <c r="H4584" i="8"/>
  <c r="M4584" i="8" s="1"/>
  <c r="G4584" i="8"/>
  <c r="L4584" i="8" s="1"/>
  <c r="F4584" i="8"/>
  <c r="K4584" i="8" s="1"/>
  <c r="J4563" i="8"/>
  <c r="O4563" i="8" s="1"/>
  <c r="I4563" i="8"/>
  <c r="N4563" i="8" s="1"/>
  <c r="H4563" i="8"/>
  <c r="M4563" i="8" s="1"/>
  <c r="G4563" i="8"/>
  <c r="L4563" i="8" s="1"/>
  <c r="F4563" i="8"/>
  <c r="K4563" i="8" s="1"/>
  <c r="G4545" i="8"/>
  <c r="L4545" i="8" s="1"/>
  <c r="F4545" i="8"/>
  <c r="K4545" i="8" s="1"/>
  <c r="I4545" i="8"/>
  <c r="N4545" i="8" s="1"/>
  <c r="J4545" i="8"/>
  <c r="O4545" i="8" s="1"/>
  <c r="H4545" i="8"/>
  <c r="M4545" i="8" s="1"/>
  <c r="J4523" i="8"/>
  <c r="O4523" i="8" s="1"/>
  <c r="G4523" i="8"/>
  <c r="L4523" i="8" s="1"/>
  <c r="I4523" i="8"/>
  <c r="N4523" i="8" s="1"/>
  <c r="H4523" i="8"/>
  <c r="M4523" i="8" s="1"/>
  <c r="F4523" i="8"/>
  <c r="K4523" i="8" s="1"/>
  <c r="G4505" i="8"/>
  <c r="L4505" i="8" s="1"/>
  <c r="F4505" i="8"/>
  <c r="K4505" i="8" s="1"/>
  <c r="J4505" i="8"/>
  <c r="O4505" i="8" s="1"/>
  <c r="I4505" i="8"/>
  <c r="N4505" i="8" s="1"/>
  <c r="H4505" i="8"/>
  <c r="M4505" i="8" s="1"/>
  <c r="H4482" i="8"/>
  <c r="M4482" i="8" s="1"/>
  <c r="I4482" i="8"/>
  <c r="N4482" i="8" s="1"/>
  <c r="G4482" i="8"/>
  <c r="L4482" i="8" s="1"/>
  <c r="J4482" i="8"/>
  <c r="O4482" i="8" s="1"/>
  <c r="F4482" i="8"/>
  <c r="K4482" i="8" s="1"/>
  <c r="H4462" i="8"/>
  <c r="M4462" i="8" s="1"/>
  <c r="J4462" i="8"/>
  <c r="O4462" i="8" s="1"/>
  <c r="I4462" i="8"/>
  <c r="N4462" i="8" s="1"/>
  <c r="G4462" i="8"/>
  <c r="L4462" i="8" s="1"/>
  <c r="F4462" i="8"/>
  <c r="K4462" i="8" s="1"/>
  <c r="J6704" i="8"/>
  <c r="O6704" i="8" s="1"/>
  <c r="I6704" i="8"/>
  <c r="N6704" i="8" s="1"/>
  <c r="H6704" i="8"/>
  <c r="M6704" i="8" s="1"/>
  <c r="G6704" i="8"/>
  <c r="L6704" i="8" s="1"/>
  <c r="F6704" i="8"/>
  <c r="K6704" i="8" s="1"/>
  <c r="G6665" i="8"/>
  <c r="L6665" i="8" s="1"/>
  <c r="J6665" i="8"/>
  <c r="O6665" i="8" s="1"/>
  <c r="I6665" i="8"/>
  <c r="N6665" i="8" s="1"/>
  <c r="H6665" i="8"/>
  <c r="M6665" i="8" s="1"/>
  <c r="F6665" i="8"/>
  <c r="K6665" i="8" s="1"/>
  <c r="J6604" i="8"/>
  <c r="O6604" i="8" s="1"/>
  <c r="I6604" i="8"/>
  <c r="N6604" i="8" s="1"/>
  <c r="H6604" i="8"/>
  <c r="M6604" i="8" s="1"/>
  <c r="G6604" i="8"/>
  <c r="L6604" i="8" s="1"/>
  <c r="F6604" i="8"/>
  <c r="K6604" i="8" s="1"/>
  <c r="J6566" i="8"/>
  <c r="O6566" i="8" s="1"/>
  <c r="I6566" i="8"/>
  <c r="N6566" i="8" s="1"/>
  <c r="H6566" i="8"/>
  <c r="M6566" i="8" s="1"/>
  <c r="G6566" i="8"/>
  <c r="L6566" i="8" s="1"/>
  <c r="F6566" i="8"/>
  <c r="K6566" i="8" s="1"/>
  <c r="J6522" i="8"/>
  <c r="O6522" i="8" s="1"/>
  <c r="I6522" i="8"/>
  <c r="N6522" i="8" s="1"/>
  <c r="H6522" i="8"/>
  <c r="M6522" i="8" s="1"/>
  <c r="G6522" i="8"/>
  <c r="L6522" i="8" s="1"/>
  <c r="F6522" i="8"/>
  <c r="K6522" i="8" s="1"/>
  <c r="G6485" i="8"/>
  <c r="L6485" i="8" s="1"/>
  <c r="J6485" i="8"/>
  <c r="O6485" i="8" s="1"/>
  <c r="I6485" i="8"/>
  <c r="N6485" i="8" s="1"/>
  <c r="H6485" i="8"/>
  <c r="M6485" i="8" s="1"/>
  <c r="F6485" i="8"/>
  <c r="K6485" i="8" s="1"/>
  <c r="J6422" i="8"/>
  <c r="O6422" i="8" s="1"/>
  <c r="I6422" i="8"/>
  <c r="N6422" i="8" s="1"/>
  <c r="H6422" i="8"/>
  <c r="M6422" i="8" s="1"/>
  <c r="G6422" i="8"/>
  <c r="L6422" i="8" s="1"/>
  <c r="F6422" i="8"/>
  <c r="K6422" i="8" s="1"/>
  <c r="G6385" i="8"/>
  <c r="L6385" i="8" s="1"/>
  <c r="H6385" i="8"/>
  <c r="M6385" i="8" s="1"/>
  <c r="I6385" i="8"/>
  <c r="N6385" i="8" s="1"/>
  <c r="J6385" i="8"/>
  <c r="O6385" i="8" s="1"/>
  <c r="F6385" i="8"/>
  <c r="K6385" i="8" s="1"/>
  <c r="H6344" i="8"/>
  <c r="M6344" i="8" s="1"/>
  <c r="J6344" i="8"/>
  <c r="O6344" i="8" s="1"/>
  <c r="I6344" i="8"/>
  <c r="N6344" i="8" s="1"/>
  <c r="G6344" i="8"/>
  <c r="L6344" i="8" s="1"/>
  <c r="F6344" i="8"/>
  <c r="K6344" i="8" s="1"/>
  <c r="I6302" i="8"/>
  <c r="N6302" i="8" s="1"/>
  <c r="H6302" i="8"/>
  <c r="M6302" i="8" s="1"/>
  <c r="G6302" i="8"/>
  <c r="L6302" i="8" s="1"/>
  <c r="F6302" i="8"/>
  <c r="K6302" i="8" s="1"/>
  <c r="J6302" i="8"/>
  <c r="O6302" i="8" s="1"/>
  <c r="I6246" i="8"/>
  <c r="N6246" i="8" s="1"/>
  <c r="J6246" i="8"/>
  <c r="O6246" i="8" s="1"/>
  <c r="H6246" i="8"/>
  <c r="M6246" i="8" s="1"/>
  <c r="G6246" i="8"/>
  <c r="L6246" i="8" s="1"/>
  <c r="F6246" i="8"/>
  <c r="K6246" i="8" s="1"/>
  <c r="G6204" i="8"/>
  <c r="L6204" i="8" s="1"/>
  <c r="J6204" i="8"/>
  <c r="O6204" i="8" s="1"/>
  <c r="H6204" i="8"/>
  <c r="M6204" i="8" s="1"/>
  <c r="F6204" i="8"/>
  <c r="K6204" i="8" s="1"/>
  <c r="I6204" i="8"/>
  <c r="N6204" i="8" s="1"/>
  <c r="G6164" i="8"/>
  <c r="L6164" i="8" s="1"/>
  <c r="J6164" i="8"/>
  <c r="O6164" i="8" s="1"/>
  <c r="I6164" i="8"/>
  <c r="N6164" i="8" s="1"/>
  <c r="H6164" i="8"/>
  <c r="M6164" i="8" s="1"/>
  <c r="F6164" i="8"/>
  <c r="K6164" i="8" s="1"/>
  <c r="G6124" i="8"/>
  <c r="L6124" i="8" s="1"/>
  <c r="J6124" i="8"/>
  <c r="O6124" i="8" s="1"/>
  <c r="H6124" i="8"/>
  <c r="M6124" i="8" s="1"/>
  <c r="F6124" i="8"/>
  <c r="K6124" i="8" s="1"/>
  <c r="I6124" i="8"/>
  <c r="N6124" i="8" s="1"/>
  <c r="H6043" i="8"/>
  <c r="M6043" i="8" s="1"/>
  <c r="J6043" i="8"/>
  <c r="O6043" i="8" s="1"/>
  <c r="I6043" i="8"/>
  <c r="N6043" i="8" s="1"/>
  <c r="G6043" i="8"/>
  <c r="L6043" i="8" s="1"/>
  <c r="F6043" i="8"/>
  <c r="K6043" i="8" s="1"/>
  <c r="J6005" i="8"/>
  <c r="O6005" i="8" s="1"/>
  <c r="I6005" i="8"/>
  <c r="N6005" i="8" s="1"/>
  <c r="H6005" i="8"/>
  <c r="M6005" i="8" s="1"/>
  <c r="G6005" i="8"/>
  <c r="L6005" i="8" s="1"/>
  <c r="F6005" i="8"/>
  <c r="K6005" i="8" s="1"/>
  <c r="F5945" i="8"/>
  <c r="K5945" i="8" s="1"/>
  <c r="H5945" i="8"/>
  <c r="M5945" i="8" s="1"/>
  <c r="I5945" i="8"/>
  <c r="N5945" i="8" s="1"/>
  <c r="J5945" i="8"/>
  <c r="O5945" i="8" s="1"/>
  <c r="G5945" i="8"/>
  <c r="L5945" i="8" s="1"/>
  <c r="J5884" i="8"/>
  <c r="O5884" i="8" s="1"/>
  <c r="H5884" i="8"/>
  <c r="M5884" i="8" s="1"/>
  <c r="G5884" i="8"/>
  <c r="L5884" i="8" s="1"/>
  <c r="F5884" i="8"/>
  <c r="K5884" i="8" s="1"/>
  <c r="I5884" i="8"/>
  <c r="N5884" i="8" s="1"/>
  <c r="G5845" i="8"/>
  <c r="L5845" i="8" s="1"/>
  <c r="F5845" i="8"/>
  <c r="K5845" i="8" s="1"/>
  <c r="J5845" i="8"/>
  <c r="O5845" i="8" s="1"/>
  <c r="I5845" i="8"/>
  <c r="N5845" i="8" s="1"/>
  <c r="H5845" i="8"/>
  <c r="M5845" i="8" s="1"/>
  <c r="G5803" i="8"/>
  <c r="L5803" i="8" s="1"/>
  <c r="J5803" i="8"/>
  <c r="O5803" i="8" s="1"/>
  <c r="I5803" i="8"/>
  <c r="N5803" i="8" s="1"/>
  <c r="H5803" i="8"/>
  <c r="M5803" i="8" s="1"/>
  <c r="F5803" i="8"/>
  <c r="K5803" i="8" s="1"/>
  <c r="H5742" i="8"/>
  <c r="M5742" i="8" s="1"/>
  <c r="F5742" i="8"/>
  <c r="K5742" i="8" s="1"/>
  <c r="I5742" i="8"/>
  <c r="N5742" i="8" s="1"/>
  <c r="J5742" i="8"/>
  <c r="O5742" i="8" s="1"/>
  <c r="G5742" i="8"/>
  <c r="L5742" i="8" s="1"/>
  <c r="G5703" i="8"/>
  <c r="L5703" i="8" s="1"/>
  <c r="J5703" i="8"/>
  <c r="O5703" i="8" s="1"/>
  <c r="I5703" i="8"/>
  <c r="N5703" i="8" s="1"/>
  <c r="H5703" i="8"/>
  <c r="M5703" i="8" s="1"/>
  <c r="F5703" i="8"/>
  <c r="K5703" i="8" s="1"/>
  <c r="J5666" i="8"/>
  <c r="O5666" i="8" s="1"/>
  <c r="F5666" i="8"/>
  <c r="K5666" i="8" s="1"/>
  <c r="G5666" i="8"/>
  <c r="L5666" i="8" s="1"/>
  <c r="H5666" i="8"/>
  <c r="M5666" i="8" s="1"/>
  <c r="I5666" i="8"/>
  <c r="N5666" i="8" s="1"/>
  <c r="J5624" i="8"/>
  <c r="O5624" i="8" s="1"/>
  <c r="I5624" i="8"/>
  <c r="N5624" i="8" s="1"/>
  <c r="H5624" i="8"/>
  <c r="M5624" i="8" s="1"/>
  <c r="G5624" i="8"/>
  <c r="L5624" i="8" s="1"/>
  <c r="F5624" i="8"/>
  <c r="K5624" i="8" s="1"/>
  <c r="G5547" i="8"/>
  <c r="L5547" i="8" s="1"/>
  <c r="J5547" i="8"/>
  <c r="O5547" i="8" s="1"/>
  <c r="I5547" i="8"/>
  <c r="N5547" i="8" s="1"/>
  <c r="H5547" i="8"/>
  <c r="M5547" i="8" s="1"/>
  <c r="F5547" i="8"/>
  <c r="K5547" i="8" s="1"/>
  <c r="G5503" i="8"/>
  <c r="L5503" i="8" s="1"/>
  <c r="J5503" i="8"/>
  <c r="O5503" i="8" s="1"/>
  <c r="I5503" i="8"/>
  <c r="N5503" i="8" s="1"/>
  <c r="H5503" i="8"/>
  <c r="M5503" i="8" s="1"/>
  <c r="F5503" i="8"/>
  <c r="K5503" i="8" s="1"/>
  <c r="H5385" i="8"/>
  <c r="M5385" i="8" s="1"/>
  <c r="G5385" i="8"/>
  <c r="L5385" i="8" s="1"/>
  <c r="F5385" i="8"/>
  <c r="K5385" i="8" s="1"/>
  <c r="J5385" i="8"/>
  <c r="O5385" i="8" s="1"/>
  <c r="I5385" i="8"/>
  <c r="N5385" i="8" s="1"/>
  <c r="H8643" i="8"/>
  <c r="M8643" i="8" s="1"/>
  <c r="G8643" i="8"/>
  <c r="L8643" i="8" s="1"/>
  <c r="F8643" i="8"/>
  <c r="K8643" i="8" s="1"/>
  <c r="J8643" i="8"/>
  <c r="O8643" i="8" s="1"/>
  <c r="I8643" i="8"/>
  <c r="N8643" i="8" s="1"/>
  <c r="H8760" i="8"/>
  <c r="M8760" i="8" s="1"/>
  <c r="G8760" i="8"/>
  <c r="L8760" i="8" s="1"/>
  <c r="F8760" i="8"/>
  <c r="K8760" i="8" s="1"/>
  <c r="J8760" i="8"/>
  <c r="O8760" i="8" s="1"/>
  <c r="I8760" i="8"/>
  <c r="N8760" i="8" s="1"/>
  <c r="J8741" i="8"/>
  <c r="O8741" i="8" s="1"/>
  <c r="I8741" i="8"/>
  <c r="N8741" i="8" s="1"/>
  <c r="H8741" i="8"/>
  <c r="M8741" i="8" s="1"/>
  <c r="G8741" i="8"/>
  <c r="L8741" i="8" s="1"/>
  <c r="F8741" i="8"/>
  <c r="K8741" i="8" s="1"/>
  <c r="H8720" i="8"/>
  <c r="M8720" i="8" s="1"/>
  <c r="G8720" i="8"/>
  <c r="L8720" i="8" s="1"/>
  <c r="I8720" i="8"/>
  <c r="N8720" i="8" s="1"/>
  <c r="F8720" i="8"/>
  <c r="K8720" i="8" s="1"/>
  <c r="J8720" i="8"/>
  <c r="O8720" i="8" s="1"/>
  <c r="H8700" i="8"/>
  <c r="M8700" i="8" s="1"/>
  <c r="G8700" i="8"/>
  <c r="L8700" i="8" s="1"/>
  <c r="J8700" i="8"/>
  <c r="O8700" i="8" s="1"/>
  <c r="I8700" i="8"/>
  <c r="N8700" i="8" s="1"/>
  <c r="F8700" i="8"/>
  <c r="K8700" i="8" s="1"/>
  <c r="F8683" i="8"/>
  <c r="K8683" i="8" s="1"/>
  <c r="H8683" i="8"/>
  <c r="M8683" i="8" s="1"/>
  <c r="G8683" i="8"/>
  <c r="L8683" i="8" s="1"/>
  <c r="J8683" i="8"/>
  <c r="O8683" i="8" s="1"/>
  <c r="I8683" i="8"/>
  <c r="N8683" i="8" s="1"/>
  <c r="J8662" i="8"/>
  <c r="O8662" i="8" s="1"/>
  <c r="I8662" i="8"/>
  <c r="N8662" i="8" s="1"/>
  <c r="F8662" i="8"/>
  <c r="K8662" i="8" s="1"/>
  <c r="G8662" i="8"/>
  <c r="L8662" i="8" s="1"/>
  <c r="H8662" i="8"/>
  <c r="M8662" i="8" s="1"/>
  <c r="J8642" i="8"/>
  <c r="O8642" i="8" s="1"/>
  <c r="I8642" i="8"/>
  <c r="N8642" i="8" s="1"/>
  <c r="H8642" i="8"/>
  <c r="M8642" i="8" s="1"/>
  <c r="G8642" i="8"/>
  <c r="L8642" i="8" s="1"/>
  <c r="F8642" i="8"/>
  <c r="K8642" i="8" s="1"/>
  <c r="J8621" i="8"/>
  <c r="O8621" i="8" s="1"/>
  <c r="I8621" i="8"/>
  <c r="N8621" i="8" s="1"/>
  <c r="H8621" i="8"/>
  <c r="M8621" i="8" s="1"/>
  <c r="G8621" i="8"/>
  <c r="L8621" i="8" s="1"/>
  <c r="F8621" i="8"/>
  <c r="K8621" i="8" s="1"/>
  <c r="J8604" i="8"/>
  <c r="O8604" i="8" s="1"/>
  <c r="I8604" i="8"/>
  <c r="N8604" i="8" s="1"/>
  <c r="H8604" i="8"/>
  <c r="M8604" i="8" s="1"/>
  <c r="G8604" i="8"/>
  <c r="L8604" i="8" s="1"/>
  <c r="F8604" i="8"/>
  <c r="K8604" i="8" s="1"/>
  <c r="J8584" i="8"/>
  <c r="O8584" i="8" s="1"/>
  <c r="I8584" i="8"/>
  <c r="N8584" i="8" s="1"/>
  <c r="H8584" i="8"/>
  <c r="M8584" i="8" s="1"/>
  <c r="G8584" i="8"/>
  <c r="L8584" i="8" s="1"/>
  <c r="F8584" i="8"/>
  <c r="K8584" i="8" s="1"/>
  <c r="J8563" i="8"/>
  <c r="O8563" i="8" s="1"/>
  <c r="I8563" i="8"/>
  <c r="N8563" i="8" s="1"/>
  <c r="H8563" i="8"/>
  <c r="M8563" i="8" s="1"/>
  <c r="G8563" i="8"/>
  <c r="L8563" i="8" s="1"/>
  <c r="F8563" i="8"/>
  <c r="K8563" i="8" s="1"/>
  <c r="J8543" i="8"/>
  <c r="O8543" i="8" s="1"/>
  <c r="I8543" i="8"/>
  <c r="N8543" i="8" s="1"/>
  <c r="H8543" i="8"/>
  <c r="M8543" i="8" s="1"/>
  <c r="G8543" i="8"/>
  <c r="L8543" i="8" s="1"/>
  <c r="F8543" i="8"/>
  <c r="K8543" i="8" s="1"/>
  <c r="J8521" i="8"/>
  <c r="O8521" i="8" s="1"/>
  <c r="I8521" i="8"/>
  <c r="N8521" i="8" s="1"/>
  <c r="G8521" i="8"/>
  <c r="L8521" i="8" s="1"/>
  <c r="F8521" i="8"/>
  <c r="K8521" i="8" s="1"/>
  <c r="H8521" i="8"/>
  <c r="M8521" i="8" s="1"/>
  <c r="G8502" i="8"/>
  <c r="L8502" i="8" s="1"/>
  <c r="I8502" i="8"/>
  <c r="N8502" i="8" s="1"/>
  <c r="H8502" i="8"/>
  <c r="M8502" i="8" s="1"/>
  <c r="F8502" i="8"/>
  <c r="K8502" i="8" s="1"/>
  <c r="J8502" i="8"/>
  <c r="O8502" i="8" s="1"/>
  <c r="J8484" i="8"/>
  <c r="O8484" i="8" s="1"/>
  <c r="I8484" i="8"/>
  <c r="N8484" i="8" s="1"/>
  <c r="H8484" i="8"/>
  <c r="M8484" i="8" s="1"/>
  <c r="G8484" i="8"/>
  <c r="L8484" i="8" s="1"/>
  <c r="F8484" i="8"/>
  <c r="K8484" i="8" s="1"/>
  <c r="I8462" i="8"/>
  <c r="N8462" i="8" s="1"/>
  <c r="G8462" i="8"/>
  <c r="L8462" i="8" s="1"/>
  <c r="J8462" i="8"/>
  <c r="O8462" i="8" s="1"/>
  <c r="H8462" i="8"/>
  <c r="M8462" i="8" s="1"/>
  <c r="F8462" i="8"/>
  <c r="K8462" i="8" s="1"/>
  <c r="I8441" i="8"/>
  <c r="N8441" i="8" s="1"/>
  <c r="H8441" i="8"/>
  <c r="M8441" i="8" s="1"/>
  <c r="G8441" i="8"/>
  <c r="L8441" i="8" s="1"/>
  <c r="F8441" i="8"/>
  <c r="K8441" i="8" s="1"/>
  <c r="J8441" i="8"/>
  <c r="O8441" i="8" s="1"/>
  <c r="J8421" i="8"/>
  <c r="O8421" i="8" s="1"/>
  <c r="I8421" i="8"/>
  <c r="N8421" i="8" s="1"/>
  <c r="H8421" i="8"/>
  <c r="M8421" i="8" s="1"/>
  <c r="G8421" i="8"/>
  <c r="L8421" i="8" s="1"/>
  <c r="F8421" i="8"/>
  <c r="K8421" i="8" s="1"/>
  <c r="J8402" i="8"/>
  <c r="O8402" i="8" s="1"/>
  <c r="I8402" i="8"/>
  <c r="N8402" i="8" s="1"/>
  <c r="H8402" i="8"/>
  <c r="M8402" i="8" s="1"/>
  <c r="G8402" i="8"/>
  <c r="L8402" i="8" s="1"/>
  <c r="F8402" i="8"/>
  <c r="K8402" i="8" s="1"/>
  <c r="J8385" i="8"/>
  <c r="O8385" i="8" s="1"/>
  <c r="I8385" i="8"/>
  <c r="N8385" i="8" s="1"/>
  <c r="H8385" i="8"/>
  <c r="M8385" i="8" s="1"/>
  <c r="G8385" i="8"/>
  <c r="L8385" i="8" s="1"/>
  <c r="F8385" i="8"/>
  <c r="K8385" i="8" s="1"/>
  <c r="J8361" i="8"/>
  <c r="O8361" i="8" s="1"/>
  <c r="I8361" i="8"/>
  <c r="N8361" i="8" s="1"/>
  <c r="H8361" i="8"/>
  <c r="M8361" i="8" s="1"/>
  <c r="G8361" i="8"/>
  <c r="L8361" i="8" s="1"/>
  <c r="F8361" i="8"/>
  <c r="K8361" i="8" s="1"/>
  <c r="J8340" i="8"/>
  <c r="O8340" i="8" s="1"/>
  <c r="I8340" i="8"/>
  <c r="N8340" i="8" s="1"/>
  <c r="H8340" i="8"/>
  <c r="M8340" i="8" s="1"/>
  <c r="G8340" i="8"/>
  <c r="L8340" i="8" s="1"/>
  <c r="F8340" i="8"/>
  <c r="K8340" i="8" s="1"/>
  <c r="J8320" i="8"/>
  <c r="O8320" i="8" s="1"/>
  <c r="I8320" i="8"/>
  <c r="N8320" i="8" s="1"/>
  <c r="G8320" i="8"/>
  <c r="L8320" i="8" s="1"/>
  <c r="H8320" i="8"/>
  <c r="M8320" i="8" s="1"/>
  <c r="F8320" i="8"/>
  <c r="K8320" i="8" s="1"/>
  <c r="I8300" i="8"/>
  <c r="N8300" i="8" s="1"/>
  <c r="J8300" i="8"/>
  <c r="O8300" i="8" s="1"/>
  <c r="H8300" i="8"/>
  <c r="M8300" i="8" s="1"/>
  <c r="G8300" i="8"/>
  <c r="L8300" i="8" s="1"/>
  <c r="F8300" i="8"/>
  <c r="K8300" i="8" s="1"/>
  <c r="F8279" i="8"/>
  <c r="K8279" i="8" s="1"/>
  <c r="J8279" i="8"/>
  <c r="O8279" i="8" s="1"/>
  <c r="I8279" i="8"/>
  <c r="N8279" i="8" s="1"/>
  <c r="H8279" i="8"/>
  <c r="M8279" i="8" s="1"/>
  <c r="G8279" i="8"/>
  <c r="L8279" i="8" s="1"/>
  <c r="H8263" i="8"/>
  <c r="M8263" i="8" s="1"/>
  <c r="I8263" i="8"/>
  <c r="N8263" i="8" s="1"/>
  <c r="J8263" i="8"/>
  <c r="O8263" i="8" s="1"/>
  <c r="G8263" i="8"/>
  <c r="L8263" i="8" s="1"/>
  <c r="F8263" i="8"/>
  <c r="K8263" i="8" s="1"/>
  <c r="J8244" i="8"/>
  <c r="O8244" i="8" s="1"/>
  <c r="I8244" i="8"/>
  <c r="N8244" i="8" s="1"/>
  <c r="H8244" i="8"/>
  <c r="M8244" i="8" s="1"/>
  <c r="G8244" i="8"/>
  <c r="L8244" i="8" s="1"/>
  <c r="F8244" i="8"/>
  <c r="K8244" i="8" s="1"/>
  <c r="H8223" i="8"/>
  <c r="M8223" i="8" s="1"/>
  <c r="F8223" i="8"/>
  <c r="K8223" i="8" s="1"/>
  <c r="J8223" i="8"/>
  <c r="O8223" i="8" s="1"/>
  <c r="I8223" i="8"/>
  <c r="N8223" i="8" s="1"/>
  <c r="G8223" i="8"/>
  <c r="L8223" i="8" s="1"/>
  <c r="J8203" i="8"/>
  <c r="O8203" i="8" s="1"/>
  <c r="I8203" i="8"/>
  <c r="N8203" i="8" s="1"/>
  <c r="H8203" i="8"/>
  <c r="M8203" i="8" s="1"/>
  <c r="G8203" i="8"/>
  <c r="L8203" i="8" s="1"/>
  <c r="F8203" i="8"/>
  <c r="K8203" i="8" s="1"/>
  <c r="J8182" i="8"/>
  <c r="O8182" i="8" s="1"/>
  <c r="I8182" i="8"/>
  <c r="N8182" i="8" s="1"/>
  <c r="H8182" i="8"/>
  <c r="M8182" i="8" s="1"/>
  <c r="G8182" i="8"/>
  <c r="L8182" i="8" s="1"/>
  <c r="F8182" i="8"/>
  <c r="K8182" i="8" s="1"/>
  <c r="F8160" i="8"/>
  <c r="K8160" i="8" s="1"/>
  <c r="J8160" i="8"/>
  <c r="O8160" i="8" s="1"/>
  <c r="I8160" i="8"/>
  <c r="N8160" i="8" s="1"/>
  <c r="H8160" i="8"/>
  <c r="M8160" i="8" s="1"/>
  <c r="G8160" i="8"/>
  <c r="L8160" i="8" s="1"/>
  <c r="J8143" i="8"/>
  <c r="O8143" i="8" s="1"/>
  <c r="I8143" i="8"/>
  <c r="N8143" i="8" s="1"/>
  <c r="H8143" i="8"/>
  <c r="M8143" i="8" s="1"/>
  <c r="G8143" i="8"/>
  <c r="L8143" i="8" s="1"/>
  <c r="F8143" i="8"/>
  <c r="K8143" i="8" s="1"/>
  <c r="J8123" i="8"/>
  <c r="O8123" i="8" s="1"/>
  <c r="I8123" i="8"/>
  <c r="N8123" i="8" s="1"/>
  <c r="H8123" i="8"/>
  <c r="M8123" i="8" s="1"/>
  <c r="G8123" i="8"/>
  <c r="L8123" i="8" s="1"/>
  <c r="F8123" i="8"/>
  <c r="K8123" i="8" s="1"/>
  <c r="I8102" i="8"/>
  <c r="N8102" i="8" s="1"/>
  <c r="H8102" i="8"/>
  <c r="M8102" i="8" s="1"/>
  <c r="G8102" i="8"/>
  <c r="L8102" i="8" s="1"/>
  <c r="F8102" i="8"/>
  <c r="K8102" i="8" s="1"/>
  <c r="J8102" i="8"/>
  <c r="O8102" i="8" s="1"/>
  <c r="I8082" i="8"/>
  <c r="N8082" i="8" s="1"/>
  <c r="H8082" i="8"/>
  <c r="M8082" i="8" s="1"/>
  <c r="G8082" i="8"/>
  <c r="L8082" i="8" s="1"/>
  <c r="F8082" i="8"/>
  <c r="K8082" i="8" s="1"/>
  <c r="J8082" i="8"/>
  <c r="O8082" i="8" s="1"/>
  <c r="I8062" i="8"/>
  <c r="N8062" i="8" s="1"/>
  <c r="H8062" i="8"/>
  <c r="M8062" i="8" s="1"/>
  <c r="G8062" i="8"/>
  <c r="L8062" i="8" s="1"/>
  <c r="F8062" i="8"/>
  <c r="K8062" i="8" s="1"/>
  <c r="J8062" i="8"/>
  <c r="O8062" i="8" s="1"/>
  <c r="I8042" i="8"/>
  <c r="N8042" i="8" s="1"/>
  <c r="H8042" i="8"/>
  <c r="M8042" i="8" s="1"/>
  <c r="G8042" i="8"/>
  <c r="L8042" i="8" s="1"/>
  <c r="F8042" i="8"/>
  <c r="K8042" i="8" s="1"/>
  <c r="J8042" i="8"/>
  <c r="O8042" i="8" s="1"/>
  <c r="J8022" i="8"/>
  <c r="O8022" i="8" s="1"/>
  <c r="I8022" i="8"/>
  <c r="N8022" i="8" s="1"/>
  <c r="H8022" i="8"/>
  <c r="M8022" i="8" s="1"/>
  <c r="G8022" i="8"/>
  <c r="L8022" i="8" s="1"/>
  <c r="F8022" i="8"/>
  <c r="K8022" i="8" s="1"/>
  <c r="J8003" i="8"/>
  <c r="O8003" i="8" s="1"/>
  <c r="I8003" i="8"/>
  <c r="N8003" i="8" s="1"/>
  <c r="H8003" i="8"/>
  <c r="M8003" i="8" s="1"/>
  <c r="G8003" i="8"/>
  <c r="L8003" i="8" s="1"/>
  <c r="F8003" i="8"/>
  <c r="K8003" i="8" s="1"/>
  <c r="J7981" i="8"/>
  <c r="O7981" i="8" s="1"/>
  <c r="F7981" i="8"/>
  <c r="K7981" i="8" s="1"/>
  <c r="I7981" i="8"/>
  <c r="N7981" i="8" s="1"/>
  <c r="H7981" i="8"/>
  <c r="M7981" i="8" s="1"/>
  <c r="G7981" i="8"/>
  <c r="L7981" i="8" s="1"/>
  <c r="I7962" i="8"/>
  <c r="N7962" i="8" s="1"/>
  <c r="J7962" i="8"/>
  <c r="O7962" i="8" s="1"/>
  <c r="H7962" i="8"/>
  <c r="M7962" i="8" s="1"/>
  <c r="G7962" i="8"/>
  <c r="L7962" i="8" s="1"/>
  <c r="F7962" i="8"/>
  <c r="K7962" i="8" s="1"/>
  <c r="J7944" i="8"/>
  <c r="O7944" i="8" s="1"/>
  <c r="I7944" i="8"/>
  <c r="N7944" i="8" s="1"/>
  <c r="H7944" i="8"/>
  <c r="M7944" i="8" s="1"/>
  <c r="G7944" i="8"/>
  <c r="L7944" i="8" s="1"/>
  <c r="F7944" i="8"/>
  <c r="K7944" i="8" s="1"/>
  <c r="H7923" i="8"/>
  <c r="M7923" i="8" s="1"/>
  <c r="I7923" i="8"/>
  <c r="N7923" i="8" s="1"/>
  <c r="J7923" i="8"/>
  <c r="O7923" i="8" s="1"/>
  <c r="G7923" i="8"/>
  <c r="L7923" i="8" s="1"/>
  <c r="F7923" i="8"/>
  <c r="K7923" i="8" s="1"/>
  <c r="I7902" i="8"/>
  <c r="N7902" i="8" s="1"/>
  <c r="J7902" i="8"/>
  <c r="O7902" i="8" s="1"/>
  <c r="H7902" i="8"/>
  <c r="M7902" i="8" s="1"/>
  <c r="G7902" i="8"/>
  <c r="L7902" i="8" s="1"/>
  <c r="F7902" i="8"/>
  <c r="K7902" i="8" s="1"/>
  <c r="I7882" i="8"/>
  <c r="N7882" i="8" s="1"/>
  <c r="J7882" i="8"/>
  <c r="O7882" i="8" s="1"/>
  <c r="H7882" i="8"/>
  <c r="M7882" i="8" s="1"/>
  <c r="G7882" i="8"/>
  <c r="L7882" i="8" s="1"/>
  <c r="F7882" i="8"/>
  <c r="K7882" i="8" s="1"/>
  <c r="J7861" i="8"/>
  <c r="O7861" i="8" s="1"/>
  <c r="F7861" i="8"/>
  <c r="K7861" i="8" s="1"/>
  <c r="I7861" i="8"/>
  <c r="N7861" i="8" s="1"/>
  <c r="H7861" i="8"/>
  <c r="M7861" i="8" s="1"/>
  <c r="G7861" i="8"/>
  <c r="L7861" i="8" s="1"/>
  <c r="J7841" i="8"/>
  <c r="O7841" i="8" s="1"/>
  <c r="F7841" i="8"/>
  <c r="K7841" i="8" s="1"/>
  <c r="I7841" i="8"/>
  <c r="N7841" i="8" s="1"/>
  <c r="H7841" i="8"/>
  <c r="M7841" i="8" s="1"/>
  <c r="G7841" i="8"/>
  <c r="L7841" i="8" s="1"/>
  <c r="I7824" i="8"/>
  <c r="N7824" i="8" s="1"/>
  <c r="H7824" i="8"/>
  <c r="M7824" i="8" s="1"/>
  <c r="G7824" i="8"/>
  <c r="L7824" i="8" s="1"/>
  <c r="F7824" i="8"/>
  <c r="K7824" i="8" s="1"/>
  <c r="J7824" i="8"/>
  <c r="O7824" i="8" s="1"/>
  <c r="J7804" i="8"/>
  <c r="O7804" i="8" s="1"/>
  <c r="I7804" i="8"/>
  <c r="N7804" i="8" s="1"/>
  <c r="H7804" i="8"/>
  <c r="M7804" i="8" s="1"/>
  <c r="G7804" i="8"/>
  <c r="L7804" i="8" s="1"/>
  <c r="F7804" i="8"/>
  <c r="K7804" i="8" s="1"/>
  <c r="G7784" i="8"/>
  <c r="L7784" i="8" s="1"/>
  <c r="J7784" i="8"/>
  <c r="O7784" i="8" s="1"/>
  <c r="I7784" i="8"/>
  <c r="N7784" i="8" s="1"/>
  <c r="H7784" i="8"/>
  <c r="M7784" i="8" s="1"/>
  <c r="F7784" i="8"/>
  <c r="K7784" i="8" s="1"/>
  <c r="G7764" i="8"/>
  <c r="L7764" i="8" s="1"/>
  <c r="J7764" i="8"/>
  <c r="O7764" i="8" s="1"/>
  <c r="I7764" i="8"/>
  <c r="N7764" i="8" s="1"/>
  <c r="H7764" i="8"/>
  <c r="M7764" i="8" s="1"/>
  <c r="F7764" i="8"/>
  <c r="K7764" i="8" s="1"/>
  <c r="J7743" i="8"/>
  <c r="O7743" i="8" s="1"/>
  <c r="I7743" i="8"/>
  <c r="N7743" i="8" s="1"/>
  <c r="H7743" i="8"/>
  <c r="M7743" i="8" s="1"/>
  <c r="F7743" i="8"/>
  <c r="K7743" i="8" s="1"/>
  <c r="G7743" i="8"/>
  <c r="L7743" i="8" s="1"/>
  <c r="H7721" i="8"/>
  <c r="M7721" i="8" s="1"/>
  <c r="G7721" i="8"/>
  <c r="L7721" i="8" s="1"/>
  <c r="F7721" i="8"/>
  <c r="K7721" i="8" s="1"/>
  <c r="J7721" i="8"/>
  <c r="O7721" i="8" s="1"/>
  <c r="I7721" i="8"/>
  <c r="N7721" i="8" s="1"/>
  <c r="J7702" i="8"/>
  <c r="O7702" i="8" s="1"/>
  <c r="I7702" i="8"/>
  <c r="N7702" i="8" s="1"/>
  <c r="H7702" i="8"/>
  <c r="M7702" i="8" s="1"/>
  <c r="G7702" i="8"/>
  <c r="L7702" i="8" s="1"/>
  <c r="F7702" i="8"/>
  <c r="K7702" i="8" s="1"/>
  <c r="G7680" i="8"/>
  <c r="L7680" i="8" s="1"/>
  <c r="H7680" i="8"/>
  <c r="M7680" i="8" s="1"/>
  <c r="J7680" i="8"/>
  <c r="O7680" i="8" s="1"/>
  <c r="I7680" i="8"/>
  <c r="N7680" i="8" s="1"/>
  <c r="F7680" i="8"/>
  <c r="K7680" i="8" s="1"/>
  <c r="J7662" i="8"/>
  <c r="O7662" i="8" s="1"/>
  <c r="I7662" i="8"/>
  <c r="N7662" i="8" s="1"/>
  <c r="H7662" i="8"/>
  <c r="M7662" i="8" s="1"/>
  <c r="G7662" i="8"/>
  <c r="L7662" i="8" s="1"/>
  <c r="F7662" i="8"/>
  <c r="K7662" i="8" s="1"/>
  <c r="J7642" i="8"/>
  <c r="O7642" i="8" s="1"/>
  <c r="I7642" i="8"/>
  <c r="N7642" i="8" s="1"/>
  <c r="H7642" i="8"/>
  <c r="M7642" i="8" s="1"/>
  <c r="G7642" i="8"/>
  <c r="L7642" i="8" s="1"/>
  <c r="F7642" i="8"/>
  <c r="K7642" i="8" s="1"/>
  <c r="I7622" i="8"/>
  <c r="N7622" i="8" s="1"/>
  <c r="H7622" i="8"/>
  <c r="M7622" i="8" s="1"/>
  <c r="G7622" i="8"/>
  <c r="L7622" i="8" s="1"/>
  <c r="F7622" i="8"/>
  <c r="K7622" i="8" s="1"/>
  <c r="J7622" i="8"/>
  <c r="O7622" i="8" s="1"/>
  <c r="G7602" i="8"/>
  <c r="L7602" i="8" s="1"/>
  <c r="F7602" i="8"/>
  <c r="K7602" i="8" s="1"/>
  <c r="I7602" i="8"/>
  <c r="N7602" i="8" s="1"/>
  <c r="J7602" i="8"/>
  <c r="O7602" i="8" s="1"/>
  <c r="H7602" i="8"/>
  <c r="M7602" i="8" s="1"/>
  <c r="J7582" i="8"/>
  <c r="O7582" i="8" s="1"/>
  <c r="I7582" i="8"/>
  <c r="N7582" i="8" s="1"/>
  <c r="H7582" i="8"/>
  <c r="M7582" i="8" s="1"/>
  <c r="G7582" i="8"/>
  <c r="L7582" i="8" s="1"/>
  <c r="F7582" i="8"/>
  <c r="K7582" i="8" s="1"/>
  <c r="J7562" i="8"/>
  <c r="O7562" i="8" s="1"/>
  <c r="I7562" i="8"/>
  <c r="N7562" i="8" s="1"/>
  <c r="H7562" i="8"/>
  <c r="M7562" i="8" s="1"/>
  <c r="G7562" i="8"/>
  <c r="L7562" i="8" s="1"/>
  <c r="F7562" i="8"/>
  <c r="K7562" i="8" s="1"/>
  <c r="F7543" i="8"/>
  <c r="K7543" i="8" s="1"/>
  <c r="J7543" i="8"/>
  <c r="O7543" i="8" s="1"/>
  <c r="I7543" i="8"/>
  <c r="N7543" i="8" s="1"/>
  <c r="H7543" i="8"/>
  <c r="M7543" i="8" s="1"/>
  <c r="G7543" i="8"/>
  <c r="L7543" i="8" s="1"/>
  <c r="F7523" i="8"/>
  <c r="K7523" i="8" s="1"/>
  <c r="J7523" i="8"/>
  <c r="O7523" i="8" s="1"/>
  <c r="I7523" i="8"/>
  <c r="N7523" i="8" s="1"/>
  <c r="H7523" i="8"/>
  <c r="M7523" i="8" s="1"/>
  <c r="G7523" i="8"/>
  <c r="L7523" i="8" s="1"/>
  <c r="F7503" i="8"/>
  <c r="K7503" i="8" s="1"/>
  <c r="J7503" i="8"/>
  <c r="O7503" i="8" s="1"/>
  <c r="G7503" i="8"/>
  <c r="L7503" i="8" s="1"/>
  <c r="H7503" i="8"/>
  <c r="M7503" i="8" s="1"/>
  <c r="I7503" i="8"/>
  <c r="N7503" i="8" s="1"/>
  <c r="I7482" i="8"/>
  <c r="N7482" i="8" s="1"/>
  <c r="G7482" i="8"/>
  <c r="L7482" i="8" s="1"/>
  <c r="F7482" i="8"/>
  <c r="K7482" i="8" s="1"/>
  <c r="J7482" i="8"/>
  <c r="O7482" i="8" s="1"/>
  <c r="H7482" i="8"/>
  <c r="M7482" i="8" s="1"/>
  <c r="H7464" i="8"/>
  <c r="M7464" i="8" s="1"/>
  <c r="J7464" i="8"/>
  <c r="O7464" i="8" s="1"/>
  <c r="I7464" i="8"/>
  <c r="N7464" i="8" s="1"/>
  <c r="G7464" i="8"/>
  <c r="L7464" i="8" s="1"/>
  <c r="F7464" i="8"/>
  <c r="K7464" i="8" s="1"/>
  <c r="I7440" i="8"/>
  <c r="N7440" i="8" s="1"/>
  <c r="J7440" i="8"/>
  <c r="O7440" i="8" s="1"/>
  <c r="F7440" i="8"/>
  <c r="K7440" i="8" s="1"/>
  <c r="H7440" i="8"/>
  <c r="M7440" i="8" s="1"/>
  <c r="G7440" i="8"/>
  <c r="L7440" i="8" s="1"/>
  <c r="H7423" i="8"/>
  <c r="M7423" i="8" s="1"/>
  <c r="G7423" i="8"/>
  <c r="L7423" i="8" s="1"/>
  <c r="F7423" i="8"/>
  <c r="K7423" i="8" s="1"/>
  <c r="J7423" i="8"/>
  <c r="O7423" i="8" s="1"/>
  <c r="I7423" i="8"/>
  <c r="N7423" i="8" s="1"/>
  <c r="H7403" i="8"/>
  <c r="M7403" i="8" s="1"/>
  <c r="G7403" i="8"/>
  <c r="L7403" i="8" s="1"/>
  <c r="F7403" i="8"/>
  <c r="K7403" i="8" s="1"/>
  <c r="J7403" i="8"/>
  <c r="O7403" i="8" s="1"/>
  <c r="I7403" i="8"/>
  <c r="N7403" i="8" s="1"/>
  <c r="I7380" i="8"/>
  <c r="N7380" i="8" s="1"/>
  <c r="G7380" i="8"/>
  <c r="L7380" i="8" s="1"/>
  <c r="F7380" i="8"/>
  <c r="K7380" i="8" s="1"/>
  <c r="J7380" i="8"/>
  <c r="O7380" i="8" s="1"/>
  <c r="H7380" i="8"/>
  <c r="M7380" i="8" s="1"/>
  <c r="I7360" i="8"/>
  <c r="N7360" i="8" s="1"/>
  <c r="J7360" i="8"/>
  <c r="O7360" i="8" s="1"/>
  <c r="H7360" i="8"/>
  <c r="M7360" i="8" s="1"/>
  <c r="G7360" i="8"/>
  <c r="L7360" i="8" s="1"/>
  <c r="F7360" i="8"/>
  <c r="K7360" i="8" s="1"/>
  <c r="H7343" i="8"/>
  <c r="M7343" i="8" s="1"/>
  <c r="G7343" i="8"/>
  <c r="L7343" i="8" s="1"/>
  <c r="F7343" i="8"/>
  <c r="K7343" i="8" s="1"/>
  <c r="J7343" i="8"/>
  <c r="O7343" i="8" s="1"/>
  <c r="I7343" i="8"/>
  <c r="N7343" i="8" s="1"/>
  <c r="I7320" i="8"/>
  <c r="N7320" i="8" s="1"/>
  <c r="J7320" i="8"/>
  <c r="O7320" i="8" s="1"/>
  <c r="H7320" i="8"/>
  <c r="M7320" i="8" s="1"/>
  <c r="G7320" i="8"/>
  <c r="L7320" i="8" s="1"/>
  <c r="F7320" i="8"/>
  <c r="K7320" i="8" s="1"/>
  <c r="F7301" i="8"/>
  <c r="K7301" i="8" s="1"/>
  <c r="H7301" i="8"/>
  <c r="M7301" i="8" s="1"/>
  <c r="J7301" i="8"/>
  <c r="O7301" i="8" s="1"/>
  <c r="I7301" i="8"/>
  <c r="N7301" i="8" s="1"/>
  <c r="G7301" i="8"/>
  <c r="L7301" i="8" s="1"/>
  <c r="G7282" i="8"/>
  <c r="L7282" i="8" s="1"/>
  <c r="F7282" i="8"/>
  <c r="K7282" i="8" s="1"/>
  <c r="J7282" i="8"/>
  <c r="O7282" i="8" s="1"/>
  <c r="I7282" i="8"/>
  <c r="N7282" i="8" s="1"/>
  <c r="H7282" i="8"/>
  <c r="M7282" i="8" s="1"/>
  <c r="G7262" i="8"/>
  <c r="L7262" i="8" s="1"/>
  <c r="F7262" i="8"/>
  <c r="K7262" i="8" s="1"/>
  <c r="I7262" i="8"/>
  <c r="N7262" i="8" s="1"/>
  <c r="J7262" i="8"/>
  <c r="O7262" i="8" s="1"/>
  <c r="H7262" i="8"/>
  <c r="M7262" i="8" s="1"/>
  <c r="J7243" i="8"/>
  <c r="O7243" i="8" s="1"/>
  <c r="I7243" i="8"/>
  <c r="N7243" i="8" s="1"/>
  <c r="H7243" i="8"/>
  <c r="M7243" i="8" s="1"/>
  <c r="G7243" i="8"/>
  <c r="L7243" i="8" s="1"/>
  <c r="F7243" i="8"/>
  <c r="K7243" i="8" s="1"/>
  <c r="J7221" i="8"/>
  <c r="O7221" i="8" s="1"/>
  <c r="F7221" i="8"/>
  <c r="K7221" i="8" s="1"/>
  <c r="G7221" i="8"/>
  <c r="L7221" i="8" s="1"/>
  <c r="I7221" i="8"/>
  <c r="N7221" i="8" s="1"/>
  <c r="H7221" i="8"/>
  <c r="M7221" i="8" s="1"/>
  <c r="J7204" i="8"/>
  <c r="O7204" i="8" s="1"/>
  <c r="I7204" i="8"/>
  <c r="N7204" i="8" s="1"/>
  <c r="H7204" i="8"/>
  <c r="M7204" i="8" s="1"/>
  <c r="G7204" i="8"/>
  <c r="L7204" i="8" s="1"/>
  <c r="F7204" i="8"/>
  <c r="K7204" i="8" s="1"/>
  <c r="G7182" i="8"/>
  <c r="L7182" i="8" s="1"/>
  <c r="F7182" i="8"/>
  <c r="K7182" i="8" s="1"/>
  <c r="J7182" i="8"/>
  <c r="O7182" i="8" s="1"/>
  <c r="I7182" i="8"/>
  <c r="N7182" i="8" s="1"/>
  <c r="H7182" i="8"/>
  <c r="M7182" i="8" s="1"/>
  <c r="G7162" i="8"/>
  <c r="L7162" i="8" s="1"/>
  <c r="F7162" i="8"/>
  <c r="K7162" i="8" s="1"/>
  <c r="I7162" i="8"/>
  <c r="N7162" i="8" s="1"/>
  <c r="J7162" i="8"/>
  <c r="O7162" i="8" s="1"/>
  <c r="H7162" i="8"/>
  <c r="M7162" i="8" s="1"/>
  <c r="J7140" i="8"/>
  <c r="O7140" i="8" s="1"/>
  <c r="I7140" i="8"/>
  <c r="N7140" i="8" s="1"/>
  <c r="H7140" i="8"/>
  <c r="M7140" i="8" s="1"/>
  <c r="G7140" i="8"/>
  <c r="L7140" i="8" s="1"/>
  <c r="F7140" i="8"/>
  <c r="K7140" i="8" s="1"/>
  <c r="G7121" i="8"/>
  <c r="L7121" i="8" s="1"/>
  <c r="J7121" i="8"/>
  <c r="O7121" i="8" s="1"/>
  <c r="I7121" i="8"/>
  <c r="N7121" i="8" s="1"/>
  <c r="H7121" i="8"/>
  <c r="M7121" i="8" s="1"/>
  <c r="F7121" i="8"/>
  <c r="K7121" i="8" s="1"/>
  <c r="H7100" i="8"/>
  <c r="M7100" i="8" s="1"/>
  <c r="J7100" i="8"/>
  <c r="O7100" i="8" s="1"/>
  <c r="I7100" i="8"/>
  <c r="N7100" i="8" s="1"/>
  <c r="G7100" i="8"/>
  <c r="L7100" i="8" s="1"/>
  <c r="F7100" i="8"/>
  <c r="K7100" i="8" s="1"/>
  <c r="J7080" i="8"/>
  <c r="O7080" i="8" s="1"/>
  <c r="I7080" i="8"/>
  <c r="N7080" i="8" s="1"/>
  <c r="H7080" i="8"/>
  <c r="M7080" i="8" s="1"/>
  <c r="G7080" i="8"/>
  <c r="L7080" i="8" s="1"/>
  <c r="F7080" i="8"/>
  <c r="K7080" i="8" s="1"/>
  <c r="G7065" i="8"/>
  <c r="L7065" i="8" s="1"/>
  <c r="J7065" i="8"/>
  <c r="O7065" i="8" s="1"/>
  <c r="I7065" i="8"/>
  <c r="N7065" i="8" s="1"/>
  <c r="H7065" i="8"/>
  <c r="M7065" i="8" s="1"/>
  <c r="F7065" i="8"/>
  <c r="K7065" i="8" s="1"/>
  <c r="J7044" i="8"/>
  <c r="O7044" i="8" s="1"/>
  <c r="I7044" i="8"/>
  <c r="N7044" i="8" s="1"/>
  <c r="H7044" i="8"/>
  <c r="M7044" i="8" s="1"/>
  <c r="G7044" i="8"/>
  <c r="L7044" i="8" s="1"/>
  <c r="F7044" i="8"/>
  <c r="K7044" i="8" s="1"/>
  <c r="J7020" i="8"/>
  <c r="O7020" i="8" s="1"/>
  <c r="I7020" i="8"/>
  <c r="N7020" i="8" s="1"/>
  <c r="H7020" i="8"/>
  <c r="M7020" i="8" s="1"/>
  <c r="G7020" i="8"/>
  <c r="L7020" i="8" s="1"/>
  <c r="F7020" i="8"/>
  <c r="K7020" i="8" s="1"/>
  <c r="H7000" i="8"/>
  <c r="M7000" i="8" s="1"/>
  <c r="I7000" i="8"/>
  <c r="N7000" i="8" s="1"/>
  <c r="J7000" i="8"/>
  <c r="O7000" i="8" s="1"/>
  <c r="G7000" i="8"/>
  <c r="L7000" i="8" s="1"/>
  <c r="F7000" i="8"/>
  <c r="K7000" i="8" s="1"/>
  <c r="H6982" i="8"/>
  <c r="M6982" i="8" s="1"/>
  <c r="G6982" i="8"/>
  <c r="L6982" i="8" s="1"/>
  <c r="F6982" i="8"/>
  <c r="K6982" i="8" s="1"/>
  <c r="J6982" i="8"/>
  <c r="O6982" i="8" s="1"/>
  <c r="I6982" i="8"/>
  <c r="N6982" i="8" s="1"/>
  <c r="F6960" i="8"/>
  <c r="K6960" i="8" s="1"/>
  <c r="J6960" i="8"/>
  <c r="O6960" i="8" s="1"/>
  <c r="I6960" i="8"/>
  <c r="N6960" i="8" s="1"/>
  <c r="H6960" i="8"/>
  <c r="M6960" i="8" s="1"/>
  <c r="G6960" i="8"/>
  <c r="L6960" i="8" s="1"/>
  <c r="J6943" i="8"/>
  <c r="O6943" i="8" s="1"/>
  <c r="I6943" i="8"/>
  <c r="N6943" i="8" s="1"/>
  <c r="H6943" i="8"/>
  <c r="M6943" i="8" s="1"/>
  <c r="G6943" i="8"/>
  <c r="L6943" i="8" s="1"/>
  <c r="F6943" i="8"/>
  <c r="K6943" i="8" s="1"/>
  <c r="J6920" i="8"/>
  <c r="O6920" i="8" s="1"/>
  <c r="I6920" i="8"/>
  <c r="N6920" i="8" s="1"/>
  <c r="H6920" i="8"/>
  <c r="M6920" i="8" s="1"/>
  <c r="G6920" i="8"/>
  <c r="L6920" i="8" s="1"/>
  <c r="F6920" i="8"/>
  <c r="K6920" i="8" s="1"/>
  <c r="H6902" i="8"/>
  <c r="M6902" i="8" s="1"/>
  <c r="G6902" i="8"/>
  <c r="L6902" i="8" s="1"/>
  <c r="F6902" i="8"/>
  <c r="K6902" i="8" s="1"/>
  <c r="J6902" i="8"/>
  <c r="O6902" i="8" s="1"/>
  <c r="I6902" i="8"/>
  <c r="N6902" i="8" s="1"/>
  <c r="H6880" i="8"/>
  <c r="M6880" i="8" s="1"/>
  <c r="I6880" i="8"/>
  <c r="N6880" i="8" s="1"/>
  <c r="J6880" i="8"/>
  <c r="O6880" i="8" s="1"/>
  <c r="G6880" i="8"/>
  <c r="L6880" i="8" s="1"/>
  <c r="F6880" i="8"/>
  <c r="K6880" i="8" s="1"/>
  <c r="G6861" i="8"/>
  <c r="L6861" i="8" s="1"/>
  <c r="J6861" i="8"/>
  <c r="O6861" i="8" s="1"/>
  <c r="I6861" i="8"/>
  <c r="N6861" i="8" s="1"/>
  <c r="H6861" i="8"/>
  <c r="M6861" i="8" s="1"/>
  <c r="F6861" i="8"/>
  <c r="K6861" i="8" s="1"/>
  <c r="J6844" i="8"/>
  <c r="O6844" i="8" s="1"/>
  <c r="I6844" i="8"/>
  <c r="N6844" i="8" s="1"/>
  <c r="H6844" i="8"/>
  <c r="M6844" i="8" s="1"/>
  <c r="G6844" i="8"/>
  <c r="L6844" i="8" s="1"/>
  <c r="F6844" i="8"/>
  <c r="K6844" i="8" s="1"/>
  <c r="J6820" i="8"/>
  <c r="O6820" i="8" s="1"/>
  <c r="I6820" i="8"/>
  <c r="N6820" i="8" s="1"/>
  <c r="H6820" i="8"/>
  <c r="M6820" i="8" s="1"/>
  <c r="G6820" i="8"/>
  <c r="L6820" i="8" s="1"/>
  <c r="F6820" i="8"/>
  <c r="K6820" i="8" s="1"/>
  <c r="H6802" i="8"/>
  <c r="M6802" i="8" s="1"/>
  <c r="G6802" i="8"/>
  <c r="L6802" i="8" s="1"/>
  <c r="F6802" i="8"/>
  <c r="K6802" i="8" s="1"/>
  <c r="J6802" i="8"/>
  <c r="O6802" i="8" s="1"/>
  <c r="I6802" i="8"/>
  <c r="N6802" i="8" s="1"/>
  <c r="G6785" i="8"/>
  <c r="L6785" i="8" s="1"/>
  <c r="J6785" i="8"/>
  <c r="O6785" i="8" s="1"/>
  <c r="I6785" i="8"/>
  <c r="N6785" i="8" s="1"/>
  <c r="H6785" i="8"/>
  <c r="M6785" i="8" s="1"/>
  <c r="F6785" i="8"/>
  <c r="K6785" i="8" s="1"/>
  <c r="F6760" i="8"/>
  <c r="K6760" i="8" s="1"/>
  <c r="J6760" i="8"/>
  <c r="O6760" i="8" s="1"/>
  <c r="I6760" i="8"/>
  <c r="N6760" i="8" s="1"/>
  <c r="H6760" i="8"/>
  <c r="M6760" i="8" s="1"/>
  <c r="G6760" i="8"/>
  <c r="L6760" i="8" s="1"/>
  <c r="J6744" i="8"/>
  <c r="O6744" i="8" s="1"/>
  <c r="I6744" i="8"/>
  <c r="N6744" i="8" s="1"/>
  <c r="H6744" i="8"/>
  <c r="M6744" i="8" s="1"/>
  <c r="G6744" i="8"/>
  <c r="L6744" i="8" s="1"/>
  <c r="F6744" i="8"/>
  <c r="K6744" i="8" s="1"/>
  <c r="J6724" i="8"/>
  <c r="O6724" i="8" s="1"/>
  <c r="I6724" i="8"/>
  <c r="N6724" i="8" s="1"/>
  <c r="H6724" i="8"/>
  <c r="M6724" i="8" s="1"/>
  <c r="G6724" i="8"/>
  <c r="L6724" i="8" s="1"/>
  <c r="F6724" i="8"/>
  <c r="K6724" i="8" s="1"/>
  <c r="H6700" i="8"/>
  <c r="M6700" i="8" s="1"/>
  <c r="I6700" i="8"/>
  <c r="N6700" i="8" s="1"/>
  <c r="J6700" i="8"/>
  <c r="O6700" i="8" s="1"/>
  <c r="G6700" i="8"/>
  <c r="L6700" i="8" s="1"/>
  <c r="F6700" i="8"/>
  <c r="K6700" i="8" s="1"/>
  <c r="G6685" i="8"/>
  <c r="L6685" i="8" s="1"/>
  <c r="J6685" i="8"/>
  <c r="O6685" i="8" s="1"/>
  <c r="I6685" i="8"/>
  <c r="N6685" i="8" s="1"/>
  <c r="H6685" i="8"/>
  <c r="M6685" i="8" s="1"/>
  <c r="F6685" i="8"/>
  <c r="K6685" i="8" s="1"/>
  <c r="F6660" i="8"/>
  <c r="K6660" i="8" s="1"/>
  <c r="J6660" i="8"/>
  <c r="O6660" i="8" s="1"/>
  <c r="I6660" i="8"/>
  <c r="N6660" i="8" s="1"/>
  <c r="H6660" i="8"/>
  <c r="M6660" i="8" s="1"/>
  <c r="G6660" i="8"/>
  <c r="L6660" i="8" s="1"/>
  <c r="J6643" i="8"/>
  <c r="O6643" i="8" s="1"/>
  <c r="I6643" i="8"/>
  <c r="N6643" i="8" s="1"/>
  <c r="H6643" i="8"/>
  <c r="M6643" i="8" s="1"/>
  <c r="G6643" i="8"/>
  <c r="L6643" i="8" s="1"/>
  <c r="F6643" i="8"/>
  <c r="K6643" i="8" s="1"/>
  <c r="J6620" i="8"/>
  <c r="O6620" i="8" s="1"/>
  <c r="I6620" i="8"/>
  <c r="N6620" i="8" s="1"/>
  <c r="H6620" i="8"/>
  <c r="M6620" i="8" s="1"/>
  <c r="G6620" i="8"/>
  <c r="L6620" i="8" s="1"/>
  <c r="F6620" i="8"/>
  <c r="K6620" i="8" s="1"/>
  <c r="H6600" i="8"/>
  <c r="M6600" i="8" s="1"/>
  <c r="J6600" i="8"/>
  <c r="O6600" i="8" s="1"/>
  <c r="I6600" i="8"/>
  <c r="N6600" i="8" s="1"/>
  <c r="G6600" i="8"/>
  <c r="L6600" i="8" s="1"/>
  <c r="F6600" i="8"/>
  <c r="K6600" i="8" s="1"/>
  <c r="I6581" i="8"/>
  <c r="N6581" i="8" s="1"/>
  <c r="H6581" i="8"/>
  <c r="M6581" i="8" s="1"/>
  <c r="G6581" i="8"/>
  <c r="L6581" i="8" s="1"/>
  <c r="F6581" i="8"/>
  <c r="K6581" i="8" s="1"/>
  <c r="J6581" i="8"/>
  <c r="O6581" i="8" s="1"/>
  <c r="I6561" i="8"/>
  <c r="N6561" i="8" s="1"/>
  <c r="H6561" i="8"/>
  <c r="M6561" i="8" s="1"/>
  <c r="G6561" i="8"/>
  <c r="L6561" i="8" s="1"/>
  <c r="F6561" i="8"/>
  <c r="K6561" i="8" s="1"/>
  <c r="J6561" i="8"/>
  <c r="O6561" i="8" s="1"/>
  <c r="J6542" i="8"/>
  <c r="O6542" i="8" s="1"/>
  <c r="I6542" i="8"/>
  <c r="N6542" i="8" s="1"/>
  <c r="H6542" i="8"/>
  <c r="M6542" i="8" s="1"/>
  <c r="G6542" i="8"/>
  <c r="L6542" i="8" s="1"/>
  <c r="F6542" i="8"/>
  <c r="K6542" i="8" s="1"/>
  <c r="I6521" i="8"/>
  <c r="N6521" i="8" s="1"/>
  <c r="H6521" i="8"/>
  <c r="M6521" i="8" s="1"/>
  <c r="G6521" i="8"/>
  <c r="L6521" i="8" s="1"/>
  <c r="F6521" i="8"/>
  <c r="K6521" i="8" s="1"/>
  <c r="J6521" i="8"/>
  <c r="O6521" i="8" s="1"/>
  <c r="J6505" i="8"/>
  <c r="O6505" i="8" s="1"/>
  <c r="I6505" i="8"/>
  <c r="N6505" i="8" s="1"/>
  <c r="H6505" i="8"/>
  <c r="M6505" i="8" s="1"/>
  <c r="G6505" i="8"/>
  <c r="L6505" i="8" s="1"/>
  <c r="F6505" i="8"/>
  <c r="K6505" i="8" s="1"/>
  <c r="I6481" i="8"/>
  <c r="N6481" i="8" s="1"/>
  <c r="H6481" i="8"/>
  <c r="M6481" i="8" s="1"/>
  <c r="G6481" i="8"/>
  <c r="L6481" i="8" s="1"/>
  <c r="F6481" i="8"/>
  <c r="K6481" i="8" s="1"/>
  <c r="J6481" i="8"/>
  <c r="O6481" i="8" s="1"/>
  <c r="J6462" i="8"/>
  <c r="O6462" i="8" s="1"/>
  <c r="I6462" i="8"/>
  <c r="N6462" i="8" s="1"/>
  <c r="H6462" i="8"/>
  <c r="M6462" i="8" s="1"/>
  <c r="G6462" i="8"/>
  <c r="L6462" i="8" s="1"/>
  <c r="F6462" i="8"/>
  <c r="K6462" i="8" s="1"/>
  <c r="J6443" i="8"/>
  <c r="O6443" i="8" s="1"/>
  <c r="I6443" i="8"/>
  <c r="N6443" i="8" s="1"/>
  <c r="H6443" i="8"/>
  <c r="M6443" i="8" s="1"/>
  <c r="G6443" i="8"/>
  <c r="L6443" i="8" s="1"/>
  <c r="F6443" i="8"/>
  <c r="K6443" i="8" s="1"/>
  <c r="I6421" i="8"/>
  <c r="N6421" i="8" s="1"/>
  <c r="H6421" i="8"/>
  <c r="M6421" i="8" s="1"/>
  <c r="G6421" i="8"/>
  <c r="L6421" i="8" s="1"/>
  <c r="F6421" i="8"/>
  <c r="K6421" i="8" s="1"/>
  <c r="J6421" i="8"/>
  <c r="O6421" i="8" s="1"/>
  <c r="I6401" i="8"/>
  <c r="N6401" i="8" s="1"/>
  <c r="H6401" i="8"/>
  <c r="M6401" i="8" s="1"/>
  <c r="G6401" i="8"/>
  <c r="L6401" i="8" s="1"/>
  <c r="F6401" i="8"/>
  <c r="K6401" i="8" s="1"/>
  <c r="J6401" i="8"/>
  <c r="O6401" i="8" s="1"/>
  <c r="J6383" i="8"/>
  <c r="O6383" i="8" s="1"/>
  <c r="I6383" i="8"/>
  <c r="N6383" i="8" s="1"/>
  <c r="F6383" i="8"/>
  <c r="K6383" i="8" s="1"/>
  <c r="H6383" i="8"/>
  <c r="M6383" i="8" s="1"/>
  <c r="G6383" i="8"/>
  <c r="L6383" i="8" s="1"/>
  <c r="H6364" i="8"/>
  <c r="M6364" i="8" s="1"/>
  <c r="J6364" i="8"/>
  <c r="O6364" i="8" s="1"/>
  <c r="I6364" i="8"/>
  <c r="N6364" i="8" s="1"/>
  <c r="G6364" i="8"/>
  <c r="L6364" i="8" s="1"/>
  <c r="F6364" i="8"/>
  <c r="K6364" i="8" s="1"/>
  <c r="F6340" i="8"/>
  <c r="K6340" i="8" s="1"/>
  <c r="H6340" i="8"/>
  <c r="M6340" i="8" s="1"/>
  <c r="I6340" i="8"/>
  <c r="N6340" i="8" s="1"/>
  <c r="J6340" i="8"/>
  <c r="O6340" i="8" s="1"/>
  <c r="G6340" i="8"/>
  <c r="L6340" i="8" s="1"/>
  <c r="J6323" i="8"/>
  <c r="O6323" i="8" s="1"/>
  <c r="I6323" i="8"/>
  <c r="N6323" i="8" s="1"/>
  <c r="H6323" i="8"/>
  <c r="M6323" i="8" s="1"/>
  <c r="G6323" i="8"/>
  <c r="L6323" i="8" s="1"/>
  <c r="F6323" i="8"/>
  <c r="K6323" i="8" s="1"/>
  <c r="H6304" i="8"/>
  <c r="M6304" i="8" s="1"/>
  <c r="I6304" i="8"/>
  <c r="N6304" i="8" s="1"/>
  <c r="J6304" i="8"/>
  <c r="O6304" i="8" s="1"/>
  <c r="F6304" i="8"/>
  <c r="K6304" i="8" s="1"/>
  <c r="G6304" i="8"/>
  <c r="L6304" i="8" s="1"/>
  <c r="I6283" i="8"/>
  <c r="N6283" i="8" s="1"/>
  <c r="J6283" i="8"/>
  <c r="O6283" i="8" s="1"/>
  <c r="H6283" i="8"/>
  <c r="M6283" i="8" s="1"/>
  <c r="G6283" i="8"/>
  <c r="L6283" i="8" s="1"/>
  <c r="F6283" i="8"/>
  <c r="K6283" i="8" s="1"/>
  <c r="I6263" i="8"/>
  <c r="N6263" i="8" s="1"/>
  <c r="J6263" i="8"/>
  <c r="O6263" i="8" s="1"/>
  <c r="H6263" i="8"/>
  <c r="M6263" i="8" s="1"/>
  <c r="G6263" i="8"/>
  <c r="L6263" i="8" s="1"/>
  <c r="F6263" i="8"/>
  <c r="K6263" i="8" s="1"/>
  <c r="G6244" i="8"/>
  <c r="L6244" i="8" s="1"/>
  <c r="J6244" i="8"/>
  <c r="O6244" i="8" s="1"/>
  <c r="I6244" i="8"/>
  <c r="N6244" i="8" s="1"/>
  <c r="H6244" i="8"/>
  <c r="M6244" i="8" s="1"/>
  <c r="F6244" i="8"/>
  <c r="K6244" i="8" s="1"/>
  <c r="J6222" i="8"/>
  <c r="O6222" i="8" s="1"/>
  <c r="I6222" i="8"/>
  <c r="N6222" i="8" s="1"/>
  <c r="H6222" i="8"/>
  <c r="M6222" i="8" s="1"/>
  <c r="G6222" i="8"/>
  <c r="L6222" i="8" s="1"/>
  <c r="F6222" i="8"/>
  <c r="K6222" i="8" s="1"/>
  <c r="H6203" i="8"/>
  <c r="M6203" i="8" s="1"/>
  <c r="J6203" i="8"/>
  <c r="O6203" i="8" s="1"/>
  <c r="I6203" i="8"/>
  <c r="N6203" i="8" s="1"/>
  <c r="G6203" i="8"/>
  <c r="L6203" i="8" s="1"/>
  <c r="F6203" i="8"/>
  <c r="K6203" i="8" s="1"/>
  <c r="H6183" i="8"/>
  <c r="M6183" i="8" s="1"/>
  <c r="G6183" i="8"/>
  <c r="L6183" i="8" s="1"/>
  <c r="J6183" i="8"/>
  <c r="O6183" i="8" s="1"/>
  <c r="I6183" i="8"/>
  <c r="N6183" i="8" s="1"/>
  <c r="F6183" i="8"/>
  <c r="K6183" i="8" s="1"/>
  <c r="H6163" i="8"/>
  <c r="M6163" i="8" s="1"/>
  <c r="G6163" i="8"/>
  <c r="L6163" i="8" s="1"/>
  <c r="F6163" i="8"/>
  <c r="K6163" i="8" s="1"/>
  <c r="J6163" i="8"/>
  <c r="O6163" i="8" s="1"/>
  <c r="I6163" i="8"/>
  <c r="N6163" i="8" s="1"/>
  <c r="J6141" i="8"/>
  <c r="O6141" i="8" s="1"/>
  <c r="F6141" i="8"/>
  <c r="K6141" i="8" s="1"/>
  <c r="I6141" i="8"/>
  <c r="N6141" i="8" s="1"/>
  <c r="H6141" i="8"/>
  <c r="M6141" i="8" s="1"/>
  <c r="G6141" i="8"/>
  <c r="L6141" i="8" s="1"/>
  <c r="H6123" i="8"/>
  <c r="M6123" i="8" s="1"/>
  <c r="J6123" i="8"/>
  <c r="O6123" i="8" s="1"/>
  <c r="G6123" i="8"/>
  <c r="L6123" i="8" s="1"/>
  <c r="F6123" i="8"/>
  <c r="K6123" i="8" s="1"/>
  <c r="I6123" i="8"/>
  <c r="N6123" i="8" s="1"/>
  <c r="J6101" i="8"/>
  <c r="O6101" i="8" s="1"/>
  <c r="F6101" i="8"/>
  <c r="K6101" i="8" s="1"/>
  <c r="I6101" i="8"/>
  <c r="N6101" i="8" s="1"/>
  <c r="H6101" i="8"/>
  <c r="M6101" i="8" s="1"/>
  <c r="G6101" i="8"/>
  <c r="L6101" i="8" s="1"/>
  <c r="G6082" i="8"/>
  <c r="L6082" i="8" s="1"/>
  <c r="F6082" i="8"/>
  <c r="K6082" i="8" s="1"/>
  <c r="J6082" i="8"/>
  <c r="O6082" i="8" s="1"/>
  <c r="I6082" i="8"/>
  <c r="N6082" i="8" s="1"/>
  <c r="H6082" i="8"/>
  <c r="M6082" i="8" s="1"/>
  <c r="H6063" i="8"/>
  <c r="M6063" i="8" s="1"/>
  <c r="G6063" i="8"/>
  <c r="L6063" i="8" s="1"/>
  <c r="I6063" i="8"/>
  <c r="N6063" i="8" s="1"/>
  <c r="J6063" i="8"/>
  <c r="O6063" i="8" s="1"/>
  <c r="F6063" i="8"/>
  <c r="K6063" i="8" s="1"/>
  <c r="J6041" i="8"/>
  <c r="O6041" i="8" s="1"/>
  <c r="I6041" i="8"/>
  <c r="N6041" i="8" s="1"/>
  <c r="H6041" i="8"/>
  <c r="M6041" i="8" s="1"/>
  <c r="G6041" i="8"/>
  <c r="L6041" i="8" s="1"/>
  <c r="F6041" i="8"/>
  <c r="K6041" i="8" s="1"/>
  <c r="G6022" i="8"/>
  <c r="L6022" i="8" s="1"/>
  <c r="J6022" i="8"/>
  <c r="O6022" i="8" s="1"/>
  <c r="I6022" i="8"/>
  <c r="N6022" i="8" s="1"/>
  <c r="H6022" i="8"/>
  <c r="M6022" i="8" s="1"/>
  <c r="F6022" i="8"/>
  <c r="K6022" i="8" s="1"/>
  <c r="G6004" i="8"/>
  <c r="L6004" i="8" s="1"/>
  <c r="J6004" i="8"/>
  <c r="O6004" i="8" s="1"/>
  <c r="H6004" i="8"/>
  <c r="M6004" i="8" s="1"/>
  <c r="F6004" i="8"/>
  <c r="K6004" i="8" s="1"/>
  <c r="I6004" i="8"/>
  <c r="N6004" i="8" s="1"/>
  <c r="J5981" i="8"/>
  <c r="O5981" i="8" s="1"/>
  <c r="I5981" i="8"/>
  <c r="N5981" i="8" s="1"/>
  <c r="H5981" i="8"/>
  <c r="M5981" i="8" s="1"/>
  <c r="G5981" i="8"/>
  <c r="L5981" i="8" s="1"/>
  <c r="F5981" i="8"/>
  <c r="K5981" i="8" s="1"/>
  <c r="H5961" i="8"/>
  <c r="M5961" i="8" s="1"/>
  <c r="J5961" i="8"/>
  <c r="O5961" i="8" s="1"/>
  <c r="I5961" i="8"/>
  <c r="N5961" i="8" s="1"/>
  <c r="G5961" i="8"/>
  <c r="L5961" i="8" s="1"/>
  <c r="F5961" i="8"/>
  <c r="K5961" i="8" s="1"/>
  <c r="H5940" i="8"/>
  <c r="M5940" i="8" s="1"/>
  <c r="G5940" i="8"/>
  <c r="L5940" i="8" s="1"/>
  <c r="F5940" i="8"/>
  <c r="K5940" i="8" s="1"/>
  <c r="J5940" i="8"/>
  <c r="O5940" i="8" s="1"/>
  <c r="I5940" i="8"/>
  <c r="N5940" i="8" s="1"/>
  <c r="J5922" i="8"/>
  <c r="O5922" i="8" s="1"/>
  <c r="I5922" i="8"/>
  <c r="N5922" i="8" s="1"/>
  <c r="H5922" i="8"/>
  <c r="M5922" i="8" s="1"/>
  <c r="G5922" i="8"/>
  <c r="L5922" i="8" s="1"/>
  <c r="F5922" i="8"/>
  <c r="K5922" i="8" s="1"/>
  <c r="J5902" i="8"/>
  <c r="O5902" i="8" s="1"/>
  <c r="I5902" i="8"/>
  <c r="N5902" i="8" s="1"/>
  <c r="H5902" i="8"/>
  <c r="M5902" i="8" s="1"/>
  <c r="G5902" i="8"/>
  <c r="L5902" i="8" s="1"/>
  <c r="F5902" i="8"/>
  <c r="K5902" i="8" s="1"/>
  <c r="H5880" i="8"/>
  <c r="M5880" i="8" s="1"/>
  <c r="G5880" i="8"/>
  <c r="L5880" i="8" s="1"/>
  <c r="F5880" i="8"/>
  <c r="K5880" i="8" s="1"/>
  <c r="J5880" i="8"/>
  <c r="O5880" i="8" s="1"/>
  <c r="I5880" i="8"/>
  <c r="N5880" i="8" s="1"/>
  <c r="J5862" i="8"/>
  <c r="O5862" i="8" s="1"/>
  <c r="I5862" i="8"/>
  <c r="N5862" i="8" s="1"/>
  <c r="H5862" i="8"/>
  <c r="M5862" i="8" s="1"/>
  <c r="G5862" i="8"/>
  <c r="L5862" i="8" s="1"/>
  <c r="F5862" i="8"/>
  <c r="K5862" i="8" s="1"/>
  <c r="J5841" i="8"/>
  <c r="O5841" i="8" s="1"/>
  <c r="I5841" i="8"/>
  <c r="N5841" i="8" s="1"/>
  <c r="H5841" i="8"/>
  <c r="M5841" i="8" s="1"/>
  <c r="G5841" i="8"/>
  <c r="L5841" i="8" s="1"/>
  <c r="F5841" i="8"/>
  <c r="K5841" i="8" s="1"/>
  <c r="G5823" i="8"/>
  <c r="L5823" i="8" s="1"/>
  <c r="J5823" i="8"/>
  <c r="O5823" i="8" s="1"/>
  <c r="I5823" i="8"/>
  <c r="N5823" i="8" s="1"/>
  <c r="H5823" i="8"/>
  <c r="M5823" i="8" s="1"/>
  <c r="F5823" i="8"/>
  <c r="K5823" i="8" s="1"/>
  <c r="J5802" i="8"/>
  <c r="O5802" i="8" s="1"/>
  <c r="I5802" i="8"/>
  <c r="N5802" i="8" s="1"/>
  <c r="H5802" i="8"/>
  <c r="M5802" i="8" s="1"/>
  <c r="G5802" i="8"/>
  <c r="L5802" i="8" s="1"/>
  <c r="F5802" i="8"/>
  <c r="K5802" i="8" s="1"/>
  <c r="J5782" i="8"/>
  <c r="O5782" i="8" s="1"/>
  <c r="I5782" i="8"/>
  <c r="N5782" i="8" s="1"/>
  <c r="H5782" i="8"/>
  <c r="M5782" i="8" s="1"/>
  <c r="G5782" i="8"/>
  <c r="L5782" i="8" s="1"/>
  <c r="F5782" i="8"/>
  <c r="K5782" i="8" s="1"/>
  <c r="H5760" i="8"/>
  <c r="M5760" i="8" s="1"/>
  <c r="G5760" i="8"/>
  <c r="L5760" i="8" s="1"/>
  <c r="F5760" i="8"/>
  <c r="K5760" i="8" s="1"/>
  <c r="J5760" i="8"/>
  <c r="O5760" i="8" s="1"/>
  <c r="I5760" i="8"/>
  <c r="N5760" i="8" s="1"/>
  <c r="G5743" i="8"/>
  <c r="L5743" i="8" s="1"/>
  <c r="J5743" i="8"/>
  <c r="O5743" i="8" s="1"/>
  <c r="I5743" i="8"/>
  <c r="N5743" i="8" s="1"/>
  <c r="H5743" i="8"/>
  <c r="M5743" i="8" s="1"/>
  <c r="F5743" i="8"/>
  <c r="K5743" i="8" s="1"/>
  <c r="H5720" i="8"/>
  <c r="M5720" i="8" s="1"/>
  <c r="G5720" i="8"/>
  <c r="L5720" i="8" s="1"/>
  <c r="I5720" i="8"/>
  <c r="N5720" i="8" s="1"/>
  <c r="F5720" i="8"/>
  <c r="K5720" i="8" s="1"/>
  <c r="J5720" i="8"/>
  <c r="O5720" i="8" s="1"/>
  <c r="G5705" i="8"/>
  <c r="L5705" i="8" s="1"/>
  <c r="F5705" i="8"/>
  <c r="K5705" i="8" s="1"/>
  <c r="J5705" i="8"/>
  <c r="O5705" i="8" s="1"/>
  <c r="I5705" i="8"/>
  <c r="N5705" i="8" s="1"/>
  <c r="H5705" i="8"/>
  <c r="M5705" i="8" s="1"/>
  <c r="F5680" i="8"/>
  <c r="K5680" i="8" s="1"/>
  <c r="H5680" i="8"/>
  <c r="M5680" i="8" s="1"/>
  <c r="I5680" i="8"/>
  <c r="N5680" i="8" s="1"/>
  <c r="J5680" i="8"/>
  <c r="O5680" i="8" s="1"/>
  <c r="G5680" i="8"/>
  <c r="L5680" i="8" s="1"/>
  <c r="J5660" i="8"/>
  <c r="O5660" i="8" s="1"/>
  <c r="I5660" i="8"/>
  <c r="N5660" i="8" s="1"/>
  <c r="H5660" i="8"/>
  <c r="M5660" i="8" s="1"/>
  <c r="G5660" i="8"/>
  <c r="L5660" i="8" s="1"/>
  <c r="F5660" i="8"/>
  <c r="K5660" i="8" s="1"/>
  <c r="J5644" i="8"/>
  <c r="O5644" i="8" s="1"/>
  <c r="F5644" i="8"/>
  <c r="K5644" i="8" s="1"/>
  <c r="G5644" i="8"/>
  <c r="L5644" i="8" s="1"/>
  <c r="I5644" i="8"/>
  <c r="N5644" i="8" s="1"/>
  <c r="H5644" i="8"/>
  <c r="M5644" i="8" s="1"/>
  <c r="H5620" i="8"/>
  <c r="M5620" i="8" s="1"/>
  <c r="G5620" i="8"/>
  <c r="L5620" i="8" s="1"/>
  <c r="F5620" i="8"/>
  <c r="K5620" i="8" s="1"/>
  <c r="J5620" i="8"/>
  <c r="O5620" i="8" s="1"/>
  <c r="I5620" i="8"/>
  <c r="N5620" i="8" s="1"/>
  <c r="J5600" i="8"/>
  <c r="O5600" i="8" s="1"/>
  <c r="I5600" i="8"/>
  <c r="N5600" i="8" s="1"/>
  <c r="H5600" i="8"/>
  <c r="M5600" i="8" s="1"/>
  <c r="G5600" i="8"/>
  <c r="L5600" i="8" s="1"/>
  <c r="F5600" i="8"/>
  <c r="K5600" i="8" s="1"/>
  <c r="H5582" i="8"/>
  <c r="M5582" i="8" s="1"/>
  <c r="G5582" i="8"/>
  <c r="L5582" i="8" s="1"/>
  <c r="I5582" i="8"/>
  <c r="N5582" i="8" s="1"/>
  <c r="J5582" i="8"/>
  <c r="O5582" i="8" s="1"/>
  <c r="F5582" i="8"/>
  <c r="K5582" i="8" s="1"/>
  <c r="G5563" i="8"/>
  <c r="L5563" i="8" s="1"/>
  <c r="J5563" i="8"/>
  <c r="O5563" i="8" s="1"/>
  <c r="I5563" i="8"/>
  <c r="N5563" i="8" s="1"/>
  <c r="H5563" i="8"/>
  <c r="M5563" i="8" s="1"/>
  <c r="F5563" i="8"/>
  <c r="K5563" i="8" s="1"/>
  <c r="H5540" i="8"/>
  <c r="M5540" i="8" s="1"/>
  <c r="G5540" i="8"/>
  <c r="L5540" i="8" s="1"/>
  <c r="F5540" i="8"/>
  <c r="K5540" i="8" s="1"/>
  <c r="J5540" i="8"/>
  <c r="O5540" i="8" s="1"/>
  <c r="I5540" i="8"/>
  <c r="N5540" i="8" s="1"/>
  <c r="J5520" i="8"/>
  <c r="O5520" i="8" s="1"/>
  <c r="I5520" i="8"/>
  <c r="N5520" i="8" s="1"/>
  <c r="H5520" i="8"/>
  <c r="M5520" i="8" s="1"/>
  <c r="G5520" i="8"/>
  <c r="L5520" i="8" s="1"/>
  <c r="F5520" i="8"/>
  <c r="K5520" i="8" s="1"/>
  <c r="H5502" i="8"/>
  <c r="M5502" i="8" s="1"/>
  <c r="J5502" i="8"/>
  <c r="O5502" i="8" s="1"/>
  <c r="I5502" i="8"/>
  <c r="N5502" i="8" s="1"/>
  <c r="G5502" i="8"/>
  <c r="L5502" i="8" s="1"/>
  <c r="F5502" i="8"/>
  <c r="K5502" i="8" s="1"/>
  <c r="F5483" i="8"/>
  <c r="K5483" i="8" s="1"/>
  <c r="J5483" i="8"/>
  <c r="O5483" i="8" s="1"/>
  <c r="I5483" i="8"/>
  <c r="N5483" i="8" s="1"/>
  <c r="H5483" i="8"/>
  <c r="M5483" i="8" s="1"/>
  <c r="G5483" i="8"/>
  <c r="L5483" i="8" s="1"/>
  <c r="J5461" i="8"/>
  <c r="O5461" i="8" s="1"/>
  <c r="F5461" i="8"/>
  <c r="K5461" i="8" s="1"/>
  <c r="I5461" i="8"/>
  <c r="N5461" i="8" s="1"/>
  <c r="H5461" i="8"/>
  <c r="M5461" i="8" s="1"/>
  <c r="G5461" i="8"/>
  <c r="L5461" i="8" s="1"/>
  <c r="J5441" i="8"/>
  <c r="O5441" i="8" s="1"/>
  <c r="F5441" i="8"/>
  <c r="K5441" i="8" s="1"/>
  <c r="I5441" i="8"/>
  <c r="N5441" i="8" s="1"/>
  <c r="H5441" i="8"/>
  <c r="M5441" i="8" s="1"/>
  <c r="G5441" i="8"/>
  <c r="L5441" i="8" s="1"/>
  <c r="I5422" i="8"/>
  <c r="N5422" i="8" s="1"/>
  <c r="G5422" i="8"/>
  <c r="L5422" i="8" s="1"/>
  <c r="F5422" i="8"/>
  <c r="K5422" i="8" s="1"/>
  <c r="J5422" i="8"/>
  <c r="O5422" i="8" s="1"/>
  <c r="H5422" i="8"/>
  <c r="M5422" i="8" s="1"/>
  <c r="J5400" i="8"/>
  <c r="O5400" i="8" s="1"/>
  <c r="I5400" i="8"/>
  <c r="N5400" i="8" s="1"/>
  <c r="H5400" i="8"/>
  <c r="M5400" i="8" s="1"/>
  <c r="G5400" i="8"/>
  <c r="L5400" i="8" s="1"/>
  <c r="F5400" i="8"/>
  <c r="K5400" i="8" s="1"/>
  <c r="G5384" i="8"/>
  <c r="L5384" i="8" s="1"/>
  <c r="J5384" i="8"/>
  <c r="O5384" i="8" s="1"/>
  <c r="I5384" i="8"/>
  <c r="N5384" i="8" s="1"/>
  <c r="H5384" i="8"/>
  <c r="M5384" i="8" s="1"/>
  <c r="F5384" i="8"/>
  <c r="K5384" i="8" s="1"/>
  <c r="I5362" i="8"/>
  <c r="N5362" i="8" s="1"/>
  <c r="J5362" i="8"/>
  <c r="O5362" i="8" s="1"/>
  <c r="H5362" i="8"/>
  <c r="M5362" i="8" s="1"/>
  <c r="G5362" i="8"/>
  <c r="L5362" i="8" s="1"/>
  <c r="F5362" i="8"/>
  <c r="K5362" i="8" s="1"/>
  <c r="J5341" i="8"/>
  <c r="O5341" i="8" s="1"/>
  <c r="F5341" i="8"/>
  <c r="K5341" i="8" s="1"/>
  <c r="I5341" i="8"/>
  <c r="N5341" i="8" s="1"/>
  <c r="H5341" i="8"/>
  <c r="M5341" i="8" s="1"/>
  <c r="G5341" i="8"/>
  <c r="L5341" i="8" s="1"/>
  <c r="J5321" i="8"/>
  <c r="O5321" i="8" s="1"/>
  <c r="F5321" i="8"/>
  <c r="K5321" i="8" s="1"/>
  <c r="G5321" i="8"/>
  <c r="L5321" i="8" s="1"/>
  <c r="I5321" i="8"/>
  <c r="N5321" i="8" s="1"/>
  <c r="H5321" i="8"/>
  <c r="M5321" i="8" s="1"/>
  <c r="I5302" i="8"/>
  <c r="N5302" i="8" s="1"/>
  <c r="J5302" i="8"/>
  <c r="O5302" i="8" s="1"/>
  <c r="H5302" i="8"/>
  <c r="M5302" i="8" s="1"/>
  <c r="G5302" i="8"/>
  <c r="L5302" i="8" s="1"/>
  <c r="F5302" i="8"/>
  <c r="K5302" i="8" s="1"/>
  <c r="J5280" i="8"/>
  <c r="O5280" i="8" s="1"/>
  <c r="I5280" i="8"/>
  <c r="N5280" i="8" s="1"/>
  <c r="H5280" i="8"/>
  <c r="M5280" i="8" s="1"/>
  <c r="G5280" i="8"/>
  <c r="L5280" i="8" s="1"/>
  <c r="F5280" i="8"/>
  <c r="K5280" i="8" s="1"/>
  <c r="I5262" i="8"/>
  <c r="N5262" i="8" s="1"/>
  <c r="J5262" i="8"/>
  <c r="O5262" i="8" s="1"/>
  <c r="G5262" i="8"/>
  <c r="L5262" i="8" s="1"/>
  <c r="H5262" i="8"/>
  <c r="M5262" i="8" s="1"/>
  <c r="F5262" i="8"/>
  <c r="K5262" i="8" s="1"/>
  <c r="J5241" i="8"/>
  <c r="O5241" i="8" s="1"/>
  <c r="F5241" i="8"/>
  <c r="K5241" i="8" s="1"/>
  <c r="I5241" i="8"/>
  <c r="N5241" i="8" s="1"/>
  <c r="H5241" i="8"/>
  <c r="M5241" i="8" s="1"/>
  <c r="G5241" i="8"/>
  <c r="L5241" i="8" s="1"/>
  <c r="I5222" i="8"/>
  <c r="N5222" i="8" s="1"/>
  <c r="G5222" i="8"/>
  <c r="L5222" i="8" s="1"/>
  <c r="F5222" i="8"/>
  <c r="K5222" i="8" s="1"/>
  <c r="J5222" i="8"/>
  <c r="O5222" i="8" s="1"/>
  <c r="H5222" i="8"/>
  <c r="M5222" i="8" s="1"/>
  <c r="J5201" i="8"/>
  <c r="O5201" i="8" s="1"/>
  <c r="F5201" i="8"/>
  <c r="K5201" i="8" s="1"/>
  <c r="I5201" i="8"/>
  <c r="N5201" i="8" s="1"/>
  <c r="H5201" i="8"/>
  <c r="M5201" i="8" s="1"/>
  <c r="G5201" i="8"/>
  <c r="L5201" i="8" s="1"/>
  <c r="G5184" i="8"/>
  <c r="L5184" i="8" s="1"/>
  <c r="J5184" i="8"/>
  <c r="O5184" i="8" s="1"/>
  <c r="I5184" i="8"/>
  <c r="N5184" i="8" s="1"/>
  <c r="H5184" i="8"/>
  <c r="M5184" i="8" s="1"/>
  <c r="F5184" i="8"/>
  <c r="K5184" i="8" s="1"/>
  <c r="G5164" i="8"/>
  <c r="L5164" i="8" s="1"/>
  <c r="F5164" i="8"/>
  <c r="K5164" i="8" s="1"/>
  <c r="I5164" i="8"/>
  <c r="N5164" i="8" s="1"/>
  <c r="J5164" i="8"/>
  <c r="O5164" i="8" s="1"/>
  <c r="H5164" i="8"/>
  <c r="M5164" i="8" s="1"/>
  <c r="J5141" i="8"/>
  <c r="O5141" i="8" s="1"/>
  <c r="F5141" i="8"/>
  <c r="K5141" i="8" s="1"/>
  <c r="I5141" i="8"/>
  <c r="N5141" i="8" s="1"/>
  <c r="H5141" i="8"/>
  <c r="M5141" i="8" s="1"/>
  <c r="G5141" i="8"/>
  <c r="L5141" i="8" s="1"/>
  <c r="J5121" i="8"/>
  <c r="O5121" i="8" s="1"/>
  <c r="F5121" i="8"/>
  <c r="K5121" i="8" s="1"/>
  <c r="G5121" i="8"/>
  <c r="L5121" i="8" s="1"/>
  <c r="H5121" i="8"/>
  <c r="M5121" i="8" s="1"/>
  <c r="I5121" i="8"/>
  <c r="N5121" i="8" s="1"/>
  <c r="J5103" i="8"/>
  <c r="O5103" i="8" s="1"/>
  <c r="I5103" i="8"/>
  <c r="N5103" i="8" s="1"/>
  <c r="H5103" i="8"/>
  <c r="M5103" i="8" s="1"/>
  <c r="G5103" i="8"/>
  <c r="L5103" i="8" s="1"/>
  <c r="F5103" i="8"/>
  <c r="K5103" i="8" s="1"/>
  <c r="J5081" i="8"/>
  <c r="O5081" i="8" s="1"/>
  <c r="F5081" i="8"/>
  <c r="K5081" i="8" s="1"/>
  <c r="I5081" i="8"/>
  <c r="N5081" i="8" s="1"/>
  <c r="H5081" i="8"/>
  <c r="M5081" i="8" s="1"/>
  <c r="G5081" i="8"/>
  <c r="L5081" i="8" s="1"/>
  <c r="I5062" i="8"/>
  <c r="N5062" i="8" s="1"/>
  <c r="J5062" i="8"/>
  <c r="O5062" i="8" s="1"/>
  <c r="H5062" i="8"/>
  <c r="M5062" i="8" s="1"/>
  <c r="G5062" i="8"/>
  <c r="L5062" i="8" s="1"/>
  <c r="F5062" i="8"/>
  <c r="K5062" i="8" s="1"/>
  <c r="I5042" i="8"/>
  <c r="N5042" i="8" s="1"/>
  <c r="J5042" i="8"/>
  <c r="O5042" i="8" s="1"/>
  <c r="H5042" i="8"/>
  <c r="M5042" i="8" s="1"/>
  <c r="G5042" i="8"/>
  <c r="L5042" i="8" s="1"/>
  <c r="F5042" i="8"/>
  <c r="K5042" i="8" s="1"/>
  <c r="J5021" i="8"/>
  <c r="O5021" i="8" s="1"/>
  <c r="F5021" i="8"/>
  <c r="K5021" i="8" s="1"/>
  <c r="G5021" i="8"/>
  <c r="L5021" i="8" s="1"/>
  <c r="I5021" i="8"/>
  <c r="N5021" i="8" s="1"/>
  <c r="H5021" i="8"/>
  <c r="M5021" i="8" s="1"/>
  <c r="J5004" i="8"/>
  <c r="O5004" i="8" s="1"/>
  <c r="I5004" i="8"/>
  <c r="N5004" i="8" s="1"/>
  <c r="H5004" i="8"/>
  <c r="M5004" i="8" s="1"/>
  <c r="G5004" i="8"/>
  <c r="L5004" i="8" s="1"/>
  <c r="F5004" i="8"/>
  <c r="K5004" i="8" s="1"/>
  <c r="I4982" i="8"/>
  <c r="N4982" i="8" s="1"/>
  <c r="J4982" i="8"/>
  <c r="O4982" i="8" s="1"/>
  <c r="H4982" i="8"/>
  <c r="M4982" i="8" s="1"/>
  <c r="G4982" i="8"/>
  <c r="L4982" i="8" s="1"/>
  <c r="F4982" i="8"/>
  <c r="K4982" i="8" s="1"/>
  <c r="G5084" i="8"/>
  <c r="L5084" i="8" s="1"/>
  <c r="H5084" i="8"/>
  <c r="M5084" i="8" s="1"/>
  <c r="F5084" i="8"/>
  <c r="K5084" i="8" s="1"/>
  <c r="J5084" i="8"/>
  <c r="O5084" i="8" s="1"/>
  <c r="I5084" i="8"/>
  <c r="N5084" i="8" s="1"/>
  <c r="J5061" i="8"/>
  <c r="O5061" i="8" s="1"/>
  <c r="F5061" i="8"/>
  <c r="K5061" i="8" s="1"/>
  <c r="I5061" i="8"/>
  <c r="N5061" i="8" s="1"/>
  <c r="H5061" i="8"/>
  <c r="M5061" i="8" s="1"/>
  <c r="G5061" i="8"/>
  <c r="L5061" i="8" s="1"/>
  <c r="J5041" i="8"/>
  <c r="O5041" i="8" s="1"/>
  <c r="F5041" i="8"/>
  <c r="K5041" i="8" s="1"/>
  <c r="I5041" i="8"/>
  <c r="N5041" i="8" s="1"/>
  <c r="H5041" i="8"/>
  <c r="M5041" i="8" s="1"/>
  <c r="G5041" i="8"/>
  <c r="L5041" i="8" s="1"/>
  <c r="I5024" i="8"/>
  <c r="N5024" i="8" s="1"/>
  <c r="H5024" i="8"/>
  <c r="M5024" i="8" s="1"/>
  <c r="G5024" i="8"/>
  <c r="L5024" i="8" s="1"/>
  <c r="F5024" i="8"/>
  <c r="K5024" i="8" s="1"/>
  <c r="J5024" i="8"/>
  <c r="O5024" i="8" s="1"/>
  <c r="J5000" i="8"/>
  <c r="O5000" i="8" s="1"/>
  <c r="I5000" i="8"/>
  <c r="N5000" i="8" s="1"/>
  <c r="H5000" i="8"/>
  <c r="M5000" i="8" s="1"/>
  <c r="G5000" i="8"/>
  <c r="L5000" i="8" s="1"/>
  <c r="F5000" i="8"/>
  <c r="K5000" i="8" s="1"/>
  <c r="J4981" i="8"/>
  <c r="O4981" i="8" s="1"/>
  <c r="F4981" i="8"/>
  <c r="K4981" i="8" s="1"/>
  <c r="G4981" i="8"/>
  <c r="L4981" i="8" s="1"/>
  <c r="I4981" i="8"/>
  <c r="N4981" i="8" s="1"/>
  <c r="H4981" i="8"/>
  <c r="M4981" i="8" s="1"/>
  <c r="J4961" i="8"/>
  <c r="O4961" i="8" s="1"/>
  <c r="F4961" i="8"/>
  <c r="K4961" i="8" s="1"/>
  <c r="I4961" i="8"/>
  <c r="N4961" i="8" s="1"/>
  <c r="H4961" i="8"/>
  <c r="M4961" i="8" s="1"/>
  <c r="G4961" i="8"/>
  <c r="L4961" i="8" s="1"/>
  <c r="J4940" i="8"/>
  <c r="O4940" i="8" s="1"/>
  <c r="I4940" i="8"/>
  <c r="N4940" i="8" s="1"/>
  <c r="H4940" i="8"/>
  <c r="M4940" i="8" s="1"/>
  <c r="G4940" i="8"/>
  <c r="L4940" i="8" s="1"/>
  <c r="F4940" i="8"/>
  <c r="K4940" i="8" s="1"/>
  <c r="I4924" i="8"/>
  <c r="N4924" i="8" s="1"/>
  <c r="H4924" i="8"/>
  <c r="M4924" i="8" s="1"/>
  <c r="G4924" i="8"/>
  <c r="L4924" i="8" s="1"/>
  <c r="F4924" i="8"/>
  <c r="K4924" i="8" s="1"/>
  <c r="J4924" i="8"/>
  <c r="O4924" i="8" s="1"/>
  <c r="I4902" i="8"/>
  <c r="N4902" i="8" s="1"/>
  <c r="J4902" i="8"/>
  <c r="O4902" i="8" s="1"/>
  <c r="H4902" i="8"/>
  <c r="M4902" i="8" s="1"/>
  <c r="G4902" i="8"/>
  <c r="L4902" i="8" s="1"/>
  <c r="F4902" i="8"/>
  <c r="K4902" i="8" s="1"/>
  <c r="J4880" i="8"/>
  <c r="O4880" i="8" s="1"/>
  <c r="I4880" i="8"/>
  <c r="N4880" i="8" s="1"/>
  <c r="H4880" i="8"/>
  <c r="M4880" i="8" s="1"/>
  <c r="G4880" i="8"/>
  <c r="L4880" i="8" s="1"/>
  <c r="F4880" i="8"/>
  <c r="K4880" i="8" s="1"/>
  <c r="J4859" i="8"/>
  <c r="O4859" i="8" s="1"/>
  <c r="I4859" i="8"/>
  <c r="N4859" i="8" s="1"/>
  <c r="H4859" i="8"/>
  <c r="M4859" i="8" s="1"/>
  <c r="G4859" i="8"/>
  <c r="L4859" i="8" s="1"/>
  <c r="F4859" i="8"/>
  <c r="K4859" i="8" s="1"/>
  <c r="G4844" i="8"/>
  <c r="L4844" i="8" s="1"/>
  <c r="J4844" i="8"/>
  <c r="O4844" i="8" s="1"/>
  <c r="I4844" i="8"/>
  <c r="N4844" i="8" s="1"/>
  <c r="H4844" i="8"/>
  <c r="M4844" i="8" s="1"/>
  <c r="F4844" i="8"/>
  <c r="K4844" i="8" s="1"/>
  <c r="H4820" i="8"/>
  <c r="M4820" i="8" s="1"/>
  <c r="G4820" i="8"/>
  <c r="L4820" i="8" s="1"/>
  <c r="J4820" i="8"/>
  <c r="O4820" i="8" s="1"/>
  <c r="F4820" i="8"/>
  <c r="K4820" i="8" s="1"/>
  <c r="I4820" i="8"/>
  <c r="N4820" i="8" s="1"/>
  <c r="J4801" i="8"/>
  <c r="O4801" i="8" s="1"/>
  <c r="F4801" i="8"/>
  <c r="K4801" i="8" s="1"/>
  <c r="G4801" i="8"/>
  <c r="L4801" i="8" s="1"/>
  <c r="I4801" i="8"/>
  <c r="N4801" i="8" s="1"/>
  <c r="H4801" i="8"/>
  <c r="M4801" i="8" s="1"/>
  <c r="J4779" i="8"/>
  <c r="O4779" i="8" s="1"/>
  <c r="I4779" i="8"/>
  <c r="N4779" i="8" s="1"/>
  <c r="F4779" i="8"/>
  <c r="K4779" i="8" s="1"/>
  <c r="H4779" i="8"/>
  <c r="M4779" i="8" s="1"/>
  <c r="G4779" i="8"/>
  <c r="L4779" i="8" s="1"/>
  <c r="J4761" i="8"/>
  <c r="O4761" i="8" s="1"/>
  <c r="F4761" i="8"/>
  <c r="K4761" i="8" s="1"/>
  <c r="I4761" i="8"/>
  <c r="N4761" i="8" s="1"/>
  <c r="H4761" i="8"/>
  <c r="M4761" i="8" s="1"/>
  <c r="G4761" i="8"/>
  <c r="L4761" i="8" s="1"/>
  <c r="J4741" i="8"/>
  <c r="O4741" i="8" s="1"/>
  <c r="F4741" i="8"/>
  <c r="K4741" i="8" s="1"/>
  <c r="H4741" i="8"/>
  <c r="M4741" i="8" s="1"/>
  <c r="G4741" i="8"/>
  <c r="L4741" i="8" s="1"/>
  <c r="I4741" i="8"/>
  <c r="N4741" i="8" s="1"/>
  <c r="J4721" i="8"/>
  <c r="O4721" i="8" s="1"/>
  <c r="F4721" i="8"/>
  <c r="K4721" i="8" s="1"/>
  <c r="I4721" i="8"/>
  <c r="N4721" i="8" s="1"/>
  <c r="H4721" i="8"/>
  <c r="M4721" i="8" s="1"/>
  <c r="G4721" i="8"/>
  <c r="L4721" i="8" s="1"/>
  <c r="J4699" i="8"/>
  <c r="O4699" i="8" s="1"/>
  <c r="I4699" i="8"/>
  <c r="N4699" i="8" s="1"/>
  <c r="H4699" i="8"/>
  <c r="M4699" i="8" s="1"/>
  <c r="G4699" i="8"/>
  <c r="L4699" i="8" s="1"/>
  <c r="F4699" i="8"/>
  <c r="K4699" i="8" s="1"/>
  <c r="J4681" i="8"/>
  <c r="O4681" i="8" s="1"/>
  <c r="F4681" i="8"/>
  <c r="K4681" i="8" s="1"/>
  <c r="H4681" i="8"/>
  <c r="M4681" i="8" s="1"/>
  <c r="I4681" i="8"/>
  <c r="N4681" i="8" s="1"/>
  <c r="G4681" i="8"/>
  <c r="L4681" i="8" s="1"/>
  <c r="J4661" i="8"/>
  <c r="O4661" i="8" s="1"/>
  <c r="F4661" i="8"/>
  <c r="K4661" i="8" s="1"/>
  <c r="G4661" i="8"/>
  <c r="L4661" i="8" s="1"/>
  <c r="I4661" i="8"/>
  <c r="N4661" i="8" s="1"/>
  <c r="H4661" i="8"/>
  <c r="M4661" i="8" s="1"/>
  <c r="J4641" i="8"/>
  <c r="O4641" i="8" s="1"/>
  <c r="F4641" i="8"/>
  <c r="K4641" i="8" s="1"/>
  <c r="I4641" i="8"/>
  <c r="N4641" i="8" s="1"/>
  <c r="H4641" i="8"/>
  <c r="M4641" i="8" s="1"/>
  <c r="G4641" i="8"/>
  <c r="L4641" i="8" s="1"/>
  <c r="I4622" i="8"/>
  <c r="N4622" i="8" s="1"/>
  <c r="H4622" i="8"/>
  <c r="M4622" i="8" s="1"/>
  <c r="G4622" i="8"/>
  <c r="L4622" i="8" s="1"/>
  <c r="F4622" i="8"/>
  <c r="K4622" i="8" s="1"/>
  <c r="J4622" i="8"/>
  <c r="O4622" i="8" s="1"/>
  <c r="J4599" i="8"/>
  <c r="O4599" i="8" s="1"/>
  <c r="I4599" i="8"/>
  <c r="N4599" i="8" s="1"/>
  <c r="H4599" i="8"/>
  <c r="M4599" i="8" s="1"/>
  <c r="G4599" i="8"/>
  <c r="L4599" i="8" s="1"/>
  <c r="F4599" i="8"/>
  <c r="K4599" i="8" s="1"/>
  <c r="G4580" i="8"/>
  <c r="L4580" i="8" s="1"/>
  <c r="H4580" i="8"/>
  <c r="M4580" i="8" s="1"/>
  <c r="F4580" i="8"/>
  <c r="K4580" i="8" s="1"/>
  <c r="J4580" i="8"/>
  <c r="O4580" i="8" s="1"/>
  <c r="I4580" i="8"/>
  <c r="N4580" i="8" s="1"/>
  <c r="H4562" i="8"/>
  <c r="M4562" i="8" s="1"/>
  <c r="J4562" i="8"/>
  <c r="O4562" i="8" s="1"/>
  <c r="I4562" i="8"/>
  <c r="N4562" i="8" s="1"/>
  <c r="G4562" i="8"/>
  <c r="L4562" i="8" s="1"/>
  <c r="F4562" i="8"/>
  <c r="K4562" i="8" s="1"/>
  <c r="J4541" i="8"/>
  <c r="O4541" i="8" s="1"/>
  <c r="I4541" i="8"/>
  <c r="N4541" i="8" s="1"/>
  <c r="F4541" i="8"/>
  <c r="K4541" i="8" s="1"/>
  <c r="G4541" i="8"/>
  <c r="L4541" i="8" s="1"/>
  <c r="H4541" i="8"/>
  <c r="M4541" i="8" s="1"/>
  <c r="H4522" i="8"/>
  <c r="M4522" i="8" s="1"/>
  <c r="J4522" i="8"/>
  <c r="O4522" i="8" s="1"/>
  <c r="I4522" i="8"/>
  <c r="N4522" i="8" s="1"/>
  <c r="G4522" i="8"/>
  <c r="L4522" i="8" s="1"/>
  <c r="F4522" i="8"/>
  <c r="K4522" i="8" s="1"/>
  <c r="H4502" i="8"/>
  <c r="M4502" i="8" s="1"/>
  <c r="J4502" i="8"/>
  <c r="O4502" i="8" s="1"/>
  <c r="I4502" i="8"/>
  <c r="N4502" i="8" s="1"/>
  <c r="G4502" i="8"/>
  <c r="L4502" i="8" s="1"/>
  <c r="F4502" i="8"/>
  <c r="K4502" i="8" s="1"/>
  <c r="I4483" i="8"/>
  <c r="N4483" i="8" s="1"/>
  <c r="H4483" i="8"/>
  <c r="M4483" i="8" s="1"/>
  <c r="G4483" i="8"/>
  <c r="L4483" i="8" s="1"/>
  <c r="F4483" i="8"/>
  <c r="K4483" i="8" s="1"/>
  <c r="J4483" i="8"/>
  <c r="O4483" i="8" s="1"/>
  <c r="J4463" i="8"/>
  <c r="O4463" i="8" s="1"/>
  <c r="I4463" i="8"/>
  <c r="N4463" i="8" s="1"/>
  <c r="H4463" i="8"/>
  <c r="M4463" i="8" s="1"/>
  <c r="G4463" i="8"/>
  <c r="L4463" i="8" s="1"/>
  <c r="F4463" i="8"/>
  <c r="K4463" i="8" s="1"/>
  <c r="H4442" i="8"/>
  <c r="M4442" i="8" s="1"/>
  <c r="F4442" i="8"/>
  <c r="K4442" i="8" s="1"/>
  <c r="J4442" i="8"/>
  <c r="O4442" i="8" s="1"/>
  <c r="I4442" i="8"/>
  <c r="N4442" i="8" s="1"/>
  <c r="G4442" i="8"/>
  <c r="L4442" i="8" s="1"/>
  <c r="H4423" i="8"/>
  <c r="M4423" i="8" s="1"/>
  <c r="G4423" i="8"/>
  <c r="L4423" i="8" s="1"/>
  <c r="F4423" i="8"/>
  <c r="K4423" i="8" s="1"/>
  <c r="J4423" i="8"/>
  <c r="O4423" i="8" s="1"/>
  <c r="I4423" i="8"/>
  <c r="N4423" i="8" s="1"/>
  <c r="J4400" i="8"/>
  <c r="O4400" i="8" s="1"/>
  <c r="I4400" i="8"/>
  <c r="N4400" i="8" s="1"/>
  <c r="H4400" i="8"/>
  <c r="M4400" i="8" s="1"/>
  <c r="G4400" i="8"/>
  <c r="L4400" i="8" s="1"/>
  <c r="F4400" i="8"/>
  <c r="K4400" i="8" s="1"/>
  <c r="I4383" i="8"/>
  <c r="N4383" i="8" s="1"/>
  <c r="H4383" i="8"/>
  <c r="M4383" i="8" s="1"/>
  <c r="G4383" i="8"/>
  <c r="L4383" i="8" s="1"/>
  <c r="F4383" i="8"/>
  <c r="K4383" i="8" s="1"/>
  <c r="J4383" i="8"/>
  <c r="O4383" i="8" s="1"/>
  <c r="J4361" i="8"/>
  <c r="O4361" i="8" s="1"/>
  <c r="I4361" i="8"/>
  <c r="N4361" i="8" s="1"/>
  <c r="H4361" i="8"/>
  <c r="M4361" i="8" s="1"/>
  <c r="G4361" i="8"/>
  <c r="L4361" i="8" s="1"/>
  <c r="F4361" i="8"/>
  <c r="K4361" i="8" s="1"/>
  <c r="H4342" i="8"/>
  <c r="M4342" i="8" s="1"/>
  <c r="F4342" i="8"/>
  <c r="K4342" i="8" s="1"/>
  <c r="G4342" i="8"/>
  <c r="L4342" i="8" s="1"/>
  <c r="J4342" i="8"/>
  <c r="O4342" i="8" s="1"/>
  <c r="I4342" i="8"/>
  <c r="N4342" i="8" s="1"/>
  <c r="J4321" i="8"/>
  <c r="O4321" i="8" s="1"/>
  <c r="I4321" i="8"/>
  <c r="N4321" i="8" s="1"/>
  <c r="H4321" i="8"/>
  <c r="M4321" i="8" s="1"/>
  <c r="G4321" i="8"/>
  <c r="L4321" i="8" s="1"/>
  <c r="F4321" i="8"/>
  <c r="K4321" i="8" s="1"/>
  <c r="F4303" i="8"/>
  <c r="K4303" i="8" s="1"/>
  <c r="I4303" i="8"/>
  <c r="N4303" i="8" s="1"/>
  <c r="G4303" i="8"/>
  <c r="L4303" i="8" s="1"/>
  <c r="J4303" i="8"/>
  <c r="O4303" i="8" s="1"/>
  <c r="H4303" i="8"/>
  <c r="M4303" i="8" s="1"/>
  <c r="H4282" i="8"/>
  <c r="M4282" i="8" s="1"/>
  <c r="I4282" i="8"/>
  <c r="N4282" i="8" s="1"/>
  <c r="J4282" i="8"/>
  <c r="O4282" i="8" s="1"/>
  <c r="G4282" i="8"/>
  <c r="L4282" i="8" s="1"/>
  <c r="F4282" i="8"/>
  <c r="K4282" i="8" s="1"/>
  <c r="H4262" i="8"/>
  <c r="M4262" i="8" s="1"/>
  <c r="J4262" i="8"/>
  <c r="O4262" i="8" s="1"/>
  <c r="I4262" i="8"/>
  <c r="N4262" i="8" s="1"/>
  <c r="G4262" i="8"/>
  <c r="L4262" i="8" s="1"/>
  <c r="F4262" i="8"/>
  <c r="K4262" i="8" s="1"/>
  <c r="H4242" i="8"/>
  <c r="M4242" i="8" s="1"/>
  <c r="F4242" i="8"/>
  <c r="K4242" i="8" s="1"/>
  <c r="G4242" i="8"/>
  <c r="L4242" i="8" s="1"/>
  <c r="J4242" i="8"/>
  <c r="O4242" i="8" s="1"/>
  <c r="I4242" i="8"/>
  <c r="N4242" i="8" s="1"/>
  <c r="J4221" i="8"/>
  <c r="O4221" i="8" s="1"/>
  <c r="I4221" i="8"/>
  <c r="N4221" i="8" s="1"/>
  <c r="G4221" i="8"/>
  <c r="L4221" i="8" s="1"/>
  <c r="H4221" i="8"/>
  <c r="M4221" i="8" s="1"/>
  <c r="F4221" i="8"/>
  <c r="K4221" i="8" s="1"/>
  <c r="J4203" i="8"/>
  <c r="O4203" i="8" s="1"/>
  <c r="I4203" i="8"/>
  <c r="N4203" i="8" s="1"/>
  <c r="H4203" i="8"/>
  <c r="M4203" i="8" s="1"/>
  <c r="G4203" i="8"/>
  <c r="L4203" i="8" s="1"/>
  <c r="F4203" i="8"/>
  <c r="K4203" i="8" s="1"/>
  <c r="H4182" i="8"/>
  <c r="M4182" i="8" s="1"/>
  <c r="I4182" i="8"/>
  <c r="N4182" i="8" s="1"/>
  <c r="J4182" i="8"/>
  <c r="O4182" i="8" s="1"/>
  <c r="G4182" i="8"/>
  <c r="L4182" i="8" s="1"/>
  <c r="F4182" i="8"/>
  <c r="K4182" i="8" s="1"/>
  <c r="J4163" i="8"/>
  <c r="O4163" i="8" s="1"/>
  <c r="I4163" i="8"/>
  <c r="N4163" i="8" s="1"/>
  <c r="H4163" i="8"/>
  <c r="M4163" i="8" s="1"/>
  <c r="G4163" i="8"/>
  <c r="L4163" i="8" s="1"/>
  <c r="F4163" i="8"/>
  <c r="K4163" i="8" s="1"/>
  <c r="I4139" i="8"/>
  <c r="N4139" i="8" s="1"/>
  <c r="H4139" i="8"/>
  <c r="M4139" i="8" s="1"/>
  <c r="G4139" i="8"/>
  <c r="L4139" i="8" s="1"/>
  <c r="F4139" i="8"/>
  <c r="K4139" i="8" s="1"/>
  <c r="J4139" i="8"/>
  <c r="O4139" i="8" s="1"/>
  <c r="H4122" i="8"/>
  <c r="M4122" i="8" s="1"/>
  <c r="J4122" i="8"/>
  <c r="O4122" i="8" s="1"/>
  <c r="I4122" i="8"/>
  <c r="N4122" i="8" s="1"/>
  <c r="G4122" i="8"/>
  <c r="L4122" i="8" s="1"/>
  <c r="F4122" i="8"/>
  <c r="K4122" i="8" s="1"/>
  <c r="H4102" i="8"/>
  <c r="M4102" i="8" s="1"/>
  <c r="J4102" i="8"/>
  <c r="O4102" i="8" s="1"/>
  <c r="I4102" i="8"/>
  <c r="N4102" i="8" s="1"/>
  <c r="G4102" i="8"/>
  <c r="L4102" i="8" s="1"/>
  <c r="F4102" i="8"/>
  <c r="K4102" i="8" s="1"/>
  <c r="H4082" i="8"/>
  <c r="M4082" i="8" s="1"/>
  <c r="I4082" i="8"/>
  <c r="N4082" i="8" s="1"/>
  <c r="J4082" i="8"/>
  <c r="O4082" i="8" s="1"/>
  <c r="G4082" i="8"/>
  <c r="L4082" i="8" s="1"/>
  <c r="F4082" i="8"/>
  <c r="K4082" i="8" s="1"/>
  <c r="F4060" i="8"/>
  <c r="K4060" i="8" s="1"/>
  <c r="J4060" i="8"/>
  <c r="O4060" i="8" s="1"/>
  <c r="I4060" i="8"/>
  <c r="N4060" i="8" s="1"/>
  <c r="H4060" i="8"/>
  <c r="M4060" i="8" s="1"/>
  <c r="G4060" i="8"/>
  <c r="L4060" i="8" s="1"/>
  <c r="H4042" i="8"/>
  <c r="M4042" i="8" s="1"/>
  <c r="F4042" i="8"/>
  <c r="K4042" i="8" s="1"/>
  <c r="J4042" i="8"/>
  <c r="O4042" i="8" s="1"/>
  <c r="I4042" i="8"/>
  <c r="N4042" i="8" s="1"/>
  <c r="G4042" i="8"/>
  <c r="L4042" i="8" s="1"/>
  <c r="H4022" i="8"/>
  <c r="M4022" i="8" s="1"/>
  <c r="I4022" i="8"/>
  <c r="N4022" i="8" s="1"/>
  <c r="G4022" i="8"/>
  <c r="L4022" i="8" s="1"/>
  <c r="F4022" i="8"/>
  <c r="K4022" i="8" s="1"/>
  <c r="J4022" i="8"/>
  <c r="O4022" i="8" s="1"/>
  <c r="H4002" i="8"/>
  <c r="M4002" i="8" s="1"/>
  <c r="G4002" i="8"/>
  <c r="L4002" i="8" s="1"/>
  <c r="J4002" i="8"/>
  <c r="O4002" i="8" s="1"/>
  <c r="I4002" i="8"/>
  <c r="N4002" i="8" s="1"/>
  <c r="F4002" i="8"/>
  <c r="K4002" i="8" s="1"/>
  <c r="J3979" i="8"/>
  <c r="O3979" i="8" s="1"/>
  <c r="I3979" i="8"/>
  <c r="N3979" i="8" s="1"/>
  <c r="H3979" i="8"/>
  <c r="M3979" i="8" s="1"/>
  <c r="G3979" i="8"/>
  <c r="L3979" i="8" s="1"/>
  <c r="F3979" i="8"/>
  <c r="K3979" i="8" s="1"/>
  <c r="H3962" i="8"/>
  <c r="M3962" i="8" s="1"/>
  <c r="J3962" i="8"/>
  <c r="O3962" i="8" s="1"/>
  <c r="I3962" i="8"/>
  <c r="N3962" i="8" s="1"/>
  <c r="G3962" i="8"/>
  <c r="L3962" i="8" s="1"/>
  <c r="F3962" i="8"/>
  <c r="K3962" i="8" s="1"/>
  <c r="F3940" i="8"/>
  <c r="K3940" i="8" s="1"/>
  <c r="G3940" i="8"/>
  <c r="L3940" i="8" s="1"/>
  <c r="I3940" i="8"/>
  <c r="N3940" i="8" s="1"/>
  <c r="H3940" i="8"/>
  <c r="M3940" i="8" s="1"/>
  <c r="J3940" i="8"/>
  <c r="O3940" i="8" s="1"/>
  <c r="F3923" i="8"/>
  <c r="K3923" i="8" s="1"/>
  <c r="J3923" i="8"/>
  <c r="O3923" i="8" s="1"/>
  <c r="I3923" i="8"/>
  <c r="N3923" i="8" s="1"/>
  <c r="H3923" i="8"/>
  <c r="M3923" i="8" s="1"/>
  <c r="G3923" i="8"/>
  <c r="L3923" i="8" s="1"/>
  <c r="H3902" i="8"/>
  <c r="M3902" i="8" s="1"/>
  <c r="G3902" i="8"/>
  <c r="L3902" i="8" s="1"/>
  <c r="F3902" i="8"/>
  <c r="K3902" i="8" s="1"/>
  <c r="J3902" i="8"/>
  <c r="O3902" i="8" s="1"/>
  <c r="I3902" i="8"/>
  <c r="N3902" i="8" s="1"/>
  <c r="F3880" i="8"/>
  <c r="K3880" i="8" s="1"/>
  <c r="H3880" i="8"/>
  <c r="M3880" i="8" s="1"/>
  <c r="J3880" i="8"/>
  <c r="O3880" i="8" s="1"/>
  <c r="I3880" i="8"/>
  <c r="N3880" i="8" s="1"/>
  <c r="G3880" i="8"/>
  <c r="L3880" i="8" s="1"/>
  <c r="H3862" i="8"/>
  <c r="M3862" i="8" s="1"/>
  <c r="J3862" i="8"/>
  <c r="O3862" i="8" s="1"/>
  <c r="F3862" i="8"/>
  <c r="K3862" i="8" s="1"/>
  <c r="I3862" i="8"/>
  <c r="N3862" i="8" s="1"/>
  <c r="G3862" i="8"/>
  <c r="L3862" i="8" s="1"/>
  <c r="I3841" i="8"/>
  <c r="N3841" i="8" s="1"/>
  <c r="F3841" i="8"/>
  <c r="K3841" i="8" s="1"/>
  <c r="J3841" i="8"/>
  <c r="O3841" i="8" s="1"/>
  <c r="H3841" i="8"/>
  <c r="M3841" i="8" s="1"/>
  <c r="G3841" i="8"/>
  <c r="L3841" i="8" s="1"/>
  <c r="F3820" i="8"/>
  <c r="K3820" i="8" s="1"/>
  <c r="I3820" i="8"/>
  <c r="N3820" i="8" s="1"/>
  <c r="J3820" i="8"/>
  <c r="O3820" i="8" s="1"/>
  <c r="H3820" i="8"/>
  <c r="M3820" i="8" s="1"/>
  <c r="G3820" i="8"/>
  <c r="L3820" i="8" s="1"/>
  <c r="F3800" i="8"/>
  <c r="K3800" i="8" s="1"/>
  <c r="I3800" i="8"/>
  <c r="N3800" i="8" s="1"/>
  <c r="H3800" i="8"/>
  <c r="M3800" i="8" s="1"/>
  <c r="G3800" i="8"/>
  <c r="L3800" i="8" s="1"/>
  <c r="J3800" i="8"/>
  <c r="O3800" i="8" s="1"/>
  <c r="H3783" i="8"/>
  <c r="M3783" i="8" s="1"/>
  <c r="G3783" i="8"/>
  <c r="L3783" i="8" s="1"/>
  <c r="F3783" i="8"/>
  <c r="K3783" i="8" s="1"/>
  <c r="J3783" i="8"/>
  <c r="O3783" i="8" s="1"/>
  <c r="I3783" i="8"/>
  <c r="N3783" i="8" s="1"/>
  <c r="I3761" i="8"/>
  <c r="N3761" i="8" s="1"/>
  <c r="J3761" i="8"/>
  <c r="O3761" i="8" s="1"/>
  <c r="G3761" i="8"/>
  <c r="L3761" i="8" s="1"/>
  <c r="F3761" i="8"/>
  <c r="K3761" i="8" s="1"/>
  <c r="H3761" i="8"/>
  <c r="M3761" i="8" s="1"/>
  <c r="H3739" i="8"/>
  <c r="M3739" i="8" s="1"/>
  <c r="J3739" i="8"/>
  <c r="O3739" i="8" s="1"/>
  <c r="I3739" i="8"/>
  <c r="N3739" i="8" s="1"/>
  <c r="G3739" i="8"/>
  <c r="L3739" i="8" s="1"/>
  <c r="F3739" i="8"/>
  <c r="K3739" i="8" s="1"/>
  <c r="J3724" i="8"/>
  <c r="O3724" i="8" s="1"/>
  <c r="I3724" i="8"/>
  <c r="N3724" i="8" s="1"/>
  <c r="H3724" i="8"/>
  <c r="M3724" i="8" s="1"/>
  <c r="G3724" i="8"/>
  <c r="L3724" i="8" s="1"/>
  <c r="F3724" i="8"/>
  <c r="K3724" i="8" s="1"/>
  <c r="J3704" i="8"/>
  <c r="O3704" i="8" s="1"/>
  <c r="I3704" i="8"/>
  <c r="N3704" i="8" s="1"/>
  <c r="H3704" i="8"/>
  <c r="M3704" i="8" s="1"/>
  <c r="G3704" i="8"/>
  <c r="L3704" i="8" s="1"/>
  <c r="F3704" i="8"/>
  <c r="K3704" i="8" s="1"/>
  <c r="G3682" i="8"/>
  <c r="L3682" i="8" s="1"/>
  <c r="F3682" i="8"/>
  <c r="K3682" i="8" s="1"/>
  <c r="J3682" i="8"/>
  <c r="O3682" i="8" s="1"/>
  <c r="I3682" i="8"/>
  <c r="N3682" i="8" s="1"/>
  <c r="H3682" i="8"/>
  <c r="M3682" i="8" s="1"/>
  <c r="H3659" i="8"/>
  <c r="M3659" i="8" s="1"/>
  <c r="I3659" i="8"/>
  <c r="N3659" i="8" s="1"/>
  <c r="J3659" i="8"/>
  <c r="O3659" i="8" s="1"/>
  <c r="G3659" i="8"/>
  <c r="L3659" i="8" s="1"/>
  <c r="F3659" i="8"/>
  <c r="K3659" i="8" s="1"/>
  <c r="G3641" i="8"/>
  <c r="L3641" i="8" s="1"/>
  <c r="H3641" i="8"/>
  <c r="M3641" i="8" s="1"/>
  <c r="F3641" i="8"/>
  <c r="K3641" i="8" s="1"/>
  <c r="J3641" i="8"/>
  <c r="O3641" i="8" s="1"/>
  <c r="I3641" i="8"/>
  <c r="N3641" i="8" s="1"/>
  <c r="J3621" i="8"/>
  <c r="O3621" i="8" s="1"/>
  <c r="I3621" i="8"/>
  <c r="N3621" i="8" s="1"/>
  <c r="H3621" i="8"/>
  <c r="M3621" i="8" s="1"/>
  <c r="G3621" i="8"/>
  <c r="L3621" i="8" s="1"/>
  <c r="F3621" i="8"/>
  <c r="K3621" i="8" s="1"/>
  <c r="I3601" i="8"/>
  <c r="N3601" i="8" s="1"/>
  <c r="H3601" i="8"/>
  <c r="M3601" i="8" s="1"/>
  <c r="G3601" i="8"/>
  <c r="L3601" i="8" s="1"/>
  <c r="F3601" i="8"/>
  <c r="K3601" i="8" s="1"/>
  <c r="J3601" i="8"/>
  <c r="O3601" i="8" s="1"/>
  <c r="H3579" i="8"/>
  <c r="M3579" i="8" s="1"/>
  <c r="G3579" i="8"/>
  <c r="L3579" i="8" s="1"/>
  <c r="F3579" i="8"/>
  <c r="K3579" i="8" s="1"/>
  <c r="J3579" i="8"/>
  <c r="O3579" i="8" s="1"/>
  <c r="I3579" i="8"/>
  <c r="N3579" i="8" s="1"/>
  <c r="H3559" i="8"/>
  <c r="M3559" i="8" s="1"/>
  <c r="J3559" i="8"/>
  <c r="O3559" i="8" s="1"/>
  <c r="I3559" i="8"/>
  <c r="N3559" i="8" s="1"/>
  <c r="G3559" i="8"/>
  <c r="L3559" i="8" s="1"/>
  <c r="F3559" i="8"/>
  <c r="K3559" i="8" s="1"/>
  <c r="J3544" i="8"/>
  <c r="O3544" i="8" s="1"/>
  <c r="I3544" i="8"/>
  <c r="N3544" i="8" s="1"/>
  <c r="H3544" i="8"/>
  <c r="M3544" i="8" s="1"/>
  <c r="G3544" i="8"/>
  <c r="L3544" i="8" s="1"/>
  <c r="F3544" i="8"/>
  <c r="K3544" i="8" s="1"/>
  <c r="G3522" i="8"/>
  <c r="L3522" i="8" s="1"/>
  <c r="F3522" i="8"/>
  <c r="K3522" i="8" s="1"/>
  <c r="J3522" i="8"/>
  <c r="O3522" i="8" s="1"/>
  <c r="I3522" i="8"/>
  <c r="N3522" i="8" s="1"/>
  <c r="H3522" i="8"/>
  <c r="M3522" i="8" s="1"/>
  <c r="J3500" i="8"/>
  <c r="O3500" i="8" s="1"/>
  <c r="I3500" i="8"/>
  <c r="N3500" i="8" s="1"/>
  <c r="H3500" i="8"/>
  <c r="M3500" i="8" s="1"/>
  <c r="G3500" i="8"/>
  <c r="L3500" i="8" s="1"/>
  <c r="F3500" i="8"/>
  <c r="K3500" i="8" s="1"/>
  <c r="H3480" i="8"/>
  <c r="M3480" i="8" s="1"/>
  <c r="F3480" i="8"/>
  <c r="K3480" i="8" s="1"/>
  <c r="J3480" i="8"/>
  <c r="O3480" i="8" s="1"/>
  <c r="I3480" i="8"/>
  <c r="N3480" i="8" s="1"/>
  <c r="G3480" i="8"/>
  <c r="L3480" i="8" s="1"/>
  <c r="J3460" i="8"/>
  <c r="O3460" i="8" s="1"/>
  <c r="I3460" i="8"/>
  <c r="N3460" i="8" s="1"/>
  <c r="H3460" i="8"/>
  <c r="M3460" i="8" s="1"/>
  <c r="G3460" i="8"/>
  <c r="L3460" i="8" s="1"/>
  <c r="F3460" i="8"/>
  <c r="K3460" i="8" s="1"/>
  <c r="J3444" i="8"/>
  <c r="O3444" i="8" s="1"/>
  <c r="I3444" i="8"/>
  <c r="N3444" i="8" s="1"/>
  <c r="H3444" i="8"/>
  <c r="M3444" i="8" s="1"/>
  <c r="G3444" i="8"/>
  <c r="L3444" i="8" s="1"/>
  <c r="F3444" i="8"/>
  <c r="K3444" i="8" s="1"/>
  <c r="H3419" i="8"/>
  <c r="M3419" i="8" s="1"/>
  <c r="J3419" i="8"/>
  <c r="O3419" i="8" s="1"/>
  <c r="I3419" i="8"/>
  <c r="N3419" i="8" s="1"/>
  <c r="G3419" i="8"/>
  <c r="L3419" i="8" s="1"/>
  <c r="F3419" i="8"/>
  <c r="K3419" i="8" s="1"/>
  <c r="J3401" i="8"/>
  <c r="O3401" i="8" s="1"/>
  <c r="I3401" i="8"/>
  <c r="N3401" i="8" s="1"/>
  <c r="H3401" i="8"/>
  <c r="M3401" i="8" s="1"/>
  <c r="G3401" i="8"/>
  <c r="L3401" i="8" s="1"/>
  <c r="F3401" i="8"/>
  <c r="K3401" i="8" s="1"/>
  <c r="H3379" i="8"/>
  <c r="M3379" i="8" s="1"/>
  <c r="G3379" i="8"/>
  <c r="L3379" i="8" s="1"/>
  <c r="F3379" i="8"/>
  <c r="K3379" i="8" s="1"/>
  <c r="J3379" i="8"/>
  <c r="O3379" i="8" s="1"/>
  <c r="I3379" i="8"/>
  <c r="N3379" i="8" s="1"/>
  <c r="H3359" i="8"/>
  <c r="M3359" i="8" s="1"/>
  <c r="J3359" i="8"/>
  <c r="O3359" i="8" s="1"/>
  <c r="I3359" i="8"/>
  <c r="N3359" i="8" s="1"/>
  <c r="G3359" i="8"/>
  <c r="L3359" i="8" s="1"/>
  <c r="F3359" i="8"/>
  <c r="K3359" i="8" s="1"/>
  <c r="J3342" i="8"/>
  <c r="O3342" i="8" s="1"/>
  <c r="I3342" i="8"/>
  <c r="N3342" i="8" s="1"/>
  <c r="H3342" i="8"/>
  <c r="M3342" i="8" s="1"/>
  <c r="G3342" i="8"/>
  <c r="L3342" i="8" s="1"/>
  <c r="F3342" i="8"/>
  <c r="K3342" i="8" s="1"/>
  <c r="J3320" i="8"/>
  <c r="O3320" i="8" s="1"/>
  <c r="I3320" i="8"/>
  <c r="N3320" i="8" s="1"/>
  <c r="H3320" i="8"/>
  <c r="M3320" i="8" s="1"/>
  <c r="G3320" i="8"/>
  <c r="L3320" i="8" s="1"/>
  <c r="F3320" i="8"/>
  <c r="K3320" i="8" s="1"/>
  <c r="F3302" i="8"/>
  <c r="K3302" i="8" s="1"/>
  <c r="H3302" i="8"/>
  <c r="M3302" i="8" s="1"/>
  <c r="J3302" i="8"/>
  <c r="O3302" i="8" s="1"/>
  <c r="I3302" i="8"/>
  <c r="N3302" i="8" s="1"/>
  <c r="G3302" i="8"/>
  <c r="L3302" i="8" s="1"/>
  <c r="G3283" i="8"/>
  <c r="L3283" i="8" s="1"/>
  <c r="J3283" i="8"/>
  <c r="O3283" i="8" s="1"/>
  <c r="I3283" i="8"/>
  <c r="N3283" i="8" s="1"/>
  <c r="H3283" i="8"/>
  <c r="M3283" i="8" s="1"/>
  <c r="F3283" i="8"/>
  <c r="K3283" i="8" s="1"/>
  <c r="F3259" i="8"/>
  <c r="K3259" i="8" s="1"/>
  <c r="J3259" i="8"/>
  <c r="O3259" i="8" s="1"/>
  <c r="I3259" i="8"/>
  <c r="N3259" i="8" s="1"/>
  <c r="H3259" i="8"/>
  <c r="M3259" i="8" s="1"/>
  <c r="G3259" i="8"/>
  <c r="L3259" i="8" s="1"/>
  <c r="G3242" i="8"/>
  <c r="L3242" i="8" s="1"/>
  <c r="J3242" i="8"/>
  <c r="O3242" i="8" s="1"/>
  <c r="I3242" i="8"/>
  <c r="N3242" i="8" s="1"/>
  <c r="H3242" i="8"/>
  <c r="M3242" i="8" s="1"/>
  <c r="F3242" i="8"/>
  <c r="K3242" i="8" s="1"/>
  <c r="J3222" i="8"/>
  <c r="O3222" i="8" s="1"/>
  <c r="I3222" i="8"/>
  <c r="N3222" i="8" s="1"/>
  <c r="H3222" i="8"/>
  <c r="M3222" i="8" s="1"/>
  <c r="G3222" i="8"/>
  <c r="L3222" i="8" s="1"/>
  <c r="F3222" i="8"/>
  <c r="K3222" i="8" s="1"/>
  <c r="J3199" i="8"/>
  <c r="O3199" i="8" s="1"/>
  <c r="I3199" i="8"/>
  <c r="N3199" i="8" s="1"/>
  <c r="H3199" i="8"/>
  <c r="M3199" i="8" s="1"/>
  <c r="G3199" i="8"/>
  <c r="L3199" i="8" s="1"/>
  <c r="F3199" i="8"/>
  <c r="K3199" i="8" s="1"/>
  <c r="J3183" i="8"/>
  <c r="O3183" i="8" s="1"/>
  <c r="I3183" i="8"/>
  <c r="N3183" i="8" s="1"/>
  <c r="H3183" i="8"/>
  <c r="M3183" i="8" s="1"/>
  <c r="G3183" i="8"/>
  <c r="L3183" i="8" s="1"/>
  <c r="F3183" i="8"/>
  <c r="K3183" i="8" s="1"/>
  <c r="J3161" i="8"/>
  <c r="O3161" i="8" s="1"/>
  <c r="I3161" i="8"/>
  <c r="N3161" i="8" s="1"/>
  <c r="H3161" i="8"/>
  <c r="M3161" i="8" s="1"/>
  <c r="G3161" i="8"/>
  <c r="L3161" i="8" s="1"/>
  <c r="F3161" i="8"/>
  <c r="K3161" i="8" s="1"/>
  <c r="J3143" i="8"/>
  <c r="O3143" i="8" s="1"/>
  <c r="F3143" i="8"/>
  <c r="K3143" i="8" s="1"/>
  <c r="H3143" i="8"/>
  <c r="M3143" i="8" s="1"/>
  <c r="G3143" i="8"/>
  <c r="L3143" i="8" s="1"/>
  <c r="I3143" i="8"/>
  <c r="N3143" i="8" s="1"/>
  <c r="J3121" i="8"/>
  <c r="O3121" i="8" s="1"/>
  <c r="I3121" i="8"/>
  <c r="N3121" i="8" s="1"/>
  <c r="H3121" i="8"/>
  <c r="M3121" i="8" s="1"/>
  <c r="G3121" i="8"/>
  <c r="L3121" i="8" s="1"/>
  <c r="F3121" i="8"/>
  <c r="K3121" i="8" s="1"/>
  <c r="J3101" i="8"/>
  <c r="O3101" i="8" s="1"/>
  <c r="I3101" i="8"/>
  <c r="N3101" i="8" s="1"/>
  <c r="H3101" i="8"/>
  <c r="M3101" i="8" s="1"/>
  <c r="G3101" i="8"/>
  <c r="L3101" i="8" s="1"/>
  <c r="F3101" i="8"/>
  <c r="K3101" i="8" s="1"/>
  <c r="J3083" i="8"/>
  <c r="O3083" i="8" s="1"/>
  <c r="I3083" i="8"/>
  <c r="N3083" i="8" s="1"/>
  <c r="H3083" i="8"/>
  <c r="M3083" i="8" s="1"/>
  <c r="G3083" i="8"/>
  <c r="L3083" i="8" s="1"/>
  <c r="F3083" i="8"/>
  <c r="K3083" i="8" s="1"/>
  <c r="H3059" i="8"/>
  <c r="M3059" i="8" s="1"/>
  <c r="I3059" i="8"/>
  <c r="N3059" i="8" s="1"/>
  <c r="G3059" i="8"/>
  <c r="L3059" i="8" s="1"/>
  <c r="F3059" i="8"/>
  <c r="K3059" i="8" s="1"/>
  <c r="J3059" i="8"/>
  <c r="O3059" i="8" s="1"/>
  <c r="J3039" i="8"/>
  <c r="O3039" i="8" s="1"/>
  <c r="I3039" i="8"/>
  <c r="N3039" i="8" s="1"/>
  <c r="G3039" i="8"/>
  <c r="L3039" i="8" s="1"/>
  <c r="H3039" i="8"/>
  <c r="M3039" i="8" s="1"/>
  <c r="F3039" i="8"/>
  <c r="K3039" i="8" s="1"/>
  <c r="J3023" i="8"/>
  <c r="O3023" i="8" s="1"/>
  <c r="I3023" i="8"/>
  <c r="N3023" i="8" s="1"/>
  <c r="H3023" i="8"/>
  <c r="M3023" i="8" s="1"/>
  <c r="G3023" i="8"/>
  <c r="L3023" i="8" s="1"/>
  <c r="F3023" i="8"/>
  <c r="K3023" i="8" s="1"/>
  <c r="J3003" i="8"/>
  <c r="O3003" i="8" s="1"/>
  <c r="I3003" i="8"/>
  <c r="N3003" i="8" s="1"/>
  <c r="H3003" i="8"/>
  <c r="M3003" i="8" s="1"/>
  <c r="G3003" i="8"/>
  <c r="L3003" i="8" s="1"/>
  <c r="F3003" i="8"/>
  <c r="K3003" i="8" s="1"/>
  <c r="J2982" i="8"/>
  <c r="O2982" i="8" s="1"/>
  <c r="I2982" i="8"/>
  <c r="N2982" i="8" s="1"/>
  <c r="H2982" i="8"/>
  <c r="M2982" i="8" s="1"/>
  <c r="G2982" i="8"/>
  <c r="L2982" i="8" s="1"/>
  <c r="F2982" i="8"/>
  <c r="K2982" i="8" s="1"/>
  <c r="H2959" i="8"/>
  <c r="M2959" i="8" s="1"/>
  <c r="J2959" i="8"/>
  <c r="O2959" i="8" s="1"/>
  <c r="I2959" i="8"/>
  <c r="N2959" i="8" s="1"/>
  <c r="G2959" i="8"/>
  <c r="L2959" i="8" s="1"/>
  <c r="F2959" i="8"/>
  <c r="K2959" i="8" s="1"/>
  <c r="H2941" i="8"/>
  <c r="M2941" i="8" s="1"/>
  <c r="G2941" i="8"/>
  <c r="L2941" i="8" s="1"/>
  <c r="F2941" i="8"/>
  <c r="K2941" i="8" s="1"/>
  <c r="I2941" i="8"/>
  <c r="N2941" i="8" s="1"/>
  <c r="J2941" i="8"/>
  <c r="O2941" i="8" s="1"/>
  <c r="G2920" i="8"/>
  <c r="L2920" i="8" s="1"/>
  <c r="J2920" i="8"/>
  <c r="O2920" i="8" s="1"/>
  <c r="I2920" i="8"/>
  <c r="N2920" i="8" s="1"/>
  <c r="H2920" i="8"/>
  <c r="M2920" i="8" s="1"/>
  <c r="F2920" i="8"/>
  <c r="K2920" i="8" s="1"/>
  <c r="J2899" i="8"/>
  <c r="O2899" i="8" s="1"/>
  <c r="I2899" i="8"/>
  <c r="N2899" i="8" s="1"/>
  <c r="H2899" i="8"/>
  <c r="M2899" i="8" s="1"/>
  <c r="G2899" i="8"/>
  <c r="L2899" i="8" s="1"/>
  <c r="F2899" i="8"/>
  <c r="K2899" i="8" s="1"/>
  <c r="J2879" i="8"/>
  <c r="O2879" i="8" s="1"/>
  <c r="I2879" i="8"/>
  <c r="N2879" i="8" s="1"/>
  <c r="H2879" i="8"/>
  <c r="M2879" i="8" s="1"/>
  <c r="G2879" i="8"/>
  <c r="L2879" i="8" s="1"/>
  <c r="F2879" i="8"/>
  <c r="K2879" i="8" s="1"/>
  <c r="H2859" i="8"/>
  <c r="M2859" i="8" s="1"/>
  <c r="J2859" i="8"/>
  <c r="O2859" i="8" s="1"/>
  <c r="G2859" i="8"/>
  <c r="L2859" i="8" s="1"/>
  <c r="F2859" i="8"/>
  <c r="K2859" i="8" s="1"/>
  <c r="I2859" i="8"/>
  <c r="N2859" i="8" s="1"/>
  <c r="F2839" i="8"/>
  <c r="K2839" i="8" s="1"/>
  <c r="J2839" i="8"/>
  <c r="O2839" i="8" s="1"/>
  <c r="I2839" i="8"/>
  <c r="N2839" i="8" s="1"/>
  <c r="H2839" i="8"/>
  <c r="M2839" i="8" s="1"/>
  <c r="G2839" i="8"/>
  <c r="L2839" i="8" s="1"/>
  <c r="F2819" i="8"/>
  <c r="K2819" i="8" s="1"/>
  <c r="J2819" i="8"/>
  <c r="O2819" i="8" s="1"/>
  <c r="I2819" i="8"/>
  <c r="N2819" i="8" s="1"/>
  <c r="H2819" i="8"/>
  <c r="M2819" i="8" s="1"/>
  <c r="G2819" i="8"/>
  <c r="L2819" i="8" s="1"/>
  <c r="J2799" i="8"/>
  <c r="O2799" i="8" s="1"/>
  <c r="I2799" i="8"/>
  <c r="N2799" i="8" s="1"/>
  <c r="H2799" i="8"/>
  <c r="M2799" i="8" s="1"/>
  <c r="G2799" i="8"/>
  <c r="L2799" i="8" s="1"/>
  <c r="F2799" i="8"/>
  <c r="K2799" i="8" s="1"/>
  <c r="J2783" i="8"/>
  <c r="O2783" i="8" s="1"/>
  <c r="I2783" i="8"/>
  <c r="N2783" i="8" s="1"/>
  <c r="H2783" i="8"/>
  <c r="M2783" i="8" s="1"/>
  <c r="G2783" i="8"/>
  <c r="L2783" i="8" s="1"/>
  <c r="F2783" i="8"/>
  <c r="K2783" i="8" s="1"/>
  <c r="H2761" i="8"/>
  <c r="M2761" i="8" s="1"/>
  <c r="G2761" i="8"/>
  <c r="L2761" i="8" s="1"/>
  <c r="F2761" i="8"/>
  <c r="K2761" i="8" s="1"/>
  <c r="J2761" i="8"/>
  <c r="O2761" i="8" s="1"/>
  <c r="I2761" i="8"/>
  <c r="N2761" i="8" s="1"/>
  <c r="J2743" i="8"/>
  <c r="O2743" i="8" s="1"/>
  <c r="I2743" i="8"/>
  <c r="N2743" i="8" s="1"/>
  <c r="H2743" i="8"/>
  <c r="M2743" i="8" s="1"/>
  <c r="G2743" i="8"/>
  <c r="L2743" i="8" s="1"/>
  <c r="F2743" i="8"/>
  <c r="K2743" i="8" s="1"/>
  <c r="H2721" i="8"/>
  <c r="M2721" i="8" s="1"/>
  <c r="G2721" i="8"/>
  <c r="L2721" i="8" s="1"/>
  <c r="F2721" i="8"/>
  <c r="K2721" i="8" s="1"/>
  <c r="J2721" i="8"/>
  <c r="O2721" i="8" s="1"/>
  <c r="I2721" i="8"/>
  <c r="N2721" i="8" s="1"/>
  <c r="J2699" i="8"/>
  <c r="O2699" i="8" s="1"/>
  <c r="I2699" i="8"/>
  <c r="N2699" i="8" s="1"/>
  <c r="H2699" i="8"/>
  <c r="M2699" i="8" s="1"/>
  <c r="G2699" i="8"/>
  <c r="L2699" i="8" s="1"/>
  <c r="F2699" i="8"/>
  <c r="K2699" i="8" s="1"/>
  <c r="J2679" i="8"/>
  <c r="O2679" i="8" s="1"/>
  <c r="I2679" i="8"/>
  <c r="N2679" i="8" s="1"/>
  <c r="H2679" i="8"/>
  <c r="M2679" i="8" s="1"/>
  <c r="G2679" i="8"/>
  <c r="L2679" i="8" s="1"/>
  <c r="F2679" i="8"/>
  <c r="K2679" i="8" s="1"/>
  <c r="J2662" i="8"/>
  <c r="O2662" i="8" s="1"/>
  <c r="I2662" i="8"/>
  <c r="N2662" i="8" s="1"/>
  <c r="H2662" i="8"/>
  <c r="M2662" i="8" s="1"/>
  <c r="G2662" i="8"/>
  <c r="L2662" i="8" s="1"/>
  <c r="F2662" i="8"/>
  <c r="K2662" i="8" s="1"/>
  <c r="G2644" i="8"/>
  <c r="L2644" i="8" s="1"/>
  <c r="J2644" i="8"/>
  <c r="O2644" i="8" s="1"/>
  <c r="I2644" i="8"/>
  <c r="N2644" i="8" s="1"/>
  <c r="H2644" i="8"/>
  <c r="M2644" i="8" s="1"/>
  <c r="F2644" i="8"/>
  <c r="K2644" i="8" s="1"/>
  <c r="H2621" i="8"/>
  <c r="M2621" i="8" s="1"/>
  <c r="G2621" i="8"/>
  <c r="L2621" i="8" s="1"/>
  <c r="F2621" i="8"/>
  <c r="K2621" i="8" s="1"/>
  <c r="J2621" i="8"/>
  <c r="O2621" i="8" s="1"/>
  <c r="I2621" i="8"/>
  <c r="N2621" i="8" s="1"/>
  <c r="J2603" i="8"/>
  <c r="O2603" i="8" s="1"/>
  <c r="I2603" i="8"/>
  <c r="N2603" i="8" s="1"/>
  <c r="H2603" i="8"/>
  <c r="M2603" i="8" s="1"/>
  <c r="G2603" i="8"/>
  <c r="L2603" i="8" s="1"/>
  <c r="F2603" i="8"/>
  <c r="K2603" i="8" s="1"/>
  <c r="J2583" i="8"/>
  <c r="O2583" i="8" s="1"/>
  <c r="I2583" i="8"/>
  <c r="N2583" i="8" s="1"/>
  <c r="H2583" i="8"/>
  <c r="M2583" i="8" s="1"/>
  <c r="G2583" i="8"/>
  <c r="L2583" i="8" s="1"/>
  <c r="F2583" i="8"/>
  <c r="K2583" i="8" s="1"/>
  <c r="H2559" i="8"/>
  <c r="M2559" i="8" s="1"/>
  <c r="I2559" i="8"/>
  <c r="N2559" i="8" s="1"/>
  <c r="G2559" i="8"/>
  <c r="L2559" i="8" s="1"/>
  <c r="F2559" i="8"/>
  <c r="K2559" i="8" s="1"/>
  <c r="J2559" i="8"/>
  <c r="O2559" i="8" s="1"/>
  <c r="J2539" i="8"/>
  <c r="O2539" i="8" s="1"/>
  <c r="I2539" i="8"/>
  <c r="N2539" i="8" s="1"/>
  <c r="H2539" i="8"/>
  <c r="M2539" i="8" s="1"/>
  <c r="G2539" i="8"/>
  <c r="L2539" i="8" s="1"/>
  <c r="F2539" i="8"/>
  <c r="K2539" i="8" s="1"/>
  <c r="J2523" i="8"/>
  <c r="O2523" i="8" s="1"/>
  <c r="I2523" i="8"/>
  <c r="N2523" i="8" s="1"/>
  <c r="H2523" i="8"/>
  <c r="M2523" i="8" s="1"/>
  <c r="G2523" i="8"/>
  <c r="L2523" i="8" s="1"/>
  <c r="F2523" i="8"/>
  <c r="K2523" i="8" s="1"/>
  <c r="J2500" i="8"/>
  <c r="O2500" i="8" s="1"/>
  <c r="I2500" i="8"/>
  <c r="N2500" i="8" s="1"/>
  <c r="H2500" i="8"/>
  <c r="M2500" i="8" s="1"/>
  <c r="F2500" i="8"/>
  <c r="K2500" i="8" s="1"/>
  <c r="G2500" i="8"/>
  <c r="L2500" i="8" s="1"/>
  <c r="J2479" i="8"/>
  <c r="O2479" i="8" s="1"/>
  <c r="I2479" i="8"/>
  <c r="N2479" i="8" s="1"/>
  <c r="H2479" i="8"/>
  <c r="M2479" i="8" s="1"/>
  <c r="G2479" i="8"/>
  <c r="L2479" i="8" s="1"/>
  <c r="F2479" i="8"/>
  <c r="K2479" i="8" s="1"/>
  <c r="H2459" i="8"/>
  <c r="M2459" i="8" s="1"/>
  <c r="J2459" i="8"/>
  <c r="O2459" i="8" s="1"/>
  <c r="I2459" i="8"/>
  <c r="N2459" i="8" s="1"/>
  <c r="G2459" i="8"/>
  <c r="L2459" i="8" s="1"/>
  <c r="F2459" i="8"/>
  <c r="K2459" i="8" s="1"/>
  <c r="J2439" i="8"/>
  <c r="O2439" i="8" s="1"/>
  <c r="I2439" i="8"/>
  <c r="N2439" i="8" s="1"/>
  <c r="H2439" i="8"/>
  <c r="M2439" i="8" s="1"/>
  <c r="F2439" i="8"/>
  <c r="K2439" i="8" s="1"/>
  <c r="G2439" i="8"/>
  <c r="L2439" i="8" s="1"/>
  <c r="G2424" i="8"/>
  <c r="L2424" i="8" s="1"/>
  <c r="J2424" i="8"/>
  <c r="O2424" i="8" s="1"/>
  <c r="I2424" i="8"/>
  <c r="N2424" i="8" s="1"/>
  <c r="H2424" i="8"/>
  <c r="M2424" i="8" s="1"/>
  <c r="F2424" i="8"/>
  <c r="K2424" i="8" s="1"/>
  <c r="H2401" i="8"/>
  <c r="M2401" i="8" s="1"/>
  <c r="G2401" i="8"/>
  <c r="L2401" i="8" s="1"/>
  <c r="F2401" i="8"/>
  <c r="K2401" i="8" s="1"/>
  <c r="J2401" i="8"/>
  <c r="O2401" i="8" s="1"/>
  <c r="I2401" i="8"/>
  <c r="N2401" i="8" s="1"/>
  <c r="J2379" i="8"/>
  <c r="O2379" i="8" s="1"/>
  <c r="I2379" i="8"/>
  <c r="N2379" i="8" s="1"/>
  <c r="H2379" i="8"/>
  <c r="M2379" i="8" s="1"/>
  <c r="G2379" i="8"/>
  <c r="L2379" i="8" s="1"/>
  <c r="F2379" i="8"/>
  <c r="K2379" i="8" s="1"/>
  <c r="H2359" i="8"/>
  <c r="M2359" i="8" s="1"/>
  <c r="J2359" i="8"/>
  <c r="O2359" i="8" s="1"/>
  <c r="I2359" i="8"/>
  <c r="N2359" i="8" s="1"/>
  <c r="G2359" i="8"/>
  <c r="L2359" i="8" s="1"/>
  <c r="F2359" i="8"/>
  <c r="K2359" i="8" s="1"/>
  <c r="F2339" i="8"/>
  <c r="K2339" i="8" s="1"/>
  <c r="J2339" i="8"/>
  <c r="O2339" i="8" s="1"/>
  <c r="I2339" i="8"/>
  <c r="N2339" i="8" s="1"/>
  <c r="H2339" i="8"/>
  <c r="M2339" i="8" s="1"/>
  <c r="G2339" i="8"/>
  <c r="L2339" i="8" s="1"/>
  <c r="J2322" i="8"/>
  <c r="O2322" i="8" s="1"/>
  <c r="F2322" i="8"/>
  <c r="K2322" i="8" s="1"/>
  <c r="I2322" i="8"/>
  <c r="N2322" i="8" s="1"/>
  <c r="H2322" i="8"/>
  <c r="M2322" i="8" s="1"/>
  <c r="G2322" i="8"/>
  <c r="L2322" i="8" s="1"/>
  <c r="J2302" i="8"/>
  <c r="O2302" i="8" s="1"/>
  <c r="F2302" i="8"/>
  <c r="K2302" i="8" s="1"/>
  <c r="I2302" i="8"/>
  <c r="N2302" i="8" s="1"/>
  <c r="H2302" i="8"/>
  <c r="M2302" i="8" s="1"/>
  <c r="G2302" i="8"/>
  <c r="L2302" i="8" s="1"/>
  <c r="H2283" i="8"/>
  <c r="M2283" i="8" s="1"/>
  <c r="G2283" i="8"/>
  <c r="L2283" i="8" s="1"/>
  <c r="F2283" i="8"/>
  <c r="K2283" i="8" s="1"/>
  <c r="J2283" i="8"/>
  <c r="O2283" i="8" s="1"/>
  <c r="I2283" i="8"/>
  <c r="N2283" i="8" s="1"/>
  <c r="J2259" i="8"/>
  <c r="O2259" i="8" s="1"/>
  <c r="F2259" i="8"/>
  <c r="K2259" i="8" s="1"/>
  <c r="I2259" i="8"/>
  <c r="N2259" i="8" s="1"/>
  <c r="H2259" i="8"/>
  <c r="M2259" i="8" s="1"/>
  <c r="G2259" i="8"/>
  <c r="L2259" i="8" s="1"/>
  <c r="J2239" i="8"/>
  <c r="O2239" i="8" s="1"/>
  <c r="F2239" i="8"/>
  <c r="K2239" i="8" s="1"/>
  <c r="I2239" i="8"/>
  <c r="N2239" i="8" s="1"/>
  <c r="H2239" i="8"/>
  <c r="M2239" i="8" s="1"/>
  <c r="G2239" i="8"/>
  <c r="L2239" i="8" s="1"/>
  <c r="I2220" i="8"/>
  <c r="N2220" i="8" s="1"/>
  <c r="J2220" i="8"/>
  <c r="O2220" i="8" s="1"/>
  <c r="H2220" i="8"/>
  <c r="M2220" i="8" s="1"/>
  <c r="G2220" i="8"/>
  <c r="L2220" i="8" s="1"/>
  <c r="F2220" i="8"/>
  <c r="K2220" i="8" s="1"/>
  <c r="J2199" i="8"/>
  <c r="O2199" i="8" s="1"/>
  <c r="F2199" i="8"/>
  <c r="K2199" i="8" s="1"/>
  <c r="G2199" i="8"/>
  <c r="L2199" i="8" s="1"/>
  <c r="I2199" i="8"/>
  <c r="N2199" i="8" s="1"/>
  <c r="H2199" i="8"/>
  <c r="M2199" i="8" s="1"/>
  <c r="J2181" i="8"/>
  <c r="O2181" i="8" s="1"/>
  <c r="I2181" i="8"/>
  <c r="N2181" i="8" s="1"/>
  <c r="H2181" i="8"/>
  <c r="M2181" i="8" s="1"/>
  <c r="G2181" i="8"/>
  <c r="L2181" i="8" s="1"/>
  <c r="F2181" i="8"/>
  <c r="K2181" i="8" s="1"/>
  <c r="G2162" i="8"/>
  <c r="L2162" i="8" s="1"/>
  <c r="J2162" i="8"/>
  <c r="O2162" i="8" s="1"/>
  <c r="F2162" i="8"/>
  <c r="K2162" i="8" s="1"/>
  <c r="I2162" i="8"/>
  <c r="N2162" i="8" s="1"/>
  <c r="H2162" i="8"/>
  <c r="M2162" i="8" s="1"/>
  <c r="I2142" i="8"/>
  <c r="N2142" i="8" s="1"/>
  <c r="H2142" i="8"/>
  <c r="M2142" i="8" s="1"/>
  <c r="G2142" i="8"/>
  <c r="L2142" i="8" s="1"/>
  <c r="F2142" i="8"/>
  <c r="K2142" i="8" s="1"/>
  <c r="J2142" i="8"/>
  <c r="O2142" i="8" s="1"/>
  <c r="J2121" i="8"/>
  <c r="O2121" i="8" s="1"/>
  <c r="I2121" i="8"/>
  <c r="N2121" i="8" s="1"/>
  <c r="H2121" i="8"/>
  <c r="M2121" i="8" s="1"/>
  <c r="G2121" i="8"/>
  <c r="L2121" i="8" s="1"/>
  <c r="F2121" i="8"/>
  <c r="K2121" i="8" s="1"/>
  <c r="I2102" i="8"/>
  <c r="N2102" i="8" s="1"/>
  <c r="H2102" i="8"/>
  <c r="M2102" i="8" s="1"/>
  <c r="G2102" i="8"/>
  <c r="L2102" i="8" s="1"/>
  <c r="F2102" i="8"/>
  <c r="K2102" i="8" s="1"/>
  <c r="J2102" i="8"/>
  <c r="O2102" i="8" s="1"/>
  <c r="J2082" i="8"/>
  <c r="O2082" i="8" s="1"/>
  <c r="I2082" i="8"/>
  <c r="N2082" i="8" s="1"/>
  <c r="H2082" i="8"/>
  <c r="M2082" i="8" s="1"/>
  <c r="G2082" i="8"/>
  <c r="L2082" i="8" s="1"/>
  <c r="F2082" i="8"/>
  <c r="K2082" i="8" s="1"/>
  <c r="F2061" i="8"/>
  <c r="K2061" i="8" s="1"/>
  <c r="J2061" i="8"/>
  <c r="O2061" i="8" s="1"/>
  <c r="H2061" i="8"/>
  <c r="M2061" i="8" s="1"/>
  <c r="I2061" i="8"/>
  <c r="N2061" i="8" s="1"/>
  <c r="G2061" i="8"/>
  <c r="L2061" i="8" s="1"/>
  <c r="I2042" i="8"/>
  <c r="N2042" i="8" s="1"/>
  <c r="H2042" i="8"/>
  <c r="M2042" i="8" s="1"/>
  <c r="G2042" i="8"/>
  <c r="L2042" i="8" s="1"/>
  <c r="F2042" i="8"/>
  <c r="K2042" i="8" s="1"/>
  <c r="J2042" i="8"/>
  <c r="O2042" i="8" s="1"/>
  <c r="J2021" i="8"/>
  <c r="O2021" i="8" s="1"/>
  <c r="I2021" i="8"/>
  <c r="N2021" i="8" s="1"/>
  <c r="H2021" i="8"/>
  <c r="M2021" i="8" s="1"/>
  <c r="G2021" i="8"/>
  <c r="L2021" i="8" s="1"/>
  <c r="F2021" i="8"/>
  <c r="K2021" i="8" s="1"/>
  <c r="I2002" i="8"/>
  <c r="N2002" i="8" s="1"/>
  <c r="H2002" i="8"/>
  <c r="M2002" i="8" s="1"/>
  <c r="G2002" i="8"/>
  <c r="L2002" i="8" s="1"/>
  <c r="F2002" i="8"/>
  <c r="K2002" i="8" s="1"/>
  <c r="J2002" i="8"/>
  <c r="O2002" i="8" s="1"/>
  <c r="J1982" i="8"/>
  <c r="O1982" i="8" s="1"/>
  <c r="I1982" i="8"/>
  <c r="N1982" i="8" s="1"/>
  <c r="H1982" i="8"/>
  <c r="M1982" i="8" s="1"/>
  <c r="G1982" i="8"/>
  <c r="L1982" i="8" s="1"/>
  <c r="F1982" i="8"/>
  <c r="K1982" i="8" s="1"/>
  <c r="J1959" i="8"/>
  <c r="O1959" i="8" s="1"/>
  <c r="F1959" i="8"/>
  <c r="K1959" i="8" s="1"/>
  <c r="I1959" i="8"/>
  <c r="N1959" i="8" s="1"/>
  <c r="H1959" i="8"/>
  <c r="M1959" i="8" s="1"/>
  <c r="G1959" i="8"/>
  <c r="L1959" i="8" s="1"/>
  <c r="J1942" i="8"/>
  <c r="O1942" i="8" s="1"/>
  <c r="H1942" i="8"/>
  <c r="M1942" i="8" s="1"/>
  <c r="G1942" i="8"/>
  <c r="L1942" i="8" s="1"/>
  <c r="F1942" i="8"/>
  <c r="K1942" i="8" s="1"/>
  <c r="I1942" i="8"/>
  <c r="N1942" i="8" s="1"/>
  <c r="J1922" i="8"/>
  <c r="O1922" i="8" s="1"/>
  <c r="I1922" i="8"/>
  <c r="N1922" i="8" s="1"/>
  <c r="H1922" i="8"/>
  <c r="M1922" i="8" s="1"/>
  <c r="F1922" i="8"/>
  <c r="K1922" i="8" s="1"/>
  <c r="G1922" i="8"/>
  <c r="L1922" i="8" s="1"/>
  <c r="I1902" i="8"/>
  <c r="N1902" i="8" s="1"/>
  <c r="H1902" i="8"/>
  <c r="M1902" i="8" s="1"/>
  <c r="G1902" i="8"/>
  <c r="L1902" i="8" s="1"/>
  <c r="F1902" i="8"/>
  <c r="K1902" i="8" s="1"/>
  <c r="J1902" i="8"/>
  <c r="O1902" i="8" s="1"/>
  <c r="J1882" i="8"/>
  <c r="O1882" i="8" s="1"/>
  <c r="I1882" i="8"/>
  <c r="N1882" i="8" s="1"/>
  <c r="H1882" i="8"/>
  <c r="M1882" i="8" s="1"/>
  <c r="G1882" i="8"/>
  <c r="L1882" i="8" s="1"/>
  <c r="F1882" i="8"/>
  <c r="K1882" i="8" s="1"/>
  <c r="J1858" i="8"/>
  <c r="O1858" i="8" s="1"/>
  <c r="I1858" i="8"/>
  <c r="N1858" i="8" s="1"/>
  <c r="H1858" i="8"/>
  <c r="M1858" i="8" s="1"/>
  <c r="G1858" i="8"/>
  <c r="L1858" i="8" s="1"/>
  <c r="F1858" i="8"/>
  <c r="K1858" i="8" s="1"/>
  <c r="J1844" i="8"/>
  <c r="O1844" i="8" s="1"/>
  <c r="I1844" i="8"/>
  <c r="N1844" i="8" s="1"/>
  <c r="H1844" i="8"/>
  <c r="M1844" i="8" s="1"/>
  <c r="G1844" i="8"/>
  <c r="L1844" i="8" s="1"/>
  <c r="F1844" i="8"/>
  <c r="K1844" i="8" s="1"/>
  <c r="I1820" i="8"/>
  <c r="N1820" i="8" s="1"/>
  <c r="H1820" i="8"/>
  <c r="M1820" i="8" s="1"/>
  <c r="F1820" i="8"/>
  <c r="K1820" i="8" s="1"/>
  <c r="J1820" i="8"/>
  <c r="O1820" i="8" s="1"/>
  <c r="G1820" i="8"/>
  <c r="L1820" i="8" s="1"/>
  <c r="I1802" i="8"/>
  <c r="N1802" i="8" s="1"/>
  <c r="H1802" i="8"/>
  <c r="M1802" i="8" s="1"/>
  <c r="G1802" i="8"/>
  <c r="L1802" i="8" s="1"/>
  <c r="F1802" i="8"/>
  <c r="K1802" i="8" s="1"/>
  <c r="J1802" i="8"/>
  <c r="O1802" i="8" s="1"/>
  <c r="I1780" i="8"/>
  <c r="N1780" i="8" s="1"/>
  <c r="J1780" i="8"/>
  <c r="O1780" i="8" s="1"/>
  <c r="H1780" i="8"/>
  <c r="M1780" i="8" s="1"/>
  <c r="G1780" i="8"/>
  <c r="L1780" i="8" s="1"/>
  <c r="F1780" i="8"/>
  <c r="K1780" i="8" s="1"/>
  <c r="G1762" i="8"/>
  <c r="L1762" i="8" s="1"/>
  <c r="J1762" i="8"/>
  <c r="O1762" i="8" s="1"/>
  <c r="I1762" i="8"/>
  <c r="N1762" i="8" s="1"/>
  <c r="H1762" i="8"/>
  <c r="M1762" i="8" s="1"/>
  <c r="F1762" i="8"/>
  <c r="K1762" i="8" s="1"/>
  <c r="J1742" i="8"/>
  <c r="O1742" i="8" s="1"/>
  <c r="I1742" i="8"/>
  <c r="N1742" i="8" s="1"/>
  <c r="H1742" i="8"/>
  <c r="M1742" i="8" s="1"/>
  <c r="F1742" i="8"/>
  <c r="K1742" i="8" s="1"/>
  <c r="G1742" i="8"/>
  <c r="L1742" i="8" s="1"/>
  <c r="J1722" i="8"/>
  <c r="O1722" i="8" s="1"/>
  <c r="H1722" i="8"/>
  <c r="M1722" i="8" s="1"/>
  <c r="G1722" i="8"/>
  <c r="L1722" i="8" s="1"/>
  <c r="I1722" i="8"/>
  <c r="N1722" i="8" s="1"/>
  <c r="F1722" i="8"/>
  <c r="K1722" i="8" s="1"/>
  <c r="I1702" i="8"/>
  <c r="N1702" i="8" s="1"/>
  <c r="H1702" i="8"/>
  <c r="M1702" i="8" s="1"/>
  <c r="G1702" i="8"/>
  <c r="L1702" i="8" s="1"/>
  <c r="F1702" i="8"/>
  <c r="K1702" i="8" s="1"/>
  <c r="J1702" i="8"/>
  <c r="O1702" i="8" s="1"/>
  <c r="J1682" i="8"/>
  <c r="O1682" i="8" s="1"/>
  <c r="I1682" i="8"/>
  <c r="N1682" i="8" s="1"/>
  <c r="H1682" i="8"/>
  <c r="M1682" i="8" s="1"/>
  <c r="G1682" i="8"/>
  <c r="L1682" i="8" s="1"/>
  <c r="F1682" i="8"/>
  <c r="K1682" i="8" s="1"/>
  <c r="G1662" i="8"/>
  <c r="L1662" i="8" s="1"/>
  <c r="F1662" i="8"/>
  <c r="K1662" i="8" s="1"/>
  <c r="I1662" i="8"/>
  <c r="N1662" i="8" s="1"/>
  <c r="J1662" i="8"/>
  <c r="O1662" i="8" s="1"/>
  <c r="H1662" i="8"/>
  <c r="M1662" i="8" s="1"/>
  <c r="I1641" i="8"/>
  <c r="N1641" i="8" s="1"/>
  <c r="J1641" i="8"/>
  <c r="O1641" i="8" s="1"/>
  <c r="H1641" i="8"/>
  <c r="M1641" i="8" s="1"/>
  <c r="G1641" i="8"/>
  <c r="L1641" i="8" s="1"/>
  <c r="F1641" i="8"/>
  <c r="K1641" i="8" s="1"/>
  <c r="H1623" i="8"/>
  <c r="M1623" i="8" s="1"/>
  <c r="G1623" i="8"/>
  <c r="L1623" i="8" s="1"/>
  <c r="J1623" i="8"/>
  <c r="O1623" i="8" s="1"/>
  <c r="I1623" i="8"/>
  <c r="N1623" i="8" s="1"/>
  <c r="F1623" i="8"/>
  <c r="K1623" i="8" s="1"/>
  <c r="J1602" i="8"/>
  <c r="O1602" i="8" s="1"/>
  <c r="I1602" i="8"/>
  <c r="N1602" i="8" s="1"/>
  <c r="H1602" i="8"/>
  <c r="M1602" i="8" s="1"/>
  <c r="G1602" i="8"/>
  <c r="L1602" i="8" s="1"/>
  <c r="F1602" i="8"/>
  <c r="K1602" i="8" s="1"/>
  <c r="G1578" i="8"/>
  <c r="L1578" i="8" s="1"/>
  <c r="J1578" i="8"/>
  <c r="O1578" i="8" s="1"/>
  <c r="I1578" i="8"/>
  <c r="N1578" i="8" s="1"/>
  <c r="H1578" i="8"/>
  <c r="M1578" i="8" s="1"/>
  <c r="F1578" i="8"/>
  <c r="K1578" i="8" s="1"/>
  <c r="I1560" i="8"/>
  <c r="N1560" i="8" s="1"/>
  <c r="J1560" i="8"/>
  <c r="O1560" i="8" s="1"/>
  <c r="H1560" i="8"/>
  <c r="M1560" i="8" s="1"/>
  <c r="G1560" i="8"/>
  <c r="L1560" i="8" s="1"/>
  <c r="F1560" i="8"/>
  <c r="K1560" i="8" s="1"/>
  <c r="J1539" i="8"/>
  <c r="O1539" i="8" s="1"/>
  <c r="F1539" i="8"/>
  <c r="K1539" i="8" s="1"/>
  <c r="I1539" i="8"/>
  <c r="N1539" i="8" s="1"/>
  <c r="H1539" i="8"/>
  <c r="M1539" i="8" s="1"/>
  <c r="G1539" i="8"/>
  <c r="L1539" i="8" s="1"/>
  <c r="I1520" i="8"/>
  <c r="N1520" i="8" s="1"/>
  <c r="G1520" i="8"/>
  <c r="L1520" i="8" s="1"/>
  <c r="F1520" i="8"/>
  <c r="K1520" i="8" s="1"/>
  <c r="J1520" i="8"/>
  <c r="O1520" i="8" s="1"/>
  <c r="H1520" i="8"/>
  <c r="M1520" i="8" s="1"/>
  <c r="J1501" i="8"/>
  <c r="O1501" i="8" s="1"/>
  <c r="H1501" i="8"/>
  <c r="M1501" i="8" s="1"/>
  <c r="G1501" i="8"/>
  <c r="L1501" i="8" s="1"/>
  <c r="F1501" i="8"/>
  <c r="K1501" i="8" s="1"/>
  <c r="I1501" i="8"/>
  <c r="N1501" i="8" s="1"/>
  <c r="I1480" i="8"/>
  <c r="N1480" i="8" s="1"/>
  <c r="F1480" i="8"/>
  <c r="K1480" i="8" s="1"/>
  <c r="J1480" i="8"/>
  <c r="O1480" i="8" s="1"/>
  <c r="H1480" i="8"/>
  <c r="M1480" i="8" s="1"/>
  <c r="G1480" i="8"/>
  <c r="L1480" i="8" s="1"/>
  <c r="I1460" i="8"/>
  <c r="N1460" i="8" s="1"/>
  <c r="J1460" i="8"/>
  <c r="O1460" i="8" s="1"/>
  <c r="H1460" i="8"/>
  <c r="M1460" i="8" s="1"/>
  <c r="G1460" i="8"/>
  <c r="L1460" i="8" s="1"/>
  <c r="F1460" i="8"/>
  <c r="K1460" i="8" s="1"/>
  <c r="G1441" i="8"/>
  <c r="L1441" i="8" s="1"/>
  <c r="F1441" i="8"/>
  <c r="K1441" i="8" s="1"/>
  <c r="I1441" i="8"/>
  <c r="N1441" i="8" s="1"/>
  <c r="H1441" i="8"/>
  <c r="M1441" i="8" s="1"/>
  <c r="J1441" i="8"/>
  <c r="O1441" i="8" s="1"/>
  <c r="J1422" i="8"/>
  <c r="O1422" i="8" s="1"/>
  <c r="I1422" i="8"/>
  <c r="N1422" i="8" s="1"/>
  <c r="H1422" i="8"/>
  <c r="M1422" i="8" s="1"/>
  <c r="G1422" i="8"/>
  <c r="L1422" i="8" s="1"/>
  <c r="F1422" i="8"/>
  <c r="K1422" i="8" s="1"/>
  <c r="J1399" i="8"/>
  <c r="O1399" i="8" s="1"/>
  <c r="F1399" i="8"/>
  <c r="K1399" i="8" s="1"/>
  <c r="I1399" i="8"/>
  <c r="N1399" i="8" s="1"/>
  <c r="G1399" i="8"/>
  <c r="L1399" i="8" s="1"/>
  <c r="H1399" i="8"/>
  <c r="M1399" i="8" s="1"/>
  <c r="J1381" i="8"/>
  <c r="O1381" i="8" s="1"/>
  <c r="I1381" i="8"/>
  <c r="N1381" i="8" s="1"/>
  <c r="H1381" i="8"/>
  <c r="M1381" i="8" s="1"/>
  <c r="G1381" i="8"/>
  <c r="L1381" i="8" s="1"/>
  <c r="F1381" i="8"/>
  <c r="K1381" i="8" s="1"/>
  <c r="J1359" i="8"/>
  <c r="O1359" i="8" s="1"/>
  <c r="F1359" i="8"/>
  <c r="K1359" i="8" s="1"/>
  <c r="H1359" i="8"/>
  <c r="M1359" i="8" s="1"/>
  <c r="I1359" i="8"/>
  <c r="N1359" i="8" s="1"/>
  <c r="G1359" i="8"/>
  <c r="L1359" i="8" s="1"/>
  <c r="H1342" i="8"/>
  <c r="M1342" i="8" s="1"/>
  <c r="J1342" i="8"/>
  <c r="O1342" i="8" s="1"/>
  <c r="G1342" i="8"/>
  <c r="L1342" i="8" s="1"/>
  <c r="F1342" i="8"/>
  <c r="K1342" i="8" s="1"/>
  <c r="I1342" i="8"/>
  <c r="N1342" i="8" s="1"/>
  <c r="I1321" i="8"/>
  <c r="N1321" i="8" s="1"/>
  <c r="G1321" i="8"/>
  <c r="L1321" i="8" s="1"/>
  <c r="F1321" i="8"/>
  <c r="K1321" i="8" s="1"/>
  <c r="H1321" i="8"/>
  <c r="M1321" i="8" s="1"/>
  <c r="J1321" i="8"/>
  <c r="O1321" i="8" s="1"/>
  <c r="I1300" i="8"/>
  <c r="N1300" i="8" s="1"/>
  <c r="G1300" i="8"/>
  <c r="L1300" i="8" s="1"/>
  <c r="F1300" i="8"/>
  <c r="K1300" i="8" s="1"/>
  <c r="J1300" i="8"/>
  <c r="O1300" i="8" s="1"/>
  <c r="H1300" i="8"/>
  <c r="M1300" i="8" s="1"/>
  <c r="J1279" i="8"/>
  <c r="O1279" i="8" s="1"/>
  <c r="F1279" i="8"/>
  <c r="K1279" i="8" s="1"/>
  <c r="I1279" i="8"/>
  <c r="N1279" i="8" s="1"/>
  <c r="G1279" i="8"/>
  <c r="L1279" i="8" s="1"/>
  <c r="H1279" i="8"/>
  <c r="M1279" i="8" s="1"/>
  <c r="G1261" i="8"/>
  <c r="L1261" i="8" s="1"/>
  <c r="H1261" i="8"/>
  <c r="M1261" i="8" s="1"/>
  <c r="J1261" i="8"/>
  <c r="O1261" i="8" s="1"/>
  <c r="I1261" i="8"/>
  <c r="N1261" i="8" s="1"/>
  <c r="F1261" i="8"/>
  <c r="K1261" i="8" s="1"/>
  <c r="H1242" i="8"/>
  <c r="M1242" i="8" s="1"/>
  <c r="G1242" i="8"/>
  <c r="L1242" i="8" s="1"/>
  <c r="F1242" i="8"/>
  <c r="K1242" i="8" s="1"/>
  <c r="I1242" i="8"/>
  <c r="N1242" i="8" s="1"/>
  <c r="J1242" i="8"/>
  <c r="O1242" i="8" s="1"/>
  <c r="I1221" i="8"/>
  <c r="N1221" i="8" s="1"/>
  <c r="H1221" i="8"/>
  <c r="M1221" i="8" s="1"/>
  <c r="G1221" i="8"/>
  <c r="L1221" i="8" s="1"/>
  <c r="F1221" i="8"/>
  <c r="K1221" i="8" s="1"/>
  <c r="J1221" i="8"/>
  <c r="O1221" i="8" s="1"/>
  <c r="I1199" i="8"/>
  <c r="N1199" i="8" s="1"/>
  <c r="G1199" i="8"/>
  <c r="L1199" i="8" s="1"/>
  <c r="F1199" i="8"/>
  <c r="K1199" i="8" s="1"/>
  <c r="H1199" i="8"/>
  <c r="M1199" i="8" s="1"/>
  <c r="J1199" i="8"/>
  <c r="O1199" i="8" s="1"/>
  <c r="J1180" i="8"/>
  <c r="O1180" i="8" s="1"/>
  <c r="I1180" i="8"/>
  <c r="N1180" i="8" s="1"/>
  <c r="H1180" i="8"/>
  <c r="M1180" i="8" s="1"/>
  <c r="G1180" i="8"/>
  <c r="L1180" i="8" s="1"/>
  <c r="F1180" i="8"/>
  <c r="K1180" i="8" s="1"/>
  <c r="J1161" i="8"/>
  <c r="O1161" i="8" s="1"/>
  <c r="G1161" i="8"/>
  <c r="L1161" i="8" s="1"/>
  <c r="F1161" i="8"/>
  <c r="K1161" i="8" s="1"/>
  <c r="I1161" i="8"/>
  <c r="N1161" i="8" s="1"/>
  <c r="H1161" i="8"/>
  <c r="M1161" i="8" s="1"/>
  <c r="I1139" i="8"/>
  <c r="N1139" i="8" s="1"/>
  <c r="J1139" i="8"/>
  <c r="O1139" i="8" s="1"/>
  <c r="G1139" i="8"/>
  <c r="L1139" i="8" s="1"/>
  <c r="H1139" i="8"/>
  <c r="M1139" i="8" s="1"/>
  <c r="F1139" i="8"/>
  <c r="K1139" i="8" s="1"/>
  <c r="J1120" i="8"/>
  <c r="O1120" i="8" s="1"/>
  <c r="I1120" i="8"/>
  <c r="N1120" i="8" s="1"/>
  <c r="G1120" i="8"/>
  <c r="L1120" i="8" s="1"/>
  <c r="H1120" i="8"/>
  <c r="M1120" i="8" s="1"/>
  <c r="F1120" i="8"/>
  <c r="K1120" i="8" s="1"/>
  <c r="I1101" i="8"/>
  <c r="N1101" i="8" s="1"/>
  <c r="H1101" i="8"/>
  <c r="M1101" i="8" s="1"/>
  <c r="G1101" i="8"/>
  <c r="L1101" i="8" s="1"/>
  <c r="F1101" i="8"/>
  <c r="K1101" i="8" s="1"/>
  <c r="J1101" i="8"/>
  <c r="O1101" i="8" s="1"/>
  <c r="I1079" i="8"/>
  <c r="N1079" i="8" s="1"/>
  <c r="J1079" i="8"/>
  <c r="O1079" i="8" s="1"/>
  <c r="H1079" i="8"/>
  <c r="M1079" i="8" s="1"/>
  <c r="G1079" i="8"/>
  <c r="L1079" i="8" s="1"/>
  <c r="F1079" i="8"/>
  <c r="K1079" i="8" s="1"/>
  <c r="H1062" i="8"/>
  <c r="M1062" i="8" s="1"/>
  <c r="G1062" i="8"/>
  <c r="L1062" i="8" s="1"/>
  <c r="F1062" i="8"/>
  <c r="K1062" i="8" s="1"/>
  <c r="J1062" i="8"/>
  <c r="O1062" i="8" s="1"/>
  <c r="I1062" i="8"/>
  <c r="N1062" i="8" s="1"/>
  <c r="H1042" i="8"/>
  <c r="M1042" i="8" s="1"/>
  <c r="G1042" i="8"/>
  <c r="L1042" i="8" s="1"/>
  <c r="F1042" i="8"/>
  <c r="K1042" i="8" s="1"/>
  <c r="J1042" i="8"/>
  <c r="O1042" i="8" s="1"/>
  <c r="I1042" i="8"/>
  <c r="N1042" i="8" s="1"/>
  <c r="F1021" i="8"/>
  <c r="K1021" i="8" s="1"/>
  <c r="H1021" i="8"/>
  <c r="M1021" i="8" s="1"/>
  <c r="J1021" i="8"/>
  <c r="O1021" i="8" s="1"/>
  <c r="I1021" i="8"/>
  <c r="N1021" i="8" s="1"/>
  <c r="G1021" i="8"/>
  <c r="L1021" i="8" s="1"/>
  <c r="H1002" i="8"/>
  <c r="M1002" i="8" s="1"/>
  <c r="G1002" i="8"/>
  <c r="L1002" i="8" s="1"/>
  <c r="F1002" i="8"/>
  <c r="K1002" i="8" s="1"/>
  <c r="J1002" i="8"/>
  <c r="O1002" i="8" s="1"/>
  <c r="I1002" i="8"/>
  <c r="N1002" i="8" s="1"/>
  <c r="G980" i="8"/>
  <c r="L980" i="8" s="1"/>
  <c r="J980" i="8"/>
  <c r="O980" i="8" s="1"/>
  <c r="I980" i="8"/>
  <c r="N980" i="8" s="1"/>
  <c r="H980" i="8"/>
  <c r="M980" i="8" s="1"/>
  <c r="F980" i="8"/>
  <c r="K980" i="8" s="1"/>
  <c r="I961" i="8"/>
  <c r="N961" i="8" s="1"/>
  <c r="J961" i="8"/>
  <c r="O961" i="8" s="1"/>
  <c r="H961" i="8"/>
  <c r="M961" i="8" s="1"/>
  <c r="G961" i="8"/>
  <c r="L961" i="8" s="1"/>
  <c r="F961" i="8"/>
  <c r="K961" i="8" s="1"/>
  <c r="H941" i="8"/>
  <c r="M941" i="8" s="1"/>
  <c r="G941" i="8"/>
  <c r="L941" i="8" s="1"/>
  <c r="F941" i="8"/>
  <c r="K941" i="8" s="1"/>
  <c r="J941" i="8"/>
  <c r="O941" i="8" s="1"/>
  <c r="I941" i="8"/>
  <c r="N941" i="8" s="1"/>
  <c r="J920" i="8"/>
  <c r="O920" i="8" s="1"/>
  <c r="I920" i="8"/>
  <c r="N920" i="8" s="1"/>
  <c r="H920" i="8"/>
  <c r="M920" i="8" s="1"/>
  <c r="G920" i="8"/>
  <c r="L920" i="8" s="1"/>
  <c r="F920" i="8"/>
  <c r="K920" i="8" s="1"/>
  <c r="H900" i="8"/>
  <c r="M900" i="8" s="1"/>
  <c r="G900" i="8"/>
  <c r="L900" i="8" s="1"/>
  <c r="J900" i="8"/>
  <c r="O900" i="8" s="1"/>
  <c r="I900" i="8"/>
  <c r="N900" i="8" s="1"/>
  <c r="F900" i="8"/>
  <c r="K900" i="8" s="1"/>
  <c r="G882" i="8"/>
  <c r="L882" i="8" s="1"/>
  <c r="F882" i="8"/>
  <c r="K882" i="8" s="1"/>
  <c r="I882" i="8"/>
  <c r="N882" i="8" s="1"/>
  <c r="H882" i="8"/>
  <c r="M882" i="8" s="1"/>
  <c r="J882" i="8"/>
  <c r="O882" i="8" s="1"/>
  <c r="J863" i="8"/>
  <c r="O863" i="8" s="1"/>
  <c r="I863" i="8"/>
  <c r="N863" i="8" s="1"/>
  <c r="H863" i="8"/>
  <c r="M863" i="8" s="1"/>
  <c r="G863" i="8"/>
  <c r="L863" i="8" s="1"/>
  <c r="F863" i="8"/>
  <c r="K863" i="8" s="1"/>
  <c r="I839" i="8"/>
  <c r="N839" i="8" s="1"/>
  <c r="J839" i="8"/>
  <c r="O839" i="8" s="1"/>
  <c r="H839" i="8"/>
  <c r="M839" i="8" s="1"/>
  <c r="G839" i="8"/>
  <c r="L839" i="8" s="1"/>
  <c r="F839" i="8"/>
  <c r="K839" i="8" s="1"/>
  <c r="F821" i="8"/>
  <c r="K821" i="8" s="1"/>
  <c r="J821" i="8"/>
  <c r="O821" i="8" s="1"/>
  <c r="I821" i="8"/>
  <c r="N821" i="8" s="1"/>
  <c r="G821" i="8"/>
  <c r="L821" i="8" s="1"/>
  <c r="H821" i="8"/>
  <c r="M821" i="8" s="1"/>
  <c r="I800" i="8"/>
  <c r="N800" i="8" s="1"/>
  <c r="J800" i="8"/>
  <c r="O800" i="8" s="1"/>
  <c r="F800" i="8"/>
  <c r="K800" i="8" s="1"/>
  <c r="G800" i="8"/>
  <c r="L800" i="8" s="1"/>
  <c r="H800" i="8"/>
  <c r="M800" i="8" s="1"/>
  <c r="I779" i="8"/>
  <c r="N779" i="8" s="1"/>
  <c r="G779" i="8"/>
  <c r="L779" i="8" s="1"/>
  <c r="J779" i="8"/>
  <c r="O779" i="8" s="1"/>
  <c r="H779" i="8"/>
  <c r="M779" i="8" s="1"/>
  <c r="F779" i="8"/>
  <c r="K779" i="8" s="1"/>
  <c r="J761" i="8"/>
  <c r="O761" i="8" s="1"/>
  <c r="G761" i="8"/>
  <c r="L761" i="8" s="1"/>
  <c r="F761" i="8"/>
  <c r="K761" i="8" s="1"/>
  <c r="I761" i="8"/>
  <c r="N761" i="8" s="1"/>
  <c r="H761" i="8"/>
  <c r="M761" i="8" s="1"/>
  <c r="G741" i="8"/>
  <c r="L741" i="8" s="1"/>
  <c r="I741" i="8"/>
  <c r="N741" i="8" s="1"/>
  <c r="J741" i="8"/>
  <c r="O741" i="8" s="1"/>
  <c r="H741" i="8"/>
  <c r="M741" i="8" s="1"/>
  <c r="F741" i="8"/>
  <c r="K741" i="8" s="1"/>
  <c r="I721" i="8"/>
  <c r="N721" i="8" s="1"/>
  <c r="H721" i="8"/>
  <c r="M721" i="8" s="1"/>
  <c r="G721" i="8"/>
  <c r="L721" i="8" s="1"/>
  <c r="F721" i="8"/>
  <c r="K721" i="8" s="1"/>
  <c r="J721" i="8"/>
  <c r="O721" i="8" s="1"/>
  <c r="G702" i="8"/>
  <c r="L702" i="8" s="1"/>
  <c r="F702" i="8"/>
  <c r="K702" i="8" s="1"/>
  <c r="J702" i="8"/>
  <c r="O702" i="8" s="1"/>
  <c r="I702" i="8"/>
  <c r="N702" i="8" s="1"/>
  <c r="H702" i="8"/>
  <c r="M702" i="8" s="1"/>
  <c r="I680" i="8"/>
  <c r="N680" i="8" s="1"/>
  <c r="F680" i="8"/>
  <c r="K680" i="8" s="1"/>
  <c r="H680" i="8"/>
  <c r="M680" i="8" s="1"/>
  <c r="J680" i="8"/>
  <c r="O680" i="8" s="1"/>
  <c r="G680" i="8"/>
  <c r="L680" i="8" s="1"/>
  <c r="J663" i="8"/>
  <c r="O663" i="8" s="1"/>
  <c r="I663" i="8"/>
  <c r="N663" i="8" s="1"/>
  <c r="H663" i="8"/>
  <c r="M663" i="8" s="1"/>
  <c r="G663" i="8"/>
  <c r="L663" i="8" s="1"/>
  <c r="F663" i="8"/>
  <c r="K663" i="8" s="1"/>
  <c r="F641" i="8"/>
  <c r="K641" i="8" s="1"/>
  <c r="J641" i="8"/>
  <c r="O641" i="8" s="1"/>
  <c r="I641" i="8"/>
  <c r="N641" i="8" s="1"/>
  <c r="H641" i="8"/>
  <c r="M641" i="8" s="1"/>
  <c r="G641" i="8"/>
  <c r="L641" i="8" s="1"/>
  <c r="G620" i="8"/>
  <c r="L620" i="8" s="1"/>
  <c r="I620" i="8"/>
  <c r="N620" i="8" s="1"/>
  <c r="H620" i="8"/>
  <c r="M620" i="8" s="1"/>
  <c r="J620" i="8"/>
  <c r="O620" i="8" s="1"/>
  <c r="F620" i="8"/>
  <c r="K620" i="8" s="1"/>
  <c r="G605" i="8"/>
  <c r="L605" i="8" s="1"/>
  <c r="J605" i="8"/>
  <c r="O605" i="8" s="1"/>
  <c r="I605" i="8"/>
  <c r="N605" i="8" s="1"/>
  <c r="H605" i="8"/>
  <c r="M605" i="8" s="1"/>
  <c r="F605" i="8"/>
  <c r="K605" i="8" s="1"/>
  <c r="J578" i="8"/>
  <c r="O578" i="8" s="1"/>
  <c r="F578" i="8"/>
  <c r="K578" i="8" s="1"/>
  <c r="G578" i="8"/>
  <c r="L578" i="8" s="1"/>
  <c r="I578" i="8"/>
  <c r="N578" i="8" s="1"/>
  <c r="H578" i="8"/>
  <c r="M578" i="8" s="1"/>
  <c r="I562" i="8"/>
  <c r="N562" i="8" s="1"/>
  <c r="J562" i="8"/>
  <c r="O562" i="8" s="1"/>
  <c r="H562" i="8"/>
  <c r="M562" i="8" s="1"/>
  <c r="G562" i="8"/>
  <c r="L562" i="8" s="1"/>
  <c r="F562" i="8"/>
  <c r="K562" i="8" s="1"/>
  <c r="J541" i="8"/>
  <c r="O541" i="8" s="1"/>
  <c r="I541" i="8"/>
  <c r="N541" i="8" s="1"/>
  <c r="H541" i="8"/>
  <c r="M541" i="8" s="1"/>
  <c r="G541" i="8"/>
  <c r="L541" i="8" s="1"/>
  <c r="F541" i="8"/>
  <c r="K541" i="8" s="1"/>
  <c r="G522" i="8"/>
  <c r="L522" i="8" s="1"/>
  <c r="J522" i="8"/>
  <c r="O522" i="8" s="1"/>
  <c r="I522" i="8"/>
  <c r="N522" i="8" s="1"/>
  <c r="H522" i="8"/>
  <c r="M522" i="8" s="1"/>
  <c r="F522" i="8"/>
  <c r="K522" i="8" s="1"/>
  <c r="G503" i="8"/>
  <c r="L503" i="8" s="1"/>
  <c r="I503" i="8"/>
  <c r="N503" i="8" s="1"/>
  <c r="J503" i="8"/>
  <c r="O503" i="8" s="1"/>
  <c r="H503" i="8"/>
  <c r="M503" i="8" s="1"/>
  <c r="F503" i="8"/>
  <c r="K503" i="8" s="1"/>
  <c r="I483" i="8"/>
  <c r="N483" i="8" s="1"/>
  <c r="H483" i="8"/>
  <c r="M483" i="8" s="1"/>
  <c r="G483" i="8"/>
  <c r="L483" i="8" s="1"/>
  <c r="F483" i="8"/>
  <c r="K483" i="8" s="1"/>
  <c r="J483" i="8"/>
  <c r="O483" i="8" s="1"/>
  <c r="J462" i="8"/>
  <c r="O462" i="8" s="1"/>
  <c r="I462" i="8"/>
  <c r="N462" i="8" s="1"/>
  <c r="F462" i="8"/>
  <c r="K462" i="8" s="1"/>
  <c r="H462" i="8"/>
  <c r="M462" i="8" s="1"/>
  <c r="G462" i="8"/>
  <c r="L462" i="8" s="1"/>
  <c r="G442" i="8"/>
  <c r="L442" i="8" s="1"/>
  <c r="F442" i="8"/>
  <c r="K442" i="8" s="1"/>
  <c r="J442" i="8"/>
  <c r="O442" i="8" s="1"/>
  <c r="I442" i="8"/>
  <c r="N442" i="8" s="1"/>
  <c r="H442" i="8"/>
  <c r="M442" i="8" s="1"/>
  <c r="J423" i="8"/>
  <c r="O423" i="8" s="1"/>
  <c r="I423" i="8"/>
  <c r="N423" i="8" s="1"/>
  <c r="H423" i="8"/>
  <c r="M423" i="8" s="1"/>
  <c r="G423" i="8"/>
  <c r="L423" i="8" s="1"/>
  <c r="F423" i="8"/>
  <c r="K423" i="8" s="1"/>
  <c r="F402" i="8"/>
  <c r="K402" i="8" s="1"/>
  <c r="J402" i="8"/>
  <c r="O402" i="8" s="1"/>
  <c r="I402" i="8"/>
  <c r="N402" i="8" s="1"/>
  <c r="H402" i="8"/>
  <c r="M402" i="8" s="1"/>
  <c r="G402" i="8"/>
  <c r="L402" i="8" s="1"/>
  <c r="J381" i="8"/>
  <c r="O381" i="8" s="1"/>
  <c r="I381" i="8"/>
  <c r="N381" i="8" s="1"/>
  <c r="H381" i="8"/>
  <c r="M381" i="8" s="1"/>
  <c r="G381" i="8"/>
  <c r="L381" i="8" s="1"/>
  <c r="F381" i="8"/>
  <c r="K381" i="8" s="1"/>
  <c r="H360" i="8"/>
  <c r="M360" i="8" s="1"/>
  <c r="G360" i="8"/>
  <c r="L360" i="8" s="1"/>
  <c r="J360" i="8"/>
  <c r="O360" i="8" s="1"/>
  <c r="I360" i="8"/>
  <c r="N360" i="8" s="1"/>
  <c r="F360" i="8"/>
  <c r="K360" i="8" s="1"/>
  <c r="J338" i="8"/>
  <c r="O338" i="8" s="1"/>
  <c r="F338" i="8"/>
  <c r="K338" i="8" s="1"/>
  <c r="I338" i="8"/>
  <c r="N338" i="8" s="1"/>
  <c r="H338" i="8"/>
  <c r="M338" i="8" s="1"/>
  <c r="G338" i="8"/>
  <c r="L338" i="8" s="1"/>
  <c r="H316" i="8"/>
  <c r="M316" i="8" s="1"/>
  <c r="F316" i="8"/>
  <c r="K316" i="8" s="1"/>
  <c r="I316" i="8"/>
  <c r="N316" i="8" s="1"/>
  <c r="J316" i="8"/>
  <c r="O316" i="8" s="1"/>
  <c r="G316" i="8"/>
  <c r="L316" i="8" s="1"/>
  <c r="G305" i="8"/>
  <c r="L305" i="8" s="1"/>
  <c r="J305" i="8"/>
  <c r="O305" i="8" s="1"/>
  <c r="I305" i="8"/>
  <c r="N305" i="8" s="1"/>
  <c r="H305" i="8"/>
  <c r="M305" i="8" s="1"/>
  <c r="F305" i="8"/>
  <c r="K305" i="8" s="1"/>
  <c r="I279" i="8"/>
  <c r="N279" i="8" s="1"/>
  <c r="H279" i="8"/>
  <c r="M279" i="8" s="1"/>
  <c r="G279" i="8"/>
  <c r="L279" i="8" s="1"/>
  <c r="F279" i="8"/>
  <c r="K279" i="8" s="1"/>
  <c r="J279" i="8"/>
  <c r="O279" i="8" s="1"/>
  <c r="G265" i="8"/>
  <c r="L265" i="8" s="1"/>
  <c r="H265" i="8"/>
  <c r="M265" i="8" s="1"/>
  <c r="J265" i="8"/>
  <c r="O265" i="8" s="1"/>
  <c r="I265" i="8"/>
  <c r="N265" i="8" s="1"/>
  <c r="F265" i="8"/>
  <c r="K265" i="8" s="1"/>
  <c r="H240" i="8"/>
  <c r="M240" i="8" s="1"/>
  <c r="J240" i="8"/>
  <c r="O240" i="8" s="1"/>
  <c r="I240" i="8"/>
  <c r="N240" i="8" s="1"/>
  <c r="G240" i="8"/>
  <c r="L240" i="8" s="1"/>
  <c r="F240" i="8"/>
  <c r="K240" i="8" s="1"/>
  <c r="J221" i="8"/>
  <c r="O221" i="8" s="1"/>
  <c r="I221" i="8"/>
  <c r="N221" i="8" s="1"/>
  <c r="H221" i="8"/>
  <c r="M221" i="8" s="1"/>
  <c r="G221" i="8"/>
  <c r="L221" i="8" s="1"/>
  <c r="F221" i="8"/>
  <c r="K221" i="8" s="1"/>
  <c r="H204" i="8"/>
  <c r="M204" i="8" s="1"/>
  <c r="J204" i="8"/>
  <c r="O204" i="8" s="1"/>
  <c r="I204" i="8"/>
  <c r="N204" i="8" s="1"/>
  <c r="G204" i="8"/>
  <c r="L204" i="8" s="1"/>
  <c r="F204" i="8"/>
  <c r="K204" i="8" s="1"/>
  <c r="J183" i="8"/>
  <c r="O183" i="8" s="1"/>
  <c r="I183" i="8"/>
  <c r="N183" i="8" s="1"/>
  <c r="H183" i="8"/>
  <c r="M183" i="8" s="1"/>
  <c r="G183" i="8"/>
  <c r="L183" i="8" s="1"/>
  <c r="F183" i="8"/>
  <c r="K183" i="8" s="1"/>
  <c r="H161" i="8"/>
  <c r="M161" i="8" s="1"/>
  <c r="G161" i="8"/>
  <c r="L161" i="8" s="1"/>
  <c r="F161" i="8"/>
  <c r="K161" i="8" s="1"/>
  <c r="J161" i="8"/>
  <c r="O161" i="8" s="1"/>
  <c r="I161" i="8"/>
  <c r="N161" i="8" s="1"/>
  <c r="H142" i="8"/>
  <c r="M142" i="8" s="1"/>
  <c r="J142" i="8"/>
  <c r="O142" i="8" s="1"/>
  <c r="I142" i="8"/>
  <c r="N142" i="8" s="1"/>
  <c r="G142" i="8"/>
  <c r="L142" i="8" s="1"/>
  <c r="F142" i="8"/>
  <c r="K142" i="8" s="1"/>
  <c r="J121" i="8"/>
  <c r="O121" i="8" s="1"/>
  <c r="I121" i="8"/>
  <c r="N121" i="8" s="1"/>
  <c r="H121" i="8"/>
  <c r="M121" i="8" s="1"/>
  <c r="G121" i="8"/>
  <c r="L121" i="8" s="1"/>
  <c r="F121" i="8"/>
  <c r="K121" i="8" s="1"/>
  <c r="J101" i="8"/>
  <c r="O101" i="8" s="1"/>
  <c r="I101" i="8"/>
  <c r="N101" i="8" s="1"/>
  <c r="H101" i="8"/>
  <c r="M101" i="8" s="1"/>
  <c r="G101" i="8"/>
  <c r="L101" i="8" s="1"/>
  <c r="F101" i="8"/>
  <c r="K101" i="8" s="1"/>
  <c r="J81" i="8"/>
  <c r="O81" i="8" s="1"/>
  <c r="G81" i="8"/>
  <c r="L81" i="8" s="1"/>
  <c r="F81" i="8"/>
  <c r="K81" i="8" s="1"/>
  <c r="I81" i="8"/>
  <c r="N81" i="8" s="1"/>
  <c r="H81" i="8"/>
  <c r="M81" i="8" s="1"/>
  <c r="J59" i="8"/>
  <c r="O59" i="8" s="1"/>
  <c r="G59" i="8"/>
  <c r="L59" i="8" s="1"/>
  <c r="I59" i="8"/>
  <c r="N59" i="8" s="1"/>
  <c r="H59" i="8"/>
  <c r="M59" i="8" s="1"/>
  <c r="F59" i="8"/>
  <c r="K59" i="8" s="1"/>
  <c r="J39" i="8"/>
  <c r="O39" i="8" s="1"/>
  <c r="I39" i="8"/>
  <c r="N39" i="8" s="1"/>
  <c r="H39" i="8"/>
  <c r="M39" i="8" s="1"/>
  <c r="G39" i="8"/>
  <c r="L39" i="8" s="1"/>
  <c r="F39" i="8"/>
  <c r="K39" i="8" s="1"/>
  <c r="J23" i="8"/>
  <c r="O23" i="8" s="1"/>
  <c r="I23" i="8"/>
  <c r="N23" i="8" s="1"/>
  <c r="H23" i="8"/>
  <c r="M23" i="8" s="1"/>
  <c r="G23" i="8"/>
  <c r="L23" i="8" s="1"/>
  <c r="F23" i="8"/>
  <c r="K23" i="8" s="1"/>
  <c r="H4542" i="8"/>
  <c r="M4542" i="8" s="1"/>
  <c r="F4542" i="8"/>
  <c r="K4542" i="8" s="1"/>
  <c r="J4542" i="8"/>
  <c r="O4542" i="8" s="1"/>
  <c r="I4542" i="8"/>
  <c r="N4542" i="8" s="1"/>
  <c r="G4542" i="8"/>
  <c r="L4542" i="8" s="1"/>
  <c r="I4519" i="8"/>
  <c r="N4519" i="8" s="1"/>
  <c r="H4519" i="8"/>
  <c r="M4519" i="8" s="1"/>
  <c r="G4519" i="8"/>
  <c r="L4519" i="8" s="1"/>
  <c r="F4519" i="8"/>
  <c r="K4519" i="8" s="1"/>
  <c r="J4519" i="8"/>
  <c r="O4519" i="8" s="1"/>
  <c r="I4499" i="8"/>
  <c r="N4499" i="8" s="1"/>
  <c r="H4499" i="8"/>
  <c r="M4499" i="8" s="1"/>
  <c r="G4499" i="8"/>
  <c r="L4499" i="8" s="1"/>
  <c r="F4499" i="8"/>
  <c r="K4499" i="8" s="1"/>
  <c r="J4499" i="8"/>
  <c r="O4499" i="8" s="1"/>
  <c r="J4481" i="8"/>
  <c r="O4481" i="8" s="1"/>
  <c r="I4481" i="8"/>
  <c r="N4481" i="8" s="1"/>
  <c r="H4481" i="8"/>
  <c r="M4481" i="8" s="1"/>
  <c r="G4481" i="8"/>
  <c r="L4481" i="8" s="1"/>
  <c r="F4481" i="8"/>
  <c r="K4481" i="8" s="1"/>
  <c r="F4458" i="8"/>
  <c r="K4458" i="8" s="1"/>
  <c r="J4458" i="8"/>
  <c r="O4458" i="8" s="1"/>
  <c r="I4458" i="8"/>
  <c r="N4458" i="8" s="1"/>
  <c r="H4458" i="8"/>
  <c r="M4458" i="8" s="1"/>
  <c r="G4458" i="8"/>
  <c r="L4458" i="8" s="1"/>
  <c r="I4439" i="8"/>
  <c r="N4439" i="8" s="1"/>
  <c r="H4439" i="8"/>
  <c r="M4439" i="8" s="1"/>
  <c r="G4439" i="8"/>
  <c r="L4439" i="8" s="1"/>
  <c r="F4439" i="8"/>
  <c r="K4439" i="8" s="1"/>
  <c r="J4439" i="8"/>
  <c r="O4439" i="8" s="1"/>
  <c r="J4421" i="8"/>
  <c r="O4421" i="8" s="1"/>
  <c r="I4421" i="8"/>
  <c r="N4421" i="8" s="1"/>
  <c r="H4421" i="8"/>
  <c r="M4421" i="8" s="1"/>
  <c r="G4421" i="8"/>
  <c r="L4421" i="8" s="1"/>
  <c r="F4421" i="8"/>
  <c r="K4421" i="8" s="1"/>
  <c r="I4399" i="8"/>
  <c r="N4399" i="8" s="1"/>
  <c r="H4399" i="8"/>
  <c r="M4399" i="8" s="1"/>
  <c r="G4399" i="8"/>
  <c r="L4399" i="8" s="1"/>
  <c r="F4399" i="8"/>
  <c r="K4399" i="8" s="1"/>
  <c r="J4399" i="8"/>
  <c r="O4399" i="8" s="1"/>
  <c r="J4381" i="8"/>
  <c r="O4381" i="8" s="1"/>
  <c r="I4381" i="8"/>
  <c r="N4381" i="8" s="1"/>
  <c r="H4381" i="8"/>
  <c r="M4381" i="8" s="1"/>
  <c r="G4381" i="8"/>
  <c r="L4381" i="8" s="1"/>
  <c r="F4381" i="8"/>
  <c r="K4381" i="8" s="1"/>
  <c r="F4358" i="8"/>
  <c r="K4358" i="8" s="1"/>
  <c r="I4358" i="8"/>
  <c r="N4358" i="8" s="1"/>
  <c r="H4358" i="8"/>
  <c r="M4358" i="8" s="1"/>
  <c r="G4358" i="8"/>
  <c r="L4358" i="8" s="1"/>
  <c r="J4358" i="8"/>
  <c r="O4358" i="8" s="1"/>
  <c r="I4337" i="8"/>
  <c r="N4337" i="8" s="1"/>
  <c r="J4337" i="8"/>
  <c r="O4337" i="8" s="1"/>
  <c r="H4337" i="8"/>
  <c r="M4337" i="8" s="1"/>
  <c r="G4337" i="8"/>
  <c r="L4337" i="8" s="1"/>
  <c r="F4337" i="8"/>
  <c r="K4337" i="8" s="1"/>
  <c r="J4320" i="8"/>
  <c r="O4320" i="8" s="1"/>
  <c r="I4320" i="8"/>
  <c r="N4320" i="8" s="1"/>
  <c r="H4320" i="8"/>
  <c r="M4320" i="8" s="1"/>
  <c r="G4320" i="8"/>
  <c r="L4320" i="8" s="1"/>
  <c r="F4320" i="8"/>
  <c r="K4320" i="8" s="1"/>
  <c r="J4301" i="8"/>
  <c r="O4301" i="8" s="1"/>
  <c r="I4301" i="8"/>
  <c r="N4301" i="8" s="1"/>
  <c r="F4301" i="8"/>
  <c r="K4301" i="8" s="1"/>
  <c r="H4301" i="8"/>
  <c r="M4301" i="8" s="1"/>
  <c r="G4301" i="8"/>
  <c r="L4301" i="8" s="1"/>
  <c r="J4281" i="8"/>
  <c r="O4281" i="8" s="1"/>
  <c r="I4281" i="8"/>
  <c r="N4281" i="8" s="1"/>
  <c r="H4281" i="8"/>
  <c r="M4281" i="8" s="1"/>
  <c r="G4281" i="8"/>
  <c r="L4281" i="8" s="1"/>
  <c r="F4281" i="8"/>
  <c r="K4281" i="8" s="1"/>
  <c r="J4261" i="8"/>
  <c r="O4261" i="8" s="1"/>
  <c r="I4261" i="8"/>
  <c r="N4261" i="8" s="1"/>
  <c r="H4261" i="8"/>
  <c r="M4261" i="8" s="1"/>
  <c r="G4261" i="8"/>
  <c r="L4261" i="8" s="1"/>
  <c r="F4261" i="8"/>
  <c r="K4261" i="8" s="1"/>
  <c r="I4239" i="8"/>
  <c r="N4239" i="8" s="1"/>
  <c r="H4239" i="8"/>
  <c r="M4239" i="8" s="1"/>
  <c r="G4239" i="8"/>
  <c r="L4239" i="8" s="1"/>
  <c r="F4239" i="8"/>
  <c r="K4239" i="8" s="1"/>
  <c r="J4239" i="8"/>
  <c r="O4239" i="8" s="1"/>
  <c r="H4222" i="8"/>
  <c r="M4222" i="8" s="1"/>
  <c r="J4222" i="8"/>
  <c r="O4222" i="8" s="1"/>
  <c r="I4222" i="8"/>
  <c r="N4222" i="8" s="1"/>
  <c r="G4222" i="8"/>
  <c r="L4222" i="8" s="1"/>
  <c r="F4222" i="8"/>
  <c r="K4222" i="8" s="1"/>
  <c r="I4199" i="8"/>
  <c r="N4199" i="8" s="1"/>
  <c r="H4199" i="8"/>
  <c r="M4199" i="8" s="1"/>
  <c r="G4199" i="8"/>
  <c r="L4199" i="8" s="1"/>
  <c r="F4199" i="8"/>
  <c r="K4199" i="8" s="1"/>
  <c r="J4199" i="8"/>
  <c r="O4199" i="8" s="1"/>
  <c r="J4181" i="8"/>
  <c r="O4181" i="8" s="1"/>
  <c r="I4181" i="8"/>
  <c r="N4181" i="8" s="1"/>
  <c r="H4181" i="8"/>
  <c r="M4181" i="8" s="1"/>
  <c r="G4181" i="8"/>
  <c r="L4181" i="8" s="1"/>
  <c r="F4181" i="8"/>
  <c r="K4181" i="8" s="1"/>
  <c r="I4159" i="8"/>
  <c r="N4159" i="8" s="1"/>
  <c r="H4159" i="8"/>
  <c r="M4159" i="8" s="1"/>
  <c r="G4159" i="8"/>
  <c r="L4159" i="8" s="1"/>
  <c r="F4159" i="8"/>
  <c r="K4159" i="8" s="1"/>
  <c r="J4159" i="8"/>
  <c r="O4159" i="8" s="1"/>
  <c r="H4142" i="8"/>
  <c r="M4142" i="8" s="1"/>
  <c r="F4142" i="8"/>
  <c r="K4142" i="8" s="1"/>
  <c r="J4142" i="8"/>
  <c r="O4142" i="8" s="1"/>
  <c r="I4142" i="8"/>
  <c r="N4142" i="8" s="1"/>
  <c r="G4142" i="8"/>
  <c r="L4142" i="8" s="1"/>
  <c r="I4119" i="8"/>
  <c r="N4119" i="8" s="1"/>
  <c r="H4119" i="8"/>
  <c r="M4119" i="8" s="1"/>
  <c r="G4119" i="8"/>
  <c r="L4119" i="8" s="1"/>
  <c r="F4119" i="8"/>
  <c r="K4119" i="8" s="1"/>
  <c r="J4119" i="8"/>
  <c r="O4119" i="8" s="1"/>
  <c r="I4099" i="8"/>
  <c r="N4099" i="8" s="1"/>
  <c r="H4099" i="8"/>
  <c r="M4099" i="8" s="1"/>
  <c r="G4099" i="8"/>
  <c r="L4099" i="8" s="1"/>
  <c r="F4099" i="8"/>
  <c r="K4099" i="8" s="1"/>
  <c r="J4099" i="8"/>
  <c r="O4099" i="8" s="1"/>
  <c r="I4081" i="8"/>
  <c r="N4081" i="8" s="1"/>
  <c r="J4081" i="8"/>
  <c r="O4081" i="8" s="1"/>
  <c r="H4081" i="8"/>
  <c r="M4081" i="8" s="1"/>
  <c r="G4081" i="8"/>
  <c r="L4081" i="8" s="1"/>
  <c r="F4081" i="8"/>
  <c r="K4081" i="8" s="1"/>
  <c r="I4059" i="8"/>
  <c r="N4059" i="8" s="1"/>
  <c r="H4059" i="8"/>
  <c r="M4059" i="8" s="1"/>
  <c r="J4059" i="8"/>
  <c r="O4059" i="8" s="1"/>
  <c r="G4059" i="8"/>
  <c r="L4059" i="8" s="1"/>
  <c r="F4059" i="8"/>
  <c r="K4059" i="8" s="1"/>
  <c r="I4039" i="8"/>
  <c r="N4039" i="8" s="1"/>
  <c r="H4039" i="8"/>
  <c r="M4039" i="8" s="1"/>
  <c r="G4039" i="8"/>
  <c r="L4039" i="8" s="1"/>
  <c r="F4039" i="8"/>
  <c r="K4039" i="8" s="1"/>
  <c r="J4039" i="8"/>
  <c r="O4039" i="8" s="1"/>
  <c r="F4018" i="8"/>
  <c r="K4018" i="8" s="1"/>
  <c r="J4018" i="8"/>
  <c r="O4018" i="8" s="1"/>
  <c r="I4018" i="8"/>
  <c r="N4018" i="8" s="1"/>
  <c r="H4018" i="8"/>
  <c r="M4018" i="8" s="1"/>
  <c r="G4018" i="8"/>
  <c r="L4018" i="8" s="1"/>
  <c r="I4001" i="8"/>
  <c r="N4001" i="8" s="1"/>
  <c r="J4001" i="8"/>
  <c r="O4001" i="8" s="1"/>
  <c r="H4001" i="8"/>
  <c r="M4001" i="8" s="1"/>
  <c r="G4001" i="8"/>
  <c r="L4001" i="8" s="1"/>
  <c r="F4001" i="8"/>
  <c r="K4001" i="8" s="1"/>
  <c r="F3980" i="8"/>
  <c r="K3980" i="8" s="1"/>
  <c r="J3980" i="8"/>
  <c r="O3980" i="8" s="1"/>
  <c r="I3980" i="8"/>
  <c r="N3980" i="8" s="1"/>
  <c r="G3980" i="8"/>
  <c r="L3980" i="8" s="1"/>
  <c r="H3980" i="8"/>
  <c r="M3980" i="8" s="1"/>
  <c r="J3959" i="8"/>
  <c r="O3959" i="8" s="1"/>
  <c r="F3959" i="8"/>
  <c r="K3959" i="8" s="1"/>
  <c r="H3959" i="8"/>
  <c r="M3959" i="8" s="1"/>
  <c r="I3959" i="8"/>
  <c r="N3959" i="8" s="1"/>
  <c r="G3959" i="8"/>
  <c r="L3959" i="8" s="1"/>
  <c r="I3939" i="8"/>
  <c r="N3939" i="8" s="1"/>
  <c r="J3939" i="8"/>
  <c r="O3939" i="8" s="1"/>
  <c r="H3939" i="8"/>
  <c r="M3939" i="8" s="1"/>
  <c r="G3939" i="8"/>
  <c r="L3939" i="8" s="1"/>
  <c r="F3939" i="8"/>
  <c r="K3939" i="8" s="1"/>
  <c r="H3919" i="8"/>
  <c r="M3919" i="8" s="1"/>
  <c r="G3919" i="8"/>
  <c r="L3919" i="8" s="1"/>
  <c r="F3919" i="8"/>
  <c r="K3919" i="8" s="1"/>
  <c r="I3919" i="8"/>
  <c r="N3919" i="8" s="1"/>
  <c r="J3919" i="8"/>
  <c r="O3919" i="8" s="1"/>
  <c r="I3901" i="8"/>
  <c r="N3901" i="8" s="1"/>
  <c r="H3901" i="8"/>
  <c r="M3901" i="8" s="1"/>
  <c r="F3901" i="8"/>
  <c r="K3901" i="8" s="1"/>
  <c r="J3901" i="8"/>
  <c r="O3901" i="8" s="1"/>
  <c r="G3901" i="8"/>
  <c r="L3901" i="8" s="1"/>
  <c r="J3879" i="8"/>
  <c r="O3879" i="8" s="1"/>
  <c r="F3879" i="8"/>
  <c r="K3879" i="8" s="1"/>
  <c r="I3879" i="8"/>
  <c r="N3879" i="8" s="1"/>
  <c r="H3879" i="8"/>
  <c r="M3879" i="8" s="1"/>
  <c r="G3879" i="8"/>
  <c r="L3879" i="8" s="1"/>
  <c r="I3861" i="8"/>
  <c r="N3861" i="8" s="1"/>
  <c r="J3861" i="8"/>
  <c r="O3861" i="8" s="1"/>
  <c r="F3861" i="8"/>
  <c r="K3861" i="8" s="1"/>
  <c r="H3861" i="8"/>
  <c r="M3861" i="8" s="1"/>
  <c r="G3861" i="8"/>
  <c r="L3861" i="8" s="1"/>
  <c r="F3840" i="8"/>
  <c r="K3840" i="8" s="1"/>
  <c r="G3840" i="8"/>
  <c r="L3840" i="8" s="1"/>
  <c r="I3840" i="8"/>
  <c r="N3840" i="8" s="1"/>
  <c r="H3840" i="8"/>
  <c r="M3840" i="8" s="1"/>
  <c r="J3840" i="8"/>
  <c r="O3840" i="8" s="1"/>
  <c r="H3819" i="8"/>
  <c r="M3819" i="8" s="1"/>
  <c r="J3819" i="8"/>
  <c r="O3819" i="8" s="1"/>
  <c r="I3819" i="8"/>
  <c r="N3819" i="8" s="1"/>
  <c r="G3819" i="8"/>
  <c r="L3819" i="8" s="1"/>
  <c r="F3819" i="8"/>
  <c r="K3819" i="8" s="1"/>
  <c r="I3801" i="8"/>
  <c r="N3801" i="8" s="1"/>
  <c r="J3801" i="8"/>
  <c r="O3801" i="8" s="1"/>
  <c r="H3801" i="8"/>
  <c r="M3801" i="8" s="1"/>
  <c r="G3801" i="8"/>
  <c r="L3801" i="8" s="1"/>
  <c r="F3801" i="8"/>
  <c r="K3801" i="8" s="1"/>
  <c r="I3781" i="8"/>
  <c r="N3781" i="8" s="1"/>
  <c r="J3781" i="8"/>
  <c r="O3781" i="8" s="1"/>
  <c r="H3781" i="8"/>
  <c r="M3781" i="8" s="1"/>
  <c r="G3781" i="8"/>
  <c r="L3781" i="8" s="1"/>
  <c r="F3781" i="8"/>
  <c r="K3781" i="8" s="1"/>
  <c r="F3760" i="8"/>
  <c r="K3760" i="8" s="1"/>
  <c r="H3760" i="8"/>
  <c r="M3760" i="8" s="1"/>
  <c r="G3760" i="8"/>
  <c r="L3760" i="8" s="1"/>
  <c r="J3760" i="8"/>
  <c r="O3760" i="8" s="1"/>
  <c r="I3760" i="8"/>
  <c r="N3760" i="8" s="1"/>
  <c r="J3741" i="8"/>
  <c r="O3741" i="8" s="1"/>
  <c r="I3741" i="8"/>
  <c r="N3741" i="8" s="1"/>
  <c r="H3741" i="8"/>
  <c r="M3741" i="8" s="1"/>
  <c r="G3741" i="8"/>
  <c r="L3741" i="8" s="1"/>
  <c r="F3741" i="8"/>
  <c r="K3741" i="8" s="1"/>
  <c r="G3720" i="8"/>
  <c r="L3720" i="8" s="1"/>
  <c r="J3720" i="8"/>
  <c r="O3720" i="8" s="1"/>
  <c r="I3720" i="8"/>
  <c r="N3720" i="8" s="1"/>
  <c r="H3720" i="8"/>
  <c r="M3720" i="8" s="1"/>
  <c r="F3720" i="8"/>
  <c r="K3720" i="8" s="1"/>
  <c r="H3700" i="8"/>
  <c r="M3700" i="8" s="1"/>
  <c r="G3700" i="8"/>
  <c r="L3700" i="8" s="1"/>
  <c r="F3700" i="8"/>
  <c r="K3700" i="8" s="1"/>
  <c r="J3700" i="8"/>
  <c r="O3700" i="8" s="1"/>
  <c r="I3700" i="8"/>
  <c r="N3700" i="8" s="1"/>
  <c r="J3677" i="8"/>
  <c r="O3677" i="8" s="1"/>
  <c r="I3677" i="8"/>
  <c r="N3677" i="8" s="1"/>
  <c r="H3677" i="8"/>
  <c r="M3677" i="8" s="1"/>
  <c r="G3677" i="8"/>
  <c r="L3677" i="8" s="1"/>
  <c r="F3677" i="8"/>
  <c r="K3677" i="8" s="1"/>
  <c r="J3661" i="8"/>
  <c r="O3661" i="8" s="1"/>
  <c r="G3661" i="8"/>
  <c r="L3661" i="8" s="1"/>
  <c r="F3661" i="8"/>
  <c r="K3661" i="8" s="1"/>
  <c r="I3661" i="8"/>
  <c r="N3661" i="8" s="1"/>
  <c r="H3661" i="8"/>
  <c r="M3661" i="8" s="1"/>
  <c r="J3640" i="8"/>
  <c r="O3640" i="8" s="1"/>
  <c r="I3640" i="8"/>
  <c r="N3640" i="8" s="1"/>
  <c r="H3640" i="8"/>
  <c r="M3640" i="8" s="1"/>
  <c r="G3640" i="8"/>
  <c r="L3640" i="8" s="1"/>
  <c r="F3640" i="8"/>
  <c r="K3640" i="8" s="1"/>
  <c r="G3620" i="8"/>
  <c r="L3620" i="8" s="1"/>
  <c r="J3620" i="8"/>
  <c r="O3620" i="8" s="1"/>
  <c r="I3620" i="8"/>
  <c r="N3620" i="8" s="1"/>
  <c r="F3620" i="8"/>
  <c r="K3620" i="8" s="1"/>
  <c r="H3620" i="8"/>
  <c r="M3620" i="8" s="1"/>
  <c r="G3600" i="8"/>
  <c r="L3600" i="8" s="1"/>
  <c r="J3600" i="8"/>
  <c r="O3600" i="8" s="1"/>
  <c r="I3600" i="8"/>
  <c r="N3600" i="8" s="1"/>
  <c r="H3600" i="8"/>
  <c r="M3600" i="8" s="1"/>
  <c r="F3600" i="8"/>
  <c r="K3600" i="8" s="1"/>
  <c r="H3580" i="8"/>
  <c r="M3580" i="8" s="1"/>
  <c r="J3580" i="8"/>
  <c r="O3580" i="8" s="1"/>
  <c r="I3580" i="8"/>
  <c r="N3580" i="8" s="1"/>
  <c r="G3580" i="8"/>
  <c r="L3580" i="8" s="1"/>
  <c r="F3580" i="8"/>
  <c r="K3580" i="8" s="1"/>
  <c r="H3560" i="8"/>
  <c r="M3560" i="8" s="1"/>
  <c r="J3560" i="8"/>
  <c r="O3560" i="8" s="1"/>
  <c r="I3560" i="8"/>
  <c r="N3560" i="8" s="1"/>
  <c r="G3560" i="8"/>
  <c r="L3560" i="8" s="1"/>
  <c r="F3560" i="8"/>
  <c r="K3560" i="8" s="1"/>
  <c r="F3540" i="8"/>
  <c r="K3540" i="8" s="1"/>
  <c r="J3540" i="8"/>
  <c r="O3540" i="8" s="1"/>
  <c r="I3540" i="8"/>
  <c r="N3540" i="8" s="1"/>
  <c r="H3540" i="8"/>
  <c r="M3540" i="8" s="1"/>
  <c r="G3540" i="8"/>
  <c r="L3540" i="8" s="1"/>
  <c r="J3517" i="8"/>
  <c r="O3517" i="8" s="1"/>
  <c r="I3517" i="8"/>
  <c r="N3517" i="8" s="1"/>
  <c r="H3517" i="8"/>
  <c r="M3517" i="8" s="1"/>
  <c r="G3517" i="8"/>
  <c r="L3517" i="8" s="1"/>
  <c r="F3517" i="8"/>
  <c r="K3517" i="8" s="1"/>
  <c r="J3501" i="8"/>
  <c r="O3501" i="8" s="1"/>
  <c r="I3501" i="8"/>
  <c r="N3501" i="8" s="1"/>
  <c r="H3501" i="8"/>
  <c r="M3501" i="8" s="1"/>
  <c r="G3501" i="8"/>
  <c r="L3501" i="8" s="1"/>
  <c r="F3501" i="8"/>
  <c r="K3501" i="8" s="1"/>
  <c r="G3482" i="8"/>
  <c r="L3482" i="8" s="1"/>
  <c r="F3482" i="8"/>
  <c r="K3482" i="8" s="1"/>
  <c r="J3482" i="8"/>
  <c r="O3482" i="8" s="1"/>
  <c r="I3482" i="8"/>
  <c r="N3482" i="8" s="1"/>
  <c r="H3482" i="8"/>
  <c r="M3482" i="8" s="1"/>
  <c r="J3461" i="8"/>
  <c r="O3461" i="8" s="1"/>
  <c r="I3461" i="8"/>
  <c r="N3461" i="8" s="1"/>
  <c r="H3461" i="8"/>
  <c r="M3461" i="8" s="1"/>
  <c r="G3461" i="8"/>
  <c r="L3461" i="8" s="1"/>
  <c r="F3461" i="8"/>
  <c r="K3461" i="8" s="1"/>
  <c r="F3440" i="8"/>
  <c r="K3440" i="8" s="1"/>
  <c r="J3440" i="8"/>
  <c r="O3440" i="8" s="1"/>
  <c r="I3440" i="8"/>
  <c r="N3440" i="8" s="1"/>
  <c r="H3440" i="8"/>
  <c r="M3440" i="8" s="1"/>
  <c r="G3440" i="8"/>
  <c r="L3440" i="8" s="1"/>
  <c r="I3421" i="8"/>
  <c r="N3421" i="8" s="1"/>
  <c r="H3421" i="8"/>
  <c r="M3421" i="8" s="1"/>
  <c r="G3421" i="8"/>
  <c r="L3421" i="8" s="1"/>
  <c r="F3421" i="8"/>
  <c r="K3421" i="8" s="1"/>
  <c r="J3421" i="8"/>
  <c r="O3421" i="8" s="1"/>
  <c r="H3399" i="8"/>
  <c r="M3399" i="8" s="1"/>
  <c r="G3399" i="8"/>
  <c r="L3399" i="8" s="1"/>
  <c r="F3399" i="8"/>
  <c r="K3399" i="8" s="1"/>
  <c r="I3399" i="8"/>
  <c r="N3399" i="8" s="1"/>
  <c r="J3399" i="8"/>
  <c r="O3399" i="8" s="1"/>
  <c r="H3380" i="8"/>
  <c r="M3380" i="8" s="1"/>
  <c r="I3380" i="8"/>
  <c r="N3380" i="8" s="1"/>
  <c r="J3380" i="8"/>
  <c r="O3380" i="8" s="1"/>
  <c r="G3380" i="8"/>
  <c r="L3380" i="8" s="1"/>
  <c r="F3380" i="8"/>
  <c r="K3380" i="8" s="1"/>
  <c r="H3361" i="8"/>
  <c r="M3361" i="8" s="1"/>
  <c r="G3361" i="8"/>
  <c r="L3361" i="8" s="1"/>
  <c r="F3361" i="8"/>
  <c r="K3361" i="8" s="1"/>
  <c r="J3361" i="8"/>
  <c r="O3361" i="8" s="1"/>
  <c r="I3361" i="8"/>
  <c r="N3361" i="8" s="1"/>
  <c r="I3338" i="8"/>
  <c r="N3338" i="8" s="1"/>
  <c r="J3338" i="8"/>
  <c r="O3338" i="8" s="1"/>
  <c r="H3338" i="8"/>
  <c r="M3338" i="8" s="1"/>
  <c r="G3338" i="8"/>
  <c r="L3338" i="8" s="1"/>
  <c r="F3338" i="8"/>
  <c r="K3338" i="8" s="1"/>
  <c r="I3323" i="8"/>
  <c r="N3323" i="8" s="1"/>
  <c r="H3323" i="8"/>
  <c r="M3323" i="8" s="1"/>
  <c r="G3323" i="8"/>
  <c r="L3323" i="8" s="1"/>
  <c r="F3323" i="8"/>
  <c r="K3323" i="8" s="1"/>
  <c r="J3323" i="8"/>
  <c r="O3323" i="8" s="1"/>
  <c r="F3297" i="8"/>
  <c r="K3297" i="8" s="1"/>
  <c r="J3297" i="8"/>
  <c r="O3297" i="8" s="1"/>
  <c r="I3297" i="8"/>
  <c r="N3297" i="8" s="1"/>
  <c r="H3297" i="8"/>
  <c r="M3297" i="8" s="1"/>
  <c r="G3297" i="8"/>
  <c r="L3297" i="8" s="1"/>
  <c r="I3280" i="8"/>
  <c r="N3280" i="8" s="1"/>
  <c r="G3280" i="8"/>
  <c r="L3280" i="8" s="1"/>
  <c r="F3280" i="8"/>
  <c r="K3280" i="8" s="1"/>
  <c r="J3280" i="8"/>
  <c r="O3280" i="8" s="1"/>
  <c r="H3280" i="8"/>
  <c r="M3280" i="8" s="1"/>
  <c r="F3257" i="8"/>
  <c r="K3257" i="8" s="1"/>
  <c r="J3257" i="8"/>
  <c r="O3257" i="8" s="1"/>
  <c r="I3257" i="8"/>
  <c r="N3257" i="8" s="1"/>
  <c r="H3257" i="8"/>
  <c r="M3257" i="8" s="1"/>
  <c r="G3257" i="8"/>
  <c r="L3257" i="8" s="1"/>
  <c r="G3239" i="8"/>
  <c r="L3239" i="8" s="1"/>
  <c r="H3239" i="8"/>
  <c r="M3239" i="8" s="1"/>
  <c r="J3239" i="8"/>
  <c r="O3239" i="8" s="1"/>
  <c r="I3239" i="8"/>
  <c r="N3239" i="8" s="1"/>
  <c r="F3239" i="8"/>
  <c r="K3239" i="8" s="1"/>
  <c r="H3219" i="8"/>
  <c r="M3219" i="8" s="1"/>
  <c r="G3219" i="8"/>
  <c r="L3219" i="8" s="1"/>
  <c r="F3219" i="8"/>
  <c r="K3219" i="8" s="1"/>
  <c r="J3219" i="8"/>
  <c r="O3219" i="8" s="1"/>
  <c r="I3219" i="8"/>
  <c r="N3219" i="8" s="1"/>
  <c r="I3201" i="8"/>
  <c r="N3201" i="8" s="1"/>
  <c r="J3201" i="8"/>
  <c r="O3201" i="8" s="1"/>
  <c r="H3201" i="8"/>
  <c r="M3201" i="8" s="1"/>
  <c r="F3201" i="8"/>
  <c r="K3201" i="8" s="1"/>
  <c r="G3201" i="8"/>
  <c r="L3201" i="8" s="1"/>
  <c r="H3180" i="8"/>
  <c r="M3180" i="8" s="1"/>
  <c r="F3180" i="8"/>
  <c r="K3180" i="8" s="1"/>
  <c r="J3180" i="8"/>
  <c r="O3180" i="8" s="1"/>
  <c r="G3180" i="8"/>
  <c r="L3180" i="8" s="1"/>
  <c r="I3180" i="8"/>
  <c r="N3180" i="8" s="1"/>
  <c r="I3160" i="8"/>
  <c r="N3160" i="8" s="1"/>
  <c r="J3160" i="8"/>
  <c r="O3160" i="8" s="1"/>
  <c r="H3160" i="8"/>
  <c r="M3160" i="8" s="1"/>
  <c r="G3160" i="8"/>
  <c r="L3160" i="8" s="1"/>
  <c r="F3160" i="8"/>
  <c r="K3160" i="8" s="1"/>
  <c r="I3138" i="8"/>
  <c r="N3138" i="8" s="1"/>
  <c r="F3138" i="8"/>
  <c r="K3138" i="8" s="1"/>
  <c r="J3138" i="8"/>
  <c r="O3138" i="8" s="1"/>
  <c r="H3138" i="8"/>
  <c r="M3138" i="8" s="1"/>
  <c r="G3138" i="8"/>
  <c r="L3138" i="8" s="1"/>
  <c r="G3120" i="8"/>
  <c r="L3120" i="8" s="1"/>
  <c r="F3120" i="8"/>
  <c r="K3120" i="8" s="1"/>
  <c r="J3120" i="8"/>
  <c r="O3120" i="8" s="1"/>
  <c r="I3120" i="8"/>
  <c r="N3120" i="8" s="1"/>
  <c r="H3120" i="8"/>
  <c r="M3120" i="8" s="1"/>
  <c r="I3098" i="8"/>
  <c r="N3098" i="8" s="1"/>
  <c r="J3098" i="8"/>
  <c r="O3098" i="8" s="1"/>
  <c r="H3098" i="8"/>
  <c r="M3098" i="8" s="1"/>
  <c r="G3098" i="8"/>
  <c r="L3098" i="8" s="1"/>
  <c r="F3098" i="8"/>
  <c r="K3098" i="8" s="1"/>
  <c r="H3081" i="8"/>
  <c r="M3081" i="8" s="1"/>
  <c r="G3081" i="8"/>
  <c r="L3081" i="8" s="1"/>
  <c r="F3081" i="8"/>
  <c r="K3081" i="8" s="1"/>
  <c r="J3081" i="8"/>
  <c r="O3081" i="8" s="1"/>
  <c r="I3081" i="8"/>
  <c r="N3081" i="8" s="1"/>
  <c r="H3061" i="8"/>
  <c r="M3061" i="8" s="1"/>
  <c r="G3061" i="8"/>
  <c r="L3061" i="8" s="1"/>
  <c r="F3061" i="8"/>
  <c r="K3061" i="8" s="1"/>
  <c r="J3061" i="8"/>
  <c r="O3061" i="8" s="1"/>
  <c r="I3061" i="8"/>
  <c r="N3061" i="8" s="1"/>
  <c r="H3041" i="8"/>
  <c r="M3041" i="8" s="1"/>
  <c r="G3041" i="8"/>
  <c r="L3041" i="8" s="1"/>
  <c r="F3041" i="8"/>
  <c r="K3041" i="8" s="1"/>
  <c r="J3041" i="8"/>
  <c r="O3041" i="8" s="1"/>
  <c r="I3041" i="8"/>
  <c r="N3041" i="8" s="1"/>
  <c r="H3021" i="8"/>
  <c r="M3021" i="8" s="1"/>
  <c r="G3021" i="8"/>
  <c r="L3021" i="8" s="1"/>
  <c r="F3021" i="8"/>
  <c r="K3021" i="8" s="1"/>
  <c r="J3021" i="8"/>
  <c r="O3021" i="8" s="1"/>
  <c r="I3021" i="8"/>
  <c r="N3021" i="8" s="1"/>
  <c r="H3001" i="8"/>
  <c r="M3001" i="8" s="1"/>
  <c r="G3001" i="8"/>
  <c r="L3001" i="8" s="1"/>
  <c r="F3001" i="8"/>
  <c r="K3001" i="8" s="1"/>
  <c r="J3001" i="8"/>
  <c r="O3001" i="8" s="1"/>
  <c r="I3001" i="8"/>
  <c r="N3001" i="8" s="1"/>
  <c r="J2979" i="8"/>
  <c r="O2979" i="8" s="1"/>
  <c r="I2979" i="8"/>
  <c r="N2979" i="8" s="1"/>
  <c r="H2979" i="8"/>
  <c r="M2979" i="8" s="1"/>
  <c r="G2979" i="8"/>
  <c r="L2979" i="8" s="1"/>
  <c r="F2979" i="8"/>
  <c r="K2979" i="8" s="1"/>
  <c r="H2961" i="8"/>
  <c r="M2961" i="8" s="1"/>
  <c r="G2961" i="8"/>
  <c r="L2961" i="8" s="1"/>
  <c r="F2961" i="8"/>
  <c r="K2961" i="8" s="1"/>
  <c r="J2961" i="8"/>
  <c r="O2961" i="8" s="1"/>
  <c r="I2961" i="8"/>
  <c r="N2961" i="8" s="1"/>
  <c r="J2940" i="8"/>
  <c r="O2940" i="8" s="1"/>
  <c r="I2940" i="8"/>
  <c r="N2940" i="8" s="1"/>
  <c r="H2940" i="8"/>
  <c r="M2940" i="8" s="1"/>
  <c r="G2940" i="8"/>
  <c r="L2940" i="8" s="1"/>
  <c r="F2940" i="8"/>
  <c r="K2940" i="8" s="1"/>
  <c r="H2921" i="8"/>
  <c r="M2921" i="8" s="1"/>
  <c r="G2921" i="8"/>
  <c r="L2921" i="8" s="1"/>
  <c r="F2921" i="8"/>
  <c r="K2921" i="8" s="1"/>
  <c r="J2921" i="8"/>
  <c r="O2921" i="8" s="1"/>
  <c r="I2921" i="8"/>
  <c r="N2921" i="8" s="1"/>
  <c r="J2900" i="8"/>
  <c r="O2900" i="8" s="1"/>
  <c r="I2900" i="8"/>
  <c r="N2900" i="8" s="1"/>
  <c r="H2900" i="8"/>
  <c r="M2900" i="8" s="1"/>
  <c r="G2900" i="8"/>
  <c r="L2900" i="8" s="1"/>
  <c r="F2900" i="8"/>
  <c r="K2900" i="8" s="1"/>
  <c r="G2880" i="8"/>
  <c r="L2880" i="8" s="1"/>
  <c r="I2880" i="8"/>
  <c r="N2880" i="8" s="1"/>
  <c r="J2880" i="8"/>
  <c r="O2880" i="8" s="1"/>
  <c r="H2880" i="8"/>
  <c r="M2880" i="8" s="1"/>
  <c r="F2880" i="8"/>
  <c r="K2880" i="8" s="1"/>
  <c r="H2861" i="8"/>
  <c r="M2861" i="8" s="1"/>
  <c r="G2861" i="8"/>
  <c r="L2861" i="8" s="1"/>
  <c r="F2861" i="8"/>
  <c r="K2861" i="8" s="1"/>
  <c r="J2861" i="8"/>
  <c r="O2861" i="8" s="1"/>
  <c r="I2861" i="8"/>
  <c r="N2861" i="8" s="1"/>
  <c r="H2841" i="8"/>
  <c r="M2841" i="8" s="1"/>
  <c r="G2841" i="8"/>
  <c r="L2841" i="8" s="1"/>
  <c r="F2841" i="8"/>
  <c r="K2841" i="8" s="1"/>
  <c r="J2841" i="8"/>
  <c r="O2841" i="8" s="1"/>
  <c r="I2841" i="8"/>
  <c r="N2841" i="8" s="1"/>
  <c r="J2816" i="8"/>
  <c r="O2816" i="8" s="1"/>
  <c r="I2816" i="8"/>
  <c r="N2816" i="8" s="1"/>
  <c r="H2816" i="8"/>
  <c r="M2816" i="8" s="1"/>
  <c r="G2816" i="8"/>
  <c r="L2816" i="8" s="1"/>
  <c r="F2816" i="8"/>
  <c r="K2816" i="8" s="1"/>
  <c r="H2801" i="8"/>
  <c r="M2801" i="8" s="1"/>
  <c r="G2801" i="8"/>
  <c r="L2801" i="8" s="1"/>
  <c r="F2801" i="8"/>
  <c r="K2801" i="8" s="1"/>
  <c r="J2801" i="8"/>
  <c r="O2801" i="8" s="1"/>
  <c r="I2801" i="8"/>
  <c r="N2801" i="8" s="1"/>
  <c r="H2781" i="8"/>
  <c r="M2781" i="8" s="1"/>
  <c r="G2781" i="8"/>
  <c r="L2781" i="8" s="1"/>
  <c r="F2781" i="8"/>
  <c r="K2781" i="8" s="1"/>
  <c r="J2781" i="8"/>
  <c r="O2781" i="8" s="1"/>
  <c r="I2781" i="8"/>
  <c r="N2781" i="8" s="1"/>
  <c r="H2759" i="8"/>
  <c r="M2759" i="8" s="1"/>
  <c r="J2759" i="8"/>
  <c r="O2759" i="8" s="1"/>
  <c r="I2759" i="8"/>
  <c r="N2759" i="8" s="1"/>
  <c r="G2759" i="8"/>
  <c r="L2759" i="8" s="1"/>
  <c r="F2759" i="8"/>
  <c r="K2759" i="8" s="1"/>
  <c r="H2741" i="8"/>
  <c r="M2741" i="8" s="1"/>
  <c r="G2741" i="8"/>
  <c r="L2741" i="8" s="1"/>
  <c r="F2741" i="8"/>
  <c r="K2741" i="8" s="1"/>
  <c r="J2741" i="8"/>
  <c r="O2741" i="8" s="1"/>
  <c r="I2741" i="8"/>
  <c r="N2741" i="8" s="1"/>
  <c r="G2720" i="8"/>
  <c r="L2720" i="8" s="1"/>
  <c r="J2720" i="8"/>
  <c r="O2720" i="8" s="1"/>
  <c r="I2720" i="8"/>
  <c r="N2720" i="8" s="1"/>
  <c r="H2720" i="8"/>
  <c r="M2720" i="8" s="1"/>
  <c r="F2720" i="8"/>
  <c r="K2720" i="8" s="1"/>
  <c r="H2701" i="8"/>
  <c r="M2701" i="8" s="1"/>
  <c r="G2701" i="8"/>
  <c r="L2701" i="8" s="1"/>
  <c r="F2701" i="8"/>
  <c r="K2701" i="8" s="1"/>
  <c r="J2701" i="8"/>
  <c r="O2701" i="8" s="1"/>
  <c r="I2701" i="8"/>
  <c r="N2701" i="8" s="1"/>
  <c r="H2681" i="8"/>
  <c r="M2681" i="8" s="1"/>
  <c r="G2681" i="8"/>
  <c r="L2681" i="8" s="1"/>
  <c r="F2681" i="8"/>
  <c r="K2681" i="8" s="1"/>
  <c r="J2681" i="8"/>
  <c r="O2681" i="8" s="1"/>
  <c r="I2681" i="8"/>
  <c r="N2681" i="8" s="1"/>
  <c r="I2660" i="8"/>
  <c r="N2660" i="8" s="1"/>
  <c r="H2660" i="8"/>
  <c r="M2660" i="8" s="1"/>
  <c r="G2660" i="8"/>
  <c r="L2660" i="8" s="1"/>
  <c r="F2660" i="8"/>
  <c r="K2660" i="8" s="1"/>
  <c r="J2660" i="8"/>
  <c r="O2660" i="8" s="1"/>
  <c r="I2638" i="8"/>
  <c r="N2638" i="8" s="1"/>
  <c r="J2638" i="8"/>
  <c r="O2638" i="8" s="1"/>
  <c r="H2638" i="8"/>
  <c r="M2638" i="8" s="1"/>
  <c r="G2638" i="8"/>
  <c r="L2638" i="8" s="1"/>
  <c r="F2638" i="8"/>
  <c r="K2638" i="8" s="1"/>
  <c r="G2620" i="8"/>
  <c r="L2620" i="8" s="1"/>
  <c r="J2620" i="8"/>
  <c r="O2620" i="8" s="1"/>
  <c r="I2620" i="8"/>
  <c r="N2620" i="8" s="1"/>
  <c r="F2620" i="8"/>
  <c r="K2620" i="8" s="1"/>
  <c r="H2620" i="8"/>
  <c r="M2620" i="8" s="1"/>
  <c r="J2599" i="8"/>
  <c r="O2599" i="8" s="1"/>
  <c r="I2599" i="8"/>
  <c r="N2599" i="8" s="1"/>
  <c r="H2599" i="8"/>
  <c r="M2599" i="8" s="1"/>
  <c r="G2599" i="8"/>
  <c r="L2599" i="8" s="1"/>
  <c r="F2599" i="8"/>
  <c r="K2599" i="8" s="1"/>
  <c r="I2578" i="8"/>
  <c r="N2578" i="8" s="1"/>
  <c r="G2578" i="8"/>
  <c r="L2578" i="8" s="1"/>
  <c r="F2578" i="8"/>
  <c r="K2578" i="8" s="1"/>
  <c r="J2578" i="8"/>
  <c r="O2578" i="8" s="1"/>
  <c r="H2578" i="8"/>
  <c r="M2578" i="8" s="1"/>
  <c r="J2562" i="8"/>
  <c r="O2562" i="8" s="1"/>
  <c r="I2562" i="8"/>
  <c r="N2562" i="8" s="1"/>
  <c r="H2562" i="8"/>
  <c r="M2562" i="8" s="1"/>
  <c r="G2562" i="8"/>
  <c r="L2562" i="8" s="1"/>
  <c r="F2562" i="8"/>
  <c r="K2562" i="8" s="1"/>
  <c r="J2542" i="8"/>
  <c r="O2542" i="8" s="1"/>
  <c r="I2542" i="8"/>
  <c r="N2542" i="8" s="1"/>
  <c r="H2542" i="8"/>
  <c r="M2542" i="8" s="1"/>
  <c r="G2542" i="8"/>
  <c r="L2542" i="8" s="1"/>
  <c r="F2542" i="8"/>
  <c r="K2542" i="8" s="1"/>
  <c r="F2519" i="8"/>
  <c r="K2519" i="8" s="1"/>
  <c r="J2519" i="8"/>
  <c r="O2519" i="8" s="1"/>
  <c r="I2519" i="8"/>
  <c r="N2519" i="8" s="1"/>
  <c r="H2519" i="8"/>
  <c r="M2519" i="8" s="1"/>
  <c r="G2519" i="8"/>
  <c r="L2519" i="8" s="1"/>
  <c r="J2502" i="8"/>
  <c r="O2502" i="8" s="1"/>
  <c r="I2502" i="8"/>
  <c r="N2502" i="8" s="1"/>
  <c r="H2502" i="8"/>
  <c r="M2502" i="8" s="1"/>
  <c r="G2502" i="8"/>
  <c r="L2502" i="8" s="1"/>
  <c r="F2502" i="8"/>
  <c r="K2502" i="8" s="1"/>
  <c r="H2481" i="8"/>
  <c r="M2481" i="8" s="1"/>
  <c r="G2481" i="8"/>
  <c r="L2481" i="8" s="1"/>
  <c r="F2481" i="8"/>
  <c r="K2481" i="8" s="1"/>
  <c r="J2481" i="8"/>
  <c r="O2481" i="8" s="1"/>
  <c r="I2481" i="8"/>
  <c r="N2481" i="8" s="1"/>
  <c r="H2461" i="8"/>
  <c r="M2461" i="8" s="1"/>
  <c r="G2461" i="8"/>
  <c r="L2461" i="8" s="1"/>
  <c r="F2461" i="8"/>
  <c r="K2461" i="8" s="1"/>
  <c r="J2461" i="8"/>
  <c r="O2461" i="8" s="1"/>
  <c r="I2461" i="8"/>
  <c r="N2461" i="8" s="1"/>
  <c r="H2441" i="8"/>
  <c r="M2441" i="8" s="1"/>
  <c r="G2441" i="8"/>
  <c r="L2441" i="8" s="1"/>
  <c r="F2441" i="8"/>
  <c r="K2441" i="8" s="1"/>
  <c r="J2441" i="8"/>
  <c r="O2441" i="8" s="1"/>
  <c r="I2441" i="8"/>
  <c r="N2441" i="8" s="1"/>
  <c r="G2420" i="8"/>
  <c r="L2420" i="8" s="1"/>
  <c r="J2420" i="8"/>
  <c r="O2420" i="8" s="1"/>
  <c r="I2420" i="8"/>
  <c r="N2420" i="8" s="1"/>
  <c r="H2420" i="8"/>
  <c r="M2420" i="8" s="1"/>
  <c r="F2420" i="8"/>
  <c r="K2420" i="8" s="1"/>
  <c r="J2399" i="8"/>
  <c r="O2399" i="8" s="1"/>
  <c r="I2399" i="8"/>
  <c r="N2399" i="8" s="1"/>
  <c r="H2399" i="8"/>
  <c r="M2399" i="8" s="1"/>
  <c r="G2399" i="8"/>
  <c r="L2399" i="8" s="1"/>
  <c r="F2399" i="8"/>
  <c r="K2399" i="8" s="1"/>
  <c r="H2381" i="8"/>
  <c r="M2381" i="8" s="1"/>
  <c r="G2381" i="8"/>
  <c r="L2381" i="8" s="1"/>
  <c r="F2381" i="8"/>
  <c r="K2381" i="8" s="1"/>
  <c r="J2381" i="8"/>
  <c r="O2381" i="8" s="1"/>
  <c r="I2381" i="8"/>
  <c r="N2381" i="8" s="1"/>
  <c r="H2361" i="8"/>
  <c r="M2361" i="8" s="1"/>
  <c r="G2361" i="8"/>
  <c r="L2361" i="8" s="1"/>
  <c r="F2361" i="8"/>
  <c r="K2361" i="8" s="1"/>
  <c r="J2361" i="8"/>
  <c r="O2361" i="8" s="1"/>
  <c r="I2361" i="8"/>
  <c r="N2361" i="8" s="1"/>
  <c r="H2341" i="8"/>
  <c r="M2341" i="8" s="1"/>
  <c r="G2341" i="8"/>
  <c r="L2341" i="8" s="1"/>
  <c r="F2341" i="8"/>
  <c r="K2341" i="8" s="1"/>
  <c r="J2341" i="8"/>
  <c r="O2341" i="8" s="1"/>
  <c r="I2341" i="8"/>
  <c r="N2341" i="8" s="1"/>
  <c r="J2319" i="8"/>
  <c r="O2319" i="8" s="1"/>
  <c r="I2319" i="8"/>
  <c r="N2319" i="8" s="1"/>
  <c r="H2319" i="8"/>
  <c r="M2319" i="8" s="1"/>
  <c r="G2319" i="8"/>
  <c r="L2319" i="8" s="1"/>
  <c r="F2319" i="8"/>
  <c r="K2319" i="8" s="1"/>
  <c r="I2303" i="8"/>
  <c r="N2303" i="8" s="1"/>
  <c r="G2303" i="8"/>
  <c r="L2303" i="8" s="1"/>
  <c r="F2303" i="8"/>
  <c r="K2303" i="8" s="1"/>
  <c r="J2303" i="8"/>
  <c r="O2303" i="8" s="1"/>
  <c r="H2303" i="8"/>
  <c r="M2303" i="8" s="1"/>
  <c r="J2282" i="8"/>
  <c r="O2282" i="8" s="1"/>
  <c r="I2282" i="8"/>
  <c r="N2282" i="8" s="1"/>
  <c r="H2282" i="8"/>
  <c r="M2282" i="8" s="1"/>
  <c r="G2282" i="8"/>
  <c r="L2282" i="8" s="1"/>
  <c r="F2282" i="8"/>
  <c r="K2282" i="8" s="1"/>
  <c r="I2260" i="8"/>
  <c r="N2260" i="8" s="1"/>
  <c r="J2260" i="8"/>
  <c r="O2260" i="8" s="1"/>
  <c r="H2260" i="8"/>
  <c r="M2260" i="8" s="1"/>
  <c r="G2260" i="8"/>
  <c r="L2260" i="8" s="1"/>
  <c r="F2260" i="8"/>
  <c r="K2260" i="8" s="1"/>
  <c r="H2243" i="8"/>
  <c r="M2243" i="8" s="1"/>
  <c r="G2243" i="8"/>
  <c r="L2243" i="8" s="1"/>
  <c r="F2243" i="8"/>
  <c r="K2243" i="8" s="1"/>
  <c r="J2243" i="8"/>
  <c r="O2243" i="8" s="1"/>
  <c r="I2243" i="8"/>
  <c r="N2243" i="8" s="1"/>
  <c r="J2221" i="8"/>
  <c r="O2221" i="8" s="1"/>
  <c r="I2221" i="8"/>
  <c r="N2221" i="8" s="1"/>
  <c r="H2221" i="8"/>
  <c r="M2221" i="8" s="1"/>
  <c r="G2221" i="8"/>
  <c r="L2221" i="8" s="1"/>
  <c r="F2221" i="8"/>
  <c r="K2221" i="8" s="1"/>
  <c r="I2200" i="8"/>
  <c r="N2200" i="8" s="1"/>
  <c r="G2200" i="8"/>
  <c r="L2200" i="8" s="1"/>
  <c r="F2200" i="8"/>
  <c r="K2200" i="8" s="1"/>
  <c r="H2200" i="8"/>
  <c r="M2200" i="8" s="1"/>
  <c r="J2200" i="8"/>
  <c r="O2200" i="8" s="1"/>
  <c r="J2182" i="8"/>
  <c r="O2182" i="8" s="1"/>
  <c r="I2182" i="8"/>
  <c r="N2182" i="8" s="1"/>
  <c r="H2182" i="8"/>
  <c r="M2182" i="8" s="1"/>
  <c r="G2182" i="8"/>
  <c r="L2182" i="8" s="1"/>
  <c r="F2182" i="8"/>
  <c r="K2182" i="8" s="1"/>
  <c r="I2160" i="8"/>
  <c r="N2160" i="8" s="1"/>
  <c r="J2160" i="8"/>
  <c r="O2160" i="8" s="1"/>
  <c r="G2160" i="8"/>
  <c r="L2160" i="8" s="1"/>
  <c r="H2160" i="8"/>
  <c r="M2160" i="8" s="1"/>
  <c r="F2160" i="8"/>
  <c r="K2160" i="8" s="1"/>
  <c r="I2140" i="8"/>
  <c r="N2140" i="8" s="1"/>
  <c r="J2140" i="8"/>
  <c r="O2140" i="8" s="1"/>
  <c r="F2140" i="8"/>
  <c r="K2140" i="8" s="1"/>
  <c r="H2140" i="8"/>
  <c r="M2140" i="8" s="1"/>
  <c r="G2140" i="8"/>
  <c r="L2140" i="8" s="1"/>
  <c r="I2120" i="8"/>
  <c r="N2120" i="8" s="1"/>
  <c r="F2120" i="8"/>
  <c r="K2120" i="8" s="1"/>
  <c r="H2120" i="8"/>
  <c r="M2120" i="8" s="1"/>
  <c r="J2120" i="8"/>
  <c r="O2120" i="8" s="1"/>
  <c r="G2120" i="8"/>
  <c r="L2120" i="8" s="1"/>
  <c r="J2099" i="8"/>
  <c r="O2099" i="8" s="1"/>
  <c r="F2099" i="8"/>
  <c r="K2099" i="8" s="1"/>
  <c r="G2099" i="8"/>
  <c r="L2099" i="8" s="1"/>
  <c r="I2099" i="8"/>
  <c r="N2099" i="8" s="1"/>
  <c r="H2099" i="8"/>
  <c r="M2099" i="8" s="1"/>
  <c r="J2079" i="8"/>
  <c r="O2079" i="8" s="1"/>
  <c r="F2079" i="8"/>
  <c r="K2079" i="8" s="1"/>
  <c r="I2079" i="8"/>
  <c r="N2079" i="8" s="1"/>
  <c r="H2079" i="8"/>
  <c r="M2079" i="8" s="1"/>
  <c r="G2079" i="8"/>
  <c r="L2079" i="8" s="1"/>
  <c r="G2062" i="8"/>
  <c r="L2062" i="8" s="1"/>
  <c r="J2062" i="8"/>
  <c r="O2062" i="8" s="1"/>
  <c r="I2062" i="8"/>
  <c r="N2062" i="8" s="1"/>
  <c r="F2062" i="8"/>
  <c r="K2062" i="8" s="1"/>
  <c r="H2062" i="8"/>
  <c r="M2062" i="8" s="1"/>
  <c r="J2041" i="8"/>
  <c r="O2041" i="8" s="1"/>
  <c r="I2041" i="8"/>
  <c r="N2041" i="8" s="1"/>
  <c r="H2041" i="8"/>
  <c r="M2041" i="8" s="1"/>
  <c r="G2041" i="8"/>
  <c r="L2041" i="8" s="1"/>
  <c r="F2041" i="8"/>
  <c r="K2041" i="8" s="1"/>
  <c r="J2022" i="8"/>
  <c r="O2022" i="8" s="1"/>
  <c r="H2022" i="8"/>
  <c r="M2022" i="8" s="1"/>
  <c r="I2022" i="8"/>
  <c r="N2022" i="8" s="1"/>
  <c r="G2022" i="8"/>
  <c r="L2022" i="8" s="1"/>
  <c r="F2022" i="8"/>
  <c r="K2022" i="8" s="1"/>
  <c r="J1999" i="8"/>
  <c r="O1999" i="8" s="1"/>
  <c r="F1999" i="8"/>
  <c r="K1999" i="8" s="1"/>
  <c r="G1999" i="8"/>
  <c r="L1999" i="8" s="1"/>
  <c r="I1999" i="8"/>
  <c r="N1999" i="8" s="1"/>
  <c r="H1999" i="8"/>
  <c r="M1999" i="8" s="1"/>
  <c r="I1980" i="8"/>
  <c r="N1980" i="8" s="1"/>
  <c r="J1980" i="8"/>
  <c r="O1980" i="8" s="1"/>
  <c r="H1980" i="8"/>
  <c r="M1980" i="8" s="1"/>
  <c r="G1980" i="8"/>
  <c r="L1980" i="8" s="1"/>
  <c r="F1980" i="8"/>
  <c r="K1980" i="8" s="1"/>
  <c r="I1960" i="8"/>
  <c r="N1960" i="8" s="1"/>
  <c r="J1960" i="8"/>
  <c r="O1960" i="8" s="1"/>
  <c r="G1960" i="8"/>
  <c r="L1960" i="8" s="1"/>
  <c r="F1960" i="8"/>
  <c r="K1960" i="8" s="1"/>
  <c r="H1960" i="8"/>
  <c r="M1960" i="8" s="1"/>
  <c r="I1940" i="8"/>
  <c r="N1940" i="8" s="1"/>
  <c r="J1940" i="8"/>
  <c r="O1940" i="8" s="1"/>
  <c r="H1940" i="8"/>
  <c r="M1940" i="8" s="1"/>
  <c r="G1940" i="8"/>
  <c r="L1940" i="8" s="1"/>
  <c r="F1940" i="8"/>
  <c r="K1940" i="8" s="1"/>
  <c r="J1919" i="8"/>
  <c r="O1919" i="8" s="1"/>
  <c r="F1919" i="8"/>
  <c r="K1919" i="8" s="1"/>
  <c r="I1919" i="8"/>
  <c r="N1919" i="8" s="1"/>
  <c r="H1919" i="8"/>
  <c r="M1919" i="8" s="1"/>
  <c r="G1919" i="8"/>
  <c r="L1919" i="8" s="1"/>
  <c r="I1900" i="8"/>
  <c r="N1900" i="8" s="1"/>
  <c r="G1900" i="8"/>
  <c r="L1900" i="8" s="1"/>
  <c r="F1900" i="8"/>
  <c r="K1900" i="8" s="1"/>
  <c r="J1900" i="8"/>
  <c r="O1900" i="8" s="1"/>
  <c r="H1900" i="8"/>
  <c r="M1900" i="8" s="1"/>
  <c r="J1879" i="8"/>
  <c r="O1879" i="8" s="1"/>
  <c r="F1879" i="8"/>
  <c r="K1879" i="8" s="1"/>
  <c r="I1879" i="8"/>
  <c r="N1879" i="8" s="1"/>
  <c r="H1879" i="8"/>
  <c r="M1879" i="8" s="1"/>
  <c r="G1879" i="8"/>
  <c r="L1879" i="8" s="1"/>
  <c r="G1862" i="8"/>
  <c r="L1862" i="8" s="1"/>
  <c r="F1862" i="8"/>
  <c r="K1862" i="8" s="1"/>
  <c r="I1862" i="8"/>
  <c r="N1862" i="8" s="1"/>
  <c r="J1862" i="8"/>
  <c r="O1862" i="8" s="1"/>
  <c r="H1862" i="8"/>
  <c r="M1862" i="8" s="1"/>
  <c r="I1840" i="8"/>
  <c r="N1840" i="8" s="1"/>
  <c r="J1840" i="8"/>
  <c r="O1840" i="8" s="1"/>
  <c r="H1840" i="8"/>
  <c r="M1840" i="8" s="1"/>
  <c r="G1840" i="8"/>
  <c r="L1840" i="8" s="1"/>
  <c r="F1840" i="8"/>
  <c r="K1840" i="8" s="1"/>
  <c r="J1822" i="8"/>
  <c r="O1822" i="8" s="1"/>
  <c r="I1822" i="8"/>
  <c r="N1822" i="8" s="1"/>
  <c r="H1822" i="8"/>
  <c r="M1822" i="8" s="1"/>
  <c r="G1822" i="8"/>
  <c r="L1822" i="8" s="1"/>
  <c r="F1822" i="8"/>
  <c r="K1822" i="8" s="1"/>
  <c r="I1800" i="8"/>
  <c r="N1800" i="8" s="1"/>
  <c r="G1800" i="8"/>
  <c r="L1800" i="8" s="1"/>
  <c r="F1800" i="8"/>
  <c r="K1800" i="8" s="1"/>
  <c r="H1800" i="8"/>
  <c r="M1800" i="8" s="1"/>
  <c r="J1800" i="8"/>
  <c r="O1800" i="8" s="1"/>
  <c r="J1781" i="8"/>
  <c r="O1781" i="8" s="1"/>
  <c r="I1781" i="8"/>
  <c r="N1781" i="8" s="1"/>
  <c r="G1781" i="8"/>
  <c r="L1781" i="8" s="1"/>
  <c r="H1781" i="8"/>
  <c r="M1781" i="8" s="1"/>
  <c r="F1781" i="8"/>
  <c r="K1781" i="8" s="1"/>
  <c r="F1761" i="8"/>
  <c r="K1761" i="8" s="1"/>
  <c r="J1761" i="8"/>
  <c r="O1761" i="8" s="1"/>
  <c r="G1761" i="8"/>
  <c r="L1761" i="8" s="1"/>
  <c r="I1761" i="8"/>
  <c r="N1761" i="8" s="1"/>
  <c r="H1761" i="8"/>
  <c r="M1761" i="8" s="1"/>
  <c r="J1741" i="8"/>
  <c r="O1741" i="8" s="1"/>
  <c r="I1741" i="8"/>
  <c r="N1741" i="8" s="1"/>
  <c r="H1741" i="8"/>
  <c r="M1741" i="8" s="1"/>
  <c r="G1741" i="8"/>
  <c r="L1741" i="8" s="1"/>
  <c r="F1741" i="8"/>
  <c r="K1741" i="8" s="1"/>
  <c r="J1719" i="8"/>
  <c r="O1719" i="8" s="1"/>
  <c r="F1719" i="8"/>
  <c r="K1719" i="8" s="1"/>
  <c r="I1719" i="8"/>
  <c r="N1719" i="8" s="1"/>
  <c r="H1719" i="8"/>
  <c r="M1719" i="8" s="1"/>
  <c r="G1719" i="8"/>
  <c r="L1719" i="8" s="1"/>
  <c r="J1699" i="8"/>
  <c r="O1699" i="8" s="1"/>
  <c r="F1699" i="8"/>
  <c r="K1699" i="8" s="1"/>
  <c r="G1699" i="8"/>
  <c r="L1699" i="8" s="1"/>
  <c r="I1699" i="8"/>
  <c r="N1699" i="8" s="1"/>
  <c r="H1699" i="8"/>
  <c r="M1699" i="8" s="1"/>
  <c r="I1680" i="8"/>
  <c r="N1680" i="8" s="1"/>
  <c r="J1680" i="8"/>
  <c r="O1680" i="8" s="1"/>
  <c r="H1680" i="8"/>
  <c r="M1680" i="8" s="1"/>
  <c r="G1680" i="8"/>
  <c r="L1680" i="8" s="1"/>
  <c r="F1680" i="8"/>
  <c r="K1680" i="8" s="1"/>
  <c r="I1658" i="8"/>
  <c r="N1658" i="8" s="1"/>
  <c r="G1658" i="8"/>
  <c r="L1658" i="8" s="1"/>
  <c r="J1658" i="8"/>
  <c r="O1658" i="8" s="1"/>
  <c r="H1658" i="8"/>
  <c r="M1658" i="8" s="1"/>
  <c r="F1658" i="8"/>
  <c r="K1658" i="8" s="1"/>
  <c r="I1640" i="8"/>
  <c r="N1640" i="8" s="1"/>
  <c r="J1640" i="8"/>
  <c r="O1640" i="8" s="1"/>
  <c r="H1640" i="8"/>
  <c r="M1640" i="8" s="1"/>
  <c r="G1640" i="8"/>
  <c r="L1640" i="8" s="1"/>
  <c r="F1640" i="8"/>
  <c r="K1640" i="8" s="1"/>
  <c r="H1622" i="8"/>
  <c r="M1622" i="8" s="1"/>
  <c r="F1622" i="8"/>
  <c r="K1622" i="8" s="1"/>
  <c r="G1622" i="8"/>
  <c r="L1622" i="8" s="1"/>
  <c r="J1622" i="8"/>
  <c r="O1622" i="8" s="1"/>
  <c r="I1622" i="8"/>
  <c r="N1622" i="8" s="1"/>
  <c r="I1600" i="8"/>
  <c r="N1600" i="8" s="1"/>
  <c r="F1600" i="8"/>
  <c r="K1600" i="8" s="1"/>
  <c r="J1600" i="8"/>
  <c r="O1600" i="8" s="1"/>
  <c r="H1600" i="8"/>
  <c r="M1600" i="8" s="1"/>
  <c r="G1600" i="8"/>
  <c r="L1600" i="8" s="1"/>
  <c r="J1582" i="8"/>
  <c r="O1582" i="8" s="1"/>
  <c r="I1582" i="8"/>
  <c r="N1582" i="8" s="1"/>
  <c r="G1582" i="8"/>
  <c r="L1582" i="8" s="1"/>
  <c r="H1582" i="8"/>
  <c r="M1582" i="8" s="1"/>
  <c r="F1582" i="8"/>
  <c r="K1582" i="8" s="1"/>
  <c r="G1561" i="8"/>
  <c r="L1561" i="8" s="1"/>
  <c r="F1561" i="8"/>
  <c r="K1561" i="8" s="1"/>
  <c r="J1561" i="8"/>
  <c r="O1561" i="8" s="1"/>
  <c r="I1561" i="8"/>
  <c r="N1561" i="8" s="1"/>
  <c r="H1561" i="8"/>
  <c r="M1561" i="8" s="1"/>
  <c r="F1542" i="8"/>
  <c r="K1542" i="8" s="1"/>
  <c r="J1542" i="8"/>
  <c r="O1542" i="8" s="1"/>
  <c r="I1542" i="8"/>
  <c r="N1542" i="8" s="1"/>
  <c r="H1542" i="8"/>
  <c r="M1542" i="8" s="1"/>
  <c r="G1542" i="8"/>
  <c r="L1542" i="8" s="1"/>
  <c r="H1522" i="8"/>
  <c r="M1522" i="8" s="1"/>
  <c r="I1522" i="8"/>
  <c r="N1522" i="8" s="1"/>
  <c r="G1522" i="8"/>
  <c r="L1522" i="8" s="1"/>
  <c r="J1522" i="8"/>
  <c r="O1522" i="8" s="1"/>
  <c r="F1522" i="8"/>
  <c r="K1522" i="8" s="1"/>
  <c r="J1499" i="8"/>
  <c r="O1499" i="8" s="1"/>
  <c r="F1499" i="8"/>
  <c r="K1499" i="8" s="1"/>
  <c r="I1499" i="8"/>
  <c r="N1499" i="8" s="1"/>
  <c r="H1499" i="8"/>
  <c r="M1499" i="8" s="1"/>
  <c r="G1499" i="8"/>
  <c r="L1499" i="8" s="1"/>
  <c r="J1481" i="8"/>
  <c r="O1481" i="8" s="1"/>
  <c r="I1481" i="8"/>
  <c r="N1481" i="8" s="1"/>
  <c r="H1481" i="8"/>
  <c r="M1481" i="8" s="1"/>
  <c r="G1481" i="8"/>
  <c r="L1481" i="8" s="1"/>
  <c r="F1481" i="8"/>
  <c r="K1481" i="8" s="1"/>
  <c r="G1458" i="8"/>
  <c r="L1458" i="8" s="1"/>
  <c r="J1458" i="8"/>
  <c r="O1458" i="8" s="1"/>
  <c r="I1458" i="8"/>
  <c r="N1458" i="8" s="1"/>
  <c r="H1458" i="8"/>
  <c r="M1458" i="8" s="1"/>
  <c r="F1458" i="8"/>
  <c r="K1458" i="8" s="1"/>
  <c r="I1440" i="8"/>
  <c r="N1440" i="8" s="1"/>
  <c r="H1440" i="8"/>
  <c r="M1440" i="8" s="1"/>
  <c r="G1440" i="8"/>
  <c r="L1440" i="8" s="1"/>
  <c r="J1440" i="8"/>
  <c r="O1440" i="8" s="1"/>
  <c r="F1440" i="8"/>
  <c r="K1440" i="8" s="1"/>
  <c r="I1420" i="8"/>
  <c r="N1420" i="8" s="1"/>
  <c r="J1420" i="8"/>
  <c r="O1420" i="8" s="1"/>
  <c r="H1420" i="8"/>
  <c r="M1420" i="8" s="1"/>
  <c r="G1420" i="8"/>
  <c r="L1420" i="8" s="1"/>
  <c r="F1420" i="8"/>
  <c r="K1420" i="8" s="1"/>
  <c r="I1400" i="8"/>
  <c r="N1400" i="8" s="1"/>
  <c r="J1400" i="8"/>
  <c r="O1400" i="8" s="1"/>
  <c r="H1400" i="8"/>
  <c r="M1400" i="8" s="1"/>
  <c r="G1400" i="8"/>
  <c r="L1400" i="8" s="1"/>
  <c r="F1400" i="8"/>
  <c r="K1400" i="8" s="1"/>
  <c r="I1380" i="8"/>
  <c r="N1380" i="8" s="1"/>
  <c r="F1380" i="8"/>
  <c r="K1380" i="8" s="1"/>
  <c r="J1380" i="8"/>
  <c r="O1380" i="8" s="1"/>
  <c r="H1380" i="8"/>
  <c r="M1380" i="8" s="1"/>
  <c r="G1380" i="8"/>
  <c r="L1380" i="8" s="1"/>
  <c r="I1360" i="8"/>
  <c r="N1360" i="8" s="1"/>
  <c r="J1360" i="8"/>
  <c r="O1360" i="8" s="1"/>
  <c r="H1360" i="8"/>
  <c r="M1360" i="8" s="1"/>
  <c r="G1360" i="8"/>
  <c r="L1360" i="8" s="1"/>
  <c r="F1360" i="8"/>
  <c r="K1360" i="8" s="1"/>
  <c r="I1340" i="8"/>
  <c r="N1340" i="8" s="1"/>
  <c r="H1340" i="8"/>
  <c r="M1340" i="8" s="1"/>
  <c r="G1340" i="8"/>
  <c r="L1340" i="8" s="1"/>
  <c r="F1340" i="8"/>
  <c r="K1340" i="8" s="1"/>
  <c r="J1340" i="8"/>
  <c r="O1340" i="8" s="1"/>
  <c r="F1322" i="8"/>
  <c r="K1322" i="8" s="1"/>
  <c r="H1322" i="8"/>
  <c r="M1322" i="8" s="1"/>
  <c r="I1322" i="8"/>
  <c r="N1322" i="8" s="1"/>
  <c r="J1322" i="8"/>
  <c r="O1322" i="8" s="1"/>
  <c r="G1322" i="8"/>
  <c r="L1322" i="8" s="1"/>
  <c r="J1301" i="8"/>
  <c r="O1301" i="8" s="1"/>
  <c r="I1301" i="8"/>
  <c r="N1301" i="8" s="1"/>
  <c r="H1301" i="8"/>
  <c r="M1301" i="8" s="1"/>
  <c r="F1301" i="8"/>
  <c r="K1301" i="8" s="1"/>
  <c r="G1301" i="8"/>
  <c r="L1301" i="8" s="1"/>
  <c r="J1281" i="8"/>
  <c r="O1281" i="8" s="1"/>
  <c r="I1281" i="8"/>
  <c r="N1281" i="8" s="1"/>
  <c r="H1281" i="8"/>
  <c r="M1281" i="8" s="1"/>
  <c r="G1281" i="8"/>
  <c r="L1281" i="8" s="1"/>
  <c r="F1281" i="8"/>
  <c r="K1281" i="8" s="1"/>
  <c r="G1258" i="8"/>
  <c r="L1258" i="8" s="1"/>
  <c r="H1258" i="8"/>
  <c r="M1258" i="8" s="1"/>
  <c r="F1258" i="8"/>
  <c r="K1258" i="8" s="1"/>
  <c r="J1258" i="8"/>
  <c r="O1258" i="8" s="1"/>
  <c r="I1258" i="8"/>
  <c r="N1258" i="8" s="1"/>
  <c r="J1241" i="8"/>
  <c r="O1241" i="8" s="1"/>
  <c r="I1241" i="8"/>
  <c r="N1241" i="8" s="1"/>
  <c r="H1241" i="8"/>
  <c r="M1241" i="8" s="1"/>
  <c r="G1241" i="8"/>
  <c r="L1241" i="8" s="1"/>
  <c r="F1241" i="8"/>
  <c r="K1241" i="8" s="1"/>
  <c r="J1218" i="8"/>
  <c r="O1218" i="8" s="1"/>
  <c r="F1218" i="8"/>
  <c r="K1218" i="8" s="1"/>
  <c r="I1218" i="8"/>
  <c r="N1218" i="8" s="1"/>
  <c r="H1218" i="8"/>
  <c r="M1218" i="8" s="1"/>
  <c r="G1218" i="8"/>
  <c r="L1218" i="8" s="1"/>
  <c r="I1201" i="8"/>
  <c r="N1201" i="8" s="1"/>
  <c r="H1201" i="8"/>
  <c r="M1201" i="8" s="1"/>
  <c r="G1201" i="8"/>
  <c r="L1201" i="8" s="1"/>
  <c r="F1201" i="8"/>
  <c r="K1201" i="8" s="1"/>
  <c r="J1201" i="8"/>
  <c r="O1201" i="8" s="1"/>
  <c r="I1179" i="8"/>
  <c r="N1179" i="8" s="1"/>
  <c r="J1179" i="8"/>
  <c r="O1179" i="8" s="1"/>
  <c r="H1179" i="8"/>
  <c r="M1179" i="8" s="1"/>
  <c r="G1179" i="8"/>
  <c r="L1179" i="8" s="1"/>
  <c r="F1179" i="8"/>
  <c r="K1179" i="8" s="1"/>
  <c r="I1159" i="8"/>
  <c r="N1159" i="8" s="1"/>
  <c r="H1159" i="8"/>
  <c r="M1159" i="8" s="1"/>
  <c r="F1159" i="8"/>
  <c r="K1159" i="8" s="1"/>
  <c r="J1159" i="8"/>
  <c r="O1159" i="8" s="1"/>
  <c r="G1159" i="8"/>
  <c r="L1159" i="8" s="1"/>
  <c r="J1140" i="8"/>
  <c r="O1140" i="8" s="1"/>
  <c r="I1140" i="8"/>
  <c r="N1140" i="8" s="1"/>
  <c r="H1140" i="8"/>
  <c r="M1140" i="8" s="1"/>
  <c r="G1140" i="8"/>
  <c r="L1140" i="8" s="1"/>
  <c r="F1140" i="8"/>
  <c r="K1140" i="8" s="1"/>
  <c r="H1121" i="8"/>
  <c r="M1121" i="8" s="1"/>
  <c r="F1121" i="8"/>
  <c r="K1121" i="8" s="1"/>
  <c r="J1121" i="8"/>
  <c r="O1121" i="8" s="1"/>
  <c r="I1121" i="8"/>
  <c r="N1121" i="8" s="1"/>
  <c r="G1121" i="8"/>
  <c r="L1121" i="8" s="1"/>
  <c r="J1098" i="8"/>
  <c r="O1098" i="8" s="1"/>
  <c r="F1098" i="8"/>
  <c r="K1098" i="8" s="1"/>
  <c r="I1098" i="8"/>
  <c r="N1098" i="8" s="1"/>
  <c r="H1098" i="8"/>
  <c r="M1098" i="8" s="1"/>
  <c r="G1098" i="8"/>
  <c r="L1098" i="8" s="1"/>
  <c r="H1082" i="8"/>
  <c r="M1082" i="8" s="1"/>
  <c r="G1082" i="8"/>
  <c r="L1082" i="8" s="1"/>
  <c r="F1082" i="8"/>
  <c r="K1082" i="8" s="1"/>
  <c r="J1082" i="8"/>
  <c r="O1082" i="8" s="1"/>
  <c r="I1082" i="8"/>
  <c r="N1082" i="8" s="1"/>
  <c r="J1061" i="8"/>
  <c r="O1061" i="8" s="1"/>
  <c r="G1061" i="8"/>
  <c r="L1061" i="8" s="1"/>
  <c r="I1061" i="8"/>
  <c r="N1061" i="8" s="1"/>
  <c r="H1061" i="8"/>
  <c r="M1061" i="8" s="1"/>
  <c r="F1061" i="8"/>
  <c r="K1061" i="8" s="1"/>
  <c r="I1039" i="8"/>
  <c r="N1039" i="8" s="1"/>
  <c r="J1039" i="8"/>
  <c r="O1039" i="8" s="1"/>
  <c r="G1039" i="8"/>
  <c r="L1039" i="8" s="1"/>
  <c r="H1039" i="8"/>
  <c r="M1039" i="8" s="1"/>
  <c r="F1039" i="8"/>
  <c r="K1039" i="8" s="1"/>
  <c r="J1018" i="8"/>
  <c r="O1018" i="8" s="1"/>
  <c r="F1018" i="8"/>
  <c r="K1018" i="8" s="1"/>
  <c r="I1018" i="8"/>
  <c r="N1018" i="8" s="1"/>
  <c r="H1018" i="8"/>
  <c r="M1018" i="8" s="1"/>
  <c r="G1018" i="8"/>
  <c r="L1018" i="8" s="1"/>
  <c r="I1001" i="8"/>
  <c r="N1001" i="8" s="1"/>
  <c r="H1001" i="8"/>
  <c r="M1001" i="8" s="1"/>
  <c r="G1001" i="8"/>
  <c r="L1001" i="8" s="1"/>
  <c r="F1001" i="8"/>
  <c r="K1001" i="8" s="1"/>
  <c r="J1001" i="8"/>
  <c r="O1001" i="8" s="1"/>
  <c r="J981" i="8"/>
  <c r="O981" i="8" s="1"/>
  <c r="I981" i="8"/>
  <c r="N981" i="8" s="1"/>
  <c r="H981" i="8"/>
  <c r="M981" i="8" s="1"/>
  <c r="F981" i="8"/>
  <c r="K981" i="8" s="1"/>
  <c r="G981" i="8"/>
  <c r="L981" i="8" s="1"/>
  <c r="H962" i="8"/>
  <c r="M962" i="8" s="1"/>
  <c r="G962" i="8"/>
  <c r="L962" i="8" s="1"/>
  <c r="F962" i="8"/>
  <c r="K962" i="8" s="1"/>
  <c r="J962" i="8"/>
  <c r="O962" i="8" s="1"/>
  <c r="I962" i="8"/>
  <c r="N962" i="8" s="1"/>
  <c r="I939" i="8"/>
  <c r="N939" i="8" s="1"/>
  <c r="J939" i="8"/>
  <c r="O939" i="8" s="1"/>
  <c r="H939" i="8"/>
  <c r="M939" i="8" s="1"/>
  <c r="G939" i="8"/>
  <c r="L939" i="8" s="1"/>
  <c r="F939" i="8"/>
  <c r="K939" i="8" s="1"/>
  <c r="J921" i="8"/>
  <c r="O921" i="8" s="1"/>
  <c r="F921" i="8"/>
  <c r="K921" i="8" s="1"/>
  <c r="H921" i="8"/>
  <c r="M921" i="8" s="1"/>
  <c r="I921" i="8"/>
  <c r="N921" i="8" s="1"/>
  <c r="G921" i="8"/>
  <c r="L921" i="8" s="1"/>
  <c r="H901" i="8"/>
  <c r="M901" i="8" s="1"/>
  <c r="J901" i="8"/>
  <c r="O901" i="8" s="1"/>
  <c r="G901" i="8"/>
  <c r="L901" i="8" s="1"/>
  <c r="I901" i="8"/>
  <c r="N901" i="8" s="1"/>
  <c r="F901" i="8"/>
  <c r="K901" i="8" s="1"/>
  <c r="J878" i="8"/>
  <c r="O878" i="8" s="1"/>
  <c r="F878" i="8"/>
  <c r="K878" i="8" s="1"/>
  <c r="H878" i="8"/>
  <c r="M878" i="8" s="1"/>
  <c r="I878" i="8"/>
  <c r="N878" i="8" s="1"/>
  <c r="G878" i="8"/>
  <c r="L878" i="8" s="1"/>
  <c r="I859" i="8"/>
  <c r="N859" i="8" s="1"/>
  <c r="F859" i="8"/>
  <c r="K859" i="8" s="1"/>
  <c r="H859" i="8"/>
  <c r="M859" i="8" s="1"/>
  <c r="J859" i="8"/>
  <c r="O859" i="8" s="1"/>
  <c r="G859" i="8"/>
  <c r="L859" i="8" s="1"/>
  <c r="H840" i="8"/>
  <c r="M840" i="8" s="1"/>
  <c r="J840" i="8"/>
  <c r="O840" i="8" s="1"/>
  <c r="I840" i="8"/>
  <c r="N840" i="8" s="1"/>
  <c r="G840" i="8"/>
  <c r="L840" i="8" s="1"/>
  <c r="F840" i="8"/>
  <c r="K840" i="8" s="1"/>
  <c r="J818" i="8"/>
  <c r="O818" i="8" s="1"/>
  <c r="F818" i="8"/>
  <c r="K818" i="8" s="1"/>
  <c r="H818" i="8"/>
  <c r="M818" i="8" s="1"/>
  <c r="I818" i="8"/>
  <c r="N818" i="8" s="1"/>
  <c r="G818" i="8"/>
  <c r="L818" i="8" s="1"/>
  <c r="F801" i="8"/>
  <c r="K801" i="8" s="1"/>
  <c r="H801" i="8"/>
  <c r="M801" i="8" s="1"/>
  <c r="J801" i="8"/>
  <c r="O801" i="8" s="1"/>
  <c r="G801" i="8"/>
  <c r="L801" i="8" s="1"/>
  <c r="I801" i="8"/>
  <c r="N801" i="8" s="1"/>
  <c r="F781" i="8"/>
  <c r="K781" i="8" s="1"/>
  <c r="H781" i="8"/>
  <c r="M781" i="8" s="1"/>
  <c r="J781" i="8"/>
  <c r="O781" i="8" s="1"/>
  <c r="I781" i="8"/>
  <c r="N781" i="8" s="1"/>
  <c r="G781" i="8"/>
  <c r="L781" i="8" s="1"/>
  <c r="J760" i="8"/>
  <c r="O760" i="8" s="1"/>
  <c r="I760" i="8"/>
  <c r="N760" i="8" s="1"/>
  <c r="H760" i="8"/>
  <c r="M760" i="8" s="1"/>
  <c r="G760" i="8"/>
  <c r="L760" i="8" s="1"/>
  <c r="F760" i="8"/>
  <c r="K760" i="8" s="1"/>
  <c r="J740" i="8"/>
  <c r="O740" i="8" s="1"/>
  <c r="I740" i="8"/>
  <c r="N740" i="8" s="1"/>
  <c r="H740" i="8"/>
  <c r="M740" i="8" s="1"/>
  <c r="G740" i="8"/>
  <c r="L740" i="8" s="1"/>
  <c r="F740" i="8"/>
  <c r="K740" i="8" s="1"/>
  <c r="J720" i="8"/>
  <c r="O720" i="8" s="1"/>
  <c r="I720" i="8"/>
  <c r="N720" i="8" s="1"/>
  <c r="H720" i="8"/>
  <c r="M720" i="8" s="1"/>
  <c r="G720" i="8"/>
  <c r="L720" i="8" s="1"/>
  <c r="F720" i="8"/>
  <c r="K720" i="8" s="1"/>
  <c r="I699" i="8"/>
  <c r="N699" i="8" s="1"/>
  <c r="H699" i="8"/>
  <c r="M699" i="8" s="1"/>
  <c r="G699" i="8"/>
  <c r="L699" i="8" s="1"/>
  <c r="F699" i="8"/>
  <c r="K699" i="8" s="1"/>
  <c r="J699" i="8"/>
  <c r="O699" i="8" s="1"/>
  <c r="J681" i="8"/>
  <c r="O681" i="8" s="1"/>
  <c r="I681" i="8"/>
  <c r="N681" i="8" s="1"/>
  <c r="H681" i="8"/>
  <c r="M681" i="8" s="1"/>
  <c r="G681" i="8"/>
  <c r="L681" i="8" s="1"/>
  <c r="F681" i="8"/>
  <c r="K681" i="8" s="1"/>
  <c r="J658" i="8"/>
  <c r="O658" i="8" s="1"/>
  <c r="F658" i="8"/>
  <c r="K658" i="8" s="1"/>
  <c r="G658" i="8"/>
  <c r="L658" i="8" s="1"/>
  <c r="H658" i="8"/>
  <c r="M658" i="8" s="1"/>
  <c r="I658" i="8"/>
  <c r="N658" i="8" s="1"/>
  <c r="I639" i="8"/>
  <c r="N639" i="8" s="1"/>
  <c r="J639" i="8"/>
  <c r="O639" i="8" s="1"/>
  <c r="H639" i="8"/>
  <c r="M639" i="8" s="1"/>
  <c r="G639" i="8"/>
  <c r="L639" i="8" s="1"/>
  <c r="F639" i="8"/>
  <c r="K639" i="8" s="1"/>
  <c r="I619" i="8"/>
  <c r="N619" i="8" s="1"/>
  <c r="J619" i="8"/>
  <c r="O619" i="8" s="1"/>
  <c r="H619" i="8"/>
  <c r="M619" i="8" s="1"/>
  <c r="G619" i="8"/>
  <c r="L619" i="8" s="1"/>
  <c r="F619" i="8"/>
  <c r="K619" i="8" s="1"/>
  <c r="I599" i="8"/>
  <c r="N599" i="8" s="1"/>
  <c r="H599" i="8"/>
  <c r="M599" i="8" s="1"/>
  <c r="J599" i="8"/>
  <c r="O599" i="8" s="1"/>
  <c r="G599" i="8"/>
  <c r="L599" i="8" s="1"/>
  <c r="F599" i="8"/>
  <c r="K599" i="8" s="1"/>
  <c r="G580" i="8"/>
  <c r="L580" i="8" s="1"/>
  <c r="I580" i="8"/>
  <c r="N580" i="8" s="1"/>
  <c r="J580" i="8"/>
  <c r="O580" i="8" s="1"/>
  <c r="H580" i="8"/>
  <c r="M580" i="8" s="1"/>
  <c r="F580" i="8"/>
  <c r="K580" i="8" s="1"/>
  <c r="I559" i="8"/>
  <c r="N559" i="8" s="1"/>
  <c r="H559" i="8"/>
  <c r="M559" i="8" s="1"/>
  <c r="G559" i="8"/>
  <c r="L559" i="8" s="1"/>
  <c r="F559" i="8"/>
  <c r="K559" i="8" s="1"/>
  <c r="J559" i="8"/>
  <c r="O559" i="8" s="1"/>
  <c r="J540" i="8"/>
  <c r="O540" i="8" s="1"/>
  <c r="H540" i="8"/>
  <c r="M540" i="8" s="1"/>
  <c r="I540" i="8"/>
  <c r="N540" i="8" s="1"/>
  <c r="G540" i="8"/>
  <c r="L540" i="8" s="1"/>
  <c r="F540" i="8"/>
  <c r="K540" i="8" s="1"/>
  <c r="J520" i="8"/>
  <c r="O520" i="8" s="1"/>
  <c r="I520" i="8"/>
  <c r="N520" i="8" s="1"/>
  <c r="H520" i="8"/>
  <c r="M520" i="8" s="1"/>
  <c r="G520" i="8"/>
  <c r="L520" i="8" s="1"/>
  <c r="F520" i="8"/>
  <c r="K520" i="8" s="1"/>
  <c r="I499" i="8"/>
  <c r="N499" i="8" s="1"/>
  <c r="F499" i="8"/>
  <c r="K499" i="8" s="1"/>
  <c r="G499" i="8"/>
  <c r="L499" i="8" s="1"/>
  <c r="J499" i="8"/>
  <c r="O499" i="8" s="1"/>
  <c r="H499" i="8"/>
  <c r="M499" i="8" s="1"/>
  <c r="I481" i="8"/>
  <c r="N481" i="8" s="1"/>
  <c r="H481" i="8"/>
  <c r="M481" i="8" s="1"/>
  <c r="F481" i="8"/>
  <c r="K481" i="8" s="1"/>
  <c r="J481" i="8"/>
  <c r="O481" i="8" s="1"/>
  <c r="G481" i="8"/>
  <c r="L481" i="8" s="1"/>
  <c r="H461" i="8"/>
  <c r="M461" i="8" s="1"/>
  <c r="G461" i="8"/>
  <c r="L461" i="8" s="1"/>
  <c r="F461" i="8"/>
  <c r="K461" i="8" s="1"/>
  <c r="J461" i="8"/>
  <c r="O461" i="8" s="1"/>
  <c r="I461" i="8"/>
  <c r="N461" i="8" s="1"/>
  <c r="J440" i="8"/>
  <c r="O440" i="8" s="1"/>
  <c r="I440" i="8"/>
  <c r="N440" i="8" s="1"/>
  <c r="H440" i="8"/>
  <c r="M440" i="8" s="1"/>
  <c r="G440" i="8"/>
  <c r="L440" i="8" s="1"/>
  <c r="F440" i="8"/>
  <c r="K440" i="8" s="1"/>
  <c r="I419" i="8"/>
  <c r="N419" i="8" s="1"/>
  <c r="G419" i="8"/>
  <c r="L419" i="8" s="1"/>
  <c r="J419" i="8"/>
  <c r="O419" i="8" s="1"/>
  <c r="H419" i="8"/>
  <c r="M419" i="8" s="1"/>
  <c r="F419" i="8"/>
  <c r="K419" i="8" s="1"/>
  <c r="F400" i="8"/>
  <c r="K400" i="8" s="1"/>
  <c r="J400" i="8"/>
  <c r="O400" i="8" s="1"/>
  <c r="I400" i="8"/>
  <c r="N400" i="8" s="1"/>
  <c r="H400" i="8"/>
  <c r="M400" i="8" s="1"/>
  <c r="G400" i="8"/>
  <c r="L400" i="8" s="1"/>
  <c r="I379" i="8"/>
  <c r="N379" i="8" s="1"/>
  <c r="H379" i="8"/>
  <c r="M379" i="8" s="1"/>
  <c r="J379" i="8"/>
  <c r="O379" i="8" s="1"/>
  <c r="G379" i="8"/>
  <c r="L379" i="8" s="1"/>
  <c r="F379" i="8"/>
  <c r="K379" i="8" s="1"/>
  <c r="J361" i="8"/>
  <c r="O361" i="8" s="1"/>
  <c r="I361" i="8"/>
  <c r="N361" i="8" s="1"/>
  <c r="H361" i="8"/>
  <c r="M361" i="8" s="1"/>
  <c r="G361" i="8"/>
  <c r="L361" i="8" s="1"/>
  <c r="F361" i="8"/>
  <c r="K361" i="8" s="1"/>
  <c r="J343" i="8"/>
  <c r="O343" i="8" s="1"/>
  <c r="I343" i="8"/>
  <c r="N343" i="8" s="1"/>
  <c r="G343" i="8"/>
  <c r="L343" i="8" s="1"/>
  <c r="H343" i="8"/>
  <c r="M343" i="8" s="1"/>
  <c r="F343" i="8"/>
  <c r="K343" i="8" s="1"/>
  <c r="J320" i="8"/>
  <c r="O320" i="8" s="1"/>
  <c r="F320" i="8"/>
  <c r="K320" i="8" s="1"/>
  <c r="I320" i="8"/>
  <c r="N320" i="8" s="1"/>
  <c r="H320" i="8"/>
  <c r="M320" i="8" s="1"/>
  <c r="G320" i="8"/>
  <c r="L320" i="8" s="1"/>
  <c r="J300" i="8"/>
  <c r="O300" i="8" s="1"/>
  <c r="H300" i="8"/>
  <c r="M300" i="8" s="1"/>
  <c r="I300" i="8"/>
  <c r="N300" i="8" s="1"/>
  <c r="G300" i="8"/>
  <c r="L300" i="8" s="1"/>
  <c r="F300" i="8"/>
  <c r="K300" i="8" s="1"/>
  <c r="G280" i="8"/>
  <c r="L280" i="8" s="1"/>
  <c r="F280" i="8"/>
  <c r="K280" i="8" s="1"/>
  <c r="J280" i="8"/>
  <c r="O280" i="8" s="1"/>
  <c r="I280" i="8"/>
  <c r="N280" i="8" s="1"/>
  <c r="H280" i="8"/>
  <c r="M280" i="8" s="1"/>
  <c r="I261" i="8"/>
  <c r="N261" i="8" s="1"/>
  <c r="G261" i="8"/>
  <c r="L261" i="8" s="1"/>
  <c r="J261" i="8"/>
  <c r="O261" i="8" s="1"/>
  <c r="H261" i="8"/>
  <c r="M261" i="8" s="1"/>
  <c r="F261" i="8"/>
  <c r="K261" i="8" s="1"/>
  <c r="I239" i="8"/>
  <c r="N239" i="8" s="1"/>
  <c r="J239" i="8"/>
  <c r="O239" i="8" s="1"/>
  <c r="H239" i="8"/>
  <c r="M239" i="8" s="1"/>
  <c r="F239" i="8"/>
  <c r="K239" i="8" s="1"/>
  <c r="G239" i="8"/>
  <c r="L239" i="8" s="1"/>
  <c r="J218" i="8"/>
  <c r="O218" i="8" s="1"/>
  <c r="F218" i="8"/>
  <c r="K218" i="8" s="1"/>
  <c r="G218" i="8"/>
  <c r="L218" i="8" s="1"/>
  <c r="H218" i="8"/>
  <c r="M218" i="8" s="1"/>
  <c r="I218" i="8"/>
  <c r="N218" i="8" s="1"/>
  <c r="J198" i="8"/>
  <c r="O198" i="8" s="1"/>
  <c r="F198" i="8"/>
  <c r="K198" i="8" s="1"/>
  <c r="I198" i="8"/>
  <c r="N198" i="8" s="1"/>
  <c r="H198" i="8"/>
  <c r="M198" i="8" s="1"/>
  <c r="G198" i="8"/>
  <c r="L198" i="8" s="1"/>
  <c r="F180" i="8"/>
  <c r="K180" i="8" s="1"/>
  <c r="H180" i="8"/>
  <c r="M180" i="8" s="1"/>
  <c r="J180" i="8"/>
  <c r="O180" i="8" s="1"/>
  <c r="I180" i="8"/>
  <c r="N180" i="8" s="1"/>
  <c r="G180" i="8"/>
  <c r="L180" i="8" s="1"/>
  <c r="J162" i="8"/>
  <c r="O162" i="8" s="1"/>
  <c r="I162" i="8"/>
  <c r="N162" i="8" s="1"/>
  <c r="H162" i="8"/>
  <c r="M162" i="8" s="1"/>
  <c r="G162" i="8"/>
  <c r="L162" i="8" s="1"/>
  <c r="F162" i="8"/>
  <c r="K162" i="8" s="1"/>
  <c r="F141" i="8"/>
  <c r="K141" i="8" s="1"/>
  <c r="J141" i="8"/>
  <c r="O141" i="8" s="1"/>
  <c r="G141" i="8"/>
  <c r="L141" i="8" s="1"/>
  <c r="I141" i="8"/>
  <c r="N141" i="8" s="1"/>
  <c r="H141" i="8"/>
  <c r="M141" i="8" s="1"/>
  <c r="J120" i="8"/>
  <c r="O120" i="8" s="1"/>
  <c r="I120" i="8"/>
  <c r="N120" i="8" s="1"/>
  <c r="G120" i="8"/>
  <c r="L120" i="8" s="1"/>
  <c r="H120" i="8"/>
  <c r="M120" i="8" s="1"/>
  <c r="F120" i="8"/>
  <c r="K120" i="8" s="1"/>
  <c r="G99" i="8"/>
  <c r="L99" i="8" s="1"/>
  <c r="F99" i="8"/>
  <c r="K99" i="8" s="1"/>
  <c r="J99" i="8"/>
  <c r="O99" i="8" s="1"/>
  <c r="I99" i="8"/>
  <c r="N99" i="8" s="1"/>
  <c r="H99" i="8"/>
  <c r="M99" i="8" s="1"/>
  <c r="G80" i="8"/>
  <c r="L80" i="8" s="1"/>
  <c r="J80" i="8"/>
  <c r="O80" i="8" s="1"/>
  <c r="I80" i="8"/>
  <c r="N80" i="8" s="1"/>
  <c r="H80" i="8"/>
  <c r="M80" i="8" s="1"/>
  <c r="F80" i="8"/>
  <c r="K80" i="8" s="1"/>
  <c r="J60" i="8"/>
  <c r="O60" i="8" s="1"/>
  <c r="I60" i="8"/>
  <c r="N60" i="8" s="1"/>
  <c r="H60" i="8"/>
  <c r="M60" i="8" s="1"/>
  <c r="G60" i="8"/>
  <c r="L60" i="8" s="1"/>
  <c r="F60" i="8"/>
  <c r="K60" i="8" s="1"/>
  <c r="J41" i="8"/>
  <c r="O41" i="8" s="1"/>
  <c r="I41" i="8"/>
  <c r="N41" i="8" s="1"/>
  <c r="H41" i="8"/>
  <c r="M41" i="8" s="1"/>
  <c r="G41" i="8"/>
  <c r="L41" i="8" s="1"/>
  <c r="F41" i="8"/>
  <c r="K41" i="8" s="1"/>
  <c r="J18" i="8"/>
  <c r="O18" i="8" s="1"/>
  <c r="I18" i="8"/>
  <c r="N18" i="8" s="1"/>
  <c r="H18" i="8"/>
  <c r="M18" i="8" s="1"/>
  <c r="G18" i="8"/>
  <c r="L18" i="8" s="1"/>
  <c r="F18" i="8"/>
  <c r="K18" i="8" s="1"/>
  <c r="J3737" i="8"/>
  <c r="O3737" i="8" s="1"/>
  <c r="I3737" i="8"/>
  <c r="N3737" i="8" s="1"/>
  <c r="H3737" i="8"/>
  <c r="M3737" i="8" s="1"/>
  <c r="G3737" i="8"/>
  <c r="L3737" i="8" s="1"/>
  <c r="F3737" i="8"/>
  <c r="K3737" i="8" s="1"/>
  <c r="J3717" i="8"/>
  <c r="O3717" i="8" s="1"/>
  <c r="I3717" i="8"/>
  <c r="N3717" i="8" s="1"/>
  <c r="H3717" i="8"/>
  <c r="M3717" i="8" s="1"/>
  <c r="G3717" i="8"/>
  <c r="L3717" i="8" s="1"/>
  <c r="F3717" i="8"/>
  <c r="K3717" i="8" s="1"/>
  <c r="H3699" i="8"/>
  <c r="M3699" i="8" s="1"/>
  <c r="G3699" i="8"/>
  <c r="L3699" i="8" s="1"/>
  <c r="I3699" i="8"/>
  <c r="N3699" i="8" s="1"/>
  <c r="F3699" i="8"/>
  <c r="K3699" i="8" s="1"/>
  <c r="J3699" i="8"/>
  <c r="O3699" i="8" s="1"/>
  <c r="F3681" i="8"/>
  <c r="K3681" i="8" s="1"/>
  <c r="J3681" i="8"/>
  <c r="O3681" i="8" s="1"/>
  <c r="I3681" i="8"/>
  <c r="N3681" i="8" s="1"/>
  <c r="H3681" i="8"/>
  <c r="M3681" i="8" s="1"/>
  <c r="G3681" i="8"/>
  <c r="L3681" i="8" s="1"/>
  <c r="J3657" i="8"/>
  <c r="O3657" i="8" s="1"/>
  <c r="I3657" i="8"/>
  <c r="N3657" i="8" s="1"/>
  <c r="H3657" i="8"/>
  <c r="M3657" i="8" s="1"/>
  <c r="G3657" i="8"/>
  <c r="L3657" i="8" s="1"/>
  <c r="F3657" i="8"/>
  <c r="K3657" i="8" s="1"/>
  <c r="J3637" i="8"/>
  <c r="O3637" i="8" s="1"/>
  <c r="I3637" i="8"/>
  <c r="N3637" i="8" s="1"/>
  <c r="H3637" i="8"/>
  <c r="M3637" i="8" s="1"/>
  <c r="G3637" i="8"/>
  <c r="L3637" i="8" s="1"/>
  <c r="F3637" i="8"/>
  <c r="K3637" i="8" s="1"/>
  <c r="J3617" i="8"/>
  <c r="O3617" i="8" s="1"/>
  <c r="I3617" i="8"/>
  <c r="N3617" i="8" s="1"/>
  <c r="H3617" i="8"/>
  <c r="M3617" i="8" s="1"/>
  <c r="G3617" i="8"/>
  <c r="L3617" i="8" s="1"/>
  <c r="F3617" i="8"/>
  <c r="K3617" i="8" s="1"/>
  <c r="J3597" i="8"/>
  <c r="O3597" i="8" s="1"/>
  <c r="I3597" i="8"/>
  <c r="N3597" i="8" s="1"/>
  <c r="H3597" i="8"/>
  <c r="M3597" i="8" s="1"/>
  <c r="G3597" i="8"/>
  <c r="L3597" i="8" s="1"/>
  <c r="F3597" i="8"/>
  <c r="K3597" i="8" s="1"/>
  <c r="I3581" i="8"/>
  <c r="N3581" i="8" s="1"/>
  <c r="H3581" i="8"/>
  <c r="M3581" i="8" s="1"/>
  <c r="G3581" i="8"/>
  <c r="L3581" i="8" s="1"/>
  <c r="F3581" i="8"/>
  <c r="K3581" i="8" s="1"/>
  <c r="J3581" i="8"/>
  <c r="O3581" i="8" s="1"/>
  <c r="J3561" i="8"/>
  <c r="O3561" i="8" s="1"/>
  <c r="I3561" i="8"/>
  <c r="N3561" i="8" s="1"/>
  <c r="H3561" i="8"/>
  <c r="M3561" i="8" s="1"/>
  <c r="G3561" i="8"/>
  <c r="L3561" i="8" s="1"/>
  <c r="F3561" i="8"/>
  <c r="K3561" i="8" s="1"/>
  <c r="J3537" i="8"/>
  <c r="O3537" i="8" s="1"/>
  <c r="I3537" i="8"/>
  <c r="N3537" i="8" s="1"/>
  <c r="H3537" i="8"/>
  <c r="M3537" i="8" s="1"/>
  <c r="G3537" i="8"/>
  <c r="L3537" i="8" s="1"/>
  <c r="F3537" i="8"/>
  <c r="K3537" i="8" s="1"/>
  <c r="G3521" i="8"/>
  <c r="L3521" i="8" s="1"/>
  <c r="H3521" i="8"/>
  <c r="M3521" i="8" s="1"/>
  <c r="J3521" i="8"/>
  <c r="O3521" i="8" s="1"/>
  <c r="F3521" i="8"/>
  <c r="K3521" i="8" s="1"/>
  <c r="I3521" i="8"/>
  <c r="N3521" i="8" s="1"/>
  <c r="J3497" i="8"/>
  <c r="O3497" i="8" s="1"/>
  <c r="I3497" i="8"/>
  <c r="N3497" i="8" s="1"/>
  <c r="H3497" i="8"/>
  <c r="M3497" i="8" s="1"/>
  <c r="G3497" i="8"/>
  <c r="L3497" i="8" s="1"/>
  <c r="F3497" i="8"/>
  <c r="K3497" i="8" s="1"/>
  <c r="J3477" i="8"/>
  <c r="O3477" i="8" s="1"/>
  <c r="I3477" i="8"/>
  <c r="N3477" i="8" s="1"/>
  <c r="H3477" i="8"/>
  <c r="M3477" i="8" s="1"/>
  <c r="G3477" i="8"/>
  <c r="L3477" i="8" s="1"/>
  <c r="F3477" i="8"/>
  <c r="K3477" i="8" s="1"/>
  <c r="J3457" i="8"/>
  <c r="O3457" i="8" s="1"/>
  <c r="I3457" i="8"/>
  <c r="N3457" i="8" s="1"/>
  <c r="H3457" i="8"/>
  <c r="M3457" i="8" s="1"/>
  <c r="G3457" i="8"/>
  <c r="L3457" i="8" s="1"/>
  <c r="F3457" i="8"/>
  <c r="K3457" i="8" s="1"/>
  <c r="J3437" i="8"/>
  <c r="O3437" i="8" s="1"/>
  <c r="I3437" i="8"/>
  <c r="N3437" i="8" s="1"/>
  <c r="H3437" i="8"/>
  <c r="M3437" i="8" s="1"/>
  <c r="G3437" i="8"/>
  <c r="L3437" i="8" s="1"/>
  <c r="F3437" i="8"/>
  <c r="K3437" i="8" s="1"/>
  <c r="J3420" i="8"/>
  <c r="O3420" i="8" s="1"/>
  <c r="I3420" i="8"/>
  <c r="N3420" i="8" s="1"/>
  <c r="H3420" i="8"/>
  <c r="M3420" i="8" s="1"/>
  <c r="G3420" i="8"/>
  <c r="L3420" i="8" s="1"/>
  <c r="F3420" i="8"/>
  <c r="K3420" i="8" s="1"/>
  <c r="J3397" i="8"/>
  <c r="O3397" i="8" s="1"/>
  <c r="I3397" i="8"/>
  <c r="N3397" i="8" s="1"/>
  <c r="H3397" i="8"/>
  <c r="M3397" i="8" s="1"/>
  <c r="G3397" i="8"/>
  <c r="L3397" i="8" s="1"/>
  <c r="F3397" i="8"/>
  <c r="K3397" i="8" s="1"/>
  <c r="I3381" i="8"/>
  <c r="N3381" i="8" s="1"/>
  <c r="H3381" i="8"/>
  <c r="M3381" i="8" s="1"/>
  <c r="G3381" i="8"/>
  <c r="L3381" i="8" s="1"/>
  <c r="F3381" i="8"/>
  <c r="K3381" i="8" s="1"/>
  <c r="J3381" i="8"/>
  <c r="O3381" i="8" s="1"/>
  <c r="F3357" i="8"/>
  <c r="K3357" i="8" s="1"/>
  <c r="H3357" i="8"/>
  <c r="M3357" i="8" s="1"/>
  <c r="I3357" i="8"/>
  <c r="N3357" i="8" s="1"/>
  <c r="J3357" i="8"/>
  <c r="O3357" i="8" s="1"/>
  <c r="G3357" i="8"/>
  <c r="L3357" i="8" s="1"/>
  <c r="I3341" i="8"/>
  <c r="N3341" i="8" s="1"/>
  <c r="H3341" i="8"/>
  <c r="M3341" i="8" s="1"/>
  <c r="G3341" i="8"/>
  <c r="L3341" i="8" s="1"/>
  <c r="F3341" i="8"/>
  <c r="K3341" i="8" s="1"/>
  <c r="J3341" i="8"/>
  <c r="O3341" i="8" s="1"/>
  <c r="F3317" i="8"/>
  <c r="K3317" i="8" s="1"/>
  <c r="G3317" i="8"/>
  <c r="L3317" i="8" s="1"/>
  <c r="H3317" i="8"/>
  <c r="M3317" i="8" s="1"/>
  <c r="I3317" i="8"/>
  <c r="N3317" i="8" s="1"/>
  <c r="J3317" i="8"/>
  <c r="O3317" i="8" s="1"/>
  <c r="I3301" i="8"/>
  <c r="N3301" i="8" s="1"/>
  <c r="H3301" i="8"/>
  <c r="M3301" i="8" s="1"/>
  <c r="G3301" i="8"/>
  <c r="L3301" i="8" s="1"/>
  <c r="F3301" i="8"/>
  <c r="K3301" i="8" s="1"/>
  <c r="J3301" i="8"/>
  <c r="O3301" i="8" s="1"/>
  <c r="F3277" i="8"/>
  <c r="K3277" i="8" s="1"/>
  <c r="J3277" i="8"/>
  <c r="O3277" i="8" s="1"/>
  <c r="I3277" i="8"/>
  <c r="N3277" i="8" s="1"/>
  <c r="H3277" i="8"/>
  <c r="M3277" i="8" s="1"/>
  <c r="G3277" i="8"/>
  <c r="L3277" i="8" s="1"/>
  <c r="J3261" i="8"/>
  <c r="O3261" i="8" s="1"/>
  <c r="I3261" i="8"/>
  <c r="N3261" i="8" s="1"/>
  <c r="H3261" i="8"/>
  <c r="M3261" i="8" s="1"/>
  <c r="G3261" i="8"/>
  <c r="L3261" i="8" s="1"/>
  <c r="F3261" i="8"/>
  <c r="K3261" i="8" s="1"/>
  <c r="I3238" i="8"/>
  <c r="N3238" i="8" s="1"/>
  <c r="J3238" i="8"/>
  <c r="O3238" i="8" s="1"/>
  <c r="H3238" i="8"/>
  <c r="M3238" i="8" s="1"/>
  <c r="G3238" i="8"/>
  <c r="L3238" i="8" s="1"/>
  <c r="F3238" i="8"/>
  <c r="K3238" i="8" s="1"/>
  <c r="J3221" i="8"/>
  <c r="O3221" i="8" s="1"/>
  <c r="F3221" i="8"/>
  <c r="K3221" i="8" s="1"/>
  <c r="I3221" i="8"/>
  <c r="N3221" i="8" s="1"/>
  <c r="H3221" i="8"/>
  <c r="M3221" i="8" s="1"/>
  <c r="G3221" i="8"/>
  <c r="L3221" i="8" s="1"/>
  <c r="I3198" i="8"/>
  <c r="N3198" i="8" s="1"/>
  <c r="G3198" i="8"/>
  <c r="L3198" i="8" s="1"/>
  <c r="F3198" i="8"/>
  <c r="K3198" i="8" s="1"/>
  <c r="J3198" i="8"/>
  <c r="O3198" i="8" s="1"/>
  <c r="H3198" i="8"/>
  <c r="M3198" i="8" s="1"/>
  <c r="F3182" i="8"/>
  <c r="K3182" i="8" s="1"/>
  <c r="J3182" i="8"/>
  <c r="O3182" i="8" s="1"/>
  <c r="I3182" i="8"/>
  <c r="N3182" i="8" s="1"/>
  <c r="H3182" i="8"/>
  <c r="M3182" i="8" s="1"/>
  <c r="G3182" i="8"/>
  <c r="L3182" i="8" s="1"/>
  <c r="G3159" i="8"/>
  <c r="L3159" i="8" s="1"/>
  <c r="J3159" i="8"/>
  <c r="O3159" i="8" s="1"/>
  <c r="I3159" i="8"/>
  <c r="N3159" i="8" s="1"/>
  <c r="H3159" i="8"/>
  <c r="M3159" i="8" s="1"/>
  <c r="F3159" i="8"/>
  <c r="K3159" i="8" s="1"/>
  <c r="J3140" i="8"/>
  <c r="O3140" i="8" s="1"/>
  <c r="F3140" i="8"/>
  <c r="K3140" i="8" s="1"/>
  <c r="G3140" i="8"/>
  <c r="L3140" i="8" s="1"/>
  <c r="I3140" i="8"/>
  <c r="N3140" i="8" s="1"/>
  <c r="H3140" i="8"/>
  <c r="M3140" i="8" s="1"/>
  <c r="I3119" i="8"/>
  <c r="N3119" i="8" s="1"/>
  <c r="J3119" i="8"/>
  <c r="O3119" i="8" s="1"/>
  <c r="H3119" i="8"/>
  <c r="M3119" i="8" s="1"/>
  <c r="G3119" i="8"/>
  <c r="L3119" i="8" s="1"/>
  <c r="F3119" i="8"/>
  <c r="K3119" i="8" s="1"/>
  <c r="J3100" i="8"/>
  <c r="O3100" i="8" s="1"/>
  <c r="I3100" i="8"/>
  <c r="N3100" i="8" s="1"/>
  <c r="H3100" i="8"/>
  <c r="M3100" i="8" s="1"/>
  <c r="G3100" i="8"/>
  <c r="L3100" i="8" s="1"/>
  <c r="F3100" i="8"/>
  <c r="K3100" i="8" s="1"/>
  <c r="J3077" i="8"/>
  <c r="O3077" i="8" s="1"/>
  <c r="F3077" i="8"/>
  <c r="K3077" i="8" s="1"/>
  <c r="I3077" i="8"/>
  <c r="N3077" i="8" s="1"/>
  <c r="H3077" i="8"/>
  <c r="M3077" i="8" s="1"/>
  <c r="G3077" i="8"/>
  <c r="L3077" i="8" s="1"/>
  <c r="J3056" i="8"/>
  <c r="O3056" i="8" s="1"/>
  <c r="I3056" i="8"/>
  <c r="N3056" i="8" s="1"/>
  <c r="H3056" i="8"/>
  <c r="M3056" i="8" s="1"/>
  <c r="G3056" i="8"/>
  <c r="L3056" i="8" s="1"/>
  <c r="F3056" i="8"/>
  <c r="K3056" i="8" s="1"/>
  <c r="J3040" i="8"/>
  <c r="O3040" i="8" s="1"/>
  <c r="I3040" i="8"/>
  <c r="N3040" i="8" s="1"/>
  <c r="H3040" i="8"/>
  <c r="M3040" i="8" s="1"/>
  <c r="G3040" i="8"/>
  <c r="L3040" i="8" s="1"/>
  <c r="F3040" i="8"/>
  <c r="K3040" i="8" s="1"/>
  <c r="J3017" i="8"/>
  <c r="O3017" i="8" s="1"/>
  <c r="F3017" i="8"/>
  <c r="K3017" i="8" s="1"/>
  <c r="G3017" i="8"/>
  <c r="L3017" i="8" s="1"/>
  <c r="I3017" i="8"/>
  <c r="N3017" i="8" s="1"/>
  <c r="H3017" i="8"/>
  <c r="M3017" i="8" s="1"/>
  <c r="I2998" i="8"/>
  <c r="N2998" i="8" s="1"/>
  <c r="J2998" i="8"/>
  <c r="O2998" i="8" s="1"/>
  <c r="H2998" i="8"/>
  <c r="M2998" i="8" s="1"/>
  <c r="G2998" i="8"/>
  <c r="L2998" i="8" s="1"/>
  <c r="F2998" i="8"/>
  <c r="K2998" i="8" s="1"/>
  <c r="J2977" i="8"/>
  <c r="O2977" i="8" s="1"/>
  <c r="F2977" i="8"/>
  <c r="K2977" i="8" s="1"/>
  <c r="I2977" i="8"/>
  <c r="N2977" i="8" s="1"/>
  <c r="H2977" i="8"/>
  <c r="M2977" i="8" s="1"/>
  <c r="G2977" i="8"/>
  <c r="L2977" i="8" s="1"/>
  <c r="J2957" i="8"/>
  <c r="O2957" i="8" s="1"/>
  <c r="F2957" i="8"/>
  <c r="K2957" i="8" s="1"/>
  <c r="G2957" i="8"/>
  <c r="L2957" i="8" s="1"/>
  <c r="I2957" i="8"/>
  <c r="N2957" i="8" s="1"/>
  <c r="H2957" i="8"/>
  <c r="M2957" i="8" s="1"/>
  <c r="J2939" i="8"/>
  <c r="O2939" i="8" s="1"/>
  <c r="I2939" i="8"/>
  <c r="N2939" i="8" s="1"/>
  <c r="H2939" i="8"/>
  <c r="M2939" i="8" s="1"/>
  <c r="G2939" i="8"/>
  <c r="L2939" i="8" s="1"/>
  <c r="F2939" i="8"/>
  <c r="K2939" i="8" s="1"/>
  <c r="I2918" i="8"/>
  <c r="N2918" i="8" s="1"/>
  <c r="J2918" i="8"/>
  <c r="O2918" i="8" s="1"/>
  <c r="H2918" i="8"/>
  <c r="M2918" i="8" s="1"/>
  <c r="G2918" i="8"/>
  <c r="L2918" i="8" s="1"/>
  <c r="F2918" i="8"/>
  <c r="K2918" i="8" s="1"/>
  <c r="H2901" i="8"/>
  <c r="M2901" i="8" s="1"/>
  <c r="G2901" i="8"/>
  <c r="L2901" i="8" s="1"/>
  <c r="F2901" i="8"/>
  <c r="K2901" i="8" s="1"/>
  <c r="J2901" i="8"/>
  <c r="O2901" i="8" s="1"/>
  <c r="I2901" i="8"/>
  <c r="N2901" i="8" s="1"/>
  <c r="H2881" i="8"/>
  <c r="M2881" i="8" s="1"/>
  <c r="G2881" i="8"/>
  <c r="L2881" i="8" s="1"/>
  <c r="F2881" i="8"/>
  <c r="K2881" i="8" s="1"/>
  <c r="J2881" i="8"/>
  <c r="O2881" i="8" s="1"/>
  <c r="I2881" i="8"/>
  <c r="N2881" i="8" s="1"/>
  <c r="I2858" i="8"/>
  <c r="N2858" i="8" s="1"/>
  <c r="G2858" i="8"/>
  <c r="L2858" i="8" s="1"/>
  <c r="F2858" i="8"/>
  <c r="K2858" i="8" s="1"/>
  <c r="J2858" i="8"/>
  <c r="O2858" i="8" s="1"/>
  <c r="H2858" i="8"/>
  <c r="M2858" i="8" s="1"/>
  <c r="J2837" i="8"/>
  <c r="O2837" i="8" s="1"/>
  <c r="F2837" i="8"/>
  <c r="K2837" i="8" s="1"/>
  <c r="G2837" i="8"/>
  <c r="L2837" i="8" s="1"/>
  <c r="I2837" i="8"/>
  <c r="N2837" i="8" s="1"/>
  <c r="H2837" i="8"/>
  <c r="M2837" i="8" s="1"/>
  <c r="H2821" i="8"/>
  <c r="M2821" i="8" s="1"/>
  <c r="G2821" i="8"/>
  <c r="L2821" i="8" s="1"/>
  <c r="F2821" i="8"/>
  <c r="K2821" i="8" s="1"/>
  <c r="J2821" i="8"/>
  <c r="O2821" i="8" s="1"/>
  <c r="I2821" i="8"/>
  <c r="N2821" i="8" s="1"/>
  <c r="J2796" i="8"/>
  <c r="O2796" i="8" s="1"/>
  <c r="I2796" i="8"/>
  <c r="N2796" i="8" s="1"/>
  <c r="H2796" i="8"/>
  <c r="M2796" i="8" s="1"/>
  <c r="G2796" i="8"/>
  <c r="L2796" i="8" s="1"/>
  <c r="F2796" i="8"/>
  <c r="K2796" i="8" s="1"/>
  <c r="I2780" i="8"/>
  <c r="N2780" i="8" s="1"/>
  <c r="H2780" i="8"/>
  <c r="M2780" i="8" s="1"/>
  <c r="G2780" i="8"/>
  <c r="L2780" i="8" s="1"/>
  <c r="F2780" i="8"/>
  <c r="K2780" i="8" s="1"/>
  <c r="J2780" i="8"/>
  <c r="O2780" i="8" s="1"/>
  <c r="I2760" i="8"/>
  <c r="N2760" i="8" s="1"/>
  <c r="H2760" i="8"/>
  <c r="M2760" i="8" s="1"/>
  <c r="G2760" i="8"/>
  <c r="L2760" i="8" s="1"/>
  <c r="F2760" i="8"/>
  <c r="K2760" i="8" s="1"/>
  <c r="J2760" i="8"/>
  <c r="O2760" i="8" s="1"/>
  <c r="I2738" i="8"/>
  <c r="N2738" i="8" s="1"/>
  <c r="J2738" i="8"/>
  <c r="O2738" i="8" s="1"/>
  <c r="H2738" i="8"/>
  <c r="M2738" i="8" s="1"/>
  <c r="G2738" i="8"/>
  <c r="L2738" i="8" s="1"/>
  <c r="F2738" i="8"/>
  <c r="K2738" i="8" s="1"/>
  <c r="F2719" i="8"/>
  <c r="K2719" i="8" s="1"/>
  <c r="J2719" i="8"/>
  <c r="O2719" i="8" s="1"/>
  <c r="I2719" i="8"/>
  <c r="N2719" i="8" s="1"/>
  <c r="H2719" i="8"/>
  <c r="M2719" i="8" s="1"/>
  <c r="G2719" i="8"/>
  <c r="L2719" i="8" s="1"/>
  <c r="G2700" i="8"/>
  <c r="L2700" i="8" s="1"/>
  <c r="J2700" i="8"/>
  <c r="O2700" i="8" s="1"/>
  <c r="I2700" i="8"/>
  <c r="N2700" i="8" s="1"/>
  <c r="H2700" i="8"/>
  <c r="M2700" i="8" s="1"/>
  <c r="F2700" i="8"/>
  <c r="K2700" i="8" s="1"/>
  <c r="J2677" i="8"/>
  <c r="O2677" i="8" s="1"/>
  <c r="F2677" i="8"/>
  <c r="K2677" i="8" s="1"/>
  <c r="I2677" i="8"/>
  <c r="N2677" i="8" s="1"/>
  <c r="H2677" i="8"/>
  <c r="M2677" i="8" s="1"/>
  <c r="G2677" i="8"/>
  <c r="L2677" i="8" s="1"/>
  <c r="H2661" i="8"/>
  <c r="M2661" i="8" s="1"/>
  <c r="G2661" i="8"/>
  <c r="L2661" i="8" s="1"/>
  <c r="F2661" i="8"/>
  <c r="K2661" i="8" s="1"/>
  <c r="J2661" i="8"/>
  <c r="O2661" i="8" s="1"/>
  <c r="I2661" i="8"/>
  <c r="N2661" i="8" s="1"/>
  <c r="J2639" i="8"/>
  <c r="O2639" i="8" s="1"/>
  <c r="I2639" i="8"/>
  <c r="N2639" i="8" s="1"/>
  <c r="H2639" i="8"/>
  <c r="M2639" i="8" s="1"/>
  <c r="G2639" i="8"/>
  <c r="L2639" i="8" s="1"/>
  <c r="F2639" i="8"/>
  <c r="K2639" i="8" s="1"/>
  <c r="F2619" i="8"/>
  <c r="K2619" i="8" s="1"/>
  <c r="J2619" i="8"/>
  <c r="O2619" i="8" s="1"/>
  <c r="I2619" i="8"/>
  <c r="N2619" i="8" s="1"/>
  <c r="H2619" i="8"/>
  <c r="M2619" i="8" s="1"/>
  <c r="G2619" i="8"/>
  <c r="L2619" i="8" s="1"/>
  <c r="H2601" i="8"/>
  <c r="M2601" i="8" s="1"/>
  <c r="G2601" i="8"/>
  <c r="L2601" i="8" s="1"/>
  <c r="F2601" i="8"/>
  <c r="K2601" i="8" s="1"/>
  <c r="J2601" i="8"/>
  <c r="O2601" i="8" s="1"/>
  <c r="I2601" i="8"/>
  <c r="N2601" i="8" s="1"/>
  <c r="H2581" i="8"/>
  <c r="M2581" i="8" s="1"/>
  <c r="G2581" i="8"/>
  <c r="L2581" i="8" s="1"/>
  <c r="F2581" i="8"/>
  <c r="K2581" i="8" s="1"/>
  <c r="J2581" i="8"/>
  <c r="O2581" i="8" s="1"/>
  <c r="I2581" i="8"/>
  <c r="N2581" i="8" s="1"/>
  <c r="I2558" i="8"/>
  <c r="N2558" i="8" s="1"/>
  <c r="G2558" i="8"/>
  <c r="L2558" i="8" s="1"/>
  <c r="F2558" i="8"/>
  <c r="K2558" i="8" s="1"/>
  <c r="H2558" i="8"/>
  <c r="M2558" i="8" s="1"/>
  <c r="J2558" i="8"/>
  <c r="O2558" i="8" s="1"/>
  <c r="J2540" i="8"/>
  <c r="O2540" i="8" s="1"/>
  <c r="I2540" i="8"/>
  <c r="N2540" i="8" s="1"/>
  <c r="H2540" i="8"/>
  <c r="M2540" i="8" s="1"/>
  <c r="G2540" i="8"/>
  <c r="L2540" i="8" s="1"/>
  <c r="F2540" i="8"/>
  <c r="K2540" i="8" s="1"/>
  <c r="I2518" i="8"/>
  <c r="N2518" i="8" s="1"/>
  <c r="J2518" i="8"/>
  <c r="O2518" i="8" s="1"/>
  <c r="H2518" i="8"/>
  <c r="M2518" i="8" s="1"/>
  <c r="G2518" i="8"/>
  <c r="L2518" i="8" s="1"/>
  <c r="F2518" i="8"/>
  <c r="K2518" i="8" s="1"/>
  <c r="J2499" i="8"/>
  <c r="O2499" i="8" s="1"/>
  <c r="I2499" i="8"/>
  <c r="N2499" i="8" s="1"/>
  <c r="H2499" i="8"/>
  <c r="M2499" i="8" s="1"/>
  <c r="G2499" i="8"/>
  <c r="L2499" i="8" s="1"/>
  <c r="F2499" i="8"/>
  <c r="K2499" i="8" s="1"/>
  <c r="I2480" i="8"/>
  <c r="N2480" i="8" s="1"/>
  <c r="H2480" i="8"/>
  <c r="M2480" i="8" s="1"/>
  <c r="G2480" i="8"/>
  <c r="L2480" i="8" s="1"/>
  <c r="F2480" i="8"/>
  <c r="K2480" i="8" s="1"/>
  <c r="J2480" i="8"/>
  <c r="O2480" i="8" s="1"/>
  <c r="I2458" i="8"/>
  <c r="N2458" i="8" s="1"/>
  <c r="G2458" i="8"/>
  <c r="L2458" i="8" s="1"/>
  <c r="F2458" i="8"/>
  <c r="K2458" i="8" s="1"/>
  <c r="J2458" i="8"/>
  <c r="O2458" i="8" s="1"/>
  <c r="H2458" i="8"/>
  <c r="M2458" i="8" s="1"/>
  <c r="J2437" i="8"/>
  <c r="O2437" i="8" s="1"/>
  <c r="F2437" i="8"/>
  <c r="K2437" i="8" s="1"/>
  <c r="I2437" i="8"/>
  <c r="N2437" i="8" s="1"/>
  <c r="G2437" i="8"/>
  <c r="L2437" i="8" s="1"/>
  <c r="H2437" i="8"/>
  <c r="M2437" i="8" s="1"/>
  <c r="I2418" i="8"/>
  <c r="N2418" i="8" s="1"/>
  <c r="J2418" i="8"/>
  <c r="O2418" i="8" s="1"/>
  <c r="H2418" i="8"/>
  <c r="M2418" i="8" s="1"/>
  <c r="G2418" i="8"/>
  <c r="L2418" i="8" s="1"/>
  <c r="F2418" i="8"/>
  <c r="K2418" i="8" s="1"/>
  <c r="I2398" i="8"/>
  <c r="N2398" i="8" s="1"/>
  <c r="J2398" i="8"/>
  <c r="O2398" i="8" s="1"/>
  <c r="G2398" i="8"/>
  <c r="L2398" i="8" s="1"/>
  <c r="F2398" i="8"/>
  <c r="K2398" i="8" s="1"/>
  <c r="H2398" i="8"/>
  <c r="M2398" i="8" s="1"/>
  <c r="J2377" i="8"/>
  <c r="O2377" i="8" s="1"/>
  <c r="F2377" i="8"/>
  <c r="K2377" i="8" s="1"/>
  <c r="I2377" i="8"/>
  <c r="N2377" i="8" s="1"/>
  <c r="H2377" i="8"/>
  <c r="M2377" i="8" s="1"/>
  <c r="G2377" i="8"/>
  <c r="L2377" i="8" s="1"/>
  <c r="I2360" i="8"/>
  <c r="N2360" i="8" s="1"/>
  <c r="H2360" i="8"/>
  <c r="M2360" i="8" s="1"/>
  <c r="G2360" i="8"/>
  <c r="L2360" i="8" s="1"/>
  <c r="F2360" i="8"/>
  <c r="K2360" i="8" s="1"/>
  <c r="J2360" i="8"/>
  <c r="O2360" i="8" s="1"/>
  <c r="J2337" i="8"/>
  <c r="O2337" i="8" s="1"/>
  <c r="F2337" i="8"/>
  <c r="K2337" i="8" s="1"/>
  <c r="G2337" i="8"/>
  <c r="L2337" i="8" s="1"/>
  <c r="I2337" i="8"/>
  <c r="N2337" i="8" s="1"/>
  <c r="H2337" i="8"/>
  <c r="M2337" i="8" s="1"/>
  <c r="G2320" i="8"/>
  <c r="L2320" i="8" s="1"/>
  <c r="J2320" i="8"/>
  <c r="O2320" i="8" s="1"/>
  <c r="I2320" i="8"/>
  <c r="N2320" i="8" s="1"/>
  <c r="H2320" i="8"/>
  <c r="M2320" i="8" s="1"/>
  <c r="F2320" i="8"/>
  <c r="K2320" i="8" s="1"/>
  <c r="F2297" i="8"/>
  <c r="K2297" i="8" s="1"/>
  <c r="I2297" i="8"/>
  <c r="N2297" i="8" s="1"/>
  <c r="H2297" i="8"/>
  <c r="M2297" i="8" s="1"/>
  <c r="G2297" i="8"/>
  <c r="L2297" i="8" s="1"/>
  <c r="J2297" i="8"/>
  <c r="O2297" i="8" s="1"/>
  <c r="J2277" i="8"/>
  <c r="O2277" i="8" s="1"/>
  <c r="I2277" i="8"/>
  <c r="N2277" i="8" s="1"/>
  <c r="H2277" i="8"/>
  <c r="M2277" i="8" s="1"/>
  <c r="G2277" i="8"/>
  <c r="L2277" i="8" s="1"/>
  <c r="F2277" i="8"/>
  <c r="K2277" i="8" s="1"/>
  <c r="G2262" i="8"/>
  <c r="L2262" i="8" s="1"/>
  <c r="J2262" i="8"/>
  <c r="O2262" i="8" s="1"/>
  <c r="I2262" i="8"/>
  <c r="N2262" i="8" s="1"/>
  <c r="F2262" i="8"/>
  <c r="K2262" i="8" s="1"/>
  <c r="H2262" i="8"/>
  <c r="M2262" i="8" s="1"/>
  <c r="G2236" i="8"/>
  <c r="L2236" i="8" s="1"/>
  <c r="F2236" i="8"/>
  <c r="K2236" i="8" s="1"/>
  <c r="J2236" i="8"/>
  <c r="O2236" i="8" s="1"/>
  <c r="H2236" i="8"/>
  <c r="M2236" i="8" s="1"/>
  <c r="I2236" i="8"/>
  <c r="N2236" i="8" s="1"/>
  <c r="J2219" i="8"/>
  <c r="O2219" i="8" s="1"/>
  <c r="F2219" i="8"/>
  <c r="K2219" i="8" s="1"/>
  <c r="I2219" i="8"/>
  <c r="N2219" i="8" s="1"/>
  <c r="H2219" i="8"/>
  <c r="M2219" i="8" s="1"/>
  <c r="G2219" i="8"/>
  <c r="L2219" i="8" s="1"/>
  <c r="I2202" i="8"/>
  <c r="N2202" i="8" s="1"/>
  <c r="H2202" i="8"/>
  <c r="M2202" i="8" s="1"/>
  <c r="G2202" i="8"/>
  <c r="L2202" i="8" s="1"/>
  <c r="F2202" i="8"/>
  <c r="K2202" i="8" s="1"/>
  <c r="J2202" i="8"/>
  <c r="O2202" i="8" s="1"/>
  <c r="J2179" i="8"/>
  <c r="O2179" i="8" s="1"/>
  <c r="F2179" i="8"/>
  <c r="K2179" i="8" s="1"/>
  <c r="I2179" i="8"/>
  <c r="N2179" i="8" s="1"/>
  <c r="H2179" i="8"/>
  <c r="M2179" i="8" s="1"/>
  <c r="G2179" i="8"/>
  <c r="L2179" i="8" s="1"/>
  <c r="J2159" i="8"/>
  <c r="O2159" i="8" s="1"/>
  <c r="F2159" i="8"/>
  <c r="K2159" i="8" s="1"/>
  <c r="I2159" i="8"/>
  <c r="N2159" i="8" s="1"/>
  <c r="H2159" i="8"/>
  <c r="M2159" i="8" s="1"/>
  <c r="G2159" i="8"/>
  <c r="L2159" i="8" s="1"/>
  <c r="J2139" i="8"/>
  <c r="O2139" i="8" s="1"/>
  <c r="F2139" i="8"/>
  <c r="K2139" i="8" s="1"/>
  <c r="I2139" i="8"/>
  <c r="N2139" i="8" s="1"/>
  <c r="H2139" i="8"/>
  <c r="M2139" i="8" s="1"/>
  <c r="G2139" i="8"/>
  <c r="L2139" i="8" s="1"/>
  <c r="J2119" i="8"/>
  <c r="O2119" i="8" s="1"/>
  <c r="F2119" i="8"/>
  <c r="K2119" i="8" s="1"/>
  <c r="I2119" i="8"/>
  <c r="N2119" i="8" s="1"/>
  <c r="H2119" i="8"/>
  <c r="M2119" i="8" s="1"/>
  <c r="G2119" i="8"/>
  <c r="L2119" i="8" s="1"/>
  <c r="J2097" i="8"/>
  <c r="O2097" i="8" s="1"/>
  <c r="I2097" i="8"/>
  <c r="N2097" i="8" s="1"/>
  <c r="H2097" i="8"/>
  <c r="M2097" i="8" s="1"/>
  <c r="G2097" i="8"/>
  <c r="L2097" i="8" s="1"/>
  <c r="F2097" i="8"/>
  <c r="K2097" i="8" s="1"/>
  <c r="J2078" i="8"/>
  <c r="O2078" i="8" s="1"/>
  <c r="I2078" i="8"/>
  <c r="N2078" i="8" s="1"/>
  <c r="H2078" i="8"/>
  <c r="M2078" i="8" s="1"/>
  <c r="G2078" i="8"/>
  <c r="L2078" i="8" s="1"/>
  <c r="F2078" i="8"/>
  <c r="K2078" i="8" s="1"/>
  <c r="J2059" i="8"/>
  <c r="O2059" i="8" s="1"/>
  <c r="F2059" i="8"/>
  <c r="K2059" i="8" s="1"/>
  <c r="I2059" i="8"/>
  <c r="N2059" i="8" s="1"/>
  <c r="H2059" i="8"/>
  <c r="M2059" i="8" s="1"/>
  <c r="G2059" i="8"/>
  <c r="L2059" i="8" s="1"/>
  <c r="J2039" i="8"/>
  <c r="O2039" i="8" s="1"/>
  <c r="F2039" i="8"/>
  <c r="K2039" i="8" s="1"/>
  <c r="I2039" i="8"/>
  <c r="N2039" i="8" s="1"/>
  <c r="H2039" i="8"/>
  <c r="M2039" i="8" s="1"/>
  <c r="G2039" i="8"/>
  <c r="L2039" i="8" s="1"/>
  <c r="J2019" i="8"/>
  <c r="O2019" i="8" s="1"/>
  <c r="F2019" i="8"/>
  <c r="K2019" i="8" s="1"/>
  <c r="I2019" i="8"/>
  <c r="N2019" i="8" s="1"/>
  <c r="H2019" i="8"/>
  <c r="M2019" i="8" s="1"/>
  <c r="G2019" i="8"/>
  <c r="L2019" i="8" s="1"/>
  <c r="J1998" i="8"/>
  <c r="O1998" i="8" s="1"/>
  <c r="I1998" i="8"/>
  <c r="N1998" i="8" s="1"/>
  <c r="H1998" i="8"/>
  <c r="M1998" i="8" s="1"/>
  <c r="G1998" i="8"/>
  <c r="L1998" i="8" s="1"/>
  <c r="F1998" i="8"/>
  <c r="K1998" i="8" s="1"/>
  <c r="J1979" i="8"/>
  <c r="O1979" i="8" s="1"/>
  <c r="F1979" i="8"/>
  <c r="K1979" i="8" s="1"/>
  <c r="I1979" i="8"/>
  <c r="N1979" i="8" s="1"/>
  <c r="H1979" i="8"/>
  <c r="M1979" i="8" s="1"/>
  <c r="G1979" i="8"/>
  <c r="L1979" i="8" s="1"/>
  <c r="G1962" i="8"/>
  <c r="L1962" i="8" s="1"/>
  <c r="J1962" i="8"/>
  <c r="O1962" i="8" s="1"/>
  <c r="I1962" i="8"/>
  <c r="N1962" i="8" s="1"/>
  <c r="H1962" i="8"/>
  <c r="M1962" i="8" s="1"/>
  <c r="F1962" i="8"/>
  <c r="K1962" i="8" s="1"/>
  <c r="J1937" i="8"/>
  <c r="O1937" i="8" s="1"/>
  <c r="I1937" i="8"/>
  <c r="N1937" i="8" s="1"/>
  <c r="H1937" i="8"/>
  <c r="M1937" i="8" s="1"/>
  <c r="G1937" i="8"/>
  <c r="L1937" i="8" s="1"/>
  <c r="F1937" i="8"/>
  <c r="K1937" i="8" s="1"/>
  <c r="J1918" i="8"/>
  <c r="O1918" i="8" s="1"/>
  <c r="I1918" i="8"/>
  <c r="N1918" i="8" s="1"/>
  <c r="H1918" i="8"/>
  <c r="M1918" i="8" s="1"/>
  <c r="G1918" i="8"/>
  <c r="L1918" i="8" s="1"/>
  <c r="F1918" i="8"/>
  <c r="K1918" i="8" s="1"/>
  <c r="J1899" i="8"/>
  <c r="O1899" i="8" s="1"/>
  <c r="F1899" i="8"/>
  <c r="K1899" i="8" s="1"/>
  <c r="G1899" i="8"/>
  <c r="L1899" i="8" s="1"/>
  <c r="I1899" i="8"/>
  <c r="N1899" i="8" s="1"/>
  <c r="H1899" i="8"/>
  <c r="M1899" i="8" s="1"/>
  <c r="J1877" i="8"/>
  <c r="O1877" i="8" s="1"/>
  <c r="I1877" i="8"/>
  <c r="N1877" i="8" s="1"/>
  <c r="H1877" i="8"/>
  <c r="M1877" i="8" s="1"/>
  <c r="G1877" i="8"/>
  <c r="L1877" i="8" s="1"/>
  <c r="F1877" i="8"/>
  <c r="K1877" i="8" s="1"/>
  <c r="I1860" i="8"/>
  <c r="N1860" i="8" s="1"/>
  <c r="J1860" i="8"/>
  <c r="O1860" i="8" s="1"/>
  <c r="H1860" i="8"/>
  <c r="M1860" i="8" s="1"/>
  <c r="G1860" i="8"/>
  <c r="L1860" i="8" s="1"/>
  <c r="F1860" i="8"/>
  <c r="K1860" i="8" s="1"/>
  <c r="J1837" i="8"/>
  <c r="O1837" i="8" s="1"/>
  <c r="I1837" i="8"/>
  <c r="N1837" i="8" s="1"/>
  <c r="H1837" i="8"/>
  <c r="M1837" i="8" s="1"/>
  <c r="G1837" i="8"/>
  <c r="L1837" i="8" s="1"/>
  <c r="F1837" i="8"/>
  <c r="K1837" i="8" s="1"/>
  <c r="J1819" i="8"/>
  <c r="O1819" i="8" s="1"/>
  <c r="F1819" i="8"/>
  <c r="K1819" i="8" s="1"/>
  <c r="I1819" i="8"/>
  <c r="N1819" i="8" s="1"/>
  <c r="H1819" i="8"/>
  <c r="M1819" i="8" s="1"/>
  <c r="G1819" i="8"/>
  <c r="L1819" i="8" s="1"/>
  <c r="J1797" i="8"/>
  <c r="O1797" i="8" s="1"/>
  <c r="I1797" i="8"/>
  <c r="N1797" i="8" s="1"/>
  <c r="H1797" i="8"/>
  <c r="M1797" i="8" s="1"/>
  <c r="G1797" i="8"/>
  <c r="L1797" i="8" s="1"/>
  <c r="F1797" i="8"/>
  <c r="K1797" i="8" s="1"/>
  <c r="J1777" i="8"/>
  <c r="O1777" i="8" s="1"/>
  <c r="I1777" i="8"/>
  <c r="N1777" i="8" s="1"/>
  <c r="H1777" i="8"/>
  <c r="M1777" i="8" s="1"/>
  <c r="G1777" i="8"/>
  <c r="L1777" i="8" s="1"/>
  <c r="F1777" i="8"/>
  <c r="K1777" i="8" s="1"/>
  <c r="J1757" i="8"/>
  <c r="O1757" i="8" s="1"/>
  <c r="I1757" i="8"/>
  <c r="N1757" i="8" s="1"/>
  <c r="H1757" i="8"/>
  <c r="M1757" i="8" s="1"/>
  <c r="G1757" i="8"/>
  <c r="L1757" i="8" s="1"/>
  <c r="F1757" i="8"/>
  <c r="K1757" i="8" s="1"/>
  <c r="J1739" i="8"/>
  <c r="O1739" i="8" s="1"/>
  <c r="F1739" i="8"/>
  <c r="K1739" i="8" s="1"/>
  <c r="I1739" i="8"/>
  <c r="N1739" i="8" s="1"/>
  <c r="H1739" i="8"/>
  <c r="M1739" i="8" s="1"/>
  <c r="G1739" i="8"/>
  <c r="L1739" i="8" s="1"/>
  <c r="I1720" i="8"/>
  <c r="N1720" i="8" s="1"/>
  <c r="G1720" i="8"/>
  <c r="L1720" i="8" s="1"/>
  <c r="F1720" i="8"/>
  <c r="K1720" i="8" s="1"/>
  <c r="H1720" i="8"/>
  <c r="M1720" i="8" s="1"/>
  <c r="J1720" i="8"/>
  <c r="O1720" i="8" s="1"/>
  <c r="I1700" i="8"/>
  <c r="N1700" i="8" s="1"/>
  <c r="G1700" i="8"/>
  <c r="L1700" i="8" s="1"/>
  <c r="F1700" i="8"/>
  <c r="K1700" i="8" s="1"/>
  <c r="J1700" i="8"/>
  <c r="O1700" i="8" s="1"/>
  <c r="H1700" i="8"/>
  <c r="M1700" i="8" s="1"/>
  <c r="J1678" i="8"/>
  <c r="O1678" i="8" s="1"/>
  <c r="I1678" i="8"/>
  <c r="N1678" i="8" s="1"/>
  <c r="H1678" i="8"/>
  <c r="M1678" i="8" s="1"/>
  <c r="G1678" i="8"/>
  <c r="L1678" i="8" s="1"/>
  <c r="F1678" i="8"/>
  <c r="K1678" i="8" s="1"/>
  <c r="I1660" i="8"/>
  <c r="N1660" i="8" s="1"/>
  <c r="G1660" i="8"/>
  <c r="L1660" i="8" s="1"/>
  <c r="F1660" i="8"/>
  <c r="K1660" i="8" s="1"/>
  <c r="J1660" i="8"/>
  <c r="O1660" i="8" s="1"/>
  <c r="H1660" i="8"/>
  <c r="M1660" i="8" s="1"/>
  <c r="J1637" i="8"/>
  <c r="O1637" i="8" s="1"/>
  <c r="I1637" i="8"/>
  <c r="N1637" i="8" s="1"/>
  <c r="H1637" i="8"/>
  <c r="M1637" i="8" s="1"/>
  <c r="G1637" i="8"/>
  <c r="L1637" i="8" s="1"/>
  <c r="F1637" i="8"/>
  <c r="K1637" i="8" s="1"/>
  <c r="J1619" i="8"/>
  <c r="O1619" i="8" s="1"/>
  <c r="F1619" i="8"/>
  <c r="K1619" i="8" s="1"/>
  <c r="H1619" i="8"/>
  <c r="M1619" i="8" s="1"/>
  <c r="I1619" i="8"/>
  <c r="N1619" i="8" s="1"/>
  <c r="G1619" i="8"/>
  <c r="L1619" i="8" s="1"/>
  <c r="J1599" i="8"/>
  <c r="O1599" i="8" s="1"/>
  <c r="F1599" i="8"/>
  <c r="K1599" i="8" s="1"/>
  <c r="I1599" i="8"/>
  <c r="N1599" i="8" s="1"/>
  <c r="H1599" i="8"/>
  <c r="M1599" i="8" s="1"/>
  <c r="G1599" i="8"/>
  <c r="L1599" i="8" s="1"/>
  <c r="I1580" i="8"/>
  <c r="N1580" i="8" s="1"/>
  <c r="H1580" i="8"/>
  <c r="M1580" i="8" s="1"/>
  <c r="G1580" i="8"/>
  <c r="L1580" i="8" s="1"/>
  <c r="F1580" i="8"/>
  <c r="K1580" i="8" s="1"/>
  <c r="J1580" i="8"/>
  <c r="O1580" i="8" s="1"/>
  <c r="G1558" i="8"/>
  <c r="L1558" i="8" s="1"/>
  <c r="H1558" i="8"/>
  <c r="M1558" i="8" s="1"/>
  <c r="F1558" i="8"/>
  <c r="K1558" i="8" s="1"/>
  <c r="J1558" i="8"/>
  <c r="O1558" i="8" s="1"/>
  <c r="I1558" i="8"/>
  <c r="N1558" i="8" s="1"/>
  <c r="I1540" i="8"/>
  <c r="N1540" i="8" s="1"/>
  <c r="J1540" i="8"/>
  <c r="O1540" i="8" s="1"/>
  <c r="H1540" i="8"/>
  <c r="M1540" i="8" s="1"/>
  <c r="G1540" i="8"/>
  <c r="L1540" i="8" s="1"/>
  <c r="F1540" i="8"/>
  <c r="K1540" i="8" s="1"/>
  <c r="J1519" i="8"/>
  <c r="O1519" i="8" s="1"/>
  <c r="F1519" i="8"/>
  <c r="K1519" i="8" s="1"/>
  <c r="H1519" i="8"/>
  <c r="M1519" i="8" s="1"/>
  <c r="I1519" i="8"/>
  <c r="N1519" i="8" s="1"/>
  <c r="G1519" i="8"/>
  <c r="L1519" i="8" s="1"/>
  <c r="G1497" i="8"/>
  <c r="L1497" i="8" s="1"/>
  <c r="F1497" i="8"/>
  <c r="K1497" i="8" s="1"/>
  <c r="J1497" i="8"/>
  <c r="O1497" i="8" s="1"/>
  <c r="H1497" i="8"/>
  <c r="M1497" i="8" s="1"/>
  <c r="I1497" i="8"/>
  <c r="N1497" i="8" s="1"/>
  <c r="J1479" i="8"/>
  <c r="O1479" i="8" s="1"/>
  <c r="F1479" i="8"/>
  <c r="K1479" i="8" s="1"/>
  <c r="H1479" i="8"/>
  <c r="M1479" i="8" s="1"/>
  <c r="I1479" i="8"/>
  <c r="N1479" i="8" s="1"/>
  <c r="G1479" i="8"/>
  <c r="L1479" i="8" s="1"/>
  <c r="G1461" i="8"/>
  <c r="L1461" i="8" s="1"/>
  <c r="F1461" i="8"/>
  <c r="K1461" i="8" s="1"/>
  <c r="I1461" i="8"/>
  <c r="N1461" i="8" s="1"/>
  <c r="J1461" i="8"/>
  <c r="O1461" i="8" s="1"/>
  <c r="H1461" i="8"/>
  <c r="M1461" i="8" s="1"/>
  <c r="G1438" i="8"/>
  <c r="L1438" i="8" s="1"/>
  <c r="J1438" i="8"/>
  <c r="O1438" i="8" s="1"/>
  <c r="I1438" i="8"/>
  <c r="N1438" i="8" s="1"/>
  <c r="H1438" i="8"/>
  <c r="M1438" i="8" s="1"/>
  <c r="F1438" i="8"/>
  <c r="K1438" i="8" s="1"/>
  <c r="J1417" i="8"/>
  <c r="O1417" i="8" s="1"/>
  <c r="I1417" i="8"/>
  <c r="N1417" i="8" s="1"/>
  <c r="H1417" i="8"/>
  <c r="M1417" i="8" s="1"/>
  <c r="G1417" i="8"/>
  <c r="L1417" i="8" s="1"/>
  <c r="F1417" i="8"/>
  <c r="K1417" i="8" s="1"/>
  <c r="J1402" i="8"/>
  <c r="O1402" i="8" s="1"/>
  <c r="I1402" i="8"/>
  <c r="N1402" i="8" s="1"/>
  <c r="G1402" i="8"/>
  <c r="L1402" i="8" s="1"/>
  <c r="H1402" i="8"/>
  <c r="M1402" i="8" s="1"/>
  <c r="F1402" i="8"/>
  <c r="K1402" i="8" s="1"/>
  <c r="J1379" i="8"/>
  <c r="O1379" i="8" s="1"/>
  <c r="F1379" i="8"/>
  <c r="K1379" i="8" s="1"/>
  <c r="I1379" i="8"/>
  <c r="N1379" i="8" s="1"/>
  <c r="H1379" i="8"/>
  <c r="M1379" i="8" s="1"/>
  <c r="G1379" i="8"/>
  <c r="L1379" i="8" s="1"/>
  <c r="G1361" i="8"/>
  <c r="L1361" i="8" s="1"/>
  <c r="F1361" i="8"/>
  <c r="K1361" i="8" s="1"/>
  <c r="H1361" i="8"/>
  <c r="M1361" i="8" s="1"/>
  <c r="J1361" i="8"/>
  <c r="O1361" i="8" s="1"/>
  <c r="I1361" i="8"/>
  <c r="N1361" i="8" s="1"/>
  <c r="J1337" i="8"/>
  <c r="O1337" i="8" s="1"/>
  <c r="I1337" i="8"/>
  <c r="N1337" i="8" s="1"/>
  <c r="F1337" i="8"/>
  <c r="K1337" i="8" s="1"/>
  <c r="H1337" i="8"/>
  <c r="M1337" i="8" s="1"/>
  <c r="G1337" i="8"/>
  <c r="L1337" i="8" s="1"/>
  <c r="J1319" i="8"/>
  <c r="O1319" i="8" s="1"/>
  <c r="F1319" i="8"/>
  <c r="K1319" i="8" s="1"/>
  <c r="I1319" i="8"/>
  <c r="N1319" i="8" s="1"/>
  <c r="H1319" i="8"/>
  <c r="M1319" i="8" s="1"/>
  <c r="G1319" i="8"/>
  <c r="L1319" i="8" s="1"/>
  <c r="G1298" i="8"/>
  <c r="L1298" i="8" s="1"/>
  <c r="J1298" i="8"/>
  <c r="O1298" i="8" s="1"/>
  <c r="I1298" i="8"/>
  <c r="N1298" i="8" s="1"/>
  <c r="H1298" i="8"/>
  <c r="M1298" i="8" s="1"/>
  <c r="F1298" i="8"/>
  <c r="K1298" i="8" s="1"/>
  <c r="I1280" i="8"/>
  <c r="N1280" i="8" s="1"/>
  <c r="F1280" i="8"/>
  <c r="K1280" i="8" s="1"/>
  <c r="J1280" i="8"/>
  <c r="O1280" i="8" s="1"/>
  <c r="H1280" i="8"/>
  <c r="M1280" i="8" s="1"/>
  <c r="G1280" i="8"/>
  <c r="L1280" i="8" s="1"/>
  <c r="I1260" i="8"/>
  <c r="N1260" i="8" s="1"/>
  <c r="J1260" i="8"/>
  <c r="O1260" i="8" s="1"/>
  <c r="H1260" i="8"/>
  <c r="M1260" i="8" s="1"/>
  <c r="G1260" i="8"/>
  <c r="L1260" i="8" s="1"/>
  <c r="F1260" i="8"/>
  <c r="K1260" i="8" s="1"/>
  <c r="J1239" i="8"/>
  <c r="O1239" i="8" s="1"/>
  <c r="F1239" i="8"/>
  <c r="K1239" i="8" s="1"/>
  <c r="I1239" i="8"/>
  <c r="N1239" i="8" s="1"/>
  <c r="H1239" i="8"/>
  <c r="M1239" i="8" s="1"/>
  <c r="G1239" i="8"/>
  <c r="L1239" i="8" s="1"/>
  <c r="J1219" i="8"/>
  <c r="O1219" i="8" s="1"/>
  <c r="F1219" i="8"/>
  <c r="K1219" i="8" s="1"/>
  <c r="I1219" i="8"/>
  <c r="N1219" i="8" s="1"/>
  <c r="H1219" i="8"/>
  <c r="M1219" i="8" s="1"/>
  <c r="G1219" i="8"/>
  <c r="L1219" i="8" s="1"/>
  <c r="H1200" i="8"/>
  <c r="M1200" i="8" s="1"/>
  <c r="G1200" i="8"/>
  <c r="L1200" i="8" s="1"/>
  <c r="J1200" i="8"/>
  <c r="O1200" i="8" s="1"/>
  <c r="I1200" i="8"/>
  <c r="N1200" i="8" s="1"/>
  <c r="F1200" i="8"/>
  <c r="K1200" i="8" s="1"/>
  <c r="J1176" i="8"/>
  <c r="O1176" i="8" s="1"/>
  <c r="I1176" i="8"/>
  <c r="N1176" i="8" s="1"/>
  <c r="H1176" i="8"/>
  <c r="M1176" i="8" s="1"/>
  <c r="G1176" i="8"/>
  <c r="L1176" i="8" s="1"/>
  <c r="F1176" i="8"/>
  <c r="K1176" i="8" s="1"/>
  <c r="F1160" i="8"/>
  <c r="K1160" i="8" s="1"/>
  <c r="J1160" i="8"/>
  <c r="O1160" i="8" s="1"/>
  <c r="I1160" i="8"/>
  <c r="N1160" i="8" s="1"/>
  <c r="H1160" i="8"/>
  <c r="M1160" i="8" s="1"/>
  <c r="G1160" i="8"/>
  <c r="L1160" i="8" s="1"/>
  <c r="I1141" i="8"/>
  <c r="N1141" i="8" s="1"/>
  <c r="H1141" i="8"/>
  <c r="M1141" i="8" s="1"/>
  <c r="G1141" i="8"/>
  <c r="L1141" i="8" s="1"/>
  <c r="F1141" i="8"/>
  <c r="K1141" i="8" s="1"/>
  <c r="J1141" i="8"/>
  <c r="O1141" i="8" s="1"/>
  <c r="J1118" i="8"/>
  <c r="O1118" i="8" s="1"/>
  <c r="F1118" i="8"/>
  <c r="K1118" i="8" s="1"/>
  <c r="I1118" i="8"/>
  <c r="N1118" i="8" s="1"/>
  <c r="H1118" i="8"/>
  <c r="M1118" i="8" s="1"/>
  <c r="G1118" i="8"/>
  <c r="L1118" i="8" s="1"/>
  <c r="I1099" i="8"/>
  <c r="N1099" i="8" s="1"/>
  <c r="G1099" i="8"/>
  <c r="L1099" i="8" s="1"/>
  <c r="F1099" i="8"/>
  <c r="K1099" i="8" s="1"/>
  <c r="H1099" i="8"/>
  <c r="M1099" i="8" s="1"/>
  <c r="J1099" i="8"/>
  <c r="O1099" i="8" s="1"/>
  <c r="J1080" i="8"/>
  <c r="O1080" i="8" s="1"/>
  <c r="I1080" i="8"/>
  <c r="N1080" i="8" s="1"/>
  <c r="H1080" i="8"/>
  <c r="M1080" i="8" s="1"/>
  <c r="G1080" i="8"/>
  <c r="L1080" i="8" s="1"/>
  <c r="F1080" i="8"/>
  <c r="K1080" i="8" s="1"/>
  <c r="I1059" i="8"/>
  <c r="N1059" i="8" s="1"/>
  <c r="H1059" i="8"/>
  <c r="M1059" i="8" s="1"/>
  <c r="J1059" i="8"/>
  <c r="O1059" i="8" s="1"/>
  <c r="G1059" i="8"/>
  <c r="L1059" i="8" s="1"/>
  <c r="F1059" i="8"/>
  <c r="K1059" i="8" s="1"/>
  <c r="J1041" i="8"/>
  <c r="O1041" i="8" s="1"/>
  <c r="I1041" i="8"/>
  <c r="N1041" i="8" s="1"/>
  <c r="H1041" i="8"/>
  <c r="M1041" i="8" s="1"/>
  <c r="G1041" i="8"/>
  <c r="L1041" i="8" s="1"/>
  <c r="F1041" i="8"/>
  <c r="K1041" i="8" s="1"/>
  <c r="J1020" i="8"/>
  <c r="O1020" i="8" s="1"/>
  <c r="I1020" i="8"/>
  <c r="N1020" i="8" s="1"/>
  <c r="G1020" i="8"/>
  <c r="L1020" i="8" s="1"/>
  <c r="H1020" i="8"/>
  <c r="M1020" i="8" s="1"/>
  <c r="F1020" i="8"/>
  <c r="K1020" i="8" s="1"/>
  <c r="J998" i="8"/>
  <c r="O998" i="8" s="1"/>
  <c r="F998" i="8"/>
  <c r="K998" i="8" s="1"/>
  <c r="I998" i="8"/>
  <c r="N998" i="8" s="1"/>
  <c r="H998" i="8"/>
  <c r="M998" i="8" s="1"/>
  <c r="G998" i="8"/>
  <c r="L998" i="8" s="1"/>
  <c r="J978" i="8"/>
  <c r="O978" i="8" s="1"/>
  <c r="F978" i="8"/>
  <c r="K978" i="8" s="1"/>
  <c r="H978" i="8"/>
  <c r="M978" i="8" s="1"/>
  <c r="G978" i="8"/>
  <c r="L978" i="8" s="1"/>
  <c r="I978" i="8"/>
  <c r="N978" i="8" s="1"/>
  <c r="J957" i="8"/>
  <c r="O957" i="8" s="1"/>
  <c r="I957" i="8"/>
  <c r="N957" i="8" s="1"/>
  <c r="H957" i="8"/>
  <c r="M957" i="8" s="1"/>
  <c r="G957" i="8"/>
  <c r="L957" i="8" s="1"/>
  <c r="F957" i="8"/>
  <c r="K957" i="8" s="1"/>
  <c r="G940" i="8"/>
  <c r="L940" i="8" s="1"/>
  <c r="H940" i="8"/>
  <c r="M940" i="8" s="1"/>
  <c r="J940" i="8"/>
  <c r="O940" i="8" s="1"/>
  <c r="I940" i="8"/>
  <c r="N940" i="8" s="1"/>
  <c r="F940" i="8"/>
  <c r="K940" i="8" s="1"/>
  <c r="J918" i="8"/>
  <c r="O918" i="8" s="1"/>
  <c r="F918" i="8"/>
  <c r="K918" i="8" s="1"/>
  <c r="I918" i="8"/>
  <c r="N918" i="8" s="1"/>
  <c r="H918" i="8"/>
  <c r="M918" i="8" s="1"/>
  <c r="G918" i="8"/>
  <c r="L918" i="8" s="1"/>
  <c r="I899" i="8"/>
  <c r="N899" i="8" s="1"/>
  <c r="G899" i="8"/>
  <c r="L899" i="8" s="1"/>
  <c r="F899" i="8"/>
  <c r="K899" i="8" s="1"/>
  <c r="J899" i="8"/>
  <c r="O899" i="8" s="1"/>
  <c r="H899" i="8"/>
  <c r="M899" i="8" s="1"/>
  <c r="I880" i="8"/>
  <c r="N880" i="8" s="1"/>
  <c r="J880" i="8"/>
  <c r="O880" i="8" s="1"/>
  <c r="H880" i="8"/>
  <c r="M880" i="8" s="1"/>
  <c r="G880" i="8"/>
  <c r="L880" i="8" s="1"/>
  <c r="F880" i="8"/>
  <c r="K880" i="8" s="1"/>
  <c r="J860" i="8"/>
  <c r="O860" i="8" s="1"/>
  <c r="I860" i="8"/>
  <c r="N860" i="8" s="1"/>
  <c r="H860" i="8"/>
  <c r="M860" i="8" s="1"/>
  <c r="G860" i="8"/>
  <c r="L860" i="8" s="1"/>
  <c r="F860" i="8"/>
  <c r="K860" i="8" s="1"/>
  <c r="F841" i="8"/>
  <c r="K841" i="8" s="1"/>
  <c r="G841" i="8"/>
  <c r="L841" i="8" s="1"/>
  <c r="J841" i="8"/>
  <c r="O841" i="8" s="1"/>
  <c r="I841" i="8"/>
  <c r="N841" i="8" s="1"/>
  <c r="H841" i="8"/>
  <c r="M841" i="8" s="1"/>
  <c r="G820" i="8"/>
  <c r="L820" i="8" s="1"/>
  <c r="J820" i="8"/>
  <c r="O820" i="8" s="1"/>
  <c r="I820" i="8"/>
  <c r="N820" i="8" s="1"/>
  <c r="H820" i="8"/>
  <c r="M820" i="8" s="1"/>
  <c r="F820" i="8"/>
  <c r="K820" i="8" s="1"/>
  <c r="G797" i="8"/>
  <c r="L797" i="8" s="1"/>
  <c r="F797" i="8"/>
  <c r="K797" i="8" s="1"/>
  <c r="J797" i="8"/>
  <c r="O797" i="8" s="1"/>
  <c r="I797" i="8"/>
  <c r="N797" i="8" s="1"/>
  <c r="H797" i="8"/>
  <c r="M797" i="8" s="1"/>
  <c r="J778" i="8"/>
  <c r="O778" i="8" s="1"/>
  <c r="F778" i="8"/>
  <c r="K778" i="8" s="1"/>
  <c r="I778" i="8"/>
  <c r="N778" i="8" s="1"/>
  <c r="G778" i="8"/>
  <c r="L778" i="8" s="1"/>
  <c r="H778" i="8"/>
  <c r="M778" i="8" s="1"/>
  <c r="I759" i="8"/>
  <c r="N759" i="8" s="1"/>
  <c r="H759" i="8"/>
  <c r="M759" i="8" s="1"/>
  <c r="G759" i="8"/>
  <c r="L759" i="8" s="1"/>
  <c r="J759" i="8"/>
  <c r="O759" i="8" s="1"/>
  <c r="F759" i="8"/>
  <c r="K759" i="8" s="1"/>
  <c r="I739" i="8"/>
  <c r="N739" i="8" s="1"/>
  <c r="F739" i="8"/>
  <c r="K739" i="8" s="1"/>
  <c r="G739" i="8"/>
  <c r="L739" i="8" s="1"/>
  <c r="J739" i="8"/>
  <c r="O739" i="8" s="1"/>
  <c r="H739" i="8"/>
  <c r="M739" i="8" s="1"/>
  <c r="J718" i="8"/>
  <c r="O718" i="8" s="1"/>
  <c r="F718" i="8"/>
  <c r="K718" i="8" s="1"/>
  <c r="H718" i="8"/>
  <c r="M718" i="8" s="1"/>
  <c r="I718" i="8"/>
  <c r="N718" i="8" s="1"/>
  <c r="G718" i="8"/>
  <c r="L718" i="8" s="1"/>
  <c r="J700" i="8"/>
  <c r="O700" i="8" s="1"/>
  <c r="I700" i="8"/>
  <c r="N700" i="8" s="1"/>
  <c r="H700" i="8"/>
  <c r="M700" i="8" s="1"/>
  <c r="G700" i="8"/>
  <c r="L700" i="8" s="1"/>
  <c r="F700" i="8"/>
  <c r="K700" i="8" s="1"/>
  <c r="I679" i="8"/>
  <c r="N679" i="8" s="1"/>
  <c r="H679" i="8"/>
  <c r="M679" i="8" s="1"/>
  <c r="J679" i="8"/>
  <c r="O679" i="8" s="1"/>
  <c r="G679" i="8"/>
  <c r="L679" i="8" s="1"/>
  <c r="F679" i="8"/>
  <c r="K679" i="8" s="1"/>
  <c r="I659" i="8"/>
  <c r="N659" i="8" s="1"/>
  <c r="J659" i="8"/>
  <c r="O659" i="8" s="1"/>
  <c r="H659" i="8"/>
  <c r="M659" i="8" s="1"/>
  <c r="G659" i="8"/>
  <c r="L659" i="8" s="1"/>
  <c r="F659" i="8"/>
  <c r="K659" i="8" s="1"/>
  <c r="F640" i="8"/>
  <c r="K640" i="8" s="1"/>
  <c r="H640" i="8"/>
  <c r="M640" i="8" s="1"/>
  <c r="J640" i="8"/>
  <c r="O640" i="8" s="1"/>
  <c r="I640" i="8"/>
  <c r="N640" i="8" s="1"/>
  <c r="G640" i="8"/>
  <c r="L640" i="8" s="1"/>
  <c r="H624" i="8"/>
  <c r="M624" i="8" s="1"/>
  <c r="F624" i="8"/>
  <c r="K624" i="8" s="1"/>
  <c r="I624" i="8"/>
  <c r="N624" i="8" s="1"/>
  <c r="J624" i="8"/>
  <c r="O624" i="8" s="1"/>
  <c r="G624" i="8"/>
  <c r="L624" i="8" s="1"/>
  <c r="G597" i="8"/>
  <c r="L597" i="8" s="1"/>
  <c r="J597" i="8"/>
  <c r="O597" i="8" s="1"/>
  <c r="I597" i="8"/>
  <c r="N597" i="8" s="1"/>
  <c r="H597" i="8"/>
  <c r="M597" i="8" s="1"/>
  <c r="F597" i="8"/>
  <c r="K597" i="8" s="1"/>
  <c r="G583" i="8"/>
  <c r="L583" i="8" s="1"/>
  <c r="J583" i="8"/>
  <c r="O583" i="8" s="1"/>
  <c r="F583" i="8"/>
  <c r="K583" i="8" s="1"/>
  <c r="I583" i="8"/>
  <c r="N583" i="8" s="1"/>
  <c r="H583" i="8"/>
  <c r="M583" i="8" s="1"/>
  <c r="I560" i="8"/>
  <c r="N560" i="8" s="1"/>
  <c r="H560" i="8"/>
  <c r="M560" i="8" s="1"/>
  <c r="G560" i="8"/>
  <c r="L560" i="8" s="1"/>
  <c r="F560" i="8"/>
  <c r="K560" i="8" s="1"/>
  <c r="J560" i="8"/>
  <c r="O560" i="8" s="1"/>
  <c r="I539" i="8"/>
  <c r="N539" i="8" s="1"/>
  <c r="F539" i="8"/>
  <c r="K539" i="8" s="1"/>
  <c r="J539" i="8"/>
  <c r="O539" i="8" s="1"/>
  <c r="H539" i="8"/>
  <c r="M539" i="8" s="1"/>
  <c r="G539" i="8"/>
  <c r="L539" i="8" s="1"/>
  <c r="I519" i="8"/>
  <c r="N519" i="8" s="1"/>
  <c r="J519" i="8"/>
  <c r="O519" i="8" s="1"/>
  <c r="H519" i="8"/>
  <c r="M519" i="8" s="1"/>
  <c r="G519" i="8"/>
  <c r="L519" i="8" s="1"/>
  <c r="F519" i="8"/>
  <c r="K519" i="8" s="1"/>
  <c r="H501" i="8"/>
  <c r="M501" i="8" s="1"/>
  <c r="F501" i="8"/>
  <c r="K501" i="8" s="1"/>
  <c r="G501" i="8"/>
  <c r="L501" i="8" s="1"/>
  <c r="J501" i="8"/>
  <c r="O501" i="8" s="1"/>
  <c r="I501" i="8"/>
  <c r="N501" i="8" s="1"/>
  <c r="I479" i="8"/>
  <c r="N479" i="8" s="1"/>
  <c r="F479" i="8"/>
  <c r="K479" i="8" s="1"/>
  <c r="J479" i="8"/>
  <c r="O479" i="8" s="1"/>
  <c r="H479" i="8"/>
  <c r="M479" i="8" s="1"/>
  <c r="G479" i="8"/>
  <c r="L479" i="8" s="1"/>
  <c r="J458" i="8"/>
  <c r="O458" i="8" s="1"/>
  <c r="F458" i="8"/>
  <c r="K458" i="8" s="1"/>
  <c r="I458" i="8"/>
  <c r="N458" i="8" s="1"/>
  <c r="H458" i="8"/>
  <c r="M458" i="8" s="1"/>
  <c r="G458" i="8"/>
  <c r="L458" i="8" s="1"/>
  <c r="J438" i="8"/>
  <c r="O438" i="8" s="1"/>
  <c r="F438" i="8"/>
  <c r="K438" i="8" s="1"/>
  <c r="G438" i="8"/>
  <c r="L438" i="8" s="1"/>
  <c r="I438" i="8"/>
  <c r="N438" i="8" s="1"/>
  <c r="H438" i="8"/>
  <c r="M438" i="8" s="1"/>
  <c r="G420" i="8"/>
  <c r="L420" i="8" s="1"/>
  <c r="I420" i="8"/>
  <c r="N420" i="8" s="1"/>
  <c r="H420" i="8"/>
  <c r="M420" i="8" s="1"/>
  <c r="J420" i="8"/>
  <c r="O420" i="8" s="1"/>
  <c r="F420" i="8"/>
  <c r="K420" i="8" s="1"/>
  <c r="I399" i="8"/>
  <c r="N399" i="8" s="1"/>
  <c r="H399" i="8"/>
  <c r="M399" i="8" s="1"/>
  <c r="J399" i="8"/>
  <c r="O399" i="8" s="1"/>
  <c r="G399" i="8"/>
  <c r="L399" i="8" s="1"/>
  <c r="F399" i="8"/>
  <c r="K399" i="8" s="1"/>
  <c r="J378" i="8"/>
  <c r="O378" i="8" s="1"/>
  <c r="F378" i="8"/>
  <c r="K378" i="8" s="1"/>
  <c r="I378" i="8"/>
  <c r="N378" i="8" s="1"/>
  <c r="H378" i="8"/>
  <c r="M378" i="8" s="1"/>
  <c r="G378" i="8"/>
  <c r="L378" i="8" s="1"/>
  <c r="I359" i="8"/>
  <c r="N359" i="8" s="1"/>
  <c r="J359" i="8"/>
  <c r="O359" i="8" s="1"/>
  <c r="H359" i="8"/>
  <c r="M359" i="8" s="1"/>
  <c r="G359" i="8"/>
  <c r="L359" i="8" s="1"/>
  <c r="F359" i="8"/>
  <c r="K359" i="8" s="1"/>
  <c r="I340" i="8"/>
  <c r="N340" i="8" s="1"/>
  <c r="H340" i="8"/>
  <c r="M340" i="8" s="1"/>
  <c r="G340" i="8"/>
  <c r="L340" i="8" s="1"/>
  <c r="F340" i="8"/>
  <c r="K340" i="8" s="1"/>
  <c r="J340" i="8"/>
  <c r="O340" i="8" s="1"/>
  <c r="I321" i="8"/>
  <c r="N321" i="8" s="1"/>
  <c r="J321" i="8"/>
  <c r="O321" i="8" s="1"/>
  <c r="H321" i="8"/>
  <c r="M321" i="8" s="1"/>
  <c r="G321" i="8"/>
  <c r="L321" i="8" s="1"/>
  <c r="F321" i="8"/>
  <c r="K321" i="8" s="1"/>
  <c r="I299" i="8"/>
  <c r="N299" i="8" s="1"/>
  <c r="H299" i="8"/>
  <c r="M299" i="8" s="1"/>
  <c r="G299" i="8"/>
  <c r="L299" i="8" s="1"/>
  <c r="J299" i="8"/>
  <c r="O299" i="8" s="1"/>
  <c r="F299" i="8"/>
  <c r="K299" i="8" s="1"/>
  <c r="J281" i="8"/>
  <c r="O281" i="8" s="1"/>
  <c r="I281" i="8"/>
  <c r="N281" i="8" s="1"/>
  <c r="H281" i="8"/>
  <c r="M281" i="8" s="1"/>
  <c r="G281" i="8"/>
  <c r="L281" i="8" s="1"/>
  <c r="F281" i="8"/>
  <c r="K281" i="8" s="1"/>
  <c r="I259" i="8"/>
  <c r="N259" i="8" s="1"/>
  <c r="H259" i="8"/>
  <c r="M259" i="8" s="1"/>
  <c r="G259" i="8"/>
  <c r="L259" i="8" s="1"/>
  <c r="F259" i="8"/>
  <c r="K259" i="8" s="1"/>
  <c r="J259" i="8"/>
  <c r="O259" i="8" s="1"/>
  <c r="J241" i="8"/>
  <c r="O241" i="8" s="1"/>
  <c r="I241" i="8"/>
  <c r="N241" i="8" s="1"/>
  <c r="H241" i="8"/>
  <c r="M241" i="8" s="1"/>
  <c r="G241" i="8"/>
  <c r="L241" i="8" s="1"/>
  <c r="F241" i="8"/>
  <c r="K241" i="8" s="1"/>
  <c r="J220" i="8"/>
  <c r="O220" i="8" s="1"/>
  <c r="I220" i="8"/>
  <c r="N220" i="8" s="1"/>
  <c r="H220" i="8"/>
  <c r="M220" i="8" s="1"/>
  <c r="G220" i="8"/>
  <c r="L220" i="8" s="1"/>
  <c r="F220" i="8"/>
  <c r="K220" i="8" s="1"/>
  <c r="I199" i="8"/>
  <c r="N199" i="8" s="1"/>
  <c r="F199" i="8"/>
  <c r="K199" i="8" s="1"/>
  <c r="J199" i="8"/>
  <c r="O199" i="8" s="1"/>
  <c r="H199" i="8"/>
  <c r="M199" i="8" s="1"/>
  <c r="G199" i="8"/>
  <c r="L199" i="8" s="1"/>
  <c r="G177" i="8"/>
  <c r="L177" i="8" s="1"/>
  <c r="H177" i="8"/>
  <c r="M177" i="8" s="1"/>
  <c r="F177" i="8"/>
  <c r="K177" i="8" s="1"/>
  <c r="J177" i="8"/>
  <c r="O177" i="8" s="1"/>
  <c r="I177" i="8"/>
  <c r="N177" i="8" s="1"/>
  <c r="G157" i="8"/>
  <c r="L157" i="8" s="1"/>
  <c r="J157" i="8"/>
  <c r="O157" i="8" s="1"/>
  <c r="I157" i="8"/>
  <c r="N157" i="8" s="1"/>
  <c r="H157" i="8"/>
  <c r="M157" i="8" s="1"/>
  <c r="F157" i="8"/>
  <c r="K157" i="8" s="1"/>
  <c r="G139" i="8"/>
  <c r="L139" i="8" s="1"/>
  <c r="F139" i="8"/>
  <c r="K139" i="8" s="1"/>
  <c r="J139" i="8"/>
  <c r="O139" i="8" s="1"/>
  <c r="I139" i="8"/>
  <c r="N139" i="8" s="1"/>
  <c r="H139" i="8"/>
  <c r="M139" i="8" s="1"/>
  <c r="I117" i="8"/>
  <c r="N117" i="8" s="1"/>
  <c r="H117" i="8"/>
  <c r="M117" i="8" s="1"/>
  <c r="G117" i="8"/>
  <c r="L117" i="8" s="1"/>
  <c r="F117" i="8"/>
  <c r="K117" i="8" s="1"/>
  <c r="J117" i="8"/>
  <c r="O117" i="8" s="1"/>
  <c r="I100" i="8"/>
  <c r="N100" i="8" s="1"/>
  <c r="G100" i="8"/>
  <c r="L100" i="8" s="1"/>
  <c r="J100" i="8"/>
  <c r="O100" i="8" s="1"/>
  <c r="H100" i="8"/>
  <c r="M100" i="8" s="1"/>
  <c r="F100" i="8"/>
  <c r="K100" i="8" s="1"/>
  <c r="I77" i="8"/>
  <c r="N77" i="8" s="1"/>
  <c r="H77" i="8"/>
  <c r="M77" i="8" s="1"/>
  <c r="G77" i="8"/>
  <c r="L77" i="8" s="1"/>
  <c r="F77" i="8"/>
  <c r="K77" i="8" s="1"/>
  <c r="J77" i="8"/>
  <c r="O77" i="8" s="1"/>
  <c r="F61" i="8"/>
  <c r="K61" i="8" s="1"/>
  <c r="J61" i="8"/>
  <c r="O61" i="8" s="1"/>
  <c r="I61" i="8"/>
  <c r="N61" i="8" s="1"/>
  <c r="H61" i="8"/>
  <c r="M61" i="8" s="1"/>
  <c r="G61" i="8"/>
  <c r="L61" i="8" s="1"/>
  <c r="H40" i="8"/>
  <c r="M40" i="8" s="1"/>
  <c r="G40" i="8"/>
  <c r="L40" i="8" s="1"/>
  <c r="F40" i="8"/>
  <c r="K40" i="8" s="1"/>
  <c r="J40" i="8"/>
  <c r="O40" i="8" s="1"/>
  <c r="I40" i="8"/>
  <c r="N40" i="8" s="1"/>
  <c r="J19" i="8"/>
  <c r="O19" i="8" s="1"/>
  <c r="I19" i="8"/>
  <c r="N19" i="8" s="1"/>
  <c r="H19" i="8"/>
  <c r="M19" i="8" s="1"/>
  <c r="G19" i="8"/>
  <c r="L19" i="8" s="1"/>
  <c r="F19" i="8"/>
  <c r="K19" i="8" s="1"/>
  <c r="J3080" i="8"/>
  <c r="O3080" i="8" s="1"/>
  <c r="I3080" i="8"/>
  <c r="N3080" i="8" s="1"/>
  <c r="H3080" i="8"/>
  <c r="M3080" i="8" s="1"/>
  <c r="G3080" i="8"/>
  <c r="L3080" i="8" s="1"/>
  <c r="F3080" i="8"/>
  <c r="K3080" i="8" s="1"/>
  <c r="I3060" i="8"/>
  <c r="N3060" i="8" s="1"/>
  <c r="H3060" i="8"/>
  <c r="M3060" i="8" s="1"/>
  <c r="G3060" i="8"/>
  <c r="L3060" i="8" s="1"/>
  <c r="F3060" i="8"/>
  <c r="K3060" i="8" s="1"/>
  <c r="J3060" i="8"/>
  <c r="O3060" i="8" s="1"/>
  <c r="I3038" i="8"/>
  <c r="N3038" i="8" s="1"/>
  <c r="J3038" i="8"/>
  <c r="O3038" i="8" s="1"/>
  <c r="H3038" i="8"/>
  <c r="M3038" i="8" s="1"/>
  <c r="G3038" i="8"/>
  <c r="L3038" i="8" s="1"/>
  <c r="F3038" i="8"/>
  <c r="K3038" i="8" s="1"/>
  <c r="G3020" i="8"/>
  <c r="L3020" i="8" s="1"/>
  <c r="H3020" i="8"/>
  <c r="M3020" i="8" s="1"/>
  <c r="J3020" i="8"/>
  <c r="O3020" i="8" s="1"/>
  <c r="I3020" i="8"/>
  <c r="N3020" i="8" s="1"/>
  <c r="F3020" i="8"/>
  <c r="K3020" i="8" s="1"/>
  <c r="J2999" i="8"/>
  <c r="O2999" i="8" s="1"/>
  <c r="I2999" i="8"/>
  <c r="N2999" i="8" s="1"/>
  <c r="H2999" i="8"/>
  <c r="M2999" i="8" s="1"/>
  <c r="G2999" i="8"/>
  <c r="L2999" i="8" s="1"/>
  <c r="F2999" i="8"/>
  <c r="K2999" i="8" s="1"/>
  <c r="J2980" i="8"/>
  <c r="O2980" i="8" s="1"/>
  <c r="I2980" i="8"/>
  <c r="N2980" i="8" s="1"/>
  <c r="H2980" i="8"/>
  <c r="M2980" i="8" s="1"/>
  <c r="F2980" i="8"/>
  <c r="K2980" i="8" s="1"/>
  <c r="G2980" i="8"/>
  <c r="L2980" i="8" s="1"/>
  <c r="I2960" i="8"/>
  <c r="N2960" i="8" s="1"/>
  <c r="H2960" i="8"/>
  <c r="M2960" i="8" s="1"/>
  <c r="G2960" i="8"/>
  <c r="L2960" i="8" s="1"/>
  <c r="F2960" i="8"/>
  <c r="K2960" i="8" s="1"/>
  <c r="J2960" i="8"/>
  <c r="O2960" i="8" s="1"/>
  <c r="I2938" i="8"/>
  <c r="N2938" i="8" s="1"/>
  <c r="J2938" i="8"/>
  <c r="O2938" i="8" s="1"/>
  <c r="H2938" i="8"/>
  <c r="M2938" i="8" s="1"/>
  <c r="G2938" i="8"/>
  <c r="L2938" i="8" s="1"/>
  <c r="F2938" i="8"/>
  <c r="K2938" i="8" s="1"/>
  <c r="F2919" i="8"/>
  <c r="K2919" i="8" s="1"/>
  <c r="H2919" i="8"/>
  <c r="M2919" i="8" s="1"/>
  <c r="J2919" i="8"/>
  <c r="O2919" i="8" s="1"/>
  <c r="G2919" i="8"/>
  <c r="L2919" i="8" s="1"/>
  <c r="I2919" i="8"/>
  <c r="N2919" i="8" s="1"/>
  <c r="J2897" i="8"/>
  <c r="O2897" i="8" s="1"/>
  <c r="F2897" i="8"/>
  <c r="K2897" i="8" s="1"/>
  <c r="I2897" i="8"/>
  <c r="N2897" i="8" s="1"/>
  <c r="H2897" i="8"/>
  <c r="M2897" i="8" s="1"/>
  <c r="G2897" i="8"/>
  <c r="L2897" i="8" s="1"/>
  <c r="J2877" i="8"/>
  <c r="O2877" i="8" s="1"/>
  <c r="F2877" i="8"/>
  <c r="K2877" i="8" s="1"/>
  <c r="I2877" i="8"/>
  <c r="N2877" i="8" s="1"/>
  <c r="H2877" i="8"/>
  <c r="M2877" i="8" s="1"/>
  <c r="G2877" i="8"/>
  <c r="L2877" i="8" s="1"/>
  <c r="J2857" i="8"/>
  <c r="O2857" i="8" s="1"/>
  <c r="F2857" i="8"/>
  <c r="K2857" i="8" s="1"/>
  <c r="G2857" i="8"/>
  <c r="L2857" i="8" s="1"/>
  <c r="I2857" i="8"/>
  <c r="N2857" i="8" s="1"/>
  <c r="H2857" i="8"/>
  <c r="M2857" i="8" s="1"/>
  <c r="J2840" i="8"/>
  <c r="O2840" i="8" s="1"/>
  <c r="I2840" i="8"/>
  <c r="N2840" i="8" s="1"/>
  <c r="H2840" i="8"/>
  <c r="M2840" i="8" s="1"/>
  <c r="G2840" i="8"/>
  <c r="L2840" i="8" s="1"/>
  <c r="F2840" i="8"/>
  <c r="K2840" i="8" s="1"/>
  <c r="G2820" i="8"/>
  <c r="L2820" i="8" s="1"/>
  <c r="J2820" i="8"/>
  <c r="O2820" i="8" s="1"/>
  <c r="I2820" i="8"/>
  <c r="N2820" i="8" s="1"/>
  <c r="H2820" i="8"/>
  <c r="M2820" i="8" s="1"/>
  <c r="F2820" i="8"/>
  <c r="K2820" i="8" s="1"/>
  <c r="J2800" i="8"/>
  <c r="O2800" i="8" s="1"/>
  <c r="I2800" i="8"/>
  <c r="N2800" i="8" s="1"/>
  <c r="H2800" i="8"/>
  <c r="M2800" i="8" s="1"/>
  <c r="F2800" i="8"/>
  <c r="K2800" i="8" s="1"/>
  <c r="G2800" i="8"/>
  <c r="L2800" i="8" s="1"/>
  <c r="I2778" i="8"/>
  <c r="N2778" i="8" s="1"/>
  <c r="J2778" i="8"/>
  <c r="O2778" i="8" s="1"/>
  <c r="H2778" i="8"/>
  <c r="M2778" i="8" s="1"/>
  <c r="G2778" i="8"/>
  <c r="L2778" i="8" s="1"/>
  <c r="F2778" i="8"/>
  <c r="K2778" i="8" s="1"/>
  <c r="J2757" i="8"/>
  <c r="O2757" i="8" s="1"/>
  <c r="F2757" i="8"/>
  <c r="K2757" i="8" s="1"/>
  <c r="G2757" i="8"/>
  <c r="L2757" i="8" s="1"/>
  <c r="I2757" i="8"/>
  <c r="N2757" i="8" s="1"/>
  <c r="H2757" i="8"/>
  <c r="M2757" i="8" s="1"/>
  <c r="J2737" i="8"/>
  <c r="O2737" i="8" s="1"/>
  <c r="F2737" i="8"/>
  <c r="K2737" i="8" s="1"/>
  <c r="I2737" i="8"/>
  <c r="N2737" i="8" s="1"/>
  <c r="H2737" i="8"/>
  <c r="M2737" i="8" s="1"/>
  <c r="G2737" i="8"/>
  <c r="L2737" i="8" s="1"/>
  <c r="I2718" i="8"/>
  <c r="N2718" i="8" s="1"/>
  <c r="J2718" i="8"/>
  <c r="O2718" i="8" s="1"/>
  <c r="H2718" i="8"/>
  <c r="M2718" i="8" s="1"/>
  <c r="G2718" i="8"/>
  <c r="L2718" i="8" s="1"/>
  <c r="F2718" i="8"/>
  <c r="K2718" i="8" s="1"/>
  <c r="J2696" i="8"/>
  <c r="O2696" i="8" s="1"/>
  <c r="I2696" i="8"/>
  <c r="N2696" i="8" s="1"/>
  <c r="H2696" i="8"/>
  <c r="M2696" i="8" s="1"/>
  <c r="G2696" i="8"/>
  <c r="L2696" i="8" s="1"/>
  <c r="F2696" i="8"/>
  <c r="K2696" i="8" s="1"/>
  <c r="J2680" i="8"/>
  <c r="O2680" i="8" s="1"/>
  <c r="I2680" i="8"/>
  <c r="N2680" i="8" s="1"/>
  <c r="H2680" i="8"/>
  <c r="M2680" i="8" s="1"/>
  <c r="F2680" i="8"/>
  <c r="K2680" i="8" s="1"/>
  <c r="G2680" i="8"/>
  <c r="L2680" i="8" s="1"/>
  <c r="J2656" i="8"/>
  <c r="O2656" i="8" s="1"/>
  <c r="I2656" i="8"/>
  <c r="N2656" i="8" s="1"/>
  <c r="H2656" i="8"/>
  <c r="M2656" i="8" s="1"/>
  <c r="G2656" i="8"/>
  <c r="L2656" i="8" s="1"/>
  <c r="F2656" i="8"/>
  <c r="K2656" i="8" s="1"/>
  <c r="J2637" i="8"/>
  <c r="O2637" i="8" s="1"/>
  <c r="F2637" i="8"/>
  <c r="K2637" i="8" s="1"/>
  <c r="I2637" i="8"/>
  <c r="N2637" i="8" s="1"/>
  <c r="H2637" i="8"/>
  <c r="M2637" i="8" s="1"/>
  <c r="G2637" i="8"/>
  <c r="L2637" i="8" s="1"/>
  <c r="I2618" i="8"/>
  <c r="N2618" i="8" s="1"/>
  <c r="J2618" i="8"/>
  <c r="O2618" i="8" s="1"/>
  <c r="F2618" i="8"/>
  <c r="K2618" i="8" s="1"/>
  <c r="G2618" i="8"/>
  <c r="L2618" i="8" s="1"/>
  <c r="H2618" i="8"/>
  <c r="M2618" i="8" s="1"/>
  <c r="I2598" i="8"/>
  <c r="N2598" i="8" s="1"/>
  <c r="J2598" i="8"/>
  <c r="O2598" i="8" s="1"/>
  <c r="H2598" i="8"/>
  <c r="M2598" i="8" s="1"/>
  <c r="G2598" i="8"/>
  <c r="L2598" i="8" s="1"/>
  <c r="F2598" i="8"/>
  <c r="K2598" i="8" s="1"/>
  <c r="J2580" i="8"/>
  <c r="O2580" i="8" s="1"/>
  <c r="I2580" i="8"/>
  <c r="N2580" i="8" s="1"/>
  <c r="H2580" i="8"/>
  <c r="M2580" i="8" s="1"/>
  <c r="G2580" i="8"/>
  <c r="L2580" i="8" s="1"/>
  <c r="F2580" i="8"/>
  <c r="K2580" i="8" s="1"/>
  <c r="I2560" i="8"/>
  <c r="N2560" i="8" s="1"/>
  <c r="H2560" i="8"/>
  <c r="M2560" i="8" s="1"/>
  <c r="G2560" i="8"/>
  <c r="L2560" i="8" s="1"/>
  <c r="F2560" i="8"/>
  <c r="K2560" i="8" s="1"/>
  <c r="J2560" i="8"/>
  <c r="O2560" i="8" s="1"/>
  <c r="J2537" i="8"/>
  <c r="O2537" i="8" s="1"/>
  <c r="F2537" i="8"/>
  <c r="K2537" i="8" s="1"/>
  <c r="I2537" i="8"/>
  <c r="N2537" i="8" s="1"/>
  <c r="H2537" i="8"/>
  <c r="M2537" i="8" s="1"/>
  <c r="G2537" i="8"/>
  <c r="L2537" i="8" s="1"/>
  <c r="G2520" i="8"/>
  <c r="L2520" i="8" s="1"/>
  <c r="H2520" i="8"/>
  <c r="M2520" i="8" s="1"/>
  <c r="J2520" i="8"/>
  <c r="O2520" i="8" s="1"/>
  <c r="F2520" i="8"/>
  <c r="K2520" i="8" s="1"/>
  <c r="I2520" i="8"/>
  <c r="N2520" i="8" s="1"/>
  <c r="I2498" i="8"/>
  <c r="N2498" i="8" s="1"/>
  <c r="J2498" i="8"/>
  <c r="O2498" i="8" s="1"/>
  <c r="H2498" i="8"/>
  <c r="M2498" i="8" s="1"/>
  <c r="G2498" i="8"/>
  <c r="L2498" i="8" s="1"/>
  <c r="F2498" i="8"/>
  <c r="K2498" i="8" s="1"/>
  <c r="J2477" i="8"/>
  <c r="O2477" i="8" s="1"/>
  <c r="F2477" i="8"/>
  <c r="K2477" i="8" s="1"/>
  <c r="I2477" i="8"/>
  <c r="N2477" i="8" s="1"/>
  <c r="H2477" i="8"/>
  <c r="M2477" i="8" s="1"/>
  <c r="G2477" i="8"/>
  <c r="L2477" i="8" s="1"/>
  <c r="J2457" i="8"/>
  <c r="O2457" i="8" s="1"/>
  <c r="F2457" i="8"/>
  <c r="K2457" i="8" s="1"/>
  <c r="G2457" i="8"/>
  <c r="L2457" i="8" s="1"/>
  <c r="I2457" i="8"/>
  <c r="N2457" i="8" s="1"/>
  <c r="H2457" i="8"/>
  <c r="M2457" i="8" s="1"/>
  <c r="J2440" i="8"/>
  <c r="O2440" i="8" s="1"/>
  <c r="I2440" i="8"/>
  <c r="N2440" i="8" s="1"/>
  <c r="H2440" i="8"/>
  <c r="M2440" i="8" s="1"/>
  <c r="G2440" i="8"/>
  <c r="L2440" i="8" s="1"/>
  <c r="F2440" i="8"/>
  <c r="K2440" i="8" s="1"/>
  <c r="F2419" i="8"/>
  <c r="K2419" i="8" s="1"/>
  <c r="H2419" i="8"/>
  <c r="M2419" i="8" s="1"/>
  <c r="J2419" i="8"/>
  <c r="O2419" i="8" s="1"/>
  <c r="I2419" i="8"/>
  <c r="N2419" i="8" s="1"/>
  <c r="G2419" i="8"/>
  <c r="L2419" i="8" s="1"/>
  <c r="J2397" i="8"/>
  <c r="O2397" i="8" s="1"/>
  <c r="F2397" i="8"/>
  <c r="K2397" i="8" s="1"/>
  <c r="I2397" i="8"/>
  <c r="N2397" i="8" s="1"/>
  <c r="H2397" i="8"/>
  <c r="M2397" i="8" s="1"/>
  <c r="G2397" i="8"/>
  <c r="L2397" i="8" s="1"/>
  <c r="G2380" i="8"/>
  <c r="L2380" i="8" s="1"/>
  <c r="J2380" i="8"/>
  <c r="O2380" i="8" s="1"/>
  <c r="I2380" i="8"/>
  <c r="N2380" i="8" s="1"/>
  <c r="F2380" i="8"/>
  <c r="K2380" i="8" s="1"/>
  <c r="H2380" i="8"/>
  <c r="M2380" i="8" s="1"/>
  <c r="J2356" i="8"/>
  <c r="O2356" i="8" s="1"/>
  <c r="I2356" i="8"/>
  <c r="N2356" i="8" s="1"/>
  <c r="H2356" i="8"/>
  <c r="M2356" i="8" s="1"/>
  <c r="G2356" i="8"/>
  <c r="L2356" i="8" s="1"/>
  <c r="F2356" i="8"/>
  <c r="K2356" i="8" s="1"/>
  <c r="I2338" i="8"/>
  <c r="N2338" i="8" s="1"/>
  <c r="J2338" i="8"/>
  <c r="O2338" i="8" s="1"/>
  <c r="H2338" i="8"/>
  <c r="M2338" i="8" s="1"/>
  <c r="G2338" i="8"/>
  <c r="L2338" i="8" s="1"/>
  <c r="F2338" i="8"/>
  <c r="K2338" i="8" s="1"/>
  <c r="F2317" i="8"/>
  <c r="K2317" i="8" s="1"/>
  <c r="G2317" i="8"/>
  <c r="L2317" i="8" s="1"/>
  <c r="H2317" i="8"/>
  <c r="M2317" i="8" s="1"/>
  <c r="J2317" i="8"/>
  <c r="O2317" i="8" s="1"/>
  <c r="I2317" i="8"/>
  <c r="N2317" i="8" s="1"/>
  <c r="I2298" i="8"/>
  <c r="N2298" i="8" s="1"/>
  <c r="J2298" i="8"/>
  <c r="O2298" i="8" s="1"/>
  <c r="H2298" i="8"/>
  <c r="M2298" i="8" s="1"/>
  <c r="G2298" i="8"/>
  <c r="L2298" i="8" s="1"/>
  <c r="F2298" i="8"/>
  <c r="K2298" i="8" s="1"/>
  <c r="J2279" i="8"/>
  <c r="O2279" i="8" s="1"/>
  <c r="F2279" i="8"/>
  <c r="K2279" i="8" s="1"/>
  <c r="I2279" i="8"/>
  <c r="N2279" i="8" s="1"/>
  <c r="H2279" i="8"/>
  <c r="M2279" i="8" s="1"/>
  <c r="G2279" i="8"/>
  <c r="L2279" i="8" s="1"/>
  <c r="J2258" i="8"/>
  <c r="O2258" i="8" s="1"/>
  <c r="I2258" i="8"/>
  <c r="N2258" i="8" s="1"/>
  <c r="H2258" i="8"/>
  <c r="M2258" i="8" s="1"/>
  <c r="G2258" i="8"/>
  <c r="L2258" i="8" s="1"/>
  <c r="F2258" i="8"/>
  <c r="K2258" i="8" s="1"/>
  <c r="I2240" i="8"/>
  <c r="N2240" i="8" s="1"/>
  <c r="J2240" i="8"/>
  <c r="O2240" i="8" s="1"/>
  <c r="G2240" i="8"/>
  <c r="L2240" i="8" s="1"/>
  <c r="F2240" i="8"/>
  <c r="K2240" i="8" s="1"/>
  <c r="H2240" i="8"/>
  <c r="M2240" i="8" s="1"/>
  <c r="J2218" i="8"/>
  <c r="O2218" i="8" s="1"/>
  <c r="I2218" i="8"/>
  <c r="N2218" i="8" s="1"/>
  <c r="H2218" i="8"/>
  <c r="M2218" i="8" s="1"/>
  <c r="G2218" i="8"/>
  <c r="L2218" i="8" s="1"/>
  <c r="F2218" i="8"/>
  <c r="K2218" i="8" s="1"/>
  <c r="J2198" i="8"/>
  <c r="O2198" i="8" s="1"/>
  <c r="I2198" i="8"/>
  <c r="N2198" i="8" s="1"/>
  <c r="H2198" i="8"/>
  <c r="M2198" i="8" s="1"/>
  <c r="G2198" i="8"/>
  <c r="L2198" i="8" s="1"/>
  <c r="F2198" i="8"/>
  <c r="K2198" i="8" s="1"/>
  <c r="J2178" i="8"/>
  <c r="O2178" i="8" s="1"/>
  <c r="I2178" i="8"/>
  <c r="N2178" i="8" s="1"/>
  <c r="H2178" i="8"/>
  <c r="M2178" i="8" s="1"/>
  <c r="G2178" i="8"/>
  <c r="L2178" i="8" s="1"/>
  <c r="F2178" i="8"/>
  <c r="K2178" i="8" s="1"/>
  <c r="J2158" i="8"/>
  <c r="O2158" i="8" s="1"/>
  <c r="I2158" i="8"/>
  <c r="N2158" i="8" s="1"/>
  <c r="H2158" i="8"/>
  <c r="M2158" i="8" s="1"/>
  <c r="G2158" i="8"/>
  <c r="L2158" i="8" s="1"/>
  <c r="F2158" i="8"/>
  <c r="K2158" i="8" s="1"/>
  <c r="J2138" i="8"/>
  <c r="O2138" i="8" s="1"/>
  <c r="I2138" i="8"/>
  <c r="N2138" i="8" s="1"/>
  <c r="H2138" i="8"/>
  <c r="M2138" i="8" s="1"/>
  <c r="G2138" i="8"/>
  <c r="L2138" i="8" s="1"/>
  <c r="F2138" i="8"/>
  <c r="K2138" i="8" s="1"/>
  <c r="J2118" i="8"/>
  <c r="O2118" i="8" s="1"/>
  <c r="I2118" i="8"/>
  <c r="N2118" i="8" s="1"/>
  <c r="H2118" i="8"/>
  <c r="M2118" i="8" s="1"/>
  <c r="G2118" i="8"/>
  <c r="L2118" i="8" s="1"/>
  <c r="F2118" i="8"/>
  <c r="K2118" i="8" s="1"/>
  <c r="J2098" i="8"/>
  <c r="O2098" i="8" s="1"/>
  <c r="I2098" i="8"/>
  <c r="N2098" i="8" s="1"/>
  <c r="H2098" i="8"/>
  <c r="M2098" i="8" s="1"/>
  <c r="G2098" i="8"/>
  <c r="L2098" i="8" s="1"/>
  <c r="F2098" i="8"/>
  <c r="K2098" i="8" s="1"/>
  <c r="J2077" i="8"/>
  <c r="O2077" i="8" s="1"/>
  <c r="I2077" i="8"/>
  <c r="N2077" i="8" s="1"/>
  <c r="H2077" i="8"/>
  <c r="M2077" i="8" s="1"/>
  <c r="G2077" i="8"/>
  <c r="L2077" i="8" s="1"/>
  <c r="F2077" i="8"/>
  <c r="K2077" i="8" s="1"/>
  <c r="J2058" i="8"/>
  <c r="O2058" i="8" s="1"/>
  <c r="I2058" i="8"/>
  <c r="N2058" i="8" s="1"/>
  <c r="H2058" i="8"/>
  <c r="M2058" i="8" s="1"/>
  <c r="G2058" i="8"/>
  <c r="L2058" i="8" s="1"/>
  <c r="F2058" i="8"/>
  <c r="K2058" i="8" s="1"/>
  <c r="J2038" i="8"/>
  <c r="O2038" i="8" s="1"/>
  <c r="I2038" i="8"/>
  <c r="N2038" i="8" s="1"/>
  <c r="H2038" i="8"/>
  <c r="M2038" i="8" s="1"/>
  <c r="G2038" i="8"/>
  <c r="L2038" i="8" s="1"/>
  <c r="F2038" i="8"/>
  <c r="K2038" i="8" s="1"/>
  <c r="J2018" i="8"/>
  <c r="O2018" i="8" s="1"/>
  <c r="I2018" i="8"/>
  <c r="N2018" i="8" s="1"/>
  <c r="H2018" i="8"/>
  <c r="M2018" i="8" s="1"/>
  <c r="G2018" i="8"/>
  <c r="L2018" i="8" s="1"/>
  <c r="F2018" i="8"/>
  <c r="K2018" i="8" s="1"/>
  <c r="I2000" i="8"/>
  <c r="N2000" i="8" s="1"/>
  <c r="G2000" i="8"/>
  <c r="L2000" i="8" s="1"/>
  <c r="F2000" i="8"/>
  <c r="K2000" i="8" s="1"/>
  <c r="H2000" i="8"/>
  <c r="M2000" i="8" s="1"/>
  <c r="J2000" i="8"/>
  <c r="O2000" i="8" s="1"/>
  <c r="J1978" i="8"/>
  <c r="O1978" i="8" s="1"/>
  <c r="I1978" i="8"/>
  <c r="N1978" i="8" s="1"/>
  <c r="H1978" i="8"/>
  <c r="M1978" i="8" s="1"/>
  <c r="G1978" i="8"/>
  <c r="L1978" i="8" s="1"/>
  <c r="F1978" i="8"/>
  <c r="K1978" i="8" s="1"/>
  <c r="J1958" i="8"/>
  <c r="O1958" i="8" s="1"/>
  <c r="I1958" i="8"/>
  <c r="N1958" i="8" s="1"/>
  <c r="H1958" i="8"/>
  <c r="M1958" i="8" s="1"/>
  <c r="G1958" i="8"/>
  <c r="L1958" i="8" s="1"/>
  <c r="F1958" i="8"/>
  <c r="K1958" i="8" s="1"/>
  <c r="J1939" i="8"/>
  <c r="O1939" i="8" s="1"/>
  <c r="F1939" i="8"/>
  <c r="K1939" i="8" s="1"/>
  <c r="I1939" i="8"/>
  <c r="N1939" i="8" s="1"/>
  <c r="H1939" i="8"/>
  <c r="M1939" i="8" s="1"/>
  <c r="G1939" i="8"/>
  <c r="L1939" i="8" s="1"/>
  <c r="J1917" i="8"/>
  <c r="O1917" i="8" s="1"/>
  <c r="I1917" i="8"/>
  <c r="N1917" i="8" s="1"/>
  <c r="H1917" i="8"/>
  <c r="M1917" i="8" s="1"/>
  <c r="G1917" i="8"/>
  <c r="L1917" i="8" s="1"/>
  <c r="F1917" i="8"/>
  <c r="K1917" i="8" s="1"/>
  <c r="J1898" i="8"/>
  <c r="O1898" i="8" s="1"/>
  <c r="I1898" i="8"/>
  <c r="N1898" i="8" s="1"/>
  <c r="H1898" i="8"/>
  <c r="M1898" i="8" s="1"/>
  <c r="G1898" i="8"/>
  <c r="L1898" i="8" s="1"/>
  <c r="F1898" i="8"/>
  <c r="K1898" i="8" s="1"/>
  <c r="J1878" i="8"/>
  <c r="O1878" i="8" s="1"/>
  <c r="I1878" i="8"/>
  <c r="N1878" i="8" s="1"/>
  <c r="H1878" i="8"/>
  <c r="M1878" i="8" s="1"/>
  <c r="G1878" i="8"/>
  <c r="L1878" i="8" s="1"/>
  <c r="F1878" i="8"/>
  <c r="K1878" i="8" s="1"/>
  <c r="G1856" i="8"/>
  <c r="L1856" i="8" s="1"/>
  <c r="F1856" i="8"/>
  <c r="K1856" i="8" s="1"/>
  <c r="I1856" i="8"/>
  <c r="N1856" i="8" s="1"/>
  <c r="H1856" i="8"/>
  <c r="M1856" i="8" s="1"/>
  <c r="J1856" i="8"/>
  <c r="O1856" i="8" s="1"/>
  <c r="J1839" i="8"/>
  <c r="O1839" i="8" s="1"/>
  <c r="F1839" i="8"/>
  <c r="K1839" i="8" s="1"/>
  <c r="I1839" i="8"/>
  <c r="N1839" i="8" s="1"/>
  <c r="H1839" i="8"/>
  <c r="M1839" i="8" s="1"/>
  <c r="G1839" i="8"/>
  <c r="L1839" i="8" s="1"/>
  <c r="J1818" i="8"/>
  <c r="O1818" i="8" s="1"/>
  <c r="I1818" i="8"/>
  <c r="N1818" i="8" s="1"/>
  <c r="H1818" i="8"/>
  <c r="M1818" i="8" s="1"/>
  <c r="G1818" i="8"/>
  <c r="L1818" i="8" s="1"/>
  <c r="F1818" i="8"/>
  <c r="K1818" i="8" s="1"/>
  <c r="J1799" i="8"/>
  <c r="O1799" i="8" s="1"/>
  <c r="F1799" i="8"/>
  <c r="K1799" i="8" s="1"/>
  <c r="G1799" i="8"/>
  <c r="L1799" i="8" s="1"/>
  <c r="I1799" i="8"/>
  <c r="N1799" i="8" s="1"/>
  <c r="H1799" i="8"/>
  <c r="M1799" i="8" s="1"/>
  <c r="J1779" i="8"/>
  <c r="O1779" i="8" s="1"/>
  <c r="F1779" i="8"/>
  <c r="K1779" i="8" s="1"/>
  <c r="I1779" i="8"/>
  <c r="N1779" i="8" s="1"/>
  <c r="H1779" i="8"/>
  <c r="M1779" i="8" s="1"/>
  <c r="G1779" i="8"/>
  <c r="L1779" i="8" s="1"/>
  <c r="J1759" i="8"/>
  <c r="O1759" i="8" s="1"/>
  <c r="F1759" i="8"/>
  <c r="K1759" i="8" s="1"/>
  <c r="I1759" i="8"/>
  <c r="N1759" i="8" s="1"/>
  <c r="H1759" i="8"/>
  <c r="M1759" i="8" s="1"/>
  <c r="G1759" i="8"/>
  <c r="L1759" i="8" s="1"/>
  <c r="J1738" i="8"/>
  <c r="O1738" i="8" s="1"/>
  <c r="I1738" i="8"/>
  <c r="N1738" i="8" s="1"/>
  <c r="H1738" i="8"/>
  <c r="M1738" i="8" s="1"/>
  <c r="G1738" i="8"/>
  <c r="L1738" i="8" s="1"/>
  <c r="F1738" i="8"/>
  <c r="K1738" i="8" s="1"/>
  <c r="J1717" i="8"/>
  <c r="O1717" i="8" s="1"/>
  <c r="I1717" i="8"/>
  <c r="N1717" i="8" s="1"/>
  <c r="H1717" i="8"/>
  <c r="M1717" i="8" s="1"/>
  <c r="G1717" i="8"/>
  <c r="L1717" i="8" s="1"/>
  <c r="F1717" i="8"/>
  <c r="K1717" i="8" s="1"/>
  <c r="J1697" i="8"/>
  <c r="O1697" i="8" s="1"/>
  <c r="I1697" i="8"/>
  <c r="N1697" i="8" s="1"/>
  <c r="H1697" i="8"/>
  <c r="M1697" i="8" s="1"/>
  <c r="G1697" i="8"/>
  <c r="L1697" i="8" s="1"/>
  <c r="F1697" i="8"/>
  <c r="K1697" i="8" s="1"/>
  <c r="J1679" i="8"/>
  <c r="O1679" i="8" s="1"/>
  <c r="F1679" i="8"/>
  <c r="K1679" i="8" s="1"/>
  <c r="G1679" i="8"/>
  <c r="L1679" i="8" s="1"/>
  <c r="I1679" i="8"/>
  <c r="N1679" i="8" s="1"/>
  <c r="H1679" i="8"/>
  <c r="M1679" i="8" s="1"/>
  <c r="J1657" i="8"/>
  <c r="O1657" i="8" s="1"/>
  <c r="I1657" i="8"/>
  <c r="N1657" i="8" s="1"/>
  <c r="F1657" i="8"/>
  <c r="K1657" i="8" s="1"/>
  <c r="G1657" i="8"/>
  <c r="L1657" i="8" s="1"/>
  <c r="H1657" i="8"/>
  <c r="M1657" i="8" s="1"/>
  <c r="J1639" i="8"/>
  <c r="O1639" i="8" s="1"/>
  <c r="F1639" i="8"/>
  <c r="K1639" i="8" s="1"/>
  <c r="I1639" i="8"/>
  <c r="N1639" i="8" s="1"/>
  <c r="H1639" i="8"/>
  <c r="M1639" i="8" s="1"/>
  <c r="G1639" i="8"/>
  <c r="L1639" i="8" s="1"/>
  <c r="J1617" i="8"/>
  <c r="O1617" i="8" s="1"/>
  <c r="I1617" i="8"/>
  <c r="N1617" i="8" s="1"/>
  <c r="H1617" i="8"/>
  <c r="M1617" i="8" s="1"/>
  <c r="G1617" i="8"/>
  <c r="L1617" i="8" s="1"/>
  <c r="F1617" i="8"/>
  <c r="K1617" i="8" s="1"/>
  <c r="G1596" i="8"/>
  <c r="L1596" i="8" s="1"/>
  <c r="F1596" i="8"/>
  <c r="K1596" i="8" s="1"/>
  <c r="J1596" i="8"/>
  <c r="O1596" i="8" s="1"/>
  <c r="I1596" i="8"/>
  <c r="N1596" i="8" s="1"/>
  <c r="H1596" i="8"/>
  <c r="M1596" i="8" s="1"/>
  <c r="G1576" i="8"/>
  <c r="L1576" i="8" s="1"/>
  <c r="F1576" i="8"/>
  <c r="K1576" i="8" s="1"/>
  <c r="J1576" i="8"/>
  <c r="O1576" i="8" s="1"/>
  <c r="I1576" i="8"/>
  <c r="N1576" i="8" s="1"/>
  <c r="H1576" i="8"/>
  <c r="M1576" i="8" s="1"/>
  <c r="J1559" i="8"/>
  <c r="O1559" i="8" s="1"/>
  <c r="F1559" i="8"/>
  <c r="K1559" i="8" s="1"/>
  <c r="I1559" i="8"/>
  <c r="N1559" i="8" s="1"/>
  <c r="H1559" i="8"/>
  <c r="M1559" i="8" s="1"/>
  <c r="G1559" i="8"/>
  <c r="L1559" i="8" s="1"/>
  <c r="J1537" i="8"/>
  <c r="O1537" i="8" s="1"/>
  <c r="I1537" i="8"/>
  <c r="N1537" i="8" s="1"/>
  <c r="H1537" i="8"/>
  <c r="M1537" i="8" s="1"/>
  <c r="G1537" i="8"/>
  <c r="L1537" i="8" s="1"/>
  <c r="F1537" i="8"/>
  <c r="K1537" i="8" s="1"/>
  <c r="G1516" i="8"/>
  <c r="L1516" i="8" s="1"/>
  <c r="F1516" i="8"/>
  <c r="K1516" i="8" s="1"/>
  <c r="J1516" i="8"/>
  <c r="O1516" i="8" s="1"/>
  <c r="I1516" i="8"/>
  <c r="N1516" i="8" s="1"/>
  <c r="H1516" i="8"/>
  <c r="M1516" i="8" s="1"/>
  <c r="G1498" i="8"/>
  <c r="L1498" i="8" s="1"/>
  <c r="J1498" i="8"/>
  <c r="O1498" i="8" s="1"/>
  <c r="I1498" i="8"/>
  <c r="N1498" i="8" s="1"/>
  <c r="H1498" i="8"/>
  <c r="M1498" i="8" s="1"/>
  <c r="F1498" i="8"/>
  <c r="K1498" i="8" s="1"/>
  <c r="G1478" i="8"/>
  <c r="L1478" i="8" s="1"/>
  <c r="H1478" i="8"/>
  <c r="M1478" i="8" s="1"/>
  <c r="F1478" i="8"/>
  <c r="K1478" i="8" s="1"/>
  <c r="J1478" i="8"/>
  <c r="O1478" i="8" s="1"/>
  <c r="I1478" i="8"/>
  <c r="N1478" i="8" s="1"/>
  <c r="I1457" i="8"/>
  <c r="N1457" i="8" s="1"/>
  <c r="J1457" i="8"/>
  <c r="O1457" i="8" s="1"/>
  <c r="H1457" i="8"/>
  <c r="M1457" i="8" s="1"/>
  <c r="G1457" i="8"/>
  <c r="L1457" i="8" s="1"/>
  <c r="F1457" i="8"/>
  <c r="K1457" i="8" s="1"/>
  <c r="J1439" i="8"/>
  <c r="O1439" i="8" s="1"/>
  <c r="F1439" i="8"/>
  <c r="K1439" i="8" s="1"/>
  <c r="I1439" i="8"/>
  <c r="N1439" i="8" s="1"/>
  <c r="H1439" i="8"/>
  <c r="M1439" i="8" s="1"/>
  <c r="G1439" i="8"/>
  <c r="L1439" i="8" s="1"/>
  <c r="J1419" i="8"/>
  <c r="O1419" i="8" s="1"/>
  <c r="F1419" i="8"/>
  <c r="K1419" i="8" s="1"/>
  <c r="H1419" i="8"/>
  <c r="M1419" i="8" s="1"/>
  <c r="G1419" i="8"/>
  <c r="L1419" i="8" s="1"/>
  <c r="I1419" i="8"/>
  <c r="N1419" i="8" s="1"/>
  <c r="G1398" i="8"/>
  <c r="L1398" i="8" s="1"/>
  <c r="J1398" i="8"/>
  <c r="O1398" i="8" s="1"/>
  <c r="I1398" i="8"/>
  <c r="N1398" i="8" s="1"/>
  <c r="H1398" i="8"/>
  <c r="M1398" i="8" s="1"/>
  <c r="F1398" i="8"/>
  <c r="K1398" i="8" s="1"/>
  <c r="H1376" i="8"/>
  <c r="M1376" i="8" s="1"/>
  <c r="J1376" i="8"/>
  <c r="O1376" i="8" s="1"/>
  <c r="I1376" i="8"/>
  <c r="N1376" i="8" s="1"/>
  <c r="F1376" i="8"/>
  <c r="K1376" i="8" s="1"/>
  <c r="G1376" i="8"/>
  <c r="L1376" i="8" s="1"/>
  <c r="G1358" i="8"/>
  <c r="L1358" i="8" s="1"/>
  <c r="J1358" i="8"/>
  <c r="O1358" i="8" s="1"/>
  <c r="I1358" i="8"/>
  <c r="N1358" i="8" s="1"/>
  <c r="H1358" i="8"/>
  <c r="M1358" i="8" s="1"/>
  <c r="F1358" i="8"/>
  <c r="K1358" i="8" s="1"/>
  <c r="J1339" i="8"/>
  <c r="O1339" i="8" s="1"/>
  <c r="F1339" i="8"/>
  <c r="K1339" i="8" s="1"/>
  <c r="H1339" i="8"/>
  <c r="M1339" i="8" s="1"/>
  <c r="I1339" i="8"/>
  <c r="N1339" i="8" s="1"/>
  <c r="G1339" i="8"/>
  <c r="L1339" i="8" s="1"/>
  <c r="J1316" i="8"/>
  <c r="O1316" i="8" s="1"/>
  <c r="F1316" i="8"/>
  <c r="K1316" i="8" s="1"/>
  <c r="I1316" i="8"/>
  <c r="N1316" i="8" s="1"/>
  <c r="H1316" i="8"/>
  <c r="M1316" i="8" s="1"/>
  <c r="G1316" i="8"/>
  <c r="L1316" i="8" s="1"/>
  <c r="J1299" i="8"/>
  <c r="O1299" i="8" s="1"/>
  <c r="F1299" i="8"/>
  <c r="K1299" i="8" s="1"/>
  <c r="I1299" i="8"/>
  <c r="N1299" i="8" s="1"/>
  <c r="H1299" i="8"/>
  <c r="M1299" i="8" s="1"/>
  <c r="G1299" i="8"/>
  <c r="L1299" i="8" s="1"/>
  <c r="J1277" i="8"/>
  <c r="O1277" i="8" s="1"/>
  <c r="I1277" i="8"/>
  <c r="N1277" i="8" s="1"/>
  <c r="H1277" i="8"/>
  <c r="M1277" i="8" s="1"/>
  <c r="G1277" i="8"/>
  <c r="L1277" i="8" s="1"/>
  <c r="F1277" i="8"/>
  <c r="K1277" i="8" s="1"/>
  <c r="J1259" i="8"/>
  <c r="O1259" i="8" s="1"/>
  <c r="F1259" i="8"/>
  <c r="K1259" i="8" s="1"/>
  <c r="H1259" i="8"/>
  <c r="M1259" i="8" s="1"/>
  <c r="G1259" i="8"/>
  <c r="L1259" i="8" s="1"/>
  <c r="I1259" i="8"/>
  <c r="N1259" i="8" s="1"/>
  <c r="G1237" i="8"/>
  <c r="L1237" i="8" s="1"/>
  <c r="H1237" i="8"/>
  <c r="M1237" i="8" s="1"/>
  <c r="J1237" i="8"/>
  <c r="O1237" i="8" s="1"/>
  <c r="I1237" i="8"/>
  <c r="N1237" i="8" s="1"/>
  <c r="F1237" i="8"/>
  <c r="K1237" i="8" s="1"/>
  <c r="I1220" i="8"/>
  <c r="N1220" i="8" s="1"/>
  <c r="J1220" i="8"/>
  <c r="O1220" i="8" s="1"/>
  <c r="F1220" i="8"/>
  <c r="K1220" i="8" s="1"/>
  <c r="H1220" i="8"/>
  <c r="M1220" i="8" s="1"/>
  <c r="G1220" i="8"/>
  <c r="L1220" i="8" s="1"/>
  <c r="J1196" i="8"/>
  <c r="O1196" i="8" s="1"/>
  <c r="I1196" i="8"/>
  <c r="N1196" i="8" s="1"/>
  <c r="H1196" i="8"/>
  <c r="M1196" i="8" s="1"/>
  <c r="G1196" i="8"/>
  <c r="L1196" i="8" s="1"/>
  <c r="F1196" i="8"/>
  <c r="K1196" i="8" s="1"/>
  <c r="J1178" i="8"/>
  <c r="O1178" i="8" s="1"/>
  <c r="F1178" i="8"/>
  <c r="K1178" i="8" s="1"/>
  <c r="I1178" i="8"/>
  <c r="N1178" i="8" s="1"/>
  <c r="H1178" i="8"/>
  <c r="M1178" i="8" s="1"/>
  <c r="G1178" i="8"/>
  <c r="L1178" i="8" s="1"/>
  <c r="J1158" i="8"/>
  <c r="O1158" i="8" s="1"/>
  <c r="F1158" i="8"/>
  <c r="K1158" i="8" s="1"/>
  <c r="G1158" i="8"/>
  <c r="L1158" i="8" s="1"/>
  <c r="H1158" i="8"/>
  <c r="M1158" i="8" s="1"/>
  <c r="I1158" i="8"/>
  <c r="N1158" i="8" s="1"/>
  <c r="J1138" i="8"/>
  <c r="O1138" i="8" s="1"/>
  <c r="F1138" i="8"/>
  <c r="K1138" i="8" s="1"/>
  <c r="I1138" i="8"/>
  <c r="N1138" i="8" s="1"/>
  <c r="H1138" i="8"/>
  <c r="M1138" i="8" s="1"/>
  <c r="G1138" i="8"/>
  <c r="L1138" i="8" s="1"/>
  <c r="I1119" i="8"/>
  <c r="N1119" i="8" s="1"/>
  <c r="J1119" i="8"/>
  <c r="O1119" i="8" s="1"/>
  <c r="F1119" i="8"/>
  <c r="K1119" i="8" s="1"/>
  <c r="H1119" i="8"/>
  <c r="M1119" i="8" s="1"/>
  <c r="G1119" i="8"/>
  <c r="L1119" i="8" s="1"/>
  <c r="J1100" i="8"/>
  <c r="O1100" i="8" s="1"/>
  <c r="H1100" i="8"/>
  <c r="M1100" i="8" s="1"/>
  <c r="I1100" i="8"/>
  <c r="N1100" i="8" s="1"/>
  <c r="G1100" i="8"/>
  <c r="L1100" i="8" s="1"/>
  <c r="F1100" i="8"/>
  <c r="K1100" i="8" s="1"/>
  <c r="J1076" i="8"/>
  <c r="O1076" i="8" s="1"/>
  <c r="I1076" i="8"/>
  <c r="N1076" i="8" s="1"/>
  <c r="H1076" i="8"/>
  <c r="M1076" i="8" s="1"/>
  <c r="G1076" i="8"/>
  <c r="L1076" i="8" s="1"/>
  <c r="F1076" i="8"/>
  <c r="K1076" i="8" s="1"/>
  <c r="J1058" i="8"/>
  <c r="O1058" i="8" s="1"/>
  <c r="F1058" i="8"/>
  <c r="K1058" i="8" s="1"/>
  <c r="H1058" i="8"/>
  <c r="M1058" i="8" s="1"/>
  <c r="I1058" i="8"/>
  <c r="N1058" i="8" s="1"/>
  <c r="G1058" i="8"/>
  <c r="L1058" i="8" s="1"/>
  <c r="J1038" i="8"/>
  <c r="O1038" i="8" s="1"/>
  <c r="F1038" i="8"/>
  <c r="K1038" i="8" s="1"/>
  <c r="I1038" i="8"/>
  <c r="N1038" i="8" s="1"/>
  <c r="H1038" i="8"/>
  <c r="M1038" i="8" s="1"/>
  <c r="G1038" i="8"/>
  <c r="L1038" i="8" s="1"/>
  <c r="J1016" i="8"/>
  <c r="O1016" i="8" s="1"/>
  <c r="I1016" i="8"/>
  <c r="N1016" i="8" s="1"/>
  <c r="H1016" i="8"/>
  <c r="M1016" i="8" s="1"/>
  <c r="G1016" i="8"/>
  <c r="L1016" i="8" s="1"/>
  <c r="F1016" i="8"/>
  <c r="K1016" i="8" s="1"/>
  <c r="I999" i="8"/>
  <c r="N999" i="8" s="1"/>
  <c r="G999" i="8"/>
  <c r="L999" i="8" s="1"/>
  <c r="F999" i="8"/>
  <c r="K999" i="8" s="1"/>
  <c r="J999" i="8"/>
  <c r="O999" i="8" s="1"/>
  <c r="H999" i="8"/>
  <c r="M999" i="8" s="1"/>
  <c r="J977" i="8"/>
  <c r="O977" i="8" s="1"/>
  <c r="I977" i="8"/>
  <c r="N977" i="8" s="1"/>
  <c r="H977" i="8"/>
  <c r="M977" i="8" s="1"/>
  <c r="G977" i="8"/>
  <c r="L977" i="8" s="1"/>
  <c r="F977" i="8"/>
  <c r="K977" i="8" s="1"/>
  <c r="I959" i="8"/>
  <c r="N959" i="8" s="1"/>
  <c r="H959" i="8"/>
  <c r="M959" i="8" s="1"/>
  <c r="F959" i="8"/>
  <c r="K959" i="8" s="1"/>
  <c r="J959" i="8"/>
  <c r="O959" i="8" s="1"/>
  <c r="G959" i="8"/>
  <c r="L959" i="8" s="1"/>
  <c r="J938" i="8"/>
  <c r="O938" i="8" s="1"/>
  <c r="F938" i="8"/>
  <c r="K938" i="8" s="1"/>
  <c r="G938" i="8"/>
  <c r="L938" i="8" s="1"/>
  <c r="I938" i="8"/>
  <c r="N938" i="8" s="1"/>
  <c r="H938" i="8"/>
  <c r="M938" i="8" s="1"/>
  <c r="I919" i="8"/>
  <c r="N919" i="8" s="1"/>
  <c r="J919" i="8"/>
  <c r="O919" i="8" s="1"/>
  <c r="H919" i="8"/>
  <c r="M919" i="8" s="1"/>
  <c r="G919" i="8"/>
  <c r="L919" i="8" s="1"/>
  <c r="F919" i="8"/>
  <c r="K919" i="8" s="1"/>
  <c r="J898" i="8"/>
  <c r="O898" i="8" s="1"/>
  <c r="F898" i="8"/>
  <c r="K898" i="8" s="1"/>
  <c r="G898" i="8"/>
  <c r="L898" i="8" s="1"/>
  <c r="I898" i="8"/>
  <c r="N898" i="8" s="1"/>
  <c r="H898" i="8"/>
  <c r="M898" i="8" s="1"/>
  <c r="I879" i="8"/>
  <c r="N879" i="8" s="1"/>
  <c r="J879" i="8"/>
  <c r="O879" i="8" s="1"/>
  <c r="H879" i="8"/>
  <c r="M879" i="8" s="1"/>
  <c r="F879" i="8"/>
  <c r="K879" i="8" s="1"/>
  <c r="G879" i="8"/>
  <c r="L879" i="8" s="1"/>
  <c r="J858" i="8"/>
  <c r="O858" i="8" s="1"/>
  <c r="F858" i="8"/>
  <c r="K858" i="8" s="1"/>
  <c r="G858" i="8"/>
  <c r="L858" i="8" s="1"/>
  <c r="I858" i="8"/>
  <c r="N858" i="8" s="1"/>
  <c r="H858" i="8"/>
  <c r="M858" i="8" s="1"/>
  <c r="G837" i="8"/>
  <c r="L837" i="8" s="1"/>
  <c r="H837" i="8"/>
  <c r="M837" i="8" s="1"/>
  <c r="J837" i="8"/>
  <c r="O837" i="8" s="1"/>
  <c r="I837" i="8"/>
  <c r="N837" i="8" s="1"/>
  <c r="F837" i="8"/>
  <c r="K837" i="8" s="1"/>
  <c r="I819" i="8"/>
  <c r="N819" i="8" s="1"/>
  <c r="F819" i="8"/>
  <c r="K819" i="8" s="1"/>
  <c r="J819" i="8"/>
  <c r="O819" i="8" s="1"/>
  <c r="H819" i="8"/>
  <c r="M819" i="8" s="1"/>
  <c r="G819" i="8"/>
  <c r="L819" i="8" s="1"/>
  <c r="I799" i="8"/>
  <c r="N799" i="8" s="1"/>
  <c r="H799" i="8"/>
  <c r="M799" i="8" s="1"/>
  <c r="F799" i="8"/>
  <c r="K799" i="8" s="1"/>
  <c r="J799" i="8"/>
  <c r="O799" i="8" s="1"/>
  <c r="G799" i="8"/>
  <c r="L799" i="8" s="1"/>
  <c r="J780" i="8"/>
  <c r="O780" i="8" s="1"/>
  <c r="I780" i="8"/>
  <c r="N780" i="8" s="1"/>
  <c r="H780" i="8"/>
  <c r="M780" i="8" s="1"/>
  <c r="G780" i="8"/>
  <c r="L780" i="8" s="1"/>
  <c r="F780" i="8"/>
  <c r="K780" i="8" s="1"/>
  <c r="J758" i="8"/>
  <c r="O758" i="8" s="1"/>
  <c r="F758" i="8"/>
  <c r="K758" i="8" s="1"/>
  <c r="I758" i="8"/>
  <c r="N758" i="8" s="1"/>
  <c r="H758" i="8"/>
  <c r="M758" i="8" s="1"/>
  <c r="G758" i="8"/>
  <c r="L758" i="8" s="1"/>
  <c r="J736" i="8"/>
  <c r="O736" i="8" s="1"/>
  <c r="I736" i="8"/>
  <c r="N736" i="8" s="1"/>
  <c r="H736" i="8"/>
  <c r="M736" i="8" s="1"/>
  <c r="G736" i="8"/>
  <c r="L736" i="8" s="1"/>
  <c r="F736" i="8"/>
  <c r="K736" i="8" s="1"/>
  <c r="I719" i="8"/>
  <c r="N719" i="8" s="1"/>
  <c r="H719" i="8"/>
  <c r="M719" i="8" s="1"/>
  <c r="F719" i="8"/>
  <c r="K719" i="8" s="1"/>
  <c r="J719" i="8"/>
  <c r="O719" i="8" s="1"/>
  <c r="G719" i="8"/>
  <c r="L719" i="8" s="1"/>
  <c r="G697" i="8"/>
  <c r="L697" i="8" s="1"/>
  <c r="J697" i="8"/>
  <c r="O697" i="8" s="1"/>
  <c r="F697" i="8"/>
  <c r="K697" i="8" s="1"/>
  <c r="I697" i="8"/>
  <c r="N697" i="8" s="1"/>
  <c r="H697" i="8"/>
  <c r="M697" i="8" s="1"/>
  <c r="H676" i="8"/>
  <c r="M676" i="8" s="1"/>
  <c r="J676" i="8"/>
  <c r="O676" i="8" s="1"/>
  <c r="I676" i="8"/>
  <c r="N676" i="8" s="1"/>
  <c r="G676" i="8"/>
  <c r="L676" i="8" s="1"/>
  <c r="F676" i="8"/>
  <c r="K676" i="8" s="1"/>
  <c r="J656" i="8"/>
  <c r="O656" i="8" s="1"/>
  <c r="I656" i="8"/>
  <c r="N656" i="8" s="1"/>
  <c r="H656" i="8"/>
  <c r="M656" i="8" s="1"/>
  <c r="F656" i="8"/>
  <c r="K656" i="8" s="1"/>
  <c r="G656" i="8"/>
  <c r="L656" i="8" s="1"/>
  <c r="J638" i="8"/>
  <c r="O638" i="8" s="1"/>
  <c r="F638" i="8"/>
  <c r="K638" i="8" s="1"/>
  <c r="G638" i="8"/>
  <c r="L638" i="8" s="1"/>
  <c r="I638" i="8"/>
  <c r="N638" i="8" s="1"/>
  <c r="H638" i="8"/>
  <c r="M638" i="8" s="1"/>
  <c r="J618" i="8"/>
  <c r="O618" i="8" s="1"/>
  <c r="F618" i="8"/>
  <c r="K618" i="8" s="1"/>
  <c r="I618" i="8"/>
  <c r="N618" i="8" s="1"/>
  <c r="G618" i="8"/>
  <c r="L618" i="8" s="1"/>
  <c r="H618" i="8"/>
  <c r="M618" i="8" s="1"/>
  <c r="G600" i="8"/>
  <c r="L600" i="8" s="1"/>
  <c r="F600" i="8"/>
  <c r="K600" i="8" s="1"/>
  <c r="J600" i="8"/>
  <c r="O600" i="8" s="1"/>
  <c r="I600" i="8"/>
  <c r="N600" i="8" s="1"/>
  <c r="H600" i="8"/>
  <c r="M600" i="8" s="1"/>
  <c r="I579" i="8"/>
  <c r="N579" i="8" s="1"/>
  <c r="J579" i="8"/>
  <c r="O579" i="8" s="1"/>
  <c r="H579" i="8"/>
  <c r="M579" i="8" s="1"/>
  <c r="G579" i="8"/>
  <c r="L579" i="8" s="1"/>
  <c r="F579" i="8"/>
  <c r="K579" i="8" s="1"/>
  <c r="J558" i="8"/>
  <c r="O558" i="8" s="1"/>
  <c r="F558" i="8"/>
  <c r="K558" i="8" s="1"/>
  <c r="G558" i="8"/>
  <c r="L558" i="8" s="1"/>
  <c r="I558" i="8"/>
  <c r="N558" i="8" s="1"/>
  <c r="H558" i="8"/>
  <c r="M558" i="8" s="1"/>
  <c r="H535" i="8"/>
  <c r="M535" i="8" s="1"/>
  <c r="J535" i="8"/>
  <c r="O535" i="8" s="1"/>
  <c r="I535" i="8"/>
  <c r="N535" i="8" s="1"/>
  <c r="G535" i="8"/>
  <c r="L535" i="8" s="1"/>
  <c r="F535" i="8"/>
  <c r="K535" i="8" s="1"/>
  <c r="J518" i="8"/>
  <c r="O518" i="8" s="1"/>
  <c r="F518" i="8"/>
  <c r="K518" i="8" s="1"/>
  <c r="H518" i="8"/>
  <c r="M518" i="8" s="1"/>
  <c r="I518" i="8"/>
  <c r="N518" i="8" s="1"/>
  <c r="G518" i="8"/>
  <c r="L518" i="8" s="1"/>
  <c r="J498" i="8"/>
  <c r="O498" i="8" s="1"/>
  <c r="F498" i="8"/>
  <c r="K498" i="8" s="1"/>
  <c r="I498" i="8"/>
  <c r="N498" i="8" s="1"/>
  <c r="H498" i="8"/>
  <c r="M498" i="8" s="1"/>
  <c r="G498" i="8"/>
  <c r="L498" i="8" s="1"/>
  <c r="G477" i="8"/>
  <c r="L477" i="8" s="1"/>
  <c r="H477" i="8"/>
  <c r="M477" i="8" s="1"/>
  <c r="F477" i="8"/>
  <c r="K477" i="8" s="1"/>
  <c r="J477" i="8"/>
  <c r="O477" i="8" s="1"/>
  <c r="I477" i="8"/>
  <c r="N477" i="8" s="1"/>
  <c r="I459" i="8"/>
  <c r="N459" i="8" s="1"/>
  <c r="G459" i="8"/>
  <c r="L459" i="8" s="1"/>
  <c r="H459" i="8"/>
  <c r="M459" i="8" s="1"/>
  <c r="J459" i="8"/>
  <c r="O459" i="8" s="1"/>
  <c r="F459" i="8"/>
  <c r="K459" i="8" s="1"/>
  <c r="J436" i="8"/>
  <c r="O436" i="8" s="1"/>
  <c r="I436" i="8"/>
  <c r="N436" i="8" s="1"/>
  <c r="H436" i="8"/>
  <c r="M436" i="8" s="1"/>
  <c r="G436" i="8"/>
  <c r="L436" i="8" s="1"/>
  <c r="F436" i="8"/>
  <c r="K436" i="8" s="1"/>
  <c r="I416" i="8"/>
  <c r="N416" i="8" s="1"/>
  <c r="J416" i="8"/>
  <c r="O416" i="8" s="1"/>
  <c r="H416" i="8"/>
  <c r="M416" i="8" s="1"/>
  <c r="F416" i="8"/>
  <c r="K416" i="8" s="1"/>
  <c r="G416" i="8"/>
  <c r="L416" i="8" s="1"/>
  <c r="J398" i="8"/>
  <c r="O398" i="8" s="1"/>
  <c r="F398" i="8"/>
  <c r="K398" i="8" s="1"/>
  <c r="I398" i="8"/>
  <c r="N398" i="8" s="1"/>
  <c r="H398" i="8"/>
  <c r="M398" i="8" s="1"/>
  <c r="G398" i="8"/>
  <c r="L398" i="8" s="1"/>
  <c r="H380" i="8"/>
  <c r="M380" i="8" s="1"/>
  <c r="G380" i="8"/>
  <c r="L380" i="8" s="1"/>
  <c r="F380" i="8"/>
  <c r="K380" i="8" s="1"/>
  <c r="J380" i="8"/>
  <c r="O380" i="8" s="1"/>
  <c r="I380" i="8"/>
  <c r="N380" i="8" s="1"/>
  <c r="J358" i="8"/>
  <c r="O358" i="8" s="1"/>
  <c r="F358" i="8"/>
  <c r="K358" i="8" s="1"/>
  <c r="I358" i="8"/>
  <c r="N358" i="8" s="1"/>
  <c r="H358" i="8"/>
  <c r="M358" i="8" s="1"/>
  <c r="G358" i="8"/>
  <c r="L358" i="8" s="1"/>
  <c r="J336" i="8"/>
  <c r="O336" i="8" s="1"/>
  <c r="I336" i="8"/>
  <c r="N336" i="8" s="1"/>
  <c r="H336" i="8"/>
  <c r="M336" i="8" s="1"/>
  <c r="G336" i="8"/>
  <c r="L336" i="8" s="1"/>
  <c r="F336" i="8"/>
  <c r="K336" i="8" s="1"/>
  <c r="I319" i="8"/>
  <c r="N319" i="8" s="1"/>
  <c r="J319" i="8"/>
  <c r="O319" i="8" s="1"/>
  <c r="H319" i="8"/>
  <c r="M319" i="8" s="1"/>
  <c r="G319" i="8"/>
  <c r="L319" i="8" s="1"/>
  <c r="F319" i="8"/>
  <c r="K319" i="8" s="1"/>
  <c r="J296" i="8"/>
  <c r="O296" i="8" s="1"/>
  <c r="I296" i="8"/>
  <c r="N296" i="8" s="1"/>
  <c r="H296" i="8"/>
  <c r="M296" i="8" s="1"/>
  <c r="G296" i="8"/>
  <c r="L296" i="8" s="1"/>
  <c r="F296" i="8"/>
  <c r="K296" i="8" s="1"/>
  <c r="J275" i="8"/>
  <c r="O275" i="8" s="1"/>
  <c r="I275" i="8"/>
  <c r="N275" i="8" s="1"/>
  <c r="H275" i="8"/>
  <c r="M275" i="8" s="1"/>
  <c r="G275" i="8"/>
  <c r="L275" i="8" s="1"/>
  <c r="F275" i="8"/>
  <c r="K275" i="8" s="1"/>
  <c r="G257" i="8"/>
  <c r="L257" i="8" s="1"/>
  <c r="I257" i="8"/>
  <c r="N257" i="8" s="1"/>
  <c r="J257" i="8"/>
  <c r="O257" i="8" s="1"/>
  <c r="H257" i="8"/>
  <c r="M257" i="8" s="1"/>
  <c r="F257" i="8"/>
  <c r="K257" i="8" s="1"/>
  <c r="G237" i="8"/>
  <c r="L237" i="8" s="1"/>
  <c r="J237" i="8"/>
  <c r="O237" i="8" s="1"/>
  <c r="I237" i="8"/>
  <c r="N237" i="8" s="1"/>
  <c r="H237" i="8"/>
  <c r="M237" i="8" s="1"/>
  <c r="F237" i="8"/>
  <c r="K237" i="8" s="1"/>
  <c r="I219" i="8"/>
  <c r="N219" i="8" s="1"/>
  <c r="J219" i="8"/>
  <c r="O219" i="8" s="1"/>
  <c r="H219" i="8"/>
  <c r="M219" i="8" s="1"/>
  <c r="G219" i="8"/>
  <c r="L219" i="8" s="1"/>
  <c r="F219" i="8"/>
  <c r="K219" i="8" s="1"/>
  <c r="H201" i="8"/>
  <c r="M201" i="8" s="1"/>
  <c r="G201" i="8"/>
  <c r="L201" i="8" s="1"/>
  <c r="J201" i="8"/>
  <c r="O201" i="8" s="1"/>
  <c r="I201" i="8"/>
  <c r="N201" i="8" s="1"/>
  <c r="F201" i="8"/>
  <c r="K201" i="8" s="1"/>
  <c r="J178" i="8"/>
  <c r="O178" i="8" s="1"/>
  <c r="F178" i="8"/>
  <c r="K178" i="8" s="1"/>
  <c r="H178" i="8"/>
  <c r="M178" i="8" s="1"/>
  <c r="G178" i="8"/>
  <c r="L178" i="8" s="1"/>
  <c r="I178" i="8"/>
  <c r="N178" i="8" s="1"/>
  <c r="I160" i="8"/>
  <c r="N160" i="8" s="1"/>
  <c r="H160" i="8"/>
  <c r="M160" i="8" s="1"/>
  <c r="J160" i="8"/>
  <c r="O160" i="8" s="1"/>
  <c r="G160" i="8"/>
  <c r="L160" i="8" s="1"/>
  <c r="F160" i="8"/>
  <c r="K160" i="8" s="1"/>
  <c r="H136" i="8"/>
  <c r="M136" i="8" s="1"/>
  <c r="G136" i="8"/>
  <c r="L136" i="8" s="1"/>
  <c r="J136" i="8"/>
  <c r="O136" i="8" s="1"/>
  <c r="I136" i="8"/>
  <c r="N136" i="8" s="1"/>
  <c r="F136" i="8"/>
  <c r="K136" i="8" s="1"/>
  <c r="J119" i="8"/>
  <c r="O119" i="8" s="1"/>
  <c r="F119" i="8"/>
  <c r="K119" i="8" s="1"/>
  <c r="I119" i="8"/>
  <c r="N119" i="8" s="1"/>
  <c r="H119" i="8"/>
  <c r="M119" i="8" s="1"/>
  <c r="G119" i="8"/>
  <c r="L119" i="8" s="1"/>
  <c r="J98" i="8"/>
  <c r="O98" i="8" s="1"/>
  <c r="I98" i="8"/>
  <c r="N98" i="8" s="1"/>
  <c r="H98" i="8"/>
  <c r="M98" i="8" s="1"/>
  <c r="G98" i="8"/>
  <c r="L98" i="8" s="1"/>
  <c r="F98" i="8"/>
  <c r="K98" i="8" s="1"/>
  <c r="G79" i="8"/>
  <c r="L79" i="8" s="1"/>
  <c r="J79" i="8"/>
  <c r="O79" i="8" s="1"/>
  <c r="I79" i="8"/>
  <c r="N79" i="8" s="1"/>
  <c r="H79" i="8"/>
  <c r="M79" i="8" s="1"/>
  <c r="F79" i="8"/>
  <c r="K79" i="8" s="1"/>
  <c r="F58" i="8"/>
  <c r="K58" i="8" s="1"/>
  <c r="J58" i="8"/>
  <c r="O58" i="8" s="1"/>
  <c r="I58" i="8"/>
  <c r="N58" i="8" s="1"/>
  <c r="G58" i="8"/>
  <c r="L58" i="8" s="1"/>
  <c r="H58" i="8"/>
  <c r="M58" i="8" s="1"/>
  <c r="F38" i="8"/>
  <c r="K38" i="8" s="1"/>
  <c r="J38" i="8"/>
  <c r="O38" i="8" s="1"/>
  <c r="I38" i="8"/>
  <c r="N38" i="8" s="1"/>
  <c r="H38" i="8"/>
  <c r="M38" i="8" s="1"/>
  <c r="G38" i="8"/>
  <c r="L38" i="8" s="1"/>
  <c r="J16" i="8"/>
  <c r="O16" i="8" s="1"/>
  <c r="I16" i="8"/>
  <c r="N16" i="8" s="1"/>
  <c r="H16" i="8"/>
  <c r="M16" i="8" s="1"/>
  <c r="G16" i="8"/>
  <c r="L16" i="8" s="1"/>
  <c r="F16" i="8"/>
  <c r="K16" i="8" s="1"/>
  <c r="J4057" i="8"/>
  <c r="O4057" i="8" s="1"/>
  <c r="I4057" i="8"/>
  <c r="N4057" i="8" s="1"/>
  <c r="H4057" i="8"/>
  <c r="M4057" i="8" s="1"/>
  <c r="G4057" i="8"/>
  <c r="L4057" i="8" s="1"/>
  <c r="F4057" i="8"/>
  <c r="K4057" i="8" s="1"/>
  <c r="J4037" i="8"/>
  <c r="O4037" i="8" s="1"/>
  <c r="I4037" i="8"/>
  <c r="N4037" i="8" s="1"/>
  <c r="H4037" i="8"/>
  <c r="M4037" i="8" s="1"/>
  <c r="G4037" i="8"/>
  <c r="L4037" i="8" s="1"/>
  <c r="F4037" i="8"/>
  <c r="K4037" i="8" s="1"/>
  <c r="G4017" i="8"/>
  <c r="L4017" i="8" s="1"/>
  <c r="F4017" i="8"/>
  <c r="K4017" i="8" s="1"/>
  <c r="H4017" i="8"/>
  <c r="M4017" i="8" s="1"/>
  <c r="J4017" i="8"/>
  <c r="O4017" i="8" s="1"/>
  <c r="I4017" i="8"/>
  <c r="N4017" i="8" s="1"/>
  <c r="F3999" i="8"/>
  <c r="K3999" i="8" s="1"/>
  <c r="J3999" i="8"/>
  <c r="O3999" i="8" s="1"/>
  <c r="I3999" i="8"/>
  <c r="N3999" i="8" s="1"/>
  <c r="H3999" i="8"/>
  <c r="M3999" i="8" s="1"/>
  <c r="G3999" i="8"/>
  <c r="L3999" i="8" s="1"/>
  <c r="G3975" i="8"/>
  <c r="L3975" i="8" s="1"/>
  <c r="J3975" i="8"/>
  <c r="O3975" i="8" s="1"/>
  <c r="I3975" i="8"/>
  <c r="N3975" i="8" s="1"/>
  <c r="H3975" i="8"/>
  <c r="M3975" i="8" s="1"/>
  <c r="F3975" i="8"/>
  <c r="K3975" i="8" s="1"/>
  <c r="F3957" i="8"/>
  <c r="K3957" i="8" s="1"/>
  <c r="G3957" i="8"/>
  <c r="L3957" i="8" s="1"/>
  <c r="I3957" i="8"/>
  <c r="N3957" i="8" s="1"/>
  <c r="J3957" i="8"/>
  <c r="O3957" i="8" s="1"/>
  <c r="H3957" i="8"/>
  <c r="M3957" i="8" s="1"/>
  <c r="G3938" i="8"/>
  <c r="L3938" i="8" s="1"/>
  <c r="F3938" i="8"/>
  <c r="K3938" i="8" s="1"/>
  <c r="I3938" i="8"/>
  <c r="N3938" i="8" s="1"/>
  <c r="H3938" i="8"/>
  <c r="M3938" i="8" s="1"/>
  <c r="J3938" i="8"/>
  <c r="O3938" i="8" s="1"/>
  <c r="H3917" i="8"/>
  <c r="M3917" i="8" s="1"/>
  <c r="J3917" i="8"/>
  <c r="O3917" i="8" s="1"/>
  <c r="I3917" i="8"/>
  <c r="N3917" i="8" s="1"/>
  <c r="G3917" i="8"/>
  <c r="L3917" i="8" s="1"/>
  <c r="F3917" i="8"/>
  <c r="K3917" i="8" s="1"/>
  <c r="J3897" i="8"/>
  <c r="O3897" i="8" s="1"/>
  <c r="I3897" i="8"/>
  <c r="N3897" i="8" s="1"/>
  <c r="H3897" i="8"/>
  <c r="M3897" i="8" s="1"/>
  <c r="G3897" i="8"/>
  <c r="L3897" i="8" s="1"/>
  <c r="F3897" i="8"/>
  <c r="K3897" i="8" s="1"/>
  <c r="G3875" i="8"/>
  <c r="L3875" i="8" s="1"/>
  <c r="J3875" i="8"/>
  <c r="O3875" i="8" s="1"/>
  <c r="I3875" i="8"/>
  <c r="N3875" i="8" s="1"/>
  <c r="H3875" i="8"/>
  <c r="M3875" i="8" s="1"/>
  <c r="F3875" i="8"/>
  <c r="K3875" i="8" s="1"/>
  <c r="J3857" i="8"/>
  <c r="O3857" i="8" s="1"/>
  <c r="F3857" i="8"/>
  <c r="K3857" i="8" s="1"/>
  <c r="G3857" i="8"/>
  <c r="L3857" i="8" s="1"/>
  <c r="I3857" i="8"/>
  <c r="N3857" i="8" s="1"/>
  <c r="H3857" i="8"/>
  <c r="M3857" i="8" s="1"/>
  <c r="G3835" i="8"/>
  <c r="L3835" i="8" s="1"/>
  <c r="J3835" i="8"/>
  <c r="O3835" i="8" s="1"/>
  <c r="I3835" i="8"/>
  <c r="N3835" i="8" s="1"/>
  <c r="H3835" i="8"/>
  <c r="M3835" i="8" s="1"/>
  <c r="F3835" i="8"/>
  <c r="K3835" i="8" s="1"/>
  <c r="J3816" i="8"/>
  <c r="O3816" i="8" s="1"/>
  <c r="I3816" i="8"/>
  <c r="N3816" i="8" s="1"/>
  <c r="H3816" i="8"/>
  <c r="M3816" i="8" s="1"/>
  <c r="G3816" i="8"/>
  <c r="L3816" i="8" s="1"/>
  <c r="F3816" i="8"/>
  <c r="K3816" i="8" s="1"/>
  <c r="H3799" i="8"/>
  <c r="M3799" i="8" s="1"/>
  <c r="G3799" i="8"/>
  <c r="L3799" i="8" s="1"/>
  <c r="F3799" i="8"/>
  <c r="K3799" i="8" s="1"/>
  <c r="J3799" i="8"/>
  <c r="O3799" i="8" s="1"/>
  <c r="I3799" i="8"/>
  <c r="N3799" i="8" s="1"/>
  <c r="J3778" i="8"/>
  <c r="O3778" i="8" s="1"/>
  <c r="I3778" i="8"/>
  <c r="N3778" i="8" s="1"/>
  <c r="H3778" i="8"/>
  <c r="M3778" i="8" s="1"/>
  <c r="G3778" i="8"/>
  <c r="L3778" i="8" s="1"/>
  <c r="F3778" i="8"/>
  <c r="K3778" i="8" s="1"/>
  <c r="J3758" i="8"/>
  <c r="O3758" i="8" s="1"/>
  <c r="I3758" i="8"/>
  <c r="N3758" i="8" s="1"/>
  <c r="G3758" i="8"/>
  <c r="L3758" i="8" s="1"/>
  <c r="H3758" i="8"/>
  <c r="M3758" i="8" s="1"/>
  <c r="F3758" i="8"/>
  <c r="K3758" i="8" s="1"/>
  <c r="J3738" i="8"/>
  <c r="O3738" i="8" s="1"/>
  <c r="I3738" i="8"/>
  <c r="N3738" i="8" s="1"/>
  <c r="H3738" i="8"/>
  <c r="M3738" i="8" s="1"/>
  <c r="G3738" i="8"/>
  <c r="L3738" i="8" s="1"/>
  <c r="F3738" i="8"/>
  <c r="K3738" i="8" s="1"/>
  <c r="I3716" i="8"/>
  <c r="N3716" i="8" s="1"/>
  <c r="H3716" i="8"/>
  <c r="M3716" i="8" s="1"/>
  <c r="G3716" i="8"/>
  <c r="L3716" i="8" s="1"/>
  <c r="F3716" i="8"/>
  <c r="K3716" i="8" s="1"/>
  <c r="J3716" i="8"/>
  <c r="O3716" i="8" s="1"/>
  <c r="J3697" i="8"/>
  <c r="O3697" i="8" s="1"/>
  <c r="I3697" i="8"/>
  <c r="N3697" i="8" s="1"/>
  <c r="H3697" i="8"/>
  <c r="M3697" i="8" s="1"/>
  <c r="G3697" i="8"/>
  <c r="L3697" i="8" s="1"/>
  <c r="F3697" i="8"/>
  <c r="K3697" i="8" s="1"/>
  <c r="J3678" i="8"/>
  <c r="O3678" i="8" s="1"/>
  <c r="I3678" i="8"/>
  <c r="N3678" i="8" s="1"/>
  <c r="F3678" i="8"/>
  <c r="K3678" i="8" s="1"/>
  <c r="H3678" i="8"/>
  <c r="M3678" i="8" s="1"/>
  <c r="G3678" i="8"/>
  <c r="L3678" i="8" s="1"/>
  <c r="I3656" i="8"/>
  <c r="N3656" i="8" s="1"/>
  <c r="H3656" i="8"/>
  <c r="M3656" i="8" s="1"/>
  <c r="G3656" i="8"/>
  <c r="L3656" i="8" s="1"/>
  <c r="F3656" i="8"/>
  <c r="K3656" i="8" s="1"/>
  <c r="J3656" i="8"/>
  <c r="O3656" i="8" s="1"/>
  <c r="H3639" i="8"/>
  <c r="M3639" i="8" s="1"/>
  <c r="I3639" i="8"/>
  <c r="N3639" i="8" s="1"/>
  <c r="F3639" i="8"/>
  <c r="K3639" i="8" s="1"/>
  <c r="J3639" i="8"/>
  <c r="O3639" i="8" s="1"/>
  <c r="G3639" i="8"/>
  <c r="L3639" i="8" s="1"/>
  <c r="I3616" i="8"/>
  <c r="N3616" i="8" s="1"/>
  <c r="H3616" i="8"/>
  <c r="M3616" i="8" s="1"/>
  <c r="G3616" i="8"/>
  <c r="L3616" i="8" s="1"/>
  <c r="F3616" i="8"/>
  <c r="K3616" i="8" s="1"/>
  <c r="J3616" i="8"/>
  <c r="O3616" i="8" s="1"/>
  <c r="J3598" i="8"/>
  <c r="O3598" i="8" s="1"/>
  <c r="I3598" i="8"/>
  <c r="N3598" i="8" s="1"/>
  <c r="F3598" i="8"/>
  <c r="K3598" i="8" s="1"/>
  <c r="G3598" i="8"/>
  <c r="L3598" i="8" s="1"/>
  <c r="H3598" i="8"/>
  <c r="M3598" i="8" s="1"/>
  <c r="F3575" i="8"/>
  <c r="K3575" i="8" s="1"/>
  <c r="J3575" i="8"/>
  <c r="O3575" i="8" s="1"/>
  <c r="I3575" i="8"/>
  <c r="N3575" i="8" s="1"/>
  <c r="H3575" i="8"/>
  <c r="M3575" i="8" s="1"/>
  <c r="G3575" i="8"/>
  <c r="L3575" i="8" s="1"/>
  <c r="I3556" i="8"/>
  <c r="N3556" i="8" s="1"/>
  <c r="H3556" i="8"/>
  <c r="M3556" i="8" s="1"/>
  <c r="G3556" i="8"/>
  <c r="L3556" i="8" s="1"/>
  <c r="F3556" i="8"/>
  <c r="K3556" i="8" s="1"/>
  <c r="J3556" i="8"/>
  <c r="O3556" i="8" s="1"/>
  <c r="I3536" i="8"/>
  <c r="N3536" i="8" s="1"/>
  <c r="H3536" i="8"/>
  <c r="M3536" i="8" s="1"/>
  <c r="G3536" i="8"/>
  <c r="L3536" i="8" s="1"/>
  <c r="F3536" i="8"/>
  <c r="K3536" i="8" s="1"/>
  <c r="J3536" i="8"/>
  <c r="O3536" i="8" s="1"/>
  <c r="I3516" i="8"/>
  <c r="N3516" i="8" s="1"/>
  <c r="H3516" i="8"/>
  <c r="M3516" i="8" s="1"/>
  <c r="G3516" i="8"/>
  <c r="L3516" i="8" s="1"/>
  <c r="F3516" i="8"/>
  <c r="K3516" i="8" s="1"/>
  <c r="J3516" i="8"/>
  <c r="O3516" i="8" s="1"/>
  <c r="J3498" i="8"/>
  <c r="O3498" i="8" s="1"/>
  <c r="I3498" i="8"/>
  <c r="N3498" i="8" s="1"/>
  <c r="H3498" i="8"/>
  <c r="M3498" i="8" s="1"/>
  <c r="G3498" i="8"/>
  <c r="L3498" i="8" s="1"/>
  <c r="F3498" i="8"/>
  <c r="K3498" i="8" s="1"/>
  <c r="H3479" i="8"/>
  <c r="M3479" i="8" s="1"/>
  <c r="G3479" i="8"/>
  <c r="L3479" i="8" s="1"/>
  <c r="F3479" i="8"/>
  <c r="K3479" i="8" s="1"/>
  <c r="J3479" i="8"/>
  <c r="O3479" i="8" s="1"/>
  <c r="I3479" i="8"/>
  <c r="N3479" i="8" s="1"/>
  <c r="J3458" i="8"/>
  <c r="O3458" i="8" s="1"/>
  <c r="I3458" i="8"/>
  <c r="N3458" i="8" s="1"/>
  <c r="H3458" i="8"/>
  <c r="M3458" i="8" s="1"/>
  <c r="G3458" i="8"/>
  <c r="L3458" i="8" s="1"/>
  <c r="F3458" i="8"/>
  <c r="K3458" i="8" s="1"/>
  <c r="J3438" i="8"/>
  <c r="O3438" i="8" s="1"/>
  <c r="I3438" i="8"/>
  <c r="N3438" i="8" s="1"/>
  <c r="F3438" i="8"/>
  <c r="K3438" i="8" s="1"/>
  <c r="H3438" i="8"/>
  <c r="M3438" i="8" s="1"/>
  <c r="G3438" i="8"/>
  <c r="L3438" i="8" s="1"/>
  <c r="J3418" i="8"/>
  <c r="O3418" i="8" s="1"/>
  <c r="I3418" i="8"/>
  <c r="N3418" i="8" s="1"/>
  <c r="H3418" i="8"/>
  <c r="M3418" i="8" s="1"/>
  <c r="G3418" i="8"/>
  <c r="L3418" i="8" s="1"/>
  <c r="F3418" i="8"/>
  <c r="K3418" i="8" s="1"/>
  <c r="J3398" i="8"/>
  <c r="O3398" i="8" s="1"/>
  <c r="I3398" i="8"/>
  <c r="N3398" i="8" s="1"/>
  <c r="H3398" i="8"/>
  <c r="M3398" i="8" s="1"/>
  <c r="G3398" i="8"/>
  <c r="L3398" i="8" s="1"/>
  <c r="F3398" i="8"/>
  <c r="K3398" i="8" s="1"/>
  <c r="F3375" i="8"/>
  <c r="K3375" i="8" s="1"/>
  <c r="J3375" i="8"/>
  <c r="O3375" i="8" s="1"/>
  <c r="I3375" i="8"/>
  <c r="N3375" i="8" s="1"/>
  <c r="H3375" i="8"/>
  <c r="M3375" i="8" s="1"/>
  <c r="G3375" i="8"/>
  <c r="L3375" i="8" s="1"/>
  <c r="I3356" i="8"/>
  <c r="N3356" i="8" s="1"/>
  <c r="H3356" i="8"/>
  <c r="M3356" i="8" s="1"/>
  <c r="J3356" i="8"/>
  <c r="O3356" i="8" s="1"/>
  <c r="G3356" i="8"/>
  <c r="L3356" i="8" s="1"/>
  <c r="F3356" i="8"/>
  <c r="K3356" i="8" s="1"/>
  <c r="F3337" i="8"/>
  <c r="K3337" i="8" s="1"/>
  <c r="J3337" i="8"/>
  <c r="O3337" i="8" s="1"/>
  <c r="I3337" i="8"/>
  <c r="N3337" i="8" s="1"/>
  <c r="H3337" i="8"/>
  <c r="M3337" i="8" s="1"/>
  <c r="G3337" i="8"/>
  <c r="L3337" i="8" s="1"/>
  <c r="I3318" i="8"/>
  <c r="N3318" i="8" s="1"/>
  <c r="J3318" i="8"/>
  <c r="O3318" i="8" s="1"/>
  <c r="H3318" i="8"/>
  <c r="M3318" i="8" s="1"/>
  <c r="G3318" i="8"/>
  <c r="L3318" i="8" s="1"/>
  <c r="F3318" i="8"/>
  <c r="K3318" i="8" s="1"/>
  <c r="H3296" i="8"/>
  <c r="M3296" i="8" s="1"/>
  <c r="J3296" i="8"/>
  <c r="O3296" i="8" s="1"/>
  <c r="I3296" i="8"/>
  <c r="N3296" i="8" s="1"/>
  <c r="G3296" i="8"/>
  <c r="L3296" i="8" s="1"/>
  <c r="F3296" i="8"/>
  <c r="K3296" i="8" s="1"/>
  <c r="H3275" i="8"/>
  <c r="M3275" i="8" s="1"/>
  <c r="G3275" i="8"/>
  <c r="L3275" i="8" s="1"/>
  <c r="F3275" i="8"/>
  <c r="K3275" i="8" s="1"/>
  <c r="J3275" i="8"/>
  <c r="O3275" i="8" s="1"/>
  <c r="I3275" i="8"/>
  <c r="N3275" i="8" s="1"/>
  <c r="I3258" i="8"/>
  <c r="N3258" i="8" s="1"/>
  <c r="H3258" i="8"/>
  <c r="M3258" i="8" s="1"/>
  <c r="J3258" i="8"/>
  <c r="O3258" i="8" s="1"/>
  <c r="G3258" i="8"/>
  <c r="L3258" i="8" s="1"/>
  <c r="F3258" i="8"/>
  <c r="K3258" i="8" s="1"/>
  <c r="J3235" i="8"/>
  <c r="O3235" i="8" s="1"/>
  <c r="I3235" i="8"/>
  <c r="N3235" i="8" s="1"/>
  <c r="H3235" i="8"/>
  <c r="M3235" i="8" s="1"/>
  <c r="G3235" i="8"/>
  <c r="L3235" i="8" s="1"/>
  <c r="F3235" i="8"/>
  <c r="K3235" i="8" s="1"/>
  <c r="F3217" i="8"/>
  <c r="K3217" i="8" s="1"/>
  <c r="I3217" i="8"/>
  <c r="N3217" i="8" s="1"/>
  <c r="H3217" i="8"/>
  <c r="M3217" i="8" s="1"/>
  <c r="G3217" i="8"/>
  <c r="L3217" i="8" s="1"/>
  <c r="J3217" i="8"/>
  <c r="O3217" i="8" s="1"/>
  <c r="J3200" i="8"/>
  <c r="O3200" i="8" s="1"/>
  <c r="I3200" i="8"/>
  <c r="N3200" i="8" s="1"/>
  <c r="H3200" i="8"/>
  <c r="M3200" i="8" s="1"/>
  <c r="G3200" i="8"/>
  <c r="L3200" i="8" s="1"/>
  <c r="F3200" i="8"/>
  <c r="K3200" i="8" s="1"/>
  <c r="I3178" i="8"/>
  <c r="N3178" i="8" s="1"/>
  <c r="J3178" i="8"/>
  <c r="O3178" i="8" s="1"/>
  <c r="H3178" i="8"/>
  <c r="M3178" i="8" s="1"/>
  <c r="G3178" i="8"/>
  <c r="L3178" i="8" s="1"/>
  <c r="F3178" i="8"/>
  <c r="K3178" i="8" s="1"/>
  <c r="I3158" i="8"/>
  <c r="N3158" i="8" s="1"/>
  <c r="J3158" i="8"/>
  <c r="O3158" i="8" s="1"/>
  <c r="H3158" i="8"/>
  <c r="M3158" i="8" s="1"/>
  <c r="G3158" i="8"/>
  <c r="L3158" i="8" s="1"/>
  <c r="F3158" i="8"/>
  <c r="K3158" i="8" s="1"/>
  <c r="I3136" i="8"/>
  <c r="N3136" i="8" s="1"/>
  <c r="H3136" i="8"/>
  <c r="M3136" i="8" s="1"/>
  <c r="G3136" i="8"/>
  <c r="L3136" i="8" s="1"/>
  <c r="F3136" i="8"/>
  <c r="K3136" i="8" s="1"/>
  <c r="J3136" i="8"/>
  <c r="O3136" i="8" s="1"/>
  <c r="F3117" i="8"/>
  <c r="K3117" i="8" s="1"/>
  <c r="J3117" i="8"/>
  <c r="O3117" i="8" s="1"/>
  <c r="G3117" i="8"/>
  <c r="L3117" i="8" s="1"/>
  <c r="I3117" i="8"/>
  <c r="N3117" i="8" s="1"/>
  <c r="H3117" i="8"/>
  <c r="M3117" i="8" s="1"/>
  <c r="F3097" i="8"/>
  <c r="K3097" i="8" s="1"/>
  <c r="I3097" i="8"/>
  <c r="N3097" i="8" s="1"/>
  <c r="J3097" i="8"/>
  <c r="O3097" i="8" s="1"/>
  <c r="H3097" i="8"/>
  <c r="M3097" i="8" s="1"/>
  <c r="G3097" i="8"/>
  <c r="L3097" i="8" s="1"/>
  <c r="J3076" i="8"/>
  <c r="O3076" i="8" s="1"/>
  <c r="I3076" i="8"/>
  <c r="N3076" i="8" s="1"/>
  <c r="H3076" i="8"/>
  <c r="M3076" i="8" s="1"/>
  <c r="G3076" i="8"/>
  <c r="L3076" i="8" s="1"/>
  <c r="F3076" i="8"/>
  <c r="K3076" i="8" s="1"/>
  <c r="I3058" i="8"/>
  <c r="N3058" i="8" s="1"/>
  <c r="G3058" i="8"/>
  <c r="L3058" i="8" s="1"/>
  <c r="F3058" i="8"/>
  <c r="K3058" i="8" s="1"/>
  <c r="J3058" i="8"/>
  <c r="O3058" i="8" s="1"/>
  <c r="H3058" i="8"/>
  <c r="M3058" i="8" s="1"/>
  <c r="J3037" i="8"/>
  <c r="O3037" i="8" s="1"/>
  <c r="F3037" i="8"/>
  <c r="K3037" i="8" s="1"/>
  <c r="I3037" i="8"/>
  <c r="N3037" i="8" s="1"/>
  <c r="H3037" i="8"/>
  <c r="M3037" i="8" s="1"/>
  <c r="G3037" i="8"/>
  <c r="L3037" i="8" s="1"/>
  <c r="I3018" i="8"/>
  <c r="N3018" i="8" s="1"/>
  <c r="J3018" i="8"/>
  <c r="O3018" i="8" s="1"/>
  <c r="H3018" i="8"/>
  <c r="M3018" i="8" s="1"/>
  <c r="G3018" i="8"/>
  <c r="L3018" i="8" s="1"/>
  <c r="F3018" i="8"/>
  <c r="K3018" i="8" s="1"/>
  <c r="J2997" i="8"/>
  <c r="O2997" i="8" s="1"/>
  <c r="F2997" i="8"/>
  <c r="K2997" i="8" s="1"/>
  <c r="I2997" i="8"/>
  <c r="N2997" i="8" s="1"/>
  <c r="H2997" i="8"/>
  <c r="M2997" i="8" s="1"/>
  <c r="G2997" i="8"/>
  <c r="L2997" i="8" s="1"/>
  <c r="J2976" i="8"/>
  <c r="O2976" i="8" s="1"/>
  <c r="I2976" i="8"/>
  <c r="N2976" i="8" s="1"/>
  <c r="H2976" i="8"/>
  <c r="M2976" i="8" s="1"/>
  <c r="G2976" i="8"/>
  <c r="L2976" i="8" s="1"/>
  <c r="F2976" i="8"/>
  <c r="K2976" i="8" s="1"/>
  <c r="J2956" i="8"/>
  <c r="O2956" i="8" s="1"/>
  <c r="I2956" i="8"/>
  <c r="N2956" i="8" s="1"/>
  <c r="H2956" i="8"/>
  <c r="M2956" i="8" s="1"/>
  <c r="G2956" i="8"/>
  <c r="L2956" i="8" s="1"/>
  <c r="F2956" i="8"/>
  <c r="K2956" i="8" s="1"/>
  <c r="J2935" i="8"/>
  <c r="O2935" i="8" s="1"/>
  <c r="I2935" i="8"/>
  <c r="N2935" i="8" s="1"/>
  <c r="H2935" i="8"/>
  <c r="M2935" i="8" s="1"/>
  <c r="G2935" i="8"/>
  <c r="L2935" i="8" s="1"/>
  <c r="F2935" i="8"/>
  <c r="K2935" i="8" s="1"/>
  <c r="J2915" i="8"/>
  <c r="O2915" i="8" s="1"/>
  <c r="I2915" i="8"/>
  <c r="N2915" i="8" s="1"/>
  <c r="H2915" i="8"/>
  <c r="M2915" i="8" s="1"/>
  <c r="G2915" i="8"/>
  <c r="L2915" i="8" s="1"/>
  <c r="F2915" i="8"/>
  <c r="K2915" i="8" s="1"/>
  <c r="J2896" i="8"/>
  <c r="O2896" i="8" s="1"/>
  <c r="I2896" i="8"/>
  <c r="N2896" i="8" s="1"/>
  <c r="H2896" i="8"/>
  <c r="M2896" i="8" s="1"/>
  <c r="G2896" i="8"/>
  <c r="L2896" i="8" s="1"/>
  <c r="F2896" i="8"/>
  <c r="K2896" i="8" s="1"/>
  <c r="J2876" i="8"/>
  <c r="O2876" i="8" s="1"/>
  <c r="I2876" i="8"/>
  <c r="N2876" i="8" s="1"/>
  <c r="H2876" i="8"/>
  <c r="M2876" i="8" s="1"/>
  <c r="G2876" i="8"/>
  <c r="L2876" i="8" s="1"/>
  <c r="F2876" i="8"/>
  <c r="K2876" i="8" s="1"/>
  <c r="I2860" i="8"/>
  <c r="N2860" i="8" s="1"/>
  <c r="H2860" i="8"/>
  <c r="M2860" i="8" s="1"/>
  <c r="G2860" i="8"/>
  <c r="L2860" i="8" s="1"/>
  <c r="F2860" i="8"/>
  <c r="K2860" i="8" s="1"/>
  <c r="J2860" i="8"/>
  <c r="O2860" i="8" s="1"/>
  <c r="I2838" i="8"/>
  <c r="N2838" i="8" s="1"/>
  <c r="J2838" i="8"/>
  <c r="O2838" i="8" s="1"/>
  <c r="H2838" i="8"/>
  <c r="M2838" i="8" s="1"/>
  <c r="G2838" i="8"/>
  <c r="L2838" i="8" s="1"/>
  <c r="F2838" i="8"/>
  <c r="K2838" i="8" s="1"/>
  <c r="I2818" i="8"/>
  <c r="N2818" i="8" s="1"/>
  <c r="J2818" i="8"/>
  <c r="O2818" i="8" s="1"/>
  <c r="H2818" i="8"/>
  <c r="M2818" i="8" s="1"/>
  <c r="G2818" i="8"/>
  <c r="L2818" i="8" s="1"/>
  <c r="F2818" i="8"/>
  <c r="K2818" i="8" s="1"/>
  <c r="I2798" i="8"/>
  <c r="N2798" i="8" s="1"/>
  <c r="J2798" i="8"/>
  <c r="O2798" i="8" s="1"/>
  <c r="H2798" i="8"/>
  <c r="M2798" i="8" s="1"/>
  <c r="G2798" i="8"/>
  <c r="L2798" i="8" s="1"/>
  <c r="F2798" i="8"/>
  <c r="K2798" i="8" s="1"/>
  <c r="J2775" i="8"/>
  <c r="O2775" i="8" s="1"/>
  <c r="I2775" i="8"/>
  <c r="N2775" i="8" s="1"/>
  <c r="H2775" i="8"/>
  <c r="M2775" i="8" s="1"/>
  <c r="G2775" i="8"/>
  <c r="L2775" i="8" s="1"/>
  <c r="F2775" i="8"/>
  <c r="K2775" i="8" s="1"/>
  <c r="J2755" i="8"/>
  <c r="O2755" i="8" s="1"/>
  <c r="I2755" i="8"/>
  <c r="N2755" i="8" s="1"/>
  <c r="H2755" i="8"/>
  <c r="M2755" i="8" s="1"/>
  <c r="G2755" i="8"/>
  <c r="L2755" i="8" s="1"/>
  <c r="F2755" i="8"/>
  <c r="K2755" i="8" s="1"/>
  <c r="J2740" i="8"/>
  <c r="O2740" i="8" s="1"/>
  <c r="I2740" i="8"/>
  <c r="N2740" i="8" s="1"/>
  <c r="H2740" i="8"/>
  <c r="M2740" i="8" s="1"/>
  <c r="G2740" i="8"/>
  <c r="L2740" i="8" s="1"/>
  <c r="F2740" i="8"/>
  <c r="K2740" i="8" s="1"/>
  <c r="J2717" i="8"/>
  <c r="O2717" i="8" s="1"/>
  <c r="F2717" i="8"/>
  <c r="K2717" i="8" s="1"/>
  <c r="I2717" i="8"/>
  <c r="N2717" i="8" s="1"/>
  <c r="H2717" i="8"/>
  <c r="M2717" i="8" s="1"/>
  <c r="G2717" i="8"/>
  <c r="L2717" i="8" s="1"/>
  <c r="I2698" i="8"/>
  <c r="N2698" i="8" s="1"/>
  <c r="J2698" i="8"/>
  <c r="O2698" i="8" s="1"/>
  <c r="G2698" i="8"/>
  <c r="L2698" i="8" s="1"/>
  <c r="F2698" i="8"/>
  <c r="K2698" i="8" s="1"/>
  <c r="H2698" i="8"/>
  <c r="M2698" i="8" s="1"/>
  <c r="J2675" i="8"/>
  <c r="O2675" i="8" s="1"/>
  <c r="I2675" i="8"/>
  <c r="N2675" i="8" s="1"/>
  <c r="H2675" i="8"/>
  <c r="M2675" i="8" s="1"/>
  <c r="G2675" i="8"/>
  <c r="L2675" i="8" s="1"/>
  <c r="F2675" i="8"/>
  <c r="K2675" i="8" s="1"/>
  <c r="I2658" i="8"/>
  <c r="N2658" i="8" s="1"/>
  <c r="G2658" i="8"/>
  <c r="L2658" i="8" s="1"/>
  <c r="F2658" i="8"/>
  <c r="K2658" i="8" s="1"/>
  <c r="J2658" i="8"/>
  <c r="O2658" i="8" s="1"/>
  <c r="H2658" i="8"/>
  <c r="M2658" i="8" s="1"/>
  <c r="J2636" i="8"/>
  <c r="O2636" i="8" s="1"/>
  <c r="I2636" i="8"/>
  <c r="N2636" i="8" s="1"/>
  <c r="H2636" i="8"/>
  <c r="M2636" i="8" s="1"/>
  <c r="G2636" i="8"/>
  <c r="L2636" i="8" s="1"/>
  <c r="F2636" i="8"/>
  <c r="K2636" i="8" s="1"/>
  <c r="J2617" i="8"/>
  <c r="O2617" i="8" s="1"/>
  <c r="F2617" i="8"/>
  <c r="K2617" i="8" s="1"/>
  <c r="G2617" i="8"/>
  <c r="L2617" i="8" s="1"/>
  <c r="I2617" i="8"/>
  <c r="N2617" i="8" s="1"/>
  <c r="H2617" i="8"/>
  <c r="M2617" i="8" s="1"/>
  <c r="J2597" i="8"/>
  <c r="O2597" i="8" s="1"/>
  <c r="F2597" i="8"/>
  <c r="K2597" i="8" s="1"/>
  <c r="I2597" i="8"/>
  <c r="N2597" i="8" s="1"/>
  <c r="H2597" i="8"/>
  <c r="M2597" i="8" s="1"/>
  <c r="G2597" i="8"/>
  <c r="L2597" i="8" s="1"/>
  <c r="J2577" i="8"/>
  <c r="O2577" i="8" s="1"/>
  <c r="F2577" i="8"/>
  <c r="K2577" i="8" s="1"/>
  <c r="I2577" i="8"/>
  <c r="N2577" i="8" s="1"/>
  <c r="H2577" i="8"/>
  <c r="M2577" i="8" s="1"/>
  <c r="G2577" i="8"/>
  <c r="L2577" i="8" s="1"/>
  <c r="J2555" i="8"/>
  <c r="O2555" i="8" s="1"/>
  <c r="I2555" i="8"/>
  <c r="N2555" i="8" s="1"/>
  <c r="H2555" i="8"/>
  <c r="M2555" i="8" s="1"/>
  <c r="G2555" i="8"/>
  <c r="L2555" i="8" s="1"/>
  <c r="F2555" i="8"/>
  <c r="K2555" i="8" s="1"/>
  <c r="J2536" i="8"/>
  <c r="O2536" i="8" s="1"/>
  <c r="I2536" i="8"/>
  <c r="N2536" i="8" s="1"/>
  <c r="H2536" i="8"/>
  <c r="M2536" i="8" s="1"/>
  <c r="G2536" i="8"/>
  <c r="L2536" i="8" s="1"/>
  <c r="F2536" i="8"/>
  <c r="K2536" i="8" s="1"/>
  <c r="J2517" i="8"/>
  <c r="O2517" i="8" s="1"/>
  <c r="F2517" i="8"/>
  <c r="K2517" i="8" s="1"/>
  <c r="G2517" i="8"/>
  <c r="L2517" i="8" s="1"/>
  <c r="I2517" i="8"/>
  <c r="N2517" i="8" s="1"/>
  <c r="H2517" i="8"/>
  <c r="M2517" i="8" s="1"/>
  <c r="J2497" i="8"/>
  <c r="O2497" i="8" s="1"/>
  <c r="F2497" i="8"/>
  <c r="K2497" i="8" s="1"/>
  <c r="I2497" i="8"/>
  <c r="N2497" i="8" s="1"/>
  <c r="H2497" i="8"/>
  <c r="M2497" i="8" s="1"/>
  <c r="G2497" i="8"/>
  <c r="L2497" i="8" s="1"/>
  <c r="J2476" i="8"/>
  <c r="O2476" i="8" s="1"/>
  <c r="I2476" i="8"/>
  <c r="N2476" i="8" s="1"/>
  <c r="H2476" i="8"/>
  <c r="M2476" i="8" s="1"/>
  <c r="G2476" i="8"/>
  <c r="L2476" i="8" s="1"/>
  <c r="F2476" i="8"/>
  <c r="K2476" i="8" s="1"/>
  <c r="I2460" i="8"/>
  <c r="N2460" i="8" s="1"/>
  <c r="H2460" i="8"/>
  <c r="M2460" i="8" s="1"/>
  <c r="G2460" i="8"/>
  <c r="L2460" i="8" s="1"/>
  <c r="F2460" i="8"/>
  <c r="K2460" i="8" s="1"/>
  <c r="J2460" i="8"/>
  <c r="O2460" i="8" s="1"/>
  <c r="J2436" i="8"/>
  <c r="O2436" i="8" s="1"/>
  <c r="I2436" i="8"/>
  <c r="N2436" i="8" s="1"/>
  <c r="H2436" i="8"/>
  <c r="M2436" i="8" s="1"/>
  <c r="G2436" i="8"/>
  <c r="L2436" i="8" s="1"/>
  <c r="F2436" i="8"/>
  <c r="K2436" i="8" s="1"/>
  <c r="J2416" i="8"/>
  <c r="O2416" i="8" s="1"/>
  <c r="I2416" i="8"/>
  <c r="N2416" i="8" s="1"/>
  <c r="H2416" i="8"/>
  <c r="M2416" i="8" s="1"/>
  <c r="G2416" i="8"/>
  <c r="L2416" i="8" s="1"/>
  <c r="F2416" i="8"/>
  <c r="K2416" i="8" s="1"/>
  <c r="J2400" i="8"/>
  <c r="O2400" i="8" s="1"/>
  <c r="I2400" i="8"/>
  <c r="N2400" i="8" s="1"/>
  <c r="H2400" i="8"/>
  <c r="M2400" i="8" s="1"/>
  <c r="G2400" i="8"/>
  <c r="L2400" i="8" s="1"/>
  <c r="F2400" i="8"/>
  <c r="K2400" i="8" s="1"/>
  <c r="J2376" i="8"/>
  <c r="O2376" i="8" s="1"/>
  <c r="I2376" i="8"/>
  <c r="N2376" i="8" s="1"/>
  <c r="H2376" i="8"/>
  <c r="M2376" i="8" s="1"/>
  <c r="G2376" i="8"/>
  <c r="L2376" i="8" s="1"/>
  <c r="F2376" i="8"/>
  <c r="K2376" i="8" s="1"/>
  <c r="J2355" i="8"/>
  <c r="O2355" i="8" s="1"/>
  <c r="I2355" i="8"/>
  <c r="N2355" i="8" s="1"/>
  <c r="H2355" i="8"/>
  <c r="M2355" i="8" s="1"/>
  <c r="G2355" i="8"/>
  <c r="L2355" i="8" s="1"/>
  <c r="F2355" i="8"/>
  <c r="K2355" i="8" s="1"/>
  <c r="J2340" i="8"/>
  <c r="O2340" i="8" s="1"/>
  <c r="I2340" i="8"/>
  <c r="N2340" i="8" s="1"/>
  <c r="H2340" i="8"/>
  <c r="M2340" i="8" s="1"/>
  <c r="G2340" i="8"/>
  <c r="L2340" i="8" s="1"/>
  <c r="F2340" i="8"/>
  <c r="K2340" i="8" s="1"/>
  <c r="H2316" i="8"/>
  <c r="M2316" i="8" s="1"/>
  <c r="J2316" i="8"/>
  <c r="O2316" i="8" s="1"/>
  <c r="I2316" i="8"/>
  <c r="N2316" i="8" s="1"/>
  <c r="G2316" i="8"/>
  <c r="L2316" i="8" s="1"/>
  <c r="F2316" i="8"/>
  <c r="K2316" i="8" s="1"/>
  <c r="I2300" i="8"/>
  <c r="N2300" i="8" s="1"/>
  <c r="H2300" i="8"/>
  <c r="M2300" i="8" s="1"/>
  <c r="G2300" i="8"/>
  <c r="L2300" i="8" s="1"/>
  <c r="F2300" i="8"/>
  <c r="K2300" i="8" s="1"/>
  <c r="J2300" i="8"/>
  <c r="O2300" i="8" s="1"/>
  <c r="G2276" i="8"/>
  <c r="L2276" i="8" s="1"/>
  <c r="F2276" i="8"/>
  <c r="K2276" i="8" s="1"/>
  <c r="J2276" i="8"/>
  <c r="O2276" i="8" s="1"/>
  <c r="I2276" i="8"/>
  <c r="N2276" i="8" s="1"/>
  <c r="H2276" i="8"/>
  <c r="M2276" i="8" s="1"/>
  <c r="J2257" i="8"/>
  <c r="O2257" i="8" s="1"/>
  <c r="I2257" i="8"/>
  <c r="N2257" i="8" s="1"/>
  <c r="H2257" i="8"/>
  <c r="M2257" i="8" s="1"/>
  <c r="G2257" i="8"/>
  <c r="L2257" i="8" s="1"/>
  <c r="F2257" i="8"/>
  <c r="K2257" i="8" s="1"/>
  <c r="J2235" i="8"/>
  <c r="O2235" i="8" s="1"/>
  <c r="I2235" i="8"/>
  <c r="N2235" i="8" s="1"/>
  <c r="H2235" i="8"/>
  <c r="M2235" i="8" s="1"/>
  <c r="G2235" i="8"/>
  <c r="L2235" i="8" s="1"/>
  <c r="F2235" i="8"/>
  <c r="K2235" i="8" s="1"/>
  <c r="J2217" i="8"/>
  <c r="O2217" i="8" s="1"/>
  <c r="I2217" i="8"/>
  <c r="N2217" i="8" s="1"/>
  <c r="H2217" i="8"/>
  <c r="M2217" i="8" s="1"/>
  <c r="G2217" i="8"/>
  <c r="L2217" i="8" s="1"/>
  <c r="F2217" i="8"/>
  <c r="K2217" i="8" s="1"/>
  <c r="J2197" i="8"/>
  <c r="O2197" i="8" s="1"/>
  <c r="I2197" i="8"/>
  <c r="N2197" i="8" s="1"/>
  <c r="H2197" i="8"/>
  <c r="M2197" i="8" s="1"/>
  <c r="G2197" i="8"/>
  <c r="L2197" i="8" s="1"/>
  <c r="F2197" i="8"/>
  <c r="K2197" i="8" s="1"/>
  <c r="J2177" i="8"/>
  <c r="O2177" i="8" s="1"/>
  <c r="I2177" i="8"/>
  <c r="N2177" i="8" s="1"/>
  <c r="H2177" i="8"/>
  <c r="M2177" i="8" s="1"/>
  <c r="G2177" i="8"/>
  <c r="L2177" i="8" s="1"/>
  <c r="F2177" i="8"/>
  <c r="K2177" i="8" s="1"/>
  <c r="J2157" i="8"/>
  <c r="O2157" i="8" s="1"/>
  <c r="I2157" i="8"/>
  <c r="N2157" i="8" s="1"/>
  <c r="H2157" i="8"/>
  <c r="M2157" i="8" s="1"/>
  <c r="G2157" i="8"/>
  <c r="L2157" i="8" s="1"/>
  <c r="F2157" i="8"/>
  <c r="K2157" i="8" s="1"/>
  <c r="J2137" i="8"/>
  <c r="O2137" i="8" s="1"/>
  <c r="I2137" i="8"/>
  <c r="N2137" i="8" s="1"/>
  <c r="H2137" i="8"/>
  <c r="M2137" i="8" s="1"/>
  <c r="G2137" i="8"/>
  <c r="L2137" i="8" s="1"/>
  <c r="F2137" i="8"/>
  <c r="K2137" i="8" s="1"/>
  <c r="J2117" i="8"/>
  <c r="O2117" i="8" s="1"/>
  <c r="I2117" i="8"/>
  <c r="N2117" i="8" s="1"/>
  <c r="H2117" i="8"/>
  <c r="M2117" i="8" s="1"/>
  <c r="G2117" i="8"/>
  <c r="L2117" i="8" s="1"/>
  <c r="F2117" i="8"/>
  <c r="K2117" i="8" s="1"/>
  <c r="I2100" i="8"/>
  <c r="N2100" i="8" s="1"/>
  <c r="G2100" i="8"/>
  <c r="L2100" i="8" s="1"/>
  <c r="F2100" i="8"/>
  <c r="K2100" i="8" s="1"/>
  <c r="J2100" i="8"/>
  <c r="O2100" i="8" s="1"/>
  <c r="H2100" i="8"/>
  <c r="M2100" i="8" s="1"/>
  <c r="I2080" i="8"/>
  <c r="N2080" i="8" s="1"/>
  <c r="J2080" i="8"/>
  <c r="O2080" i="8" s="1"/>
  <c r="H2080" i="8"/>
  <c r="M2080" i="8" s="1"/>
  <c r="G2080" i="8"/>
  <c r="L2080" i="8" s="1"/>
  <c r="F2080" i="8"/>
  <c r="K2080" i="8" s="1"/>
  <c r="J2057" i="8"/>
  <c r="O2057" i="8" s="1"/>
  <c r="I2057" i="8"/>
  <c r="N2057" i="8" s="1"/>
  <c r="H2057" i="8"/>
  <c r="M2057" i="8" s="1"/>
  <c r="G2057" i="8"/>
  <c r="L2057" i="8" s="1"/>
  <c r="F2057" i="8"/>
  <c r="K2057" i="8" s="1"/>
  <c r="J2037" i="8"/>
  <c r="O2037" i="8" s="1"/>
  <c r="I2037" i="8"/>
  <c r="N2037" i="8" s="1"/>
  <c r="H2037" i="8"/>
  <c r="M2037" i="8" s="1"/>
  <c r="G2037" i="8"/>
  <c r="L2037" i="8" s="1"/>
  <c r="F2037" i="8"/>
  <c r="K2037" i="8" s="1"/>
  <c r="J2017" i="8"/>
  <c r="O2017" i="8" s="1"/>
  <c r="I2017" i="8"/>
  <c r="N2017" i="8" s="1"/>
  <c r="H2017" i="8"/>
  <c r="M2017" i="8" s="1"/>
  <c r="G2017" i="8"/>
  <c r="L2017" i="8" s="1"/>
  <c r="F2017" i="8"/>
  <c r="K2017" i="8" s="1"/>
  <c r="J1995" i="8"/>
  <c r="O1995" i="8" s="1"/>
  <c r="H1995" i="8"/>
  <c r="M1995" i="8" s="1"/>
  <c r="G1995" i="8"/>
  <c r="L1995" i="8" s="1"/>
  <c r="I1995" i="8"/>
  <c r="N1995" i="8" s="1"/>
  <c r="F1995" i="8"/>
  <c r="K1995" i="8" s="1"/>
  <c r="J1977" i="8"/>
  <c r="O1977" i="8" s="1"/>
  <c r="I1977" i="8"/>
  <c r="N1977" i="8" s="1"/>
  <c r="H1977" i="8"/>
  <c r="M1977" i="8" s="1"/>
  <c r="G1977" i="8"/>
  <c r="L1977" i="8" s="1"/>
  <c r="F1977" i="8"/>
  <c r="K1977" i="8" s="1"/>
  <c r="J1957" i="8"/>
  <c r="O1957" i="8" s="1"/>
  <c r="I1957" i="8"/>
  <c r="N1957" i="8" s="1"/>
  <c r="H1957" i="8"/>
  <c r="M1957" i="8" s="1"/>
  <c r="G1957" i="8"/>
  <c r="L1957" i="8" s="1"/>
  <c r="F1957" i="8"/>
  <c r="K1957" i="8" s="1"/>
  <c r="J1938" i="8"/>
  <c r="O1938" i="8" s="1"/>
  <c r="I1938" i="8"/>
  <c r="N1938" i="8" s="1"/>
  <c r="H1938" i="8"/>
  <c r="M1938" i="8" s="1"/>
  <c r="G1938" i="8"/>
  <c r="L1938" i="8" s="1"/>
  <c r="F1938" i="8"/>
  <c r="K1938" i="8" s="1"/>
  <c r="I1920" i="8"/>
  <c r="N1920" i="8" s="1"/>
  <c r="J1920" i="8"/>
  <c r="O1920" i="8" s="1"/>
  <c r="H1920" i="8"/>
  <c r="M1920" i="8" s="1"/>
  <c r="G1920" i="8"/>
  <c r="L1920" i="8" s="1"/>
  <c r="F1920" i="8"/>
  <c r="K1920" i="8" s="1"/>
  <c r="J1897" i="8"/>
  <c r="O1897" i="8" s="1"/>
  <c r="I1897" i="8"/>
  <c r="N1897" i="8" s="1"/>
  <c r="H1897" i="8"/>
  <c r="M1897" i="8" s="1"/>
  <c r="G1897" i="8"/>
  <c r="L1897" i="8" s="1"/>
  <c r="F1897" i="8"/>
  <c r="K1897" i="8" s="1"/>
  <c r="I1880" i="8"/>
  <c r="N1880" i="8" s="1"/>
  <c r="J1880" i="8"/>
  <c r="O1880" i="8" s="1"/>
  <c r="H1880" i="8"/>
  <c r="M1880" i="8" s="1"/>
  <c r="G1880" i="8"/>
  <c r="L1880" i="8" s="1"/>
  <c r="F1880" i="8"/>
  <c r="K1880" i="8" s="1"/>
  <c r="J1859" i="8"/>
  <c r="O1859" i="8" s="1"/>
  <c r="F1859" i="8"/>
  <c r="K1859" i="8" s="1"/>
  <c r="I1859" i="8"/>
  <c r="N1859" i="8" s="1"/>
  <c r="H1859" i="8"/>
  <c r="M1859" i="8" s="1"/>
  <c r="G1859" i="8"/>
  <c r="L1859" i="8" s="1"/>
  <c r="J1838" i="8"/>
  <c r="O1838" i="8" s="1"/>
  <c r="I1838" i="8"/>
  <c r="N1838" i="8" s="1"/>
  <c r="H1838" i="8"/>
  <c r="M1838" i="8" s="1"/>
  <c r="G1838" i="8"/>
  <c r="L1838" i="8" s="1"/>
  <c r="F1838" i="8"/>
  <c r="K1838" i="8" s="1"/>
  <c r="J1815" i="8"/>
  <c r="O1815" i="8" s="1"/>
  <c r="F1815" i="8"/>
  <c r="K1815" i="8" s="1"/>
  <c r="G1815" i="8"/>
  <c r="L1815" i="8" s="1"/>
  <c r="I1815" i="8"/>
  <c r="N1815" i="8" s="1"/>
  <c r="H1815" i="8"/>
  <c r="M1815" i="8" s="1"/>
  <c r="G1796" i="8"/>
  <c r="L1796" i="8" s="1"/>
  <c r="F1796" i="8"/>
  <c r="K1796" i="8" s="1"/>
  <c r="J1796" i="8"/>
  <c r="O1796" i="8" s="1"/>
  <c r="I1796" i="8"/>
  <c r="N1796" i="8" s="1"/>
  <c r="H1796" i="8"/>
  <c r="M1796" i="8" s="1"/>
  <c r="G1776" i="8"/>
  <c r="L1776" i="8" s="1"/>
  <c r="F1776" i="8"/>
  <c r="K1776" i="8" s="1"/>
  <c r="J1776" i="8"/>
  <c r="O1776" i="8" s="1"/>
  <c r="I1776" i="8"/>
  <c r="N1776" i="8" s="1"/>
  <c r="H1776" i="8"/>
  <c r="M1776" i="8" s="1"/>
  <c r="G1756" i="8"/>
  <c r="L1756" i="8" s="1"/>
  <c r="F1756" i="8"/>
  <c r="K1756" i="8" s="1"/>
  <c r="I1756" i="8"/>
  <c r="N1756" i="8" s="1"/>
  <c r="J1756" i="8"/>
  <c r="O1756" i="8" s="1"/>
  <c r="H1756" i="8"/>
  <c r="M1756" i="8" s="1"/>
  <c r="J1737" i="8"/>
  <c r="O1737" i="8" s="1"/>
  <c r="I1737" i="8"/>
  <c r="N1737" i="8" s="1"/>
  <c r="H1737" i="8"/>
  <c r="M1737" i="8" s="1"/>
  <c r="G1737" i="8"/>
  <c r="L1737" i="8" s="1"/>
  <c r="F1737" i="8"/>
  <c r="K1737" i="8" s="1"/>
  <c r="G1716" i="8"/>
  <c r="L1716" i="8" s="1"/>
  <c r="F1716" i="8"/>
  <c r="K1716" i="8" s="1"/>
  <c r="J1716" i="8"/>
  <c r="O1716" i="8" s="1"/>
  <c r="H1716" i="8"/>
  <c r="M1716" i="8" s="1"/>
  <c r="I1716" i="8"/>
  <c r="N1716" i="8" s="1"/>
  <c r="G1696" i="8"/>
  <c r="L1696" i="8" s="1"/>
  <c r="F1696" i="8"/>
  <c r="K1696" i="8" s="1"/>
  <c r="J1696" i="8"/>
  <c r="O1696" i="8" s="1"/>
  <c r="I1696" i="8"/>
  <c r="N1696" i="8" s="1"/>
  <c r="H1696" i="8"/>
  <c r="M1696" i="8" s="1"/>
  <c r="J1677" i="8"/>
  <c r="O1677" i="8" s="1"/>
  <c r="I1677" i="8"/>
  <c r="N1677" i="8" s="1"/>
  <c r="H1677" i="8"/>
  <c r="M1677" i="8" s="1"/>
  <c r="G1677" i="8"/>
  <c r="L1677" i="8" s="1"/>
  <c r="F1677" i="8"/>
  <c r="K1677" i="8" s="1"/>
  <c r="G1656" i="8"/>
  <c r="L1656" i="8" s="1"/>
  <c r="F1656" i="8"/>
  <c r="K1656" i="8" s="1"/>
  <c r="J1656" i="8"/>
  <c r="O1656" i="8" s="1"/>
  <c r="I1656" i="8"/>
  <c r="N1656" i="8" s="1"/>
  <c r="H1656" i="8"/>
  <c r="M1656" i="8" s="1"/>
  <c r="G1636" i="8"/>
  <c r="L1636" i="8" s="1"/>
  <c r="F1636" i="8"/>
  <c r="K1636" i="8" s="1"/>
  <c r="H1636" i="8"/>
  <c r="M1636" i="8" s="1"/>
  <c r="I1636" i="8"/>
  <c r="N1636" i="8" s="1"/>
  <c r="J1636" i="8"/>
  <c r="O1636" i="8" s="1"/>
  <c r="G1618" i="8"/>
  <c r="L1618" i="8" s="1"/>
  <c r="J1618" i="8"/>
  <c r="O1618" i="8" s="1"/>
  <c r="I1618" i="8"/>
  <c r="N1618" i="8" s="1"/>
  <c r="H1618" i="8"/>
  <c r="M1618" i="8" s="1"/>
  <c r="F1618" i="8"/>
  <c r="K1618" i="8" s="1"/>
  <c r="G1598" i="8"/>
  <c r="L1598" i="8" s="1"/>
  <c r="F1598" i="8"/>
  <c r="K1598" i="8" s="1"/>
  <c r="J1598" i="8"/>
  <c r="O1598" i="8" s="1"/>
  <c r="I1598" i="8"/>
  <c r="N1598" i="8" s="1"/>
  <c r="H1598" i="8"/>
  <c r="M1598" i="8" s="1"/>
  <c r="J1579" i="8"/>
  <c r="O1579" i="8" s="1"/>
  <c r="F1579" i="8"/>
  <c r="K1579" i="8" s="1"/>
  <c r="I1579" i="8"/>
  <c r="N1579" i="8" s="1"/>
  <c r="H1579" i="8"/>
  <c r="M1579" i="8" s="1"/>
  <c r="G1579" i="8"/>
  <c r="L1579" i="8" s="1"/>
  <c r="G1556" i="8"/>
  <c r="L1556" i="8" s="1"/>
  <c r="F1556" i="8"/>
  <c r="K1556" i="8" s="1"/>
  <c r="J1556" i="8"/>
  <c r="O1556" i="8" s="1"/>
  <c r="I1556" i="8"/>
  <c r="N1556" i="8" s="1"/>
  <c r="H1556" i="8"/>
  <c r="M1556" i="8" s="1"/>
  <c r="G1538" i="8"/>
  <c r="L1538" i="8" s="1"/>
  <c r="J1538" i="8"/>
  <c r="O1538" i="8" s="1"/>
  <c r="I1538" i="8"/>
  <c r="N1538" i="8" s="1"/>
  <c r="H1538" i="8"/>
  <c r="M1538" i="8" s="1"/>
  <c r="F1538" i="8"/>
  <c r="K1538" i="8" s="1"/>
  <c r="G1518" i="8"/>
  <c r="L1518" i="8" s="1"/>
  <c r="J1518" i="8"/>
  <c r="O1518" i="8" s="1"/>
  <c r="I1518" i="8"/>
  <c r="N1518" i="8" s="1"/>
  <c r="H1518" i="8"/>
  <c r="M1518" i="8" s="1"/>
  <c r="F1518" i="8"/>
  <c r="K1518" i="8" s="1"/>
  <c r="I1500" i="8"/>
  <c r="N1500" i="8" s="1"/>
  <c r="G1500" i="8"/>
  <c r="L1500" i="8" s="1"/>
  <c r="F1500" i="8"/>
  <c r="K1500" i="8" s="1"/>
  <c r="J1500" i="8"/>
  <c r="O1500" i="8" s="1"/>
  <c r="H1500" i="8"/>
  <c r="M1500" i="8" s="1"/>
  <c r="J1477" i="8"/>
  <c r="O1477" i="8" s="1"/>
  <c r="I1477" i="8"/>
  <c r="N1477" i="8" s="1"/>
  <c r="H1477" i="8"/>
  <c r="M1477" i="8" s="1"/>
  <c r="G1477" i="8"/>
  <c r="L1477" i="8" s="1"/>
  <c r="F1477" i="8"/>
  <c r="K1477" i="8" s="1"/>
  <c r="J1459" i="8"/>
  <c r="O1459" i="8" s="1"/>
  <c r="F1459" i="8"/>
  <c r="K1459" i="8" s="1"/>
  <c r="H1459" i="8"/>
  <c r="M1459" i="8" s="1"/>
  <c r="G1459" i="8"/>
  <c r="L1459" i="8" s="1"/>
  <c r="I1459" i="8"/>
  <c r="N1459" i="8" s="1"/>
  <c r="J1437" i="8"/>
  <c r="O1437" i="8" s="1"/>
  <c r="I1437" i="8"/>
  <c r="N1437" i="8" s="1"/>
  <c r="H1437" i="8"/>
  <c r="M1437" i="8" s="1"/>
  <c r="G1437" i="8"/>
  <c r="L1437" i="8" s="1"/>
  <c r="F1437" i="8"/>
  <c r="K1437" i="8" s="1"/>
  <c r="G1418" i="8"/>
  <c r="L1418" i="8" s="1"/>
  <c r="J1418" i="8"/>
  <c r="O1418" i="8" s="1"/>
  <c r="I1418" i="8"/>
  <c r="N1418" i="8" s="1"/>
  <c r="H1418" i="8"/>
  <c r="M1418" i="8" s="1"/>
  <c r="F1418" i="8"/>
  <c r="K1418" i="8" s="1"/>
  <c r="J1396" i="8"/>
  <c r="O1396" i="8" s="1"/>
  <c r="I1396" i="8"/>
  <c r="N1396" i="8" s="1"/>
  <c r="H1396" i="8"/>
  <c r="M1396" i="8" s="1"/>
  <c r="G1396" i="8"/>
  <c r="L1396" i="8" s="1"/>
  <c r="F1396" i="8"/>
  <c r="K1396" i="8" s="1"/>
  <c r="G1378" i="8"/>
  <c r="L1378" i="8" s="1"/>
  <c r="H1378" i="8"/>
  <c r="M1378" i="8" s="1"/>
  <c r="F1378" i="8"/>
  <c r="K1378" i="8" s="1"/>
  <c r="I1378" i="8"/>
  <c r="N1378" i="8" s="1"/>
  <c r="J1378" i="8"/>
  <c r="O1378" i="8" s="1"/>
  <c r="I1357" i="8"/>
  <c r="N1357" i="8" s="1"/>
  <c r="H1357" i="8"/>
  <c r="M1357" i="8" s="1"/>
  <c r="G1357" i="8"/>
  <c r="L1357" i="8" s="1"/>
  <c r="F1357" i="8"/>
  <c r="K1357" i="8" s="1"/>
  <c r="J1357" i="8"/>
  <c r="O1357" i="8" s="1"/>
  <c r="J1336" i="8"/>
  <c r="O1336" i="8" s="1"/>
  <c r="I1336" i="8"/>
  <c r="N1336" i="8" s="1"/>
  <c r="H1336" i="8"/>
  <c r="M1336" i="8" s="1"/>
  <c r="G1336" i="8"/>
  <c r="L1336" i="8" s="1"/>
  <c r="F1336" i="8"/>
  <c r="K1336" i="8" s="1"/>
  <c r="G1318" i="8"/>
  <c r="L1318" i="8" s="1"/>
  <c r="J1318" i="8"/>
  <c r="O1318" i="8" s="1"/>
  <c r="I1318" i="8"/>
  <c r="N1318" i="8" s="1"/>
  <c r="H1318" i="8"/>
  <c r="M1318" i="8" s="1"/>
  <c r="F1318" i="8"/>
  <c r="K1318" i="8" s="1"/>
  <c r="J1296" i="8"/>
  <c r="O1296" i="8" s="1"/>
  <c r="I1296" i="8"/>
  <c r="N1296" i="8" s="1"/>
  <c r="H1296" i="8"/>
  <c r="M1296" i="8" s="1"/>
  <c r="G1296" i="8"/>
  <c r="L1296" i="8" s="1"/>
  <c r="F1296" i="8"/>
  <c r="K1296" i="8" s="1"/>
  <c r="G1278" i="8"/>
  <c r="L1278" i="8" s="1"/>
  <c r="H1278" i="8"/>
  <c r="M1278" i="8" s="1"/>
  <c r="I1278" i="8"/>
  <c r="N1278" i="8" s="1"/>
  <c r="J1278" i="8"/>
  <c r="O1278" i="8" s="1"/>
  <c r="F1278" i="8"/>
  <c r="K1278" i="8" s="1"/>
  <c r="J1256" i="8"/>
  <c r="O1256" i="8" s="1"/>
  <c r="I1256" i="8"/>
  <c r="N1256" i="8" s="1"/>
  <c r="H1256" i="8"/>
  <c r="M1256" i="8" s="1"/>
  <c r="G1256" i="8"/>
  <c r="L1256" i="8" s="1"/>
  <c r="F1256" i="8"/>
  <c r="K1256" i="8" s="1"/>
  <c r="G1238" i="8"/>
  <c r="L1238" i="8" s="1"/>
  <c r="J1238" i="8"/>
  <c r="O1238" i="8" s="1"/>
  <c r="I1238" i="8"/>
  <c r="N1238" i="8" s="1"/>
  <c r="H1238" i="8"/>
  <c r="M1238" i="8" s="1"/>
  <c r="F1238" i="8"/>
  <c r="K1238" i="8" s="1"/>
  <c r="J1216" i="8"/>
  <c r="O1216" i="8" s="1"/>
  <c r="I1216" i="8"/>
  <c r="N1216" i="8" s="1"/>
  <c r="H1216" i="8"/>
  <c r="M1216" i="8" s="1"/>
  <c r="G1216" i="8"/>
  <c r="L1216" i="8" s="1"/>
  <c r="F1216" i="8"/>
  <c r="K1216" i="8" s="1"/>
  <c r="J1198" i="8"/>
  <c r="O1198" i="8" s="1"/>
  <c r="F1198" i="8"/>
  <c r="K1198" i="8" s="1"/>
  <c r="H1198" i="8"/>
  <c r="M1198" i="8" s="1"/>
  <c r="G1198" i="8"/>
  <c r="L1198" i="8" s="1"/>
  <c r="I1198" i="8"/>
  <c r="N1198" i="8" s="1"/>
  <c r="J1181" i="8"/>
  <c r="O1181" i="8" s="1"/>
  <c r="I1181" i="8"/>
  <c r="N1181" i="8" s="1"/>
  <c r="H1181" i="8"/>
  <c r="M1181" i="8" s="1"/>
  <c r="F1181" i="8"/>
  <c r="K1181" i="8" s="1"/>
  <c r="G1181" i="8"/>
  <c r="L1181" i="8" s="1"/>
  <c r="J1157" i="8"/>
  <c r="O1157" i="8" s="1"/>
  <c r="I1157" i="8"/>
  <c r="N1157" i="8" s="1"/>
  <c r="H1157" i="8"/>
  <c r="M1157" i="8" s="1"/>
  <c r="G1157" i="8"/>
  <c r="L1157" i="8" s="1"/>
  <c r="F1157" i="8"/>
  <c r="K1157" i="8" s="1"/>
  <c r="J1137" i="8"/>
  <c r="O1137" i="8" s="1"/>
  <c r="I1137" i="8"/>
  <c r="N1137" i="8" s="1"/>
  <c r="H1137" i="8"/>
  <c r="M1137" i="8" s="1"/>
  <c r="G1137" i="8"/>
  <c r="L1137" i="8" s="1"/>
  <c r="F1137" i="8"/>
  <c r="K1137" i="8" s="1"/>
  <c r="J1117" i="8"/>
  <c r="O1117" i="8" s="1"/>
  <c r="I1117" i="8"/>
  <c r="N1117" i="8" s="1"/>
  <c r="H1117" i="8"/>
  <c r="M1117" i="8" s="1"/>
  <c r="G1117" i="8"/>
  <c r="L1117" i="8" s="1"/>
  <c r="F1117" i="8"/>
  <c r="K1117" i="8" s="1"/>
  <c r="J1096" i="8"/>
  <c r="O1096" i="8" s="1"/>
  <c r="I1096" i="8"/>
  <c r="N1096" i="8" s="1"/>
  <c r="H1096" i="8"/>
  <c r="M1096" i="8" s="1"/>
  <c r="G1096" i="8"/>
  <c r="L1096" i="8" s="1"/>
  <c r="F1096" i="8"/>
  <c r="K1096" i="8" s="1"/>
  <c r="J1078" i="8"/>
  <c r="O1078" i="8" s="1"/>
  <c r="F1078" i="8"/>
  <c r="K1078" i="8" s="1"/>
  <c r="G1078" i="8"/>
  <c r="L1078" i="8" s="1"/>
  <c r="I1078" i="8"/>
  <c r="N1078" i="8" s="1"/>
  <c r="H1078" i="8"/>
  <c r="M1078" i="8" s="1"/>
  <c r="J1057" i="8"/>
  <c r="O1057" i="8" s="1"/>
  <c r="I1057" i="8"/>
  <c r="N1057" i="8" s="1"/>
  <c r="H1057" i="8"/>
  <c r="M1057" i="8" s="1"/>
  <c r="G1057" i="8"/>
  <c r="L1057" i="8" s="1"/>
  <c r="F1057" i="8"/>
  <c r="K1057" i="8" s="1"/>
  <c r="J1037" i="8"/>
  <c r="O1037" i="8" s="1"/>
  <c r="I1037" i="8"/>
  <c r="N1037" i="8" s="1"/>
  <c r="H1037" i="8"/>
  <c r="M1037" i="8" s="1"/>
  <c r="G1037" i="8"/>
  <c r="L1037" i="8" s="1"/>
  <c r="F1037" i="8"/>
  <c r="K1037" i="8" s="1"/>
  <c r="I1019" i="8"/>
  <c r="N1019" i="8" s="1"/>
  <c r="H1019" i="8"/>
  <c r="M1019" i="8" s="1"/>
  <c r="J1019" i="8"/>
  <c r="O1019" i="8" s="1"/>
  <c r="F1019" i="8"/>
  <c r="K1019" i="8" s="1"/>
  <c r="G1019" i="8"/>
  <c r="L1019" i="8" s="1"/>
  <c r="J997" i="8"/>
  <c r="O997" i="8" s="1"/>
  <c r="I997" i="8"/>
  <c r="N997" i="8" s="1"/>
  <c r="H997" i="8"/>
  <c r="M997" i="8" s="1"/>
  <c r="G997" i="8"/>
  <c r="L997" i="8" s="1"/>
  <c r="F997" i="8"/>
  <c r="K997" i="8" s="1"/>
  <c r="I979" i="8"/>
  <c r="N979" i="8" s="1"/>
  <c r="J979" i="8"/>
  <c r="O979" i="8" s="1"/>
  <c r="H979" i="8"/>
  <c r="M979" i="8" s="1"/>
  <c r="G979" i="8"/>
  <c r="L979" i="8" s="1"/>
  <c r="F979" i="8"/>
  <c r="K979" i="8" s="1"/>
  <c r="J958" i="8"/>
  <c r="O958" i="8" s="1"/>
  <c r="F958" i="8"/>
  <c r="K958" i="8" s="1"/>
  <c r="G958" i="8"/>
  <c r="L958" i="8" s="1"/>
  <c r="I958" i="8"/>
  <c r="N958" i="8" s="1"/>
  <c r="H958" i="8"/>
  <c r="M958" i="8" s="1"/>
  <c r="G935" i="8"/>
  <c r="L935" i="8" s="1"/>
  <c r="F935" i="8"/>
  <c r="K935" i="8" s="1"/>
  <c r="J935" i="8"/>
  <c r="O935" i="8" s="1"/>
  <c r="I935" i="8"/>
  <c r="N935" i="8" s="1"/>
  <c r="H935" i="8"/>
  <c r="M935" i="8" s="1"/>
  <c r="G917" i="8"/>
  <c r="L917" i="8" s="1"/>
  <c r="H917" i="8"/>
  <c r="M917" i="8" s="1"/>
  <c r="I917" i="8"/>
  <c r="N917" i="8" s="1"/>
  <c r="J917" i="8"/>
  <c r="O917" i="8" s="1"/>
  <c r="F917" i="8"/>
  <c r="K917" i="8" s="1"/>
  <c r="J896" i="8"/>
  <c r="O896" i="8" s="1"/>
  <c r="I896" i="8"/>
  <c r="N896" i="8" s="1"/>
  <c r="F896" i="8"/>
  <c r="K896" i="8" s="1"/>
  <c r="H896" i="8"/>
  <c r="M896" i="8" s="1"/>
  <c r="G896" i="8"/>
  <c r="L896" i="8" s="1"/>
  <c r="F876" i="8"/>
  <c r="K876" i="8" s="1"/>
  <c r="H876" i="8"/>
  <c r="M876" i="8" s="1"/>
  <c r="G876" i="8"/>
  <c r="L876" i="8" s="1"/>
  <c r="J876" i="8"/>
  <c r="O876" i="8" s="1"/>
  <c r="I876" i="8"/>
  <c r="N876" i="8" s="1"/>
  <c r="G857" i="8"/>
  <c r="L857" i="8" s="1"/>
  <c r="J857" i="8"/>
  <c r="O857" i="8" s="1"/>
  <c r="I857" i="8"/>
  <c r="N857" i="8" s="1"/>
  <c r="H857" i="8"/>
  <c r="M857" i="8" s="1"/>
  <c r="F857" i="8"/>
  <c r="K857" i="8" s="1"/>
  <c r="J838" i="8"/>
  <c r="O838" i="8" s="1"/>
  <c r="F838" i="8"/>
  <c r="K838" i="8" s="1"/>
  <c r="H838" i="8"/>
  <c r="M838" i="8" s="1"/>
  <c r="G838" i="8"/>
  <c r="L838" i="8" s="1"/>
  <c r="I838" i="8"/>
  <c r="N838" i="8" s="1"/>
  <c r="G817" i="8"/>
  <c r="L817" i="8" s="1"/>
  <c r="J817" i="8"/>
  <c r="O817" i="8" s="1"/>
  <c r="I817" i="8"/>
  <c r="N817" i="8" s="1"/>
  <c r="H817" i="8"/>
  <c r="M817" i="8" s="1"/>
  <c r="F817" i="8"/>
  <c r="K817" i="8" s="1"/>
  <c r="J795" i="8"/>
  <c r="O795" i="8" s="1"/>
  <c r="I795" i="8"/>
  <c r="N795" i="8" s="1"/>
  <c r="H795" i="8"/>
  <c r="M795" i="8" s="1"/>
  <c r="G795" i="8"/>
  <c r="L795" i="8" s="1"/>
  <c r="F795" i="8"/>
  <c r="K795" i="8" s="1"/>
  <c r="J776" i="8"/>
  <c r="O776" i="8" s="1"/>
  <c r="I776" i="8"/>
  <c r="N776" i="8" s="1"/>
  <c r="H776" i="8"/>
  <c r="M776" i="8" s="1"/>
  <c r="G776" i="8"/>
  <c r="L776" i="8" s="1"/>
  <c r="F776" i="8"/>
  <c r="K776" i="8" s="1"/>
  <c r="G757" i="8"/>
  <c r="L757" i="8" s="1"/>
  <c r="H757" i="8"/>
  <c r="M757" i="8" s="1"/>
  <c r="I757" i="8"/>
  <c r="N757" i="8" s="1"/>
  <c r="F757" i="8"/>
  <c r="K757" i="8" s="1"/>
  <c r="J757" i="8"/>
  <c r="O757" i="8" s="1"/>
  <c r="G737" i="8"/>
  <c r="L737" i="8" s="1"/>
  <c r="H737" i="8"/>
  <c r="M737" i="8" s="1"/>
  <c r="J737" i="8"/>
  <c r="O737" i="8" s="1"/>
  <c r="I737" i="8"/>
  <c r="N737" i="8" s="1"/>
  <c r="F737" i="8"/>
  <c r="K737" i="8" s="1"/>
  <c r="G717" i="8"/>
  <c r="L717" i="8" s="1"/>
  <c r="H717" i="8"/>
  <c r="M717" i="8" s="1"/>
  <c r="F717" i="8"/>
  <c r="K717" i="8" s="1"/>
  <c r="J717" i="8"/>
  <c r="O717" i="8" s="1"/>
  <c r="I717" i="8"/>
  <c r="N717" i="8" s="1"/>
  <c r="J698" i="8"/>
  <c r="O698" i="8" s="1"/>
  <c r="F698" i="8"/>
  <c r="K698" i="8" s="1"/>
  <c r="I698" i="8"/>
  <c r="N698" i="8" s="1"/>
  <c r="H698" i="8"/>
  <c r="M698" i="8" s="1"/>
  <c r="G698" i="8"/>
  <c r="L698" i="8" s="1"/>
  <c r="G677" i="8"/>
  <c r="L677" i="8" s="1"/>
  <c r="I677" i="8"/>
  <c r="N677" i="8" s="1"/>
  <c r="H677" i="8"/>
  <c r="M677" i="8" s="1"/>
  <c r="F677" i="8"/>
  <c r="K677" i="8" s="1"/>
  <c r="J677" i="8"/>
  <c r="O677" i="8" s="1"/>
  <c r="F660" i="8"/>
  <c r="K660" i="8" s="1"/>
  <c r="J660" i="8"/>
  <c r="O660" i="8" s="1"/>
  <c r="G660" i="8"/>
  <c r="L660" i="8" s="1"/>
  <c r="I660" i="8"/>
  <c r="N660" i="8" s="1"/>
  <c r="H660" i="8"/>
  <c r="M660" i="8" s="1"/>
  <c r="G637" i="8"/>
  <c r="L637" i="8" s="1"/>
  <c r="H637" i="8"/>
  <c r="M637" i="8" s="1"/>
  <c r="J637" i="8"/>
  <c r="O637" i="8" s="1"/>
  <c r="I637" i="8"/>
  <c r="N637" i="8" s="1"/>
  <c r="F637" i="8"/>
  <c r="K637" i="8" s="1"/>
  <c r="G617" i="8"/>
  <c r="L617" i="8" s="1"/>
  <c r="J617" i="8"/>
  <c r="O617" i="8" s="1"/>
  <c r="I617" i="8"/>
  <c r="N617" i="8" s="1"/>
  <c r="H617" i="8"/>
  <c r="M617" i="8" s="1"/>
  <c r="F617" i="8"/>
  <c r="K617" i="8" s="1"/>
  <c r="F594" i="8"/>
  <c r="K594" i="8" s="1"/>
  <c r="G594" i="8"/>
  <c r="L594" i="8" s="1"/>
  <c r="J594" i="8"/>
  <c r="O594" i="8" s="1"/>
  <c r="I594" i="8"/>
  <c r="N594" i="8" s="1"/>
  <c r="H594" i="8"/>
  <c r="M594" i="8" s="1"/>
  <c r="H576" i="8"/>
  <c r="M576" i="8" s="1"/>
  <c r="F576" i="8"/>
  <c r="K576" i="8" s="1"/>
  <c r="I576" i="8"/>
  <c r="N576" i="8" s="1"/>
  <c r="J576" i="8"/>
  <c r="O576" i="8" s="1"/>
  <c r="G576" i="8"/>
  <c r="L576" i="8" s="1"/>
  <c r="J555" i="8"/>
  <c r="O555" i="8" s="1"/>
  <c r="I555" i="8"/>
  <c r="N555" i="8" s="1"/>
  <c r="H555" i="8"/>
  <c r="M555" i="8" s="1"/>
  <c r="G555" i="8"/>
  <c r="L555" i="8" s="1"/>
  <c r="F555" i="8"/>
  <c r="K555" i="8" s="1"/>
  <c r="J538" i="8"/>
  <c r="O538" i="8" s="1"/>
  <c r="F538" i="8"/>
  <c r="K538" i="8" s="1"/>
  <c r="I538" i="8"/>
  <c r="N538" i="8" s="1"/>
  <c r="H538" i="8"/>
  <c r="M538" i="8" s="1"/>
  <c r="G538" i="8"/>
  <c r="L538" i="8" s="1"/>
  <c r="J515" i="8"/>
  <c r="O515" i="8" s="1"/>
  <c r="I515" i="8"/>
  <c r="N515" i="8" s="1"/>
  <c r="H515" i="8"/>
  <c r="M515" i="8" s="1"/>
  <c r="G515" i="8"/>
  <c r="L515" i="8" s="1"/>
  <c r="F515" i="8"/>
  <c r="K515" i="8" s="1"/>
  <c r="G497" i="8"/>
  <c r="L497" i="8" s="1"/>
  <c r="J497" i="8"/>
  <c r="O497" i="8" s="1"/>
  <c r="I497" i="8"/>
  <c r="N497" i="8" s="1"/>
  <c r="F497" i="8"/>
  <c r="K497" i="8" s="1"/>
  <c r="H497" i="8"/>
  <c r="M497" i="8" s="1"/>
  <c r="J478" i="8"/>
  <c r="O478" i="8" s="1"/>
  <c r="F478" i="8"/>
  <c r="K478" i="8" s="1"/>
  <c r="I478" i="8"/>
  <c r="N478" i="8" s="1"/>
  <c r="G478" i="8"/>
  <c r="L478" i="8" s="1"/>
  <c r="H478" i="8"/>
  <c r="M478" i="8" s="1"/>
  <c r="G457" i="8"/>
  <c r="L457" i="8" s="1"/>
  <c r="F457" i="8"/>
  <c r="K457" i="8" s="1"/>
  <c r="J457" i="8"/>
  <c r="O457" i="8" s="1"/>
  <c r="I457" i="8"/>
  <c r="N457" i="8" s="1"/>
  <c r="H457" i="8"/>
  <c r="M457" i="8" s="1"/>
  <c r="I439" i="8"/>
  <c r="N439" i="8" s="1"/>
  <c r="G439" i="8"/>
  <c r="L439" i="8" s="1"/>
  <c r="F439" i="8"/>
  <c r="K439" i="8" s="1"/>
  <c r="J439" i="8"/>
  <c r="O439" i="8" s="1"/>
  <c r="H439" i="8"/>
  <c r="M439" i="8" s="1"/>
  <c r="J414" i="8"/>
  <c r="O414" i="8" s="1"/>
  <c r="I414" i="8"/>
  <c r="N414" i="8" s="1"/>
  <c r="H414" i="8"/>
  <c r="M414" i="8" s="1"/>
  <c r="G414" i="8"/>
  <c r="L414" i="8" s="1"/>
  <c r="F414" i="8"/>
  <c r="K414" i="8" s="1"/>
  <c r="G397" i="8"/>
  <c r="L397" i="8" s="1"/>
  <c r="H397" i="8"/>
  <c r="M397" i="8" s="1"/>
  <c r="J397" i="8"/>
  <c r="O397" i="8" s="1"/>
  <c r="I397" i="8"/>
  <c r="N397" i="8" s="1"/>
  <c r="F397" i="8"/>
  <c r="K397" i="8" s="1"/>
  <c r="J376" i="8"/>
  <c r="O376" i="8" s="1"/>
  <c r="I376" i="8"/>
  <c r="N376" i="8" s="1"/>
  <c r="H376" i="8"/>
  <c r="M376" i="8" s="1"/>
  <c r="G376" i="8"/>
  <c r="L376" i="8" s="1"/>
  <c r="F376" i="8"/>
  <c r="K376" i="8" s="1"/>
  <c r="G357" i="8"/>
  <c r="L357" i="8" s="1"/>
  <c r="I357" i="8"/>
  <c r="N357" i="8" s="1"/>
  <c r="J357" i="8"/>
  <c r="O357" i="8" s="1"/>
  <c r="H357" i="8"/>
  <c r="M357" i="8" s="1"/>
  <c r="F357" i="8"/>
  <c r="K357" i="8" s="1"/>
  <c r="I339" i="8"/>
  <c r="N339" i="8" s="1"/>
  <c r="J339" i="8"/>
  <c r="O339" i="8" s="1"/>
  <c r="H339" i="8"/>
  <c r="M339" i="8" s="1"/>
  <c r="G339" i="8"/>
  <c r="L339" i="8" s="1"/>
  <c r="F339" i="8"/>
  <c r="K339" i="8" s="1"/>
  <c r="G314" i="8"/>
  <c r="L314" i="8" s="1"/>
  <c r="F314" i="8"/>
  <c r="K314" i="8" s="1"/>
  <c r="J314" i="8"/>
  <c r="O314" i="8" s="1"/>
  <c r="I314" i="8"/>
  <c r="N314" i="8" s="1"/>
  <c r="H314" i="8"/>
  <c r="M314" i="8" s="1"/>
  <c r="J298" i="8"/>
  <c r="O298" i="8" s="1"/>
  <c r="F298" i="8"/>
  <c r="K298" i="8" s="1"/>
  <c r="I298" i="8"/>
  <c r="N298" i="8" s="1"/>
  <c r="H298" i="8"/>
  <c r="M298" i="8" s="1"/>
  <c r="G298" i="8"/>
  <c r="L298" i="8" s="1"/>
  <c r="I276" i="8"/>
  <c r="N276" i="8" s="1"/>
  <c r="H276" i="8"/>
  <c r="M276" i="8" s="1"/>
  <c r="G276" i="8"/>
  <c r="L276" i="8" s="1"/>
  <c r="F276" i="8"/>
  <c r="K276" i="8" s="1"/>
  <c r="J276" i="8"/>
  <c r="O276" i="8" s="1"/>
  <c r="J254" i="8"/>
  <c r="O254" i="8" s="1"/>
  <c r="I254" i="8"/>
  <c r="N254" i="8" s="1"/>
  <c r="H254" i="8"/>
  <c r="M254" i="8" s="1"/>
  <c r="G254" i="8"/>
  <c r="L254" i="8" s="1"/>
  <c r="F254" i="8"/>
  <c r="K254" i="8" s="1"/>
  <c r="J238" i="8"/>
  <c r="O238" i="8" s="1"/>
  <c r="F238" i="8"/>
  <c r="K238" i="8" s="1"/>
  <c r="I238" i="8"/>
  <c r="N238" i="8" s="1"/>
  <c r="H238" i="8"/>
  <c r="M238" i="8" s="1"/>
  <c r="G238" i="8"/>
  <c r="L238" i="8" s="1"/>
  <c r="G216" i="8"/>
  <c r="L216" i="8" s="1"/>
  <c r="F216" i="8"/>
  <c r="K216" i="8" s="1"/>
  <c r="J216" i="8"/>
  <c r="O216" i="8" s="1"/>
  <c r="I216" i="8"/>
  <c r="N216" i="8" s="1"/>
  <c r="H216" i="8"/>
  <c r="M216" i="8" s="1"/>
  <c r="G197" i="8"/>
  <c r="L197" i="8" s="1"/>
  <c r="I197" i="8"/>
  <c r="N197" i="8" s="1"/>
  <c r="F197" i="8"/>
  <c r="K197" i="8" s="1"/>
  <c r="J197" i="8"/>
  <c r="O197" i="8" s="1"/>
  <c r="H197" i="8"/>
  <c r="M197" i="8" s="1"/>
  <c r="I179" i="8"/>
  <c r="N179" i="8" s="1"/>
  <c r="J179" i="8"/>
  <c r="O179" i="8" s="1"/>
  <c r="H179" i="8"/>
  <c r="M179" i="8" s="1"/>
  <c r="G179" i="8"/>
  <c r="L179" i="8" s="1"/>
  <c r="F179" i="8"/>
  <c r="K179" i="8" s="1"/>
  <c r="I159" i="8"/>
  <c r="N159" i="8" s="1"/>
  <c r="G159" i="8"/>
  <c r="L159" i="8" s="1"/>
  <c r="J159" i="8"/>
  <c r="O159" i="8" s="1"/>
  <c r="H159" i="8"/>
  <c r="M159" i="8" s="1"/>
  <c r="F159" i="8"/>
  <c r="K159" i="8" s="1"/>
  <c r="J138" i="8"/>
  <c r="O138" i="8" s="1"/>
  <c r="I138" i="8"/>
  <c r="N138" i="8" s="1"/>
  <c r="H138" i="8"/>
  <c r="M138" i="8" s="1"/>
  <c r="G138" i="8"/>
  <c r="L138" i="8" s="1"/>
  <c r="F138" i="8"/>
  <c r="K138" i="8" s="1"/>
  <c r="I114" i="8"/>
  <c r="N114" i="8" s="1"/>
  <c r="J114" i="8"/>
  <c r="O114" i="8" s="1"/>
  <c r="H114" i="8"/>
  <c r="M114" i="8" s="1"/>
  <c r="G114" i="8"/>
  <c r="L114" i="8" s="1"/>
  <c r="F114" i="8"/>
  <c r="K114" i="8" s="1"/>
  <c r="F96" i="8"/>
  <c r="K96" i="8" s="1"/>
  <c r="H96" i="8"/>
  <c r="M96" i="8" s="1"/>
  <c r="G96" i="8"/>
  <c r="L96" i="8" s="1"/>
  <c r="J96" i="8"/>
  <c r="O96" i="8" s="1"/>
  <c r="I96" i="8"/>
  <c r="N96" i="8" s="1"/>
  <c r="J78" i="8"/>
  <c r="O78" i="8" s="1"/>
  <c r="I78" i="8"/>
  <c r="N78" i="8" s="1"/>
  <c r="H78" i="8"/>
  <c r="M78" i="8" s="1"/>
  <c r="G78" i="8"/>
  <c r="L78" i="8" s="1"/>
  <c r="F78" i="8"/>
  <c r="K78" i="8" s="1"/>
  <c r="J57" i="8"/>
  <c r="O57" i="8" s="1"/>
  <c r="I57" i="8"/>
  <c r="N57" i="8" s="1"/>
  <c r="H57" i="8"/>
  <c r="M57" i="8" s="1"/>
  <c r="G57" i="8"/>
  <c r="L57" i="8" s="1"/>
  <c r="F57" i="8"/>
  <c r="K57" i="8" s="1"/>
  <c r="I37" i="8"/>
  <c r="N37" i="8" s="1"/>
  <c r="F37" i="8"/>
  <c r="K37" i="8" s="1"/>
  <c r="H37" i="8"/>
  <c r="M37" i="8" s="1"/>
  <c r="J37" i="8"/>
  <c r="O37" i="8" s="1"/>
  <c r="G37" i="8"/>
  <c r="L37" i="8" s="1"/>
  <c r="J20" i="8"/>
  <c r="O20" i="8" s="1"/>
  <c r="I20" i="8"/>
  <c r="N20" i="8" s="1"/>
  <c r="H20" i="8"/>
  <c r="M20" i="8" s="1"/>
  <c r="G20" i="8"/>
  <c r="L20" i="8" s="1"/>
  <c r="F20" i="8"/>
  <c r="K20" i="8" s="1"/>
  <c r="J4857" i="8"/>
  <c r="O4857" i="8" s="1"/>
  <c r="I4857" i="8"/>
  <c r="N4857" i="8" s="1"/>
  <c r="H4857" i="8"/>
  <c r="M4857" i="8" s="1"/>
  <c r="G4857" i="8"/>
  <c r="L4857" i="8" s="1"/>
  <c r="F4857" i="8"/>
  <c r="K4857" i="8" s="1"/>
  <c r="G4838" i="8"/>
  <c r="L4838" i="8" s="1"/>
  <c r="F4838" i="8"/>
  <c r="K4838" i="8" s="1"/>
  <c r="J4838" i="8"/>
  <c r="O4838" i="8" s="1"/>
  <c r="I4838" i="8"/>
  <c r="N4838" i="8" s="1"/>
  <c r="H4838" i="8"/>
  <c r="M4838" i="8" s="1"/>
  <c r="J4816" i="8"/>
  <c r="O4816" i="8" s="1"/>
  <c r="I4816" i="8"/>
  <c r="N4816" i="8" s="1"/>
  <c r="H4816" i="8"/>
  <c r="M4816" i="8" s="1"/>
  <c r="G4816" i="8"/>
  <c r="L4816" i="8" s="1"/>
  <c r="F4816" i="8"/>
  <c r="K4816" i="8" s="1"/>
  <c r="J4796" i="8"/>
  <c r="O4796" i="8" s="1"/>
  <c r="I4796" i="8"/>
  <c r="N4796" i="8" s="1"/>
  <c r="H4796" i="8"/>
  <c r="M4796" i="8" s="1"/>
  <c r="G4796" i="8"/>
  <c r="L4796" i="8" s="1"/>
  <c r="F4796" i="8"/>
  <c r="K4796" i="8" s="1"/>
  <c r="F4776" i="8"/>
  <c r="K4776" i="8" s="1"/>
  <c r="H4776" i="8"/>
  <c r="M4776" i="8" s="1"/>
  <c r="J4776" i="8"/>
  <c r="O4776" i="8" s="1"/>
  <c r="I4776" i="8"/>
  <c r="N4776" i="8" s="1"/>
  <c r="G4776" i="8"/>
  <c r="L4776" i="8" s="1"/>
  <c r="J4756" i="8"/>
  <c r="O4756" i="8" s="1"/>
  <c r="I4756" i="8"/>
  <c r="N4756" i="8" s="1"/>
  <c r="H4756" i="8"/>
  <c r="M4756" i="8" s="1"/>
  <c r="G4756" i="8"/>
  <c r="L4756" i="8" s="1"/>
  <c r="F4756" i="8"/>
  <c r="K4756" i="8" s="1"/>
  <c r="F4733" i="8"/>
  <c r="K4733" i="8" s="1"/>
  <c r="G4733" i="8"/>
  <c r="L4733" i="8" s="1"/>
  <c r="J4733" i="8"/>
  <c r="O4733" i="8" s="1"/>
  <c r="I4733" i="8"/>
  <c r="N4733" i="8" s="1"/>
  <c r="H4733" i="8"/>
  <c r="M4733" i="8" s="1"/>
  <c r="H4715" i="8"/>
  <c r="M4715" i="8" s="1"/>
  <c r="G4715" i="8"/>
  <c r="L4715" i="8" s="1"/>
  <c r="F4715" i="8"/>
  <c r="K4715" i="8" s="1"/>
  <c r="J4715" i="8"/>
  <c r="O4715" i="8" s="1"/>
  <c r="I4715" i="8"/>
  <c r="N4715" i="8" s="1"/>
  <c r="H4696" i="8"/>
  <c r="M4696" i="8" s="1"/>
  <c r="G4696" i="8"/>
  <c r="L4696" i="8" s="1"/>
  <c r="F4696" i="8"/>
  <c r="K4696" i="8" s="1"/>
  <c r="J4696" i="8"/>
  <c r="O4696" i="8" s="1"/>
  <c r="I4696" i="8"/>
  <c r="N4696" i="8" s="1"/>
  <c r="I4677" i="8"/>
  <c r="N4677" i="8" s="1"/>
  <c r="J4677" i="8"/>
  <c r="O4677" i="8" s="1"/>
  <c r="F4677" i="8"/>
  <c r="K4677" i="8" s="1"/>
  <c r="H4677" i="8"/>
  <c r="M4677" i="8" s="1"/>
  <c r="G4677" i="8"/>
  <c r="L4677" i="8" s="1"/>
  <c r="H4657" i="8"/>
  <c r="M4657" i="8" s="1"/>
  <c r="G4657" i="8"/>
  <c r="L4657" i="8" s="1"/>
  <c r="F4657" i="8"/>
  <c r="K4657" i="8" s="1"/>
  <c r="J4657" i="8"/>
  <c r="O4657" i="8" s="1"/>
  <c r="I4657" i="8"/>
  <c r="N4657" i="8" s="1"/>
  <c r="H4639" i="8"/>
  <c r="M4639" i="8" s="1"/>
  <c r="G4639" i="8"/>
  <c r="L4639" i="8" s="1"/>
  <c r="F4639" i="8"/>
  <c r="K4639" i="8" s="1"/>
  <c r="J4639" i="8"/>
  <c r="O4639" i="8" s="1"/>
  <c r="I4639" i="8"/>
  <c r="N4639" i="8" s="1"/>
  <c r="I4614" i="8"/>
  <c r="N4614" i="8" s="1"/>
  <c r="J4614" i="8"/>
  <c r="O4614" i="8" s="1"/>
  <c r="H4614" i="8"/>
  <c r="M4614" i="8" s="1"/>
  <c r="G4614" i="8"/>
  <c r="L4614" i="8" s="1"/>
  <c r="F4614" i="8"/>
  <c r="K4614" i="8" s="1"/>
  <c r="H4596" i="8"/>
  <c r="M4596" i="8" s="1"/>
  <c r="I4596" i="8"/>
  <c r="N4596" i="8" s="1"/>
  <c r="F4596" i="8"/>
  <c r="K4596" i="8" s="1"/>
  <c r="J4596" i="8"/>
  <c r="O4596" i="8" s="1"/>
  <c r="G4596" i="8"/>
  <c r="L4596" i="8" s="1"/>
  <c r="I4577" i="8"/>
  <c r="N4577" i="8" s="1"/>
  <c r="H4577" i="8"/>
  <c r="M4577" i="8" s="1"/>
  <c r="G4577" i="8"/>
  <c r="L4577" i="8" s="1"/>
  <c r="F4577" i="8"/>
  <c r="K4577" i="8" s="1"/>
  <c r="J4577" i="8"/>
  <c r="O4577" i="8" s="1"/>
  <c r="J4556" i="8"/>
  <c r="O4556" i="8" s="1"/>
  <c r="I4556" i="8"/>
  <c r="N4556" i="8" s="1"/>
  <c r="H4556" i="8"/>
  <c r="M4556" i="8" s="1"/>
  <c r="G4556" i="8"/>
  <c r="L4556" i="8" s="1"/>
  <c r="F4556" i="8"/>
  <c r="K4556" i="8" s="1"/>
  <c r="G4535" i="8"/>
  <c r="L4535" i="8" s="1"/>
  <c r="H4535" i="8"/>
  <c r="M4535" i="8" s="1"/>
  <c r="J4535" i="8"/>
  <c r="O4535" i="8" s="1"/>
  <c r="I4535" i="8"/>
  <c r="N4535" i="8" s="1"/>
  <c r="F4535" i="8"/>
  <c r="K4535" i="8" s="1"/>
  <c r="J4513" i="8"/>
  <c r="O4513" i="8" s="1"/>
  <c r="I4513" i="8"/>
  <c r="N4513" i="8" s="1"/>
  <c r="H4513" i="8"/>
  <c r="M4513" i="8" s="1"/>
  <c r="G4513" i="8"/>
  <c r="L4513" i="8" s="1"/>
  <c r="F4513" i="8"/>
  <c r="K4513" i="8" s="1"/>
  <c r="J4494" i="8"/>
  <c r="O4494" i="8" s="1"/>
  <c r="I4494" i="8"/>
  <c r="N4494" i="8" s="1"/>
  <c r="H4494" i="8"/>
  <c r="M4494" i="8" s="1"/>
  <c r="G4494" i="8"/>
  <c r="L4494" i="8" s="1"/>
  <c r="F4494" i="8"/>
  <c r="K4494" i="8" s="1"/>
  <c r="J4477" i="8"/>
  <c r="O4477" i="8" s="1"/>
  <c r="I4477" i="8"/>
  <c r="N4477" i="8" s="1"/>
  <c r="H4477" i="8"/>
  <c r="M4477" i="8" s="1"/>
  <c r="G4477" i="8"/>
  <c r="L4477" i="8" s="1"/>
  <c r="F4477" i="8"/>
  <c r="K4477" i="8" s="1"/>
  <c r="J4456" i="8"/>
  <c r="O4456" i="8" s="1"/>
  <c r="G4456" i="8"/>
  <c r="L4456" i="8" s="1"/>
  <c r="F4456" i="8"/>
  <c r="K4456" i="8" s="1"/>
  <c r="I4456" i="8"/>
  <c r="N4456" i="8" s="1"/>
  <c r="H4456" i="8"/>
  <c r="M4456" i="8" s="1"/>
  <c r="J4436" i="8"/>
  <c r="O4436" i="8" s="1"/>
  <c r="H4436" i="8"/>
  <c r="M4436" i="8" s="1"/>
  <c r="G4436" i="8"/>
  <c r="L4436" i="8" s="1"/>
  <c r="F4436" i="8"/>
  <c r="K4436" i="8" s="1"/>
  <c r="I4436" i="8"/>
  <c r="N4436" i="8" s="1"/>
  <c r="G4415" i="8"/>
  <c r="L4415" i="8" s="1"/>
  <c r="J4415" i="8"/>
  <c r="O4415" i="8" s="1"/>
  <c r="I4415" i="8"/>
  <c r="N4415" i="8" s="1"/>
  <c r="H4415" i="8"/>
  <c r="M4415" i="8" s="1"/>
  <c r="F4415" i="8"/>
  <c r="K4415" i="8" s="1"/>
  <c r="J4396" i="8"/>
  <c r="O4396" i="8" s="1"/>
  <c r="F4396" i="8"/>
  <c r="K4396" i="8" s="1"/>
  <c r="I4396" i="8"/>
  <c r="N4396" i="8" s="1"/>
  <c r="H4396" i="8"/>
  <c r="M4396" i="8" s="1"/>
  <c r="G4396" i="8"/>
  <c r="L4396" i="8" s="1"/>
  <c r="J4376" i="8"/>
  <c r="O4376" i="8" s="1"/>
  <c r="I4376" i="8"/>
  <c r="N4376" i="8" s="1"/>
  <c r="H4376" i="8"/>
  <c r="M4376" i="8" s="1"/>
  <c r="G4376" i="8"/>
  <c r="L4376" i="8" s="1"/>
  <c r="F4376" i="8"/>
  <c r="K4376" i="8" s="1"/>
  <c r="J4354" i="8"/>
  <c r="O4354" i="8" s="1"/>
  <c r="I4354" i="8"/>
  <c r="N4354" i="8" s="1"/>
  <c r="H4354" i="8"/>
  <c r="M4354" i="8" s="1"/>
  <c r="G4354" i="8"/>
  <c r="L4354" i="8" s="1"/>
  <c r="F4354" i="8"/>
  <c r="K4354" i="8" s="1"/>
  <c r="F4338" i="8"/>
  <c r="K4338" i="8" s="1"/>
  <c r="J4338" i="8"/>
  <c r="O4338" i="8" s="1"/>
  <c r="I4338" i="8"/>
  <c r="N4338" i="8" s="1"/>
  <c r="H4338" i="8"/>
  <c r="M4338" i="8" s="1"/>
  <c r="G4338" i="8"/>
  <c r="L4338" i="8" s="1"/>
  <c r="J4313" i="8"/>
  <c r="O4313" i="8" s="1"/>
  <c r="I4313" i="8"/>
  <c r="N4313" i="8" s="1"/>
  <c r="H4313" i="8"/>
  <c r="M4313" i="8" s="1"/>
  <c r="G4313" i="8"/>
  <c r="L4313" i="8" s="1"/>
  <c r="F4313" i="8"/>
  <c r="K4313" i="8" s="1"/>
  <c r="J4294" i="8"/>
  <c r="O4294" i="8" s="1"/>
  <c r="I4294" i="8"/>
  <c r="N4294" i="8" s="1"/>
  <c r="H4294" i="8"/>
  <c r="M4294" i="8" s="1"/>
  <c r="G4294" i="8"/>
  <c r="L4294" i="8" s="1"/>
  <c r="F4294" i="8"/>
  <c r="K4294" i="8" s="1"/>
  <c r="J4274" i="8"/>
  <c r="O4274" i="8" s="1"/>
  <c r="I4274" i="8"/>
  <c r="N4274" i="8" s="1"/>
  <c r="H4274" i="8"/>
  <c r="M4274" i="8" s="1"/>
  <c r="G4274" i="8"/>
  <c r="L4274" i="8" s="1"/>
  <c r="F4274" i="8"/>
  <c r="K4274" i="8" s="1"/>
  <c r="J4256" i="8"/>
  <c r="O4256" i="8" s="1"/>
  <c r="I4256" i="8"/>
  <c r="N4256" i="8" s="1"/>
  <c r="H4256" i="8"/>
  <c r="M4256" i="8" s="1"/>
  <c r="G4256" i="8"/>
  <c r="L4256" i="8" s="1"/>
  <c r="F4256" i="8"/>
  <c r="K4256" i="8" s="1"/>
  <c r="J4234" i="8"/>
  <c r="O4234" i="8" s="1"/>
  <c r="I4234" i="8"/>
  <c r="N4234" i="8" s="1"/>
  <c r="H4234" i="8"/>
  <c r="M4234" i="8" s="1"/>
  <c r="G4234" i="8"/>
  <c r="L4234" i="8" s="1"/>
  <c r="F4234" i="8"/>
  <c r="K4234" i="8" s="1"/>
  <c r="G4215" i="8"/>
  <c r="L4215" i="8" s="1"/>
  <c r="J4215" i="8"/>
  <c r="O4215" i="8" s="1"/>
  <c r="I4215" i="8"/>
  <c r="N4215" i="8" s="1"/>
  <c r="H4215" i="8"/>
  <c r="M4215" i="8" s="1"/>
  <c r="F4215" i="8"/>
  <c r="K4215" i="8" s="1"/>
  <c r="J4196" i="8"/>
  <c r="O4196" i="8" s="1"/>
  <c r="F4196" i="8"/>
  <c r="K4196" i="8" s="1"/>
  <c r="H4196" i="8"/>
  <c r="M4196" i="8" s="1"/>
  <c r="I4196" i="8"/>
  <c r="N4196" i="8" s="1"/>
  <c r="G4196" i="8"/>
  <c r="L4196" i="8" s="1"/>
  <c r="G4175" i="8"/>
  <c r="L4175" i="8" s="1"/>
  <c r="J4175" i="8"/>
  <c r="O4175" i="8" s="1"/>
  <c r="I4175" i="8"/>
  <c r="N4175" i="8" s="1"/>
  <c r="H4175" i="8"/>
  <c r="M4175" i="8" s="1"/>
  <c r="F4175" i="8"/>
  <c r="K4175" i="8" s="1"/>
  <c r="J4156" i="8"/>
  <c r="O4156" i="8" s="1"/>
  <c r="I4156" i="8"/>
  <c r="N4156" i="8" s="1"/>
  <c r="H4156" i="8"/>
  <c r="M4156" i="8" s="1"/>
  <c r="G4156" i="8"/>
  <c r="L4156" i="8" s="1"/>
  <c r="F4156" i="8"/>
  <c r="K4156" i="8" s="1"/>
  <c r="J4136" i="8"/>
  <c r="O4136" i="8" s="1"/>
  <c r="H4136" i="8"/>
  <c r="M4136" i="8" s="1"/>
  <c r="G4136" i="8"/>
  <c r="L4136" i="8" s="1"/>
  <c r="F4136" i="8"/>
  <c r="K4136" i="8" s="1"/>
  <c r="I4136" i="8"/>
  <c r="N4136" i="8" s="1"/>
  <c r="G4115" i="8"/>
  <c r="L4115" i="8" s="1"/>
  <c r="H4115" i="8"/>
  <c r="M4115" i="8" s="1"/>
  <c r="F4115" i="8"/>
  <c r="K4115" i="8" s="1"/>
  <c r="J4115" i="8"/>
  <c r="O4115" i="8" s="1"/>
  <c r="I4115" i="8"/>
  <c r="N4115" i="8" s="1"/>
  <c r="G4095" i="8"/>
  <c r="L4095" i="8" s="1"/>
  <c r="H4095" i="8"/>
  <c r="M4095" i="8" s="1"/>
  <c r="F4095" i="8"/>
  <c r="K4095" i="8" s="1"/>
  <c r="J4095" i="8"/>
  <c r="O4095" i="8" s="1"/>
  <c r="I4095" i="8"/>
  <c r="N4095" i="8" s="1"/>
  <c r="H4074" i="8"/>
  <c r="M4074" i="8" s="1"/>
  <c r="F4074" i="8"/>
  <c r="K4074" i="8" s="1"/>
  <c r="J4074" i="8"/>
  <c r="O4074" i="8" s="1"/>
  <c r="I4074" i="8"/>
  <c r="N4074" i="8" s="1"/>
  <c r="G4074" i="8"/>
  <c r="L4074" i="8" s="1"/>
  <c r="J4056" i="8"/>
  <c r="O4056" i="8" s="1"/>
  <c r="F4056" i="8"/>
  <c r="K4056" i="8" s="1"/>
  <c r="I4056" i="8"/>
  <c r="N4056" i="8" s="1"/>
  <c r="H4056" i="8"/>
  <c r="M4056" i="8" s="1"/>
  <c r="G4056" i="8"/>
  <c r="L4056" i="8" s="1"/>
  <c r="J4036" i="8"/>
  <c r="O4036" i="8" s="1"/>
  <c r="H4036" i="8"/>
  <c r="M4036" i="8" s="1"/>
  <c r="I4036" i="8"/>
  <c r="N4036" i="8" s="1"/>
  <c r="G4036" i="8"/>
  <c r="L4036" i="8" s="1"/>
  <c r="F4036" i="8"/>
  <c r="K4036" i="8" s="1"/>
  <c r="J4016" i="8"/>
  <c r="O4016" i="8" s="1"/>
  <c r="I4016" i="8"/>
  <c r="N4016" i="8" s="1"/>
  <c r="H4016" i="8"/>
  <c r="M4016" i="8" s="1"/>
  <c r="G4016" i="8"/>
  <c r="L4016" i="8" s="1"/>
  <c r="F4016" i="8"/>
  <c r="K4016" i="8" s="1"/>
  <c r="J3996" i="8"/>
  <c r="O3996" i="8" s="1"/>
  <c r="I3996" i="8"/>
  <c r="N3996" i="8" s="1"/>
  <c r="H3996" i="8"/>
  <c r="M3996" i="8" s="1"/>
  <c r="G3996" i="8"/>
  <c r="L3996" i="8" s="1"/>
  <c r="F3996" i="8"/>
  <c r="K3996" i="8" s="1"/>
  <c r="J3977" i="8"/>
  <c r="O3977" i="8" s="1"/>
  <c r="F3977" i="8"/>
  <c r="K3977" i="8" s="1"/>
  <c r="G3977" i="8"/>
  <c r="L3977" i="8" s="1"/>
  <c r="I3977" i="8"/>
  <c r="N3977" i="8" s="1"/>
  <c r="H3977" i="8"/>
  <c r="M3977" i="8" s="1"/>
  <c r="J3956" i="8"/>
  <c r="O3956" i="8" s="1"/>
  <c r="G3956" i="8"/>
  <c r="L3956" i="8" s="1"/>
  <c r="I3956" i="8"/>
  <c r="N3956" i="8" s="1"/>
  <c r="H3956" i="8"/>
  <c r="M3956" i="8" s="1"/>
  <c r="F3956" i="8"/>
  <c r="K3956" i="8" s="1"/>
  <c r="G3935" i="8"/>
  <c r="L3935" i="8" s="1"/>
  <c r="J3935" i="8"/>
  <c r="O3935" i="8" s="1"/>
  <c r="I3935" i="8"/>
  <c r="N3935" i="8" s="1"/>
  <c r="H3935" i="8"/>
  <c r="M3935" i="8" s="1"/>
  <c r="F3935" i="8"/>
  <c r="K3935" i="8" s="1"/>
  <c r="H3914" i="8"/>
  <c r="M3914" i="8" s="1"/>
  <c r="F3914" i="8"/>
  <c r="K3914" i="8" s="1"/>
  <c r="G3914" i="8"/>
  <c r="L3914" i="8" s="1"/>
  <c r="J3914" i="8"/>
  <c r="O3914" i="8" s="1"/>
  <c r="I3914" i="8"/>
  <c r="N3914" i="8" s="1"/>
  <c r="J3896" i="8"/>
  <c r="O3896" i="8" s="1"/>
  <c r="I3896" i="8"/>
  <c r="N3896" i="8" s="1"/>
  <c r="H3896" i="8"/>
  <c r="M3896" i="8" s="1"/>
  <c r="G3896" i="8"/>
  <c r="L3896" i="8" s="1"/>
  <c r="F3896" i="8"/>
  <c r="K3896" i="8" s="1"/>
  <c r="J3877" i="8"/>
  <c r="O3877" i="8" s="1"/>
  <c r="I3877" i="8"/>
  <c r="N3877" i="8" s="1"/>
  <c r="H3877" i="8"/>
  <c r="M3877" i="8" s="1"/>
  <c r="G3877" i="8"/>
  <c r="L3877" i="8" s="1"/>
  <c r="F3877" i="8"/>
  <c r="K3877" i="8" s="1"/>
  <c r="J3858" i="8"/>
  <c r="O3858" i="8" s="1"/>
  <c r="I3858" i="8"/>
  <c r="N3858" i="8" s="1"/>
  <c r="H3858" i="8"/>
  <c r="M3858" i="8" s="1"/>
  <c r="G3858" i="8"/>
  <c r="L3858" i="8" s="1"/>
  <c r="F3858" i="8"/>
  <c r="K3858" i="8" s="1"/>
  <c r="G3838" i="8"/>
  <c r="L3838" i="8" s="1"/>
  <c r="F3838" i="8"/>
  <c r="K3838" i="8" s="1"/>
  <c r="I3838" i="8"/>
  <c r="N3838" i="8" s="1"/>
  <c r="H3838" i="8"/>
  <c r="M3838" i="8" s="1"/>
  <c r="J3838" i="8"/>
  <c r="O3838" i="8" s="1"/>
  <c r="H3817" i="8"/>
  <c r="M3817" i="8" s="1"/>
  <c r="G3817" i="8"/>
  <c r="L3817" i="8" s="1"/>
  <c r="F3817" i="8"/>
  <c r="K3817" i="8" s="1"/>
  <c r="J3817" i="8"/>
  <c r="O3817" i="8" s="1"/>
  <c r="I3817" i="8"/>
  <c r="N3817" i="8" s="1"/>
  <c r="H3794" i="8"/>
  <c r="M3794" i="8" s="1"/>
  <c r="F3794" i="8"/>
  <c r="K3794" i="8" s="1"/>
  <c r="J3794" i="8"/>
  <c r="O3794" i="8" s="1"/>
  <c r="I3794" i="8"/>
  <c r="N3794" i="8" s="1"/>
  <c r="G3794" i="8"/>
  <c r="L3794" i="8" s="1"/>
  <c r="J3776" i="8"/>
  <c r="O3776" i="8" s="1"/>
  <c r="I3776" i="8"/>
  <c r="N3776" i="8" s="1"/>
  <c r="H3776" i="8"/>
  <c r="M3776" i="8" s="1"/>
  <c r="G3776" i="8"/>
  <c r="L3776" i="8" s="1"/>
  <c r="F3776" i="8"/>
  <c r="K3776" i="8" s="1"/>
  <c r="I3756" i="8"/>
  <c r="N3756" i="8" s="1"/>
  <c r="H3756" i="8"/>
  <c r="M3756" i="8" s="1"/>
  <c r="G3756" i="8"/>
  <c r="L3756" i="8" s="1"/>
  <c r="F3756" i="8"/>
  <c r="K3756" i="8" s="1"/>
  <c r="J3756" i="8"/>
  <c r="O3756" i="8" s="1"/>
  <c r="J3734" i="8"/>
  <c r="O3734" i="8" s="1"/>
  <c r="F3734" i="8"/>
  <c r="K3734" i="8" s="1"/>
  <c r="H3734" i="8"/>
  <c r="M3734" i="8" s="1"/>
  <c r="G3734" i="8"/>
  <c r="L3734" i="8" s="1"/>
  <c r="I3734" i="8"/>
  <c r="N3734" i="8" s="1"/>
  <c r="F3715" i="8"/>
  <c r="K3715" i="8" s="1"/>
  <c r="I3715" i="8"/>
  <c r="N3715" i="8" s="1"/>
  <c r="H3715" i="8"/>
  <c r="M3715" i="8" s="1"/>
  <c r="G3715" i="8"/>
  <c r="L3715" i="8" s="1"/>
  <c r="J3715" i="8"/>
  <c r="O3715" i="8" s="1"/>
  <c r="I3696" i="8"/>
  <c r="N3696" i="8" s="1"/>
  <c r="H3696" i="8"/>
  <c r="M3696" i="8" s="1"/>
  <c r="G3696" i="8"/>
  <c r="L3696" i="8" s="1"/>
  <c r="F3696" i="8"/>
  <c r="K3696" i="8" s="1"/>
  <c r="J3696" i="8"/>
  <c r="O3696" i="8" s="1"/>
  <c r="H3679" i="8"/>
  <c r="M3679" i="8" s="1"/>
  <c r="J3679" i="8"/>
  <c r="O3679" i="8" s="1"/>
  <c r="I3679" i="8"/>
  <c r="N3679" i="8" s="1"/>
  <c r="G3679" i="8"/>
  <c r="L3679" i="8" s="1"/>
  <c r="F3679" i="8"/>
  <c r="K3679" i="8" s="1"/>
  <c r="F3655" i="8"/>
  <c r="K3655" i="8" s="1"/>
  <c r="H3655" i="8"/>
  <c r="M3655" i="8" s="1"/>
  <c r="I3655" i="8"/>
  <c r="N3655" i="8" s="1"/>
  <c r="J3655" i="8"/>
  <c r="O3655" i="8" s="1"/>
  <c r="G3655" i="8"/>
  <c r="L3655" i="8" s="1"/>
  <c r="I3634" i="8"/>
  <c r="N3634" i="8" s="1"/>
  <c r="H3634" i="8"/>
  <c r="M3634" i="8" s="1"/>
  <c r="G3634" i="8"/>
  <c r="L3634" i="8" s="1"/>
  <c r="F3634" i="8"/>
  <c r="K3634" i="8" s="1"/>
  <c r="J3634" i="8"/>
  <c r="O3634" i="8" s="1"/>
  <c r="J3618" i="8"/>
  <c r="O3618" i="8" s="1"/>
  <c r="I3618" i="8"/>
  <c r="N3618" i="8" s="1"/>
  <c r="F3618" i="8"/>
  <c r="K3618" i="8" s="1"/>
  <c r="H3618" i="8"/>
  <c r="M3618" i="8" s="1"/>
  <c r="G3618" i="8"/>
  <c r="L3618" i="8" s="1"/>
  <c r="I3596" i="8"/>
  <c r="N3596" i="8" s="1"/>
  <c r="H3596" i="8"/>
  <c r="M3596" i="8" s="1"/>
  <c r="G3596" i="8"/>
  <c r="L3596" i="8" s="1"/>
  <c r="F3596" i="8"/>
  <c r="K3596" i="8" s="1"/>
  <c r="J3596" i="8"/>
  <c r="O3596" i="8" s="1"/>
  <c r="I3576" i="8"/>
  <c r="N3576" i="8" s="1"/>
  <c r="H3576" i="8"/>
  <c r="M3576" i="8" s="1"/>
  <c r="G3576" i="8"/>
  <c r="L3576" i="8" s="1"/>
  <c r="F3576" i="8"/>
  <c r="K3576" i="8" s="1"/>
  <c r="J3576" i="8"/>
  <c r="O3576" i="8" s="1"/>
  <c r="F3555" i="8"/>
  <c r="K3555" i="8" s="1"/>
  <c r="J3555" i="8"/>
  <c r="O3555" i="8" s="1"/>
  <c r="I3555" i="8"/>
  <c r="N3555" i="8" s="1"/>
  <c r="H3555" i="8"/>
  <c r="M3555" i="8" s="1"/>
  <c r="G3555" i="8"/>
  <c r="L3555" i="8" s="1"/>
  <c r="J3538" i="8"/>
  <c r="O3538" i="8" s="1"/>
  <c r="I3538" i="8"/>
  <c r="N3538" i="8" s="1"/>
  <c r="H3538" i="8"/>
  <c r="M3538" i="8" s="1"/>
  <c r="G3538" i="8"/>
  <c r="L3538" i="8" s="1"/>
  <c r="F3538" i="8"/>
  <c r="K3538" i="8" s="1"/>
  <c r="J3518" i="8"/>
  <c r="O3518" i="8" s="1"/>
  <c r="I3518" i="8"/>
  <c r="N3518" i="8" s="1"/>
  <c r="H3518" i="8"/>
  <c r="M3518" i="8" s="1"/>
  <c r="G3518" i="8"/>
  <c r="L3518" i="8" s="1"/>
  <c r="F3518" i="8"/>
  <c r="K3518" i="8" s="1"/>
  <c r="J3494" i="8"/>
  <c r="O3494" i="8" s="1"/>
  <c r="F3494" i="8"/>
  <c r="K3494" i="8" s="1"/>
  <c r="G3494" i="8"/>
  <c r="L3494" i="8" s="1"/>
  <c r="I3494" i="8"/>
  <c r="N3494" i="8" s="1"/>
  <c r="H3494" i="8"/>
  <c r="M3494" i="8" s="1"/>
  <c r="F3475" i="8"/>
  <c r="K3475" i="8" s="1"/>
  <c r="J3475" i="8"/>
  <c r="O3475" i="8" s="1"/>
  <c r="I3475" i="8"/>
  <c r="N3475" i="8" s="1"/>
  <c r="H3475" i="8"/>
  <c r="M3475" i="8" s="1"/>
  <c r="G3475" i="8"/>
  <c r="L3475" i="8" s="1"/>
  <c r="I3456" i="8"/>
  <c r="N3456" i="8" s="1"/>
  <c r="H3456" i="8"/>
  <c r="M3456" i="8" s="1"/>
  <c r="G3456" i="8"/>
  <c r="L3456" i="8" s="1"/>
  <c r="F3456" i="8"/>
  <c r="K3456" i="8" s="1"/>
  <c r="J3456" i="8"/>
  <c r="O3456" i="8" s="1"/>
  <c r="I3436" i="8"/>
  <c r="N3436" i="8" s="1"/>
  <c r="H3436" i="8"/>
  <c r="M3436" i="8" s="1"/>
  <c r="G3436" i="8"/>
  <c r="L3436" i="8" s="1"/>
  <c r="F3436" i="8"/>
  <c r="K3436" i="8" s="1"/>
  <c r="J3436" i="8"/>
  <c r="O3436" i="8" s="1"/>
  <c r="I3416" i="8"/>
  <c r="N3416" i="8" s="1"/>
  <c r="H3416" i="8"/>
  <c r="M3416" i="8" s="1"/>
  <c r="G3416" i="8"/>
  <c r="L3416" i="8" s="1"/>
  <c r="F3416" i="8"/>
  <c r="K3416" i="8" s="1"/>
  <c r="J3416" i="8"/>
  <c r="O3416" i="8" s="1"/>
  <c r="I3396" i="8"/>
  <c r="N3396" i="8" s="1"/>
  <c r="H3396" i="8"/>
  <c r="M3396" i="8" s="1"/>
  <c r="G3396" i="8"/>
  <c r="L3396" i="8" s="1"/>
  <c r="F3396" i="8"/>
  <c r="K3396" i="8" s="1"/>
  <c r="J3396" i="8"/>
  <c r="O3396" i="8" s="1"/>
  <c r="J3377" i="8"/>
  <c r="O3377" i="8" s="1"/>
  <c r="I3377" i="8"/>
  <c r="N3377" i="8" s="1"/>
  <c r="H3377" i="8"/>
  <c r="M3377" i="8" s="1"/>
  <c r="G3377" i="8"/>
  <c r="L3377" i="8" s="1"/>
  <c r="F3377" i="8"/>
  <c r="K3377" i="8" s="1"/>
  <c r="I3358" i="8"/>
  <c r="N3358" i="8" s="1"/>
  <c r="J3358" i="8"/>
  <c r="O3358" i="8" s="1"/>
  <c r="H3358" i="8"/>
  <c r="M3358" i="8" s="1"/>
  <c r="G3358" i="8"/>
  <c r="L3358" i="8" s="1"/>
  <c r="F3358" i="8"/>
  <c r="K3358" i="8" s="1"/>
  <c r="H3339" i="8"/>
  <c r="M3339" i="8" s="1"/>
  <c r="J3339" i="8"/>
  <c r="O3339" i="8" s="1"/>
  <c r="F3339" i="8"/>
  <c r="K3339" i="8" s="1"/>
  <c r="I3339" i="8"/>
  <c r="N3339" i="8" s="1"/>
  <c r="G3339" i="8"/>
  <c r="L3339" i="8" s="1"/>
  <c r="F3314" i="8"/>
  <c r="K3314" i="8" s="1"/>
  <c r="H3314" i="8"/>
  <c r="M3314" i="8" s="1"/>
  <c r="J3314" i="8"/>
  <c r="O3314" i="8" s="1"/>
  <c r="I3314" i="8"/>
  <c r="N3314" i="8" s="1"/>
  <c r="G3314" i="8"/>
  <c r="L3314" i="8" s="1"/>
  <c r="I3298" i="8"/>
  <c r="N3298" i="8" s="1"/>
  <c r="G3298" i="8"/>
  <c r="L3298" i="8" s="1"/>
  <c r="F3298" i="8"/>
  <c r="K3298" i="8" s="1"/>
  <c r="J3298" i="8"/>
  <c r="O3298" i="8" s="1"/>
  <c r="H3298" i="8"/>
  <c r="M3298" i="8" s="1"/>
  <c r="J3274" i="8"/>
  <c r="O3274" i="8" s="1"/>
  <c r="F3274" i="8"/>
  <c r="K3274" i="8" s="1"/>
  <c r="G3274" i="8"/>
  <c r="L3274" i="8" s="1"/>
  <c r="I3274" i="8"/>
  <c r="N3274" i="8" s="1"/>
  <c r="H3274" i="8"/>
  <c r="M3274" i="8" s="1"/>
  <c r="G3255" i="8"/>
  <c r="L3255" i="8" s="1"/>
  <c r="F3255" i="8"/>
  <c r="K3255" i="8" s="1"/>
  <c r="J3255" i="8"/>
  <c r="O3255" i="8" s="1"/>
  <c r="I3255" i="8"/>
  <c r="N3255" i="8" s="1"/>
  <c r="H3255" i="8"/>
  <c r="M3255" i="8" s="1"/>
  <c r="F3237" i="8"/>
  <c r="K3237" i="8" s="1"/>
  <c r="H3237" i="8"/>
  <c r="M3237" i="8" s="1"/>
  <c r="J3237" i="8"/>
  <c r="O3237" i="8" s="1"/>
  <c r="I3237" i="8"/>
  <c r="N3237" i="8" s="1"/>
  <c r="G3237" i="8"/>
  <c r="L3237" i="8" s="1"/>
  <c r="G3216" i="8"/>
  <c r="L3216" i="8" s="1"/>
  <c r="H3216" i="8"/>
  <c r="M3216" i="8" s="1"/>
  <c r="J3216" i="8"/>
  <c r="O3216" i="8" s="1"/>
  <c r="I3216" i="8"/>
  <c r="N3216" i="8" s="1"/>
  <c r="F3216" i="8"/>
  <c r="K3216" i="8" s="1"/>
  <c r="J3194" i="8"/>
  <c r="O3194" i="8" s="1"/>
  <c r="I3194" i="8"/>
  <c r="N3194" i="8" s="1"/>
  <c r="H3194" i="8"/>
  <c r="M3194" i="8" s="1"/>
  <c r="G3194" i="8"/>
  <c r="L3194" i="8" s="1"/>
  <c r="F3194" i="8"/>
  <c r="K3194" i="8" s="1"/>
  <c r="I3175" i="8"/>
  <c r="N3175" i="8" s="1"/>
  <c r="J3175" i="8"/>
  <c r="O3175" i="8" s="1"/>
  <c r="H3175" i="8"/>
  <c r="M3175" i="8" s="1"/>
  <c r="G3175" i="8"/>
  <c r="L3175" i="8" s="1"/>
  <c r="F3175" i="8"/>
  <c r="K3175" i="8" s="1"/>
  <c r="F3157" i="8"/>
  <c r="K3157" i="8" s="1"/>
  <c r="J3157" i="8"/>
  <c r="O3157" i="8" s="1"/>
  <c r="I3157" i="8"/>
  <c r="N3157" i="8" s="1"/>
  <c r="H3157" i="8"/>
  <c r="M3157" i="8" s="1"/>
  <c r="G3157" i="8"/>
  <c r="L3157" i="8" s="1"/>
  <c r="J3139" i="8"/>
  <c r="O3139" i="8" s="1"/>
  <c r="I3139" i="8"/>
  <c r="N3139" i="8" s="1"/>
  <c r="H3139" i="8"/>
  <c r="M3139" i="8" s="1"/>
  <c r="G3139" i="8"/>
  <c r="L3139" i="8" s="1"/>
  <c r="F3139" i="8"/>
  <c r="K3139" i="8" s="1"/>
  <c r="J3116" i="8"/>
  <c r="O3116" i="8" s="1"/>
  <c r="I3116" i="8"/>
  <c r="N3116" i="8" s="1"/>
  <c r="H3116" i="8"/>
  <c r="M3116" i="8" s="1"/>
  <c r="G3116" i="8"/>
  <c r="L3116" i="8" s="1"/>
  <c r="F3116" i="8"/>
  <c r="K3116" i="8" s="1"/>
  <c r="J3096" i="8"/>
  <c r="O3096" i="8" s="1"/>
  <c r="I3096" i="8"/>
  <c r="N3096" i="8" s="1"/>
  <c r="H3096" i="8"/>
  <c r="M3096" i="8" s="1"/>
  <c r="G3096" i="8"/>
  <c r="L3096" i="8" s="1"/>
  <c r="F3096" i="8"/>
  <c r="K3096" i="8" s="1"/>
  <c r="J3075" i="8"/>
  <c r="O3075" i="8" s="1"/>
  <c r="I3075" i="8"/>
  <c r="N3075" i="8" s="1"/>
  <c r="H3075" i="8"/>
  <c r="M3075" i="8" s="1"/>
  <c r="G3075" i="8"/>
  <c r="L3075" i="8" s="1"/>
  <c r="F3075" i="8"/>
  <c r="K3075" i="8" s="1"/>
  <c r="J3055" i="8"/>
  <c r="O3055" i="8" s="1"/>
  <c r="I3055" i="8"/>
  <c r="N3055" i="8" s="1"/>
  <c r="H3055" i="8"/>
  <c r="M3055" i="8" s="1"/>
  <c r="G3055" i="8"/>
  <c r="L3055" i="8" s="1"/>
  <c r="F3055" i="8"/>
  <c r="K3055" i="8" s="1"/>
  <c r="J3036" i="8"/>
  <c r="O3036" i="8" s="1"/>
  <c r="I3036" i="8"/>
  <c r="N3036" i="8" s="1"/>
  <c r="H3036" i="8"/>
  <c r="M3036" i="8" s="1"/>
  <c r="G3036" i="8"/>
  <c r="L3036" i="8" s="1"/>
  <c r="F3036" i="8"/>
  <c r="K3036" i="8" s="1"/>
  <c r="J3015" i="8"/>
  <c r="O3015" i="8" s="1"/>
  <c r="I3015" i="8"/>
  <c r="N3015" i="8" s="1"/>
  <c r="H3015" i="8"/>
  <c r="M3015" i="8" s="1"/>
  <c r="G3015" i="8"/>
  <c r="L3015" i="8" s="1"/>
  <c r="F3015" i="8"/>
  <c r="K3015" i="8" s="1"/>
  <c r="J2996" i="8"/>
  <c r="O2996" i="8" s="1"/>
  <c r="I2996" i="8"/>
  <c r="N2996" i="8" s="1"/>
  <c r="H2996" i="8"/>
  <c r="M2996" i="8" s="1"/>
  <c r="G2996" i="8"/>
  <c r="L2996" i="8" s="1"/>
  <c r="F2996" i="8"/>
  <c r="K2996" i="8" s="1"/>
  <c r="J2975" i="8"/>
  <c r="O2975" i="8" s="1"/>
  <c r="I2975" i="8"/>
  <c r="N2975" i="8" s="1"/>
  <c r="H2975" i="8"/>
  <c r="M2975" i="8" s="1"/>
  <c r="G2975" i="8"/>
  <c r="L2975" i="8" s="1"/>
  <c r="F2975" i="8"/>
  <c r="K2975" i="8" s="1"/>
  <c r="I2958" i="8"/>
  <c r="N2958" i="8" s="1"/>
  <c r="G2958" i="8"/>
  <c r="L2958" i="8" s="1"/>
  <c r="F2958" i="8"/>
  <c r="K2958" i="8" s="1"/>
  <c r="J2958" i="8"/>
  <c r="O2958" i="8" s="1"/>
  <c r="H2958" i="8"/>
  <c r="M2958" i="8" s="1"/>
  <c r="J2937" i="8"/>
  <c r="O2937" i="8" s="1"/>
  <c r="F2937" i="8"/>
  <c r="K2937" i="8" s="1"/>
  <c r="I2937" i="8"/>
  <c r="N2937" i="8" s="1"/>
  <c r="H2937" i="8"/>
  <c r="M2937" i="8" s="1"/>
  <c r="G2937" i="8"/>
  <c r="L2937" i="8" s="1"/>
  <c r="G2914" i="8"/>
  <c r="L2914" i="8" s="1"/>
  <c r="F2914" i="8"/>
  <c r="K2914" i="8" s="1"/>
  <c r="I2914" i="8"/>
  <c r="N2914" i="8" s="1"/>
  <c r="H2914" i="8"/>
  <c r="M2914" i="8" s="1"/>
  <c r="J2914" i="8"/>
  <c r="O2914" i="8" s="1"/>
  <c r="I2898" i="8"/>
  <c r="N2898" i="8" s="1"/>
  <c r="J2898" i="8"/>
  <c r="O2898" i="8" s="1"/>
  <c r="H2898" i="8"/>
  <c r="M2898" i="8" s="1"/>
  <c r="G2898" i="8"/>
  <c r="L2898" i="8" s="1"/>
  <c r="F2898" i="8"/>
  <c r="K2898" i="8" s="1"/>
  <c r="J2875" i="8"/>
  <c r="O2875" i="8" s="1"/>
  <c r="I2875" i="8"/>
  <c r="N2875" i="8" s="1"/>
  <c r="H2875" i="8"/>
  <c r="M2875" i="8" s="1"/>
  <c r="G2875" i="8"/>
  <c r="L2875" i="8" s="1"/>
  <c r="F2875" i="8"/>
  <c r="K2875" i="8" s="1"/>
  <c r="G2854" i="8"/>
  <c r="L2854" i="8" s="1"/>
  <c r="F2854" i="8"/>
  <c r="K2854" i="8" s="1"/>
  <c r="J2854" i="8"/>
  <c r="O2854" i="8" s="1"/>
  <c r="I2854" i="8"/>
  <c r="N2854" i="8" s="1"/>
  <c r="H2854" i="8"/>
  <c r="M2854" i="8" s="1"/>
  <c r="J2836" i="8"/>
  <c r="O2836" i="8" s="1"/>
  <c r="I2836" i="8"/>
  <c r="N2836" i="8" s="1"/>
  <c r="H2836" i="8"/>
  <c r="M2836" i="8" s="1"/>
  <c r="G2836" i="8"/>
  <c r="L2836" i="8" s="1"/>
  <c r="F2836" i="8"/>
  <c r="K2836" i="8" s="1"/>
  <c r="G2814" i="8"/>
  <c r="L2814" i="8" s="1"/>
  <c r="F2814" i="8"/>
  <c r="K2814" i="8" s="1"/>
  <c r="I2814" i="8"/>
  <c r="N2814" i="8" s="1"/>
  <c r="J2814" i="8"/>
  <c r="O2814" i="8" s="1"/>
  <c r="H2814" i="8"/>
  <c r="M2814" i="8" s="1"/>
  <c r="J2793" i="8"/>
  <c r="O2793" i="8" s="1"/>
  <c r="I2793" i="8"/>
  <c r="N2793" i="8" s="1"/>
  <c r="H2793" i="8"/>
  <c r="M2793" i="8" s="1"/>
  <c r="G2793" i="8"/>
  <c r="L2793" i="8" s="1"/>
  <c r="F2793" i="8"/>
  <c r="K2793" i="8" s="1"/>
  <c r="J2777" i="8"/>
  <c r="O2777" i="8" s="1"/>
  <c r="F2777" i="8"/>
  <c r="K2777" i="8" s="1"/>
  <c r="I2777" i="8"/>
  <c r="N2777" i="8" s="1"/>
  <c r="H2777" i="8"/>
  <c r="M2777" i="8" s="1"/>
  <c r="G2777" i="8"/>
  <c r="L2777" i="8" s="1"/>
  <c r="J2756" i="8"/>
  <c r="O2756" i="8" s="1"/>
  <c r="I2756" i="8"/>
  <c r="N2756" i="8" s="1"/>
  <c r="H2756" i="8"/>
  <c r="M2756" i="8" s="1"/>
  <c r="G2756" i="8"/>
  <c r="L2756" i="8" s="1"/>
  <c r="F2756" i="8"/>
  <c r="K2756" i="8" s="1"/>
  <c r="G2734" i="8"/>
  <c r="L2734" i="8" s="1"/>
  <c r="F2734" i="8"/>
  <c r="K2734" i="8" s="1"/>
  <c r="J2734" i="8"/>
  <c r="O2734" i="8" s="1"/>
  <c r="I2734" i="8"/>
  <c r="N2734" i="8" s="1"/>
  <c r="H2734" i="8"/>
  <c r="M2734" i="8" s="1"/>
  <c r="J2716" i="8"/>
  <c r="O2716" i="8" s="1"/>
  <c r="I2716" i="8"/>
  <c r="N2716" i="8" s="1"/>
  <c r="H2716" i="8"/>
  <c r="M2716" i="8" s="1"/>
  <c r="G2716" i="8"/>
  <c r="L2716" i="8" s="1"/>
  <c r="F2716" i="8"/>
  <c r="K2716" i="8" s="1"/>
  <c r="J2695" i="8"/>
  <c r="O2695" i="8" s="1"/>
  <c r="I2695" i="8"/>
  <c r="N2695" i="8" s="1"/>
  <c r="H2695" i="8"/>
  <c r="M2695" i="8" s="1"/>
  <c r="G2695" i="8"/>
  <c r="L2695" i="8" s="1"/>
  <c r="F2695" i="8"/>
  <c r="K2695" i="8" s="1"/>
  <c r="I2678" i="8"/>
  <c r="N2678" i="8" s="1"/>
  <c r="J2678" i="8"/>
  <c r="O2678" i="8" s="1"/>
  <c r="H2678" i="8"/>
  <c r="M2678" i="8" s="1"/>
  <c r="G2678" i="8"/>
  <c r="L2678" i="8" s="1"/>
  <c r="F2678" i="8"/>
  <c r="K2678" i="8" s="1"/>
  <c r="G2654" i="8"/>
  <c r="L2654" i="8" s="1"/>
  <c r="F2654" i="8"/>
  <c r="K2654" i="8" s="1"/>
  <c r="J2654" i="8"/>
  <c r="O2654" i="8" s="1"/>
  <c r="I2654" i="8"/>
  <c r="N2654" i="8" s="1"/>
  <c r="H2654" i="8"/>
  <c r="M2654" i="8" s="1"/>
  <c r="J2640" i="8"/>
  <c r="O2640" i="8" s="1"/>
  <c r="I2640" i="8"/>
  <c r="N2640" i="8" s="1"/>
  <c r="H2640" i="8"/>
  <c r="M2640" i="8" s="1"/>
  <c r="G2640" i="8"/>
  <c r="L2640" i="8" s="1"/>
  <c r="F2640" i="8"/>
  <c r="K2640" i="8" s="1"/>
  <c r="J2616" i="8"/>
  <c r="O2616" i="8" s="1"/>
  <c r="I2616" i="8"/>
  <c r="N2616" i="8" s="1"/>
  <c r="H2616" i="8"/>
  <c r="M2616" i="8" s="1"/>
  <c r="G2616" i="8"/>
  <c r="L2616" i="8" s="1"/>
  <c r="F2616" i="8"/>
  <c r="K2616" i="8" s="1"/>
  <c r="J2596" i="8"/>
  <c r="O2596" i="8" s="1"/>
  <c r="I2596" i="8"/>
  <c r="N2596" i="8" s="1"/>
  <c r="H2596" i="8"/>
  <c r="M2596" i="8" s="1"/>
  <c r="G2596" i="8"/>
  <c r="L2596" i="8" s="1"/>
  <c r="F2596" i="8"/>
  <c r="K2596" i="8" s="1"/>
  <c r="J2576" i="8"/>
  <c r="O2576" i="8" s="1"/>
  <c r="I2576" i="8"/>
  <c r="N2576" i="8" s="1"/>
  <c r="H2576" i="8"/>
  <c r="M2576" i="8" s="1"/>
  <c r="G2576" i="8"/>
  <c r="L2576" i="8" s="1"/>
  <c r="F2576" i="8"/>
  <c r="K2576" i="8" s="1"/>
  <c r="J2557" i="8"/>
  <c r="O2557" i="8" s="1"/>
  <c r="F2557" i="8"/>
  <c r="K2557" i="8" s="1"/>
  <c r="G2557" i="8"/>
  <c r="L2557" i="8" s="1"/>
  <c r="I2557" i="8"/>
  <c r="N2557" i="8" s="1"/>
  <c r="H2557" i="8"/>
  <c r="M2557" i="8" s="1"/>
  <c r="I2538" i="8"/>
  <c r="N2538" i="8" s="1"/>
  <c r="J2538" i="8"/>
  <c r="O2538" i="8" s="1"/>
  <c r="H2538" i="8"/>
  <c r="M2538" i="8" s="1"/>
  <c r="G2538" i="8"/>
  <c r="L2538" i="8" s="1"/>
  <c r="F2538" i="8"/>
  <c r="K2538" i="8" s="1"/>
  <c r="G2514" i="8"/>
  <c r="L2514" i="8" s="1"/>
  <c r="F2514" i="8"/>
  <c r="K2514" i="8" s="1"/>
  <c r="I2514" i="8"/>
  <c r="N2514" i="8" s="1"/>
  <c r="J2514" i="8"/>
  <c r="O2514" i="8" s="1"/>
  <c r="H2514" i="8"/>
  <c r="M2514" i="8" s="1"/>
  <c r="J2496" i="8"/>
  <c r="O2496" i="8" s="1"/>
  <c r="I2496" i="8"/>
  <c r="N2496" i="8" s="1"/>
  <c r="H2496" i="8"/>
  <c r="M2496" i="8" s="1"/>
  <c r="G2496" i="8"/>
  <c r="L2496" i="8" s="1"/>
  <c r="F2496" i="8"/>
  <c r="K2496" i="8" s="1"/>
  <c r="I2478" i="8"/>
  <c r="N2478" i="8" s="1"/>
  <c r="J2478" i="8"/>
  <c r="O2478" i="8" s="1"/>
  <c r="H2478" i="8"/>
  <c r="M2478" i="8" s="1"/>
  <c r="G2478" i="8"/>
  <c r="L2478" i="8" s="1"/>
  <c r="F2478" i="8"/>
  <c r="K2478" i="8" s="1"/>
  <c r="G2454" i="8"/>
  <c r="L2454" i="8" s="1"/>
  <c r="F2454" i="8"/>
  <c r="K2454" i="8" s="1"/>
  <c r="J2454" i="8"/>
  <c r="O2454" i="8" s="1"/>
  <c r="I2454" i="8"/>
  <c r="N2454" i="8" s="1"/>
  <c r="H2454" i="8"/>
  <c r="M2454" i="8" s="1"/>
  <c r="J2435" i="8"/>
  <c r="O2435" i="8" s="1"/>
  <c r="I2435" i="8"/>
  <c r="N2435" i="8" s="1"/>
  <c r="H2435" i="8"/>
  <c r="M2435" i="8" s="1"/>
  <c r="G2435" i="8"/>
  <c r="L2435" i="8" s="1"/>
  <c r="F2435" i="8"/>
  <c r="K2435" i="8" s="1"/>
  <c r="J2417" i="8"/>
  <c r="O2417" i="8" s="1"/>
  <c r="F2417" i="8"/>
  <c r="K2417" i="8" s="1"/>
  <c r="I2417" i="8"/>
  <c r="N2417" i="8" s="1"/>
  <c r="H2417" i="8"/>
  <c r="M2417" i="8" s="1"/>
  <c r="G2417" i="8"/>
  <c r="L2417" i="8" s="1"/>
  <c r="J2396" i="8"/>
  <c r="O2396" i="8" s="1"/>
  <c r="I2396" i="8"/>
  <c r="N2396" i="8" s="1"/>
  <c r="H2396" i="8"/>
  <c r="M2396" i="8" s="1"/>
  <c r="G2396" i="8"/>
  <c r="L2396" i="8" s="1"/>
  <c r="F2396" i="8"/>
  <c r="K2396" i="8" s="1"/>
  <c r="J2375" i="8"/>
  <c r="O2375" i="8" s="1"/>
  <c r="I2375" i="8"/>
  <c r="N2375" i="8" s="1"/>
  <c r="H2375" i="8"/>
  <c r="M2375" i="8" s="1"/>
  <c r="G2375" i="8"/>
  <c r="L2375" i="8" s="1"/>
  <c r="F2375" i="8"/>
  <c r="K2375" i="8" s="1"/>
  <c r="I2358" i="8"/>
  <c r="N2358" i="8" s="1"/>
  <c r="G2358" i="8"/>
  <c r="L2358" i="8" s="1"/>
  <c r="F2358" i="8"/>
  <c r="K2358" i="8" s="1"/>
  <c r="J2358" i="8"/>
  <c r="O2358" i="8" s="1"/>
  <c r="H2358" i="8"/>
  <c r="M2358" i="8" s="1"/>
  <c r="G2334" i="8"/>
  <c r="L2334" i="8" s="1"/>
  <c r="F2334" i="8"/>
  <c r="K2334" i="8" s="1"/>
  <c r="J2334" i="8"/>
  <c r="O2334" i="8" s="1"/>
  <c r="I2334" i="8"/>
  <c r="N2334" i="8" s="1"/>
  <c r="H2334" i="8"/>
  <c r="M2334" i="8" s="1"/>
  <c r="J2315" i="8"/>
  <c r="O2315" i="8" s="1"/>
  <c r="I2315" i="8"/>
  <c r="N2315" i="8" s="1"/>
  <c r="F2315" i="8"/>
  <c r="K2315" i="8" s="1"/>
  <c r="H2315" i="8"/>
  <c r="M2315" i="8" s="1"/>
  <c r="G2315" i="8"/>
  <c r="L2315" i="8" s="1"/>
  <c r="G2294" i="8"/>
  <c r="L2294" i="8" s="1"/>
  <c r="F2294" i="8"/>
  <c r="K2294" i="8" s="1"/>
  <c r="J2294" i="8"/>
  <c r="O2294" i="8" s="1"/>
  <c r="I2294" i="8"/>
  <c r="N2294" i="8" s="1"/>
  <c r="H2294" i="8"/>
  <c r="M2294" i="8" s="1"/>
  <c r="I2275" i="8"/>
  <c r="N2275" i="8" s="1"/>
  <c r="J2275" i="8"/>
  <c r="O2275" i="8" s="1"/>
  <c r="H2275" i="8"/>
  <c r="M2275" i="8" s="1"/>
  <c r="G2275" i="8"/>
  <c r="L2275" i="8" s="1"/>
  <c r="F2275" i="8"/>
  <c r="K2275" i="8" s="1"/>
  <c r="G2254" i="8"/>
  <c r="L2254" i="8" s="1"/>
  <c r="J2254" i="8"/>
  <c r="O2254" i="8" s="1"/>
  <c r="I2254" i="8"/>
  <c r="N2254" i="8" s="1"/>
  <c r="H2254" i="8"/>
  <c r="M2254" i="8" s="1"/>
  <c r="F2254" i="8"/>
  <c r="K2254" i="8" s="1"/>
  <c r="J2238" i="8"/>
  <c r="O2238" i="8" s="1"/>
  <c r="I2238" i="8"/>
  <c r="N2238" i="8" s="1"/>
  <c r="H2238" i="8"/>
  <c r="M2238" i="8" s="1"/>
  <c r="G2238" i="8"/>
  <c r="L2238" i="8" s="1"/>
  <c r="F2238" i="8"/>
  <c r="K2238" i="8" s="1"/>
  <c r="G2216" i="8"/>
  <c r="L2216" i="8" s="1"/>
  <c r="F2216" i="8"/>
  <c r="K2216" i="8" s="1"/>
  <c r="I2216" i="8"/>
  <c r="N2216" i="8" s="1"/>
  <c r="H2216" i="8"/>
  <c r="M2216" i="8" s="1"/>
  <c r="J2216" i="8"/>
  <c r="O2216" i="8" s="1"/>
  <c r="G2196" i="8"/>
  <c r="L2196" i="8" s="1"/>
  <c r="F2196" i="8"/>
  <c r="K2196" i="8" s="1"/>
  <c r="J2196" i="8"/>
  <c r="O2196" i="8" s="1"/>
  <c r="I2196" i="8"/>
  <c r="N2196" i="8" s="1"/>
  <c r="H2196" i="8"/>
  <c r="M2196" i="8" s="1"/>
  <c r="G2176" i="8"/>
  <c r="L2176" i="8" s="1"/>
  <c r="F2176" i="8"/>
  <c r="K2176" i="8" s="1"/>
  <c r="J2176" i="8"/>
  <c r="O2176" i="8" s="1"/>
  <c r="I2176" i="8"/>
  <c r="N2176" i="8" s="1"/>
  <c r="H2176" i="8"/>
  <c r="M2176" i="8" s="1"/>
  <c r="G2156" i="8"/>
  <c r="L2156" i="8" s="1"/>
  <c r="F2156" i="8"/>
  <c r="K2156" i="8" s="1"/>
  <c r="I2156" i="8"/>
  <c r="N2156" i="8" s="1"/>
  <c r="J2156" i="8"/>
  <c r="O2156" i="8" s="1"/>
  <c r="H2156" i="8"/>
  <c r="M2156" i="8" s="1"/>
  <c r="G2136" i="8"/>
  <c r="L2136" i="8" s="1"/>
  <c r="F2136" i="8"/>
  <c r="K2136" i="8" s="1"/>
  <c r="J2136" i="8"/>
  <c r="O2136" i="8" s="1"/>
  <c r="I2136" i="8"/>
  <c r="N2136" i="8" s="1"/>
  <c r="H2136" i="8"/>
  <c r="M2136" i="8" s="1"/>
  <c r="G2116" i="8"/>
  <c r="L2116" i="8" s="1"/>
  <c r="F2116" i="8"/>
  <c r="K2116" i="8" s="1"/>
  <c r="J2116" i="8"/>
  <c r="O2116" i="8" s="1"/>
  <c r="H2116" i="8"/>
  <c r="M2116" i="8" s="1"/>
  <c r="I2116" i="8"/>
  <c r="N2116" i="8" s="1"/>
  <c r="G2096" i="8"/>
  <c r="L2096" i="8" s="1"/>
  <c r="F2096" i="8"/>
  <c r="K2096" i="8" s="1"/>
  <c r="J2096" i="8"/>
  <c r="O2096" i="8" s="1"/>
  <c r="I2096" i="8"/>
  <c r="N2096" i="8" s="1"/>
  <c r="H2096" i="8"/>
  <c r="M2096" i="8" s="1"/>
  <c r="G2076" i="8"/>
  <c r="L2076" i="8" s="1"/>
  <c r="F2076" i="8"/>
  <c r="K2076" i="8" s="1"/>
  <c r="J2076" i="8"/>
  <c r="O2076" i="8" s="1"/>
  <c r="I2076" i="8"/>
  <c r="N2076" i="8" s="1"/>
  <c r="H2076" i="8"/>
  <c r="M2076" i="8" s="1"/>
  <c r="G2056" i="8"/>
  <c r="L2056" i="8" s="1"/>
  <c r="F2056" i="8"/>
  <c r="K2056" i="8" s="1"/>
  <c r="I2056" i="8"/>
  <c r="N2056" i="8" s="1"/>
  <c r="H2056" i="8"/>
  <c r="M2056" i="8" s="1"/>
  <c r="J2056" i="8"/>
  <c r="O2056" i="8" s="1"/>
  <c r="G2036" i="8"/>
  <c r="L2036" i="8" s="1"/>
  <c r="F2036" i="8"/>
  <c r="K2036" i="8" s="1"/>
  <c r="I2036" i="8"/>
  <c r="N2036" i="8" s="1"/>
  <c r="H2036" i="8"/>
  <c r="M2036" i="8" s="1"/>
  <c r="J2036" i="8"/>
  <c r="O2036" i="8" s="1"/>
  <c r="G2016" i="8"/>
  <c r="L2016" i="8" s="1"/>
  <c r="F2016" i="8"/>
  <c r="K2016" i="8" s="1"/>
  <c r="J2016" i="8"/>
  <c r="O2016" i="8" s="1"/>
  <c r="I2016" i="8"/>
  <c r="N2016" i="8" s="1"/>
  <c r="H2016" i="8"/>
  <c r="M2016" i="8" s="1"/>
  <c r="J1997" i="8"/>
  <c r="O1997" i="8" s="1"/>
  <c r="I1997" i="8"/>
  <c r="N1997" i="8" s="1"/>
  <c r="H1997" i="8"/>
  <c r="M1997" i="8" s="1"/>
  <c r="G1997" i="8"/>
  <c r="L1997" i="8" s="1"/>
  <c r="F1997" i="8"/>
  <c r="K1997" i="8" s="1"/>
  <c r="G1976" i="8"/>
  <c r="L1976" i="8" s="1"/>
  <c r="F1976" i="8"/>
  <c r="K1976" i="8" s="1"/>
  <c r="J1976" i="8"/>
  <c r="O1976" i="8" s="1"/>
  <c r="I1976" i="8"/>
  <c r="N1976" i="8" s="1"/>
  <c r="H1976" i="8"/>
  <c r="M1976" i="8" s="1"/>
  <c r="G1956" i="8"/>
  <c r="L1956" i="8" s="1"/>
  <c r="F1956" i="8"/>
  <c r="K1956" i="8" s="1"/>
  <c r="I1956" i="8"/>
  <c r="N1956" i="8" s="1"/>
  <c r="J1956" i="8"/>
  <c r="O1956" i="8" s="1"/>
  <c r="H1956" i="8"/>
  <c r="M1956" i="8" s="1"/>
  <c r="J1935" i="8"/>
  <c r="O1935" i="8" s="1"/>
  <c r="I1935" i="8"/>
  <c r="N1935" i="8" s="1"/>
  <c r="H1935" i="8"/>
  <c r="M1935" i="8" s="1"/>
  <c r="G1935" i="8"/>
  <c r="L1935" i="8" s="1"/>
  <c r="F1935" i="8"/>
  <c r="K1935" i="8" s="1"/>
  <c r="G1916" i="8"/>
  <c r="L1916" i="8" s="1"/>
  <c r="F1916" i="8"/>
  <c r="K1916" i="8" s="1"/>
  <c r="J1916" i="8"/>
  <c r="O1916" i="8" s="1"/>
  <c r="I1916" i="8"/>
  <c r="N1916" i="8" s="1"/>
  <c r="H1916" i="8"/>
  <c r="M1916" i="8" s="1"/>
  <c r="G1896" i="8"/>
  <c r="L1896" i="8" s="1"/>
  <c r="F1896" i="8"/>
  <c r="K1896" i="8" s="1"/>
  <c r="J1896" i="8"/>
  <c r="O1896" i="8" s="1"/>
  <c r="I1896" i="8"/>
  <c r="N1896" i="8" s="1"/>
  <c r="H1896" i="8"/>
  <c r="M1896" i="8" s="1"/>
  <c r="J1874" i="8"/>
  <c r="O1874" i="8" s="1"/>
  <c r="I1874" i="8"/>
  <c r="N1874" i="8" s="1"/>
  <c r="H1874" i="8"/>
  <c r="M1874" i="8" s="1"/>
  <c r="G1874" i="8"/>
  <c r="L1874" i="8" s="1"/>
  <c r="F1874" i="8"/>
  <c r="K1874" i="8" s="1"/>
  <c r="J1857" i="8"/>
  <c r="O1857" i="8" s="1"/>
  <c r="I1857" i="8"/>
  <c r="N1857" i="8" s="1"/>
  <c r="H1857" i="8"/>
  <c r="M1857" i="8" s="1"/>
  <c r="G1857" i="8"/>
  <c r="L1857" i="8" s="1"/>
  <c r="F1857" i="8"/>
  <c r="K1857" i="8" s="1"/>
  <c r="G1836" i="8"/>
  <c r="L1836" i="8" s="1"/>
  <c r="F1836" i="8"/>
  <c r="K1836" i="8" s="1"/>
  <c r="H1836" i="8"/>
  <c r="M1836" i="8" s="1"/>
  <c r="J1836" i="8"/>
  <c r="O1836" i="8" s="1"/>
  <c r="I1836" i="8"/>
  <c r="N1836" i="8" s="1"/>
  <c r="J1817" i="8"/>
  <c r="O1817" i="8" s="1"/>
  <c r="I1817" i="8"/>
  <c r="N1817" i="8" s="1"/>
  <c r="H1817" i="8"/>
  <c r="M1817" i="8" s="1"/>
  <c r="G1817" i="8"/>
  <c r="L1817" i="8" s="1"/>
  <c r="F1817" i="8"/>
  <c r="K1817" i="8" s="1"/>
  <c r="J1795" i="8"/>
  <c r="O1795" i="8" s="1"/>
  <c r="H1795" i="8"/>
  <c r="M1795" i="8" s="1"/>
  <c r="G1795" i="8"/>
  <c r="L1795" i="8" s="1"/>
  <c r="F1795" i="8"/>
  <c r="K1795" i="8" s="1"/>
  <c r="I1795" i="8"/>
  <c r="N1795" i="8" s="1"/>
  <c r="J1778" i="8"/>
  <c r="O1778" i="8" s="1"/>
  <c r="I1778" i="8"/>
  <c r="N1778" i="8" s="1"/>
  <c r="H1778" i="8"/>
  <c r="M1778" i="8" s="1"/>
  <c r="G1778" i="8"/>
  <c r="L1778" i="8" s="1"/>
  <c r="F1778" i="8"/>
  <c r="K1778" i="8" s="1"/>
  <c r="J1758" i="8"/>
  <c r="O1758" i="8" s="1"/>
  <c r="I1758" i="8"/>
  <c r="N1758" i="8" s="1"/>
  <c r="H1758" i="8"/>
  <c r="M1758" i="8" s="1"/>
  <c r="G1758" i="8"/>
  <c r="L1758" i="8" s="1"/>
  <c r="F1758" i="8"/>
  <c r="K1758" i="8" s="1"/>
  <c r="G1736" i="8"/>
  <c r="L1736" i="8" s="1"/>
  <c r="F1736" i="8"/>
  <c r="K1736" i="8" s="1"/>
  <c r="J1736" i="8"/>
  <c r="O1736" i="8" s="1"/>
  <c r="I1736" i="8"/>
  <c r="N1736" i="8" s="1"/>
  <c r="H1736" i="8"/>
  <c r="M1736" i="8" s="1"/>
  <c r="J1718" i="8"/>
  <c r="O1718" i="8" s="1"/>
  <c r="I1718" i="8"/>
  <c r="N1718" i="8" s="1"/>
  <c r="H1718" i="8"/>
  <c r="M1718" i="8" s="1"/>
  <c r="G1718" i="8"/>
  <c r="L1718" i="8" s="1"/>
  <c r="F1718" i="8"/>
  <c r="K1718" i="8" s="1"/>
  <c r="J1698" i="8"/>
  <c r="O1698" i="8" s="1"/>
  <c r="I1698" i="8"/>
  <c r="N1698" i="8" s="1"/>
  <c r="H1698" i="8"/>
  <c r="M1698" i="8" s="1"/>
  <c r="G1698" i="8"/>
  <c r="L1698" i="8" s="1"/>
  <c r="F1698" i="8"/>
  <c r="K1698" i="8" s="1"/>
  <c r="G1676" i="8"/>
  <c r="L1676" i="8" s="1"/>
  <c r="F1676" i="8"/>
  <c r="K1676" i="8" s="1"/>
  <c r="J1676" i="8"/>
  <c r="O1676" i="8" s="1"/>
  <c r="I1676" i="8"/>
  <c r="N1676" i="8" s="1"/>
  <c r="H1676" i="8"/>
  <c r="M1676" i="8" s="1"/>
  <c r="J1659" i="8"/>
  <c r="O1659" i="8" s="1"/>
  <c r="F1659" i="8"/>
  <c r="K1659" i="8" s="1"/>
  <c r="H1659" i="8"/>
  <c r="M1659" i="8" s="1"/>
  <c r="G1659" i="8"/>
  <c r="L1659" i="8" s="1"/>
  <c r="I1659" i="8"/>
  <c r="N1659" i="8" s="1"/>
  <c r="G1638" i="8"/>
  <c r="L1638" i="8" s="1"/>
  <c r="J1638" i="8"/>
  <c r="O1638" i="8" s="1"/>
  <c r="I1638" i="8"/>
  <c r="N1638" i="8" s="1"/>
  <c r="H1638" i="8"/>
  <c r="M1638" i="8" s="1"/>
  <c r="F1638" i="8"/>
  <c r="K1638" i="8" s="1"/>
  <c r="G1616" i="8"/>
  <c r="L1616" i="8" s="1"/>
  <c r="F1616" i="8"/>
  <c r="K1616" i="8" s="1"/>
  <c r="J1616" i="8"/>
  <c r="O1616" i="8" s="1"/>
  <c r="I1616" i="8"/>
  <c r="N1616" i="8" s="1"/>
  <c r="H1616" i="8"/>
  <c r="M1616" i="8" s="1"/>
  <c r="I1595" i="8"/>
  <c r="N1595" i="8" s="1"/>
  <c r="H1595" i="8"/>
  <c r="M1595" i="8" s="1"/>
  <c r="G1595" i="8"/>
  <c r="L1595" i="8" s="1"/>
  <c r="F1595" i="8"/>
  <c r="K1595" i="8" s="1"/>
  <c r="J1595" i="8"/>
  <c r="O1595" i="8" s="1"/>
  <c r="J1577" i="8"/>
  <c r="O1577" i="8" s="1"/>
  <c r="I1577" i="8"/>
  <c r="N1577" i="8" s="1"/>
  <c r="H1577" i="8"/>
  <c r="M1577" i="8" s="1"/>
  <c r="G1577" i="8"/>
  <c r="L1577" i="8" s="1"/>
  <c r="F1577" i="8"/>
  <c r="K1577" i="8" s="1"/>
  <c r="J1557" i="8"/>
  <c r="O1557" i="8" s="1"/>
  <c r="I1557" i="8"/>
  <c r="N1557" i="8" s="1"/>
  <c r="H1557" i="8"/>
  <c r="M1557" i="8" s="1"/>
  <c r="G1557" i="8"/>
  <c r="L1557" i="8" s="1"/>
  <c r="F1557" i="8"/>
  <c r="K1557" i="8" s="1"/>
  <c r="G1536" i="8"/>
  <c r="L1536" i="8" s="1"/>
  <c r="F1536" i="8"/>
  <c r="K1536" i="8" s="1"/>
  <c r="H1536" i="8"/>
  <c r="M1536" i="8" s="1"/>
  <c r="J1536" i="8"/>
  <c r="O1536" i="8" s="1"/>
  <c r="I1536" i="8"/>
  <c r="N1536" i="8" s="1"/>
  <c r="J1515" i="8"/>
  <c r="O1515" i="8" s="1"/>
  <c r="I1515" i="8"/>
  <c r="N1515" i="8" s="1"/>
  <c r="H1515" i="8"/>
  <c r="M1515" i="8" s="1"/>
  <c r="G1515" i="8"/>
  <c r="L1515" i="8" s="1"/>
  <c r="F1515" i="8"/>
  <c r="K1515" i="8" s="1"/>
  <c r="G1495" i="8"/>
  <c r="L1495" i="8" s="1"/>
  <c r="J1495" i="8"/>
  <c r="O1495" i="8" s="1"/>
  <c r="I1495" i="8"/>
  <c r="N1495" i="8" s="1"/>
  <c r="H1495" i="8"/>
  <c r="M1495" i="8" s="1"/>
  <c r="F1495" i="8"/>
  <c r="K1495" i="8" s="1"/>
  <c r="H1476" i="8"/>
  <c r="M1476" i="8" s="1"/>
  <c r="G1476" i="8"/>
  <c r="L1476" i="8" s="1"/>
  <c r="F1476" i="8"/>
  <c r="K1476" i="8" s="1"/>
  <c r="J1476" i="8"/>
  <c r="O1476" i="8" s="1"/>
  <c r="I1476" i="8"/>
  <c r="N1476" i="8" s="1"/>
  <c r="J1456" i="8"/>
  <c r="O1456" i="8" s="1"/>
  <c r="I1456" i="8"/>
  <c r="N1456" i="8" s="1"/>
  <c r="H1456" i="8"/>
  <c r="M1456" i="8" s="1"/>
  <c r="G1456" i="8"/>
  <c r="L1456" i="8" s="1"/>
  <c r="F1456" i="8"/>
  <c r="K1456" i="8" s="1"/>
  <c r="J1436" i="8"/>
  <c r="O1436" i="8" s="1"/>
  <c r="I1436" i="8"/>
  <c r="N1436" i="8" s="1"/>
  <c r="H1436" i="8"/>
  <c r="M1436" i="8" s="1"/>
  <c r="G1436" i="8"/>
  <c r="L1436" i="8" s="1"/>
  <c r="F1436" i="8"/>
  <c r="K1436" i="8" s="1"/>
  <c r="F1416" i="8"/>
  <c r="K1416" i="8" s="1"/>
  <c r="G1416" i="8"/>
  <c r="L1416" i="8" s="1"/>
  <c r="J1416" i="8"/>
  <c r="O1416" i="8" s="1"/>
  <c r="H1416" i="8"/>
  <c r="M1416" i="8" s="1"/>
  <c r="I1416" i="8"/>
  <c r="N1416" i="8" s="1"/>
  <c r="G1397" i="8"/>
  <c r="L1397" i="8" s="1"/>
  <c r="J1397" i="8"/>
  <c r="O1397" i="8" s="1"/>
  <c r="I1397" i="8"/>
  <c r="N1397" i="8" s="1"/>
  <c r="H1397" i="8"/>
  <c r="M1397" i="8" s="1"/>
  <c r="F1397" i="8"/>
  <c r="K1397" i="8" s="1"/>
  <c r="J1377" i="8"/>
  <c r="O1377" i="8" s="1"/>
  <c r="H1377" i="8"/>
  <c r="M1377" i="8" s="1"/>
  <c r="G1377" i="8"/>
  <c r="L1377" i="8" s="1"/>
  <c r="F1377" i="8"/>
  <c r="K1377" i="8" s="1"/>
  <c r="I1377" i="8"/>
  <c r="N1377" i="8" s="1"/>
  <c r="J1354" i="8"/>
  <c r="O1354" i="8" s="1"/>
  <c r="I1354" i="8"/>
  <c r="N1354" i="8" s="1"/>
  <c r="H1354" i="8"/>
  <c r="M1354" i="8" s="1"/>
  <c r="G1354" i="8"/>
  <c r="L1354" i="8" s="1"/>
  <c r="F1354" i="8"/>
  <c r="K1354" i="8" s="1"/>
  <c r="G1338" i="8"/>
  <c r="L1338" i="8" s="1"/>
  <c r="J1338" i="8"/>
  <c r="O1338" i="8" s="1"/>
  <c r="I1338" i="8"/>
  <c r="N1338" i="8" s="1"/>
  <c r="H1338" i="8"/>
  <c r="M1338" i="8" s="1"/>
  <c r="F1338" i="8"/>
  <c r="K1338" i="8" s="1"/>
  <c r="H1313" i="8"/>
  <c r="M1313" i="8" s="1"/>
  <c r="J1313" i="8"/>
  <c r="O1313" i="8" s="1"/>
  <c r="I1313" i="8"/>
  <c r="N1313" i="8" s="1"/>
  <c r="G1313" i="8"/>
  <c r="L1313" i="8" s="1"/>
  <c r="F1313" i="8"/>
  <c r="K1313" i="8" s="1"/>
  <c r="G1297" i="8"/>
  <c r="L1297" i="8" s="1"/>
  <c r="F1297" i="8"/>
  <c r="K1297" i="8" s="1"/>
  <c r="J1297" i="8"/>
  <c r="O1297" i="8" s="1"/>
  <c r="I1297" i="8"/>
  <c r="N1297" i="8" s="1"/>
  <c r="H1297" i="8"/>
  <c r="M1297" i="8" s="1"/>
  <c r="H1276" i="8"/>
  <c r="M1276" i="8" s="1"/>
  <c r="G1276" i="8"/>
  <c r="L1276" i="8" s="1"/>
  <c r="F1276" i="8"/>
  <c r="K1276" i="8" s="1"/>
  <c r="J1276" i="8"/>
  <c r="O1276" i="8" s="1"/>
  <c r="I1276" i="8"/>
  <c r="N1276" i="8" s="1"/>
  <c r="H1253" i="8"/>
  <c r="M1253" i="8" s="1"/>
  <c r="J1253" i="8"/>
  <c r="O1253" i="8" s="1"/>
  <c r="I1253" i="8"/>
  <c r="N1253" i="8" s="1"/>
  <c r="G1253" i="8"/>
  <c r="L1253" i="8" s="1"/>
  <c r="F1253" i="8"/>
  <c r="K1253" i="8" s="1"/>
  <c r="J1236" i="8"/>
  <c r="O1236" i="8" s="1"/>
  <c r="H1236" i="8"/>
  <c r="M1236" i="8" s="1"/>
  <c r="G1236" i="8"/>
  <c r="L1236" i="8" s="1"/>
  <c r="F1236" i="8"/>
  <c r="K1236" i="8" s="1"/>
  <c r="I1236" i="8"/>
  <c r="N1236" i="8" s="1"/>
  <c r="G1215" i="8"/>
  <c r="L1215" i="8" s="1"/>
  <c r="F1215" i="8"/>
  <c r="K1215" i="8" s="1"/>
  <c r="J1215" i="8"/>
  <c r="O1215" i="8" s="1"/>
  <c r="I1215" i="8"/>
  <c r="N1215" i="8" s="1"/>
  <c r="H1215" i="8"/>
  <c r="M1215" i="8" s="1"/>
  <c r="J1197" i="8"/>
  <c r="O1197" i="8" s="1"/>
  <c r="I1197" i="8"/>
  <c r="N1197" i="8" s="1"/>
  <c r="H1197" i="8"/>
  <c r="M1197" i="8" s="1"/>
  <c r="G1197" i="8"/>
  <c r="L1197" i="8" s="1"/>
  <c r="F1197" i="8"/>
  <c r="K1197" i="8" s="1"/>
  <c r="J1177" i="8"/>
  <c r="O1177" i="8" s="1"/>
  <c r="I1177" i="8"/>
  <c r="N1177" i="8" s="1"/>
  <c r="H1177" i="8"/>
  <c r="M1177" i="8" s="1"/>
  <c r="G1177" i="8"/>
  <c r="L1177" i="8" s="1"/>
  <c r="F1177" i="8"/>
  <c r="K1177" i="8" s="1"/>
  <c r="J1156" i="8"/>
  <c r="O1156" i="8" s="1"/>
  <c r="I1156" i="8"/>
  <c r="N1156" i="8" s="1"/>
  <c r="H1156" i="8"/>
  <c r="M1156" i="8" s="1"/>
  <c r="G1156" i="8"/>
  <c r="L1156" i="8" s="1"/>
  <c r="F1156" i="8"/>
  <c r="K1156" i="8" s="1"/>
  <c r="J1136" i="8"/>
  <c r="O1136" i="8" s="1"/>
  <c r="I1136" i="8"/>
  <c r="N1136" i="8" s="1"/>
  <c r="H1136" i="8"/>
  <c r="M1136" i="8" s="1"/>
  <c r="G1136" i="8"/>
  <c r="L1136" i="8" s="1"/>
  <c r="F1136" i="8"/>
  <c r="K1136" i="8" s="1"/>
  <c r="J1116" i="8"/>
  <c r="O1116" i="8" s="1"/>
  <c r="I1116" i="8"/>
  <c r="N1116" i="8" s="1"/>
  <c r="H1116" i="8"/>
  <c r="M1116" i="8" s="1"/>
  <c r="G1116" i="8"/>
  <c r="L1116" i="8" s="1"/>
  <c r="F1116" i="8"/>
  <c r="K1116" i="8" s="1"/>
  <c r="J1097" i="8"/>
  <c r="O1097" i="8" s="1"/>
  <c r="I1097" i="8"/>
  <c r="N1097" i="8" s="1"/>
  <c r="H1097" i="8"/>
  <c r="M1097" i="8" s="1"/>
  <c r="G1097" i="8"/>
  <c r="L1097" i="8" s="1"/>
  <c r="F1097" i="8"/>
  <c r="K1097" i="8" s="1"/>
  <c r="G1075" i="8"/>
  <c r="L1075" i="8" s="1"/>
  <c r="F1075" i="8"/>
  <c r="K1075" i="8" s="1"/>
  <c r="J1075" i="8"/>
  <c r="O1075" i="8" s="1"/>
  <c r="H1075" i="8"/>
  <c r="M1075" i="8" s="1"/>
  <c r="I1075" i="8"/>
  <c r="N1075" i="8" s="1"/>
  <c r="J1056" i="8"/>
  <c r="O1056" i="8" s="1"/>
  <c r="I1056" i="8"/>
  <c r="N1056" i="8" s="1"/>
  <c r="H1056" i="8"/>
  <c r="M1056" i="8" s="1"/>
  <c r="G1056" i="8"/>
  <c r="L1056" i="8" s="1"/>
  <c r="F1056" i="8"/>
  <c r="K1056" i="8" s="1"/>
  <c r="J1036" i="8"/>
  <c r="O1036" i="8" s="1"/>
  <c r="I1036" i="8"/>
  <c r="N1036" i="8" s="1"/>
  <c r="H1036" i="8"/>
  <c r="M1036" i="8" s="1"/>
  <c r="G1036" i="8"/>
  <c r="L1036" i="8" s="1"/>
  <c r="F1036" i="8"/>
  <c r="K1036" i="8" s="1"/>
  <c r="G1015" i="8"/>
  <c r="L1015" i="8" s="1"/>
  <c r="F1015" i="8"/>
  <c r="K1015" i="8" s="1"/>
  <c r="I1015" i="8"/>
  <c r="N1015" i="8" s="1"/>
  <c r="J1015" i="8"/>
  <c r="O1015" i="8" s="1"/>
  <c r="H1015" i="8"/>
  <c r="M1015" i="8" s="1"/>
  <c r="J996" i="8"/>
  <c r="O996" i="8" s="1"/>
  <c r="I996" i="8"/>
  <c r="N996" i="8" s="1"/>
  <c r="H996" i="8"/>
  <c r="M996" i="8" s="1"/>
  <c r="G996" i="8"/>
  <c r="L996" i="8" s="1"/>
  <c r="F996" i="8"/>
  <c r="K996" i="8" s="1"/>
  <c r="J976" i="8"/>
  <c r="O976" i="8" s="1"/>
  <c r="I976" i="8"/>
  <c r="N976" i="8" s="1"/>
  <c r="H976" i="8"/>
  <c r="M976" i="8" s="1"/>
  <c r="G976" i="8"/>
  <c r="L976" i="8" s="1"/>
  <c r="F976" i="8"/>
  <c r="K976" i="8" s="1"/>
  <c r="J956" i="8"/>
  <c r="O956" i="8" s="1"/>
  <c r="I956" i="8"/>
  <c r="N956" i="8" s="1"/>
  <c r="H956" i="8"/>
  <c r="M956" i="8" s="1"/>
  <c r="G956" i="8"/>
  <c r="L956" i="8" s="1"/>
  <c r="F956" i="8"/>
  <c r="K956" i="8" s="1"/>
  <c r="G937" i="8"/>
  <c r="L937" i="8" s="1"/>
  <c r="H937" i="8"/>
  <c r="M937" i="8" s="1"/>
  <c r="J937" i="8"/>
  <c r="O937" i="8" s="1"/>
  <c r="I937" i="8"/>
  <c r="N937" i="8" s="1"/>
  <c r="F937" i="8"/>
  <c r="K937" i="8" s="1"/>
  <c r="J916" i="8"/>
  <c r="O916" i="8" s="1"/>
  <c r="I916" i="8"/>
  <c r="N916" i="8" s="1"/>
  <c r="G916" i="8"/>
  <c r="L916" i="8" s="1"/>
  <c r="H916" i="8"/>
  <c r="M916" i="8" s="1"/>
  <c r="F916" i="8"/>
  <c r="K916" i="8" s="1"/>
  <c r="G897" i="8"/>
  <c r="L897" i="8" s="1"/>
  <c r="J897" i="8"/>
  <c r="O897" i="8" s="1"/>
  <c r="I897" i="8"/>
  <c r="N897" i="8" s="1"/>
  <c r="H897" i="8"/>
  <c r="M897" i="8" s="1"/>
  <c r="F897" i="8"/>
  <c r="K897" i="8" s="1"/>
  <c r="J875" i="8"/>
  <c r="O875" i="8" s="1"/>
  <c r="F875" i="8"/>
  <c r="K875" i="8" s="1"/>
  <c r="H875" i="8"/>
  <c r="M875" i="8" s="1"/>
  <c r="I875" i="8"/>
  <c r="N875" i="8" s="1"/>
  <c r="G875" i="8"/>
  <c r="L875" i="8" s="1"/>
  <c r="J855" i="8"/>
  <c r="O855" i="8" s="1"/>
  <c r="F855" i="8"/>
  <c r="K855" i="8" s="1"/>
  <c r="I855" i="8"/>
  <c r="N855" i="8" s="1"/>
  <c r="H855" i="8"/>
  <c r="M855" i="8" s="1"/>
  <c r="G855" i="8"/>
  <c r="L855" i="8" s="1"/>
  <c r="G836" i="8"/>
  <c r="L836" i="8" s="1"/>
  <c r="I836" i="8"/>
  <c r="N836" i="8" s="1"/>
  <c r="J836" i="8"/>
  <c r="O836" i="8" s="1"/>
  <c r="H836" i="8"/>
  <c r="M836" i="8" s="1"/>
  <c r="F836" i="8"/>
  <c r="K836" i="8" s="1"/>
  <c r="I814" i="8"/>
  <c r="N814" i="8" s="1"/>
  <c r="H814" i="8"/>
  <c r="M814" i="8" s="1"/>
  <c r="F814" i="8"/>
  <c r="K814" i="8" s="1"/>
  <c r="J814" i="8"/>
  <c r="O814" i="8" s="1"/>
  <c r="G814" i="8"/>
  <c r="L814" i="8" s="1"/>
  <c r="J798" i="8"/>
  <c r="O798" i="8" s="1"/>
  <c r="F798" i="8"/>
  <c r="K798" i="8" s="1"/>
  <c r="I798" i="8"/>
  <c r="N798" i="8" s="1"/>
  <c r="H798" i="8"/>
  <c r="M798" i="8" s="1"/>
  <c r="G798" i="8"/>
  <c r="L798" i="8" s="1"/>
  <c r="G777" i="8"/>
  <c r="L777" i="8" s="1"/>
  <c r="F777" i="8"/>
  <c r="K777" i="8" s="1"/>
  <c r="J777" i="8"/>
  <c r="O777" i="8" s="1"/>
  <c r="H777" i="8"/>
  <c r="M777" i="8" s="1"/>
  <c r="I777" i="8"/>
  <c r="N777" i="8" s="1"/>
  <c r="G755" i="8"/>
  <c r="L755" i="8" s="1"/>
  <c r="F755" i="8"/>
  <c r="K755" i="8" s="1"/>
  <c r="J755" i="8"/>
  <c r="O755" i="8" s="1"/>
  <c r="I755" i="8"/>
  <c r="N755" i="8" s="1"/>
  <c r="H755" i="8"/>
  <c r="M755" i="8" s="1"/>
  <c r="J738" i="8"/>
  <c r="O738" i="8" s="1"/>
  <c r="F738" i="8"/>
  <c r="K738" i="8" s="1"/>
  <c r="H738" i="8"/>
  <c r="M738" i="8" s="1"/>
  <c r="G738" i="8"/>
  <c r="L738" i="8" s="1"/>
  <c r="I738" i="8"/>
  <c r="N738" i="8" s="1"/>
  <c r="J716" i="8"/>
  <c r="O716" i="8" s="1"/>
  <c r="I716" i="8"/>
  <c r="N716" i="8" s="1"/>
  <c r="H716" i="8"/>
  <c r="M716" i="8" s="1"/>
  <c r="G716" i="8"/>
  <c r="L716" i="8" s="1"/>
  <c r="F716" i="8"/>
  <c r="K716" i="8" s="1"/>
  <c r="J696" i="8"/>
  <c r="O696" i="8" s="1"/>
  <c r="I696" i="8"/>
  <c r="N696" i="8" s="1"/>
  <c r="H696" i="8"/>
  <c r="M696" i="8" s="1"/>
  <c r="G696" i="8"/>
  <c r="L696" i="8" s="1"/>
  <c r="F696" i="8"/>
  <c r="K696" i="8" s="1"/>
  <c r="F675" i="8"/>
  <c r="K675" i="8" s="1"/>
  <c r="G675" i="8"/>
  <c r="L675" i="8" s="1"/>
  <c r="J675" i="8"/>
  <c r="O675" i="8" s="1"/>
  <c r="I675" i="8"/>
  <c r="N675" i="8" s="1"/>
  <c r="H675" i="8"/>
  <c r="M675" i="8" s="1"/>
  <c r="G657" i="8"/>
  <c r="L657" i="8" s="1"/>
  <c r="I657" i="8"/>
  <c r="N657" i="8" s="1"/>
  <c r="J657" i="8"/>
  <c r="O657" i="8" s="1"/>
  <c r="H657" i="8"/>
  <c r="M657" i="8" s="1"/>
  <c r="F657" i="8"/>
  <c r="K657" i="8" s="1"/>
  <c r="G636" i="8"/>
  <c r="L636" i="8" s="1"/>
  <c r="I636" i="8"/>
  <c r="N636" i="8" s="1"/>
  <c r="J636" i="8"/>
  <c r="O636" i="8" s="1"/>
  <c r="F636" i="8"/>
  <c r="K636" i="8" s="1"/>
  <c r="H636" i="8"/>
  <c r="M636" i="8" s="1"/>
  <c r="I616" i="8"/>
  <c r="N616" i="8" s="1"/>
  <c r="G616" i="8"/>
  <c r="L616" i="8" s="1"/>
  <c r="F616" i="8"/>
  <c r="K616" i="8" s="1"/>
  <c r="J616" i="8"/>
  <c r="O616" i="8" s="1"/>
  <c r="H616" i="8"/>
  <c r="M616" i="8" s="1"/>
  <c r="J598" i="8"/>
  <c r="O598" i="8" s="1"/>
  <c r="F598" i="8"/>
  <c r="K598" i="8" s="1"/>
  <c r="H598" i="8"/>
  <c r="M598" i="8" s="1"/>
  <c r="I598" i="8"/>
  <c r="N598" i="8" s="1"/>
  <c r="G598" i="8"/>
  <c r="L598" i="8" s="1"/>
  <c r="J575" i="8"/>
  <c r="O575" i="8" s="1"/>
  <c r="I575" i="8"/>
  <c r="N575" i="8" s="1"/>
  <c r="H575" i="8"/>
  <c r="M575" i="8" s="1"/>
  <c r="G575" i="8"/>
  <c r="L575" i="8" s="1"/>
  <c r="F575" i="8"/>
  <c r="K575" i="8" s="1"/>
  <c r="G557" i="8"/>
  <c r="L557" i="8" s="1"/>
  <c r="J557" i="8"/>
  <c r="O557" i="8" s="1"/>
  <c r="I557" i="8"/>
  <c r="N557" i="8" s="1"/>
  <c r="H557" i="8"/>
  <c r="M557" i="8" s="1"/>
  <c r="F557" i="8"/>
  <c r="K557" i="8" s="1"/>
  <c r="G537" i="8"/>
  <c r="L537" i="8" s="1"/>
  <c r="J537" i="8"/>
  <c r="O537" i="8" s="1"/>
  <c r="I537" i="8"/>
  <c r="N537" i="8" s="1"/>
  <c r="H537" i="8"/>
  <c r="M537" i="8" s="1"/>
  <c r="F537" i="8"/>
  <c r="K537" i="8" s="1"/>
  <c r="G517" i="8"/>
  <c r="L517" i="8" s="1"/>
  <c r="J517" i="8"/>
  <c r="O517" i="8" s="1"/>
  <c r="I517" i="8"/>
  <c r="N517" i="8" s="1"/>
  <c r="H517" i="8"/>
  <c r="M517" i="8" s="1"/>
  <c r="F517" i="8"/>
  <c r="K517" i="8" s="1"/>
  <c r="F495" i="8"/>
  <c r="K495" i="8" s="1"/>
  <c r="J495" i="8"/>
  <c r="O495" i="8" s="1"/>
  <c r="I495" i="8"/>
  <c r="N495" i="8" s="1"/>
  <c r="H495" i="8"/>
  <c r="M495" i="8" s="1"/>
  <c r="G495" i="8"/>
  <c r="L495" i="8" s="1"/>
  <c r="J476" i="8"/>
  <c r="O476" i="8" s="1"/>
  <c r="I476" i="8"/>
  <c r="N476" i="8" s="1"/>
  <c r="H476" i="8"/>
  <c r="M476" i="8" s="1"/>
  <c r="G476" i="8"/>
  <c r="L476" i="8" s="1"/>
  <c r="F476" i="8"/>
  <c r="K476" i="8" s="1"/>
  <c r="G455" i="8"/>
  <c r="L455" i="8" s="1"/>
  <c r="F455" i="8"/>
  <c r="K455" i="8" s="1"/>
  <c r="J455" i="8"/>
  <c r="O455" i="8" s="1"/>
  <c r="I455" i="8"/>
  <c r="N455" i="8" s="1"/>
  <c r="H455" i="8"/>
  <c r="M455" i="8" s="1"/>
  <c r="G437" i="8"/>
  <c r="L437" i="8" s="1"/>
  <c r="H437" i="8"/>
  <c r="M437" i="8" s="1"/>
  <c r="J437" i="8"/>
  <c r="O437" i="8" s="1"/>
  <c r="I437" i="8"/>
  <c r="N437" i="8" s="1"/>
  <c r="F437" i="8"/>
  <c r="K437" i="8" s="1"/>
  <c r="J418" i="8"/>
  <c r="O418" i="8" s="1"/>
  <c r="F418" i="8"/>
  <c r="K418" i="8" s="1"/>
  <c r="I418" i="8"/>
  <c r="N418" i="8" s="1"/>
  <c r="H418" i="8"/>
  <c r="M418" i="8" s="1"/>
  <c r="G418" i="8"/>
  <c r="L418" i="8" s="1"/>
  <c r="J396" i="8"/>
  <c r="O396" i="8" s="1"/>
  <c r="I396" i="8"/>
  <c r="N396" i="8" s="1"/>
  <c r="H396" i="8"/>
  <c r="M396" i="8" s="1"/>
  <c r="G396" i="8"/>
  <c r="L396" i="8" s="1"/>
  <c r="F396" i="8"/>
  <c r="K396" i="8" s="1"/>
  <c r="G377" i="8"/>
  <c r="L377" i="8" s="1"/>
  <c r="J377" i="8"/>
  <c r="O377" i="8" s="1"/>
  <c r="I377" i="8"/>
  <c r="N377" i="8" s="1"/>
  <c r="H377" i="8"/>
  <c r="M377" i="8" s="1"/>
  <c r="F377" i="8"/>
  <c r="K377" i="8" s="1"/>
  <c r="I355" i="8"/>
  <c r="N355" i="8" s="1"/>
  <c r="H355" i="8"/>
  <c r="M355" i="8" s="1"/>
  <c r="G355" i="8"/>
  <c r="L355" i="8" s="1"/>
  <c r="F355" i="8"/>
  <c r="K355" i="8" s="1"/>
  <c r="J355" i="8"/>
  <c r="O355" i="8" s="1"/>
  <c r="J334" i="8"/>
  <c r="O334" i="8" s="1"/>
  <c r="I334" i="8"/>
  <c r="N334" i="8" s="1"/>
  <c r="H334" i="8"/>
  <c r="M334" i="8" s="1"/>
  <c r="G334" i="8"/>
  <c r="L334" i="8" s="1"/>
  <c r="F334" i="8"/>
  <c r="K334" i="8" s="1"/>
  <c r="J318" i="8"/>
  <c r="O318" i="8" s="1"/>
  <c r="F318" i="8"/>
  <c r="K318" i="8" s="1"/>
  <c r="I318" i="8"/>
  <c r="N318" i="8" s="1"/>
  <c r="H318" i="8"/>
  <c r="M318" i="8" s="1"/>
  <c r="G318" i="8"/>
  <c r="L318" i="8" s="1"/>
  <c r="J294" i="8"/>
  <c r="O294" i="8" s="1"/>
  <c r="I294" i="8"/>
  <c r="N294" i="8" s="1"/>
  <c r="H294" i="8"/>
  <c r="M294" i="8" s="1"/>
  <c r="G294" i="8"/>
  <c r="L294" i="8" s="1"/>
  <c r="F294" i="8"/>
  <c r="K294" i="8" s="1"/>
  <c r="J278" i="8"/>
  <c r="O278" i="8" s="1"/>
  <c r="F278" i="8"/>
  <c r="K278" i="8" s="1"/>
  <c r="I278" i="8"/>
  <c r="N278" i="8" s="1"/>
  <c r="G278" i="8"/>
  <c r="L278" i="8" s="1"/>
  <c r="H278" i="8"/>
  <c r="M278" i="8" s="1"/>
  <c r="J258" i="8"/>
  <c r="O258" i="8" s="1"/>
  <c r="F258" i="8"/>
  <c r="K258" i="8" s="1"/>
  <c r="I258" i="8"/>
  <c r="N258" i="8" s="1"/>
  <c r="G258" i="8"/>
  <c r="L258" i="8" s="1"/>
  <c r="H258" i="8"/>
  <c r="M258" i="8" s="1"/>
  <c r="F233" i="8"/>
  <c r="K233" i="8" s="1"/>
  <c r="J233" i="8"/>
  <c r="O233" i="8" s="1"/>
  <c r="I233" i="8"/>
  <c r="N233" i="8" s="1"/>
  <c r="H233" i="8"/>
  <c r="M233" i="8" s="1"/>
  <c r="G233" i="8"/>
  <c r="L233" i="8" s="1"/>
  <c r="I215" i="8"/>
  <c r="N215" i="8" s="1"/>
  <c r="J215" i="8"/>
  <c r="O215" i="8" s="1"/>
  <c r="H215" i="8"/>
  <c r="M215" i="8" s="1"/>
  <c r="G215" i="8"/>
  <c r="L215" i="8" s="1"/>
  <c r="F215" i="8"/>
  <c r="K215" i="8" s="1"/>
  <c r="J194" i="8"/>
  <c r="O194" i="8" s="1"/>
  <c r="I194" i="8"/>
  <c r="N194" i="8" s="1"/>
  <c r="H194" i="8"/>
  <c r="M194" i="8" s="1"/>
  <c r="G194" i="8"/>
  <c r="L194" i="8" s="1"/>
  <c r="F194" i="8"/>
  <c r="K194" i="8" s="1"/>
  <c r="J176" i="8"/>
  <c r="O176" i="8" s="1"/>
  <c r="H176" i="8"/>
  <c r="M176" i="8" s="1"/>
  <c r="I176" i="8"/>
  <c r="N176" i="8" s="1"/>
  <c r="F176" i="8"/>
  <c r="K176" i="8" s="1"/>
  <c r="G176" i="8"/>
  <c r="L176" i="8" s="1"/>
  <c r="J156" i="8"/>
  <c r="O156" i="8" s="1"/>
  <c r="I156" i="8"/>
  <c r="N156" i="8" s="1"/>
  <c r="H156" i="8"/>
  <c r="M156" i="8" s="1"/>
  <c r="G156" i="8"/>
  <c r="L156" i="8" s="1"/>
  <c r="F156" i="8"/>
  <c r="K156" i="8" s="1"/>
  <c r="G137" i="8"/>
  <c r="L137" i="8" s="1"/>
  <c r="I137" i="8"/>
  <c r="N137" i="8" s="1"/>
  <c r="J137" i="8"/>
  <c r="O137" i="8" s="1"/>
  <c r="H137" i="8"/>
  <c r="M137" i="8" s="1"/>
  <c r="F137" i="8"/>
  <c r="K137" i="8" s="1"/>
  <c r="J115" i="8"/>
  <c r="O115" i="8" s="1"/>
  <c r="I115" i="8"/>
  <c r="N115" i="8" s="1"/>
  <c r="H115" i="8"/>
  <c r="M115" i="8" s="1"/>
  <c r="G115" i="8"/>
  <c r="L115" i="8" s="1"/>
  <c r="F115" i="8"/>
  <c r="K115" i="8" s="1"/>
  <c r="H93" i="8"/>
  <c r="M93" i="8" s="1"/>
  <c r="F93" i="8"/>
  <c r="K93" i="8" s="1"/>
  <c r="I93" i="8"/>
  <c r="N93" i="8" s="1"/>
  <c r="J93" i="8"/>
  <c r="O93" i="8" s="1"/>
  <c r="G93" i="8"/>
  <c r="L93" i="8" s="1"/>
  <c r="I74" i="8"/>
  <c r="N74" i="8" s="1"/>
  <c r="J74" i="8"/>
  <c r="O74" i="8" s="1"/>
  <c r="H74" i="8"/>
  <c r="M74" i="8" s="1"/>
  <c r="G74" i="8"/>
  <c r="L74" i="8" s="1"/>
  <c r="F74" i="8"/>
  <c r="K74" i="8" s="1"/>
  <c r="I56" i="8"/>
  <c r="N56" i="8" s="1"/>
  <c r="H56" i="8"/>
  <c r="M56" i="8" s="1"/>
  <c r="G56" i="8"/>
  <c r="L56" i="8" s="1"/>
  <c r="F56" i="8"/>
  <c r="K56" i="8" s="1"/>
  <c r="J56" i="8"/>
  <c r="O56" i="8" s="1"/>
  <c r="I36" i="8"/>
  <c r="N36" i="8" s="1"/>
  <c r="J36" i="8"/>
  <c r="O36" i="8" s="1"/>
  <c r="H36" i="8"/>
  <c r="M36" i="8" s="1"/>
  <c r="G36" i="8"/>
  <c r="L36" i="8" s="1"/>
  <c r="F36" i="8"/>
  <c r="K36" i="8" s="1"/>
  <c r="J17" i="8"/>
  <c r="O17" i="8" s="1"/>
  <c r="I17" i="8"/>
  <c r="N17" i="8" s="1"/>
  <c r="F17" i="8"/>
  <c r="K17" i="8" s="1"/>
  <c r="H17" i="8"/>
  <c r="M17" i="8" s="1"/>
  <c r="G17" i="8"/>
  <c r="L17" i="8" s="1"/>
  <c r="J5013" i="8"/>
  <c r="O5013" i="8" s="1"/>
  <c r="I5013" i="8"/>
  <c r="N5013" i="8" s="1"/>
  <c r="H5013" i="8"/>
  <c r="M5013" i="8" s="1"/>
  <c r="G5013" i="8"/>
  <c r="L5013" i="8" s="1"/>
  <c r="F5013" i="8"/>
  <c r="K5013" i="8" s="1"/>
  <c r="J4993" i="8"/>
  <c r="O4993" i="8" s="1"/>
  <c r="I4993" i="8"/>
  <c r="N4993" i="8" s="1"/>
  <c r="H4993" i="8"/>
  <c r="M4993" i="8" s="1"/>
  <c r="G4993" i="8"/>
  <c r="L4993" i="8" s="1"/>
  <c r="F4993" i="8"/>
  <c r="K4993" i="8" s="1"/>
  <c r="J4973" i="8"/>
  <c r="O4973" i="8" s="1"/>
  <c r="I4973" i="8"/>
  <c r="N4973" i="8" s="1"/>
  <c r="H4973" i="8"/>
  <c r="M4973" i="8" s="1"/>
  <c r="G4973" i="8"/>
  <c r="L4973" i="8" s="1"/>
  <c r="F4973" i="8"/>
  <c r="K4973" i="8" s="1"/>
  <c r="J4953" i="8"/>
  <c r="O4953" i="8" s="1"/>
  <c r="I4953" i="8"/>
  <c r="N4953" i="8" s="1"/>
  <c r="H4953" i="8"/>
  <c r="M4953" i="8" s="1"/>
  <c r="G4953" i="8"/>
  <c r="L4953" i="8" s="1"/>
  <c r="F4953" i="8"/>
  <c r="K4953" i="8" s="1"/>
  <c r="J4933" i="8"/>
  <c r="O4933" i="8" s="1"/>
  <c r="I4933" i="8"/>
  <c r="N4933" i="8" s="1"/>
  <c r="H4933" i="8"/>
  <c r="M4933" i="8" s="1"/>
  <c r="G4933" i="8"/>
  <c r="L4933" i="8" s="1"/>
  <c r="F4933" i="8"/>
  <c r="K4933" i="8" s="1"/>
  <c r="H4915" i="8"/>
  <c r="M4915" i="8" s="1"/>
  <c r="I4915" i="8"/>
  <c r="N4915" i="8" s="1"/>
  <c r="J4915" i="8"/>
  <c r="O4915" i="8" s="1"/>
  <c r="G4915" i="8"/>
  <c r="L4915" i="8" s="1"/>
  <c r="F4915" i="8"/>
  <c r="K4915" i="8" s="1"/>
  <c r="J4893" i="8"/>
  <c r="O4893" i="8" s="1"/>
  <c r="I4893" i="8"/>
  <c r="N4893" i="8" s="1"/>
  <c r="H4893" i="8"/>
  <c r="M4893" i="8" s="1"/>
  <c r="G4893" i="8"/>
  <c r="L4893" i="8" s="1"/>
  <c r="F4893" i="8"/>
  <c r="K4893" i="8" s="1"/>
  <c r="G4876" i="8"/>
  <c r="L4876" i="8" s="1"/>
  <c r="H4876" i="8"/>
  <c r="M4876" i="8" s="1"/>
  <c r="J4876" i="8"/>
  <c r="O4876" i="8" s="1"/>
  <c r="I4876" i="8"/>
  <c r="N4876" i="8" s="1"/>
  <c r="F4876" i="8"/>
  <c r="K4876" i="8" s="1"/>
  <c r="J4856" i="8"/>
  <c r="O4856" i="8" s="1"/>
  <c r="I4856" i="8"/>
  <c r="N4856" i="8" s="1"/>
  <c r="H4856" i="8"/>
  <c r="M4856" i="8" s="1"/>
  <c r="G4856" i="8"/>
  <c r="L4856" i="8" s="1"/>
  <c r="F4856" i="8"/>
  <c r="K4856" i="8" s="1"/>
  <c r="J4833" i="8"/>
  <c r="O4833" i="8" s="1"/>
  <c r="I4833" i="8"/>
  <c r="N4833" i="8" s="1"/>
  <c r="H4833" i="8"/>
  <c r="M4833" i="8" s="1"/>
  <c r="G4833" i="8"/>
  <c r="L4833" i="8" s="1"/>
  <c r="F4833" i="8"/>
  <c r="K4833" i="8" s="1"/>
  <c r="G4813" i="8"/>
  <c r="L4813" i="8" s="1"/>
  <c r="F4813" i="8"/>
  <c r="K4813" i="8" s="1"/>
  <c r="I4813" i="8"/>
  <c r="N4813" i="8" s="1"/>
  <c r="H4813" i="8"/>
  <c r="M4813" i="8" s="1"/>
  <c r="J4813" i="8"/>
  <c r="O4813" i="8" s="1"/>
  <c r="F4793" i="8"/>
  <c r="K4793" i="8" s="1"/>
  <c r="J4793" i="8"/>
  <c r="O4793" i="8" s="1"/>
  <c r="I4793" i="8"/>
  <c r="N4793" i="8" s="1"/>
  <c r="H4793" i="8"/>
  <c r="M4793" i="8" s="1"/>
  <c r="G4793" i="8"/>
  <c r="L4793" i="8" s="1"/>
  <c r="F4773" i="8"/>
  <c r="K4773" i="8" s="1"/>
  <c r="J4773" i="8"/>
  <c r="O4773" i="8" s="1"/>
  <c r="I4773" i="8"/>
  <c r="N4773" i="8" s="1"/>
  <c r="H4773" i="8"/>
  <c r="M4773" i="8" s="1"/>
  <c r="G4773" i="8"/>
  <c r="L4773" i="8" s="1"/>
  <c r="H4755" i="8"/>
  <c r="M4755" i="8" s="1"/>
  <c r="J4755" i="8"/>
  <c r="O4755" i="8" s="1"/>
  <c r="I4755" i="8"/>
  <c r="N4755" i="8" s="1"/>
  <c r="G4755" i="8"/>
  <c r="L4755" i="8" s="1"/>
  <c r="F4755" i="8"/>
  <c r="K4755" i="8" s="1"/>
  <c r="I4737" i="8"/>
  <c r="N4737" i="8" s="1"/>
  <c r="J4737" i="8"/>
  <c r="O4737" i="8" s="1"/>
  <c r="H4737" i="8"/>
  <c r="M4737" i="8" s="1"/>
  <c r="G4737" i="8"/>
  <c r="L4737" i="8" s="1"/>
  <c r="F4737" i="8"/>
  <c r="K4737" i="8" s="1"/>
  <c r="G4717" i="8"/>
  <c r="L4717" i="8" s="1"/>
  <c r="F4717" i="8"/>
  <c r="K4717" i="8" s="1"/>
  <c r="J4717" i="8"/>
  <c r="O4717" i="8" s="1"/>
  <c r="I4717" i="8"/>
  <c r="N4717" i="8" s="1"/>
  <c r="H4717" i="8"/>
  <c r="M4717" i="8" s="1"/>
  <c r="F4693" i="8"/>
  <c r="K4693" i="8" s="1"/>
  <c r="J4693" i="8"/>
  <c r="O4693" i="8" s="1"/>
  <c r="I4693" i="8"/>
  <c r="N4693" i="8" s="1"/>
  <c r="H4693" i="8"/>
  <c r="M4693" i="8" s="1"/>
  <c r="G4693" i="8"/>
  <c r="L4693" i="8" s="1"/>
  <c r="H4675" i="8"/>
  <c r="M4675" i="8" s="1"/>
  <c r="J4675" i="8"/>
  <c r="O4675" i="8" s="1"/>
  <c r="I4675" i="8"/>
  <c r="N4675" i="8" s="1"/>
  <c r="G4675" i="8"/>
  <c r="L4675" i="8" s="1"/>
  <c r="F4675" i="8"/>
  <c r="K4675" i="8" s="1"/>
  <c r="H4655" i="8"/>
  <c r="M4655" i="8" s="1"/>
  <c r="J4655" i="8"/>
  <c r="O4655" i="8" s="1"/>
  <c r="F4655" i="8"/>
  <c r="K4655" i="8" s="1"/>
  <c r="I4655" i="8"/>
  <c r="N4655" i="8" s="1"/>
  <c r="G4655" i="8"/>
  <c r="L4655" i="8" s="1"/>
  <c r="F4633" i="8"/>
  <c r="K4633" i="8" s="1"/>
  <c r="J4633" i="8"/>
  <c r="O4633" i="8" s="1"/>
  <c r="I4633" i="8"/>
  <c r="N4633" i="8" s="1"/>
  <c r="H4633" i="8"/>
  <c r="M4633" i="8" s="1"/>
  <c r="G4633" i="8"/>
  <c r="L4633" i="8" s="1"/>
  <c r="G4617" i="8"/>
  <c r="L4617" i="8" s="1"/>
  <c r="I4617" i="8"/>
  <c r="N4617" i="8" s="1"/>
  <c r="H4617" i="8"/>
  <c r="M4617" i="8" s="1"/>
  <c r="F4617" i="8"/>
  <c r="K4617" i="8" s="1"/>
  <c r="J4617" i="8"/>
  <c r="O4617" i="8" s="1"/>
  <c r="F4593" i="8"/>
  <c r="K4593" i="8" s="1"/>
  <c r="I4593" i="8"/>
  <c r="N4593" i="8" s="1"/>
  <c r="H4593" i="8"/>
  <c r="M4593" i="8" s="1"/>
  <c r="G4593" i="8"/>
  <c r="L4593" i="8" s="1"/>
  <c r="J4593" i="8"/>
  <c r="O4593" i="8" s="1"/>
  <c r="H4572" i="8"/>
  <c r="M4572" i="8" s="1"/>
  <c r="G4572" i="8"/>
  <c r="L4572" i="8" s="1"/>
  <c r="F4572" i="8"/>
  <c r="K4572" i="8" s="1"/>
  <c r="J4572" i="8"/>
  <c r="O4572" i="8" s="1"/>
  <c r="I4572" i="8"/>
  <c r="N4572" i="8" s="1"/>
  <c r="J4553" i="8"/>
  <c r="O4553" i="8" s="1"/>
  <c r="I4553" i="8"/>
  <c r="N4553" i="8" s="1"/>
  <c r="H4553" i="8"/>
  <c r="M4553" i="8" s="1"/>
  <c r="G4553" i="8"/>
  <c r="L4553" i="8" s="1"/>
  <c r="F4553" i="8"/>
  <c r="K4553" i="8" s="1"/>
  <c r="J4536" i="8"/>
  <c r="O4536" i="8" s="1"/>
  <c r="H4536" i="8"/>
  <c r="M4536" i="8" s="1"/>
  <c r="G4536" i="8"/>
  <c r="L4536" i="8" s="1"/>
  <c r="F4536" i="8"/>
  <c r="K4536" i="8" s="1"/>
  <c r="I4536" i="8"/>
  <c r="N4536" i="8" s="1"/>
  <c r="J4517" i="8"/>
  <c r="O4517" i="8" s="1"/>
  <c r="I4517" i="8"/>
  <c r="N4517" i="8" s="1"/>
  <c r="H4517" i="8"/>
  <c r="M4517" i="8" s="1"/>
  <c r="G4517" i="8"/>
  <c r="L4517" i="8" s="1"/>
  <c r="F4517" i="8"/>
  <c r="K4517" i="8" s="1"/>
  <c r="J4496" i="8"/>
  <c r="O4496" i="8" s="1"/>
  <c r="F4496" i="8"/>
  <c r="K4496" i="8" s="1"/>
  <c r="G4496" i="8"/>
  <c r="L4496" i="8" s="1"/>
  <c r="I4496" i="8"/>
  <c r="N4496" i="8" s="1"/>
  <c r="H4496" i="8"/>
  <c r="M4496" i="8" s="1"/>
  <c r="G4475" i="8"/>
  <c r="L4475" i="8" s="1"/>
  <c r="J4475" i="8"/>
  <c r="O4475" i="8" s="1"/>
  <c r="I4475" i="8"/>
  <c r="N4475" i="8" s="1"/>
  <c r="H4475" i="8"/>
  <c r="M4475" i="8" s="1"/>
  <c r="F4475" i="8"/>
  <c r="K4475" i="8" s="1"/>
  <c r="J4453" i="8"/>
  <c r="O4453" i="8" s="1"/>
  <c r="I4453" i="8"/>
  <c r="N4453" i="8" s="1"/>
  <c r="H4453" i="8"/>
  <c r="M4453" i="8" s="1"/>
  <c r="G4453" i="8"/>
  <c r="L4453" i="8" s="1"/>
  <c r="F4453" i="8"/>
  <c r="K4453" i="8" s="1"/>
  <c r="G4435" i="8"/>
  <c r="L4435" i="8" s="1"/>
  <c r="H4435" i="8"/>
  <c r="M4435" i="8" s="1"/>
  <c r="J4435" i="8"/>
  <c r="O4435" i="8" s="1"/>
  <c r="I4435" i="8"/>
  <c r="N4435" i="8" s="1"/>
  <c r="F4435" i="8"/>
  <c r="K4435" i="8" s="1"/>
  <c r="J4414" i="8"/>
  <c r="O4414" i="8" s="1"/>
  <c r="I4414" i="8"/>
  <c r="N4414" i="8" s="1"/>
  <c r="H4414" i="8"/>
  <c r="M4414" i="8" s="1"/>
  <c r="G4414" i="8"/>
  <c r="L4414" i="8" s="1"/>
  <c r="F4414" i="8"/>
  <c r="K4414" i="8" s="1"/>
  <c r="G4395" i="8"/>
  <c r="L4395" i="8" s="1"/>
  <c r="H4395" i="8"/>
  <c r="M4395" i="8" s="1"/>
  <c r="J4395" i="8"/>
  <c r="O4395" i="8" s="1"/>
  <c r="I4395" i="8"/>
  <c r="N4395" i="8" s="1"/>
  <c r="F4395" i="8"/>
  <c r="K4395" i="8" s="1"/>
  <c r="G4375" i="8"/>
  <c r="L4375" i="8" s="1"/>
  <c r="J4375" i="8"/>
  <c r="O4375" i="8" s="1"/>
  <c r="I4375" i="8"/>
  <c r="N4375" i="8" s="1"/>
  <c r="H4375" i="8"/>
  <c r="M4375" i="8" s="1"/>
  <c r="F4375" i="8"/>
  <c r="K4375" i="8" s="1"/>
  <c r="J4357" i="8"/>
  <c r="O4357" i="8" s="1"/>
  <c r="I4357" i="8"/>
  <c r="N4357" i="8" s="1"/>
  <c r="H4357" i="8"/>
  <c r="M4357" i="8" s="1"/>
  <c r="G4357" i="8"/>
  <c r="L4357" i="8" s="1"/>
  <c r="F4357" i="8"/>
  <c r="K4357" i="8" s="1"/>
  <c r="J4334" i="8"/>
  <c r="O4334" i="8" s="1"/>
  <c r="I4334" i="8"/>
  <c r="N4334" i="8" s="1"/>
  <c r="H4334" i="8"/>
  <c r="M4334" i="8" s="1"/>
  <c r="G4334" i="8"/>
  <c r="L4334" i="8" s="1"/>
  <c r="F4334" i="8"/>
  <c r="K4334" i="8" s="1"/>
  <c r="J4317" i="8"/>
  <c r="O4317" i="8" s="1"/>
  <c r="I4317" i="8"/>
  <c r="N4317" i="8" s="1"/>
  <c r="H4317" i="8"/>
  <c r="M4317" i="8" s="1"/>
  <c r="G4317" i="8"/>
  <c r="L4317" i="8" s="1"/>
  <c r="F4317" i="8"/>
  <c r="K4317" i="8" s="1"/>
  <c r="J4296" i="8"/>
  <c r="O4296" i="8" s="1"/>
  <c r="F4296" i="8"/>
  <c r="K4296" i="8" s="1"/>
  <c r="H4296" i="8"/>
  <c r="M4296" i="8" s="1"/>
  <c r="G4296" i="8"/>
  <c r="L4296" i="8" s="1"/>
  <c r="I4296" i="8"/>
  <c r="N4296" i="8" s="1"/>
  <c r="J4277" i="8"/>
  <c r="O4277" i="8" s="1"/>
  <c r="I4277" i="8"/>
  <c r="N4277" i="8" s="1"/>
  <c r="H4277" i="8"/>
  <c r="M4277" i="8" s="1"/>
  <c r="G4277" i="8"/>
  <c r="L4277" i="8" s="1"/>
  <c r="F4277" i="8"/>
  <c r="K4277" i="8" s="1"/>
  <c r="J4253" i="8"/>
  <c r="O4253" i="8" s="1"/>
  <c r="I4253" i="8"/>
  <c r="N4253" i="8" s="1"/>
  <c r="H4253" i="8"/>
  <c r="M4253" i="8" s="1"/>
  <c r="G4253" i="8"/>
  <c r="L4253" i="8" s="1"/>
  <c r="F4253" i="8"/>
  <c r="K4253" i="8" s="1"/>
  <c r="J4236" i="8"/>
  <c r="O4236" i="8" s="1"/>
  <c r="H4236" i="8"/>
  <c r="M4236" i="8" s="1"/>
  <c r="G4236" i="8"/>
  <c r="L4236" i="8" s="1"/>
  <c r="F4236" i="8"/>
  <c r="K4236" i="8" s="1"/>
  <c r="I4236" i="8"/>
  <c r="N4236" i="8" s="1"/>
  <c r="J4214" i="8"/>
  <c r="O4214" i="8" s="1"/>
  <c r="I4214" i="8"/>
  <c r="N4214" i="8" s="1"/>
  <c r="H4214" i="8"/>
  <c r="M4214" i="8" s="1"/>
  <c r="G4214" i="8"/>
  <c r="L4214" i="8" s="1"/>
  <c r="F4214" i="8"/>
  <c r="K4214" i="8" s="1"/>
  <c r="G4195" i="8"/>
  <c r="L4195" i="8" s="1"/>
  <c r="F4195" i="8"/>
  <c r="K4195" i="8" s="1"/>
  <c r="J4195" i="8"/>
  <c r="O4195" i="8" s="1"/>
  <c r="I4195" i="8"/>
  <c r="N4195" i="8" s="1"/>
  <c r="H4195" i="8"/>
  <c r="M4195" i="8" s="1"/>
  <c r="J4174" i="8"/>
  <c r="O4174" i="8" s="1"/>
  <c r="I4174" i="8"/>
  <c r="N4174" i="8" s="1"/>
  <c r="H4174" i="8"/>
  <c r="M4174" i="8" s="1"/>
  <c r="G4174" i="8"/>
  <c r="L4174" i="8" s="1"/>
  <c r="F4174" i="8"/>
  <c r="K4174" i="8" s="1"/>
  <c r="J4153" i="8"/>
  <c r="O4153" i="8" s="1"/>
  <c r="I4153" i="8"/>
  <c r="N4153" i="8" s="1"/>
  <c r="H4153" i="8"/>
  <c r="M4153" i="8" s="1"/>
  <c r="G4153" i="8"/>
  <c r="L4153" i="8" s="1"/>
  <c r="F4153" i="8"/>
  <c r="K4153" i="8" s="1"/>
  <c r="J4133" i="8"/>
  <c r="O4133" i="8" s="1"/>
  <c r="I4133" i="8"/>
  <c r="N4133" i="8" s="1"/>
  <c r="H4133" i="8"/>
  <c r="M4133" i="8" s="1"/>
  <c r="G4133" i="8"/>
  <c r="L4133" i="8" s="1"/>
  <c r="F4133" i="8"/>
  <c r="K4133" i="8" s="1"/>
  <c r="J4114" i="8"/>
  <c r="O4114" i="8" s="1"/>
  <c r="I4114" i="8"/>
  <c r="N4114" i="8" s="1"/>
  <c r="H4114" i="8"/>
  <c r="M4114" i="8" s="1"/>
  <c r="G4114" i="8"/>
  <c r="L4114" i="8" s="1"/>
  <c r="F4114" i="8"/>
  <c r="K4114" i="8" s="1"/>
  <c r="G4097" i="8"/>
  <c r="L4097" i="8" s="1"/>
  <c r="F4097" i="8"/>
  <c r="K4097" i="8" s="1"/>
  <c r="J4097" i="8"/>
  <c r="O4097" i="8" s="1"/>
  <c r="I4097" i="8"/>
  <c r="N4097" i="8" s="1"/>
  <c r="H4097" i="8"/>
  <c r="M4097" i="8" s="1"/>
  <c r="I4077" i="8"/>
  <c r="N4077" i="8" s="1"/>
  <c r="H4077" i="8"/>
  <c r="M4077" i="8" s="1"/>
  <c r="F4077" i="8"/>
  <c r="K4077" i="8" s="1"/>
  <c r="J4077" i="8"/>
  <c r="O4077" i="8" s="1"/>
  <c r="G4077" i="8"/>
  <c r="L4077" i="8" s="1"/>
  <c r="G4055" i="8"/>
  <c r="L4055" i="8" s="1"/>
  <c r="J4055" i="8"/>
  <c r="O4055" i="8" s="1"/>
  <c r="F4055" i="8"/>
  <c r="K4055" i="8" s="1"/>
  <c r="H4055" i="8"/>
  <c r="M4055" i="8" s="1"/>
  <c r="I4055" i="8"/>
  <c r="N4055" i="8" s="1"/>
  <c r="G4035" i="8"/>
  <c r="L4035" i="8" s="1"/>
  <c r="J4035" i="8"/>
  <c r="O4035" i="8" s="1"/>
  <c r="I4035" i="8"/>
  <c r="N4035" i="8" s="1"/>
  <c r="H4035" i="8"/>
  <c r="M4035" i="8" s="1"/>
  <c r="F4035" i="8"/>
  <c r="K4035" i="8" s="1"/>
  <c r="G4015" i="8"/>
  <c r="L4015" i="8" s="1"/>
  <c r="J4015" i="8"/>
  <c r="O4015" i="8" s="1"/>
  <c r="I4015" i="8"/>
  <c r="N4015" i="8" s="1"/>
  <c r="H4015" i="8"/>
  <c r="M4015" i="8" s="1"/>
  <c r="F4015" i="8"/>
  <c r="K4015" i="8" s="1"/>
  <c r="G3995" i="8"/>
  <c r="L3995" i="8" s="1"/>
  <c r="J3995" i="8"/>
  <c r="O3995" i="8" s="1"/>
  <c r="I3995" i="8"/>
  <c r="N3995" i="8" s="1"/>
  <c r="H3995" i="8"/>
  <c r="M3995" i="8" s="1"/>
  <c r="F3995" i="8"/>
  <c r="K3995" i="8" s="1"/>
  <c r="H3974" i="8"/>
  <c r="M3974" i="8" s="1"/>
  <c r="F3974" i="8"/>
  <c r="K3974" i="8" s="1"/>
  <c r="G3974" i="8"/>
  <c r="L3974" i="8" s="1"/>
  <c r="J3974" i="8"/>
  <c r="O3974" i="8" s="1"/>
  <c r="I3974" i="8"/>
  <c r="N3974" i="8" s="1"/>
  <c r="G3955" i="8"/>
  <c r="L3955" i="8" s="1"/>
  <c r="F3955" i="8"/>
  <c r="K3955" i="8" s="1"/>
  <c r="H3955" i="8"/>
  <c r="M3955" i="8" s="1"/>
  <c r="J3955" i="8"/>
  <c r="O3955" i="8" s="1"/>
  <c r="I3955" i="8"/>
  <c r="N3955" i="8" s="1"/>
  <c r="J3936" i="8"/>
  <c r="O3936" i="8" s="1"/>
  <c r="G3936" i="8"/>
  <c r="L3936" i="8" s="1"/>
  <c r="F3936" i="8"/>
  <c r="K3936" i="8" s="1"/>
  <c r="I3936" i="8"/>
  <c r="N3936" i="8" s="1"/>
  <c r="H3936" i="8"/>
  <c r="M3936" i="8" s="1"/>
  <c r="J3912" i="8"/>
  <c r="O3912" i="8" s="1"/>
  <c r="I3912" i="8"/>
  <c r="N3912" i="8" s="1"/>
  <c r="H3912" i="8"/>
  <c r="M3912" i="8" s="1"/>
  <c r="G3912" i="8"/>
  <c r="L3912" i="8" s="1"/>
  <c r="F3912" i="8"/>
  <c r="K3912" i="8" s="1"/>
  <c r="G3895" i="8"/>
  <c r="L3895" i="8" s="1"/>
  <c r="J3895" i="8"/>
  <c r="O3895" i="8" s="1"/>
  <c r="I3895" i="8"/>
  <c r="N3895" i="8" s="1"/>
  <c r="H3895" i="8"/>
  <c r="M3895" i="8" s="1"/>
  <c r="F3895" i="8"/>
  <c r="K3895" i="8" s="1"/>
  <c r="H3874" i="8"/>
  <c r="M3874" i="8" s="1"/>
  <c r="F3874" i="8"/>
  <c r="K3874" i="8" s="1"/>
  <c r="J3874" i="8"/>
  <c r="O3874" i="8" s="1"/>
  <c r="I3874" i="8"/>
  <c r="N3874" i="8" s="1"/>
  <c r="G3874" i="8"/>
  <c r="L3874" i="8" s="1"/>
  <c r="G3855" i="8"/>
  <c r="L3855" i="8" s="1"/>
  <c r="F3855" i="8"/>
  <c r="K3855" i="8" s="1"/>
  <c r="I3855" i="8"/>
  <c r="N3855" i="8" s="1"/>
  <c r="H3855" i="8"/>
  <c r="M3855" i="8" s="1"/>
  <c r="J3855" i="8"/>
  <c r="O3855" i="8" s="1"/>
  <c r="H3834" i="8"/>
  <c r="M3834" i="8" s="1"/>
  <c r="I3834" i="8"/>
  <c r="N3834" i="8" s="1"/>
  <c r="G3834" i="8"/>
  <c r="L3834" i="8" s="1"/>
  <c r="F3834" i="8"/>
  <c r="K3834" i="8" s="1"/>
  <c r="J3834" i="8"/>
  <c r="O3834" i="8" s="1"/>
  <c r="H3814" i="8"/>
  <c r="M3814" i="8" s="1"/>
  <c r="J3814" i="8"/>
  <c r="O3814" i="8" s="1"/>
  <c r="I3814" i="8"/>
  <c r="N3814" i="8" s="1"/>
  <c r="G3814" i="8"/>
  <c r="L3814" i="8" s="1"/>
  <c r="F3814" i="8"/>
  <c r="K3814" i="8" s="1"/>
  <c r="J3796" i="8"/>
  <c r="O3796" i="8" s="1"/>
  <c r="I3796" i="8"/>
  <c r="N3796" i="8" s="1"/>
  <c r="H3796" i="8"/>
  <c r="M3796" i="8" s="1"/>
  <c r="G3796" i="8"/>
  <c r="L3796" i="8" s="1"/>
  <c r="F3796" i="8"/>
  <c r="K3796" i="8" s="1"/>
  <c r="G3775" i="8"/>
  <c r="L3775" i="8" s="1"/>
  <c r="J3775" i="8"/>
  <c r="O3775" i="8" s="1"/>
  <c r="I3775" i="8"/>
  <c r="N3775" i="8" s="1"/>
  <c r="H3775" i="8"/>
  <c r="M3775" i="8" s="1"/>
  <c r="F3775" i="8"/>
  <c r="K3775" i="8" s="1"/>
  <c r="J3753" i="8"/>
  <c r="O3753" i="8" s="1"/>
  <c r="I3753" i="8"/>
  <c r="N3753" i="8" s="1"/>
  <c r="H3753" i="8"/>
  <c r="M3753" i="8" s="1"/>
  <c r="G3753" i="8"/>
  <c r="L3753" i="8" s="1"/>
  <c r="F3753" i="8"/>
  <c r="K3753" i="8" s="1"/>
  <c r="I3736" i="8"/>
  <c r="N3736" i="8" s="1"/>
  <c r="H3736" i="8"/>
  <c r="M3736" i="8" s="1"/>
  <c r="G3736" i="8"/>
  <c r="L3736" i="8" s="1"/>
  <c r="F3736" i="8"/>
  <c r="K3736" i="8" s="1"/>
  <c r="J3736" i="8"/>
  <c r="O3736" i="8" s="1"/>
  <c r="J3718" i="8"/>
  <c r="O3718" i="8" s="1"/>
  <c r="I3718" i="8"/>
  <c r="N3718" i="8" s="1"/>
  <c r="F3718" i="8"/>
  <c r="K3718" i="8" s="1"/>
  <c r="H3718" i="8"/>
  <c r="M3718" i="8" s="1"/>
  <c r="G3718" i="8"/>
  <c r="L3718" i="8" s="1"/>
  <c r="J3693" i="8"/>
  <c r="O3693" i="8" s="1"/>
  <c r="F3693" i="8"/>
  <c r="K3693" i="8" s="1"/>
  <c r="I3693" i="8"/>
  <c r="N3693" i="8" s="1"/>
  <c r="H3693" i="8"/>
  <c r="M3693" i="8" s="1"/>
  <c r="G3693" i="8"/>
  <c r="L3693" i="8" s="1"/>
  <c r="F3675" i="8"/>
  <c r="K3675" i="8" s="1"/>
  <c r="H3675" i="8"/>
  <c r="M3675" i="8" s="1"/>
  <c r="J3675" i="8"/>
  <c r="O3675" i="8" s="1"/>
  <c r="I3675" i="8"/>
  <c r="N3675" i="8" s="1"/>
  <c r="G3675" i="8"/>
  <c r="L3675" i="8" s="1"/>
  <c r="J3658" i="8"/>
  <c r="O3658" i="8" s="1"/>
  <c r="I3658" i="8"/>
  <c r="N3658" i="8" s="1"/>
  <c r="H3658" i="8"/>
  <c r="M3658" i="8" s="1"/>
  <c r="G3658" i="8"/>
  <c r="L3658" i="8" s="1"/>
  <c r="F3658" i="8"/>
  <c r="K3658" i="8" s="1"/>
  <c r="I3636" i="8"/>
  <c r="N3636" i="8" s="1"/>
  <c r="H3636" i="8"/>
  <c r="M3636" i="8" s="1"/>
  <c r="G3636" i="8"/>
  <c r="L3636" i="8" s="1"/>
  <c r="F3636" i="8"/>
  <c r="K3636" i="8" s="1"/>
  <c r="J3636" i="8"/>
  <c r="O3636" i="8" s="1"/>
  <c r="F3615" i="8"/>
  <c r="K3615" i="8" s="1"/>
  <c r="J3615" i="8"/>
  <c r="O3615" i="8" s="1"/>
  <c r="I3615" i="8"/>
  <c r="N3615" i="8" s="1"/>
  <c r="H3615" i="8"/>
  <c r="M3615" i="8" s="1"/>
  <c r="G3615" i="8"/>
  <c r="L3615" i="8" s="1"/>
  <c r="F3595" i="8"/>
  <c r="K3595" i="8" s="1"/>
  <c r="H3595" i="8"/>
  <c r="M3595" i="8" s="1"/>
  <c r="G3595" i="8"/>
  <c r="L3595" i="8" s="1"/>
  <c r="J3595" i="8"/>
  <c r="O3595" i="8" s="1"/>
  <c r="I3595" i="8"/>
  <c r="N3595" i="8" s="1"/>
  <c r="J3578" i="8"/>
  <c r="O3578" i="8" s="1"/>
  <c r="I3578" i="8"/>
  <c r="N3578" i="8" s="1"/>
  <c r="G3578" i="8"/>
  <c r="L3578" i="8" s="1"/>
  <c r="H3578" i="8"/>
  <c r="M3578" i="8" s="1"/>
  <c r="F3578" i="8"/>
  <c r="K3578" i="8" s="1"/>
  <c r="J3558" i="8"/>
  <c r="O3558" i="8" s="1"/>
  <c r="I3558" i="8"/>
  <c r="N3558" i="8" s="1"/>
  <c r="H3558" i="8"/>
  <c r="M3558" i="8" s="1"/>
  <c r="G3558" i="8"/>
  <c r="L3558" i="8" s="1"/>
  <c r="F3558" i="8"/>
  <c r="K3558" i="8" s="1"/>
  <c r="F3535" i="8"/>
  <c r="K3535" i="8" s="1"/>
  <c r="I3535" i="8"/>
  <c r="N3535" i="8" s="1"/>
  <c r="J3535" i="8"/>
  <c r="O3535" i="8" s="1"/>
  <c r="H3535" i="8"/>
  <c r="M3535" i="8" s="1"/>
  <c r="G3535" i="8"/>
  <c r="L3535" i="8" s="1"/>
  <c r="F3515" i="8"/>
  <c r="K3515" i="8" s="1"/>
  <c r="J3515" i="8"/>
  <c r="O3515" i="8" s="1"/>
  <c r="I3515" i="8"/>
  <c r="N3515" i="8" s="1"/>
  <c r="H3515" i="8"/>
  <c r="M3515" i="8" s="1"/>
  <c r="G3515" i="8"/>
  <c r="L3515" i="8" s="1"/>
  <c r="I3496" i="8"/>
  <c r="N3496" i="8" s="1"/>
  <c r="H3496" i="8"/>
  <c r="M3496" i="8" s="1"/>
  <c r="G3496" i="8"/>
  <c r="L3496" i="8" s="1"/>
  <c r="F3496" i="8"/>
  <c r="K3496" i="8" s="1"/>
  <c r="J3496" i="8"/>
  <c r="O3496" i="8" s="1"/>
  <c r="I3476" i="8"/>
  <c r="N3476" i="8" s="1"/>
  <c r="H3476" i="8"/>
  <c r="M3476" i="8" s="1"/>
  <c r="G3476" i="8"/>
  <c r="L3476" i="8" s="1"/>
  <c r="F3476" i="8"/>
  <c r="K3476" i="8" s="1"/>
  <c r="J3476" i="8"/>
  <c r="O3476" i="8" s="1"/>
  <c r="F3455" i="8"/>
  <c r="K3455" i="8" s="1"/>
  <c r="J3455" i="8"/>
  <c r="O3455" i="8" s="1"/>
  <c r="I3455" i="8"/>
  <c r="N3455" i="8" s="1"/>
  <c r="H3455" i="8"/>
  <c r="M3455" i="8" s="1"/>
  <c r="G3455" i="8"/>
  <c r="L3455" i="8" s="1"/>
  <c r="F3435" i="8"/>
  <c r="K3435" i="8" s="1"/>
  <c r="I3435" i="8"/>
  <c r="N3435" i="8" s="1"/>
  <c r="J3435" i="8"/>
  <c r="O3435" i="8" s="1"/>
  <c r="H3435" i="8"/>
  <c r="M3435" i="8" s="1"/>
  <c r="G3435" i="8"/>
  <c r="L3435" i="8" s="1"/>
  <c r="J3413" i="8"/>
  <c r="O3413" i="8" s="1"/>
  <c r="G3413" i="8"/>
  <c r="L3413" i="8" s="1"/>
  <c r="I3413" i="8"/>
  <c r="N3413" i="8" s="1"/>
  <c r="H3413" i="8"/>
  <c r="M3413" i="8" s="1"/>
  <c r="F3413" i="8"/>
  <c r="K3413" i="8" s="1"/>
  <c r="F3395" i="8"/>
  <c r="K3395" i="8" s="1"/>
  <c r="G3395" i="8"/>
  <c r="L3395" i="8" s="1"/>
  <c r="J3395" i="8"/>
  <c r="O3395" i="8" s="1"/>
  <c r="I3395" i="8"/>
  <c r="N3395" i="8" s="1"/>
  <c r="H3395" i="8"/>
  <c r="M3395" i="8" s="1"/>
  <c r="I3376" i="8"/>
  <c r="N3376" i="8" s="1"/>
  <c r="H3376" i="8"/>
  <c r="M3376" i="8" s="1"/>
  <c r="F3376" i="8"/>
  <c r="K3376" i="8" s="1"/>
  <c r="J3376" i="8"/>
  <c r="O3376" i="8" s="1"/>
  <c r="G3376" i="8"/>
  <c r="L3376" i="8" s="1"/>
  <c r="F3355" i="8"/>
  <c r="K3355" i="8" s="1"/>
  <c r="H3355" i="8"/>
  <c r="M3355" i="8" s="1"/>
  <c r="J3355" i="8"/>
  <c r="O3355" i="8" s="1"/>
  <c r="I3355" i="8"/>
  <c r="N3355" i="8" s="1"/>
  <c r="G3355" i="8"/>
  <c r="L3355" i="8" s="1"/>
  <c r="J3335" i="8"/>
  <c r="O3335" i="8" s="1"/>
  <c r="I3335" i="8"/>
  <c r="N3335" i="8" s="1"/>
  <c r="H3335" i="8"/>
  <c r="M3335" i="8" s="1"/>
  <c r="G3335" i="8"/>
  <c r="L3335" i="8" s="1"/>
  <c r="F3335" i="8"/>
  <c r="K3335" i="8" s="1"/>
  <c r="G3315" i="8"/>
  <c r="L3315" i="8" s="1"/>
  <c r="F3315" i="8"/>
  <c r="K3315" i="8" s="1"/>
  <c r="I3315" i="8"/>
  <c r="N3315" i="8" s="1"/>
  <c r="J3315" i="8"/>
  <c r="O3315" i="8" s="1"/>
  <c r="H3315" i="8"/>
  <c r="M3315" i="8" s="1"/>
  <c r="J3293" i="8"/>
  <c r="O3293" i="8" s="1"/>
  <c r="I3293" i="8"/>
  <c r="N3293" i="8" s="1"/>
  <c r="H3293" i="8"/>
  <c r="M3293" i="8" s="1"/>
  <c r="G3293" i="8"/>
  <c r="L3293" i="8" s="1"/>
  <c r="F3293" i="8"/>
  <c r="K3293" i="8" s="1"/>
  <c r="I3278" i="8"/>
  <c r="N3278" i="8" s="1"/>
  <c r="J3278" i="8"/>
  <c r="O3278" i="8" s="1"/>
  <c r="F3278" i="8"/>
  <c r="K3278" i="8" s="1"/>
  <c r="H3278" i="8"/>
  <c r="M3278" i="8" s="1"/>
  <c r="G3278" i="8"/>
  <c r="L3278" i="8" s="1"/>
  <c r="J3256" i="8"/>
  <c r="O3256" i="8" s="1"/>
  <c r="I3256" i="8"/>
  <c r="N3256" i="8" s="1"/>
  <c r="H3256" i="8"/>
  <c r="M3256" i="8" s="1"/>
  <c r="G3256" i="8"/>
  <c r="L3256" i="8" s="1"/>
  <c r="F3256" i="8"/>
  <c r="K3256" i="8" s="1"/>
  <c r="J3233" i="8"/>
  <c r="O3233" i="8" s="1"/>
  <c r="I3233" i="8"/>
  <c r="N3233" i="8" s="1"/>
  <c r="H3233" i="8"/>
  <c r="M3233" i="8" s="1"/>
  <c r="G3233" i="8"/>
  <c r="L3233" i="8" s="1"/>
  <c r="F3233" i="8"/>
  <c r="K3233" i="8" s="1"/>
  <c r="J3215" i="8"/>
  <c r="O3215" i="8" s="1"/>
  <c r="I3215" i="8"/>
  <c r="N3215" i="8" s="1"/>
  <c r="H3215" i="8"/>
  <c r="M3215" i="8" s="1"/>
  <c r="G3215" i="8"/>
  <c r="L3215" i="8" s="1"/>
  <c r="F3215" i="8"/>
  <c r="K3215" i="8" s="1"/>
  <c r="H3193" i="8"/>
  <c r="M3193" i="8" s="1"/>
  <c r="G3193" i="8"/>
  <c r="L3193" i="8" s="1"/>
  <c r="F3193" i="8"/>
  <c r="K3193" i="8" s="1"/>
  <c r="J3193" i="8"/>
  <c r="O3193" i="8" s="1"/>
  <c r="I3193" i="8"/>
  <c r="N3193" i="8" s="1"/>
  <c r="J3174" i="8"/>
  <c r="O3174" i="8" s="1"/>
  <c r="I3174" i="8"/>
  <c r="N3174" i="8" s="1"/>
  <c r="H3174" i="8"/>
  <c r="M3174" i="8" s="1"/>
  <c r="G3174" i="8"/>
  <c r="L3174" i="8" s="1"/>
  <c r="F3174" i="8"/>
  <c r="K3174" i="8" s="1"/>
  <c r="J3153" i="8"/>
  <c r="O3153" i="8" s="1"/>
  <c r="I3153" i="8"/>
  <c r="N3153" i="8" s="1"/>
  <c r="H3153" i="8"/>
  <c r="M3153" i="8" s="1"/>
  <c r="G3153" i="8"/>
  <c r="L3153" i="8" s="1"/>
  <c r="F3153" i="8"/>
  <c r="K3153" i="8" s="1"/>
  <c r="G3133" i="8"/>
  <c r="L3133" i="8" s="1"/>
  <c r="H3133" i="8"/>
  <c r="M3133" i="8" s="1"/>
  <c r="J3133" i="8"/>
  <c r="O3133" i="8" s="1"/>
  <c r="F3133" i="8"/>
  <c r="K3133" i="8" s="1"/>
  <c r="I3133" i="8"/>
  <c r="N3133" i="8" s="1"/>
  <c r="H3115" i="8"/>
  <c r="M3115" i="8" s="1"/>
  <c r="G3115" i="8"/>
  <c r="L3115" i="8" s="1"/>
  <c r="F3115" i="8"/>
  <c r="K3115" i="8" s="1"/>
  <c r="J3115" i="8"/>
  <c r="O3115" i="8" s="1"/>
  <c r="I3115" i="8"/>
  <c r="N3115" i="8" s="1"/>
  <c r="J3095" i="8"/>
  <c r="O3095" i="8" s="1"/>
  <c r="I3095" i="8"/>
  <c r="N3095" i="8" s="1"/>
  <c r="H3095" i="8"/>
  <c r="M3095" i="8" s="1"/>
  <c r="G3095" i="8"/>
  <c r="L3095" i="8" s="1"/>
  <c r="F3095" i="8"/>
  <c r="K3095" i="8" s="1"/>
  <c r="I3078" i="8"/>
  <c r="N3078" i="8" s="1"/>
  <c r="J3078" i="8"/>
  <c r="O3078" i="8" s="1"/>
  <c r="H3078" i="8"/>
  <c r="M3078" i="8" s="1"/>
  <c r="G3078" i="8"/>
  <c r="L3078" i="8" s="1"/>
  <c r="F3078" i="8"/>
  <c r="K3078" i="8" s="1"/>
  <c r="J3057" i="8"/>
  <c r="O3057" i="8" s="1"/>
  <c r="F3057" i="8"/>
  <c r="K3057" i="8" s="1"/>
  <c r="G3057" i="8"/>
  <c r="L3057" i="8" s="1"/>
  <c r="I3057" i="8"/>
  <c r="N3057" i="8" s="1"/>
  <c r="H3057" i="8"/>
  <c r="M3057" i="8" s="1"/>
  <c r="J3035" i="8"/>
  <c r="O3035" i="8" s="1"/>
  <c r="I3035" i="8"/>
  <c r="N3035" i="8" s="1"/>
  <c r="H3035" i="8"/>
  <c r="M3035" i="8" s="1"/>
  <c r="G3035" i="8"/>
  <c r="L3035" i="8" s="1"/>
  <c r="F3035" i="8"/>
  <c r="K3035" i="8" s="1"/>
  <c r="J3016" i="8"/>
  <c r="O3016" i="8" s="1"/>
  <c r="I3016" i="8"/>
  <c r="N3016" i="8" s="1"/>
  <c r="H3016" i="8"/>
  <c r="M3016" i="8" s="1"/>
  <c r="G3016" i="8"/>
  <c r="L3016" i="8" s="1"/>
  <c r="F3016" i="8"/>
  <c r="K3016" i="8" s="1"/>
  <c r="J2995" i="8"/>
  <c r="O2995" i="8" s="1"/>
  <c r="I2995" i="8"/>
  <c r="N2995" i="8" s="1"/>
  <c r="H2995" i="8"/>
  <c r="M2995" i="8" s="1"/>
  <c r="G2995" i="8"/>
  <c r="L2995" i="8" s="1"/>
  <c r="F2995" i="8"/>
  <c r="K2995" i="8" s="1"/>
  <c r="I2978" i="8"/>
  <c r="N2978" i="8" s="1"/>
  <c r="J2978" i="8"/>
  <c r="O2978" i="8" s="1"/>
  <c r="F2978" i="8"/>
  <c r="K2978" i="8" s="1"/>
  <c r="H2978" i="8"/>
  <c r="M2978" i="8" s="1"/>
  <c r="G2978" i="8"/>
  <c r="L2978" i="8" s="1"/>
  <c r="J2953" i="8"/>
  <c r="O2953" i="8" s="1"/>
  <c r="H2953" i="8"/>
  <c r="M2953" i="8" s="1"/>
  <c r="G2953" i="8"/>
  <c r="L2953" i="8" s="1"/>
  <c r="F2953" i="8"/>
  <c r="K2953" i="8" s="1"/>
  <c r="I2953" i="8"/>
  <c r="N2953" i="8" s="1"/>
  <c r="G2934" i="8"/>
  <c r="L2934" i="8" s="1"/>
  <c r="F2934" i="8"/>
  <c r="K2934" i="8" s="1"/>
  <c r="J2934" i="8"/>
  <c r="O2934" i="8" s="1"/>
  <c r="I2934" i="8"/>
  <c r="N2934" i="8" s="1"/>
  <c r="H2934" i="8"/>
  <c r="M2934" i="8" s="1"/>
  <c r="H2913" i="8"/>
  <c r="M2913" i="8" s="1"/>
  <c r="G2913" i="8"/>
  <c r="L2913" i="8" s="1"/>
  <c r="F2913" i="8"/>
  <c r="K2913" i="8" s="1"/>
  <c r="J2913" i="8"/>
  <c r="O2913" i="8" s="1"/>
  <c r="I2913" i="8"/>
  <c r="N2913" i="8" s="1"/>
  <c r="J2893" i="8"/>
  <c r="O2893" i="8" s="1"/>
  <c r="I2893" i="8"/>
  <c r="N2893" i="8" s="1"/>
  <c r="H2893" i="8"/>
  <c r="M2893" i="8" s="1"/>
  <c r="G2893" i="8"/>
  <c r="L2893" i="8" s="1"/>
  <c r="F2893" i="8"/>
  <c r="K2893" i="8" s="1"/>
  <c r="I2878" i="8"/>
  <c r="N2878" i="8" s="1"/>
  <c r="G2878" i="8"/>
  <c r="L2878" i="8" s="1"/>
  <c r="F2878" i="8"/>
  <c r="K2878" i="8" s="1"/>
  <c r="J2878" i="8"/>
  <c r="O2878" i="8" s="1"/>
  <c r="H2878" i="8"/>
  <c r="M2878" i="8" s="1"/>
  <c r="J2856" i="8"/>
  <c r="O2856" i="8" s="1"/>
  <c r="I2856" i="8"/>
  <c r="N2856" i="8" s="1"/>
  <c r="H2856" i="8"/>
  <c r="M2856" i="8" s="1"/>
  <c r="G2856" i="8"/>
  <c r="L2856" i="8" s="1"/>
  <c r="F2856" i="8"/>
  <c r="K2856" i="8" s="1"/>
  <c r="J2835" i="8"/>
  <c r="O2835" i="8" s="1"/>
  <c r="I2835" i="8"/>
  <c r="N2835" i="8" s="1"/>
  <c r="H2835" i="8"/>
  <c r="M2835" i="8" s="1"/>
  <c r="G2835" i="8"/>
  <c r="L2835" i="8" s="1"/>
  <c r="F2835" i="8"/>
  <c r="K2835" i="8" s="1"/>
  <c r="J2815" i="8"/>
  <c r="O2815" i="8" s="1"/>
  <c r="I2815" i="8"/>
  <c r="N2815" i="8" s="1"/>
  <c r="H2815" i="8"/>
  <c r="M2815" i="8" s="1"/>
  <c r="G2815" i="8"/>
  <c r="L2815" i="8" s="1"/>
  <c r="F2815" i="8"/>
  <c r="K2815" i="8" s="1"/>
  <c r="J2797" i="8"/>
  <c r="O2797" i="8" s="1"/>
  <c r="F2797" i="8"/>
  <c r="K2797" i="8" s="1"/>
  <c r="I2797" i="8"/>
  <c r="N2797" i="8" s="1"/>
  <c r="H2797" i="8"/>
  <c r="M2797" i="8" s="1"/>
  <c r="G2797" i="8"/>
  <c r="L2797" i="8" s="1"/>
  <c r="G2772" i="8"/>
  <c r="L2772" i="8" s="1"/>
  <c r="J2772" i="8"/>
  <c r="O2772" i="8" s="1"/>
  <c r="I2772" i="8"/>
  <c r="N2772" i="8" s="1"/>
  <c r="F2772" i="8"/>
  <c r="K2772" i="8" s="1"/>
  <c r="H2772" i="8"/>
  <c r="M2772" i="8" s="1"/>
  <c r="I2758" i="8"/>
  <c r="N2758" i="8" s="1"/>
  <c r="G2758" i="8"/>
  <c r="L2758" i="8" s="1"/>
  <c r="F2758" i="8"/>
  <c r="K2758" i="8" s="1"/>
  <c r="J2758" i="8"/>
  <c r="O2758" i="8" s="1"/>
  <c r="H2758" i="8"/>
  <c r="M2758" i="8" s="1"/>
  <c r="J2736" i="8"/>
  <c r="O2736" i="8" s="1"/>
  <c r="I2736" i="8"/>
  <c r="N2736" i="8" s="1"/>
  <c r="H2736" i="8"/>
  <c r="M2736" i="8" s="1"/>
  <c r="G2736" i="8"/>
  <c r="L2736" i="8" s="1"/>
  <c r="F2736" i="8"/>
  <c r="K2736" i="8" s="1"/>
  <c r="J2715" i="8"/>
  <c r="O2715" i="8" s="1"/>
  <c r="I2715" i="8"/>
  <c r="N2715" i="8" s="1"/>
  <c r="H2715" i="8"/>
  <c r="M2715" i="8" s="1"/>
  <c r="G2715" i="8"/>
  <c r="L2715" i="8" s="1"/>
  <c r="F2715" i="8"/>
  <c r="K2715" i="8" s="1"/>
  <c r="G2694" i="8"/>
  <c r="L2694" i="8" s="1"/>
  <c r="F2694" i="8"/>
  <c r="K2694" i="8" s="1"/>
  <c r="J2694" i="8"/>
  <c r="O2694" i="8" s="1"/>
  <c r="I2694" i="8"/>
  <c r="N2694" i="8" s="1"/>
  <c r="H2694" i="8"/>
  <c r="M2694" i="8" s="1"/>
  <c r="G2674" i="8"/>
  <c r="L2674" i="8" s="1"/>
  <c r="F2674" i="8"/>
  <c r="K2674" i="8" s="1"/>
  <c r="I2674" i="8"/>
  <c r="N2674" i="8" s="1"/>
  <c r="H2674" i="8"/>
  <c r="M2674" i="8" s="1"/>
  <c r="J2674" i="8"/>
  <c r="O2674" i="8" s="1"/>
  <c r="J2657" i="8"/>
  <c r="O2657" i="8" s="1"/>
  <c r="F2657" i="8"/>
  <c r="K2657" i="8" s="1"/>
  <c r="G2657" i="8"/>
  <c r="L2657" i="8" s="1"/>
  <c r="H2657" i="8"/>
  <c r="M2657" i="8" s="1"/>
  <c r="I2657" i="8"/>
  <c r="N2657" i="8" s="1"/>
  <c r="J2635" i="8"/>
  <c r="O2635" i="8" s="1"/>
  <c r="I2635" i="8"/>
  <c r="N2635" i="8" s="1"/>
  <c r="H2635" i="8"/>
  <c r="M2635" i="8" s="1"/>
  <c r="G2635" i="8"/>
  <c r="L2635" i="8" s="1"/>
  <c r="F2635" i="8"/>
  <c r="K2635" i="8" s="1"/>
  <c r="H2613" i="8"/>
  <c r="M2613" i="8" s="1"/>
  <c r="G2613" i="8"/>
  <c r="L2613" i="8" s="1"/>
  <c r="F2613" i="8"/>
  <c r="K2613" i="8" s="1"/>
  <c r="J2613" i="8"/>
  <c r="O2613" i="8" s="1"/>
  <c r="I2613" i="8"/>
  <c r="N2613" i="8" s="1"/>
  <c r="G2594" i="8"/>
  <c r="L2594" i="8" s="1"/>
  <c r="F2594" i="8"/>
  <c r="K2594" i="8" s="1"/>
  <c r="J2594" i="8"/>
  <c r="O2594" i="8" s="1"/>
  <c r="I2594" i="8"/>
  <c r="N2594" i="8" s="1"/>
  <c r="H2594" i="8"/>
  <c r="M2594" i="8" s="1"/>
  <c r="J2575" i="8"/>
  <c r="O2575" i="8" s="1"/>
  <c r="I2575" i="8"/>
  <c r="N2575" i="8" s="1"/>
  <c r="H2575" i="8"/>
  <c r="M2575" i="8" s="1"/>
  <c r="G2575" i="8"/>
  <c r="L2575" i="8" s="1"/>
  <c r="F2575" i="8"/>
  <c r="K2575" i="8" s="1"/>
  <c r="J2553" i="8"/>
  <c r="O2553" i="8" s="1"/>
  <c r="F2553" i="8"/>
  <c r="K2553" i="8" s="1"/>
  <c r="H2553" i="8"/>
  <c r="M2553" i="8" s="1"/>
  <c r="G2553" i="8"/>
  <c r="L2553" i="8" s="1"/>
  <c r="I2553" i="8"/>
  <c r="N2553" i="8" s="1"/>
  <c r="J2533" i="8"/>
  <c r="O2533" i="8" s="1"/>
  <c r="I2533" i="8"/>
  <c r="N2533" i="8" s="1"/>
  <c r="H2533" i="8"/>
  <c r="M2533" i="8" s="1"/>
  <c r="G2533" i="8"/>
  <c r="L2533" i="8" s="1"/>
  <c r="F2533" i="8"/>
  <c r="K2533" i="8" s="1"/>
  <c r="G2512" i="8"/>
  <c r="L2512" i="8" s="1"/>
  <c r="J2512" i="8"/>
  <c r="O2512" i="8" s="1"/>
  <c r="I2512" i="8"/>
  <c r="N2512" i="8" s="1"/>
  <c r="H2512" i="8"/>
  <c r="M2512" i="8" s="1"/>
  <c r="F2512" i="8"/>
  <c r="K2512" i="8" s="1"/>
  <c r="J2493" i="8"/>
  <c r="O2493" i="8" s="1"/>
  <c r="I2493" i="8"/>
  <c r="N2493" i="8" s="1"/>
  <c r="H2493" i="8"/>
  <c r="M2493" i="8" s="1"/>
  <c r="G2493" i="8"/>
  <c r="L2493" i="8" s="1"/>
  <c r="F2493" i="8"/>
  <c r="K2493" i="8" s="1"/>
  <c r="J2473" i="8"/>
  <c r="O2473" i="8" s="1"/>
  <c r="F2473" i="8"/>
  <c r="K2473" i="8" s="1"/>
  <c r="I2473" i="8"/>
  <c r="N2473" i="8" s="1"/>
  <c r="H2473" i="8"/>
  <c r="M2473" i="8" s="1"/>
  <c r="G2473" i="8"/>
  <c r="L2473" i="8" s="1"/>
  <c r="J2456" i="8"/>
  <c r="O2456" i="8" s="1"/>
  <c r="I2456" i="8"/>
  <c r="N2456" i="8" s="1"/>
  <c r="H2456" i="8"/>
  <c r="M2456" i="8" s="1"/>
  <c r="G2456" i="8"/>
  <c r="L2456" i="8" s="1"/>
  <c r="F2456" i="8"/>
  <c r="K2456" i="8" s="1"/>
  <c r="I2438" i="8"/>
  <c r="N2438" i="8" s="1"/>
  <c r="J2438" i="8"/>
  <c r="O2438" i="8" s="1"/>
  <c r="H2438" i="8"/>
  <c r="M2438" i="8" s="1"/>
  <c r="G2438" i="8"/>
  <c r="L2438" i="8" s="1"/>
  <c r="F2438" i="8"/>
  <c r="K2438" i="8" s="1"/>
  <c r="J2415" i="8"/>
  <c r="O2415" i="8" s="1"/>
  <c r="I2415" i="8"/>
  <c r="N2415" i="8" s="1"/>
  <c r="H2415" i="8"/>
  <c r="M2415" i="8" s="1"/>
  <c r="G2415" i="8"/>
  <c r="L2415" i="8" s="1"/>
  <c r="F2415" i="8"/>
  <c r="K2415" i="8" s="1"/>
  <c r="J2395" i="8"/>
  <c r="O2395" i="8" s="1"/>
  <c r="I2395" i="8"/>
  <c r="N2395" i="8" s="1"/>
  <c r="H2395" i="8"/>
  <c r="M2395" i="8" s="1"/>
  <c r="G2395" i="8"/>
  <c r="L2395" i="8" s="1"/>
  <c r="F2395" i="8"/>
  <c r="K2395" i="8" s="1"/>
  <c r="I2378" i="8"/>
  <c r="N2378" i="8" s="1"/>
  <c r="G2378" i="8"/>
  <c r="L2378" i="8" s="1"/>
  <c r="F2378" i="8"/>
  <c r="K2378" i="8" s="1"/>
  <c r="J2378" i="8"/>
  <c r="O2378" i="8" s="1"/>
  <c r="H2378" i="8"/>
  <c r="M2378" i="8" s="1"/>
  <c r="J2357" i="8"/>
  <c r="O2357" i="8" s="1"/>
  <c r="F2357" i="8"/>
  <c r="K2357" i="8" s="1"/>
  <c r="G2357" i="8"/>
  <c r="L2357" i="8" s="1"/>
  <c r="I2357" i="8"/>
  <c r="N2357" i="8" s="1"/>
  <c r="H2357" i="8"/>
  <c r="M2357" i="8" s="1"/>
  <c r="J2336" i="8"/>
  <c r="O2336" i="8" s="1"/>
  <c r="I2336" i="8"/>
  <c r="N2336" i="8" s="1"/>
  <c r="H2336" i="8"/>
  <c r="M2336" i="8" s="1"/>
  <c r="G2336" i="8"/>
  <c r="L2336" i="8" s="1"/>
  <c r="F2336" i="8"/>
  <c r="K2336" i="8" s="1"/>
  <c r="I2318" i="8"/>
  <c r="N2318" i="8" s="1"/>
  <c r="J2318" i="8"/>
  <c r="O2318" i="8" s="1"/>
  <c r="H2318" i="8"/>
  <c r="M2318" i="8" s="1"/>
  <c r="G2318" i="8"/>
  <c r="L2318" i="8" s="1"/>
  <c r="F2318" i="8"/>
  <c r="K2318" i="8" s="1"/>
  <c r="J2295" i="8"/>
  <c r="O2295" i="8" s="1"/>
  <c r="I2295" i="8"/>
  <c r="N2295" i="8" s="1"/>
  <c r="F2295" i="8"/>
  <c r="K2295" i="8" s="1"/>
  <c r="G2295" i="8"/>
  <c r="L2295" i="8" s="1"/>
  <c r="H2295" i="8"/>
  <c r="M2295" i="8" s="1"/>
  <c r="J2278" i="8"/>
  <c r="O2278" i="8" s="1"/>
  <c r="I2278" i="8"/>
  <c r="N2278" i="8" s="1"/>
  <c r="H2278" i="8"/>
  <c r="M2278" i="8" s="1"/>
  <c r="G2278" i="8"/>
  <c r="L2278" i="8" s="1"/>
  <c r="F2278" i="8"/>
  <c r="K2278" i="8" s="1"/>
  <c r="G2256" i="8"/>
  <c r="L2256" i="8" s="1"/>
  <c r="F2256" i="8"/>
  <c r="K2256" i="8" s="1"/>
  <c r="I2256" i="8"/>
  <c r="N2256" i="8" s="1"/>
  <c r="J2256" i="8"/>
  <c r="O2256" i="8" s="1"/>
  <c r="H2256" i="8"/>
  <c r="M2256" i="8" s="1"/>
  <c r="J2234" i="8"/>
  <c r="O2234" i="8" s="1"/>
  <c r="I2234" i="8"/>
  <c r="N2234" i="8" s="1"/>
  <c r="G2234" i="8"/>
  <c r="L2234" i="8" s="1"/>
  <c r="F2234" i="8"/>
  <c r="K2234" i="8" s="1"/>
  <c r="H2234" i="8"/>
  <c r="M2234" i="8" s="1"/>
  <c r="H2213" i="8"/>
  <c r="M2213" i="8" s="1"/>
  <c r="J2213" i="8"/>
  <c r="O2213" i="8" s="1"/>
  <c r="I2213" i="8"/>
  <c r="N2213" i="8" s="1"/>
  <c r="G2213" i="8"/>
  <c r="L2213" i="8" s="1"/>
  <c r="F2213" i="8"/>
  <c r="K2213" i="8" s="1"/>
  <c r="J2195" i="8"/>
  <c r="O2195" i="8" s="1"/>
  <c r="I2195" i="8"/>
  <c r="N2195" i="8" s="1"/>
  <c r="H2195" i="8"/>
  <c r="M2195" i="8" s="1"/>
  <c r="G2195" i="8"/>
  <c r="L2195" i="8" s="1"/>
  <c r="F2195" i="8"/>
  <c r="K2195" i="8" s="1"/>
  <c r="H2173" i="8"/>
  <c r="M2173" i="8" s="1"/>
  <c r="J2173" i="8"/>
  <c r="O2173" i="8" s="1"/>
  <c r="G2173" i="8"/>
  <c r="L2173" i="8" s="1"/>
  <c r="I2173" i="8"/>
  <c r="N2173" i="8" s="1"/>
  <c r="F2173" i="8"/>
  <c r="K2173" i="8" s="1"/>
  <c r="H2155" i="8"/>
  <c r="M2155" i="8" s="1"/>
  <c r="G2155" i="8"/>
  <c r="L2155" i="8" s="1"/>
  <c r="F2155" i="8"/>
  <c r="K2155" i="8" s="1"/>
  <c r="J2155" i="8"/>
  <c r="O2155" i="8" s="1"/>
  <c r="I2155" i="8"/>
  <c r="N2155" i="8" s="1"/>
  <c r="H2133" i="8"/>
  <c r="M2133" i="8" s="1"/>
  <c r="J2133" i="8"/>
  <c r="O2133" i="8" s="1"/>
  <c r="I2133" i="8"/>
  <c r="N2133" i="8" s="1"/>
  <c r="G2133" i="8"/>
  <c r="L2133" i="8" s="1"/>
  <c r="F2133" i="8"/>
  <c r="K2133" i="8" s="1"/>
  <c r="H2113" i="8"/>
  <c r="M2113" i="8" s="1"/>
  <c r="J2113" i="8"/>
  <c r="O2113" i="8" s="1"/>
  <c r="I2113" i="8"/>
  <c r="N2113" i="8" s="1"/>
  <c r="G2113" i="8"/>
  <c r="L2113" i="8" s="1"/>
  <c r="F2113" i="8"/>
  <c r="K2113" i="8" s="1"/>
  <c r="H2093" i="8"/>
  <c r="M2093" i="8" s="1"/>
  <c r="I2093" i="8"/>
  <c r="N2093" i="8" s="1"/>
  <c r="F2093" i="8"/>
  <c r="K2093" i="8" s="1"/>
  <c r="J2093" i="8"/>
  <c r="O2093" i="8" s="1"/>
  <c r="G2093" i="8"/>
  <c r="L2093" i="8" s="1"/>
  <c r="J2075" i="8"/>
  <c r="O2075" i="8" s="1"/>
  <c r="I2075" i="8"/>
  <c r="N2075" i="8" s="1"/>
  <c r="H2075" i="8"/>
  <c r="M2075" i="8" s="1"/>
  <c r="G2075" i="8"/>
  <c r="L2075" i="8" s="1"/>
  <c r="F2075" i="8"/>
  <c r="K2075" i="8" s="1"/>
  <c r="H2055" i="8"/>
  <c r="M2055" i="8" s="1"/>
  <c r="G2055" i="8"/>
  <c r="L2055" i="8" s="1"/>
  <c r="F2055" i="8"/>
  <c r="K2055" i="8" s="1"/>
  <c r="I2055" i="8"/>
  <c r="N2055" i="8" s="1"/>
  <c r="J2055" i="8"/>
  <c r="O2055" i="8" s="1"/>
  <c r="J2035" i="8"/>
  <c r="O2035" i="8" s="1"/>
  <c r="I2035" i="8"/>
  <c r="N2035" i="8" s="1"/>
  <c r="H2035" i="8"/>
  <c r="M2035" i="8" s="1"/>
  <c r="G2035" i="8"/>
  <c r="L2035" i="8" s="1"/>
  <c r="F2035" i="8"/>
  <c r="K2035" i="8" s="1"/>
  <c r="J2015" i="8"/>
  <c r="O2015" i="8" s="1"/>
  <c r="F2015" i="8"/>
  <c r="K2015" i="8" s="1"/>
  <c r="I2015" i="8"/>
  <c r="N2015" i="8" s="1"/>
  <c r="H2015" i="8"/>
  <c r="M2015" i="8" s="1"/>
  <c r="G2015" i="8"/>
  <c r="L2015" i="8" s="1"/>
  <c r="G1996" i="8"/>
  <c r="L1996" i="8" s="1"/>
  <c r="F1996" i="8"/>
  <c r="K1996" i="8" s="1"/>
  <c r="J1996" i="8"/>
  <c r="O1996" i="8" s="1"/>
  <c r="I1996" i="8"/>
  <c r="N1996" i="8" s="1"/>
  <c r="H1996" i="8"/>
  <c r="M1996" i="8" s="1"/>
  <c r="H1973" i="8"/>
  <c r="M1973" i="8" s="1"/>
  <c r="F1973" i="8"/>
  <c r="K1973" i="8" s="1"/>
  <c r="J1973" i="8"/>
  <c r="O1973" i="8" s="1"/>
  <c r="G1973" i="8"/>
  <c r="L1973" i="8" s="1"/>
  <c r="I1973" i="8"/>
  <c r="N1973" i="8" s="1"/>
  <c r="H1953" i="8"/>
  <c r="M1953" i="8" s="1"/>
  <c r="F1953" i="8"/>
  <c r="K1953" i="8" s="1"/>
  <c r="J1953" i="8"/>
  <c r="O1953" i="8" s="1"/>
  <c r="G1953" i="8"/>
  <c r="L1953" i="8" s="1"/>
  <c r="I1953" i="8"/>
  <c r="N1953" i="8" s="1"/>
  <c r="G1936" i="8"/>
  <c r="L1936" i="8" s="1"/>
  <c r="F1936" i="8"/>
  <c r="K1936" i="8" s="1"/>
  <c r="J1936" i="8"/>
  <c r="O1936" i="8" s="1"/>
  <c r="I1936" i="8"/>
  <c r="N1936" i="8" s="1"/>
  <c r="H1936" i="8"/>
  <c r="M1936" i="8" s="1"/>
  <c r="H1913" i="8"/>
  <c r="M1913" i="8" s="1"/>
  <c r="J1913" i="8"/>
  <c r="O1913" i="8" s="1"/>
  <c r="I1913" i="8"/>
  <c r="N1913" i="8" s="1"/>
  <c r="F1913" i="8"/>
  <c r="K1913" i="8" s="1"/>
  <c r="G1913" i="8"/>
  <c r="L1913" i="8" s="1"/>
  <c r="I1894" i="8"/>
  <c r="N1894" i="8" s="1"/>
  <c r="H1894" i="8"/>
  <c r="M1894" i="8" s="1"/>
  <c r="G1894" i="8"/>
  <c r="L1894" i="8" s="1"/>
  <c r="F1894" i="8"/>
  <c r="K1894" i="8" s="1"/>
  <c r="J1894" i="8"/>
  <c r="O1894" i="8" s="1"/>
  <c r="H1873" i="8"/>
  <c r="M1873" i="8" s="1"/>
  <c r="J1873" i="8"/>
  <c r="O1873" i="8" s="1"/>
  <c r="I1873" i="8"/>
  <c r="N1873" i="8" s="1"/>
  <c r="G1873" i="8"/>
  <c r="L1873" i="8" s="1"/>
  <c r="F1873" i="8"/>
  <c r="K1873" i="8" s="1"/>
  <c r="H1855" i="8"/>
  <c r="M1855" i="8" s="1"/>
  <c r="G1855" i="8"/>
  <c r="L1855" i="8" s="1"/>
  <c r="F1855" i="8"/>
  <c r="K1855" i="8" s="1"/>
  <c r="J1855" i="8"/>
  <c r="O1855" i="8" s="1"/>
  <c r="I1855" i="8"/>
  <c r="N1855" i="8" s="1"/>
  <c r="H1833" i="8"/>
  <c r="M1833" i="8" s="1"/>
  <c r="J1833" i="8"/>
  <c r="O1833" i="8" s="1"/>
  <c r="I1833" i="8"/>
  <c r="N1833" i="8" s="1"/>
  <c r="G1833" i="8"/>
  <c r="L1833" i="8" s="1"/>
  <c r="F1833" i="8"/>
  <c r="K1833" i="8" s="1"/>
  <c r="G1816" i="8"/>
  <c r="L1816" i="8" s="1"/>
  <c r="F1816" i="8"/>
  <c r="K1816" i="8" s="1"/>
  <c r="J1816" i="8"/>
  <c r="O1816" i="8" s="1"/>
  <c r="I1816" i="8"/>
  <c r="N1816" i="8" s="1"/>
  <c r="H1816" i="8"/>
  <c r="M1816" i="8" s="1"/>
  <c r="J1798" i="8"/>
  <c r="O1798" i="8" s="1"/>
  <c r="I1798" i="8"/>
  <c r="N1798" i="8" s="1"/>
  <c r="H1798" i="8"/>
  <c r="M1798" i="8" s="1"/>
  <c r="G1798" i="8"/>
  <c r="L1798" i="8" s="1"/>
  <c r="F1798" i="8"/>
  <c r="K1798" i="8" s="1"/>
  <c r="J1775" i="8"/>
  <c r="O1775" i="8" s="1"/>
  <c r="I1775" i="8"/>
  <c r="N1775" i="8" s="1"/>
  <c r="H1775" i="8"/>
  <c r="M1775" i="8" s="1"/>
  <c r="G1775" i="8"/>
  <c r="L1775" i="8" s="1"/>
  <c r="F1775" i="8"/>
  <c r="K1775" i="8" s="1"/>
  <c r="H1753" i="8"/>
  <c r="M1753" i="8" s="1"/>
  <c r="F1753" i="8"/>
  <c r="K1753" i="8" s="1"/>
  <c r="G1753" i="8"/>
  <c r="L1753" i="8" s="1"/>
  <c r="J1753" i="8"/>
  <c r="O1753" i="8" s="1"/>
  <c r="I1753" i="8"/>
  <c r="N1753" i="8" s="1"/>
  <c r="H1733" i="8"/>
  <c r="M1733" i="8" s="1"/>
  <c r="J1733" i="8"/>
  <c r="O1733" i="8" s="1"/>
  <c r="I1733" i="8"/>
  <c r="N1733" i="8" s="1"/>
  <c r="G1733" i="8"/>
  <c r="L1733" i="8" s="1"/>
  <c r="F1733" i="8"/>
  <c r="K1733" i="8" s="1"/>
  <c r="J1715" i="8"/>
  <c r="O1715" i="8" s="1"/>
  <c r="F1715" i="8"/>
  <c r="K1715" i="8" s="1"/>
  <c r="I1715" i="8"/>
  <c r="N1715" i="8" s="1"/>
  <c r="G1715" i="8"/>
  <c r="L1715" i="8" s="1"/>
  <c r="H1715" i="8"/>
  <c r="M1715" i="8" s="1"/>
  <c r="H1693" i="8"/>
  <c r="M1693" i="8" s="1"/>
  <c r="I1693" i="8"/>
  <c r="N1693" i="8" s="1"/>
  <c r="J1693" i="8"/>
  <c r="O1693" i="8" s="1"/>
  <c r="G1693" i="8"/>
  <c r="L1693" i="8" s="1"/>
  <c r="F1693" i="8"/>
  <c r="K1693" i="8" s="1"/>
  <c r="G1675" i="8"/>
  <c r="L1675" i="8" s="1"/>
  <c r="J1675" i="8"/>
  <c r="O1675" i="8" s="1"/>
  <c r="I1675" i="8"/>
  <c r="N1675" i="8" s="1"/>
  <c r="H1675" i="8"/>
  <c r="M1675" i="8" s="1"/>
  <c r="F1675" i="8"/>
  <c r="K1675" i="8" s="1"/>
  <c r="J1655" i="8"/>
  <c r="O1655" i="8" s="1"/>
  <c r="I1655" i="8"/>
  <c r="N1655" i="8" s="1"/>
  <c r="H1655" i="8"/>
  <c r="M1655" i="8" s="1"/>
  <c r="G1655" i="8"/>
  <c r="L1655" i="8" s="1"/>
  <c r="F1655" i="8"/>
  <c r="K1655" i="8" s="1"/>
  <c r="H1633" i="8"/>
  <c r="M1633" i="8" s="1"/>
  <c r="G1633" i="8"/>
  <c r="L1633" i="8" s="1"/>
  <c r="F1633" i="8"/>
  <c r="K1633" i="8" s="1"/>
  <c r="I1633" i="8"/>
  <c r="N1633" i="8" s="1"/>
  <c r="J1633" i="8"/>
  <c r="O1633" i="8" s="1"/>
  <c r="J1615" i="8"/>
  <c r="O1615" i="8" s="1"/>
  <c r="I1615" i="8"/>
  <c r="N1615" i="8" s="1"/>
  <c r="H1615" i="8"/>
  <c r="M1615" i="8" s="1"/>
  <c r="G1615" i="8"/>
  <c r="L1615" i="8" s="1"/>
  <c r="F1615" i="8"/>
  <c r="K1615" i="8" s="1"/>
  <c r="J1597" i="8"/>
  <c r="O1597" i="8" s="1"/>
  <c r="I1597" i="8"/>
  <c r="N1597" i="8" s="1"/>
  <c r="G1597" i="8"/>
  <c r="L1597" i="8" s="1"/>
  <c r="H1597" i="8"/>
  <c r="M1597" i="8" s="1"/>
  <c r="F1597" i="8"/>
  <c r="K1597" i="8" s="1"/>
  <c r="J1574" i="8"/>
  <c r="O1574" i="8" s="1"/>
  <c r="I1574" i="8"/>
  <c r="N1574" i="8" s="1"/>
  <c r="H1574" i="8"/>
  <c r="M1574" i="8" s="1"/>
  <c r="G1574" i="8"/>
  <c r="L1574" i="8" s="1"/>
  <c r="F1574" i="8"/>
  <c r="K1574" i="8" s="1"/>
  <c r="H1553" i="8"/>
  <c r="M1553" i="8" s="1"/>
  <c r="J1553" i="8"/>
  <c r="O1553" i="8" s="1"/>
  <c r="I1553" i="8"/>
  <c r="N1553" i="8" s="1"/>
  <c r="G1553" i="8"/>
  <c r="L1553" i="8" s="1"/>
  <c r="F1553" i="8"/>
  <c r="K1553" i="8" s="1"/>
  <c r="J1534" i="8"/>
  <c r="O1534" i="8" s="1"/>
  <c r="I1534" i="8"/>
  <c r="N1534" i="8" s="1"/>
  <c r="H1534" i="8"/>
  <c r="M1534" i="8" s="1"/>
  <c r="G1534" i="8"/>
  <c r="L1534" i="8" s="1"/>
  <c r="F1534" i="8"/>
  <c r="K1534" i="8" s="1"/>
  <c r="J1517" i="8"/>
  <c r="O1517" i="8" s="1"/>
  <c r="I1517" i="8"/>
  <c r="N1517" i="8" s="1"/>
  <c r="G1517" i="8"/>
  <c r="L1517" i="8" s="1"/>
  <c r="H1517" i="8"/>
  <c r="M1517" i="8" s="1"/>
  <c r="F1517" i="8"/>
  <c r="K1517" i="8" s="1"/>
  <c r="H1496" i="8"/>
  <c r="M1496" i="8" s="1"/>
  <c r="J1496" i="8"/>
  <c r="O1496" i="8" s="1"/>
  <c r="I1496" i="8"/>
  <c r="N1496" i="8" s="1"/>
  <c r="G1496" i="8"/>
  <c r="L1496" i="8" s="1"/>
  <c r="F1496" i="8"/>
  <c r="K1496" i="8" s="1"/>
  <c r="J1475" i="8"/>
  <c r="O1475" i="8" s="1"/>
  <c r="H1475" i="8"/>
  <c r="M1475" i="8" s="1"/>
  <c r="I1475" i="8"/>
  <c r="N1475" i="8" s="1"/>
  <c r="G1475" i="8"/>
  <c r="L1475" i="8" s="1"/>
  <c r="F1475" i="8"/>
  <c r="K1475" i="8" s="1"/>
  <c r="H1454" i="8"/>
  <c r="M1454" i="8" s="1"/>
  <c r="G1454" i="8"/>
  <c r="L1454" i="8" s="1"/>
  <c r="F1454" i="8"/>
  <c r="K1454" i="8" s="1"/>
  <c r="J1454" i="8"/>
  <c r="O1454" i="8" s="1"/>
  <c r="I1454" i="8"/>
  <c r="N1454" i="8" s="1"/>
  <c r="J1434" i="8"/>
  <c r="O1434" i="8" s="1"/>
  <c r="I1434" i="8"/>
  <c r="N1434" i="8" s="1"/>
  <c r="H1434" i="8"/>
  <c r="M1434" i="8" s="1"/>
  <c r="G1434" i="8"/>
  <c r="L1434" i="8" s="1"/>
  <c r="F1434" i="8"/>
  <c r="K1434" i="8" s="1"/>
  <c r="H1413" i="8"/>
  <c r="M1413" i="8" s="1"/>
  <c r="J1413" i="8"/>
  <c r="O1413" i="8" s="1"/>
  <c r="I1413" i="8"/>
  <c r="N1413" i="8" s="1"/>
  <c r="G1413" i="8"/>
  <c r="L1413" i="8" s="1"/>
  <c r="F1413" i="8"/>
  <c r="K1413" i="8" s="1"/>
  <c r="F1394" i="8"/>
  <c r="K1394" i="8" s="1"/>
  <c r="H1394" i="8"/>
  <c r="M1394" i="8" s="1"/>
  <c r="I1394" i="8"/>
  <c r="N1394" i="8" s="1"/>
  <c r="G1394" i="8"/>
  <c r="L1394" i="8" s="1"/>
  <c r="J1394" i="8"/>
  <c r="O1394" i="8" s="1"/>
  <c r="H1374" i="8"/>
  <c r="M1374" i="8" s="1"/>
  <c r="G1374" i="8"/>
  <c r="L1374" i="8" s="1"/>
  <c r="F1374" i="8"/>
  <c r="K1374" i="8" s="1"/>
  <c r="I1374" i="8"/>
  <c r="N1374" i="8" s="1"/>
  <c r="J1374" i="8"/>
  <c r="O1374" i="8" s="1"/>
  <c r="I1355" i="8"/>
  <c r="N1355" i="8" s="1"/>
  <c r="H1355" i="8"/>
  <c r="M1355" i="8" s="1"/>
  <c r="F1355" i="8"/>
  <c r="K1355" i="8" s="1"/>
  <c r="J1355" i="8"/>
  <c r="O1355" i="8" s="1"/>
  <c r="G1355" i="8"/>
  <c r="L1355" i="8" s="1"/>
  <c r="H1333" i="8"/>
  <c r="M1333" i="8" s="1"/>
  <c r="J1333" i="8"/>
  <c r="O1333" i="8" s="1"/>
  <c r="I1333" i="8"/>
  <c r="N1333" i="8" s="1"/>
  <c r="G1333" i="8"/>
  <c r="L1333" i="8" s="1"/>
  <c r="F1333" i="8"/>
  <c r="K1333" i="8" s="1"/>
  <c r="H1317" i="8"/>
  <c r="M1317" i="8" s="1"/>
  <c r="G1317" i="8"/>
  <c r="L1317" i="8" s="1"/>
  <c r="F1317" i="8"/>
  <c r="K1317" i="8" s="1"/>
  <c r="J1317" i="8"/>
  <c r="O1317" i="8" s="1"/>
  <c r="I1317" i="8"/>
  <c r="N1317" i="8" s="1"/>
  <c r="J1294" i="8"/>
  <c r="O1294" i="8" s="1"/>
  <c r="I1294" i="8"/>
  <c r="N1294" i="8" s="1"/>
  <c r="H1294" i="8"/>
  <c r="M1294" i="8" s="1"/>
  <c r="G1294" i="8"/>
  <c r="L1294" i="8" s="1"/>
  <c r="F1294" i="8"/>
  <c r="K1294" i="8" s="1"/>
  <c r="H1273" i="8"/>
  <c r="M1273" i="8" s="1"/>
  <c r="J1273" i="8"/>
  <c r="O1273" i="8" s="1"/>
  <c r="I1273" i="8"/>
  <c r="N1273" i="8" s="1"/>
  <c r="G1273" i="8"/>
  <c r="L1273" i="8" s="1"/>
  <c r="F1273" i="8"/>
  <c r="K1273" i="8" s="1"/>
  <c r="I1257" i="8"/>
  <c r="N1257" i="8" s="1"/>
  <c r="H1257" i="8"/>
  <c r="M1257" i="8" s="1"/>
  <c r="J1257" i="8"/>
  <c r="O1257" i="8" s="1"/>
  <c r="G1257" i="8"/>
  <c r="L1257" i="8" s="1"/>
  <c r="F1257" i="8"/>
  <c r="K1257" i="8" s="1"/>
  <c r="H1233" i="8"/>
  <c r="M1233" i="8" s="1"/>
  <c r="G1233" i="8"/>
  <c r="L1233" i="8" s="1"/>
  <c r="F1233" i="8"/>
  <c r="K1233" i="8" s="1"/>
  <c r="J1233" i="8"/>
  <c r="O1233" i="8" s="1"/>
  <c r="I1233" i="8"/>
  <c r="N1233" i="8" s="1"/>
  <c r="J1217" i="8"/>
  <c r="O1217" i="8" s="1"/>
  <c r="I1217" i="8"/>
  <c r="N1217" i="8" s="1"/>
  <c r="H1217" i="8"/>
  <c r="M1217" i="8" s="1"/>
  <c r="G1217" i="8"/>
  <c r="L1217" i="8" s="1"/>
  <c r="F1217" i="8"/>
  <c r="K1217" i="8" s="1"/>
  <c r="I1193" i="8"/>
  <c r="N1193" i="8" s="1"/>
  <c r="H1193" i="8"/>
  <c r="M1193" i="8" s="1"/>
  <c r="G1193" i="8"/>
  <c r="L1193" i="8" s="1"/>
  <c r="F1193" i="8"/>
  <c r="K1193" i="8" s="1"/>
  <c r="J1193" i="8"/>
  <c r="O1193" i="8" s="1"/>
  <c r="G1175" i="8"/>
  <c r="L1175" i="8" s="1"/>
  <c r="F1175" i="8"/>
  <c r="K1175" i="8" s="1"/>
  <c r="J1175" i="8"/>
  <c r="O1175" i="8" s="1"/>
  <c r="H1175" i="8"/>
  <c r="M1175" i="8" s="1"/>
  <c r="I1175" i="8"/>
  <c r="N1175" i="8" s="1"/>
  <c r="G1155" i="8"/>
  <c r="L1155" i="8" s="1"/>
  <c r="F1155" i="8"/>
  <c r="K1155" i="8" s="1"/>
  <c r="H1155" i="8"/>
  <c r="M1155" i="8" s="1"/>
  <c r="J1155" i="8"/>
  <c r="O1155" i="8" s="1"/>
  <c r="I1155" i="8"/>
  <c r="N1155" i="8" s="1"/>
  <c r="J1134" i="8"/>
  <c r="O1134" i="8" s="1"/>
  <c r="I1134" i="8"/>
  <c r="N1134" i="8" s="1"/>
  <c r="H1134" i="8"/>
  <c r="M1134" i="8" s="1"/>
  <c r="G1134" i="8"/>
  <c r="L1134" i="8" s="1"/>
  <c r="F1134" i="8"/>
  <c r="K1134" i="8" s="1"/>
  <c r="G1115" i="8"/>
  <c r="L1115" i="8" s="1"/>
  <c r="F1115" i="8"/>
  <c r="K1115" i="8" s="1"/>
  <c r="J1115" i="8"/>
  <c r="O1115" i="8" s="1"/>
  <c r="I1115" i="8"/>
  <c r="N1115" i="8" s="1"/>
  <c r="H1115" i="8"/>
  <c r="M1115" i="8" s="1"/>
  <c r="I1093" i="8"/>
  <c r="N1093" i="8" s="1"/>
  <c r="H1093" i="8"/>
  <c r="M1093" i="8" s="1"/>
  <c r="G1093" i="8"/>
  <c r="L1093" i="8" s="1"/>
  <c r="F1093" i="8"/>
  <c r="K1093" i="8" s="1"/>
  <c r="J1093" i="8"/>
  <c r="O1093" i="8" s="1"/>
  <c r="J1077" i="8"/>
  <c r="O1077" i="8" s="1"/>
  <c r="I1077" i="8"/>
  <c r="N1077" i="8" s="1"/>
  <c r="H1077" i="8"/>
  <c r="M1077" i="8" s="1"/>
  <c r="G1077" i="8"/>
  <c r="L1077" i="8" s="1"/>
  <c r="F1077" i="8"/>
  <c r="K1077" i="8" s="1"/>
  <c r="G1055" i="8"/>
  <c r="L1055" i="8" s="1"/>
  <c r="F1055" i="8"/>
  <c r="K1055" i="8" s="1"/>
  <c r="J1055" i="8"/>
  <c r="O1055" i="8" s="1"/>
  <c r="H1055" i="8"/>
  <c r="M1055" i="8" s="1"/>
  <c r="I1055" i="8"/>
  <c r="N1055" i="8" s="1"/>
  <c r="G1035" i="8"/>
  <c r="L1035" i="8" s="1"/>
  <c r="F1035" i="8"/>
  <c r="K1035" i="8" s="1"/>
  <c r="J1035" i="8"/>
  <c r="O1035" i="8" s="1"/>
  <c r="I1035" i="8"/>
  <c r="N1035" i="8" s="1"/>
  <c r="H1035" i="8"/>
  <c r="M1035" i="8" s="1"/>
  <c r="J1017" i="8"/>
  <c r="O1017" i="8" s="1"/>
  <c r="I1017" i="8"/>
  <c r="N1017" i="8" s="1"/>
  <c r="H1017" i="8"/>
  <c r="M1017" i="8" s="1"/>
  <c r="G1017" i="8"/>
  <c r="L1017" i="8" s="1"/>
  <c r="F1017" i="8"/>
  <c r="K1017" i="8" s="1"/>
  <c r="I993" i="8"/>
  <c r="N993" i="8" s="1"/>
  <c r="H993" i="8"/>
  <c r="M993" i="8" s="1"/>
  <c r="G993" i="8"/>
  <c r="L993" i="8" s="1"/>
  <c r="F993" i="8"/>
  <c r="K993" i="8" s="1"/>
  <c r="J993" i="8"/>
  <c r="O993" i="8" s="1"/>
  <c r="G975" i="8"/>
  <c r="L975" i="8" s="1"/>
  <c r="F975" i="8"/>
  <c r="K975" i="8" s="1"/>
  <c r="J975" i="8"/>
  <c r="O975" i="8" s="1"/>
  <c r="H975" i="8"/>
  <c r="M975" i="8" s="1"/>
  <c r="I975" i="8"/>
  <c r="N975" i="8" s="1"/>
  <c r="J953" i="8"/>
  <c r="O953" i="8" s="1"/>
  <c r="I953" i="8"/>
  <c r="N953" i="8" s="1"/>
  <c r="H953" i="8"/>
  <c r="M953" i="8" s="1"/>
  <c r="G953" i="8"/>
  <c r="L953" i="8" s="1"/>
  <c r="F953" i="8"/>
  <c r="K953" i="8" s="1"/>
  <c r="J936" i="8"/>
  <c r="O936" i="8" s="1"/>
  <c r="I936" i="8"/>
  <c r="N936" i="8" s="1"/>
  <c r="F936" i="8"/>
  <c r="K936" i="8" s="1"/>
  <c r="H936" i="8"/>
  <c r="M936" i="8" s="1"/>
  <c r="G936" i="8"/>
  <c r="L936" i="8" s="1"/>
  <c r="G915" i="8"/>
  <c r="L915" i="8" s="1"/>
  <c r="F915" i="8"/>
  <c r="K915" i="8" s="1"/>
  <c r="H915" i="8"/>
  <c r="M915" i="8" s="1"/>
  <c r="I915" i="8"/>
  <c r="N915" i="8" s="1"/>
  <c r="J915" i="8"/>
  <c r="O915" i="8" s="1"/>
  <c r="H892" i="8"/>
  <c r="M892" i="8" s="1"/>
  <c r="J892" i="8"/>
  <c r="O892" i="8" s="1"/>
  <c r="G892" i="8"/>
  <c r="L892" i="8" s="1"/>
  <c r="F892" i="8"/>
  <c r="K892" i="8" s="1"/>
  <c r="I892" i="8"/>
  <c r="N892" i="8" s="1"/>
  <c r="G877" i="8"/>
  <c r="L877" i="8" s="1"/>
  <c r="J877" i="8"/>
  <c r="O877" i="8" s="1"/>
  <c r="I877" i="8"/>
  <c r="N877" i="8" s="1"/>
  <c r="H877" i="8"/>
  <c r="M877" i="8" s="1"/>
  <c r="F877" i="8"/>
  <c r="K877" i="8" s="1"/>
  <c r="G856" i="8"/>
  <c r="L856" i="8" s="1"/>
  <c r="F856" i="8"/>
  <c r="K856" i="8" s="1"/>
  <c r="I856" i="8"/>
  <c r="N856" i="8" s="1"/>
  <c r="J856" i="8"/>
  <c r="O856" i="8" s="1"/>
  <c r="H856" i="8"/>
  <c r="M856" i="8" s="1"/>
  <c r="J835" i="8"/>
  <c r="O835" i="8" s="1"/>
  <c r="I835" i="8"/>
  <c r="N835" i="8" s="1"/>
  <c r="H835" i="8"/>
  <c r="M835" i="8" s="1"/>
  <c r="G835" i="8"/>
  <c r="L835" i="8" s="1"/>
  <c r="F835" i="8"/>
  <c r="K835" i="8" s="1"/>
  <c r="I816" i="8"/>
  <c r="N816" i="8" s="1"/>
  <c r="H816" i="8"/>
  <c r="M816" i="8" s="1"/>
  <c r="G816" i="8"/>
  <c r="L816" i="8" s="1"/>
  <c r="F816" i="8"/>
  <c r="K816" i="8" s="1"/>
  <c r="J816" i="8"/>
  <c r="O816" i="8" s="1"/>
  <c r="H794" i="8"/>
  <c r="M794" i="8" s="1"/>
  <c r="G794" i="8"/>
  <c r="L794" i="8" s="1"/>
  <c r="F794" i="8"/>
  <c r="K794" i="8" s="1"/>
  <c r="J794" i="8"/>
  <c r="O794" i="8" s="1"/>
  <c r="I794" i="8"/>
  <c r="N794" i="8" s="1"/>
  <c r="F775" i="8"/>
  <c r="K775" i="8" s="1"/>
  <c r="J775" i="8"/>
  <c r="O775" i="8" s="1"/>
  <c r="I775" i="8"/>
  <c r="N775" i="8" s="1"/>
  <c r="H775" i="8"/>
  <c r="M775" i="8" s="1"/>
  <c r="G775" i="8"/>
  <c r="L775" i="8" s="1"/>
  <c r="G756" i="8"/>
  <c r="L756" i="8" s="1"/>
  <c r="J756" i="8"/>
  <c r="O756" i="8" s="1"/>
  <c r="I756" i="8"/>
  <c r="N756" i="8" s="1"/>
  <c r="H756" i="8"/>
  <c r="M756" i="8" s="1"/>
  <c r="F756" i="8"/>
  <c r="K756" i="8" s="1"/>
  <c r="H735" i="8"/>
  <c r="M735" i="8" s="1"/>
  <c r="G735" i="8"/>
  <c r="L735" i="8" s="1"/>
  <c r="J735" i="8"/>
  <c r="O735" i="8" s="1"/>
  <c r="I735" i="8"/>
  <c r="N735" i="8" s="1"/>
  <c r="F735" i="8"/>
  <c r="K735" i="8" s="1"/>
  <c r="G713" i="8"/>
  <c r="L713" i="8" s="1"/>
  <c r="J713" i="8"/>
  <c r="O713" i="8" s="1"/>
  <c r="H713" i="8"/>
  <c r="M713" i="8" s="1"/>
  <c r="I713" i="8"/>
  <c r="N713" i="8" s="1"/>
  <c r="F713" i="8"/>
  <c r="K713" i="8" s="1"/>
  <c r="G695" i="8"/>
  <c r="L695" i="8" s="1"/>
  <c r="F695" i="8"/>
  <c r="K695" i="8" s="1"/>
  <c r="I695" i="8"/>
  <c r="N695" i="8" s="1"/>
  <c r="J695" i="8"/>
  <c r="O695" i="8" s="1"/>
  <c r="H695" i="8"/>
  <c r="M695" i="8" s="1"/>
  <c r="J678" i="8"/>
  <c r="O678" i="8" s="1"/>
  <c r="F678" i="8"/>
  <c r="K678" i="8" s="1"/>
  <c r="I678" i="8"/>
  <c r="N678" i="8" s="1"/>
  <c r="H678" i="8"/>
  <c r="M678" i="8" s="1"/>
  <c r="G678" i="8"/>
  <c r="L678" i="8" s="1"/>
  <c r="H655" i="8"/>
  <c r="M655" i="8" s="1"/>
  <c r="G655" i="8"/>
  <c r="L655" i="8" s="1"/>
  <c r="F655" i="8"/>
  <c r="K655" i="8" s="1"/>
  <c r="J655" i="8"/>
  <c r="O655" i="8" s="1"/>
  <c r="I655" i="8"/>
  <c r="N655" i="8" s="1"/>
  <c r="H632" i="8"/>
  <c r="M632" i="8" s="1"/>
  <c r="J632" i="8"/>
  <c r="O632" i="8" s="1"/>
  <c r="I632" i="8"/>
  <c r="N632" i="8" s="1"/>
  <c r="G632" i="8"/>
  <c r="L632" i="8" s="1"/>
  <c r="F632" i="8"/>
  <c r="K632" i="8" s="1"/>
  <c r="H614" i="8"/>
  <c r="M614" i="8" s="1"/>
  <c r="J614" i="8"/>
  <c r="O614" i="8" s="1"/>
  <c r="I614" i="8"/>
  <c r="N614" i="8" s="1"/>
  <c r="G614" i="8"/>
  <c r="L614" i="8" s="1"/>
  <c r="F614" i="8"/>
  <c r="K614" i="8" s="1"/>
  <c r="J595" i="8"/>
  <c r="O595" i="8" s="1"/>
  <c r="I595" i="8"/>
  <c r="N595" i="8" s="1"/>
  <c r="H595" i="8"/>
  <c r="M595" i="8" s="1"/>
  <c r="G595" i="8"/>
  <c r="L595" i="8" s="1"/>
  <c r="F595" i="8"/>
  <c r="K595" i="8" s="1"/>
  <c r="G574" i="8"/>
  <c r="L574" i="8" s="1"/>
  <c r="F574" i="8"/>
  <c r="K574" i="8" s="1"/>
  <c r="J574" i="8"/>
  <c r="O574" i="8" s="1"/>
  <c r="I574" i="8"/>
  <c r="N574" i="8" s="1"/>
  <c r="H574" i="8"/>
  <c r="M574" i="8" s="1"/>
  <c r="G556" i="8"/>
  <c r="L556" i="8" s="1"/>
  <c r="H556" i="8"/>
  <c r="M556" i="8" s="1"/>
  <c r="F556" i="8"/>
  <c r="K556" i="8" s="1"/>
  <c r="I556" i="8"/>
  <c r="N556" i="8" s="1"/>
  <c r="J556" i="8"/>
  <c r="O556" i="8" s="1"/>
  <c r="G536" i="8"/>
  <c r="L536" i="8" s="1"/>
  <c r="I536" i="8"/>
  <c r="N536" i="8" s="1"/>
  <c r="J536" i="8"/>
  <c r="O536" i="8" s="1"/>
  <c r="H536" i="8"/>
  <c r="M536" i="8" s="1"/>
  <c r="F536" i="8"/>
  <c r="K536" i="8" s="1"/>
  <c r="I516" i="8"/>
  <c r="N516" i="8" s="1"/>
  <c r="H516" i="8"/>
  <c r="M516" i="8" s="1"/>
  <c r="G516" i="8"/>
  <c r="L516" i="8" s="1"/>
  <c r="F516" i="8"/>
  <c r="K516" i="8" s="1"/>
  <c r="J516" i="8"/>
  <c r="O516" i="8" s="1"/>
  <c r="H492" i="8"/>
  <c r="M492" i="8" s="1"/>
  <c r="F492" i="8"/>
  <c r="K492" i="8" s="1"/>
  <c r="I492" i="8"/>
  <c r="N492" i="8" s="1"/>
  <c r="J492" i="8"/>
  <c r="O492" i="8" s="1"/>
  <c r="G492" i="8"/>
  <c r="L492" i="8" s="1"/>
  <c r="J473" i="8"/>
  <c r="O473" i="8" s="1"/>
  <c r="I473" i="8"/>
  <c r="N473" i="8" s="1"/>
  <c r="H473" i="8"/>
  <c r="M473" i="8" s="1"/>
  <c r="G473" i="8"/>
  <c r="L473" i="8" s="1"/>
  <c r="F473" i="8"/>
  <c r="K473" i="8" s="1"/>
  <c r="H452" i="8"/>
  <c r="M452" i="8" s="1"/>
  <c r="G452" i="8"/>
  <c r="L452" i="8" s="1"/>
  <c r="J452" i="8"/>
  <c r="O452" i="8" s="1"/>
  <c r="I452" i="8"/>
  <c r="N452" i="8" s="1"/>
  <c r="F452" i="8"/>
  <c r="K452" i="8" s="1"/>
  <c r="I434" i="8"/>
  <c r="N434" i="8" s="1"/>
  <c r="J434" i="8"/>
  <c r="O434" i="8" s="1"/>
  <c r="H434" i="8"/>
  <c r="M434" i="8" s="1"/>
  <c r="G434" i="8"/>
  <c r="L434" i="8" s="1"/>
  <c r="F434" i="8"/>
  <c r="K434" i="8" s="1"/>
  <c r="G417" i="8"/>
  <c r="L417" i="8" s="1"/>
  <c r="H417" i="8"/>
  <c r="M417" i="8" s="1"/>
  <c r="F417" i="8"/>
  <c r="K417" i="8" s="1"/>
  <c r="I417" i="8"/>
  <c r="N417" i="8" s="1"/>
  <c r="J417" i="8"/>
  <c r="O417" i="8" s="1"/>
  <c r="H392" i="8"/>
  <c r="M392" i="8" s="1"/>
  <c r="J392" i="8"/>
  <c r="O392" i="8" s="1"/>
  <c r="I392" i="8"/>
  <c r="N392" i="8" s="1"/>
  <c r="G392" i="8"/>
  <c r="L392" i="8" s="1"/>
  <c r="F392" i="8"/>
  <c r="K392" i="8" s="1"/>
  <c r="F373" i="8"/>
  <c r="K373" i="8" s="1"/>
  <c r="G373" i="8"/>
  <c r="L373" i="8" s="1"/>
  <c r="H373" i="8"/>
  <c r="M373" i="8" s="1"/>
  <c r="J373" i="8"/>
  <c r="O373" i="8" s="1"/>
  <c r="I373" i="8"/>
  <c r="N373" i="8" s="1"/>
  <c r="G356" i="8"/>
  <c r="L356" i="8" s="1"/>
  <c r="J356" i="8"/>
  <c r="O356" i="8" s="1"/>
  <c r="F356" i="8"/>
  <c r="K356" i="8" s="1"/>
  <c r="I356" i="8"/>
  <c r="N356" i="8" s="1"/>
  <c r="H356" i="8"/>
  <c r="M356" i="8" s="1"/>
  <c r="G337" i="8"/>
  <c r="L337" i="8" s="1"/>
  <c r="F337" i="8"/>
  <c r="K337" i="8" s="1"/>
  <c r="H337" i="8"/>
  <c r="M337" i="8" s="1"/>
  <c r="J337" i="8"/>
  <c r="O337" i="8" s="1"/>
  <c r="I337" i="8"/>
  <c r="N337" i="8" s="1"/>
  <c r="J315" i="8"/>
  <c r="O315" i="8" s="1"/>
  <c r="I315" i="8"/>
  <c r="N315" i="8" s="1"/>
  <c r="H315" i="8"/>
  <c r="M315" i="8" s="1"/>
  <c r="G315" i="8"/>
  <c r="L315" i="8" s="1"/>
  <c r="F315" i="8"/>
  <c r="K315" i="8" s="1"/>
  <c r="G297" i="8"/>
  <c r="L297" i="8" s="1"/>
  <c r="H297" i="8"/>
  <c r="M297" i="8" s="1"/>
  <c r="F297" i="8"/>
  <c r="K297" i="8" s="1"/>
  <c r="J297" i="8"/>
  <c r="O297" i="8" s="1"/>
  <c r="I297" i="8"/>
  <c r="N297" i="8" s="1"/>
  <c r="H274" i="8"/>
  <c r="M274" i="8" s="1"/>
  <c r="J274" i="8"/>
  <c r="O274" i="8" s="1"/>
  <c r="I274" i="8"/>
  <c r="N274" i="8" s="1"/>
  <c r="F274" i="8"/>
  <c r="K274" i="8" s="1"/>
  <c r="G274" i="8"/>
  <c r="L274" i="8" s="1"/>
  <c r="G256" i="8"/>
  <c r="L256" i="8" s="1"/>
  <c r="J256" i="8"/>
  <c r="O256" i="8" s="1"/>
  <c r="F256" i="8"/>
  <c r="K256" i="8" s="1"/>
  <c r="I256" i="8"/>
  <c r="N256" i="8" s="1"/>
  <c r="H256" i="8"/>
  <c r="M256" i="8" s="1"/>
  <c r="J234" i="8"/>
  <c r="O234" i="8" s="1"/>
  <c r="I234" i="8"/>
  <c r="N234" i="8" s="1"/>
  <c r="H234" i="8"/>
  <c r="M234" i="8" s="1"/>
  <c r="G234" i="8"/>
  <c r="L234" i="8" s="1"/>
  <c r="F234" i="8"/>
  <c r="K234" i="8" s="1"/>
  <c r="F214" i="8"/>
  <c r="K214" i="8" s="1"/>
  <c r="I214" i="8"/>
  <c r="N214" i="8" s="1"/>
  <c r="J214" i="8"/>
  <c r="O214" i="8" s="1"/>
  <c r="H214" i="8"/>
  <c r="M214" i="8" s="1"/>
  <c r="G214" i="8"/>
  <c r="L214" i="8" s="1"/>
  <c r="G193" i="8"/>
  <c r="L193" i="8" s="1"/>
  <c r="J193" i="8"/>
  <c r="O193" i="8" s="1"/>
  <c r="I193" i="8"/>
  <c r="N193" i="8" s="1"/>
  <c r="H193" i="8"/>
  <c r="M193" i="8" s="1"/>
  <c r="F193" i="8"/>
  <c r="K193" i="8" s="1"/>
  <c r="F175" i="8"/>
  <c r="K175" i="8" s="1"/>
  <c r="J175" i="8"/>
  <c r="O175" i="8" s="1"/>
  <c r="I175" i="8"/>
  <c r="N175" i="8" s="1"/>
  <c r="H175" i="8"/>
  <c r="M175" i="8" s="1"/>
  <c r="G175" i="8"/>
  <c r="L175" i="8" s="1"/>
  <c r="J153" i="8"/>
  <c r="O153" i="8" s="1"/>
  <c r="I153" i="8"/>
  <c r="N153" i="8" s="1"/>
  <c r="H153" i="8"/>
  <c r="M153" i="8" s="1"/>
  <c r="G153" i="8"/>
  <c r="L153" i="8" s="1"/>
  <c r="F153" i="8"/>
  <c r="K153" i="8" s="1"/>
  <c r="I132" i="8"/>
  <c r="N132" i="8" s="1"/>
  <c r="J132" i="8"/>
  <c r="O132" i="8" s="1"/>
  <c r="H132" i="8"/>
  <c r="M132" i="8" s="1"/>
  <c r="G132" i="8"/>
  <c r="L132" i="8" s="1"/>
  <c r="F132" i="8"/>
  <c r="K132" i="8" s="1"/>
  <c r="F116" i="8"/>
  <c r="K116" i="8" s="1"/>
  <c r="H116" i="8"/>
  <c r="M116" i="8" s="1"/>
  <c r="G116" i="8"/>
  <c r="L116" i="8" s="1"/>
  <c r="I116" i="8"/>
  <c r="N116" i="8" s="1"/>
  <c r="J116" i="8"/>
  <c r="O116" i="8" s="1"/>
  <c r="I97" i="8"/>
  <c r="N97" i="8" s="1"/>
  <c r="H97" i="8"/>
  <c r="M97" i="8" s="1"/>
  <c r="G97" i="8"/>
  <c r="L97" i="8" s="1"/>
  <c r="F97" i="8"/>
  <c r="K97" i="8" s="1"/>
  <c r="J97" i="8"/>
  <c r="O97" i="8" s="1"/>
  <c r="F76" i="8"/>
  <c r="K76" i="8" s="1"/>
  <c r="J76" i="8"/>
  <c r="O76" i="8" s="1"/>
  <c r="I76" i="8"/>
  <c r="N76" i="8" s="1"/>
  <c r="H76" i="8"/>
  <c r="M76" i="8" s="1"/>
  <c r="G76" i="8"/>
  <c r="L76" i="8" s="1"/>
  <c r="F55" i="8"/>
  <c r="K55" i="8" s="1"/>
  <c r="H55" i="8"/>
  <c r="M55" i="8" s="1"/>
  <c r="G55" i="8"/>
  <c r="L55" i="8" s="1"/>
  <c r="J55" i="8"/>
  <c r="O55" i="8" s="1"/>
  <c r="I55" i="8"/>
  <c r="N55" i="8" s="1"/>
  <c r="H35" i="8"/>
  <c r="M35" i="8" s="1"/>
  <c r="G35" i="8"/>
  <c r="L35" i="8" s="1"/>
  <c r="F35" i="8"/>
  <c r="K35" i="8" s="1"/>
  <c r="J35" i="8"/>
  <c r="O35" i="8" s="1"/>
  <c r="I35" i="8"/>
  <c r="N35" i="8" s="1"/>
  <c r="I14" i="8"/>
  <c r="N14" i="8" s="1"/>
  <c r="J14" i="8"/>
  <c r="O14" i="8" s="1"/>
  <c r="F14" i="8"/>
  <c r="K14" i="8" s="1"/>
  <c r="H14" i="8"/>
  <c r="M14" i="8" s="1"/>
  <c r="G14" i="8"/>
  <c r="L14" i="8" s="1"/>
  <c r="G2754" i="8"/>
  <c r="L2754" i="8" s="1"/>
  <c r="F2754" i="8"/>
  <c r="K2754" i="8" s="1"/>
  <c r="J2754" i="8"/>
  <c r="O2754" i="8" s="1"/>
  <c r="I2754" i="8"/>
  <c r="N2754" i="8" s="1"/>
  <c r="H2754" i="8"/>
  <c r="M2754" i="8" s="1"/>
  <c r="H2731" i="8"/>
  <c r="M2731" i="8" s="1"/>
  <c r="F2731" i="8"/>
  <c r="K2731" i="8" s="1"/>
  <c r="I2731" i="8"/>
  <c r="N2731" i="8" s="1"/>
  <c r="J2731" i="8"/>
  <c r="O2731" i="8" s="1"/>
  <c r="G2731" i="8"/>
  <c r="L2731" i="8" s="1"/>
  <c r="G2714" i="8"/>
  <c r="L2714" i="8" s="1"/>
  <c r="F2714" i="8"/>
  <c r="K2714" i="8" s="1"/>
  <c r="I2714" i="8"/>
  <c r="N2714" i="8" s="1"/>
  <c r="J2714" i="8"/>
  <c r="O2714" i="8" s="1"/>
  <c r="H2714" i="8"/>
  <c r="M2714" i="8" s="1"/>
  <c r="J2697" i="8"/>
  <c r="O2697" i="8" s="1"/>
  <c r="F2697" i="8"/>
  <c r="K2697" i="8" s="1"/>
  <c r="I2697" i="8"/>
  <c r="N2697" i="8" s="1"/>
  <c r="H2697" i="8"/>
  <c r="M2697" i="8" s="1"/>
  <c r="G2697" i="8"/>
  <c r="L2697" i="8" s="1"/>
  <c r="J2673" i="8"/>
  <c r="O2673" i="8" s="1"/>
  <c r="F2673" i="8"/>
  <c r="K2673" i="8" s="1"/>
  <c r="I2673" i="8"/>
  <c r="N2673" i="8" s="1"/>
  <c r="H2673" i="8"/>
  <c r="M2673" i="8" s="1"/>
  <c r="G2673" i="8"/>
  <c r="L2673" i="8" s="1"/>
  <c r="H2651" i="8"/>
  <c r="M2651" i="8" s="1"/>
  <c r="I2651" i="8"/>
  <c r="N2651" i="8" s="1"/>
  <c r="J2651" i="8"/>
  <c r="O2651" i="8" s="1"/>
  <c r="F2651" i="8"/>
  <c r="K2651" i="8" s="1"/>
  <c r="G2651" i="8"/>
  <c r="L2651" i="8" s="1"/>
  <c r="G2634" i="8"/>
  <c r="L2634" i="8" s="1"/>
  <c r="F2634" i="8"/>
  <c r="K2634" i="8" s="1"/>
  <c r="J2634" i="8"/>
  <c r="O2634" i="8" s="1"/>
  <c r="I2634" i="8"/>
  <c r="N2634" i="8" s="1"/>
  <c r="H2634" i="8"/>
  <c r="M2634" i="8" s="1"/>
  <c r="J2615" i="8"/>
  <c r="O2615" i="8" s="1"/>
  <c r="I2615" i="8"/>
  <c r="N2615" i="8" s="1"/>
  <c r="H2615" i="8"/>
  <c r="M2615" i="8" s="1"/>
  <c r="G2615" i="8"/>
  <c r="L2615" i="8" s="1"/>
  <c r="F2615" i="8"/>
  <c r="K2615" i="8" s="1"/>
  <c r="J2595" i="8"/>
  <c r="O2595" i="8" s="1"/>
  <c r="I2595" i="8"/>
  <c r="N2595" i="8" s="1"/>
  <c r="H2595" i="8"/>
  <c r="M2595" i="8" s="1"/>
  <c r="G2595" i="8"/>
  <c r="L2595" i="8" s="1"/>
  <c r="F2595" i="8"/>
  <c r="K2595" i="8" s="1"/>
  <c r="G2574" i="8"/>
  <c r="L2574" i="8" s="1"/>
  <c r="F2574" i="8"/>
  <c r="K2574" i="8" s="1"/>
  <c r="J2574" i="8"/>
  <c r="O2574" i="8" s="1"/>
  <c r="I2574" i="8"/>
  <c r="N2574" i="8" s="1"/>
  <c r="H2574" i="8"/>
  <c r="M2574" i="8" s="1"/>
  <c r="J2556" i="8"/>
  <c r="O2556" i="8" s="1"/>
  <c r="I2556" i="8"/>
  <c r="N2556" i="8" s="1"/>
  <c r="H2556" i="8"/>
  <c r="M2556" i="8" s="1"/>
  <c r="G2556" i="8"/>
  <c r="L2556" i="8" s="1"/>
  <c r="F2556" i="8"/>
  <c r="K2556" i="8" s="1"/>
  <c r="J2535" i="8"/>
  <c r="O2535" i="8" s="1"/>
  <c r="I2535" i="8"/>
  <c r="N2535" i="8" s="1"/>
  <c r="H2535" i="8"/>
  <c r="M2535" i="8" s="1"/>
  <c r="G2535" i="8"/>
  <c r="L2535" i="8" s="1"/>
  <c r="F2535" i="8"/>
  <c r="K2535" i="8" s="1"/>
  <c r="J2516" i="8"/>
  <c r="O2516" i="8" s="1"/>
  <c r="I2516" i="8"/>
  <c r="N2516" i="8" s="1"/>
  <c r="H2516" i="8"/>
  <c r="M2516" i="8" s="1"/>
  <c r="G2516" i="8"/>
  <c r="L2516" i="8" s="1"/>
  <c r="F2516" i="8"/>
  <c r="K2516" i="8" s="1"/>
  <c r="J2495" i="8"/>
  <c r="O2495" i="8" s="1"/>
  <c r="I2495" i="8"/>
  <c r="N2495" i="8" s="1"/>
  <c r="H2495" i="8"/>
  <c r="M2495" i="8" s="1"/>
  <c r="G2495" i="8"/>
  <c r="L2495" i="8" s="1"/>
  <c r="F2495" i="8"/>
  <c r="K2495" i="8" s="1"/>
  <c r="J2475" i="8"/>
  <c r="O2475" i="8" s="1"/>
  <c r="I2475" i="8"/>
  <c r="N2475" i="8" s="1"/>
  <c r="H2475" i="8"/>
  <c r="M2475" i="8" s="1"/>
  <c r="G2475" i="8"/>
  <c r="L2475" i="8" s="1"/>
  <c r="F2475" i="8"/>
  <c r="K2475" i="8" s="1"/>
  <c r="J2455" i="8"/>
  <c r="O2455" i="8" s="1"/>
  <c r="I2455" i="8"/>
  <c r="N2455" i="8" s="1"/>
  <c r="H2455" i="8"/>
  <c r="M2455" i="8" s="1"/>
  <c r="G2455" i="8"/>
  <c r="L2455" i="8" s="1"/>
  <c r="F2455" i="8"/>
  <c r="K2455" i="8" s="1"/>
  <c r="G2434" i="8"/>
  <c r="L2434" i="8" s="1"/>
  <c r="F2434" i="8"/>
  <c r="K2434" i="8" s="1"/>
  <c r="J2434" i="8"/>
  <c r="O2434" i="8" s="1"/>
  <c r="I2434" i="8"/>
  <c r="N2434" i="8" s="1"/>
  <c r="H2434" i="8"/>
  <c r="M2434" i="8" s="1"/>
  <c r="G2412" i="8"/>
  <c r="L2412" i="8" s="1"/>
  <c r="H2412" i="8"/>
  <c r="M2412" i="8" s="1"/>
  <c r="J2412" i="8"/>
  <c r="O2412" i="8" s="1"/>
  <c r="F2412" i="8"/>
  <c r="K2412" i="8" s="1"/>
  <c r="I2412" i="8"/>
  <c r="N2412" i="8" s="1"/>
  <c r="G2394" i="8"/>
  <c r="L2394" i="8" s="1"/>
  <c r="F2394" i="8"/>
  <c r="K2394" i="8" s="1"/>
  <c r="J2394" i="8"/>
  <c r="O2394" i="8" s="1"/>
  <c r="I2394" i="8"/>
  <c r="N2394" i="8" s="1"/>
  <c r="H2394" i="8"/>
  <c r="M2394" i="8" s="1"/>
  <c r="G2374" i="8"/>
  <c r="L2374" i="8" s="1"/>
  <c r="F2374" i="8"/>
  <c r="K2374" i="8" s="1"/>
  <c r="J2374" i="8"/>
  <c r="O2374" i="8" s="1"/>
  <c r="I2374" i="8"/>
  <c r="N2374" i="8" s="1"/>
  <c r="H2374" i="8"/>
  <c r="M2374" i="8" s="1"/>
  <c r="G2354" i="8"/>
  <c r="L2354" i="8" s="1"/>
  <c r="F2354" i="8"/>
  <c r="K2354" i="8" s="1"/>
  <c r="J2354" i="8"/>
  <c r="O2354" i="8" s="1"/>
  <c r="I2354" i="8"/>
  <c r="N2354" i="8" s="1"/>
  <c r="H2354" i="8"/>
  <c r="M2354" i="8" s="1"/>
  <c r="J2335" i="8"/>
  <c r="O2335" i="8" s="1"/>
  <c r="I2335" i="8"/>
  <c r="N2335" i="8" s="1"/>
  <c r="H2335" i="8"/>
  <c r="M2335" i="8" s="1"/>
  <c r="G2335" i="8"/>
  <c r="L2335" i="8" s="1"/>
  <c r="F2335" i="8"/>
  <c r="K2335" i="8" s="1"/>
  <c r="G2314" i="8"/>
  <c r="L2314" i="8" s="1"/>
  <c r="F2314" i="8"/>
  <c r="K2314" i="8" s="1"/>
  <c r="I2314" i="8"/>
  <c r="N2314" i="8" s="1"/>
  <c r="J2314" i="8"/>
  <c r="O2314" i="8" s="1"/>
  <c r="H2314" i="8"/>
  <c r="M2314" i="8" s="1"/>
  <c r="H2296" i="8"/>
  <c r="M2296" i="8" s="1"/>
  <c r="J2296" i="8"/>
  <c r="O2296" i="8" s="1"/>
  <c r="I2296" i="8"/>
  <c r="N2296" i="8" s="1"/>
  <c r="G2296" i="8"/>
  <c r="L2296" i="8" s="1"/>
  <c r="F2296" i="8"/>
  <c r="K2296" i="8" s="1"/>
  <c r="J2274" i="8"/>
  <c r="O2274" i="8" s="1"/>
  <c r="I2274" i="8"/>
  <c r="N2274" i="8" s="1"/>
  <c r="H2274" i="8"/>
  <c r="M2274" i="8" s="1"/>
  <c r="G2274" i="8"/>
  <c r="L2274" i="8" s="1"/>
  <c r="F2274" i="8"/>
  <c r="K2274" i="8" s="1"/>
  <c r="H2255" i="8"/>
  <c r="M2255" i="8" s="1"/>
  <c r="G2255" i="8"/>
  <c r="L2255" i="8" s="1"/>
  <c r="F2255" i="8"/>
  <c r="K2255" i="8" s="1"/>
  <c r="J2255" i="8"/>
  <c r="O2255" i="8" s="1"/>
  <c r="I2255" i="8"/>
  <c r="N2255" i="8" s="1"/>
  <c r="J2237" i="8"/>
  <c r="O2237" i="8" s="1"/>
  <c r="I2237" i="8"/>
  <c r="N2237" i="8" s="1"/>
  <c r="H2237" i="8"/>
  <c r="M2237" i="8" s="1"/>
  <c r="G2237" i="8"/>
  <c r="L2237" i="8" s="1"/>
  <c r="F2237" i="8"/>
  <c r="K2237" i="8" s="1"/>
  <c r="J2215" i="8"/>
  <c r="O2215" i="8" s="1"/>
  <c r="F2215" i="8"/>
  <c r="K2215" i="8" s="1"/>
  <c r="H2215" i="8"/>
  <c r="M2215" i="8" s="1"/>
  <c r="G2215" i="8"/>
  <c r="L2215" i="8" s="1"/>
  <c r="I2215" i="8"/>
  <c r="N2215" i="8" s="1"/>
  <c r="I2194" i="8"/>
  <c r="N2194" i="8" s="1"/>
  <c r="H2194" i="8"/>
  <c r="M2194" i="8" s="1"/>
  <c r="G2194" i="8"/>
  <c r="L2194" i="8" s="1"/>
  <c r="F2194" i="8"/>
  <c r="K2194" i="8" s="1"/>
  <c r="J2194" i="8"/>
  <c r="O2194" i="8" s="1"/>
  <c r="H2175" i="8"/>
  <c r="M2175" i="8" s="1"/>
  <c r="G2175" i="8"/>
  <c r="L2175" i="8" s="1"/>
  <c r="F2175" i="8"/>
  <c r="K2175" i="8" s="1"/>
  <c r="J2175" i="8"/>
  <c r="O2175" i="8" s="1"/>
  <c r="I2175" i="8"/>
  <c r="N2175" i="8" s="1"/>
  <c r="G2154" i="8"/>
  <c r="L2154" i="8" s="1"/>
  <c r="J2154" i="8"/>
  <c r="O2154" i="8" s="1"/>
  <c r="I2154" i="8"/>
  <c r="N2154" i="8" s="1"/>
  <c r="F2154" i="8"/>
  <c r="K2154" i="8" s="1"/>
  <c r="H2154" i="8"/>
  <c r="M2154" i="8" s="1"/>
  <c r="J2135" i="8"/>
  <c r="O2135" i="8" s="1"/>
  <c r="I2135" i="8"/>
  <c r="N2135" i="8" s="1"/>
  <c r="H2135" i="8"/>
  <c r="M2135" i="8" s="1"/>
  <c r="G2135" i="8"/>
  <c r="L2135" i="8" s="1"/>
  <c r="F2135" i="8"/>
  <c r="K2135" i="8" s="1"/>
  <c r="J2115" i="8"/>
  <c r="O2115" i="8" s="1"/>
  <c r="F2115" i="8"/>
  <c r="K2115" i="8" s="1"/>
  <c r="I2115" i="8"/>
  <c r="N2115" i="8" s="1"/>
  <c r="H2115" i="8"/>
  <c r="M2115" i="8" s="1"/>
  <c r="G2115" i="8"/>
  <c r="L2115" i="8" s="1"/>
  <c r="J2095" i="8"/>
  <c r="O2095" i="8" s="1"/>
  <c r="I2095" i="8"/>
  <c r="N2095" i="8" s="1"/>
  <c r="H2095" i="8"/>
  <c r="M2095" i="8" s="1"/>
  <c r="G2095" i="8"/>
  <c r="L2095" i="8" s="1"/>
  <c r="F2095" i="8"/>
  <c r="K2095" i="8" s="1"/>
  <c r="H2073" i="8"/>
  <c r="M2073" i="8" s="1"/>
  <c r="J2073" i="8"/>
  <c r="O2073" i="8" s="1"/>
  <c r="I2073" i="8"/>
  <c r="N2073" i="8" s="1"/>
  <c r="G2073" i="8"/>
  <c r="L2073" i="8" s="1"/>
  <c r="F2073" i="8"/>
  <c r="K2073" i="8" s="1"/>
  <c r="G2054" i="8"/>
  <c r="L2054" i="8" s="1"/>
  <c r="F2054" i="8"/>
  <c r="K2054" i="8" s="1"/>
  <c r="J2054" i="8"/>
  <c r="O2054" i="8" s="1"/>
  <c r="I2054" i="8"/>
  <c r="N2054" i="8" s="1"/>
  <c r="H2054" i="8"/>
  <c r="M2054" i="8" s="1"/>
  <c r="H2033" i="8"/>
  <c r="M2033" i="8" s="1"/>
  <c r="J2033" i="8"/>
  <c r="O2033" i="8" s="1"/>
  <c r="I2033" i="8"/>
  <c r="N2033" i="8" s="1"/>
  <c r="G2033" i="8"/>
  <c r="L2033" i="8" s="1"/>
  <c r="F2033" i="8"/>
  <c r="K2033" i="8" s="1"/>
  <c r="G2014" i="8"/>
  <c r="L2014" i="8" s="1"/>
  <c r="F2014" i="8"/>
  <c r="K2014" i="8" s="1"/>
  <c r="I2014" i="8"/>
  <c r="N2014" i="8" s="1"/>
  <c r="J2014" i="8"/>
  <c r="O2014" i="8" s="1"/>
  <c r="H2014" i="8"/>
  <c r="M2014" i="8" s="1"/>
  <c r="I1994" i="8"/>
  <c r="N1994" i="8" s="1"/>
  <c r="H1994" i="8"/>
  <c r="M1994" i="8" s="1"/>
  <c r="G1994" i="8"/>
  <c r="L1994" i="8" s="1"/>
  <c r="F1994" i="8"/>
  <c r="K1994" i="8" s="1"/>
  <c r="J1994" i="8"/>
  <c r="O1994" i="8" s="1"/>
  <c r="J1974" i="8"/>
  <c r="O1974" i="8" s="1"/>
  <c r="I1974" i="8"/>
  <c r="N1974" i="8" s="1"/>
  <c r="H1974" i="8"/>
  <c r="M1974" i="8" s="1"/>
  <c r="G1974" i="8"/>
  <c r="L1974" i="8" s="1"/>
  <c r="F1974" i="8"/>
  <c r="K1974" i="8" s="1"/>
  <c r="H1955" i="8"/>
  <c r="M1955" i="8" s="1"/>
  <c r="G1955" i="8"/>
  <c r="L1955" i="8" s="1"/>
  <c r="F1955" i="8"/>
  <c r="K1955" i="8" s="1"/>
  <c r="J1955" i="8"/>
  <c r="O1955" i="8" s="1"/>
  <c r="I1955" i="8"/>
  <c r="N1955" i="8" s="1"/>
  <c r="J1934" i="8"/>
  <c r="O1934" i="8" s="1"/>
  <c r="I1934" i="8"/>
  <c r="N1934" i="8" s="1"/>
  <c r="H1934" i="8"/>
  <c r="M1934" i="8" s="1"/>
  <c r="G1934" i="8"/>
  <c r="L1934" i="8" s="1"/>
  <c r="F1934" i="8"/>
  <c r="K1934" i="8" s="1"/>
  <c r="J1915" i="8"/>
  <c r="O1915" i="8" s="1"/>
  <c r="F1915" i="8"/>
  <c r="K1915" i="8" s="1"/>
  <c r="I1915" i="8"/>
  <c r="N1915" i="8" s="1"/>
  <c r="H1915" i="8"/>
  <c r="M1915" i="8" s="1"/>
  <c r="G1915" i="8"/>
  <c r="L1915" i="8" s="1"/>
  <c r="J1895" i="8"/>
  <c r="O1895" i="8" s="1"/>
  <c r="I1895" i="8"/>
  <c r="N1895" i="8" s="1"/>
  <c r="F1895" i="8"/>
  <c r="K1895" i="8" s="1"/>
  <c r="H1895" i="8"/>
  <c r="M1895" i="8" s="1"/>
  <c r="G1895" i="8"/>
  <c r="L1895" i="8" s="1"/>
  <c r="G1876" i="8"/>
  <c r="L1876" i="8" s="1"/>
  <c r="F1876" i="8"/>
  <c r="K1876" i="8" s="1"/>
  <c r="J1876" i="8"/>
  <c r="O1876" i="8" s="1"/>
  <c r="I1876" i="8"/>
  <c r="N1876" i="8" s="1"/>
  <c r="H1876" i="8"/>
  <c r="M1876" i="8" s="1"/>
  <c r="J1852" i="8"/>
  <c r="O1852" i="8" s="1"/>
  <c r="I1852" i="8"/>
  <c r="N1852" i="8" s="1"/>
  <c r="F1852" i="8"/>
  <c r="K1852" i="8" s="1"/>
  <c r="H1852" i="8"/>
  <c r="M1852" i="8" s="1"/>
  <c r="G1852" i="8"/>
  <c r="L1852" i="8" s="1"/>
  <c r="J1835" i="8"/>
  <c r="O1835" i="8" s="1"/>
  <c r="I1835" i="8"/>
  <c r="N1835" i="8" s="1"/>
  <c r="H1835" i="8"/>
  <c r="M1835" i="8" s="1"/>
  <c r="G1835" i="8"/>
  <c r="L1835" i="8" s="1"/>
  <c r="F1835" i="8"/>
  <c r="K1835" i="8" s="1"/>
  <c r="J1814" i="8"/>
  <c r="O1814" i="8" s="1"/>
  <c r="I1814" i="8"/>
  <c r="N1814" i="8" s="1"/>
  <c r="H1814" i="8"/>
  <c r="M1814" i="8" s="1"/>
  <c r="F1814" i="8"/>
  <c r="K1814" i="8" s="1"/>
  <c r="G1814" i="8"/>
  <c r="L1814" i="8" s="1"/>
  <c r="I1794" i="8"/>
  <c r="N1794" i="8" s="1"/>
  <c r="H1794" i="8"/>
  <c r="M1794" i="8" s="1"/>
  <c r="G1794" i="8"/>
  <c r="L1794" i="8" s="1"/>
  <c r="F1794" i="8"/>
  <c r="K1794" i="8" s="1"/>
  <c r="J1794" i="8"/>
  <c r="O1794" i="8" s="1"/>
  <c r="J1774" i="8"/>
  <c r="O1774" i="8" s="1"/>
  <c r="I1774" i="8"/>
  <c r="N1774" i="8" s="1"/>
  <c r="H1774" i="8"/>
  <c r="M1774" i="8" s="1"/>
  <c r="G1774" i="8"/>
  <c r="L1774" i="8" s="1"/>
  <c r="F1774" i="8"/>
  <c r="K1774" i="8" s="1"/>
  <c r="H1755" i="8"/>
  <c r="M1755" i="8" s="1"/>
  <c r="G1755" i="8"/>
  <c r="L1755" i="8" s="1"/>
  <c r="F1755" i="8"/>
  <c r="K1755" i="8" s="1"/>
  <c r="I1755" i="8"/>
  <c r="N1755" i="8" s="1"/>
  <c r="J1755" i="8"/>
  <c r="O1755" i="8" s="1"/>
  <c r="J1735" i="8"/>
  <c r="O1735" i="8" s="1"/>
  <c r="I1735" i="8"/>
  <c r="N1735" i="8" s="1"/>
  <c r="H1735" i="8"/>
  <c r="M1735" i="8" s="1"/>
  <c r="G1735" i="8"/>
  <c r="L1735" i="8" s="1"/>
  <c r="F1735" i="8"/>
  <c r="K1735" i="8" s="1"/>
  <c r="J1714" i="8"/>
  <c r="O1714" i="8" s="1"/>
  <c r="I1714" i="8"/>
  <c r="N1714" i="8" s="1"/>
  <c r="H1714" i="8"/>
  <c r="M1714" i="8" s="1"/>
  <c r="G1714" i="8"/>
  <c r="L1714" i="8" s="1"/>
  <c r="F1714" i="8"/>
  <c r="K1714" i="8" s="1"/>
  <c r="I1694" i="8"/>
  <c r="N1694" i="8" s="1"/>
  <c r="H1694" i="8"/>
  <c r="M1694" i="8" s="1"/>
  <c r="G1694" i="8"/>
  <c r="L1694" i="8" s="1"/>
  <c r="F1694" i="8"/>
  <c r="K1694" i="8" s="1"/>
  <c r="J1694" i="8"/>
  <c r="O1694" i="8" s="1"/>
  <c r="J1674" i="8"/>
  <c r="O1674" i="8" s="1"/>
  <c r="I1674" i="8"/>
  <c r="N1674" i="8" s="1"/>
  <c r="H1674" i="8"/>
  <c r="M1674" i="8" s="1"/>
  <c r="G1674" i="8"/>
  <c r="L1674" i="8" s="1"/>
  <c r="F1674" i="8"/>
  <c r="K1674" i="8" s="1"/>
  <c r="H1654" i="8"/>
  <c r="M1654" i="8" s="1"/>
  <c r="G1654" i="8"/>
  <c r="L1654" i="8" s="1"/>
  <c r="F1654" i="8"/>
  <c r="K1654" i="8" s="1"/>
  <c r="I1654" i="8"/>
  <c r="N1654" i="8" s="1"/>
  <c r="J1654" i="8"/>
  <c r="O1654" i="8" s="1"/>
  <c r="F1635" i="8"/>
  <c r="K1635" i="8" s="1"/>
  <c r="I1635" i="8"/>
  <c r="N1635" i="8" s="1"/>
  <c r="H1635" i="8"/>
  <c r="M1635" i="8" s="1"/>
  <c r="J1635" i="8"/>
  <c r="O1635" i="8" s="1"/>
  <c r="G1635" i="8"/>
  <c r="L1635" i="8" s="1"/>
  <c r="H1613" i="8"/>
  <c r="M1613" i="8" s="1"/>
  <c r="J1613" i="8"/>
  <c r="O1613" i="8" s="1"/>
  <c r="I1613" i="8"/>
  <c r="N1613" i="8" s="1"/>
  <c r="G1613" i="8"/>
  <c r="L1613" i="8" s="1"/>
  <c r="F1613" i="8"/>
  <c r="K1613" i="8" s="1"/>
  <c r="H1594" i="8"/>
  <c r="M1594" i="8" s="1"/>
  <c r="J1594" i="8"/>
  <c r="O1594" i="8" s="1"/>
  <c r="G1594" i="8"/>
  <c r="L1594" i="8" s="1"/>
  <c r="I1594" i="8"/>
  <c r="N1594" i="8" s="1"/>
  <c r="F1594" i="8"/>
  <c r="K1594" i="8" s="1"/>
  <c r="G1575" i="8"/>
  <c r="L1575" i="8" s="1"/>
  <c r="J1575" i="8"/>
  <c r="O1575" i="8" s="1"/>
  <c r="I1575" i="8"/>
  <c r="N1575" i="8" s="1"/>
  <c r="H1575" i="8"/>
  <c r="M1575" i="8" s="1"/>
  <c r="F1575" i="8"/>
  <c r="K1575" i="8" s="1"/>
  <c r="I1555" i="8"/>
  <c r="N1555" i="8" s="1"/>
  <c r="H1555" i="8"/>
  <c r="M1555" i="8" s="1"/>
  <c r="G1555" i="8"/>
  <c r="L1555" i="8" s="1"/>
  <c r="F1555" i="8"/>
  <c r="K1555" i="8" s="1"/>
  <c r="J1555" i="8"/>
  <c r="O1555" i="8" s="1"/>
  <c r="H1533" i="8"/>
  <c r="M1533" i="8" s="1"/>
  <c r="G1533" i="8"/>
  <c r="L1533" i="8" s="1"/>
  <c r="F1533" i="8"/>
  <c r="K1533" i="8" s="1"/>
  <c r="I1533" i="8"/>
  <c r="N1533" i="8" s="1"/>
  <c r="J1533" i="8"/>
  <c r="O1533" i="8" s="1"/>
  <c r="I1512" i="8"/>
  <c r="N1512" i="8" s="1"/>
  <c r="J1512" i="8"/>
  <c r="O1512" i="8" s="1"/>
  <c r="H1512" i="8"/>
  <c r="M1512" i="8" s="1"/>
  <c r="G1512" i="8"/>
  <c r="L1512" i="8" s="1"/>
  <c r="F1512" i="8"/>
  <c r="K1512" i="8" s="1"/>
  <c r="J1494" i="8"/>
  <c r="O1494" i="8" s="1"/>
  <c r="I1494" i="8"/>
  <c r="N1494" i="8" s="1"/>
  <c r="H1494" i="8"/>
  <c r="M1494" i="8" s="1"/>
  <c r="G1494" i="8"/>
  <c r="L1494" i="8" s="1"/>
  <c r="F1494" i="8"/>
  <c r="K1494" i="8" s="1"/>
  <c r="H1474" i="8"/>
  <c r="M1474" i="8" s="1"/>
  <c r="J1474" i="8"/>
  <c r="O1474" i="8" s="1"/>
  <c r="I1474" i="8"/>
  <c r="N1474" i="8" s="1"/>
  <c r="G1474" i="8"/>
  <c r="L1474" i="8" s="1"/>
  <c r="F1474" i="8"/>
  <c r="K1474" i="8" s="1"/>
  <c r="I1452" i="8"/>
  <c r="N1452" i="8" s="1"/>
  <c r="J1452" i="8"/>
  <c r="O1452" i="8" s="1"/>
  <c r="H1452" i="8"/>
  <c r="M1452" i="8" s="1"/>
  <c r="G1452" i="8"/>
  <c r="L1452" i="8" s="1"/>
  <c r="F1452" i="8"/>
  <c r="K1452" i="8" s="1"/>
  <c r="J1435" i="8"/>
  <c r="O1435" i="8" s="1"/>
  <c r="I1435" i="8"/>
  <c r="N1435" i="8" s="1"/>
  <c r="H1435" i="8"/>
  <c r="M1435" i="8" s="1"/>
  <c r="G1435" i="8"/>
  <c r="L1435" i="8" s="1"/>
  <c r="F1435" i="8"/>
  <c r="K1435" i="8" s="1"/>
  <c r="H1415" i="8"/>
  <c r="M1415" i="8" s="1"/>
  <c r="G1415" i="8"/>
  <c r="L1415" i="8" s="1"/>
  <c r="F1415" i="8"/>
  <c r="K1415" i="8" s="1"/>
  <c r="J1415" i="8"/>
  <c r="O1415" i="8" s="1"/>
  <c r="I1415" i="8"/>
  <c r="N1415" i="8" s="1"/>
  <c r="G1395" i="8"/>
  <c r="L1395" i="8" s="1"/>
  <c r="F1395" i="8"/>
  <c r="K1395" i="8" s="1"/>
  <c r="J1395" i="8"/>
  <c r="O1395" i="8" s="1"/>
  <c r="I1395" i="8"/>
  <c r="N1395" i="8" s="1"/>
  <c r="H1395" i="8"/>
  <c r="M1395" i="8" s="1"/>
  <c r="J1375" i="8"/>
  <c r="O1375" i="8" s="1"/>
  <c r="I1375" i="8"/>
  <c r="N1375" i="8" s="1"/>
  <c r="H1375" i="8"/>
  <c r="M1375" i="8" s="1"/>
  <c r="G1375" i="8"/>
  <c r="L1375" i="8" s="1"/>
  <c r="F1375" i="8"/>
  <c r="K1375" i="8" s="1"/>
  <c r="H1356" i="8"/>
  <c r="M1356" i="8" s="1"/>
  <c r="G1356" i="8"/>
  <c r="L1356" i="8" s="1"/>
  <c r="F1356" i="8"/>
  <c r="K1356" i="8" s="1"/>
  <c r="I1356" i="8"/>
  <c r="N1356" i="8" s="1"/>
  <c r="J1356" i="8"/>
  <c r="O1356" i="8" s="1"/>
  <c r="I1335" i="8"/>
  <c r="N1335" i="8" s="1"/>
  <c r="J1335" i="8"/>
  <c r="O1335" i="8" s="1"/>
  <c r="G1335" i="8"/>
  <c r="L1335" i="8" s="1"/>
  <c r="H1335" i="8"/>
  <c r="M1335" i="8" s="1"/>
  <c r="F1335" i="8"/>
  <c r="K1335" i="8" s="1"/>
  <c r="J1315" i="8"/>
  <c r="O1315" i="8" s="1"/>
  <c r="I1315" i="8"/>
  <c r="N1315" i="8" s="1"/>
  <c r="H1315" i="8"/>
  <c r="M1315" i="8" s="1"/>
  <c r="G1315" i="8"/>
  <c r="L1315" i="8" s="1"/>
  <c r="F1315" i="8"/>
  <c r="K1315" i="8" s="1"/>
  <c r="H1293" i="8"/>
  <c r="M1293" i="8" s="1"/>
  <c r="G1293" i="8"/>
  <c r="L1293" i="8" s="1"/>
  <c r="F1293" i="8"/>
  <c r="K1293" i="8" s="1"/>
  <c r="J1293" i="8"/>
  <c r="O1293" i="8" s="1"/>
  <c r="I1293" i="8"/>
  <c r="N1293" i="8" s="1"/>
  <c r="H1274" i="8"/>
  <c r="M1274" i="8" s="1"/>
  <c r="G1274" i="8"/>
  <c r="L1274" i="8" s="1"/>
  <c r="J1274" i="8"/>
  <c r="O1274" i="8" s="1"/>
  <c r="I1274" i="8"/>
  <c r="N1274" i="8" s="1"/>
  <c r="F1274" i="8"/>
  <c r="K1274" i="8" s="1"/>
  <c r="I1255" i="8"/>
  <c r="N1255" i="8" s="1"/>
  <c r="H1255" i="8"/>
  <c r="M1255" i="8" s="1"/>
  <c r="G1255" i="8"/>
  <c r="L1255" i="8" s="1"/>
  <c r="F1255" i="8"/>
  <c r="K1255" i="8" s="1"/>
  <c r="J1255" i="8"/>
  <c r="O1255" i="8" s="1"/>
  <c r="J1235" i="8"/>
  <c r="O1235" i="8" s="1"/>
  <c r="I1235" i="8"/>
  <c r="N1235" i="8" s="1"/>
  <c r="H1235" i="8"/>
  <c r="M1235" i="8" s="1"/>
  <c r="G1235" i="8"/>
  <c r="L1235" i="8" s="1"/>
  <c r="F1235" i="8"/>
  <c r="K1235" i="8" s="1"/>
  <c r="H1212" i="8"/>
  <c r="M1212" i="8" s="1"/>
  <c r="J1212" i="8"/>
  <c r="O1212" i="8" s="1"/>
  <c r="G1212" i="8"/>
  <c r="L1212" i="8" s="1"/>
  <c r="F1212" i="8"/>
  <c r="K1212" i="8" s="1"/>
  <c r="I1212" i="8"/>
  <c r="N1212" i="8" s="1"/>
  <c r="H1194" i="8"/>
  <c r="M1194" i="8" s="1"/>
  <c r="F1194" i="8"/>
  <c r="K1194" i="8" s="1"/>
  <c r="I1194" i="8"/>
  <c r="N1194" i="8" s="1"/>
  <c r="J1194" i="8"/>
  <c r="O1194" i="8" s="1"/>
  <c r="G1194" i="8"/>
  <c r="L1194" i="8" s="1"/>
  <c r="H1172" i="8"/>
  <c r="M1172" i="8" s="1"/>
  <c r="I1172" i="8"/>
  <c r="N1172" i="8" s="1"/>
  <c r="G1172" i="8"/>
  <c r="L1172" i="8" s="1"/>
  <c r="F1172" i="8"/>
  <c r="K1172" i="8" s="1"/>
  <c r="J1172" i="8"/>
  <c r="O1172" i="8" s="1"/>
  <c r="H1152" i="8"/>
  <c r="M1152" i="8" s="1"/>
  <c r="F1152" i="8"/>
  <c r="K1152" i="8" s="1"/>
  <c r="I1152" i="8"/>
  <c r="N1152" i="8" s="1"/>
  <c r="G1152" i="8"/>
  <c r="L1152" i="8" s="1"/>
  <c r="J1152" i="8"/>
  <c r="O1152" i="8" s="1"/>
  <c r="G1135" i="8"/>
  <c r="L1135" i="8" s="1"/>
  <c r="F1135" i="8"/>
  <c r="K1135" i="8" s="1"/>
  <c r="J1135" i="8"/>
  <c r="O1135" i="8" s="1"/>
  <c r="I1135" i="8"/>
  <c r="N1135" i="8" s="1"/>
  <c r="H1135" i="8"/>
  <c r="M1135" i="8" s="1"/>
  <c r="H1112" i="8"/>
  <c r="M1112" i="8" s="1"/>
  <c r="J1112" i="8"/>
  <c r="O1112" i="8" s="1"/>
  <c r="G1112" i="8"/>
  <c r="L1112" i="8" s="1"/>
  <c r="F1112" i="8"/>
  <c r="K1112" i="8" s="1"/>
  <c r="I1112" i="8"/>
  <c r="N1112" i="8" s="1"/>
  <c r="G1095" i="8"/>
  <c r="L1095" i="8" s="1"/>
  <c r="F1095" i="8"/>
  <c r="K1095" i="8" s="1"/>
  <c r="J1095" i="8"/>
  <c r="O1095" i="8" s="1"/>
  <c r="I1095" i="8"/>
  <c r="N1095" i="8" s="1"/>
  <c r="H1095" i="8"/>
  <c r="M1095" i="8" s="1"/>
  <c r="F1074" i="8"/>
  <c r="K1074" i="8" s="1"/>
  <c r="J1074" i="8"/>
  <c r="O1074" i="8" s="1"/>
  <c r="I1074" i="8"/>
  <c r="N1074" i="8" s="1"/>
  <c r="H1074" i="8"/>
  <c r="M1074" i="8" s="1"/>
  <c r="G1074" i="8"/>
  <c r="L1074" i="8" s="1"/>
  <c r="J1053" i="8"/>
  <c r="O1053" i="8" s="1"/>
  <c r="I1053" i="8"/>
  <c r="N1053" i="8" s="1"/>
  <c r="H1053" i="8"/>
  <c r="M1053" i="8" s="1"/>
  <c r="G1053" i="8"/>
  <c r="L1053" i="8" s="1"/>
  <c r="F1053" i="8"/>
  <c r="K1053" i="8" s="1"/>
  <c r="J1034" i="8"/>
  <c r="O1034" i="8" s="1"/>
  <c r="I1034" i="8"/>
  <c r="N1034" i="8" s="1"/>
  <c r="H1034" i="8"/>
  <c r="M1034" i="8" s="1"/>
  <c r="G1034" i="8"/>
  <c r="L1034" i="8" s="1"/>
  <c r="F1034" i="8"/>
  <c r="K1034" i="8" s="1"/>
  <c r="I1014" i="8"/>
  <c r="N1014" i="8" s="1"/>
  <c r="J1014" i="8"/>
  <c r="O1014" i="8" s="1"/>
  <c r="H1014" i="8"/>
  <c r="M1014" i="8" s="1"/>
  <c r="G1014" i="8"/>
  <c r="L1014" i="8" s="1"/>
  <c r="F1014" i="8"/>
  <c r="K1014" i="8" s="1"/>
  <c r="G995" i="8"/>
  <c r="L995" i="8" s="1"/>
  <c r="F995" i="8"/>
  <c r="K995" i="8" s="1"/>
  <c r="J995" i="8"/>
  <c r="O995" i="8" s="1"/>
  <c r="I995" i="8"/>
  <c r="N995" i="8" s="1"/>
  <c r="H995" i="8"/>
  <c r="M995" i="8" s="1"/>
  <c r="H974" i="8"/>
  <c r="M974" i="8" s="1"/>
  <c r="F974" i="8"/>
  <c r="K974" i="8" s="1"/>
  <c r="I974" i="8"/>
  <c r="N974" i="8" s="1"/>
  <c r="J974" i="8"/>
  <c r="O974" i="8" s="1"/>
  <c r="G974" i="8"/>
  <c r="L974" i="8" s="1"/>
  <c r="G955" i="8"/>
  <c r="L955" i="8" s="1"/>
  <c r="F955" i="8"/>
  <c r="K955" i="8" s="1"/>
  <c r="J955" i="8"/>
  <c r="O955" i="8" s="1"/>
  <c r="I955" i="8"/>
  <c r="N955" i="8" s="1"/>
  <c r="H955" i="8"/>
  <c r="M955" i="8" s="1"/>
  <c r="G933" i="8"/>
  <c r="L933" i="8" s="1"/>
  <c r="F933" i="8"/>
  <c r="K933" i="8" s="1"/>
  <c r="J933" i="8"/>
  <c r="O933" i="8" s="1"/>
  <c r="H933" i="8"/>
  <c r="M933" i="8" s="1"/>
  <c r="I933" i="8"/>
  <c r="N933" i="8" s="1"/>
  <c r="J913" i="8"/>
  <c r="O913" i="8" s="1"/>
  <c r="I913" i="8"/>
  <c r="N913" i="8" s="1"/>
  <c r="H913" i="8"/>
  <c r="M913" i="8" s="1"/>
  <c r="G913" i="8"/>
  <c r="L913" i="8" s="1"/>
  <c r="F913" i="8"/>
  <c r="K913" i="8" s="1"/>
  <c r="J895" i="8"/>
  <c r="O895" i="8" s="1"/>
  <c r="I895" i="8"/>
  <c r="N895" i="8" s="1"/>
  <c r="G895" i="8"/>
  <c r="L895" i="8" s="1"/>
  <c r="H895" i="8"/>
  <c r="M895" i="8" s="1"/>
  <c r="F895" i="8"/>
  <c r="K895" i="8" s="1"/>
  <c r="F874" i="8"/>
  <c r="K874" i="8" s="1"/>
  <c r="J874" i="8"/>
  <c r="O874" i="8" s="1"/>
  <c r="I874" i="8"/>
  <c r="N874" i="8" s="1"/>
  <c r="H874" i="8"/>
  <c r="M874" i="8" s="1"/>
  <c r="G874" i="8"/>
  <c r="L874" i="8" s="1"/>
  <c r="J853" i="8"/>
  <c r="O853" i="8" s="1"/>
  <c r="I853" i="8"/>
  <c r="N853" i="8" s="1"/>
  <c r="H853" i="8"/>
  <c r="M853" i="8" s="1"/>
  <c r="G853" i="8"/>
  <c r="L853" i="8" s="1"/>
  <c r="F853" i="8"/>
  <c r="K853" i="8" s="1"/>
  <c r="F834" i="8"/>
  <c r="K834" i="8" s="1"/>
  <c r="H834" i="8"/>
  <c r="M834" i="8" s="1"/>
  <c r="J834" i="8"/>
  <c r="O834" i="8" s="1"/>
  <c r="I834" i="8"/>
  <c r="N834" i="8" s="1"/>
  <c r="G834" i="8"/>
  <c r="L834" i="8" s="1"/>
  <c r="J815" i="8"/>
  <c r="O815" i="8" s="1"/>
  <c r="I815" i="8"/>
  <c r="N815" i="8" s="1"/>
  <c r="H815" i="8"/>
  <c r="M815" i="8" s="1"/>
  <c r="G815" i="8"/>
  <c r="L815" i="8" s="1"/>
  <c r="F815" i="8"/>
  <c r="K815" i="8" s="1"/>
  <c r="H793" i="8"/>
  <c r="M793" i="8" s="1"/>
  <c r="G793" i="8"/>
  <c r="L793" i="8" s="1"/>
  <c r="F793" i="8"/>
  <c r="K793" i="8" s="1"/>
  <c r="J793" i="8"/>
  <c r="O793" i="8" s="1"/>
  <c r="I793" i="8"/>
  <c r="N793" i="8" s="1"/>
  <c r="G774" i="8"/>
  <c r="L774" i="8" s="1"/>
  <c r="I774" i="8"/>
  <c r="N774" i="8" s="1"/>
  <c r="J774" i="8"/>
  <c r="O774" i="8" s="1"/>
  <c r="H774" i="8"/>
  <c r="M774" i="8" s="1"/>
  <c r="F774" i="8"/>
  <c r="K774" i="8" s="1"/>
  <c r="I754" i="8"/>
  <c r="N754" i="8" s="1"/>
  <c r="H754" i="8"/>
  <c r="M754" i="8" s="1"/>
  <c r="G754" i="8"/>
  <c r="L754" i="8" s="1"/>
  <c r="F754" i="8"/>
  <c r="K754" i="8" s="1"/>
  <c r="J754" i="8"/>
  <c r="O754" i="8" s="1"/>
  <c r="J733" i="8"/>
  <c r="O733" i="8" s="1"/>
  <c r="I733" i="8"/>
  <c r="N733" i="8" s="1"/>
  <c r="H733" i="8"/>
  <c r="M733" i="8" s="1"/>
  <c r="G733" i="8"/>
  <c r="L733" i="8" s="1"/>
  <c r="F733" i="8"/>
  <c r="K733" i="8" s="1"/>
  <c r="I714" i="8"/>
  <c r="N714" i="8" s="1"/>
  <c r="J714" i="8"/>
  <c r="O714" i="8" s="1"/>
  <c r="H714" i="8"/>
  <c r="M714" i="8" s="1"/>
  <c r="G714" i="8"/>
  <c r="L714" i="8" s="1"/>
  <c r="F714" i="8"/>
  <c r="K714" i="8" s="1"/>
  <c r="J694" i="8"/>
  <c r="O694" i="8" s="1"/>
  <c r="I694" i="8"/>
  <c r="N694" i="8" s="1"/>
  <c r="G694" i="8"/>
  <c r="L694" i="8" s="1"/>
  <c r="H694" i="8"/>
  <c r="M694" i="8" s="1"/>
  <c r="F694" i="8"/>
  <c r="K694" i="8" s="1"/>
  <c r="F673" i="8"/>
  <c r="K673" i="8" s="1"/>
  <c r="H673" i="8"/>
  <c r="M673" i="8" s="1"/>
  <c r="J673" i="8"/>
  <c r="O673" i="8" s="1"/>
  <c r="I673" i="8"/>
  <c r="N673" i="8" s="1"/>
  <c r="G673" i="8"/>
  <c r="L673" i="8" s="1"/>
  <c r="I653" i="8"/>
  <c r="N653" i="8" s="1"/>
  <c r="H653" i="8"/>
  <c r="M653" i="8" s="1"/>
  <c r="F653" i="8"/>
  <c r="K653" i="8" s="1"/>
  <c r="J653" i="8"/>
  <c r="O653" i="8" s="1"/>
  <c r="G653" i="8"/>
  <c r="L653" i="8" s="1"/>
  <c r="H635" i="8"/>
  <c r="M635" i="8" s="1"/>
  <c r="J635" i="8"/>
  <c r="O635" i="8" s="1"/>
  <c r="I635" i="8"/>
  <c r="N635" i="8" s="1"/>
  <c r="G635" i="8"/>
  <c r="L635" i="8" s="1"/>
  <c r="F635" i="8"/>
  <c r="K635" i="8" s="1"/>
  <c r="J615" i="8"/>
  <c r="O615" i="8" s="1"/>
  <c r="I615" i="8"/>
  <c r="N615" i="8" s="1"/>
  <c r="H615" i="8"/>
  <c r="M615" i="8" s="1"/>
  <c r="G615" i="8"/>
  <c r="L615" i="8" s="1"/>
  <c r="F615" i="8"/>
  <c r="K615" i="8" s="1"/>
  <c r="F596" i="8"/>
  <c r="K596" i="8" s="1"/>
  <c r="J596" i="8"/>
  <c r="O596" i="8" s="1"/>
  <c r="H596" i="8"/>
  <c r="M596" i="8" s="1"/>
  <c r="I596" i="8"/>
  <c r="N596" i="8" s="1"/>
  <c r="G596" i="8"/>
  <c r="L596" i="8" s="1"/>
  <c r="G577" i="8"/>
  <c r="L577" i="8" s="1"/>
  <c r="J577" i="8"/>
  <c r="O577" i="8" s="1"/>
  <c r="I577" i="8"/>
  <c r="N577" i="8" s="1"/>
  <c r="H577" i="8"/>
  <c r="M577" i="8" s="1"/>
  <c r="F577" i="8"/>
  <c r="K577" i="8" s="1"/>
  <c r="H552" i="8"/>
  <c r="M552" i="8" s="1"/>
  <c r="G552" i="8"/>
  <c r="L552" i="8" s="1"/>
  <c r="J552" i="8"/>
  <c r="O552" i="8" s="1"/>
  <c r="I552" i="8"/>
  <c r="N552" i="8" s="1"/>
  <c r="F552" i="8"/>
  <c r="K552" i="8" s="1"/>
  <c r="H532" i="8"/>
  <c r="M532" i="8" s="1"/>
  <c r="F532" i="8"/>
  <c r="K532" i="8" s="1"/>
  <c r="G532" i="8"/>
  <c r="L532" i="8" s="1"/>
  <c r="J532" i="8"/>
  <c r="O532" i="8" s="1"/>
  <c r="I532" i="8"/>
  <c r="N532" i="8" s="1"/>
  <c r="H512" i="8"/>
  <c r="M512" i="8" s="1"/>
  <c r="F512" i="8"/>
  <c r="K512" i="8" s="1"/>
  <c r="G512" i="8"/>
  <c r="L512" i="8" s="1"/>
  <c r="J512" i="8"/>
  <c r="O512" i="8" s="1"/>
  <c r="I512" i="8"/>
  <c r="N512" i="8" s="1"/>
  <c r="I496" i="8"/>
  <c r="N496" i="8" s="1"/>
  <c r="J496" i="8"/>
  <c r="O496" i="8" s="1"/>
  <c r="G496" i="8"/>
  <c r="L496" i="8" s="1"/>
  <c r="F496" i="8"/>
  <c r="K496" i="8" s="1"/>
  <c r="H496" i="8"/>
  <c r="M496" i="8" s="1"/>
  <c r="H474" i="8"/>
  <c r="M474" i="8" s="1"/>
  <c r="J474" i="8"/>
  <c r="O474" i="8" s="1"/>
  <c r="I474" i="8"/>
  <c r="N474" i="8" s="1"/>
  <c r="F474" i="8"/>
  <c r="K474" i="8" s="1"/>
  <c r="G474" i="8"/>
  <c r="L474" i="8" s="1"/>
  <c r="J456" i="8"/>
  <c r="O456" i="8" s="1"/>
  <c r="H456" i="8"/>
  <c r="M456" i="8" s="1"/>
  <c r="I456" i="8"/>
  <c r="N456" i="8" s="1"/>
  <c r="G456" i="8"/>
  <c r="L456" i="8" s="1"/>
  <c r="F456" i="8"/>
  <c r="K456" i="8" s="1"/>
  <c r="H432" i="8"/>
  <c r="M432" i="8" s="1"/>
  <c r="J432" i="8"/>
  <c r="O432" i="8" s="1"/>
  <c r="I432" i="8"/>
  <c r="N432" i="8" s="1"/>
  <c r="G432" i="8"/>
  <c r="L432" i="8" s="1"/>
  <c r="F432" i="8"/>
  <c r="K432" i="8" s="1"/>
  <c r="H415" i="8"/>
  <c r="M415" i="8" s="1"/>
  <c r="F415" i="8"/>
  <c r="K415" i="8" s="1"/>
  <c r="I415" i="8"/>
  <c r="N415" i="8" s="1"/>
  <c r="J415" i="8"/>
  <c r="O415" i="8" s="1"/>
  <c r="G415" i="8"/>
  <c r="L415" i="8" s="1"/>
  <c r="J395" i="8"/>
  <c r="O395" i="8" s="1"/>
  <c r="G395" i="8"/>
  <c r="L395" i="8" s="1"/>
  <c r="F395" i="8"/>
  <c r="K395" i="8" s="1"/>
  <c r="I395" i="8"/>
  <c r="N395" i="8" s="1"/>
  <c r="H395" i="8"/>
  <c r="M395" i="8" s="1"/>
  <c r="I375" i="8"/>
  <c r="N375" i="8" s="1"/>
  <c r="J375" i="8"/>
  <c r="O375" i="8" s="1"/>
  <c r="G375" i="8"/>
  <c r="L375" i="8" s="1"/>
  <c r="H375" i="8"/>
  <c r="M375" i="8" s="1"/>
  <c r="F375" i="8"/>
  <c r="K375" i="8" s="1"/>
  <c r="J354" i="8"/>
  <c r="O354" i="8" s="1"/>
  <c r="I354" i="8"/>
  <c r="N354" i="8" s="1"/>
  <c r="H354" i="8"/>
  <c r="M354" i="8" s="1"/>
  <c r="G354" i="8"/>
  <c r="L354" i="8" s="1"/>
  <c r="F354" i="8"/>
  <c r="K354" i="8" s="1"/>
  <c r="H332" i="8"/>
  <c r="M332" i="8" s="1"/>
  <c r="J332" i="8"/>
  <c r="O332" i="8" s="1"/>
  <c r="I332" i="8"/>
  <c r="N332" i="8" s="1"/>
  <c r="G332" i="8"/>
  <c r="L332" i="8" s="1"/>
  <c r="F332" i="8"/>
  <c r="K332" i="8" s="1"/>
  <c r="G317" i="8"/>
  <c r="L317" i="8" s="1"/>
  <c r="J317" i="8"/>
  <c r="O317" i="8" s="1"/>
  <c r="I317" i="8"/>
  <c r="N317" i="8" s="1"/>
  <c r="H317" i="8"/>
  <c r="M317" i="8" s="1"/>
  <c r="F317" i="8"/>
  <c r="K317" i="8" s="1"/>
  <c r="G295" i="8"/>
  <c r="L295" i="8" s="1"/>
  <c r="J295" i="8"/>
  <c r="O295" i="8" s="1"/>
  <c r="I295" i="8"/>
  <c r="N295" i="8" s="1"/>
  <c r="H295" i="8"/>
  <c r="M295" i="8" s="1"/>
  <c r="F295" i="8"/>
  <c r="K295" i="8" s="1"/>
  <c r="G277" i="8"/>
  <c r="L277" i="8" s="1"/>
  <c r="J277" i="8"/>
  <c r="O277" i="8" s="1"/>
  <c r="I277" i="8"/>
  <c r="N277" i="8" s="1"/>
  <c r="H277" i="8"/>
  <c r="M277" i="8" s="1"/>
  <c r="F277" i="8"/>
  <c r="K277" i="8" s="1"/>
  <c r="J255" i="8"/>
  <c r="O255" i="8" s="1"/>
  <c r="I255" i="8"/>
  <c r="N255" i="8" s="1"/>
  <c r="H255" i="8"/>
  <c r="M255" i="8" s="1"/>
  <c r="G255" i="8"/>
  <c r="L255" i="8" s="1"/>
  <c r="F255" i="8"/>
  <c r="K255" i="8" s="1"/>
  <c r="J236" i="8"/>
  <c r="O236" i="8" s="1"/>
  <c r="H236" i="8"/>
  <c r="M236" i="8" s="1"/>
  <c r="I236" i="8"/>
  <c r="N236" i="8" s="1"/>
  <c r="G236" i="8"/>
  <c r="L236" i="8" s="1"/>
  <c r="F236" i="8"/>
  <c r="K236" i="8" s="1"/>
  <c r="G217" i="8"/>
  <c r="L217" i="8" s="1"/>
  <c r="J217" i="8"/>
  <c r="O217" i="8" s="1"/>
  <c r="I217" i="8"/>
  <c r="N217" i="8" s="1"/>
  <c r="H217" i="8"/>
  <c r="M217" i="8" s="1"/>
  <c r="F217" i="8"/>
  <c r="K217" i="8" s="1"/>
  <c r="J196" i="8"/>
  <c r="O196" i="8" s="1"/>
  <c r="I196" i="8"/>
  <c r="N196" i="8" s="1"/>
  <c r="H196" i="8"/>
  <c r="M196" i="8" s="1"/>
  <c r="G196" i="8"/>
  <c r="L196" i="8" s="1"/>
  <c r="F196" i="8"/>
  <c r="K196" i="8" s="1"/>
  <c r="I174" i="8"/>
  <c r="N174" i="8" s="1"/>
  <c r="H174" i="8"/>
  <c r="M174" i="8" s="1"/>
  <c r="G174" i="8"/>
  <c r="L174" i="8" s="1"/>
  <c r="F174" i="8"/>
  <c r="K174" i="8" s="1"/>
  <c r="J174" i="8"/>
  <c r="O174" i="8" s="1"/>
  <c r="I155" i="8"/>
  <c r="N155" i="8" s="1"/>
  <c r="J155" i="8"/>
  <c r="O155" i="8" s="1"/>
  <c r="F155" i="8"/>
  <c r="K155" i="8" s="1"/>
  <c r="H155" i="8"/>
  <c r="M155" i="8" s="1"/>
  <c r="G155" i="8"/>
  <c r="L155" i="8" s="1"/>
  <c r="J135" i="8"/>
  <c r="O135" i="8" s="1"/>
  <c r="I135" i="8"/>
  <c r="N135" i="8" s="1"/>
  <c r="H135" i="8"/>
  <c r="M135" i="8" s="1"/>
  <c r="G135" i="8"/>
  <c r="L135" i="8" s="1"/>
  <c r="F135" i="8"/>
  <c r="K135" i="8" s="1"/>
  <c r="J118" i="8"/>
  <c r="O118" i="8" s="1"/>
  <c r="I118" i="8"/>
  <c r="N118" i="8" s="1"/>
  <c r="H118" i="8"/>
  <c r="M118" i="8" s="1"/>
  <c r="G118" i="8"/>
  <c r="L118" i="8" s="1"/>
  <c r="F118" i="8"/>
  <c r="K118" i="8" s="1"/>
  <c r="I94" i="8"/>
  <c r="N94" i="8" s="1"/>
  <c r="J94" i="8"/>
  <c r="O94" i="8" s="1"/>
  <c r="H94" i="8"/>
  <c r="M94" i="8" s="1"/>
  <c r="G94" i="8"/>
  <c r="L94" i="8" s="1"/>
  <c r="F94" i="8"/>
  <c r="K94" i="8" s="1"/>
  <c r="I75" i="8"/>
  <c r="N75" i="8" s="1"/>
  <c r="H75" i="8"/>
  <c r="M75" i="8" s="1"/>
  <c r="J75" i="8"/>
  <c r="O75" i="8" s="1"/>
  <c r="G75" i="8"/>
  <c r="L75" i="8" s="1"/>
  <c r="F75" i="8"/>
  <c r="K75" i="8" s="1"/>
  <c r="G54" i="8"/>
  <c r="L54" i="8" s="1"/>
  <c r="F54" i="8"/>
  <c r="K54" i="8" s="1"/>
  <c r="J54" i="8"/>
  <c r="O54" i="8" s="1"/>
  <c r="I54" i="8"/>
  <c r="N54" i="8" s="1"/>
  <c r="H54" i="8"/>
  <c r="M54" i="8" s="1"/>
  <c r="F34" i="8"/>
  <c r="K34" i="8" s="1"/>
  <c r="J34" i="8"/>
  <c r="O34" i="8" s="1"/>
  <c r="I34" i="8"/>
  <c r="N34" i="8" s="1"/>
  <c r="H34" i="8"/>
  <c r="M34" i="8" s="1"/>
  <c r="G34" i="8"/>
  <c r="L34" i="8" s="1"/>
  <c r="H15" i="8"/>
  <c r="M15" i="8" s="1"/>
  <c r="G15" i="8"/>
  <c r="L15" i="8" s="1"/>
  <c r="F15" i="8"/>
  <c r="K15" i="8" s="1"/>
  <c r="J15" i="8"/>
  <c r="O15" i="8" s="1"/>
  <c r="I15" i="8"/>
  <c r="N15" i="8" s="1"/>
  <c r="H2053" i="8"/>
  <c r="M2053" i="8" s="1"/>
  <c r="F2053" i="8"/>
  <c r="K2053" i="8" s="1"/>
  <c r="J2053" i="8"/>
  <c r="O2053" i="8" s="1"/>
  <c r="I2053" i="8"/>
  <c r="N2053" i="8" s="1"/>
  <c r="G2053" i="8"/>
  <c r="L2053" i="8" s="1"/>
  <c r="I2034" i="8"/>
  <c r="N2034" i="8" s="1"/>
  <c r="H2034" i="8"/>
  <c r="M2034" i="8" s="1"/>
  <c r="G2034" i="8"/>
  <c r="L2034" i="8" s="1"/>
  <c r="F2034" i="8"/>
  <c r="K2034" i="8" s="1"/>
  <c r="J2034" i="8"/>
  <c r="O2034" i="8" s="1"/>
  <c r="H2013" i="8"/>
  <c r="M2013" i="8" s="1"/>
  <c r="J2013" i="8"/>
  <c r="O2013" i="8" s="1"/>
  <c r="I2013" i="8"/>
  <c r="N2013" i="8" s="1"/>
  <c r="G2013" i="8"/>
  <c r="L2013" i="8" s="1"/>
  <c r="F2013" i="8"/>
  <c r="K2013" i="8" s="1"/>
  <c r="H1993" i="8"/>
  <c r="M1993" i="8" s="1"/>
  <c r="I1993" i="8"/>
  <c r="N1993" i="8" s="1"/>
  <c r="J1993" i="8"/>
  <c r="O1993" i="8" s="1"/>
  <c r="G1993" i="8"/>
  <c r="L1993" i="8" s="1"/>
  <c r="F1993" i="8"/>
  <c r="K1993" i="8" s="1"/>
  <c r="J1975" i="8"/>
  <c r="O1975" i="8" s="1"/>
  <c r="I1975" i="8"/>
  <c r="N1975" i="8" s="1"/>
  <c r="G1975" i="8"/>
  <c r="L1975" i="8" s="1"/>
  <c r="H1975" i="8"/>
  <c r="M1975" i="8" s="1"/>
  <c r="F1975" i="8"/>
  <c r="K1975" i="8" s="1"/>
  <c r="J1951" i="8"/>
  <c r="O1951" i="8" s="1"/>
  <c r="I1951" i="8"/>
  <c r="N1951" i="8" s="1"/>
  <c r="H1951" i="8"/>
  <c r="M1951" i="8" s="1"/>
  <c r="G1951" i="8"/>
  <c r="L1951" i="8" s="1"/>
  <c r="F1951" i="8"/>
  <c r="K1951" i="8" s="1"/>
  <c r="J1931" i="8"/>
  <c r="O1931" i="8" s="1"/>
  <c r="I1931" i="8"/>
  <c r="N1931" i="8" s="1"/>
  <c r="H1931" i="8"/>
  <c r="M1931" i="8" s="1"/>
  <c r="G1931" i="8"/>
  <c r="L1931" i="8" s="1"/>
  <c r="F1931" i="8"/>
  <c r="K1931" i="8" s="1"/>
  <c r="J1911" i="8"/>
  <c r="O1911" i="8" s="1"/>
  <c r="I1911" i="8"/>
  <c r="N1911" i="8" s="1"/>
  <c r="H1911" i="8"/>
  <c r="M1911" i="8" s="1"/>
  <c r="G1911" i="8"/>
  <c r="L1911" i="8" s="1"/>
  <c r="F1911" i="8"/>
  <c r="K1911" i="8" s="1"/>
  <c r="H1893" i="8"/>
  <c r="M1893" i="8" s="1"/>
  <c r="I1893" i="8"/>
  <c r="N1893" i="8" s="1"/>
  <c r="F1893" i="8"/>
  <c r="K1893" i="8" s="1"/>
  <c r="J1893" i="8"/>
  <c r="O1893" i="8" s="1"/>
  <c r="G1893" i="8"/>
  <c r="L1893" i="8" s="1"/>
  <c r="H1875" i="8"/>
  <c r="M1875" i="8" s="1"/>
  <c r="G1875" i="8"/>
  <c r="L1875" i="8" s="1"/>
  <c r="F1875" i="8"/>
  <c r="K1875" i="8" s="1"/>
  <c r="J1875" i="8"/>
  <c r="O1875" i="8" s="1"/>
  <c r="I1875" i="8"/>
  <c r="N1875" i="8" s="1"/>
  <c r="G1854" i="8"/>
  <c r="L1854" i="8" s="1"/>
  <c r="J1854" i="8"/>
  <c r="O1854" i="8" s="1"/>
  <c r="I1854" i="8"/>
  <c r="N1854" i="8" s="1"/>
  <c r="H1854" i="8"/>
  <c r="M1854" i="8" s="1"/>
  <c r="F1854" i="8"/>
  <c r="K1854" i="8" s="1"/>
  <c r="I1834" i="8"/>
  <c r="N1834" i="8" s="1"/>
  <c r="H1834" i="8"/>
  <c r="M1834" i="8" s="1"/>
  <c r="G1834" i="8"/>
  <c r="L1834" i="8" s="1"/>
  <c r="F1834" i="8"/>
  <c r="K1834" i="8" s="1"/>
  <c r="J1834" i="8"/>
  <c r="O1834" i="8" s="1"/>
  <c r="J1811" i="8"/>
  <c r="O1811" i="8" s="1"/>
  <c r="I1811" i="8"/>
  <c r="N1811" i="8" s="1"/>
  <c r="H1811" i="8"/>
  <c r="M1811" i="8" s="1"/>
  <c r="G1811" i="8"/>
  <c r="L1811" i="8" s="1"/>
  <c r="F1811" i="8"/>
  <c r="K1811" i="8" s="1"/>
  <c r="J1791" i="8"/>
  <c r="O1791" i="8" s="1"/>
  <c r="I1791" i="8"/>
  <c r="N1791" i="8" s="1"/>
  <c r="H1791" i="8"/>
  <c r="M1791" i="8" s="1"/>
  <c r="G1791" i="8"/>
  <c r="L1791" i="8" s="1"/>
  <c r="F1791" i="8"/>
  <c r="K1791" i="8" s="1"/>
  <c r="J1771" i="8"/>
  <c r="O1771" i="8" s="1"/>
  <c r="I1771" i="8"/>
  <c r="N1771" i="8" s="1"/>
  <c r="H1771" i="8"/>
  <c r="M1771" i="8" s="1"/>
  <c r="G1771" i="8"/>
  <c r="L1771" i="8" s="1"/>
  <c r="F1771" i="8"/>
  <c r="K1771" i="8" s="1"/>
  <c r="J1751" i="8"/>
  <c r="O1751" i="8" s="1"/>
  <c r="I1751" i="8"/>
  <c r="N1751" i="8" s="1"/>
  <c r="H1751" i="8"/>
  <c r="M1751" i="8" s="1"/>
  <c r="G1751" i="8"/>
  <c r="L1751" i="8" s="1"/>
  <c r="F1751" i="8"/>
  <c r="K1751" i="8" s="1"/>
  <c r="H1734" i="8"/>
  <c r="M1734" i="8" s="1"/>
  <c r="G1734" i="8"/>
  <c r="L1734" i="8" s="1"/>
  <c r="F1734" i="8"/>
  <c r="K1734" i="8" s="1"/>
  <c r="J1734" i="8"/>
  <c r="O1734" i="8" s="1"/>
  <c r="I1734" i="8"/>
  <c r="N1734" i="8" s="1"/>
  <c r="H1713" i="8"/>
  <c r="M1713" i="8" s="1"/>
  <c r="J1713" i="8"/>
  <c r="O1713" i="8" s="1"/>
  <c r="I1713" i="8"/>
  <c r="N1713" i="8" s="1"/>
  <c r="G1713" i="8"/>
  <c r="L1713" i="8" s="1"/>
  <c r="F1713" i="8"/>
  <c r="K1713" i="8" s="1"/>
  <c r="J1695" i="8"/>
  <c r="O1695" i="8" s="1"/>
  <c r="H1695" i="8"/>
  <c r="M1695" i="8" s="1"/>
  <c r="I1695" i="8"/>
  <c r="N1695" i="8" s="1"/>
  <c r="G1695" i="8"/>
  <c r="L1695" i="8" s="1"/>
  <c r="F1695" i="8"/>
  <c r="K1695" i="8" s="1"/>
  <c r="H1673" i="8"/>
  <c r="M1673" i="8" s="1"/>
  <c r="J1673" i="8"/>
  <c r="O1673" i="8" s="1"/>
  <c r="G1673" i="8"/>
  <c r="L1673" i="8" s="1"/>
  <c r="I1673" i="8"/>
  <c r="N1673" i="8" s="1"/>
  <c r="F1673" i="8"/>
  <c r="K1673" i="8" s="1"/>
  <c r="F1651" i="8"/>
  <c r="K1651" i="8" s="1"/>
  <c r="J1651" i="8"/>
  <c r="O1651" i="8" s="1"/>
  <c r="I1651" i="8"/>
  <c r="N1651" i="8" s="1"/>
  <c r="H1651" i="8"/>
  <c r="M1651" i="8" s="1"/>
  <c r="G1651" i="8"/>
  <c r="L1651" i="8" s="1"/>
  <c r="J1634" i="8"/>
  <c r="O1634" i="8" s="1"/>
  <c r="I1634" i="8"/>
  <c r="N1634" i="8" s="1"/>
  <c r="H1634" i="8"/>
  <c r="M1634" i="8" s="1"/>
  <c r="G1634" i="8"/>
  <c r="L1634" i="8" s="1"/>
  <c r="F1634" i="8"/>
  <c r="K1634" i="8" s="1"/>
  <c r="F1614" i="8"/>
  <c r="K1614" i="8" s="1"/>
  <c r="J1614" i="8"/>
  <c r="O1614" i="8" s="1"/>
  <c r="I1614" i="8"/>
  <c r="N1614" i="8" s="1"/>
  <c r="G1614" i="8"/>
  <c r="L1614" i="8" s="1"/>
  <c r="H1614" i="8"/>
  <c r="M1614" i="8" s="1"/>
  <c r="F1591" i="8"/>
  <c r="K1591" i="8" s="1"/>
  <c r="I1591" i="8"/>
  <c r="N1591" i="8" s="1"/>
  <c r="J1591" i="8"/>
  <c r="O1591" i="8" s="1"/>
  <c r="H1591" i="8"/>
  <c r="M1591" i="8" s="1"/>
  <c r="G1591" i="8"/>
  <c r="L1591" i="8" s="1"/>
  <c r="H1573" i="8"/>
  <c r="M1573" i="8" s="1"/>
  <c r="G1573" i="8"/>
  <c r="L1573" i="8" s="1"/>
  <c r="F1573" i="8"/>
  <c r="K1573" i="8" s="1"/>
  <c r="I1573" i="8"/>
  <c r="N1573" i="8" s="1"/>
  <c r="J1573" i="8"/>
  <c r="O1573" i="8" s="1"/>
  <c r="G1554" i="8"/>
  <c r="L1554" i="8" s="1"/>
  <c r="F1554" i="8"/>
  <c r="K1554" i="8" s="1"/>
  <c r="I1554" i="8"/>
  <c r="N1554" i="8" s="1"/>
  <c r="J1554" i="8"/>
  <c r="O1554" i="8" s="1"/>
  <c r="H1554" i="8"/>
  <c r="M1554" i="8" s="1"/>
  <c r="I1532" i="8"/>
  <c r="N1532" i="8" s="1"/>
  <c r="J1532" i="8"/>
  <c r="O1532" i="8" s="1"/>
  <c r="H1532" i="8"/>
  <c r="M1532" i="8" s="1"/>
  <c r="G1532" i="8"/>
  <c r="L1532" i="8" s="1"/>
  <c r="F1532" i="8"/>
  <c r="K1532" i="8" s="1"/>
  <c r="F1514" i="8"/>
  <c r="K1514" i="8" s="1"/>
  <c r="J1514" i="8"/>
  <c r="O1514" i="8" s="1"/>
  <c r="I1514" i="8"/>
  <c r="N1514" i="8" s="1"/>
  <c r="H1514" i="8"/>
  <c r="M1514" i="8" s="1"/>
  <c r="G1514" i="8"/>
  <c r="L1514" i="8" s="1"/>
  <c r="F1491" i="8"/>
  <c r="K1491" i="8" s="1"/>
  <c r="I1491" i="8"/>
  <c r="N1491" i="8" s="1"/>
  <c r="G1491" i="8"/>
  <c r="L1491" i="8" s="1"/>
  <c r="J1491" i="8"/>
  <c r="O1491" i="8" s="1"/>
  <c r="H1491" i="8"/>
  <c r="M1491" i="8" s="1"/>
  <c r="H1473" i="8"/>
  <c r="M1473" i="8" s="1"/>
  <c r="J1473" i="8"/>
  <c r="O1473" i="8" s="1"/>
  <c r="I1473" i="8"/>
  <c r="N1473" i="8" s="1"/>
  <c r="G1473" i="8"/>
  <c r="L1473" i="8" s="1"/>
  <c r="F1473" i="8"/>
  <c r="K1473" i="8" s="1"/>
  <c r="I1455" i="8"/>
  <c r="N1455" i="8" s="1"/>
  <c r="H1455" i="8"/>
  <c r="M1455" i="8" s="1"/>
  <c r="G1455" i="8"/>
  <c r="L1455" i="8" s="1"/>
  <c r="F1455" i="8"/>
  <c r="K1455" i="8" s="1"/>
  <c r="J1455" i="8"/>
  <c r="O1455" i="8" s="1"/>
  <c r="F1431" i="8"/>
  <c r="K1431" i="8" s="1"/>
  <c r="G1431" i="8"/>
  <c r="L1431" i="8" s="1"/>
  <c r="I1431" i="8"/>
  <c r="N1431" i="8" s="1"/>
  <c r="J1431" i="8"/>
  <c r="O1431" i="8" s="1"/>
  <c r="H1431" i="8"/>
  <c r="M1431" i="8" s="1"/>
  <c r="F1411" i="8"/>
  <c r="K1411" i="8" s="1"/>
  <c r="G1411" i="8"/>
  <c r="L1411" i="8" s="1"/>
  <c r="I1411" i="8"/>
  <c r="N1411" i="8" s="1"/>
  <c r="J1411" i="8"/>
  <c r="O1411" i="8" s="1"/>
  <c r="H1411" i="8"/>
  <c r="M1411" i="8" s="1"/>
  <c r="F1391" i="8"/>
  <c r="K1391" i="8" s="1"/>
  <c r="I1391" i="8"/>
  <c r="N1391" i="8" s="1"/>
  <c r="H1391" i="8"/>
  <c r="M1391" i="8" s="1"/>
  <c r="G1391" i="8"/>
  <c r="L1391" i="8" s="1"/>
  <c r="J1391" i="8"/>
  <c r="O1391" i="8" s="1"/>
  <c r="F1371" i="8"/>
  <c r="K1371" i="8" s="1"/>
  <c r="J1371" i="8"/>
  <c r="O1371" i="8" s="1"/>
  <c r="I1371" i="8"/>
  <c r="N1371" i="8" s="1"/>
  <c r="H1371" i="8"/>
  <c r="M1371" i="8" s="1"/>
  <c r="G1371" i="8"/>
  <c r="L1371" i="8" s="1"/>
  <c r="F1351" i="8"/>
  <c r="K1351" i="8" s="1"/>
  <c r="J1351" i="8"/>
  <c r="O1351" i="8" s="1"/>
  <c r="I1351" i="8"/>
  <c r="N1351" i="8" s="1"/>
  <c r="H1351" i="8"/>
  <c r="M1351" i="8" s="1"/>
  <c r="G1351" i="8"/>
  <c r="L1351" i="8" s="1"/>
  <c r="J1334" i="8"/>
  <c r="O1334" i="8" s="1"/>
  <c r="H1334" i="8"/>
  <c r="M1334" i="8" s="1"/>
  <c r="G1334" i="8"/>
  <c r="L1334" i="8" s="1"/>
  <c r="F1334" i="8"/>
  <c r="K1334" i="8" s="1"/>
  <c r="I1334" i="8"/>
  <c r="N1334" i="8" s="1"/>
  <c r="H1310" i="8"/>
  <c r="M1310" i="8" s="1"/>
  <c r="G1310" i="8"/>
  <c r="L1310" i="8" s="1"/>
  <c r="F1310" i="8"/>
  <c r="K1310" i="8" s="1"/>
  <c r="J1310" i="8"/>
  <c r="O1310" i="8" s="1"/>
  <c r="I1310" i="8"/>
  <c r="N1310" i="8" s="1"/>
  <c r="G1295" i="8"/>
  <c r="L1295" i="8" s="1"/>
  <c r="H1295" i="8"/>
  <c r="M1295" i="8" s="1"/>
  <c r="J1295" i="8"/>
  <c r="O1295" i="8" s="1"/>
  <c r="I1295" i="8"/>
  <c r="N1295" i="8" s="1"/>
  <c r="F1295" i="8"/>
  <c r="K1295" i="8" s="1"/>
  <c r="J1275" i="8"/>
  <c r="O1275" i="8" s="1"/>
  <c r="I1275" i="8"/>
  <c r="N1275" i="8" s="1"/>
  <c r="H1275" i="8"/>
  <c r="M1275" i="8" s="1"/>
  <c r="G1275" i="8"/>
  <c r="L1275" i="8" s="1"/>
  <c r="F1275" i="8"/>
  <c r="K1275" i="8" s="1"/>
  <c r="F1251" i="8"/>
  <c r="K1251" i="8" s="1"/>
  <c r="J1251" i="8"/>
  <c r="O1251" i="8" s="1"/>
  <c r="I1251" i="8"/>
  <c r="N1251" i="8" s="1"/>
  <c r="H1251" i="8"/>
  <c r="M1251" i="8" s="1"/>
  <c r="G1251" i="8"/>
  <c r="L1251" i="8" s="1"/>
  <c r="J1234" i="8"/>
  <c r="O1234" i="8" s="1"/>
  <c r="I1234" i="8"/>
  <c r="N1234" i="8" s="1"/>
  <c r="H1234" i="8"/>
  <c r="M1234" i="8" s="1"/>
  <c r="G1234" i="8"/>
  <c r="L1234" i="8" s="1"/>
  <c r="F1234" i="8"/>
  <c r="K1234" i="8" s="1"/>
  <c r="I1214" i="8"/>
  <c r="N1214" i="8" s="1"/>
  <c r="J1214" i="8"/>
  <c r="O1214" i="8" s="1"/>
  <c r="H1214" i="8"/>
  <c r="M1214" i="8" s="1"/>
  <c r="G1214" i="8"/>
  <c r="L1214" i="8" s="1"/>
  <c r="F1214" i="8"/>
  <c r="K1214" i="8" s="1"/>
  <c r="G1195" i="8"/>
  <c r="L1195" i="8" s="1"/>
  <c r="F1195" i="8"/>
  <c r="K1195" i="8" s="1"/>
  <c r="J1195" i="8"/>
  <c r="O1195" i="8" s="1"/>
  <c r="I1195" i="8"/>
  <c r="N1195" i="8" s="1"/>
  <c r="H1195" i="8"/>
  <c r="M1195" i="8" s="1"/>
  <c r="J1174" i="8"/>
  <c r="O1174" i="8" s="1"/>
  <c r="I1174" i="8"/>
  <c r="N1174" i="8" s="1"/>
  <c r="H1174" i="8"/>
  <c r="M1174" i="8" s="1"/>
  <c r="G1174" i="8"/>
  <c r="L1174" i="8" s="1"/>
  <c r="F1174" i="8"/>
  <c r="K1174" i="8" s="1"/>
  <c r="J1153" i="8"/>
  <c r="O1153" i="8" s="1"/>
  <c r="G1153" i="8"/>
  <c r="L1153" i="8" s="1"/>
  <c r="F1153" i="8"/>
  <c r="K1153" i="8" s="1"/>
  <c r="I1153" i="8"/>
  <c r="N1153" i="8" s="1"/>
  <c r="H1153" i="8"/>
  <c r="M1153" i="8" s="1"/>
  <c r="H1132" i="8"/>
  <c r="M1132" i="8" s="1"/>
  <c r="J1132" i="8"/>
  <c r="O1132" i="8" s="1"/>
  <c r="I1132" i="8"/>
  <c r="N1132" i="8" s="1"/>
  <c r="G1132" i="8"/>
  <c r="L1132" i="8" s="1"/>
  <c r="F1132" i="8"/>
  <c r="K1132" i="8" s="1"/>
  <c r="I1114" i="8"/>
  <c r="N1114" i="8" s="1"/>
  <c r="F1114" i="8"/>
  <c r="K1114" i="8" s="1"/>
  <c r="H1114" i="8"/>
  <c r="M1114" i="8" s="1"/>
  <c r="J1114" i="8"/>
  <c r="O1114" i="8" s="1"/>
  <c r="G1114" i="8"/>
  <c r="L1114" i="8" s="1"/>
  <c r="I1094" i="8"/>
  <c r="N1094" i="8" s="1"/>
  <c r="J1094" i="8"/>
  <c r="O1094" i="8" s="1"/>
  <c r="H1094" i="8"/>
  <c r="M1094" i="8" s="1"/>
  <c r="G1094" i="8"/>
  <c r="L1094" i="8" s="1"/>
  <c r="F1094" i="8"/>
  <c r="K1094" i="8" s="1"/>
  <c r="J1073" i="8"/>
  <c r="O1073" i="8" s="1"/>
  <c r="I1073" i="8"/>
  <c r="N1073" i="8" s="1"/>
  <c r="H1073" i="8"/>
  <c r="M1073" i="8" s="1"/>
  <c r="F1073" i="8"/>
  <c r="K1073" i="8" s="1"/>
  <c r="G1073" i="8"/>
  <c r="L1073" i="8" s="1"/>
  <c r="H1054" i="8"/>
  <c r="M1054" i="8" s="1"/>
  <c r="G1054" i="8"/>
  <c r="L1054" i="8" s="1"/>
  <c r="F1054" i="8"/>
  <c r="K1054" i="8" s="1"/>
  <c r="J1054" i="8"/>
  <c r="O1054" i="8" s="1"/>
  <c r="I1054" i="8"/>
  <c r="N1054" i="8" s="1"/>
  <c r="F1033" i="8"/>
  <c r="K1033" i="8" s="1"/>
  <c r="J1033" i="8"/>
  <c r="O1033" i="8" s="1"/>
  <c r="I1033" i="8"/>
  <c r="N1033" i="8" s="1"/>
  <c r="H1033" i="8"/>
  <c r="M1033" i="8" s="1"/>
  <c r="G1033" i="8"/>
  <c r="L1033" i="8" s="1"/>
  <c r="I1013" i="8"/>
  <c r="N1013" i="8" s="1"/>
  <c r="G1013" i="8"/>
  <c r="L1013" i="8" s="1"/>
  <c r="J1013" i="8"/>
  <c r="O1013" i="8" s="1"/>
  <c r="H1013" i="8"/>
  <c r="M1013" i="8" s="1"/>
  <c r="F1013" i="8"/>
  <c r="K1013" i="8" s="1"/>
  <c r="F994" i="8"/>
  <c r="K994" i="8" s="1"/>
  <c r="J994" i="8"/>
  <c r="O994" i="8" s="1"/>
  <c r="I994" i="8"/>
  <c r="N994" i="8" s="1"/>
  <c r="H994" i="8"/>
  <c r="M994" i="8" s="1"/>
  <c r="G994" i="8"/>
  <c r="L994" i="8" s="1"/>
  <c r="J973" i="8"/>
  <c r="O973" i="8" s="1"/>
  <c r="I973" i="8"/>
  <c r="N973" i="8" s="1"/>
  <c r="H973" i="8"/>
  <c r="M973" i="8" s="1"/>
  <c r="F973" i="8"/>
  <c r="K973" i="8" s="1"/>
  <c r="G973" i="8"/>
  <c r="L973" i="8" s="1"/>
  <c r="I951" i="8"/>
  <c r="N951" i="8" s="1"/>
  <c r="J951" i="8"/>
  <c r="O951" i="8" s="1"/>
  <c r="H951" i="8"/>
  <c r="M951" i="8" s="1"/>
  <c r="G951" i="8"/>
  <c r="L951" i="8" s="1"/>
  <c r="F951" i="8"/>
  <c r="K951" i="8" s="1"/>
  <c r="I934" i="8"/>
  <c r="N934" i="8" s="1"/>
  <c r="H934" i="8"/>
  <c r="M934" i="8" s="1"/>
  <c r="G934" i="8"/>
  <c r="L934" i="8" s="1"/>
  <c r="F934" i="8"/>
  <c r="K934" i="8" s="1"/>
  <c r="J934" i="8"/>
  <c r="O934" i="8" s="1"/>
  <c r="H912" i="8"/>
  <c r="M912" i="8" s="1"/>
  <c r="G912" i="8"/>
  <c r="L912" i="8" s="1"/>
  <c r="I912" i="8"/>
  <c r="N912" i="8" s="1"/>
  <c r="J912" i="8"/>
  <c r="O912" i="8" s="1"/>
  <c r="F912" i="8"/>
  <c r="K912" i="8" s="1"/>
  <c r="J894" i="8"/>
  <c r="O894" i="8" s="1"/>
  <c r="I894" i="8"/>
  <c r="N894" i="8" s="1"/>
  <c r="H894" i="8"/>
  <c r="M894" i="8" s="1"/>
  <c r="G894" i="8"/>
  <c r="L894" i="8" s="1"/>
  <c r="F894" i="8"/>
  <c r="K894" i="8" s="1"/>
  <c r="J873" i="8"/>
  <c r="O873" i="8" s="1"/>
  <c r="I873" i="8"/>
  <c r="N873" i="8" s="1"/>
  <c r="H873" i="8"/>
  <c r="M873" i="8" s="1"/>
  <c r="G873" i="8"/>
  <c r="L873" i="8" s="1"/>
  <c r="F873" i="8"/>
  <c r="K873" i="8" s="1"/>
  <c r="H852" i="8"/>
  <c r="M852" i="8" s="1"/>
  <c r="F852" i="8"/>
  <c r="K852" i="8" s="1"/>
  <c r="J852" i="8"/>
  <c r="O852" i="8" s="1"/>
  <c r="I852" i="8"/>
  <c r="N852" i="8" s="1"/>
  <c r="G852" i="8"/>
  <c r="L852" i="8" s="1"/>
  <c r="H832" i="8"/>
  <c r="M832" i="8" s="1"/>
  <c r="G832" i="8"/>
  <c r="L832" i="8" s="1"/>
  <c r="F832" i="8"/>
  <c r="K832" i="8" s="1"/>
  <c r="J832" i="8"/>
  <c r="O832" i="8" s="1"/>
  <c r="I832" i="8"/>
  <c r="N832" i="8" s="1"/>
  <c r="J813" i="8"/>
  <c r="O813" i="8" s="1"/>
  <c r="I813" i="8"/>
  <c r="N813" i="8" s="1"/>
  <c r="H813" i="8"/>
  <c r="M813" i="8" s="1"/>
  <c r="G813" i="8"/>
  <c r="L813" i="8" s="1"/>
  <c r="F813" i="8"/>
  <c r="K813" i="8" s="1"/>
  <c r="H796" i="8"/>
  <c r="M796" i="8" s="1"/>
  <c r="J796" i="8"/>
  <c r="O796" i="8" s="1"/>
  <c r="I796" i="8"/>
  <c r="N796" i="8" s="1"/>
  <c r="F796" i="8"/>
  <c r="K796" i="8" s="1"/>
  <c r="G796" i="8"/>
  <c r="L796" i="8" s="1"/>
  <c r="F773" i="8"/>
  <c r="K773" i="8" s="1"/>
  <c r="J773" i="8"/>
  <c r="O773" i="8" s="1"/>
  <c r="I773" i="8"/>
  <c r="N773" i="8" s="1"/>
  <c r="H773" i="8"/>
  <c r="M773" i="8" s="1"/>
  <c r="G773" i="8"/>
  <c r="L773" i="8" s="1"/>
  <c r="G753" i="8"/>
  <c r="L753" i="8" s="1"/>
  <c r="F753" i="8"/>
  <c r="K753" i="8" s="1"/>
  <c r="J753" i="8"/>
  <c r="O753" i="8" s="1"/>
  <c r="I753" i="8"/>
  <c r="N753" i="8" s="1"/>
  <c r="H753" i="8"/>
  <c r="M753" i="8" s="1"/>
  <c r="H732" i="8"/>
  <c r="M732" i="8" s="1"/>
  <c r="I732" i="8"/>
  <c r="N732" i="8" s="1"/>
  <c r="G732" i="8"/>
  <c r="L732" i="8" s="1"/>
  <c r="F732" i="8"/>
  <c r="K732" i="8" s="1"/>
  <c r="J732" i="8"/>
  <c r="O732" i="8" s="1"/>
  <c r="H712" i="8"/>
  <c r="M712" i="8" s="1"/>
  <c r="I712" i="8"/>
  <c r="N712" i="8" s="1"/>
  <c r="J712" i="8"/>
  <c r="O712" i="8" s="1"/>
  <c r="G712" i="8"/>
  <c r="L712" i="8" s="1"/>
  <c r="F712" i="8"/>
  <c r="K712" i="8" s="1"/>
  <c r="J693" i="8"/>
  <c r="O693" i="8" s="1"/>
  <c r="F693" i="8"/>
  <c r="K693" i="8" s="1"/>
  <c r="I693" i="8"/>
  <c r="N693" i="8" s="1"/>
  <c r="H693" i="8"/>
  <c r="M693" i="8" s="1"/>
  <c r="G693" i="8"/>
  <c r="L693" i="8" s="1"/>
  <c r="J674" i="8"/>
  <c r="O674" i="8" s="1"/>
  <c r="I674" i="8"/>
  <c r="N674" i="8" s="1"/>
  <c r="H674" i="8"/>
  <c r="M674" i="8" s="1"/>
  <c r="G674" i="8"/>
  <c r="L674" i="8" s="1"/>
  <c r="F674" i="8"/>
  <c r="K674" i="8" s="1"/>
  <c r="G654" i="8"/>
  <c r="L654" i="8" s="1"/>
  <c r="I654" i="8"/>
  <c r="N654" i="8" s="1"/>
  <c r="J654" i="8"/>
  <c r="O654" i="8" s="1"/>
  <c r="H654" i="8"/>
  <c r="M654" i="8" s="1"/>
  <c r="F654" i="8"/>
  <c r="K654" i="8" s="1"/>
  <c r="J634" i="8"/>
  <c r="O634" i="8" s="1"/>
  <c r="I634" i="8"/>
  <c r="N634" i="8" s="1"/>
  <c r="H634" i="8"/>
  <c r="M634" i="8" s="1"/>
  <c r="G634" i="8"/>
  <c r="L634" i="8" s="1"/>
  <c r="F634" i="8"/>
  <c r="K634" i="8" s="1"/>
  <c r="H612" i="8"/>
  <c r="M612" i="8" s="1"/>
  <c r="J612" i="8"/>
  <c r="O612" i="8" s="1"/>
  <c r="I612" i="8"/>
  <c r="N612" i="8" s="1"/>
  <c r="G612" i="8"/>
  <c r="L612" i="8" s="1"/>
  <c r="F612" i="8"/>
  <c r="K612" i="8" s="1"/>
  <c r="I593" i="8"/>
  <c r="N593" i="8" s="1"/>
  <c r="H593" i="8"/>
  <c r="M593" i="8" s="1"/>
  <c r="G593" i="8"/>
  <c r="L593" i="8" s="1"/>
  <c r="F593" i="8"/>
  <c r="K593" i="8" s="1"/>
  <c r="J593" i="8"/>
  <c r="O593" i="8" s="1"/>
  <c r="F570" i="8"/>
  <c r="K570" i="8" s="1"/>
  <c r="J570" i="8"/>
  <c r="O570" i="8" s="1"/>
  <c r="I570" i="8"/>
  <c r="N570" i="8" s="1"/>
  <c r="H570" i="8"/>
  <c r="M570" i="8" s="1"/>
  <c r="G570" i="8"/>
  <c r="L570" i="8" s="1"/>
  <c r="J553" i="8"/>
  <c r="O553" i="8" s="1"/>
  <c r="I553" i="8"/>
  <c r="N553" i="8" s="1"/>
  <c r="H553" i="8"/>
  <c r="M553" i="8" s="1"/>
  <c r="G553" i="8"/>
  <c r="L553" i="8" s="1"/>
  <c r="F553" i="8"/>
  <c r="K553" i="8" s="1"/>
  <c r="G534" i="8"/>
  <c r="L534" i="8" s="1"/>
  <c r="F534" i="8"/>
  <c r="K534" i="8" s="1"/>
  <c r="J534" i="8"/>
  <c r="O534" i="8" s="1"/>
  <c r="I534" i="8"/>
  <c r="N534" i="8" s="1"/>
  <c r="H534" i="8"/>
  <c r="M534" i="8" s="1"/>
  <c r="F510" i="8"/>
  <c r="K510" i="8" s="1"/>
  <c r="G510" i="8"/>
  <c r="L510" i="8" s="1"/>
  <c r="J510" i="8"/>
  <c r="O510" i="8" s="1"/>
  <c r="H510" i="8"/>
  <c r="M510" i="8" s="1"/>
  <c r="I510" i="8"/>
  <c r="N510" i="8" s="1"/>
  <c r="J493" i="8"/>
  <c r="O493" i="8" s="1"/>
  <c r="I493" i="8"/>
  <c r="N493" i="8" s="1"/>
  <c r="H493" i="8"/>
  <c r="M493" i="8" s="1"/>
  <c r="F493" i="8"/>
  <c r="K493" i="8" s="1"/>
  <c r="G493" i="8"/>
  <c r="L493" i="8" s="1"/>
  <c r="F475" i="8"/>
  <c r="K475" i="8" s="1"/>
  <c r="J475" i="8"/>
  <c r="O475" i="8" s="1"/>
  <c r="I475" i="8"/>
  <c r="N475" i="8" s="1"/>
  <c r="H475" i="8"/>
  <c r="M475" i="8" s="1"/>
  <c r="G475" i="8"/>
  <c r="L475" i="8" s="1"/>
  <c r="J453" i="8"/>
  <c r="O453" i="8" s="1"/>
  <c r="I453" i="8"/>
  <c r="N453" i="8" s="1"/>
  <c r="H453" i="8"/>
  <c r="M453" i="8" s="1"/>
  <c r="G453" i="8"/>
  <c r="L453" i="8" s="1"/>
  <c r="F453" i="8"/>
  <c r="K453" i="8" s="1"/>
  <c r="F435" i="8"/>
  <c r="K435" i="8" s="1"/>
  <c r="J435" i="8"/>
  <c r="O435" i="8" s="1"/>
  <c r="I435" i="8"/>
  <c r="N435" i="8" s="1"/>
  <c r="H435" i="8"/>
  <c r="M435" i="8" s="1"/>
  <c r="G435" i="8"/>
  <c r="L435" i="8" s="1"/>
  <c r="I411" i="8"/>
  <c r="N411" i="8" s="1"/>
  <c r="G411" i="8"/>
  <c r="L411" i="8" s="1"/>
  <c r="F411" i="8"/>
  <c r="K411" i="8" s="1"/>
  <c r="J411" i="8"/>
  <c r="O411" i="8" s="1"/>
  <c r="H411" i="8"/>
  <c r="M411" i="8" s="1"/>
  <c r="J394" i="8"/>
  <c r="O394" i="8" s="1"/>
  <c r="I394" i="8"/>
  <c r="N394" i="8" s="1"/>
  <c r="H394" i="8"/>
  <c r="M394" i="8" s="1"/>
  <c r="G394" i="8"/>
  <c r="L394" i="8" s="1"/>
  <c r="F394" i="8"/>
  <c r="K394" i="8" s="1"/>
  <c r="J374" i="8"/>
  <c r="O374" i="8" s="1"/>
  <c r="I374" i="8"/>
  <c r="N374" i="8" s="1"/>
  <c r="H374" i="8"/>
  <c r="M374" i="8" s="1"/>
  <c r="G374" i="8"/>
  <c r="L374" i="8" s="1"/>
  <c r="F374" i="8"/>
  <c r="K374" i="8" s="1"/>
  <c r="H352" i="8"/>
  <c r="M352" i="8" s="1"/>
  <c r="G352" i="8"/>
  <c r="L352" i="8" s="1"/>
  <c r="J352" i="8"/>
  <c r="O352" i="8" s="1"/>
  <c r="I352" i="8"/>
  <c r="N352" i="8" s="1"/>
  <c r="F352" i="8"/>
  <c r="K352" i="8" s="1"/>
  <c r="F335" i="8"/>
  <c r="K335" i="8" s="1"/>
  <c r="H335" i="8"/>
  <c r="M335" i="8" s="1"/>
  <c r="G335" i="8"/>
  <c r="L335" i="8" s="1"/>
  <c r="J335" i="8"/>
  <c r="O335" i="8" s="1"/>
  <c r="I335" i="8"/>
  <c r="N335" i="8" s="1"/>
  <c r="I313" i="8"/>
  <c r="N313" i="8" s="1"/>
  <c r="F313" i="8"/>
  <c r="K313" i="8" s="1"/>
  <c r="J313" i="8"/>
  <c r="O313" i="8" s="1"/>
  <c r="H313" i="8"/>
  <c r="M313" i="8" s="1"/>
  <c r="G313" i="8"/>
  <c r="L313" i="8" s="1"/>
  <c r="H293" i="8"/>
  <c r="M293" i="8" s="1"/>
  <c r="G293" i="8"/>
  <c r="L293" i="8" s="1"/>
  <c r="F293" i="8"/>
  <c r="K293" i="8" s="1"/>
  <c r="J293" i="8"/>
  <c r="O293" i="8" s="1"/>
  <c r="I293" i="8"/>
  <c r="N293" i="8" s="1"/>
  <c r="J273" i="8"/>
  <c r="O273" i="8" s="1"/>
  <c r="I273" i="8"/>
  <c r="N273" i="8" s="1"/>
  <c r="H273" i="8"/>
  <c r="M273" i="8" s="1"/>
  <c r="F273" i="8"/>
  <c r="K273" i="8" s="1"/>
  <c r="G273" i="8"/>
  <c r="L273" i="8" s="1"/>
  <c r="I253" i="8"/>
  <c r="N253" i="8" s="1"/>
  <c r="J253" i="8"/>
  <c r="O253" i="8" s="1"/>
  <c r="F253" i="8"/>
  <c r="K253" i="8" s="1"/>
  <c r="H253" i="8"/>
  <c r="M253" i="8" s="1"/>
  <c r="G253" i="8"/>
  <c r="L253" i="8" s="1"/>
  <c r="H235" i="8"/>
  <c r="M235" i="8" s="1"/>
  <c r="G235" i="8"/>
  <c r="L235" i="8" s="1"/>
  <c r="J235" i="8"/>
  <c r="O235" i="8" s="1"/>
  <c r="I235" i="8"/>
  <c r="N235" i="8" s="1"/>
  <c r="F235" i="8"/>
  <c r="K235" i="8" s="1"/>
  <c r="J213" i="8"/>
  <c r="O213" i="8" s="1"/>
  <c r="I213" i="8"/>
  <c r="N213" i="8" s="1"/>
  <c r="H213" i="8"/>
  <c r="M213" i="8" s="1"/>
  <c r="G213" i="8"/>
  <c r="L213" i="8" s="1"/>
  <c r="F213" i="8"/>
  <c r="K213" i="8" s="1"/>
  <c r="H195" i="8"/>
  <c r="M195" i="8" s="1"/>
  <c r="G195" i="8"/>
  <c r="L195" i="8" s="1"/>
  <c r="F195" i="8"/>
  <c r="K195" i="8" s="1"/>
  <c r="J195" i="8"/>
  <c r="O195" i="8" s="1"/>
  <c r="I195" i="8"/>
  <c r="N195" i="8" s="1"/>
  <c r="J173" i="8"/>
  <c r="O173" i="8" s="1"/>
  <c r="I173" i="8"/>
  <c r="N173" i="8" s="1"/>
  <c r="H173" i="8"/>
  <c r="M173" i="8" s="1"/>
  <c r="G173" i="8"/>
  <c r="L173" i="8" s="1"/>
  <c r="F173" i="8"/>
  <c r="K173" i="8" s="1"/>
  <c r="F154" i="8"/>
  <c r="K154" i="8" s="1"/>
  <c r="J154" i="8"/>
  <c r="O154" i="8" s="1"/>
  <c r="G154" i="8"/>
  <c r="L154" i="8" s="1"/>
  <c r="I154" i="8"/>
  <c r="N154" i="8" s="1"/>
  <c r="H154" i="8"/>
  <c r="M154" i="8" s="1"/>
  <c r="F133" i="8"/>
  <c r="K133" i="8" s="1"/>
  <c r="I133" i="8"/>
  <c r="N133" i="8" s="1"/>
  <c r="H133" i="8"/>
  <c r="M133" i="8" s="1"/>
  <c r="G133" i="8"/>
  <c r="L133" i="8" s="1"/>
  <c r="J133" i="8"/>
  <c r="O133" i="8" s="1"/>
  <c r="I113" i="8"/>
  <c r="N113" i="8" s="1"/>
  <c r="F113" i="8"/>
  <c r="K113" i="8" s="1"/>
  <c r="H113" i="8"/>
  <c r="M113" i="8" s="1"/>
  <c r="J113" i="8"/>
  <c r="O113" i="8" s="1"/>
  <c r="G113" i="8"/>
  <c r="L113" i="8" s="1"/>
  <c r="J95" i="8"/>
  <c r="O95" i="8" s="1"/>
  <c r="I95" i="8"/>
  <c r="N95" i="8" s="1"/>
  <c r="H95" i="8"/>
  <c r="M95" i="8" s="1"/>
  <c r="G95" i="8"/>
  <c r="L95" i="8" s="1"/>
  <c r="F95" i="8"/>
  <c r="K95" i="8" s="1"/>
  <c r="I73" i="8"/>
  <c r="N73" i="8" s="1"/>
  <c r="F73" i="8"/>
  <c r="K73" i="8" s="1"/>
  <c r="H73" i="8"/>
  <c r="M73" i="8" s="1"/>
  <c r="J73" i="8"/>
  <c r="O73" i="8" s="1"/>
  <c r="G73" i="8"/>
  <c r="L73" i="8" s="1"/>
  <c r="I53" i="8"/>
  <c r="N53" i="8" s="1"/>
  <c r="J53" i="8"/>
  <c r="O53" i="8" s="1"/>
  <c r="H53" i="8"/>
  <c r="M53" i="8" s="1"/>
  <c r="G53" i="8"/>
  <c r="L53" i="8" s="1"/>
  <c r="F53" i="8"/>
  <c r="K53" i="8" s="1"/>
  <c r="J32" i="8"/>
  <c r="O32" i="8" s="1"/>
  <c r="I32" i="8"/>
  <c r="N32" i="8" s="1"/>
  <c r="H32" i="8"/>
  <c r="M32" i="8" s="1"/>
  <c r="G32" i="8"/>
  <c r="L32" i="8" s="1"/>
  <c r="F32" i="8"/>
  <c r="K32" i="8" s="1"/>
  <c r="H11" i="8"/>
  <c r="M11" i="8" s="1"/>
  <c r="J11" i="8"/>
  <c r="O11" i="8" s="1"/>
  <c r="G11" i="8"/>
  <c r="L11" i="8" s="1"/>
  <c r="I11" i="8"/>
  <c r="N11" i="8" s="1"/>
  <c r="F11" i="8"/>
  <c r="K11" i="8" s="1"/>
  <c r="H2633" i="8"/>
  <c r="M2633" i="8" s="1"/>
  <c r="G2633" i="8"/>
  <c r="L2633" i="8" s="1"/>
  <c r="F2633" i="8"/>
  <c r="K2633" i="8" s="1"/>
  <c r="J2633" i="8"/>
  <c r="O2633" i="8" s="1"/>
  <c r="I2633" i="8"/>
  <c r="N2633" i="8" s="1"/>
  <c r="G2614" i="8"/>
  <c r="L2614" i="8" s="1"/>
  <c r="F2614" i="8"/>
  <c r="K2614" i="8" s="1"/>
  <c r="I2614" i="8"/>
  <c r="N2614" i="8" s="1"/>
  <c r="H2614" i="8"/>
  <c r="M2614" i="8" s="1"/>
  <c r="J2614" i="8"/>
  <c r="O2614" i="8" s="1"/>
  <c r="J2593" i="8"/>
  <c r="O2593" i="8" s="1"/>
  <c r="I2593" i="8"/>
  <c r="N2593" i="8" s="1"/>
  <c r="H2593" i="8"/>
  <c r="M2593" i="8" s="1"/>
  <c r="G2593" i="8"/>
  <c r="L2593" i="8" s="1"/>
  <c r="F2593" i="8"/>
  <c r="K2593" i="8" s="1"/>
  <c r="J2573" i="8"/>
  <c r="O2573" i="8" s="1"/>
  <c r="F2573" i="8"/>
  <c r="K2573" i="8" s="1"/>
  <c r="I2573" i="8"/>
  <c r="N2573" i="8" s="1"/>
  <c r="H2573" i="8"/>
  <c r="M2573" i="8" s="1"/>
  <c r="G2573" i="8"/>
  <c r="L2573" i="8" s="1"/>
  <c r="G2554" i="8"/>
  <c r="L2554" i="8" s="1"/>
  <c r="F2554" i="8"/>
  <c r="K2554" i="8" s="1"/>
  <c r="J2554" i="8"/>
  <c r="O2554" i="8" s="1"/>
  <c r="I2554" i="8"/>
  <c r="N2554" i="8" s="1"/>
  <c r="H2554" i="8"/>
  <c r="M2554" i="8" s="1"/>
  <c r="G2534" i="8"/>
  <c r="L2534" i="8" s="1"/>
  <c r="F2534" i="8"/>
  <c r="K2534" i="8" s="1"/>
  <c r="J2534" i="8"/>
  <c r="O2534" i="8" s="1"/>
  <c r="I2534" i="8"/>
  <c r="N2534" i="8" s="1"/>
  <c r="H2534" i="8"/>
  <c r="M2534" i="8" s="1"/>
  <c r="J2510" i="8"/>
  <c r="O2510" i="8" s="1"/>
  <c r="I2510" i="8"/>
  <c r="N2510" i="8" s="1"/>
  <c r="F2510" i="8"/>
  <c r="K2510" i="8" s="1"/>
  <c r="G2510" i="8"/>
  <c r="L2510" i="8" s="1"/>
  <c r="H2510" i="8"/>
  <c r="M2510" i="8" s="1"/>
  <c r="G2494" i="8"/>
  <c r="L2494" i="8" s="1"/>
  <c r="F2494" i="8"/>
  <c r="K2494" i="8" s="1"/>
  <c r="I2494" i="8"/>
  <c r="N2494" i="8" s="1"/>
  <c r="H2494" i="8"/>
  <c r="M2494" i="8" s="1"/>
  <c r="J2494" i="8"/>
  <c r="O2494" i="8" s="1"/>
  <c r="J2472" i="8"/>
  <c r="O2472" i="8" s="1"/>
  <c r="I2472" i="8"/>
  <c r="N2472" i="8" s="1"/>
  <c r="H2472" i="8"/>
  <c r="M2472" i="8" s="1"/>
  <c r="G2472" i="8"/>
  <c r="L2472" i="8" s="1"/>
  <c r="F2472" i="8"/>
  <c r="K2472" i="8" s="1"/>
  <c r="J2453" i="8"/>
  <c r="O2453" i="8" s="1"/>
  <c r="H2453" i="8"/>
  <c r="M2453" i="8" s="1"/>
  <c r="G2453" i="8"/>
  <c r="L2453" i="8" s="1"/>
  <c r="F2453" i="8"/>
  <c r="K2453" i="8" s="1"/>
  <c r="I2453" i="8"/>
  <c r="N2453" i="8" s="1"/>
  <c r="J2433" i="8"/>
  <c r="O2433" i="8" s="1"/>
  <c r="I2433" i="8"/>
  <c r="N2433" i="8" s="1"/>
  <c r="H2433" i="8"/>
  <c r="M2433" i="8" s="1"/>
  <c r="G2433" i="8"/>
  <c r="L2433" i="8" s="1"/>
  <c r="F2433" i="8"/>
  <c r="K2433" i="8" s="1"/>
  <c r="H2413" i="8"/>
  <c r="M2413" i="8" s="1"/>
  <c r="G2413" i="8"/>
  <c r="L2413" i="8" s="1"/>
  <c r="F2413" i="8"/>
  <c r="K2413" i="8" s="1"/>
  <c r="J2413" i="8"/>
  <c r="O2413" i="8" s="1"/>
  <c r="I2413" i="8"/>
  <c r="N2413" i="8" s="1"/>
  <c r="H2391" i="8"/>
  <c r="M2391" i="8" s="1"/>
  <c r="J2391" i="8"/>
  <c r="O2391" i="8" s="1"/>
  <c r="I2391" i="8"/>
  <c r="N2391" i="8" s="1"/>
  <c r="G2391" i="8"/>
  <c r="L2391" i="8" s="1"/>
  <c r="F2391" i="8"/>
  <c r="K2391" i="8" s="1"/>
  <c r="J2372" i="8"/>
  <c r="O2372" i="8" s="1"/>
  <c r="I2372" i="8"/>
  <c r="N2372" i="8" s="1"/>
  <c r="H2372" i="8"/>
  <c r="M2372" i="8" s="1"/>
  <c r="G2372" i="8"/>
  <c r="L2372" i="8" s="1"/>
  <c r="F2372" i="8"/>
  <c r="K2372" i="8" s="1"/>
  <c r="J2353" i="8"/>
  <c r="O2353" i="8" s="1"/>
  <c r="I2353" i="8"/>
  <c r="N2353" i="8" s="1"/>
  <c r="H2353" i="8"/>
  <c r="M2353" i="8" s="1"/>
  <c r="G2353" i="8"/>
  <c r="L2353" i="8" s="1"/>
  <c r="F2353" i="8"/>
  <c r="K2353" i="8" s="1"/>
  <c r="H2333" i="8"/>
  <c r="M2333" i="8" s="1"/>
  <c r="G2333" i="8"/>
  <c r="L2333" i="8" s="1"/>
  <c r="F2333" i="8"/>
  <c r="K2333" i="8" s="1"/>
  <c r="I2333" i="8"/>
  <c r="N2333" i="8" s="1"/>
  <c r="J2333" i="8"/>
  <c r="O2333" i="8" s="1"/>
  <c r="J2312" i="8"/>
  <c r="O2312" i="8" s="1"/>
  <c r="F2312" i="8"/>
  <c r="K2312" i="8" s="1"/>
  <c r="I2312" i="8"/>
  <c r="N2312" i="8" s="1"/>
  <c r="H2312" i="8"/>
  <c r="M2312" i="8" s="1"/>
  <c r="G2312" i="8"/>
  <c r="L2312" i="8" s="1"/>
  <c r="J2293" i="8"/>
  <c r="O2293" i="8" s="1"/>
  <c r="F2293" i="8"/>
  <c r="K2293" i="8" s="1"/>
  <c r="I2293" i="8"/>
  <c r="N2293" i="8" s="1"/>
  <c r="H2293" i="8"/>
  <c r="M2293" i="8" s="1"/>
  <c r="G2293" i="8"/>
  <c r="L2293" i="8" s="1"/>
  <c r="J2272" i="8"/>
  <c r="O2272" i="8" s="1"/>
  <c r="I2272" i="8"/>
  <c r="N2272" i="8" s="1"/>
  <c r="H2272" i="8"/>
  <c r="M2272" i="8" s="1"/>
  <c r="G2272" i="8"/>
  <c r="L2272" i="8" s="1"/>
  <c r="F2272" i="8"/>
  <c r="K2272" i="8" s="1"/>
  <c r="H2253" i="8"/>
  <c r="M2253" i="8" s="1"/>
  <c r="F2253" i="8"/>
  <c r="K2253" i="8" s="1"/>
  <c r="J2253" i="8"/>
  <c r="O2253" i="8" s="1"/>
  <c r="I2253" i="8"/>
  <c r="N2253" i="8" s="1"/>
  <c r="G2253" i="8"/>
  <c r="L2253" i="8" s="1"/>
  <c r="J2231" i="8"/>
  <c r="O2231" i="8" s="1"/>
  <c r="I2231" i="8"/>
  <c r="N2231" i="8" s="1"/>
  <c r="H2231" i="8"/>
  <c r="M2231" i="8" s="1"/>
  <c r="G2231" i="8"/>
  <c r="L2231" i="8" s="1"/>
  <c r="F2231" i="8"/>
  <c r="K2231" i="8" s="1"/>
  <c r="J2211" i="8"/>
  <c r="O2211" i="8" s="1"/>
  <c r="I2211" i="8"/>
  <c r="N2211" i="8" s="1"/>
  <c r="H2211" i="8"/>
  <c r="M2211" i="8" s="1"/>
  <c r="G2211" i="8"/>
  <c r="L2211" i="8" s="1"/>
  <c r="F2211" i="8"/>
  <c r="K2211" i="8" s="1"/>
  <c r="J2192" i="8"/>
  <c r="O2192" i="8" s="1"/>
  <c r="I2192" i="8"/>
  <c r="N2192" i="8" s="1"/>
  <c r="H2192" i="8"/>
  <c r="M2192" i="8" s="1"/>
  <c r="G2192" i="8"/>
  <c r="L2192" i="8" s="1"/>
  <c r="F2192" i="8"/>
  <c r="K2192" i="8" s="1"/>
  <c r="J2171" i="8"/>
  <c r="O2171" i="8" s="1"/>
  <c r="I2171" i="8"/>
  <c r="N2171" i="8" s="1"/>
  <c r="H2171" i="8"/>
  <c r="M2171" i="8" s="1"/>
  <c r="G2171" i="8"/>
  <c r="L2171" i="8" s="1"/>
  <c r="F2171" i="8"/>
  <c r="K2171" i="8" s="1"/>
  <c r="H2153" i="8"/>
  <c r="M2153" i="8" s="1"/>
  <c r="F2153" i="8"/>
  <c r="K2153" i="8" s="1"/>
  <c r="J2153" i="8"/>
  <c r="O2153" i="8" s="1"/>
  <c r="I2153" i="8"/>
  <c r="N2153" i="8" s="1"/>
  <c r="G2153" i="8"/>
  <c r="L2153" i="8" s="1"/>
  <c r="I2134" i="8"/>
  <c r="N2134" i="8" s="1"/>
  <c r="H2134" i="8"/>
  <c r="M2134" i="8" s="1"/>
  <c r="G2134" i="8"/>
  <c r="L2134" i="8" s="1"/>
  <c r="F2134" i="8"/>
  <c r="K2134" i="8" s="1"/>
  <c r="J2134" i="8"/>
  <c r="O2134" i="8" s="1"/>
  <c r="I2114" i="8"/>
  <c r="N2114" i="8" s="1"/>
  <c r="J2114" i="8"/>
  <c r="O2114" i="8" s="1"/>
  <c r="H2114" i="8"/>
  <c r="M2114" i="8" s="1"/>
  <c r="G2114" i="8"/>
  <c r="L2114" i="8" s="1"/>
  <c r="F2114" i="8"/>
  <c r="K2114" i="8" s="1"/>
  <c r="I2094" i="8"/>
  <c r="N2094" i="8" s="1"/>
  <c r="H2094" i="8"/>
  <c r="M2094" i="8" s="1"/>
  <c r="G2094" i="8"/>
  <c r="L2094" i="8" s="1"/>
  <c r="F2094" i="8"/>
  <c r="K2094" i="8" s="1"/>
  <c r="J2094" i="8"/>
  <c r="O2094" i="8" s="1"/>
  <c r="J2074" i="8"/>
  <c r="O2074" i="8" s="1"/>
  <c r="I2074" i="8"/>
  <c r="N2074" i="8" s="1"/>
  <c r="H2074" i="8"/>
  <c r="M2074" i="8" s="1"/>
  <c r="G2074" i="8"/>
  <c r="L2074" i="8" s="1"/>
  <c r="F2074" i="8"/>
  <c r="K2074" i="8" s="1"/>
  <c r="I2050" i="8"/>
  <c r="N2050" i="8" s="1"/>
  <c r="H2050" i="8"/>
  <c r="M2050" i="8" s="1"/>
  <c r="G2050" i="8"/>
  <c r="L2050" i="8" s="1"/>
  <c r="F2050" i="8"/>
  <c r="K2050" i="8" s="1"/>
  <c r="J2050" i="8"/>
  <c r="O2050" i="8" s="1"/>
  <c r="J2032" i="8"/>
  <c r="O2032" i="8" s="1"/>
  <c r="I2032" i="8"/>
  <c r="N2032" i="8" s="1"/>
  <c r="H2032" i="8"/>
  <c r="M2032" i="8" s="1"/>
  <c r="G2032" i="8"/>
  <c r="L2032" i="8" s="1"/>
  <c r="F2032" i="8"/>
  <c r="K2032" i="8" s="1"/>
  <c r="J2012" i="8"/>
  <c r="O2012" i="8" s="1"/>
  <c r="I2012" i="8"/>
  <c r="N2012" i="8" s="1"/>
  <c r="H2012" i="8"/>
  <c r="M2012" i="8" s="1"/>
  <c r="G2012" i="8"/>
  <c r="L2012" i="8" s="1"/>
  <c r="F2012" i="8"/>
  <c r="K2012" i="8" s="1"/>
  <c r="J1991" i="8"/>
  <c r="O1991" i="8" s="1"/>
  <c r="I1991" i="8"/>
  <c r="N1991" i="8" s="1"/>
  <c r="H1991" i="8"/>
  <c r="M1991" i="8" s="1"/>
  <c r="G1991" i="8"/>
  <c r="L1991" i="8" s="1"/>
  <c r="F1991" i="8"/>
  <c r="K1991" i="8" s="1"/>
  <c r="J1971" i="8"/>
  <c r="O1971" i="8" s="1"/>
  <c r="I1971" i="8"/>
  <c r="N1971" i="8" s="1"/>
  <c r="H1971" i="8"/>
  <c r="M1971" i="8" s="1"/>
  <c r="G1971" i="8"/>
  <c r="L1971" i="8" s="1"/>
  <c r="F1971" i="8"/>
  <c r="K1971" i="8" s="1"/>
  <c r="G1954" i="8"/>
  <c r="L1954" i="8" s="1"/>
  <c r="H1954" i="8"/>
  <c r="M1954" i="8" s="1"/>
  <c r="F1954" i="8"/>
  <c r="K1954" i="8" s="1"/>
  <c r="J1954" i="8"/>
  <c r="O1954" i="8" s="1"/>
  <c r="I1954" i="8"/>
  <c r="N1954" i="8" s="1"/>
  <c r="H1933" i="8"/>
  <c r="M1933" i="8" s="1"/>
  <c r="J1933" i="8"/>
  <c r="O1933" i="8" s="1"/>
  <c r="I1933" i="8"/>
  <c r="N1933" i="8" s="1"/>
  <c r="G1933" i="8"/>
  <c r="L1933" i="8" s="1"/>
  <c r="F1933" i="8"/>
  <c r="K1933" i="8" s="1"/>
  <c r="J1914" i="8"/>
  <c r="O1914" i="8" s="1"/>
  <c r="I1914" i="8"/>
  <c r="N1914" i="8" s="1"/>
  <c r="H1914" i="8"/>
  <c r="M1914" i="8" s="1"/>
  <c r="G1914" i="8"/>
  <c r="L1914" i="8" s="1"/>
  <c r="F1914" i="8"/>
  <c r="K1914" i="8" s="1"/>
  <c r="J1892" i="8"/>
  <c r="O1892" i="8" s="1"/>
  <c r="I1892" i="8"/>
  <c r="N1892" i="8" s="1"/>
  <c r="H1892" i="8"/>
  <c r="M1892" i="8" s="1"/>
  <c r="G1892" i="8"/>
  <c r="L1892" i="8" s="1"/>
  <c r="F1892" i="8"/>
  <c r="K1892" i="8" s="1"/>
  <c r="I1870" i="8"/>
  <c r="N1870" i="8" s="1"/>
  <c r="H1870" i="8"/>
  <c r="M1870" i="8" s="1"/>
  <c r="G1870" i="8"/>
  <c r="L1870" i="8" s="1"/>
  <c r="F1870" i="8"/>
  <c r="K1870" i="8" s="1"/>
  <c r="J1870" i="8"/>
  <c r="O1870" i="8" s="1"/>
  <c r="J1851" i="8"/>
  <c r="O1851" i="8" s="1"/>
  <c r="I1851" i="8"/>
  <c r="N1851" i="8" s="1"/>
  <c r="H1851" i="8"/>
  <c r="M1851" i="8" s="1"/>
  <c r="G1851" i="8"/>
  <c r="L1851" i="8" s="1"/>
  <c r="F1851" i="8"/>
  <c r="K1851" i="8" s="1"/>
  <c r="J1831" i="8"/>
  <c r="O1831" i="8" s="1"/>
  <c r="I1831" i="8"/>
  <c r="N1831" i="8" s="1"/>
  <c r="H1831" i="8"/>
  <c r="M1831" i="8" s="1"/>
  <c r="G1831" i="8"/>
  <c r="L1831" i="8" s="1"/>
  <c r="F1831" i="8"/>
  <c r="K1831" i="8" s="1"/>
  <c r="H1813" i="8"/>
  <c r="M1813" i="8" s="1"/>
  <c r="J1813" i="8"/>
  <c r="O1813" i="8" s="1"/>
  <c r="I1813" i="8"/>
  <c r="N1813" i="8" s="1"/>
  <c r="G1813" i="8"/>
  <c r="L1813" i="8" s="1"/>
  <c r="F1813" i="8"/>
  <c r="K1813" i="8" s="1"/>
  <c r="H1793" i="8"/>
  <c r="M1793" i="8" s="1"/>
  <c r="I1793" i="8"/>
  <c r="N1793" i="8" s="1"/>
  <c r="J1793" i="8"/>
  <c r="O1793" i="8" s="1"/>
  <c r="G1793" i="8"/>
  <c r="L1793" i="8" s="1"/>
  <c r="F1793" i="8"/>
  <c r="K1793" i="8" s="1"/>
  <c r="H1773" i="8"/>
  <c r="M1773" i="8" s="1"/>
  <c r="J1773" i="8"/>
  <c r="O1773" i="8" s="1"/>
  <c r="I1773" i="8"/>
  <c r="N1773" i="8" s="1"/>
  <c r="G1773" i="8"/>
  <c r="L1773" i="8" s="1"/>
  <c r="F1773" i="8"/>
  <c r="K1773" i="8" s="1"/>
  <c r="G1754" i="8"/>
  <c r="L1754" i="8" s="1"/>
  <c r="F1754" i="8"/>
  <c r="K1754" i="8" s="1"/>
  <c r="I1754" i="8"/>
  <c r="N1754" i="8" s="1"/>
  <c r="J1754" i="8"/>
  <c r="O1754" i="8" s="1"/>
  <c r="H1754" i="8"/>
  <c r="M1754" i="8" s="1"/>
  <c r="J1731" i="8"/>
  <c r="O1731" i="8" s="1"/>
  <c r="I1731" i="8"/>
  <c r="N1731" i="8" s="1"/>
  <c r="H1731" i="8"/>
  <c r="M1731" i="8" s="1"/>
  <c r="G1731" i="8"/>
  <c r="L1731" i="8" s="1"/>
  <c r="F1731" i="8"/>
  <c r="K1731" i="8" s="1"/>
  <c r="J1711" i="8"/>
  <c r="O1711" i="8" s="1"/>
  <c r="I1711" i="8"/>
  <c r="N1711" i="8" s="1"/>
  <c r="H1711" i="8"/>
  <c r="M1711" i="8" s="1"/>
  <c r="G1711" i="8"/>
  <c r="L1711" i="8" s="1"/>
  <c r="F1711" i="8"/>
  <c r="K1711" i="8" s="1"/>
  <c r="J1691" i="8"/>
  <c r="O1691" i="8" s="1"/>
  <c r="I1691" i="8"/>
  <c r="N1691" i="8" s="1"/>
  <c r="H1691" i="8"/>
  <c r="M1691" i="8" s="1"/>
  <c r="G1691" i="8"/>
  <c r="L1691" i="8" s="1"/>
  <c r="F1691" i="8"/>
  <c r="K1691" i="8" s="1"/>
  <c r="J1671" i="8"/>
  <c r="O1671" i="8" s="1"/>
  <c r="I1671" i="8"/>
  <c r="N1671" i="8" s="1"/>
  <c r="H1671" i="8"/>
  <c r="M1671" i="8" s="1"/>
  <c r="G1671" i="8"/>
  <c r="L1671" i="8" s="1"/>
  <c r="F1671" i="8"/>
  <c r="K1671" i="8" s="1"/>
  <c r="H1653" i="8"/>
  <c r="M1653" i="8" s="1"/>
  <c r="F1653" i="8"/>
  <c r="K1653" i="8" s="1"/>
  <c r="J1653" i="8"/>
  <c r="O1653" i="8" s="1"/>
  <c r="I1653" i="8"/>
  <c r="N1653" i="8" s="1"/>
  <c r="G1653" i="8"/>
  <c r="L1653" i="8" s="1"/>
  <c r="F1631" i="8"/>
  <c r="K1631" i="8" s="1"/>
  <c r="J1631" i="8"/>
  <c r="O1631" i="8" s="1"/>
  <c r="I1631" i="8"/>
  <c r="N1631" i="8" s="1"/>
  <c r="H1631" i="8"/>
  <c r="M1631" i="8" s="1"/>
  <c r="G1631" i="8"/>
  <c r="L1631" i="8" s="1"/>
  <c r="I1612" i="8"/>
  <c r="N1612" i="8" s="1"/>
  <c r="J1612" i="8"/>
  <c r="O1612" i="8" s="1"/>
  <c r="H1612" i="8"/>
  <c r="M1612" i="8" s="1"/>
  <c r="G1612" i="8"/>
  <c r="L1612" i="8" s="1"/>
  <c r="F1612" i="8"/>
  <c r="K1612" i="8" s="1"/>
  <c r="H1593" i="8"/>
  <c r="M1593" i="8" s="1"/>
  <c r="J1593" i="8"/>
  <c r="O1593" i="8" s="1"/>
  <c r="I1593" i="8"/>
  <c r="N1593" i="8" s="1"/>
  <c r="G1593" i="8"/>
  <c r="L1593" i="8" s="1"/>
  <c r="F1593" i="8"/>
  <c r="K1593" i="8" s="1"/>
  <c r="I1570" i="8"/>
  <c r="N1570" i="8" s="1"/>
  <c r="H1570" i="8"/>
  <c r="M1570" i="8" s="1"/>
  <c r="J1570" i="8"/>
  <c r="O1570" i="8" s="1"/>
  <c r="G1570" i="8"/>
  <c r="L1570" i="8" s="1"/>
  <c r="F1570" i="8"/>
  <c r="K1570" i="8" s="1"/>
  <c r="F1551" i="8"/>
  <c r="K1551" i="8" s="1"/>
  <c r="G1551" i="8"/>
  <c r="L1551" i="8" s="1"/>
  <c r="H1551" i="8"/>
  <c r="M1551" i="8" s="1"/>
  <c r="J1551" i="8"/>
  <c r="O1551" i="8" s="1"/>
  <c r="I1551" i="8"/>
  <c r="N1551" i="8" s="1"/>
  <c r="J1535" i="8"/>
  <c r="O1535" i="8" s="1"/>
  <c r="F1535" i="8"/>
  <c r="K1535" i="8" s="1"/>
  <c r="H1535" i="8"/>
  <c r="M1535" i="8" s="1"/>
  <c r="I1535" i="8"/>
  <c r="N1535" i="8" s="1"/>
  <c r="G1535" i="8"/>
  <c r="L1535" i="8" s="1"/>
  <c r="F1511" i="8"/>
  <c r="K1511" i="8" s="1"/>
  <c r="G1511" i="8"/>
  <c r="L1511" i="8" s="1"/>
  <c r="J1511" i="8"/>
  <c r="O1511" i="8" s="1"/>
  <c r="H1511" i="8"/>
  <c r="M1511" i="8" s="1"/>
  <c r="I1511" i="8"/>
  <c r="N1511" i="8" s="1"/>
  <c r="I1492" i="8"/>
  <c r="N1492" i="8" s="1"/>
  <c r="F1492" i="8"/>
  <c r="K1492" i="8" s="1"/>
  <c r="J1492" i="8"/>
  <c r="O1492" i="8" s="1"/>
  <c r="G1492" i="8"/>
  <c r="L1492" i="8" s="1"/>
  <c r="H1492" i="8"/>
  <c r="M1492" i="8" s="1"/>
  <c r="J1470" i="8"/>
  <c r="O1470" i="8" s="1"/>
  <c r="I1470" i="8"/>
  <c r="N1470" i="8" s="1"/>
  <c r="H1470" i="8"/>
  <c r="M1470" i="8" s="1"/>
  <c r="G1470" i="8"/>
  <c r="L1470" i="8" s="1"/>
  <c r="F1470" i="8"/>
  <c r="K1470" i="8" s="1"/>
  <c r="J1449" i="8"/>
  <c r="O1449" i="8" s="1"/>
  <c r="I1449" i="8"/>
  <c r="N1449" i="8" s="1"/>
  <c r="H1449" i="8"/>
  <c r="M1449" i="8" s="1"/>
  <c r="F1449" i="8"/>
  <c r="K1449" i="8" s="1"/>
  <c r="G1449" i="8"/>
  <c r="L1449" i="8" s="1"/>
  <c r="H1433" i="8"/>
  <c r="M1433" i="8" s="1"/>
  <c r="F1433" i="8"/>
  <c r="K1433" i="8" s="1"/>
  <c r="J1433" i="8"/>
  <c r="O1433" i="8" s="1"/>
  <c r="G1433" i="8"/>
  <c r="L1433" i="8" s="1"/>
  <c r="I1433" i="8"/>
  <c r="N1433" i="8" s="1"/>
  <c r="J1414" i="8"/>
  <c r="O1414" i="8" s="1"/>
  <c r="F1414" i="8"/>
  <c r="K1414" i="8" s="1"/>
  <c r="I1414" i="8"/>
  <c r="N1414" i="8" s="1"/>
  <c r="H1414" i="8"/>
  <c r="M1414" i="8" s="1"/>
  <c r="G1414" i="8"/>
  <c r="L1414" i="8" s="1"/>
  <c r="I1392" i="8"/>
  <c r="N1392" i="8" s="1"/>
  <c r="J1392" i="8"/>
  <c r="O1392" i="8" s="1"/>
  <c r="H1392" i="8"/>
  <c r="M1392" i="8" s="1"/>
  <c r="G1392" i="8"/>
  <c r="L1392" i="8" s="1"/>
  <c r="F1392" i="8"/>
  <c r="K1392" i="8" s="1"/>
  <c r="I1372" i="8"/>
  <c r="N1372" i="8" s="1"/>
  <c r="J1372" i="8"/>
  <c r="O1372" i="8" s="1"/>
  <c r="H1372" i="8"/>
  <c r="M1372" i="8" s="1"/>
  <c r="F1372" i="8"/>
  <c r="K1372" i="8" s="1"/>
  <c r="G1372" i="8"/>
  <c r="L1372" i="8" s="1"/>
  <c r="I1352" i="8"/>
  <c r="N1352" i="8" s="1"/>
  <c r="J1352" i="8"/>
  <c r="O1352" i="8" s="1"/>
  <c r="H1352" i="8"/>
  <c r="M1352" i="8" s="1"/>
  <c r="G1352" i="8"/>
  <c r="L1352" i="8" s="1"/>
  <c r="F1352" i="8"/>
  <c r="K1352" i="8" s="1"/>
  <c r="F1331" i="8"/>
  <c r="K1331" i="8" s="1"/>
  <c r="G1331" i="8"/>
  <c r="L1331" i="8" s="1"/>
  <c r="J1331" i="8"/>
  <c r="O1331" i="8" s="1"/>
  <c r="I1331" i="8"/>
  <c r="N1331" i="8" s="1"/>
  <c r="H1331" i="8"/>
  <c r="M1331" i="8" s="1"/>
  <c r="F1314" i="8"/>
  <c r="K1314" i="8" s="1"/>
  <c r="J1314" i="8"/>
  <c r="O1314" i="8" s="1"/>
  <c r="I1314" i="8"/>
  <c r="N1314" i="8" s="1"/>
  <c r="G1314" i="8"/>
  <c r="L1314" i="8" s="1"/>
  <c r="H1314" i="8"/>
  <c r="M1314" i="8" s="1"/>
  <c r="F1291" i="8"/>
  <c r="K1291" i="8" s="1"/>
  <c r="I1291" i="8"/>
  <c r="N1291" i="8" s="1"/>
  <c r="J1291" i="8"/>
  <c r="O1291" i="8" s="1"/>
  <c r="H1291" i="8"/>
  <c r="M1291" i="8" s="1"/>
  <c r="G1291" i="8"/>
  <c r="L1291" i="8" s="1"/>
  <c r="F1271" i="8"/>
  <c r="K1271" i="8" s="1"/>
  <c r="I1271" i="8"/>
  <c r="N1271" i="8" s="1"/>
  <c r="H1271" i="8"/>
  <c r="M1271" i="8" s="1"/>
  <c r="G1271" i="8"/>
  <c r="L1271" i="8" s="1"/>
  <c r="J1271" i="8"/>
  <c r="O1271" i="8" s="1"/>
  <c r="F1254" i="8"/>
  <c r="K1254" i="8" s="1"/>
  <c r="H1254" i="8"/>
  <c r="M1254" i="8" s="1"/>
  <c r="G1254" i="8"/>
  <c r="L1254" i="8" s="1"/>
  <c r="J1254" i="8"/>
  <c r="O1254" i="8" s="1"/>
  <c r="I1254" i="8"/>
  <c r="N1254" i="8" s="1"/>
  <c r="F1231" i="8"/>
  <c r="K1231" i="8" s="1"/>
  <c r="G1231" i="8"/>
  <c r="L1231" i="8" s="1"/>
  <c r="J1231" i="8"/>
  <c r="O1231" i="8" s="1"/>
  <c r="I1231" i="8"/>
  <c r="N1231" i="8" s="1"/>
  <c r="H1231" i="8"/>
  <c r="M1231" i="8" s="1"/>
  <c r="J1210" i="8"/>
  <c r="O1210" i="8" s="1"/>
  <c r="I1210" i="8"/>
  <c r="N1210" i="8" s="1"/>
  <c r="H1210" i="8"/>
  <c r="M1210" i="8" s="1"/>
  <c r="G1210" i="8"/>
  <c r="L1210" i="8" s="1"/>
  <c r="F1210" i="8"/>
  <c r="K1210" i="8" s="1"/>
  <c r="J1190" i="8"/>
  <c r="O1190" i="8" s="1"/>
  <c r="I1190" i="8"/>
  <c r="N1190" i="8" s="1"/>
  <c r="H1190" i="8"/>
  <c r="M1190" i="8" s="1"/>
  <c r="G1190" i="8"/>
  <c r="L1190" i="8" s="1"/>
  <c r="F1190" i="8"/>
  <c r="K1190" i="8" s="1"/>
  <c r="J1170" i="8"/>
  <c r="O1170" i="8" s="1"/>
  <c r="I1170" i="8"/>
  <c r="N1170" i="8" s="1"/>
  <c r="H1170" i="8"/>
  <c r="M1170" i="8" s="1"/>
  <c r="G1170" i="8"/>
  <c r="L1170" i="8" s="1"/>
  <c r="F1170" i="8"/>
  <c r="K1170" i="8" s="1"/>
  <c r="H1154" i="8"/>
  <c r="M1154" i="8" s="1"/>
  <c r="G1154" i="8"/>
  <c r="L1154" i="8" s="1"/>
  <c r="F1154" i="8"/>
  <c r="K1154" i="8" s="1"/>
  <c r="J1154" i="8"/>
  <c r="O1154" i="8" s="1"/>
  <c r="I1154" i="8"/>
  <c r="N1154" i="8" s="1"/>
  <c r="J1133" i="8"/>
  <c r="O1133" i="8" s="1"/>
  <c r="I1133" i="8"/>
  <c r="N1133" i="8" s="1"/>
  <c r="H1133" i="8"/>
  <c r="M1133" i="8" s="1"/>
  <c r="G1133" i="8"/>
  <c r="L1133" i="8" s="1"/>
  <c r="F1133" i="8"/>
  <c r="K1133" i="8" s="1"/>
  <c r="G1113" i="8"/>
  <c r="L1113" i="8" s="1"/>
  <c r="J1113" i="8"/>
  <c r="O1113" i="8" s="1"/>
  <c r="F1113" i="8"/>
  <c r="K1113" i="8" s="1"/>
  <c r="I1113" i="8"/>
  <c r="N1113" i="8" s="1"/>
  <c r="H1113" i="8"/>
  <c r="M1113" i="8" s="1"/>
  <c r="J1090" i="8"/>
  <c r="O1090" i="8" s="1"/>
  <c r="I1090" i="8"/>
  <c r="N1090" i="8" s="1"/>
  <c r="H1090" i="8"/>
  <c r="M1090" i="8" s="1"/>
  <c r="G1090" i="8"/>
  <c r="L1090" i="8" s="1"/>
  <c r="F1090" i="8"/>
  <c r="K1090" i="8" s="1"/>
  <c r="J1070" i="8"/>
  <c r="O1070" i="8" s="1"/>
  <c r="I1070" i="8"/>
  <c r="N1070" i="8" s="1"/>
  <c r="H1070" i="8"/>
  <c r="M1070" i="8" s="1"/>
  <c r="G1070" i="8"/>
  <c r="L1070" i="8" s="1"/>
  <c r="F1070" i="8"/>
  <c r="K1070" i="8" s="1"/>
  <c r="H1052" i="8"/>
  <c r="M1052" i="8" s="1"/>
  <c r="F1052" i="8"/>
  <c r="K1052" i="8" s="1"/>
  <c r="I1052" i="8"/>
  <c r="N1052" i="8" s="1"/>
  <c r="J1052" i="8"/>
  <c r="O1052" i="8" s="1"/>
  <c r="G1052" i="8"/>
  <c r="L1052" i="8" s="1"/>
  <c r="H1032" i="8"/>
  <c r="M1032" i="8" s="1"/>
  <c r="J1032" i="8"/>
  <c r="O1032" i="8" s="1"/>
  <c r="I1032" i="8"/>
  <c r="N1032" i="8" s="1"/>
  <c r="G1032" i="8"/>
  <c r="L1032" i="8" s="1"/>
  <c r="F1032" i="8"/>
  <c r="K1032" i="8" s="1"/>
  <c r="H1012" i="8"/>
  <c r="M1012" i="8" s="1"/>
  <c r="J1012" i="8"/>
  <c r="O1012" i="8" s="1"/>
  <c r="G1012" i="8"/>
  <c r="L1012" i="8" s="1"/>
  <c r="I1012" i="8"/>
  <c r="N1012" i="8" s="1"/>
  <c r="F1012" i="8"/>
  <c r="K1012" i="8" s="1"/>
  <c r="J990" i="8"/>
  <c r="O990" i="8" s="1"/>
  <c r="I990" i="8"/>
  <c r="N990" i="8" s="1"/>
  <c r="H990" i="8"/>
  <c r="M990" i="8" s="1"/>
  <c r="G990" i="8"/>
  <c r="L990" i="8" s="1"/>
  <c r="F990" i="8"/>
  <c r="K990" i="8" s="1"/>
  <c r="J970" i="8"/>
  <c r="O970" i="8" s="1"/>
  <c r="I970" i="8"/>
  <c r="N970" i="8" s="1"/>
  <c r="H970" i="8"/>
  <c r="M970" i="8" s="1"/>
  <c r="G970" i="8"/>
  <c r="L970" i="8" s="1"/>
  <c r="F970" i="8"/>
  <c r="K970" i="8" s="1"/>
  <c r="H954" i="8"/>
  <c r="M954" i="8" s="1"/>
  <c r="G954" i="8"/>
  <c r="L954" i="8" s="1"/>
  <c r="J954" i="8"/>
  <c r="O954" i="8" s="1"/>
  <c r="I954" i="8"/>
  <c r="N954" i="8" s="1"/>
  <c r="F954" i="8"/>
  <c r="K954" i="8" s="1"/>
  <c r="F930" i="8"/>
  <c r="K930" i="8" s="1"/>
  <c r="H930" i="8"/>
  <c r="M930" i="8" s="1"/>
  <c r="G930" i="8"/>
  <c r="L930" i="8" s="1"/>
  <c r="J930" i="8"/>
  <c r="O930" i="8" s="1"/>
  <c r="I930" i="8"/>
  <c r="N930" i="8" s="1"/>
  <c r="F914" i="8"/>
  <c r="K914" i="8" s="1"/>
  <c r="J914" i="8"/>
  <c r="O914" i="8" s="1"/>
  <c r="I914" i="8"/>
  <c r="N914" i="8" s="1"/>
  <c r="H914" i="8"/>
  <c r="M914" i="8" s="1"/>
  <c r="G914" i="8"/>
  <c r="L914" i="8" s="1"/>
  <c r="J893" i="8"/>
  <c r="O893" i="8" s="1"/>
  <c r="I893" i="8"/>
  <c r="N893" i="8" s="1"/>
  <c r="H893" i="8"/>
  <c r="M893" i="8" s="1"/>
  <c r="G893" i="8"/>
  <c r="L893" i="8" s="1"/>
  <c r="F893" i="8"/>
  <c r="K893" i="8" s="1"/>
  <c r="F870" i="8"/>
  <c r="K870" i="8" s="1"/>
  <c r="H870" i="8"/>
  <c r="M870" i="8" s="1"/>
  <c r="G870" i="8"/>
  <c r="L870" i="8" s="1"/>
  <c r="I870" i="8"/>
  <c r="N870" i="8" s="1"/>
  <c r="J870" i="8"/>
  <c r="O870" i="8" s="1"/>
  <c r="G854" i="8"/>
  <c r="L854" i="8" s="1"/>
  <c r="F854" i="8"/>
  <c r="K854" i="8" s="1"/>
  <c r="J854" i="8"/>
  <c r="O854" i="8" s="1"/>
  <c r="I854" i="8"/>
  <c r="N854" i="8" s="1"/>
  <c r="H854" i="8"/>
  <c r="M854" i="8" s="1"/>
  <c r="H833" i="8"/>
  <c r="M833" i="8" s="1"/>
  <c r="J833" i="8"/>
  <c r="O833" i="8" s="1"/>
  <c r="G833" i="8"/>
  <c r="L833" i="8" s="1"/>
  <c r="I833" i="8"/>
  <c r="N833" i="8" s="1"/>
  <c r="F833" i="8"/>
  <c r="K833" i="8" s="1"/>
  <c r="F810" i="8"/>
  <c r="K810" i="8" s="1"/>
  <c r="G810" i="8"/>
  <c r="L810" i="8" s="1"/>
  <c r="J810" i="8"/>
  <c r="O810" i="8" s="1"/>
  <c r="H810" i="8"/>
  <c r="M810" i="8" s="1"/>
  <c r="I810" i="8"/>
  <c r="N810" i="8" s="1"/>
  <c r="I791" i="8"/>
  <c r="N791" i="8" s="1"/>
  <c r="J791" i="8"/>
  <c r="O791" i="8" s="1"/>
  <c r="H791" i="8"/>
  <c r="M791" i="8" s="1"/>
  <c r="G791" i="8"/>
  <c r="L791" i="8" s="1"/>
  <c r="F791" i="8"/>
  <c r="K791" i="8" s="1"/>
  <c r="H772" i="8"/>
  <c r="M772" i="8" s="1"/>
  <c r="G772" i="8"/>
  <c r="L772" i="8" s="1"/>
  <c r="F772" i="8"/>
  <c r="K772" i="8" s="1"/>
  <c r="J772" i="8"/>
  <c r="O772" i="8" s="1"/>
  <c r="I772" i="8"/>
  <c r="N772" i="8" s="1"/>
  <c r="I751" i="8"/>
  <c r="N751" i="8" s="1"/>
  <c r="J751" i="8"/>
  <c r="O751" i="8" s="1"/>
  <c r="H751" i="8"/>
  <c r="M751" i="8" s="1"/>
  <c r="G751" i="8"/>
  <c r="L751" i="8" s="1"/>
  <c r="F751" i="8"/>
  <c r="K751" i="8" s="1"/>
  <c r="I731" i="8"/>
  <c r="N731" i="8" s="1"/>
  <c r="J731" i="8"/>
  <c r="O731" i="8" s="1"/>
  <c r="H731" i="8"/>
  <c r="M731" i="8" s="1"/>
  <c r="G731" i="8"/>
  <c r="L731" i="8" s="1"/>
  <c r="F731" i="8"/>
  <c r="K731" i="8" s="1"/>
  <c r="G715" i="8"/>
  <c r="L715" i="8" s="1"/>
  <c r="J715" i="8"/>
  <c r="O715" i="8" s="1"/>
  <c r="I715" i="8"/>
  <c r="N715" i="8" s="1"/>
  <c r="H715" i="8"/>
  <c r="M715" i="8" s="1"/>
  <c r="F715" i="8"/>
  <c r="K715" i="8" s="1"/>
  <c r="F690" i="8"/>
  <c r="K690" i="8" s="1"/>
  <c r="I690" i="8"/>
  <c r="N690" i="8" s="1"/>
  <c r="J690" i="8"/>
  <c r="O690" i="8" s="1"/>
  <c r="H690" i="8"/>
  <c r="M690" i="8" s="1"/>
  <c r="G690" i="8"/>
  <c r="L690" i="8" s="1"/>
  <c r="F670" i="8"/>
  <c r="K670" i="8" s="1"/>
  <c r="J670" i="8"/>
  <c r="O670" i="8" s="1"/>
  <c r="I670" i="8"/>
  <c r="N670" i="8" s="1"/>
  <c r="H670" i="8"/>
  <c r="M670" i="8" s="1"/>
  <c r="G670" i="8"/>
  <c r="L670" i="8" s="1"/>
  <c r="F650" i="8"/>
  <c r="K650" i="8" s="1"/>
  <c r="I650" i="8"/>
  <c r="N650" i="8" s="1"/>
  <c r="H650" i="8"/>
  <c r="M650" i="8" s="1"/>
  <c r="J650" i="8"/>
  <c r="O650" i="8" s="1"/>
  <c r="G650" i="8"/>
  <c r="L650" i="8" s="1"/>
  <c r="F630" i="8"/>
  <c r="K630" i="8" s="1"/>
  <c r="J630" i="8"/>
  <c r="O630" i="8" s="1"/>
  <c r="I630" i="8"/>
  <c r="N630" i="8" s="1"/>
  <c r="H630" i="8"/>
  <c r="M630" i="8" s="1"/>
  <c r="G630" i="8"/>
  <c r="L630" i="8" s="1"/>
  <c r="I611" i="8"/>
  <c r="N611" i="8" s="1"/>
  <c r="H611" i="8"/>
  <c r="M611" i="8" s="1"/>
  <c r="G611" i="8"/>
  <c r="L611" i="8" s="1"/>
  <c r="F611" i="8"/>
  <c r="K611" i="8" s="1"/>
  <c r="J611" i="8"/>
  <c r="O611" i="8" s="1"/>
  <c r="H592" i="8"/>
  <c r="M592" i="8" s="1"/>
  <c r="J592" i="8"/>
  <c r="O592" i="8" s="1"/>
  <c r="G592" i="8"/>
  <c r="L592" i="8" s="1"/>
  <c r="I592" i="8"/>
  <c r="N592" i="8" s="1"/>
  <c r="F592" i="8"/>
  <c r="K592" i="8" s="1"/>
  <c r="F573" i="8"/>
  <c r="K573" i="8" s="1"/>
  <c r="I573" i="8"/>
  <c r="N573" i="8" s="1"/>
  <c r="J573" i="8"/>
  <c r="O573" i="8" s="1"/>
  <c r="H573" i="8"/>
  <c r="M573" i="8" s="1"/>
  <c r="G573" i="8"/>
  <c r="L573" i="8" s="1"/>
  <c r="I551" i="8"/>
  <c r="N551" i="8" s="1"/>
  <c r="J551" i="8"/>
  <c r="O551" i="8" s="1"/>
  <c r="H551" i="8"/>
  <c r="M551" i="8" s="1"/>
  <c r="G551" i="8"/>
  <c r="L551" i="8" s="1"/>
  <c r="F551" i="8"/>
  <c r="K551" i="8" s="1"/>
  <c r="J533" i="8"/>
  <c r="O533" i="8" s="1"/>
  <c r="I533" i="8"/>
  <c r="N533" i="8" s="1"/>
  <c r="H533" i="8"/>
  <c r="M533" i="8" s="1"/>
  <c r="F533" i="8"/>
  <c r="K533" i="8" s="1"/>
  <c r="G533" i="8"/>
  <c r="L533" i="8" s="1"/>
  <c r="J513" i="8"/>
  <c r="O513" i="8" s="1"/>
  <c r="I513" i="8"/>
  <c r="N513" i="8" s="1"/>
  <c r="H513" i="8"/>
  <c r="M513" i="8" s="1"/>
  <c r="G513" i="8"/>
  <c r="L513" i="8" s="1"/>
  <c r="F513" i="8"/>
  <c r="K513" i="8" s="1"/>
  <c r="H494" i="8"/>
  <c r="M494" i="8" s="1"/>
  <c r="G494" i="8"/>
  <c r="L494" i="8" s="1"/>
  <c r="F494" i="8"/>
  <c r="K494" i="8" s="1"/>
  <c r="I494" i="8"/>
  <c r="N494" i="8" s="1"/>
  <c r="J494" i="8"/>
  <c r="O494" i="8" s="1"/>
  <c r="F470" i="8"/>
  <c r="K470" i="8" s="1"/>
  <c r="J470" i="8"/>
  <c r="O470" i="8" s="1"/>
  <c r="G470" i="8"/>
  <c r="L470" i="8" s="1"/>
  <c r="I470" i="8"/>
  <c r="N470" i="8" s="1"/>
  <c r="H470" i="8"/>
  <c r="M470" i="8" s="1"/>
  <c r="F450" i="8"/>
  <c r="K450" i="8" s="1"/>
  <c r="I450" i="8"/>
  <c r="N450" i="8" s="1"/>
  <c r="H450" i="8"/>
  <c r="M450" i="8" s="1"/>
  <c r="G450" i="8"/>
  <c r="L450" i="8" s="1"/>
  <c r="J450" i="8"/>
  <c r="O450" i="8" s="1"/>
  <c r="F430" i="8"/>
  <c r="K430" i="8" s="1"/>
  <c r="H430" i="8"/>
  <c r="M430" i="8" s="1"/>
  <c r="J430" i="8"/>
  <c r="O430" i="8" s="1"/>
  <c r="I430" i="8"/>
  <c r="N430" i="8" s="1"/>
  <c r="G430" i="8"/>
  <c r="L430" i="8" s="1"/>
  <c r="H412" i="8"/>
  <c r="M412" i="8" s="1"/>
  <c r="J412" i="8"/>
  <c r="O412" i="8" s="1"/>
  <c r="I412" i="8"/>
  <c r="N412" i="8" s="1"/>
  <c r="G412" i="8"/>
  <c r="L412" i="8" s="1"/>
  <c r="F412" i="8"/>
  <c r="K412" i="8" s="1"/>
  <c r="G393" i="8"/>
  <c r="L393" i="8" s="1"/>
  <c r="J393" i="8"/>
  <c r="O393" i="8" s="1"/>
  <c r="I393" i="8"/>
  <c r="N393" i="8" s="1"/>
  <c r="H393" i="8"/>
  <c r="M393" i="8" s="1"/>
  <c r="F393" i="8"/>
  <c r="K393" i="8" s="1"/>
  <c r="F370" i="8"/>
  <c r="K370" i="8" s="1"/>
  <c r="J370" i="8"/>
  <c r="O370" i="8" s="1"/>
  <c r="I370" i="8"/>
  <c r="N370" i="8" s="1"/>
  <c r="H370" i="8"/>
  <c r="M370" i="8" s="1"/>
  <c r="G370" i="8"/>
  <c r="L370" i="8" s="1"/>
  <c r="F353" i="8"/>
  <c r="K353" i="8" s="1"/>
  <c r="I353" i="8"/>
  <c r="N353" i="8" s="1"/>
  <c r="H353" i="8"/>
  <c r="M353" i="8" s="1"/>
  <c r="J353" i="8"/>
  <c r="O353" i="8" s="1"/>
  <c r="G353" i="8"/>
  <c r="L353" i="8" s="1"/>
  <c r="H333" i="8"/>
  <c r="M333" i="8" s="1"/>
  <c r="G333" i="8"/>
  <c r="L333" i="8" s="1"/>
  <c r="J333" i="8"/>
  <c r="O333" i="8" s="1"/>
  <c r="I333" i="8"/>
  <c r="N333" i="8" s="1"/>
  <c r="F333" i="8"/>
  <c r="K333" i="8" s="1"/>
  <c r="H312" i="8"/>
  <c r="M312" i="8" s="1"/>
  <c r="J312" i="8"/>
  <c r="O312" i="8" s="1"/>
  <c r="I312" i="8"/>
  <c r="N312" i="8" s="1"/>
  <c r="F312" i="8"/>
  <c r="K312" i="8" s="1"/>
  <c r="G312" i="8"/>
  <c r="L312" i="8" s="1"/>
  <c r="F290" i="8"/>
  <c r="K290" i="8" s="1"/>
  <c r="J290" i="8"/>
  <c r="O290" i="8" s="1"/>
  <c r="I290" i="8"/>
  <c r="N290" i="8" s="1"/>
  <c r="H290" i="8"/>
  <c r="M290" i="8" s="1"/>
  <c r="G290" i="8"/>
  <c r="L290" i="8" s="1"/>
  <c r="H272" i="8"/>
  <c r="M272" i="8" s="1"/>
  <c r="J272" i="8"/>
  <c r="O272" i="8" s="1"/>
  <c r="I272" i="8"/>
  <c r="N272" i="8" s="1"/>
  <c r="G272" i="8"/>
  <c r="L272" i="8" s="1"/>
  <c r="F272" i="8"/>
  <c r="K272" i="8" s="1"/>
  <c r="I251" i="8"/>
  <c r="N251" i="8" s="1"/>
  <c r="J251" i="8"/>
  <c r="O251" i="8" s="1"/>
  <c r="H251" i="8"/>
  <c r="M251" i="8" s="1"/>
  <c r="G251" i="8"/>
  <c r="L251" i="8" s="1"/>
  <c r="F251" i="8"/>
  <c r="K251" i="8" s="1"/>
  <c r="F230" i="8"/>
  <c r="K230" i="8" s="1"/>
  <c r="J230" i="8"/>
  <c r="O230" i="8" s="1"/>
  <c r="I230" i="8"/>
  <c r="N230" i="8" s="1"/>
  <c r="H230" i="8"/>
  <c r="M230" i="8" s="1"/>
  <c r="G230" i="8"/>
  <c r="L230" i="8" s="1"/>
  <c r="F210" i="8"/>
  <c r="K210" i="8" s="1"/>
  <c r="H210" i="8"/>
  <c r="M210" i="8" s="1"/>
  <c r="J210" i="8"/>
  <c r="O210" i="8" s="1"/>
  <c r="I210" i="8"/>
  <c r="N210" i="8" s="1"/>
  <c r="G210" i="8"/>
  <c r="L210" i="8" s="1"/>
  <c r="H192" i="8"/>
  <c r="M192" i="8" s="1"/>
  <c r="J192" i="8"/>
  <c r="O192" i="8" s="1"/>
  <c r="I192" i="8"/>
  <c r="N192" i="8" s="1"/>
  <c r="G192" i="8"/>
  <c r="L192" i="8" s="1"/>
  <c r="F192" i="8"/>
  <c r="K192" i="8" s="1"/>
  <c r="F170" i="8"/>
  <c r="K170" i="8" s="1"/>
  <c r="J170" i="8"/>
  <c r="O170" i="8" s="1"/>
  <c r="I170" i="8"/>
  <c r="N170" i="8" s="1"/>
  <c r="H170" i="8"/>
  <c r="M170" i="8" s="1"/>
  <c r="G170" i="8"/>
  <c r="L170" i="8" s="1"/>
  <c r="H152" i="8"/>
  <c r="M152" i="8" s="1"/>
  <c r="J152" i="8"/>
  <c r="O152" i="8" s="1"/>
  <c r="I152" i="8"/>
  <c r="N152" i="8" s="1"/>
  <c r="G152" i="8"/>
  <c r="L152" i="8" s="1"/>
  <c r="F152" i="8"/>
  <c r="K152" i="8" s="1"/>
  <c r="H134" i="8"/>
  <c r="M134" i="8" s="1"/>
  <c r="G134" i="8"/>
  <c r="L134" i="8" s="1"/>
  <c r="F134" i="8"/>
  <c r="K134" i="8" s="1"/>
  <c r="J134" i="8"/>
  <c r="O134" i="8" s="1"/>
  <c r="I134" i="8"/>
  <c r="N134" i="8" s="1"/>
  <c r="J112" i="8"/>
  <c r="O112" i="8" s="1"/>
  <c r="I112" i="8"/>
  <c r="N112" i="8" s="1"/>
  <c r="H112" i="8"/>
  <c r="M112" i="8" s="1"/>
  <c r="G112" i="8"/>
  <c r="L112" i="8" s="1"/>
  <c r="F112" i="8"/>
  <c r="K112" i="8" s="1"/>
  <c r="F92" i="8"/>
  <c r="K92" i="8" s="1"/>
  <c r="J92" i="8"/>
  <c r="O92" i="8" s="1"/>
  <c r="I92" i="8"/>
  <c r="N92" i="8" s="1"/>
  <c r="H92" i="8"/>
  <c r="M92" i="8" s="1"/>
  <c r="G92" i="8"/>
  <c r="L92" i="8" s="1"/>
  <c r="J71" i="8"/>
  <c r="O71" i="8" s="1"/>
  <c r="I71" i="8"/>
  <c r="N71" i="8" s="1"/>
  <c r="H71" i="8"/>
  <c r="M71" i="8" s="1"/>
  <c r="G71" i="8"/>
  <c r="L71" i="8" s="1"/>
  <c r="F71" i="8"/>
  <c r="K71" i="8" s="1"/>
  <c r="J50" i="8"/>
  <c r="O50" i="8" s="1"/>
  <c r="I50" i="8"/>
  <c r="N50" i="8" s="1"/>
  <c r="H50" i="8"/>
  <c r="M50" i="8" s="1"/>
  <c r="G50" i="8"/>
  <c r="L50" i="8" s="1"/>
  <c r="F50" i="8"/>
  <c r="K50" i="8" s="1"/>
  <c r="G31" i="8"/>
  <c r="L31" i="8" s="1"/>
  <c r="F31" i="8"/>
  <c r="K31" i="8" s="1"/>
  <c r="J31" i="8"/>
  <c r="O31" i="8" s="1"/>
  <c r="I31" i="8"/>
  <c r="N31" i="8" s="1"/>
  <c r="H31" i="8"/>
  <c r="M31" i="8" s="1"/>
  <c r="J12" i="8"/>
  <c r="O12" i="8" s="1"/>
  <c r="I12" i="8"/>
  <c r="N12" i="8" s="1"/>
  <c r="H12" i="8"/>
  <c r="M12" i="8" s="1"/>
  <c r="G12" i="8"/>
  <c r="L12" i="8" s="1"/>
  <c r="F12" i="8"/>
  <c r="K12" i="8" s="1"/>
  <c r="J1992" i="8"/>
  <c r="O1992" i="8" s="1"/>
  <c r="I1992" i="8"/>
  <c r="N1992" i="8" s="1"/>
  <c r="H1992" i="8"/>
  <c r="M1992" i="8" s="1"/>
  <c r="G1992" i="8"/>
  <c r="L1992" i="8" s="1"/>
  <c r="F1992" i="8"/>
  <c r="K1992" i="8" s="1"/>
  <c r="J1972" i="8"/>
  <c r="O1972" i="8" s="1"/>
  <c r="I1972" i="8"/>
  <c r="N1972" i="8" s="1"/>
  <c r="H1972" i="8"/>
  <c r="M1972" i="8" s="1"/>
  <c r="G1972" i="8"/>
  <c r="L1972" i="8" s="1"/>
  <c r="F1972" i="8"/>
  <c r="K1972" i="8" s="1"/>
  <c r="I1950" i="8"/>
  <c r="N1950" i="8" s="1"/>
  <c r="H1950" i="8"/>
  <c r="M1950" i="8" s="1"/>
  <c r="G1950" i="8"/>
  <c r="L1950" i="8" s="1"/>
  <c r="F1950" i="8"/>
  <c r="K1950" i="8" s="1"/>
  <c r="J1950" i="8"/>
  <c r="O1950" i="8" s="1"/>
  <c r="J1932" i="8"/>
  <c r="O1932" i="8" s="1"/>
  <c r="I1932" i="8"/>
  <c r="N1932" i="8" s="1"/>
  <c r="H1932" i="8"/>
  <c r="M1932" i="8" s="1"/>
  <c r="G1932" i="8"/>
  <c r="L1932" i="8" s="1"/>
  <c r="F1932" i="8"/>
  <c r="K1932" i="8" s="1"/>
  <c r="I1910" i="8"/>
  <c r="N1910" i="8" s="1"/>
  <c r="H1910" i="8"/>
  <c r="M1910" i="8" s="1"/>
  <c r="G1910" i="8"/>
  <c r="L1910" i="8" s="1"/>
  <c r="F1910" i="8"/>
  <c r="K1910" i="8" s="1"/>
  <c r="J1910" i="8"/>
  <c r="O1910" i="8" s="1"/>
  <c r="J1891" i="8"/>
  <c r="O1891" i="8" s="1"/>
  <c r="I1891" i="8"/>
  <c r="N1891" i="8" s="1"/>
  <c r="H1891" i="8"/>
  <c r="M1891" i="8" s="1"/>
  <c r="G1891" i="8"/>
  <c r="L1891" i="8" s="1"/>
  <c r="F1891" i="8"/>
  <c r="K1891" i="8" s="1"/>
  <c r="J1872" i="8"/>
  <c r="O1872" i="8" s="1"/>
  <c r="I1872" i="8"/>
  <c r="N1872" i="8" s="1"/>
  <c r="H1872" i="8"/>
  <c r="M1872" i="8" s="1"/>
  <c r="G1872" i="8"/>
  <c r="L1872" i="8" s="1"/>
  <c r="F1872" i="8"/>
  <c r="K1872" i="8" s="1"/>
  <c r="I1850" i="8"/>
  <c r="N1850" i="8" s="1"/>
  <c r="H1850" i="8"/>
  <c r="M1850" i="8" s="1"/>
  <c r="G1850" i="8"/>
  <c r="L1850" i="8" s="1"/>
  <c r="F1850" i="8"/>
  <c r="K1850" i="8" s="1"/>
  <c r="J1850" i="8"/>
  <c r="O1850" i="8" s="1"/>
  <c r="J1832" i="8"/>
  <c r="O1832" i="8" s="1"/>
  <c r="I1832" i="8"/>
  <c r="N1832" i="8" s="1"/>
  <c r="F1832" i="8"/>
  <c r="K1832" i="8" s="1"/>
  <c r="H1832" i="8"/>
  <c r="M1832" i="8" s="1"/>
  <c r="G1832" i="8"/>
  <c r="L1832" i="8" s="1"/>
  <c r="I1810" i="8"/>
  <c r="N1810" i="8" s="1"/>
  <c r="H1810" i="8"/>
  <c r="M1810" i="8" s="1"/>
  <c r="G1810" i="8"/>
  <c r="L1810" i="8" s="1"/>
  <c r="F1810" i="8"/>
  <c r="K1810" i="8" s="1"/>
  <c r="J1810" i="8"/>
  <c r="O1810" i="8" s="1"/>
  <c r="I1790" i="8"/>
  <c r="N1790" i="8" s="1"/>
  <c r="H1790" i="8"/>
  <c r="M1790" i="8" s="1"/>
  <c r="G1790" i="8"/>
  <c r="L1790" i="8" s="1"/>
  <c r="F1790" i="8"/>
  <c r="K1790" i="8" s="1"/>
  <c r="J1790" i="8"/>
  <c r="O1790" i="8" s="1"/>
  <c r="I1770" i="8"/>
  <c r="N1770" i="8" s="1"/>
  <c r="H1770" i="8"/>
  <c r="M1770" i="8" s="1"/>
  <c r="G1770" i="8"/>
  <c r="L1770" i="8" s="1"/>
  <c r="F1770" i="8"/>
  <c r="K1770" i="8" s="1"/>
  <c r="J1770" i="8"/>
  <c r="O1770" i="8" s="1"/>
  <c r="I1750" i="8"/>
  <c r="N1750" i="8" s="1"/>
  <c r="H1750" i="8"/>
  <c r="M1750" i="8" s="1"/>
  <c r="G1750" i="8"/>
  <c r="L1750" i="8" s="1"/>
  <c r="F1750" i="8"/>
  <c r="K1750" i="8" s="1"/>
  <c r="J1750" i="8"/>
  <c r="O1750" i="8" s="1"/>
  <c r="I1730" i="8"/>
  <c r="N1730" i="8" s="1"/>
  <c r="H1730" i="8"/>
  <c r="M1730" i="8" s="1"/>
  <c r="G1730" i="8"/>
  <c r="L1730" i="8" s="1"/>
  <c r="F1730" i="8"/>
  <c r="K1730" i="8" s="1"/>
  <c r="J1730" i="8"/>
  <c r="O1730" i="8" s="1"/>
  <c r="I1710" i="8"/>
  <c r="N1710" i="8" s="1"/>
  <c r="H1710" i="8"/>
  <c r="M1710" i="8" s="1"/>
  <c r="G1710" i="8"/>
  <c r="L1710" i="8" s="1"/>
  <c r="F1710" i="8"/>
  <c r="K1710" i="8" s="1"/>
  <c r="J1710" i="8"/>
  <c r="O1710" i="8" s="1"/>
  <c r="I1690" i="8"/>
  <c r="N1690" i="8" s="1"/>
  <c r="H1690" i="8"/>
  <c r="M1690" i="8" s="1"/>
  <c r="G1690" i="8"/>
  <c r="L1690" i="8" s="1"/>
  <c r="F1690" i="8"/>
  <c r="K1690" i="8" s="1"/>
  <c r="J1690" i="8"/>
  <c r="O1690" i="8" s="1"/>
  <c r="J1672" i="8"/>
  <c r="O1672" i="8" s="1"/>
  <c r="I1672" i="8"/>
  <c r="N1672" i="8" s="1"/>
  <c r="H1672" i="8"/>
  <c r="M1672" i="8" s="1"/>
  <c r="G1672" i="8"/>
  <c r="L1672" i="8" s="1"/>
  <c r="F1672" i="8"/>
  <c r="K1672" i="8" s="1"/>
  <c r="I1652" i="8"/>
  <c r="N1652" i="8" s="1"/>
  <c r="J1652" i="8"/>
  <c r="O1652" i="8" s="1"/>
  <c r="H1652" i="8"/>
  <c r="M1652" i="8" s="1"/>
  <c r="G1652" i="8"/>
  <c r="L1652" i="8" s="1"/>
  <c r="F1652" i="8"/>
  <c r="K1652" i="8" s="1"/>
  <c r="I1630" i="8"/>
  <c r="N1630" i="8" s="1"/>
  <c r="H1630" i="8"/>
  <c r="M1630" i="8" s="1"/>
  <c r="J1630" i="8"/>
  <c r="O1630" i="8" s="1"/>
  <c r="G1630" i="8"/>
  <c r="L1630" i="8" s="1"/>
  <c r="F1630" i="8"/>
  <c r="K1630" i="8" s="1"/>
  <c r="F1611" i="8"/>
  <c r="K1611" i="8" s="1"/>
  <c r="G1611" i="8"/>
  <c r="L1611" i="8" s="1"/>
  <c r="J1611" i="8"/>
  <c r="O1611" i="8" s="1"/>
  <c r="I1611" i="8"/>
  <c r="N1611" i="8" s="1"/>
  <c r="H1611" i="8"/>
  <c r="M1611" i="8" s="1"/>
  <c r="I1590" i="8"/>
  <c r="N1590" i="8" s="1"/>
  <c r="H1590" i="8"/>
  <c r="M1590" i="8" s="1"/>
  <c r="J1590" i="8"/>
  <c r="O1590" i="8" s="1"/>
  <c r="G1590" i="8"/>
  <c r="L1590" i="8" s="1"/>
  <c r="F1590" i="8"/>
  <c r="K1590" i="8" s="1"/>
  <c r="F1571" i="8"/>
  <c r="K1571" i="8" s="1"/>
  <c r="J1571" i="8"/>
  <c r="O1571" i="8" s="1"/>
  <c r="I1571" i="8"/>
  <c r="N1571" i="8" s="1"/>
  <c r="H1571" i="8"/>
  <c r="M1571" i="8" s="1"/>
  <c r="G1571" i="8"/>
  <c r="L1571" i="8" s="1"/>
  <c r="I1552" i="8"/>
  <c r="N1552" i="8" s="1"/>
  <c r="J1552" i="8"/>
  <c r="O1552" i="8" s="1"/>
  <c r="H1552" i="8"/>
  <c r="M1552" i="8" s="1"/>
  <c r="G1552" i="8"/>
  <c r="L1552" i="8" s="1"/>
  <c r="F1552" i="8"/>
  <c r="K1552" i="8" s="1"/>
  <c r="I1530" i="8"/>
  <c r="N1530" i="8" s="1"/>
  <c r="H1530" i="8"/>
  <c r="M1530" i="8" s="1"/>
  <c r="J1530" i="8"/>
  <c r="O1530" i="8" s="1"/>
  <c r="G1530" i="8"/>
  <c r="L1530" i="8" s="1"/>
  <c r="F1530" i="8"/>
  <c r="K1530" i="8" s="1"/>
  <c r="H1513" i="8"/>
  <c r="M1513" i="8" s="1"/>
  <c r="J1513" i="8"/>
  <c r="O1513" i="8" s="1"/>
  <c r="I1513" i="8"/>
  <c r="N1513" i="8" s="1"/>
  <c r="G1513" i="8"/>
  <c r="L1513" i="8" s="1"/>
  <c r="F1513" i="8"/>
  <c r="K1513" i="8" s="1"/>
  <c r="H1493" i="8"/>
  <c r="M1493" i="8" s="1"/>
  <c r="G1493" i="8"/>
  <c r="L1493" i="8" s="1"/>
  <c r="F1493" i="8"/>
  <c r="K1493" i="8" s="1"/>
  <c r="J1493" i="8"/>
  <c r="O1493" i="8" s="1"/>
  <c r="I1493" i="8"/>
  <c r="N1493" i="8" s="1"/>
  <c r="F1471" i="8"/>
  <c r="K1471" i="8" s="1"/>
  <c r="J1471" i="8"/>
  <c r="O1471" i="8" s="1"/>
  <c r="I1471" i="8"/>
  <c r="N1471" i="8" s="1"/>
  <c r="H1471" i="8"/>
  <c r="M1471" i="8" s="1"/>
  <c r="G1471" i="8"/>
  <c r="L1471" i="8" s="1"/>
  <c r="H1453" i="8"/>
  <c r="M1453" i="8" s="1"/>
  <c r="J1453" i="8"/>
  <c r="O1453" i="8" s="1"/>
  <c r="I1453" i="8"/>
  <c r="N1453" i="8" s="1"/>
  <c r="G1453" i="8"/>
  <c r="L1453" i="8" s="1"/>
  <c r="F1453" i="8"/>
  <c r="K1453" i="8" s="1"/>
  <c r="I1432" i="8"/>
  <c r="N1432" i="8" s="1"/>
  <c r="J1432" i="8"/>
  <c r="O1432" i="8" s="1"/>
  <c r="H1432" i="8"/>
  <c r="M1432" i="8" s="1"/>
  <c r="G1432" i="8"/>
  <c r="L1432" i="8" s="1"/>
  <c r="F1432" i="8"/>
  <c r="K1432" i="8" s="1"/>
  <c r="H1410" i="8"/>
  <c r="M1410" i="8" s="1"/>
  <c r="J1410" i="8"/>
  <c r="O1410" i="8" s="1"/>
  <c r="I1410" i="8"/>
  <c r="N1410" i="8" s="1"/>
  <c r="G1410" i="8"/>
  <c r="L1410" i="8" s="1"/>
  <c r="F1410" i="8"/>
  <c r="K1410" i="8" s="1"/>
  <c r="H1393" i="8"/>
  <c r="M1393" i="8" s="1"/>
  <c r="G1393" i="8"/>
  <c r="L1393" i="8" s="1"/>
  <c r="J1393" i="8"/>
  <c r="O1393" i="8" s="1"/>
  <c r="I1393" i="8"/>
  <c r="N1393" i="8" s="1"/>
  <c r="F1393" i="8"/>
  <c r="K1393" i="8" s="1"/>
  <c r="H1373" i="8"/>
  <c r="M1373" i="8" s="1"/>
  <c r="J1373" i="8"/>
  <c r="O1373" i="8" s="1"/>
  <c r="I1373" i="8"/>
  <c r="N1373" i="8" s="1"/>
  <c r="G1373" i="8"/>
  <c r="L1373" i="8" s="1"/>
  <c r="F1373" i="8"/>
  <c r="K1373" i="8" s="1"/>
  <c r="H1353" i="8"/>
  <c r="M1353" i="8" s="1"/>
  <c r="J1353" i="8"/>
  <c r="O1353" i="8" s="1"/>
  <c r="I1353" i="8"/>
  <c r="N1353" i="8" s="1"/>
  <c r="G1353" i="8"/>
  <c r="L1353" i="8" s="1"/>
  <c r="F1353" i="8"/>
  <c r="K1353" i="8" s="1"/>
  <c r="I1332" i="8"/>
  <c r="N1332" i="8" s="1"/>
  <c r="J1332" i="8"/>
  <c r="O1332" i="8" s="1"/>
  <c r="H1332" i="8"/>
  <c r="M1332" i="8" s="1"/>
  <c r="G1332" i="8"/>
  <c r="L1332" i="8" s="1"/>
  <c r="F1332" i="8"/>
  <c r="K1332" i="8" s="1"/>
  <c r="I1312" i="8"/>
  <c r="N1312" i="8" s="1"/>
  <c r="G1312" i="8"/>
  <c r="L1312" i="8" s="1"/>
  <c r="J1312" i="8"/>
  <c r="O1312" i="8" s="1"/>
  <c r="H1312" i="8"/>
  <c r="M1312" i="8" s="1"/>
  <c r="F1312" i="8"/>
  <c r="K1312" i="8" s="1"/>
  <c r="I1292" i="8"/>
  <c r="N1292" i="8" s="1"/>
  <c r="H1292" i="8"/>
  <c r="M1292" i="8" s="1"/>
  <c r="F1292" i="8"/>
  <c r="K1292" i="8" s="1"/>
  <c r="J1292" i="8"/>
  <c r="O1292" i="8" s="1"/>
  <c r="G1292" i="8"/>
  <c r="L1292" i="8" s="1"/>
  <c r="I1272" i="8"/>
  <c r="N1272" i="8" s="1"/>
  <c r="J1272" i="8"/>
  <c r="O1272" i="8" s="1"/>
  <c r="H1272" i="8"/>
  <c r="M1272" i="8" s="1"/>
  <c r="G1272" i="8"/>
  <c r="L1272" i="8" s="1"/>
  <c r="F1272" i="8"/>
  <c r="K1272" i="8" s="1"/>
  <c r="I1249" i="8"/>
  <c r="N1249" i="8" s="1"/>
  <c r="H1249" i="8"/>
  <c r="M1249" i="8" s="1"/>
  <c r="G1249" i="8"/>
  <c r="L1249" i="8" s="1"/>
  <c r="F1249" i="8"/>
  <c r="K1249" i="8" s="1"/>
  <c r="J1249" i="8"/>
  <c r="O1249" i="8" s="1"/>
  <c r="I1232" i="8"/>
  <c r="N1232" i="8" s="1"/>
  <c r="G1232" i="8"/>
  <c r="L1232" i="8" s="1"/>
  <c r="F1232" i="8"/>
  <c r="K1232" i="8" s="1"/>
  <c r="J1232" i="8"/>
  <c r="O1232" i="8" s="1"/>
  <c r="H1232" i="8"/>
  <c r="M1232" i="8" s="1"/>
  <c r="J1213" i="8"/>
  <c r="O1213" i="8" s="1"/>
  <c r="I1213" i="8"/>
  <c r="N1213" i="8" s="1"/>
  <c r="H1213" i="8"/>
  <c r="M1213" i="8" s="1"/>
  <c r="G1213" i="8"/>
  <c r="L1213" i="8" s="1"/>
  <c r="F1213" i="8"/>
  <c r="K1213" i="8" s="1"/>
  <c r="H1192" i="8"/>
  <c r="M1192" i="8" s="1"/>
  <c r="I1192" i="8"/>
  <c r="N1192" i="8" s="1"/>
  <c r="G1192" i="8"/>
  <c r="L1192" i="8" s="1"/>
  <c r="F1192" i="8"/>
  <c r="K1192" i="8" s="1"/>
  <c r="J1192" i="8"/>
  <c r="O1192" i="8" s="1"/>
  <c r="J1173" i="8"/>
  <c r="O1173" i="8" s="1"/>
  <c r="I1173" i="8"/>
  <c r="N1173" i="8" s="1"/>
  <c r="H1173" i="8"/>
  <c r="M1173" i="8" s="1"/>
  <c r="F1173" i="8"/>
  <c r="K1173" i="8" s="1"/>
  <c r="G1173" i="8"/>
  <c r="L1173" i="8" s="1"/>
  <c r="I1149" i="8"/>
  <c r="N1149" i="8" s="1"/>
  <c r="H1149" i="8"/>
  <c r="M1149" i="8" s="1"/>
  <c r="G1149" i="8"/>
  <c r="L1149" i="8" s="1"/>
  <c r="F1149" i="8"/>
  <c r="K1149" i="8" s="1"/>
  <c r="J1149" i="8"/>
  <c r="O1149" i="8" s="1"/>
  <c r="J1130" i="8"/>
  <c r="O1130" i="8" s="1"/>
  <c r="I1130" i="8"/>
  <c r="N1130" i="8" s="1"/>
  <c r="H1130" i="8"/>
  <c r="M1130" i="8" s="1"/>
  <c r="G1130" i="8"/>
  <c r="L1130" i="8" s="1"/>
  <c r="F1130" i="8"/>
  <c r="K1130" i="8" s="1"/>
  <c r="J1110" i="8"/>
  <c r="O1110" i="8" s="1"/>
  <c r="I1110" i="8"/>
  <c r="N1110" i="8" s="1"/>
  <c r="H1110" i="8"/>
  <c r="M1110" i="8" s="1"/>
  <c r="G1110" i="8"/>
  <c r="L1110" i="8" s="1"/>
  <c r="F1110" i="8"/>
  <c r="K1110" i="8" s="1"/>
  <c r="H1092" i="8"/>
  <c r="M1092" i="8" s="1"/>
  <c r="J1092" i="8"/>
  <c r="O1092" i="8" s="1"/>
  <c r="I1092" i="8"/>
  <c r="N1092" i="8" s="1"/>
  <c r="G1092" i="8"/>
  <c r="L1092" i="8" s="1"/>
  <c r="F1092" i="8"/>
  <c r="K1092" i="8" s="1"/>
  <c r="H1072" i="8"/>
  <c r="M1072" i="8" s="1"/>
  <c r="G1072" i="8"/>
  <c r="L1072" i="8" s="1"/>
  <c r="J1072" i="8"/>
  <c r="O1072" i="8" s="1"/>
  <c r="I1072" i="8"/>
  <c r="N1072" i="8" s="1"/>
  <c r="F1072" i="8"/>
  <c r="K1072" i="8" s="1"/>
  <c r="J1051" i="8"/>
  <c r="O1051" i="8" s="1"/>
  <c r="I1051" i="8"/>
  <c r="N1051" i="8" s="1"/>
  <c r="H1051" i="8"/>
  <c r="M1051" i="8" s="1"/>
  <c r="G1051" i="8"/>
  <c r="L1051" i="8" s="1"/>
  <c r="F1051" i="8"/>
  <c r="K1051" i="8" s="1"/>
  <c r="J1030" i="8"/>
  <c r="O1030" i="8" s="1"/>
  <c r="I1030" i="8"/>
  <c r="N1030" i="8" s="1"/>
  <c r="H1030" i="8"/>
  <c r="M1030" i="8" s="1"/>
  <c r="G1030" i="8"/>
  <c r="L1030" i="8" s="1"/>
  <c r="F1030" i="8"/>
  <c r="K1030" i="8" s="1"/>
  <c r="J1011" i="8"/>
  <c r="O1011" i="8" s="1"/>
  <c r="I1011" i="8"/>
  <c r="N1011" i="8" s="1"/>
  <c r="H1011" i="8"/>
  <c r="M1011" i="8" s="1"/>
  <c r="G1011" i="8"/>
  <c r="L1011" i="8" s="1"/>
  <c r="F1011" i="8"/>
  <c r="K1011" i="8" s="1"/>
  <c r="J991" i="8"/>
  <c r="O991" i="8" s="1"/>
  <c r="I991" i="8"/>
  <c r="N991" i="8" s="1"/>
  <c r="H991" i="8"/>
  <c r="M991" i="8" s="1"/>
  <c r="G991" i="8"/>
  <c r="L991" i="8" s="1"/>
  <c r="F991" i="8"/>
  <c r="K991" i="8" s="1"/>
  <c r="H972" i="8"/>
  <c r="M972" i="8" s="1"/>
  <c r="I972" i="8"/>
  <c r="N972" i="8" s="1"/>
  <c r="G972" i="8"/>
  <c r="L972" i="8" s="1"/>
  <c r="F972" i="8"/>
  <c r="K972" i="8" s="1"/>
  <c r="J972" i="8"/>
  <c r="O972" i="8" s="1"/>
  <c r="H952" i="8"/>
  <c r="M952" i="8" s="1"/>
  <c r="I952" i="8"/>
  <c r="N952" i="8" s="1"/>
  <c r="G952" i="8"/>
  <c r="L952" i="8" s="1"/>
  <c r="J952" i="8"/>
  <c r="O952" i="8" s="1"/>
  <c r="F952" i="8"/>
  <c r="K952" i="8" s="1"/>
  <c r="H932" i="8"/>
  <c r="M932" i="8" s="1"/>
  <c r="J932" i="8"/>
  <c r="O932" i="8" s="1"/>
  <c r="I932" i="8"/>
  <c r="N932" i="8" s="1"/>
  <c r="G932" i="8"/>
  <c r="L932" i="8" s="1"/>
  <c r="F932" i="8"/>
  <c r="K932" i="8" s="1"/>
  <c r="I909" i="8"/>
  <c r="N909" i="8" s="1"/>
  <c r="H909" i="8"/>
  <c r="M909" i="8" s="1"/>
  <c r="J909" i="8"/>
  <c r="O909" i="8" s="1"/>
  <c r="G909" i="8"/>
  <c r="L909" i="8" s="1"/>
  <c r="F909" i="8"/>
  <c r="K909" i="8" s="1"/>
  <c r="F890" i="8"/>
  <c r="K890" i="8" s="1"/>
  <c r="G890" i="8"/>
  <c r="L890" i="8" s="1"/>
  <c r="J890" i="8"/>
  <c r="O890" i="8" s="1"/>
  <c r="I890" i="8"/>
  <c r="N890" i="8" s="1"/>
  <c r="H890" i="8"/>
  <c r="M890" i="8" s="1"/>
  <c r="H872" i="8"/>
  <c r="M872" i="8" s="1"/>
  <c r="G872" i="8"/>
  <c r="L872" i="8" s="1"/>
  <c r="F872" i="8"/>
  <c r="K872" i="8" s="1"/>
  <c r="J872" i="8"/>
  <c r="O872" i="8" s="1"/>
  <c r="I872" i="8"/>
  <c r="N872" i="8" s="1"/>
  <c r="I851" i="8"/>
  <c r="N851" i="8" s="1"/>
  <c r="H851" i="8"/>
  <c r="M851" i="8" s="1"/>
  <c r="J851" i="8"/>
  <c r="O851" i="8" s="1"/>
  <c r="G851" i="8"/>
  <c r="L851" i="8" s="1"/>
  <c r="F851" i="8"/>
  <c r="K851" i="8" s="1"/>
  <c r="J828" i="8"/>
  <c r="O828" i="8" s="1"/>
  <c r="I828" i="8"/>
  <c r="N828" i="8" s="1"/>
  <c r="H828" i="8"/>
  <c r="M828" i="8" s="1"/>
  <c r="G828" i="8"/>
  <c r="L828" i="8" s="1"/>
  <c r="F828" i="8"/>
  <c r="K828" i="8" s="1"/>
  <c r="H812" i="8"/>
  <c r="M812" i="8" s="1"/>
  <c r="J812" i="8"/>
  <c r="O812" i="8" s="1"/>
  <c r="G812" i="8"/>
  <c r="L812" i="8" s="1"/>
  <c r="I812" i="8"/>
  <c r="N812" i="8" s="1"/>
  <c r="F812" i="8"/>
  <c r="K812" i="8" s="1"/>
  <c r="F790" i="8"/>
  <c r="K790" i="8" s="1"/>
  <c r="G790" i="8"/>
  <c r="L790" i="8" s="1"/>
  <c r="I790" i="8"/>
  <c r="N790" i="8" s="1"/>
  <c r="J790" i="8"/>
  <c r="O790" i="8" s="1"/>
  <c r="H790" i="8"/>
  <c r="M790" i="8" s="1"/>
  <c r="I767" i="8"/>
  <c r="N767" i="8" s="1"/>
  <c r="J767" i="8"/>
  <c r="O767" i="8" s="1"/>
  <c r="H767" i="8"/>
  <c r="M767" i="8" s="1"/>
  <c r="G767" i="8"/>
  <c r="L767" i="8" s="1"/>
  <c r="F767" i="8"/>
  <c r="K767" i="8" s="1"/>
  <c r="F750" i="8"/>
  <c r="K750" i="8" s="1"/>
  <c r="H750" i="8"/>
  <c r="M750" i="8" s="1"/>
  <c r="G750" i="8"/>
  <c r="L750" i="8" s="1"/>
  <c r="J750" i="8"/>
  <c r="O750" i="8" s="1"/>
  <c r="I750" i="8"/>
  <c r="N750" i="8" s="1"/>
  <c r="I734" i="8"/>
  <c r="N734" i="8" s="1"/>
  <c r="J734" i="8"/>
  <c r="O734" i="8" s="1"/>
  <c r="H734" i="8"/>
  <c r="M734" i="8" s="1"/>
  <c r="G734" i="8"/>
  <c r="L734" i="8" s="1"/>
  <c r="F734" i="8"/>
  <c r="K734" i="8" s="1"/>
  <c r="F710" i="8"/>
  <c r="K710" i="8" s="1"/>
  <c r="I710" i="8"/>
  <c r="N710" i="8" s="1"/>
  <c r="H710" i="8"/>
  <c r="M710" i="8" s="1"/>
  <c r="G710" i="8"/>
  <c r="L710" i="8" s="1"/>
  <c r="J710" i="8"/>
  <c r="O710" i="8" s="1"/>
  <c r="H692" i="8"/>
  <c r="M692" i="8" s="1"/>
  <c r="J692" i="8"/>
  <c r="O692" i="8" s="1"/>
  <c r="I692" i="8"/>
  <c r="N692" i="8" s="1"/>
  <c r="G692" i="8"/>
  <c r="L692" i="8" s="1"/>
  <c r="F692" i="8"/>
  <c r="K692" i="8" s="1"/>
  <c r="H672" i="8"/>
  <c r="M672" i="8" s="1"/>
  <c r="J672" i="8"/>
  <c r="O672" i="8" s="1"/>
  <c r="F672" i="8"/>
  <c r="K672" i="8" s="1"/>
  <c r="I672" i="8"/>
  <c r="N672" i="8" s="1"/>
  <c r="G672" i="8"/>
  <c r="L672" i="8" s="1"/>
  <c r="H652" i="8"/>
  <c r="M652" i="8" s="1"/>
  <c r="J652" i="8"/>
  <c r="O652" i="8" s="1"/>
  <c r="I652" i="8"/>
  <c r="N652" i="8" s="1"/>
  <c r="G652" i="8"/>
  <c r="L652" i="8" s="1"/>
  <c r="F652" i="8"/>
  <c r="K652" i="8" s="1"/>
  <c r="H633" i="8"/>
  <c r="M633" i="8" s="1"/>
  <c r="G633" i="8"/>
  <c r="L633" i="8" s="1"/>
  <c r="F633" i="8"/>
  <c r="K633" i="8" s="1"/>
  <c r="J633" i="8"/>
  <c r="O633" i="8" s="1"/>
  <c r="I633" i="8"/>
  <c r="N633" i="8" s="1"/>
  <c r="I613" i="8"/>
  <c r="N613" i="8" s="1"/>
  <c r="G613" i="8"/>
  <c r="L613" i="8" s="1"/>
  <c r="J613" i="8"/>
  <c r="O613" i="8" s="1"/>
  <c r="H613" i="8"/>
  <c r="M613" i="8" s="1"/>
  <c r="F613" i="8"/>
  <c r="K613" i="8" s="1"/>
  <c r="I591" i="8"/>
  <c r="N591" i="8" s="1"/>
  <c r="J591" i="8"/>
  <c r="O591" i="8" s="1"/>
  <c r="G591" i="8"/>
  <c r="L591" i="8" s="1"/>
  <c r="H591" i="8"/>
  <c r="M591" i="8" s="1"/>
  <c r="F591" i="8"/>
  <c r="K591" i="8" s="1"/>
  <c r="I571" i="8"/>
  <c r="N571" i="8" s="1"/>
  <c r="J571" i="8"/>
  <c r="O571" i="8" s="1"/>
  <c r="H571" i="8"/>
  <c r="M571" i="8" s="1"/>
  <c r="G571" i="8"/>
  <c r="L571" i="8" s="1"/>
  <c r="F571" i="8"/>
  <c r="K571" i="8" s="1"/>
  <c r="H554" i="8"/>
  <c r="M554" i="8" s="1"/>
  <c r="G554" i="8"/>
  <c r="L554" i="8" s="1"/>
  <c r="J554" i="8"/>
  <c r="O554" i="8" s="1"/>
  <c r="I554" i="8"/>
  <c r="N554" i="8" s="1"/>
  <c r="F554" i="8"/>
  <c r="K554" i="8" s="1"/>
  <c r="F530" i="8"/>
  <c r="K530" i="8" s="1"/>
  <c r="J530" i="8"/>
  <c r="O530" i="8" s="1"/>
  <c r="I530" i="8"/>
  <c r="N530" i="8" s="1"/>
  <c r="H530" i="8"/>
  <c r="M530" i="8" s="1"/>
  <c r="G530" i="8"/>
  <c r="L530" i="8" s="1"/>
  <c r="I514" i="8"/>
  <c r="N514" i="8" s="1"/>
  <c r="J514" i="8"/>
  <c r="O514" i="8" s="1"/>
  <c r="F514" i="8"/>
  <c r="K514" i="8" s="1"/>
  <c r="H514" i="8"/>
  <c r="M514" i="8" s="1"/>
  <c r="G514" i="8"/>
  <c r="L514" i="8" s="1"/>
  <c r="F490" i="8"/>
  <c r="K490" i="8" s="1"/>
  <c r="G490" i="8"/>
  <c r="L490" i="8" s="1"/>
  <c r="J490" i="8"/>
  <c r="O490" i="8" s="1"/>
  <c r="I490" i="8"/>
  <c r="N490" i="8" s="1"/>
  <c r="H490" i="8"/>
  <c r="M490" i="8" s="1"/>
  <c r="H472" i="8"/>
  <c r="M472" i="8" s="1"/>
  <c r="G472" i="8"/>
  <c r="L472" i="8" s="1"/>
  <c r="F472" i="8"/>
  <c r="K472" i="8" s="1"/>
  <c r="J472" i="8"/>
  <c r="O472" i="8" s="1"/>
  <c r="I472" i="8"/>
  <c r="N472" i="8" s="1"/>
  <c r="G454" i="8"/>
  <c r="L454" i="8" s="1"/>
  <c r="J454" i="8"/>
  <c r="O454" i="8" s="1"/>
  <c r="I454" i="8"/>
  <c r="N454" i="8" s="1"/>
  <c r="H454" i="8"/>
  <c r="M454" i="8" s="1"/>
  <c r="F454" i="8"/>
  <c r="K454" i="8" s="1"/>
  <c r="H433" i="8"/>
  <c r="M433" i="8" s="1"/>
  <c r="F433" i="8"/>
  <c r="K433" i="8" s="1"/>
  <c r="J433" i="8"/>
  <c r="O433" i="8" s="1"/>
  <c r="I433" i="8"/>
  <c r="N433" i="8" s="1"/>
  <c r="G433" i="8"/>
  <c r="L433" i="8" s="1"/>
  <c r="F410" i="8"/>
  <c r="K410" i="8" s="1"/>
  <c r="J410" i="8"/>
  <c r="O410" i="8" s="1"/>
  <c r="I410" i="8"/>
  <c r="N410" i="8" s="1"/>
  <c r="H410" i="8"/>
  <c r="M410" i="8" s="1"/>
  <c r="G410" i="8"/>
  <c r="L410" i="8" s="1"/>
  <c r="F390" i="8"/>
  <c r="K390" i="8" s="1"/>
  <c r="G390" i="8"/>
  <c r="L390" i="8" s="1"/>
  <c r="J390" i="8"/>
  <c r="O390" i="8" s="1"/>
  <c r="I390" i="8"/>
  <c r="N390" i="8" s="1"/>
  <c r="H390" i="8"/>
  <c r="M390" i="8" s="1"/>
  <c r="H372" i="8"/>
  <c r="M372" i="8" s="1"/>
  <c r="J372" i="8"/>
  <c r="O372" i="8" s="1"/>
  <c r="I372" i="8"/>
  <c r="N372" i="8" s="1"/>
  <c r="G372" i="8"/>
  <c r="L372" i="8" s="1"/>
  <c r="F372" i="8"/>
  <c r="K372" i="8" s="1"/>
  <c r="I351" i="8"/>
  <c r="N351" i="8" s="1"/>
  <c r="G351" i="8"/>
  <c r="L351" i="8" s="1"/>
  <c r="F351" i="8"/>
  <c r="K351" i="8" s="1"/>
  <c r="J351" i="8"/>
  <c r="O351" i="8" s="1"/>
  <c r="H351" i="8"/>
  <c r="M351" i="8" s="1"/>
  <c r="F330" i="8"/>
  <c r="K330" i="8" s="1"/>
  <c r="J330" i="8"/>
  <c r="O330" i="8" s="1"/>
  <c r="I330" i="8"/>
  <c r="N330" i="8" s="1"/>
  <c r="H330" i="8"/>
  <c r="M330" i="8" s="1"/>
  <c r="G330" i="8"/>
  <c r="L330" i="8" s="1"/>
  <c r="H308" i="8"/>
  <c r="M308" i="8" s="1"/>
  <c r="J308" i="8"/>
  <c r="O308" i="8" s="1"/>
  <c r="I308" i="8"/>
  <c r="N308" i="8" s="1"/>
  <c r="G308" i="8"/>
  <c r="L308" i="8" s="1"/>
  <c r="F308" i="8"/>
  <c r="K308" i="8" s="1"/>
  <c r="H292" i="8"/>
  <c r="M292" i="8" s="1"/>
  <c r="J292" i="8"/>
  <c r="O292" i="8" s="1"/>
  <c r="I292" i="8"/>
  <c r="N292" i="8" s="1"/>
  <c r="G292" i="8"/>
  <c r="L292" i="8" s="1"/>
  <c r="F292" i="8"/>
  <c r="K292" i="8" s="1"/>
  <c r="F270" i="8"/>
  <c r="K270" i="8" s="1"/>
  <c r="J270" i="8"/>
  <c r="O270" i="8" s="1"/>
  <c r="I270" i="8"/>
  <c r="N270" i="8" s="1"/>
  <c r="H270" i="8"/>
  <c r="M270" i="8" s="1"/>
  <c r="G270" i="8"/>
  <c r="L270" i="8" s="1"/>
  <c r="H252" i="8"/>
  <c r="M252" i="8" s="1"/>
  <c r="G252" i="8"/>
  <c r="L252" i="8" s="1"/>
  <c r="F252" i="8"/>
  <c r="K252" i="8" s="1"/>
  <c r="J252" i="8"/>
  <c r="O252" i="8" s="1"/>
  <c r="I252" i="8"/>
  <c r="N252" i="8" s="1"/>
  <c r="H232" i="8"/>
  <c r="M232" i="8" s="1"/>
  <c r="J232" i="8"/>
  <c r="O232" i="8" s="1"/>
  <c r="I232" i="8"/>
  <c r="N232" i="8" s="1"/>
  <c r="G232" i="8"/>
  <c r="L232" i="8" s="1"/>
  <c r="F232" i="8"/>
  <c r="K232" i="8" s="1"/>
  <c r="H212" i="8"/>
  <c r="M212" i="8" s="1"/>
  <c r="G212" i="8"/>
  <c r="L212" i="8" s="1"/>
  <c r="F212" i="8"/>
  <c r="K212" i="8" s="1"/>
  <c r="J212" i="8"/>
  <c r="O212" i="8" s="1"/>
  <c r="I212" i="8"/>
  <c r="N212" i="8" s="1"/>
  <c r="F190" i="8"/>
  <c r="K190" i="8" s="1"/>
  <c r="I190" i="8"/>
  <c r="N190" i="8" s="1"/>
  <c r="H190" i="8"/>
  <c r="M190" i="8" s="1"/>
  <c r="G190" i="8"/>
  <c r="L190" i="8" s="1"/>
  <c r="J190" i="8"/>
  <c r="O190" i="8" s="1"/>
  <c r="I171" i="8"/>
  <c r="N171" i="8" s="1"/>
  <c r="G171" i="8"/>
  <c r="L171" i="8" s="1"/>
  <c r="J171" i="8"/>
  <c r="O171" i="8" s="1"/>
  <c r="H171" i="8"/>
  <c r="M171" i="8" s="1"/>
  <c r="F171" i="8"/>
  <c r="K171" i="8" s="1"/>
  <c r="F150" i="8"/>
  <c r="K150" i="8" s="1"/>
  <c r="H150" i="8"/>
  <c r="M150" i="8" s="1"/>
  <c r="J150" i="8"/>
  <c r="O150" i="8" s="1"/>
  <c r="I150" i="8"/>
  <c r="N150" i="8" s="1"/>
  <c r="G150" i="8"/>
  <c r="L150" i="8" s="1"/>
  <c r="I131" i="8"/>
  <c r="N131" i="8" s="1"/>
  <c r="H131" i="8"/>
  <c r="M131" i="8" s="1"/>
  <c r="G131" i="8"/>
  <c r="L131" i="8" s="1"/>
  <c r="J131" i="8"/>
  <c r="O131" i="8" s="1"/>
  <c r="F131" i="8"/>
  <c r="K131" i="8" s="1"/>
  <c r="H110" i="8"/>
  <c r="M110" i="8" s="1"/>
  <c r="G110" i="8"/>
  <c r="L110" i="8" s="1"/>
  <c r="F110" i="8"/>
  <c r="K110" i="8" s="1"/>
  <c r="J110" i="8"/>
  <c r="O110" i="8" s="1"/>
  <c r="I110" i="8"/>
  <c r="N110" i="8" s="1"/>
  <c r="J91" i="8"/>
  <c r="O91" i="8" s="1"/>
  <c r="I91" i="8"/>
  <c r="N91" i="8" s="1"/>
  <c r="H91" i="8"/>
  <c r="M91" i="8" s="1"/>
  <c r="G91" i="8"/>
  <c r="L91" i="8" s="1"/>
  <c r="F91" i="8"/>
  <c r="K91" i="8" s="1"/>
  <c r="J72" i="8"/>
  <c r="O72" i="8" s="1"/>
  <c r="I72" i="8"/>
  <c r="N72" i="8" s="1"/>
  <c r="H72" i="8"/>
  <c r="M72" i="8" s="1"/>
  <c r="G72" i="8"/>
  <c r="L72" i="8" s="1"/>
  <c r="F72" i="8"/>
  <c r="K72" i="8" s="1"/>
  <c r="F52" i="8"/>
  <c r="K52" i="8" s="1"/>
  <c r="H52" i="8"/>
  <c r="M52" i="8" s="1"/>
  <c r="J52" i="8"/>
  <c r="O52" i="8" s="1"/>
  <c r="I52" i="8"/>
  <c r="N52" i="8" s="1"/>
  <c r="G52" i="8"/>
  <c r="L52" i="8" s="1"/>
  <c r="I33" i="8"/>
  <c r="N33" i="8" s="1"/>
  <c r="H33" i="8"/>
  <c r="M33" i="8" s="1"/>
  <c r="G33" i="8"/>
  <c r="L33" i="8" s="1"/>
  <c r="F33" i="8"/>
  <c r="K33" i="8" s="1"/>
  <c r="J33" i="8"/>
  <c r="O33" i="8" s="1"/>
  <c r="H13" i="8"/>
  <c r="M13" i="8" s="1"/>
  <c r="G13" i="8"/>
  <c r="L13" i="8" s="1"/>
  <c r="F13" i="8"/>
  <c r="K13" i="8" s="1"/>
  <c r="J13" i="8"/>
  <c r="O13" i="8" s="1"/>
  <c r="I13" i="8"/>
  <c r="N13" i="8" s="1"/>
  <c r="J2052" i="8"/>
  <c r="O2052" i="8" s="1"/>
  <c r="I2052" i="8"/>
  <c r="N2052" i="8" s="1"/>
  <c r="F2052" i="8"/>
  <c r="K2052" i="8" s="1"/>
  <c r="G2052" i="8"/>
  <c r="L2052" i="8" s="1"/>
  <c r="H2052" i="8"/>
  <c r="M2052" i="8" s="1"/>
  <c r="F2029" i="8"/>
  <c r="K2029" i="8" s="1"/>
  <c r="J2029" i="8"/>
  <c r="O2029" i="8" s="1"/>
  <c r="I2029" i="8"/>
  <c r="N2029" i="8" s="1"/>
  <c r="H2029" i="8"/>
  <c r="M2029" i="8" s="1"/>
  <c r="G2029" i="8"/>
  <c r="L2029" i="8" s="1"/>
  <c r="I2010" i="8"/>
  <c r="N2010" i="8" s="1"/>
  <c r="H2010" i="8"/>
  <c r="M2010" i="8" s="1"/>
  <c r="G2010" i="8"/>
  <c r="L2010" i="8" s="1"/>
  <c r="F2010" i="8"/>
  <c r="K2010" i="8" s="1"/>
  <c r="J2010" i="8"/>
  <c r="O2010" i="8" s="1"/>
  <c r="F1989" i="8"/>
  <c r="K1989" i="8" s="1"/>
  <c r="H1989" i="8"/>
  <c r="M1989" i="8" s="1"/>
  <c r="I1989" i="8"/>
  <c r="N1989" i="8" s="1"/>
  <c r="J1989" i="8"/>
  <c r="O1989" i="8" s="1"/>
  <c r="G1989" i="8"/>
  <c r="L1989" i="8" s="1"/>
  <c r="I1970" i="8"/>
  <c r="N1970" i="8" s="1"/>
  <c r="H1970" i="8"/>
  <c r="M1970" i="8" s="1"/>
  <c r="G1970" i="8"/>
  <c r="L1970" i="8" s="1"/>
  <c r="F1970" i="8"/>
  <c r="K1970" i="8" s="1"/>
  <c r="J1970" i="8"/>
  <c r="O1970" i="8" s="1"/>
  <c r="J1952" i="8"/>
  <c r="O1952" i="8" s="1"/>
  <c r="I1952" i="8"/>
  <c r="N1952" i="8" s="1"/>
  <c r="F1952" i="8"/>
  <c r="K1952" i="8" s="1"/>
  <c r="H1952" i="8"/>
  <c r="M1952" i="8" s="1"/>
  <c r="G1952" i="8"/>
  <c r="L1952" i="8" s="1"/>
  <c r="I1930" i="8"/>
  <c r="N1930" i="8" s="1"/>
  <c r="H1930" i="8"/>
  <c r="M1930" i="8" s="1"/>
  <c r="G1930" i="8"/>
  <c r="L1930" i="8" s="1"/>
  <c r="F1930" i="8"/>
  <c r="K1930" i="8" s="1"/>
  <c r="J1930" i="8"/>
  <c r="O1930" i="8" s="1"/>
  <c r="F1909" i="8"/>
  <c r="K1909" i="8" s="1"/>
  <c r="H1909" i="8"/>
  <c r="M1909" i="8" s="1"/>
  <c r="J1909" i="8"/>
  <c r="O1909" i="8" s="1"/>
  <c r="I1909" i="8"/>
  <c r="N1909" i="8" s="1"/>
  <c r="G1909" i="8"/>
  <c r="L1909" i="8" s="1"/>
  <c r="F1889" i="8"/>
  <c r="K1889" i="8" s="1"/>
  <c r="J1889" i="8"/>
  <c r="O1889" i="8" s="1"/>
  <c r="I1889" i="8"/>
  <c r="N1889" i="8" s="1"/>
  <c r="G1889" i="8"/>
  <c r="L1889" i="8" s="1"/>
  <c r="H1889" i="8"/>
  <c r="M1889" i="8" s="1"/>
  <c r="J1871" i="8"/>
  <c r="O1871" i="8" s="1"/>
  <c r="I1871" i="8"/>
  <c r="N1871" i="8" s="1"/>
  <c r="H1871" i="8"/>
  <c r="M1871" i="8" s="1"/>
  <c r="G1871" i="8"/>
  <c r="L1871" i="8" s="1"/>
  <c r="F1871" i="8"/>
  <c r="K1871" i="8" s="1"/>
  <c r="H1853" i="8"/>
  <c r="M1853" i="8" s="1"/>
  <c r="F1853" i="8"/>
  <c r="K1853" i="8" s="1"/>
  <c r="J1853" i="8"/>
  <c r="O1853" i="8" s="1"/>
  <c r="G1853" i="8"/>
  <c r="L1853" i="8" s="1"/>
  <c r="I1853" i="8"/>
  <c r="N1853" i="8" s="1"/>
  <c r="I1830" i="8"/>
  <c r="N1830" i="8" s="1"/>
  <c r="H1830" i="8"/>
  <c r="M1830" i="8" s="1"/>
  <c r="G1830" i="8"/>
  <c r="L1830" i="8" s="1"/>
  <c r="F1830" i="8"/>
  <c r="K1830" i="8" s="1"/>
  <c r="J1830" i="8"/>
  <c r="O1830" i="8" s="1"/>
  <c r="J1812" i="8"/>
  <c r="O1812" i="8" s="1"/>
  <c r="I1812" i="8"/>
  <c r="N1812" i="8" s="1"/>
  <c r="H1812" i="8"/>
  <c r="M1812" i="8" s="1"/>
  <c r="G1812" i="8"/>
  <c r="L1812" i="8" s="1"/>
  <c r="F1812" i="8"/>
  <c r="K1812" i="8" s="1"/>
  <c r="J1792" i="8"/>
  <c r="O1792" i="8" s="1"/>
  <c r="I1792" i="8"/>
  <c r="N1792" i="8" s="1"/>
  <c r="H1792" i="8"/>
  <c r="M1792" i="8" s="1"/>
  <c r="G1792" i="8"/>
  <c r="L1792" i="8" s="1"/>
  <c r="F1792" i="8"/>
  <c r="K1792" i="8" s="1"/>
  <c r="J1772" i="8"/>
  <c r="O1772" i="8" s="1"/>
  <c r="I1772" i="8"/>
  <c r="N1772" i="8" s="1"/>
  <c r="H1772" i="8"/>
  <c r="M1772" i="8" s="1"/>
  <c r="G1772" i="8"/>
  <c r="L1772" i="8" s="1"/>
  <c r="F1772" i="8"/>
  <c r="K1772" i="8" s="1"/>
  <c r="J1752" i="8"/>
  <c r="O1752" i="8" s="1"/>
  <c r="I1752" i="8"/>
  <c r="N1752" i="8" s="1"/>
  <c r="F1752" i="8"/>
  <c r="K1752" i="8" s="1"/>
  <c r="H1752" i="8"/>
  <c r="M1752" i="8" s="1"/>
  <c r="G1752" i="8"/>
  <c r="L1752" i="8" s="1"/>
  <c r="F1729" i="8"/>
  <c r="K1729" i="8" s="1"/>
  <c r="J1729" i="8"/>
  <c r="O1729" i="8" s="1"/>
  <c r="I1729" i="8"/>
  <c r="N1729" i="8" s="1"/>
  <c r="H1729" i="8"/>
  <c r="M1729" i="8" s="1"/>
  <c r="G1729" i="8"/>
  <c r="L1729" i="8" s="1"/>
  <c r="J1712" i="8"/>
  <c r="O1712" i="8" s="1"/>
  <c r="I1712" i="8"/>
  <c r="N1712" i="8" s="1"/>
  <c r="F1712" i="8"/>
  <c r="K1712" i="8" s="1"/>
  <c r="H1712" i="8"/>
  <c r="M1712" i="8" s="1"/>
  <c r="G1712" i="8"/>
  <c r="L1712" i="8" s="1"/>
  <c r="F1689" i="8"/>
  <c r="K1689" i="8" s="1"/>
  <c r="G1689" i="8"/>
  <c r="L1689" i="8" s="1"/>
  <c r="I1689" i="8"/>
  <c r="N1689" i="8" s="1"/>
  <c r="H1689" i="8"/>
  <c r="M1689" i="8" s="1"/>
  <c r="J1689" i="8"/>
  <c r="O1689" i="8" s="1"/>
  <c r="I1670" i="8"/>
  <c r="N1670" i="8" s="1"/>
  <c r="H1670" i="8"/>
  <c r="M1670" i="8" s="1"/>
  <c r="G1670" i="8"/>
  <c r="L1670" i="8" s="1"/>
  <c r="F1670" i="8"/>
  <c r="K1670" i="8" s="1"/>
  <c r="J1670" i="8"/>
  <c r="O1670" i="8" s="1"/>
  <c r="I1650" i="8"/>
  <c r="N1650" i="8" s="1"/>
  <c r="H1650" i="8"/>
  <c r="M1650" i="8" s="1"/>
  <c r="F1650" i="8"/>
  <c r="K1650" i="8" s="1"/>
  <c r="G1650" i="8"/>
  <c r="L1650" i="8" s="1"/>
  <c r="J1650" i="8"/>
  <c r="O1650" i="8" s="1"/>
  <c r="F1629" i="8"/>
  <c r="K1629" i="8" s="1"/>
  <c r="J1629" i="8"/>
  <c r="O1629" i="8" s="1"/>
  <c r="I1629" i="8"/>
  <c r="N1629" i="8" s="1"/>
  <c r="H1629" i="8"/>
  <c r="M1629" i="8" s="1"/>
  <c r="G1629" i="8"/>
  <c r="L1629" i="8" s="1"/>
  <c r="I1610" i="8"/>
  <c r="N1610" i="8" s="1"/>
  <c r="H1610" i="8"/>
  <c r="M1610" i="8" s="1"/>
  <c r="J1610" i="8"/>
  <c r="O1610" i="8" s="1"/>
  <c r="G1610" i="8"/>
  <c r="L1610" i="8" s="1"/>
  <c r="F1610" i="8"/>
  <c r="K1610" i="8" s="1"/>
  <c r="F1589" i="8"/>
  <c r="K1589" i="8" s="1"/>
  <c r="G1589" i="8"/>
  <c r="L1589" i="8" s="1"/>
  <c r="J1589" i="8"/>
  <c r="O1589" i="8" s="1"/>
  <c r="I1589" i="8"/>
  <c r="N1589" i="8" s="1"/>
  <c r="H1589" i="8"/>
  <c r="M1589" i="8" s="1"/>
  <c r="I1572" i="8"/>
  <c r="N1572" i="8" s="1"/>
  <c r="G1572" i="8"/>
  <c r="L1572" i="8" s="1"/>
  <c r="J1572" i="8"/>
  <c r="O1572" i="8" s="1"/>
  <c r="F1572" i="8"/>
  <c r="K1572" i="8" s="1"/>
  <c r="H1572" i="8"/>
  <c r="M1572" i="8" s="1"/>
  <c r="I1550" i="8"/>
  <c r="N1550" i="8" s="1"/>
  <c r="H1550" i="8"/>
  <c r="M1550" i="8" s="1"/>
  <c r="F1550" i="8"/>
  <c r="K1550" i="8" s="1"/>
  <c r="J1550" i="8"/>
  <c r="O1550" i="8" s="1"/>
  <c r="G1550" i="8"/>
  <c r="L1550" i="8" s="1"/>
  <c r="F1531" i="8"/>
  <c r="K1531" i="8" s="1"/>
  <c r="J1531" i="8"/>
  <c r="O1531" i="8" s="1"/>
  <c r="I1531" i="8"/>
  <c r="N1531" i="8" s="1"/>
  <c r="H1531" i="8"/>
  <c r="M1531" i="8" s="1"/>
  <c r="G1531" i="8"/>
  <c r="L1531" i="8" s="1"/>
  <c r="I1510" i="8"/>
  <c r="N1510" i="8" s="1"/>
  <c r="H1510" i="8"/>
  <c r="M1510" i="8" s="1"/>
  <c r="J1510" i="8"/>
  <c r="O1510" i="8" s="1"/>
  <c r="G1510" i="8"/>
  <c r="L1510" i="8" s="1"/>
  <c r="F1510" i="8"/>
  <c r="K1510" i="8" s="1"/>
  <c r="J1490" i="8"/>
  <c r="O1490" i="8" s="1"/>
  <c r="I1490" i="8"/>
  <c r="N1490" i="8" s="1"/>
  <c r="H1490" i="8"/>
  <c r="M1490" i="8" s="1"/>
  <c r="G1490" i="8"/>
  <c r="L1490" i="8" s="1"/>
  <c r="F1490" i="8"/>
  <c r="K1490" i="8" s="1"/>
  <c r="I1472" i="8"/>
  <c r="N1472" i="8" s="1"/>
  <c r="J1472" i="8"/>
  <c r="O1472" i="8" s="1"/>
  <c r="H1472" i="8"/>
  <c r="M1472" i="8" s="1"/>
  <c r="G1472" i="8"/>
  <c r="L1472" i="8" s="1"/>
  <c r="F1472" i="8"/>
  <c r="K1472" i="8" s="1"/>
  <c r="F1451" i="8"/>
  <c r="K1451" i="8" s="1"/>
  <c r="J1451" i="8"/>
  <c r="O1451" i="8" s="1"/>
  <c r="I1451" i="8"/>
  <c r="N1451" i="8" s="1"/>
  <c r="H1451" i="8"/>
  <c r="M1451" i="8" s="1"/>
  <c r="G1451" i="8"/>
  <c r="L1451" i="8" s="1"/>
  <c r="J1430" i="8"/>
  <c r="O1430" i="8" s="1"/>
  <c r="I1430" i="8"/>
  <c r="N1430" i="8" s="1"/>
  <c r="H1430" i="8"/>
  <c r="M1430" i="8" s="1"/>
  <c r="G1430" i="8"/>
  <c r="L1430" i="8" s="1"/>
  <c r="F1430" i="8"/>
  <c r="K1430" i="8" s="1"/>
  <c r="J1409" i="8"/>
  <c r="O1409" i="8" s="1"/>
  <c r="I1409" i="8"/>
  <c r="N1409" i="8" s="1"/>
  <c r="H1409" i="8"/>
  <c r="M1409" i="8" s="1"/>
  <c r="G1409" i="8"/>
  <c r="L1409" i="8" s="1"/>
  <c r="F1409" i="8"/>
  <c r="K1409" i="8" s="1"/>
  <c r="J1388" i="8"/>
  <c r="O1388" i="8" s="1"/>
  <c r="I1388" i="8"/>
  <c r="N1388" i="8" s="1"/>
  <c r="H1388" i="8"/>
  <c r="M1388" i="8" s="1"/>
  <c r="G1388" i="8"/>
  <c r="L1388" i="8" s="1"/>
  <c r="F1388" i="8"/>
  <c r="K1388" i="8" s="1"/>
  <c r="I1369" i="8"/>
  <c r="N1369" i="8" s="1"/>
  <c r="H1369" i="8"/>
  <c r="M1369" i="8" s="1"/>
  <c r="G1369" i="8"/>
  <c r="L1369" i="8" s="1"/>
  <c r="F1369" i="8"/>
  <c r="K1369" i="8" s="1"/>
  <c r="J1369" i="8"/>
  <c r="O1369" i="8" s="1"/>
  <c r="J1350" i="8"/>
  <c r="O1350" i="8" s="1"/>
  <c r="F1350" i="8"/>
  <c r="K1350" i="8" s="1"/>
  <c r="I1350" i="8"/>
  <c r="N1350" i="8" s="1"/>
  <c r="H1350" i="8"/>
  <c r="M1350" i="8" s="1"/>
  <c r="G1350" i="8"/>
  <c r="L1350" i="8" s="1"/>
  <c r="J1328" i="8"/>
  <c r="O1328" i="8" s="1"/>
  <c r="I1328" i="8"/>
  <c r="N1328" i="8" s="1"/>
  <c r="H1328" i="8"/>
  <c r="M1328" i="8" s="1"/>
  <c r="G1328" i="8"/>
  <c r="L1328" i="8" s="1"/>
  <c r="F1328" i="8"/>
  <c r="K1328" i="8" s="1"/>
  <c r="F1311" i="8"/>
  <c r="K1311" i="8" s="1"/>
  <c r="J1311" i="8"/>
  <c r="O1311" i="8" s="1"/>
  <c r="I1311" i="8"/>
  <c r="N1311" i="8" s="1"/>
  <c r="H1311" i="8"/>
  <c r="M1311" i="8" s="1"/>
  <c r="G1311" i="8"/>
  <c r="L1311" i="8" s="1"/>
  <c r="J1290" i="8"/>
  <c r="O1290" i="8" s="1"/>
  <c r="I1290" i="8"/>
  <c r="N1290" i="8" s="1"/>
  <c r="H1290" i="8"/>
  <c r="M1290" i="8" s="1"/>
  <c r="G1290" i="8"/>
  <c r="L1290" i="8" s="1"/>
  <c r="F1290" i="8"/>
  <c r="K1290" i="8" s="1"/>
  <c r="J1268" i="8"/>
  <c r="O1268" i="8" s="1"/>
  <c r="I1268" i="8"/>
  <c r="N1268" i="8" s="1"/>
  <c r="H1268" i="8"/>
  <c r="M1268" i="8" s="1"/>
  <c r="G1268" i="8"/>
  <c r="L1268" i="8" s="1"/>
  <c r="F1268" i="8"/>
  <c r="K1268" i="8" s="1"/>
  <c r="I1252" i="8"/>
  <c r="N1252" i="8" s="1"/>
  <c r="J1252" i="8"/>
  <c r="O1252" i="8" s="1"/>
  <c r="H1252" i="8"/>
  <c r="M1252" i="8" s="1"/>
  <c r="G1252" i="8"/>
  <c r="L1252" i="8" s="1"/>
  <c r="F1252" i="8"/>
  <c r="K1252" i="8" s="1"/>
  <c r="G1228" i="8"/>
  <c r="L1228" i="8" s="1"/>
  <c r="I1228" i="8"/>
  <c r="N1228" i="8" s="1"/>
  <c r="J1228" i="8"/>
  <c r="O1228" i="8" s="1"/>
  <c r="H1228" i="8"/>
  <c r="M1228" i="8" s="1"/>
  <c r="F1228" i="8"/>
  <c r="K1228" i="8" s="1"/>
  <c r="J1211" i="8"/>
  <c r="O1211" i="8" s="1"/>
  <c r="I1211" i="8"/>
  <c r="N1211" i="8" s="1"/>
  <c r="F1211" i="8"/>
  <c r="K1211" i="8" s="1"/>
  <c r="H1211" i="8"/>
  <c r="M1211" i="8" s="1"/>
  <c r="G1211" i="8"/>
  <c r="L1211" i="8" s="1"/>
  <c r="J1191" i="8"/>
  <c r="O1191" i="8" s="1"/>
  <c r="I1191" i="8"/>
  <c r="N1191" i="8" s="1"/>
  <c r="H1191" i="8"/>
  <c r="M1191" i="8" s="1"/>
  <c r="G1191" i="8"/>
  <c r="L1191" i="8" s="1"/>
  <c r="F1191" i="8"/>
  <c r="K1191" i="8" s="1"/>
  <c r="I1169" i="8"/>
  <c r="N1169" i="8" s="1"/>
  <c r="H1169" i="8"/>
  <c r="M1169" i="8" s="1"/>
  <c r="G1169" i="8"/>
  <c r="L1169" i="8" s="1"/>
  <c r="F1169" i="8"/>
  <c r="K1169" i="8" s="1"/>
  <c r="J1169" i="8"/>
  <c r="O1169" i="8" s="1"/>
  <c r="J1150" i="8"/>
  <c r="O1150" i="8" s="1"/>
  <c r="I1150" i="8"/>
  <c r="N1150" i="8" s="1"/>
  <c r="H1150" i="8"/>
  <c r="M1150" i="8" s="1"/>
  <c r="G1150" i="8"/>
  <c r="L1150" i="8" s="1"/>
  <c r="F1150" i="8"/>
  <c r="K1150" i="8" s="1"/>
  <c r="J1131" i="8"/>
  <c r="O1131" i="8" s="1"/>
  <c r="I1131" i="8"/>
  <c r="N1131" i="8" s="1"/>
  <c r="H1131" i="8"/>
  <c r="M1131" i="8" s="1"/>
  <c r="G1131" i="8"/>
  <c r="L1131" i="8" s="1"/>
  <c r="F1131" i="8"/>
  <c r="K1131" i="8" s="1"/>
  <c r="I1109" i="8"/>
  <c r="N1109" i="8" s="1"/>
  <c r="H1109" i="8"/>
  <c r="M1109" i="8" s="1"/>
  <c r="G1109" i="8"/>
  <c r="L1109" i="8" s="1"/>
  <c r="F1109" i="8"/>
  <c r="K1109" i="8" s="1"/>
  <c r="J1109" i="8"/>
  <c r="O1109" i="8" s="1"/>
  <c r="J1091" i="8"/>
  <c r="O1091" i="8" s="1"/>
  <c r="I1091" i="8"/>
  <c r="N1091" i="8" s="1"/>
  <c r="H1091" i="8"/>
  <c r="M1091" i="8" s="1"/>
  <c r="G1091" i="8"/>
  <c r="L1091" i="8" s="1"/>
  <c r="F1091" i="8"/>
  <c r="K1091" i="8" s="1"/>
  <c r="J1071" i="8"/>
  <c r="O1071" i="8" s="1"/>
  <c r="I1071" i="8"/>
  <c r="N1071" i="8" s="1"/>
  <c r="H1071" i="8"/>
  <c r="M1071" i="8" s="1"/>
  <c r="G1071" i="8"/>
  <c r="L1071" i="8" s="1"/>
  <c r="F1071" i="8"/>
  <c r="K1071" i="8" s="1"/>
  <c r="I1049" i="8"/>
  <c r="N1049" i="8" s="1"/>
  <c r="H1049" i="8"/>
  <c r="M1049" i="8" s="1"/>
  <c r="G1049" i="8"/>
  <c r="L1049" i="8" s="1"/>
  <c r="F1049" i="8"/>
  <c r="K1049" i="8" s="1"/>
  <c r="J1049" i="8"/>
  <c r="O1049" i="8" s="1"/>
  <c r="J1031" i="8"/>
  <c r="O1031" i="8" s="1"/>
  <c r="I1031" i="8"/>
  <c r="N1031" i="8" s="1"/>
  <c r="G1031" i="8"/>
  <c r="L1031" i="8" s="1"/>
  <c r="H1031" i="8"/>
  <c r="M1031" i="8" s="1"/>
  <c r="F1031" i="8"/>
  <c r="K1031" i="8" s="1"/>
  <c r="I1009" i="8"/>
  <c r="N1009" i="8" s="1"/>
  <c r="H1009" i="8"/>
  <c r="M1009" i="8" s="1"/>
  <c r="G1009" i="8"/>
  <c r="L1009" i="8" s="1"/>
  <c r="F1009" i="8"/>
  <c r="K1009" i="8" s="1"/>
  <c r="J1009" i="8"/>
  <c r="O1009" i="8" s="1"/>
  <c r="H992" i="8"/>
  <c r="M992" i="8" s="1"/>
  <c r="F992" i="8"/>
  <c r="K992" i="8" s="1"/>
  <c r="J992" i="8"/>
  <c r="O992" i="8" s="1"/>
  <c r="I992" i="8"/>
  <c r="N992" i="8" s="1"/>
  <c r="G992" i="8"/>
  <c r="L992" i="8" s="1"/>
  <c r="J971" i="8"/>
  <c r="O971" i="8" s="1"/>
  <c r="I971" i="8"/>
  <c r="N971" i="8" s="1"/>
  <c r="H971" i="8"/>
  <c r="M971" i="8" s="1"/>
  <c r="G971" i="8"/>
  <c r="L971" i="8" s="1"/>
  <c r="F971" i="8"/>
  <c r="K971" i="8" s="1"/>
  <c r="F950" i="8"/>
  <c r="K950" i="8" s="1"/>
  <c r="G950" i="8"/>
  <c r="L950" i="8" s="1"/>
  <c r="I950" i="8"/>
  <c r="N950" i="8" s="1"/>
  <c r="J950" i="8"/>
  <c r="O950" i="8" s="1"/>
  <c r="H950" i="8"/>
  <c r="M950" i="8" s="1"/>
  <c r="I931" i="8"/>
  <c r="N931" i="8" s="1"/>
  <c r="J931" i="8"/>
  <c r="O931" i="8" s="1"/>
  <c r="H931" i="8"/>
  <c r="M931" i="8" s="1"/>
  <c r="G931" i="8"/>
  <c r="L931" i="8" s="1"/>
  <c r="F931" i="8"/>
  <c r="K931" i="8" s="1"/>
  <c r="F910" i="8"/>
  <c r="K910" i="8" s="1"/>
  <c r="H910" i="8"/>
  <c r="M910" i="8" s="1"/>
  <c r="I910" i="8"/>
  <c r="N910" i="8" s="1"/>
  <c r="J910" i="8"/>
  <c r="O910" i="8" s="1"/>
  <c r="G910" i="8"/>
  <c r="L910" i="8" s="1"/>
  <c r="F889" i="8"/>
  <c r="K889" i="8" s="1"/>
  <c r="J889" i="8"/>
  <c r="O889" i="8" s="1"/>
  <c r="I889" i="8"/>
  <c r="N889" i="8" s="1"/>
  <c r="G889" i="8"/>
  <c r="L889" i="8" s="1"/>
  <c r="H889" i="8"/>
  <c r="M889" i="8" s="1"/>
  <c r="I871" i="8"/>
  <c r="N871" i="8" s="1"/>
  <c r="G871" i="8"/>
  <c r="L871" i="8" s="1"/>
  <c r="J871" i="8"/>
  <c r="O871" i="8" s="1"/>
  <c r="H871" i="8"/>
  <c r="M871" i="8" s="1"/>
  <c r="F871" i="8"/>
  <c r="K871" i="8" s="1"/>
  <c r="F850" i="8"/>
  <c r="K850" i="8" s="1"/>
  <c r="I850" i="8"/>
  <c r="N850" i="8" s="1"/>
  <c r="J850" i="8"/>
  <c r="O850" i="8" s="1"/>
  <c r="H850" i="8"/>
  <c r="M850" i="8" s="1"/>
  <c r="G850" i="8"/>
  <c r="L850" i="8" s="1"/>
  <c r="F830" i="8"/>
  <c r="K830" i="8" s="1"/>
  <c r="G830" i="8"/>
  <c r="L830" i="8" s="1"/>
  <c r="J830" i="8"/>
  <c r="O830" i="8" s="1"/>
  <c r="H830" i="8"/>
  <c r="M830" i="8" s="1"/>
  <c r="I830" i="8"/>
  <c r="N830" i="8" s="1"/>
  <c r="I811" i="8"/>
  <c r="N811" i="8" s="1"/>
  <c r="J811" i="8"/>
  <c r="O811" i="8" s="1"/>
  <c r="H811" i="8"/>
  <c r="M811" i="8" s="1"/>
  <c r="G811" i="8"/>
  <c r="L811" i="8" s="1"/>
  <c r="F811" i="8"/>
  <c r="K811" i="8" s="1"/>
  <c r="H792" i="8"/>
  <c r="M792" i="8" s="1"/>
  <c r="G792" i="8"/>
  <c r="L792" i="8" s="1"/>
  <c r="I792" i="8"/>
  <c r="N792" i="8" s="1"/>
  <c r="J792" i="8"/>
  <c r="O792" i="8" s="1"/>
  <c r="F792" i="8"/>
  <c r="K792" i="8" s="1"/>
  <c r="I771" i="8"/>
  <c r="N771" i="8" s="1"/>
  <c r="J771" i="8"/>
  <c r="O771" i="8" s="1"/>
  <c r="H771" i="8"/>
  <c r="M771" i="8" s="1"/>
  <c r="G771" i="8"/>
  <c r="L771" i="8" s="1"/>
  <c r="F771" i="8"/>
  <c r="K771" i="8" s="1"/>
  <c r="G749" i="8"/>
  <c r="L749" i="8" s="1"/>
  <c r="F749" i="8"/>
  <c r="K749" i="8" s="1"/>
  <c r="J749" i="8"/>
  <c r="O749" i="8" s="1"/>
  <c r="I749" i="8"/>
  <c r="N749" i="8" s="1"/>
  <c r="H749" i="8"/>
  <c r="M749" i="8" s="1"/>
  <c r="F730" i="8"/>
  <c r="K730" i="8" s="1"/>
  <c r="H730" i="8"/>
  <c r="M730" i="8" s="1"/>
  <c r="J730" i="8"/>
  <c r="O730" i="8" s="1"/>
  <c r="I730" i="8"/>
  <c r="N730" i="8" s="1"/>
  <c r="G730" i="8"/>
  <c r="L730" i="8" s="1"/>
  <c r="I711" i="8"/>
  <c r="N711" i="8" s="1"/>
  <c r="J711" i="8"/>
  <c r="O711" i="8" s="1"/>
  <c r="H711" i="8"/>
  <c r="M711" i="8" s="1"/>
  <c r="G711" i="8"/>
  <c r="L711" i="8" s="1"/>
  <c r="F711" i="8"/>
  <c r="K711" i="8" s="1"/>
  <c r="I691" i="8"/>
  <c r="N691" i="8" s="1"/>
  <c r="G691" i="8"/>
  <c r="L691" i="8" s="1"/>
  <c r="J691" i="8"/>
  <c r="O691" i="8" s="1"/>
  <c r="H691" i="8"/>
  <c r="M691" i="8" s="1"/>
  <c r="F691" i="8"/>
  <c r="K691" i="8" s="1"/>
  <c r="I671" i="8"/>
  <c r="N671" i="8" s="1"/>
  <c r="G671" i="8"/>
  <c r="L671" i="8" s="1"/>
  <c r="H671" i="8"/>
  <c r="M671" i="8" s="1"/>
  <c r="F671" i="8"/>
  <c r="K671" i="8" s="1"/>
  <c r="J671" i="8"/>
  <c r="O671" i="8" s="1"/>
  <c r="I651" i="8"/>
  <c r="N651" i="8" s="1"/>
  <c r="F651" i="8"/>
  <c r="K651" i="8" s="1"/>
  <c r="H651" i="8"/>
  <c r="M651" i="8" s="1"/>
  <c r="J651" i="8"/>
  <c r="O651" i="8" s="1"/>
  <c r="G651" i="8"/>
  <c r="L651" i="8" s="1"/>
  <c r="I631" i="8"/>
  <c r="N631" i="8" s="1"/>
  <c r="J631" i="8"/>
  <c r="O631" i="8" s="1"/>
  <c r="H631" i="8"/>
  <c r="M631" i="8" s="1"/>
  <c r="F631" i="8"/>
  <c r="K631" i="8" s="1"/>
  <c r="G631" i="8"/>
  <c r="L631" i="8" s="1"/>
  <c r="F610" i="8"/>
  <c r="K610" i="8" s="1"/>
  <c r="J610" i="8"/>
  <c r="O610" i="8" s="1"/>
  <c r="I610" i="8"/>
  <c r="N610" i="8" s="1"/>
  <c r="H610" i="8"/>
  <c r="M610" i="8" s="1"/>
  <c r="G610" i="8"/>
  <c r="L610" i="8" s="1"/>
  <c r="F590" i="8"/>
  <c r="K590" i="8" s="1"/>
  <c r="G590" i="8"/>
  <c r="L590" i="8" s="1"/>
  <c r="J590" i="8"/>
  <c r="O590" i="8" s="1"/>
  <c r="I590" i="8"/>
  <c r="N590" i="8" s="1"/>
  <c r="H590" i="8"/>
  <c r="M590" i="8" s="1"/>
  <c r="H569" i="8"/>
  <c r="M569" i="8" s="1"/>
  <c r="J569" i="8"/>
  <c r="O569" i="8" s="1"/>
  <c r="G569" i="8"/>
  <c r="L569" i="8" s="1"/>
  <c r="I569" i="8"/>
  <c r="N569" i="8" s="1"/>
  <c r="F569" i="8"/>
  <c r="K569" i="8" s="1"/>
  <c r="F550" i="8"/>
  <c r="K550" i="8" s="1"/>
  <c r="G550" i="8"/>
  <c r="L550" i="8" s="1"/>
  <c r="J550" i="8"/>
  <c r="O550" i="8" s="1"/>
  <c r="I550" i="8"/>
  <c r="N550" i="8" s="1"/>
  <c r="H550" i="8"/>
  <c r="M550" i="8" s="1"/>
  <c r="J528" i="8"/>
  <c r="O528" i="8" s="1"/>
  <c r="F528" i="8"/>
  <c r="K528" i="8" s="1"/>
  <c r="I528" i="8"/>
  <c r="N528" i="8" s="1"/>
  <c r="H528" i="8"/>
  <c r="M528" i="8" s="1"/>
  <c r="G528" i="8"/>
  <c r="L528" i="8" s="1"/>
  <c r="I511" i="8"/>
  <c r="N511" i="8" s="1"/>
  <c r="F511" i="8"/>
  <c r="K511" i="8" s="1"/>
  <c r="H511" i="8"/>
  <c r="M511" i="8" s="1"/>
  <c r="G511" i="8"/>
  <c r="L511" i="8" s="1"/>
  <c r="J511" i="8"/>
  <c r="O511" i="8" s="1"/>
  <c r="I491" i="8"/>
  <c r="N491" i="8" s="1"/>
  <c r="J491" i="8"/>
  <c r="O491" i="8" s="1"/>
  <c r="H491" i="8"/>
  <c r="M491" i="8" s="1"/>
  <c r="G491" i="8"/>
  <c r="L491" i="8" s="1"/>
  <c r="F491" i="8"/>
  <c r="K491" i="8" s="1"/>
  <c r="H467" i="8"/>
  <c r="M467" i="8" s="1"/>
  <c r="J467" i="8"/>
  <c r="O467" i="8" s="1"/>
  <c r="I467" i="8"/>
  <c r="N467" i="8" s="1"/>
  <c r="G467" i="8"/>
  <c r="L467" i="8" s="1"/>
  <c r="F467" i="8"/>
  <c r="K467" i="8" s="1"/>
  <c r="I448" i="8"/>
  <c r="N448" i="8" s="1"/>
  <c r="H448" i="8"/>
  <c r="M448" i="8" s="1"/>
  <c r="F448" i="8"/>
  <c r="K448" i="8" s="1"/>
  <c r="J448" i="8"/>
  <c r="O448" i="8" s="1"/>
  <c r="G448" i="8"/>
  <c r="L448" i="8" s="1"/>
  <c r="H428" i="8"/>
  <c r="M428" i="8" s="1"/>
  <c r="G428" i="8"/>
  <c r="L428" i="8" s="1"/>
  <c r="F428" i="8"/>
  <c r="K428" i="8" s="1"/>
  <c r="J428" i="8"/>
  <c r="O428" i="8" s="1"/>
  <c r="I428" i="8"/>
  <c r="N428" i="8" s="1"/>
  <c r="J413" i="8"/>
  <c r="O413" i="8" s="1"/>
  <c r="I413" i="8"/>
  <c r="N413" i="8" s="1"/>
  <c r="H413" i="8"/>
  <c r="M413" i="8" s="1"/>
  <c r="G413" i="8"/>
  <c r="L413" i="8" s="1"/>
  <c r="F413" i="8"/>
  <c r="K413" i="8" s="1"/>
  <c r="I391" i="8"/>
  <c r="N391" i="8" s="1"/>
  <c r="J391" i="8"/>
  <c r="O391" i="8" s="1"/>
  <c r="H391" i="8"/>
  <c r="M391" i="8" s="1"/>
  <c r="G391" i="8"/>
  <c r="L391" i="8" s="1"/>
  <c r="F391" i="8"/>
  <c r="K391" i="8" s="1"/>
  <c r="I371" i="8"/>
  <c r="N371" i="8" s="1"/>
  <c r="G371" i="8"/>
  <c r="L371" i="8" s="1"/>
  <c r="H371" i="8"/>
  <c r="M371" i="8" s="1"/>
  <c r="J371" i="8"/>
  <c r="O371" i="8" s="1"/>
  <c r="F371" i="8"/>
  <c r="K371" i="8" s="1"/>
  <c r="F350" i="8"/>
  <c r="K350" i="8" s="1"/>
  <c r="J350" i="8"/>
  <c r="O350" i="8" s="1"/>
  <c r="I350" i="8"/>
  <c r="N350" i="8" s="1"/>
  <c r="H350" i="8"/>
  <c r="M350" i="8" s="1"/>
  <c r="G350" i="8"/>
  <c r="L350" i="8" s="1"/>
  <c r="I331" i="8"/>
  <c r="N331" i="8" s="1"/>
  <c r="G331" i="8"/>
  <c r="L331" i="8" s="1"/>
  <c r="F331" i="8"/>
  <c r="K331" i="8" s="1"/>
  <c r="J331" i="8"/>
  <c r="O331" i="8" s="1"/>
  <c r="H331" i="8"/>
  <c r="M331" i="8" s="1"/>
  <c r="I311" i="8"/>
  <c r="N311" i="8" s="1"/>
  <c r="J311" i="8"/>
  <c r="O311" i="8" s="1"/>
  <c r="H311" i="8"/>
  <c r="M311" i="8" s="1"/>
  <c r="G311" i="8"/>
  <c r="L311" i="8" s="1"/>
  <c r="F311" i="8"/>
  <c r="K311" i="8" s="1"/>
  <c r="J289" i="8"/>
  <c r="O289" i="8" s="1"/>
  <c r="I289" i="8"/>
  <c r="N289" i="8" s="1"/>
  <c r="H289" i="8"/>
  <c r="M289" i="8" s="1"/>
  <c r="G289" i="8"/>
  <c r="L289" i="8" s="1"/>
  <c r="F289" i="8"/>
  <c r="K289" i="8" s="1"/>
  <c r="I271" i="8"/>
  <c r="N271" i="8" s="1"/>
  <c r="H271" i="8"/>
  <c r="M271" i="8" s="1"/>
  <c r="J271" i="8"/>
  <c r="O271" i="8" s="1"/>
  <c r="G271" i="8"/>
  <c r="L271" i="8" s="1"/>
  <c r="F271" i="8"/>
  <c r="K271" i="8" s="1"/>
  <c r="F250" i="8"/>
  <c r="K250" i="8" s="1"/>
  <c r="G250" i="8"/>
  <c r="L250" i="8" s="1"/>
  <c r="I250" i="8"/>
  <c r="N250" i="8" s="1"/>
  <c r="H250" i="8"/>
  <c r="M250" i="8" s="1"/>
  <c r="J250" i="8"/>
  <c r="O250" i="8" s="1"/>
  <c r="I231" i="8"/>
  <c r="N231" i="8" s="1"/>
  <c r="H231" i="8"/>
  <c r="M231" i="8" s="1"/>
  <c r="F231" i="8"/>
  <c r="K231" i="8" s="1"/>
  <c r="J231" i="8"/>
  <c r="O231" i="8" s="1"/>
  <c r="G231" i="8"/>
  <c r="L231" i="8" s="1"/>
  <c r="F209" i="8"/>
  <c r="K209" i="8" s="1"/>
  <c r="J209" i="8"/>
  <c r="O209" i="8" s="1"/>
  <c r="I209" i="8"/>
  <c r="N209" i="8" s="1"/>
  <c r="H209" i="8"/>
  <c r="M209" i="8" s="1"/>
  <c r="G209" i="8"/>
  <c r="L209" i="8" s="1"/>
  <c r="G185" i="8"/>
  <c r="L185" i="8" s="1"/>
  <c r="J185" i="8"/>
  <c r="O185" i="8" s="1"/>
  <c r="F185" i="8"/>
  <c r="K185" i="8" s="1"/>
  <c r="I185" i="8"/>
  <c r="N185" i="8" s="1"/>
  <c r="H185" i="8"/>
  <c r="M185" i="8" s="1"/>
  <c r="F169" i="8"/>
  <c r="K169" i="8" s="1"/>
  <c r="J169" i="8"/>
  <c r="O169" i="8" s="1"/>
  <c r="I169" i="8"/>
  <c r="N169" i="8" s="1"/>
  <c r="H169" i="8"/>
  <c r="M169" i="8" s="1"/>
  <c r="G169" i="8"/>
  <c r="L169" i="8" s="1"/>
  <c r="I151" i="8"/>
  <c r="N151" i="8" s="1"/>
  <c r="J151" i="8"/>
  <c r="O151" i="8" s="1"/>
  <c r="H151" i="8"/>
  <c r="M151" i="8" s="1"/>
  <c r="G151" i="8"/>
  <c r="L151" i="8" s="1"/>
  <c r="F151" i="8"/>
  <c r="K151" i="8" s="1"/>
  <c r="J128" i="8"/>
  <c r="O128" i="8" s="1"/>
  <c r="I128" i="8"/>
  <c r="N128" i="8" s="1"/>
  <c r="H128" i="8"/>
  <c r="M128" i="8" s="1"/>
  <c r="G128" i="8"/>
  <c r="L128" i="8" s="1"/>
  <c r="F128" i="8"/>
  <c r="K128" i="8" s="1"/>
  <c r="J111" i="8"/>
  <c r="O111" i="8" s="1"/>
  <c r="I111" i="8"/>
  <c r="N111" i="8" s="1"/>
  <c r="H111" i="8"/>
  <c r="M111" i="8" s="1"/>
  <c r="G111" i="8"/>
  <c r="L111" i="8" s="1"/>
  <c r="F111" i="8"/>
  <c r="K111" i="8" s="1"/>
  <c r="H90" i="8"/>
  <c r="M90" i="8" s="1"/>
  <c r="G90" i="8"/>
  <c r="L90" i="8" s="1"/>
  <c r="F90" i="8"/>
  <c r="K90" i="8" s="1"/>
  <c r="J90" i="8"/>
  <c r="O90" i="8" s="1"/>
  <c r="I90" i="8"/>
  <c r="N90" i="8" s="1"/>
  <c r="J68" i="8"/>
  <c r="O68" i="8" s="1"/>
  <c r="I68" i="8"/>
  <c r="N68" i="8" s="1"/>
  <c r="F68" i="8"/>
  <c r="K68" i="8" s="1"/>
  <c r="H68" i="8"/>
  <c r="M68" i="8" s="1"/>
  <c r="G68" i="8"/>
  <c r="L68" i="8" s="1"/>
  <c r="F51" i="8"/>
  <c r="K51" i="8" s="1"/>
  <c r="J51" i="8"/>
  <c r="O51" i="8" s="1"/>
  <c r="I51" i="8"/>
  <c r="N51" i="8" s="1"/>
  <c r="H51" i="8"/>
  <c r="M51" i="8" s="1"/>
  <c r="G51" i="8"/>
  <c r="L51" i="8" s="1"/>
  <c r="I30" i="8"/>
  <c r="N30" i="8" s="1"/>
  <c r="G30" i="8"/>
  <c r="L30" i="8" s="1"/>
  <c r="J30" i="8"/>
  <c r="O30" i="8" s="1"/>
  <c r="H30" i="8"/>
  <c r="M30" i="8" s="1"/>
  <c r="F30" i="8"/>
  <c r="K30" i="8" s="1"/>
  <c r="F10" i="8"/>
  <c r="K10" i="8" s="1"/>
  <c r="J10" i="8"/>
  <c r="O10" i="8" s="1"/>
  <c r="I10" i="8"/>
  <c r="N10" i="8" s="1"/>
  <c r="H10" i="8"/>
  <c r="M10" i="8" s="1"/>
  <c r="G10" i="8"/>
  <c r="L10" i="8" s="1"/>
  <c r="F2049" i="8"/>
  <c r="K2049" i="8" s="1"/>
  <c r="J2049" i="8"/>
  <c r="O2049" i="8" s="1"/>
  <c r="I2049" i="8"/>
  <c r="N2049" i="8" s="1"/>
  <c r="H2049" i="8"/>
  <c r="M2049" i="8" s="1"/>
  <c r="G2049" i="8"/>
  <c r="L2049" i="8" s="1"/>
  <c r="I2030" i="8"/>
  <c r="N2030" i="8" s="1"/>
  <c r="H2030" i="8"/>
  <c r="M2030" i="8" s="1"/>
  <c r="G2030" i="8"/>
  <c r="L2030" i="8" s="1"/>
  <c r="F2030" i="8"/>
  <c r="K2030" i="8" s="1"/>
  <c r="J2030" i="8"/>
  <c r="O2030" i="8" s="1"/>
  <c r="J2007" i="8"/>
  <c r="O2007" i="8" s="1"/>
  <c r="F2007" i="8"/>
  <c r="K2007" i="8" s="1"/>
  <c r="H2007" i="8"/>
  <c r="M2007" i="8" s="1"/>
  <c r="I2007" i="8"/>
  <c r="N2007" i="8" s="1"/>
  <c r="G2007" i="8"/>
  <c r="L2007" i="8" s="1"/>
  <c r="I1990" i="8"/>
  <c r="N1990" i="8" s="1"/>
  <c r="H1990" i="8"/>
  <c r="M1990" i="8" s="1"/>
  <c r="G1990" i="8"/>
  <c r="L1990" i="8" s="1"/>
  <c r="F1990" i="8"/>
  <c r="K1990" i="8" s="1"/>
  <c r="J1990" i="8"/>
  <c r="O1990" i="8" s="1"/>
  <c r="J1967" i="8"/>
  <c r="O1967" i="8" s="1"/>
  <c r="G1967" i="8"/>
  <c r="L1967" i="8" s="1"/>
  <c r="F1967" i="8"/>
  <c r="K1967" i="8" s="1"/>
  <c r="I1967" i="8"/>
  <c r="N1967" i="8" s="1"/>
  <c r="H1967" i="8"/>
  <c r="M1967" i="8" s="1"/>
  <c r="F1949" i="8"/>
  <c r="K1949" i="8" s="1"/>
  <c r="J1949" i="8"/>
  <c r="O1949" i="8" s="1"/>
  <c r="I1949" i="8"/>
  <c r="N1949" i="8" s="1"/>
  <c r="H1949" i="8"/>
  <c r="M1949" i="8" s="1"/>
  <c r="G1949" i="8"/>
  <c r="L1949" i="8" s="1"/>
  <c r="J1927" i="8"/>
  <c r="O1927" i="8" s="1"/>
  <c r="I1927" i="8"/>
  <c r="N1927" i="8" s="1"/>
  <c r="H1927" i="8"/>
  <c r="M1927" i="8" s="1"/>
  <c r="G1927" i="8"/>
  <c r="L1927" i="8" s="1"/>
  <c r="F1927" i="8"/>
  <c r="K1927" i="8" s="1"/>
  <c r="J1912" i="8"/>
  <c r="O1912" i="8" s="1"/>
  <c r="I1912" i="8"/>
  <c r="N1912" i="8" s="1"/>
  <c r="H1912" i="8"/>
  <c r="M1912" i="8" s="1"/>
  <c r="G1912" i="8"/>
  <c r="L1912" i="8" s="1"/>
  <c r="F1912" i="8"/>
  <c r="K1912" i="8" s="1"/>
  <c r="I1890" i="8"/>
  <c r="N1890" i="8" s="1"/>
  <c r="H1890" i="8"/>
  <c r="M1890" i="8" s="1"/>
  <c r="G1890" i="8"/>
  <c r="L1890" i="8" s="1"/>
  <c r="F1890" i="8"/>
  <c r="K1890" i="8" s="1"/>
  <c r="J1890" i="8"/>
  <c r="O1890" i="8" s="1"/>
  <c r="J1868" i="8"/>
  <c r="O1868" i="8" s="1"/>
  <c r="I1868" i="8"/>
  <c r="N1868" i="8" s="1"/>
  <c r="F1868" i="8"/>
  <c r="K1868" i="8" s="1"/>
  <c r="H1868" i="8"/>
  <c r="M1868" i="8" s="1"/>
  <c r="G1868" i="8"/>
  <c r="L1868" i="8" s="1"/>
  <c r="F1849" i="8"/>
  <c r="K1849" i="8" s="1"/>
  <c r="J1849" i="8"/>
  <c r="O1849" i="8" s="1"/>
  <c r="I1849" i="8"/>
  <c r="N1849" i="8" s="1"/>
  <c r="H1849" i="8"/>
  <c r="M1849" i="8" s="1"/>
  <c r="G1849" i="8"/>
  <c r="L1849" i="8" s="1"/>
  <c r="J1827" i="8"/>
  <c r="O1827" i="8" s="1"/>
  <c r="I1827" i="8"/>
  <c r="N1827" i="8" s="1"/>
  <c r="H1827" i="8"/>
  <c r="M1827" i="8" s="1"/>
  <c r="G1827" i="8"/>
  <c r="L1827" i="8" s="1"/>
  <c r="F1827" i="8"/>
  <c r="K1827" i="8" s="1"/>
  <c r="J1807" i="8"/>
  <c r="O1807" i="8" s="1"/>
  <c r="F1807" i="8"/>
  <c r="K1807" i="8" s="1"/>
  <c r="I1807" i="8"/>
  <c r="N1807" i="8" s="1"/>
  <c r="H1807" i="8"/>
  <c r="M1807" i="8" s="1"/>
  <c r="G1807" i="8"/>
  <c r="L1807" i="8" s="1"/>
  <c r="F1789" i="8"/>
  <c r="K1789" i="8" s="1"/>
  <c r="J1789" i="8"/>
  <c r="O1789" i="8" s="1"/>
  <c r="I1789" i="8"/>
  <c r="N1789" i="8" s="1"/>
  <c r="H1789" i="8"/>
  <c r="M1789" i="8" s="1"/>
  <c r="G1789" i="8"/>
  <c r="L1789" i="8" s="1"/>
  <c r="J1767" i="8"/>
  <c r="O1767" i="8" s="1"/>
  <c r="F1767" i="8"/>
  <c r="K1767" i="8" s="1"/>
  <c r="H1767" i="8"/>
  <c r="M1767" i="8" s="1"/>
  <c r="I1767" i="8"/>
  <c r="N1767" i="8" s="1"/>
  <c r="G1767" i="8"/>
  <c r="L1767" i="8" s="1"/>
  <c r="J1747" i="8"/>
  <c r="O1747" i="8" s="1"/>
  <c r="H1747" i="8"/>
  <c r="M1747" i="8" s="1"/>
  <c r="G1747" i="8"/>
  <c r="L1747" i="8" s="1"/>
  <c r="F1747" i="8"/>
  <c r="K1747" i="8" s="1"/>
  <c r="I1747" i="8"/>
  <c r="N1747" i="8" s="1"/>
  <c r="J1732" i="8"/>
  <c r="O1732" i="8" s="1"/>
  <c r="I1732" i="8"/>
  <c r="N1732" i="8" s="1"/>
  <c r="H1732" i="8"/>
  <c r="M1732" i="8" s="1"/>
  <c r="G1732" i="8"/>
  <c r="L1732" i="8" s="1"/>
  <c r="F1732" i="8"/>
  <c r="K1732" i="8" s="1"/>
  <c r="F1709" i="8"/>
  <c r="K1709" i="8" s="1"/>
  <c r="H1709" i="8"/>
  <c r="M1709" i="8" s="1"/>
  <c r="J1709" i="8"/>
  <c r="O1709" i="8" s="1"/>
  <c r="G1709" i="8"/>
  <c r="L1709" i="8" s="1"/>
  <c r="I1709" i="8"/>
  <c r="N1709" i="8" s="1"/>
  <c r="J1692" i="8"/>
  <c r="O1692" i="8" s="1"/>
  <c r="I1692" i="8"/>
  <c r="N1692" i="8" s="1"/>
  <c r="H1692" i="8"/>
  <c r="M1692" i="8" s="1"/>
  <c r="G1692" i="8"/>
  <c r="L1692" i="8" s="1"/>
  <c r="F1692" i="8"/>
  <c r="K1692" i="8" s="1"/>
  <c r="F1669" i="8"/>
  <c r="K1669" i="8" s="1"/>
  <c r="I1669" i="8"/>
  <c r="N1669" i="8" s="1"/>
  <c r="H1669" i="8"/>
  <c r="M1669" i="8" s="1"/>
  <c r="G1669" i="8"/>
  <c r="L1669" i="8" s="1"/>
  <c r="J1669" i="8"/>
  <c r="O1669" i="8" s="1"/>
  <c r="F1649" i="8"/>
  <c r="K1649" i="8" s="1"/>
  <c r="J1649" i="8"/>
  <c r="O1649" i="8" s="1"/>
  <c r="I1649" i="8"/>
  <c r="N1649" i="8" s="1"/>
  <c r="H1649" i="8"/>
  <c r="M1649" i="8" s="1"/>
  <c r="G1649" i="8"/>
  <c r="L1649" i="8" s="1"/>
  <c r="I1632" i="8"/>
  <c r="N1632" i="8" s="1"/>
  <c r="J1632" i="8"/>
  <c r="O1632" i="8" s="1"/>
  <c r="F1632" i="8"/>
  <c r="K1632" i="8" s="1"/>
  <c r="H1632" i="8"/>
  <c r="M1632" i="8" s="1"/>
  <c r="G1632" i="8"/>
  <c r="L1632" i="8" s="1"/>
  <c r="J1607" i="8"/>
  <c r="O1607" i="8" s="1"/>
  <c r="I1607" i="8"/>
  <c r="N1607" i="8" s="1"/>
  <c r="H1607" i="8"/>
  <c r="M1607" i="8" s="1"/>
  <c r="G1607" i="8"/>
  <c r="L1607" i="8" s="1"/>
  <c r="F1607" i="8"/>
  <c r="K1607" i="8" s="1"/>
  <c r="I1592" i="8"/>
  <c r="N1592" i="8" s="1"/>
  <c r="J1592" i="8"/>
  <c r="O1592" i="8" s="1"/>
  <c r="H1592" i="8"/>
  <c r="M1592" i="8" s="1"/>
  <c r="F1592" i="8"/>
  <c r="K1592" i="8" s="1"/>
  <c r="G1592" i="8"/>
  <c r="L1592" i="8" s="1"/>
  <c r="F1569" i="8"/>
  <c r="K1569" i="8" s="1"/>
  <c r="I1569" i="8"/>
  <c r="N1569" i="8" s="1"/>
  <c r="H1569" i="8"/>
  <c r="M1569" i="8" s="1"/>
  <c r="J1569" i="8"/>
  <c r="O1569" i="8" s="1"/>
  <c r="G1569" i="8"/>
  <c r="L1569" i="8" s="1"/>
  <c r="F1549" i="8"/>
  <c r="K1549" i="8" s="1"/>
  <c r="J1549" i="8"/>
  <c r="O1549" i="8" s="1"/>
  <c r="I1549" i="8"/>
  <c r="N1549" i="8" s="1"/>
  <c r="H1549" i="8"/>
  <c r="M1549" i="8" s="1"/>
  <c r="G1549" i="8"/>
  <c r="L1549" i="8" s="1"/>
  <c r="J1528" i="8"/>
  <c r="O1528" i="8" s="1"/>
  <c r="F1528" i="8"/>
  <c r="K1528" i="8" s="1"/>
  <c r="I1528" i="8"/>
  <c r="N1528" i="8" s="1"/>
  <c r="H1528" i="8"/>
  <c r="M1528" i="8" s="1"/>
  <c r="G1528" i="8"/>
  <c r="L1528" i="8" s="1"/>
  <c r="F1509" i="8"/>
  <c r="K1509" i="8" s="1"/>
  <c r="J1509" i="8"/>
  <c r="O1509" i="8" s="1"/>
  <c r="I1509" i="8"/>
  <c r="N1509" i="8" s="1"/>
  <c r="H1509" i="8"/>
  <c r="M1509" i="8" s="1"/>
  <c r="G1509" i="8"/>
  <c r="L1509" i="8" s="1"/>
  <c r="I1489" i="8"/>
  <c r="N1489" i="8" s="1"/>
  <c r="H1489" i="8"/>
  <c r="M1489" i="8" s="1"/>
  <c r="G1489" i="8"/>
  <c r="L1489" i="8" s="1"/>
  <c r="F1489" i="8"/>
  <c r="K1489" i="8" s="1"/>
  <c r="J1489" i="8"/>
  <c r="O1489" i="8" s="1"/>
  <c r="J1469" i="8"/>
  <c r="O1469" i="8" s="1"/>
  <c r="I1469" i="8"/>
  <c r="N1469" i="8" s="1"/>
  <c r="H1469" i="8"/>
  <c r="M1469" i="8" s="1"/>
  <c r="G1469" i="8"/>
  <c r="L1469" i="8" s="1"/>
  <c r="F1469" i="8"/>
  <c r="K1469" i="8" s="1"/>
  <c r="J1447" i="8"/>
  <c r="O1447" i="8" s="1"/>
  <c r="I1447" i="8"/>
  <c r="N1447" i="8" s="1"/>
  <c r="H1447" i="8"/>
  <c r="M1447" i="8" s="1"/>
  <c r="G1447" i="8"/>
  <c r="L1447" i="8" s="1"/>
  <c r="F1447" i="8"/>
  <c r="K1447" i="8" s="1"/>
  <c r="G1429" i="8"/>
  <c r="L1429" i="8" s="1"/>
  <c r="F1429" i="8"/>
  <c r="K1429" i="8" s="1"/>
  <c r="H1429" i="8"/>
  <c r="M1429" i="8" s="1"/>
  <c r="J1429" i="8"/>
  <c r="O1429" i="8" s="1"/>
  <c r="I1429" i="8"/>
  <c r="N1429" i="8" s="1"/>
  <c r="I1412" i="8"/>
  <c r="N1412" i="8" s="1"/>
  <c r="G1412" i="8"/>
  <c r="L1412" i="8" s="1"/>
  <c r="F1412" i="8"/>
  <c r="K1412" i="8" s="1"/>
  <c r="H1412" i="8"/>
  <c r="M1412" i="8" s="1"/>
  <c r="J1412" i="8"/>
  <c r="O1412" i="8" s="1"/>
  <c r="I1390" i="8"/>
  <c r="N1390" i="8" s="1"/>
  <c r="J1390" i="8"/>
  <c r="O1390" i="8" s="1"/>
  <c r="H1390" i="8"/>
  <c r="M1390" i="8" s="1"/>
  <c r="G1390" i="8"/>
  <c r="L1390" i="8" s="1"/>
  <c r="F1390" i="8"/>
  <c r="K1390" i="8" s="1"/>
  <c r="J1370" i="8"/>
  <c r="O1370" i="8" s="1"/>
  <c r="I1370" i="8"/>
  <c r="N1370" i="8" s="1"/>
  <c r="H1370" i="8"/>
  <c r="M1370" i="8" s="1"/>
  <c r="G1370" i="8"/>
  <c r="L1370" i="8" s="1"/>
  <c r="F1370" i="8"/>
  <c r="K1370" i="8" s="1"/>
  <c r="J1349" i="8"/>
  <c r="O1349" i="8" s="1"/>
  <c r="I1349" i="8"/>
  <c r="N1349" i="8" s="1"/>
  <c r="H1349" i="8"/>
  <c r="M1349" i="8" s="1"/>
  <c r="G1349" i="8"/>
  <c r="L1349" i="8" s="1"/>
  <c r="F1349" i="8"/>
  <c r="K1349" i="8" s="1"/>
  <c r="F1330" i="8"/>
  <c r="K1330" i="8" s="1"/>
  <c r="J1330" i="8"/>
  <c r="O1330" i="8" s="1"/>
  <c r="I1330" i="8"/>
  <c r="N1330" i="8" s="1"/>
  <c r="H1330" i="8"/>
  <c r="M1330" i="8" s="1"/>
  <c r="G1330" i="8"/>
  <c r="L1330" i="8" s="1"/>
  <c r="J1309" i="8"/>
  <c r="O1309" i="8" s="1"/>
  <c r="I1309" i="8"/>
  <c r="N1309" i="8" s="1"/>
  <c r="F1309" i="8"/>
  <c r="K1309" i="8" s="1"/>
  <c r="H1309" i="8"/>
  <c r="M1309" i="8" s="1"/>
  <c r="G1309" i="8"/>
  <c r="L1309" i="8" s="1"/>
  <c r="I1289" i="8"/>
  <c r="N1289" i="8" s="1"/>
  <c r="H1289" i="8"/>
  <c r="M1289" i="8" s="1"/>
  <c r="G1289" i="8"/>
  <c r="L1289" i="8" s="1"/>
  <c r="F1289" i="8"/>
  <c r="K1289" i="8" s="1"/>
  <c r="J1289" i="8"/>
  <c r="O1289" i="8" s="1"/>
  <c r="J1270" i="8"/>
  <c r="O1270" i="8" s="1"/>
  <c r="I1270" i="8"/>
  <c r="N1270" i="8" s="1"/>
  <c r="G1270" i="8"/>
  <c r="L1270" i="8" s="1"/>
  <c r="H1270" i="8"/>
  <c r="M1270" i="8" s="1"/>
  <c r="F1270" i="8"/>
  <c r="K1270" i="8" s="1"/>
  <c r="J1248" i="8"/>
  <c r="O1248" i="8" s="1"/>
  <c r="F1248" i="8"/>
  <c r="K1248" i="8" s="1"/>
  <c r="H1248" i="8"/>
  <c r="M1248" i="8" s="1"/>
  <c r="G1248" i="8"/>
  <c r="L1248" i="8" s="1"/>
  <c r="I1248" i="8"/>
  <c r="N1248" i="8" s="1"/>
  <c r="J1230" i="8"/>
  <c r="O1230" i="8" s="1"/>
  <c r="I1230" i="8"/>
  <c r="N1230" i="8" s="1"/>
  <c r="H1230" i="8"/>
  <c r="M1230" i="8" s="1"/>
  <c r="G1230" i="8"/>
  <c r="L1230" i="8" s="1"/>
  <c r="F1230" i="8"/>
  <c r="K1230" i="8" s="1"/>
  <c r="F1208" i="8"/>
  <c r="K1208" i="8" s="1"/>
  <c r="J1208" i="8"/>
  <c r="O1208" i="8" s="1"/>
  <c r="H1208" i="8"/>
  <c r="M1208" i="8" s="1"/>
  <c r="G1208" i="8"/>
  <c r="L1208" i="8" s="1"/>
  <c r="I1208" i="8"/>
  <c r="N1208" i="8" s="1"/>
  <c r="J1187" i="8"/>
  <c r="O1187" i="8" s="1"/>
  <c r="I1187" i="8"/>
  <c r="N1187" i="8" s="1"/>
  <c r="H1187" i="8"/>
  <c r="M1187" i="8" s="1"/>
  <c r="G1187" i="8"/>
  <c r="L1187" i="8" s="1"/>
  <c r="F1187" i="8"/>
  <c r="K1187" i="8" s="1"/>
  <c r="F1168" i="8"/>
  <c r="K1168" i="8" s="1"/>
  <c r="J1168" i="8"/>
  <c r="O1168" i="8" s="1"/>
  <c r="I1168" i="8"/>
  <c r="N1168" i="8" s="1"/>
  <c r="H1168" i="8"/>
  <c r="M1168" i="8" s="1"/>
  <c r="G1168" i="8"/>
  <c r="L1168" i="8" s="1"/>
  <c r="J1151" i="8"/>
  <c r="O1151" i="8" s="1"/>
  <c r="I1151" i="8"/>
  <c r="N1151" i="8" s="1"/>
  <c r="H1151" i="8"/>
  <c r="M1151" i="8" s="1"/>
  <c r="G1151" i="8"/>
  <c r="L1151" i="8" s="1"/>
  <c r="F1151" i="8"/>
  <c r="K1151" i="8" s="1"/>
  <c r="I1129" i="8"/>
  <c r="N1129" i="8" s="1"/>
  <c r="H1129" i="8"/>
  <c r="M1129" i="8" s="1"/>
  <c r="G1129" i="8"/>
  <c r="L1129" i="8" s="1"/>
  <c r="F1129" i="8"/>
  <c r="K1129" i="8" s="1"/>
  <c r="J1129" i="8"/>
  <c r="O1129" i="8" s="1"/>
  <c r="J1111" i="8"/>
  <c r="O1111" i="8" s="1"/>
  <c r="I1111" i="8"/>
  <c r="N1111" i="8" s="1"/>
  <c r="G1111" i="8"/>
  <c r="L1111" i="8" s="1"/>
  <c r="F1111" i="8"/>
  <c r="K1111" i="8" s="1"/>
  <c r="H1111" i="8"/>
  <c r="M1111" i="8" s="1"/>
  <c r="I1089" i="8"/>
  <c r="N1089" i="8" s="1"/>
  <c r="H1089" i="8"/>
  <c r="M1089" i="8" s="1"/>
  <c r="G1089" i="8"/>
  <c r="L1089" i="8" s="1"/>
  <c r="F1089" i="8"/>
  <c r="K1089" i="8" s="1"/>
  <c r="J1089" i="8"/>
  <c r="O1089" i="8" s="1"/>
  <c r="J1067" i="8"/>
  <c r="O1067" i="8" s="1"/>
  <c r="H1067" i="8"/>
  <c r="M1067" i="8" s="1"/>
  <c r="I1067" i="8"/>
  <c r="N1067" i="8" s="1"/>
  <c r="F1067" i="8"/>
  <c r="K1067" i="8" s="1"/>
  <c r="G1067" i="8"/>
  <c r="L1067" i="8" s="1"/>
  <c r="J1050" i="8"/>
  <c r="O1050" i="8" s="1"/>
  <c r="I1050" i="8"/>
  <c r="N1050" i="8" s="1"/>
  <c r="H1050" i="8"/>
  <c r="M1050" i="8" s="1"/>
  <c r="G1050" i="8"/>
  <c r="L1050" i="8" s="1"/>
  <c r="F1050" i="8"/>
  <c r="K1050" i="8" s="1"/>
  <c r="I1029" i="8"/>
  <c r="N1029" i="8" s="1"/>
  <c r="H1029" i="8"/>
  <c r="M1029" i="8" s="1"/>
  <c r="G1029" i="8"/>
  <c r="L1029" i="8" s="1"/>
  <c r="F1029" i="8"/>
  <c r="K1029" i="8" s="1"/>
  <c r="J1029" i="8"/>
  <c r="O1029" i="8" s="1"/>
  <c r="J1010" i="8"/>
  <c r="O1010" i="8" s="1"/>
  <c r="I1010" i="8"/>
  <c r="N1010" i="8" s="1"/>
  <c r="H1010" i="8"/>
  <c r="M1010" i="8" s="1"/>
  <c r="G1010" i="8"/>
  <c r="L1010" i="8" s="1"/>
  <c r="F1010" i="8"/>
  <c r="K1010" i="8" s="1"/>
  <c r="I989" i="8"/>
  <c r="N989" i="8" s="1"/>
  <c r="H989" i="8"/>
  <c r="M989" i="8" s="1"/>
  <c r="G989" i="8"/>
  <c r="L989" i="8" s="1"/>
  <c r="F989" i="8"/>
  <c r="K989" i="8" s="1"/>
  <c r="J989" i="8"/>
  <c r="O989" i="8" s="1"/>
  <c r="F968" i="8"/>
  <c r="K968" i="8" s="1"/>
  <c r="I968" i="8"/>
  <c r="N968" i="8" s="1"/>
  <c r="J968" i="8"/>
  <c r="O968" i="8" s="1"/>
  <c r="H968" i="8"/>
  <c r="M968" i="8" s="1"/>
  <c r="G968" i="8"/>
  <c r="L968" i="8" s="1"/>
  <c r="I949" i="8"/>
  <c r="N949" i="8" s="1"/>
  <c r="H949" i="8"/>
  <c r="M949" i="8" s="1"/>
  <c r="J949" i="8"/>
  <c r="O949" i="8" s="1"/>
  <c r="F949" i="8"/>
  <c r="K949" i="8" s="1"/>
  <c r="G949" i="8"/>
  <c r="L949" i="8" s="1"/>
  <c r="J926" i="8"/>
  <c r="O926" i="8" s="1"/>
  <c r="I926" i="8"/>
  <c r="N926" i="8" s="1"/>
  <c r="H926" i="8"/>
  <c r="M926" i="8" s="1"/>
  <c r="G926" i="8"/>
  <c r="L926" i="8" s="1"/>
  <c r="F926" i="8"/>
  <c r="K926" i="8" s="1"/>
  <c r="I911" i="8"/>
  <c r="N911" i="8" s="1"/>
  <c r="F911" i="8"/>
  <c r="K911" i="8" s="1"/>
  <c r="G911" i="8"/>
  <c r="L911" i="8" s="1"/>
  <c r="J911" i="8"/>
  <c r="O911" i="8" s="1"/>
  <c r="H911" i="8"/>
  <c r="M911" i="8" s="1"/>
  <c r="I891" i="8"/>
  <c r="N891" i="8" s="1"/>
  <c r="F891" i="8"/>
  <c r="K891" i="8" s="1"/>
  <c r="J891" i="8"/>
  <c r="O891" i="8" s="1"/>
  <c r="H891" i="8"/>
  <c r="M891" i="8" s="1"/>
  <c r="G891" i="8"/>
  <c r="L891" i="8" s="1"/>
  <c r="G869" i="8"/>
  <c r="L869" i="8" s="1"/>
  <c r="J869" i="8"/>
  <c r="O869" i="8" s="1"/>
  <c r="H869" i="8"/>
  <c r="M869" i="8" s="1"/>
  <c r="I869" i="8"/>
  <c r="N869" i="8" s="1"/>
  <c r="F869" i="8"/>
  <c r="K869" i="8" s="1"/>
  <c r="I849" i="8"/>
  <c r="N849" i="8" s="1"/>
  <c r="H849" i="8"/>
  <c r="M849" i="8" s="1"/>
  <c r="G849" i="8"/>
  <c r="L849" i="8" s="1"/>
  <c r="F849" i="8"/>
  <c r="K849" i="8" s="1"/>
  <c r="J849" i="8"/>
  <c r="O849" i="8" s="1"/>
  <c r="I831" i="8"/>
  <c r="N831" i="8" s="1"/>
  <c r="J831" i="8"/>
  <c r="O831" i="8" s="1"/>
  <c r="H831" i="8"/>
  <c r="M831" i="8" s="1"/>
  <c r="G831" i="8"/>
  <c r="L831" i="8" s="1"/>
  <c r="F831" i="8"/>
  <c r="K831" i="8" s="1"/>
  <c r="J809" i="8"/>
  <c r="O809" i="8" s="1"/>
  <c r="I809" i="8"/>
  <c r="N809" i="8" s="1"/>
  <c r="H809" i="8"/>
  <c r="M809" i="8" s="1"/>
  <c r="G809" i="8"/>
  <c r="L809" i="8" s="1"/>
  <c r="F809" i="8"/>
  <c r="K809" i="8" s="1"/>
  <c r="J789" i="8"/>
  <c r="O789" i="8" s="1"/>
  <c r="H789" i="8"/>
  <c r="M789" i="8" s="1"/>
  <c r="I789" i="8"/>
  <c r="N789" i="8" s="1"/>
  <c r="G789" i="8"/>
  <c r="L789" i="8" s="1"/>
  <c r="F789" i="8"/>
  <c r="K789" i="8" s="1"/>
  <c r="H769" i="8"/>
  <c r="M769" i="8" s="1"/>
  <c r="J769" i="8"/>
  <c r="O769" i="8" s="1"/>
  <c r="I769" i="8"/>
  <c r="N769" i="8" s="1"/>
  <c r="G769" i="8"/>
  <c r="L769" i="8" s="1"/>
  <c r="F769" i="8"/>
  <c r="K769" i="8" s="1"/>
  <c r="H752" i="8"/>
  <c r="M752" i="8" s="1"/>
  <c r="G752" i="8"/>
  <c r="L752" i="8" s="1"/>
  <c r="F752" i="8"/>
  <c r="K752" i="8" s="1"/>
  <c r="J752" i="8"/>
  <c r="O752" i="8" s="1"/>
  <c r="I752" i="8"/>
  <c r="N752" i="8" s="1"/>
  <c r="J729" i="8"/>
  <c r="O729" i="8" s="1"/>
  <c r="I729" i="8"/>
  <c r="N729" i="8" s="1"/>
  <c r="H729" i="8"/>
  <c r="M729" i="8" s="1"/>
  <c r="G729" i="8"/>
  <c r="L729" i="8" s="1"/>
  <c r="F729" i="8"/>
  <c r="K729" i="8" s="1"/>
  <c r="F709" i="8"/>
  <c r="K709" i="8" s="1"/>
  <c r="J709" i="8"/>
  <c r="O709" i="8" s="1"/>
  <c r="H709" i="8"/>
  <c r="M709" i="8" s="1"/>
  <c r="I709" i="8"/>
  <c r="N709" i="8" s="1"/>
  <c r="G709" i="8"/>
  <c r="L709" i="8" s="1"/>
  <c r="J689" i="8"/>
  <c r="O689" i="8" s="1"/>
  <c r="I689" i="8"/>
  <c r="N689" i="8" s="1"/>
  <c r="H689" i="8"/>
  <c r="M689" i="8" s="1"/>
  <c r="F689" i="8"/>
  <c r="K689" i="8" s="1"/>
  <c r="G689" i="8"/>
  <c r="L689" i="8" s="1"/>
  <c r="G669" i="8"/>
  <c r="L669" i="8" s="1"/>
  <c r="I669" i="8"/>
  <c r="N669" i="8" s="1"/>
  <c r="H669" i="8"/>
  <c r="M669" i="8" s="1"/>
  <c r="F669" i="8"/>
  <c r="K669" i="8" s="1"/>
  <c r="J669" i="8"/>
  <c r="O669" i="8" s="1"/>
  <c r="F647" i="8"/>
  <c r="K647" i="8" s="1"/>
  <c r="I647" i="8"/>
  <c r="N647" i="8" s="1"/>
  <c r="H647" i="8"/>
  <c r="M647" i="8" s="1"/>
  <c r="G647" i="8"/>
  <c r="L647" i="8" s="1"/>
  <c r="J647" i="8"/>
  <c r="O647" i="8" s="1"/>
  <c r="F627" i="8"/>
  <c r="K627" i="8" s="1"/>
  <c r="J627" i="8"/>
  <c r="O627" i="8" s="1"/>
  <c r="G627" i="8"/>
  <c r="L627" i="8" s="1"/>
  <c r="I627" i="8"/>
  <c r="N627" i="8" s="1"/>
  <c r="H627" i="8"/>
  <c r="M627" i="8" s="1"/>
  <c r="J606" i="8"/>
  <c r="O606" i="8" s="1"/>
  <c r="I606" i="8"/>
  <c r="N606" i="8" s="1"/>
  <c r="G606" i="8"/>
  <c r="L606" i="8" s="1"/>
  <c r="F606" i="8"/>
  <c r="K606" i="8" s="1"/>
  <c r="H606" i="8"/>
  <c r="M606" i="8" s="1"/>
  <c r="H589" i="8"/>
  <c r="M589" i="8" s="1"/>
  <c r="G589" i="8"/>
  <c r="L589" i="8" s="1"/>
  <c r="F589" i="8"/>
  <c r="K589" i="8" s="1"/>
  <c r="J589" i="8"/>
  <c r="O589" i="8" s="1"/>
  <c r="I589" i="8"/>
  <c r="N589" i="8" s="1"/>
  <c r="H572" i="8"/>
  <c r="M572" i="8" s="1"/>
  <c r="F572" i="8"/>
  <c r="K572" i="8" s="1"/>
  <c r="J572" i="8"/>
  <c r="O572" i="8" s="1"/>
  <c r="I572" i="8"/>
  <c r="N572" i="8" s="1"/>
  <c r="G572" i="8"/>
  <c r="L572" i="8" s="1"/>
  <c r="I549" i="8"/>
  <c r="N549" i="8" s="1"/>
  <c r="H549" i="8"/>
  <c r="M549" i="8" s="1"/>
  <c r="G549" i="8"/>
  <c r="L549" i="8" s="1"/>
  <c r="F549" i="8"/>
  <c r="K549" i="8" s="1"/>
  <c r="J549" i="8"/>
  <c r="O549" i="8" s="1"/>
  <c r="I531" i="8"/>
  <c r="N531" i="8" s="1"/>
  <c r="J531" i="8"/>
  <c r="O531" i="8" s="1"/>
  <c r="H531" i="8"/>
  <c r="M531" i="8" s="1"/>
  <c r="G531" i="8"/>
  <c r="L531" i="8" s="1"/>
  <c r="F531" i="8"/>
  <c r="K531" i="8" s="1"/>
  <c r="F508" i="8"/>
  <c r="K508" i="8" s="1"/>
  <c r="J508" i="8"/>
  <c r="O508" i="8" s="1"/>
  <c r="I508" i="8"/>
  <c r="N508" i="8" s="1"/>
  <c r="H508" i="8"/>
  <c r="M508" i="8" s="1"/>
  <c r="G508" i="8"/>
  <c r="L508" i="8" s="1"/>
  <c r="J487" i="8"/>
  <c r="O487" i="8" s="1"/>
  <c r="I487" i="8"/>
  <c r="N487" i="8" s="1"/>
  <c r="H487" i="8"/>
  <c r="M487" i="8" s="1"/>
  <c r="G487" i="8"/>
  <c r="L487" i="8" s="1"/>
  <c r="F487" i="8"/>
  <c r="K487" i="8" s="1"/>
  <c r="I471" i="8"/>
  <c r="N471" i="8" s="1"/>
  <c r="G471" i="8"/>
  <c r="L471" i="8" s="1"/>
  <c r="J471" i="8"/>
  <c r="O471" i="8" s="1"/>
  <c r="H471" i="8"/>
  <c r="M471" i="8" s="1"/>
  <c r="F471" i="8"/>
  <c r="K471" i="8" s="1"/>
  <c r="I451" i="8"/>
  <c r="N451" i="8" s="1"/>
  <c r="J451" i="8"/>
  <c r="O451" i="8" s="1"/>
  <c r="H451" i="8"/>
  <c r="M451" i="8" s="1"/>
  <c r="G451" i="8"/>
  <c r="L451" i="8" s="1"/>
  <c r="F451" i="8"/>
  <c r="K451" i="8" s="1"/>
  <c r="I431" i="8"/>
  <c r="N431" i="8" s="1"/>
  <c r="J431" i="8"/>
  <c r="O431" i="8" s="1"/>
  <c r="H431" i="8"/>
  <c r="M431" i="8" s="1"/>
  <c r="G431" i="8"/>
  <c r="L431" i="8" s="1"/>
  <c r="F431" i="8"/>
  <c r="K431" i="8" s="1"/>
  <c r="J409" i="8"/>
  <c r="O409" i="8" s="1"/>
  <c r="I409" i="8"/>
  <c r="N409" i="8" s="1"/>
  <c r="H409" i="8"/>
  <c r="M409" i="8" s="1"/>
  <c r="G409" i="8"/>
  <c r="L409" i="8" s="1"/>
  <c r="F409" i="8"/>
  <c r="K409" i="8" s="1"/>
  <c r="J387" i="8"/>
  <c r="O387" i="8" s="1"/>
  <c r="I387" i="8"/>
  <c r="N387" i="8" s="1"/>
  <c r="H387" i="8"/>
  <c r="M387" i="8" s="1"/>
  <c r="G387" i="8"/>
  <c r="L387" i="8" s="1"/>
  <c r="F387" i="8"/>
  <c r="K387" i="8" s="1"/>
  <c r="I368" i="8"/>
  <c r="N368" i="8" s="1"/>
  <c r="J368" i="8"/>
  <c r="O368" i="8" s="1"/>
  <c r="H368" i="8"/>
  <c r="M368" i="8" s="1"/>
  <c r="G368" i="8"/>
  <c r="L368" i="8" s="1"/>
  <c r="F368" i="8"/>
  <c r="K368" i="8" s="1"/>
  <c r="I348" i="8"/>
  <c r="N348" i="8" s="1"/>
  <c r="J348" i="8"/>
  <c r="O348" i="8" s="1"/>
  <c r="H348" i="8"/>
  <c r="M348" i="8" s="1"/>
  <c r="G348" i="8"/>
  <c r="L348" i="8" s="1"/>
  <c r="F348" i="8"/>
  <c r="K348" i="8" s="1"/>
  <c r="I329" i="8"/>
  <c r="N329" i="8" s="1"/>
  <c r="J329" i="8"/>
  <c r="O329" i="8" s="1"/>
  <c r="G329" i="8"/>
  <c r="L329" i="8" s="1"/>
  <c r="H329" i="8"/>
  <c r="M329" i="8" s="1"/>
  <c r="F329" i="8"/>
  <c r="K329" i="8" s="1"/>
  <c r="F310" i="8"/>
  <c r="K310" i="8" s="1"/>
  <c r="I310" i="8"/>
  <c r="N310" i="8" s="1"/>
  <c r="H310" i="8"/>
  <c r="M310" i="8" s="1"/>
  <c r="G310" i="8"/>
  <c r="L310" i="8" s="1"/>
  <c r="J310" i="8"/>
  <c r="O310" i="8" s="1"/>
  <c r="I291" i="8"/>
  <c r="N291" i="8" s="1"/>
  <c r="H291" i="8"/>
  <c r="M291" i="8" s="1"/>
  <c r="J291" i="8"/>
  <c r="O291" i="8" s="1"/>
  <c r="G291" i="8"/>
  <c r="L291" i="8" s="1"/>
  <c r="F291" i="8"/>
  <c r="K291" i="8" s="1"/>
  <c r="G269" i="8"/>
  <c r="L269" i="8" s="1"/>
  <c r="H269" i="8"/>
  <c r="M269" i="8" s="1"/>
  <c r="J269" i="8"/>
  <c r="O269" i="8" s="1"/>
  <c r="I269" i="8"/>
  <c r="N269" i="8" s="1"/>
  <c r="F269" i="8"/>
  <c r="K269" i="8" s="1"/>
  <c r="F249" i="8"/>
  <c r="K249" i="8" s="1"/>
  <c r="G249" i="8"/>
  <c r="L249" i="8" s="1"/>
  <c r="J249" i="8"/>
  <c r="O249" i="8" s="1"/>
  <c r="I249" i="8"/>
  <c r="N249" i="8" s="1"/>
  <c r="H249" i="8"/>
  <c r="M249" i="8" s="1"/>
  <c r="H229" i="8"/>
  <c r="M229" i="8" s="1"/>
  <c r="G229" i="8"/>
  <c r="L229" i="8" s="1"/>
  <c r="F229" i="8"/>
  <c r="K229" i="8" s="1"/>
  <c r="J229" i="8"/>
  <c r="O229" i="8" s="1"/>
  <c r="I229" i="8"/>
  <c r="N229" i="8" s="1"/>
  <c r="I211" i="8"/>
  <c r="N211" i="8" s="1"/>
  <c r="J211" i="8"/>
  <c r="O211" i="8" s="1"/>
  <c r="H211" i="8"/>
  <c r="M211" i="8" s="1"/>
  <c r="G211" i="8"/>
  <c r="L211" i="8" s="1"/>
  <c r="F211" i="8"/>
  <c r="K211" i="8" s="1"/>
  <c r="I189" i="8"/>
  <c r="N189" i="8" s="1"/>
  <c r="J189" i="8"/>
  <c r="O189" i="8" s="1"/>
  <c r="H189" i="8"/>
  <c r="M189" i="8" s="1"/>
  <c r="G189" i="8"/>
  <c r="L189" i="8" s="1"/>
  <c r="F189" i="8"/>
  <c r="K189" i="8" s="1"/>
  <c r="H172" i="8"/>
  <c r="M172" i="8" s="1"/>
  <c r="I172" i="8"/>
  <c r="N172" i="8" s="1"/>
  <c r="J172" i="8"/>
  <c r="O172" i="8" s="1"/>
  <c r="F172" i="8"/>
  <c r="K172" i="8" s="1"/>
  <c r="G172" i="8"/>
  <c r="L172" i="8" s="1"/>
  <c r="H147" i="8"/>
  <c r="M147" i="8" s="1"/>
  <c r="G147" i="8"/>
  <c r="L147" i="8" s="1"/>
  <c r="I147" i="8"/>
  <c r="N147" i="8" s="1"/>
  <c r="F147" i="8"/>
  <c r="K147" i="8" s="1"/>
  <c r="J147" i="8"/>
  <c r="O147" i="8" s="1"/>
  <c r="I129" i="8"/>
  <c r="N129" i="8" s="1"/>
  <c r="H129" i="8"/>
  <c r="M129" i="8" s="1"/>
  <c r="G129" i="8"/>
  <c r="L129" i="8" s="1"/>
  <c r="F129" i="8"/>
  <c r="K129" i="8" s="1"/>
  <c r="J129" i="8"/>
  <c r="O129" i="8" s="1"/>
  <c r="J109" i="8"/>
  <c r="O109" i="8" s="1"/>
  <c r="I109" i="8"/>
  <c r="N109" i="8" s="1"/>
  <c r="H109" i="8"/>
  <c r="M109" i="8" s="1"/>
  <c r="G109" i="8"/>
  <c r="L109" i="8" s="1"/>
  <c r="F109" i="8"/>
  <c r="K109" i="8" s="1"/>
  <c r="J88" i="8"/>
  <c r="O88" i="8" s="1"/>
  <c r="I88" i="8"/>
  <c r="N88" i="8" s="1"/>
  <c r="H88" i="8"/>
  <c r="M88" i="8" s="1"/>
  <c r="G88" i="8"/>
  <c r="L88" i="8" s="1"/>
  <c r="F88" i="8"/>
  <c r="K88" i="8" s="1"/>
  <c r="H70" i="8"/>
  <c r="M70" i="8" s="1"/>
  <c r="G70" i="8"/>
  <c r="L70" i="8" s="1"/>
  <c r="F70" i="8"/>
  <c r="K70" i="8" s="1"/>
  <c r="J70" i="8"/>
  <c r="O70" i="8" s="1"/>
  <c r="I70" i="8"/>
  <c r="N70" i="8" s="1"/>
  <c r="H49" i="8"/>
  <c r="M49" i="8" s="1"/>
  <c r="G49" i="8"/>
  <c r="L49" i="8" s="1"/>
  <c r="F49" i="8"/>
  <c r="K49" i="8" s="1"/>
  <c r="J49" i="8"/>
  <c r="O49" i="8" s="1"/>
  <c r="I49" i="8"/>
  <c r="N49" i="8" s="1"/>
  <c r="J28" i="8"/>
  <c r="O28" i="8" s="1"/>
  <c r="I28" i="8"/>
  <c r="N28" i="8" s="1"/>
  <c r="H28" i="8"/>
  <c r="M28" i="8" s="1"/>
  <c r="G28" i="8"/>
  <c r="L28" i="8" s="1"/>
  <c r="F28" i="8"/>
  <c r="K28" i="8" s="1"/>
  <c r="J8" i="8"/>
  <c r="O8" i="8" s="1"/>
  <c r="I8" i="8"/>
  <c r="N8" i="8" s="1"/>
  <c r="H8" i="8"/>
  <c r="M8" i="8" s="1"/>
  <c r="G8" i="8"/>
  <c r="L8" i="8" s="1"/>
  <c r="F8" i="8"/>
  <c r="K8" i="8" s="1"/>
  <c r="G2046" i="8"/>
  <c r="L2046" i="8" s="1"/>
  <c r="H2046" i="8"/>
  <c r="M2046" i="8" s="1"/>
  <c r="J2046" i="8"/>
  <c r="O2046" i="8" s="1"/>
  <c r="I2046" i="8"/>
  <c r="N2046" i="8" s="1"/>
  <c r="F2046" i="8"/>
  <c r="K2046" i="8" s="1"/>
  <c r="J2027" i="8"/>
  <c r="O2027" i="8" s="1"/>
  <c r="I2027" i="8"/>
  <c r="N2027" i="8" s="1"/>
  <c r="H2027" i="8"/>
  <c r="M2027" i="8" s="1"/>
  <c r="G2027" i="8"/>
  <c r="L2027" i="8" s="1"/>
  <c r="F2027" i="8"/>
  <c r="K2027" i="8" s="1"/>
  <c r="F2009" i="8"/>
  <c r="K2009" i="8" s="1"/>
  <c r="H2009" i="8"/>
  <c r="M2009" i="8" s="1"/>
  <c r="G2009" i="8"/>
  <c r="L2009" i="8" s="1"/>
  <c r="J2009" i="8"/>
  <c r="O2009" i="8" s="1"/>
  <c r="I2009" i="8"/>
  <c r="N2009" i="8" s="1"/>
  <c r="J1988" i="8"/>
  <c r="O1988" i="8" s="1"/>
  <c r="I1988" i="8"/>
  <c r="N1988" i="8" s="1"/>
  <c r="H1988" i="8"/>
  <c r="M1988" i="8" s="1"/>
  <c r="G1988" i="8"/>
  <c r="L1988" i="8" s="1"/>
  <c r="F1988" i="8"/>
  <c r="K1988" i="8" s="1"/>
  <c r="F1969" i="8"/>
  <c r="K1969" i="8" s="1"/>
  <c r="J1969" i="8"/>
  <c r="O1969" i="8" s="1"/>
  <c r="I1969" i="8"/>
  <c r="N1969" i="8" s="1"/>
  <c r="H1969" i="8"/>
  <c r="M1969" i="8" s="1"/>
  <c r="G1969" i="8"/>
  <c r="L1969" i="8" s="1"/>
  <c r="I1948" i="8"/>
  <c r="N1948" i="8" s="1"/>
  <c r="J1948" i="8"/>
  <c r="O1948" i="8" s="1"/>
  <c r="F1948" i="8"/>
  <c r="K1948" i="8" s="1"/>
  <c r="H1948" i="8"/>
  <c r="M1948" i="8" s="1"/>
  <c r="G1948" i="8"/>
  <c r="L1948" i="8" s="1"/>
  <c r="F1929" i="8"/>
  <c r="K1929" i="8" s="1"/>
  <c r="J1929" i="8"/>
  <c r="O1929" i="8" s="1"/>
  <c r="I1929" i="8"/>
  <c r="N1929" i="8" s="1"/>
  <c r="H1929" i="8"/>
  <c r="M1929" i="8" s="1"/>
  <c r="G1929" i="8"/>
  <c r="L1929" i="8" s="1"/>
  <c r="G1908" i="8"/>
  <c r="L1908" i="8" s="1"/>
  <c r="F1908" i="8"/>
  <c r="K1908" i="8" s="1"/>
  <c r="I1908" i="8"/>
  <c r="N1908" i="8" s="1"/>
  <c r="H1908" i="8"/>
  <c r="M1908" i="8" s="1"/>
  <c r="J1908" i="8"/>
  <c r="O1908" i="8" s="1"/>
  <c r="J1888" i="8"/>
  <c r="O1888" i="8" s="1"/>
  <c r="I1888" i="8"/>
  <c r="N1888" i="8" s="1"/>
  <c r="H1888" i="8"/>
  <c r="M1888" i="8" s="1"/>
  <c r="G1888" i="8"/>
  <c r="L1888" i="8" s="1"/>
  <c r="F1888" i="8"/>
  <c r="K1888" i="8" s="1"/>
  <c r="J1867" i="8"/>
  <c r="O1867" i="8" s="1"/>
  <c r="H1867" i="8"/>
  <c r="M1867" i="8" s="1"/>
  <c r="G1867" i="8"/>
  <c r="L1867" i="8" s="1"/>
  <c r="F1867" i="8"/>
  <c r="K1867" i="8" s="1"/>
  <c r="I1867" i="8"/>
  <c r="N1867" i="8" s="1"/>
  <c r="I1848" i="8"/>
  <c r="N1848" i="8" s="1"/>
  <c r="F1848" i="8"/>
  <c r="K1848" i="8" s="1"/>
  <c r="J1848" i="8"/>
  <c r="O1848" i="8" s="1"/>
  <c r="G1848" i="8"/>
  <c r="L1848" i="8" s="1"/>
  <c r="H1848" i="8"/>
  <c r="M1848" i="8" s="1"/>
  <c r="F1829" i="8"/>
  <c r="K1829" i="8" s="1"/>
  <c r="J1829" i="8"/>
  <c r="O1829" i="8" s="1"/>
  <c r="I1829" i="8"/>
  <c r="N1829" i="8" s="1"/>
  <c r="H1829" i="8"/>
  <c r="M1829" i="8" s="1"/>
  <c r="G1829" i="8"/>
  <c r="L1829" i="8" s="1"/>
  <c r="F1809" i="8"/>
  <c r="K1809" i="8" s="1"/>
  <c r="H1809" i="8"/>
  <c r="M1809" i="8" s="1"/>
  <c r="J1809" i="8"/>
  <c r="O1809" i="8" s="1"/>
  <c r="I1809" i="8"/>
  <c r="N1809" i="8" s="1"/>
  <c r="G1809" i="8"/>
  <c r="L1809" i="8" s="1"/>
  <c r="J1787" i="8"/>
  <c r="O1787" i="8" s="1"/>
  <c r="I1787" i="8"/>
  <c r="N1787" i="8" s="1"/>
  <c r="F1787" i="8"/>
  <c r="K1787" i="8" s="1"/>
  <c r="G1787" i="8"/>
  <c r="L1787" i="8" s="1"/>
  <c r="H1787" i="8"/>
  <c r="M1787" i="8" s="1"/>
  <c r="F1769" i="8"/>
  <c r="K1769" i="8" s="1"/>
  <c r="J1769" i="8"/>
  <c r="O1769" i="8" s="1"/>
  <c r="I1769" i="8"/>
  <c r="N1769" i="8" s="1"/>
  <c r="H1769" i="8"/>
  <c r="M1769" i="8" s="1"/>
  <c r="G1769" i="8"/>
  <c r="L1769" i="8" s="1"/>
  <c r="F1749" i="8"/>
  <c r="K1749" i="8" s="1"/>
  <c r="J1749" i="8"/>
  <c r="O1749" i="8" s="1"/>
  <c r="I1749" i="8"/>
  <c r="N1749" i="8" s="1"/>
  <c r="H1749" i="8"/>
  <c r="M1749" i="8" s="1"/>
  <c r="G1749" i="8"/>
  <c r="L1749" i="8" s="1"/>
  <c r="G1726" i="8"/>
  <c r="L1726" i="8" s="1"/>
  <c r="J1726" i="8"/>
  <c r="O1726" i="8" s="1"/>
  <c r="I1726" i="8"/>
  <c r="N1726" i="8" s="1"/>
  <c r="H1726" i="8"/>
  <c r="M1726" i="8" s="1"/>
  <c r="F1726" i="8"/>
  <c r="K1726" i="8" s="1"/>
  <c r="G1708" i="8"/>
  <c r="L1708" i="8" s="1"/>
  <c r="F1708" i="8"/>
  <c r="K1708" i="8" s="1"/>
  <c r="J1708" i="8"/>
  <c r="O1708" i="8" s="1"/>
  <c r="I1708" i="8"/>
  <c r="N1708" i="8" s="1"/>
  <c r="H1708" i="8"/>
  <c r="M1708" i="8" s="1"/>
  <c r="J1688" i="8"/>
  <c r="O1688" i="8" s="1"/>
  <c r="I1688" i="8"/>
  <c r="N1688" i="8" s="1"/>
  <c r="H1688" i="8"/>
  <c r="M1688" i="8" s="1"/>
  <c r="G1688" i="8"/>
  <c r="L1688" i="8" s="1"/>
  <c r="F1688" i="8"/>
  <c r="K1688" i="8" s="1"/>
  <c r="J1668" i="8"/>
  <c r="O1668" i="8" s="1"/>
  <c r="I1668" i="8"/>
  <c r="N1668" i="8" s="1"/>
  <c r="H1668" i="8"/>
  <c r="M1668" i="8" s="1"/>
  <c r="G1668" i="8"/>
  <c r="L1668" i="8" s="1"/>
  <c r="F1668" i="8"/>
  <c r="K1668" i="8" s="1"/>
  <c r="I1648" i="8"/>
  <c r="N1648" i="8" s="1"/>
  <c r="G1648" i="8"/>
  <c r="L1648" i="8" s="1"/>
  <c r="F1648" i="8"/>
  <c r="K1648" i="8" s="1"/>
  <c r="J1648" i="8"/>
  <c r="O1648" i="8" s="1"/>
  <c r="H1648" i="8"/>
  <c r="M1648" i="8" s="1"/>
  <c r="G1626" i="8"/>
  <c r="L1626" i="8" s="1"/>
  <c r="J1626" i="8"/>
  <c r="O1626" i="8" s="1"/>
  <c r="H1626" i="8"/>
  <c r="M1626" i="8" s="1"/>
  <c r="I1626" i="8"/>
  <c r="N1626" i="8" s="1"/>
  <c r="F1626" i="8"/>
  <c r="K1626" i="8" s="1"/>
  <c r="H1608" i="8"/>
  <c r="M1608" i="8" s="1"/>
  <c r="G1608" i="8"/>
  <c r="L1608" i="8" s="1"/>
  <c r="F1608" i="8"/>
  <c r="K1608" i="8" s="1"/>
  <c r="J1608" i="8"/>
  <c r="O1608" i="8" s="1"/>
  <c r="I1608" i="8"/>
  <c r="N1608" i="8" s="1"/>
  <c r="J1588" i="8"/>
  <c r="O1588" i="8" s="1"/>
  <c r="G1588" i="8"/>
  <c r="L1588" i="8" s="1"/>
  <c r="F1588" i="8"/>
  <c r="K1588" i="8" s="1"/>
  <c r="I1588" i="8"/>
  <c r="N1588" i="8" s="1"/>
  <c r="H1588" i="8"/>
  <c r="M1588" i="8" s="1"/>
  <c r="G1566" i="8"/>
  <c r="L1566" i="8" s="1"/>
  <c r="I1566" i="8"/>
  <c r="N1566" i="8" s="1"/>
  <c r="J1566" i="8"/>
  <c r="O1566" i="8" s="1"/>
  <c r="H1566" i="8"/>
  <c r="M1566" i="8" s="1"/>
  <c r="F1566" i="8"/>
  <c r="K1566" i="8" s="1"/>
  <c r="J1548" i="8"/>
  <c r="O1548" i="8" s="1"/>
  <c r="I1548" i="8"/>
  <c r="N1548" i="8" s="1"/>
  <c r="H1548" i="8"/>
  <c r="M1548" i="8" s="1"/>
  <c r="G1548" i="8"/>
  <c r="L1548" i="8" s="1"/>
  <c r="F1548" i="8"/>
  <c r="K1548" i="8" s="1"/>
  <c r="F1529" i="8"/>
  <c r="K1529" i="8" s="1"/>
  <c r="G1529" i="8"/>
  <c r="L1529" i="8" s="1"/>
  <c r="J1529" i="8"/>
  <c r="O1529" i="8" s="1"/>
  <c r="I1529" i="8"/>
  <c r="N1529" i="8" s="1"/>
  <c r="H1529" i="8"/>
  <c r="M1529" i="8" s="1"/>
  <c r="H1508" i="8"/>
  <c r="M1508" i="8" s="1"/>
  <c r="G1508" i="8"/>
  <c r="L1508" i="8" s="1"/>
  <c r="F1508" i="8"/>
  <c r="K1508" i="8" s="1"/>
  <c r="J1508" i="8"/>
  <c r="O1508" i="8" s="1"/>
  <c r="I1508" i="8"/>
  <c r="N1508" i="8" s="1"/>
  <c r="I1488" i="8"/>
  <c r="N1488" i="8" s="1"/>
  <c r="G1488" i="8"/>
  <c r="L1488" i="8" s="1"/>
  <c r="F1488" i="8"/>
  <c r="K1488" i="8" s="1"/>
  <c r="J1488" i="8"/>
  <c r="O1488" i="8" s="1"/>
  <c r="H1488" i="8"/>
  <c r="M1488" i="8" s="1"/>
  <c r="J1468" i="8"/>
  <c r="O1468" i="8" s="1"/>
  <c r="I1468" i="8"/>
  <c r="N1468" i="8" s="1"/>
  <c r="H1468" i="8"/>
  <c r="M1468" i="8" s="1"/>
  <c r="G1468" i="8"/>
  <c r="L1468" i="8" s="1"/>
  <c r="F1468" i="8"/>
  <c r="K1468" i="8" s="1"/>
  <c r="F1450" i="8"/>
  <c r="K1450" i="8" s="1"/>
  <c r="G1450" i="8"/>
  <c r="L1450" i="8" s="1"/>
  <c r="J1450" i="8"/>
  <c r="O1450" i="8" s="1"/>
  <c r="H1450" i="8"/>
  <c r="M1450" i="8" s="1"/>
  <c r="I1450" i="8"/>
  <c r="N1450" i="8" s="1"/>
  <c r="G1426" i="8"/>
  <c r="L1426" i="8" s="1"/>
  <c r="J1426" i="8"/>
  <c r="O1426" i="8" s="1"/>
  <c r="I1426" i="8"/>
  <c r="N1426" i="8" s="1"/>
  <c r="H1426" i="8"/>
  <c r="M1426" i="8" s="1"/>
  <c r="F1426" i="8"/>
  <c r="K1426" i="8" s="1"/>
  <c r="H1408" i="8"/>
  <c r="M1408" i="8" s="1"/>
  <c r="G1408" i="8"/>
  <c r="L1408" i="8" s="1"/>
  <c r="F1408" i="8"/>
  <c r="K1408" i="8" s="1"/>
  <c r="J1408" i="8"/>
  <c r="O1408" i="8" s="1"/>
  <c r="I1408" i="8"/>
  <c r="N1408" i="8" s="1"/>
  <c r="H1385" i="8"/>
  <c r="M1385" i="8" s="1"/>
  <c r="J1385" i="8"/>
  <c r="O1385" i="8" s="1"/>
  <c r="F1385" i="8"/>
  <c r="K1385" i="8" s="1"/>
  <c r="I1385" i="8"/>
  <c r="N1385" i="8" s="1"/>
  <c r="G1385" i="8"/>
  <c r="L1385" i="8" s="1"/>
  <c r="J1368" i="8"/>
  <c r="O1368" i="8" s="1"/>
  <c r="I1368" i="8"/>
  <c r="N1368" i="8" s="1"/>
  <c r="H1368" i="8"/>
  <c r="M1368" i="8" s="1"/>
  <c r="G1368" i="8"/>
  <c r="L1368" i="8" s="1"/>
  <c r="F1368" i="8"/>
  <c r="K1368" i="8" s="1"/>
  <c r="G1346" i="8"/>
  <c r="L1346" i="8" s="1"/>
  <c r="F1346" i="8"/>
  <c r="K1346" i="8" s="1"/>
  <c r="J1346" i="8"/>
  <c r="O1346" i="8" s="1"/>
  <c r="I1346" i="8"/>
  <c r="N1346" i="8" s="1"/>
  <c r="H1346" i="8"/>
  <c r="M1346" i="8" s="1"/>
  <c r="G1329" i="8"/>
  <c r="L1329" i="8" s="1"/>
  <c r="J1329" i="8"/>
  <c r="O1329" i="8" s="1"/>
  <c r="I1329" i="8"/>
  <c r="N1329" i="8" s="1"/>
  <c r="F1329" i="8"/>
  <c r="K1329" i="8" s="1"/>
  <c r="H1329" i="8"/>
  <c r="M1329" i="8" s="1"/>
  <c r="J1307" i="8"/>
  <c r="O1307" i="8" s="1"/>
  <c r="I1307" i="8"/>
  <c r="N1307" i="8" s="1"/>
  <c r="H1307" i="8"/>
  <c r="M1307" i="8" s="1"/>
  <c r="G1307" i="8"/>
  <c r="L1307" i="8" s="1"/>
  <c r="F1307" i="8"/>
  <c r="K1307" i="8" s="1"/>
  <c r="J1288" i="8"/>
  <c r="O1288" i="8" s="1"/>
  <c r="I1288" i="8"/>
  <c r="N1288" i="8" s="1"/>
  <c r="H1288" i="8"/>
  <c r="M1288" i="8" s="1"/>
  <c r="G1288" i="8"/>
  <c r="L1288" i="8" s="1"/>
  <c r="F1288" i="8"/>
  <c r="K1288" i="8" s="1"/>
  <c r="J1267" i="8"/>
  <c r="O1267" i="8" s="1"/>
  <c r="G1267" i="8"/>
  <c r="L1267" i="8" s="1"/>
  <c r="F1267" i="8"/>
  <c r="K1267" i="8" s="1"/>
  <c r="I1267" i="8"/>
  <c r="N1267" i="8" s="1"/>
  <c r="H1267" i="8"/>
  <c r="M1267" i="8" s="1"/>
  <c r="F1250" i="8"/>
  <c r="K1250" i="8" s="1"/>
  <c r="H1250" i="8"/>
  <c r="M1250" i="8" s="1"/>
  <c r="G1250" i="8"/>
  <c r="L1250" i="8" s="1"/>
  <c r="J1250" i="8"/>
  <c r="O1250" i="8" s="1"/>
  <c r="I1250" i="8"/>
  <c r="N1250" i="8" s="1"/>
  <c r="G1229" i="8"/>
  <c r="L1229" i="8" s="1"/>
  <c r="F1229" i="8"/>
  <c r="K1229" i="8" s="1"/>
  <c r="J1229" i="8"/>
  <c r="O1229" i="8" s="1"/>
  <c r="H1229" i="8"/>
  <c r="M1229" i="8" s="1"/>
  <c r="I1229" i="8"/>
  <c r="N1229" i="8" s="1"/>
  <c r="I1209" i="8"/>
  <c r="N1209" i="8" s="1"/>
  <c r="H1209" i="8"/>
  <c r="M1209" i="8" s="1"/>
  <c r="G1209" i="8"/>
  <c r="L1209" i="8" s="1"/>
  <c r="F1209" i="8"/>
  <c r="K1209" i="8" s="1"/>
  <c r="J1209" i="8"/>
  <c r="O1209" i="8" s="1"/>
  <c r="I1189" i="8"/>
  <c r="N1189" i="8" s="1"/>
  <c r="H1189" i="8"/>
  <c r="M1189" i="8" s="1"/>
  <c r="G1189" i="8"/>
  <c r="L1189" i="8" s="1"/>
  <c r="F1189" i="8"/>
  <c r="K1189" i="8" s="1"/>
  <c r="J1189" i="8"/>
  <c r="O1189" i="8" s="1"/>
  <c r="J1171" i="8"/>
  <c r="O1171" i="8" s="1"/>
  <c r="I1171" i="8"/>
  <c r="N1171" i="8" s="1"/>
  <c r="H1171" i="8"/>
  <c r="M1171" i="8" s="1"/>
  <c r="G1171" i="8"/>
  <c r="L1171" i="8" s="1"/>
  <c r="F1171" i="8"/>
  <c r="K1171" i="8" s="1"/>
  <c r="F1148" i="8"/>
  <c r="K1148" i="8" s="1"/>
  <c r="J1148" i="8"/>
  <c r="O1148" i="8" s="1"/>
  <c r="I1148" i="8"/>
  <c r="N1148" i="8" s="1"/>
  <c r="H1148" i="8"/>
  <c r="M1148" i="8" s="1"/>
  <c r="G1148" i="8"/>
  <c r="L1148" i="8" s="1"/>
  <c r="J1126" i="8"/>
  <c r="O1126" i="8" s="1"/>
  <c r="I1126" i="8"/>
  <c r="N1126" i="8" s="1"/>
  <c r="H1126" i="8"/>
  <c r="M1126" i="8" s="1"/>
  <c r="G1126" i="8"/>
  <c r="L1126" i="8" s="1"/>
  <c r="F1126" i="8"/>
  <c r="K1126" i="8" s="1"/>
  <c r="J1106" i="8"/>
  <c r="O1106" i="8" s="1"/>
  <c r="I1106" i="8"/>
  <c r="N1106" i="8" s="1"/>
  <c r="G1106" i="8"/>
  <c r="L1106" i="8" s="1"/>
  <c r="H1106" i="8"/>
  <c r="M1106" i="8" s="1"/>
  <c r="F1106" i="8"/>
  <c r="K1106" i="8" s="1"/>
  <c r="F1088" i="8"/>
  <c r="K1088" i="8" s="1"/>
  <c r="J1088" i="8"/>
  <c r="O1088" i="8" s="1"/>
  <c r="G1088" i="8"/>
  <c r="L1088" i="8" s="1"/>
  <c r="I1088" i="8"/>
  <c r="N1088" i="8" s="1"/>
  <c r="H1088" i="8"/>
  <c r="M1088" i="8" s="1"/>
  <c r="F1068" i="8"/>
  <c r="K1068" i="8" s="1"/>
  <c r="J1068" i="8"/>
  <c r="O1068" i="8" s="1"/>
  <c r="G1068" i="8"/>
  <c r="L1068" i="8" s="1"/>
  <c r="I1068" i="8"/>
  <c r="N1068" i="8" s="1"/>
  <c r="H1068" i="8"/>
  <c r="M1068" i="8" s="1"/>
  <c r="J1047" i="8"/>
  <c r="O1047" i="8" s="1"/>
  <c r="I1047" i="8"/>
  <c r="N1047" i="8" s="1"/>
  <c r="H1047" i="8"/>
  <c r="M1047" i="8" s="1"/>
  <c r="G1047" i="8"/>
  <c r="L1047" i="8" s="1"/>
  <c r="F1047" i="8"/>
  <c r="K1047" i="8" s="1"/>
  <c r="G1025" i="8"/>
  <c r="L1025" i="8" s="1"/>
  <c r="I1025" i="8"/>
  <c r="N1025" i="8" s="1"/>
  <c r="H1025" i="8"/>
  <c r="M1025" i="8" s="1"/>
  <c r="J1025" i="8"/>
  <c r="O1025" i="8" s="1"/>
  <c r="F1025" i="8"/>
  <c r="K1025" i="8" s="1"/>
  <c r="J1006" i="8"/>
  <c r="O1006" i="8" s="1"/>
  <c r="I1006" i="8"/>
  <c r="N1006" i="8" s="1"/>
  <c r="F1006" i="8"/>
  <c r="K1006" i="8" s="1"/>
  <c r="H1006" i="8"/>
  <c r="M1006" i="8" s="1"/>
  <c r="G1006" i="8"/>
  <c r="L1006" i="8" s="1"/>
  <c r="J987" i="8"/>
  <c r="O987" i="8" s="1"/>
  <c r="I987" i="8"/>
  <c r="N987" i="8" s="1"/>
  <c r="H987" i="8"/>
  <c r="M987" i="8" s="1"/>
  <c r="G987" i="8"/>
  <c r="L987" i="8" s="1"/>
  <c r="F987" i="8"/>
  <c r="K987" i="8" s="1"/>
  <c r="J967" i="8"/>
  <c r="O967" i="8" s="1"/>
  <c r="I967" i="8"/>
  <c r="N967" i="8" s="1"/>
  <c r="H967" i="8"/>
  <c r="M967" i="8" s="1"/>
  <c r="G967" i="8"/>
  <c r="L967" i="8" s="1"/>
  <c r="F967" i="8"/>
  <c r="K967" i="8" s="1"/>
  <c r="F948" i="8"/>
  <c r="K948" i="8" s="1"/>
  <c r="H948" i="8"/>
  <c r="M948" i="8" s="1"/>
  <c r="G948" i="8"/>
  <c r="L948" i="8" s="1"/>
  <c r="J948" i="8"/>
  <c r="O948" i="8" s="1"/>
  <c r="I948" i="8"/>
  <c r="N948" i="8" s="1"/>
  <c r="I929" i="8"/>
  <c r="N929" i="8" s="1"/>
  <c r="H929" i="8"/>
  <c r="M929" i="8" s="1"/>
  <c r="F929" i="8"/>
  <c r="K929" i="8" s="1"/>
  <c r="J929" i="8"/>
  <c r="O929" i="8" s="1"/>
  <c r="G929" i="8"/>
  <c r="L929" i="8" s="1"/>
  <c r="F908" i="8"/>
  <c r="K908" i="8" s="1"/>
  <c r="H908" i="8"/>
  <c r="M908" i="8" s="1"/>
  <c r="G908" i="8"/>
  <c r="L908" i="8" s="1"/>
  <c r="J908" i="8"/>
  <c r="O908" i="8" s="1"/>
  <c r="I908" i="8"/>
  <c r="N908" i="8" s="1"/>
  <c r="J886" i="8"/>
  <c r="O886" i="8" s="1"/>
  <c r="F886" i="8"/>
  <c r="K886" i="8" s="1"/>
  <c r="I886" i="8"/>
  <c r="N886" i="8" s="1"/>
  <c r="H886" i="8"/>
  <c r="M886" i="8" s="1"/>
  <c r="G886" i="8"/>
  <c r="L886" i="8" s="1"/>
  <c r="J866" i="8"/>
  <c r="O866" i="8" s="1"/>
  <c r="H866" i="8"/>
  <c r="M866" i="8" s="1"/>
  <c r="G866" i="8"/>
  <c r="L866" i="8" s="1"/>
  <c r="I866" i="8"/>
  <c r="N866" i="8" s="1"/>
  <c r="F866" i="8"/>
  <c r="K866" i="8" s="1"/>
  <c r="J846" i="8"/>
  <c r="O846" i="8" s="1"/>
  <c r="I846" i="8"/>
  <c r="N846" i="8" s="1"/>
  <c r="H846" i="8"/>
  <c r="M846" i="8" s="1"/>
  <c r="G846" i="8"/>
  <c r="L846" i="8" s="1"/>
  <c r="F846" i="8"/>
  <c r="K846" i="8" s="1"/>
  <c r="J826" i="8"/>
  <c r="O826" i="8" s="1"/>
  <c r="H826" i="8"/>
  <c r="M826" i="8" s="1"/>
  <c r="G826" i="8"/>
  <c r="L826" i="8" s="1"/>
  <c r="F826" i="8"/>
  <c r="K826" i="8" s="1"/>
  <c r="I826" i="8"/>
  <c r="N826" i="8" s="1"/>
  <c r="F808" i="8"/>
  <c r="K808" i="8" s="1"/>
  <c r="H808" i="8"/>
  <c r="M808" i="8" s="1"/>
  <c r="G808" i="8"/>
  <c r="L808" i="8" s="1"/>
  <c r="J808" i="8"/>
  <c r="O808" i="8" s="1"/>
  <c r="I808" i="8"/>
  <c r="N808" i="8" s="1"/>
  <c r="G788" i="8"/>
  <c r="L788" i="8" s="1"/>
  <c r="F788" i="8"/>
  <c r="K788" i="8" s="1"/>
  <c r="J788" i="8"/>
  <c r="O788" i="8" s="1"/>
  <c r="I788" i="8"/>
  <c r="N788" i="8" s="1"/>
  <c r="H788" i="8"/>
  <c r="M788" i="8" s="1"/>
  <c r="J766" i="8"/>
  <c r="O766" i="8" s="1"/>
  <c r="F766" i="8"/>
  <c r="K766" i="8" s="1"/>
  <c r="I766" i="8"/>
  <c r="N766" i="8" s="1"/>
  <c r="H766" i="8"/>
  <c r="M766" i="8" s="1"/>
  <c r="G766" i="8"/>
  <c r="L766" i="8" s="1"/>
  <c r="I748" i="8"/>
  <c r="N748" i="8" s="1"/>
  <c r="G748" i="8"/>
  <c r="L748" i="8" s="1"/>
  <c r="J748" i="8"/>
  <c r="O748" i="8" s="1"/>
  <c r="H748" i="8"/>
  <c r="M748" i="8" s="1"/>
  <c r="F748" i="8"/>
  <c r="K748" i="8" s="1"/>
  <c r="J727" i="8"/>
  <c r="O727" i="8" s="1"/>
  <c r="G727" i="8"/>
  <c r="L727" i="8" s="1"/>
  <c r="I727" i="8"/>
  <c r="N727" i="8" s="1"/>
  <c r="H727" i="8"/>
  <c r="M727" i="8" s="1"/>
  <c r="F727" i="8"/>
  <c r="K727" i="8" s="1"/>
  <c r="J707" i="8"/>
  <c r="O707" i="8" s="1"/>
  <c r="I707" i="8"/>
  <c r="N707" i="8" s="1"/>
  <c r="H707" i="8"/>
  <c r="M707" i="8" s="1"/>
  <c r="G707" i="8"/>
  <c r="L707" i="8" s="1"/>
  <c r="F707" i="8"/>
  <c r="K707" i="8" s="1"/>
  <c r="G688" i="8"/>
  <c r="L688" i="8" s="1"/>
  <c r="I688" i="8"/>
  <c r="N688" i="8" s="1"/>
  <c r="H688" i="8"/>
  <c r="M688" i="8" s="1"/>
  <c r="F688" i="8"/>
  <c r="K688" i="8" s="1"/>
  <c r="J688" i="8"/>
  <c r="O688" i="8" s="1"/>
  <c r="H667" i="8"/>
  <c r="M667" i="8" s="1"/>
  <c r="J667" i="8"/>
  <c r="O667" i="8" s="1"/>
  <c r="I667" i="8"/>
  <c r="N667" i="8" s="1"/>
  <c r="G667" i="8"/>
  <c r="L667" i="8" s="1"/>
  <c r="F667" i="8"/>
  <c r="K667" i="8" s="1"/>
  <c r="J648" i="8"/>
  <c r="O648" i="8" s="1"/>
  <c r="I648" i="8"/>
  <c r="N648" i="8" s="1"/>
  <c r="H648" i="8"/>
  <c r="M648" i="8" s="1"/>
  <c r="G648" i="8"/>
  <c r="L648" i="8" s="1"/>
  <c r="F648" i="8"/>
  <c r="K648" i="8" s="1"/>
  <c r="J628" i="8"/>
  <c r="O628" i="8" s="1"/>
  <c r="I628" i="8"/>
  <c r="N628" i="8" s="1"/>
  <c r="H628" i="8"/>
  <c r="M628" i="8" s="1"/>
  <c r="G628" i="8"/>
  <c r="L628" i="8" s="1"/>
  <c r="F628" i="8"/>
  <c r="K628" i="8" s="1"/>
  <c r="I609" i="8"/>
  <c r="N609" i="8" s="1"/>
  <c r="H609" i="8"/>
  <c r="M609" i="8" s="1"/>
  <c r="F609" i="8"/>
  <c r="K609" i="8" s="1"/>
  <c r="J609" i="8"/>
  <c r="O609" i="8" s="1"/>
  <c r="G609" i="8"/>
  <c r="L609" i="8" s="1"/>
  <c r="J586" i="8"/>
  <c r="O586" i="8" s="1"/>
  <c r="G586" i="8"/>
  <c r="L586" i="8" s="1"/>
  <c r="I586" i="8"/>
  <c r="N586" i="8" s="1"/>
  <c r="H586" i="8"/>
  <c r="M586" i="8" s="1"/>
  <c r="F586" i="8"/>
  <c r="K586" i="8" s="1"/>
  <c r="G567" i="8"/>
  <c r="L567" i="8" s="1"/>
  <c r="F567" i="8"/>
  <c r="K567" i="8" s="1"/>
  <c r="J567" i="8"/>
  <c r="O567" i="8" s="1"/>
  <c r="I567" i="8"/>
  <c r="N567" i="8" s="1"/>
  <c r="H567" i="8"/>
  <c r="M567" i="8" s="1"/>
  <c r="I548" i="8"/>
  <c r="N548" i="8" s="1"/>
  <c r="J548" i="8"/>
  <c r="O548" i="8" s="1"/>
  <c r="H548" i="8"/>
  <c r="M548" i="8" s="1"/>
  <c r="G548" i="8"/>
  <c r="L548" i="8" s="1"/>
  <c r="F548" i="8"/>
  <c r="K548" i="8" s="1"/>
  <c r="I529" i="8"/>
  <c r="N529" i="8" s="1"/>
  <c r="J529" i="8"/>
  <c r="O529" i="8" s="1"/>
  <c r="H529" i="8"/>
  <c r="M529" i="8" s="1"/>
  <c r="G529" i="8"/>
  <c r="L529" i="8" s="1"/>
  <c r="F529" i="8"/>
  <c r="K529" i="8" s="1"/>
  <c r="F509" i="8"/>
  <c r="K509" i="8" s="1"/>
  <c r="J509" i="8"/>
  <c r="O509" i="8" s="1"/>
  <c r="I509" i="8"/>
  <c r="N509" i="8" s="1"/>
  <c r="H509" i="8"/>
  <c r="M509" i="8" s="1"/>
  <c r="G509" i="8"/>
  <c r="L509" i="8" s="1"/>
  <c r="J489" i="8"/>
  <c r="O489" i="8" s="1"/>
  <c r="H489" i="8"/>
  <c r="M489" i="8" s="1"/>
  <c r="G489" i="8"/>
  <c r="L489" i="8" s="1"/>
  <c r="F489" i="8"/>
  <c r="K489" i="8" s="1"/>
  <c r="I489" i="8"/>
  <c r="N489" i="8" s="1"/>
  <c r="J466" i="8"/>
  <c r="O466" i="8" s="1"/>
  <c r="G466" i="8"/>
  <c r="L466" i="8" s="1"/>
  <c r="F466" i="8"/>
  <c r="K466" i="8" s="1"/>
  <c r="I466" i="8"/>
  <c r="N466" i="8" s="1"/>
  <c r="H466" i="8"/>
  <c r="M466" i="8" s="1"/>
  <c r="J449" i="8"/>
  <c r="O449" i="8" s="1"/>
  <c r="I449" i="8"/>
  <c r="N449" i="8" s="1"/>
  <c r="H449" i="8"/>
  <c r="M449" i="8" s="1"/>
  <c r="G449" i="8"/>
  <c r="L449" i="8" s="1"/>
  <c r="F449" i="8"/>
  <c r="K449" i="8" s="1"/>
  <c r="J429" i="8"/>
  <c r="O429" i="8" s="1"/>
  <c r="I429" i="8"/>
  <c r="N429" i="8" s="1"/>
  <c r="H429" i="8"/>
  <c r="M429" i="8" s="1"/>
  <c r="G429" i="8"/>
  <c r="L429" i="8" s="1"/>
  <c r="F429" i="8"/>
  <c r="K429" i="8" s="1"/>
  <c r="G408" i="8"/>
  <c r="L408" i="8" s="1"/>
  <c r="J408" i="8"/>
  <c r="O408" i="8" s="1"/>
  <c r="I408" i="8"/>
  <c r="N408" i="8" s="1"/>
  <c r="H408" i="8"/>
  <c r="M408" i="8" s="1"/>
  <c r="F408" i="8"/>
  <c r="K408" i="8" s="1"/>
  <c r="G385" i="8"/>
  <c r="L385" i="8" s="1"/>
  <c r="J385" i="8"/>
  <c r="O385" i="8" s="1"/>
  <c r="I385" i="8"/>
  <c r="N385" i="8" s="1"/>
  <c r="H385" i="8"/>
  <c r="M385" i="8" s="1"/>
  <c r="F385" i="8"/>
  <c r="K385" i="8" s="1"/>
  <c r="H369" i="8"/>
  <c r="M369" i="8" s="1"/>
  <c r="J369" i="8"/>
  <c r="O369" i="8" s="1"/>
  <c r="I369" i="8"/>
  <c r="N369" i="8" s="1"/>
  <c r="G369" i="8"/>
  <c r="L369" i="8" s="1"/>
  <c r="F369" i="8"/>
  <c r="K369" i="8" s="1"/>
  <c r="H349" i="8"/>
  <c r="M349" i="8" s="1"/>
  <c r="G349" i="8"/>
  <c r="L349" i="8" s="1"/>
  <c r="J349" i="8"/>
  <c r="O349" i="8" s="1"/>
  <c r="I349" i="8"/>
  <c r="N349" i="8" s="1"/>
  <c r="F349" i="8"/>
  <c r="K349" i="8" s="1"/>
  <c r="J326" i="8"/>
  <c r="O326" i="8" s="1"/>
  <c r="I326" i="8"/>
  <c r="N326" i="8" s="1"/>
  <c r="H326" i="8"/>
  <c r="M326" i="8" s="1"/>
  <c r="G326" i="8"/>
  <c r="L326" i="8" s="1"/>
  <c r="F326" i="8"/>
  <c r="K326" i="8" s="1"/>
  <c r="F309" i="8"/>
  <c r="K309" i="8" s="1"/>
  <c r="J309" i="8"/>
  <c r="O309" i="8" s="1"/>
  <c r="G309" i="8"/>
  <c r="L309" i="8" s="1"/>
  <c r="I309" i="8"/>
  <c r="N309" i="8" s="1"/>
  <c r="H309" i="8"/>
  <c r="M309" i="8" s="1"/>
  <c r="J286" i="8"/>
  <c r="O286" i="8" s="1"/>
  <c r="F286" i="8"/>
  <c r="K286" i="8" s="1"/>
  <c r="I286" i="8"/>
  <c r="N286" i="8" s="1"/>
  <c r="G286" i="8"/>
  <c r="L286" i="8" s="1"/>
  <c r="H286" i="8"/>
  <c r="M286" i="8" s="1"/>
  <c r="J268" i="8"/>
  <c r="O268" i="8" s="1"/>
  <c r="I268" i="8"/>
  <c r="N268" i="8" s="1"/>
  <c r="H268" i="8"/>
  <c r="M268" i="8" s="1"/>
  <c r="G268" i="8"/>
  <c r="L268" i="8" s="1"/>
  <c r="F268" i="8"/>
  <c r="K268" i="8" s="1"/>
  <c r="I248" i="8"/>
  <c r="N248" i="8" s="1"/>
  <c r="F248" i="8"/>
  <c r="K248" i="8" s="1"/>
  <c r="H248" i="8"/>
  <c r="M248" i="8" s="1"/>
  <c r="J248" i="8"/>
  <c r="O248" i="8" s="1"/>
  <c r="G248" i="8"/>
  <c r="L248" i="8" s="1"/>
  <c r="J226" i="8"/>
  <c r="O226" i="8" s="1"/>
  <c r="I226" i="8"/>
  <c r="N226" i="8" s="1"/>
  <c r="H226" i="8"/>
  <c r="M226" i="8" s="1"/>
  <c r="G226" i="8"/>
  <c r="L226" i="8" s="1"/>
  <c r="F226" i="8"/>
  <c r="K226" i="8" s="1"/>
  <c r="I208" i="8"/>
  <c r="N208" i="8" s="1"/>
  <c r="H208" i="8"/>
  <c r="M208" i="8" s="1"/>
  <c r="G208" i="8"/>
  <c r="L208" i="8" s="1"/>
  <c r="F208" i="8"/>
  <c r="K208" i="8" s="1"/>
  <c r="J208" i="8"/>
  <c r="O208" i="8" s="1"/>
  <c r="I191" i="8"/>
  <c r="N191" i="8" s="1"/>
  <c r="J191" i="8"/>
  <c r="O191" i="8" s="1"/>
  <c r="H191" i="8"/>
  <c r="M191" i="8" s="1"/>
  <c r="G191" i="8"/>
  <c r="L191" i="8" s="1"/>
  <c r="F191" i="8"/>
  <c r="K191" i="8" s="1"/>
  <c r="G167" i="8"/>
  <c r="L167" i="8" s="1"/>
  <c r="J167" i="8"/>
  <c r="O167" i="8" s="1"/>
  <c r="H167" i="8"/>
  <c r="M167" i="8" s="1"/>
  <c r="I167" i="8"/>
  <c r="N167" i="8" s="1"/>
  <c r="F167" i="8"/>
  <c r="K167" i="8" s="1"/>
  <c r="G148" i="8"/>
  <c r="L148" i="8" s="1"/>
  <c r="F148" i="8"/>
  <c r="K148" i="8" s="1"/>
  <c r="I148" i="8"/>
  <c r="N148" i="8" s="1"/>
  <c r="J148" i="8"/>
  <c r="O148" i="8" s="1"/>
  <c r="H148" i="8"/>
  <c r="M148" i="8" s="1"/>
  <c r="F130" i="8"/>
  <c r="K130" i="8" s="1"/>
  <c r="J130" i="8"/>
  <c r="O130" i="8" s="1"/>
  <c r="I130" i="8"/>
  <c r="N130" i="8" s="1"/>
  <c r="H130" i="8"/>
  <c r="M130" i="8" s="1"/>
  <c r="G130" i="8"/>
  <c r="L130" i="8" s="1"/>
  <c r="J108" i="8"/>
  <c r="O108" i="8" s="1"/>
  <c r="I108" i="8"/>
  <c r="N108" i="8" s="1"/>
  <c r="H108" i="8"/>
  <c r="M108" i="8" s="1"/>
  <c r="G108" i="8"/>
  <c r="L108" i="8" s="1"/>
  <c r="F108" i="8"/>
  <c r="K108" i="8" s="1"/>
  <c r="J89" i="8"/>
  <c r="O89" i="8" s="1"/>
  <c r="I89" i="8"/>
  <c r="N89" i="8" s="1"/>
  <c r="H89" i="8"/>
  <c r="M89" i="8" s="1"/>
  <c r="G89" i="8"/>
  <c r="L89" i="8" s="1"/>
  <c r="F89" i="8"/>
  <c r="K89" i="8" s="1"/>
  <c r="H67" i="8"/>
  <c r="M67" i="8" s="1"/>
  <c r="J67" i="8"/>
  <c r="O67" i="8" s="1"/>
  <c r="I67" i="8"/>
  <c r="N67" i="8" s="1"/>
  <c r="G67" i="8"/>
  <c r="L67" i="8" s="1"/>
  <c r="F67" i="8"/>
  <c r="K67" i="8" s="1"/>
  <c r="G48" i="8"/>
  <c r="L48" i="8" s="1"/>
  <c r="F48" i="8"/>
  <c r="K48" i="8" s="1"/>
  <c r="J48" i="8"/>
  <c r="O48" i="8" s="1"/>
  <c r="I48" i="8"/>
  <c r="N48" i="8" s="1"/>
  <c r="H48" i="8"/>
  <c r="M48" i="8" s="1"/>
  <c r="G27" i="8"/>
  <c r="L27" i="8" s="1"/>
  <c r="F27" i="8"/>
  <c r="K27" i="8" s="1"/>
  <c r="J27" i="8"/>
  <c r="O27" i="8" s="1"/>
  <c r="I27" i="8"/>
  <c r="N27" i="8" s="1"/>
  <c r="H27" i="8"/>
  <c r="M27" i="8" s="1"/>
  <c r="J9" i="8"/>
  <c r="O9" i="8" s="1"/>
  <c r="I9" i="8"/>
  <c r="N9" i="8" s="1"/>
  <c r="H9" i="8"/>
  <c r="M9" i="8" s="1"/>
  <c r="G9" i="8"/>
  <c r="L9" i="8" s="1"/>
  <c r="F9" i="8"/>
  <c r="K9" i="8" s="1"/>
  <c r="I2048" i="8"/>
  <c r="N2048" i="8" s="1"/>
  <c r="J2048" i="8"/>
  <c r="O2048" i="8" s="1"/>
  <c r="H2048" i="8"/>
  <c r="M2048" i="8" s="1"/>
  <c r="G2048" i="8"/>
  <c r="L2048" i="8" s="1"/>
  <c r="F2048" i="8"/>
  <c r="K2048" i="8" s="1"/>
  <c r="J2025" i="8"/>
  <c r="O2025" i="8" s="1"/>
  <c r="I2025" i="8"/>
  <c r="N2025" i="8" s="1"/>
  <c r="H2025" i="8"/>
  <c r="M2025" i="8" s="1"/>
  <c r="G2025" i="8"/>
  <c r="L2025" i="8" s="1"/>
  <c r="F2025" i="8"/>
  <c r="K2025" i="8" s="1"/>
  <c r="G2006" i="8"/>
  <c r="L2006" i="8" s="1"/>
  <c r="J2006" i="8"/>
  <c r="O2006" i="8" s="1"/>
  <c r="F2006" i="8"/>
  <c r="K2006" i="8" s="1"/>
  <c r="I2006" i="8"/>
  <c r="N2006" i="8" s="1"/>
  <c r="H2006" i="8"/>
  <c r="M2006" i="8" s="1"/>
  <c r="J1987" i="8"/>
  <c r="O1987" i="8" s="1"/>
  <c r="F1987" i="8"/>
  <c r="K1987" i="8" s="1"/>
  <c r="G1987" i="8"/>
  <c r="L1987" i="8" s="1"/>
  <c r="I1987" i="8"/>
  <c r="N1987" i="8" s="1"/>
  <c r="H1987" i="8"/>
  <c r="M1987" i="8" s="1"/>
  <c r="G1966" i="8"/>
  <c r="L1966" i="8" s="1"/>
  <c r="J1966" i="8"/>
  <c r="O1966" i="8" s="1"/>
  <c r="I1966" i="8"/>
  <c r="N1966" i="8" s="1"/>
  <c r="H1966" i="8"/>
  <c r="M1966" i="8" s="1"/>
  <c r="F1966" i="8"/>
  <c r="K1966" i="8" s="1"/>
  <c r="J1945" i="8"/>
  <c r="O1945" i="8" s="1"/>
  <c r="I1945" i="8"/>
  <c r="N1945" i="8" s="1"/>
  <c r="H1945" i="8"/>
  <c r="M1945" i="8" s="1"/>
  <c r="G1945" i="8"/>
  <c r="L1945" i="8" s="1"/>
  <c r="F1945" i="8"/>
  <c r="K1945" i="8" s="1"/>
  <c r="G1926" i="8"/>
  <c r="L1926" i="8" s="1"/>
  <c r="H1926" i="8"/>
  <c r="M1926" i="8" s="1"/>
  <c r="J1926" i="8"/>
  <c r="O1926" i="8" s="1"/>
  <c r="I1926" i="8"/>
  <c r="N1926" i="8" s="1"/>
  <c r="F1926" i="8"/>
  <c r="K1926" i="8" s="1"/>
  <c r="J1907" i="8"/>
  <c r="O1907" i="8" s="1"/>
  <c r="F1907" i="8"/>
  <c r="K1907" i="8" s="1"/>
  <c r="H1907" i="8"/>
  <c r="M1907" i="8" s="1"/>
  <c r="I1907" i="8"/>
  <c r="N1907" i="8" s="1"/>
  <c r="G1907" i="8"/>
  <c r="L1907" i="8" s="1"/>
  <c r="J1885" i="8"/>
  <c r="O1885" i="8" s="1"/>
  <c r="I1885" i="8"/>
  <c r="N1885" i="8" s="1"/>
  <c r="H1885" i="8"/>
  <c r="M1885" i="8" s="1"/>
  <c r="F1885" i="8"/>
  <c r="K1885" i="8" s="1"/>
  <c r="G1885" i="8"/>
  <c r="L1885" i="8" s="1"/>
  <c r="F1869" i="8"/>
  <c r="K1869" i="8" s="1"/>
  <c r="J1869" i="8"/>
  <c r="O1869" i="8" s="1"/>
  <c r="I1869" i="8"/>
  <c r="N1869" i="8" s="1"/>
  <c r="H1869" i="8"/>
  <c r="M1869" i="8" s="1"/>
  <c r="G1869" i="8"/>
  <c r="L1869" i="8" s="1"/>
  <c r="J1847" i="8"/>
  <c r="O1847" i="8" s="1"/>
  <c r="H1847" i="8"/>
  <c r="M1847" i="8" s="1"/>
  <c r="G1847" i="8"/>
  <c r="L1847" i="8" s="1"/>
  <c r="F1847" i="8"/>
  <c r="K1847" i="8" s="1"/>
  <c r="I1847" i="8"/>
  <c r="N1847" i="8" s="1"/>
  <c r="G1828" i="8"/>
  <c r="L1828" i="8" s="1"/>
  <c r="F1828" i="8"/>
  <c r="K1828" i="8" s="1"/>
  <c r="H1828" i="8"/>
  <c r="M1828" i="8" s="1"/>
  <c r="I1828" i="8"/>
  <c r="N1828" i="8" s="1"/>
  <c r="J1828" i="8"/>
  <c r="O1828" i="8" s="1"/>
  <c r="J1805" i="8"/>
  <c r="O1805" i="8" s="1"/>
  <c r="I1805" i="8"/>
  <c r="N1805" i="8" s="1"/>
  <c r="H1805" i="8"/>
  <c r="M1805" i="8" s="1"/>
  <c r="G1805" i="8"/>
  <c r="L1805" i="8" s="1"/>
  <c r="F1805" i="8"/>
  <c r="K1805" i="8" s="1"/>
  <c r="J1788" i="8"/>
  <c r="O1788" i="8" s="1"/>
  <c r="I1788" i="8"/>
  <c r="N1788" i="8" s="1"/>
  <c r="H1788" i="8"/>
  <c r="M1788" i="8" s="1"/>
  <c r="G1788" i="8"/>
  <c r="L1788" i="8" s="1"/>
  <c r="F1788" i="8"/>
  <c r="K1788" i="8" s="1"/>
  <c r="J1764" i="8"/>
  <c r="O1764" i="8" s="1"/>
  <c r="I1764" i="8"/>
  <c r="N1764" i="8" s="1"/>
  <c r="H1764" i="8"/>
  <c r="M1764" i="8" s="1"/>
  <c r="G1764" i="8"/>
  <c r="L1764" i="8" s="1"/>
  <c r="F1764" i="8"/>
  <c r="K1764" i="8" s="1"/>
  <c r="G1746" i="8"/>
  <c r="L1746" i="8" s="1"/>
  <c r="H1746" i="8"/>
  <c r="M1746" i="8" s="1"/>
  <c r="I1746" i="8"/>
  <c r="N1746" i="8" s="1"/>
  <c r="J1746" i="8"/>
  <c r="O1746" i="8" s="1"/>
  <c r="F1746" i="8"/>
  <c r="K1746" i="8" s="1"/>
  <c r="J1728" i="8"/>
  <c r="O1728" i="8" s="1"/>
  <c r="I1728" i="8"/>
  <c r="N1728" i="8" s="1"/>
  <c r="H1728" i="8"/>
  <c r="M1728" i="8" s="1"/>
  <c r="G1728" i="8"/>
  <c r="L1728" i="8" s="1"/>
  <c r="F1728" i="8"/>
  <c r="K1728" i="8" s="1"/>
  <c r="J1707" i="8"/>
  <c r="O1707" i="8" s="1"/>
  <c r="F1707" i="8"/>
  <c r="K1707" i="8" s="1"/>
  <c r="H1707" i="8"/>
  <c r="M1707" i="8" s="1"/>
  <c r="G1707" i="8"/>
  <c r="L1707" i="8" s="1"/>
  <c r="I1707" i="8"/>
  <c r="N1707" i="8" s="1"/>
  <c r="J1685" i="8"/>
  <c r="O1685" i="8" s="1"/>
  <c r="I1685" i="8"/>
  <c r="N1685" i="8" s="1"/>
  <c r="H1685" i="8"/>
  <c r="M1685" i="8" s="1"/>
  <c r="G1685" i="8"/>
  <c r="L1685" i="8" s="1"/>
  <c r="F1685" i="8"/>
  <c r="K1685" i="8" s="1"/>
  <c r="J1667" i="8"/>
  <c r="O1667" i="8" s="1"/>
  <c r="I1667" i="8"/>
  <c r="N1667" i="8" s="1"/>
  <c r="H1667" i="8"/>
  <c r="M1667" i="8" s="1"/>
  <c r="G1667" i="8"/>
  <c r="L1667" i="8" s="1"/>
  <c r="F1667" i="8"/>
  <c r="K1667" i="8" s="1"/>
  <c r="J1647" i="8"/>
  <c r="O1647" i="8" s="1"/>
  <c r="G1647" i="8"/>
  <c r="L1647" i="8" s="1"/>
  <c r="I1647" i="8"/>
  <c r="N1647" i="8" s="1"/>
  <c r="H1647" i="8"/>
  <c r="M1647" i="8" s="1"/>
  <c r="F1647" i="8"/>
  <c r="K1647" i="8" s="1"/>
  <c r="J1628" i="8"/>
  <c r="O1628" i="8" s="1"/>
  <c r="F1628" i="8"/>
  <c r="K1628" i="8" s="1"/>
  <c r="I1628" i="8"/>
  <c r="N1628" i="8" s="1"/>
  <c r="H1628" i="8"/>
  <c r="M1628" i="8" s="1"/>
  <c r="G1628" i="8"/>
  <c r="L1628" i="8" s="1"/>
  <c r="F1609" i="8"/>
  <c r="K1609" i="8" s="1"/>
  <c r="J1609" i="8"/>
  <c r="O1609" i="8" s="1"/>
  <c r="I1609" i="8"/>
  <c r="N1609" i="8" s="1"/>
  <c r="H1609" i="8"/>
  <c r="M1609" i="8" s="1"/>
  <c r="G1609" i="8"/>
  <c r="L1609" i="8" s="1"/>
  <c r="J1587" i="8"/>
  <c r="O1587" i="8" s="1"/>
  <c r="I1587" i="8"/>
  <c r="N1587" i="8" s="1"/>
  <c r="H1587" i="8"/>
  <c r="M1587" i="8" s="1"/>
  <c r="G1587" i="8"/>
  <c r="L1587" i="8" s="1"/>
  <c r="F1587" i="8"/>
  <c r="K1587" i="8" s="1"/>
  <c r="J1568" i="8"/>
  <c r="O1568" i="8" s="1"/>
  <c r="I1568" i="8"/>
  <c r="N1568" i="8" s="1"/>
  <c r="H1568" i="8"/>
  <c r="M1568" i="8" s="1"/>
  <c r="G1568" i="8"/>
  <c r="L1568" i="8" s="1"/>
  <c r="F1568" i="8"/>
  <c r="K1568" i="8" s="1"/>
  <c r="J1547" i="8"/>
  <c r="O1547" i="8" s="1"/>
  <c r="G1547" i="8"/>
  <c r="L1547" i="8" s="1"/>
  <c r="F1547" i="8"/>
  <c r="K1547" i="8" s="1"/>
  <c r="I1547" i="8"/>
  <c r="N1547" i="8" s="1"/>
  <c r="H1547" i="8"/>
  <c r="M1547" i="8" s="1"/>
  <c r="G1526" i="8"/>
  <c r="L1526" i="8" s="1"/>
  <c r="J1526" i="8"/>
  <c r="O1526" i="8" s="1"/>
  <c r="I1526" i="8"/>
  <c r="N1526" i="8" s="1"/>
  <c r="H1526" i="8"/>
  <c r="M1526" i="8" s="1"/>
  <c r="F1526" i="8"/>
  <c r="K1526" i="8" s="1"/>
  <c r="J1507" i="8"/>
  <c r="O1507" i="8" s="1"/>
  <c r="F1507" i="8"/>
  <c r="K1507" i="8" s="1"/>
  <c r="I1507" i="8"/>
  <c r="N1507" i="8" s="1"/>
  <c r="H1507" i="8"/>
  <c r="M1507" i="8" s="1"/>
  <c r="G1507" i="8"/>
  <c r="L1507" i="8" s="1"/>
  <c r="H1485" i="8"/>
  <c r="M1485" i="8" s="1"/>
  <c r="J1485" i="8"/>
  <c r="O1485" i="8" s="1"/>
  <c r="I1485" i="8"/>
  <c r="N1485" i="8" s="1"/>
  <c r="G1485" i="8"/>
  <c r="L1485" i="8" s="1"/>
  <c r="F1485" i="8"/>
  <c r="K1485" i="8" s="1"/>
  <c r="G1466" i="8"/>
  <c r="L1466" i="8" s="1"/>
  <c r="J1466" i="8"/>
  <c r="O1466" i="8" s="1"/>
  <c r="F1466" i="8"/>
  <c r="K1466" i="8" s="1"/>
  <c r="H1466" i="8"/>
  <c r="M1466" i="8" s="1"/>
  <c r="I1466" i="8"/>
  <c r="N1466" i="8" s="1"/>
  <c r="G1446" i="8"/>
  <c r="L1446" i="8" s="1"/>
  <c r="F1446" i="8"/>
  <c r="K1446" i="8" s="1"/>
  <c r="H1446" i="8"/>
  <c r="M1446" i="8" s="1"/>
  <c r="J1446" i="8"/>
  <c r="O1446" i="8" s="1"/>
  <c r="I1446" i="8"/>
  <c r="N1446" i="8" s="1"/>
  <c r="F1428" i="8"/>
  <c r="K1428" i="8" s="1"/>
  <c r="H1428" i="8"/>
  <c r="M1428" i="8" s="1"/>
  <c r="I1428" i="8"/>
  <c r="N1428" i="8" s="1"/>
  <c r="J1428" i="8"/>
  <c r="O1428" i="8" s="1"/>
  <c r="G1428" i="8"/>
  <c r="L1428" i="8" s="1"/>
  <c r="G1406" i="8"/>
  <c r="L1406" i="8" s="1"/>
  <c r="I1406" i="8"/>
  <c r="N1406" i="8" s="1"/>
  <c r="F1406" i="8"/>
  <c r="K1406" i="8" s="1"/>
  <c r="J1406" i="8"/>
  <c r="O1406" i="8" s="1"/>
  <c r="H1406" i="8"/>
  <c r="M1406" i="8" s="1"/>
  <c r="I1389" i="8"/>
  <c r="N1389" i="8" s="1"/>
  <c r="F1389" i="8"/>
  <c r="K1389" i="8" s="1"/>
  <c r="H1389" i="8"/>
  <c r="M1389" i="8" s="1"/>
  <c r="J1389" i="8"/>
  <c r="O1389" i="8" s="1"/>
  <c r="G1389" i="8"/>
  <c r="L1389" i="8" s="1"/>
  <c r="J1367" i="8"/>
  <c r="O1367" i="8" s="1"/>
  <c r="I1367" i="8"/>
  <c r="N1367" i="8" s="1"/>
  <c r="H1367" i="8"/>
  <c r="M1367" i="8" s="1"/>
  <c r="G1367" i="8"/>
  <c r="L1367" i="8" s="1"/>
  <c r="F1367" i="8"/>
  <c r="K1367" i="8" s="1"/>
  <c r="J1347" i="8"/>
  <c r="O1347" i="8" s="1"/>
  <c r="I1347" i="8"/>
  <c r="N1347" i="8" s="1"/>
  <c r="H1347" i="8"/>
  <c r="M1347" i="8" s="1"/>
  <c r="G1347" i="8"/>
  <c r="L1347" i="8" s="1"/>
  <c r="F1347" i="8"/>
  <c r="K1347" i="8" s="1"/>
  <c r="H1325" i="8"/>
  <c r="M1325" i="8" s="1"/>
  <c r="I1325" i="8"/>
  <c r="N1325" i="8" s="1"/>
  <c r="J1325" i="8"/>
  <c r="O1325" i="8" s="1"/>
  <c r="G1325" i="8"/>
  <c r="L1325" i="8" s="1"/>
  <c r="F1325" i="8"/>
  <c r="K1325" i="8" s="1"/>
  <c r="H1308" i="8"/>
  <c r="M1308" i="8" s="1"/>
  <c r="F1308" i="8"/>
  <c r="K1308" i="8" s="1"/>
  <c r="J1308" i="8"/>
  <c r="O1308" i="8" s="1"/>
  <c r="I1308" i="8"/>
  <c r="N1308" i="8" s="1"/>
  <c r="G1308" i="8"/>
  <c r="L1308" i="8" s="1"/>
  <c r="G1286" i="8"/>
  <c r="L1286" i="8" s="1"/>
  <c r="J1286" i="8"/>
  <c r="O1286" i="8" s="1"/>
  <c r="I1286" i="8"/>
  <c r="N1286" i="8" s="1"/>
  <c r="H1286" i="8"/>
  <c r="M1286" i="8" s="1"/>
  <c r="F1286" i="8"/>
  <c r="K1286" i="8" s="1"/>
  <c r="J1269" i="8"/>
  <c r="O1269" i="8" s="1"/>
  <c r="I1269" i="8"/>
  <c r="N1269" i="8" s="1"/>
  <c r="H1269" i="8"/>
  <c r="M1269" i="8" s="1"/>
  <c r="G1269" i="8"/>
  <c r="L1269" i="8" s="1"/>
  <c r="F1269" i="8"/>
  <c r="K1269" i="8" s="1"/>
  <c r="J1247" i="8"/>
  <c r="O1247" i="8" s="1"/>
  <c r="I1247" i="8"/>
  <c r="N1247" i="8" s="1"/>
  <c r="H1247" i="8"/>
  <c r="M1247" i="8" s="1"/>
  <c r="G1247" i="8"/>
  <c r="L1247" i="8" s="1"/>
  <c r="F1247" i="8"/>
  <c r="K1247" i="8" s="1"/>
  <c r="H1225" i="8"/>
  <c r="M1225" i="8" s="1"/>
  <c r="I1225" i="8"/>
  <c r="N1225" i="8" s="1"/>
  <c r="G1225" i="8"/>
  <c r="L1225" i="8" s="1"/>
  <c r="F1225" i="8"/>
  <c r="K1225" i="8" s="1"/>
  <c r="J1225" i="8"/>
  <c r="O1225" i="8" s="1"/>
  <c r="G1207" i="8"/>
  <c r="L1207" i="8" s="1"/>
  <c r="F1207" i="8"/>
  <c r="K1207" i="8" s="1"/>
  <c r="J1207" i="8"/>
  <c r="O1207" i="8" s="1"/>
  <c r="I1207" i="8"/>
  <c r="N1207" i="8" s="1"/>
  <c r="H1207" i="8"/>
  <c r="M1207" i="8" s="1"/>
  <c r="G1185" i="8"/>
  <c r="L1185" i="8" s="1"/>
  <c r="J1185" i="8"/>
  <c r="O1185" i="8" s="1"/>
  <c r="I1185" i="8"/>
  <c r="N1185" i="8" s="1"/>
  <c r="H1185" i="8"/>
  <c r="M1185" i="8" s="1"/>
  <c r="F1185" i="8"/>
  <c r="K1185" i="8" s="1"/>
  <c r="J1167" i="8"/>
  <c r="O1167" i="8" s="1"/>
  <c r="H1167" i="8"/>
  <c r="M1167" i="8" s="1"/>
  <c r="I1167" i="8"/>
  <c r="N1167" i="8" s="1"/>
  <c r="G1167" i="8"/>
  <c r="L1167" i="8" s="1"/>
  <c r="F1167" i="8"/>
  <c r="K1167" i="8" s="1"/>
  <c r="G1145" i="8"/>
  <c r="L1145" i="8" s="1"/>
  <c r="I1145" i="8"/>
  <c r="N1145" i="8" s="1"/>
  <c r="J1145" i="8"/>
  <c r="O1145" i="8" s="1"/>
  <c r="H1145" i="8"/>
  <c r="M1145" i="8" s="1"/>
  <c r="F1145" i="8"/>
  <c r="K1145" i="8" s="1"/>
  <c r="F1128" i="8"/>
  <c r="K1128" i="8" s="1"/>
  <c r="J1128" i="8"/>
  <c r="O1128" i="8" s="1"/>
  <c r="I1128" i="8"/>
  <c r="N1128" i="8" s="1"/>
  <c r="G1128" i="8"/>
  <c r="L1128" i="8" s="1"/>
  <c r="H1128" i="8"/>
  <c r="M1128" i="8" s="1"/>
  <c r="F1108" i="8"/>
  <c r="K1108" i="8" s="1"/>
  <c r="G1108" i="8"/>
  <c r="L1108" i="8" s="1"/>
  <c r="I1108" i="8"/>
  <c r="N1108" i="8" s="1"/>
  <c r="J1108" i="8"/>
  <c r="O1108" i="8" s="1"/>
  <c r="H1108" i="8"/>
  <c r="M1108" i="8" s="1"/>
  <c r="G1085" i="8"/>
  <c r="L1085" i="8" s="1"/>
  <c r="J1085" i="8"/>
  <c r="O1085" i="8" s="1"/>
  <c r="I1085" i="8"/>
  <c r="N1085" i="8" s="1"/>
  <c r="H1085" i="8"/>
  <c r="M1085" i="8" s="1"/>
  <c r="F1085" i="8"/>
  <c r="K1085" i="8" s="1"/>
  <c r="I1069" i="8"/>
  <c r="N1069" i="8" s="1"/>
  <c r="H1069" i="8"/>
  <c r="M1069" i="8" s="1"/>
  <c r="G1069" i="8"/>
  <c r="L1069" i="8" s="1"/>
  <c r="F1069" i="8"/>
  <c r="K1069" i="8" s="1"/>
  <c r="J1069" i="8"/>
  <c r="O1069" i="8" s="1"/>
  <c r="F1048" i="8"/>
  <c r="K1048" i="8" s="1"/>
  <c r="J1048" i="8"/>
  <c r="O1048" i="8" s="1"/>
  <c r="I1048" i="8"/>
  <c r="N1048" i="8" s="1"/>
  <c r="H1048" i="8"/>
  <c r="M1048" i="8" s="1"/>
  <c r="G1048" i="8"/>
  <c r="L1048" i="8" s="1"/>
  <c r="F1028" i="8"/>
  <c r="K1028" i="8" s="1"/>
  <c r="J1028" i="8"/>
  <c r="O1028" i="8" s="1"/>
  <c r="I1028" i="8"/>
  <c r="N1028" i="8" s="1"/>
  <c r="G1028" i="8"/>
  <c r="L1028" i="8" s="1"/>
  <c r="H1028" i="8"/>
  <c r="M1028" i="8" s="1"/>
  <c r="F1008" i="8"/>
  <c r="K1008" i="8" s="1"/>
  <c r="J1008" i="8"/>
  <c r="O1008" i="8" s="1"/>
  <c r="I1008" i="8"/>
  <c r="N1008" i="8" s="1"/>
  <c r="H1008" i="8"/>
  <c r="M1008" i="8" s="1"/>
  <c r="G1008" i="8"/>
  <c r="L1008" i="8" s="1"/>
  <c r="F988" i="8"/>
  <c r="K988" i="8" s="1"/>
  <c r="J988" i="8"/>
  <c r="O988" i="8" s="1"/>
  <c r="I988" i="8"/>
  <c r="N988" i="8" s="1"/>
  <c r="H988" i="8"/>
  <c r="M988" i="8" s="1"/>
  <c r="G988" i="8"/>
  <c r="L988" i="8" s="1"/>
  <c r="I969" i="8"/>
  <c r="N969" i="8" s="1"/>
  <c r="H969" i="8"/>
  <c r="M969" i="8" s="1"/>
  <c r="G969" i="8"/>
  <c r="L969" i="8" s="1"/>
  <c r="F969" i="8"/>
  <c r="K969" i="8" s="1"/>
  <c r="J969" i="8"/>
  <c r="O969" i="8" s="1"/>
  <c r="J947" i="8"/>
  <c r="O947" i="8" s="1"/>
  <c r="G947" i="8"/>
  <c r="L947" i="8" s="1"/>
  <c r="I947" i="8"/>
  <c r="N947" i="8" s="1"/>
  <c r="H947" i="8"/>
  <c r="M947" i="8" s="1"/>
  <c r="F947" i="8"/>
  <c r="K947" i="8" s="1"/>
  <c r="F928" i="8"/>
  <c r="K928" i="8" s="1"/>
  <c r="G928" i="8"/>
  <c r="L928" i="8" s="1"/>
  <c r="J928" i="8"/>
  <c r="O928" i="8" s="1"/>
  <c r="I928" i="8"/>
  <c r="N928" i="8" s="1"/>
  <c r="H928" i="8"/>
  <c r="M928" i="8" s="1"/>
  <c r="J906" i="8"/>
  <c r="O906" i="8" s="1"/>
  <c r="I906" i="8"/>
  <c r="N906" i="8" s="1"/>
  <c r="H906" i="8"/>
  <c r="M906" i="8" s="1"/>
  <c r="G906" i="8"/>
  <c r="L906" i="8" s="1"/>
  <c r="F906" i="8"/>
  <c r="K906" i="8" s="1"/>
  <c r="G888" i="8"/>
  <c r="L888" i="8" s="1"/>
  <c r="H888" i="8"/>
  <c r="M888" i="8" s="1"/>
  <c r="F888" i="8"/>
  <c r="K888" i="8" s="1"/>
  <c r="J888" i="8"/>
  <c r="O888" i="8" s="1"/>
  <c r="I888" i="8"/>
  <c r="N888" i="8" s="1"/>
  <c r="H868" i="8"/>
  <c r="M868" i="8" s="1"/>
  <c r="G868" i="8"/>
  <c r="L868" i="8" s="1"/>
  <c r="F868" i="8"/>
  <c r="K868" i="8" s="1"/>
  <c r="J868" i="8"/>
  <c r="O868" i="8" s="1"/>
  <c r="I868" i="8"/>
  <c r="N868" i="8" s="1"/>
  <c r="J848" i="8"/>
  <c r="O848" i="8" s="1"/>
  <c r="I848" i="8"/>
  <c r="N848" i="8" s="1"/>
  <c r="H848" i="8"/>
  <c r="M848" i="8" s="1"/>
  <c r="G848" i="8"/>
  <c r="L848" i="8" s="1"/>
  <c r="F848" i="8"/>
  <c r="K848" i="8" s="1"/>
  <c r="J829" i="8"/>
  <c r="O829" i="8" s="1"/>
  <c r="H829" i="8"/>
  <c r="M829" i="8" s="1"/>
  <c r="I829" i="8"/>
  <c r="N829" i="8" s="1"/>
  <c r="G829" i="8"/>
  <c r="L829" i="8" s="1"/>
  <c r="F829" i="8"/>
  <c r="K829" i="8" s="1"/>
  <c r="J806" i="8"/>
  <c r="O806" i="8" s="1"/>
  <c r="I806" i="8"/>
  <c r="N806" i="8" s="1"/>
  <c r="H806" i="8"/>
  <c r="M806" i="8" s="1"/>
  <c r="G806" i="8"/>
  <c r="L806" i="8" s="1"/>
  <c r="F806" i="8"/>
  <c r="K806" i="8" s="1"/>
  <c r="G785" i="8"/>
  <c r="L785" i="8" s="1"/>
  <c r="H785" i="8"/>
  <c r="M785" i="8" s="1"/>
  <c r="J785" i="8"/>
  <c r="O785" i="8" s="1"/>
  <c r="I785" i="8"/>
  <c r="N785" i="8" s="1"/>
  <c r="F785" i="8"/>
  <c r="K785" i="8" s="1"/>
  <c r="F770" i="8"/>
  <c r="K770" i="8" s="1"/>
  <c r="H770" i="8"/>
  <c r="M770" i="8" s="1"/>
  <c r="I770" i="8"/>
  <c r="N770" i="8" s="1"/>
  <c r="J770" i="8"/>
  <c r="O770" i="8" s="1"/>
  <c r="G770" i="8"/>
  <c r="L770" i="8" s="1"/>
  <c r="J746" i="8"/>
  <c r="O746" i="8" s="1"/>
  <c r="G746" i="8"/>
  <c r="L746" i="8" s="1"/>
  <c r="I746" i="8"/>
  <c r="N746" i="8" s="1"/>
  <c r="H746" i="8"/>
  <c r="M746" i="8" s="1"/>
  <c r="F746" i="8"/>
  <c r="K746" i="8" s="1"/>
  <c r="H724" i="8"/>
  <c r="M724" i="8" s="1"/>
  <c r="G724" i="8"/>
  <c r="L724" i="8" s="1"/>
  <c r="I724" i="8"/>
  <c r="N724" i="8" s="1"/>
  <c r="J724" i="8"/>
  <c r="O724" i="8" s="1"/>
  <c r="F724" i="8"/>
  <c r="K724" i="8" s="1"/>
  <c r="I708" i="8"/>
  <c r="N708" i="8" s="1"/>
  <c r="G708" i="8"/>
  <c r="L708" i="8" s="1"/>
  <c r="J708" i="8"/>
  <c r="O708" i="8" s="1"/>
  <c r="H708" i="8"/>
  <c r="M708" i="8" s="1"/>
  <c r="F708" i="8"/>
  <c r="K708" i="8" s="1"/>
  <c r="J687" i="8"/>
  <c r="O687" i="8" s="1"/>
  <c r="I687" i="8"/>
  <c r="N687" i="8" s="1"/>
  <c r="H687" i="8"/>
  <c r="M687" i="8" s="1"/>
  <c r="G687" i="8"/>
  <c r="L687" i="8" s="1"/>
  <c r="F687" i="8"/>
  <c r="K687" i="8" s="1"/>
  <c r="H664" i="8"/>
  <c r="M664" i="8" s="1"/>
  <c r="J664" i="8"/>
  <c r="O664" i="8" s="1"/>
  <c r="I664" i="8"/>
  <c r="N664" i="8" s="1"/>
  <c r="F664" i="8"/>
  <c r="K664" i="8" s="1"/>
  <c r="G664" i="8"/>
  <c r="L664" i="8" s="1"/>
  <c r="H649" i="8"/>
  <c r="M649" i="8" s="1"/>
  <c r="G649" i="8"/>
  <c r="L649" i="8" s="1"/>
  <c r="J649" i="8"/>
  <c r="O649" i="8" s="1"/>
  <c r="I649" i="8"/>
  <c r="N649" i="8" s="1"/>
  <c r="F649" i="8"/>
  <c r="K649" i="8" s="1"/>
  <c r="J629" i="8"/>
  <c r="O629" i="8" s="1"/>
  <c r="F629" i="8"/>
  <c r="K629" i="8" s="1"/>
  <c r="H629" i="8"/>
  <c r="M629" i="8" s="1"/>
  <c r="I629" i="8"/>
  <c r="N629" i="8" s="1"/>
  <c r="G629" i="8"/>
  <c r="L629" i="8" s="1"/>
  <c r="F607" i="8"/>
  <c r="K607" i="8" s="1"/>
  <c r="J607" i="8"/>
  <c r="O607" i="8" s="1"/>
  <c r="I607" i="8"/>
  <c r="N607" i="8" s="1"/>
  <c r="H607" i="8"/>
  <c r="M607" i="8" s="1"/>
  <c r="G607" i="8"/>
  <c r="L607" i="8" s="1"/>
  <c r="G585" i="8"/>
  <c r="L585" i="8" s="1"/>
  <c r="J585" i="8"/>
  <c r="O585" i="8" s="1"/>
  <c r="H585" i="8"/>
  <c r="M585" i="8" s="1"/>
  <c r="I585" i="8"/>
  <c r="N585" i="8" s="1"/>
  <c r="F585" i="8"/>
  <c r="K585" i="8" s="1"/>
  <c r="J566" i="8"/>
  <c r="O566" i="8" s="1"/>
  <c r="F566" i="8"/>
  <c r="K566" i="8" s="1"/>
  <c r="I566" i="8"/>
  <c r="N566" i="8" s="1"/>
  <c r="H566" i="8"/>
  <c r="M566" i="8" s="1"/>
  <c r="G566" i="8"/>
  <c r="L566" i="8" s="1"/>
  <c r="J546" i="8"/>
  <c r="O546" i="8" s="1"/>
  <c r="I546" i="8"/>
  <c r="N546" i="8" s="1"/>
  <c r="H546" i="8"/>
  <c r="M546" i="8" s="1"/>
  <c r="G546" i="8"/>
  <c r="L546" i="8" s="1"/>
  <c r="F546" i="8"/>
  <c r="K546" i="8" s="1"/>
  <c r="J526" i="8"/>
  <c r="O526" i="8" s="1"/>
  <c r="H526" i="8"/>
  <c r="M526" i="8" s="1"/>
  <c r="I526" i="8"/>
  <c r="N526" i="8" s="1"/>
  <c r="G526" i="8"/>
  <c r="L526" i="8" s="1"/>
  <c r="F526" i="8"/>
  <c r="K526" i="8" s="1"/>
  <c r="H504" i="8"/>
  <c r="M504" i="8" s="1"/>
  <c r="I504" i="8"/>
  <c r="N504" i="8" s="1"/>
  <c r="G504" i="8"/>
  <c r="L504" i="8" s="1"/>
  <c r="F504" i="8"/>
  <c r="K504" i="8" s="1"/>
  <c r="J504" i="8"/>
  <c r="O504" i="8" s="1"/>
  <c r="J486" i="8"/>
  <c r="O486" i="8" s="1"/>
  <c r="G486" i="8"/>
  <c r="L486" i="8" s="1"/>
  <c r="F486" i="8"/>
  <c r="K486" i="8" s="1"/>
  <c r="I486" i="8"/>
  <c r="N486" i="8" s="1"/>
  <c r="H486" i="8"/>
  <c r="M486" i="8" s="1"/>
  <c r="J469" i="8"/>
  <c r="O469" i="8" s="1"/>
  <c r="I469" i="8"/>
  <c r="N469" i="8" s="1"/>
  <c r="H469" i="8"/>
  <c r="M469" i="8" s="1"/>
  <c r="G469" i="8"/>
  <c r="L469" i="8" s="1"/>
  <c r="F469" i="8"/>
  <c r="K469" i="8" s="1"/>
  <c r="J447" i="8"/>
  <c r="O447" i="8" s="1"/>
  <c r="I447" i="8"/>
  <c r="N447" i="8" s="1"/>
  <c r="H447" i="8"/>
  <c r="M447" i="8" s="1"/>
  <c r="G447" i="8"/>
  <c r="L447" i="8" s="1"/>
  <c r="F447" i="8"/>
  <c r="K447" i="8" s="1"/>
  <c r="G427" i="8"/>
  <c r="L427" i="8" s="1"/>
  <c r="F427" i="8"/>
  <c r="K427" i="8" s="1"/>
  <c r="J427" i="8"/>
  <c r="O427" i="8" s="1"/>
  <c r="I427" i="8"/>
  <c r="N427" i="8" s="1"/>
  <c r="H427" i="8"/>
  <c r="M427" i="8" s="1"/>
  <c r="F407" i="8"/>
  <c r="K407" i="8" s="1"/>
  <c r="J407" i="8"/>
  <c r="O407" i="8" s="1"/>
  <c r="I407" i="8"/>
  <c r="N407" i="8" s="1"/>
  <c r="H407" i="8"/>
  <c r="M407" i="8" s="1"/>
  <c r="G407" i="8"/>
  <c r="L407" i="8" s="1"/>
  <c r="F389" i="8"/>
  <c r="K389" i="8" s="1"/>
  <c r="J389" i="8"/>
  <c r="O389" i="8" s="1"/>
  <c r="I389" i="8"/>
  <c r="N389" i="8" s="1"/>
  <c r="G389" i="8"/>
  <c r="L389" i="8" s="1"/>
  <c r="H389" i="8"/>
  <c r="M389" i="8" s="1"/>
  <c r="J367" i="8"/>
  <c r="O367" i="8" s="1"/>
  <c r="I367" i="8"/>
  <c r="N367" i="8" s="1"/>
  <c r="F367" i="8"/>
  <c r="K367" i="8" s="1"/>
  <c r="H367" i="8"/>
  <c r="M367" i="8" s="1"/>
  <c r="G367" i="8"/>
  <c r="L367" i="8" s="1"/>
  <c r="J347" i="8"/>
  <c r="O347" i="8" s="1"/>
  <c r="I347" i="8"/>
  <c r="N347" i="8" s="1"/>
  <c r="H347" i="8"/>
  <c r="M347" i="8" s="1"/>
  <c r="G347" i="8"/>
  <c r="L347" i="8" s="1"/>
  <c r="F347" i="8"/>
  <c r="K347" i="8" s="1"/>
  <c r="J328" i="8"/>
  <c r="O328" i="8" s="1"/>
  <c r="I328" i="8"/>
  <c r="N328" i="8" s="1"/>
  <c r="H328" i="8"/>
  <c r="M328" i="8" s="1"/>
  <c r="G328" i="8"/>
  <c r="L328" i="8" s="1"/>
  <c r="F328" i="8"/>
  <c r="K328" i="8" s="1"/>
  <c r="F307" i="8"/>
  <c r="K307" i="8" s="1"/>
  <c r="J307" i="8"/>
  <c r="O307" i="8" s="1"/>
  <c r="I307" i="8"/>
  <c r="N307" i="8" s="1"/>
  <c r="H307" i="8"/>
  <c r="M307" i="8" s="1"/>
  <c r="G307" i="8"/>
  <c r="L307" i="8" s="1"/>
  <c r="H284" i="8"/>
  <c r="M284" i="8" s="1"/>
  <c r="F284" i="8"/>
  <c r="K284" i="8" s="1"/>
  <c r="J284" i="8"/>
  <c r="O284" i="8" s="1"/>
  <c r="G284" i="8"/>
  <c r="L284" i="8" s="1"/>
  <c r="I284" i="8"/>
  <c r="N284" i="8" s="1"/>
  <c r="F267" i="8"/>
  <c r="K267" i="8" s="1"/>
  <c r="J267" i="8"/>
  <c r="O267" i="8" s="1"/>
  <c r="I267" i="8"/>
  <c r="N267" i="8" s="1"/>
  <c r="H267" i="8"/>
  <c r="M267" i="8" s="1"/>
  <c r="G267" i="8"/>
  <c r="L267" i="8" s="1"/>
  <c r="J247" i="8"/>
  <c r="O247" i="8" s="1"/>
  <c r="I247" i="8"/>
  <c r="N247" i="8" s="1"/>
  <c r="H247" i="8"/>
  <c r="M247" i="8" s="1"/>
  <c r="G247" i="8"/>
  <c r="L247" i="8" s="1"/>
  <c r="F247" i="8"/>
  <c r="K247" i="8" s="1"/>
  <c r="J228" i="8"/>
  <c r="O228" i="8" s="1"/>
  <c r="I228" i="8"/>
  <c r="N228" i="8" s="1"/>
  <c r="H228" i="8"/>
  <c r="M228" i="8" s="1"/>
  <c r="G228" i="8"/>
  <c r="L228" i="8" s="1"/>
  <c r="F228" i="8"/>
  <c r="K228" i="8" s="1"/>
  <c r="J207" i="8"/>
  <c r="O207" i="8" s="1"/>
  <c r="I207" i="8"/>
  <c r="N207" i="8" s="1"/>
  <c r="H207" i="8"/>
  <c r="M207" i="8" s="1"/>
  <c r="G207" i="8"/>
  <c r="L207" i="8" s="1"/>
  <c r="F207" i="8"/>
  <c r="K207" i="8" s="1"/>
  <c r="F188" i="8"/>
  <c r="K188" i="8" s="1"/>
  <c r="J188" i="8"/>
  <c r="O188" i="8" s="1"/>
  <c r="G188" i="8"/>
  <c r="L188" i="8" s="1"/>
  <c r="I188" i="8"/>
  <c r="N188" i="8" s="1"/>
  <c r="H188" i="8"/>
  <c r="M188" i="8" s="1"/>
  <c r="J168" i="8"/>
  <c r="O168" i="8" s="1"/>
  <c r="I168" i="8"/>
  <c r="N168" i="8" s="1"/>
  <c r="H168" i="8"/>
  <c r="M168" i="8" s="1"/>
  <c r="G168" i="8"/>
  <c r="L168" i="8" s="1"/>
  <c r="F168" i="8"/>
  <c r="K168" i="8" s="1"/>
  <c r="J149" i="8"/>
  <c r="O149" i="8" s="1"/>
  <c r="I149" i="8"/>
  <c r="N149" i="8" s="1"/>
  <c r="H149" i="8"/>
  <c r="M149" i="8" s="1"/>
  <c r="G149" i="8"/>
  <c r="L149" i="8" s="1"/>
  <c r="F149" i="8"/>
  <c r="K149" i="8" s="1"/>
  <c r="J127" i="8"/>
  <c r="O127" i="8" s="1"/>
  <c r="I127" i="8"/>
  <c r="N127" i="8" s="1"/>
  <c r="H127" i="8"/>
  <c r="M127" i="8" s="1"/>
  <c r="G127" i="8"/>
  <c r="L127" i="8" s="1"/>
  <c r="F127" i="8"/>
  <c r="K127" i="8" s="1"/>
  <c r="H107" i="8"/>
  <c r="M107" i="8" s="1"/>
  <c r="J107" i="8"/>
  <c r="O107" i="8" s="1"/>
  <c r="I107" i="8"/>
  <c r="N107" i="8" s="1"/>
  <c r="G107" i="8"/>
  <c r="L107" i="8" s="1"/>
  <c r="F107" i="8"/>
  <c r="K107" i="8" s="1"/>
  <c r="J85" i="8"/>
  <c r="O85" i="8" s="1"/>
  <c r="I85" i="8"/>
  <c r="N85" i="8" s="1"/>
  <c r="H85" i="8"/>
  <c r="M85" i="8" s="1"/>
  <c r="G85" i="8"/>
  <c r="L85" i="8" s="1"/>
  <c r="F85" i="8"/>
  <c r="K85" i="8" s="1"/>
  <c r="J69" i="8"/>
  <c r="O69" i="8" s="1"/>
  <c r="I69" i="8"/>
  <c r="N69" i="8" s="1"/>
  <c r="H69" i="8"/>
  <c r="M69" i="8" s="1"/>
  <c r="G69" i="8"/>
  <c r="L69" i="8" s="1"/>
  <c r="F69" i="8"/>
  <c r="K69" i="8" s="1"/>
  <c r="G47" i="8"/>
  <c r="L47" i="8" s="1"/>
  <c r="F47" i="8"/>
  <c r="K47" i="8" s="1"/>
  <c r="J47" i="8"/>
  <c r="O47" i="8" s="1"/>
  <c r="I47" i="8"/>
  <c r="N47" i="8" s="1"/>
  <c r="H47" i="8"/>
  <c r="M47" i="8" s="1"/>
  <c r="J25" i="8"/>
  <c r="O25" i="8" s="1"/>
  <c r="I25" i="8"/>
  <c r="N25" i="8" s="1"/>
  <c r="H25" i="8"/>
  <c r="M25" i="8" s="1"/>
  <c r="G25" i="8"/>
  <c r="L25" i="8" s="1"/>
  <c r="F25" i="8"/>
  <c r="K25" i="8" s="1"/>
  <c r="H7" i="8"/>
  <c r="M7" i="8" s="1"/>
  <c r="G7" i="8"/>
  <c r="L7" i="8" s="1"/>
  <c r="F7" i="8"/>
  <c r="K7" i="8" s="1"/>
  <c r="J7" i="8"/>
  <c r="O7" i="8" s="1"/>
  <c r="I7" i="8"/>
  <c r="N7" i="8" s="1"/>
  <c r="G5088" i="8"/>
  <c r="L5088" i="8" s="1"/>
  <c r="J5088" i="8"/>
  <c r="O5088" i="8" s="1"/>
  <c r="I5088" i="8"/>
  <c r="N5088" i="8" s="1"/>
  <c r="H5088" i="8"/>
  <c r="M5088" i="8" s="1"/>
  <c r="F5088" i="8"/>
  <c r="K5088" i="8" s="1"/>
  <c r="J5067" i="8"/>
  <c r="O5067" i="8" s="1"/>
  <c r="I5067" i="8"/>
  <c r="N5067" i="8" s="1"/>
  <c r="H5067" i="8"/>
  <c r="M5067" i="8" s="1"/>
  <c r="G5067" i="8"/>
  <c r="L5067" i="8" s="1"/>
  <c r="F5067" i="8"/>
  <c r="K5067" i="8" s="1"/>
  <c r="J5046" i="8"/>
  <c r="O5046" i="8" s="1"/>
  <c r="I5046" i="8"/>
  <c r="N5046" i="8" s="1"/>
  <c r="H5046" i="8"/>
  <c r="M5046" i="8" s="1"/>
  <c r="G5046" i="8"/>
  <c r="L5046" i="8" s="1"/>
  <c r="F5046" i="8"/>
  <c r="K5046" i="8" s="1"/>
  <c r="J5026" i="8"/>
  <c r="O5026" i="8" s="1"/>
  <c r="I5026" i="8"/>
  <c r="N5026" i="8" s="1"/>
  <c r="H5026" i="8"/>
  <c r="M5026" i="8" s="1"/>
  <c r="G5026" i="8"/>
  <c r="L5026" i="8" s="1"/>
  <c r="F5026" i="8"/>
  <c r="K5026" i="8" s="1"/>
  <c r="G5008" i="8"/>
  <c r="L5008" i="8" s="1"/>
  <c r="J5008" i="8"/>
  <c r="O5008" i="8" s="1"/>
  <c r="I5008" i="8"/>
  <c r="N5008" i="8" s="1"/>
  <c r="H5008" i="8"/>
  <c r="M5008" i="8" s="1"/>
  <c r="F5008" i="8"/>
  <c r="K5008" i="8" s="1"/>
  <c r="J4987" i="8"/>
  <c r="O4987" i="8" s="1"/>
  <c r="I4987" i="8"/>
  <c r="N4987" i="8" s="1"/>
  <c r="H4987" i="8"/>
  <c r="M4987" i="8" s="1"/>
  <c r="G4987" i="8"/>
  <c r="L4987" i="8" s="1"/>
  <c r="F4987" i="8"/>
  <c r="K4987" i="8" s="1"/>
  <c r="H4965" i="8"/>
  <c r="M4965" i="8" s="1"/>
  <c r="G4965" i="8"/>
  <c r="L4965" i="8" s="1"/>
  <c r="F4965" i="8"/>
  <c r="K4965" i="8" s="1"/>
  <c r="J4965" i="8"/>
  <c r="O4965" i="8" s="1"/>
  <c r="I4965" i="8"/>
  <c r="N4965" i="8" s="1"/>
  <c r="J4946" i="8"/>
  <c r="O4946" i="8" s="1"/>
  <c r="I4946" i="8"/>
  <c r="N4946" i="8" s="1"/>
  <c r="H4946" i="8"/>
  <c r="M4946" i="8" s="1"/>
  <c r="G4946" i="8"/>
  <c r="L4946" i="8" s="1"/>
  <c r="F4946" i="8"/>
  <c r="K4946" i="8" s="1"/>
  <c r="J4926" i="8"/>
  <c r="O4926" i="8" s="1"/>
  <c r="I4926" i="8"/>
  <c r="N4926" i="8" s="1"/>
  <c r="H4926" i="8"/>
  <c r="M4926" i="8" s="1"/>
  <c r="G4926" i="8"/>
  <c r="L4926" i="8" s="1"/>
  <c r="F4926" i="8"/>
  <c r="K4926" i="8" s="1"/>
  <c r="J4906" i="8"/>
  <c r="O4906" i="8" s="1"/>
  <c r="I4906" i="8"/>
  <c r="N4906" i="8" s="1"/>
  <c r="H4906" i="8"/>
  <c r="M4906" i="8" s="1"/>
  <c r="G4906" i="8"/>
  <c r="L4906" i="8" s="1"/>
  <c r="F4906" i="8"/>
  <c r="K4906" i="8" s="1"/>
  <c r="H4885" i="8"/>
  <c r="M4885" i="8" s="1"/>
  <c r="G4885" i="8"/>
  <c r="L4885" i="8" s="1"/>
  <c r="F4885" i="8"/>
  <c r="K4885" i="8" s="1"/>
  <c r="J4885" i="8"/>
  <c r="O4885" i="8" s="1"/>
  <c r="I4885" i="8"/>
  <c r="N4885" i="8" s="1"/>
  <c r="J4867" i="8"/>
  <c r="O4867" i="8" s="1"/>
  <c r="I4867" i="8"/>
  <c r="N4867" i="8" s="1"/>
  <c r="H4867" i="8"/>
  <c r="M4867" i="8" s="1"/>
  <c r="G4867" i="8"/>
  <c r="L4867" i="8" s="1"/>
  <c r="F4867" i="8"/>
  <c r="K4867" i="8" s="1"/>
  <c r="J4846" i="8"/>
  <c r="O4846" i="8" s="1"/>
  <c r="I4846" i="8"/>
  <c r="N4846" i="8" s="1"/>
  <c r="H4846" i="8"/>
  <c r="M4846" i="8" s="1"/>
  <c r="G4846" i="8"/>
  <c r="L4846" i="8" s="1"/>
  <c r="F4846" i="8"/>
  <c r="K4846" i="8" s="1"/>
  <c r="J4826" i="8"/>
  <c r="O4826" i="8" s="1"/>
  <c r="I4826" i="8"/>
  <c r="N4826" i="8" s="1"/>
  <c r="H4826" i="8"/>
  <c r="M4826" i="8" s="1"/>
  <c r="G4826" i="8"/>
  <c r="L4826" i="8" s="1"/>
  <c r="F4826" i="8"/>
  <c r="K4826" i="8" s="1"/>
  <c r="I4807" i="8"/>
  <c r="N4807" i="8" s="1"/>
  <c r="H4807" i="8"/>
  <c r="M4807" i="8" s="1"/>
  <c r="J4807" i="8"/>
  <c r="O4807" i="8" s="1"/>
  <c r="G4807" i="8"/>
  <c r="L4807" i="8" s="1"/>
  <c r="F4807" i="8"/>
  <c r="K4807" i="8" s="1"/>
  <c r="G4788" i="8"/>
  <c r="L4788" i="8" s="1"/>
  <c r="J4788" i="8"/>
  <c r="O4788" i="8" s="1"/>
  <c r="I4788" i="8"/>
  <c r="N4788" i="8" s="1"/>
  <c r="H4788" i="8"/>
  <c r="M4788" i="8" s="1"/>
  <c r="F4788" i="8"/>
  <c r="K4788" i="8" s="1"/>
  <c r="I4764" i="8"/>
  <c r="N4764" i="8" s="1"/>
  <c r="H4764" i="8"/>
  <c r="M4764" i="8" s="1"/>
  <c r="G4764" i="8"/>
  <c r="L4764" i="8" s="1"/>
  <c r="F4764" i="8"/>
  <c r="K4764" i="8" s="1"/>
  <c r="J4764" i="8"/>
  <c r="O4764" i="8" s="1"/>
  <c r="J4746" i="8"/>
  <c r="O4746" i="8" s="1"/>
  <c r="I4746" i="8"/>
  <c r="N4746" i="8" s="1"/>
  <c r="H4746" i="8"/>
  <c r="M4746" i="8" s="1"/>
  <c r="G4746" i="8"/>
  <c r="L4746" i="8" s="1"/>
  <c r="F4746" i="8"/>
  <c r="K4746" i="8" s="1"/>
  <c r="H4727" i="8"/>
  <c r="M4727" i="8" s="1"/>
  <c r="J4727" i="8"/>
  <c r="O4727" i="8" s="1"/>
  <c r="I4727" i="8"/>
  <c r="N4727" i="8" s="1"/>
  <c r="G4727" i="8"/>
  <c r="L4727" i="8" s="1"/>
  <c r="F4727" i="8"/>
  <c r="K4727" i="8" s="1"/>
  <c r="G4708" i="8"/>
  <c r="L4708" i="8" s="1"/>
  <c r="J4708" i="8"/>
  <c r="O4708" i="8" s="1"/>
  <c r="I4708" i="8"/>
  <c r="N4708" i="8" s="1"/>
  <c r="H4708" i="8"/>
  <c r="M4708" i="8" s="1"/>
  <c r="F4708" i="8"/>
  <c r="K4708" i="8" s="1"/>
  <c r="J4684" i="8"/>
  <c r="O4684" i="8" s="1"/>
  <c r="I4684" i="8"/>
  <c r="N4684" i="8" s="1"/>
  <c r="H4684" i="8"/>
  <c r="M4684" i="8" s="1"/>
  <c r="G4684" i="8"/>
  <c r="L4684" i="8" s="1"/>
  <c r="F4684" i="8"/>
  <c r="K4684" i="8" s="1"/>
  <c r="H4666" i="8"/>
  <c r="M4666" i="8" s="1"/>
  <c r="G4666" i="8"/>
  <c r="L4666" i="8" s="1"/>
  <c r="F4666" i="8"/>
  <c r="K4666" i="8" s="1"/>
  <c r="J4666" i="8"/>
  <c r="O4666" i="8" s="1"/>
  <c r="I4666" i="8"/>
  <c r="N4666" i="8" s="1"/>
  <c r="I4645" i="8"/>
  <c r="N4645" i="8" s="1"/>
  <c r="H4645" i="8"/>
  <c r="M4645" i="8" s="1"/>
  <c r="G4645" i="8"/>
  <c r="L4645" i="8" s="1"/>
  <c r="F4645" i="8"/>
  <c r="K4645" i="8" s="1"/>
  <c r="J4645" i="8"/>
  <c r="O4645" i="8" s="1"/>
  <c r="H4627" i="8"/>
  <c r="M4627" i="8" s="1"/>
  <c r="F4627" i="8"/>
  <c r="K4627" i="8" s="1"/>
  <c r="J4627" i="8"/>
  <c r="O4627" i="8" s="1"/>
  <c r="I4627" i="8"/>
  <c r="N4627" i="8" s="1"/>
  <c r="G4627" i="8"/>
  <c r="L4627" i="8" s="1"/>
  <c r="H4607" i="8"/>
  <c r="M4607" i="8" s="1"/>
  <c r="J4607" i="8"/>
  <c r="O4607" i="8" s="1"/>
  <c r="I4607" i="8"/>
  <c r="N4607" i="8" s="1"/>
  <c r="G4607" i="8"/>
  <c r="L4607" i="8" s="1"/>
  <c r="F4607" i="8"/>
  <c r="K4607" i="8" s="1"/>
  <c r="H4587" i="8"/>
  <c r="M4587" i="8" s="1"/>
  <c r="F4587" i="8"/>
  <c r="K4587" i="8" s="1"/>
  <c r="J4587" i="8"/>
  <c r="O4587" i="8" s="1"/>
  <c r="I4587" i="8"/>
  <c r="N4587" i="8" s="1"/>
  <c r="G4587" i="8"/>
  <c r="L4587" i="8" s="1"/>
  <c r="J4566" i="8"/>
  <c r="O4566" i="8" s="1"/>
  <c r="I4566" i="8"/>
  <c r="N4566" i="8" s="1"/>
  <c r="H4566" i="8"/>
  <c r="M4566" i="8" s="1"/>
  <c r="G4566" i="8"/>
  <c r="L4566" i="8" s="1"/>
  <c r="F4566" i="8"/>
  <c r="K4566" i="8" s="1"/>
  <c r="H4544" i="8"/>
  <c r="M4544" i="8" s="1"/>
  <c r="G4544" i="8"/>
  <c r="L4544" i="8" s="1"/>
  <c r="F4544" i="8"/>
  <c r="K4544" i="8" s="1"/>
  <c r="J4544" i="8"/>
  <c r="O4544" i="8" s="1"/>
  <c r="I4544" i="8"/>
  <c r="N4544" i="8" s="1"/>
  <c r="J4526" i="8"/>
  <c r="O4526" i="8" s="1"/>
  <c r="I4526" i="8"/>
  <c r="N4526" i="8" s="1"/>
  <c r="H4526" i="8"/>
  <c r="M4526" i="8" s="1"/>
  <c r="G4526" i="8"/>
  <c r="L4526" i="8" s="1"/>
  <c r="F4526" i="8"/>
  <c r="K4526" i="8" s="1"/>
  <c r="J4504" i="8"/>
  <c r="O4504" i="8" s="1"/>
  <c r="F4504" i="8"/>
  <c r="K4504" i="8" s="1"/>
  <c r="I4504" i="8"/>
  <c r="N4504" i="8" s="1"/>
  <c r="H4504" i="8"/>
  <c r="M4504" i="8" s="1"/>
  <c r="G4504" i="8"/>
  <c r="L4504" i="8" s="1"/>
  <c r="G4485" i="8"/>
  <c r="L4485" i="8" s="1"/>
  <c r="F4485" i="8"/>
  <c r="K4485" i="8" s="1"/>
  <c r="J4485" i="8"/>
  <c r="O4485" i="8" s="1"/>
  <c r="I4485" i="8"/>
  <c r="N4485" i="8" s="1"/>
  <c r="H4485" i="8"/>
  <c r="M4485" i="8" s="1"/>
  <c r="G4465" i="8"/>
  <c r="L4465" i="8" s="1"/>
  <c r="F4465" i="8"/>
  <c r="K4465" i="8" s="1"/>
  <c r="J4465" i="8"/>
  <c r="O4465" i="8" s="1"/>
  <c r="I4465" i="8"/>
  <c r="N4465" i="8" s="1"/>
  <c r="H4465" i="8"/>
  <c r="M4465" i="8" s="1"/>
  <c r="J4447" i="8"/>
  <c r="O4447" i="8" s="1"/>
  <c r="I4447" i="8"/>
  <c r="N4447" i="8" s="1"/>
  <c r="H4447" i="8"/>
  <c r="M4447" i="8" s="1"/>
  <c r="G4447" i="8"/>
  <c r="L4447" i="8" s="1"/>
  <c r="F4447" i="8"/>
  <c r="K4447" i="8" s="1"/>
  <c r="I4429" i="8"/>
  <c r="N4429" i="8" s="1"/>
  <c r="J4429" i="8"/>
  <c r="O4429" i="8" s="1"/>
  <c r="H4429" i="8"/>
  <c r="M4429" i="8" s="1"/>
  <c r="G4429" i="8"/>
  <c r="L4429" i="8" s="1"/>
  <c r="F4429" i="8"/>
  <c r="K4429" i="8" s="1"/>
  <c r="J4406" i="8"/>
  <c r="O4406" i="8" s="1"/>
  <c r="I4406" i="8"/>
  <c r="N4406" i="8" s="1"/>
  <c r="H4406" i="8"/>
  <c r="M4406" i="8" s="1"/>
  <c r="G4406" i="8"/>
  <c r="L4406" i="8" s="1"/>
  <c r="F4406" i="8"/>
  <c r="K4406" i="8" s="1"/>
  <c r="I4389" i="8"/>
  <c r="N4389" i="8" s="1"/>
  <c r="G4389" i="8"/>
  <c r="L4389" i="8" s="1"/>
  <c r="F4389" i="8"/>
  <c r="K4389" i="8" s="1"/>
  <c r="J4389" i="8"/>
  <c r="O4389" i="8" s="1"/>
  <c r="H4389" i="8"/>
  <c r="M4389" i="8" s="1"/>
  <c r="J4364" i="8"/>
  <c r="O4364" i="8" s="1"/>
  <c r="I4364" i="8"/>
  <c r="N4364" i="8" s="1"/>
  <c r="H4364" i="8"/>
  <c r="M4364" i="8" s="1"/>
  <c r="G4364" i="8"/>
  <c r="L4364" i="8" s="1"/>
  <c r="F4364" i="8"/>
  <c r="K4364" i="8" s="1"/>
  <c r="G4345" i="8"/>
  <c r="L4345" i="8" s="1"/>
  <c r="F4345" i="8"/>
  <c r="K4345" i="8" s="1"/>
  <c r="I4345" i="8"/>
  <c r="N4345" i="8" s="1"/>
  <c r="H4345" i="8"/>
  <c r="M4345" i="8" s="1"/>
  <c r="J4345" i="8"/>
  <c r="O4345" i="8" s="1"/>
  <c r="J4327" i="8"/>
  <c r="O4327" i="8" s="1"/>
  <c r="I4327" i="8"/>
  <c r="N4327" i="8" s="1"/>
  <c r="H4327" i="8"/>
  <c r="M4327" i="8" s="1"/>
  <c r="G4327" i="8"/>
  <c r="L4327" i="8" s="1"/>
  <c r="F4327" i="8"/>
  <c r="K4327" i="8" s="1"/>
  <c r="J4304" i="8"/>
  <c r="O4304" i="8" s="1"/>
  <c r="F4304" i="8"/>
  <c r="K4304" i="8" s="1"/>
  <c r="I4304" i="8"/>
  <c r="N4304" i="8" s="1"/>
  <c r="H4304" i="8"/>
  <c r="M4304" i="8" s="1"/>
  <c r="G4304" i="8"/>
  <c r="L4304" i="8" s="1"/>
  <c r="G4285" i="8"/>
  <c r="L4285" i="8" s="1"/>
  <c r="F4285" i="8"/>
  <c r="K4285" i="8" s="1"/>
  <c r="J4285" i="8"/>
  <c r="O4285" i="8" s="1"/>
  <c r="I4285" i="8"/>
  <c r="N4285" i="8" s="1"/>
  <c r="H4285" i="8"/>
  <c r="M4285" i="8" s="1"/>
  <c r="J4266" i="8"/>
  <c r="O4266" i="8" s="1"/>
  <c r="I4266" i="8"/>
  <c r="N4266" i="8" s="1"/>
  <c r="H4266" i="8"/>
  <c r="M4266" i="8" s="1"/>
  <c r="G4266" i="8"/>
  <c r="L4266" i="8" s="1"/>
  <c r="F4266" i="8"/>
  <c r="K4266" i="8" s="1"/>
  <c r="H4244" i="8"/>
  <c r="M4244" i="8" s="1"/>
  <c r="G4244" i="8"/>
  <c r="L4244" i="8" s="1"/>
  <c r="F4244" i="8"/>
  <c r="K4244" i="8" s="1"/>
  <c r="I4244" i="8"/>
  <c r="N4244" i="8" s="1"/>
  <c r="J4244" i="8"/>
  <c r="O4244" i="8" s="1"/>
  <c r="J4226" i="8"/>
  <c r="O4226" i="8" s="1"/>
  <c r="I4226" i="8"/>
  <c r="N4226" i="8" s="1"/>
  <c r="H4226" i="8"/>
  <c r="M4226" i="8" s="1"/>
  <c r="G4226" i="8"/>
  <c r="L4226" i="8" s="1"/>
  <c r="F4226" i="8"/>
  <c r="K4226" i="8" s="1"/>
  <c r="J4206" i="8"/>
  <c r="O4206" i="8" s="1"/>
  <c r="I4206" i="8"/>
  <c r="N4206" i="8" s="1"/>
  <c r="H4206" i="8"/>
  <c r="M4206" i="8" s="1"/>
  <c r="G4206" i="8"/>
  <c r="L4206" i="8" s="1"/>
  <c r="F4206" i="8"/>
  <c r="K4206" i="8" s="1"/>
  <c r="J4184" i="8"/>
  <c r="O4184" i="8" s="1"/>
  <c r="I4184" i="8"/>
  <c r="N4184" i="8" s="1"/>
  <c r="H4184" i="8"/>
  <c r="M4184" i="8" s="1"/>
  <c r="G4184" i="8"/>
  <c r="L4184" i="8" s="1"/>
  <c r="F4184" i="8"/>
  <c r="K4184" i="8" s="1"/>
  <c r="J4167" i="8"/>
  <c r="O4167" i="8" s="1"/>
  <c r="I4167" i="8"/>
  <c r="N4167" i="8" s="1"/>
  <c r="H4167" i="8"/>
  <c r="M4167" i="8" s="1"/>
  <c r="G4167" i="8"/>
  <c r="L4167" i="8" s="1"/>
  <c r="F4167" i="8"/>
  <c r="K4167" i="8" s="1"/>
  <c r="J4146" i="8"/>
  <c r="O4146" i="8" s="1"/>
  <c r="I4146" i="8"/>
  <c r="N4146" i="8" s="1"/>
  <c r="H4146" i="8"/>
  <c r="M4146" i="8" s="1"/>
  <c r="G4146" i="8"/>
  <c r="L4146" i="8" s="1"/>
  <c r="F4146" i="8"/>
  <c r="K4146" i="8" s="1"/>
  <c r="J4127" i="8"/>
  <c r="O4127" i="8" s="1"/>
  <c r="I4127" i="8"/>
  <c r="N4127" i="8" s="1"/>
  <c r="H4127" i="8"/>
  <c r="M4127" i="8" s="1"/>
  <c r="G4127" i="8"/>
  <c r="L4127" i="8" s="1"/>
  <c r="F4127" i="8"/>
  <c r="K4127" i="8" s="1"/>
  <c r="J4104" i="8"/>
  <c r="O4104" i="8" s="1"/>
  <c r="F4104" i="8"/>
  <c r="K4104" i="8" s="1"/>
  <c r="I4104" i="8"/>
  <c r="N4104" i="8" s="1"/>
  <c r="H4104" i="8"/>
  <c r="M4104" i="8" s="1"/>
  <c r="G4104" i="8"/>
  <c r="L4104" i="8" s="1"/>
  <c r="J4086" i="8"/>
  <c r="O4086" i="8" s="1"/>
  <c r="I4086" i="8"/>
  <c r="N4086" i="8" s="1"/>
  <c r="H4086" i="8"/>
  <c r="M4086" i="8" s="1"/>
  <c r="G4086" i="8"/>
  <c r="L4086" i="8" s="1"/>
  <c r="F4086" i="8"/>
  <c r="K4086" i="8" s="1"/>
  <c r="J4066" i="8"/>
  <c r="O4066" i="8" s="1"/>
  <c r="I4066" i="8"/>
  <c r="N4066" i="8" s="1"/>
  <c r="H4066" i="8"/>
  <c r="M4066" i="8" s="1"/>
  <c r="G4066" i="8"/>
  <c r="L4066" i="8" s="1"/>
  <c r="F4066" i="8"/>
  <c r="K4066" i="8" s="1"/>
  <c r="J4044" i="8"/>
  <c r="O4044" i="8" s="1"/>
  <c r="I4044" i="8"/>
  <c r="N4044" i="8" s="1"/>
  <c r="H4044" i="8"/>
  <c r="M4044" i="8" s="1"/>
  <c r="G4044" i="8"/>
  <c r="L4044" i="8" s="1"/>
  <c r="F4044" i="8"/>
  <c r="K4044" i="8" s="1"/>
  <c r="J4026" i="8"/>
  <c r="O4026" i="8" s="1"/>
  <c r="I4026" i="8"/>
  <c r="N4026" i="8" s="1"/>
  <c r="H4026" i="8"/>
  <c r="M4026" i="8" s="1"/>
  <c r="G4026" i="8"/>
  <c r="L4026" i="8" s="1"/>
  <c r="F4026" i="8"/>
  <c r="K4026" i="8" s="1"/>
  <c r="I4009" i="8"/>
  <c r="N4009" i="8" s="1"/>
  <c r="F4009" i="8"/>
  <c r="K4009" i="8" s="1"/>
  <c r="J4009" i="8"/>
  <c r="O4009" i="8" s="1"/>
  <c r="H4009" i="8"/>
  <c r="M4009" i="8" s="1"/>
  <c r="G4009" i="8"/>
  <c r="L4009" i="8" s="1"/>
  <c r="G3987" i="8"/>
  <c r="L3987" i="8" s="1"/>
  <c r="H3987" i="8"/>
  <c r="M3987" i="8" s="1"/>
  <c r="F3987" i="8"/>
  <c r="K3987" i="8" s="1"/>
  <c r="J3987" i="8"/>
  <c r="O3987" i="8" s="1"/>
  <c r="I3987" i="8"/>
  <c r="N3987" i="8" s="1"/>
  <c r="I3964" i="8"/>
  <c r="N3964" i="8" s="1"/>
  <c r="H3964" i="8"/>
  <c r="M3964" i="8" s="1"/>
  <c r="J3964" i="8"/>
  <c r="O3964" i="8" s="1"/>
  <c r="G3964" i="8"/>
  <c r="L3964" i="8" s="1"/>
  <c r="F3964" i="8"/>
  <c r="K3964" i="8" s="1"/>
  <c r="J3948" i="8"/>
  <c r="O3948" i="8" s="1"/>
  <c r="F3948" i="8"/>
  <c r="K3948" i="8" s="1"/>
  <c r="I3948" i="8"/>
  <c r="N3948" i="8" s="1"/>
  <c r="H3948" i="8"/>
  <c r="M3948" i="8" s="1"/>
  <c r="G3948" i="8"/>
  <c r="L3948" i="8" s="1"/>
  <c r="J3924" i="8"/>
  <c r="O3924" i="8" s="1"/>
  <c r="I3924" i="8"/>
  <c r="N3924" i="8" s="1"/>
  <c r="H3924" i="8"/>
  <c r="M3924" i="8" s="1"/>
  <c r="G3924" i="8"/>
  <c r="L3924" i="8" s="1"/>
  <c r="F3924" i="8"/>
  <c r="K3924" i="8" s="1"/>
  <c r="G3904" i="8"/>
  <c r="L3904" i="8" s="1"/>
  <c r="J3904" i="8"/>
  <c r="O3904" i="8" s="1"/>
  <c r="I3904" i="8"/>
  <c r="N3904" i="8" s="1"/>
  <c r="H3904" i="8"/>
  <c r="M3904" i="8" s="1"/>
  <c r="F3904" i="8"/>
  <c r="K3904" i="8" s="1"/>
  <c r="G3887" i="8"/>
  <c r="L3887" i="8" s="1"/>
  <c r="H3887" i="8"/>
  <c r="M3887" i="8" s="1"/>
  <c r="I3887" i="8"/>
  <c r="N3887" i="8" s="1"/>
  <c r="J3887" i="8"/>
  <c r="O3887" i="8" s="1"/>
  <c r="F3887" i="8"/>
  <c r="K3887" i="8" s="1"/>
  <c r="I3866" i="8"/>
  <c r="N3866" i="8" s="1"/>
  <c r="J3866" i="8"/>
  <c r="O3866" i="8" s="1"/>
  <c r="H3866" i="8"/>
  <c r="M3866" i="8" s="1"/>
  <c r="G3866" i="8"/>
  <c r="L3866" i="8" s="1"/>
  <c r="F3866" i="8"/>
  <c r="K3866" i="8" s="1"/>
  <c r="J3844" i="8"/>
  <c r="O3844" i="8" s="1"/>
  <c r="I3844" i="8"/>
  <c r="N3844" i="8" s="1"/>
  <c r="F3844" i="8"/>
  <c r="K3844" i="8" s="1"/>
  <c r="H3844" i="8"/>
  <c r="M3844" i="8" s="1"/>
  <c r="G3844" i="8"/>
  <c r="L3844" i="8" s="1"/>
  <c r="H3824" i="8"/>
  <c r="M3824" i="8" s="1"/>
  <c r="G3824" i="8"/>
  <c r="L3824" i="8" s="1"/>
  <c r="F3824" i="8"/>
  <c r="K3824" i="8" s="1"/>
  <c r="J3824" i="8"/>
  <c r="O3824" i="8" s="1"/>
  <c r="I3824" i="8"/>
  <c r="N3824" i="8" s="1"/>
  <c r="J3808" i="8"/>
  <c r="O3808" i="8" s="1"/>
  <c r="F3808" i="8"/>
  <c r="K3808" i="8" s="1"/>
  <c r="I3808" i="8"/>
  <c r="N3808" i="8" s="1"/>
  <c r="H3808" i="8"/>
  <c r="M3808" i="8" s="1"/>
  <c r="G3808" i="8"/>
  <c r="L3808" i="8" s="1"/>
  <c r="G3787" i="8"/>
  <c r="L3787" i="8" s="1"/>
  <c r="H3787" i="8"/>
  <c r="M3787" i="8" s="1"/>
  <c r="F3787" i="8"/>
  <c r="K3787" i="8" s="1"/>
  <c r="J3787" i="8"/>
  <c r="O3787" i="8" s="1"/>
  <c r="I3787" i="8"/>
  <c r="N3787" i="8" s="1"/>
  <c r="I3766" i="8"/>
  <c r="N3766" i="8" s="1"/>
  <c r="H3766" i="8"/>
  <c r="M3766" i="8" s="1"/>
  <c r="G3766" i="8"/>
  <c r="L3766" i="8" s="1"/>
  <c r="F3766" i="8"/>
  <c r="K3766" i="8" s="1"/>
  <c r="J3766" i="8"/>
  <c r="O3766" i="8" s="1"/>
  <c r="G3748" i="8"/>
  <c r="L3748" i="8" s="1"/>
  <c r="J3748" i="8"/>
  <c r="O3748" i="8" s="1"/>
  <c r="I3748" i="8"/>
  <c r="N3748" i="8" s="1"/>
  <c r="H3748" i="8"/>
  <c r="M3748" i="8" s="1"/>
  <c r="F3748" i="8"/>
  <c r="K3748" i="8" s="1"/>
  <c r="G3728" i="8"/>
  <c r="L3728" i="8" s="1"/>
  <c r="I3728" i="8"/>
  <c r="N3728" i="8" s="1"/>
  <c r="J3728" i="8"/>
  <c r="O3728" i="8" s="1"/>
  <c r="H3728" i="8"/>
  <c r="M3728" i="8" s="1"/>
  <c r="F3728" i="8"/>
  <c r="K3728" i="8" s="1"/>
  <c r="I3706" i="8"/>
  <c r="N3706" i="8" s="1"/>
  <c r="J3706" i="8"/>
  <c r="O3706" i="8" s="1"/>
  <c r="H3706" i="8"/>
  <c r="M3706" i="8" s="1"/>
  <c r="G3706" i="8"/>
  <c r="L3706" i="8" s="1"/>
  <c r="F3706" i="8"/>
  <c r="K3706" i="8" s="1"/>
  <c r="J3684" i="8"/>
  <c r="O3684" i="8" s="1"/>
  <c r="I3684" i="8"/>
  <c r="N3684" i="8" s="1"/>
  <c r="H3684" i="8"/>
  <c r="M3684" i="8" s="1"/>
  <c r="G3684" i="8"/>
  <c r="L3684" i="8" s="1"/>
  <c r="F3684" i="8"/>
  <c r="K3684" i="8" s="1"/>
  <c r="J3668" i="8"/>
  <c r="O3668" i="8" s="1"/>
  <c r="I3668" i="8"/>
  <c r="N3668" i="8" s="1"/>
  <c r="H3668" i="8"/>
  <c r="M3668" i="8" s="1"/>
  <c r="G3668" i="8"/>
  <c r="L3668" i="8" s="1"/>
  <c r="F3668" i="8"/>
  <c r="K3668" i="8" s="1"/>
  <c r="I3646" i="8"/>
  <c r="N3646" i="8" s="1"/>
  <c r="J3646" i="8"/>
  <c r="O3646" i="8" s="1"/>
  <c r="H3646" i="8"/>
  <c r="M3646" i="8" s="1"/>
  <c r="G3646" i="8"/>
  <c r="L3646" i="8" s="1"/>
  <c r="F3646" i="8"/>
  <c r="K3646" i="8" s="1"/>
  <c r="I3626" i="8"/>
  <c r="N3626" i="8" s="1"/>
  <c r="J3626" i="8"/>
  <c r="O3626" i="8" s="1"/>
  <c r="H3626" i="8"/>
  <c r="M3626" i="8" s="1"/>
  <c r="G3626" i="8"/>
  <c r="L3626" i="8" s="1"/>
  <c r="F3626" i="8"/>
  <c r="K3626" i="8" s="1"/>
  <c r="J3607" i="8"/>
  <c r="O3607" i="8" s="1"/>
  <c r="I3607" i="8"/>
  <c r="N3607" i="8" s="1"/>
  <c r="H3607" i="8"/>
  <c r="M3607" i="8" s="1"/>
  <c r="G3607" i="8"/>
  <c r="L3607" i="8" s="1"/>
  <c r="F3607" i="8"/>
  <c r="K3607" i="8" s="1"/>
  <c r="I3586" i="8"/>
  <c r="N3586" i="8" s="1"/>
  <c r="F3586" i="8"/>
  <c r="K3586" i="8" s="1"/>
  <c r="G3586" i="8"/>
  <c r="L3586" i="8" s="1"/>
  <c r="H3586" i="8"/>
  <c r="M3586" i="8" s="1"/>
  <c r="J3586" i="8"/>
  <c r="O3586" i="8" s="1"/>
  <c r="J3567" i="8"/>
  <c r="O3567" i="8" s="1"/>
  <c r="I3567" i="8"/>
  <c r="N3567" i="8" s="1"/>
  <c r="H3567" i="8"/>
  <c r="M3567" i="8" s="1"/>
  <c r="G3567" i="8"/>
  <c r="L3567" i="8" s="1"/>
  <c r="F3567" i="8"/>
  <c r="K3567" i="8" s="1"/>
  <c r="I3546" i="8"/>
  <c r="N3546" i="8" s="1"/>
  <c r="H3546" i="8"/>
  <c r="M3546" i="8" s="1"/>
  <c r="G3546" i="8"/>
  <c r="L3546" i="8" s="1"/>
  <c r="F3546" i="8"/>
  <c r="K3546" i="8" s="1"/>
  <c r="J3546" i="8"/>
  <c r="O3546" i="8" s="1"/>
  <c r="J3528" i="8"/>
  <c r="O3528" i="8" s="1"/>
  <c r="I3528" i="8"/>
  <c r="N3528" i="8" s="1"/>
  <c r="H3528" i="8"/>
  <c r="M3528" i="8" s="1"/>
  <c r="G3528" i="8"/>
  <c r="L3528" i="8" s="1"/>
  <c r="F3528" i="8"/>
  <c r="K3528" i="8" s="1"/>
  <c r="J3508" i="8"/>
  <c r="O3508" i="8" s="1"/>
  <c r="I3508" i="8"/>
  <c r="N3508" i="8" s="1"/>
  <c r="H3508" i="8"/>
  <c r="M3508" i="8" s="1"/>
  <c r="G3508" i="8"/>
  <c r="L3508" i="8" s="1"/>
  <c r="F3508" i="8"/>
  <c r="K3508" i="8" s="1"/>
  <c r="I3486" i="8"/>
  <c r="N3486" i="8" s="1"/>
  <c r="F3486" i="8"/>
  <c r="K3486" i="8" s="1"/>
  <c r="J3486" i="8"/>
  <c r="O3486" i="8" s="1"/>
  <c r="H3486" i="8"/>
  <c r="M3486" i="8" s="1"/>
  <c r="G3486" i="8"/>
  <c r="L3486" i="8" s="1"/>
  <c r="J3468" i="8"/>
  <c r="O3468" i="8" s="1"/>
  <c r="I3468" i="8"/>
  <c r="N3468" i="8" s="1"/>
  <c r="H3468" i="8"/>
  <c r="M3468" i="8" s="1"/>
  <c r="G3468" i="8"/>
  <c r="L3468" i="8" s="1"/>
  <c r="F3468" i="8"/>
  <c r="K3468" i="8" s="1"/>
  <c r="I3446" i="8"/>
  <c r="N3446" i="8" s="1"/>
  <c r="F3446" i="8"/>
  <c r="K3446" i="8" s="1"/>
  <c r="J3446" i="8"/>
  <c r="O3446" i="8" s="1"/>
  <c r="H3446" i="8"/>
  <c r="M3446" i="8" s="1"/>
  <c r="G3446" i="8"/>
  <c r="L3446" i="8" s="1"/>
  <c r="J3428" i="8"/>
  <c r="O3428" i="8" s="1"/>
  <c r="I3428" i="8"/>
  <c r="N3428" i="8" s="1"/>
  <c r="H3428" i="8"/>
  <c r="M3428" i="8" s="1"/>
  <c r="G3428" i="8"/>
  <c r="L3428" i="8" s="1"/>
  <c r="F3428" i="8"/>
  <c r="K3428" i="8" s="1"/>
  <c r="J3407" i="8"/>
  <c r="O3407" i="8" s="1"/>
  <c r="I3407" i="8"/>
  <c r="N3407" i="8" s="1"/>
  <c r="F3407" i="8"/>
  <c r="K3407" i="8" s="1"/>
  <c r="H3407" i="8"/>
  <c r="M3407" i="8" s="1"/>
  <c r="G3407" i="8"/>
  <c r="L3407" i="8" s="1"/>
  <c r="G3387" i="8"/>
  <c r="L3387" i="8" s="1"/>
  <c r="F3387" i="8"/>
  <c r="K3387" i="8" s="1"/>
  <c r="I3387" i="8"/>
  <c r="N3387" i="8" s="1"/>
  <c r="J3387" i="8"/>
  <c r="O3387" i="8" s="1"/>
  <c r="H3387" i="8"/>
  <c r="M3387" i="8" s="1"/>
  <c r="J3365" i="8"/>
  <c r="O3365" i="8" s="1"/>
  <c r="F3365" i="8"/>
  <c r="K3365" i="8" s="1"/>
  <c r="I3365" i="8"/>
  <c r="N3365" i="8" s="1"/>
  <c r="H3365" i="8"/>
  <c r="M3365" i="8" s="1"/>
  <c r="G3365" i="8"/>
  <c r="L3365" i="8" s="1"/>
  <c r="J3345" i="8"/>
  <c r="O3345" i="8" s="1"/>
  <c r="F3345" i="8"/>
  <c r="K3345" i="8" s="1"/>
  <c r="H3345" i="8"/>
  <c r="M3345" i="8" s="1"/>
  <c r="G3345" i="8"/>
  <c r="L3345" i="8" s="1"/>
  <c r="I3345" i="8"/>
  <c r="N3345" i="8" s="1"/>
  <c r="I3326" i="8"/>
  <c r="N3326" i="8" s="1"/>
  <c r="H3326" i="8"/>
  <c r="M3326" i="8" s="1"/>
  <c r="J3326" i="8"/>
  <c r="O3326" i="8" s="1"/>
  <c r="G3326" i="8"/>
  <c r="L3326" i="8" s="1"/>
  <c r="F3326" i="8"/>
  <c r="K3326" i="8" s="1"/>
  <c r="I3307" i="8"/>
  <c r="N3307" i="8" s="1"/>
  <c r="H3307" i="8"/>
  <c r="M3307" i="8" s="1"/>
  <c r="G3307" i="8"/>
  <c r="L3307" i="8" s="1"/>
  <c r="F3307" i="8"/>
  <c r="K3307" i="8" s="1"/>
  <c r="J3307" i="8"/>
  <c r="O3307" i="8" s="1"/>
  <c r="I3286" i="8"/>
  <c r="N3286" i="8" s="1"/>
  <c r="J3286" i="8"/>
  <c r="O3286" i="8" s="1"/>
  <c r="H3286" i="8"/>
  <c r="M3286" i="8" s="1"/>
  <c r="G3286" i="8"/>
  <c r="L3286" i="8" s="1"/>
  <c r="F3286" i="8"/>
  <c r="K3286" i="8" s="1"/>
  <c r="G3264" i="8"/>
  <c r="L3264" i="8" s="1"/>
  <c r="J3264" i="8"/>
  <c r="O3264" i="8" s="1"/>
  <c r="I3264" i="8"/>
  <c r="N3264" i="8" s="1"/>
  <c r="H3264" i="8"/>
  <c r="M3264" i="8" s="1"/>
  <c r="F3264" i="8"/>
  <c r="K3264" i="8" s="1"/>
  <c r="J3245" i="8"/>
  <c r="O3245" i="8" s="1"/>
  <c r="H3245" i="8"/>
  <c r="M3245" i="8" s="1"/>
  <c r="G3245" i="8"/>
  <c r="L3245" i="8" s="1"/>
  <c r="F3245" i="8"/>
  <c r="K3245" i="8" s="1"/>
  <c r="I3245" i="8"/>
  <c r="N3245" i="8" s="1"/>
  <c r="J3225" i="8"/>
  <c r="O3225" i="8" s="1"/>
  <c r="I3225" i="8"/>
  <c r="N3225" i="8" s="1"/>
  <c r="H3225" i="8"/>
  <c r="M3225" i="8" s="1"/>
  <c r="G3225" i="8"/>
  <c r="L3225" i="8" s="1"/>
  <c r="F3225" i="8"/>
  <c r="K3225" i="8" s="1"/>
  <c r="H3206" i="8"/>
  <c r="M3206" i="8" s="1"/>
  <c r="J3206" i="8"/>
  <c r="O3206" i="8" s="1"/>
  <c r="I3206" i="8"/>
  <c r="N3206" i="8" s="1"/>
  <c r="G3206" i="8"/>
  <c r="L3206" i="8" s="1"/>
  <c r="F3206" i="8"/>
  <c r="K3206" i="8" s="1"/>
  <c r="G3184" i="8"/>
  <c r="L3184" i="8" s="1"/>
  <c r="J3184" i="8"/>
  <c r="O3184" i="8" s="1"/>
  <c r="I3184" i="8"/>
  <c r="N3184" i="8" s="1"/>
  <c r="H3184" i="8"/>
  <c r="M3184" i="8" s="1"/>
  <c r="F3184" i="8"/>
  <c r="K3184" i="8" s="1"/>
  <c r="H3167" i="8"/>
  <c r="M3167" i="8" s="1"/>
  <c r="G3167" i="8"/>
  <c r="L3167" i="8" s="1"/>
  <c r="F3167" i="8"/>
  <c r="K3167" i="8" s="1"/>
  <c r="J3167" i="8"/>
  <c r="O3167" i="8" s="1"/>
  <c r="I3167" i="8"/>
  <c r="N3167" i="8" s="1"/>
  <c r="J3145" i="8"/>
  <c r="O3145" i="8" s="1"/>
  <c r="G3145" i="8"/>
  <c r="L3145" i="8" s="1"/>
  <c r="F3145" i="8"/>
  <c r="K3145" i="8" s="1"/>
  <c r="I3145" i="8"/>
  <c r="N3145" i="8" s="1"/>
  <c r="H3145" i="8"/>
  <c r="M3145" i="8" s="1"/>
  <c r="J3126" i="8"/>
  <c r="O3126" i="8" s="1"/>
  <c r="I3126" i="8"/>
  <c r="N3126" i="8" s="1"/>
  <c r="H3126" i="8"/>
  <c r="M3126" i="8" s="1"/>
  <c r="G3126" i="8"/>
  <c r="L3126" i="8" s="1"/>
  <c r="F3126" i="8"/>
  <c r="K3126" i="8" s="1"/>
  <c r="J3105" i="8"/>
  <c r="O3105" i="8" s="1"/>
  <c r="I3105" i="8"/>
  <c r="N3105" i="8" s="1"/>
  <c r="H3105" i="8"/>
  <c r="M3105" i="8" s="1"/>
  <c r="G3105" i="8"/>
  <c r="L3105" i="8" s="1"/>
  <c r="F3105" i="8"/>
  <c r="K3105" i="8" s="1"/>
  <c r="F3087" i="8"/>
  <c r="K3087" i="8" s="1"/>
  <c r="J3087" i="8"/>
  <c r="O3087" i="8" s="1"/>
  <c r="I3087" i="8"/>
  <c r="N3087" i="8" s="1"/>
  <c r="H3087" i="8"/>
  <c r="M3087" i="8" s="1"/>
  <c r="G3087" i="8"/>
  <c r="L3087" i="8" s="1"/>
  <c r="G3066" i="8"/>
  <c r="L3066" i="8" s="1"/>
  <c r="F3066" i="8"/>
  <c r="K3066" i="8" s="1"/>
  <c r="I3066" i="8"/>
  <c r="N3066" i="8" s="1"/>
  <c r="H3066" i="8"/>
  <c r="M3066" i="8" s="1"/>
  <c r="J3066" i="8"/>
  <c r="O3066" i="8" s="1"/>
  <c r="J3046" i="8"/>
  <c r="O3046" i="8" s="1"/>
  <c r="I3046" i="8"/>
  <c r="N3046" i="8" s="1"/>
  <c r="H3046" i="8"/>
  <c r="M3046" i="8" s="1"/>
  <c r="G3046" i="8"/>
  <c r="L3046" i="8" s="1"/>
  <c r="F3046" i="8"/>
  <c r="K3046" i="8" s="1"/>
  <c r="G3024" i="8"/>
  <c r="L3024" i="8" s="1"/>
  <c r="J3024" i="8"/>
  <c r="O3024" i="8" s="1"/>
  <c r="I3024" i="8"/>
  <c r="N3024" i="8" s="1"/>
  <c r="H3024" i="8"/>
  <c r="M3024" i="8" s="1"/>
  <c r="F3024" i="8"/>
  <c r="K3024" i="8" s="1"/>
  <c r="F3007" i="8"/>
  <c r="K3007" i="8" s="1"/>
  <c r="J3007" i="8"/>
  <c r="O3007" i="8" s="1"/>
  <c r="I3007" i="8"/>
  <c r="N3007" i="8" s="1"/>
  <c r="H3007" i="8"/>
  <c r="M3007" i="8" s="1"/>
  <c r="G3007" i="8"/>
  <c r="L3007" i="8" s="1"/>
  <c r="J2985" i="8"/>
  <c r="O2985" i="8" s="1"/>
  <c r="I2985" i="8"/>
  <c r="N2985" i="8" s="1"/>
  <c r="H2985" i="8"/>
  <c r="M2985" i="8" s="1"/>
  <c r="G2985" i="8"/>
  <c r="L2985" i="8" s="1"/>
  <c r="F2985" i="8"/>
  <c r="K2985" i="8" s="1"/>
  <c r="J2963" i="8"/>
  <c r="O2963" i="8" s="1"/>
  <c r="I2963" i="8"/>
  <c r="N2963" i="8" s="1"/>
  <c r="H2963" i="8"/>
  <c r="M2963" i="8" s="1"/>
  <c r="G2963" i="8"/>
  <c r="L2963" i="8" s="1"/>
  <c r="F2963" i="8"/>
  <c r="K2963" i="8" s="1"/>
  <c r="G2944" i="8"/>
  <c r="L2944" i="8" s="1"/>
  <c r="J2944" i="8"/>
  <c r="O2944" i="8" s="1"/>
  <c r="I2944" i="8"/>
  <c r="N2944" i="8" s="1"/>
  <c r="H2944" i="8"/>
  <c r="M2944" i="8" s="1"/>
  <c r="F2944" i="8"/>
  <c r="K2944" i="8" s="1"/>
  <c r="J2926" i="8"/>
  <c r="O2926" i="8" s="1"/>
  <c r="I2926" i="8"/>
  <c r="N2926" i="8" s="1"/>
  <c r="H2926" i="8"/>
  <c r="M2926" i="8" s="1"/>
  <c r="G2926" i="8"/>
  <c r="L2926" i="8" s="1"/>
  <c r="F2926" i="8"/>
  <c r="K2926" i="8" s="1"/>
  <c r="G2904" i="8"/>
  <c r="L2904" i="8" s="1"/>
  <c r="H2904" i="8"/>
  <c r="M2904" i="8" s="1"/>
  <c r="J2904" i="8"/>
  <c r="O2904" i="8" s="1"/>
  <c r="I2904" i="8"/>
  <c r="N2904" i="8" s="1"/>
  <c r="F2904" i="8"/>
  <c r="K2904" i="8" s="1"/>
  <c r="F2887" i="8"/>
  <c r="K2887" i="8" s="1"/>
  <c r="J2887" i="8"/>
  <c r="O2887" i="8" s="1"/>
  <c r="I2887" i="8"/>
  <c r="N2887" i="8" s="1"/>
  <c r="H2887" i="8"/>
  <c r="M2887" i="8" s="1"/>
  <c r="G2887" i="8"/>
  <c r="L2887" i="8" s="1"/>
  <c r="G2866" i="8"/>
  <c r="L2866" i="8" s="1"/>
  <c r="F2866" i="8"/>
  <c r="K2866" i="8" s="1"/>
  <c r="J2866" i="8"/>
  <c r="O2866" i="8" s="1"/>
  <c r="I2866" i="8"/>
  <c r="N2866" i="8" s="1"/>
  <c r="H2866" i="8"/>
  <c r="M2866" i="8" s="1"/>
  <c r="F2847" i="8"/>
  <c r="K2847" i="8" s="1"/>
  <c r="H2847" i="8"/>
  <c r="M2847" i="8" s="1"/>
  <c r="J2847" i="8"/>
  <c r="O2847" i="8" s="1"/>
  <c r="G2847" i="8"/>
  <c r="L2847" i="8" s="1"/>
  <c r="I2847" i="8"/>
  <c r="N2847" i="8" s="1"/>
  <c r="J2826" i="8"/>
  <c r="O2826" i="8" s="1"/>
  <c r="I2826" i="8"/>
  <c r="N2826" i="8" s="1"/>
  <c r="G2826" i="8"/>
  <c r="L2826" i="8" s="1"/>
  <c r="F2826" i="8"/>
  <c r="K2826" i="8" s="1"/>
  <c r="H2826" i="8"/>
  <c r="M2826" i="8" s="1"/>
  <c r="F2807" i="8"/>
  <c r="K2807" i="8" s="1"/>
  <c r="J2807" i="8"/>
  <c r="O2807" i="8" s="1"/>
  <c r="I2807" i="8"/>
  <c r="N2807" i="8" s="1"/>
  <c r="H2807" i="8"/>
  <c r="M2807" i="8" s="1"/>
  <c r="G2807" i="8"/>
  <c r="L2807" i="8" s="1"/>
  <c r="I2788" i="8"/>
  <c r="N2788" i="8" s="1"/>
  <c r="H2788" i="8"/>
  <c r="M2788" i="8" s="1"/>
  <c r="G2788" i="8"/>
  <c r="L2788" i="8" s="1"/>
  <c r="F2788" i="8"/>
  <c r="K2788" i="8" s="1"/>
  <c r="J2788" i="8"/>
  <c r="O2788" i="8" s="1"/>
  <c r="G2766" i="8"/>
  <c r="L2766" i="8" s="1"/>
  <c r="F2766" i="8"/>
  <c r="K2766" i="8" s="1"/>
  <c r="J2766" i="8"/>
  <c r="O2766" i="8" s="1"/>
  <c r="I2766" i="8"/>
  <c r="N2766" i="8" s="1"/>
  <c r="H2766" i="8"/>
  <c r="M2766" i="8" s="1"/>
  <c r="G2744" i="8"/>
  <c r="L2744" i="8" s="1"/>
  <c r="J2744" i="8"/>
  <c r="O2744" i="8" s="1"/>
  <c r="I2744" i="8"/>
  <c r="N2744" i="8" s="1"/>
  <c r="H2744" i="8"/>
  <c r="M2744" i="8" s="1"/>
  <c r="F2744" i="8"/>
  <c r="K2744" i="8" s="1"/>
  <c r="J2725" i="8"/>
  <c r="O2725" i="8" s="1"/>
  <c r="H2725" i="8"/>
  <c r="M2725" i="8" s="1"/>
  <c r="G2725" i="8"/>
  <c r="L2725" i="8" s="1"/>
  <c r="F2725" i="8"/>
  <c r="K2725" i="8" s="1"/>
  <c r="I2725" i="8"/>
  <c r="N2725" i="8" s="1"/>
  <c r="I2706" i="8"/>
  <c r="N2706" i="8" s="1"/>
  <c r="J2706" i="8"/>
  <c r="O2706" i="8" s="1"/>
  <c r="H2706" i="8"/>
  <c r="M2706" i="8" s="1"/>
  <c r="G2706" i="8"/>
  <c r="L2706" i="8" s="1"/>
  <c r="F2706" i="8"/>
  <c r="K2706" i="8" s="1"/>
  <c r="J2685" i="8"/>
  <c r="O2685" i="8" s="1"/>
  <c r="I2685" i="8"/>
  <c r="N2685" i="8" s="1"/>
  <c r="H2685" i="8"/>
  <c r="M2685" i="8" s="1"/>
  <c r="G2685" i="8"/>
  <c r="L2685" i="8" s="1"/>
  <c r="F2685" i="8"/>
  <c r="K2685" i="8" s="1"/>
  <c r="G2664" i="8"/>
  <c r="L2664" i="8" s="1"/>
  <c r="H2664" i="8"/>
  <c r="M2664" i="8" s="1"/>
  <c r="J2664" i="8"/>
  <c r="O2664" i="8" s="1"/>
  <c r="I2664" i="8"/>
  <c r="N2664" i="8" s="1"/>
  <c r="F2664" i="8"/>
  <c r="K2664" i="8" s="1"/>
  <c r="J2646" i="8"/>
  <c r="O2646" i="8" s="1"/>
  <c r="I2646" i="8"/>
  <c r="N2646" i="8" s="1"/>
  <c r="H2646" i="8"/>
  <c r="M2646" i="8" s="1"/>
  <c r="G2646" i="8"/>
  <c r="L2646" i="8" s="1"/>
  <c r="F2646" i="8"/>
  <c r="K2646" i="8" s="1"/>
  <c r="J2626" i="8"/>
  <c r="O2626" i="8" s="1"/>
  <c r="I2626" i="8"/>
  <c r="N2626" i="8" s="1"/>
  <c r="H2626" i="8"/>
  <c r="M2626" i="8" s="1"/>
  <c r="G2626" i="8"/>
  <c r="L2626" i="8" s="1"/>
  <c r="F2626" i="8"/>
  <c r="K2626" i="8" s="1"/>
  <c r="G2604" i="8"/>
  <c r="L2604" i="8" s="1"/>
  <c r="H2604" i="8"/>
  <c r="M2604" i="8" s="1"/>
  <c r="J2604" i="8"/>
  <c r="O2604" i="8" s="1"/>
  <c r="I2604" i="8"/>
  <c r="N2604" i="8" s="1"/>
  <c r="F2604" i="8"/>
  <c r="K2604" i="8" s="1"/>
  <c r="I2588" i="8"/>
  <c r="N2588" i="8" s="1"/>
  <c r="H2588" i="8"/>
  <c r="M2588" i="8" s="1"/>
  <c r="G2588" i="8"/>
  <c r="L2588" i="8" s="1"/>
  <c r="F2588" i="8"/>
  <c r="K2588" i="8" s="1"/>
  <c r="J2588" i="8"/>
  <c r="O2588" i="8" s="1"/>
  <c r="J2565" i="8"/>
  <c r="O2565" i="8" s="1"/>
  <c r="F2565" i="8"/>
  <c r="K2565" i="8" s="1"/>
  <c r="I2565" i="8"/>
  <c r="N2565" i="8" s="1"/>
  <c r="H2565" i="8"/>
  <c r="M2565" i="8" s="1"/>
  <c r="G2565" i="8"/>
  <c r="L2565" i="8" s="1"/>
  <c r="I2548" i="8"/>
  <c r="N2548" i="8" s="1"/>
  <c r="H2548" i="8"/>
  <c r="M2548" i="8" s="1"/>
  <c r="G2548" i="8"/>
  <c r="L2548" i="8" s="1"/>
  <c r="F2548" i="8"/>
  <c r="K2548" i="8" s="1"/>
  <c r="J2548" i="8"/>
  <c r="O2548" i="8" s="1"/>
  <c r="J2526" i="8"/>
  <c r="O2526" i="8" s="1"/>
  <c r="I2526" i="8"/>
  <c r="N2526" i="8" s="1"/>
  <c r="G2526" i="8"/>
  <c r="L2526" i="8" s="1"/>
  <c r="H2526" i="8"/>
  <c r="M2526" i="8" s="1"/>
  <c r="F2526" i="8"/>
  <c r="K2526" i="8" s="1"/>
  <c r="I2506" i="8"/>
  <c r="N2506" i="8" s="1"/>
  <c r="J2506" i="8"/>
  <c r="O2506" i="8" s="1"/>
  <c r="H2506" i="8"/>
  <c r="M2506" i="8" s="1"/>
  <c r="G2506" i="8"/>
  <c r="L2506" i="8" s="1"/>
  <c r="F2506" i="8"/>
  <c r="K2506" i="8" s="1"/>
  <c r="F2487" i="8"/>
  <c r="K2487" i="8" s="1"/>
  <c r="J2487" i="8"/>
  <c r="O2487" i="8" s="1"/>
  <c r="I2487" i="8"/>
  <c r="N2487" i="8" s="1"/>
  <c r="H2487" i="8"/>
  <c r="M2487" i="8" s="1"/>
  <c r="G2487" i="8"/>
  <c r="L2487" i="8" s="1"/>
  <c r="J2465" i="8"/>
  <c r="O2465" i="8" s="1"/>
  <c r="F2465" i="8"/>
  <c r="K2465" i="8" s="1"/>
  <c r="I2465" i="8"/>
  <c r="N2465" i="8" s="1"/>
  <c r="H2465" i="8"/>
  <c r="M2465" i="8" s="1"/>
  <c r="G2465" i="8"/>
  <c r="L2465" i="8" s="1"/>
  <c r="J2446" i="8"/>
  <c r="O2446" i="8" s="1"/>
  <c r="I2446" i="8"/>
  <c r="N2446" i="8" s="1"/>
  <c r="H2446" i="8"/>
  <c r="M2446" i="8" s="1"/>
  <c r="G2446" i="8"/>
  <c r="L2446" i="8" s="1"/>
  <c r="F2446" i="8"/>
  <c r="K2446" i="8" s="1"/>
  <c r="F2427" i="8"/>
  <c r="K2427" i="8" s="1"/>
  <c r="J2427" i="8"/>
  <c r="O2427" i="8" s="1"/>
  <c r="I2427" i="8"/>
  <c r="N2427" i="8" s="1"/>
  <c r="H2427" i="8"/>
  <c r="M2427" i="8" s="1"/>
  <c r="G2427" i="8"/>
  <c r="L2427" i="8" s="1"/>
  <c r="I2406" i="8"/>
  <c r="N2406" i="8" s="1"/>
  <c r="J2406" i="8"/>
  <c r="O2406" i="8" s="1"/>
  <c r="F2406" i="8"/>
  <c r="K2406" i="8" s="1"/>
  <c r="H2406" i="8"/>
  <c r="M2406" i="8" s="1"/>
  <c r="G2406" i="8"/>
  <c r="L2406" i="8" s="1"/>
  <c r="F2387" i="8"/>
  <c r="K2387" i="8" s="1"/>
  <c r="J2387" i="8"/>
  <c r="O2387" i="8" s="1"/>
  <c r="I2387" i="8"/>
  <c r="N2387" i="8" s="1"/>
  <c r="H2387" i="8"/>
  <c r="M2387" i="8" s="1"/>
  <c r="G2387" i="8"/>
  <c r="L2387" i="8" s="1"/>
  <c r="J2365" i="8"/>
  <c r="O2365" i="8" s="1"/>
  <c r="F2365" i="8"/>
  <c r="K2365" i="8" s="1"/>
  <c r="I2365" i="8"/>
  <c r="N2365" i="8" s="1"/>
  <c r="H2365" i="8"/>
  <c r="M2365" i="8" s="1"/>
  <c r="G2365" i="8"/>
  <c r="L2365" i="8" s="1"/>
  <c r="J2345" i="8"/>
  <c r="O2345" i="8" s="1"/>
  <c r="H2345" i="8"/>
  <c r="M2345" i="8" s="1"/>
  <c r="G2345" i="8"/>
  <c r="L2345" i="8" s="1"/>
  <c r="F2345" i="8"/>
  <c r="K2345" i="8" s="1"/>
  <c r="I2345" i="8"/>
  <c r="N2345" i="8" s="1"/>
  <c r="G2324" i="8"/>
  <c r="L2324" i="8" s="1"/>
  <c r="H2324" i="8"/>
  <c r="M2324" i="8" s="1"/>
  <c r="I2324" i="8"/>
  <c r="N2324" i="8" s="1"/>
  <c r="J2324" i="8"/>
  <c r="O2324" i="8" s="1"/>
  <c r="F2324" i="8"/>
  <c r="K2324" i="8" s="1"/>
  <c r="I2308" i="8"/>
  <c r="N2308" i="8" s="1"/>
  <c r="H2308" i="8"/>
  <c r="M2308" i="8" s="1"/>
  <c r="J2308" i="8"/>
  <c r="O2308" i="8" s="1"/>
  <c r="G2308" i="8"/>
  <c r="L2308" i="8" s="1"/>
  <c r="F2308" i="8"/>
  <c r="K2308" i="8" s="1"/>
  <c r="J2284" i="8"/>
  <c r="O2284" i="8" s="1"/>
  <c r="I2284" i="8"/>
  <c r="N2284" i="8" s="1"/>
  <c r="H2284" i="8"/>
  <c r="M2284" i="8" s="1"/>
  <c r="G2284" i="8"/>
  <c r="L2284" i="8" s="1"/>
  <c r="F2284" i="8"/>
  <c r="K2284" i="8" s="1"/>
  <c r="J2265" i="8"/>
  <c r="O2265" i="8" s="1"/>
  <c r="I2265" i="8"/>
  <c r="N2265" i="8" s="1"/>
  <c r="H2265" i="8"/>
  <c r="M2265" i="8" s="1"/>
  <c r="G2265" i="8"/>
  <c r="L2265" i="8" s="1"/>
  <c r="F2265" i="8"/>
  <c r="K2265" i="8" s="1"/>
  <c r="J2244" i="8"/>
  <c r="O2244" i="8" s="1"/>
  <c r="I2244" i="8"/>
  <c r="N2244" i="8" s="1"/>
  <c r="H2244" i="8"/>
  <c r="M2244" i="8" s="1"/>
  <c r="G2244" i="8"/>
  <c r="L2244" i="8" s="1"/>
  <c r="F2244" i="8"/>
  <c r="K2244" i="8" s="1"/>
  <c r="J2225" i="8"/>
  <c r="O2225" i="8" s="1"/>
  <c r="I2225" i="8"/>
  <c r="N2225" i="8" s="1"/>
  <c r="H2225" i="8"/>
  <c r="M2225" i="8" s="1"/>
  <c r="G2225" i="8"/>
  <c r="L2225" i="8" s="1"/>
  <c r="F2225" i="8"/>
  <c r="K2225" i="8" s="1"/>
  <c r="G2206" i="8"/>
  <c r="L2206" i="8" s="1"/>
  <c r="J2206" i="8"/>
  <c r="O2206" i="8" s="1"/>
  <c r="I2206" i="8"/>
  <c r="N2206" i="8" s="1"/>
  <c r="H2206" i="8"/>
  <c r="M2206" i="8" s="1"/>
  <c r="F2206" i="8"/>
  <c r="K2206" i="8" s="1"/>
  <c r="J2185" i="8"/>
  <c r="O2185" i="8" s="1"/>
  <c r="I2185" i="8"/>
  <c r="N2185" i="8" s="1"/>
  <c r="H2185" i="8"/>
  <c r="M2185" i="8" s="1"/>
  <c r="G2185" i="8"/>
  <c r="L2185" i="8" s="1"/>
  <c r="F2185" i="8"/>
  <c r="K2185" i="8" s="1"/>
  <c r="J2168" i="8"/>
  <c r="O2168" i="8" s="1"/>
  <c r="I2168" i="8"/>
  <c r="N2168" i="8" s="1"/>
  <c r="H2168" i="8"/>
  <c r="M2168" i="8" s="1"/>
  <c r="G2168" i="8"/>
  <c r="L2168" i="8" s="1"/>
  <c r="F2168" i="8"/>
  <c r="K2168" i="8" s="1"/>
  <c r="I2148" i="8"/>
  <c r="N2148" i="8" s="1"/>
  <c r="J2148" i="8"/>
  <c r="O2148" i="8" s="1"/>
  <c r="H2148" i="8"/>
  <c r="M2148" i="8" s="1"/>
  <c r="G2148" i="8"/>
  <c r="L2148" i="8" s="1"/>
  <c r="F2148" i="8"/>
  <c r="K2148" i="8" s="1"/>
  <c r="J2128" i="8"/>
  <c r="O2128" i="8" s="1"/>
  <c r="F2128" i="8"/>
  <c r="K2128" i="8" s="1"/>
  <c r="I2128" i="8"/>
  <c r="N2128" i="8" s="1"/>
  <c r="H2128" i="8"/>
  <c r="M2128" i="8" s="1"/>
  <c r="G2128" i="8"/>
  <c r="L2128" i="8" s="1"/>
  <c r="J2107" i="8"/>
  <c r="O2107" i="8" s="1"/>
  <c r="F2107" i="8"/>
  <c r="K2107" i="8" s="1"/>
  <c r="H2107" i="8"/>
  <c r="M2107" i="8" s="1"/>
  <c r="G2107" i="8"/>
  <c r="L2107" i="8" s="1"/>
  <c r="I2107" i="8"/>
  <c r="N2107" i="8" s="1"/>
  <c r="G2086" i="8"/>
  <c r="L2086" i="8" s="1"/>
  <c r="J2086" i="8"/>
  <c r="O2086" i="8" s="1"/>
  <c r="I2086" i="8"/>
  <c r="N2086" i="8" s="1"/>
  <c r="H2086" i="8"/>
  <c r="M2086" i="8" s="1"/>
  <c r="F2086" i="8"/>
  <c r="K2086" i="8" s="1"/>
  <c r="J2068" i="8"/>
  <c r="O2068" i="8" s="1"/>
  <c r="I2068" i="8"/>
  <c r="N2068" i="8" s="1"/>
  <c r="H2068" i="8"/>
  <c r="M2068" i="8" s="1"/>
  <c r="G2068" i="8"/>
  <c r="L2068" i="8" s="1"/>
  <c r="F2068" i="8"/>
  <c r="K2068" i="8" s="1"/>
  <c r="J2045" i="8"/>
  <c r="O2045" i="8" s="1"/>
  <c r="I2045" i="8"/>
  <c r="N2045" i="8" s="1"/>
  <c r="H2045" i="8"/>
  <c r="M2045" i="8" s="1"/>
  <c r="G2045" i="8"/>
  <c r="L2045" i="8" s="1"/>
  <c r="F2045" i="8"/>
  <c r="K2045" i="8" s="1"/>
  <c r="G2026" i="8"/>
  <c r="L2026" i="8" s="1"/>
  <c r="J2026" i="8"/>
  <c r="O2026" i="8" s="1"/>
  <c r="I2026" i="8"/>
  <c r="N2026" i="8" s="1"/>
  <c r="H2026" i="8"/>
  <c r="M2026" i="8" s="1"/>
  <c r="F2026" i="8"/>
  <c r="K2026" i="8" s="1"/>
  <c r="G2008" i="8"/>
  <c r="L2008" i="8" s="1"/>
  <c r="F2008" i="8"/>
  <c r="K2008" i="8" s="1"/>
  <c r="J2008" i="8"/>
  <c r="O2008" i="8" s="1"/>
  <c r="I2008" i="8"/>
  <c r="N2008" i="8" s="1"/>
  <c r="H2008" i="8"/>
  <c r="M2008" i="8" s="1"/>
  <c r="G1986" i="8"/>
  <c r="L1986" i="8" s="1"/>
  <c r="J1986" i="8"/>
  <c r="O1986" i="8" s="1"/>
  <c r="I1986" i="8"/>
  <c r="N1986" i="8" s="1"/>
  <c r="H1986" i="8"/>
  <c r="M1986" i="8" s="1"/>
  <c r="F1986" i="8"/>
  <c r="K1986" i="8" s="1"/>
  <c r="J1968" i="8"/>
  <c r="O1968" i="8" s="1"/>
  <c r="I1968" i="8"/>
  <c r="N1968" i="8" s="1"/>
  <c r="H1968" i="8"/>
  <c r="M1968" i="8" s="1"/>
  <c r="G1968" i="8"/>
  <c r="L1968" i="8" s="1"/>
  <c r="F1968" i="8"/>
  <c r="K1968" i="8" s="1"/>
  <c r="J1947" i="8"/>
  <c r="O1947" i="8" s="1"/>
  <c r="H1947" i="8"/>
  <c r="M1947" i="8" s="1"/>
  <c r="G1947" i="8"/>
  <c r="L1947" i="8" s="1"/>
  <c r="F1947" i="8"/>
  <c r="K1947" i="8" s="1"/>
  <c r="I1947" i="8"/>
  <c r="N1947" i="8" s="1"/>
  <c r="J1925" i="8"/>
  <c r="O1925" i="8" s="1"/>
  <c r="I1925" i="8"/>
  <c r="N1925" i="8" s="1"/>
  <c r="H1925" i="8"/>
  <c r="M1925" i="8" s="1"/>
  <c r="G1925" i="8"/>
  <c r="L1925" i="8" s="1"/>
  <c r="F1925" i="8"/>
  <c r="K1925" i="8" s="1"/>
  <c r="G1906" i="8"/>
  <c r="L1906" i="8" s="1"/>
  <c r="J1906" i="8"/>
  <c r="O1906" i="8" s="1"/>
  <c r="I1906" i="8"/>
  <c r="N1906" i="8" s="1"/>
  <c r="H1906" i="8"/>
  <c r="M1906" i="8" s="1"/>
  <c r="F1906" i="8"/>
  <c r="K1906" i="8" s="1"/>
  <c r="J1887" i="8"/>
  <c r="O1887" i="8" s="1"/>
  <c r="I1887" i="8"/>
  <c r="N1887" i="8" s="1"/>
  <c r="H1887" i="8"/>
  <c r="M1887" i="8" s="1"/>
  <c r="G1887" i="8"/>
  <c r="L1887" i="8" s="1"/>
  <c r="F1887" i="8"/>
  <c r="K1887" i="8" s="1"/>
  <c r="J1864" i="8"/>
  <c r="O1864" i="8" s="1"/>
  <c r="I1864" i="8"/>
  <c r="N1864" i="8" s="1"/>
  <c r="H1864" i="8"/>
  <c r="M1864" i="8" s="1"/>
  <c r="G1864" i="8"/>
  <c r="L1864" i="8" s="1"/>
  <c r="F1864" i="8"/>
  <c r="K1864" i="8" s="1"/>
  <c r="G1846" i="8"/>
  <c r="L1846" i="8" s="1"/>
  <c r="H1846" i="8"/>
  <c r="M1846" i="8" s="1"/>
  <c r="J1846" i="8"/>
  <c r="O1846" i="8" s="1"/>
  <c r="F1846" i="8"/>
  <c r="K1846" i="8" s="1"/>
  <c r="I1846" i="8"/>
  <c r="N1846" i="8" s="1"/>
  <c r="J1825" i="8"/>
  <c r="O1825" i="8" s="1"/>
  <c r="I1825" i="8"/>
  <c r="N1825" i="8" s="1"/>
  <c r="H1825" i="8"/>
  <c r="M1825" i="8" s="1"/>
  <c r="G1825" i="8"/>
  <c r="L1825" i="8" s="1"/>
  <c r="F1825" i="8"/>
  <c r="K1825" i="8" s="1"/>
  <c r="G1808" i="8"/>
  <c r="L1808" i="8" s="1"/>
  <c r="F1808" i="8"/>
  <c r="K1808" i="8" s="1"/>
  <c r="J1808" i="8"/>
  <c r="O1808" i="8" s="1"/>
  <c r="I1808" i="8"/>
  <c r="N1808" i="8" s="1"/>
  <c r="H1808" i="8"/>
  <c r="M1808" i="8" s="1"/>
  <c r="G1786" i="8"/>
  <c r="L1786" i="8" s="1"/>
  <c r="J1786" i="8"/>
  <c r="O1786" i="8" s="1"/>
  <c r="I1786" i="8"/>
  <c r="N1786" i="8" s="1"/>
  <c r="H1786" i="8"/>
  <c r="M1786" i="8" s="1"/>
  <c r="F1786" i="8"/>
  <c r="K1786" i="8" s="1"/>
  <c r="J1768" i="8"/>
  <c r="O1768" i="8" s="1"/>
  <c r="I1768" i="8"/>
  <c r="N1768" i="8" s="1"/>
  <c r="H1768" i="8"/>
  <c r="M1768" i="8" s="1"/>
  <c r="G1768" i="8"/>
  <c r="L1768" i="8" s="1"/>
  <c r="F1768" i="8"/>
  <c r="K1768" i="8" s="1"/>
  <c r="I1748" i="8"/>
  <c r="N1748" i="8" s="1"/>
  <c r="H1748" i="8"/>
  <c r="M1748" i="8" s="1"/>
  <c r="J1748" i="8"/>
  <c r="O1748" i="8" s="1"/>
  <c r="G1748" i="8"/>
  <c r="L1748" i="8" s="1"/>
  <c r="F1748" i="8"/>
  <c r="K1748" i="8" s="1"/>
  <c r="J1725" i="8"/>
  <c r="O1725" i="8" s="1"/>
  <c r="I1725" i="8"/>
  <c r="N1725" i="8" s="1"/>
  <c r="H1725" i="8"/>
  <c r="M1725" i="8" s="1"/>
  <c r="G1725" i="8"/>
  <c r="L1725" i="8" s="1"/>
  <c r="F1725" i="8"/>
  <c r="K1725" i="8" s="1"/>
  <c r="J1705" i="8"/>
  <c r="O1705" i="8" s="1"/>
  <c r="I1705" i="8"/>
  <c r="N1705" i="8" s="1"/>
  <c r="H1705" i="8"/>
  <c r="M1705" i="8" s="1"/>
  <c r="G1705" i="8"/>
  <c r="L1705" i="8" s="1"/>
  <c r="F1705" i="8"/>
  <c r="K1705" i="8" s="1"/>
  <c r="J1687" i="8"/>
  <c r="O1687" i="8" s="1"/>
  <c r="H1687" i="8"/>
  <c r="M1687" i="8" s="1"/>
  <c r="G1687" i="8"/>
  <c r="L1687" i="8" s="1"/>
  <c r="F1687" i="8"/>
  <c r="K1687" i="8" s="1"/>
  <c r="I1687" i="8"/>
  <c r="N1687" i="8" s="1"/>
  <c r="G1666" i="8"/>
  <c r="L1666" i="8" s="1"/>
  <c r="J1666" i="8"/>
  <c r="O1666" i="8" s="1"/>
  <c r="I1666" i="8"/>
  <c r="N1666" i="8" s="1"/>
  <c r="H1666" i="8"/>
  <c r="M1666" i="8" s="1"/>
  <c r="F1666" i="8"/>
  <c r="K1666" i="8" s="1"/>
  <c r="G1646" i="8"/>
  <c r="L1646" i="8" s="1"/>
  <c r="J1646" i="8"/>
  <c r="O1646" i="8" s="1"/>
  <c r="I1646" i="8"/>
  <c r="N1646" i="8" s="1"/>
  <c r="H1646" i="8"/>
  <c r="M1646" i="8" s="1"/>
  <c r="F1646" i="8"/>
  <c r="K1646" i="8" s="1"/>
  <c r="J1627" i="8"/>
  <c r="O1627" i="8" s="1"/>
  <c r="I1627" i="8"/>
  <c r="N1627" i="8" s="1"/>
  <c r="H1627" i="8"/>
  <c r="M1627" i="8" s="1"/>
  <c r="G1627" i="8"/>
  <c r="L1627" i="8" s="1"/>
  <c r="F1627" i="8"/>
  <c r="K1627" i="8" s="1"/>
  <c r="G1606" i="8"/>
  <c r="L1606" i="8" s="1"/>
  <c r="J1606" i="8"/>
  <c r="O1606" i="8" s="1"/>
  <c r="I1606" i="8"/>
  <c r="N1606" i="8" s="1"/>
  <c r="H1606" i="8"/>
  <c r="M1606" i="8" s="1"/>
  <c r="F1606" i="8"/>
  <c r="K1606" i="8" s="1"/>
  <c r="H1585" i="8"/>
  <c r="M1585" i="8" s="1"/>
  <c r="I1585" i="8"/>
  <c r="N1585" i="8" s="1"/>
  <c r="G1585" i="8"/>
  <c r="L1585" i="8" s="1"/>
  <c r="F1585" i="8"/>
  <c r="K1585" i="8" s="1"/>
  <c r="J1585" i="8"/>
  <c r="O1585" i="8" s="1"/>
  <c r="H1565" i="8"/>
  <c r="M1565" i="8" s="1"/>
  <c r="J1565" i="8"/>
  <c r="O1565" i="8" s="1"/>
  <c r="I1565" i="8"/>
  <c r="N1565" i="8" s="1"/>
  <c r="G1565" i="8"/>
  <c r="L1565" i="8" s="1"/>
  <c r="F1565" i="8"/>
  <c r="K1565" i="8" s="1"/>
  <c r="G1546" i="8"/>
  <c r="L1546" i="8" s="1"/>
  <c r="J1546" i="8"/>
  <c r="O1546" i="8" s="1"/>
  <c r="I1546" i="8"/>
  <c r="N1546" i="8" s="1"/>
  <c r="H1546" i="8"/>
  <c r="M1546" i="8" s="1"/>
  <c r="F1546" i="8"/>
  <c r="K1546" i="8" s="1"/>
  <c r="J1527" i="8"/>
  <c r="O1527" i="8" s="1"/>
  <c r="I1527" i="8"/>
  <c r="N1527" i="8" s="1"/>
  <c r="H1527" i="8"/>
  <c r="M1527" i="8" s="1"/>
  <c r="G1527" i="8"/>
  <c r="L1527" i="8" s="1"/>
  <c r="F1527" i="8"/>
  <c r="K1527" i="8" s="1"/>
  <c r="G1506" i="8"/>
  <c r="L1506" i="8" s="1"/>
  <c r="J1506" i="8"/>
  <c r="O1506" i="8" s="1"/>
  <c r="I1506" i="8"/>
  <c r="N1506" i="8" s="1"/>
  <c r="H1506" i="8"/>
  <c r="M1506" i="8" s="1"/>
  <c r="F1506" i="8"/>
  <c r="K1506" i="8" s="1"/>
  <c r="J1487" i="8"/>
  <c r="O1487" i="8" s="1"/>
  <c r="I1487" i="8"/>
  <c r="N1487" i="8" s="1"/>
  <c r="H1487" i="8"/>
  <c r="M1487" i="8" s="1"/>
  <c r="G1487" i="8"/>
  <c r="L1487" i="8" s="1"/>
  <c r="F1487" i="8"/>
  <c r="K1487" i="8" s="1"/>
  <c r="H1465" i="8"/>
  <c r="M1465" i="8" s="1"/>
  <c r="F1465" i="8"/>
  <c r="K1465" i="8" s="1"/>
  <c r="J1465" i="8"/>
  <c r="O1465" i="8" s="1"/>
  <c r="I1465" i="8"/>
  <c r="N1465" i="8" s="1"/>
  <c r="G1465" i="8"/>
  <c r="L1465" i="8" s="1"/>
  <c r="J1448" i="8"/>
  <c r="O1448" i="8" s="1"/>
  <c r="F1448" i="8"/>
  <c r="K1448" i="8" s="1"/>
  <c r="I1448" i="8"/>
  <c r="N1448" i="8" s="1"/>
  <c r="G1448" i="8"/>
  <c r="L1448" i="8" s="1"/>
  <c r="H1448" i="8"/>
  <c r="M1448" i="8" s="1"/>
  <c r="J1427" i="8"/>
  <c r="O1427" i="8" s="1"/>
  <c r="G1427" i="8"/>
  <c r="L1427" i="8" s="1"/>
  <c r="I1427" i="8"/>
  <c r="N1427" i="8" s="1"/>
  <c r="F1427" i="8"/>
  <c r="K1427" i="8" s="1"/>
  <c r="H1427" i="8"/>
  <c r="M1427" i="8" s="1"/>
  <c r="J1407" i="8"/>
  <c r="O1407" i="8" s="1"/>
  <c r="I1407" i="8"/>
  <c r="N1407" i="8" s="1"/>
  <c r="H1407" i="8"/>
  <c r="M1407" i="8" s="1"/>
  <c r="G1407" i="8"/>
  <c r="L1407" i="8" s="1"/>
  <c r="F1407" i="8"/>
  <c r="K1407" i="8" s="1"/>
  <c r="J1387" i="8"/>
  <c r="O1387" i="8" s="1"/>
  <c r="I1387" i="8"/>
  <c r="N1387" i="8" s="1"/>
  <c r="H1387" i="8"/>
  <c r="M1387" i="8" s="1"/>
  <c r="G1387" i="8"/>
  <c r="L1387" i="8" s="1"/>
  <c r="F1387" i="8"/>
  <c r="K1387" i="8" s="1"/>
  <c r="G1366" i="8"/>
  <c r="L1366" i="8" s="1"/>
  <c r="J1366" i="8"/>
  <c r="O1366" i="8" s="1"/>
  <c r="I1366" i="8"/>
  <c r="N1366" i="8" s="1"/>
  <c r="H1366" i="8"/>
  <c r="M1366" i="8" s="1"/>
  <c r="F1366" i="8"/>
  <c r="K1366" i="8" s="1"/>
  <c r="F1348" i="8"/>
  <c r="K1348" i="8" s="1"/>
  <c r="J1348" i="8"/>
  <c r="O1348" i="8" s="1"/>
  <c r="I1348" i="8"/>
  <c r="N1348" i="8" s="1"/>
  <c r="H1348" i="8"/>
  <c r="M1348" i="8" s="1"/>
  <c r="G1348" i="8"/>
  <c r="L1348" i="8" s="1"/>
  <c r="J1327" i="8"/>
  <c r="O1327" i="8" s="1"/>
  <c r="G1327" i="8"/>
  <c r="L1327" i="8" s="1"/>
  <c r="F1327" i="8"/>
  <c r="K1327" i="8" s="1"/>
  <c r="H1327" i="8"/>
  <c r="M1327" i="8" s="1"/>
  <c r="I1327" i="8"/>
  <c r="N1327" i="8" s="1"/>
  <c r="J1304" i="8"/>
  <c r="O1304" i="8" s="1"/>
  <c r="G1304" i="8"/>
  <c r="L1304" i="8" s="1"/>
  <c r="H1304" i="8"/>
  <c r="M1304" i="8" s="1"/>
  <c r="I1304" i="8"/>
  <c r="N1304" i="8" s="1"/>
  <c r="F1304" i="8"/>
  <c r="K1304" i="8" s="1"/>
  <c r="J1287" i="8"/>
  <c r="O1287" i="8" s="1"/>
  <c r="I1287" i="8"/>
  <c r="N1287" i="8" s="1"/>
  <c r="F1287" i="8"/>
  <c r="K1287" i="8" s="1"/>
  <c r="H1287" i="8"/>
  <c r="M1287" i="8" s="1"/>
  <c r="G1287" i="8"/>
  <c r="L1287" i="8" s="1"/>
  <c r="G1266" i="8"/>
  <c r="L1266" i="8" s="1"/>
  <c r="J1266" i="8"/>
  <c r="O1266" i="8" s="1"/>
  <c r="I1266" i="8"/>
  <c r="N1266" i="8" s="1"/>
  <c r="H1266" i="8"/>
  <c r="M1266" i="8" s="1"/>
  <c r="F1266" i="8"/>
  <c r="K1266" i="8" s="1"/>
  <c r="H1245" i="8"/>
  <c r="M1245" i="8" s="1"/>
  <c r="F1245" i="8"/>
  <c r="K1245" i="8" s="1"/>
  <c r="G1245" i="8"/>
  <c r="L1245" i="8" s="1"/>
  <c r="J1245" i="8"/>
  <c r="O1245" i="8" s="1"/>
  <c r="I1245" i="8"/>
  <c r="N1245" i="8" s="1"/>
  <c r="J1227" i="8"/>
  <c r="O1227" i="8" s="1"/>
  <c r="G1227" i="8"/>
  <c r="L1227" i="8" s="1"/>
  <c r="I1227" i="8"/>
  <c r="N1227" i="8" s="1"/>
  <c r="H1227" i="8"/>
  <c r="M1227" i="8" s="1"/>
  <c r="F1227" i="8"/>
  <c r="K1227" i="8" s="1"/>
  <c r="J1204" i="8"/>
  <c r="O1204" i="8" s="1"/>
  <c r="I1204" i="8"/>
  <c r="N1204" i="8" s="1"/>
  <c r="H1204" i="8"/>
  <c r="M1204" i="8" s="1"/>
  <c r="G1204" i="8"/>
  <c r="L1204" i="8" s="1"/>
  <c r="F1204" i="8"/>
  <c r="K1204" i="8" s="1"/>
  <c r="F1188" i="8"/>
  <c r="K1188" i="8" s="1"/>
  <c r="G1188" i="8"/>
  <c r="L1188" i="8" s="1"/>
  <c r="J1188" i="8"/>
  <c r="O1188" i="8" s="1"/>
  <c r="I1188" i="8"/>
  <c r="N1188" i="8" s="1"/>
  <c r="H1188" i="8"/>
  <c r="M1188" i="8" s="1"/>
  <c r="J1166" i="8"/>
  <c r="O1166" i="8" s="1"/>
  <c r="G1166" i="8"/>
  <c r="L1166" i="8" s="1"/>
  <c r="I1166" i="8"/>
  <c r="N1166" i="8" s="1"/>
  <c r="H1166" i="8"/>
  <c r="M1166" i="8" s="1"/>
  <c r="F1166" i="8"/>
  <c r="K1166" i="8" s="1"/>
  <c r="H1147" i="8"/>
  <c r="M1147" i="8" s="1"/>
  <c r="G1147" i="8"/>
  <c r="L1147" i="8" s="1"/>
  <c r="F1147" i="8"/>
  <c r="K1147" i="8" s="1"/>
  <c r="J1147" i="8"/>
  <c r="O1147" i="8" s="1"/>
  <c r="I1147" i="8"/>
  <c r="N1147" i="8" s="1"/>
  <c r="G1125" i="8"/>
  <c r="L1125" i="8" s="1"/>
  <c r="J1125" i="8"/>
  <c r="O1125" i="8" s="1"/>
  <c r="I1125" i="8"/>
  <c r="N1125" i="8" s="1"/>
  <c r="H1125" i="8"/>
  <c r="M1125" i="8" s="1"/>
  <c r="F1125" i="8"/>
  <c r="K1125" i="8" s="1"/>
  <c r="G1105" i="8"/>
  <c r="L1105" i="8" s="1"/>
  <c r="H1105" i="8"/>
  <c r="M1105" i="8" s="1"/>
  <c r="F1105" i="8"/>
  <c r="K1105" i="8" s="1"/>
  <c r="J1105" i="8"/>
  <c r="O1105" i="8" s="1"/>
  <c r="I1105" i="8"/>
  <c r="N1105" i="8" s="1"/>
  <c r="J1087" i="8"/>
  <c r="O1087" i="8" s="1"/>
  <c r="I1087" i="8"/>
  <c r="N1087" i="8" s="1"/>
  <c r="H1087" i="8"/>
  <c r="M1087" i="8" s="1"/>
  <c r="G1087" i="8"/>
  <c r="L1087" i="8" s="1"/>
  <c r="F1087" i="8"/>
  <c r="K1087" i="8" s="1"/>
  <c r="J1066" i="8"/>
  <c r="O1066" i="8" s="1"/>
  <c r="F1066" i="8"/>
  <c r="K1066" i="8" s="1"/>
  <c r="H1066" i="8"/>
  <c r="M1066" i="8" s="1"/>
  <c r="G1066" i="8"/>
  <c r="L1066" i="8" s="1"/>
  <c r="I1066" i="8"/>
  <c r="N1066" i="8" s="1"/>
  <c r="J1046" i="8"/>
  <c r="O1046" i="8" s="1"/>
  <c r="H1046" i="8"/>
  <c r="M1046" i="8" s="1"/>
  <c r="G1046" i="8"/>
  <c r="L1046" i="8" s="1"/>
  <c r="F1046" i="8"/>
  <c r="K1046" i="8" s="1"/>
  <c r="I1046" i="8"/>
  <c r="N1046" i="8" s="1"/>
  <c r="G1027" i="8"/>
  <c r="L1027" i="8" s="1"/>
  <c r="I1027" i="8"/>
  <c r="N1027" i="8" s="1"/>
  <c r="H1027" i="8"/>
  <c r="M1027" i="8" s="1"/>
  <c r="F1027" i="8"/>
  <c r="K1027" i="8" s="1"/>
  <c r="J1027" i="8"/>
  <c r="O1027" i="8" s="1"/>
  <c r="G1005" i="8"/>
  <c r="L1005" i="8" s="1"/>
  <c r="J1005" i="8"/>
  <c r="O1005" i="8" s="1"/>
  <c r="I1005" i="8"/>
  <c r="N1005" i="8" s="1"/>
  <c r="H1005" i="8"/>
  <c r="M1005" i="8" s="1"/>
  <c r="F1005" i="8"/>
  <c r="K1005" i="8" s="1"/>
  <c r="J986" i="8"/>
  <c r="O986" i="8" s="1"/>
  <c r="G986" i="8"/>
  <c r="L986" i="8" s="1"/>
  <c r="F986" i="8"/>
  <c r="K986" i="8" s="1"/>
  <c r="I986" i="8"/>
  <c r="N986" i="8" s="1"/>
  <c r="H986" i="8"/>
  <c r="M986" i="8" s="1"/>
  <c r="J966" i="8"/>
  <c r="O966" i="8" s="1"/>
  <c r="G966" i="8"/>
  <c r="L966" i="8" s="1"/>
  <c r="I966" i="8"/>
  <c r="N966" i="8" s="1"/>
  <c r="H966" i="8"/>
  <c r="M966" i="8" s="1"/>
  <c r="F966" i="8"/>
  <c r="K966" i="8" s="1"/>
  <c r="J946" i="8"/>
  <c r="O946" i="8" s="1"/>
  <c r="I946" i="8"/>
  <c r="N946" i="8" s="1"/>
  <c r="H946" i="8"/>
  <c r="M946" i="8" s="1"/>
  <c r="G946" i="8"/>
  <c r="L946" i="8" s="1"/>
  <c r="F946" i="8"/>
  <c r="K946" i="8" s="1"/>
  <c r="I927" i="8"/>
  <c r="N927" i="8" s="1"/>
  <c r="H927" i="8"/>
  <c r="M927" i="8" s="1"/>
  <c r="J927" i="8"/>
  <c r="O927" i="8" s="1"/>
  <c r="G927" i="8"/>
  <c r="L927" i="8" s="1"/>
  <c r="F927" i="8"/>
  <c r="K927" i="8" s="1"/>
  <c r="J907" i="8"/>
  <c r="O907" i="8" s="1"/>
  <c r="H907" i="8"/>
  <c r="M907" i="8" s="1"/>
  <c r="I907" i="8"/>
  <c r="N907" i="8" s="1"/>
  <c r="G907" i="8"/>
  <c r="L907" i="8" s="1"/>
  <c r="F907" i="8"/>
  <c r="K907" i="8" s="1"/>
  <c r="H884" i="8"/>
  <c r="M884" i="8" s="1"/>
  <c r="I884" i="8"/>
  <c r="N884" i="8" s="1"/>
  <c r="J884" i="8"/>
  <c r="O884" i="8" s="1"/>
  <c r="G884" i="8"/>
  <c r="L884" i="8" s="1"/>
  <c r="F884" i="8"/>
  <c r="K884" i="8" s="1"/>
  <c r="H867" i="8"/>
  <c r="M867" i="8" s="1"/>
  <c r="J867" i="8"/>
  <c r="O867" i="8" s="1"/>
  <c r="I867" i="8"/>
  <c r="N867" i="8" s="1"/>
  <c r="G867" i="8"/>
  <c r="L867" i="8" s="1"/>
  <c r="F867" i="8"/>
  <c r="K867" i="8" s="1"/>
  <c r="H847" i="8"/>
  <c r="M847" i="8" s="1"/>
  <c r="F847" i="8"/>
  <c r="K847" i="8" s="1"/>
  <c r="I847" i="8"/>
  <c r="N847" i="8" s="1"/>
  <c r="J847" i="8"/>
  <c r="O847" i="8" s="1"/>
  <c r="G847" i="8"/>
  <c r="L847" i="8" s="1"/>
  <c r="H827" i="8"/>
  <c r="M827" i="8" s="1"/>
  <c r="G827" i="8"/>
  <c r="L827" i="8" s="1"/>
  <c r="F827" i="8"/>
  <c r="K827" i="8" s="1"/>
  <c r="J827" i="8"/>
  <c r="O827" i="8" s="1"/>
  <c r="I827" i="8"/>
  <c r="N827" i="8" s="1"/>
  <c r="F807" i="8"/>
  <c r="K807" i="8" s="1"/>
  <c r="J807" i="8"/>
  <c r="O807" i="8" s="1"/>
  <c r="H807" i="8"/>
  <c r="M807" i="8" s="1"/>
  <c r="I807" i="8"/>
  <c r="N807" i="8" s="1"/>
  <c r="G807" i="8"/>
  <c r="L807" i="8" s="1"/>
  <c r="I787" i="8"/>
  <c r="N787" i="8" s="1"/>
  <c r="H787" i="8"/>
  <c r="M787" i="8" s="1"/>
  <c r="G787" i="8"/>
  <c r="L787" i="8" s="1"/>
  <c r="F787" i="8"/>
  <c r="K787" i="8" s="1"/>
  <c r="J787" i="8"/>
  <c r="O787" i="8" s="1"/>
  <c r="F768" i="8"/>
  <c r="K768" i="8" s="1"/>
  <c r="H768" i="8"/>
  <c r="M768" i="8" s="1"/>
  <c r="J768" i="8"/>
  <c r="O768" i="8" s="1"/>
  <c r="I768" i="8"/>
  <c r="N768" i="8" s="1"/>
  <c r="G768" i="8"/>
  <c r="L768" i="8" s="1"/>
  <c r="J747" i="8"/>
  <c r="O747" i="8" s="1"/>
  <c r="I747" i="8"/>
  <c r="N747" i="8" s="1"/>
  <c r="H747" i="8"/>
  <c r="M747" i="8" s="1"/>
  <c r="G747" i="8"/>
  <c r="L747" i="8" s="1"/>
  <c r="F747" i="8"/>
  <c r="K747" i="8" s="1"/>
  <c r="G728" i="8"/>
  <c r="L728" i="8" s="1"/>
  <c r="F728" i="8"/>
  <c r="K728" i="8" s="1"/>
  <c r="I728" i="8"/>
  <c r="N728" i="8" s="1"/>
  <c r="J728" i="8"/>
  <c r="O728" i="8" s="1"/>
  <c r="H728" i="8"/>
  <c r="M728" i="8" s="1"/>
  <c r="H704" i="8"/>
  <c r="M704" i="8" s="1"/>
  <c r="G704" i="8"/>
  <c r="L704" i="8" s="1"/>
  <c r="I704" i="8"/>
  <c r="N704" i="8" s="1"/>
  <c r="J704" i="8"/>
  <c r="O704" i="8" s="1"/>
  <c r="F704" i="8"/>
  <c r="K704" i="8" s="1"/>
  <c r="J686" i="8"/>
  <c r="O686" i="8" s="1"/>
  <c r="F686" i="8"/>
  <c r="K686" i="8" s="1"/>
  <c r="H686" i="8"/>
  <c r="M686" i="8" s="1"/>
  <c r="I686" i="8"/>
  <c r="N686" i="8" s="1"/>
  <c r="G686" i="8"/>
  <c r="L686" i="8" s="1"/>
  <c r="J668" i="8"/>
  <c r="O668" i="8" s="1"/>
  <c r="H668" i="8"/>
  <c r="M668" i="8" s="1"/>
  <c r="I668" i="8"/>
  <c r="N668" i="8" s="1"/>
  <c r="F668" i="8"/>
  <c r="K668" i="8" s="1"/>
  <c r="G668" i="8"/>
  <c r="L668" i="8" s="1"/>
  <c r="G645" i="8"/>
  <c r="L645" i="8" s="1"/>
  <c r="J645" i="8"/>
  <c r="O645" i="8" s="1"/>
  <c r="I645" i="8"/>
  <c r="N645" i="8" s="1"/>
  <c r="H645" i="8"/>
  <c r="M645" i="8" s="1"/>
  <c r="F645" i="8"/>
  <c r="K645" i="8" s="1"/>
  <c r="G625" i="8"/>
  <c r="L625" i="8" s="1"/>
  <c r="H625" i="8"/>
  <c r="M625" i="8" s="1"/>
  <c r="J625" i="8"/>
  <c r="O625" i="8" s="1"/>
  <c r="I625" i="8"/>
  <c r="N625" i="8" s="1"/>
  <c r="F625" i="8"/>
  <c r="K625" i="8" s="1"/>
  <c r="J608" i="8"/>
  <c r="O608" i="8" s="1"/>
  <c r="I608" i="8"/>
  <c r="N608" i="8" s="1"/>
  <c r="H608" i="8"/>
  <c r="M608" i="8" s="1"/>
  <c r="G608" i="8"/>
  <c r="L608" i="8" s="1"/>
  <c r="F608" i="8"/>
  <c r="K608" i="8" s="1"/>
  <c r="H587" i="8"/>
  <c r="M587" i="8" s="1"/>
  <c r="G587" i="8"/>
  <c r="L587" i="8" s="1"/>
  <c r="J587" i="8"/>
  <c r="O587" i="8" s="1"/>
  <c r="I587" i="8"/>
  <c r="N587" i="8" s="1"/>
  <c r="F587" i="8"/>
  <c r="K587" i="8" s="1"/>
  <c r="J568" i="8"/>
  <c r="O568" i="8" s="1"/>
  <c r="I568" i="8"/>
  <c r="N568" i="8" s="1"/>
  <c r="H568" i="8"/>
  <c r="M568" i="8" s="1"/>
  <c r="G568" i="8"/>
  <c r="L568" i="8" s="1"/>
  <c r="F568" i="8"/>
  <c r="K568" i="8" s="1"/>
  <c r="H544" i="8"/>
  <c r="M544" i="8" s="1"/>
  <c r="J544" i="8"/>
  <c r="O544" i="8" s="1"/>
  <c r="I544" i="8"/>
  <c r="N544" i="8" s="1"/>
  <c r="G544" i="8"/>
  <c r="L544" i="8" s="1"/>
  <c r="F544" i="8"/>
  <c r="K544" i="8" s="1"/>
  <c r="J527" i="8"/>
  <c r="O527" i="8" s="1"/>
  <c r="H527" i="8"/>
  <c r="M527" i="8" s="1"/>
  <c r="G527" i="8"/>
  <c r="L527" i="8" s="1"/>
  <c r="F527" i="8"/>
  <c r="K527" i="8" s="1"/>
  <c r="I527" i="8"/>
  <c r="N527" i="8" s="1"/>
  <c r="J507" i="8"/>
  <c r="O507" i="8" s="1"/>
  <c r="H507" i="8"/>
  <c r="M507" i="8" s="1"/>
  <c r="I507" i="8"/>
  <c r="N507" i="8" s="1"/>
  <c r="G507" i="8"/>
  <c r="L507" i="8" s="1"/>
  <c r="F507" i="8"/>
  <c r="K507" i="8" s="1"/>
  <c r="G485" i="8"/>
  <c r="L485" i="8" s="1"/>
  <c r="J485" i="8"/>
  <c r="O485" i="8" s="1"/>
  <c r="H485" i="8"/>
  <c r="M485" i="8" s="1"/>
  <c r="I485" i="8"/>
  <c r="N485" i="8" s="1"/>
  <c r="F485" i="8"/>
  <c r="K485" i="8" s="1"/>
  <c r="G465" i="8"/>
  <c r="L465" i="8" s="1"/>
  <c r="J465" i="8"/>
  <c r="O465" i="8" s="1"/>
  <c r="I465" i="8"/>
  <c r="N465" i="8" s="1"/>
  <c r="H465" i="8"/>
  <c r="M465" i="8" s="1"/>
  <c r="F465" i="8"/>
  <c r="K465" i="8" s="1"/>
  <c r="G445" i="8"/>
  <c r="L445" i="8" s="1"/>
  <c r="J445" i="8"/>
  <c r="O445" i="8" s="1"/>
  <c r="I445" i="8"/>
  <c r="N445" i="8" s="1"/>
  <c r="H445" i="8"/>
  <c r="M445" i="8" s="1"/>
  <c r="F445" i="8"/>
  <c r="K445" i="8" s="1"/>
  <c r="J426" i="8"/>
  <c r="O426" i="8" s="1"/>
  <c r="G426" i="8"/>
  <c r="L426" i="8" s="1"/>
  <c r="I426" i="8"/>
  <c r="N426" i="8" s="1"/>
  <c r="H426" i="8"/>
  <c r="M426" i="8" s="1"/>
  <c r="F426" i="8"/>
  <c r="K426" i="8" s="1"/>
  <c r="H403" i="8"/>
  <c r="M403" i="8" s="1"/>
  <c r="J403" i="8"/>
  <c r="O403" i="8" s="1"/>
  <c r="I403" i="8"/>
  <c r="N403" i="8" s="1"/>
  <c r="G403" i="8"/>
  <c r="L403" i="8" s="1"/>
  <c r="F403" i="8"/>
  <c r="K403" i="8" s="1"/>
  <c r="I388" i="8"/>
  <c r="N388" i="8" s="1"/>
  <c r="H388" i="8"/>
  <c r="M388" i="8" s="1"/>
  <c r="G388" i="8"/>
  <c r="L388" i="8" s="1"/>
  <c r="F388" i="8"/>
  <c r="K388" i="8" s="1"/>
  <c r="J388" i="8"/>
  <c r="O388" i="8" s="1"/>
  <c r="H364" i="8"/>
  <c r="M364" i="8" s="1"/>
  <c r="J364" i="8"/>
  <c r="O364" i="8" s="1"/>
  <c r="G364" i="8"/>
  <c r="L364" i="8" s="1"/>
  <c r="I364" i="8"/>
  <c r="N364" i="8" s="1"/>
  <c r="F364" i="8"/>
  <c r="K364" i="8" s="1"/>
  <c r="G345" i="8"/>
  <c r="L345" i="8" s="1"/>
  <c r="J345" i="8"/>
  <c r="O345" i="8" s="1"/>
  <c r="I345" i="8"/>
  <c r="N345" i="8" s="1"/>
  <c r="H345" i="8"/>
  <c r="M345" i="8" s="1"/>
  <c r="F345" i="8"/>
  <c r="K345" i="8" s="1"/>
  <c r="H327" i="8"/>
  <c r="M327" i="8" s="1"/>
  <c r="G327" i="8"/>
  <c r="L327" i="8" s="1"/>
  <c r="F327" i="8"/>
  <c r="K327" i="8" s="1"/>
  <c r="J327" i="8"/>
  <c r="O327" i="8" s="1"/>
  <c r="I327" i="8"/>
  <c r="N327" i="8" s="1"/>
  <c r="J306" i="8"/>
  <c r="O306" i="8" s="1"/>
  <c r="I306" i="8"/>
  <c r="N306" i="8" s="1"/>
  <c r="H306" i="8"/>
  <c r="M306" i="8" s="1"/>
  <c r="G306" i="8"/>
  <c r="L306" i="8" s="1"/>
  <c r="F306" i="8"/>
  <c r="K306" i="8" s="1"/>
  <c r="J288" i="8"/>
  <c r="O288" i="8" s="1"/>
  <c r="I288" i="8"/>
  <c r="N288" i="8" s="1"/>
  <c r="H288" i="8"/>
  <c r="M288" i="8" s="1"/>
  <c r="G288" i="8"/>
  <c r="L288" i="8" s="1"/>
  <c r="F288" i="8"/>
  <c r="K288" i="8" s="1"/>
  <c r="J266" i="8"/>
  <c r="O266" i="8" s="1"/>
  <c r="G266" i="8"/>
  <c r="L266" i="8" s="1"/>
  <c r="F266" i="8"/>
  <c r="K266" i="8" s="1"/>
  <c r="I266" i="8"/>
  <c r="N266" i="8" s="1"/>
  <c r="H266" i="8"/>
  <c r="M266" i="8" s="1"/>
  <c r="J246" i="8"/>
  <c r="O246" i="8" s="1"/>
  <c r="G246" i="8"/>
  <c r="L246" i="8" s="1"/>
  <c r="F246" i="8"/>
  <c r="K246" i="8" s="1"/>
  <c r="I246" i="8"/>
  <c r="N246" i="8" s="1"/>
  <c r="H246" i="8"/>
  <c r="M246" i="8" s="1"/>
  <c r="G227" i="8"/>
  <c r="L227" i="8" s="1"/>
  <c r="J227" i="8"/>
  <c r="O227" i="8" s="1"/>
  <c r="I227" i="8"/>
  <c r="N227" i="8" s="1"/>
  <c r="H227" i="8"/>
  <c r="M227" i="8" s="1"/>
  <c r="F227" i="8"/>
  <c r="K227" i="8" s="1"/>
  <c r="J206" i="8"/>
  <c r="O206" i="8" s="1"/>
  <c r="H206" i="8"/>
  <c r="M206" i="8" s="1"/>
  <c r="I206" i="8"/>
  <c r="N206" i="8" s="1"/>
  <c r="G206" i="8"/>
  <c r="L206" i="8" s="1"/>
  <c r="F206" i="8"/>
  <c r="K206" i="8" s="1"/>
  <c r="J186" i="8"/>
  <c r="O186" i="8" s="1"/>
  <c r="I186" i="8"/>
  <c r="N186" i="8" s="1"/>
  <c r="H186" i="8"/>
  <c r="M186" i="8" s="1"/>
  <c r="G186" i="8"/>
  <c r="L186" i="8" s="1"/>
  <c r="F186" i="8"/>
  <c r="K186" i="8" s="1"/>
  <c r="J166" i="8"/>
  <c r="O166" i="8" s="1"/>
  <c r="I166" i="8"/>
  <c r="N166" i="8" s="1"/>
  <c r="H166" i="8"/>
  <c r="M166" i="8" s="1"/>
  <c r="G166" i="8"/>
  <c r="L166" i="8" s="1"/>
  <c r="F166" i="8"/>
  <c r="K166" i="8" s="1"/>
  <c r="G145" i="8"/>
  <c r="L145" i="8" s="1"/>
  <c r="J145" i="8"/>
  <c r="O145" i="8" s="1"/>
  <c r="I145" i="8"/>
  <c r="N145" i="8" s="1"/>
  <c r="H145" i="8"/>
  <c r="M145" i="8" s="1"/>
  <c r="F145" i="8"/>
  <c r="K145" i="8" s="1"/>
  <c r="I126" i="8"/>
  <c r="N126" i="8" s="1"/>
  <c r="H126" i="8"/>
  <c r="M126" i="8" s="1"/>
  <c r="F126" i="8"/>
  <c r="K126" i="8" s="1"/>
  <c r="J126" i="8"/>
  <c r="O126" i="8" s="1"/>
  <c r="G126" i="8"/>
  <c r="L126" i="8" s="1"/>
  <c r="J105" i="8"/>
  <c r="O105" i="8" s="1"/>
  <c r="I105" i="8"/>
  <c r="N105" i="8" s="1"/>
  <c r="H105" i="8"/>
  <c r="M105" i="8" s="1"/>
  <c r="G105" i="8"/>
  <c r="L105" i="8" s="1"/>
  <c r="F105" i="8"/>
  <c r="K105" i="8" s="1"/>
  <c r="H87" i="8"/>
  <c r="M87" i="8" s="1"/>
  <c r="J87" i="8"/>
  <c r="O87" i="8" s="1"/>
  <c r="I87" i="8"/>
  <c r="N87" i="8" s="1"/>
  <c r="G87" i="8"/>
  <c r="L87" i="8" s="1"/>
  <c r="F87" i="8"/>
  <c r="K87" i="8" s="1"/>
  <c r="J64" i="8"/>
  <c r="O64" i="8" s="1"/>
  <c r="I64" i="8"/>
  <c r="N64" i="8" s="1"/>
  <c r="H64" i="8"/>
  <c r="M64" i="8" s="1"/>
  <c r="G64" i="8"/>
  <c r="L64" i="8" s="1"/>
  <c r="F64" i="8"/>
  <c r="K64" i="8" s="1"/>
  <c r="J42" i="8"/>
  <c r="O42" i="8" s="1"/>
  <c r="I42" i="8"/>
  <c r="N42" i="8" s="1"/>
  <c r="F42" i="8"/>
  <c r="K42" i="8" s="1"/>
  <c r="H42" i="8"/>
  <c r="M42" i="8" s="1"/>
  <c r="G42" i="8"/>
  <c r="L42" i="8" s="1"/>
  <c r="J29" i="8"/>
  <c r="O29" i="8" s="1"/>
  <c r="I29" i="8"/>
  <c r="N29" i="8" s="1"/>
  <c r="H29" i="8"/>
  <c r="M29" i="8" s="1"/>
  <c r="G29" i="8"/>
  <c r="L29" i="8" s="1"/>
  <c r="F29" i="8"/>
  <c r="K29" i="8" s="1"/>
  <c r="J5" i="8"/>
  <c r="O5" i="8" s="1"/>
  <c r="I5" i="8"/>
  <c r="N5" i="8" s="1"/>
  <c r="H5" i="8"/>
  <c r="M5" i="8" s="1"/>
  <c r="G5" i="8"/>
  <c r="L5" i="8" s="1"/>
  <c r="F5" i="8"/>
  <c r="K5" i="8" s="1"/>
  <c r="G4025" i="8"/>
  <c r="L4025" i="8" s="1"/>
  <c r="F4025" i="8"/>
  <c r="K4025" i="8" s="1"/>
  <c r="I4025" i="8"/>
  <c r="N4025" i="8" s="1"/>
  <c r="H4025" i="8"/>
  <c r="M4025" i="8" s="1"/>
  <c r="J4025" i="8"/>
  <c r="O4025" i="8" s="1"/>
  <c r="G4005" i="8"/>
  <c r="L4005" i="8" s="1"/>
  <c r="F4005" i="8"/>
  <c r="K4005" i="8" s="1"/>
  <c r="I4005" i="8"/>
  <c r="N4005" i="8" s="1"/>
  <c r="H4005" i="8"/>
  <c r="M4005" i="8" s="1"/>
  <c r="J4005" i="8"/>
  <c r="O4005" i="8" s="1"/>
  <c r="H3985" i="8"/>
  <c r="M3985" i="8" s="1"/>
  <c r="F3985" i="8"/>
  <c r="K3985" i="8" s="1"/>
  <c r="G3985" i="8"/>
  <c r="L3985" i="8" s="1"/>
  <c r="J3985" i="8"/>
  <c r="O3985" i="8" s="1"/>
  <c r="I3985" i="8"/>
  <c r="N3985" i="8" s="1"/>
  <c r="I3966" i="8"/>
  <c r="N3966" i="8" s="1"/>
  <c r="H3966" i="8"/>
  <c r="M3966" i="8" s="1"/>
  <c r="G3966" i="8"/>
  <c r="L3966" i="8" s="1"/>
  <c r="F3966" i="8"/>
  <c r="K3966" i="8" s="1"/>
  <c r="J3966" i="8"/>
  <c r="O3966" i="8" s="1"/>
  <c r="J3946" i="8"/>
  <c r="O3946" i="8" s="1"/>
  <c r="I3946" i="8"/>
  <c r="N3946" i="8" s="1"/>
  <c r="H3946" i="8"/>
  <c r="M3946" i="8" s="1"/>
  <c r="F3946" i="8"/>
  <c r="K3946" i="8" s="1"/>
  <c r="G3946" i="8"/>
  <c r="L3946" i="8" s="1"/>
  <c r="H3926" i="8"/>
  <c r="M3926" i="8" s="1"/>
  <c r="F3926" i="8"/>
  <c r="K3926" i="8" s="1"/>
  <c r="J3926" i="8"/>
  <c r="O3926" i="8" s="1"/>
  <c r="I3926" i="8"/>
  <c r="N3926" i="8" s="1"/>
  <c r="G3926" i="8"/>
  <c r="L3926" i="8" s="1"/>
  <c r="H3905" i="8"/>
  <c r="M3905" i="8" s="1"/>
  <c r="F3905" i="8"/>
  <c r="K3905" i="8" s="1"/>
  <c r="I3905" i="8"/>
  <c r="N3905" i="8" s="1"/>
  <c r="G3905" i="8"/>
  <c r="L3905" i="8" s="1"/>
  <c r="J3905" i="8"/>
  <c r="O3905" i="8" s="1"/>
  <c r="H3885" i="8"/>
  <c r="M3885" i="8" s="1"/>
  <c r="G3885" i="8"/>
  <c r="L3885" i="8" s="1"/>
  <c r="F3885" i="8"/>
  <c r="K3885" i="8" s="1"/>
  <c r="I3885" i="8"/>
  <c r="N3885" i="8" s="1"/>
  <c r="J3885" i="8"/>
  <c r="O3885" i="8" s="1"/>
  <c r="J3865" i="8"/>
  <c r="O3865" i="8" s="1"/>
  <c r="I3865" i="8"/>
  <c r="N3865" i="8" s="1"/>
  <c r="H3865" i="8"/>
  <c r="M3865" i="8" s="1"/>
  <c r="G3865" i="8"/>
  <c r="L3865" i="8" s="1"/>
  <c r="F3865" i="8"/>
  <c r="K3865" i="8" s="1"/>
  <c r="H3846" i="8"/>
  <c r="M3846" i="8" s="1"/>
  <c r="J3846" i="8"/>
  <c r="O3846" i="8" s="1"/>
  <c r="I3846" i="8"/>
  <c r="N3846" i="8" s="1"/>
  <c r="G3846" i="8"/>
  <c r="L3846" i="8" s="1"/>
  <c r="F3846" i="8"/>
  <c r="K3846" i="8" s="1"/>
  <c r="J3826" i="8"/>
  <c r="O3826" i="8" s="1"/>
  <c r="I3826" i="8"/>
  <c r="N3826" i="8" s="1"/>
  <c r="H3826" i="8"/>
  <c r="M3826" i="8" s="1"/>
  <c r="G3826" i="8"/>
  <c r="L3826" i="8" s="1"/>
  <c r="F3826" i="8"/>
  <c r="K3826" i="8" s="1"/>
  <c r="G3806" i="8"/>
  <c r="L3806" i="8" s="1"/>
  <c r="I3806" i="8"/>
  <c r="N3806" i="8" s="1"/>
  <c r="H3806" i="8"/>
  <c r="M3806" i="8" s="1"/>
  <c r="F3806" i="8"/>
  <c r="K3806" i="8" s="1"/>
  <c r="J3806" i="8"/>
  <c r="O3806" i="8" s="1"/>
  <c r="H3785" i="8"/>
  <c r="M3785" i="8" s="1"/>
  <c r="I3785" i="8"/>
  <c r="N3785" i="8" s="1"/>
  <c r="G3785" i="8"/>
  <c r="L3785" i="8" s="1"/>
  <c r="F3785" i="8"/>
  <c r="K3785" i="8" s="1"/>
  <c r="J3785" i="8"/>
  <c r="O3785" i="8" s="1"/>
  <c r="J3765" i="8"/>
  <c r="O3765" i="8" s="1"/>
  <c r="F3765" i="8"/>
  <c r="K3765" i="8" s="1"/>
  <c r="H3765" i="8"/>
  <c r="M3765" i="8" s="1"/>
  <c r="I3765" i="8"/>
  <c r="N3765" i="8" s="1"/>
  <c r="G3765" i="8"/>
  <c r="L3765" i="8" s="1"/>
  <c r="J3745" i="8"/>
  <c r="O3745" i="8" s="1"/>
  <c r="F3745" i="8"/>
  <c r="K3745" i="8" s="1"/>
  <c r="I3745" i="8"/>
  <c r="N3745" i="8" s="1"/>
  <c r="H3745" i="8"/>
  <c r="M3745" i="8" s="1"/>
  <c r="G3745" i="8"/>
  <c r="L3745" i="8" s="1"/>
  <c r="J3723" i="8"/>
  <c r="O3723" i="8" s="1"/>
  <c r="I3723" i="8"/>
  <c r="N3723" i="8" s="1"/>
  <c r="H3723" i="8"/>
  <c r="M3723" i="8" s="1"/>
  <c r="G3723" i="8"/>
  <c r="L3723" i="8" s="1"/>
  <c r="F3723" i="8"/>
  <c r="K3723" i="8" s="1"/>
  <c r="J3703" i="8"/>
  <c r="O3703" i="8" s="1"/>
  <c r="I3703" i="8"/>
  <c r="N3703" i="8" s="1"/>
  <c r="H3703" i="8"/>
  <c r="M3703" i="8" s="1"/>
  <c r="G3703" i="8"/>
  <c r="L3703" i="8" s="1"/>
  <c r="F3703" i="8"/>
  <c r="K3703" i="8" s="1"/>
  <c r="J3685" i="8"/>
  <c r="O3685" i="8" s="1"/>
  <c r="F3685" i="8"/>
  <c r="K3685" i="8" s="1"/>
  <c r="I3685" i="8"/>
  <c r="N3685" i="8" s="1"/>
  <c r="H3685" i="8"/>
  <c r="M3685" i="8" s="1"/>
  <c r="G3685" i="8"/>
  <c r="L3685" i="8" s="1"/>
  <c r="J3664" i="8"/>
  <c r="O3664" i="8" s="1"/>
  <c r="I3664" i="8"/>
  <c r="N3664" i="8" s="1"/>
  <c r="H3664" i="8"/>
  <c r="M3664" i="8" s="1"/>
  <c r="G3664" i="8"/>
  <c r="L3664" i="8" s="1"/>
  <c r="F3664" i="8"/>
  <c r="K3664" i="8" s="1"/>
  <c r="J3643" i="8"/>
  <c r="O3643" i="8" s="1"/>
  <c r="I3643" i="8"/>
  <c r="N3643" i="8" s="1"/>
  <c r="H3643" i="8"/>
  <c r="M3643" i="8" s="1"/>
  <c r="G3643" i="8"/>
  <c r="L3643" i="8" s="1"/>
  <c r="F3643" i="8"/>
  <c r="K3643" i="8" s="1"/>
  <c r="J3625" i="8"/>
  <c r="O3625" i="8" s="1"/>
  <c r="F3625" i="8"/>
  <c r="K3625" i="8" s="1"/>
  <c r="I3625" i="8"/>
  <c r="N3625" i="8" s="1"/>
  <c r="H3625" i="8"/>
  <c r="M3625" i="8" s="1"/>
  <c r="G3625" i="8"/>
  <c r="L3625" i="8" s="1"/>
  <c r="J3604" i="8"/>
  <c r="O3604" i="8" s="1"/>
  <c r="I3604" i="8"/>
  <c r="N3604" i="8" s="1"/>
  <c r="H3604" i="8"/>
  <c r="M3604" i="8" s="1"/>
  <c r="G3604" i="8"/>
  <c r="L3604" i="8" s="1"/>
  <c r="F3604" i="8"/>
  <c r="K3604" i="8" s="1"/>
  <c r="J3583" i="8"/>
  <c r="O3583" i="8" s="1"/>
  <c r="I3583" i="8"/>
  <c r="N3583" i="8" s="1"/>
  <c r="H3583" i="8"/>
  <c r="M3583" i="8" s="1"/>
  <c r="G3583" i="8"/>
  <c r="L3583" i="8" s="1"/>
  <c r="F3583" i="8"/>
  <c r="K3583" i="8" s="1"/>
  <c r="J3565" i="8"/>
  <c r="O3565" i="8" s="1"/>
  <c r="F3565" i="8"/>
  <c r="K3565" i="8" s="1"/>
  <c r="I3565" i="8"/>
  <c r="N3565" i="8" s="1"/>
  <c r="H3565" i="8"/>
  <c r="M3565" i="8" s="1"/>
  <c r="G3565" i="8"/>
  <c r="L3565" i="8" s="1"/>
  <c r="J3543" i="8"/>
  <c r="O3543" i="8" s="1"/>
  <c r="I3543" i="8"/>
  <c r="N3543" i="8" s="1"/>
  <c r="H3543" i="8"/>
  <c r="M3543" i="8" s="1"/>
  <c r="G3543" i="8"/>
  <c r="L3543" i="8" s="1"/>
  <c r="F3543" i="8"/>
  <c r="K3543" i="8" s="1"/>
  <c r="J3525" i="8"/>
  <c r="O3525" i="8" s="1"/>
  <c r="F3525" i="8"/>
  <c r="K3525" i="8" s="1"/>
  <c r="H3525" i="8"/>
  <c r="M3525" i="8" s="1"/>
  <c r="I3525" i="8"/>
  <c r="N3525" i="8" s="1"/>
  <c r="G3525" i="8"/>
  <c r="L3525" i="8" s="1"/>
  <c r="J3505" i="8"/>
  <c r="O3505" i="8" s="1"/>
  <c r="F3505" i="8"/>
  <c r="K3505" i="8" s="1"/>
  <c r="I3505" i="8"/>
  <c r="N3505" i="8" s="1"/>
  <c r="H3505" i="8"/>
  <c r="M3505" i="8" s="1"/>
  <c r="G3505" i="8"/>
  <c r="L3505" i="8" s="1"/>
  <c r="J3483" i="8"/>
  <c r="O3483" i="8" s="1"/>
  <c r="I3483" i="8"/>
  <c r="N3483" i="8" s="1"/>
  <c r="H3483" i="8"/>
  <c r="M3483" i="8" s="1"/>
  <c r="G3483" i="8"/>
  <c r="L3483" i="8" s="1"/>
  <c r="F3483" i="8"/>
  <c r="K3483" i="8" s="1"/>
  <c r="J3465" i="8"/>
  <c r="O3465" i="8" s="1"/>
  <c r="F3465" i="8"/>
  <c r="K3465" i="8" s="1"/>
  <c r="I3465" i="8"/>
  <c r="N3465" i="8" s="1"/>
  <c r="H3465" i="8"/>
  <c r="M3465" i="8" s="1"/>
  <c r="G3465" i="8"/>
  <c r="L3465" i="8" s="1"/>
  <c r="J3443" i="8"/>
  <c r="O3443" i="8" s="1"/>
  <c r="I3443" i="8"/>
  <c r="N3443" i="8" s="1"/>
  <c r="H3443" i="8"/>
  <c r="M3443" i="8" s="1"/>
  <c r="G3443" i="8"/>
  <c r="L3443" i="8" s="1"/>
  <c r="F3443" i="8"/>
  <c r="K3443" i="8" s="1"/>
  <c r="J3423" i="8"/>
  <c r="O3423" i="8" s="1"/>
  <c r="I3423" i="8"/>
  <c r="N3423" i="8" s="1"/>
  <c r="H3423" i="8"/>
  <c r="M3423" i="8" s="1"/>
  <c r="G3423" i="8"/>
  <c r="L3423" i="8" s="1"/>
  <c r="F3423" i="8"/>
  <c r="K3423" i="8" s="1"/>
  <c r="J3404" i="8"/>
  <c r="O3404" i="8" s="1"/>
  <c r="I3404" i="8"/>
  <c r="N3404" i="8" s="1"/>
  <c r="H3404" i="8"/>
  <c r="M3404" i="8" s="1"/>
  <c r="G3404" i="8"/>
  <c r="L3404" i="8" s="1"/>
  <c r="F3404" i="8"/>
  <c r="K3404" i="8" s="1"/>
  <c r="J3385" i="8"/>
  <c r="O3385" i="8" s="1"/>
  <c r="F3385" i="8"/>
  <c r="K3385" i="8" s="1"/>
  <c r="I3385" i="8"/>
  <c r="N3385" i="8" s="1"/>
  <c r="H3385" i="8"/>
  <c r="M3385" i="8" s="1"/>
  <c r="G3385" i="8"/>
  <c r="L3385" i="8" s="1"/>
  <c r="J3363" i="8"/>
  <c r="O3363" i="8" s="1"/>
  <c r="I3363" i="8"/>
  <c r="N3363" i="8" s="1"/>
  <c r="F3363" i="8"/>
  <c r="K3363" i="8" s="1"/>
  <c r="H3363" i="8"/>
  <c r="M3363" i="8" s="1"/>
  <c r="G3363" i="8"/>
  <c r="L3363" i="8" s="1"/>
  <c r="G3344" i="8"/>
  <c r="L3344" i="8" s="1"/>
  <c r="J3344" i="8"/>
  <c r="O3344" i="8" s="1"/>
  <c r="I3344" i="8"/>
  <c r="N3344" i="8" s="1"/>
  <c r="H3344" i="8"/>
  <c r="M3344" i="8" s="1"/>
  <c r="F3344" i="8"/>
  <c r="K3344" i="8" s="1"/>
  <c r="J3325" i="8"/>
  <c r="O3325" i="8" s="1"/>
  <c r="F3325" i="8"/>
  <c r="K3325" i="8" s="1"/>
  <c r="I3325" i="8"/>
  <c r="N3325" i="8" s="1"/>
  <c r="H3325" i="8"/>
  <c r="M3325" i="8" s="1"/>
  <c r="G3325" i="8"/>
  <c r="L3325" i="8" s="1"/>
  <c r="J3303" i="8"/>
  <c r="O3303" i="8" s="1"/>
  <c r="I3303" i="8"/>
  <c r="N3303" i="8" s="1"/>
  <c r="H3303" i="8"/>
  <c r="M3303" i="8" s="1"/>
  <c r="G3303" i="8"/>
  <c r="L3303" i="8" s="1"/>
  <c r="F3303" i="8"/>
  <c r="K3303" i="8" s="1"/>
  <c r="J3285" i="8"/>
  <c r="O3285" i="8" s="1"/>
  <c r="F3285" i="8"/>
  <c r="K3285" i="8" s="1"/>
  <c r="I3285" i="8"/>
  <c r="N3285" i="8" s="1"/>
  <c r="H3285" i="8"/>
  <c r="M3285" i="8" s="1"/>
  <c r="G3285" i="8"/>
  <c r="L3285" i="8" s="1"/>
  <c r="I3266" i="8"/>
  <c r="N3266" i="8" s="1"/>
  <c r="H3266" i="8"/>
  <c r="M3266" i="8" s="1"/>
  <c r="G3266" i="8"/>
  <c r="L3266" i="8" s="1"/>
  <c r="F3266" i="8"/>
  <c r="K3266" i="8" s="1"/>
  <c r="J3266" i="8"/>
  <c r="O3266" i="8" s="1"/>
  <c r="J3247" i="8"/>
  <c r="O3247" i="8" s="1"/>
  <c r="F3247" i="8"/>
  <c r="K3247" i="8" s="1"/>
  <c r="G3247" i="8"/>
  <c r="L3247" i="8" s="1"/>
  <c r="I3247" i="8"/>
  <c r="N3247" i="8" s="1"/>
  <c r="H3247" i="8"/>
  <c r="M3247" i="8" s="1"/>
  <c r="J3226" i="8"/>
  <c r="O3226" i="8" s="1"/>
  <c r="I3226" i="8"/>
  <c r="N3226" i="8" s="1"/>
  <c r="F3226" i="8"/>
  <c r="K3226" i="8" s="1"/>
  <c r="H3226" i="8"/>
  <c r="M3226" i="8" s="1"/>
  <c r="G3226" i="8"/>
  <c r="L3226" i="8" s="1"/>
  <c r="G3203" i="8"/>
  <c r="L3203" i="8" s="1"/>
  <c r="F3203" i="8"/>
  <c r="K3203" i="8" s="1"/>
  <c r="J3203" i="8"/>
  <c r="O3203" i="8" s="1"/>
  <c r="I3203" i="8"/>
  <c r="N3203" i="8" s="1"/>
  <c r="H3203" i="8"/>
  <c r="M3203" i="8" s="1"/>
  <c r="I3187" i="8"/>
  <c r="N3187" i="8" s="1"/>
  <c r="H3187" i="8"/>
  <c r="M3187" i="8" s="1"/>
  <c r="G3187" i="8"/>
  <c r="L3187" i="8" s="1"/>
  <c r="F3187" i="8"/>
  <c r="K3187" i="8" s="1"/>
  <c r="J3187" i="8"/>
  <c r="O3187" i="8" s="1"/>
  <c r="J3163" i="8"/>
  <c r="O3163" i="8" s="1"/>
  <c r="I3163" i="8"/>
  <c r="N3163" i="8" s="1"/>
  <c r="H3163" i="8"/>
  <c r="M3163" i="8" s="1"/>
  <c r="G3163" i="8"/>
  <c r="L3163" i="8" s="1"/>
  <c r="F3163" i="8"/>
  <c r="K3163" i="8" s="1"/>
  <c r="J3147" i="8"/>
  <c r="O3147" i="8" s="1"/>
  <c r="I3147" i="8"/>
  <c r="N3147" i="8" s="1"/>
  <c r="H3147" i="8"/>
  <c r="M3147" i="8" s="1"/>
  <c r="G3147" i="8"/>
  <c r="L3147" i="8" s="1"/>
  <c r="F3147" i="8"/>
  <c r="K3147" i="8" s="1"/>
  <c r="I3123" i="8"/>
  <c r="N3123" i="8" s="1"/>
  <c r="J3123" i="8"/>
  <c r="O3123" i="8" s="1"/>
  <c r="H3123" i="8"/>
  <c r="M3123" i="8" s="1"/>
  <c r="G3123" i="8"/>
  <c r="L3123" i="8" s="1"/>
  <c r="F3123" i="8"/>
  <c r="K3123" i="8" s="1"/>
  <c r="J3108" i="8"/>
  <c r="O3108" i="8" s="1"/>
  <c r="H3108" i="8"/>
  <c r="M3108" i="8" s="1"/>
  <c r="I3108" i="8"/>
  <c r="N3108" i="8" s="1"/>
  <c r="G3108" i="8"/>
  <c r="L3108" i="8" s="1"/>
  <c r="F3108" i="8"/>
  <c r="K3108" i="8" s="1"/>
  <c r="J3085" i="8"/>
  <c r="O3085" i="8" s="1"/>
  <c r="I3085" i="8"/>
  <c r="N3085" i="8" s="1"/>
  <c r="H3085" i="8"/>
  <c r="M3085" i="8" s="1"/>
  <c r="G3085" i="8"/>
  <c r="L3085" i="8" s="1"/>
  <c r="F3085" i="8"/>
  <c r="K3085" i="8" s="1"/>
  <c r="J3065" i="8"/>
  <c r="O3065" i="8" s="1"/>
  <c r="F3065" i="8"/>
  <c r="K3065" i="8" s="1"/>
  <c r="I3065" i="8"/>
  <c r="N3065" i="8" s="1"/>
  <c r="H3065" i="8"/>
  <c r="M3065" i="8" s="1"/>
  <c r="G3065" i="8"/>
  <c r="L3065" i="8" s="1"/>
  <c r="J3045" i="8"/>
  <c r="O3045" i="8" s="1"/>
  <c r="I3045" i="8"/>
  <c r="N3045" i="8" s="1"/>
  <c r="H3045" i="8"/>
  <c r="M3045" i="8" s="1"/>
  <c r="G3045" i="8"/>
  <c r="L3045" i="8" s="1"/>
  <c r="F3045" i="8"/>
  <c r="K3045" i="8" s="1"/>
  <c r="J3026" i="8"/>
  <c r="O3026" i="8" s="1"/>
  <c r="I3026" i="8"/>
  <c r="N3026" i="8" s="1"/>
  <c r="G3026" i="8"/>
  <c r="L3026" i="8" s="1"/>
  <c r="F3026" i="8"/>
  <c r="K3026" i="8" s="1"/>
  <c r="H3026" i="8"/>
  <c r="M3026" i="8" s="1"/>
  <c r="J3005" i="8"/>
  <c r="O3005" i="8" s="1"/>
  <c r="H3005" i="8"/>
  <c r="M3005" i="8" s="1"/>
  <c r="G3005" i="8"/>
  <c r="L3005" i="8" s="1"/>
  <c r="F3005" i="8"/>
  <c r="K3005" i="8" s="1"/>
  <c r="I3005" i="8"/>
  <c r="N3005" i="8" s="1"/>
  <c r="G2984" i="8"/>
  <c r="L2984" i="8" s="1"/>
  <c r="H2984" i="8"/>
  <c r="M2984" i="8" s="1"/>
  <c r="J2984" i="8"/>
  <c r="O2984" i="8" s="1"/>
  <c r="F2984" i="8"/>
  <c r="K2984" i="8" s="1"/>
  <c r="I2984" i="8"/>
  <c r="N2984" i="8" s="1"/>
  <c r="F2967" i="8"/>
  <c r="K2967" i="8" s="1"/>
  <c r="H2967" i="8"/>
  <c r="M2967" i="8" s="1"/>
  <c r="I2967" i="8"/>
  <c r="N2967" i="8" s="1"/>
  <c r="G2967" i="8"/>
  <c r="L2967" i="8" s="1"/>
  <c r="J2967" i="8"/>
  <c r="O2967" i="8" s="1"/>
  <c r="F2947" i="8"/>
  <c r="K2947" i="8" s="1"/>
  <c r="J2947" i="8"/>
  <c r="O2947" i="8" s="1"/>
  <c r="I2947" i="8"/>
  <c r="N2947" i="8" s="1"/>
  <c r="G2947" i="8"/>
  <c r="L2947" i="8" s="1"/>
  <c r="H2947" i="8"/>
  <c r="M2947" i="8" s="1"/>
  <c r="J2925" i="8"/>
  <c r="O2925" i="8" s="1"/>
  <c r="I2925" i="8"/>
  <c r="N2925" i="8" s="1"/>
  <c r="H2925" i="8"/>
  <c r="M2925" i="8" s="1"/>
  <c r="G2925" i="8"/>
  <c r="L2925" i="8" s="1"/>
  <c r="F2925" i="8"/>
  <c r="K2925" i="8" s="1"/>
  <c r="I2906" i="8"/>
  <c r="N2906" i="8" s="1"/>
  <c r="J2906" i="8"/>
  <c r="O2906" i="8" s="1"/>
  <c r="H2906" i="8"/>
  <c r="M2906" i="8" s="1"/>
  <c r="F2906" i="8"/>
  <c r="K2906" i="8" s="1"/>
  <c r="G2906" i="8"/>
  <c r="L2906" i="8" s="1"/>
  <c r="J2883" i="8"/>
  <c r="O2883" i="8" s="1"/>
  <c r="I2883" i="8"/>
  <c r="N2883" i="8" s="1"/>
  <c r="H2883" i="8"/>
  <c r="M2883" i="8" s="1"/>
  <c r="G2883" i="8"/>
  <c r="L2883" i="8" s="1"/>
  <c r="F2883" i="8"/>
  <c r="K2883" i="8" s="1"/>
  <c r="J2863" i="8"/>
  <c r="O2863" i="8" s="1"/>
  <c r="I2863" i="8"/>
  <c r="N2863" i="8" s="1"/>
  <c r="H2863" i="8"/>
  <c r="M2863" i="8" s="1"/>
  <c r="F2863" i="8"/>
  <c r="K2863" i="8" s="1"/>
  <c r="G2863" i="8"/>
  <c r="L2863" i="8" s="1"/>
  <c r="J2846" i="8"/>
  <c r="O2846" i="8" s="1"/>
  <c r="I2846" i="8"/>
  <c r="N2846" i="8" s="1"/>
  <c r="H2846" i="8"/>
  <c r="M2846" i="8" s="1"/>
  <c r="G2846" i="8"/>
  <c r="L2846" i="8" s="1"/>
  <c r="F2846" i="8"/>
  <c r="K2846" i="8" s="1"/>
  <c r="J2825" i="8"/>
  <c r="O2825" i="8" s="1"/>
  <c r="I2825" i="8"/>
  <c r="N2825" i="8" s="1"/>
  <c r="H2825" i="8"/>
  <c r="M2825" i="8" s="1"/>
  <c r="G2825" i="8"/>
  <c r="L2825" i="8" s="1"/>
  <c r="F2825" i="8"/>
  <c r="K2825" i="8" s="1"/>
  <c r="G2804" i="8"/>
  <c r="L2804" i="8" s="1"/>
  <c r="H2804" i="8"/>
  <c r="M2804" i="8" s="1"/>
  <c r="I2804" i="8"/>
  <c r="N2804" i="8" s="1"/>
  <c r="F2804" i="8"/>
  <c r="K2804" i="8" s="1"/>
  <c r="J2804" i="8"/>
  <c r="O2804" i="8" s="1"/>
  <c r="J2782" i="8"/>
  <c r="O2782" i="8" s="1"/>
  <c r="I2782" i="8"/>
  <c r="N2782" i="8" s="1"/>
  <c r="H2782" i="8"/>
  <c r="M2782" i="8" s="1"/>
  <c r="G2782" i="8"/>
  <c r="L2782" i="8" s="1"/>
  <c r="F2782" i="8"/>
  <c r="K2782" i="8" s="1"/>
  <c r="I2768" i="8"/>
  <c r="N2768" i="8" s="1"/>
  <c r="H2768" i="8"/>
  <c r="M2768" i="8" s="1"/>
  <c r="G2768" i="8"/>
  <c r="L2768" i="8" s="1"/>
  <c r="F2768" i="8"/>
  <c r="K2768" i="8" s="1"/>
  <c r="J2768" i="8"/>
  <c r="O2768" i="8" s="1"/>
  <c r="J2746" i="8"/>
  <c r="O2746" i="8" s="1"/>
  <c r="I2746" i="8"/>
  <c r="N2746" i="8" s="1"/>
  <c r="H2746" i="8"/>
  <c r="M2746" i="8" s="1"/>
  <c r="G2746" i="8"/>
  <c r="L2746" i="8" s="1"/>
  <c r="F2746" i="8"/>
  <c r="K2746" i="8" s="1"/>
  <c r="F2727" i="8"/>
  <c r="K2727" i="8" s="1"/>
  <c r="J2727" i="8"/>
  <c r="O2727" i="8" s="1"/>
  <c r="I2727" i="8"/>
  <c r="N2727" i="8" s="1"/>
  <c r="H2727" i="8"/>
  <c r="M2727" i="8" s="1"/>
  <c r="G2727" i="8"/>
  <c r="L2727" i="8" s="1"/>
  <c r="J2705" i="8"/>
  <c r="O2705" i="8" s="1"/>
  <c r="H2705" i="8"/>
  <c r="M2705" i="8" s="1"/>
  <c r="G2705" i="8"/>
  <c r="L2705" i="8" s="1"/>
  <c r="F2705" i="8"/>
  <c r="K2705" i="8" s="1"/>
  <c r="I2705" i="8"/>
  <c r="N2705" i="8" s="1"/>
  <c r="J2683" i="8"/>
  <c r="O2683" i="8" s="1"/>
  <c r="I2683" i="8"/>
  <c r="N2683" i="8" s="1"/>
  <c r="H2683" i="8"/>
  <c r="M2683" i="8" s="1"/>
  <c r="G2683" i="8"/>
  <c r="L2683" i="8" s="1"/>
  <c r="F2683" i="8"/>
  <c r="K2683" i="8" s="1"/>
  <c r="J2663" i="8"/>
  <c r="O2663" i="8" s="1"/>
  <c r="I2663" i="8"/>
  <c r="N2663" i="8" s="1"/>
  <c r="H2663" i="8"/>
  <c r="M2663" i="8" s="1"/>
  <c r="G2663" i="8"/>
  <c r="L2663" i="8" s="1"/>
  <c r="F2663" i="8"/>
  <c r="K2663" i="8" s="1"/>
  <c r="J2643" i="8"/>
  <c r="O2643" i="8" s="1"/>
  <c r="I2643" i="8"/>
  <c r="N2643" i="8" s="1"/>
  <c r="H2643" i="8"/>
  <c r="M2643" i="8" s="1"/>
  <c r="G2643" i="8"/>
  <c r="L2643" i="8" s="1"/>
  <c r="F2643" i="8"/>
  <c r="K2643" i="8" s="1"/>
  <c r="G2624" i="8"/>
  <c r="L2624" i="8" s="1"/>
  <c r="J2624" i="8"/>
  <c r="O2624" i="8" s="1"/>
  <c r="I2624" i="8"/>
  <c r="N2624" i="8" s="1"/>
  <c r="H2624" i="8"/>
  <c r="M2624" i="8" s="1"/>
  <c r="F2624" i="8"/>
  <c r="K2624" i="8" s="1"/>
  <c r="I2606" i="8"/>
  <c r="N2606" i="8" s="1"/>
  <c r="J2606" i="8"/>
  <c r="O2606" i="8" s="1"/>
  <c r="H2606" i="8"/>
  <c r="M2606" i="8" s="1"/>
  <c r="G2606" i="8"/>
  <c r="L2606" i="8" s="1"/>
  <c r="F2606" i="8"/>
  <c r="K2606" i="8" s="1"/>
  <c r="J2582" i="8"/>
  <c r="O2582" i="8" s="1"/>
  <c r="I2582" i="8"/>
  <c r="N2582" i="8" s="1"/>
  <c r="H2582" i="8"/>
  <c r="M2582" i="8" s="1"/>
  <c r="G2582" i="8"/>
  <c r="L2582" i="8" s="1"/>
  <c r="F2582" i="8"/>
  <c r="K2582" i="8" s="1"/>
  <c r="G2566" i="8"/>
  <c r="L2566" i="8" s="1"/>
  <c r="F2566" i="8"/>
  <c r="K2566" i="8" s="1"/>
  <c r="I2566" i="8"/>
  <c r="N2566" i="8" s="1"/>
  <c r="J2566" i="8"/>
  <c r="O2566" i="8" s="1"/>
  <c r="H2566" i="8"/>
  <c r="M2566" i="8" s="1"/>
  <c r="J2543" i="8"/>
  <c r="O2543" i="8" s="1"/>
  <c r="I2543" i="8"/>
  <c r="N2543" i="8" s="1"/>
  <c r="H2543" i="8"/>
  <c r="M2543" i="8" s="1"/>
  <c r="G2543" i="8"/>
  <c r="L2543" i="8" s="1"/>
  <c r="F2543" i="8"/>
  <c r="K2543" i="8" s="1"/>
  <c r="J2525" i="8"/>
  <c r="O2525" i="8" s="1"/>
  <c r="H2525" i="8"/>
  <c r="M2525" i="8" s="1"/>
  <c r="G2525" i="8"/>
  <c r="L2525" i="8" s="1"/>
  <c r="F2525" i="8"/>
  <c r="K2525" i="8" s="1"/>
  <c r="I2525" i="8"/>
  <c r="N2525" i="8" s="1"/>
  <c r="J2505" i="8"/>
  <c r="O2505" i="8" s="1"/>
  <c r="H2505" i="8"/>
  <c r="M2505" i="8" s="1"/>
  <c r="G2505" i="8"/>
  <c r="L2505" i="8" s="1"/>
  <c r="F2505" i="8"/>
  <c r="K2505" i="8" s="1"/>
  <c r="I2505" i="8"/>
  <c r="N2505" i="8" s="1"/>
  <c r="J2483" i="8"/>
  <c r="O2483" i="8" s="1"/>
  <c r="I2483" i="8"/>
  <c r="N2483" i="8" s="1"/>
  <c r="H2483" i="8"/>
  <c r="M2483" i="8" s="1"/>
  <c r="G2483" i="8"/>
  <c r="L2483" i="8" s="1"/>
  <c r="F2483" i="8"/>
  <c r="K2483" i="8" s="1"/>
  <c r="J2462" i="8"/>
  <c r="O2462" i="8" s="1"/>
  <c r="I2462" i="8"/>
  <c r="N2462" i="8" s="1"/>
  <c r="H2462" i="8"/>
  <c r="M2462" i="8" s="1"/>
  <c r="G2462" i="8"/>
  <c r="L2462" i="8" s="1"/>
  <c r="F2462" i="8"/>
  <c r="K2462" i="8" s="1"/>
  <c r="G2444" i="8"/>
  <c r="L2444" i="8" s="1"/>
  <c r="J2444" i="8"/>
  <c r="O2444" i="8" s="1"/>
  <c r="I2444" i="8"/>
  <c r="N2444" i="8" s="1"/>
  <c r="H2444" i="8"/>
  <c r="M2444" i="8" s="1"/>
  <c r="F2444" i="8"/>
  <c r="K2444" i="8" s="1"/>
  <c r="J2425" i="8"/>
  <c r="O2425" i="8" s="1"/>
  <c r="H2425" i="8"/>
  <c r="M2425" i="8" s="1"/>
  <c r="G2425" i="8"/>
  <c r="L2425" i="8" s="1"/>
  <c r="F2425" i="8"/>
  <c r="K2425" i="8" s="1"/>
  <c r="I2425" i="8"/>
  <c r="N2425" i="8" s="1"/>
  <c r="J2405" i="8"/>
  <c r="O2405" i="8" s="1"/>
  <c r="H2405" i="8"/>
  <c r="M2405" i="8" s="1"/>
  <c r="G2405" i="8"/>
  <c r="L2405" i="8" s="1"/>
  <c r="F2405" i="8"/>
  <c r="K2405" i="8" s="1"/>
  <c r="I2405" i="8"/>
  <c r="N2405" i="8" s="1"/>
  <c r="G2384" i="8"/>
  <c r="L2384" i="8" s="1"/>
  <c r="J2384" i="8"/>
  <c r="O2384" i="8" s="1"/>
  <c r="I2384" i="8"/>
  <c r="N2384" i="8" s="1"/>
  <c r="H2384" i="8"/>
  <c r="M2384" i="8" s="1"/>
  <c r="F2384" i="8"/>
  <c r="K2384" i="8" s="1"/>
  <c r="G2364" i="8"/>
  <c r="L2364" i="8" s="1"/>
  <c r="J2364" i="8"/>
  <c r="O2364" i="8" s="1"/>
  <c r="I2364" i="8"/>
  <c r="N2364" i="8" s="1"/>
  <c r="H2364" i="8"/>
  <c r="M2364" i="8" s="1"/>
  <c r="F2364" i="8"/>
  <c r="K2364" i="8" s="1"/>
  <c r="G2344" i="8"/>
  <c r="L2344" i="8" s="1"/>
  <c r="J2344" i="8"/>
  <c r="O2344" i="8" s="1"/>
  <c r="I2344" i="8"/>
  <c r="N2344" i="8" s="1"/>
  <c r="H2344" i="8"/>
  <c r="M2344" i="8" s="1"/>
  <c r="F2344" i="8"/>
  <c r="K2344" i="8" s="1"/>
  <c r="F2327" i="8"/>
  <c r="K2327" i="8" s="1"/>
  <c r="J2327" i="8"/>
  <c r="O2327" i="8" s="1"/>
  <c r="I2327" i="8"/>
  <c r="N2327" i="8" s="1"/>
  <c r="H2327" i="8"/>
  <c r="M2327" i="8" s="1"/>
  <c r="G2327" i="8"/>
  <c r="L2327" i="8" s="1"/>
  <c r="G2306" i="8"/>
  <c r="L2306" i="8" s="1"/>
  <c r="F2306" i="8"/>
  <c r="K2306" i="8" s="1"/>
  <c r="J2306" i="8"/>
  <c r="O2306" i="8" s="1"/>
  <c r="I2306" i="8"/>
  <c r="N2306" i="8" s="1"/>
  <c r="H2306" i="8"/>
  <c r="M2306" i="8" s="1"/>
  <c r="J2285" i="8"/>
  <c r="O2285" i="8" s="1"/>
  <c r="I2285" i="8"/>
  <c r="N2285" i="8" s="1"/>
  <c r="H2285" i="8"/>
  <c r="M2285" i="8" s="1"/>
  <c r="G2285" i="8"/>
  <c r="L2285" i="8" s="1"/>
  <c r="F2285" i="8"/>
  <c r="K2285" i="8" s="1"/>
  <c r="H2263" i="8"/>
  <c r="M2263" i="8" s="1"/>
  <c r="G2263" i="8"/>
  <c r="L2263" i="8" s="1"/>
  <c r="F2263" i="8"/>
  <c r="K2263" i="8" s="1"/>
  <c r="J2263" i="8"/>
  <c r="O2263" i="8" s="1"/>
  <c r="I2263" i="8"/>
  <c r="N2263" i="8" s="1"/>
  <c r="J2247" i="8"/>
  <c r="O2247" i="8" s="1"/>
  <c r="H2247" i="8"/>
  <c r="M2247" i="8" s="1"/>
  <c r="G2247" i="8"/>
  <c r="L2247" i="8" s="1"/>
  <c r="F2247" i="8"/>
  <c r="K2247" i="8" s="1"/>
  <c r="I2247" i="8"/>
  <c r="N2247" i="8" s="1"/>
  <c r="J2228" i="8"/>
  <c r="O2228" i="8" s="1"/>
  <c r="I2228" i="8"/>
  <c r="N2228" i="8" s="1"/>
  <c r="H2228" i="8"/>
  <c r="M2228" i="8" s="1"/>
  <c r="G2228" i="8"/>
  <c r="L2228" i="8" s="1"/>
  <c r="F2228" i="8"/>
  <c r="K2228" i="8" s="1"/>
  <c r="H2203" i="8"/>
  <c r="M2203" i="8" s="1"/>
  <c r="G2203" i="8"/>
  <c r="L2203" i="8" s="1"/>
  <c r="F2203" i="8"/>
  <c r="K2203" i="8" s="1"/>
  <c r="J2203" i="8"/>
  <c r="O2203" i="8" s="1"/>
  <c r="I2203" i="8"/>
  <c r="N2203" i="8" s="1"/>
  <c r="G2186" i="8"/>
  <c r="L2186" i="8" s="1"/>
  <c r="J2186" i="8"/>
  <c r="O2186" i="8" s="1"/>
  <c r="I2186" i="8"/>
  <c r="N2186" i="8" s="1"/>
  <c r="H2186" i="8"/>
  <c r="M2186" i="8" s="1"/>
  <c r="F2186" i="8"/>
  <c r="K2186" i="8" s="1"/>
  <c r="J2164" i="8"/>
  <c r="O2164" i="8" s="1"/>
  <c r="I2164" i="8"/>
  <c r="N2164" i="8" s="1"/>
  <c r="H2164" i="8"/>
  <c r="M2164" i="8" s="1"/>
  <c r="G2164" i="8"/>
  <c r="L2164" i="8" s="1"/>
  <c r="F2164" i="8"/>
  <c r="K2164" i="8" s="1"/>
  <c r="G2146" i="8"/>
  <c r="L2146" i="8" s="1"/>
  <c r="H2146" i="8"/>
  <c r="M2146" i="8" s="1"/>
  <c r="J2146" i="8"/>
  <c r="O2146" i="8" s="1"/>
  <c r="F2146" i="8"/>
  <c r="K2146" i="8" s="1"/>
  <c r="I2146" i="8"/>
  <c r="N2146" i="8" s="1"/>
  <c r="G2126" i="8"/>
  <c r="L2126" i="8" s="1"/>
  <c r="J2126" i="8"/>
  <c r="O2126" i="8" s="1"/>
  <c r="F2126" i="8"/>
  <c r="K2126" i="8" s="1"/>
  <c r="I2126" i="8"/>
  <c r="N2126" i="8" s="1"/>
  <c r="H2126" i="8"/>
  <c r="M2126" i="8" s="1"/>
  <c r="H2103" i="8"/>
  <c r="M2103" i="8" s="1"/>
  <c r="G2103" i="8"/>
  <c r="L2103" i="8" s="1"/>
  <c r="F2103" i="8"/>
  <c r="K2103" i="8" s="1"/>
  <c r="J2103" i="8"/>
  <c r="O2103" i="8" s="1"/>
  <c r="I2103" i="8"/>
  <c r="N2103" i="8" s="1"/>
  <c r="H2083" i="8"/>
  <c r="M2083" i="8" s="1"/>
  <c r="G2083" i="8"/>
  <c r="L2083" i="8" s="1"/>
  <c r="F2083" i="8"/>
  <c r="K2083" i="8" s="1"/>
  <c r="J2083" i="8"/>
  <c r="O2083" i="8" s="1"/>
  <c r="I2083" i="8"/>
  <c r="N2083" i="8" s="1"/>
  <c r="H2063" i="8"/>
  <c r="M2063" i="8" s="1"/>
  <c r="G2063" i="8"/>
  <c r="L2063" i="8" s="1"/>
  <c r="F2063" i="8"/>
  <c r="K2063" i="8" s="1"/>
  <c r="J2063" i="8"/>
  <c r="O2063" i="8" s="1"/>
  <c r="I2063" i="8"/>
  <c r="N2063" i="8" s="1"/>
  <c r="J2044" i="8"/>
  <c r="O2044" i="8" s="1"/>
  <c r="I2044" i="8"/>
  <c r="N2044" i="8" s="1"/>
  <c r="H2044" i="8"/>
  <c r="M2044" i="8" s="1"/>
  <c r="G2044" i="8"/>
  <c r="L2044" i="8" s="1"/>
  <c r="F2044" i="8"/>
  <c r="K2044" i="8" s="1"/>
  <c r="G2028" i="8"/>
  <c r="L2028" i="8" s="1"/>
  <c r="F2028" i="8"/>
  <c r="K2028" i="8" s="1"/>
  <c r="H2028" i="8"/>
  <c r="M2028" i="8" s="1"/>
  <c r="J2028" i="8"/>
  <c r="O2028" i="8" s="1"/>
  <c r="I2028" i="8"/>
  <c r="N2028" i="8" s="1"/>
  <c r="H2003" i="8"/>
  <c r="M2003" i="8" s="1"/>
  <c r="G2003" i="8"/>
  <c r="L2003" i="8" s="1"/>
  <c r="F2003" i="8"/>
  <c r="K2003" i="8" s="1"/>
  <c r="J2003" i="8"/>
  <c r="O2003" i="8" s="1"/>
  <c r="I2003" i="8"/>
  <c r="N2003" i="8" s="1"/>
  <c r="H1983" i="8"/>
  <c r="M1983" i="8" s="1"/>
  <c r="G1983" i="8"/>
  <c r="L1983" i="8" s="1"/>
  <c r="F1983" i="8"/>
  <c r="K1983" i="8" s="1"/>
  <c r="J1983" i="8"/>
  <c r="O1983" i="8" s="1"/>
  <c r="I1983" i="8"/>
  <c r="N1983" i="8" s="1"/>
  <c r="J1965" i="8"/>
  <c r="O1965" i="8" s="1"/>
  <c r="I1965" i="8"/>
  <c r="N1965" i="8" s="1"/>
  <c r="H1965" i="8"/>
  <c r="M1965" i="8" s="1"/>
  <c r="G1965" i="8"/>
  <c r="L1965" i="8" s="1"/>
  <c r="F1965" i="8"/>
  <c r="K1965" i="8" s="1"/>
  <c r="G1946" i="8"/>
  <c r="L1946" i="8" s="1"/>
  <c r="H1946" i="8"/>
  <c r="M1946" i="8" s="1"/>
  <c r="J1946" i="8"/>
  <c r="O1946" i="8" s="1"/>
  <c r="I1946" i="8"/>
  <c r="N1946" i="8" s="1"/>
  <c r="F1946" i="8"/>
  <c r="K1946" i="8" s="1"/>
  <c r="J1928" i="8"/>
  <c r="O1928" i="8" s="1"/>
  <c r="H1928" i="8"/>
  <c r="M1928" i="8" s="1"/>
  <c r="G1928" i="8"/>
  <c r="L1928" i="8" s="1"/>
  <c r="F1928" i="8"/>
  <c r="K1928" i="8" s="1"/>
  <c r="I1928" i="8"/>
  <c r="N1928" i="8" s="1"/>
  <c r="J1905" i="8"/>
  <c r="O1905" i="8" s="1"/>
  <c r="I1905" i="8"/>
  <c r="N1905" i="8" s="1"/>
  <c r="H1905" i="8"/>
  <c r="M1905" i="8" s="1"/>
  <c r="G1905" i="8"/>
  <c r="L1905" i="8" s="1"/>
  <c r="F1905" i="8"/>
  <c r="K1905" i="8" s="1"/>
  <c r="J1884" i="8"/>
  <c r="O1884" i="8" s="1"/>
  <c r="I1884" i="8"/>
  <c r="N1884" i="8" s="1"/>
  <c r="H1884" i="8"/>
  <c r="M1884" i="8" s="1"/>
  <c r="G1884" i="8"/>
  <c r="L1884" i="8" s="1"/>
  <c r="F1884" i="8"/>
  <c r="K1884" i="8" s="1"/>
  <c r="J1865" i="8"/>
  <c r="O1865" i="8" s="1"/>
  <c r="I1865" i="8"/>
  <c r="N1865" i="8" s="1"/>
  <c r="H1865" i="8"/>
  <c r="M1865" i="8" s="1"/>
  <c r="F1865" i="8"/>
  <c r="K1865" i="8" s="1"/>
  <c r="G1865" i="8"/>
  <c r="L1865" i="8" s="1"/>
  <c r="H1843" i="8"/>
  <c r="M1843" i="8" s="1"/>
  <c r="G1843" i="8"/>
  <c r="L1843" i="8" s="1"/>
  <c r="F1843" i="8"/>
  <c r="K1843" i="8" s="1"/>
  <c r="J1843" i="8"/>
  <c r="O1843" i="8" s="1"/>
  <c r="I1843" i="8"/>
  <c r="N1843" i="8" s="1"/>
  <c r="H1823" i="8"/>
  <c r="M1823" i="8" s="1"/>
  <c r="G1823" i="8"/>
  <c r="L1823" i="8" s="1"/>
  <c r="F1823" i="8"/>
  <c r="K1823" i="8" s="1"/>
  <c r="J1823" i="8"/>
  <c r="O1823" i="8" s="1"/>
  <c r="I1823" i="8"/>
  <c r="N1823" i="8" s="1"/>
  <c r="J1804" i="8"/>
  <c r="O1804" i="8" s="1"/>
  <c r="I1804" i="8"/>
  <c r="N1804" i="8" s="1"/>
  <c r="H1804" i="8"/>
  <c r="M1804" i="8" s="1"/>
  <c r="G1804" i="8"/>
  <c r="L1804" i="8" s="1"/>
  <c r="F1804" i="8"/>
  <c r="K1804" i="8" s="1"/>
  <c r="J1785" i="8"/>
  <c r="O1785" i="8" s="1"/>
  <c r="I1785" i="8"/>
  <c r="N1785" i="8" s="1"/>
  <c r="H1785" i="8"/>
  <c r="M1785" i="8" s="1"/>
  <c r="G1785" i="8"/>
  <c r="L1785" i="8" s="1"/>
  <c r="F1785" i="8"/>
  <c r="K1785" i="8" s="1"/>
  <c r="J1765" i="8"/>
  <c r="O1765" i="8" s="1"/>
  <c r="I1765" i="8"/>
  <c r="N1765" i="8" s="1"/>
  <c r="H1765" i="8"/>
  <c r="M1765" i="8" s="1"/>
  <c r="G1765" i="8"/>
  <c r="L1765" i="8" s="1"/>
  <c r="F1765" i="8"/>
  <c r="K1765" i="8" s="1"/>
  <c r="J1745" i="8"/>
  <c r="O1745" i="8" s="1"/>
  <c r="I1745" i="8"/>
  <c r="N1745" i="8" s="1"/>
  <c r="H1745" i="8"/>
  <c r="M1745" i="8" s="1"/>
  <c r="G1745" i="8"/>
  <c r="L1745" i="8" s="1"/>
  <c r="F1745" i="8"/>
  <c r="K1745" i="8" s="1"/>
  <c r="J1727" i="8"/>
  <c r="O1727" i="8" s="1"/>
  <c r="I1727" i="8"/>
  <c r="N1727" i="8" s="1"/>
  <c r="H1727" i="8"/>
  <c r="M1727" i="8" s="1"/>
  <c r="G1727" i="8"/>
  <c r="L1727" i="8" s="1"/>
  <c r="F1727" i="8"/>
  <c r="K1727" i="8" s="1"/>
  <c r="J1704" i="8"/>
  <c r="O1704" i="8" s="1"/>
  <c r="I1704" i="8"/>
  <c r="N1704" i="8" s="1"/>
  <c r="H1704" i="8"/>
  <c r="M1704" i="8" s="1"/>
  <c r="G1704" i="8"/>
  <c r="L1704" i="8" s="1"/>
  <c r="F1704" i="8"/>
  <c r="K1704" i="8" s="1"/>
  <c r="J1684" i="8"/>
  <c r="O1684" i="8" s="1"/>
  <c r="I1684" i="8"/>
  <c r="N1684" i="8" s="1"/>
  <c r="H1684" i="8"/>
  <c r="M1684" i="8" s="1"/>
  <c r="G1684" i="8"/>
  <c r="L1684" i="8" s="1"/>
  <c r="F1684" i="8"/>
  <c r="K1684" i="8" s="1"/>
  <c r="J1665" i="8"/>
  <c r="O1665" i="8" s="1"/>
  <c r="I1665" i="8"/>
  <c r="N1665" i="8" s="1"/>
  <c r="H1665" i="8"/>
  <c r="M1665" i="8" s="1"/>
  <c r="F1665" i="8"/>
  <c r="K1665" i="8" s="1"/>
  <c r="G1665" i="8"/>
  <c r="L1665" i="8" s="1"/>
  <c r="H1645" i="8"/>
  <c r="M1645" i="8" s="1"/>
  <c r="F1645" i="8"/>
  <c r="K1645" i="8" s="1"/>
  <c r="J1645" i="8"/>
  <c r="O1645" i="8" s="1"/>
  <c r="G1645" i="8"/>
  <c r="L1645" i="8" s="1"/>
  <c r="I1645" i="8"/>
  <c r="N1645" i="8" s="1"/>
  <c r="J1624" i="8"/>
  <c r="O1624" i="8" s="1"/>
  <c r="I1624" i="8"/>
  <c r="N1624" i="8" s="1"/>
  <c r="H1624" i="8"/>
  <c r="M1624" i="8" s="1"/>
  <c r="G1624" i="8"/>
  <c r="L1624" i="8" s="1"/>
  <c r="F1624" i="8"/>
  <c r="K1624" i="8" s="1"/>
  <c r="H1605" i="8"/>
  <c r="M1605" i="8" s="1"/>
  <c r="I1605" i="8"/>
  <c r="N1605" i="8" s="1"/>
  <c r="G1605" i="8"/>
  <c r="L1605" i="8" s="1"/>
  <c r="F1605" i="8"/>
  <c r="K1605" i="8" s="1"/>
  <c r="J1605" i="8"/>
  <c r="O1605" i="8" s="1"/>
  <c r="G1586" i="8"/>
  <c r="L1586" i="8" s="1"/>
  <c r="F1586" i="8"/>
  <c r="K1586" i="8" s="1"/>
  <c r="H1586" i="8"/>
  <c r="M1586" i="8" s="1"/>
  <c r="J1586" i="8"/>
  <c r="O1586" i="8" s="1"/>
  <c r="I1586" i="8"/>
  <c r="N1586" i="8" s="1"/>
  <c r="H1563" i="8"/>
  <c r="M1563" i="8" s="1"/>
  <c r="G1563" i="8"/>
  <c r="L1563" i="8" s="1"/>
  <c r="I1563" i="8"/>
  <c r="N1563" i="8" s="1"/>
  <c r="F1563" i="8"/>
  <c r="K1563" i="8" s="1"/>
  <c r="J1563" i="8"/>
  <c r="O1563" i="8" s="1"/>
  <c r="H1543" i="8"/>
  <c r="M1543" i="8" s="1"/>
  <c r="G1543" i="8"/>
  <c r="L1543" i="8" s="1"/>
  <c r="J1543" i="8"/>
  <c r="O1543" i="8" s="1"/>
  <c r="I1543" i="8"/>
  <c r="N1543" i="8" s="1"/>
  <c r="F1543" i="8"/>
  <c r="K1543" i="8" s="1"/>
  <c r="H1525" i="8"/>
  <c r="M1525" i="8" s="1"/>
  <c r="F1525" i="8"/>
  <c r="K1525" i="8" s="1"/>
  <c r="G1525" i="8"/>
  <c r="L1525" i="8" s="1"/>
  <c r="J1525" i="8"/>
  <c r="O1525" i="8" s="1"/>
  <c r="I1525" i="8"/>
  <c r="N1525" i="8" s="1"/>
  <c r="H1505" i="8"/>
  <c r="M1505" i="8" s="1"/>
  <c r="I1505" i="8"/>
  <c r="N1505" i="8" s="1"/>
  <c r="G1505" i="8"/>
  <c r="L1505" i="8" s="1"/>
  <c r="F1505" i="8"/>
  <c r="K1505" i="8" s="1"/>
  <c r="J1505" i="8"/>
  <c r="O1505" i="8" s="1"/>
  <c r="G1486" i="8"/>
  <c r="L1486" i="8" s="1"/>
  <c r="J1486" i="8"/>
  <c r="O1486" i="8" s="1"/>
  <c r="I1486" i="8"/>
  <c r="N1486" i="8" s="1"/>
  <c r="H1486" i="8"/>
  <c r="M1486" i="8" s="1"/>
  <c r="F1486" i="8"/>
  <c r="K1486" i="8" s="1"/>
  <c r="J1467" i="8"/>
  <c r="O1467" i="8" s="1"/>
  <c r="I1467" i="8"/>
  <c r="N1467" i="8" s="1"/>
  <c r="H1467" i="8"/>
  <c r="M1467" i="8" s="1"/>
  <c r="G1467" i="8"/>
  <c r="L1467" i="8" s="1"/>
  <c r="F1467" i="8"/>
  <c r="K1467" i="8" s="1"/>
  <c r="J1443" i="8"/>
  <c r="O1443" i="8" s="1"/>
  <c r="I1443" i="8"/>
  <c r="N1443" i="8" s="1"/>
  <c r="H1443" i="8"/>
  <c r="M1443" i="8" s="1"/>
  <c r="G1443" i="8"/>
  <c r="L1443" i="8" s="1"/>
  <c r="F1443" i="8"/>
  <c r="K1443" i="8" s="1"/>
  <c r="I1423" i="8"/>
  <c r="N1423" i="8" s="1"/>
  <c r="J1423" i="8"/>
  <c r="O1423" i="8" s="1"/>
  <c r="H1423" i="8"/>
  <c r="M1423" i="8" s="1"/>
  <c r="G1423" i="8"/>
  <c r="L1423" i="8" s="1"/>
  <c r="F1423" i="8"/>
  <c r="K1423" i="8" s="1"/>
  <c r="H1405" i="8"/>
  <c r="M1405" i="8" s="1"/>
  <c r="J1405" i="8"/>
  <c r="O1405" i="8" s="1"/>
  <c r="I1405" i="8"/>
  <c r="N1405" i="8" s="1"/>
  <c r="G1405" i="8"/>
  <c r="L1405" i="8" s="1"/>
  <c r="F1405" i="8"/>
  <c r="K1405" i="8" s="1"/>
  <c r="J1383" i="8"/>
  <c r="O1383" i="8" s="1"/>
  <c r="I1383" i="8"/>
  <c r="N1383" i="8" s="1"/>
  <c r="H1383" i="8"/>
  <c r="M1383" i="8" s="1"/>
  <c r="G1383" i="8"/>
  <c r="L1383" i="8" s="1"/>
  <c r="F1383" i="8"/>
  <c r="K1383" i="8" s="1"/>
  <c r="H1365" i="8"/>
  <c r="M1365" i="8" s="1"/>
  <c r="F1365" i="8"/>
  <c r="K1365" i="8" s="1"/>
  <c r="G1365" i="8"/>
  <c r="L1365" i="8" s="1"/>
  <c r="I1365" i="8"/>
  <c r="N1365" i="8" s="1"/>
  <c r="J1365" i="8"/>
  <c r="O1365" i="8" s="1"/>
  <c r="G1343" i="8"/>
  <c r="L1343" i="8" s="1"/>
  <c r="F1343" i="8"/>
  <c r="K1343" i="8" s="1"/>
  <c r="J1343" i="8"/>
  <c r="O1343" i="8" s="1"/>
  <c r="I1343" i="8"/>
  <c r="N1343" i="8" s="1"/>
  <c r="H1343" i="8"/>
  <c r="M1343" i="8" s="1"/>
  <c r="G1326" i="8"/>
  <c r="L1326" i="8" s="1"/>
  <c r="J1326" i="8"/>
  <c r="O1326" i="8" s="1"/>
  <c r="I1326" i="8"/>
  <c r="N1326" i="8" s="1"/>
  <c r="H1326" i="8"/>
  <c r="M1326" i="8" s="1"/>
  <c r="F1326" i="8"/>
  <c r="K1326" i="8" s="1"/>
  <c r="G1306" i="8"/>
  <c r="L1306" i="8" s="1"/>
  <c r="I1306" i="8"/>
  <c r="N1306" i="8" s="1"/>
  <c r="H1306" i="8"/>
  <c r="M1306" i="8" s="1"/>
  <c r="F1306" i="8"/>
  <c r="K1306" i="8" s="1"/>
  <c r="J1306" i="8"/>
  <c r="O1306" i="8" s="1"/>
  <c r="F1284" i="8"/>
  <c r="K1284" i="8" s="1"/>
  <c r="J1284" i="8"/>
  <c r="O1284" i="8" s="1"/>
  <c r="I1284" i="8"/>
  <c r="N1284" i="8" s="1"/>
  <c r="H1284" i="8"/>
  <c r="M1284" i="8" s="1"/>
  <c r="G1284" i="8"/>
  <c r="L1284" i="8" s="1"/>
  <c r="H1265" i="8"/>
  <c r="M1265" i="8" s="1"/>
  <c r="F1265" i="8"/>
  <c r="K1265" i="8" s="1"/>
  <c r="I1265" i="8"/>
  <c r="N1265" i="8" s="1"/>
  <c r="G1265" i="8"/>
  <c r="L1265" i="8" s="1"/>
  <c r="J1265" i="8"/>
  <c r="O1265" i="8" s="1"/>
  <c r="G1246" i="8"/>
  <c r="L1246" i="8" s="1"/>
  <c r="F1246" i="8"/>
  <c r="K1246" i="8" s="1"/>
  <c r="J1246" i="8"/>
  <c r="O1246" i="8" s="1"/>
  <c r="I1246" i="8"/>
  <c r="N1246" i="8" s="1"/>
  <c r="H1246" i="8"/>
  <c r="M1246" i="8" s="1"/>
  <c r="G1226" i="8"/>
  <c r="L1226" i="8" s="1"/>
  <c r="J1226" i="8"/>
  <c r="O1226" i="8" s="1"/>
  <c r="I1226" i="8"/>
  <c r="N1226" i="8" s="1"/>
  <c r="H1226" i="8"/>
  <c r="M1226" i="8" s="1"/>
  <c r="F1226" i="8"/>
  <c r="K1226" i="8" s="1"/>
  <c r="J1206" i="8"/>
  <c r="O1206" i="8" s="1"/>
  <c r="I1206" i="8"/>
  <c r="N1206" i="8" s="1"/>
  <c r="F1206" i="8"/>
  <c r="K1206" i="8" s="1"/>
  <c r="G1206" i="8"/>
  <c r="L1206" i="8" s="1"/>
  <c r="H1206" i="8"/>
  <c r="M1206" i="8" s="1"/>
  <c r="J1186" i="8"/>
  <c r="O1186" i="8" s="1"/>
  <c r="I1186" i="8"/>
  <c r="N1186" i="8" s="1"/>
  <c r="H1186" i="8"/>
  <c r="M1186" i="8" s="1"/>
  <c r="G1186" i="8"/>
  <c r="L1186" i="8" s="1"/>
  <c r="F1186" i="8"/>
  <c r="K1186" i="8" s="1"/>
  <c r="G1165" i="8"/>
  <c r="L1165" i="8" s="1"/>
  <c r="J1165" i="8"/>
  <c r="O1165" i="8" s="1"/>
  <c r="I1165" i="8"/>
  <c r="N1165" i="8" s="1"/>
  <c r="F1165" i="8"/>
  <c r="K1165" i="8" s="1"/>
  <c r="H1165" i="8"/>
  <c r="M1165" i="8" s="1"/>
  <c r="J1144" i="8"/>
  <c r="O1144" i="8" s="1"/>
  <c r="I1144" i="8"/>
  <c r="N1144" i="8" s="1"/>
  <c r="H1144" i="8"/>
  <c r="M1144" i="8" s="1"/>
  <c r="G1144" i="8"/>
  <c r="L1144" i="8" s="1"/>
  <c r="F1144" i="8"/>
  <c r="K1144" i="8" s="1"/>
  <c r="H1127" i="8"/>
  <c r="M1127" i="8" s="1"/>
  <c r="G1127" i="8"/>
  <c r="L1127" i="8" s="1"/>
  <c r="F1127" i="8"/>
  <c r="K1127" i="8" s="1"/>
  <c r="J1127" i="8"/>
  <c r="O1127" i="8" s="1"/>
  <c r="I1127" i="8"/>
  <c r="N1127" i="8" s="1"/>
  <c r="J1104" i="8"/>
  <c r="O1104" i="8" s="1"/>
  <c r="I1104" i="8"/>
  <c r="N1104" i="8" s="1"/>
  <c r="H1104" i="8"/>
  <c r="M1104" i="8" s="1"/>
  <c r="G1104" i="8"/>
  <c r="L1104" i="8" s="1"/>
  <c r="F1104" i="8"/>
  <c r="K1104" i="8" s="1"/>
  <c r="J1084" i="8"/>
  <c r="O1084" i="8" s="1"/>
  <c r="I1084" i="8"/>
  <c r="N1084" i="8" s="1"/>
  <c r="H1084" i="8"/>
  <c r="M1084" i="8" s="1"/>
  <c r="F1084" i="8"/>
  <c r="K1084" i="8" s="1"/>
  <c r="G1084" i="8"/>
  <c r="L1084" i="8" s="1"/>
  <c r="J1063" i="8"/>
  <c r="O1063" i="8" s="1"/>
  <c r="I1063" i="8"/>
  <c r="N1063" i="8" s="1"/>
  <c r="H1063" i="8"/>
  <c r="M1063" i="8" s="1"/>
  <c r="G1063" i="8"/>
  <c r="L1063" i="8" s="1"/>
  <c r="F1063" i="8"/>
  <c r="K1063" i="8" s="1"/>
  <c r="J1044" i="8"/>
  <c r="O1044" i="8" s="1"/>
  <c r="I1044" i="8"/>
  <c r="N1044" i="8" s="1"/>
  <c r="H1044" i="8"/>
  <c r="M1044" i="8" s="1"/>
  <c r="G1044" i="8"/>
  <c r="L1044" i="8" s="1"/>
  <c r="F1044" i="8"/>
  <c r="K1044" i="8" s="1"/>
  <c r="J1024" i="8"/>
  <c r="O1024" i="8" s="1"/>
  <c r="I1024" i="8"/>
  <c r="N1024" i="8" s="1"/>
  <c r="H1024" i="8"/>
  <c r="M1024" i="8" s="1"/>
  <c r="G1024" i="8"/>
  <c r="L1024" i="8" s="1"/>
  <c r="F1024" i="8"/>
  <c r="K1024" i="8" s="1"/>
  <c r="G1007" i="8"/>
  <c r="L1007" i="8" s="1"/>
  <c r="F1007" i="8"/>
  <c r="K1007" i="8" s="1"/>
  <c r="J1007" i="8"/>
  <c r="O1007" i="8" s="1"/>
  <c r="H1007" i="8"/>
  <c r="M1007" i="8" s="1"/>
  <c r="I1007" i="8"/>
  <c r="N1007" i="8" s="1"/>
  <c r="G985" i="8"/>
  <c r="L985" i="8" s="1"/>
  <c r="J985" i="8"/>
  <c r="O985" i="8" s="1"/>
  <c r="I985" i="8"/>
  <c r="N985" i="8" s="1"/>
  <c r="H985" i="8"/>
  <c r="M985" i="8" s="1"/>
  <c r="F985" i="8"/>
  <c r="K985" i="8" s="1"/>
  <c r="J963" i="8"/>
  <c r="O963" i="8" s="1"/>
  <c r="I963" i="8"/>
  <c r="N963" i="8" s="1"/>
  <c r="H963" i="8"/>
  <c r="M963" i="8" s="1"/>
  <c r="G963" i="8"/>
  <c r="L963" i="8" s="1"/>
  <c r="F963" i="8"/>
  <c r="K963" i="8" s="1"/>
  <c r="G945" i="8"/>
  <c r="L945" i="8" s="1"/>
  <c r="I945" i="8"/>
  <c r="N945" i="8" s="1"/>
  <c r="H945" i="8"/>
  <c r="M945" i="8" s="1"/>
  <c r="F945" i="8"/>
  <c r="K945" i="8" s="1"/>
  <c r="J945" i="8"/>
  <c r="O945" i="8" s="1"/>
  <c r="G925" i="8"/>
  <c r="L925" i="8" s="1"/>
  <c r="J925" i="8"/>
  <c r="O925" i="8" s="1"/>
  <c r="I925" i="8"/>
  <c r="N925" i="8" s="1"/>
  <c r="H925" i="8"/>
  <c r="M925" i="8" s="1"/>
  <c r="F925" i="8"/>
  <c r="K925" i="8" s="1"/>
  <c r="G905" i="8"/>
  <c r="L905" i="8" s="1"/>
  <c r="F905" i="8"/>
  <c r="K905" i="8" s="1"/>
  <c r="I905" i="8"/>
  <c r="N905" i="8" s="1"/>
  <c r="J905" i="8"/>
  <c r="O905" i="8" s="1"/>
  <c r="H905" i="8"/>
  <c r="M905" i="8" s="1"/>
  <c r="G887" i="8"/>
  <c r="L887" i="8" s="1"/>
  <c r="F887" i="8"/>
  <c r="K887" i="8" s="1"/>
  <c r="J887" i="8"/>
  <c r="O887" i="8" s="1"/>
  <c r="I887" i="8"/>
  <c r="N887" i="8" s="1"/>
  <c r="H887" i="8"/>
  <c r="M887" i="8" s="1"/>
  <c r="H864" i="8"/>
  <c r="M864" i="8" s="1"/>
  <c r="J864" i="8"/>
  <c r="O864" i="8" s="1"/>
  <c r="I864" i="8"/>
  <c r="N864" i="8" s="1"/>
  <c r="G864" i="8"/>
  <c r="L864" i="8" s="1"/>
  <c r="F864" i="8"/>
  <c r="K864" i="8" s="1"/>
  <c r="H844" i="8"/>
  <c r="M844" i="8" s="1"/>
  <c r="J844" i="8"/>
  <c r="O844" i="8" s="1"/>
  <c r="I844" i="8"/>
  <c r="N844" i="8" s="1"/>
  <c r="G844" i="8"/>
  <c r="L844" i="8" s="1"/>
  <c r="F844" i="8"/>
  <c r="K844" i="8" s="1"/>
  <c r="J822" i="8"/>
  <c r="O822" i="8" s="1"/>
  <c r="I822" i="8"/>
  <c r="N822" i="8" s="1"/>
  <c r="H822" i="8"/>
  <c r="M822" i="8" s="1"/>
  <c r="G822" i="8"/>
  <c r="L822" i="8" s="1"/>
  <c r="F822" i="8"/>
  <c r="K822" i="8" s="1"/>
  <c r="G805" i="8"/>
  <c r="L805" i="8" s="1"/>
  <c r="H805" i="8"/>
  <c r="M805" i="8" s="1"/>
  <c r="F805" i="8"/>
  <c r="K805" i="8" s="1"/>
  <c r="J805" i="8"/>
  <c r="O805" i="8" s="1"/>
  <c r="I805" i="8"/>
  <c r="N805" i="8" s="1"/>
  <c r="J786" i="8"/>
  <c r="O786" i="8" s="1"/>
  <c r="G786" i="8"/>
  <c r="L786" i="8" s="1"/>
  <c r="I786" i="8"/>
  <c r="N786" i="8" s="1"/>
  <c r="H786" i="8"/>
  <c r="M786" i="8" s="1"/>
  <c r="F786" i="8"/>
  <c r="K786" i="8" s="1"/>
  <c r="G765" i="8"/>
  <c r="L765" i="8" s="1"/>
  <c r="I765" i="8"/>
  <c r="N765" i="8" s="1"/>
  <c r="J765" i="8"/>
  <c r="O765" i="8" s="1"/>
  <c r="H765" i="8"/>
  <c r="M765" i="8" s="1"/>
  <c r="F765" i="8"/>
  <c r="K765" i="8" s="1"/>
  <c r="H744" i="8"/>
  <c r="M744" i="8" s="1"/>
  <c r="F744" i="8"/>
  <c r="K744" i="8" s="1"/>
  <c r="J744" i="8"/>
  <c r="O744" i="8" s="1"/>
  <c r="I744" i="8"/>
  <c r="N744" i="8" s="1"/>
  <c r="G744" i="8"/>
  <c r="L744" i="8" s="1"/>
  <c r="J726" i="8"/>
  <c r="O726" i="8" s="1"/>
  <c r="H726" i="8"/>
  <c r="M726" i="8" s="1"/>
  <c r="G726" i="8"/>
  <c r="L726" i="8" s="1"/>
  <c r="I726" i="8"/>
  <c r="N726" i="8" s="1"/>
  <c r="F726" i="8"/>
  <c r="K726" i="8" s="1"/>
  <c r="G705" i="8"/>
  <c r="L705" i="8" s="1"/>
  <c r="F705" i="8"/>
  <c r="K705" i="8" s="1"/>
  <c r="J705" i="8"/>
  <c r="O705" i="8" s="1"/>
  <c r="I705" i="8"/>
  <c r="N705" i="8" s="1"/>
  <c r="H705" i="8"/>
  <c r="M705" i="8" s="1"/>
  <c r="G685" i="8"/>
  <c r="L685" i="8" s="1"/>
  <c r="J685" i="8"/>
  <c r="O685" i="8" s="1"/>
  <c r="I685" i="8"/>
  <c r="N685" i="8" s="1"/>
  <c r="H685" i="8"/>
  <c r="M685" i="8" s="1"/>
  <c r="F685" i="8"/>
  <c r="K685" i="8" s="1"/>
  <c r="G662" i="8"/>
  <c r="L662" i="8" s="1"/>
  <c r="F662" i="8"/>
  <c r="K662" i="8" s="1"/>
  <c r="I662" i="8"/>
  <c r="N662" i="8" s="1"/>
  <c r="H662" i="8"/>
  <c r="M662" i="8" s="1"/>
  <c r="J662" i="8"/>
  <c r="O662" i="8" s="1"/>
  <c r="J646" i="8"/>
  <c r="O646" i="8" s="1"/>
  <c r="I646" i="8"/>
  <c r="N646" i="8" s="1"/>
  <c r="G646" i="8"/>
  <c r="L646" i="8" s="1"/>
  <c r="H646" i="8"/>
  <c r="M646" i="8" s="1"/>
  <c r="F646" i="8"/>
  <c r="K646" i="8" s="1"/>
  <c r="J626" i="8"/>
  <c r="O626" i="8" s="1"/>
  <c r="I626" i="8"/>
  <c r="N626" i="8" s="1"/>
  <c r="H626" i="8"/>
  <c r="M626" i="8" s="1"/>
  <c r="G626" i="8"/>
  <c r="L626" i="8" s="1"/>
  <c r="F626" i="8"/>
  <c r="K626" i="8" s="1"/>
  <c r="H604" i="8"/>
  <c r="M604" i="8" s="1"/>
  <c r="J604" i="8"/>
  <c r="O604" i="8" s="1"/>
  <c r="I604" i="8"/>
  <c r="N604" i="8" s="1"/>
  <c r="G604" i="8"/>
  <c r="L604" i="8" s="1"/>
  <c r="F604" i="8"/>
  <c r="K604" i="8" s="1"/>
  <c r="J588" i="8"/>
  <c r="O588" i="8" s="1"/>
  <c r="H588" i="8"/>
  <c r="M588" i="8" s="1"/>
  <c r="I588" i="8"/>
  <c r="N588" i="8" s="1"/>
  <c r="G588" i="8"/>
  <c r="L588" i="8" s="1"/>
  <c r="F588" i="8"/>
  <c r="K588" i="8" s="1"/>
  <c r="H564" i="8"/>
  <c r="M564" i="8" s="1"/>
  <c r="J564" i="8"/>
  <c r="O564" i="8" s="1"/>
  <c r="I564" i="8"/>
  <c r="N564" i="8" s="1"/>
  <c r="G564" i="8"/>
  <c r="L564" i="8" s="1"/>
  <c r="F564" i="8"/>
  <c r="K564" i="8" s="1"/>
  <c r="G545" i="8"/>
  <c r="L545" i="8" s="1"/>
  <c r="F545" i="8"/>
  <c r="K545" i="8" s="1"/>
  <c r="J545" i="8"/>
  <c r="O545" i="8" s="1"/>
  <c r="I545" i="8"/>
  <c r="N545" i="8" s="1"/>
  <c r="H545" i="8"/>
  <c r="M545" i="8" s="1"/>
  <c r="H524" i="8"/>
  <c r="M524" i="8" s="1"/>
  <c r="J524" i="8"/>
  <c r="O524" i="8" s="1"/>
  <c r="I524" i="8"/>
  <c r="N524" i="8" s="1"/>
  <c r="G524" i="8"/>
  <c r="L524" i="8" s="1"/>
  <c r="F524" i="8"/>
  <c r="K524" i="8" s="1"/>
  <c r="J506" i="8"/>
  <c r="O506" i="8" s="1"/>
  <c r="I506" i="8"/>
  <c r="N506" i="8" s="1"/>
  <c r="H506" i="8"/>
  <c r="M506" i="8" s="1"/>
  <c r="G506" i="8"/>
  <c r="L506" i="8" s="1"/>
  <c r="F506" i="8"/>
  <c r="K506" i="8" s="1"/>
  <c r="G488" i="8"/>
  <c r="L488" i="8" s="1"/>
  <c r="F488" i="8"/>
  <c r="K488" i="8" s="1"/>
  <c r="J488" i="8"/>
  <c r="O488" i="8" s="1"/>
  <c r="H488" i="8"/>
  <c r="M488" i="8" s="1"/>
  <c r="I488" i="8"/>
  <c r="N488" i="8" s="1"/>
  <c r="F468" i="8"/>
  <c r="K468" i="8" s="1"/>
  <c r="J468" i="8"/>
  <c r="O468" i="8" s="1"/>
  <c r="G468" i="8"/>
  <c r="L468" i="8" s="1"/>
  <c r="I468" i="8"/>
  <c r="N468" i="8" s="1"/>
  <c r="H468" i="8"/>
  <c r="M468" i="8" s="1"/>
  <c r="J446" i="8"/>
  <c r="O446" i="8" s="1"/>
  <c r="I446" i="8"/>
  <c r="N446" i="8" s="1"/>
  <c r="H446" i="8"/>
  <c r="M446" i="8" s="1"/>
  <c r="G446" i="8"/>
  <c r="L446" i="8" s="1"/>
  <c r="F446" i="8"/>
  <c r="K446" i="8" s="1"/>
  <c r="J422" i="8"/>
  <c r="O422" i="8" s="1"/>
  <c r="F422" i="8"/>
  <c r="K422" i="8" s="1"/>
  <c r="I422" i="8"/>
  <c r="N422" i="8" s="1"/>
  <c r="G422" i="8"/>
  <c r="L422" i="8" s="1"/>
  <c r="H422" i="8"/>
  <c r="M422" i="8" s="1"/>
  <c r="J406" i="8"/>
  <c r="O406" i="8" s="1"/>
  <c r="G406" i="8"/>
  <c r="L406" i="8" s="1"/>
  <c r="F406" i="8"/>
  <c r="K406" i="8" s="1"/>
  <c r="I406" i="8"/>
  <c r="N406" i="8" s="1"/>
  <c r="H406" i="8"/>
  <c r="M406" i="8" s="1"/>
  <c r="J386" i="8"/>
  <c r="O386" i="8" s="1"/>
  <c r="G386" i="8"/>
  <c r="L386" i="8" s="1"/>
  <c r="F386" i="8"/>
  <c r="K386" i="8" s="1"/>
  <c r="I386" i="8"/>
  <c r="N386" i="8" s="1"/>
  <c r="H386" i="8"/>
  <c r="M386" i="8" s="1"/>
  <c r="J366" i="8"/>
  <c r="O366" i="8" s="1"/>
  <c r="H366" i="8"/>
  <c r="M366" i="8" s="1"/>
  <c r="G366" i="8"/>
  <c r="L366" i="8" s="1"/>
  <c r="F366" i="8"/>
  <c r="K366" i="8" s="1"/>
  <c r="I366" i="8"/>
  <c r="N366" i="8" s="1"/>
  <c r="J342" i="8"/>
  <c r="O342" i="8" s="1"/>
  <c r="H342" i="8"/>
  <c r="M342" i="8" s="1"/>
  <c r="I342" i="8"/>
  <c r="N342" i="8" s="1"/>
  <c r="F342" i="8"/>
  <c r="K342" i="8" s="1"/>
  <c r="G342" i="8"/>
  <c r="L342" i="8" s="1"/>
  <c r="J323" i="8"/>
  <c r="O323" i="8" s="1"/>
  <c r="I323" i="8"/>
  <c r="N323" i="8" s="1"/>
  <c r="H323" i="8"/>
  <c r="M323" i="8" s="1"/>
  <c r="G323" i="8"/>
  <c r="L323" i="8" s="1"/>
  <c r="F323" i="8"/>
  <c r="K323" i="8" s="1"/>
  <c r="H304" i="8"/>
  <c r="M304" i="8" s="1"/>
  <c r="J304" i="8"/>
  <c r="O304" i="8" s="1"/>
  <c r="I304" i="8"/>
  <c r="N304" i="8" s="1"/>
  <c r="G304" i="8"/>
  <c r="L304" i="8" s="1"/>
  <c r="F304" i="8"/>
  <c r="K304" i="8" s="1"/>
  <c r="I287" i="8"/>
  <c r="N287" i="8" s="1"/>
  <c r="J287" i="8"/>
  <c r="O287" i="8" s="1"/>
  <c r="G287" i="8"/>
  <c r="L287" i="8" s="1"/>
  <c r="H287" i="8"/>
  <c r="M287" i="8" s="1"/>
  <c r="F287" i="8"/>
  <c r="K287" i="8" s="1"/>
  <c r="H264" i="8"/>
  <c r="M264" i="8" s="1"/>
  <c r="J264" i="8"/>
  <c r="O264" i="8" s="1"/>
  <c r="I264" i="8"/>
  <c r="N264" i="8" s="1"/>
  <c r="G264" i="8"/>
  <c r="L264" i="8" s="1"/>
  <c r="F264" i="8"/>
  <c r="K264" i="8" s="1"/>
  <c r="G245" i="8"/>
  <c r="L245" i="8" s="1"/>
  <c r="J245" i="8"/>
  <c r="O245" i="8" s="1"/>
  <c r="I245" i="8"/>
  <c r="N245" i="8" s="1"/>
  <c r="H245" i="8"/>
  <c r="M245" i="8" s="1"/>
  <c r="F245" i="8"/>
  <c r="K245" i="8" s="1"/>
  <c r="G225" i="8"/>
  <c r="L225" i="8" s="1"/>
  <c r="I225" i="8"/>
  <c r="N225" i="8" s="1"/>
  <c r="H225" i="8"/>
  <c r="M225" i="8" s="1"/>
  <c r="F225" i="8"/>
  <c r="K225" i="8" s="1"/>
  <c r="J225" i="8"/>
  <c r="O225" i="8" s="1"/>
  <c r="G205" i="8"/>
  <c r="L205" i="8" s="1"/>
  <c r="F205" i="8"/>
  <c r="K205" i="8" s="1"/>
  <c r="J205" i="8"/>
  <c r="O205" i="8" s="1"/>
  <c r="I205" i="8"/>
  <c r="N205" i="8" s="1"/>
  <c r="H205" i="8"/>
  <c r="M205" i="8" s="1"/>
  <c r="J187" i="8"/>
  <c r="O187" i="8" s="1"/>
  <c r="I187" i="8"/>
  <c r="N187" i="8" s="1"/>
  <c r="H187" i="8"/>
  <c r="M187" i="8" s="1"/>
  <c r="G187" i="8"/>
  <c r="L187" i="8" s="1"/>
  <c r="F187" i="8"/>
  <c r="K187" i="8" s="1"/>
  <c r="H164" i="8"/>
  <c r="M164" i="8" s="1"/>
  <c r="J164" i="8"/>
  <c r="O164" i="8" s="1"/>
  <c r="I164" i="8"/>
  <c r="N164" i="8" s="1"/>
  <c r="G164" i="8"/>
  <c r="L164" i="8" s="1"/>
  <c r="F164" i="8"/>
  <c r="K164" i="8" s="1"/>
  <c r="J146" i="8"/>
  <c r="O146" i="8" s="1"/>
  <c r="F146" i="8"/>
  <c r="K146" i="8" s="1"/>
  <c r="I146" i="8"/>
  <c r="N146" i="8" s="1"/>
  <c r="H146" i="8"/>
  <c r="M146" i="8" s="1"/>
  <c r="G146" i="8"/>
  <c r="L146" i="8" s="1"/>
  <c r="J125" i="8"/>
  <c r="O125" i="8" s="1"/>
  <c r="I125" i="8"/>
  <c r="N125" i="8" s="1"/>
  <c r="H125" i="8"/>
  <c r="M125" i="8" s="1"/>
  <c r="G125" i="8"/>
  <c r="L125" i="8" s="1"/>
  <c r="F125" i="8"/>
  <c r="K125" i="8" s="1"/>
  <c r="G103" i="8"/>
  <c r="L103" i="8" s="1"/>
  <c r="F103" i="8"/>
  <c r="K103" i="8" s="1"/>
  <c r="I103" i="8"/>
  <c r="N103" i="8" s="1"/>
  <c r="H103" i="8"/>
  <c r="M103" i="8" s="1"/>
  <c r="J103" i="8"/>
  <c r="O103" i="8" s="1"/>
  <c r="G86" i="8"/>
  <c r="L86" i="8" s="1"/>
  <c r="H86" i="8"/>
  <c r="M86" i="8" s="1"/>
  <c r="J86" i="8"/>
  <c r="O86" i="8" s="1"/>
  <c r="I86" i="8"/>
  <c r="N86" i="8" s="1"/>
  <c r="F86" i="8"/>
  <c r="K86" i="8" s="1"/>
  <c r="F66" i="8"/>
  <c r="K66" i="8" s="1"/>
  <c r="H66" i="8"/>
  <c r="M66" i="8" s="1"/>
  <c r="J66" i="8"/>
  <c r="O66" i="8" s="1"/>
  <c r="I66" i="8"/>
  <c r="N66" i="8" s="1"/>
  <c r="G66" i="8"/>
  <c r="L66" i="8" s="1"/>
  <c r="H44" i="8"/>
  <c r="M44" i="8" s="1"/>
  <c r="G44" i="8"/>
  <c r="L44" i="8" s="1"/>
  <c r="J44" i="8"/>
  <c r="O44" i="8" s="1"/>
  <c r="I44" i="8"/>
  <c r="N44" i="8" s="1"/>
  <c r="F44" i="8"/>
  <c r="K44" i="8" s="1"/>
  <c r="I22" i="8"/>
  <c r="N22" i="8" s="1"/>
  <c r="H22" i="8"/>
  <c r="M22" i="8" s="1"/>
  <c r="G22" i="8"/>
  <c r="L22" i="8" s="1"/>
  <c r="F22" i="8"/>
  <c r="K22" i="8" s="1"/>
  <c r="J22" i="8"/>
  <c r="O22" i="8" s="1"/>
  <c r="H4162" i="8"/>
  <c r="M4162" i="8" s="1"/>
  <c r="G4162" i="8"/>
  <c r="L4162" i="8" s="1"/>
  <c r="J4162" i="8"/>
  <c r="O4162" i="8" s="1"/>
  <c r="I4162" i="8"/>
  <c r="N4162" i="8" s="1"/>
  <c r="F4162" i="8"/>
  <c r="K4162" i="8" s="1"/>
  <c r="G4145" i="8"/>
  <c r="L4145" i="8" s="1"/>
  <c r="F4145" i="8"/>
  <c r="K4145" i="8" s="1"/>
  <c r="I4145" i="8"/>
  <c r="N4145" i="8" s="1"/>
  <c r="J4145" i="8"/>
  <c r="O4145" i="8" s="1"/>
  <c r="H4145" i="8"/>
  <c r="M4145" i="8" s="1"/>
  <c r="J4124" i="8"/>
  <c r="O4124" i="8" s="1"/>
  <c r="I4124" i="8"/>
  <c r="N4124" i="8" s="1"/>
  <c r="H4124" i="8"/>
  <c r="M4124" i="8" s="1"/>
  <c r="G4124" i="8"/>
  <c r="L4124" i="8" s="1"/>
  <c r="F4124" i="8"/>
  <c r="K4124" i="8" s="1"/>
  <c r="G4105" i="8"/>
  <c r="L4105" i="8" s="1"/>
  <c r="F4105" i="8"/>
  <c r="K4105" i="8" s="1"/>
  <c r="H4105" i="8"/>
  <c r="M4105" i="8" s="1"/>
  <c r="J4105" i="8"/>
  <c r="O4105" i="8" s="1"/>
  <c r="I4105" i="8"/>
  <c r="N4105" i="8" s="1"/>
  <c r="G4085" i="8"/>
  <c r="L4085" i="8" s="1"/>
  <c r="F4085" i="8"/>
  <c r="K4085" i="8" s="1"/>
  <c r="J4085" i="8"/>
  <c r="O4085" i="8" s="1"/>
  <c r="I4085" i="8"/>
  <c r="N4085" i="8" s="1"/>
  <c r="H4085" i="8"/>
  <c r="M4085" i="8" s="1"/>
  <c r="H4064" i="8"/>
  <c r="M4064" i="8" s="1"/>
  <c r="J4064" i="8"/>
  <c r="O4064" i="8" s="1"/>
  <c r="I4064" i="8"/>
  <c r="N4064" i="8" s="1"/>
  <c r="G4064" i="8"/>
  <c r="L4064" i="8" s="1"/>
  <c r="F4064" i="8"/>
  <c r="K4064" i="8" s="1"/>
  <c r="J4046" i="8"/>
  <c r="O4046" i="8" s="1"/>
  <c r="I4046" i="8"/>
  <c r="N4046" i="8" s="1"/>
  <c r="H4046" i="8"/>
  <c r="M4046" i="8" s="1"/>
  <c r="G4046" i="8"/>
  <c r="L4046" i="8" s="1"/>
  <c r="F4046" i="8"/>
  <c r="K4046" i="8" s="1"/>
  <c r="J4024" i="8"/>
  <c r="O4024" i="8" s="1"/>
  <c r="I4024" i="8"/>
  <c r="N4024" i="8" s="1"/>
  <c r="H4024" i="8"/>
  <c r="M4024" i="8" s="1"/>
  <c r="G4024" i="8"/>
  <c r="L4024" i="8" s="1"/>
  <c r="F4024" i="8"/>
  <c r="K4024" i="8" s="1"/>
  <c r="J4004" i="8"/>
  <c r="O4004" i="8" s="1"/>
  <c r="I4004" i="8"/>
  <c r="N4004" i="8" s="1"/>
  <c r="H4004" i="8"/>
  <c r="M4004" i="8" s="1"/>
  <c r="G4004" i="8"/>
  <c r="L4004" i="8" s="1"/>
  <c r="F4004" i="8"/>
  <c r="K4004" i="8" s="1"/>
  <c r="J3984" i="8"/>
  <c r="O3984" i="8" s="1"/>
  <c r="I3984" i="8"/>
  <c r="N3984" i="8" s="1"/>
  <c r="H3984" i="8"/>
  <c r="M3984" i="8" s="1"/>
  <c r="G3984" i="8"/>
  <c r="L3984" i="8" s="1"/>
  <c r="F3984" i="8"/>
  <c r="K3984" i="8" s="1"/>
  <c r="J3963" i="8"/>
  <c r="O3963" i="8" s="1"/>
  <c r="I3963" i="8"/>
  <c r="N3963" i="8" s="1"/>
  <c r="H3963" i="8"/>
  <c r="M3963" i="8" s="1"/>
  <c r="G3963" i="8"/>
  <c r="L3963" i="8" s="1"/>
  <c r="F3963" i="8"/>
  <c r="K3963" i="8" s="1"/>
  <c r="J3944" i="8"/>
  <c r="O3944" i="8" s="1"/>
  <c r="I3944" i="8"/>
  <c r="N3944" i="8" s="1"/>
  <c r="H3944" i="8"/>
  <c r="M3944" i="8" s="1"/>
  <c r="G3944" i="8"/>
  <c r="L3944" i="8" s="1"/>
  <c r="F3944" i="8"/>
  <c r="K3944" i="8" s="1"/>
  <c r="J3925" i="8"/>
  <c r="O3925" i="8" s="1"/>
  <c r="F3925" i="8"/>
  <c r="K3925" i="8" s="1"/>
  <c r="I3925" i="8"/>
  <c r="N3925" i="8" s="1"/>
  <c r="H3925" i="8"/>
  <c r="M3925" i="8" s="1"/>
  <c r="G3925" i="8"/>
  <c r="L3925" i="8" s="1"/>
  <c r="G3906" i="8"/>
  <c r="L3906" i="8" s="1"/>
  <c r="F3906" i="8"/>
  <c r="K3906" i="8" s="1"/>
  <c r="J3906" i="8"/>
  <c r="O3906" i="8" s="1"/>
  <c r="I3906" i="8"/>
  <c r="N3906" i="8" s="1"/>
  <c r="H3906" i="8"/>
  <c r="M3906" i="8" s="1"/>
  <c r="H3882" i="8"/>
  <c r="M3882" i="8" s="1"/>
  <c r="J3882" i="8"/>
  <c r="O3882" i="8" s="1"/>
  <c r="I3882" i="8"/>
  <c r="N3882" i="8" s="1"/>
  <c r="G3882" i="8"/>
  <c r="L3882" i="8" s="1"/>
  <c r="F3882" i="8"/>
  <c r="K3882" i="8" s="1"/>
  <c r="I3864" i="8"/>
  <c r="N3864" i="8" s="1"/>
  <c r="H3864" i="8"/>
  <c r="M3864" i="8" s="1"/>
  <c r="G3864" i="8"/>
  <c r="L3864" i="8" s="1"/>
  <c r="F3864" i="8"/>
  <c r="K3864" i="8" s="1"/>
  <c r="J3864" i="8"/>
  <c r="O3864" i="8" s="1"/>
  <c r="J3843" i="8"/>
  <c r="O3843" i="8" s="1"/>
  <c r="I3843" i="8"/>
  <c r="N3843" i="8" s="1"/>
  <c r="H3843" i="8"/>
  <c r="M3843" i="8" s="1"/>
  <c r="G3843" i="8"/>
  <c r="L3843" i="8" s="1"/>
  <c r="F3843" i="8"/>
  <c r="K3843" i="8" s="1"/>
  <c r="F3825" i="8"/>
  <c r="K3825" i="8" s="1"/>
  <c r="J3825" i="8"/>
  <c r="O3825" i="8" s="1"/>
  <c r="I3825" i="8"/>
  <c r="N3825" i="8" s="1"/>
  <c r="H3825" i="8"/>
  <c r="M3825" i="8" s="1"/>
  <c r="G3825" i="8"/>
  <c r="L3825" i="8" s="1"/>
  <c r="J3803" i="8"/>
  <c r="O3803" i="8" s="1"/>
  <c r="I3803" i="8"/>
  <c r="N3803" i="8" s="1"/>
  <c r="H3803" i="8"/>
  <c r="M3803" i="8" s="1"/>
  <c r="G3803" i="8"/>
  <c r="L3803" i="8" s="1"/>
  <c r="F3803" i="8"/>
  <c r="K3803" i="8" s="1"/>
  <c r="H3782" i="8"/>
  <c r="M3782" i="8" s="1"/>
  <c r="J3782" i="8"/>
  <c r="O3782" i="8" s="1"/>
  <c r="I3782" i="8"/>
  <c r="N3782" i="8" s="1"/>
  <c r="G3782" i="8"/>
  <c r="L3782" i="8" s="1"/>
  <c r="F3782" i="8"/>
  <c r="K3782" i="8" s="1"/>
  <c r="I3764" i="8"/>
  <c r="N3764" i="8" s="1"/>
  <c r="J3764" i="8"/>
  <c r="O3764" i="8" s="1"/>
  <c r="H3764" i="8"/>
  <c r="M3764" i="8" s="1"/>
  <c r="G3764" i="8"/>
  <c r="L3764" i="8" s="1"/>
  <c r="F3764" i="8"/>
  <c r="K3764" i="8" s="1"/>
  <c r="J3744" i="8"/>
  <c r="O3744" i="8" s="1"/>
  <c r="I3744" i="8"/>
  <c r="N3744" i="8" s="1"/>
  <c r="H3744" i="8"/>
  <c r="M3744" i="8" s="1"/>
  <c r="G3744" i="8"/>
  <c r="L3744" i="8" s="1"/>
  <c r="F3744" i="8"/>
  <c r="K3744" i="8" s="1"/>
  <c r="J3725" i="8"/>
  <c r="O3725" i="8" s="1"/>
  <c r="F3725" i="8"/>
  <c r="K3725" i="8" s="1"/>
  <c r="I3725" i="8"/>
  <c r="N3725" i="8" s="1"/>
  <c r="H3725" i="8"/>
  <c r="M3725" i="8" s="1"/>
  <c r="G3725" i="8"/>
  <c r="L3725" i="8" s="1"/>
  <c r="J3705" i="8"/>
  <c r="O3705" i="8" s="1"/>
  <c r="F3705" i="8"/>
  <c r="K3705" i="8" s="1"/>
  <c r="I3705" i="8"/>
  <c r="N3705" i="8" s="1"/>
  <c r="G3705" i="8"/>
  <c r="L3705" i="8" s="1"/>
  <c r="H3705" i="8"/>
  <c r="M3705" i="8" s="1"/>
  <c r="I3686" i="8"/>
  <c r="N3686" i="8" s="1"/>
  <c r="J3686" i="8"/>
  <c r="O3686" i="8" s="1"/>
  <c r="H3686" i="8"/>
  <c r="M3686" i="8" s="1"/>
  <c r="G3686" i="8"/>
  <c r="L3686" i="8" s="1"/>
  <c r="F3686" i="8"/>
  <c r="K3686" i="8" s="1"/>
  <c r="J3663" i="8"/>
  <c r="O3663" i="8" s="1"/>
  <c r="I3663" i="8"/>
  <c r="N3663" i="8" s="1"/>
  <c r="H3663" i="8"/>
  <c r="M3663" i="8" s="1"/>
  <c r="G3663" i="8"/>
  <c r="L3663" i="8" s="1"/>
  <c r="F3663" i="8"/>
  <c r="K3663" i="8" s="1"/>
  <c r="J3645" i="8"/>
  <c r="O3645" i="8" s="1"/>
  <c r="F3645" i="8"/>
  <c r="K3645" i="8" s="1"/>
  <c r="I3645" i="8"/>
  <c r="N3645" i="8" s="1"/>
  <c r="H3645" i="8"/>
  <c r="M3645" i="8" s="1"/>
  <c r="G3645" i="8"/>
  <c r="L3645" i="8" s="1"/>
  <c r="J3624" i="8"/>
  <c r="O3624" i="8" s="1"/>
  <c r="I3624" i="8"/>
  <c r="N3624" i="8" s="1"/>
  <c r="H3624" i="8"/>
  <c r="M3624" i="8" s="1"/>
  <c r="G3624" i="8"/>
  <c r="L3624" i="8" s="1"/>
  <c r="F3624" i="8"/>
  <c r="K3624" i="8" s="1"/>
  <c r="I3606" i="8"/>
  <c r="N3606" i="8" s="1"/>
  <c r="J3606" i="8"/>
  <c r="O3606" i="8" s="1"/>
  <c r="H3606" i="8"/>
  <c r="M3606" i="8" s="1"/>
  <c r="F3606" i="8"/>
  <c r="K3606" i="8" s="1"/>
  <c r="G3606" i="8"/>
  <c r="L3606" i="8" s="1"/>
  <c r="J3585" i="8"/>
  <c r="O3585" i="8" s="1"/>
  <c r="F3585" i="8"/>
  <c r="K3585" i="8" s="1"/>
  <c r="H3585" i="8"/>
  <c r="M3585" i="8" s="1"/>
  <c r="I3585" i="8"/>
  <c r="N3585" i="8" s="1"/>
  <c r="G3585" i="8"/>
  <c r="L3585" i="8" s="1"/>
  <c r="J3564" i="8"/>
  <c r="O3564" i="8" s="1"/>
  <c r="I3564" i="8"/>
  <c r="N3564" i="8" s="1"/>
  <c r="H3564" i="8"/>
  <c r="M3564" i="8" s="1"/>
  <c r="G3564" i="8"/>
  <c r="L3564" i="8" s="1"/>
  <c r="F3564" i="8"/>
  <c r="K3564" i="8" s="1"/>
  <c r="J3545" i="8"/>
  <c r="O3545" i="8" s="1"/>
  <c r="F3545" i="8"/>
  <c r="K3545" i="8" s="1"/>
  <c r="I3545" i="8"/>
  <c r="N3545" i="8" s="1"/>
  <c r="H3545" i="8"/>
  <c r="M3545" i="8" s="1"/>
  <c r="G3545" i="8"/>
  <c r="L3545" i="8" s="1"/>
  <c r="J3524" i="8"/>
  <c r="O3524" i="8" s="1"/>
  <c r="I3524" i="8"/>
  <c r="N3524" i="8" s="1"/>
  <c r="H3524" i="8"/>
  <c r="M3524" i="8" s="1"/>
  <c r="G3524" i="8"/>
  <c r="L3524" i="8" s="1"/>
  <c r="F3524" i="8"/>
  <c r="K3524" i="8" s="1"/>
  <c r="G3502" i="8"/>
  <c r="L3502" i="8" s="1"/>
  <c r="F3502" i="8"/>
  <c r="K3502" i="8" s="1"/>
  <c r="J3502" i="8"/>
  <c r="O3502" i="8" s="1"/>
  <c r="I3502" i="8"/>
  <c r="N3502" i="8" s="1"/>
  <c r="H3502" i="8"/>
  <c r="M3502" i="8" s="1"/>
  <c r="J3485" i="8"/>
  <c r="O3485" i="8" s="1"/>
  <c r="F3485" i="8"/>
  <c r="K3485" i="8" s="1"/>
  <c r="H3485" i="8"/>
  <c r="M3485" i="8" s="1"/>
  <c r="I3485" i="8"/>
  <c r="N3485" i="8" s="1"/>
  <c r="G3485" i="8"/>
  <c r="L3485" i="8" s="1"/>
  <c r="J3464" i="8"/>
  <c r="O3464" i="8" s="1"/>
  <c r="I3464" i="8"/>
  <c r="N3464" i="8" s="1"/>
  <c r="H3464" i="8"/>
  <c r="M3464" i="8" s="1"/>
  <c r="G3464" i="8"/>
  <c r="L3464" i="8" s="1"/>
  <c r="F3464" i="8"/>
  <c r="K3464" i="8" s="1"/>
  <c r="J3445" i="8"/>
  <c r="O3445" i="8" s="1"/>
  <c r="F3445" i="8"/>
  <c r="K3445" i="8" s="1"/>
  <c r="I3445" i="8"/>
  <c r="N3445" i="8" s="1"/>
  <c r="H3445" i="8"/>
  <c r="M3445" i="8" s="1"/>
  <c r="G3445" i="8"/>
  <c r="L3445" i="8" s="1"/>
  <c r="J3425" i="8"/>
  <c r="O3425" i="8" s="1"/>
  <c r="F3425" i="8"/>
  <c r="K3425" i="8" s="1"/>
  <c r="H3425" i="8"/>
  <c r="M3425" i="8" s="1"/>
  <c r="I3425" i="8"/>
  <c r="N3425" i="8" s="1"/>
  <c r="G3425" i="8"/>
  <c r="L3425" i="8" s="1"/>
  <c r="J3405" i="8"/>
  <c r="O3405" i="8" s="1"/>
  <c r="F3405" i="8"/>
  <c r="K3405" i="8" s="1"/>
  <c r="I3405" i="8"/>
  <c r="N3405" i="8" s="1"/>
  <c r="G3405" i="8"/>
  <c r="L3405" i="8" s="1"/>
  <c r="H3405" i="8"/>
  <c r="M3405" i="8" s="1"/>
  <c r="J3384" i="8"/>
  <c r="O3384" i="8" s="1"/>
  <c r="I3384" i="8"/>
  <c r="N3384" i="8" s="1"/>
  <c r="H3384" i="8"/>
  <c r="M3384" i="8" s="1"/>
  <c r="G3384" i="8"/>
  <c r="L3384" i="8" s="1"/>
  <c r="F3384" i="8"/>
  <c r="K3384" i="8" s="1"/>
  <c r="G3364" i="8"/>
  <c r="L3364" i="8" s="1"/>
  <c r="J3364" i="8"/>
  <c r="O3364" i="8" s="1"/>
  <c r="I3364" i="8"/>
  <c r="N3364" i="8" s="1"/>
  <c r="H3364" i="8"/>
  <c r="M3364" i="8" s="1"/>
  <c r="F3364" i="8"/>
  <c r="K3364" i="8" s="1"/>
  <c r="G3347" i="8"/>
  <c r="L3347" i="8" s="1"/>
  <c r="J3347" i="8"/>
  <c r="O3347" i="8" s="1"/>
  <c r="I3347" i="8"/>
  <c r="N3347" i="8" s="1"/>
  <c r="H3347" i="8"/>
  <c r="M3347" i="8" s="1"/>
  <c r="F3347" i="8"/>
  <c r="K3347" i="8" s="1"/>
  <c r="G3324" i="8"/>
  <c r="L3324" i="8" s="1"/>
  <c r="J3324" i="8"/>
  <c r="O3324" i="8" s="1"/>
  <c r="I3324" i="8"/>
  <c r="N3324" i="8" s="1"/>
  <c r="H3324" i="8"/>
  <c r="M3324" i="8" s="1"/>
  <c r="F3324" i="8"/>
  <c r="K3324" i="8" s="1"/>
  <c r="J3305" i="8"/>
  <c r="O3305" i="8" s="1"/>
  <c r="F3305" i="8"/>
  <c r="K3305" i="8" s="1"/>
  <c r="H3305" i="8"/>
  <c r="M3305" i="8" s="1"/>
  <c r="G3305" i="8"/>
  <c r="L3305" i="8" s="1"/>
  <c r="I3305" i="8"/>
  <c r="N3305" i="8" s="1"/>
  <c r="G3284" i="8"/>
  <c r="L3284" i="8" s="1"/>
  <c r="J3284" i="8"/>
  <c r="O3284" i="8" s="1"/>
  <c r="I3284" i="8"/>
  <c r="N3284" i="8" s="1"/>
  <c r="H3284" i="8"/>
  <c r="M3284" i="8" s="1"/>
  <c r="F3284" i="8"/>
  <c r="K3284" i="8" s="1"/>
  <c r="H3263" i="8"/>
  <c r="M3263" i="8" s="1"/>
  <c r="J3263" i="8"/>
  <c r="O3263" i="8" s="1"/>
  <c r="I3263" i="8"/>
  <c r="N3263" i="8" s="1"/>
  <c r="G3263" i="8"/>
  <c r="L3263" i="8" s="1"/>
  <c r="F3263" i="8"/>
  <c r="K3263" i="8" s="1"/>
  <c r="G3244" i="8"/>
  <c r="L3244" i="8" s="1"/>
  <c r="I3244" i="8"/>
  <c r="N3244" i="8" s="1"/>
  <c r="H3244" i="8"/>
  <c r="M3244" i="8" s="1"/>
  <c r="F3244" i="8"/>
  <c r="K3244" i="8" s="1"/>
  <c r="J3244" i="8"/>
  <c r="O3244" i="8" s="1"/>
  <c r="G3224" i="8"/>
  <c r="L3224" i="8" s="1"/>
  <c r="H3224" i="8"/>
  <c r="M3224" i="8" s="1"/>
  <c r="F3224" i="8"/>
  <c r="K3224" i="8" s="1"/>
  <c r="J3224" i="8"/>
  <c r="O3224" i="8" s="1"/>
  <c r="I3224" i="8"/>
  <c r="N3224" i="8" s="1"/>
  <c r="J3205" i="8"/>
  <c r="O3205" i="8" s="1"/>
  <c r="I3205" i="8"/>
  <c r="N3205" i="8" s="1"/>
  <c r="H3205" i="8"/>
  <c r="M3205" i="8" s="1"/>
  <c r="G3205" i="8"/>
  <c r="L3205" i="8" s="1"/>
  <c r="F3205" i="8"/>
  <c r="K3205" i="8" s="1"/>
  <c r="H3181" i="8"/>
  <c r="M3181" i="8" s="1"/>
  <c r="I3181" i="8"/>
  <c r="N3181" i="8" s="1"/>
  <c r="F3181" i="8"/>
  <c r="K3181" i="8" s="1"/>
  <c r="J3181" i="8"/>
  <c r="O3181" i="8" s="1"/>
  <c r="G3181" i="8"/>
  <c r="L3181" i="8" s="1"/>
  <c r="H3166" i="8"/>
  <c r="M3166" i="8" s="1"/>
  <c r="G3166" i="8"/>
  <c r="L3166" i="8" s="1"/>
  <c r="F3166" i="8"/>
  <c r="K3166" i="8" s="1"/>
  <c r="J3166" i="8"/>
  <c r="O3166" i="8" s="1"/>
  <c r="I3166" i="8"/>
  <c r="N3166" i="8" s="1"/>
  <c r="J3142" i="8"/>
  <c r="O3142" i="8" s="1"/>
  <c r="I3142" i="8"/>
  <c r="N3142" i="8" s="1"/>
  <c r="H3142" i="8"/>
  <c r="M3142" i="8" s="1"/>
  <c r="G3142" i="8"/>
  <c r="L3142" i="8" s="1"/>
  <c r="F3142" i="8"/>
  <c r="K3142" i="8" s="1"/>
  <c r="G3124" i="8"/>
  <c r="L3124" i="8" s="1"/>
  <c r="J3124" i="8"/>
  <c r="O3124" i="8" s="1"/>
  <c r="I3124" i="8"/>
  <c r="N3124" i="8" s="1"/>
  <c r="H3124" i="8"/>
  <c r="M3124" i="8" s="1"/>
  <c r="F3124" i="8"/>
  <c r="K3124" i="8" s="1"/>
  <c r="G3104" i="8"/>
  <c r="L3104" i="8" s="1"/>
  <c r="J3104" i="8"/>
  <c r="O3104" i="8" s="1"/>
  <c r="I3104" i="8"/>
  <c r="N3104" i="8" s="1"/>
  <c r="H3104" i="8"/>
  <c r="M3104" i="8" s="1"/>
  <c r="F3104" i="8"/>
  <c r="K3104" i="8" s="1"/>
  <c r="J3082" i="8"/>
  <c r="O3082" i="8" s="1"/>
  <c r="I3082" i="8"/>
  <c r="N3082" i="8" s="1"/>
  <c r="H3082" i="8"/>
  <c r="M3082" i="8" s="1"/>
  <c r="G3082" i="8"/>
  <c r="L3082" i="8" s="1"/>
  <c r="F3082" i="8"/>
  <c r="K3082" i="8" s="1"/>
  <c r="G3064" i="8"/>
  <c r="L3064" i="8" s="1"/>
  <c r="J3064" i="8"/>
  <c r="O3064" i="8" s="1"/>
  <c r="I3064" i="8"/>
  <c r="N3064" i="8" s="1"/>
  <c r="H3064" i="8"/>
  <c r="M3064" i="8" s="1"/>
  <c r="F3064" i="8"/>
  <c r="K3064" i="8" s="1"/>
  <c r="J3042" i="8"/>
  <c r="O3042" i="8" s="1"/>
  <c r="I3042" i="8"/>
  <c r="N3042" i="8" s="1"/>
  <c r="H3042" i="8"/>
  <c r="M3042" i="8" s="1"/>
  <c r="G3042" i="8"/>
  <c r="L3042" i="8" s="1"/>
  <c r="F3042" i="8"/>
  <c r="K3042" i="8" s="1"/>
  <c r="J3025" i="8"/>
  <c r="O3025" i="8" s="1"/>
  <c r="H3025" i="8"/>
  <c r="M3025" i="8" s="1"/>
  <c r="G3025" i="8"/>
  <c r="L3025" i="8" s="1"/>
  <c r="F3025" i="8"/>
  <c r="K3025" i="8" s="1"/>
  <c r="I3025" i="8"/>
  <c r="N3025" i="8" s="1"/>
  <c r="J3002" i="8"/>
  <c r="O3002" i="8" s="1"/>
  <c r="I3002" i="8"/>
  <c r="N3002" i="8" s="1"/>
  <c r="H3002" i="8"/>
  <c r="M3002" i="8" s="1"/>
  <c r="G3002" i="8"/>
  <c r="L3002" i="8" s="1"/>
  <c r="F3002" i="8"/>
  <c r="K3002" i="8" s="1"/>
  <c r="G2986" i="8"/>
  <c r="L2986" i="8" s="1"/>
  <c r="F2986" i="8"/>
  <c r="K2986" i="8" s="1"/>
  <c r="J2986" i="8"/>
  <c r="O2986" i="8" s="1"/>
  <c r="I2986" i="8"/>
  <c r="N2986" i="8" s="1"/>
  <c r="H2986" i="8"/>
  <c r="M2986" i="8" s="1"/>
  <c r="G2964" i="8"/>
  <c r="L2964" i="8" s="1"/>
  <c r="J2964" i="8"/>
  <c r="O2964" i="8" s="1"/>
  <c r="I2964" i="8"/>
  <c r="N2964" i="8" s="1"/>
  <c r="H2964" i="8"/>
  <c r="M2964" i="8" s="1"/>
  <c r="F2964" i="8"/>
  <c r="K2964" i="8" s="1"/>
  <c r="J2945" i="8"/>
  <c r="O2945" i="8" s="1"/>
  <c r="F2945" i="8"/>
  <c r="K2945" i="8" s="1"/>
  <c r="H2945" i="8"/>
  <c r="M2945" i="8" s="1"/>
  <c r="G2945" i="8"/>
  <c r="L2945" i="8" s="1"/>
  <c r="I2945" i="8"/>
  <c r="N2945" i="8" s="1"/>
  <c r="J2922" i="8"/>
  <c r="O2922" i="8" s="1"/>
  <c r="I2922" i="8"/>
  <c r="N2922" i="8" s="1"/>
  <c r="H2922" i="8"/>
  <c r="M2922" i="8" s="1"/>
  <c r="G2922" i="8"/>
  <c r="L2922" i="8" s="1"/>
  <c r="F2922" i="8"/>
  <c r="K2922" i="8" s="1"/>
  <c r="J2905" i="8"/>
  <c r="O2905" i="8" s="1"/>
  <c r="H2905" i="8"/>
  <c r="M2905" i="8" s="1"/>
  <c r="G2905" i="8"/>
  <c r="L2905" i="8" s="1"/>
  <c r="F2905" i="8"/>
  <c r="K2905" i="8" s="1"/>
  <c r="I2905" i="8"/>
  <c r="N2905" i="8" s="1"/>
  <c r="I2886" i="8"/>
  <c r="N2886" i="8" s="1"/>
  <c r="H2886" i="8"/>
  <c r="M2886" i="8" s="1"/>
  <c r="G2886" i="8"/>
  <c r="L2886" i="8" s="1"/>
  <c r="J2886" i="8"/>
  <c r="O2886" i="8" s="1"/>
  <c r="F2886" i="8"/>
  <c r="K2886" i="8" s="1"/>
  <c r="J2865" i="8"/>
  <c r="O2865" i="8" s="1"/>
  <c r="F2865" i="8"/>
  <c r="K2865" i="8" s="1"/>
  <c r="I2865" i="8"/>
  <c r="N2865" i="8" s="1"/>
  <c r="H2865" i="8"/>
  <c r="M2865" i="8" s="1"/>
  <c r="G2865" i="8"/>
  <c r="L2865" i="8" s="1"/>
  <c r="G2844" i="8"/>
  <c r="L2844" i="8" s="1"/>
  <c r="J2844" i="8"/>
  <c r="O2844" i="8" s="1"/>
  <c r="I2844" i="8"/>
  <c r="N2844" i="8" s="1"/>
  <c r="H2844" i="8"/>
  <c r="M2844" i="8" s="1"/>
  <c r="F2844" i="8"/>
  <c r="K2844" i="8" s="1"/>
  <c r="J2822" i="8"/>
  <c r="O2822" i="8" s="1"/>
  <c r="I2822" i="8"/>
  <c r="N2822" i="8" s="1"/>
  <c r="H2822" i="8"/>
  <c r="M2822" i="8" s="1"/>
  <c r="G2822" i="8"/>
  <c r="L2822" i="8" s="1"/>
  <c r="F2822" i="8"/>
  <c r="K2822" i="8" s="1"/>
  <c r="I2806" i="8"/>
  <c r="N2806" i="8" s="1"/>
  <c r="G2806" i="8"/>
  <c r="L2806" i="8" s="1"/>
  <c r="F2806" i="8"/>
  <c r="K2806" i="8" s="1"/>
  <c r="J2806" i="8"/>
  <c r="O2806" i="8" s="1"/>
  <c r="H2806" i="8"/>
  <c r="M2806" i="8" s="1"/>
  <c r="J2786" i="8"/>
  <c r="O2786" i="8" s="1"/>
  <c r="I2786" i="8"/>
  <c r="N2786" i="8" s="1"/>
  <c r="H2786" i="8"/>
  <c r="M2786" i="8" s="1"/>
  <c r="G2786" i="8"/>
  <c r="L2786" i="8" s="1"/>
  <c r="F2786" i="8"/>
  <c r="K2786" i="8" s="1"/>
  <c r="J2763" i="8"/>
  <c r="O2763" i="8" s="1"/>
  <c r="I2763" i="8"/>
  <c r="N2763" i="8" s="1"/>
  <c r="H2763" i="8"/>
  <c r="M2763" i="8" s="1"/>
  <c r="G2763" i="8"/>
  <c r="L2763" i="8" s="1"/>
  <c r="F2763" i="8"/>
  <c r="K2763" i="8" s="1"/>
  <c r="J2742" i="8"/>
  <c r="O2742" i="8" s="1"/>
  <c r="I2742" i="8"/>
  <c r="N2742" i="8" s="1"/>
  <c r="H2742" i="8"/>
  <c r="M2742" i="8" s="1"/>
  <c r="G2742" i="8"/>
  <c r="L2742" i="8" s="1"/>
  <c r="F2742" i="8"/>
  <c r="K2742" i="8" s="1"/>
  <c r="J2722" i="8"/>
  <c r="O2722" i="8" s="1"/>
  <c r="I2722" i="8"/>
  <c r="N2722" i="8" s="1"/>
  <c r="H2722" i="8"/>
  <c r="M2722" i="8" s="1"/>
  <c r="G2722" i="8"/>
  <c r="L2722" i="8" s="1"/>
  <c r="F2722" i="8"/>
  <c r="K2722" i="8" s="1"/>
  <c r="G2704" i="8"/>
  <c r="L2704" i="8" s="1"/>
  <c r="H2704" i="8"/>
  <c r="M2704" i="8" s="1"/>
  <c r="J2704" i="8"/>
  <c r="O2704" i="8" s="1"/>
  <c r="I2704" i="8"/>
  <c r="N2704" i="8" s="1"/>
  <c r="F2704" i="8"/>
  <c r="K2704" i="8" s="1"/>
  <c r="J2686" i="8"/>
  <c r="O2686" i="8" s="1"/>
  <c r="I2686" i="8"/>
  <c r="N2686" i="8" s="1"/>
  <c r="H2686" i="8"/>
  <c r="M2686" i="8" s="1"/>
  <c r="G2686" i="8"/>
  <c r="L2686" i="8" s="1"/>
  <c r="F2686" i="8"/>
  <c r="K2686" i="8" s="1"/>
  <c r="G2666" i="8"/>
  <c r="L2666" i="8" s="1"/>
  <c r="F2666" i="8"/>
  <c r="K2666" i="8" s="1"/>
  <c r="J2666" i="8"/>
  <c r="O2666" i="8" s="1"/>
  <c r="I2666" i="8"/>
  <c r="N2666" i="8" s="1"/>
  <c r="H2666" i="8"/>
  <c r="M2666" i="8" s="1"/>
  <c r="J2645" i="8"/>
  <c r="O2645" i="8" s="1"/>
  <c r="I2645" i="8"/>
  <c r="N2645" i="8" s="1"/>
  <c r="H2645" i="8"/>
  <c r="M2645" i="8" s="1"/>
  <c r="G2645" i="8"/>
  <c r="L2645" i="8" s="1"/>
  <c r="F2645" i="8"/>
  <c r="K2645" i="8" s="1"/>
  <c r="J2625" i="8"/>
  <c r="O2625" i="8" s="1"/>
  <c r="F2625" i="8"/>
  <c r="K2625" i="8" s="1"/>
  <c r="I2625" i="8"/>
  <c r="N2625" i="8" s="1"/>
  <c r="H2625" i="8"/>
  <c r="M2625" i="8" s="1"/>
  <c r="G2625" i="8"/>
  <c r="L2625" i="8" s="1"/>
  <c r="J2602" i="8"/>
  <c r="O2602" i="8" s="1"/>
  <c r="I2602" i="8"/>
  <c r="N2602" i="8" s="1"/>
  <c r="H2602" i="8"/>
  <c r="M2602" i="8" s="1"/>
  <c r="G2602" i="8"/>
  <c r="L2602" i="8" s="1"/>
  <c r="F2602" i="8"/>
  <c r="K2602" i="8" s="1"/>
  <c r="J2586" i="8"/>
  <c r="O2586" i="8" s="1"/>
  <c r="I2586" i="8"/>
  <c r="N2586" i="8" s="1"/>
  <c r="F2586" i="8"/>
  <c r="K2586" i="8" s="1"/>
  <c r="G2586" i="8"/>
  <c r="L2586" i="8" s="1"/>
  <c r="H2586" i="8"/>
  <c r="M2586" i="8" s="1"/>
  <c r="G2564" i="8"/>
  <c r="L2564" i="8" s="1"/>
  <c r="J2564" i="8"/>
  <c r="O2564" i="8" s="1"/>
  <c r="I2564" i="8"/>
  <c r="N2564" i="8" s="1"/>
  <c r="H2564" i="8"/>
  <c r="M2564" i="8" s="1"/>
  <c r="F2564" i="8"/>
  <c r="K2564" i="8" s="1"/>
  <c r="J2545" i="8"/>
  <c r="O2545" i="8" s="1"/>
  <c r="H2545" i="8"/>
  <c r="M2545" i="8" s="1"/>
  <c r="G2545" i="8"/>
  <c r="L2545" i="8" s="1"/>
  <c r="F2545" i="8"/>
  <c r="K2545" i="8" s="1"/>
  <c r="I2545" i="8"/>
  <c r="N2545" i="8" s="1"/>
  <c r="G2524" i="8"/>
  <c r="L2524" i="8" s="1"/>
  <c r="J2524" i="8"/>
  <c r="O2524" i="8" s="1"/>
  <c r="I2524" i="8"/>
  <c r="N2524" i="8" s="1"/>
  <c r="H2524" i="8"/>
  <c r="M2524" i="8" s="1"/>
  <c r="F2524" i="8"/>
  <c r="K2524" i="8" s="1"/>
  <c r="G2504" i="8"/>
  <c r="L2504" i="8" s="1"/>
  <c r="H2504" i="8"/>
  <c r="M2504" i="8" s="1"/>
  <c r="J2504" i="8"/>
  <c r="O2504" i="8" s="1"/>
  <c r="I2504" i="8"/>
  <c r="N2504" i="8" s="1"/>
  <c r="F2504" i="8"/>
  <c r="K2504" i="8" s="1"/>
  <c r="G2486" i="8"/>
  <c r="L2486" i="8" s="1"/>
  <c r="F2486" i="8"/>
  <c r="K2486" i="8" s="1"/>
  <c r="I2486" i="8"/>
  <c r="N2486" i="8" s="1"/>
  <c r="J2486" i="8"/>
  <c r="O2486" i="8" s="1"/>
  <c r="H2486" i="8"/>
  <c r="M2486" i="8" s="1"/>
  <c r="G2466" i="8"/>
  <c r="L2466" i="8" s="1"/>
  <c r="F2466" i="8"/>
  <c r="K2466" i="8" s="1"/>
  <c r="J2466" i="8"/>
  <c r="O2466" i="8" s="1"/>
  <c r="I2466" i="8"/>
  <c r="N2466" i="8" s="1"/>
  <c r="H2466" i="8"/>
  <c r="M2466" i="8" s="1"/>
  <c r="J2445" i="8"/>
  <c r="O2445" i="8" s="1"/>
  <c r="F2445" i="8"/>
  <c r="K2445" i="8" s="1"/>
  <c r="I2445" i="8"/>
  <c r="N2445" i="8" s="1"/>
  <c r="H2445" i="8"/>
  <c r="M2445" i="8" s="1"/>
  <c r="G2445" i="8"/>
  <c r="L2445" i="8" s="1"/>
  <c r="J2423" i="8"/>
  <c r="O2423" i="8" s="1"/>
  <c r="I2423" i="8"/>
  <c r="N2423" i="8" s="1"/>
  <c r="H2423" i="8"/>
  <c r="M2423" i="8" s="1"/>
  <c r="G2423" i="8"/>
  <c r="L2423" i="8" s="1"/>
  <c r="F2423" i="8"/>
  <c r="K2423" i="8" s="1"/>
  <c r="G2404" i="8"/>
  <c r="L2404" i="8" s="1"/>
  <c r="H2404" i="8"/>
  <c r="M2404" i="8" s="1"/>
  <c r="I2404" i="8"/>
  <c r="N2404" i="8" s="1"/>
  <c r="J2404" i="8"/>
  <c r="O2404" i="8" s="1"/>
  <c r="F2404" i="8"/>
  <c r="K2404" i="8" s="1"/>
  <c r="I2386" i="8"/>
  <c r="N2386" i="8" s="1"/>
  <c r="J2386" i="8"/>
  <c r="O2386" i="8" s="1"/>
  <c r="H2386" i="8"/>
  <c r="M2386" i="8" s="1"/>
  <c r="G2386" i="8"/>
  <c r="L2386" i="8" s="1"/>
  <c r="F2386" i="8"/>
  <c r="K2386" i="8" s="1"/>
  <c r="F2367" i="8"/>
  <c r="K2367" i="8" s="1"/>
  <c r="H2367" i="8"/>
  <c r="M2367" i="8" s="1"/>
  <c r="J2367" i="8"/>
  <c r="O2367" i="8" s="1"/>
  <c r="I2367" i="8"/>
  <c r="N2367" i="8" s="1"/>
  <c r="G2367" i="8"/>
  <c r="L2367" i="8" s="1"/>
  <c r="J2346" i="8"/>
  <c r="O2346" i="8" s="1"/>
  <c r="I2346" i="8"/>
  <c r="N2346" i="8" s="1"/>
  <c r="H2346" i="8"/>
  <c r="M2346" i="8" s="1"/>
  <c r="G2346" i="8"/>
  <c r="L2346" i="8" s="1"/>
  <c r="F2346" i="8"/>
  <c r="K2346" i="8" s="1"/>
  <c r="I2323" i="8"/>
  <c r="N2323" i="8" s="1"/>
  <c r="J2323" i="8"/>
  <c r="O2323" i="8" s="1"/>
  <c r="H2323" i="8"/>
  <c r="M2323" i="8" s="1"/>
  <c r="G2323" i="8"/>
  <c r="L2323" i="8" s="1"/>
  <c r="F2323" i="8"/>
  <c r="K2323" i="8" s="1"/>
  <c r="G2304" i="8"/>
  <c r="L2304" i="8" s="1"/>
  <c r="J2304" i="8"/>
  <c r="O2304" i="8" s="1"/>
  <c r="I2304" i="8"/>
  <c r="N2304" i="8" s="1"/>
  <c r="H2304" i="8"/>
  <c r="M2304" i="8" s="1"/>
  <c r="F2304" i="8"/>
  <c r="K2304" i="8" s="1"/>
  <c r="I2286" i="8"/>
  <c r="N2286" i="8" s="1"/>
  <c r="J2286" i="8"/>
  <c r="O2286" i="8" s="1"/>
  <c r="H2286" i="8"/>
  <c r="M2286" i="8" s="1"/>
  <c r="G2286" i="8"/>
  <c r="L2286" i="8" s="1"/>
  <c r="F2286" i="8"/>
  <c r="K2286" i="8" s="1"/>
  <c r="G2266" i="8"/>
  <c r="L2266" i="8" s="1"/>
  <c r="J2266" i="8"/>
  <c r="O2266" i="8" s="1"/>
  <c r="I2266" i="8"/>
  <c r="N2266" i="8" s="1"/>
  <c r="H2266" i="8"/>
  <c r="M2266" i="8" s="1"/>
  <c r="F2266" i="8"/>
  <c r="K2266" i="8" s="1"/>
  <c r="J2241" i="8"/>
  <c r="O2241" i="8" s="1"/>
  <c r="I2241" i="8"/>
  <c r="N2241" i="8" s="1"/>
  <c r="H2241" i="8"/>
  <c r="M2241" i="8" s="1"/>
  <c r="G2241" i="8"/>
  <c r="L2241" i="8" s="1"/>
  <c r="F2241" i="8"/>
  <c r="K2241" i="8" s="1"/>
  <c r="H2223" i="8"/>
  <c r="M2223" i="8" s="1"/>
  <c r="G2223" i="8"/>
  <c r="L2223" i="8" s="1"/>
  <c r="F2223" i="8"/>
  <c r="K2223" i="8" s="1"/>
  <c r="J2223" i="8"/>
  <c r="O2223" i="8" s="1"/>
  <c r="I2223" i="8"/>
  <c r="N2223" i="8" s="1"/>
  <c r="J2205" i="8"/>
  <c r="O2205" i="8" s="1"/>
  <c r="I2205" i="8"/>
  <c r="N2205" i="8" s="1"/>
  <c r="H2205" i="8"/>
  <c r="M2205" i="8" s="1"/>
  <c r="F2205" i="8"/>
  <c r="K2205" i="8" s="1"/>
  <c r="G2205" i="8"/>
  <c r="L2205" i="8" s="1"/>
  <c r="J2184" i="8"/>
  <c r="O2184" i="8" s="1"/>
  <c r="I2184" i="8"/>
  <c r="N2184" i="8" s="1"/>
  <c r="H2184" i="8"/>
  <c r="M2184" i="8" s="1"/>
  <c r="G2184" i="8"/>
  <c r="L2184" i="8" s="1"/>
  <c r="F2184" i="8"/>
  <c r="K2184" i="8" s="1"/>
  <c r="H2163" i="8"/>
  <c r="M2163" i="8" s="1"/>
  <c r="G2163" i="8"/>
  <c r="L2163" i="8" s="1"/>
  <c r="F2163" i="8"/>
  <c r="K2163" i="8" s="1"/>
  <c r="J2163" i="8"/>
  <c r="O2163" i="8" s="1"/>
  <c r="I2163" i="8"/>
  <c r="N2163" i="8" s="1"/>
  <c r="H2143" i="8"/>
  <c r="M2143" i="8" s="1"/>
  <c r="G2143" i="8"/>
  <c r="L2143" i="8" s="1"/>
  <c r="F2143" i="8"/>
  <c r="K2143" i="8" s="1"/>
  <c r="J2143" i="8"/>
  <c r="O2143" i="8" s="1"/>
  <c r="I2143" i="8"/>
  <c r="N2143" i="8" s="1"/>
  <c r="H2123" i="8"/>
  <c r="M2123" i="8" s="1"/>
  <c r="G2123" i="8"/>
  <c r="L2123" i="8" s="1"/>
  <c r="F2123" i="8"/>
  <c r="K2123" i="8" s="1"/>
  <c r="J2123" i="8"/>
  <c r="O2123" i="8" s="1"/>
  <c r="I2123" i="8"/>
  <c r="N2123" i="8" s="1"/>
  <c r="G2106" i="8"/>
  <c r="L2106" i="8" s="1"/>
  <c r="J2106" i="8"/>
  <c r="O2106" i="8" s="1"/>
  <c r="I2106" i="8"/>
  <c r="N2106" i="8" s="1"/>
  <c r="H2106" i="8"/>
  <c r="M2106" i="8" s="1"/>
  <c r="F2106" i="8"/>
  <c r="K2106" i="8" s="1"/>
  <c r="J2085" i="8"/>
  <c r="O2085" i="8" s="1"/>
  <c r="I2085" i="8"/>
  <c r="N2085" i="8" s="1"/>
  <c r="H2085" i="8"/>
  <c r="M2085" i="8" s="1"/>
  <c r="G2085" i="8"/>
  <c r="L2085" i="8" s="1"/>
  <c r="F2085" i="8"/>
  <c r="K2085" i="8" s="1"/>
  <c r="J2065" i="8"/>
  <c r="O2065" i="8" s="1"/>
  <c r="I2065" i="8"/>
  <c r="N2065" i="8" s="1"/>
  <c r="H2065" i="8"/>
  <c r="M2065" i="8" s="1"/>
  <c r="G2065" i="8"/>
  <c r="L2065" i="8" s="1"/>
  <c r="F2065" i="8"/>
  <c r="K2065" i="8" s="1"/>
  <c r="J2047" i="8"/>
  <c r="O2047" i="8" s="1"/>
  <c r="H2047" i="8"/>
  <c r="M2047" i="8" s="1"/>
  <c r="G2047" i="8"/>
  <c r="L2047" i="8" s="1"/>
  <c r="F2047" i="8"/>
  <c r="K2047" i="8" s="1"/>
  <c r="I2047" i="8"/>
  <c r="N2047" i="8" s="1"/>
  <c r="J2024" i="8"/>
  <c r="O2024" i="8" s="1"/>
  <c r="I2024" i="8"/>
  <c r="N2024" i="8" s="1"/>
  <c r="H2024" i="8"/>
  <c r="M2024" i="8" s="1"/>
  <c r="G2024" i="8"/>
  <c r="L2024" i="8" s="1"/>
  <c r="F2024" i="8"/>
  <c r="K2024" i="8" s="1"/>
  <c r="J2005" i="8"/>
  <c r="O2005" i="8" s="1"/>
  <c r="I2005" i="8"/>
  <c r="N2005" i="8" s="1"/>
  <c r="H2005" i="8"/>
  <c r="M2005" i="8" s="1"/>
  <c r="F2005" i="8"/>
  <c r="K2005" i="8" s="1"/>
  <c r="G2005" i="8"/>
  <c r="L2005" i="8" s="1"/>
  <c r="J1985" i="8"/>
  <c r="O1985" i="8" s="1"/>
  <c r="I1985" i="8"/>
  <c r="N1985" i="8" s="1"/>
  <c r="H1985" i="8"/>
  <c r="M1985" i="8" s="1"/>
  <c r="G1985" i="8"/>
  <c r="L1985" i="8" s="1"/>
  <c r="F1985" i="8"/>
  <c r="K1985" i="8" s="1"/>
  <c r="J1964" i="8"/>
  <c r="O1964" i="8" s="1"/>
  <c r="I1964" i="8"/>
  <c r="N1964" i="8" s="1"/>
  <c r="H1964" i="8"/>
  <c r="M1964" i="8" s="1"/>
  <c r="G1964" i="8"/>
  <c r="L1964" i="8" s="1"/>
  <c r="F1964" i="8"/>
  <c r="K1964" i="8" s="1"/>
  <c r="H1943" i="8"/>
  <c r="M1943" i="8" s="1"/>
  <c r="G1943" i="8"/>
  <c r="L1943" i="8" s="1"/>
  <c r="F1943" i="8"/>
  <c r="K1943" i="8" s="1"/>
  <c r="J1943" i="8"/>
  <c r="O1943" i="8" s="1"/>
  <c r="I1943" i="8"/>
  <c r="N1943" i="8" s="1"/>
  <c r="J1924" i="8"/>
  <c r="O1924" i="8" s="1"/>
  <c r="I1924" i="8"/>
  <c r="N1924" i="8" s="1"/>
  <c r="H1924" i="8"/>
  <c r="M1924" i="8" s="1"/>
  <c r="G1924" i="8"/>
  <c r="L1924" i="8" s="1"/>
  <c r="F1924" i="8"/>
  <c r="K1924" i="8" s="1"/>
  <c r="H1903" i="8"/>
  <c r="M1903" i="8" s="1"/>
  <c r="G1903" i="8"/>
  <c r="L1903" i="8" s="1"/>
  <c r="F1903" i="8"/>
  <c r="K1903" i="8" s="1"/>
  <c r="J1903" i="8"/>
  <c r="O1903" i="8" s="1"/>
  <c r="I1903" i="8"/>
  <c r="N1903" i="8" s="1"/>
  <c r="G1886" i="8"/>
  <c r="L1886" i="8" s="1"/>
  <c r="J1886" i="8"/>
  <c r="O1886" i="8" s="1"/>
  <c r="I1886" i="8"/>
  <c r="N1886" i="8" s="1"/>
  <c r="H1886" i="8"/>
  <c r="M1886" i="8" s="1"/>
  <c r="F1886" i="8"/>
  <c r="K1886" i="8" s="1"/>
  <c r="G1866" i="8"/>
  <c r="L1866" i="8" s="1"/>
  <c r="J1866" i="8"/>
  <c r="O1866" i="8" s="1"/>
  <c r="I1866" i="8"/>
  <c r="N1866" i="8" s="1"/>
  <c r="H1866" i="8"/>
  <c r="M1866" i="8" s="1"/>
  <c r="F1866" i="8"/>
  <c r="K1866" i="8" s="1"/>
  <c r="J1845" i="8"/>
  <c r="O1845" i="8" s="1"/>
  <c r="I1845" i="8"/>
  <c r="N1845" i="8" s="1"/>
  <c r="H1845" i="8"/>
  <c r="M1845" i="8" s="1"/>
  <c r="G1845" i="8"/>
  <c r="L1845" i="8" s="1"/>
  <c r="F1845" i="8"/>
  <c r="K1845" i="8" s="1"/>
  <c r="G1826" i="8"/>
  <c r="L1826" i="8" s="1"/>
  <c r="J1826" i="8"/>
  <c r="O1826" i="8" s="1"/>
  <c r="I1826" i="8"/>
  <c r="N1826" i="8" s="1"/>
  <c r="H1826" i="8"/>
  <c r="M1826" i="8" s="1"/>
  <c r="F1826" i="8"/>
  <c r="K1826" i="8" s="1"/>
  <c r="G1806" i="8"/>
  <c r="L1806" i="8" s="1"/>
  <c r="J1806" i="8"/>
  <c r="O1806" i="8" s="1"/>
  <c r="H1806" i="8"/>
  <c r="M1806" i="8" s="1"/>
  <c r="F1806" i="8"/>
  <c r="K1806" i="8" s="1"/>
  <c r="I1806" i="8"/>
  <c r="N1806" i="8" s="1"/>
  <c r="J1784" i="8"/>
  <c r="O1784" i="8" s="1"/>
  <c r="I1784" i="8"/>
  <c r="N1784" i="8" s="1"/>
  <c r="H1784" i="8"/>
  <c r="M1784" i="8" s="1"/>
  <c r="G1784" i="8"/>
  <c r="L1784" i="8" s="1"/>
  <c r="F1784" i="8"/>
  <c r="K1784" i="8" s="1"/>
  <c r="G1766" i="8"/>
  <c r="L1766" i="8" s="1"/>
  <c r="J1766" i="8"/>
  <c r="O1766" i="8" s="1"/>
  <c r="I1766" i="8"/>
  <c r="N1766" i="8" s="1"/>
  <c r="H1766" i="8"/>
  <c r="M1766" i="8" s="1"/>
  <c r="F1766" i="8"/>
  <c r="K1766" i="8" s="1"/>
  <c r="J1744" i="8"/>
  <c r="O1744" i="8" s="1"/>
  <c r="I1744" i="8"/>
  <c r="N1744" i="8" s="1"/>
  <c r="H1744" i="8"/>
  <c r="M1744" i="8" s="1"/>
  <c r="G1744" i="8"/>
  <c r="L1744" i="8" s="1"/>
  <c r="F1744" i="8"/>
  <c r="K1744" i="8" s="1"/>
  <c r="J1724" i="8"/>
  <c r="O1724" i="8" s="1"/>
  <c r="I1724" i="8"/>
  <c r="N1724" i="8" s="1"/>
  <c r="H1724" i="8"/>
  <c r="M1724" i="8" s="1"/>
  <c r="G1724" i="8"/>
  <c r="L1724" i="8" s="1"/>
  <c r="F1724" i="8"/>
  <c r="K1724" i="8" s="1"/>
  <c r="G1706" i="8"/>
  <c r="L1706" i="8" s="1"/>
  <c r="J1706" i="8"/>
  <c r="O1706" i="8" s="1"/>
  <c r="I1706" i="8"/>
  <c r="N1706" i="8" s="1"/>
  <c r="F1706" i="8"/>
  <c r="K1706" i="8" s="1"/>
  <c r="H1706" i="8"/>
  <c r="M1706" i="8" s="1"/>
  <c r="G1686" i="8"/>
  <c r="L1686" i="8" s="1"/>
  <c r="J1686" i="8"/>
  <c r="O1686" i="8" s="1"/>
  <c r="I1686" i="8"/>
  <c r="N1686" i="8" s="1"/>
  <c r="H1686" i="8"/>
  <c r="M1686" i="8" s="1"/>
  <c r="F1686" i="8"/>
  <c r="K1686" i="8" s="1"/>
  <c r="J1664" i="8"/>
  <c r="O1664" i="8" s="1"/>
  <c r="I1664" i="8"/>
  <c r="N1664" i="8" s="1"/>
  <c r="G1664" i="8"/>
  <c r="L1664" i="8" s="1"/>
  <c r="F1664" i="8"/>
  <c r="K1664" i="8" s="1"/>
  <c r="H1664" i="8"/>
  <c r="M1664" i="8" s="1"/>
  <c r="H1643" i="8"/>
  <c r="M1643" i="8" s="1"/>
  <c r="G1643" i="8"/>
  <c r="L1643" i="8" s="1"/>
  <c r="J1643" i="8"/>
  <c r="O1643" i="8" s="1"/>
  <c r="I1643" i="8"/>
  <c r="N1643" i="8" s="1"/>
  <c r="F1643" i="8"/>
  <c r="K1643" i="8" s="1"/>
  <c r="H1625" i="8"/>
  <c r="M1625" i="8" s="1"/>
  <c r="F1625" i="8"/>
  <c r="K1625" i="8" s="1"/>
  <c r="J1625" i="8"/>
  <c r="O1625" i="8" s="1"/>
  <c r="I1625" i="8"/>
  <c r="N1625" i="8" s="1"/>
  <c r="G1625" i="8"/>
  <c r="L1625" i="8" s="1"/>
  <c r="J1604" i="8"/>
  <c r="O1604" i="8" s="1"/>
  <c r="I1604" i="8"/>
  <c r="N1604" i="8" s="1"/>
  <c r="G1604" i="8"/>
  <c r="L1604" i="8" s="1"/>
  <c r="H1604" i="8"/>
  <c r="M1604" i="8" s="1"/>
  <c r="F1604" i="8"/>
  <c r="K1604" i="8" s="1"/>
  <c r="H1583" i="8"/>
  <c r="M1583" i="8" s="1"/>
  <c r="G1583" i="8"/>
  <c r="L1583" i="8" s="1"/>
  <c r="I1583" i="8"/>
  <c r="N1583" i="8" s="1"/>
  <c r="F1583" i="8"/>
  <c r="K1583" i="8" s="1"/>
  <c r="J1583" i="8"/>
  <c r="O1583" i="8" s="1"/>
  <c r="J1567" i="8"/>
  <c r="O1567" i="8" s="1"/>
  <c r="F1567" i="8"/>
  <c r="K1567" i="8" s="1"/>
  <c r="H1567" i="8"/>
  <c r="M1567" i="8" s="1"/>
  <c r="I1567" i="8"/>
  <c r="N1567" i="8" s="1"/>
  <c r="G1567" i="8"/>
  <c r="L1567" i="8" s="1"/>
  <c r="H1545" i="8"/>
  <c r="M1545" i="8" s="1"/>
  <c r="J1545" i="8"/>
  <c r="O1545" i="8" s="1"/>
  <c r="I1545" i="8"/>
  <c r="N1545" i="8" s="1"/>
  <c r="G1545" i="8"/>
  <c r="L1545" i="8" s="1"/>
  <c r="F1545" i="8"/>
  <c r="K1545" i="8" s="1"/>
  <c r="J1524" i="8"/>
  <c r="O1524" i="8" s="1"/>
  <c r="I1524" i="8"/>
  <c r="N1524" i="8" s="1"/>
  <c r="H1524" i="8"/>
  <c r="M1524" i="8" s="1"/>
  <c r="G1524" i="8"/>
  <c r="L1524" i="8" s="1"/>
  <c r="F1524" i="8"/>
  <c r="K1524" i="8" s="1"/>
  <c r="J1504" i="8"/>
  <c r="O1504" i="8" s="1"/>
  <c r="I1504" i="8"/>
  <c r="N1504" i="8" s="1"/>
  <c r="H1504" i="8"/>
  <c r="M1504" i="8" s="1"/>
  <c r="G1504" i="8"/>
  <c r="L1504" i="8" s="1"/>
  <c r="F1504" i="8"/>
  <c r="K1504" i="8" s="1"/>
  <c r="G1483" i="8"/>
  <c r="L1483" i="8" s="1"/>
  <c r="H1483" i="8"/>
  <c r="M1483" i="8" s="1"/>
  <c r="J1483" i="8"/>
  <c r="O1483" i="8" s="1"/>
  <c r="I1483" i="8"/>
  <c r="N1483" i="8" s="1"/>
  <c r="F1483" i="8"/>
  <c r="K1483" i="8" s="1"/>
  <c r="J1464" i="8"/>
  <c r="O1464" i="8" s="1"/>
  <c r="I1464" i="8"/>
  <c r="N1464" i="8" s="1"/>
  <c r="H1464" i="8"/>
  <c r="M1464" i="8" s="1"/>
  <c r="G1464" i="8"/>
  <c r="L1464" i="8" s="1"/>
  <c r="F1464" i="8"/>
  <c r="K1464" i="8" s="1"/>
  <c r="H1445" i="8"/>
  <c r="M1445" i="8" s="1"/>
  <c r="J1445" i="8"/>
  <c r="O1445" i="8" s="1"/>
  <c r="I1445" i="8"/>
  <c r="N1445" i="8" s="1"/>
  <c r="G1445" i="8"/>
  <c r="L1445" i="8" s="1"/>
  <c r="F1445" i="8"/>
  <c r="K1445" i="8" s="1"/>
  <c r="H1425" i="8"/>
  <c r="M1425" i="8" s="1"/>
  <c r="I1425" i="8"/>
  <c r="N1425" i="8" s="1"/>
  <c r="G1425" i="8"/>
  <c r="L1425" i="8" s="1"/>
  <c r="F1425" i="8"/>
  <c r="K1425" i="8" s="1"/>
  <c r="J1425" i="8"/>
  <c r="O1425" i="8" s="1"/>
  <c r="J1403" i="8"/>
  <c r="O1403" i="8" s="1"/>
  <c r="I1403" i="8"/>
  <c r="N1403" i="8" s="1"/>
  <c r="H1403" i="8"/>
  <c r="M1403" i="8" s="1"/>
  <c r="G1403" i="8"/>
  <c r="L1403" i="8" s="1"/>
  <c r="F1403" i="8"/>
  <c r="K1403" i="8" s="1"/>
  <c r="G1386" i="8"/>
  <c r="L1386" i="8" s="1"/>
  <c r="J1386" i="8"/>
  <c r="O1386" i="8" s="1"/>
  <c r="I1386" i="8"/>
  <c r="N1386" i="8" s="1"/>
  <c r="H1386" i="8"/>
  <c r="M1386" i="8" s="1"/>
  <c r="F1386" i="8"/>
  <c r="K1386" i="8" s="1"/>
  <c r="J1362" i="8"/>
  <c r="O1362" i="8" s="1"/>
  <c r="I1362" i="8"/>
  <c r="N1362" i="8" s="1"/>
  <c r="H1362" i="8"/>
  <c r="M1362" i="8" s="1"/>
  <c r="G1362" i="8"/>
  <c r="L1362" i="8" s="1"/>
  <c r="F1362" i="8"/>
  <c r="K1362" i="8" s="1"/>
  <c r="J1341" i="8"/>
  <c r="O1341" i="8" s="1"/>
  <c r="I1341" i="8"/>
  <c r="N1341" i="8" s="1"/>
  <c r="H1341" i="8"/>
  <c r="M1341" i="8" s="1"/>
  <c r="G1341" i="8"/>
  <c r="L1341" i="8" s="1"/>
  <c r="F1341" i="8"/>
  <c r="K1341" i="8" s="1"/>
  <c r="I1323" i="8"/>
  <c r="N1323" i="8" s="1"/>
  <c r="H1323" i="8"/>
  <c r="M1323" i="8" s="1"/>
  <c r="G1323" i="8"/>
  <c r="L1323" i="8" s="1"/>
  <c r="F1323" i="8"/>
  <c r="K1323" i="8" s="1"/>
  <c r="J1323" i="8"/>
  <c r="O1323" i="8" s="1"/>
  <c r="H1305" i="8"/>
  <c r="M1305" i="8" s="1"/>
  <c r="J1305" i="8"/>
  <c r="O1305" i="8" s="1"/>
  <c r="F1305" i="8"/>
  <c r="K1305" i="8" s="1"/>
  <c r="I1305" i="8"/>
  <c r="N1305" i="8" s="1"/>
  <c r="G1305" i="8"/>
  <c r="L1305" i="8" s="1"/>
  <c r="H1285" i="8"/>
  <c r="M1285" i="8" s="1"/>
  <c r="J1285" i="8"/>
  <c r="O1285" i="8" s="1"/>
  <c r="I1285" i="8"/>
  <c r="N1285" i="8" s="1"/>
  <c r="G1285" i="8"/>
  <c r="L1285" i="8" s="1"/>
  <c r="F1285" i="8"/>
  <c r="K1285" i="8" s="1"/>
  <c r="J1264" i="8"/>
  <c r="O1264" i="8" s="1"/>
  <c r="I1264" i="8"/>
  <c r="N1264" i="8" s="1"/>
  <c r="H1264" i="8"/>
  <c r="M1264" i="8" s="1"/>
  <c r="G1264" i="8"/>
  <c r="L1264" i="8" s="1"/>
  <c r="F1264" i="8"/>
  <c r="K1264" i="8" s="1"/>
  <c r="H1244" i="8"/>
  <c r="M1244" i="8" s="1"/>
  <c r="J1244" i="8"/>
  <c r="O1244" i="8" s="1"/>
  <c r="G1244" i="8"/>
  <c r="L1244" i="8" s="1"/>
  <c r="F1244" i="8"/>
  <c r="K1244" i="8" s="1"/>
  <c r="I1244" i="8"/>
  <c r="N1244" i="8" s="1"/>
  <c r="I1223" i="8"/>
  <c r="N1223" i="8" s="1"/>
  <c r="G1223" i="8"/>
  <c r="L1223" i="8" s="1"/>
  <c r="F1223" i="8"/>
  <c r="K1223" i="8" s="1"/>
  <c r="J1223" i="8"/>
  <c r="O1223" i="8" s="1"/>
  <c r="H1223" i="8"/>
  <c r="M1223" i="8" s="1"/>
  <c r="J1203" i="8"/>
  <c r="O1203" i="8" s="1"/>
  <c r="I1203" i="8"/>
  <c r="N1203" i="8" s="1"/>
  <c r="H1203" i="8"/>
  <c r="M1203" i="8" s="1"/>
  <c r="G1203" i="8"/>
  <c r="L1203" i="8" s="1"/>
  <c r="F1203" i="8"/>
  <c r="K1203" i="8" s="1"/>
  <c r="J1184" i="8"/>
  <c r="O1184" i="8" s="1"/>
  <c r="I1184" i="8"/>
  <c r="N1184" i="8" s="1"/>
  <c r="H1184" i="8"/>
  <c r="M1184" i="8" s="1"/>
  <c r="G1184" i="8"/>
  <c r="L1184" i="8" s="1"/>
  <c r="F1184" i="8"/>
  <c r="K1184" i="8" s="1"/>
  <c r="J1164" i="8"/>
  <c r="O1164" i="8" s="1"/>
  <c r="I1164" i="8"/>
  <c r="N1164" i="8" s="1"/>
  <c r="H1164" i="8"/>
  <c r="M1164" i="8" s="1"/>
  <c r="G1164" i="8"/>
  <c r="L1164" i="8" s="1"/>
  <c r="F1164" i="8"/>
  <c r="K1164" i="8" s="1"/>
  <c r="J1143" i="8"/>
  <c r="O1143" i="8" s="1"/>
  <c r="I1143" i="8"/>
  <c r="N1143" i="8" s="1"/>
  <c r="H1143" i="8"/>
  <c r="M1143" i="8" s="1"/>
  <c r="G1143" i="8"/>
  <c r="L1143" i="8" s="1"/>
  <c r="F1143" i="8"/>
  <c r="K1143" i="8" s="1"/>
  <c r="J1124" i="8"/>
  <c r="O1124" i="8" s="1"/>
  <c r="I1124" i="8"/>
  <c r="N1124" i="8" s="1"/>
  <c r="H1124" i="8"/>
  <c r="M1124" i="8" s="1"/>
  <c r="G1124" i="8"/>
  <c r="L1124" i="8" s="1"/>
  <c r="F1124" i="8"/>
  <c r="K1124" i="8" s="1"/>
  <c r="G1107" i="8"/>
  <c r="L1107" i="8" s="1"/>
  <c r="F1107" i="8"/>
  <c r="K1107" i="8" s="1"/>
  <c r="H1107" i="8"/>
  <c r="M1107" i="8" s="1"/>
  <c r="J1107" i="8"/>
  <c r="O1107" i="8" s="1"/>
  <c r="I1107" i="8"/>
  <c r="N1107" i="8" s="1"/>
  <c r="J1083" i="8"/>
  <c r="O1083" i="8" s="1"/>
  <c r="I1083" i="8"/>
  <c r="N1083" i="8" s="1"/>
  <c r="H1083" i="8"/>
  <c r="M1083" i="8" s="1"/>
  <c r="G1083" i="8"/>
  <c r="L1083" i="8" s="1"/>
  <c r="F1083" i="8"/>
  <c r="K1083" i="8" s="1"/>
  <c r="J1064" i="8"/>
  <c r="O1064" i="8" s="1"/>
  <c r="I1064" i="8"/>
  <c r="N1064" i="8" s="1"/>
  <c r="H1064" i="8"/>
  <c r="M1064" i="8" s="1"/>
  <c r="G1064" i="8"/>
  <c r="L1064" i="8" s="1"/>
  <c r="F1064" i="8"/>
  <c r="K1064" i="8" s="1"/>
  <c r="G1045" i="8"/>
  <c r="L1045" i="8" s="1"/>
  <c r="F1045" i="8"/>
  <c r="K1045" i="8" s="1"/>
  <c r="J1045" i="8"/>
  <c r="O1045" i="8" s="1"/>
  <c r="I1045" i="8"/>
  <c r="N1045" i="8" s="1"/>
  <c r="H1045" i="8"/>
  <c r="M1045" i="8" s="1"/>
  <c r="J1026" i="8"/>
  <c r="O1026" i="8" s="1"/>
  <c r="I1026" i="8"/>
  <c r="N1026" i="8" s="1"/>
  <c r="H1026" i="8"/>
  <c r="M1026" i="8" s="1"/>
  <c r="G1026" i="8"/>
  <c r="L1026" i="8" s="1"/>
  <c r="F1026" i="8"/>
  <c r="K1026" i="8" s="1"/>
  <c r="J1004" i="8"/>
  <c r="O1004" i="8" s="1"/>
  <c r="I1004" i="8"/>
  <c r="N1004" i="8" s="1"/>
  <c r="H1004" i="8"/>
  <c r="M1004" i="8" s="1"/>
  <c r="G1004" i="8"/>
  <c r="L1004" i="8" s="1"/>
  <c r="F1004" i="8"/>
  <c r="K1004" i="8" s="1"/>
  <c r="H982" i="8"/>
  <c r="M982" i="8" s="1"/>
  <c r="G982" i="8"/>
  <c r="L982" i="8" s="1"/>
  <c r="F982" i="8"/>
  <c r="K982" i="8" s="1"/>
  <c r="J982" i="8"/>
  <c r="O982" i="8" s="1"/>
  <c r="I982" i="8"/>
  <c r="N982" i="8" s="1"/>
  <c r="J964" i="8"/>
  <c r="O964" i="8" s="1"/>
  <c r="I964" i="8"/>
  <c r="N964" i="8" s="1"/>
  <c r="H964" i="8"/>
  <c r="M964" i="8" s="1"/>
  <c r="F964" i="8"/>
  <c r="K964" i="8" s="1"/>
  <c r="G964" i="8"/>
  <c r="L964" i="8" s="1"/>
  <c r="H942" i="8"/>
  <c r="M942" i="8" s="1"/>
  <c r="G942" i="8"/>
  <c r="L942" i="8" s="1"/>
  <c r="I942" i="8"/>
  <c r="N942" i="8" s="1"/>
  <c r="J942" i="8"/>
  <c r="O942" i="8" s="1"/>
  <c r="F942" i="8"/>
  <c r="K942" i="8" s="1"/>
  <c r="J923" i="8"/>
  <c r="O923" i="8" s="1"/>
  <c r="H923" i="8"/>
  <c r="M923" i="8" s="1"/>
  <c r="G923" i="8"/>
  <c r="L923" i="8" s="1"/>
  <c r="I923" i="8"/>
  <c r="N923" i="8" s="1"/>
  <c r="F923" i="8"/>
  <c r="K923" i="8" s="1"/>
  <c r="J903" i="8"/>
  <c r="O903" i="8" s="1"/>
  <c r="I903" i="8"/>
  <c r="N903" i="8" s="1"/>
  <c r="H903" i="8"/>
  <c r="M903" i="8" s="1"/>
  <c r="G903" i="8"/>
  <c r="L903" i="8" s="1"/>
  <c r="F903" i="8"/>
  <c r="K903" i="8" s="1"/>
  <c r="H881" i="8"/>
  <c r="M881" i="8" s="1"/>
  <c r="J881" i="8"/>
  <c r="O881" i="8" s="1"/>
  <c r="I881" i="8"/>
  <c r="N881" i="8" s="1"/>
  <c r="G881" i="8"/>
  <c r="L881" i="8" s="1"/>
  <c r="F881" i="8"/>
  <c r="K881" i="8" s="1"/>
  <c r="G865" i="8"/>
  <c r="L865" i="8" s="1"/>
  <c r="H865" i="8"/>
  <c r="M865" i="8" s="1"/>
  <c r="F865" i="8"/>
  <c r="K865" i="8" s="1"/>
  <c r="J865" i="8"/>
  <c r="O865" i="8" s="1"/>
  <c r="I865" i="8"/>
  <c r="N865" i="8" s="1"/>
  <c r="G845" i="8"/>
  <c r="L845" i="8" s="1"/>
  <c r="F845" i="8"/>
  <c r="K845" i="8" s="1"/>
  <c r="I845" i="8"/>
  <c r="N845" i="8" s="1"/>
  <c r="J845" i="8"/>
  <c r="O845" i="8" s="1"/>
  <c r="H845" i="8"/>
  <c r="M845" i="8" s="1"/>
  <c r="G825" i="8"/>
  <c r="L825" i="8" s="1"/>
  <c r="H825" i="8"/>
  <c r="M825" i="8" s="1"/>
  <c r="I825" i="8"/>
  <c r="N825" i="8" s="1"/>
  <c r="J825" i="8"/>
  <c r="O825" i="8" s="1"/>
  <c r="F825" i="8"/>
  <c r="K825" i="8" s="1"/>
  <c r="J802" i="8"/>
  <c r="O802" i="8" s="1"/>
  <c r="I802" i="8"/>
  <c r="N802" i="8" s="1"/>
  <c r="H802" i="8"/>
  <c r="M802" i="8" s="1"/>
  <c r="G802" i="8"/>
  <c r="L802" i="8" s="1"/>
  <c r="F802" i="8"/>
  <c r="K802" i="8" s="1"/>
  <c r="I782" i="8"/>
  <c r="N782" i="8" s="1"/>
  <c r="H782" i="8"/>
  <c r="M782" i="8" s="1"/>
  <c r="F782" i="8"/>
  <c r="K782" i="8" s="1"/>
  <c r="J782" i="8"/>
  <c r="O782" i="8" s="1"/>
  <c r="G782" i="8"/>
  <c r="L782" i="8" s="1"/>
  <c r="J763" i="8"/>
  <c r="O763" i="8" s="1"/>
  <c r="H763" i="8"/>
  <c r="M763" i="8" s="1"/>
  <c r="I763" i="8"/>
  <c r="N763" i="8" s="1"/>
  <c r="G763" i="8"/>
  <c r="L763" i="8" s="1"/>
  <c r="F763" i="8"/>
  <c r="K763" i="8" s="1"/>
  <c r="G745" i="8"/>
  <c r="L745" i="8" s="1"/>
  <c r="I745" i="8"/>
  <c r="N745" i="8" s="1"/>
  <c r="J745" i="8"/>
  <c r="O745" i="8" s="1"/>
  <c r="F745" i="8"/>
  <c r="K745" i="8" s="1"/>
  <c r="H745" i="8"/>
  <c r="M745" i="8" s="1"/>
  <c r="I723" i="8"/>
  <c r="N723" i="8" s="1"/>
  <c r="J723" i="8"/>
  <c r="O723" i="8" s="1"/>
  <c r="G723" i="8"/>
  <c r="L723" i="8" s="1"/>
  <c r="H723" i="8"/>
  <c r="M723" i="8" s="1"/>
  <c r="F723" i="8"/>
  <c r="K723" i="8" s="1"/>
  <c r="J706" i="8"/>
  <c r="O706" i="8" s="1"/>
  <c r="F706" i="8"/>
  <c r="K706" i="8" s="1"/>
  <c r="H706" i="8"/>
  <c r="M706" i="8" s="1"/>
  <c r="I706" i="8"/>
  <c r="N706" i="8" s="1"/>
  <c r="G706" i="8"/>
  <c r="L706" i="8" s="1"/>
  <c r="H682" i="8"/>
  <c r="M682" i="8" s="1"/>
  <c r="G682" i="8"/>
  <c r="L682" i="8" s="1"/>
  <c r="J682" i="8"/>
  <c r="O682" i="8" s="1"/>
  <c r="I682" i="8"/>
  <c r="N682" i="8" s="1"/>
  <c r="F682" i="8"/>
  <c r="K682" i="8" s="1"/>
  <c r="J666" i="8"/>
  <c r="O666" i="8" s="1"/>
  <c r="H666" i="8"/>
  <c r="M666" i="8" s="1"/>
  <c r="G666" i="8"/>
  <c r="L666" i="8" s="1"/>
  <c r="F666" i="8"/>
  <c r="K666" i="8" s="1"/>
  <c r="I666" i="8"/>
  <c r="N666" i="8" s="1"/>
  <c r="H642" i="8"/>
  <c r="M642" i="8" s="1"/>
  <c r="F642" i="8"/>
  <c r="K642" i="8" s="1"/>
  <c r="J642" i="8"/>
  <c r="O642" i="8" s="1"/>
  <c r="I642" i="8"/>
  <c r="N642" i="8" s="1"/>
  <c r="G642" i="8"/>
  <c r="L642" i="8" s="1"/>
  <c r="H622" i="8"/>
  <c r="M622" i="8" s="1"/>
  <c r="G622" i="8"/>
  <c r="L622" i="8" s="1"/>
  <c r="F622" i="8"/>
  <c r="K622" i="8" s="1"/>
  <c r="J622" i="8"/>
  <c r="O622" i="8" s="1"/>
  <c r="I622" i="8"/>
  <c r="N622" i="8" s="1"/>
  <c r="J602" i="8"/>
  <c r="O602" i="8" s="1"/>
  <c r="H602" i="8"/>
  <c r="M602" i="8" s="1"/>
  <c r="I602" i="8"/>
  <c r="N602" i="8" s="1"/>
  <c r="G602" i="8"/>
  <c r="L602" i="8" s="1"/>
  <c r="F602" i="8"/>
  <c r="K602" i="8" s="1"/>
  <c r="H584" i="8"/>
  <c r="M584" i="8" s="1"/>
  <c r="J584" i="8"/>
  <c r="O584" i="8" s="1"/>
  <c r="I584" i="8"/>
  <c r="N584" i="8" s="1"/>
  <c r="G584" i="8"/>
  <c r="L584" i="8" s="1"/>
  <c r="F584" i="8"/>
  <c r="K584" i="8" s="1"/>
  <c r="G565" i="8"/>
  <c r="L565" i="8" s="1"/>
  <c r="I565" i="8"/>
  <c r="N565" i="8" s="1"/>
  <c r="H565" i="8"/>
  <c r="M565" i="8" s="1"/>
  <c r="F565" i="8"/>
  <c r="K565" i="8" s="1"/>
  <c r="J565" i="8"/>
  <c r="O565" i="8" s="1"/>
  <c r="G547" i="8"/>
  <c r="L547" i="8" s="1"/>
  <c r="I547" i="8"/>
  <c r="N547" i="8" s="1"/>
  <c r="J547" i="8"/>
  <c r="O547" i="8" s="1"/>
  <c r="H547" i="8"/>
  <c r="M547" i="8" s="1"/>
  <c r="F547" i="8"/>
  <c r="K547" i="8" s="1"/>
  <c r="G525" i="8"/>
  <c r="L525" i="8" s="1"/>
  <c r="F525" i="8"/>
  <c r="K525" i="8" s="1"/>
  <c r="I525" i="8"/>
  <c r="N525" i="8" s="1"/>
  <c r="J525" i="8"/>
  <c r="O525" i="8" s="1"/>
  <c r="H525" i="8"/>
  <c r="M525" i="8" s="1"/>
  <c r="J502" i="8"/>
  <c r="O502" i="8" s="1"/>
  <c r="I502" i="8"/>
  <c r="N502" i="8" s="1"/>
  <c r="H502" i="8"/>
  <c r="M502" i="8" s="1"/>
  <c r="G502" i="8"/>
  <c r="L502" i="8" s="1"/>
  <c r="F502" i="8"/>
  <c r="K502" i="8" s="1"/>
  <c r="H484" i="8"/>
  <c r="M484" i="8" s="1"/>
  <c r="I484" i="8"/>
  <c r="N484" i="8" s="1"/>
  <c r="J484" i="8"/>
  <c r="O484" i="8" s="1"/>
  <c r="G484" i="8"/>
  <c r="L484" i="8" s="1"/>
  <c r="F484" i="8"/>
  <c r="K484" i="8" s="1"/>
  <c r="H464" i="8"/>
  <c r="M464" i="8" s="1"/>
  <c r="G464" i="8"/>
  <c r="L464" i="8" s="1"/>
  <c r="J464" i="8"/>
  <c r="O464" i="8" s="1"/>
  <c r="I464" i="8"/>
  <c r="N464" i="8" s="1"/>
  <c r="F464" i="8"/>
  <c r="K464" i="8" s="1"/>
  <c r="J443" i="8"/>
  <c r="O443" i="8" s="1"/>
  <c r="I443" i="8"/>
  <c r="N443" i="8" s="1"/>
  <c r="H443" i="8"/>
  <c r="M443" i="8" s="1"/>
  <c r="G443" i="8"/>
  <c r="L443" i="8" s="1"/>
  <c r="F443" i="8"/>
  <c r="K443" i="8" s="1"/>
  <c r="H424" i="8"/>
  <c r="M424" i="8" s="1"/>
  <c r="F424" i="8"/>
  <c r="K424" i="8" s="1"/>
  <c r="G424" i="8"/>
  <c r="L424" i="8" s="1"/>
  <c r="I424" i="8"/>
  <c r="N424" i="8" s="1"/>
  <c r="J424" i="8"/>
  <c r="O424" i="8" s="1"/>
  <c r="G405" i="8"/>
  <c r="L405" i="8" s="1"/>
  <c r="J405" i="8"/>
  <c r="O405" i="8" s="1"/>
  <c r="I405" i="8"/>
  <c r="N405" i="8" s="1"/>
  <c r="H405" i="8"/>
  <c r="M405" i="8" s="1"/>
  <c r="F405" i="8"/>
  <c r="K405" i="8" s="1"/>
  <c r="J383" i="8"/>
  <c r="O383" i="8" s="1"/>
  <c r="I383" i="8"/>
  <c r="N383" i="8" s="1"/>
  <c r="H383" i="8"/>
  <c r="M383" i="8" s="1"/>
  <c r="G383" i="8"/>
  <c r="L383" i="8" s="1"/>
  <c r="F383" i="8"/>
  <c r="K383" i="8" s="1"/>
  <c r="G365" i="8"/>
  <c r="L365" i="8" s="1"/>
  <c r="I365" i="8"/>
  <c r="N365" i="8" s="1"/>
  <c r="F365" i="8"/>
  <c r="K365" i="8" s="1"/>
  <c r="J365" i="8"/>
  <c r="O365" i="8" s="1"/>
  <c r="H365" i="8"/>
  <c r="M365" i="8" s="1"/>
  <c r="J346" i="8"/>
  <c r="O346" i="8" s="1"/>
  <c r="H346" i="8"/>
  <c r="M346" i="8" s="1"/>
  <c r="I346" i="8"/>
  <c r="N346" i="8" s="1"/>
  <c r="F346" i="8"/>
  <c r="K346" i="8" s="1"/>
  <c r="G346" i="8"/>
  <c r="L346" i="8" s="1"/>
  <c r="G325" i="8"/>
  <c r="L325" i="8" s="1"/>
  <c r="H325" i="8"/>
  <c r="M325" i="8" s="1"/>
  <c r="J325" i="8"/>
  <c r="O325" i="8" s="1"/>
  <c r="I325" i="8"/>
  <c r="N325" i="8" s="1"/>
  <c r="F325" i="8"/>
  <c r="K325" i="8" s="1"/>
  <c r="F301" i="8"/>
  <c r="K301" i="8" s="1"/>
  <c r="J301" i="8"/>
  <c r="O301" i="8" s="1"/>
  <c r="I301" i="8"/>
  <c r="N301" i="8" s="1"/>
  <c r="H301" i="8"/>
  <c r="M301" i="8" s="1"/>
  <c r="G301" i="8"/>
  <c r="L301" i="8" s="1"/>
  <c r="F282" i="8"/>
  <c r="K282" i="8" s="1"/>
  <c r="H282" i="8"/>
  <c r="M282" i="8" s="1"/>
  <c r="J282" i="8"/>
  <c r="O282" i="8" s="1"/>
  <c r="I282" i="8"/>
  <c r="N282" i="8" s="1"/>
  <c r="G282" i="8"/>
  <c r="L282" i="8" s="1"/>
  <c r="J262" i="8"/>
  <c r="O262" i="8" s="1"/>
  <c r="I262" i="8"/>
  <c r="N262" i="8" s="1"/>
  <c r="H262" i="8"/>
  <c r="M262" i="8" s="1"/>
  <c r="G262" i="8"/>
  <c r="L262" i="8" s="1"/>
  <c r="F262" i="8"/>
  <c r="K262" i="8" s="1"/>
  <c r="H244" i="8"/>
  <c r="M244" i="8" s="1"/>
  <c r="G244" i="8"/>
  <c r="L244" i="8" s="1"/>
  <c r="J244" i="8"/>
  <c r="O244" i="8" s="1"/>
  <c r="I244" i="8"/>
  <c r="N244" i="8" s="1"/>
  <c r="F244" i="8"/>
  <c r="K244" i="8" s="1"/>
  <c r="I223" i="8"/>
  <c r="N223" i="8" s="1"/>
  <c r="J223" i="8"/>
  <c r="O223" i="8" s="1"/>
  <c r="H223" i="8"/>
  <c r="M223" i="8" s="1"/>
  <c r="G223" i="8"/>
  <c r="L223" i="8" s="1"/>
  <c r="F223" i="8"/>
  <c r="K223" i="8" s="1"/>
  <c r="J202" i="8"/>
  <c r="O202" i="8" s="1"/>
  <c r="I202" i="8"/>
  <c r="N202" i="8" s="1"/>
  <c r="H202" i="8"/>
  <c r="M202" i="8" s="1"/>
  <c r="G202" i="8"/>
  <c r="L202" i="8" s="1"/>
  <c r="F202" i="8"/>
  <c r="K202" i="8" s="1"/>
  <c r="H184" i="8"/>
  <c r="M184" i="8" s="1"/>
  <c r="I184" i="8"/>
  <c r="N184" i="8" s="1"/>
  <c r="G184" i="8"/>
  <c r="L184" i="8" s="1"/>
  <c r="J184" i="8"/>
  <c r="O184" i="8" s="1"/>
  <c r="F184" i="8"/>
  <c r="K184" i="8" s="1"/>
  <c r="G165" i="8"/>
  <c r="L165" i="8" s="1"/>
  <c r="F165" i="8"/>
  <c r="K165" i="8" s="1"/>
  <c r="I165" i="8"/>
  <c r="N165" i="8" s="1"/>
  <c r="H165" i="8"/>
  <c r="M165" i="8" s="1"/>
  <c r="J165" i="8"/>
  <c r="O165" i="8" s="1"/>
  <c r="H144" i="8"/>
  <c r="M144" i="8" s="1"/>
  <c r="I144" i="8"/>
  <c r="N144" i="8" s="1"/>
  <c r="G144" i="8"/>
  <c r="L144" i="8" s="1"/>
  <c r="F144" i="8"/>
  <c r="K144" i="8" s="1"/>
  <c r="J144" i="8"/>
  <c r="O144" i="8" s="1"/>
  <c r="J124" i="8"/>
  <c r="O124" i="8" s="1"/>
  <c r="I124" i="8"/>
  <c r="N124" i="8" s="1"/>
  <c r="H124" i="8"/>
  <c r="M124" i="8" s="1"/>
  <c r="G124" i="8"/>
  <c r="L124" i="8" s="1"/>
  <c r="F124" i="8"/>
  <c r="K124" i="8" s="1"/>
  <c r="G106" i="8"/>
  <c r="L106" i="8" s="1"/>
  <c r="J106" i="8"/>
  <c r="O106" i="8" s="1"/>
  <c r="I106" i="8"/>
  <c r="N106" i="8" s="1"/>
  <c r="H106" i="8"/>
  <c r="M106" i="8" s="1"/>
  <c r="F106" i="8"/>
  <c r="K106" i="8" s="1"/>
  <c r="J84" i="8"/>
  <c r="O84" i="8" s="1"/>
  <c r="I84" i="8"/>
  <c r="N84" i="8" s="1"/>
  <c r="H84" i="8"/>
  <c r="M84" i="8" s="1"/>
  <c r="G84" i="8"/>
  <c r="L84" i="8" s="1"/>
  <c r="F84" i="8"/>
  <c r="K84" i="8" s="1"/>
  <c r="J63" i="8"/>
  <c r="O63" i="8" s="1"/>
  <c r="I63" i="8"/>
  <c r="N63" i="8" s="1"/>
  <c r="H63" i="8"/>
  <c r="M63" i="8" s="1"/>
  <c r="G63" i="8"/>
  <c r="L63" i="8" s="1"/>
  <c r="F63" i="8"/>
  <c r="K63" i="8" s="1"/>
  <c r="J45" i="8"/>
  <c r="O45" i="8" s="1"/>
  <c r="I45" i="8"/>
  <c r="N45" i="8" s="1"/>
  <c r="H45" i="8"/>
  <c r="M45" i="8" s="1"/>
  <c r="G45" i="8"/>
  <c r="L45" i="8" s="1"/>
  <c r="F45" i="8"/>
  <c r="K45" i="8" s="1"/>
  <c r="J26" i="8"/>
  <c r="O26" i="8" s="1"/>
  <c r="I26" i="8"/>
  <c r="N26" i="8" s="1"/>
  <c r="H26" i="8"/>
  <c r="M26" i="8" s="1"/>
  <c r="G26" i="8"/>
  <c r="L26" i="8" s="1"/>
  <c r="F26" i="8"/>
  <c r="K26" i="8" s="1"/>
  <c r="I4" i="8"/>
  <c r="N4" i="8" s="1"/>
  <c r="H4" i="8"/>
  <c r="M4" i="8" s="1"/>
  <c r="J4" i="8"/>
  <c r="O4" i="8" s="1"/>
  <c r="G4" i="8"/>
  <c r="L4" i="8" s="1"/>
  <c r="F4" i="8"/>
  <c r="K4" i="8" s="1"/>
  <c r="H4444" i="8"/>
  <c r="M4444" i="8" s="1"/>
  <c r="G4444" i="8"/>
  <c r="L4444" i="8" s="1"/>
  <c r="F4444" i="8"/>
  <c r="K4444" i="8" s="1"/>
  <c r="J4444" i="8"/>
  <c r="O4444" i="8" s="1"/>
  <c r="I4444" i="8"/>
  <c r="N4444" i="8" s="1"/>
  <c r="J4424" i="8"/>
  <c r="O4424" i="8" s="1"/>
  <c r="I4424" i="8"/>
  <c r="N4424" i="8" s="1"/>
  <c r="H4424" i="8"/>
  <c r="M4424" i="8" s="1"/>
  <c r="G4424" i="8"/>
  <c r="L4424" i="8" s="1"/>
  <c r="F4424" i="8"/>
  <c r="K4424" i="8" s="1"/>
  <c r="J4404" i="8"/>
  <c r="O4404" i="8" s="1"/>
  <c r="F4404" i="8"/>
  <c r="K4404" i="8" s="1"/>
  <c r="I4404" i="8"/>
  <c r="N4404" i="8" s="1"/>
  <c r="H4404" i="8"/>
  <c r="M4404" i="8" s="1"/>
  <c r="G4404" i="8"/>
  <c r="L4404" i="8" s="1"/>
  <c r="J4384" i="8"/>
  <c r="O4384" i="8" s="1"/>
  <c r="G4384" i="8"/>
  <c r="L4384" i="8" s="1"/>
  <c r="F4384" i="8"/>
  <c r="K4384" i="8" s="1"/>
  <c r="I4384" i="8"/>
  <c r="N4384" i="8" s="1"/>
  <c r="H4384" i="8"/>
  <c r="M4384" i="8" s="1"/>
  <c r="J4363" i="8"/>
  <c r="O4363" i="8" s="1"/>
  <c r="I4363" i="8"/>
  <c r="N4363" i="8" s="1"/>
  <c r="H4363" i="8"/>
  <c r="M4363" i="8" s="1"/>
  <c r="G4363" i="8"/>
  <c r="L4363" i="8" s="1"/>
  <c r="F4363" i="8"/>
  <c r="K4363" i="8" s="1"/>
  <c r="G4343" i="8"/>
  <c r="L4343" i="8" s="1"/>
  <c r="J4343" i="8"/>
  <c r="O4343" i="8" s="1"/>
  <c r="I4343" i="8"/>
  <c r="N4343" i="8" s="1"/>
  <c r="H4343" i="8"/>
  <c r="M4343" i="8" s="1"/>
  <c r="F4343" i="8"/>
  <c r="K4343" i="8" s="1"/>
  <c r="H4322" i="8"/>
  <c r="M4322" i="8" s="1"/>
  <c r="J4322" i="8"/>
  <c r="O4322" i="8" s="1"/>
  <c r="I4322" i="8"/>
  <c r="N4322" i="8" s="1"/>
  <c r="G4322" i="8"/>
  <c r="L4322" i="8" s="1"/>
  <c r="F4322" i="8"/>
  <c r="K4322" i="8" s="1"/>
  <c r="H4302" i="8"/>
  <c r="M4302" i="8" s="1"/>
  <c r="J4302" i="8"/>
  <c r="O4302" i="8" s="1"/>
  <c r="I4302" i="8"/>
  <c r="N4302" i="8" s="1"/>
  <c r="F4302" i="8"/>
  <c r="K4302" i="8" s="1"/>
  <c r="G4302" i="8"/>
  <c r="L4302" i="8" s="1"/>
  <c r="I4283" i="8"/>
  <c r="N4283" i="8" s="1"/>
  <c r="H4283" i="8"/>
  <c r="M4283" i="8" s="1"/>
  <c r="G4283" i="8"/>
  <c r="L4283" i="8" s="1"/>
  <c r="F4283" i="8"/>
  <c r="K4283" i="8" s="1"/>
  <c r="J4283" i="8"/>
  <c r="O4283" i="8" s="1"/>
  <c r="J4263" i="8"/>
  <c r="O4263" i="8" s="1"/>
  <c r="I4263" i="8"/>
  <c r="N4263" i="8" s="1"/>
  <c r="H4263" i="8"/>
  <c r="M4263" i="8" s="1"/>
  <c r="G4263" i="8"/>
  <c r="L4263" i="8" s="1"/>
  <c r="F4263" i="8"/>
  <c r="K4263" i="8" s="1"/>
  <c r="G4243" i="8"/>
  <c r="L4243" i="8" s="1"/>
  <c r="I4243" i="8"/>
  <c r="N4243" i="8" s="1"/>
  <c r="H4243" i="8"/>
  <c r="M4243" i="8" s="1"/>
  <c r="F4243" i="8"/>
  <c r="K4243" i="8" s="1"/>
  <c r="J4243" i="8"/>
  <c r="O4243" i="8" s="1"/>
  <c r="J4220" i="8"/>
  <c r="O4220" i="8" s="1"/>
  <c r="I4220" i="8"/>
  <c r="N4220" i="8" s="1"/>
  <c r="H4220" i="8"/>
  <c r="M4220" i="8" s="1"/>
  <c r="G4220" i="8"/>
  <c r="L4220" i="8" s="1"/>
  <c r="F4220" i="8"/>
  <c r="K4220" i="8" s="1"/>
  <c r="J4204" i="8"/>
  <c r="O4204" i="8" s="1"/>
  <c r="F4204" i="8"/>
  <c r="K4204" i="8" s="1"/>
  <c r="H4204" i="8"/>
  <c r="M4204" i="8" s="1"/>
  <c r="G4204" i="8"/>
  <c r="L4204" i="8" s="1"/>
  <c r="I4204" i="8"/>
  <c r="N4204" i="8" s="1"/>
  <c r="I4183" i="8"/>
  <c r="N4183" i="8" s="1"/>
  <c r="H4183" i="8"/>
  <c r="M4183" i="8" s="1"/>
  <c r="G4183" i="8"/>
  <c r="L4183" i="8" s="1"/>
  <c r="F4183" i="8"/>
  <c r="K4183" i="8" s="1"/>
  <c r="J4183" i="8"/>
  <c r="O4183" i="8" s="1"/>
  <c r="J4164" i="8"/>
  <c r="O4164" i="8" s="1"/>
  <c r="I4164" i="8"/>
  <c r="N4164" i="8" s="1"/>
  <c r="F4164" i="8"/>
  <c r="K4164" i="8" s="1"/>
  <c r="H4164" i="8"/>
  <c r="M4164" i="8" s="1"/>
  <c r="G4164" i="8"/>
  <c r="L4164" i="8" s="1"/>
  <c r="J4140" i="8"/>
  <c r="O4140" i="8" s="1"/>
  <c r="I4140" i="8"/>
  <c r="N4140" i="8" s="1"/>
  <c r="H4140" i="8"/>
  <c r="M4140" i="8" s="1"/>
  <c r="G4140" i="8"/>
  <c r="L4140" i="8" s="1"/>
  <c r="F4140" i="8"/>
  <c r="K4140" i="8" s="1"/>
  <c r="F4123" i="8"/>
  <c r="K4123" i="8" s="1"/>
  <c r="J4123" i="8"/>
  <c r="O4123" i="8" s="1"/>
  <c r="I4123" i="8"/>
  <c r="N4123" i="8" s="1"/>
  <c r="H4123" i="8"/>
  <c r="M4123" i="8" s="1"/>
  <c r="G4123" i="8"/>
  <c r="L4123" i="8" s="1"/>
  <c r="I4103" i="8"/>
  <c r="N4103" i="8" s="1"/>
  <c r="G4103" i="8"/>
  <c r="L4103" i="8" s="1"/>
  <c r="F4103" i="8"/>
  <c r="K4103" i="8" s="1"/>
  <c r="J4103" i="8"/>
  <c r="O4103" i="8" s="1"/>
  <c r="H4103" i="8"/>
  <c r="M4103" i="8" s="1"/>
  <c r="I4080" i="8"/>
  <c r="N4080" i="8" s="1"/>
  <c r="F4080" i="8"/>
  <c r="K4080" i="8" s="1"/>
  <c r="G4080" i="8"/>
  <c r="L4080" i="8" s="1"/>
  <c r="H4080" i="8"/>
  <c r="M4080" i="8" s="1"/>
  <c r="J4080" i="8"/>
  <c r="O4080" i="8" s="1"/>
  <c r="I4061" i="8"/>
  <c r="N4061" i="8" s="1"/>
  <c r="H4061" i="8"/>
  <c r="M4061" i="8" s="1"/>
  <c r="J4061" i="8"/>
  <c r="O4061" i="8" s="1"/>
  <c r="G4061" i="8"/>
  <c r="L4061" i="8" s="1"/>
  <c r="F4061" i="8"/>
  <c r="K4061" i="8" s="1"/>
  <c r="I4043" i="8"/>
  <c r="N4043" i="8" s="1"/>
  <c r="H4043" i="8"/>
  <c r="M4043" i="8" s="1"/>
  <c r="G4043" i="8"/>
  <c r="L4043" i="8" s="1"/>
  <c r="F4043" i="8"/>
  <c r="K4043" i="8" s="1"/>
  <c r="J4043" i="8"/>
  <c r="O4043" i="8" s="1"/>
  <c r="J4023" i="8"/>
  <c r="O4023" i="8" s="1"/>
  <c r="I4023" i="8"/>
  <c r="N4023" i="8" s="1"/>
  <c r="F4023" i="8"/>
  <c r="K4023" i="8" s="1"/>
  <c r="H4023" i="8"/>
  <c r="M4023" i="8" s="1"/>
  <c r="G4023" i="8"/>
  <c r="L4023" i="8" s="1"/>
  <c r="G4003" i="8"/>
  <c r="L4003" i="8" s="1"/>
  <c r="F4003" i="8"/>
  <c r="K4003" i="8" s="1"/>
  <c r="J4003" i="8"/>
  <c r="O4003" i="8" s="1"/>
  <c r="I4003" i="8"/>
  <c r="N4003" i="8" s="1"/>
  <c r="H4003" i="8"/>
  <c r="M4003" i="8" s="1"/>
  <c r="H3983" i="8"/>
  <c r="M3983" i="8" s="1"/>
  <c r="G3983" i="8"/>
  <c r="L3983" i="8" s="1"/>
  <c r="F3983" i="8"/>
  <c r="K3983" i="8" s="1"/>
  <c r="J3983" i="8"/>
  <c r="O3983" i="8" s="1"/>
  <c r="I3983" i="8"/>
  <c r="N3983" i="8" s="1"/>
  <c r="J3965" i="8"/>
  <c r="O3965" i="8" s="1"/>
  <c r="F3965" i="8"/>
  <c r="K3965" i="8" s="1"/>
  <c r="I3965" i="8"/>
  <c r="N3965" i="8" s="1"/>
  <c r="H3965" i="8"/>
  <c r="M3965" i="8" s="1"/>
  <c r="G3965" i="8"/>
  <c r="L3965" i="8" s="1"/>
  <c r="J3943" i="8"/>
  <c r="O3943" i="8" s="1"/>
  <c r="G3943" i="8"/>
  <c r="L3943" i="8" s="1"/>
  <c r="F3943" i="8"/>
  <c r="K3943" i="8" s="1"/>
  <c r="I3943" i="8"/>
  <c r="N3943" i="8" s="1"/>
  <c r="H3943" i="8"/>
  <c r="M3943" i="8" s="1"/>
  <c r="I3921" i="8"/>
  <c r="N3921" i="8" s="1"/>
  <c r="G3921" i="8"/>
  <c r="L3921" i="8" s="1"/>
  <c r="F3921" i="8"/>
  <c r="K3921" i="8" s="1"/>
  <c r="J3921" i="8"/>
  <c r="O3921" i="8" s="1"/>
  <c r="H3921" i="8"/>
  <c r="M3921" i="8" s="1"/>
  <c r="J3903" i="8"/>
  <c r="O3903" i="8" s="1"/>
  <c r="I3903" i="8"/>
  <c r="N3903" i="8" s="1"/>
  <c r="H3903" i="8"/>
  <c r="M3903" i="8" s="1"/>
  <c r="G3903" i="8"/>
  <c r="L3903" i="8" s="1"/>
  <c r="F3903" i="8"/>
  <c r="K3903" i="8" s="1"/>
  <c r="H3883" i="8"/>
  <c r="M3883" i="8" s="1"/>
  <c r="I3883" i="8"/>
  <c r="N3883" i="8" s="1"/>
  <c r="J3883" i="8"/>
  <c r="O3883" i="8" s="1"/>
  <c r="G3883" i="8"/>
  <c r="L3883" i="8" s="1"/>
  <c r="F3883" i="8"/>
  <c r="K3883" i="8" s="1"/>
  <c r="I3863" i="8"/>
  <c r="N3863" i="8" s="1"/>
  <c r="H3863" i="8"/>
  <c r="M3863" i="8" s="1"/>
  <c r="G3863" i="8"/>
  <c r="L3863" i="8" s="1"/>
  <c r="F3863" i="8"/>
  <c r="K3863" i="8" s="1"/>
  <c r="J3863" i="8"/>
  <c r="O3863" i="8" s="1"/>
  <c r="H3842" i="8"/>
  <c r="M3842" i="8" s="1"/>
  <c r="G3842" i="8"/>
  <c r="L3842" i="8" s="1"/>
  <c r="J3842" i="8"/>
  <c r="O3842" i="8" s="1"/>
  <c r="I3842" i="8"/>
  <c r="N3842" i="8" s="1"/>
  <c r="F3842" i="8"/>
  <c r="K3842" i="8" s="1"/>
  <c r="H3822" i="8"/>
  <c r="M3822" i="8" s="1"/>
  <c r="J3822" i="8"/>
  <c r="O3822" i="8" s="1"/>
  <c r="I3822" i="8"/>
  <c r="N3822" i="8" s="1"/>
  <c r="G3822" i="8"/>
  <c r="L3822" i="8" s="1"/>
  <c r="F3822" i="8"/>
  <c r="K3822" i="8" s="1"/>
  <c r="H3802" i="8"/>
  <c r="M3802" i="8" s="1"/>
  <c r="G3802" i="8"/>
  <c r="L3802" i="8" s="1"/>
  <c r="J3802" i="8"/>
  <c r="O3802" i="8" s="1"/>
  <c r="F3802" i="8"/>
  <c r="K3802" i="8" s="1"/>
  <c r="I3802" i="8"/>
  <c r="N3802" i="8" s="1"/>
  <c r="J3784" i="8"/>
  <c r="O3784" i="8" s="1"/>
  <c r="I3784" i="8"/>
  <c r="N3784" i="8" s="1"/>
  <c r="H3784" i="8"/>
  <c r="M3784" i="8" s="1"/>
  <c r="G3784" i="8"/>
  <c r="L3784" i="8" s="1"/>
  <c r="F3784" i="8"/>
  <c r="K3784" i="8" s="1"/>
  <c r="J3763" i="8"/>
  <c r="O3763" i="8" s="1"/>
  <c r="I3763" i="8"/>
  <c r="N3763" i="8" s="1"/>
  <c r="H3763" i="8"/>
  <c r="M3763" i="8" s="1"/>
  <c r="F3763" i="8"/>
  <c r="K3763" i="8" s="1"/>
  <c r="G3763" i="8"/>
  <c r="L3763" i="8" s="1"/>
  <c r="J3743" i="8"/>
  <c r="O3743" i="8" s="1"/>
  <c r="I3743" i="8"/>
  <c r="N3743" i="8" s="1"/>
  <c r="H3743" i="8"/>
  <c r="M3743" i="8" s="1"/>
  <c r="G3743" i="8"/>
  <c r="L3743" i="8" s="1"/>
  <c r="F3743" i="8"/>
  <c r="K3743" i="8" s="1"/>
  <c r="G3722" i="8"/>
  <c r="L3722" i="8" s="1"/>
  <c r="F3722" i="8"/>
  <c r="K3722" i="8" s="1"/>
  <c r="I3722" i="8"/>
  <c r="N3722" i="8" s="1"/>
  <c r="J3722" i="8"/>
  <c r="O3722" i="8" s="1"/>
  <c r="H3722" i="8"/>
  <c r="M3722" i="8" s="1"/>
  <c r="G3702" i="8"/>
  <c r="L3702" i="8" s="1"/>
  <c r="F3702" i="8"/>
  <c r="K3702" i="8" s="1"/>
  <c r="J3702" i="8"/>
  <c r="O3702" i="8" s="1"/>
  <c r="I3702" i="8"/>
  <c r="N3702" i="8" s="1"/>
  <c r="H3702" i="8"/>
  <c r="M3702" i="8" s="1"/>
  <c r="J3683" i="8"/>
  <c r="O3683" i="8" s="1"/>
  <c r="I3683" i="8"/>
  <c r="N3683" i="8" s="1"/>
  <c r="H3683" i="8"/>
  <c r="M3683" i="8" s="1"/>
  <c r="G3683" i="8"/>
  <c r="L3683" i="8" s="1"/>
  <c r="F3683" i="8"/>
  <c r="K3683" i="8" s="1"/>
  <c r="I3666" i="8"/>
  <c r="N3666" i="8" s="1"/>
  <c r="G3666" i="8"/>
  <c r="L3666" i="8" s="1"/>
  <c r="J3666" i="8"/>
  <c r="O3666" i="8" s="1"/>
  <c r="H3666" i="8"/>
  <c r="M3666" i="8" s="1"/>
  <c r="F3666" i="8"/>
  <c r="K3666" i="8" s="1"/>
  <c r="G3642" i="8"/>
  <c r="L3642" i="8" s="1"/>
  <c r="F3642" i="8"/>
  <c r="K3642" i="8" s="1"/>
  <c r="J3642" i="8"/>
  <c r="O3642" i="8" s="1"/>
  <c r="I3642" i="8"/>
  <c r="N3642" i="8" s="1"/>
  <c r="H3642" i="8"/>
  <c r="M3642" i="8" s="1"/>
  <c r="J3623" i="8"/>
  <c r="O3623" i="8" s="1"/>
  <c r="I3623" i="8"/>
  <c r="N3623" i="8" s="1"/>
  <c r="H3623" i="8"/>
  <c r="M3623" i="8" s="1"/>
  <c r="G3623" i="8"/>
  <c r="L3623" i="8" s="1"/>
  <c r="F3623" i="8"/>
  <c r="K3623" i="8" s="1"/>
  <c r="J3603" i="8"/>
  <c r="O3603" i="8" s="1"/>
  <c r="I3603" i="8"/>
  <c r="N3603" i="8" s="1"/>
  <c r="H3603" i="8"/>
  <c r="M3603" i="8" s="1"/>
  <c r="G3603" i="8"/>
  <c r="L3603" i="8" s="1"/>
  <c r="F3603" i="8"/>
  <c r="K3603" i="8" s="1"/>
  <c r="G3582" i="8"/>
  <c r="L3582" i="8" s="1"/>
  <c r="F3582" i="8"/>
  <c r="K3582" i="8" s="1"/>
  <c r="J3582" i="8"/>
  <c r="O3582" i="8" s="1"/>
  <c r="I3582" i="8"/>
  <c r="N3582" i="8" s="1"/>
  <c r="H3582" i="8"/>
  <c r="M3582" i="8" s="1"/>
  <c r="J3563" i="8"/>
  <c r="O3563" i="8" s="1"/>
  <c r="I3563" i="8"/>
  <c r="N3563" i="8" s="1"/>
  <c r="H3563" i="8"/>
  <c r="M3563" i="8" s="1"/>
  <c r="G3563" i="8"/>
  <c r="L3563" i="8" s="1"/>
  <c r="F3563" i="8"/>
  <c r="K3563" i="8" s="1"/>
  <c r="G3542" i="8"/>
  <c r="L3542" i="8" s="1"/>
  <c r="F3542" i="8"/>
  <c r="K3542" i="8" s="1"/>
  <c r="H3542" i="8"/>
  <c r="M3542" i="8" s="1"/>
  <c r="J3542" i="8"/>
  <c r="O3542" i="8" s="1"/>
  <c r="I3542" i="8"/>
  <c r="N3542" i="8" s="1"/>
  <c r="J3523" i="8"/>
  <c r="O3523" i="8" s="1"/>
  <c r="I3523" i="8"/>
  <c r="N3523" i="8" s="1"/>
  <c r="H3523" i="8"/>
  <c r="M3523" i="8" s="1"/>
  <c r="G3523" i="8"/>
  <c r="L3523" i="8" s="1"/>
  <c r="F3523" i="8"/>
  <c r="K3523" i="8" s="1"/>
  <c r="J3504" i="8"/>
  <c r="O3504" i="8" s="1"/>
  <c r="I3504" i="8"/>
  <c r="N3504" i="8" s="1"/>
  <c r="H3504" i="8"/>
  <c r="M3504" i="8" s="1"/>
  <c r="G3504" i="8"/>
  <c r="L3504" i="8" s="1"/>
  <c r="F3504" i="8"/>
  <c r="K3504" i="8" s="1"/>
  <c r="I3481" i="8"/>
  <c r="N3481" i="8" s="1"/>
  <c r="H3481" i="8"/>
  <c r="M3481" i="8" s="1"/>
  <c r="G3481" i="8"/>
  <c r="L3481" i="8" s="1"/>
  <c r="F3481" i="8"/>
  <c r="K3481" i="8" s="1"/>
  <c r="J3481" i="8"/>
  <c r="O3481" i="8" s="1"/>
  <c r="J3463" i="8"/>
  <c r="O3463" i="8" s="1"/>
  <c r="I3463" i="8"/>
  <c r="N3463" i="8" s="1"/>
  <c r="H3463" i="8"/>
  <c r="M3463" i="8" s="1"/>
  <c r="G3463" i="8"/>
  <c r="L3463" i="8" s="1"/>
  <c r="F3463" i="8"/>
  <c r="K3463" i="8" s="1"/>
  <c r="G3442" i="8"/>
  <c r="L3442" i="8" s="1"/>
  <c r="F3442" i="8"/>
  <c r="K3442" i="8" s="1"/>
  <c r="H3442" i="8"/>
  <c r="M3442" i="8" s="1"/>
  <c r="J3442" i="8"/>
  <c r="O3442" i="8" s="1"/>
  <c r="I3442" i="8"/>
  <c r="N3442" i="8" s="1"/>
  <c r="G3422" i="8"/>
  <c r="L3422" i="8" s="1"/>
  <c r="F3422" i="8"/>
  <c r="K3422" i="8" s="1"/>
  <c r="J3422" i="8"/>
  <c r="O3422" i="8" s="1"/>
  <c r="I3422" i="8"/>
  <c r="N3422" i="8" s="1"/>
  <c r="H3422" i="8"/>
  <c r="M3422" i="8" s="1"/>
  <c r="J3403" i="8"/>
  <c r="O3403" i="8" s="1"/>
  <c r="I3403" i="8"/>
  <c r="N3403" i="8" s="1"/>
  <c r="H3403" i="8"/>
  <c r="M3403" i="8" s="1"/>
  <c r="G3403" i="8"/>
  <c r="L3403" i="8" s="1"/>
  <c r="F3403" i="8"/>
  <c r="K3403" i="8" s="1"/>
  <c r="J3383" i="8"/>
  <c r="O3383" i="8" s="1"/>
  <c r="I3383" i="8"/>
  <c r="N3383" i="8" s="1"/>
  <c r="H3383" i="8"/>
  <c r="M3383" i="8" s="1"/>
  <c r="G3383" i="8"/>
  <c r="L3383" i="8" s="1"/>
  <c r="F3383" i="8"/>
  <c r="K3383" i="8" s="1"/>
  <c r="I3366" i="8"/>
  <c r="N3366" i="8" s="1"/>
  <c r="J3366" i="8"/>
  <c r="O3366" i="8" s="1"/>
  <c r="H3366" i="8"/>
  <c r="M3366" i="8" s="1"/>
  <c r="G3366" i="8"/>
  <c r="L3366" i="8" s="1"/>
  <c r="F3366" i="8"/>
  <c r="K3366" i="8" s="1"/>
  <c r="I3343" i="8"/>
  <c r="N3343" i="8" s="1"/>
  <c r="J3343" i="8"/>
  <c r="O3343" i="8" s="1"/>
  <c r="H3343" i="8"/>
  <c r="M3343" i="8" s="1"/>
  <c r="G3343" i="8"/>
  <c r="L3343" i="8" s="1"/>
  <c r="F3343" i="8"/>
  <c r="K3343" i="8" s="1"/>
  <c r="J3322" i="8"/>
  <c r="O3322" i="8" s="1"/>
  <c r="I3322" i="8"/>
  <c r="N3322" i="8" s="1"/>
  <c r="H3322" i="8"/>
  <c r="M3322" i="8" s="1"/>
  <c r="G3322" i="8"/>
  <c r="L3322" i="8" s="1"/>
  <c r="F3322" i="8"/>
  <c r="K3322" i="8" s="1"/>
  <c r="G3304" i="8"/>
  <c r="L3304" i="8" s="1"/>
  <c r="J3304" i="8"/>
  <c r="O3304" i="8" s="1"/>
  <c r="F3304" i="8"/>
  <c r="K3304" i="8" s="1"/>
  <c r="I3304" i="8"/>
  <c r="N3304" i="8" s="1"/>
  <c r="H3304" i="8"/>
  <c r="M3304" i="8" s="1"/>
  <c r="G3281" i="8"/>
  <c r="L3281" i="8" s="1"/>
  <c r="F3281" i="8"/>
  <c r="K3281" i="8" s="1"/>
  <c r="J3281" i="8"/>
  <c r="O3281" i="8" s="1"/>
  <c r="I3281" i="8"/>
  <c r="N3281" i="8" s="1"/>
  <c r="H3281" i="8"/>
  <c r="M3281" i="8" s="1"/>
  <c r="J3262" i="8"/>
  <c r="O3262" i="8" s="1"/>
  <c r="I3262" i="8"/>
  <c r="N3262" i="8" s="1"/>
  <c r="H3262" i="8"/>
  <c r="M3262" i="8" s="1"/>
  <c r="G3262" i="8"/>
  <c r="L3262" i="8" s="1"/>
  <c r="F3262" i="8"/>
  <c r="K3262" i="8" s="1"/>
  <c r="G3243" i="8"/>
  <c r="L3243" i="8" s="1"/>
  <c r="H3243" i="8"/>
  <c r="M3243" i="8" s="1"/>
  <c r="J3243" i="8"/>
  <c r="O3243" i="8" s="1"/>
  <c r="I3243" i="8"/>
  <c r="N3243" i="8" s="1"/>
  <c r="F3243" i="8"/>
  <c r="K3243" i="8" s="1"/>
  <c r="J3223" i="8"/>
  <c r="O3223" i="8" s="1"/>
  <c r="I3223" i="8"/>
  <c r="N3223" i="8" s="1"/>
  <c r="H3223" i="8"/>
  <c r="M3223" i="8" s="1"/>
  <c r="G3223" i="8"/>
  <c r="L3223" i="8" s="1"/>
  <c r="F3223" i="8"/>
  <c r="K3223" i="8" s="1"/>
  <c r="J3202" i="8"/>
  <c r="O3202" i="8" s="1"/>
  <c r="I3202" i="8"/>
  <c r="N3202" i="8" s="1"/>
  <c r="F3202" i="8"/>
  <c r="K3202" i="8" s="1"/>
  <c r="H3202" i="8"/>
  <c r="M3202" i="8" s="1"/>
  <c r="G3202" i="8"/>
  <c r="L3202" i="8" s="1"/>
  <c r="J3185" i="8"/>
  <c r="O3185" i="8" s="1"/>
  <c r="G3185" i="8"/>
  <c r="L3185" i="8" s="1"/>
  <c r="H3185" i="8"/>
  <c r="M3185" i="8" s="1"/>
  <c r="I3185" i="8"/>
  <c r="N3185" i="8" s="1"/>
  <c r="F3185" i="8"/>
  <c r="K3185" i="8" s="1"/>
  <c r="G3164" i="8"/>
  <c r="L3164" i="8" s="1"/>
  <c r="F3164" i="8"/>
  <c r="K3164" i="8" s="1"/>
  <c r="H3164" i="8"/>
  <c r="M3164" i="8" s="1"/>
  <c r="I3164" i="8"/>
  <c r="N3164" i="8" s="1"/>
  <c r="J3164" i="8"/>
  <c r="O3164" i="8" s="1"/>
  <c r="G3144" i="8"/>
  <c r="L3144" i="8" s="1"/>
  <c r="J3144" i="8"/>
  <c r="O3144" i="8" s="1"/>
  <c r="I3144" i="8"/>
  <c r="N3144" i="8" s="1"/>
  <c r="H3144" i="8"/>
  <c r="M3144" i="8" s="1"/>
  <c r="F3144" i="8"/>
  <c r="K3144" i="8" s="1"/>
  <c r="J3125" i="8"/>
  <c r="O3125" i="8" s="1"/>
  <c r="F3125" i="8"/>
  <c r="K3125" i="8" s="1"/>
  <c r="G3125" i="8"/>
  <c r="L3125" i="8" s="1"/>
  <c r="I3125" i="8"/>
  <c r="N3125" i="8" s="1"/>
  <c r="H3125" i="8"/>
  <c r="M3125" i="8" s="1"/>
  <c r="J3103" i="8"/>
  <c r="O3103" i="8" s="1"/>
  <c r="I3103" i="8"/>
  <c r="N3103" i="8" s="1"/>
  <c r="H3103" i="8"/>
  <c r="M3103" i="8" s="1"/>
  <c r="G3103" i="8"/>
  <c r="L3103" i="8" s="1"/>
  <c r="F3103" i="8"/>
  <c r="K3103" i="8" s="1"/>
  <c r="G3084" i="8"/>
  <c r="L3084" i="8" s="1"/>
  <c r="J3084" i="8"/>
  <c r="O3084" i="8" s="1"/>
  <c r="I3084" i="8"/>
  <c r="N3084" i="8" s="1"/>
  <c r="H3084" i="8"/>
  <c r="M3084" i="8" s="1"/>
  <c r="F3084" i="8"/>
  <c r="K3084" i="8" s="1"/>
  <c r="J3063" i="8"/>
  <c r="O3063" i="8" s="1"/>
  <c r="I3063" i="8"/>
  <c r="N3063" i="8" s="1"/>
  <c r="H3063" i="8"/>
  <c r="M3063" i="8" s="1"/>
  <c r="G3063" i="8"/>
  <c r="L3063" i="8" s="1"/>
  <c r="F3063" i="8"/>
  <c r="K3063" i="8" s="1"/>
  <c r="J3043" i="8"/>
  <c r="O3043" i="8" s="1"/>
  <c r="I3043" i="8"/>
  <c r="N3043" i="8" s="1"/>
  <c r="H3043" i="8"/>
  <c r="M3043" i="8" s="1"/>
  <c r="F3043" i="8"/>
  <c r="K3043" i="8" s="1"/>
  <c r="G3043" i="8"/>
  <c r="L3043" i="8" s="1"/>
  <c r="J3022" i="8"/>
  <c r="O3022" i="8" s="1"/>
  <c r="I3022" i="8"/>
  <c r="N3022" i="8" s="1"/>
  <c r="H3022" i="8"/>
  <c r="M3022" i="8" s="1"/>
  <c r="G3022" i="8"/>
  <c r="L3022" i="8" s="1"/>
  <c r="F3022" i="8"/>
  <c r="K3022" i="8" s="1"/>
  <c r="G3004" i="8"/>
  <c r="L3004" i="8" s="1"/>
  <c r="H3004" i="8"/>
  <c r="M3004" i="8" s="1"/>
  <c r="J3004" i="8"/>
  <c r="O3004" i="8" s="1"/>
  <c r="I3004" i="8"/>
  <c r="N3004" i="8" s="1"/>
  <c r="F3004" i="8"/>
  <c r="K3004" i="8" s="1"/>
  <c r="H2981" i="8"/>
  <c r="M2981" i="8" s="1"/>
  <c r="G2981" i="8"/>
  <c r="L2981" i="8" s="1"/>
  <c r="F2981" i="8"/>
  <c r="K2981" i="8" s="1"/>
  <c r="J2981" i="8"/>
  <c r="O2981" i="8" s="1"/>
  <c r="I2981" i="8"/>
  <c r="N2981" i="8" s="1"/>
  <c r="G2966" i="8"/>
  <c r="L2966" i="8" s="1"/>
  <c r="F2966" i="8"/>
  <c r="K2966" i="8" s="1"/>
  <c r="J2966" i="8"/>
  <c r="O2966" i="8" s="1"/>
  <c r="I2966" i="8"/>
  <c r="N2966" i="8" s="1"/>
  <c r="H2966" i="8"/>
  <c r="M2966" i="8" s="1"/>
  <c r="J2943" i="8"/>
  <c r="O2943" i="8" s="1"/>
  <c r="I2943" i="8"/>
  <c r="N2943" i="8" s="1"/>
  <c r="H2943" i="8"/>
  <c r="M2943" i="8" s="1"/>
  <c r="G2943" i="8"/>
  <c r="L2943" i="8" s="1"/>
  <c r="F2943" i="8"/>
  <c r="K2943" i="8" s="1"/>
  <c r="J2923" i="8"/>
  <c r="O2923" i="8" s="1"/>
  <c r="I2923" i="8"/>
  <c r="N2923" i="8" s="1"/>
  <c r="H2923" i="8"/>
  <c r="M2923" i="8" s="1"/>
  <c r="G2923" i="8"/>
  <c r="L2923" i="8" s="1"/>
  <c r="F2923" i="8"/>
  <c r="K2923" i="8" s="1"/>
  <c r="J2902" i="8"/>
  <c r="O2902" i="8" s="1"/>
  <c r="I2902" i="8"/>
  <c r="N2902" i="8" s="1"/>
  <c r="H2902" i="8"/>
  <c r="M2902" i="8" s="1"/>
  <c r="G2902" i="8"/>
  <c r="L2902" i="8" s="1"/>
  <c r="F2902" i="8"/>
  <c r="K2902" i="8" s="1"/>
  <c r="J2882" i="8"/>
  <c r="O2882" i="8" s="1"/>
  <c r="I2882" i="8"/>
  <c r="N2882" i="8" s="1"/>
  <c r="H2882" i="8"/>
  <c r="M2882" i="8" s="1"/>
  <c r="G2882" i="8"/>
  <c r="L2882" i="8" s="1"/>
  <c r="F2882" i="8"/>
  <c r="K2882" i="8" s="1"/>
  <c r="J2862" i="8"/>
  <c r="O2862" i="8" s="1"/>
  <c r="I2862" i="8"/>
  <c r="N2862" i="8" s="1"/>
  <c r="H2862" i="8"/>
  <c r="M2862" i="8" s="1"/>
  <c r="G2862" i="8"/>
  <c r="L2862" i="8" s="1"/>
  <c r="F2862" i="8"/>
  <c r="K2862" i="8" s="1"/>
  <c r="J2843" i="8"/>
  <c r="O2843" i="8" s="1"/>
  <c r="I2843" i="8"/>
  <c r="N2843" i="8" s="1"/>
  <c r="H2843" i="8"/>
  <c r="M2843" i="8" s="1"/>
  <c r="G2843" i="8"/>
  <c r="L2843" i="8" s="1"/>
  <c r="F2843" i="8"/>
  <c r="K2843" i="8" s="1"/>
  <c r="J2823" i="8"/>
  <c r="O2823" i="8" s="1"/>
  <c r="I2823" i="8"/>
  <c r="N2823" i="8" s="1"/>
  <c r="H2823" i="8"/>
  <c r="M2823" i="8" s="1"/>
  <c r="G2823" i="8"/>
  <c r="L2823" i="8" s="1"/>
  <c r="F2823" i="8"/>
  <c r="K2823" i="8" s="1"/>
  <c r="J2803" i="8"/>
  <c r="O2803" i="8" s="1"/>
  <c r="I2803" i="8"/>
  <c r="N2803" i="8" s="1"/>
  <c r="H2803" i="8"/>
  <c r="M2803" i="8" s="1"/>
  <c r="G2803" i="8"/>
  <c r="L2803" i="8" s="1"/>
  <c r="F2803" i="8"/>
  <c r="K2803" i="8" s="1"/>
  <c r="G2784" i="8"/>
  <c r="L2784" i="8" s="1"/>
  <c r="J2784" i="8"/>
  <c r="O2784" i="8" s="1"/>
  <c r="I2784" i="8"/>
  <c r="N2784" i="8" s="1"/>
  <c r="H2784" i="8"/>
  <c r="M2784" i="8" s="1"/>
  <c r="F2784" i="8"/>
  <c r="K2784" i="8" s="1"/>
  <c r="G2764" i="8"/>
  <c r="L2764" i="8" s="1"/>
  <c r="J2764" i="8"/>
  <c r="O2764" i="8" s="1"/>
  <c r="I2764" i="8"/>
  <c r="N2764" i="8" s="1"/>
  <c r="H2764" i="8"/>
  <c r="M2764" i="8" s="1"/>
  <c r="F2764" i="8"/>
  <c r="K2764" i="8" s="1"/>
  <c r="J2745" i="8"/>
  <c r="O2745" i="8" s="1"/>
  <c r="I2745" i="8"/>
  <c r="N2745" i="8" s="1"/>
  <c r="H2745" i="8"/>
  <c r="M2745" i="8" s="1"/>
  <c r="G2745" i="8"/>
  <c r="L2745" i="8" s="1"/>
  <c r="F2745" i="8"/>
  <c r="K2745" i="8" s="1"/>
  <c r="J2723" i="8"/>
  <c r="O2723" i="8" s="1"/>
  <c r="I2723" i="8"/>
  <c r="N2723" i="8" s="1"/>
  <c r="H2723" i="8"/>
  <c r="M2723" i="8" s="1"/>
  <c r="G2723" i="8"/>
  <c r="L2723" i="8" s="1"/>
  <c r="F2723" i="8"/>
  <c r="K2723" i="8" s="1"/>
  <c r="J2703" i="8"/>
  <c r="O2703" i="8" s="1"/>
  <c r="I2703" i="8"/>
  <c r="N2703" i="8" s="1"/>
  <c r="H2703" i="8"/>
  <c r="M2703" i="8" s="1"/>
  <c r="G2703" i="8"/>
  <c r="L2703" i="8" s="1"/>
  <c r="F2703" i="8"/>
  <c r="K2703" i="8" s="1"/>
  <c r="J2682" i="8"/>
  <c r="O2682" i="8" s="1"/>
  <c r="I2682" i="8"/>
  <c r="N2682" i="8" s="1"/>
  <c r="H2682" i="8"/>
  <c r="M2682" i="8" s="1"/>
  <c r="G2682" i="8"/>
  <c r="L2682" i="8" s="1"/>
  <c r="F2682" i="8"/>
  <c r="K2682" i="8" s="1"/>
  <c r="J2665" i="8"/>
  <c r="O2665" i="8" s="1"/>
  <c r="F2665" i="8"/>
  <c r="K2665" i="8" s="1"/>
  <c r="I2665" i="8"/>
  <c r="N2665" i="8" s="1"/>
  <c r="H2665" i="8"/>
  <c r="M2665" i="8" s="1"/>
  <c r="G2665" i="8"/>
  <c r="L2665" i="8" s="1"/>
  <c r="J2642" i="8"/>
  <c r="O2642" i="8" s="1"/>
  <c r="I2642" i="8"/>
  <c r="N2642" i="8" s="1"/>
  <c r="H2642" i="8"/>
  <c r="M2642" i="8" s="1"/>
  <c r="G2642" i="8"/>
  <c r="L2642" i="8" s="1"/>
  <c r="F2642" i="8"/>
  <c r="K2642" i="8" s="1"/>
  <c r="J2622" i="8"/>
  <c r="O2622" i="8" s="1"/>
  <c r="I2622" i="8"/>
  <c r="N2622" i="8" s="1"/>
  <c r="H2622" i="8"/>
  <c r="M2622" i="8" s="1"/>
  <c r="G2622" i="8"/>
  <c r="L2622" i="8" s="1"/>
  <c r="F2622" i="8"/>
  <c r="K2622" i="8" s="1"/>
  <c r="J2605" i="8"/>
  <c r="O2605" i="8" s="1"/>
  <c r="H2605" i="8"/>
  <c r="M2605" i="8" s="1"/>
  <c r="G2605" i="8"/>
  <c r="L2605" i="8" s="1"/>
  <c r="F2605" i="8"/>
  <c r="K2605" i="8" s="1"/>
  <c r="I2605" i="8"/>
  <c r="N2605" i="8" s="1"/>
  <c r="G2584" i="8"/>
  <c r="L2584" i="8" s="1"/>
  <c r="J2584" i="8"/>
  <c r="O2584" i="8" s="1"/>
  <c r="I2584" i="8"/>
  <c r="N2584" i="8" s="1"/>
  <c r="H2584" i="8"/>
  <c r="M2584" i="8" s="1"/>
  <c r="F2584" i="8"/>
  <c r="K2584" i="8" s="1"/>
  <c r="H2561" i="8"/>
  <c r="M2561" i="8" s="1"/>
  <c r="G2561" i="8"/>
  <c r="L2561" i="8" s="1"/>
  <c r="F2561" i="8"/>
  <c r="K2561" i="8" s="1"/>
  <c r="J2561" i="8"/>
  <c r="O2561" i="8" s="1"/>
  <c r="I2561" i="8"/>
  <c r="N2561" i="8" s="1"/>
  <c r="G2544" i="8"/>
  <c r="L2544" i="8" s="1"/>
  <c r="J2544" i="8"/>
  <c r="O2544" i="8" s="1"/>
  <c r="I2544" i="8"/>
  <c r="N2544" i="8" s="1"/>
  <c r="H2544" i="8"/>
  <c r="M2544" i="8" s="1"/>
  <c r="F2544" i="8"/>
  <c r="K2544" i="8" s="1"/>
  <c r="H2521" i="8"/>
  <c r="M2521" i="8" s="1"/>
  <c r="G2521" i="8"/>
  <c r="L2521" i="8" s="1"/>
  <c r="F2521" i="8"/>
  <c r="K2521" i="8" s="1"/>
  <c r="J2521" i="8"/>
  <c r="O2521" i="8" s="1"/>
  <c r="I2521" i="8"/>
  <c r="N2521" i="8" s="1"/>
  <c r="H2501" i="8"/>
  <c r="M2501" i="8" s="1"/>
  <c r="G2501" i="8"/>
  <c r="L2501" i="8" s="1"/>
  <c r="F2501" i="8"/>
  <c r="K2501" i="8" s="1"/>
  <c r="J2501" i="8"/>
  <c r="O2501" i="8" s="1"/>
  <c r="I2501" i="8"/>
  <c r="N2501" i="8" s="1"/>
  <c r="J2482" i="8"/>
  <c r="O2482" i="8" s="1"/>
  <c r="I2482" i="8"/>
  <c r="N2482" i="8" s="1"/>
  <c r="H2482" i="8"/>
  <c r="M2482" i="8" s="1"/>
  <c r="G2482" i="8"/>
  <c r="L2482" i="8" s="1"/>
  <c r="F2482" i="8"/>
  <c r="K2482" i="8" s="1"/>
  <c r="J2463" i="8"/>
  <c r="O2463" i="8" s="1"/>
  <c r="I2463" i="8"/>
  <c r="N2463" i="8" s="1"/>
  <c r="H2463" i="8"/>
  <c r="M2463" i="8" s="1"/>
  <c r="G2463" i="8"/>
  <c r="L2463" i="8" s="1"/>
  <c r="F2463" i="8"/>
  <c r="K2463" i="8" s="1"/>
  <c r="J2442" i="8"/>
  <c r="O2442" i="8" s="1"/>
  <c r="I2442" i="8"/>
  <c r="N2442" i="8" s="1"/>
  <c r="H2442" i="8"/>
  <c r="M2442" i="8" s="1"/>
  <c r="G2442" i="8"/>
  <c r="L2442" i="8" s="1"/>
  <c r="F2442" i="8"/>
  <c r="K2442" i="8" s="1"/>
  <c r="J2422" i="8"/>
  <c r="O2422" i="8" s="1"/>
  <c r="I2422" i="8"/>
  <c r="N2422" i="8" s="1"/>
  <c r="H2422" i="8"/>
  <c r="M2422" i="8" s="1"/>
  <c r="G2422" i="8"/>
  <c r="L2422" i="8" s="1"/>
  <c r="F2422" i="8"/>
  <c r="K2422" i="8" s="1"/>
  <c r="J2403" i="8"/>
  <c r="O2403" i="8" s="1"/>
  <c r="I2403" i="8"/>
  <c r="N2403" i="8" s="1"/>
  <c r="H2403" i="8"/>
  <c r="M2403" i="8" s="1"/>
  <c r="G2403" i="8"/>
  <c r="L2403" i="8" s="1"/>
  <c r="F2403" i="8"/>
  <c r="K2403" i="8" s="1"/>
  <c r="J2383" i="8"/>
  <c r="O2383" i="8" s="1"/>
  <c r="I2383" i="8"/>
  <c r="N2383" i="8" s="1"/>
  <c r="H2383" i="8"/>
  <c r="M2383" i="8" s="1"/>
  <c r="G2383" i="8"/>
  <c r="L2383" i="8" s="1"/>
  <c r="F2383" i="8"/>
  <c r="K2383" i="8" s="1"/>
  <c r="J2363" i="8"/>
  <c r="O2363" i="8" s="1"/>
  <c r="I2363" i="8"/>
  <c r="N2363" i="8" s="1"/>
  <c r="H2363" i="8"/>
  <c r="M2363" i="8" s="1"/>
  <c r="F2363" i="8"/>
  <c r="K2363" i="8" s="1"/>
  <c r="G2363" i="8"/>
  <c r="L2363" i="8" s="1"/>
  <c r="J2343" i="8"/>
  <c r="O2343" i="8" s="1"/>
  <c r="I2343" i="8"/>
  <c r="N2343" i="8" s="1"/>
  <c r="H2343" i="8"/>
  <c r="M2343" i="8" s="1"/>
  <c r="G2343" i="8"/>
  <c r="L2343" i="8" s="1"/>
  <c r="F2343" i="8"/>
  <c r="K2343" i="8" s="1"/>
  <c r="H2321" i="8"/>
  <c r="M2321" i="8" s="1"/>
  <c r="G2321" i="8"/>
  <c r="L2321" i="8" s="1"/>
  <c r="F2321" i="8"/>
  <c r="K2321" i="8" s="1"/>
  <c r="J2321" i="8"/>
  <c r="O2321" i="8" s="1"/>
  <c r="I2321" i="8"/>
  <c r="N2321" i="8" s="1"/>
  <c r="H2301" i="8"/>
  <c r="M2301" i="8" s="1"/>
  <c r="G2301" i="8"/>
  <c r="L2301" i="8" s="1"/>
  <c r="J2301" i="8"/>
  <c r="O2301" i="8" s="1"/>
  <c r="I2301" i="8"/>
  <c r="N2301" i="8" s="1"/>
  <c r="F2301" i="8"/>
  <c r="K2301" i="8" s="1"/>
  <c r="G2281" i="8"/>
  <c r="L2281" i="8" s="1"/>
  <c r="F2281" i="8"/>
  <c r="K2281" i="8" s="1"/>
  <c r="I2281" i="8"/>
  <c r="N2281" i="8" s="1"/>
  <c r="J2281" i="8"/>
  <c r="O2281" i="8" s="1"/>
  <c r="H2281" i="8"/>
  <c r="M2281" i="8" s="1"/>
  <c r="J2264" i="8"/>
  <c r="O2264" i="8" s="1"/>
  <c r="I2264" i="8"/>
  <c r="N2264" i="8" s="1"/>
  <c r="H2264" i="8"/>
  <c r="M2264" i="8" s="1"/>
  <c r="G2264" i="8"/>
  <c r="L2264" i="8" s="1"/>
  <c r="F2264" i="8"/>
  <c r="K2264" i="8" s="1"/>
  <c r="J2245" i="8"/>
  <c r="O2245" i="8" s="1"/>
  <c r="I2245" i="8"/>
  <c r="N2245" i="8" s="1"/>
  <c r="H2245" i="8"/>
  <c r="M2245" i="8" s="1"/>
  <c r="G2245" i="8"/>
  <c r="L2245" i="8" s="1"/>
  <c r="F2245" i="8"/>
  <c r="K2245" i="8" s="1"/>
  <c r="I2222" i="8"/>
  <c r="N2222" i="8" s="1"/>
  <c r="J2222" i="8"/>
  <c r="O2222" i="8" s="1"/>
  <c r="H2222" i="8"/>
  <c r="M2222" i="8" s="1"/>
  <c r="G2222" i="8"/>
  <c r="L2222" i="8" s="1"/>
  <c r="F2222" i="8"/>
  <c r="K2222" i="8" s="1"/>
  <c r="H2201" i="8"/>
  <c r="M2201" i="8" s="1"/>
  <c r="F2201" i="8"/>
  <c r="K2201" i="8" s="1"/>
  <c r="G2201" i="8"/>
  <c r="L2201" i="8" s="1"/>
  <c r="J2201" i="8"/>
  <c r="O2201" i="8" s="1"/>
  <c r="I2201" i="8"/>
  <c r="N2201" i="8" s="1"/>
  <c r="H2183" i="8"/>
  <c r="M2183" i="8" s="1"/>
  <c r="G2183" i="8"/>
  <c r="L2183" i="8" s="1"/>
  <c r="F2183" i="8"/>
  <c r="K2183" i="8" s="1"/>
  <c r="J2183" i="8"/>
  <c r="O2183" i="8" s="1"/>
  <c r="I2183" i="8"/>
  <c r="N2183" i="8" s="1"/>
  <c r="G2166" i="8"/>
  <c r="L2166" i="8" s="1"/>
  <c r="J2166" i="8"/>
  <c r="O2166" i="8" s="1"/>
  <c r="I2166" i="8"/>
  <c r="N2166" i="8" s="1"/>
  <c r="H2166" i="8"/>
  <c r="M2166" i="8" s="1"/>
  <c r="F2166" i="8"/>
  <c r="K2166" i="8" s="1"/>
  <c r="J2141" i="8"/>
  <c r="O2141" i="8" s="1"/>
  <c r="I2141" i="8"/>
  <c r="N2141" i="8" s="1"/>
  <c r="H2141" i="8"/>
  <c r="M2141" i="8" s="1"/>
  <c r="G2141" i="8"/>
  <c r="L2141" i="8" s="1"/>
  <c r="F2141" i="8"/>
  <c r="K2141" i="8" s="1"/>
  <c r="J2125" i="8"/>
  <c r="O2125" i="8" s="1"/>
  <c r="I2125" i="8"/>
  <c r="N2125" i="8" s="1"/>
  <c r="H2125" i="8"/>
  <c r="M2125" i="8" s="1"/>
  <c r="G2125" i="8"/>
  <c r="L2125" i="8" s="1"/>
  <c r="F2125" i="8"/>
  <c r="K2125" i="8" s="1"/>
  <c r="H2101" i="8"/>
  <c r="M2101" i="8" s="1"/>
  <c r="J2101" i="8"/>
  <c r="O2101" i="8" s="1"/>
  <c r="F2101" i="8"/>
  <c r="K2101" i="8" s="1"/>
  <c r="I2101" i="8"/>
  <c r="N2101" i="8" s="1"/>
  <c r="G2101" i="8"/>
  <c r="L2101" i="8" s="1"/>
  <c r="J2081" i="8"/>
  <c r="O2081" i="8" s="1"/>
  <c r="I2081" i="8"/>
  <c r="N2081" i="8" s="1"/>
  <c r="H2081" i="8"/>
  <c r="M2081" i="8" s="1"/>
  <c r="G2081" i="8"/>
  <c r="L2081" i="8" s="1"/>
  <c r="F2081" i="8"/>
  <c r="K2081" i="8" s="1"/>
  <c r="G2066" i="8"/>
  <c r="L2066" i="8" s="1"/>
  <c r="J2066" i="8"/>
  <c r="O2066" i="8" s="1"/>
  <c r="I2066" i="8"/>
  <c r="N2066" i="8" s="1"/>
  <c r="H2066" i="8"/>
  <c r="M2066" i="8" s="1"/>
  <c r="F2066" i="8"/>
  <c r="K2066" i="8" s="1"/>
  <c r="H2043" i="8"/>
  <c r="M2043" i="8" s="1"/>
  <c r="G2043" i="8"/>
  <c r="L2043" i="8" s="1"/>
  <c r="F2043" i="8"/>
  <c r="K2043" i="8" s="1"/>
  <c r="J2043" i="8"/>
  <c r="O2043" i="8" s="1"/>
  <c r="I2043" i="8"/>
  <c r="N2043" i="8" s="1"/>
  <c r="H2023" i="8"/>
  <c r="M2023" i="8" s="1"/>
  <c r="G2023" i="8"/>
  <c r="L2023" i="8" s="1"/>
  <c r="F2023" i="8"/>
  <c r="K2023" i="8" s="1"/>
  <c r="J2023" i="8"/>
  <c r="O2023" i="8" s="1"/>
  <c r="I2023" i="8"/>
  <c r="N2023" i="8" s="1"/>
  <c r="H2001" i="8"/>
  <c r="M2001" i="8" s="1"/>
  <c r="J2001" i="8"/>
  <c r="O2001" i="8" s="1"/>
  <c r="I2001" i="8"/>
  <c r="N2001" i="8" s="1"/>
  <c r="G2001" i="8"/>
  <c r="L2001" i="8" s="1"/>
  <c r="F2001" i="8"/>
  <c r="K2001" i="8" s="1"/>
  <c r="J1984" i="8"/>
  <c r="O1984" i="8" s="1"/>
  <c r="I1984" i="8"/>
  <c r="N1984" i="8" s="1"/>
  <c r="H1984" i="8"/>
  <c r="M1984" i="8" s="1"/>
  <c r="G1984" i="8"/>
  <c r="L1984" i="8" s="1"/>
  <c r="F1984" i="8"/>
  <c r="K1984" i="8" s="1"/>
  <c r="F1961" i="8"/>
  <c r="K1961" i="8" s="1"/>
  <c r="J1961" i="8"/>
  <c r="O1961" i="8" s="1"/>
  <c r="I1961" i="8"/>
  <c r="N1961" i="8" s="1"/>
  <c r="H1961" i="8"/>
  <c r="M1961" i="8" s="1"/>
  <c r="G1961" i="8"/>
  <c r="L1961" i="8" s="1"/>
  <c r="J1944" i="8"/>
  <c r="O1944" i="8" s="1"/>
  <c r="I1944" i="8"/>
  <c r="N1944" i="8" s="1"/>
  <c r="H1944" i="8"/>
  <c r="M1944" i="8" s="1"/>
  <c r="G1944" i="8"/>
  <c r="L1944" i="8" s="1"/>
  <c r="F1944" i="8"/>
  <c r="K1944" i="8" s="1"/>
  <c r="J1921" i="8"/>
  <c r="O1921" i="8" s="1"/>
  <c r="I1921" i="8"/>
  <c r="N1921" i="8" s="1"/>
  <c r="H1921" i="8"/>
  <c r="M1921" i="8" s="1"/>
  <c r="G1921" i="8"/>
  <c r="L1921" i="8" s="1"/>
  <c r="F1921" i="8"/>
  <c r="K1921" i="8" s="1"/>
  <c r="H1901" i="8"/>
  <c r="M1901" i="8" s="1"/>
  <c r="J1901" i="8"/>
  <c r="O1901" i="8" s="1"/>
  <c r="I1901" i="8"/>
  <c r="N1901" i="8" s="1"/>
  <c r="G1901" i="8"/>
  <c r="L1901" i="8" s="1"/>
  <c r="F1901" i="8"/>
  <c r="K1901" i="8" s="1"/>
  <c r="F1881" i="8"/>
  <c r="K1881" i="8" s="1"/>
  <c r="J1881" i="8"/>
  <c r="O1881" i="8" s="1"/>
  <c r="I1881" i="8"/>
  <c r="N1881" i="8" s="1"/>
  <c r="H1881" i="8"/>
  <c r="M1881" i="8" s="1"/>
  <c r="G1881" i="8"/>
  <c r="L1881" i="8" s="1"/>
  <c r="F1861" i="8"/>
  <c r="K1861" i="8" s="1"/>
  <c r="H1861" i="8"/>
  <c r="M1861" i="8" s="1"/>
  <c r="J1861" i="8"/>
  <c r="O1861" i="8" s="1"/>
  <c r="I1861" i="8"/>
  <c r="N1861" i="8" s="1"/>
  <c r="G1861" i="8"/>
  <c r="L1861" i="8" s="1"/>
  <c r="H1842" i="8"/>
  <c r="M1842" i="8" s="1"/>
  <c r="J1842" i="8"/>
  <c r="O1842" i="8" s="1"/>
  <c r="I1842" i="8"/>
  <c r="N1842" i="8" s="1"/>
  <c r="G1842" i="8"/>
  <c r="L1842" i="8" s="1"/>
  <c r="F1842" i="8"/>
  <c r="K1842" i="8" s="1"/>
  <c r="J1824" i="8"/>
  <c r="O1824" i="8" s="1"/>
  <c r="I1824" i="8"/>
  <c r="N1824" i="8" s="1"/>
  <c r="H1824" i="8"/>
  <c r="M1824" i="8" s="1"/>
  <c r="G1824" i="8"/>
  <c r="L1824" i="8" s="1"/>
  <c r="F1824" i="8"/>
  <c r="K1824" i="8" s="1"/>
  <c r="H1801" i="8"/>
  <c r="M1801" i="8" s="1"/>
  <c r="J1801" i="8"/>
  <c r="O1801" i="8" s="1"/>
  <c r="I1801" i="8"/>
  <c r="N1801" i="8" s="1"/>
  <c r="G1801" i="8"/>
  <c r="L1801" i="8" s="1"/>
  <c r="F1801" i="8"/>
  <c r="K1801" i="8" s="1"/>
  <c r="H1783" i="8"/>
  <c r="M1783" i="8" s="1"/>
  <c r="G1783" i="8"/>
  <c r="L1783" i="8" s="1"/>
  <c r="F1783" i="8"/>
  <c r="K1783" i="8" s="1"/>
  <c r="J1783" i="8"/>
  <c r="O1783" i="8" s="1"/>
  <c r="I1783" i="8"/>
  <c r="N1783" i="8" s="1"/>
  <c r="H1763" i="8"/>
  <c r="M1763" i="8" s="1"/>
  <c r="G1763" i="8"/>
  <c r="L1763" i="8" s="1"/>
  <c r="F1763" i="8"/>
  <c r="K1763" i="8" s="1"/>
  <c r="J1763" i="8"/>
  <c r="O1763" i="8" s="1"/>
  <c r="I1763" i="8"/>
  <c r="N1763" i="8" s="1"/>
  <c r="H1743" i="8"/>
  <c r="M1743" i="8" s="1"/>
  <c r="G1743" i="8"/>
  <c r="L1743" i="8" s="1"/>
  <c r="F1743" i="8"/>
  <c r="K1743" i="8" s="1"/>
  <c r="J1743" i="8"/>
  <c r="O1743" i="8" s="1"/>
  <c r="I1743" i="8"/>
  <c r="N1743" i="8" s="1"/>
  <c r="H1723" i="8"/>
  <c r="M1723" i="8" s="1"/>
  <c r="G1723" i="8"/>
  <c r="L1723" i="8" s="1"/>
  <c r="F1723" i="8"/>
  <c r="K1723" i="8" s="1"/>
  <c r="J1723" i="8"/>
  <c r="O1723" i="8" s="1"/>
  <c r="I1723" i="8"/>
  <c r="N1723" i="8" s="1"/>
  <c r="H1703" i="8"/>
  <c r="M1703" i="8" s="1"/>
  <c r="G1703" i="8"/>
  <c r="L1703" i="8" s="1"/>
  <c r="F1703" i="8"/>
  <c r="K1703" i="8" s="1"/>
  <c r="J1703" i="8"/>
  <c r="O1703" i="8" s="1"/>
  <c r="I1703" i="8"/>
  <c r="N1703" i="8" s="1"/>
  <c r="F1681" i="8"/>
  <c r="K1681" i="8" s="1"/>
  <c r="J1681" i="8"/>
  <c r="O1681" i="8" s="1"/>
  <c r="G1681" i="8"/>
  <c r="L1681" i="8" s="1"/>
  <c r="H1681" i="8"/>
  <c r="M1681" i="8" s="1"/>
  <c r="I1681" i="8"/>
  <c r="N1681" i="8" s="1"/>
  <c r="H1663" i="8"/>
  <c r="M1663" i="8" s="1"/>
  <c r="G1663" i="8"/>
  <c r="L1663" i="8" s="1"/>
  <c r="J1663" i="8"/>
  <c r="O1663" i="8" s="1"/>
  <c r="I1663" i="8"/>
  <c r="N1663" i="8" s="1"/>
  <c r="F1663" i="8"/>
  <c r="K1663" i="8" s="1"/>
  <c r="J1644" i="8"/>
  <c r="O1644" i="8" s="1"/>
  <c r="H1644" i="8"/>
  <c r="M1644" i="8" s="1"/>
  <c r="F1644" i="8"/>
  <c r="K1644" i="8" s="1"/>
  <c r="I1644" i="8"/>
  <c r="N1644" i="8" s="1"/>
  <c r="G1644" i="8"/>
  <c r="L1644" i="8" s="1"/>
  <c r="J1621" i="8"/>
  <c r="O1621" i="8" s="1"/>
  <c r="I1621" i="8"/>
  <c r="N1621" i="8" s="1"/>
  <c r="H1621" i="8"/>
  <c r="M1621" i="8" s="1"/>
  <c r="G1621" i="8"/>
  <c r="L1621" i="8" s="1"/>
  <c r="F1621" i="8"/>
  <c r="K1621" i="8" s="1"/>
  <c r="H1601" i="8"/>
  <c r="M1601" i="8" s="1"/>
  <c r="F1601" i="8"/>
  <c r="K1601" i="8" s="1"/>
  <c r="I1601" i="8"/>
  <c r="N1601" i="8" s="1"/>
  <c r="J1601" i="8"/>
  <c r="O1601" i="8" s="1"/>
  <c r="G1601" i="8"/>
  <c r="L1601" i="8" s="1"/>
  <c r="J1584" i="8"/>
  <c r="O1584" i="8" s="1"/>
  <c r="I1584" i="8"/>
  <c r="N1584" i="8" s="1"/>
  <c r="H1584" i="8"/>
  <c r="M1584" i="8" s="1"/>
  <c r="F1584" i="8"/>
  <c r="K1584" i="8" s="1"/>
  <c r="G1584" i="8"/>
  <c r="L1584" i="8" s="1"/>
  <c r="J1562" i="8"/>
  <c r="O1562" i="8" s="1"/>
  <c r="I1562" i="8"/>
  <c r="N1562" i="8" s="1"/>
  <c r="H1562" i="8"/>
  <c r="M1562" i="8" s="1"/>
  <c r="F1562" i="8"/>
  <c r="K1562" i="8" s="1"/>
  <c r="G1562" i="8"/>
  <c r="L1562" i="8" s="1"/>
  <c r="J1544" i="8"/>
  <c r="O1544" i="8" s="1"/>
  <c r="H1544" i="8"/>
  <c r="M1544" i="8" s="1"/>
  <c r="I1544" i="8"/>
  <c r="N1544" i="8" s="1"/>
  <c r="G1544" i="8"/>
  <c r="L1544" i="8" s="1"/>
  <c r="F1544" i="8"/>
  <c r="K1544" i="8" s="1"/>
  <c r="J1521" i="8"/>
  <c r="O1521" i="8" s="1"/>
  <c r="I1521" i="8"/>
  <c r="N1521" i="8" s="1"/>
  <c r="H1521" i="8"/>
  <c r="M1521" i="8" s="1"/>
  <c r="G1521" i="8"/>
  <c r="L1521" i="8" s="1"/>
  <c r="F1521" i="8"/>
  <c r="K1521" i="8" s="1"/>
  <c r="H1503" i="8"/>
  <c r="M1503" i="8" s="1"/>
  <c r="G1503" i="8"/>
  <c r="L1503" i="8" s="1"/>
  <c r="F1503" i="8"/>
  <c r="K1503" i="8" s="1"/>
  <c r="J1503" i="8"/>
  <c r="O1503" i="8" s="1"/>
  <c r="I1503" i="8"/>
  <c r="N1503" i="8" s="1"/>
  <c r="J1482" i="8"/>
  <c r="O1482" i="8" s="1"/>
  <c r="F1482" i="8"/>
  <c r="K1482" i="8" s="1"/>
  <c r="I1482" i="8"/>
  <c r="N1482" i="8" s="1"/>
  <c r="H1482" i="8"/>
  <c r="M1482" i="8" s="1"/>
  <c r="G1482" i="8"/>
  <c r="L1482" i="8" s="1"/>
  <c r="G1463" i="8"/>
  <c r="L1463" i="8" s="1"/>
  <c r="F1463" i="8"/>
  <c r="K1463" i="8" s="1"/>
  <c r="H1463" i="8"/>
  <c r="M1463" i="8" s="1"/>
  <c r="J1463" i="8"/>
  <c r="O1463" i="8" s="1"/>
  <c r="I1463" i="8"/>
  <c r="N1463" i="8" s="1"/>
  <c r="H1444" i="8"/>
  <c r="M1444" i="8" s="1"/>
  <c r="G1444" i="8"/>
  <c r="L1444" i="8" s="1"/>
  <c r="F1444" i="8"/>
  <c r="K1444" i="8" s="1"/>
  <c r="J1444" i="8"/>
  <c r="O1444" i="8" s="1"/>
  <c r="I1444" i="8"/>
  <c r="N1444" i="8" s="1"/>
  <c r="J1424" i="8"/>
  <c r="O1424" i="8" s="1"/>
  <c r="I1424" i="8"/>
  <c r="N1424" i="8" s="1"/>
  <c r="H1424" i="8"/>
  <c r="M1424" i="8" s="1"/>
  <c r="G1424" i="8"/>
  <c r="L1424" i="8" s="1"/>
  <c r="F1424" i="8"/>
  <c r="K1424" i="8" s="1"/>
  <c r="J1401" i="8"/>
  <c r="O1401" i="8" s="1"/>
  <c r="I1401" i="8"/>
  <c r="N1401" i="8" s="1"/>
  <c r="H1401" i="8"/>
  <c r="M1401" i="8" s="1"/>
  <c r="G1401" i="8"/>
  <c r="L1401" i="8" s="1"/>
  <c r="F1401" i="8"/>
  <c r="K1401" i="8" s="1"/>
  <c r="J1384" i="8"/>
  <c r="O1384" i="8" s="1"/>
  <c r="F1384" i="8"/>
  <c r="K1384" i="8" s="1"/>
  <c r="I1384" i="8"/>
  <c r="N1384" i="8" s="1"/>
  <c r="H1384" i="8"/>
  <c r="M1384" i="8" s="1"/>
  <c r="G1384" i="8"/>
  <c r="L1384" i="8" s="1"/>
  <c r="G1363" i="8"/>
  <c r="L1363" i="8" s="1"/>
  <c r="J1363" i="8"/>
  <c r="O1363" i="8" s="1"/>
  <c r="I1363" i="8"/>
  <c r="N1363" i="8" s="1"/>
  <c r="H1363" i="8"/>
  <c r="M1363" i="8" s="1"/>
  <c r="F1363" i="8"/>
  <c r="K1363" i="8" s="1"/>
  <c r="H1344" i="8"/>
  <c r="M1344" i="8" s="1"/>
  <c r="G1344" i="8"/>
  <c r="L1344" i="8" s="1"/>
  <c r="F1344" i="8"/>
  <c r="K1344" i="8" s="1"/>
  <c r="I1344" i="8"/>
  <c r="N1344" i="8" s="1"/>
  <c r="J1344" i="8"/>
  <c r="O1344" i="8" s="1"/>
  <c r="J1324" i="8"/>
  <c r="O1324" i="8" s="1"/>
  <c r="I1324" i="8"/>
  <c r="N1324" i="8" s="1"/>
  <c r="H1324" i="8"/>
  <c r="M1324" i="8" s="1"/>
  <c r="G1324" i="8"/>
  <c r="L1324" i="8" s="1"/>
  <c r="F1324" i="8"/>
  <c r="K1324" i="8" s="1"/>
  <c r="J1303" i="8"/>
  <c r="O1303" i="8" s="1"/>
  <c r="I1303" i="8"/>
  <c r="N1303" i="8" s="1"/>
  <c r="H1303" i="8"/>
  <c r="M1303" i="8" s="1"/>
  <c r="G1303" i="8"/>
  <c r="L1303" i="8" s="1"/>
  <c r="F1303" i="8"/>
  <c r="K1303" i="8" s="1"/>
  <c r="J1283" i="8"/>
  <c r="O1283" i="8" s="1"/>
  <c r="H1283" i="8"/>
  <c r="M1283" i="8" s="1"/>
  <c r="G1283" i="8"/>
  <c r="L1283" i="8" s="1"/>
  <c r="F1283" i="8"/>
  <c r="K1283" i="8" s="1"/>
  <c r="I1283" i="8"/>
  <c r="N1283" i="8" s="1"/>
  <c r="G1263" i="8"/>
  <c r="L1263" i="8" s="1"/>
  <c r="F1263" i="8"/>
  <c r="K1263" i="8" s="1"/>
  <c r="J1263" i="8"/>
  <c r="O1263" i="8" s="1"/>
  <c r="I1263" i="8"/>
  <c r="N1263" i="8" s="1"/>
  <c r="H1263" i="8"/>
  <c r="M1263" i="8" s="1"/>
  <c r="J1243" i="8"/>
  <c r="O1243" i="8" s="1"/>
  <c r="I1243" i="8"/>
  <c r="N1243" i="8" s="1"/>
  <c r="H1243" i="8"/>
  <c r="M1243" i="8" s="1"/>
  <c r="G1243" i="8"/>
  <c r="L1243" i="8" s="1"/>
  <c r="F1243" i="8"/>
  <c r="K1243" i="8" s="1"/>
  <c r="J1222" i="8"/>
  <c r="O1222" i="8" s="1"/>
  <c r="I1222" i="8"/>
  <c r="N1222" i="8" s="1"/>
  <c r="H1222" i="8"/>
  <c r="M1222" i="8" s="1"/>
  <c r="G1222" i="8"/>
  <c r="L1222" i="8" s="1"/>
  <c r="F1222" i="8"/>
  <c r="K1222" i="8" s="1"/>
  <c r="G1205" i="8"/>
  <c r="L1205" i="8" s="1"/>
  <c r="F1205" i="8"/>
  <c r="K1205" i="8" s="1"/>
  <c r="J1205" i="8"/>
  <c r="O1205" i="8" s="1"/>
  <c r="I1205" i="8"/>
  <c r="N1205" i="8" s="1"/>
  <c r="H1205" i="8"/>
  <c r="M1205" i="8" s="1"/>
  <c r="H1182" i="8"/>
  <c r="M1182" i="8" s="1"/>
  <c r="G1182" i="8"/>
  <c r="L1182" i="8" s="1"/>
  <c r="F1182" i="8"/>
  <c r="K1182" i="8" s="1"/>
  <c r="J1182" i="8"/>
  <c r="O1182" i="8" s="1"/>
  <c r="I1182" i="8"/>
  <c r="N1182" i="8" s="1"/>
  <c r="J1163" i="8"/>
  <c r="O1163" i="8" s="1"/>
  <c r="I1163" i="8"/>
  <c r="N1163" i="8" s="1"/>
  <c r="H1163" i="8"/>
  <c r="M1163" i="8" s="1"/>
  <c r="G1163" i="8"/>
  <c r="L1163" i="8" s="1"/>
  <c r="F1163" i="8"/>
  <c r="K1163" i="8" s="1"/>
  <c r="J1146" i="8"/>
  <c r="O1146" i="8" s="1"/>
  <c r="H1146" i="8"/>
  <c r="M1146" i="8" s="1"/>
  <c r="G1146" i="8"/>
  <c r="L1146" i="8" s="1"/>
  <c r="F1146" i="8"/>
  <c r="K1146" i="8" s="1"/>
  <c r="I1146" i="8"/>
  <c r="N1146" i="8" s="1"/>
  <c r="J1123" i="8"/>
  <c r="O1123" i="8" s="1"/>
  <c r="I1123" i="8"/>
  <c r="N1123" i="8" s="1"/>
  <c r="H1123" i="8"/>
  <c r="M1123" i="8" s="1"/>
  <c r="G1123" i="8"/>
  <c r="L1123" i="8" s="1"/>
  <c r="F1123" i="8"/>
  <c r="K1123" i="8" s="1"/>
  <c r="J1103" i="8"/>
  <c r="O1103" i="8" s="1"/>
  <c r="I1103" i="8"/>
  <c r="N1103" i="8" s="1"/>
  <c r="H1103" i="8"/>
  <c r="M1103" i="8" s="1"/>
  <c r="G1103" i="8"/>
  <c r="L1103" i="8" s="1"/>
  <c r="F1103" i="8"/>
  <c r="K1103" i="8" s="1"/>
  <c r="J1086" i="8"/>
  <c r="O1086" i="8" s="1"/>
  <c r="I1086" i="8"/>
  <c r="N1086" i="8" s="1"/>
  <c r="H1086" i="8"/>
  <c r="M1086" i="8" s="1"/>
  <c r="G1086" i="8"/>
  <c r="L1086" i="8" s="1"/>
  <c r="F1086" i="8"/>
  <c r="K1086" i="8" s="1"/>
  <c r="G1065" i="8"/>
  <c r="L1065" i="8" s="1"/>
  <c r="J1065" i="8"/>
  <c r="O1065" i="8" s="1"/>
  <c r="I1065" i="8"/>
  <c r="N1065" i="8" s="1"/>
  <c r="F1065" i="8"/>
  <c r="K1065" i="8" s="1"/>
  <c r="H1065" i="8"/>
  <c r="M1065" i="8" s="1"/>
  <c r="J1043" i="8"/>
  <c r="O1043" i="8" s="1"/>
  <c r="I1043" i="8"/>
  <c r="N1043" i="8" s="1"/>
  <c r="H1043" i="8"/>
  <c r="M1043" i="8" s="1"/>
  <c r="G1043" i="8"/>
  <c r="L1043" i="8" s="1"/>
  <c r="F1043" i="8"/>
  <c r="K1043" i="8" s="1"/>
  <c r="J1023" i="8"/>
  <c r="O1023" i="8" s="1"/>
  <c r="I1023" i="8"/>
  <c r="N1023" i="8" s="1"/>
  <c r="H1023" i="8"/>
  <c r="M1023" i="8" s="1"/>
  <c r="G1023" i="8"/>
  <c r="L1023" i="8" s="1"/>
  <c r="F1023" i="8"/>
  <c r="K1023" i="8" s="1"/>
  <c r="J1003" i="8"/>
  <c r="O1003" i="8" s="1"/>
  <c r="I1003" i="8"/>
  <c r="N1003" i="8" s="1"/>
  <c r="H1003" i="8"/>
  <c r="M1003" i="8" s="1"/>
  <c r="G1003" i="8"/>
  <c r="L1003" i="8" s="1"/>
  <c r="F1003" i="8"/>
  <c r="K1003" i="8" s="1"/>
  <c r="J984" i="8"/>
  <c r="O984" i="8" s="1"/>
  <c r="I984" i="8"/>
  <c r="N984" i="8" s="1"/>
  <c r="H984" i="8"/>
  <c r="M984" i="8" s="1"/>
  <c r="G984" i="8"/>
  <c r="L984" i="8" s="1"/>
  <c r="F984" i="8"/>
  <c r="K984" i="8" s="1"/>
  <c r="G965" i="8"/>
  <c r="L965" i="8" s="1"/>
  <c r="I965" i="8"/>
  <c r="N965" i="8" s="1"/>
  <c r="F965" i="8"/>
  <c r="K965" i="8" s="1"/>
  <c r="H965" i="8"/>
  <c r="M965" i="8" s="1"/>
  <c r="J965" i="8"/>
  <c r="O965" i="8" s="1"/>
  <c r="H944" i="8"/>
  <c r="M944" i="8" s="1"/>
  <c r="J944" i="8"/>
  <c r="O944" i="8" s="1"/>
  <c r="I944" i="8"/>
  <c r="N944" i="8" s="1"/>
  <c r="G944" i="8"/>
  <c r="L944" i="8" s="1"/>
  <c r="F944" i="8"/>
  <c r="K944" i="8" s="1"/>
  <c r="H922" i="8"/>
  <c r="M922" i="8" s="1"/>
  <c r="G922" i="8"/>
  <c r="L922" i="8" s="1"/>
  <c r="F922" i="8"/>
  <c r="K922" i="8" s="1"/>
  <c r="J922" i="8"/>
  <c r="O922" i="8" s="1"/>
  <c r="I922" i="8"/>
  <c r="N922" i="8" s="1"/>
  <c r="H904" i="8"/>
  <c r="M904" i="8" s="1"/>
  <c r="G904" i="8"/>
  <c r="L904" i="8" s="1"/>
  <c r="F904" i="8"/>
  <c r="K904" i="8" s="1"/>
  <c r="J904" i="8"/>
  <c r="O904" i="8" s="1"/>
  <c r="I904" i="8"/>
  <c r="N904" i="8" s="1"/>
  <c r="G885" i="8"/>
  <c r="L885" i="8" s="1"/>
  <c r="F885" i="8"/>
  <c r="K885" i="8" s="1"/>
  <c r="I885" i="8"/>
  <c r="N885" i="8" s="1"/>
  <c r="J885" i="8"/>
  <c r="O885" i="8" s="1"/>
  <c r="H885" i="8"/>
  <c r="M885" i="8" s="1"/>
  <c r="J862" i="8"/>
  <c r="O862" i="8" s="1"/>
  <c r="I862" i="8"/>
  <c r="N862" i="8" s="1"/>
  <c r="F862" i="8"/>
  <c r="K862" i="8" s="1"/>
  <c r="H862" i="8"/>
  <c r="M862" i="8" s="1"/>
  <c r="G862" i="8"/>
  <c r="L862" i="8" s="1"/>
  <c r="G843" i="8"/>
  <c r="L843" i="8" s="1"/>
  <c r="H843" i="8"/>
  <c r="M843" i="8" s="1"/>
  <c r="J843" i="8"/>
  <c r="O843" i="8" s="1"/>
  <c r="I843" i="8"/>
  <c r="N843" i="8" s="1"/>
  <c r="F843" i="8"/>
  <c r="K843" i="8" s="1"/>
  <c r="H824" i="8"/>
  <c r="M824" i="8" s="1"/>
  <c r="F824" i="8"/>
  <c r="K824" i="8" s="1"/>
  <c r="J824" i="8"/>
  <c r="O824" i="8" s="1"/>
  <c r="I824" i="8"/>
  <c r="N824" i="8" s="1"/>
  <c r="G824" i="8"/>
  <c r="L824" i="8" s="1"/>
  <c r="H804" i="8"/>
  <c r="M804" i="8" s="1"/>
  <c r="G804" i="8"/>
  <c r="L804" i="8" s="1"/>
  <c r="F804" i="8"/>
  <c r="K804" i="8" s="1"/>
  <c r="J804" i="8"/>
  <c r="O804" i="8" s="1"/>
  <c r="I804" i="8"/>
  <c r="N804" i="8" s="1"/>
  <c r="H783" i="8"/>
  <c r="M783" i="8" s="1"/>
  <c r="G783" i="8"/>
  <c r="L783" i="8" s="1"/>
  <c r="F783" i="8"/>
  <c r="K783" i="8" s="1"/>
  <c r="J783" i="8"/>
  <c r="O783" i="8" s="1"/>
  <c r="I783" i="8"/>
  <c r="N783" i="8" s="1"/>
  <c r="H764" i="8"/>
  <c r="M764" i="8" s="1"/>
  <c r="F764" i="8"/>
  <c r="K764" i="8" s="1"/>
  <c r="J764" i="8"/>
  <c r="O764" i="8" s="1"/>
  <c r="I764" i="8"/>
  <c r="N764" i="8" s="1"/>
  <c r="G764" i="8"/>
  <c r="L764" i="8" s="1"/>
  <c r="F743" i="8"/>
  <c r="K743" i="8" s="1"/>
  <c r="J743" i="8"/>
  <c r="O743" i="8" s="1"/>
  <c r="I743" i="8"/>
  <c r="N743" i="8" s="1"/>
  <c r="H743" i="8"/>
  <c r="M743" i="8" s="1"/>
  <c r="G743" i="8"/>
  <c r="L743" i="8" s="1"/>
  <c r="G725" i="8"/>
  <c r="L725" i="8" s="1"/>
  <c r="J725" i="8"/>
  <c r="O725" i="8" s="1"/>
  <c r="I725" i="8"/>
  <c r="N725" i="8" s="1"/>
  <c r="H725" i="8"/>
  <c r="M725" i="8" s="1"/>
  <c r="F725" i="8"/>
  <c r="K725" i="8" s="1"/>
  <c r="J703" i="8"/>
  <c r="O703" i="8" s="1"/>
  <c r="I703" i="8"/>
  <c r="N703" i="8" s="1"/>
  <c r="H703" i="8"/>
  <c r="M703" i="8" s="1"/>
  <c r="G703" i="8"/>
  <c r="L703" i="8" s="1"/>
  <c r="F703" i="8"/>
  <c r="K703" i="8" s="1"/>
  <c r="H684" i="8"/>
  <c r="M684" i="8" s="1"/>
  <c r="I684" i="8"/>
  <c r="N684" i="8" s="1"/>
  <c r="F684" i="8"/>
  <c r="K684" i="8" s="1"/>
  <c r="J684" i="8"/>
  <c r="O684" i="8" s="1"/>
  <c r="G684" i="8"/>
  <c r="L684" i="8" s="1"/>
  <c r="G665" i="8"/>
  <c r="L665" i="8" s="1"/>
  <c r="J665" i="8"/>
  <c r="O665" i="8" s="1"/>
  <c r="I665" i="8"/>
  <c r="N665" i="8" s="1"/>
  <c r="H665" i="8"/>
  <c r="M665" i="8" s="1"/>
  <c r="F665" i="8"/>
  <c r="K665" i="8" s="1"/>
  <c r="G643" i="8"/>
  <c r="L643" i="8" s="1"/>
  <c r="F643" i="8"/>
  <c r="K643" i="8" s="1"/>
  <c r="J643" i="8"/>
  <c r="O643" i="8" s="1"/>
  <c r="I643" i="8"/>
  <c r="N643" i="8" s="1"/>
  <c r="H643" i="8"/>
  <c r="M643" i="8" s="1"/>
  <c r="J623" i="8"/>
  <c r="O623" i="8" s="1"/>
  <c r="I623" i="8"/>
  <c r="N623" i="8" s="1"/>
  <c r="H623" i="8"/>
  <c r="M623" i="8" s="1"/>
  <c r="F623" i="8"/>
  <c r="K623" i="8" s="1"/>
  <c r="G623" i="8"/>
  <c r="L623" i="8" s="1"/>
  <c r="J601" i="8"/>
  <c r="O601" i="8" s="1"/>
  <c r="I601" i="8"/>
  <c r="N601" i="8" s="1"/>
  <c r="H601" i="8"/>
  <c r="M601" i="8" s="1"/>
  <c r="G601" i="8"/>
  <c r="L601" i="8" s="1"/>
  <c r="F601" i="8"/>
  <c r="K601" i="8" s="1"/>
  <c r="J581" i="8"/>
  <c r="O581" i="8" s="1"/>
  <c r="H581" i="8"/>
  <c r="M581" i="8" s="1"/>
  <c r="G581" i="8"/>
  <c r="L581" i="8" s="1"/>
  <c r="F581" i="8"/>
  <c r="K581" i="8" s="1"/>
  <c r="I581" i="8"/>
  <c r="N581" i="8" s="1"/>
  <c r="J561" i="8"/>
  <c r="O561" i="8" s="1"/>
  <c r="I561" i="8"/>
  <c r="N561" i="8" s="1"/>
  <c r="F561" i="8"/>
  <c r="K561" i="8" s="1"/>
  <c r="H561" i="8"/>
  <c r="M561" i="8" s="1"/>
  <c r="G561" i="8"/>
  <c r="L561" i="8" s="1"/>
  <c r="F543" i="8"/>
  <c r="K543" i="8" s="1"/>
  <c r="H543" i="8"/>
  <c r="M543" i="8" s="1"/>
  <c r="I543" i="8"/>
  <c r="N543" i="8" s="1"/>
  <c r="J543" i="8"/>
  <c r="O543" i="8" s="1"/>
  <c r="G543" i="8"/>
  <c r="L543" i="8" s="1"/>
  <c r="G523" i="8"/>
  <c r="L523" i="8" s="1"/>
  <c r="F523" i="8"/>
  <c r="K523" i="8" s="1"/>
  <c r="J523" i="8"/>
  <c r="O523" i="8" s="1"/>
  <c r="I523" i="8"/>
  <c r="N523" i="8" s="1"/>
  <c r="H523" i="8"/>
  <c r="M523" i="8" s="1"/>
  <c r="G505" i="8"/>
  <c r="L505" i="8" s="1"/>
  <c r="F505" i="8"/>
  <c r="K505" i="8" s="1"/>
  <c r="I505" i="8"/>
  <c r="N505" i="8" s="1"/>
  <c r="H505" i="8"/>
  <c r="M505" i="8" s="1"/>
  <c r="J505" i="8"/>
  <c r="O505" i="8" s="1"/>
  <c r="J482" i="8"/>
  <c r="O482" i="8" s="1"/>
  <c r="I482" i="8"/>
  <c r="N482" i="8" s="1"/>
  <c r="H482" i="8"/>
  <c r="M482" i="8" s="1"/>
  <c r="G482" i="8"/>
  <c r="L482" i="8" s="1"/>
  <c r="F482" i="8"/>
  <c r="K482" i="8" s="1"/>
  <c r="J463" i="8"/>
  <c r="O463" i="8" s="1"/>
  <c r="H463" i="8"/>
  <c r="M463" i="8" s="1"/>
  <c r="I463" i="8"/>
  <c r="N463" i="8" s="1"/>
  <c r="G463" i="8"/>
  <c r="L463" i="8" s="1"/>
  <c r="F463" i="8"/>
  <c r="K463" i="8" s="1"/>
  <c r="F441" i="8"/>
  <c r="K441" i="8" s="1"/>
  <c r="H441" i="8"/>
  <c r="M441" i="8" s="1"/>
  <c r="J441" i="8"/>
  <c r="O441" i="8" s="1"/>
  <c r="I441" i="8"/>
  <c r="N441" i="8" s="1"/>
  <c r="G441" i="8"/>
  <c r="L441" i="8" s="1"/>
  <c r="G425" i="8"/>
  <c r="L425" i="8" s="1"/>
  <c r="J425" i="8"/>
  <c r="O425" i="8" s="1"/>
  <c r="I425" i="8"/>
  <c r="N425" i="8" s="1"/>
  <c r="H425" i="8"/>
  <c r="M425" i="8" s="1"/>
  <c r="F425" i="8"/>
  <c r="K425" i="8" s="1"/>
  <c r="H404" i="8"/>
  <c r="M404" i="8" s="1"/>
  <c r="G404" i="8"/>
  <c r="L404" i="8" s="1"/>
  <c r="J404" i="8"/>
  <c r="O404" i="8" s="1"/>
  <c r="I404" i="8"/>
  <c r="N404" i="8" s="1"/>
  <c r="F404" i="8"/>
  <c r="K404" i="8" s="1"/>
  <c r="H384" i="8"/>
  <c r="M384" i="8" s="1"/>
  <c r="G384" i="8"/>
  <c r="L384" i="8" s="1"/>
  <c r="F384" i="8"/>
  <c r="K384" i="8" s="1"/>
  <c r="I384" i="8"/>
  <c r="N384" i="8" s="1"/>
  <c r="J384" i="8"/>
  <c r="O384" i="8" s="1"/>
  <c r="J363" i="8"/>
  <c r="O363" i="8" s="1"/>
  <c r="I363" i="8"/>
  <c r="N363" i="8" s="1"/>
  <c r="H363" i="8"/>
  <c r="M363" i="8" s="1"/>
  <c r="G363" i="8"/>
  <c r="L363" i="8" s="1"/>
  <c r="F363" i="8"/>
  <c r="K363" i="8" s="1"/>
  <c r="H344" i="8"/>
  <c r="M344" i="8" s="1"/>
  <c r="I344" i="8"/>
  <c r="N344" i="8" s="1"/>
  <c r="G344" i="8"/>
  <c r="L344" i="8" s="1"/>
  <c r="F344" i="8"/>
  <c r="K344" i="8" s="1"/>
  <c r="J344" i="8"/>
  <c r="O344" i="8" s="1"/>
  <c r="H324" i="8"/>
  <c r="M324" i="8" s="1"/>
  <c r="F324" i="8"/>
  <c r="K324" i="8" s="1"/>
  <c r="J324" i="8"/>
  <c r="O324" i="8" s="1"/>
  <c r="I324" i="8"/>
  <c r="N324" i="8" s="1"/>
  <c r="G324" i="8"/>
  <c r="L324" i="8" s="1"/>
  <c r="G303" i="8"/>
  <c r="L303" i="8" s="1"/>
  <c r="H303" i="8"/>
  <c r="M303" i="8" s="1"/>
  <c r="J303" i="8"/>
  <c r="O303" i="8" s="1"/>
  <c r="I303" i="8"/>
  <c r="N303" i="8" s="1"/>
  <c r="F303" i="8"/>
  <c r="K303" i="8" s="1"/>
  <c r="G285" i="8"/>
  <c r="L285" i="8" s="1"/>
  <c r="J285" i="8"/>
  <c r="O285" i="8" s="1"/>
  <c r="I285" i="8"/>
  <c r="N285" i="8" s="1"/>
  <c r="H285" i="8"/>
  <c r="M285" i="8" s="1"/>
  <c r="F285" i="8"/>
  <c r="K285" i="8" s="1"/>
  <c r="H263" i="8"/>
  <c r="M263" i="8" s="1"/>
  <c r="G263" i="8"/>
  <c r="L263" i="8" s="1"/>
  <c r="F263" i="8"/>
  <c r="K263" i="8" s="1"/>
  <c r="J263" i="8"/>
  <c r="O263" i="8" s="1"/>
  <c r="I263" i="8"/>
  <c r="N263" i="8" s="1"/>
  <c r="F243" i="8"/>
  <c r="K243" i="8" s="1"/>
  <c r="J243" i="8"/>
  <c r="O243" i="8" s="1"/>
  <c r="I243" i="8"/>
  <c r="N243" i="8" s="1"/>
  <c r="H243" i="8"/>
  <c r="M243" i="8" s="1"/>
  <c r="G243" i="8"/>
  <c r="L243" i="8" s="1"/>
  <c r="H224" i="8"/>
  <c r="M224" i="8" s="1"/>
  <c r="J224" i="8"/>
  <c r="O224" i="8" s="1"/>
  <c r="I224" i="8"/>
  <c r="N224" i="8" s="1"/>
  <c r="G224" i="8"/>
  <c r="L224" i="8" s="1"/>
  <c r="F224" i="8"/>
  <c r="K224" i="8" s="1"/>
  <c r="F203" i="8"/>
  <c r="K203" i="8" s="1"/>
  <c r="J203" i="8"/>
  <c r="O203" i="8" s="1"/>
  <c r="I203" i="8"/>
  <c r="N203" i="8" s="1"/>
  <c r="H203" i="8"/>
  <c r="M203" i="8" s="1"/>
  <c r="G203" i="8"/>
  <c r="L203" i="8" s="1"/>
  <c r="J181" i="8"/>
  <c r="O181" i="8" s="1"/>
  <c r="I181" i="8"/>
  <c r="N181" i="8" s="1"/>
  <c r="H181" i="8"/>
  <c r="M181" i="8" s="1"/>
  <c r="G181" i="8"/>
  <c r="L181" i="8" s="1"/>
  <c r="F181" i="8"/>
  <c r="K181" i="8" s="1"/>
  <c r="J163" i="8"/>
  <c r="O163" i="8" s="1"/>
  <c r="G163" i="8"/>
  <c r="L163" i="8" s="1"/>
  <c r="I163" i="8"/>
  <c r="N163" i="8" s="1"/>
  <c r="H163" i="8"/>
  <c r="M163" i="8" s="1"/>
  <c r="F163" i="8"/>
  <c r="K163" i="8" s="1"/>
  <c r="H143" i="8"/>
  <c r="M143" i="8" s="1"/>
  <c r="G143" i="8"/>
  <c r="L143" i="8" s="1"/>
  <c r="F143" i="8"/>
  <c r="K143" i="8" s="1"/>
  <c r="I143" i="8"/>
  <c r="N143" i="8" s="1"/>
  <c r="J143" i="8"/>
  <c r="O143" i="8" s="1"/>
  <c r="G123" i="8"/>
  <c r="L123" i="8" s="1"/>
  <c r="F123" i="8"/>
  <c r="K123" i="8" s="1"/>
  <c r="J123" i="8"/>
  <c r="O123" i="8" s="1"/>
  <c r="I123" i="8"/>
  <c r="N123" i="8" s="1"/>
  <c r="H123" i="8"/>
  <c r="M123" i="8" s="1"/>
  <c r="J104" i="8"/>
  <c r="O104" i="8" s="1"/>
  <c r="I104" i="8"/>
  <c r="N104" i="8" s="1"/>
  <c r="H104" i="8"/>
  <c r="M104" i="8" s="1"/>
  <c r="G104" i="8"/>
  <c r="L104" i="8" s="1"/>
  <c r="F104" i="8"/>
  <c r="K104" i="8" s="1"/>
  <c r="G83" i="8"/>
  <c r="L83" i="8" s="1"/>
  <c r="F83" i="8"/>
  <c r="K83" i="8" s="1"/>
  <c r="J83" i="8"/>
  <c r="O83" i="8" s="1"/>
  <c r="I83" i="8"/>
  <c r="N83" i="8" s="1"/>
  <c r="H83" i="8"/>
  <c r="M83" i="8" s="1"/>
  <c r="G65" i="8"/>
  <c r="L65" i="8" s="1"/>
  <c r="F65" i="8"/>
  <c r="K65" i="8" s="1"/>
  <c r="J65" i="8"/>
  <c r="O65" i="8" s="1"/>
  <c r="I65" i="8"/>
  <c r="N65" i="8" s="1"/>
  <c r="H65" i="8"/>
  <c r="M65" i="8" s="1"/>
  <c r="J46" i="8"/>
  <c r="O46" i="8" s="1"/>
  <c r="I46" i="8"/>
  <c r="N46" i="8" s="1"/>
  <c r="H46" i="8"/>
  <c r="M46" i="8" s="1"/>
  <c r="G46" i="8"/>
  <c r="L46" i="8" s="1"/>
  <c r="F46" i="8"/>
  <c r="K46" i="8" s="1"/>
  <c r="J24" i="8"/>
  <c r="O24" i="8" s="1"/>
  <c r="G24" i="8"/>
  <c r="L24" i="8" s="1"/>
  <c r="F24" i="8"/>
  <c r="K24" i="8" s="1"/>
  <c r="I24" i="8"/>
  <c r="N24" i="8" s="1"/>
  <c r="H24" i="8"/>
  <c r="M24" i="8" s="1"/>
  <c r="F6" i="8"/>
  <c r="K6" i="8" s="1"/>
  <c r="J6" i="8"/>
  <c r="O6" i="8" s="1"/>
  <c r="I6" i="8"/>
  <c r="N6" i="8" s="1"/>
  <c r="H6" i="8"/>
  <c r="M6" i="8" s="1"/>
  <c r="G6" i="8"/>
  <c r="L6" i="8" s="1"/>
  <c r="I4964" i="8"/>
  <c r="N4964" i="8" s="1"/>
  <c r="H4964" i="8"/>
  <c r="M4964" i="8" s="1"/>
  <c r="G4964" i="8"/>
  <c r="L4964" i="8" s="1"/>
  <c r="F4964" i="8"/>
  <c r="K4964" i="8" s="1"/>
  <c r="J4964" i="8"/>
  <c r="O4964" i="8" s="1"/>
  <c r="J4941" i="8"/>
  <c r="O4941" i="8" s="1"/>
  <c r="F4941" i="8"/>
  <c r="K4941" i="8" s="1"/>
  <c r="I4941" i="8"/>
  <c r="N4941" i="8" s="1"/>
  <c r="H4941" i="8"/>
  <c r="M4941" i="8" s="1"/>
  <c r="G4941" i="8"/>
  <c r="L4941" i="8" s="1"/>
  <c r="I4922" i="8"/>
  <c r="N4922" i="8" s="1"/>
  <c r="G4922" i="8"/>
  <c r="L4922" i="8" s="1"/>
  <c r="F4922" i="8"/>
  <c r="K4922" i="8" s="1"/>
  <c r="J4922" i="8"/>
  <c r="O4922" i="8" s="1"/>
  <c r="H4922" i="8"/>
  <c r="M4922" i="8" s="1"/>
  <c r="J4901" i="8"/>
  <c r="O4901" i="8" s="1"/>
  <c r="F4901" i="8"/>
  <c r="K4901" i="8" s="1"/>
  <c r="I4901" i="8"/>
  <c r="N4901" i="8" s="1"/>
  <c r="H4901" i="8"/>
  <c r="M4901" i="8" s="1"/>
  <c r="G4901" i="8"/>
  <c r="L4901" i="8" s="1"/>
  <c r="G4884" i="8"/>
  <c r="L4884" i="8" s="1"/>
  <c r="J4884" i="8"/>
  <c r="O4884" i="8" s="1"/>
  <c r="I4884" i="8"/>
  <c r="N4884" i="8" s="1"/>
  <c r="H4884" i="8"/>
  <c r="M4884" i="8" s="1"/>
  <c r="F4884" i="8"/>
  <c r="K4884" i="8" s="1"/>
  <c r="I4862" i="8"/>
  <c r="N4862" i="8" s="1"/>
  <c r="J4862" i="8"/>
  <c r="O4862" i="8" s="1"/>
  <c r="H4862" i="8"/>
  <c r="M4862" i="8" s="1"/>
  <c r="G4862" i="8"/>
  <c r="L4862" i="8" s="1"/>
  <c r="F4862" i="8"/>
  <c r="K4862" i="8" s="1"/>
  <c r="J4841" i="8"/>
  <c r="O4841" i="8" s="1"/>
  <c r="F4841" i="8"/>
  <c r="K4841" i="8" s="1"/>
  <c r="I4841" i="8"/>
  <c r="N4841" i="8" s="1"/>
  <c r="H4841" i="8"/>
  <c r="M4841" i="8" s="1"/>
  <c r="G4841" i="8"/>
  <c r="L4841" i="8" s="1"/>
  <c r="I4822" i="8"/>
  <c r="N4822" i="8" s="1"/>
  <c r="J4822" i="8"/>
  <c r="O4822" i="8" s="1"/>
  <c r="H4822" i="8"/>
  <c r="M4822" i="8" s="1"/>
  <c r="G4822" i="8"/>
  <c r="L4822" i="8" s="1"/>
  <c r="F4822" i="8"/>
  <c r="K4822" i="8" s="1"/>
  <c r="J4804" i="8"/>
  <c r="O4804" i="8" s="1"/>
  <c r="I4804" i="8"/>
  <c r="N4804" i="8" s="1"/>
  <c r="H4804" i="8"/>
  <c r="M4804" i="8" s="1"/>
  <c r="G4804" i="8"/>
  <c r="L4804" i="8" s="1"/>
  <c r="F4804" i="8"/>
  <c r="K4804" i="8" s="1"/>
  <c r="G4784" i="8"/>
  <c r="L4784" i="8" s="1"/>
  <c r="J4784" i="8"/>
  <c r="O4784" i="8" s="1"/>
  <c r="I4784" i="8"/>
  <c r="N4784" i="8" s="1"/>
  <c r="H4784" i="8"/>
  <c r="M4784" i="8" s="1"/>
  <c r="F4784" i="8"/>
  <c r="K4784" i="8" s="1"/>
  <c r="I4762" i="8"/>
  <c r="N4762" i="8" s="1"/>
  <c r="H4762" i="8"/>
  <c r="M4762" i="8" s="1"/>
  <c r="J4762" i="8"/>
  <c r="O4762" i="8" s="1"/>
  <c r="G4762" i="8"/>
  <c r="L4762" i="8" s="1"/>
  <c r="F4762" i="8"/>
  <c r="K4762" i="8" s="1"/>
  <c r="I4742" i="8"/>
  <c r="N4742" i="8" s="1"/>
  <c r="J4742" i="8"/>
  <c r="O4742" i="8" s="1"/>
  <c r="H4742" i="8"/>
  <c r="M4742" i="8" s="1"/>
  <c r="G4742" i="8"/>
  <c r="L4742" i="8" s="1"/>
  <c r="F4742" i="8"/>
  <c r="K4742" i="8" s="1"/>
  <c r="I4722" i="8"/>
  <c r="N4722" i="8" s="1"/>
  <c r="J4722" i="8"/>
  <c r="O4722" i="8" s="1"/>
  <c r="H4722" i="8"/>
  <c r="M4722" i="8" s="1"/>
  <c r="G4722" i="8"/>
  <c r="L4722" i="8" s="1"/>
  <c r="F4722" i="8"/>
  <c r="K4722" i="8" s="1"/>
  <c r="J4701" i="8"/>
  <c r="O4701" i="8" s="1"/>
  <c r="F4701" i="8"/>
  <c r="K4701" i="8" s="1"/>
  <c r="I4701" i="8"/>
  <c r="N4701" i="8" s="1"/>
  <c r="H4701" i="8"/>
  <c r="M4701" i="8" s="1"/>
  <c r="G4701" i="8"/>
  <c r="L4701" i="8" s="1"/>
  <c r="I4682" i="8"/>
  <c r="N4682" i="8" s="1"/>
  <c r="J4682" i="8"/>
  <c r="O4682" i="8" s="1"/>
  <c r="H4682" i="8"/>
  <c r="M4682" i="8" s="1"/>
  <c r="G4682" i="8"/>
  <c r="L4682" i="8" s="1"/>
  <c r="F4682" i="8"/>
  <c r="K4682" i="8" s="1"/>
  <c r="I4662" i="8"/>
  <c r="N4662" i="8" s="1"/>
  <c r="H4662" i="8"/>
  <c r="M4662" i="8" s="1"/>
  <c r="G4662" i="8"/>
  <c r="L4662" i="8" s="1"/>
  <c r="F4662" i="8"/>
  <c r="K4662" i="8" s="1"/>
  <c r="J4662" i="8"/>
  <c r="O4662" i="8" s="1"/>
  <c r="I4642" i="8"/>
  <c r="N4642" i="8" s="1"/>
  <c r="J4642" i="8"/>
  <c r="O4642" i="8" s="1"/>
  <c r="H4642" i="8"/>
  <c r="M4642" i="8" s="1"/>
  <c r="G4642" i="8"/>
  <c r="L4642" i="8" s="1"/>
  <c r="F4642" i="8"/>
  <c r="K4642" i="8" s="1"/>
  <c r="J4621" i="8"/>
  <c r="O4621" i="8" s="1"/>
  <c r="F4621" i="8"/>
  <c r="K4621" i="8" s="1"/>
  <c r="I4621" i="8"/>
  <c r="N4621" i="8" s="1"/>
  <c r="H4621" i="8"/>
  <c r="M4621" i="8" s="1"/>
  <c r="G4621" i="8"/>
  <c r="L4621" i="8" s="1"/>
  <c r="J4604" i="8"/>
  <c r="O4604" i="8" s="1"/>
  <c r="F4604" i="8"/>
  <c r="K4604" i="8" s="1"/>
  <c r="I4604" i="8"/>
  <c r="N4604" i="8" s="1"/>
  <c r="H4604" i="8"/>
  <c r="M4604" i="8" s="1"/>
  <c r="G4604" i="8"/>
  <c r="L4604" i="8" s="1"/>
  <c r="J4581" i="8"/>
  <c r="O4581" i="8" s="1"/>
  <c r="F4581" i="8"/>
  <c r="K4581" i="8" s="1"/>
  <c r="H4581" i="8"/>
  <c r="M4581" i="8" s="1"/>
  <c r="G4581" i="8"/>
  <c r="L4581" i="8" s="1"/>
  <c r="I4581" i="8"/>
  <c r="N4581" i="8" s="1"/>
  <c r="J4560" i="8"/>
  <c r="O4560" i="8" s="1"/>
  <c r="I4560" i="8"/>
  <c r="N4560" i="8" s="1"/>
  <c r="H4560" i="8"/>
  <c r="M4560" i="8" s="1"/>
  <c r="G4560" i="8"/>
  <c r="L4560" i="8" s="1"/>
  <c r="F4560" i="8"/>
  <c r="K4560" i="8" s="1"/>
  <c r="J4540" i="8"/>
  <c r="O4540" i="8" s="1"/>
  <c r="I4540" i="8"/>
  <c r="N4540" i="8" s="1"/>
  <c r="H4540" i="8"/>
  <c r="M4540" i="8" s="1"/>
  <c r="G4540" i="8"/>
  <c r="L4540" i="8" s="1"/>
  <c r="F4540" i="8"/>
  <c r="K4540" i="8" s="1"/>
  <c r="J4520" i="8"/>
  <c r="O4520" i="8" s="1"/>
  <c r="I4520" i="8"/>
  <c r="N4520" i="8" s="1"/>
  <c r="H4520" i="8"/>
  <c r="M4520" i="8" s="1"/>
  <c r="G4520" i="8"/>
  <c r="L4520" i="8" s="1"/>
  <c r="F4520" i="8"/>
  <c r="K4520" i="8" s="1"/>
  <c r="J4500" i="8"/>
  <c r="O4500" i="8" s="1"/>
  <c r="I4500" i="8"/>
  <c r="N4500" i="8" s="1"/>
  <c r="H4500" i="8"/>
  <c r="M4500" i="8" s="1"/>
  <c r="G4500" i="8"/>
  <c r="L4500" i="8" s="1"/>
  <c r="F4500" i="8"/>
  <c r="K4500" i="8" s="1"/>
  <c r="J4480" i="8"/>
  <c r="O4480" i="8" s="1"/>
  <c r="I4480" i="8"/>
  <c r="N4480" i="8" s="1"/>
  <c r="H4480" i="8"/>
  <c r="M4480" i="8" s="1"/>
  <c r="G4480" i="8"/>
  <c r="L4480" i="8" s="1"/>
  <c r="F4480" i="8"/>
  <c r="K4480" i="8" s="1"/>
  <c r="J4460" i="8"/>
  <c r="O4460" i="8" s="1"/>
  <c r="I4460" i="8"/>
  <c r="N4460" i="8" s="1"/>
  <c r="H4460" i="8"/>
  <c r="M4460" i="8" s="1"/>
  <c r="G4460" i="8"/>
  <c r="L4460" i="8" s="1"/>
  <c r="F4460" i="8"/>
  <c r="K4460" i="8" s="1"/>
  <c r="J4440" i="8"/>
  <c r="O4440" i="8" s="1"/>
  <c r="I4440" i="8"/>
  <c r="N4440" i="8" s="1"/>
  <c r="H4440" i="8"/>
  <c r="M4440" i="8" s="1"/>
  <c r="G4440" i="8"/>
  <c r="L4440" i="8" s="1"/>
  <c r="F4440" i="8"/>
  <c r="K4440" i="8" s="1"/>
  <c r="J4420" i="8"/>
  <c r="O4420" i="8" s="1"/>
  <c r="I4420" i="8"/>
  <c r="N4420" i="8" s="1"/>
  <c r="H4420" i="8"/>
  <c r="M4420" i="8" s="1"/>
  <c r="G4420" i="8"/>
  <c r="L4420" i="8" s="1"/>
  <c r="F4420" i="8"/>
  <c r="K4420" i="8" s="1"/>
  <c r="J4403" i="8"/>
  <c r="O4403" i="8" s="1"/>
  <c r="I4403" i="8"/>
  <c r="N4403" i="8" s="1"/>
  <c r="H4403" i="8"/>
  <c r="M4403" i="8" s="1"/>
  <c r="G4403" i="8"/>
  <c r="L4403" i="8" s="1"/>
  <c r="F4403" i="8"/>
  <c r="K4403" i="8" s="1"/>
  <c r="J4380" i="8"/>
  <c r="O4380" i="8" s="1"/>
  <c r="I4380" i="8"/>
  <c r="N4380" i="8" s="1"/>
  <c r="H4380" i="8"/>
  <c r="M4380" i="8" s="1"/>
  <c r="G4380" i="8"/>
  <c r="L4380" i="8" s="1"/>
  <c r="F4380" i="8"/>
  <c r="K4380" i="8" s="1"/>
  <c r="H4362" i="8"/>
  <c r="M4362" i="8" s="1"/>
  <c r="J4362" i="8"/>
  <c r="O4362" i="8" s="1"/>
  <c r="I4362" i="8"/>
  <c r="N4362" i="8" s="1"/>
  <c r="G4362" i="8"/>
  <c r="L4362" i="8" s="1"/>
  <c r="F4362" i="8"/>
  <c r="K4362" i="8" s="1"/>
  <c r="J4340" i="8"/>
  <c r="O4340" i="8" s="1"/>
  <c r="I4340" i="8"/>
  <c r="N4340" i="8" s="1"/>
  <c r="H4340" i="8"/>
  <c r="M4340" i="8" s="1"/>
  <c r="G4340" i="8"/>
  <c r="L4340" i="8" s="1"/>
  <c r="F4340" i="8"/>
  <c r="K4340" i="8" s="1"/>
  <c r="J4324" i="8"/>
  <c r="O4324" i="8" s="1"/>
  <c r="I4324" i="8"/>
  <c r="N4324" i="8" s="1"/>
  <c r="H4324" i="8"/>
  <c r="M4324" i="8" s="1"/>
  <c r="G4324" i="8"/>
  <c r="L4324" i="8" s="1"/>
  <c r="F4324" i="8"/>
  <c r="K4324" i="8" s="1"/>
  <c r="J4300" i="8"/>
  <c r="O4300" i="8" s="1"/>
  <c r="I4300" i="8"/>
  <c r="N4300" i="8" s="1"/>
  <c r="H4300" i="8"/>
  <c r="M4300" i="8" s="1"/>
  <c r="G4300" i="8"/>
  <c r="L4300" i="8" s="1"/>
  <c r="F4300" i="8"/>
  <c r="K4300" i="8" s="1"/>
  <c r="J4280" i="8"/>
  <c r="O4280" i="8" s="1"/>
  <c r="I4280" i="8"/>
  <c r="N4280" i="8" s="1"/>
  <c r="H4280" i="8"/>
  <c r="M4280" i="8" s="1"/>
  <c r="G4280" i="8"/>
  <c r="L4280" i="8" s="1"/>
  <c r="F4280" i="8"/>
  <c r="K4280" i="8" s="1"/>
  <c r="J4260" i="8"/>
  <c r="O4260" i="8" s="1"/>
  <c r="I4260" i="8"/>
  <c r="N4260" i="8" s="1"/>
  <c r="H4260" i="8"/>
  <c r="M4260" i="8" s="1"/>
  <c r="G4260" i="8"/>
  <c r="L4260" i="8" s="1"/>
  <c r="F4260" i="8"/>
  <c r="K4260" i="8" s="1"/>
  <c r="J4240" i="8"/>
  <c r="O4240" i="8" s="1"/>
  <c r="I4240" i="8"/>
  <c r="N4240" i="8" s="1"/>
  <c r="H4240" i="8"/>
  <c r="M4240" i="8" s="1"/>
  <c r="G4240" i="8"/>
  <c r="L4240" i="8" s="1"/>
  <c r="F4240" i="8"/>
  <c r="K4240" i="8" s="1"/>
  <c r="J4224" i="8"/>
  <c r="O4224" i="8" s="1"/>
  <c r="I4224" i="8"/>
  <c r="N4224" i="8" s="1"/>
  <c r="H4224" i="8"/>
  <c r="M4224" i="8" s="1"/>
  <c r="G4224" i="8"/>
  <c r="L4224" i="8" s="1"/>
  <c r="F4224" i="8"/>
  <c r="K4224" i="8" s="1"/>
  <c r="J4200" i="8"/>
  <c r="O4200" i="8" s="1"/>
  <c r="I4200" i="8"/>
  <c r="N4200" i="8" s="1"/>
  <c r="H4200" i="8"/>
  <c r="M4200" i="8" s="1"/>
  <c r="G4200" i="8"/>
  <c r="L4200" i="8" s="1"/>
  <c r="F4200" i="8"/>
  <c r="K4200" i="8" s="1"/>
  <c r="J4180" i="8"/>
  <c r="O4180" i="8" s="1"/>
  <c r="I4180" i="8"/>
  <c r="N4180" i="8" s="1"/>
  <c r="H4180" i="8"/>
  <c r="M4180" i="8" s="1"/>
  <c r="G4180" i="8"/>
  <c r="L4180" i="8" s="1"/>
  <c r="F4180" i="8"/>
  <c r="K4180" i="8" s="1"/>
  <c r="J4160" i="8"/>
  <c r="O4160" i="8" s="1"/>
  <c r="I4160" i="8"/>
  <c r="N4160" i="8" s="1"/>
  <c r="H4160" i="8"/>
  <c r="M4160" i="8" s="1"/>
  <c r="G4160" i="8"/>
  <c r="L4160" i="8" s="1"/>
  <c r="F4160" i="8"/>
  <c r="K4160" i="8" s="1"/>
  <c r="H4144" i="8"/>
  <c r="M4144" i="8" s="1"/>
  <c r="G4144" i="8"/>
  <c r="L4144" i="8" s="1"/>
  <c r="F4144" i="8"/>
  <c r="K4144" i="8" s="1"/>
  <c r="J4144" i="8"/>
  <c r="O4144" i="8" s="1"/>
  <c r="I4144" i="8"/>
  <c r="N4144" i="8" s="1"/>
  <c r="J4120" i="8"/>
  <c r="O4120" i="8" s="1"/>
  <c r="I4120" i="8"/>
  <c r="N4120" i="8" s="1"/>
  <c r="H4120" i="8"/>
  <c r="M4120" i="8" s="1"/>
  <c r="G4120" i="8"/>
  <c r="L4120" i="8" s="1"/>
  <c r="F4120" i="8"/>
  <c r="K4120" i="8" s="1"/>
  <c r="J4100" i="8"/>
  <c r="O4100" i="8" s="1"/>
  <c r="I4100" i="8"/>
  <c r="N4100" i="8" s="1"/>
  <c r="H4100" i="8"/>
  <c r="M4100" i="8" s="1"/>
  <c r="G4100" i="8"/>
  <c r="L4100" i="8" s="1"/>
  <c r="F4100" i="8"/>
  <c r="K4100" i="8" s="1"/>
  <c r="J4084" i="8"/>
  <c r="O4084" i="8" s="1"/>
  <c r="I4084" i="8"/>
  <c r="N4084" i="8" s="1"/>
  <c r="H4084" i="8"/>
  <c r="M4084" i="8" s="1"/>
  <c r="G4084" i="8"/>
  <c r="L4084" i="8" s="1"/>
  <c r="F4084" i="8"/>
  <c r="K4084" i="8" s="1"/>
  <c r="J4063" i="8"/>
  <c r="O4063" i="8" s="1"/>
  <c r="I4063" i="8"/>
  <c r="N4063" i="8" s="1"/>
  <c r="H4063" i="8"/>
  <c r="M4063" i="8" s="1"/>
  <c r="G4063" i="8"/>
  <c r="L4063" i="8" s="1"/>
  <c r="F4063" i="8"/>
  <c r="K4063" i="8" s="1"/>
  <c r="F4040" i="8"/>
  <c r="K4040" i="8" s="1"/>
  <c r="J4040" i="8"/>
  <c r="O4040" i="8" s="1"/>
  <c r="I4040" i="8"/>
  <c r="N4040" i="8" s="1"/>
  <c r="H4040" i="8"/>
  <c r="M4040" i="8" s="1"/>
  <c r="G4040" i="8"/>
  <c r="L4040" i="8" s="1"/>
  <c r="F4020" i="8"/>
  <c r="K4020" i="8" s="1"/>
  <c r="J4020" i="8"/>
  <c r="O4020" i="8" s="1"/>
  <c r="I4020" i="8"/>
  <c r="N4020" i="8" s="1"/>
  <c r="H4020" i="8"/>
  <c r="M4020" i="8" s="1"/>
  <c r="G4020" i="8"/>
  <c r="L4020" i="8" s="1"/>
  <c r="F4000" i="8"/>
  <c r="K4000" i="8" s="1"/>
  <c r="I4000" i="8"/>
  <c r="N4000" i="8" s="1"/>
  <c r="H4000" i="8"/>
  <c r="M4000" i="8" s="1"/>
  <c r="G4000" i="8"/>
  <c r="L4000" i="8" s="1"/>
  <c r="J4000" i="8"/>
  <c r="O4000" i="8" s="1"/>
  <c r="H3982" i="8"/>
  <c r="M3982" i="8" s="1"/>
  <c r="J3982" i="8"/>
  <c r="O3982" i="8" s="1"/>
  <c r="I3982" i="8"/>
  <c r="N3982" i="8" s="1"/>
  <c r="G3982" i="8"/>
  <c r="L3982" i="8" s="1"/>
  <c r="F3982" i="8"/>
  <c r="K3982" i="8" s="1"/>
  <c r="F3960" i="8"/>
  <c r="K3960" i="8" s="1"/>
  <c r="J3960" i="8"/>
  <c r="O3960" i="8" s="1"/>
  <c r="I3960" i="8"/>
  <c r="N3960" i="8" s="1"/>
  <c r="H3960" i="8"/>
  <c r="M3960" i="8" s="1"/>
  <c r="G3960" i="8"/>
  <c r="L3960" i="8" s="1"/>
  <c r="H3942" i="8"/>
  <c r="M3942" i="8" s="1"/>
  <c r="J3942" i="8"/>
  <c r="O3942" i="8" s="1"/>
  <c r="F3942" i="8"/>
  <c r="K3942" i="8" s="1"/>
  <c r="I3942" i="8"/>
  <c r="N3942" i="8" s="1"/>
  <c r="G3942" i="8"/>
  <c r="L3942" i="8" s="1"/>
  <c r="H3922" i="8"/>
  <c r="M3922" i="8" s="1"/>
  <c r="J3922" i="8"/>
  <c r="O3922" i="8" s="1"/>
  <c r="I3922" i="8"/>
  <c r="N3922" i="8" s="1"/>
  <c r="G3922" i="8"/>
  <c r="L3922" i="8" s="1"/>
  <c r="F3922" i="8"/>
  <c r="K3922" i="8" s="1"/>
  <c r="F3900" i="8"/>
  <c r="K3900" i="8" s="1"/>
  <c r="I3900" i="8"/>
  <c r="N3900" i="8" s="1"/>
  <c r="J3900" i="8"/>
  <c r="O3900" i="8" s="1"/>
  <c r="H3900" i="8"/>
  <c r="M3900" i="8" s="1"/>
  <c r="G3900" i="8"/>
  <c r="L3900" i="8" s="1"/>
  <c r="F3884" i="8"/>
  <c r="K3884" i="8" s="1"/>
  <c r="H3884" i="8"/>
  <c r="M3884" i="8" s="1"/>
  <c r="J3884" i="8"/>
  <c r="O3884" i="8" s="1"/>
  <c r="G3884" i="8"/>
  <c r="L3884" i="8" s="1"/>
  <c r="I3884" i="8"/>
  <c r="N3884" i="8" s="1"/>
  <c r="F3860" i="8"/>
  <c r="K3860" i="8" s="1"/>
  <c r="J3860" i="8"/>
  <c r="O3860" i="8" s="1"/>
  <c r="I3860" i="8"/>
  <c r="N3860" i="8" s="1"/>
  <c r="H3860" i="8"/>
  <c r="M3860" i="8" s="1"/>
  <c r="G3860" i="8"/>
  <c r="L3860" i="8" s="1"/>
  <c r="J3845" i="8"/>
  <c r="O3845" i="8" s="1"/>
  <c r="I3845" i="8"/>
  <c r="N3845" i="8" s="1"/>
  <c r="H3845" i="8"/>
  <c r="M3845" i="8" s="1"/>
  <c r="G3845" i="8"/>
  <c r="L3845" i="8" s="1"/>
  <c r="F3845" i="8"/>
  <c r="K3845" i="8" s="1"/>
  <c r="J3823" i="8"/>
  <c r="O3823" i="8" s="1"/>
  <c r="F3823" i="8"/>
  <c r="K3823" i="8" s="1"/>
  <c r="I3823" i="8"/>
  <c r="N3823" i="8" s="1"/>
  <c r="H3823" i="8"/>
  <c r="M3823" i="8" s="1"/>
  <c r="G3823" i="8"/>
  <c r="L3823" i="8" s="1"/>
  <c r="G3804" i="8"/>
  <c r="L3804" i="8" s="1"/>
  <c r="F3804" i="8"/>
  <c r="K3804" i="8" s="1"/>
  <c r="J3804" i="8"/>
  <c r="O3804" i="8" s="1"/>
  <c r="I3804" i="8"/>
  <c r="N3804" i="8" s="1"/>
  <c r="H3804" i="8"/>
  <c r="M3804" i="8" s="1"/>
  <c r="F3780" i="8"/>
  <c r="K3780" i="8" s="1"/>
  <c r="J3780" i="8"/>
  <c r="O3780" i="8" s="1"/>
  <c r="I3780" i="8"/>
  <c r="N3780" i="8" s="1"/>
  <c r="H3780" i="8"/>
  <c r="M3780" i="8" s="1"/>
  <c r="G3780" i="8"/>
  <c r="L3780" i="8" s="1"/>
  <c r="H3762" i="8"/>
  <c r="M3762" i="8" s="1"/>
  <c r="J3762" i="8"/>
  <c r="O3762" i="8" s="1"/>
  <c r="I3762" i="8"/>
  <c r="N3762" i="8" s="1"/>
  <c r="G3762" i="8"/>
  <c r="L3762" i="8" s="1"/>
  <c r="F3762" i="8"/>
  <c r="K3762" i="8" s="1"/>
  <c r="G3742" i="8"/>
  <c r="L3742" i="8" s="1"/>
  <c r="F3742" i="8"/>
  <c r="K3742" i="8" s="1"/>
  <c r="J3742" i="8"/>
  <c r="O3742" i="8" s="1"/>
  <c r="I3742" i="8"/>
  <c r="N3742" i="8" s="1"/>
  <c r="H3742" i="8"/>
  <c r="M3742" i="8" s="1"/>
  <c r="F3721" i="8"/>
  <c r="K3721" i="8" s="1"/>
  <c r="J3721" i="8"/>
  <c r="O3721" i="8" s="1"/>
  <c r="I3721" i="8"/>
  <c r="N3721" i="8" s="1"/>
  <c r="H3721" i="8"/>
  <c r="M3721" i="8" s="1"/>
  <c r="G3721" i="8"/>
  <c r="L3721" i="8" s="1"/>
  <c r="J3701" i="8"/>
  <c r="O3701" i="8" s="1"/>
  <c r="H3701" i="8"/>
  <c r="M3701" i="8" s="1"/>
  <c r="G3701" i="8"/>
  <c r="L3701" i="8" s="1"/>
  <c r="F3701" i="8"/>
  <c r="K3701" i="8" s="1"/>
  <c r="I3701" i="8"/>
  <c r="N3701" i="8" s="1"/>
  <c r="J3680" i="8"/>
  <c r="O3680" i="8" s="1"/>
  <c r="I3680" i="8"/>
  <c r="N3680" i="8" s="1"/>
  <c r="H3680" i="8"/>
  <c r="M3680" i="8" s="1"/>
  <c r="G3680" i="8"/>
  <c r="L3680" i="8" s="1"/>
  <c r="F3680" i="8"/>
  <c r="K3680" i="8" s="1"/>
  <c r="G3662" i="8"/>
  <c r="L3662" i="8" s="1"/>
  <c r="F3662" i="8"/>
  <c r="K3662" i="8" s="1"/>
  <c r="I3662" i="8"/>
  <c r="N3662" i="8" s="1"/>
  <c r="J3662" i="8"/>
  <c r="O3662" i="8" s="1"/>
  <c r="H3662" i="8"/>
  <c r="M3662" i="8" s="1"/>
  <c r="J3644" i="8"/>
  <c r="O3644" i="8" s="1"/>
  <c r="I3644" i="8"/>
  <c r="N3644" i="8" s="1"/>
  <c r="H3644" i="8"/>
  <c r="M3644" i="8" s="1"/>
  <c r="G3644" i="8"/>
  <c r="L3644" i="8" s="1"/>
  <c r="F3644" i="8"/>
  <c r="K3644" i="8" s="1"/>
  <c r="G3622" i="8"/>
  <c r="L3622" i="8" s="1"/>
  <c r="F3622" i="8"/>
  <c r="K3622" i="8" s="1"/>
  <c r="I3622" i="8"/>
  <c r="N3622" i="8" s="1"/>
  <c r="J3622" i="8"/>
  <c r="O3622" i="8" s="1"/>
  <c r="H3622" i="8"/>
  <c r="M3622" i="8" s="1"/>
  <c r="G3602" i="8"/>
  <c r="L3602" i="8" s="1"/>
  <c r="F3602" i="8"/>
  <c r="K3602" i="8" s="1"/>
  <c r="J3602" i="8"/>
  <c r="O3602" i="8" s="1"/>
  <c r="H3602" i="8"/>
  <c r="M3602" i="8" s="1"/>
  <c r="I3602" i="8"/>
  <c r="N3602" i="8" s="1"/>
  <c r="J3584" i="8"/>
  <c r="O3584" i="8" s="1"/>
  <c r="I3584" i="8"/>
  <c r="N3584" i="8" s="1"/>
  <c r="H3584" i="8"/>
  <c r="M3584" i="8" s="1"/>
  <c r="G3584" i="8"/>
  <c r="L3584" i="8" s="1"/>
  <c r="F3584" i="8"/>
  <c r="K3584" i="8" s="1"/>
  <c r="G3562" i="8"/>
  <c r="L3562" i="8" s="1"/>
  <c r="F3562" i="8"/>
  <c r="K3562" i="8" s="1"/>
  <c r="H3562" i="8"/>
  <c r="M3562" i="8" s="1"/>
  <c r="J3562" i="8"/>
  <c r="O3562" i="8" s="1"/>
  <c r="I3562" i="8"/>
  <c r="N3562" i="8" s="1"/>
  <c r="G3541" i="8"/>
  <c r="L3541" i="8" s="1"/>
  <c r="J3541" i="8"/>
  <c r="O3541" i="8" s="1"/>
  <c r="I3541" i="8"/>
  <c r="N3541" i="8" s="1"/>
  <c r="H3541" i="8"/>
  <c r="M3541" i="8" s="1"/>
  <c r="F3541" i="8"/>
  <c r="K3541" i="8" s="1"/>
  <c r="J3520" i="8"/>
  <c r="O3520" i="8" s="1"/>
  <c r="I3520" i="8"/>
  <c r="N3520" i="8" s="1"/>
  <c r="H3520" i="8"/>
  <c r="M3520" i="8" s="1"/>
  <c r="G3520" i="8"/>
  <c r="L3520" i="8" s="1"/>
  <c r="F3520" i="8"/>
  <c r="K3520" i="8" s="1"/>
  <c r="J3503" i="8"/>
  <c r="O3503" i="8" s="1"/>
  <c r="I3503" i="8"/>
  <c r="N3503" i="8" s="1"/>
  <c r="H3503" i="8"/>
  <c r="M3503" i="8" s="1"/>
  <c r="G3503" i="8"/>
  <c r="L3503" i="8" s="1"/>
  <c r="F3503" i="8"/>
  <c r="K3503" i="8" s="1"/>
  <c r="J3484" i="8"/>
  <c r="O3484" i="8" s="1"/>
  <c r="I3484" i="8"/>
  <c r="N3484" i="8" s="1"/>
  <c r="H3484" i="8"/>
  <c r="M3484" i="8" s="1"/>
  <c r="G3484" i="8"/>
  <c r="L3484" i="8" s="1"/>
  <c r="F3484" i="8"/>
  <c r="K3484" i="8" s="1"/>
  <c r="G3462" i="8"/>
  <c r="L3462" i="8" s="1"/>
  <c r="F3462" i="8"/>
  <c r="K3462" i="8" s="1"/>
  <c r="J3462" i="8"/>
  <c r="O3462" i="8" s="1"/>
  <c r="H3462" i="8"/>
  <c r="M3462" i="8" s="1"/>
  <c r="I3462" i="8"/>
  <c r="N3462" i="8" s="1"/>
  <c r="G3441" i="8"/>
  <c r="L3441" i="8" s="1"/>
  <c r="J3441" i="8"/>
  <c r="O3441" i="8" s="1"/>
  <c r="I3441" i="8"/>
  <c r="N3441" i="8" s="1"/>
  <c r="H3441" i="8"/>
  <c r="M3441" i="8" s="1"/>
  <c r="F3441" i="8"/>
  <c r="K3441" i="8" s="1"/>
  <c r="J3424" i="8"/>
  <c r="O3424" i="8" s="1"/>
  <c r="I3424" i="8"/>
  <c r="N3424" i="8" s="1"/>
  <c r="H3424" i="8"/>
  <c r="M3424" i="8" s="1"/>
  <c r="G3424" i="8"/>
  <c r="L3424" i="8" s="1"/>
  <c r="F3424" i="8"/>
  <c r="K3424" i="8" s="1"/>
  <c r="G3402" i="8"/>
  <c r="L3402" i="8" s="1"/>
  <c r="F3402" i="8"/>
  <c r="K3402" i="8" s="1"/>
  <c r="J3402" i="8"/>
  <c r="O3402" i="8" s="1"/>
  <c r="I3402" i="8"/>
  <c r="N3402" i="8" s="1"/>
  <c r="H3402" i="8"/>
  <c r="M3402" i="8" s="1"/>
  <c r="G3382" i="8"/>
  <c r="L3382" i="8" s="1"/>
  <c r="F3382" i="8"/>
  <c r="K3382" i="8" s="1"/>
  <c r="J3382" i="8"/>
  <c r="O3382" i="8" s="1"/>
  <c r="H3382" i="8"/>
  <c r="M3382" i="8" s="1"/>
  <c r="I3382" i="8"/>
  <c r="N3382" i="8" s="1"/>
  <c r="G3362" i="8"/>
  <c r="L3362" i="8" s="1"/>
  <c r="F3362" i="8"/>
  <c r="K3362" i="8" s="1"/>
  <c r="J3362" i="8"/>
  <c r="O3362" i="8" s="1"/>
  <c r="I3362" i="8"/>
  <c r="N3362" i="8" s="1"/>
  <c r="H3362" i="8"/>
  <c r="M3362" i="8" s="1"/>
  <c r="H3340" i="8"/>
  <c r="M3340" i="8" s="1"/>
  <c r="G3340" i="8"/>
  <c r="L3340" i="8" s="1"/>
  <c r="F3340" i="8"/>
  <c r="K3340" i="8" s="1"/>
  <c r="J3340" i="8"/>
  <c r="O3340" i="8" s="1"/>
  <c r="I3340" i="8"/>
  <c r="N3340" i="8" s="1"/>
  <c r="J3321" i="8"/>
  <c r="O3321" i="8" s="1"/>
  <c r="I3321" i="8"/>
  <c r="N3321" i="8" s="1"/>
  <c r="F3321" i="8"/>
  <c r="K3321" i="8" s="1"/>
  <c r="H3321" i="8"/>
  <c r="M3321" i="8" s="1"/>
  <c r="G3321" i="8"/>
  <c r="L3321" i="8" s="1"/>
  <c r="J3300" i="8"/>
  <c r="O3300" i="8" s="1"/>
  <c r="F3300" i="8"/>
  <c r="K3300" i="8" s="1"/>
  <c r="I3300" i="8"/>
  <c r="N3300" i="8" s="1"/>
  <c r="H3300" i="8"/>
  <c r="M3300" i="8" s="1"/>
  <c r="G3300" i="8"/>
  <c r="L3300" i="8" s="1"/>
  <c r="J3282" i="8"/>
  <c r="O3282" i="8" s="1"/>
  <c r="I3282" i="8"/>
  <c r="N3282" i="8" s="1"/>
  <c r="H3282" i="8"/>
  <c r="M3282" i="8" s="1"/>
  <c r="G3282" i="8"/>
  <c r="L3282" i="8" s="1"/>
  <c r="F3282" i="8"/>
  <c r="K3282" i="8" s="1"/>
  <c r="J3265" i="8"/>
  <c r="O3265" i="8" s="1"/>
  <c r="I3265" i="8"/>
  <c r="N3265" i="8" s="1"/>
  <c r="H3265" i="8"/>
  <c r="M3265" i="8" s="1"/>
  <c r="G3265" i="8"/>
  <c r="L3265" i="8" s="1"/>
  <c r="F3265" i="8"/>
  <c r="K3265" i="8" s="1"/>
  <c r="I3240" i="8"/>
  <c r="N3240" i="8" s="1"/>
  <c r="H3240" i="8"/>
  <c r="M3240" i="8" s="1"/>
  <c r="G3240" i="8"/>
  <c r="L3240" i="8" s="1"/>
  <c r="F3240" i="8"/>
  <c r="K3240" i="8" s="1"/>
  <c r="J3240" i="8"/>
  <c r="O3240" i="8" s="1"/>
  <c r="J3220" i="8"/>
  <c r="O3220" i="8" s="1"/>
  <c r="I3220" i="8"/>
  <c r="N3220" i="8" s="1"/>
  <c r="H3220" i="8"/>
  <c r="M3220" i="8" s="1"/>
  <c r="G3220" i="8"/>
  <c r="L3220" i="8" s="1"/>
  <c r="F3220" i="8"/>
  <c r="K3220" i="8" s="1"/>
  <c r="G3204" i="8"/>
  <c r="L3204" i="8" s="1"/>
  <c r="J3204" i="8"/>
  <c r="O3204" i="8" s="1"/>
  <c r="I3204" i="8"/>
  <c r="N3204" i="8" s="1"/>
  <c r="H3204" i="8"/>
  <c r="M3204" i="8" s="1"/>
  <c r="F3204" i="8"/>
  <c r="K3204" i="8" s="1"/>
  <c r="J3179" i="8"/>
  <c r="O3179" i="8" s="1"/>
  <c r="I3179" i="8"/>
  <c r="N3179" i="8" s="1"/>
  <c r="H3179" i="8"/>
  <c r="M3179" i="8" s="1"/>
  <c r="G3179" i="8"/>
  <c r="L3179" i="8" s="1"/>
  <c r="F3179" i="8"/>
  <c r="K3179" i="8" s="1"/>
  <c r="I3162" i="8"/>
  <c r="N3162" i="8" s="1"/>
  <c r="H3162" i="8"/>
  <c r="M3162" i="8" s="1"/>
  <c r="G3162" i="8"/>
  <c r="L3162" i="8" s="1"/>
  <c r="F3162" i="8"/>
  <c r="K3162" i="8" s="1"/>
  <c r="J3162" i="8"/>
  <c r="O3162" i="8" s="1"/>
  <c r="H3141" i="8"/>
  <c r="M3141" i="8" s="1"/>
  <c r="G3141" i="8"/>
  <c r="L3141" i="8" s="1"/>
  <c r="F3141" i="8"/>
  <c r="K3141" i="8" s="1"/>
  <c r="J3141" i="8"/>
  <c r="O3141" i="8" s="1"/>
  <c r="I3141" i="8"/>
  <c r="N3141" i="8" s="1"/>
  <c r="J3122" i="8"/>
  <c r="O3122" i="8" s="1"/>
  <c r="I3122" i="8"/>
  <c r="N3122" i="8" s="1"/>
  <c r="H3122" i="8"/>
  <c r="M3122" i="8" s="1"/>
  <c r="G3122" i="8"/>
  <c r="L3122" i="8" s="1"/>
  <c r="F3122" i="8"/>
  <c r="K3122" i="8" s="1"/>
  <c r="H3102" i="8"/>
  <c r="M3102" i="8" s="1"/>
  <c r="I3102" i="8"/>
  <c r="N3102" i="8" s="1"/>
  <c r="G3102" i="8"/>
  <c r="L3102" i="8" s="1"/>
  <c r="F3102" i="8"/>
  <c r="K3102" i="8" s="1"/>
  <c r="J3102" i="8"/>
  <c r="O3102" i="8" s="1"/>
  <c r="J3079" i="8"/>
  <c r="O3079" i="8" s="1"/>
  <c r="I3079" i="8"/>
  <c r="N3079" i="8" s="1"/>
  <c r="H3079" i="8"/>
  <c r="M3079" i="8" s="1"/>
  <c r="G3079" i="8"/>
  <c r="L3079" i="8" s="1"/>
  <c r="F3079" i="8"/>
  <c r="K3079" i="8" s="1"/>
  <c r="J3062" i="8"/>
  <c r="O3062" i="8" s="1"/>
  <c r="I3062" i="8"/>
  <c r="N3062" i="8" s="1"/>
  <c r="H3062" i="8"/>
  <c r="M3062" i="8" s="1"/>
  <c r="G3062" i="8"/>
  <c r="L3062" i="8" s="1"/>
  <c r="F3062" i="8"/>
  <c r="K3062" i="8" s="1"/>
  <c r="G3044" i="8"/>
  <c r="L3044" i="8" s="1"/>
  <c r="J3044" i="8"/>
  <c r="O3044" i="8" s="1"/>
  <c r="I3044" i="8"/>
  <c r="N3044" i="8" s="1"/>
  <c r="H3044" i="8"/>
  <c r="M3044" i="8" s="1"/>
  <c r="F3044" i="8"/>
  <c r="K3044" i="8" s="1"/>
  <c r="F3019" i="8"/>
  <c r="K3019" i="8" s="1"/>
  <c r="J3019" i="8"/>
  <c r="O3019" i="8" s="1"/>
  <c r="I3019" i="8"/>
  <c r="N3019" i="8" s="1"/>
  <c r="H3019" i="8"/>
  <c r="M3019" i="8" s="1"/>
  <c r="G3019" i="8"/>
  <c r="L3019" i="8" s="1"/>
  <c r="J3000" i="8"/>
  <c r="O3000" i="8" s="1"/>
  <c r="I3000" i="8"/>
  <c r="N3000" i="8" s="1"/>
  <c r="H3000" i="8"/>
  <c r="M3000" i="8" s="1"/>
  <c r="G3000" i="8"/>
  <c r="L3000" i="8" s="1"/>
  <c r="F3000" i="8"/>
  <c r="K3000" i="8" s="1"/>
  <c r="J2983" i="8"/>
  <c r="O2983" i="8" s="1"/>
  <c r="I2983" i="8"/>
  <c r="N2983" i="8" s="1"/>
  <c r="H2983" i="8"/>
  <c r="M2983" i="8" s="1"/>
  <c r="G2983" i="8"/>
  <c r="L2983" i="8" s="1"/>
  <c r="F2983" i="8"/>
  <c r="K2983" i="8" s="1"/>
  <c r="J2962" i="8"/>
  <c r="O2962" i="8" s="1"/>
  <c r="I2962" i="8"/>
  <c r="N2962" i="8" s="1"/>
  <c r="H2962" i="8"/>
  <c r="M2962" i="8" s="1"/>
  <c r="G2962" i="8"/>
  <c r="L2962" i="8" s="1"/>
  <c r="F2962" i="8"/>
  <c r="K2962" i="8" s="1"/>
  <c r="J2942" i="8"/>
  <c r="O2942" i="8" s="1"/>
  <c r="I2942" i="8"/>
  <c r="N2942" i="8" s="1"/>
  <c r="H2942" i="8"/>
  <c r="M2942" i="8" s="1"/>
  <c r="G2942" i="8"/>
  <c r="L2942" i="8" s="1"/>
  <c r="F2942" i="8"/>
  <c r="K2942" i="8" s="1"/>
  <c r="G2924" i="8"/>
  <c r="L2924" i="8" s="1"/>
  <c r="J2924" i="8"/>
  <c r="O2924" i="8" s="1"/>
  <c r="I2924" i="8"/>
  <c r="N2924" i="8" s="1"/>
  <c r="H2924" i="8"/>
  <c r="M2924" i="8" s="1"/>
  <c r="F2924" i="8"/>
  <c r="K2924" i="8" s="1"/>
  <c r="J2903" i="8"/>
  <c r="O2903" i="8" s="1"/>
  <c r="I2903" i="8"/>
  <c r="N2903" i="8" s="1"/>
  <c r="H2903" i="8"/>
  <c r="M2903" i="8" s="1"/>
  <c r="G2903" i="8"/>
  <c r="L2903" i="8" s="1"/>
  <c r="F2903" i="8"/>
  <c r="K2903" i="8" s="1"/>
  <c r="G2884" i="8"/>
  <c r="L2884" i="8" s="1"/>
  <c r="J2884" i="8"/>
  <c r="O2884" i="8" s="1"/>
  <c r="I2884" i="8"/>
  <c r="N2884" i="8" s="1"/>
  <c r="H2884" i="8"/>
  <c r="M2884" i="8" s="1"/>
  <c r="F2884" i="8"/>
  <c r="K2884" i="8" s="1"/>
  <c r="G2864" i="8"/>
  <c r="L2864" i="8" s="1"/>
  <c r="J2864" i="8"/>
  <c r="O2864" i="8" s="1"/>
  <c r="I2864" i="8"/>
  <c r="N2864" i="8" s="1"/>
  <c r="H2864" i="8"/>
  <c r="M2864" i="8" s="1"/>
  <c r="F2864" i="8"/>
  <c r="K2864" i="8" s="1"/>
  <c r="J2842" i="8"/>
  <c r="O2842" i="8" s="1"/>
  <c r="I2842" i="8"/>
  <c r="N2842" i="8" s="1"/>
  <c r="H2842" i="8"/>
  <c r="M2842" i="8" s="1"/>
  <c r="G2842" i="8"/>
  <c r="L2842" i="8" s="1"/>
  <c r="F2842" i="8"/>
  <c r="K2842" i="8" s="1"/>
  <c r="G2824" i="8"/>
  <c r="L2824" i="8" s="1"/>
  <c r="J2824" i="8"/>
  <c r="O2824" i="8" s="1"/>
  <c r="I2824" i="8"/>
  <c r="N2824" i="8" s="1"/>
  <c r="H2824" i="8"/>
  <c r="M2824" i="8" s="1"/>
  <c r="F2824" i="8"/>
  <c r="K2824" i="8" s="1"/>
  <c r="J2802" i="8"/>
  <c r="O2802" i="8" s="1"/>
  <c r="I2802" i="8"/>
  <c r="N2802" i="8" s="1"/>
  <c r="H2802" i="8"/>
  <c r="M2802" i="8" s="1"/>
  <c r="G2802" i="8"/>
  <c r="L2802" i="8" s="1"/>
  <c r="F2802" i="8"/>
  <c r="K2802" i="8" s="1"/>
  <c r="J2779" i="8"/>
  <c r="O2779" i="8" s="1"/>
  <c r="I2779" i="8"/>
  <c r="N2779" i="8" s="1"/>
  <c r="H2779" i="8"/>
  <c r="M2779" i="8" s="1"/>
  <c r="G2779" i="8"/>
  <c r="L2779" i="8" s="1"/>
  <c r="F2779" i="8"/>
  <c r="K2779" i="8" s="1"/>
  <c r="J2762" i="8"/>
  <c r="O2762" i="8" s="1"/>
  <c r="I2762" i="8"/>
  <c r="N2762" i="8" s="1"/>
  <c r="H2762" i="8"/>
  <c r="M2762" i="8" s="1"/>
  <c r="G2762" i="8"/>
  <c r="L2762" i="8" s="1"/>
  <c r="F2762" i="8"/>
  <c r="K2762" i="8" s="1"/>
  <c r="H2739" i="8"/>
  <c r="M2739" i="8" s="1"/>
  <c r="J2739" i="8"/>
  <c r="O2739" i="8" s="1"/>
  <c r="G2739" i="8"/>
  <c r="L2739" i="8" s="1"/>
  <c r="I2739" i="8"/>
  <c r="N2739" i="8" s="1"/>
  <c r="F2739" i="8"/>
  <c r="K2739" i="8" s="1"/>
  <c r="G2724" i="8"/>
  <c r="L2724" i="8" s="1"/>
  <c r="J2724" i="8"/>
  <c r="O2724" i="8" s="1"/>
  <c r="I2724" i="8"/>
  <c r="N2724" i="8" s="1"/>
  <c r="H2724" i="8"/>
  <c r="M2724" i="8" s="1"/>
  <c r="F2724" i="8"/>
  <c r="K2724" i="8" s="1"/>
  <c r="J2702" i="8"/>
  <c r="O2702" i="8" s="1"/>
  <c r="I2702" i="8"/>
  <c r="N2702" i="8" s="1"/>
  <c r="H2702" i="8"/>
  <c r="M2702" i="8" s="1"/>
  <c r="G2702" i="8"/>
  <c r="L2702" i="8" s="1"/>
  <c r="F2702" i="8"/>
  <c r="K2702" i="8" s="1"/>
  <c r="G2684" i="8"/>
  <c r="L2684" i="8" s="1"/>
  <c r="J2684" i="8"/>
  <c r="O2684" i="8" s="1"/>
  <c r="I2684" i="8"/>
  <c r="N2684" i="8" s="1"/>
  <c r="H2684" i="8"/>
  <c r="M2684" i="8" s="1"/>
  <c r="F2684" i="8"/>
  <c r="K2684" i="8" s="1"/>
  <c r="H2659" i="8"/>
  <c r="M2659" i="8" s="1"/>
  <c r="F2659" i="8"/>
  <c r="K2659" i="8" s="1"/>
  <c r="J2659" i="8"/>
  <c r="O2659" i="8" s="1"/>
  <c r="I2659" i="8"/>
  <c r="N2659" i="8" s="1"/>
  <c r="G2659" i="8"/>
  <c r="L2659" i="8" s="1"/>
  <c r="H2641" i="8"/>
  <c r="M2641" i="8" s="1"/>
  <c r="G2641" i="8"/>
  <c r="L2641" i="8" s="1"/>
  <c r="F2641" i="8"/>
  <c r="K2641" i="8" s="1"/>
  <c r="J2641" i="8"/>
  <c r="O2641" i="8" s="1"/>
  <c r="I2641" i="8"/>
  <c r="N2641" i="8" s="1"/>
  <c r="J2623" i="8"/>
  <c r="O2623" i="8" s="1"/>
  <c r="I2623" i="8"/>
  <c r="N2623" i="8" s="1"/>
  <c r="H2623" i="8"/>
  <c r="M2623" i="8" s="1"/>
  <c r="G2623" i="8"/>
  <c r="L2623" i="8" s="1"/>
  <c r="F2623" i="8"/>
  <c r="K2623" i="8" s="1"/>
  <c r="I2600" i="8"/>
  <c r="N2600" i="8" s="1"/>
  <c r="H2600" i="8"/>
  <c r="M2600" i="8" s="1"/>
  <c r="G2600" i="8"/>
  <c r="L2600" i="8" s="1"/>
  <c r="F2600" i="8"/>
  <c r="K2600" i="8" s="1"/>
  <c r="J2600" i="8"/>
  <c r="O2600" i="8" s="1"/>
  <c r="J2579" i="8"/>
  <c r="O2579" i="8" s="1"/>
  <c r="I2579" i="8"/>
  <c r="N2579" i="8" s="1"/>
  <c r="H2579" i="8"/>
  <c r="M2579" i="8" s="1"/>
  <c r="F2579" i="8"/>
  <c r="K2579" i="8" s="1"/>
  <c r="G2579" i="8"/>
  <c r="L2579" i="8" s="1"/>
  <c r="J2563" i="8"/>
  <c r="O2563" i="8" s="1"/>
  <c r="I2563" i="8"/>
  <c r="N2563" i="8" s="1"/>
  <c r="H2563" i="8"/>
  <c r="M2563" i="8" s="1"/>
  <c r="G2563" i="8"/>
  <c r="L2563" i="8" s="1"/>
  <c r="F2563" i="8"/>
  <c r="K2563" i="8" s="1"/>
  <c r="H2541" i="8"/>
  <c r="M2541" i="8" s="1"/>
  <c r="G2541" i="8"/>
  <c r="L2541" i="8" s="1"/>
  <c r="F2541" i="8"/>
  <c r="K2541" i="8" s="1"/>
  <c r="J2541" i="8"/>
  <c r="O2541" i="8" s="1"/>
  <c r="I2541" i="8"/>
  <c r="N2541" i="8" s="1"/>
  <c r="J2522" i="8"/>
  <c r="O2522" i="8" s="1"/>
  <c r="I2522" i="8"/>
  <c r="N2522" i="8" s="1"/>
  <c r="H2522" i="8"/>
  <c r="M2522" i="8" s="1"/>
  <c r="G2522" i="8"/>
  <c r="L2522" i="8" s="1"/>
  <c r="F2522" i="8"/>
  <c r="K2522" i="8" s="1"/>
  <c r="J2503" i="8"/>
  <c r="O2503" i="8" s="1"/>
  <c r="I2503" i="8"/>
  <c r="N2503" i="8" s="1"/>
  <c r="H2503" i="8"/>
  <c r="M2503" i="8" s="1"/>
  <c r="G2503" i="8"/>
  <c r="L2503" i="8" s="1"/>
  <c r="F2503" i="8"/>
  <c r="K2503" i="8" s="1"/>
  <c r="G2484" i="8"/>
  <c r="L2484" i="8" s="1"/>
  <c r="H2484" i="8"/>
  <c r="M2484" i="8" s="1"/>
  <c r="J2484" i="8"/>
  <c r="O2484" i="8" s="1"/>
  <c r="I2484" i="8"/>
  <c r="N2484" i="8" s="1"/>
  <c r="F2484" i="8"/>
  <c r="K2484" i="8" s="1"/>
  <c r="G2464" i="8"/>
  <c r="L2464" i="8" s="1"/>
  <c r="J2464" i="8"/>
  <c r="O2464" i="8" s="1"/>
  <c r="I2464" i="8"/>
  <c r="N2464" i="8" s="1"/>
  <c r="H2464" i="8"/>
  <c r="M2464" i="8" s="1"/>
  <c r="F2464" i="8"/>
  <c r="K2464" i="8" s="1"/>
  <c r="J2443" i="8"/>
  <c r="O2443" i="8" s="1"/>
  <c r="I2443" i="8"/>
  <c r="N2443" i="8" s="1"/>
  <c r="H2443" i="8"/>
  <c r="M2443" i="8" s="1"/>
  <c r="G2443" i="8"/>
  <c r="L2443" i="8" s="1"/>
  <c r="F2443" i="8"/>
  <c r="K2443" i="8" s="1"/>
  <c r="H2421" i="8"/>
  <c r="M2421" i="8" s="1"/>
  <c r="G2421" i="8"/>
  <c r="L2421" i="8" s="1"/>
  <c r="F2421" i="8"/>
  <c r="K2421" i="8" s="1"/>
  <c r="I2421" i="8"/>
  <c r="N2421" i="8" s="1"/>
  <c r="J2421" i="8"/>
  <c r="O2421" i="8" s="1"/>
  <c r="J2402" i="8"/>
  <c r="O2402" i="8" s="1"/>
  <c r="I2402" i="8"/>
  <c r="N2402" i="8" s="1"/>
  <c r="H2402" i="8"/>
  <c r="M2402" i="8" s="1"/>
  <c r="G2402" i="8"/>
  <c r="L2402" i="8" s="1"/>
  <c r="F2402" i="8"/>
  <c r="K2402" i="8" s="1"/>
  <c r="J2382" i="8"/>
  <c r="O2382" i="8" s="1"/>
  <c r="I2382" i="8"/>
  <c r="N2382" i="8" s="1"/>
  <c r="H2382" i="8"/>
  <c r="M2382" i="8" s="1"/>
  <c r="G2382" i="8"/>
  <c r="L2382" i="8" s="1"/>
  <c r="F2382" i="8"/>
  <c r="K2382" i="8" s="1"/>
  <c r="J2362" i="8"/>
  <c r="O2362" i="8" s="1"/>
  <c r="I2362" i="8"/>
  <c r="N2362" i="8" s="1"/>
  <c r="H2362" i="8"/>
  <c r="M2362" i="8" s="1"/>
  <c r="G2362" i="8"/>
  <c r="L2362" i="8" s="1"/>
  <c r="F2362" i="8"/>
  <c r="K2362" i="8" s="1"/>
  <c r="J2342" i="8"/>
  <c r="O2342" i="8" s="1"/>
  <c r="I2342" i="8"/>
  <c r="N2342" i="8" s="1"/>
  <c r="H2342" i="8"/>
  <c r="M2342" i="8" s="1"/>
  <c r="G2342" i="8"/>
  <c r="L2342" i="8" s="1"/>
  <c r="F2342" i="8"/>
  <c r="K2342" i="8" s="1"/>
  <c r="J2325" i="8"/>
  <c r="O2325" i="8" s="1"/>
  <c r="H2325" i="8"/>
  <c r="M2325" i="8" s="1"/>
  <c r="G2325" i="8"/>
  <c r="L2325" i="8" s="1"/>
  <c r="F2325" i="8"/>
  <c r="K2325" i="8" s="1"/>
  <c r="I2325" i="8"/>
  <c r="N2325" i="8" s="1"/>
  <c r="F2299" i="8"/>
  <c r="K2299" i="8" s="1"/>
  <c r="H2299" i="8"/>
  <c r="M2299" i="8" s="1"/>
  <c r="G2299" i="8"/>
  <c r="L2299" i="8" s="1"/>
  <c r="J2299" i="8"/>
  <c r="O2299" i="8" s="1"/>
  <c r="I2299" i="8"/>
  <c r="N2299" i="8" s="1"/>
  <c r="I2280" i="8"/>
  <c r="N2280" i="8" s="1"/>
  <c r="J2280" i="8"/>
  <c r="O2280" i="8" s="1"/>
  <c r="H2280" i="8"/>
  <c r="M2280" i="8" s="1"/>
  <c r="G2280" i="8"/>
  <c r="L2280" i="8" s="1"/>
  <c r="F2280" i="8"/>
  <c r="K2280" i="8" s="1"/>
  <c r="F2261" i="8"/>
  <c r="K2261" i="8" s="1"/>
  <c r="G2261" i="8"/>
  <c r="L2261" i="8" s="1"/>
  <c r="J2261" i="8"/>
  <c r="O2261" i="8" s="1"/>
  <c r="H2261" i="8"/>
  <c r="M2261" i="8" s="1"/>
  <c r="I2261" i="8"/>
  <c r="N2261" i="8" s="1"/>
  <c r="J2242" i="8"/>
  <c r="O2242" i="8" s="1"/>
  <c r="F2242" i="8"/>
  <c r="K2242" i="8" s="1"/>
  <c r="H2242" i="8"/>
  <c r="M2242" i="8" s="1"/>
  <c r="I2242" i="8"/>
  <c r="N2242" i="8" s="1"/>
  <c r="G2242" i="8"/>
  <c r="L2242" i="8" s="1"/>
  <c r="J2224" i="8"/>
  <c r="O2224" i="8" s="1"/>
  <c r="I2224" i="8"/>
  <c r="N2224" i="8" s="1"/>
  <c r="H2224" i="8"/>
  <c r="M2224" i="8" s="1"/>
  <c r="G2224" i="8"/>
  <c r="L2224" i="8" s="1"/>
  <c r="F2224" i="8"/>
  <c r="K2224" i="8" s="1"/>
  <c r="J2204" i="8"/>
  <c r="O2204" i="8" s="1"/>
  <c r="I2204" i="8"/>
  <c r="N2204" i="8" s="1"/>
  <c r="H2204" i="8"/>
  <c r="M2204" i="8" s="1"/>
  <c r="G2204" i="8"/>
  <c r="L2204" i="8" s="1"/>
  <c r="F2204" i="8"/>
  <c r="K2204" i="8" s="1"/>
  <c r="I2180" i="8"/>
  <c r="N2180" i="8" s="1"/>
  <c r="J2180" i="8"/>
  <c r="O2180" i="8" s="1"/>
  <c r="H2180" i="8"/>
  <c r="M2180" i="8" s="1"/>
  <c r="G2180" i="8"/>
  <c r="L2180" i="8" s="1"/>
  <c r="F2180" i="8"/>
  <c r="K2180" i="8" s="1"/>
  <c r="F2161" i="8"/>
  <c r="K2161" i="8" s="1"/>
  <c r="J2161" i="8"/>
  <c r="O2161" i="8" s="1"/>
  <c r="I2161" i="8"/>
  <c r="N2161" i="8" s="1"/>
  <c r="G2161" i="8"/>
  <c r="L2161" i="8" s="1"/>
  <c r="H2161" i="8"/>
  <c r="M2161" i="8" s="1"/>
  <c r="J2144" i="8"/>
  <c r="O2144" i="8" s="1"/>
  <c r="I2144" i="8"/>
  <c r="N2144" i="8" s="1"/>
  <c r="H2144" i="8"/>
  <c r="M2144" i="8" s="1"/>
  <c r="G2144" i="8"/>
  <c r="L2144" i="8" s="1"/>
  <c r="F2144" i="8"/>
  <c r="K2144" i="8" s="1"/>
  <c r="I2122" i="8"/>
  <c r="N2122" i="8" s="1"/>
  <c r="H2122" i="8"/>
  <c r="M2122" i="8" s="1"/>
  <c r="G2122" i="8"/>
  <c r="L2122" i="8" s="1"/>
  <c r="F2122" i="8"/>
  <c r="K2122" i="8" s="1"/>
  <c r="J2122" i="8"/>
  <c r="O2122" i="8" s="1"/>
  <c r="J2104" i="8"/>
  <c r="O2104" i="8" s="1"/>
  <c r="I2104" i="8"/>
  <c r="N2104" i="8" s="1"/>
  <c r="H2104" i="8"/>
  <c r="M2104" i="8" s="1"/>
  <c r="G2104" i="8"/>
  <c r="L2104" i="8" s="1"/>
  <c r="F2104" i="8"/>
  <c r="K2104" i="8" s="1"/>
  <c r="J2084" i="8"/>
  <c r="O2084" i="8" s="1"/>
  <c r="I2084" i="8"/>
  <c r="N2084" i="8" s="1"/>
  <c r="H2084" i="8"/>
  <c r="M2084" i="8" s="1"/>
  <c r="G2084" i="8"/>
  <c r="L2084" i="8" s="1"/>
  <c r="F2084" i="8"/>
  <c r="K2084" i="8" s="1"/>
  <c r="I2060" i="8"/>
  <c r="N2060" i="8" s="1"/>
  <c r="J2060" i="8"/>
  <c r="O2060" i="8" s="1"/>
  <c r="H2060" i="8"/>
  <c r="M2060" i="8" s="1"/>
  <c r="G2060" i="8"/>
  <c r="L2060" i="8" s="1"/>
  <c r="F2060" i="8"/>
  <c r="K2060" i="8" s="1"/>
  <c r="I2040" i="8"/>
  <c r="N2040" i="8" s="1"/>
  <c r="J2040" i="8"/>
  <c r="O2040" i="8" s="1"/>
  <c r="H2040" i="8"/>
  <c r="M2040" i="8" s="1"/>
  <c r="F2040" i="8"/>
  <c r="K2040" i="8" s="1"/>
  <c r="G2040" i="8"/>
  <c r="L2040" i="8" s="1"/>
  <c r="I2020" i="8"/>
  <c r="N2020" i="8" s="1"/>
  <c r="G2020" i="8"/>
  <c r="L2020" i="8" s="1"/>
  <c r="F2020" i="8"/>
  <c r="K2020" i="8" s="1"/>
  <c r="J2020" i="8"/>
  <c r="O2020" i="8" s="1"/>
  <c r="H2020" i="8"/>
  <c r="M2020" i="8" s="1"/>
  <c r="J2004" i="8"/>
  <c r="O2004" i="8" s="1"/>
  <c r="I2004" i="8"/>
  <c r="N2004" i="8" s="1"/>
  <c r="H2004" i="8"/>
  <c r="M2004" i="8" s="1"/>
  <c r="G2004" i="8"/>
  <c r="L2004" i="8" s="1"/>
  <c r="F2004" i="8"/>
  <c r="K2004" i="8" s="1"/>
  <c r="G1981" i="8"/>
  <c r="L1981" i="8" s="1"/>
  <c r="J1981" i="8"/>
  <c r="O1981" i="8" s="1"/>
  <c r="I1981" i="8"/>
  <c r="N1981" i="8" s="1"/>
  <c r="F1981" i="8"/>
  <c r="K1981" i="8" s="1"/>
  <c r="H1981" i="8"/>
  <c r="M1981" i="8" s="1"/>
  <c r="H1963" i="8"/>
  <c r="M1963" i="8" s="1"/>
  <c r="G1963" i="8"/>
  <c r="L1963" i="8" s="1"/>
  <c r="F1963" i="8"/>
  <c r="K1963" i="8" s="1"/>
  <c r="J1963" i="8"/>
  <c r="O1963" i="8" s="1"/>
  <c r="I1963" i="8"/>
  <c r="N1963" i="8" s="1"/>
  <c r="J1941" i="8"/>
  <c r="O1941" i="8" s="1"/>
  <c r="I1941" i="8"/>
  <c r="N1941" i="8" s="1"/>
  <c r="H1941" i="8"/>
  <c r="M1941" i="8" s="1"/>
  <c r="G1941" i="8"/>
  <c r="L1941" i="8" s="1"/>
  <c r="F1941" i="8"/>
  <c r="K1941" i="8" s="1"/>
  <c r="H1923" i="8"/>
  <c r="M1923" i="8" s="1"/>
  <c r="G1923" i="8"/>
  <c r="L1923" i="8" s="1"/>
  <c r="F1923" i="8"/>
  <c r="K1923" i="8" s="1"/>
  <c r="J1923" i="8"/>
  <c r="O1923" i="8" s="1"/>
  <c r="I1923" i="8"/>
  <c r="N1923" i="8" s="1"/>
  <c r="J1904" i="8"/>
  <c r="O1904" i="8" s="1"/>
  <c r="I1904" i="8"/>
  <c r="N1904" i="8" s="1"/>
  <c r="H1904" i="8"/>
  <c r="M1904" i="8" s="1"/>
  <c r="G1904" i="8"/>
  <c r="L1904" i="8" s="1"/>
  <c r="F1904" i="8"/>
  <c r="K1904" i="8" s="1"/>
  <c r="H1883" i="8"/>
  <c r="M1883" i="8" s="1"/>
  <c r="G1883" i="8"/>
  <c r="L1883" i="8" s="1"/>
  <c r="F1883" i="8"/>
  <c r="K1883" i="8" s="1"/>
  <c r="J1883" i="8"/>
  <c r="O1883" i="8" s="1"/>
  <c r="I1883" i="8"/>
  <c r="N1883" i="8" s="1"/>
  <c r="H1863" i="8"/>
  <c r="M1863" i="8" s="1"/>
  <c r="G1863" i="8"/>
  <c r="L1863" i="8" s="1"/>
  <c r="F1863" i="8"/>
  <c r="K1863" i="8" s="1"/>
  <c r="I1863" i="8"/>
  <c r="N1863" i="8" s="1"/>
  <c r="J1863" i="8"/>
  <c r="O1863" i="8" s="1"/>
  <c r="J1841" i="8"/>
  <c r="O1841" i="8" s="1"/>
  <c r="I1841" i="8"/>
  <c r="N1841" i="8" s="1"/>
  <c r="H1841" i="8"/>
  <c r="M1841" i="8" s="1"/>
  <c r="G1841" i="8"/>
  <c r="L1841" i="8" s="1"/>
  <c r="F1841" i="8"/>
  <c r="K1841" i="8" s="1"/>
  <c r="J1821" i="8"/>
  <c r="O1821" i="8" s="1"/>
  <c r="I1821" i="8"/>
  <c r="N1821" i="8" s="1"/>
  <c r="H1821" i="8"/>
  <c r="M1821" i="8" s="1"/>
  <c r="G1821" i="8"/>
  <c r="L1821" i="8" s="1"/>
  <c r="F1821" i="8"/>
  <c r="K1821" i="8" s="1"/>
  <c r="H1803" i="8"/>
  <c r="M1803" i="8" s="1"/>
  <c r="G1803" i="8"/>
  <c r="L1803" i="8" s="1"/>
  <c r="F1803" i="8"/>
  <c r="K1803" i="8" s="1"/>
  <c r="J1803" i="8"/>
  <c r="O1803" i="8" s="1"/>
  <c r="I1803" i="8"/>
  <c r="N1803" i="8" s="1"/>
  <c r="J1782" i="8"/>
  <c r="O1782" i="8" s="1"/>
  <c r="I1782" i="8"/>
  <c r="N1782" i="8" s="1"/>
  <c r="H1782" i="8"/>
  <c r="M1782" i="8" s="1"/>
  <c r="G1782" i="8"/>
  <c r="L1782" i="8" s="1"/>
  <c r="F1782" i="8"/>
  <c r="K1782" i="8" s="1"/>
  <c r="I1760" i="8"/>
  <c r="N1760" i="8" s="1"/>
  <c r="J1760" i="8"/>
  <c r="O1760" i="8" s="1"/>
  <c r="H1760" i="8"/>
  <c r="M1760" i="8" s="1"/>
  <c r="G1760" i="8"/>
  <c r="L1760" i="8" s="1"/>
  <c r="F1760" i="8"/>
  <c r="K1760" i="8" s="1"/>
  <c r="I1740" i="8"/>
  <c r="N1740" i="8" s="1"/>
  <c r="J1740" i="8"/>
  <c r="O1740" i="8" s="1"/>
  <c r="F1740" i="8"/>
  <c r="K1740" i="8" s="1"/>
  <c r="H1740" i="8"/>
  <c r="M1740" i="8" s="1"/>
  <c r="G1740" i="8"/>
  <c r="L1740" i="8" s="1"/>
  <c r="J1721" i="8"/>
  <c r="O1721" i="8" s="1"/>
  <c r="I1721" i="8"/>
  <c r="N1721" i="8" s="1"/>
  <c r="H1721" i="8"/>
  <c r="M1721" i="8" s="1"/>
  <c r="G1721" i="8"/>
  <c r="L1721" i="8" s="1"/>
  <c r="F1721" i="8"/>
  <c r="K1721" i="8" s="1"/>
  <c r="H1701" i="8"/>
  <c r="M1701" i="8" s="1"/>
  <c r="I1701" i="8"/>
  <c r="N1701" i="8" s="1"/>
  <c r="J1701" i="8"/>
  <c r="O1701" i="8" s="1"/>
  <c r="F1701" i="8"/>
  <c r="K1701" i="8" s="1"/>
  <c r="G1701" i="8"/>
  <c r="L1701" i="8" s="1"/>
  <c r="H1683" i="8"/>
  <c r="M1683" i="8" s="1"/>
  <c r="G1683" i="8"/>
  <c r="L1683" i="8" s="1"/>
  <c r="F1683" i="8"/>
  <c r="K1683" i="8" s="1"/>
  <c r="I1683" i="8"/>
  <c r="N1683" i="8" s="1"/>
  <c r="J1683" i="8"/>
  <c r="O1683" i="8" s="1"/>
  <c r="J1661" i="8"/>
  <c r="O1661" i="8" s="1"/>
  <c r="I1661" i="8"/>
  <c r="N1661" i="8" s="1"/>
  <c r="H1661" i="8"/>
  <c r="M1661" i="8" s="1"/>
  <c r="G1661" i="8"/>
  <c r="L1661" i="8" s="1"/>
  <c r="F1661" i="8"/>
  <c r="K1661" i="8" s="1"/>
  <c r="F1642" i="8"/>
  <c r="K1642" i="8" s="1"/>
  <c r="J1642" i="8"/>
  <c r="O1642" i="8" s="1"/>
  <c r="I1642" i="8"/>
  <c r="N1642" i="8" s="1"/>
  <c r="H1642" i="8"/>
  <c r="M1642" i="8" s="1"/>
  <c r="G1642" i="8"/>
  <c r="L1642" i="8" s="1"/>
  <c r="I1620" i="8"/>
  <c r="N1620" i="8" s="1"/>
  <c r="G1620" i="8"/>
  <c r="L1620" i="8" s="1"/>
  <c r="J1620" i="8"/>
  <c r="O1620" i="8" s="1"/>
  <c r="H1620" i="8"/>
  <c r="M1620" i="8" s="1"/>
  <c r="F1620" i="8"/>
  <c r="K1620" i="8" s="1"/>
  <c r="H1603" i="8"/>
  <c r="M1603" i="8" s="1"/>
  <c r="G1603" i="8"/>
  <c r="L1603" i="8" s="1"/>
  <c r="I1603" i="8"/>
  <c r="N1603" i="8" s="1"/>
  <c r="J1603" i="8"/>
  <c r="O1603" i="8" s="1"/>
  <c r="F1603" i="8"/>
  <c r="K1603" i="8" s="1"/>
  <c r="J1581" i="8"/>
  <c r="O1581" i="8" s="1"/>
  <c r="I1581" i="8"/>
  <c r="N1581" i="8" s="1"/>
  <c r="H1581" i="8"/>
  <c r="M1581" i="8" s="1"/>
  <c r="G1581" i="8"/>
  <c r="L1581" i="8" s="1"/>
  <c r="F1581" i="8"/>
  <c r="K1581" i="8" s="1"/>
  <c r="J1564" i="8"/>
  <c r="O1564" i="8" s="1"/>
  <c r="F1564" i="8"/>
  <c r="K1564" i="8" s="1"/>
  <c r="G1564" i="8"/>
  <c r="L1564" i="8" s="1"/>
  <c r="I1564" i="8"/>
  <c r="N1564" i="8" s="1"/>
  <c r="H1564" i="8"/>
  <c r="M1564" i="8" s="1"/>
  <c r="I1541" i="8"/>
  <c r="N1541" i="8" s="1"/>
  <c r="G1541" i="8"/>
  <c r="L1541" i="8" s="1"/>
  <c r="F1541" i="8"/>
  <c r="K1541" i="8" s="1"/>
  <c r="H1541" i="8"/>
  <c r="M1541" i="8" s="1"/>
  <c r="J1541" i="8"/>
  <c r="O1541" i="8" s="1"/>
  <c r="H1523" i="8"/>
  <c r="M1523" i="8" s="1"/>
  <c r="G1523" i="8"/>
  <c r="L1523" i="8" s="1"/>
  <c r="J1523" i="8"/>
  <c r="O1523" i="8" s="1"/>
  <c r="I1523" i="8"/>
  <c r="N1523" i="8" s="1"/>
  <c r="F1523" i="8"/>
  <c r="K1523" i="8" s="1"/>
  <c r="J1502" i="8"/>
  <c r="O1502" i="8" s="1"/>
  <c r="I1502" i="8"/>
  <c r="N1502" i="8" s="1"/>
  <c r="H1502" i="8"/>
  <c r="M1502" i="8" s="1"/>
  <c r="G1502" i="8"/>
  <c r="L1502" i="8" s="1"/>
  <c r="F1502" i="8"/>
  <c r="K1502" i="8" s="1"/>
  <c r="F1484" i="8"/>
  <c r="K1484" i="8" s="1"/>
  <c r="J1484" i="8"/>
  <c r="O1484" i="8" s="1"/>
  <c r="I1484" i="8"/>
  <c r="N1484" i="8" s="1"/>
  <c r="G1484" i="8"/>
  <c r="L1484" i="8" s="1"/>
  <c r="H1484" i="8"/>
  <c r="M1484" i="8" s="1"/>
  <c r="J1462" i="8"/>
  <c r="O1462" i="8" s="1"/>
  <c r="I1462" i="8"/>
  <c r="N1462" i="8" s="1"/>
  <c r="G1462" i="8"/>
  <c r="L1462" i="8" s="1"/>
  <c r="H1462" i="8"/>
  <c r="M1462" i="8" s="1"/>
  <c r="F1462" i="8"/>
  <c r="K1462" i="8" s="1"/>
  <c r="H1442" i="8"/>
  <c r="M1442" i="8" s="1"/>
  <c r="G1442" i="8"/>
  <c r="L1442" i="8" s="1"/>
  <c r="F1442" i="8"/>
  <c r="K1442" i="8" s="1"/>
  <c r="J1442" i="8"/>
  <c r="O1442" i="8" s="1"/>
  <c r="I1442" i="8"/>
  <c r="N1442" i="8" s="1"/>
  <c r="I1421" i="8"/>
  <c r="N1421" i="8" s="1"/>
  <c r="H1421" i="8"/>
  <c r="M1421" i="8" s="1"/>
  <c r="G1421" i="8"/>
  <c r="L1421" i="8" s="1"/>
  <c r="F1421" i="8"/>
  <c r="K1421" i="8" s="1"/>
  <c r="J1421" i="8"/>
  <c r="O1421" i="8" s="1"/>
  <c r="J1404" i="8"/>
  <c r="O1404" i="8" s="1"/>
  <c r="I1404" i="8"/>
  <c r="N1404" i="8" s="1"/>
  <c r="H1404" i="8"/>
  <c r="M1404" i="8" s="1"/>
  <c r="G1404" i="8"/>
  <c r="L1404" i="8" s="1"/>
  <c r="F1404" i="8"/>
  <c r="K1404" i="8" s="1"/>
  <c r="F1382" i="8"/>
  <c r="K1382" i="8" s="1"/>
  <c r="J1382" i="8"/>
  <c r="O1382" i="8" s="1"/>
  <c r="I1382" i="8"/>
  <c r="N1382" i="8" s="1"/>
  <c r="H1382" i="8"/>
  <c r="M1382" i="8" s="1"/>
  <c r="G1382" i="8"/>
  <c r="L1382" i="8" s="1"/>
  <c r="J1364" i="8"/>
  <c r="O1364" i="8" s="1"/>
  <c r="I1364" i="8"/>
  <c r="N1364" i="8" s="1"/>
  <c r="G1364" i="8"/>
  <c r="L1364" i="8" s="1"/>
  <c r="F1364" i="8"/>
  <c r="K1364" i="8" s="1"/>
  <c r="H1364" i="8"/>
  <c r="M1364" i="8" s="1"/>
  <c r="H1345" i="8"/>
  <c r="M1345" i="8" s="1"/>
  <c r="J1345" i="8"/>
  <c r="O1345" i="8" s="1"/>
  <c r="I1345" i="8"/>
  <c r="N1345" i="8" s="1"/>
  <c r="G1345" i="8"/>
  <c r="L1345" i="8" s="1"/>
  <c r="F1345" i="8"/>
  <c r="K1345" i="8" s="1"/>
  <c r="I1320" i="8"/>
  <c r="N1320" i="8" s="1"/>
  <c r="J1320" i="8"/>
  <c r="O1320" i="8" s="1"/>
  <c r="H1320" i="8"/>
  <c r="M1320" i="8" s="1"/>
  <c r="G1320" i="8"/>
  <c r="L1320" i="8" s="1"/>
  <c r="F1320" i="8"/>
  <c r="K1320" i="8" s="1"/>
  <c r="J1302" i="8"/>
  <c r="O1302" i="8" s="1"/>
  <c r="I1302" i="8"/>
  <c r="N1302" i="8" s="1"/>
  <c r="H1302" i="8"/>
  <c r="M1302" i="8" s="1"/>
  <c r="G1302" i="8"/>
  <c r="L1302" i="8" s="1"/>
  <c r="F1302" i="8"/>
  <c r="K1302" i="8" s="1"/>
  <c r="J1282" i="8"/>
  <c r="O1282" i="8" s="1"/>
  <c r="F1282" i="8"/>
  <c r="K1282" i="8" s="1"/>
  <c r="H1282" i="8"/>
  <c r="M1282" i="8" s="1"/>
  <c r="G1282" i="8"/>
  <c r="L1282" i="8" s="1"/>
  <c r="I1282" i="8"/>
  <c r="N1282" i="8" s="1"/>
  <c r="J1262" i="8"/>
  <c r="O1262" i="8" s="1"/>
  <c r="I1262" i="8"/>
  <c r="N1262" i="8" s="1"/>
  <c r="H1262" i="8"/>
  <c r="M1262" i="8" s="1"/>
  <c r="G1262" i="8"/>
  <c r="L1262" i="8" s="1"/>
  <c r="F1262" i="8"/>
  <c r="K1262" i="8" s="1"/>
  <c r="I1240" i="8"/>
  <c r="N1240" i="8" s="1"/>
  <c r="H1240" i="8"/>
  <c r="M1240" i="8" s="1"/>
  <c r="J1240" i="8"/>
  <c r="O1240" i="8" s="1"/>
  <c r="G1240" i="8"/>
  <c r="L1240" i="8" s="1"/>
  <c r="F1240" i="8"/>
  <c r="K1240" i="8" s="1"/>
  <c r="I1224" i="8"/>
  <c r="N1224" i="8" s="1"/>
  <c r="H1224" i="8"/>
  <c r="M1224" i="8" s="1"/>
  <c r="G1224" i="8"/>
  <c r="L1224" i="8" s="1"/>
  <c r="F1224" i="8"/>
  <c r="K1224" i="8" s="1"/>
  <c r="J1224" i="8"/>
  <c r="O1224" i="8" s="1"/>
  <c r="H1202" i="8"/>
  <c r="M1202" i="8" s="1"/>
  <c r="G1202" i="8"/>
  <c r="L1202" i="8" s="1"/>
  <c r="F1202" i="8"/>
  <c r="K1202" i="8" s="1"/>
  <c r="J1202" i="8"/>
  <c r="O1202" i="8" s="1"/>
  <c r="I1202" i="8"/>
  <c r="N1202" i="8" s="1"/>
  <c r="J1183" i="8"/>
  <c r="O1183" i="8" s="1"/>
  <c r="I1183" i="8"/>
  <c r="N1183" i="8" s="1"/>
  <c r="H1183" i="8"/>
  <c r="M1183" i="8" s="1"/>
  <c r="G1183" i="8"/>
  <c r="L1183" i="8" s="1"/>
  <c r="F1183" i="8"/>
  <c r="K1183" i="8" s="1"/>
  <c r="H1162" i="8"/>
  <c r="M1162" i="8" s="1"/>
  <c r="G1162" i="8"/>
  <c r="L1162" i="8" s="1"/>
  <c r="F1162" i="8"/>
  <c r="K1162" i="8" s="1"/>
  <c r="J1162" i="8"/>
  <c r="O1162" i="8" s="1"/>
  <c r="I1162" i="8"/>
  <c r="N1162" i="8" s="1"/>
  <c r="H1142" i="8"/>
  <c r="M1142" i="8" s="1"/>
  <c r="G1142" i="8"/>
  <c r="L1142" i="8" s="1"/>
  <c r="F1142" i="8"/>
  <c r="K1142" i="8" s="1"/>
  <c r="J1142" i="8"/>
  <c r="O1142" i="8" s="1"/>
  <c r="I1142" i="8"/>
  <c r="N1142" i="8" s="1"/>
  <c r="H1122" i="8"/>
  <c r="M1122" i="8" s="1"/>
  <c r="G1122" i="8"/>
  <c r="L1122" i="8" s="1"/>
  <c r="F1122" i="8"/>
  <c r="K1122" i="8" s="1"/>
  <c r="I1122" i="8"/>
  <c r="N1122" i="8" s="1"/>
  <c r="J1122" i="8"/>
  <c r="O1122" i="8" s="1"/>
  <c r="H1102" i="8"/>
  <c r="M1102" i="8" s="1"/>
  <c r="G1102" i="8"/>
  <c r="L1102" i="8" s="1"/>
  <c r="F1102" i="8"/>
  <c r="K1102" i="8" s="1"/>
  <c r="J1102" i="8"/>
  <c r="O1102" i="8" s="1"/>
  <c r="I1102" i="8"/>
  <c r="N1102" i="8" s="1"/>
  <c r="J1081" i="8"/>
  <c r="O1081" i="8" s="1"/>
  <c r="I1081" i="8"/>
  <c r="N1081" i="8" s="1"/>
  <c r="H1081" i="8"/>
  <c r="M1081" i="8" s="1"/>
  <c r="F1081" i="8"/>
  <c r="K1081" i="8" s="1"/>
  <c r="G1081" i="8"/>
  <c r="L1081" i="8" s="1"/>
  <c r="F1060" i="8"/>
  <c r="K1060" i="8" s="1"/>
  <c r="G1060" i="8"/>
  <c r="L1060" i="8" s="1"/>
  <c r="I1060" i="8"/>
  <c r="N1060" i="8" s="1"/>
  <c r="H1060" i="8"/>
  <c r="M1060" i="8" s="1"/>
  <c r="J1060" i="8"/>
  <c r="O1060" i="8" s="1"/>
  <c r="J1040" i="8"/>
  <c r="O1040" i="8" s="1"/>
  <c r="I1040" i="8"/>
  <c r="N1040" i="8" s="1"/>
  <c r="H1040" i="8"/>
  <c r="M1040" i="8" s="1"/>
  <c r="G1040" i="8"/>
  <c r="L1040" i="8" s="1"/>
  <c r="F1040" i="8"/>
  <c r="K1040" i="8" s="1"/>
  <c r="H1022" i="8"/>
  <c r="M1022" i="8" s="1"/>
  <c r="G1022" i="8"/>
  <c r="L1022" i="8" s="1"/>
  <c r="F1022" i="8"/>
  <c r="K1022" i="8" s="1"/>
  <c r="I1022" i="8"/>
  <c r="N1022" i="8" s="1"/>
  <c r="J1022" i="8"/>
  <c r="O1022" i="8" s="1"/>
  <c r="F1000" i="8"/>
  <c r="K1000" i="8" s="1"/>
  <c r="J1000" i="8"/>
  <c r="O1000" i="8" s="1"/>
  <c r="I1000" i="8"/>
  <c r="N1000" i="8" s="1"/>
  <c r="H1000" i="8"/>
  <c r="M1000" i="8" s="1"/>
  <c r="G1000" i="8"/>
  <c r="L1000" i="8" s="1"/>
  <c r="J983" i="8"/>
  <c r="O983" i="8" s="1"/>
  <c r="I983" i="8"/>
  <c r="N983" i="8" s="1"/>
  <c r="H983" i="8"/>
  <c r="M983" i="8" s="1"/>
  <c r="G983" i="8"/>
  <c r="L983" i="8" s="1"/>
  <c r="F983" i="8"/>
  <c r="K983" i="8" s="1"/>
  <c r="F960" i="8"/>
  <c r="K960" i="8" s="1"/>
  <c r="J960" i="8"/>
  <c r="O960" i="8" s="1"/>
  <c r="I960" i="8"/>
  <c r="N960" i="8" s="1"/>
  <c r="H960" i="8"/>
  <c r="M960" i="8" s="1"/>
  <c r="G960" i="8"/>
  <c r="L960" i="8" s="1"/>
  <c r="J943" i="8"/>
  <c r="O943" i="8" s="1"/>
  <c r="F943" i="8"/>
  <c r="K943" i="8" s="1"/>
  <c r="I943" i="8"/>
  <c r="N943" i="8" s="1"/>
  <c r="H943" i="8"/>
  <c r="M943" i="8" s="1"/>
  <c r="G943" i="8"/>
  <c r="L943" i="8" s="1"/>
  <c r="H924" i="8"/>
  <c r="M924" i="8" s="1"/>
  <c r="J924" i="8"/>
  <c r="O924" i="8" s="1"/>
  <c r="I924" i="8"/>
  <c r="N924" i="8" s="1"/>
  <c r="G924" i="8"/>
  <c r="L924" i="8" s="1"/>
  <c r="F924" i="8"/>
  <c r="K924" i="8" s="1"/>
  <c r="F902" i="8"/>
  <c r="K902" i="8" s="1"/>
  <c r="H902" i="8"/>
  <c r="M902" i="8" s="1"/>
  <c r="J902" i="8"/>
  <c r="O902" i="8" s="1"/>
  <c r="I902" i="8"/>
  <c r="N902" i="8" s="1"/>
  <c r="G902" i="8"/>
  <c r="L902" i="8" s="1"/>
  <c r="I883" i="8"/>
  <c r="N883" i="8" s="1"/>
  <c r="H883" i="8"/>
  <c r="M883" i="8" s="1"/>
  <c r="J883" i="8"/>
  <c r="O883" i="8" s="1"/>
  <c r="G883" i="8"/>
  <c r="L883" i="8" s="1"/>
  <c r="F883" i="8"/>
  <c r="K883" i="8" s="1"/>
  <c r="I861" i="8"/>
  <c r="N861" i="8" s="1"/>
  <c r="J861" i="8"/>
  <c r="O861" i="8" s="1"/>
  <c r="G861" i="8"/>
  <c r="L861" i="8" s="1"/>
  <c r="H861" i="8"/>
  <c r="M861" i="8" s="1"/>
  <c r="F861" i="8"/>
  <c r="K861" i="8" s="1"/>
  <c r="J842" i="8"/>
  <c r="O842" i="8" s="1"/>
  <c r="I842" i="8"/>
  <c r="N842" i="8" s="1"/>
  <c r="H842" i="8"/>
  <c r="M842" i="8" s="1"/>
  <c r="G842" i="8"/>
  <c r="L842" i="8" s="1"/>
  <c r="F842" i="8"/>
  <c r="K842" i="8" s="1"/>
  <c r="G823" i="8"/>
  <c r="L823" i="8" s="1"/>
  <c r="F823" i="8"/>
  <c r="K823" i="8" s="1"/>
  <c r="I823" i="8"/>
  <c r="N823" i="8" s="1"/>
  <c r="J823" i="8"/>
  <c r="O823" i="8" s="1"/>
  <c r="H823" i="8"/>
  <c r="M823" i="8" s="1"/>
  <c r="H803" i="8"/>
  <c r="M803" i="8" s="1"/>
  <c r="I803" i="8"/>
  <c r="N803" i="8" s="1"/>
  <c r="F803" i="8"/>
  <c r="K803" i="8" s="1"/>
  <c r="J803" i="8"/>
  <c r="O803" i="8" s="1"/>
  <c r="G803" i="8"/>
  <c r="L803" i="8" s="1"/>
  <c r="H784" i="8"/>
  <c r="M784" i="8" s="1"/>
  <c r="J784" i="8"/>
  <c r="O784" i="8" s="1"/>
  <c r="I784" i="8"/>
  <c r="N784" i="8" s="1"/>
  <c r="G784" i="8"/>
  <c r="L784" i="8" s="1"/>
  <c r="F784" i="8"/>
  <c r="K784" i="8" s="1"/>
  <c r="J762" i="8"/>
  <c r="O762" i="8" s="1"/>
  <c r="I762" i="8"/>
  <c r="N762" i="8" s="1"/>
  <c r="H762" i="8"/>
  <c r="M762" i="8" s="1"/>
  <c r="G762" i="8"/>
  <c r="L762" i="8" s="1"/>
  <c r="F762" i="8"/>
  <c r="K762" i="8" s="1"/>
  <c r="F742" i="8"/>
  <c r="K742" i="8" s="1"/>
  <c r="J742" i="8"/>
  <c r="O742" i="8" s="1"/>
  <c r="I742" i="8"/>
  <c r="N742" i="8" s="1"/>
  <c r="H742" i="8"/>
  <c r="M742" i="8" s="1"/>
  <c r="G742" i="8"/>
  <c r="L742" i="8" s="1"/>
  <c r="G722" i="8"/>
  <c r="L722" i="8" s="1"/>
  <c r="J722" i="8"/>
  <c r="O722" i="8" s="1"/>
  <c r="I722" i="8"/>
  <c r="N722" i="8" s="1"/>
  <c r="H722" i="8"/>
  <c r="M722" i="8" s="1"/>
  <c r="F722" i="8"/>
  <c r="K722" i="8" s="1"/>
  <c r="H701" i="8"/>
  <c r="M701" i="8" s="1"/>
  <c r="I701" i="8"/>
  <c r="N701" i="8" s="1"/>
  <c r="J701" i="8"/>
  <c r="O701" i="8" s="1"/>
  <c r="G701" i="8"/>
  <c r="L701" i="8" s="1"/>
  <c r="F701" i="8"/>
  <c r="K701" i="8" s="1"/>
  <c r="F683" i="8"/>
  <c r="K683" i="8" s="1"/>
  <c r="J683" i="8"/>
  <c r="O683" i="8" s="1"/>
  <c r="I683" i="8"/>
  <c r="N683" i="8" s="1"/>
  <c r="H683" i="8"/>
  <c r="M683" i="8" s="1"/>
  <c r="G683" i="8"/>
  <c r="L683" i="8" s="1"/>
  <c r="J661" i="8"/>
  <c r="O661" i="8" s="1"/>
  <c r="I661" i="8"/>
  <c r="N661" i="8" s="1"/>
  <c r="H661" i="8"/>
  <c r="M661" i="8" s="1"/>
  <c r="G661" i="8"/>
  <c r="L661" i="8" s="1"/>
  <c r="F661" i="8"/>
  <c r="K661" i="8" s="1"/>
  <c r="H644" i="8"/>
  <c r="M644" i="8" s="1"/>
  <c r="I644" i="8"/>
  <c r="N644" i="8" s="1"/>
  <c r="G644" i="8"/>
  <c r="L644" i="8" s="1"/>
  <c r="F644" i="8"/>
  <c r="K644" i="8" s="1"/>
  <c r="J644" i="8"/>
  <c r="O644" i="8" s="1"/>
  <c r="G621" i="8"/>
  <c r="L621" i="8" s="1"/>
  <c r="F621" i="8"/>
  <c r="K621" i="8" s="1"/>
  <c r="J621" i="8"/>
  <c r="O621" i="8" s="1"/>
  <c r="I621" i="8"/>
  <c r="N621" i="8" s="1"/>
  <c r="H621" i="8"/>
  <c r="M621" i="8" s="1"/>
  <c r="H603" i="8"/>
  <c r="M603" i="8" s="1"/>
  <c r="J603" i="8"/>
  <c r="O603" i="8" s="1"/>
  <c r="I603" i="8"/>
  <c r="N603" i="8" s="1"/>
  <c r="G603" i="8"/>
  <c r="L603" i="8" s="1"/>
  <c r="F603" i="8"/>
  <c r="K603" i="8" s="1"/>
  <c r="I582" i="8"/>
  <c r="N582" i="8" s="1"/>
  <c r="J582" i="8"/>
  <c r="O582" i="8" s="1"/>
  <c r="H582" i="8"/>
  <c r="M582" i="8" s="1"/>
  <c r="G582" i="8"/>
  <c r="L582" i="8" s="1"/>
  <c r="F582" i="8"/>
  <c r="K582" i="8" s="1"/>
  <c r="F563" i="8"/>
  <c r="K563" i="8" s="1"/>
  <c r="G563" i="8"/>
  <c r="L563" i="8" s="1"/>
  <c r="J563" i="8"/>
  <c r="O563" i="8" s="1"/>
  <c r="I563" i="8"/>
  <c r="N563" i="8" s="1"/>
  <c r="H563" i="8"/>
  <c r="M563" i="8" s="1"/>
  <c r="J542" i="8"/>
  <c r="O542" i="8" s="1"/>
  <c r="I542" i="8"/>
  <c r="N542" i="8" s="1"/>
  <c r="H542" i="8"/>
  <c r="M542" i="8" s="1"/>
  <c r="G542" i="8"/>
  <c r="L542" i="8" s="1"/>
  <c r="F542" i="8"/>
  <c r="K542" i="8" s="1"/>
  <c r="G521" i="8"/>
  <c r="L521" i="8" s="1"/>
  <c r="H521" i="8"/>
  <c r="M521" i="8" s="1"/>
  <c r="J521" i="8"/>
  <c r="O521" i="8" s="1"/>
  <c r="I521" i="8"/>
  <c r="N521" i="8" s="1"/>
  <c r="F521" i="8"/>
  <c r="K521" i="8" s="1"/>
  <c r="J500" i="8"/>
  <c r="O500" i="8" s="1"/>
  <c r="I500" i="8"/>
  <c r="N500" i="8" s="1"/>
  <c r="H500" i="8"/>
  <c r="M500" i="8" s="1"/>
  <c r="G500" i="8"/>
  <c r="L500" i="8" s="1"/>
  <c r="F500" i="8"/>
  <c r="K500" i="8" s="1"/>
  <c r="I480" i="8"/>
  <c r="N480" i="8" s="1"/>
  <c r="J480" i="8"/>
  <c r="O480" i="8" s="1"/>
  <c r="H480" i="8"/>
  <c r="M480" i="8" s="1"/>
  <c r="G480" i="8"/>
  <c r="L480" i="8" s="1"/>
  <c r="F480" i="8"/>
  <c r="K480" i="8" s="1"/>
  <c r="I460" i="8"/>
  <c r="N460" i="8" s="1"/>
  <c r="G460" i="8"/>
  <c r="L460" i="8" s="1"/>
  <c r="F460" i="8"/>
  <c r="K460" i="8" s="1"/>
  <c r="J460" i="8"/>
  <c r="O460" i="8" s="1"/>
  <c r="H460" i="8"/>
  <c r="M460" i="8" s="1"/>
  <c r="H444" i="8"/>
  <c r="M444" i="8" s="1"/>
  <c r="G444" i="8"/>
  <c r="L444" i="8" s="1"/>
  <c r="F444" i="8"/>
  <c r="K444" i="8" s="1"/>
  <c r="J444" i="8"/>
  <c r="O444" i="8" s="1"/>
  <c r="I444" i="8"/>
  <c r="N444" i="8" s="1"/>
  <c r="I421" i="8"/>
  <c r="N421" i="8" s="1"/>
  <c r="H421" i="8"/>
  <c r="M421" i="8" s="1"/>
  <c r="G421" i="8"/>
  <c r="L421" i="8" s="1"/>
  <c r="F421" i="8"/>
  <c r="K421" i="8" s="1"/>
  <c r="J421" i="8"/>
  <c r="O421" i="8" s="1"/>
  <c r="I401" i="8"/>
  <c r="N401" i="8" s="1"/>
  <c r="J401" i="8"/>
  <c r="O401" i="8" s="1"/>
  <c r="H401" i="8"/>
  <c r="M401" i="8" s="1"/>
  <c r="G401" i="8"/>
  <c r="L401" i="8" s="1"/>
  <c r="F401" i="8"/>
  <c r="K401" i="8" s="1"/>
  <c r="I382" i="8"/>
  <c r="N382" i="8" s="1"/>
  <c r="G382" i="8"/>
  <c r="L382" i="8" s="1"/>
  <c r="H382" i="8"/>
  <c r="M382" i="8" s="1"/>
  <c r="J382" i="8"/>
  <c r="O382" i="8" s="1"/>
  <c r="F382" i="8"/>
  <c r="K382" i="8" s="1"/>
  <c r="G362" i="8"/>
  <c r="L362" i="8" s="1"/>
  <c r="F362" i="8"/>
  <c r="K362" i="8" s="1"/>
  <c r="I362" i="8"/>
  <c r="N362" i="8" s="1"/>
  <c r="H362" i="8"/>
  <c r="M362" i="8" s="1"/>
  <c r="J362" i="8"/>
  <c r="O362" i="8" s="1"/>
  <c r="F341" i="8"/>
  <c r="K341" i="8" s="1"/>
  <c r="J341" i="8"/>
  <c r="O341" i="8" s="1"/>
  <c r="I341" i="8"/>
  <c r="N341" i="8" s="1"/>
  <c r="H341" i="8"/>
  <c r="M341" i="8" s="1"/>
  <c r="G341" i="8"/>
  <c r="L341" i="8" s="1"/>
  <c r="G322" i="8"/>
  <c r="L322" i="8" s="1"/>
  <c r="F322" i="8"/>
  <c r="K322" i="8" s="1"/>
  <c r="J322" i="8"/>
  <c r="O322" i="8" s="1"/>
  <c r="I322" i="8"/>
  <c r="N322" i="8" s="1"/>
  <c r="H322" i="8"/>
  <c r="M322" i="8" s="1"/>
  <c r="J302" i="8"/>
  <c r="O302" i="8" s="1"/>
  <c r="I302" i="8"/>
  <c r="N302" i="8" s="1"/>
  <c r="H302" i="8"/>
  <c r="M302" i="8" s="1"/>
  <c r="G302" i="8"/>
  <c r="L302" i="8" s="1"/>
  <c r="F302" i="8"/>
  <c r="K302" i="8" s="1"/>
  <c r="J283" i="8"/>
  <c r="O283" i="8" s="1"/>
  <c r="I283" i="8"/>
  <c r="N283" i="8" s="1"/>
  <c r="H283" i="8"/>
  <c r="M283" i="8" s="1"/>
  <c r="G283" i="8"/>
  <c r="L283" i="8" s="1"/>
  <c r="F283" i="8"/>
  <c r="K283" i="8" s="1"/>
  <c r="J260" i="8"/>
  <c r="O260" i="8" s="1"/>
  <c r="I260" i="8"/>
  <c r="N260" i="8" s="1"/>
  <c r="H260" i="8"/>
  <c r="M260" i="8" s="1"/>
  <c r="G260" i="8"/>
  <c r="L260" i="8" s="1"/>
  <c r="F260" i="8"/>
  <c r="K260" i="8" s="1"/>
  <c r="I242" i="8"/>
  <c r="N242" i="8" s="1"/>
  <c r="H242" i="8"/>
  <c r="M242" i="8" s="1"/>
  <c r="G242" i="8"/>
  <c r="L242" i="8" s="1"/>
  <c r="F242" i="8"/>
  <c r="K242" i="8" s="1"/>
  <c r="J242" i="8"/>
  <c r="O242" i="8" s="1"/>
  <c r="G222" i="8"/>
  <c r="L222" i="8" s="1"/>
  <c r="F222" i="8"/>
  <c r="K222" i="8" s="1"/>
  <c r="J222" i="8"/>
  <c r="O222" i="8" s="1"/>
  <c r="I222" i="8"/>
  <c r="N222" i="8" s="1"/>
  <c r="H222" i="8"/>
  <c r="M222" i="8" s="1"/>
  <c r="J200" i="8"/>
  <c r="O200" i="8" s="1"/>
  <c r="I200" i="8"/>
  <c r="N200" i="8" s="1"/>
  <c r="H200" i="8"/>
  <c r="M200" i="8" s="1"/>
  <c r="G200" i="8"/>
  <c r="L200" i="8" s="1"/>
  <c r="F200" i="8"/>
  <c r="K200" i="8" s="1"/>
  <c r="G182" i="8"/>
  <c r="L182" i="8" s="1"/>
  <c r="F182" i="8"/>
  <c r="K182" i="8" s="1"/>
  <c r="J182" i="8"/>
  <c r="O182" i="8" s="1"/>
  <c r="I182" i="8"/>
  <c r="N182" i="8" s="1"/>
  <c r="H182" i="8"/>
  <c r="M182" i="8" s="1"/>
  <c r="J158" i="8"/>
  <c r="O158" i="8" s="1"/>
  <c r="F158" i="8"/>
  <c r="K158" i="8" s="1"/>
  <c r="I158" i="8"/>
  <c r="N158" i="8" s="1"/>
  <c r="H158" i="8"/>
  <c r="M158" i="8" s="1"/>
  <c r="G158" i="8"/>
  <c r="L158" i="8" s="1"/>
  <c r="J140" i="8"/>
  <c r="O140" i="8" s="1"/>
  <c r="I140" i="8"/>
  <c r="N140" i="8" s="1"/>
  <c r="H140" i="8"/>
  <c r="M140" i="8" s="1"/>
  <c r="G140" i="8"/>
  <c r="L140" i="8" s="1"/>
  <c r="F140" i="8"/>
  <c r="K140" i="8" s="1"/>
  <c r="J122" i="8"/>
  <c r="O122" i="8" s="1"/>
  <c r="I122" i="8"/>
  <c r="N122" i="8" s="1"/>
  <c r="H122" i="8"/>
  <c r="M122" i="8" s="1"/>
  <c r="G122" i="8"/>
  <c r="L122" i="8" s="1"/>
  <c r="F122" i="8"/>
  <c r="K122" i="8" s="1"/>
  <c r="F102" i="8"/>
  <c r="K102" i="8" s="1"/>
  <c r="J102" i="8"/>
  <c r="O102" i="8" s="1"/>
  <c r="I102" i="8"/>
  <c r="N102" i="8" s="1"/>
  <c r="H102" i="8"/>
  <c r="M102" i="8" s="1"/>
  <c r="G102" i="8"/>
  <c r="L102" i="8" s="1"/>
  <c r="J82" i="8"/>
  <c r="O82" i="8" s="1"/>
  <c r="I82" i="8"/>
  <c r="N82" i="8" s="1"/>
  <c r="H82" i="8"/>
  <c r="M82" i="8" s="1"/>
  <c r="G82" i="8"/>
  <c r="L82" i="8" s="1"/>
  <c r="F82" i="8"/>
  <c r="K82" i="8" s="1"/>
  <c r="G62" i="8"/>
  <c r="L62" i="8" s="1"/>
  <c r="F62" i="8"/>
  <c r="K62" i="8" s="1"/>
  <c r="J62" i="8"/>
  <c r="O62" i="8" s="1"/>
  <c r="I62" i="8"/>
  <c r="N62" i="8" s="1"/>
  <c r="H62" i="8"/>
  <c r="M62" i="8" s="1"/>
  <c r="H43" i="8"/>
  <c r="M43" i="8" s="1"/>
  <c r="J43" i="8"/>
  <c r="O43" i="8" s="1"/>
  <c r="I43" i="8"/>
  <c r="N43" i="8" s="1"/>
  <c r="G43" i="8"/>
  <c r="L43" i="8" s="1"/>
  <c r="F43" i="8"/>
  <c r="K43" i="8" s="1"/>
  <c r="F21" i="8"/>
  <c r="K21" i="8" s="1"/>
  <c r="H21" i="8"/>
  <c r="M21" i="8" s="1"/>
  <c r="G21" i="8"/>
  <c r="L21" i="8" s="1"/>
  <c r="J21" i="8"/>
  <c r="O21" i="8" s="1"/>
  <c r="I21" i="8"/>
  <c r="N21" i="8" s="1"/>
  <c r="G8763" i="8"/>
  <c r="L8763" i="8" s="1"/>
  <c r="J8763" i="8"/>
  <c r="O8763" i="8" s="1"/>
  <c r="I8763" i="8"/>
  <c r="N8763" i="8" s="1"/>
  <c r="H8763" i="8"/>
  <c r="M8763" i="8" s="1"/>
  <c r="F8763" i="8"/>
  <c r="K8763" i="8" s="1"/>
  <c r="V28" i="8" l="1"/>
  <c r="V18" i="8"/>
  <c r="V14" i="8"/>
  <c r="W14" i="8"/>
  <c r="Z14" i="8"/>
  <c r="X14" i="8"/>
  <c r="Y14" i="8"/>
  <c r="Q923" i="8"/>
  <c r="P828" i="8"/>
  <c r="Q828" i="8"/>
  <c r="Q4343" i="8"/>
  <c r="Q1575" i="8"/>
  <c r="P200" i="8"/>
  <c r="Q200" i="8"/>
  <c r="Q3079" i="8"/>
  <c r="P3079" i="8"/>
  <c r="Q4120" i="8"/>
  <c r="P104" i="8"/>
  <c r="Q104" i="8"/>
  <c r="Q3063" i="8"/>
  <c r="P3063" i="8"/>
  <c r="Q1004" i="8"/>
  <c r="P44" i="8"/>
  <c r="Q44" i="8"/>
  <c r="P2285" i="8"/>
  <c r="Q2285" i="8"/>
  <c r="Q2324" i="8"/>
  <c r="P2324" i="8"/>
  <c r="Q4327" i="8"/>
  <c r="P4327" i="8"/>
  <c r="P869" i="8"/>
  <c r="Q869" i="8"/>
  <c r="Q811" i="8"/>
  <c r="P811" i="8"/>
  <c r="Q1070" i="8"/>
  <c r="Q1974" i="8"/>
  <c r="P1974" i="8"/>
  <c r="Q842" i="8"/>
  <c r="P842" i="8"/>
  <c r="Q2684" i="8"/>
  <c r="P2684" i="8"/>
  <c r="P3644" i="8"/>
  <c r="Q3644" i="8"/>
  <c r="Q4682" i="8"/>
  <c r="P4682" i="8"/>
  <c r="P665" i="8"/>
  <c r="Q665" i="8"/>
  <c r="Q2745" i="8"/>
  <c r="P2745" i="8"/>
  <c r="P682" i="8"/>
  <c r="Q682" i="8"/>
  <c r="Q2763" i="8"/>
  <c r="P2763" i="8"/>
  <c r="P3963" i="8"/>
  <c r="Q3963" i="8"/>
  <c r="Q844" i="8"/>
  <c r="P844" i="8"/>
  <c r="Q2044" i="8"/>
  <c r="P2044" i="8"/>
  <c r="P746" i="8"/>
  <c r="Q746" i="8"/>
  <c r="Q1171" i="8"/>
  <c r="Q1888" i="8"/>
  <c r="Q1072" i="8"/>
  <c r="Q1234" i="8"/>
  <c r="Q2455" i="8"/>
  <c r="P2455" i="8"/>
  <c r="P762" i="8"/>
  <c r="Q762" i="8"/>
  <c r="Q3484" i="8"/>
  <c r="P3484" i="8"/>
  <c r="P4520" i="8"/>
  <c r="Q4520" i="8"/>
  <c r="Q1544" i="8"/>
  <c r="P1544" i="8"/>
  <c r="Q3784" i="8"/>
  <c r="P3784" i="8"/>
  <c r="P443" i="8"/>
  <c r="Q443" i="8"/>
  <c r="Q1643" i="8"/>
  <c r="Q2686" i="8"/>
  <c r="P2686" i="8"/>
  <c r="Q3803" i="8"/>
  <c r="P3803" i="8"/>
  <c r="P685" i="8"/>
  <c r="Q685" i="8"/>
  <c r="Q1884" i="8"/>
  <c r="Q2846" i="8"/>
  <c r="P2846" i="8"/>
  <c r="Q5" i="8"/>
  <c r="P5" i="8"/>
  <c r="Q966" i="8"/>
  <c r="P966" i="8"/>
  <c r="Q1925" i="8"/>
  <c r="P1925" i="8"/>
  <c r="P3924" i="8"/>
  <c r="Q3924" i="8"/>
  <c r="Q829" i="8"/>
  <c r="P829" i="8"/>
  <c r="Q449" i="8"/>
  <c r="P449" i="8"/>
  <c r="Q1726" i="8"/>
  <c r="Q387" i="8"/>
  <c r="P387" i="8"/>
  <c r="P413" i="8"/>
  <c r="Q413" i="8"/>
  <c r="Q591" i="8"/>
  <c r="P591" i="8"/>
  <c r="Q1392" i="8"/>
  <c r="P2535" i="8"/>
  <c r="Q2535" i="8"/>
  <c r="Q1404" i="8"/>
  <c r="Q2280" i="8"/>
  <c r="P2280" i="8"/>
  <c r="Q4280" i="8"/>
  <c r="P4280" i="8"/>
  <c r="Q1303" i="8"/>
  <c r="P1303" i="8"/>
  <c r="P2343" i="8"/>
  <c r="Q2343" i="8"/>
  <c r="Q3463" i="8"/>
  <c r="P3463" i="8"/>
  <c r="Q202" i="8"/>
  <c r="P202" i="8"/>
  <c r="Q1403" i="8"/>
  <c r="P3564" i="8"/>
  <c r="Q3564" i="8"/>
  <c r="Q446" i="8"/>
  <c r="P446" i="8"/>
  <c r="Q485" i="8"/>
  <c r="P485" i="8"/>
  <c r="P4566" i="8"/>
  <c r="Q4566" i="8"/>
  <c r="Q369" i="8"/>
  <c r="P369" i="8"/>
  <c r="Q1912" i="8"/>
  <c r="P1912" i="8"/>
  <c r="Q491" i="8"/>
  <c r="P491" i="8"/>
  <c r="Q1131" i="8"/>
  <c r="Q1610" i="8"/>
  <c r="Q909" i="8"/>
  <c r="P909" i="8"/>
  <c r="Q1552" i="8"/>
  <c r="Q112" i="8"/>
  <c r="P112" i="8"/>
  <c r="Q1470" i="8"/>
  <c r="P1470" i="8"/>
  <c r="Q1711" i="8"/>
  <c r="P1711" i="8"/>
  <c r="Q2032" i="8"/>
  <c r="P2032" i="8"/>
  <c r="P2192" i="8"/>
  <c r="Q2192" i="8"/>
  <c r="P2433" i="8"/>
  <c r="Q2433" i="8"/>
  <c r="Q1473" i="8"/>
  <c r="P1473" i="8"/>
  <c r="Q1713" i="8"/>
  <c r="P1713" i="8"/>
  <c r="Q602" i="8"/>
  <c r="P602" i="8"/>
  <c r="Q2922" i="8"/>
  <c r="P2922" i="8"/>
  <c r="Q3085" i="8"/>
  <c r="P3085" i="8"/>
  <c r="Q1366" i="8"/>
  <c r="Q3206" i="8"/>
  <c r="P3206" i="8"/>
  <c r="Q5046" i="8"/>
  <c r="P5046" i="8"/>
  <c r="Q192" i="8"/>
  <c r="Q456" i="8"/>
  <c r="P456" i="8"/>
  <c r="Q1735" i="8"/>
  <c r="P1735" i="8"/>
  <c r="Q603" i="8"/>
  <c r="P603" i="8"/>
  <c r="Q1320" i="8"/>
  <c r="P2443" i="8"/>
  <c r="Q2443" i="8"/>
  <c r="Q2924" i="8"/>
  <c r="P2924" i="8"/>
  <c r="Q4440" i="8"/>
  <c r="Q425" i="8"/>
  <c r="Q984" i="8"/>
  <c r="Q1944" i="8"/>
  <c r="P1944" i="8"/>
  <c r="Q2422" i="8"/>
  <c r="P2422" i="8"/>
  <c r="Q2823" i="8"/>
  <c r="P2823" i="8"/>
  <c r="Q3623" i="8"/>
  <c r="P3623" i="8"/>
  <c r="Q45" i="8"/>
  <c r="P45" i="8"/>
  <c r="Q1083" i="8"/>
  <c r="Q1483" i="8"/>
  <c r="Q1886" i="8"/>
  <c r="Q2286" i="8"/>
  <c r="P2286" i="8"/>
  <c r="Q2844" i="8"/>
  <c r="P2844" i="8"/>
  <c r="Q3324" i="8"/>
  <c r="P3324" i="8"/>
  <c r="Q4124" i="8"/>
  <c r="Q765" i="8"/>
  <c r="P765" i="8"/>
  <c r="Q2606" i="8"/>
  <c r="P2606" i="8"/>
  <c r="Q3163" i="8"/>
  <c r="P3163" i="8"/>
  <c r="P3723" i="8"/>
  <c r="Q3723" i="8"/>
  <c r="Q87" i="8"/>
  <c r="P87" i="8"/>
  <c r="P568" i="8"/>
  <c r="Q568" i="8"/>
  <c r="Q1125" i="8"/>
  <c r="Q1606" i="8"/>
  <c r="Q2168" i="8"/>
  <c r="P2168" i="8"/>
  <c r="Q3126" i="8"/>
  <c r="P3126" i="8"/>
  <c r="Q3684" i="8"/>
  <c r="P3684" i="8"/>
  <c r="Q4167" i="8"/>
  <c r="P4807" i="8"/>
  <c r="Q4807" i="8"/>
  <c r="Q2025" i="8"/>
  <c r="P2025" i="8"/>
  <c r="Q1187" i="8"/>
  <c r="P1187" i="8"/>
  <c r="Q1872" i="8"/>
  <c r="Q1793" i="8"/>
  <c r="Q2296" i="8"/>
  <c r="P2296" i="8"/>
  <c r="Q21" i="8"/>
  <c r="P21" i="8"/>
  <c r="P102" i="8"/>
  <c r="Q102" i="8"/>
  <c r="Q341" i="8"/>
  <c r="P341" i="8"/>
  <c r="P742" i="8"/>
  <c r="Q742" i="8"/>
  <c r="Q902" i="8"/>
  <c r="P902" i="8"/>
  <c r="Q1060" i="8"/>
  <c r="Q1382" i="8"/>
  <c r="Q2261" i="8"/>
  <c r="P2261" i="8"/>
  <c r="Q3780" i="8"/>
  <c r="P3780" i="8"/>
  <c r="Q2593" i="8"/>
  <c r="P2593" i="8"/>
  <c r="P3107" i="8"/>
  <c r="Q3107" i="8"/>
  <c r="Q529" i="8"/>
  <c r="P529" i="8"/>
  <c r="Q674" i="8"/>
  <c r="P674" i="8"/>
  <c r="Q32" i="8"/>
  <c r="P32" i="8"/>
  <c r="P1494" i="8"/>
  <c r="Q1494" i="8"/>
  <c r="P122" i="8"/>
  <c r="Q122" i="8"/>
  <c r="Q3000" i="8"/>
  <c r="P3000" i="8"/>
  <c r="Q3223" i="8"/>
  <c r="P3223" i="8"/>
  <c r="Q4424" i="8"/>
  <c r="P4424" i="8"/>
  <c r="Q1164" i="8"/>
  <c r="Q1405" i="8"/>
  <c r="Q2444" i="8"/>
  <c r="P2444" i="8"/>
  <c r="Q3483" i="8"/>
  <c r="P3483" i="8"/>
  <c r="Q403" i="8"/>
  <c r="P403" i="8"/>
  <c r="Q4406" i="8"/>
  <c r="Q347" i="8"/>
  <c r="P347" i="8"/>
  <c r="Q1145" i="8"/>
  <c r="Q2046" i="8"/>
  <c r="P2046" i="8"/>
  <c r="Q1827" i="8"/>
  <c r="P1827" i="8"/>
  <c r="Q1772" i="8"/>
  <c r="P991" i="8"/>
  <c r="Q991" i="8"/>
  <c r="Q833" i="8"/>
  <c r="P833" i="8"/>
  <c r="Q774" i="8"/>
  <c r="P774" i="8"/>
  <c r="Q43" i="8"/>
  <c r="P43" i="8"/>
  <c r="Q924" i="8"/>
  <c r="Q1721" i="8"/>
  <c r="Q2762" i="8"/>
  <c r="P2762" i="8"/>
  <c r="Q2902" i="8"/>
  <c r="P2902" i="8"/>
  <c r="Q763" i="8"/>
  <c r="P763" i="8"/>
  <c r="Q1964" i="8"/>
  <c r="P1964" i="8"/>
  <c r="Q3002" i="8"/>
  <c r="P3002" i="8"/>
  <c r="P4046" i="8"/>
  <c r="Q4046" i="8"/>
  <c r="Q925" i="8"/>
  <c r="Q1965" i="8"/>
  <c r="P1965" i="8"/>
  <c r="Q2925" i="8"/>
  <c r="P2925" i="8"/>
  <c r="Q884" i="8"/>
  <c r="P884" i="8"/>
  <c r="Q3046" i="8"/>
  <c r="P3046" i="8"/>
  <c r="Q25" i="8"/>
  <c r="P25" i="8"/>
  <c r="Q906" i="8"/>
  <c r="P906" i="8"/>
  <c r="Q1566" i="8"/>
  <c r="P1566" i="8"/>
  <c r="P471" i="8"/>
  <c r="Q471" i="8"/>
  <c r="Q1270" i="8"/>
  <c r="Q513" i="8"/>
  <c r="P513" i="8"/>
  <c r="P694" i="8"/>
  <c r="Q694" i="8"/>
  <c r="Q2522" i="8"/>
  <c r="P2522" i="8"/>
  <c r="Q1621" i="8"/>
  <c r="Q2584" i="8"/>
  <c r="P2584" i="8"/>
  <c r="Q2602" i="8"/>
  <c r="P2602" i="8"/>
  <c r="Q604" i="8"/>
  <c r="P604" i="8"/>
  <c r="Q1727" i="8"/>
  <c r="P3643" i="8"/>
  <c r="Q3643" i="8"/>
  <c r="Q645" i="8"/>
  <c r="P645" i="8"/>
  <c r="Q1768" i="8"/>
  <c r="Q2646" i="8"/>
  <c r="P2646" i="8"/>
  <c r="Q3607" i="8"/>
  <c r="P3607" i="8"/>
  <c r="P585" i="8"/>
  <c r="Q585" i="8"/>
  <c r="Q789" i="8"/>
  <c r="P789" i="8"/>
  <c r="P1349" i="8"/>
  <c r="Q1349" i="8"/>
  <c r="Q569" i="8"/>
  <c r="P569" i="8"/>
  <c r="Q1290" i="8"/>
  <c r="Q1393" i="8"/>
  <c r="Q592" i="8"/>
  <c r="P592" i="8"/>
  <c r="Q352" i="8"/>
  <c r="P352" i="8"/>
  <c r="Q2615" i="8"/>
  <c r="P2615" i="8"/>
  <c r="Q283" i="8"/>
  <c r="P283" i="8"/>
  <c r="Q2204" i="8"/>
  <c r="P2204" i="8"/>
  <c r="Q181" i="8"/>
  <c r="P181" i="8"/>
  <c r="Q1222" i="8"/>
  <c r="Q2264" i="8"/>
  <c r="P2264" i="8"/>
  <c r="Q3383" i="8"/>
  <c r="P3383" i="8"/>
  <c r="Q124" i="8"/>
  <c r="P124" i="8"/>
  <c r="P1326" i="8"/>
  <c r="Q1326" i="8"/>
  <c r="Q2364" i="8"/>
  <c r="P2364" i="8"/>
  <c r="Q3404" i="8"/>
  <c r="P3404" i="8"/>
  <c r="Q166" i="8"/>
  <c r="P166" i="8"/>
  <c r="Q2244" i="8"/>
  <c r="P2244" i="8"/>
  <c r="P3286" i="8"/>
  <c r="Q3286" i="8"/>
  <c r="Q107" i="8"/>
  <c r="P107" i="8"/>
  <c r="Q1788" i="8"/>
  <c r="P1788" i="8"/>
  <c r="Q1312" i="8"/>
  <c r="Q1630" i="8"/>
  <c r="Q272" i="8"/>
  <c r="P272" i="8"/>
  <c r="P751" i="8"/>
  <c r="Q751" i="8"/>
  <c r="Q2114" i="8"/>
  <c r="P2114" i="8"/>
  <c r="Q2272" i="8"/>
  <c r="P2272" i="8"/>
  <c r="Q1791" i="8"/>
  <c r="Q135" i="8"/>
  <c r="P135" i="8"/>
  <c r="Q217" i="8"/>
  <c r="P217" i="8"/>
  <c r="Q295" i="8"/>
  <c r="P295" i="8"/>
  <c r="Q375" i="8"/>
  <c r="P375" i="8"/>
  <c r="Q615" i="8"/>
  <c r="P615" i="8"/>
  <c r="Q853" i="8"/>
  <c r="P853" i="8"/>
  <c r="Q1335" i="8"/>
  <c r="Q521" i="8"/>
  <c r="P521" i="8"/>
  <c r="Q1240" i="8"/>
  <c r="Q2362" i="8"/>
  <c r="P2362" i="8"/>
  <c r="P2842" i="8"/>
  <c r="Q2842" i="8"/>
  <c r="Q4362" i="8"/>
  <c r="Q4762" i="8"/>
  <c r="P4762" i="8"/>
  <c r="Q3144" i="8"/>
  <c r="P3144" i="8"/>
  <c r="Q4263" i="8"/>
  <c r="P4263" i="8"/>
  <c r="Q1724" i="8"/>
  <c r="Q2524" i="8"/>
  <c r="P2524" i="8"/>
  <c r="Q3082" i="8"/>
  <c r="P3082" i="8"/>
  <c r="Q3882" i="8"/>
  <c r="P125" i="8"/>
  <c r="Q125" i="8"/>
  <c r="Q524" i="8"/>
  <c r="P524" i="8"/>
  <c r="Q1486" i="8"/>
  <c r="Q1804" i="8"/>
  <c r="P1804" i="8"/>
  <c r="Q2683" i="8"/>
  <c r="P2683" i="8"/>
  <c r="Q1204" i="8"/>
  <c r="Q1527" i="8"/>
  <c r="Q2086" i="8"/>
  <c r="P2086" i="8"/>
  <c r="Q2963" i="8"/>
  <c r="P2963" i="8"/>
  <c r="Q3528" i="8"/>
  <c r="Q4086" i="8"/>
  <c r="P4086" i="8"/>
  <c r="Q4727" i="8"/>
  <c r="Q1945" i="8"/>
  <c r="P1945" i="8"/>
  <c r="P846" i="8"/>
  <c r="Q846" i="8"/>
  <c r="Q971" i="8"/>
  <c r="P971" i="8"/>
  <c r="P972" i="8" s="1"/>
  <c r="P973" i="8" s="1"/>
  <c r="P974" i="8" s="1"/>
  <c r="P975" i="8" s="1"/>
  <c r="P976" i="8" s="1"/>
  <c r="P977" i="8" s="1"/>
  <c r="P978" i="8" s="1"/>
  <c r="P979" i="8" s="1"/>
  <c r="P980" i="8" s="1"/>
  <c r="P981" i="8" s="1"/>
  <c r="P982" i="8" s="1"/>
  <c r="P983" i="8" s="1"/>
  <c r="P984" i="8" s="1"/>
  <c r="P985" i="8" s="1"/>
  <c r="P986" i="8" s="1"/>
  <c r="P987" i="8" s="1"/>
  <c r="P988" i="8" s="1"/>
  <c r="Q988" i="8" s="1"/>
  <c r="Q990" i="8"/>
  <c r="P990" i="8"/>
  <c r="Q2353" i="8"/>
  <c r="P2353" i="8"/>
  <c r="Q912" i="8"/>
  <c r="P912" i="8"/>
  <c r="Q1951" i="8"/>
  <c r="P1951" i="8"/>
  <c r="Q1014" i="8"/>
  <c r="P1014" i="8"/>
  <c r="Q2135" i="8"/>
  <c r="P2135" i="8"/>
  <c r="Q1940" i="8"/>
  <c r="P1940" i="8"/>
  <c r="Q4707" i="8"/>
  <c r="P4707" i="8"/>
  <c r="Q6318" i="8"/>
  <c r="P6318" i="8"/>
  <c r="Q5166" i="8"/>
  <c r="P5166" i="8"/>
  <c r="Q7692" i="8"/>
  <c r="P7692" i="8"/>
  <c r="P2415" i="8"/>
  <c r="Q2415" i="8"/>
  <c r="P194" i="8"/>
  <c r="Q194" i="8"/>
  <c r="Q836" i="8"/>
  <c r="P836" i="8"/>
  <c r="Q2678" i="8"/>
  <c r="P2678" i="8"/>
  <c r="Q3956" i="8"/>
  <c r="P3956" i="8"/>
  <c r="Q1897" i="8"/>
  <c r="Q319" i="8"/>
  <c r="P319" i="8"/>
  <c r="Q1402" i="8"/>
  <c r="P1402" i="8"/>
  <c r="P1403" i="8" s="1"/>
  <c r="P1404" i="8" s="1"/>
  <c r="P1405" i="8" s="1"/>
  <c r="P1406" i="8" s="1"/>
  <c r="P1407" i="8" s="1"/>
  <c r="P1408" i="8" s="1"/>
  <c r="P1409" i="8" s="1"/>
  <c r="P1410" i="8" s="1"/>
  <c r="P1411" i="8" s="1"/>
  <c r="P1412" i="8" s="1"/>
  <c r="P1413" i="8" s="1"/>
  <c r="P1414" i="8" s="1"/>
  <c r="P1415" i="8" s="1"/>
  <c r="P1416" i="8" s="1"/>
  <c r="P1417" i="8" s="1"/>
  <c r="P1418" i="8" s="1"/>
  <c r="P1419" i="8" s="1"/>
  <c r="P1420" i="8" s="1"/>
  <c r="P1421" i="8" s="1"/>
  <c r="P1422" i="8" s="1"/>
  <c r="Q1422" i="8" s="1"/>
  <c r="P300" i="8"/>
  <c r="Q300" i="8"/>
  <c r="Q2221" i="8"/>
  <c r="P2221" i="8"/>
  <c r="Q562" i="8"/>
  <c r="P562" i="8"/>
  <c r="Q3359" i="8"/>
  <c r="P3359" i="8"/>
  <c r="Q4163" i="8"/>
  <c r="P4163" i="8"/>
  <c r="Q5961" i="8"/>
  <c r="P5961" i="8"/>
  <c r="Q7080" i="8"/>
  <c r="P7080" i="8"/>
  <c r="Q7882" i="8"/>
  <c r="P7882" i="8"/>
  <c r="Q5547" i="8"/>
  <c r="P5547" i="8"/>
  <c r="P5882" i="8"/>
  <c r="Q5882" i="8"/>
  <c r="Q6843" i="8"/>
  <c r="P6843" i="8"/>
  <c r="Q8522" i="8"/>
  <c r="P8522" i="8"/>
  <c r="Q6582" i="8"/>
  <c r="P6582" i="8"/>
  <c r="Q4904" i="8"/>
  <c r="P4904" i="8"/>
  <c r="Q4284" i="8"/>
  <c r="P4284" i="8"/>
  <c r="Q5106" i="8"/>
  <c r="Q5667" i="8"/>
  <c r="P5667" i="8"/>
  <c r="P3867" i="8"/>
  <c r="Q3867" i="8"/>
  <c r="Q2600" i="8"/>
  <c r="P2600" i="8"/>
  <c r="Q3240" i="8"/>
  <c r="P3240" i="8"/>
  <c r="Q1065" i="8"/>
  <c r="Q2205" i="8"/>
  <c r="P2205" i="8"/>
  <c r="Q3806" i="8"/>
  <c r="P3806" i="8"/>
  <c r="Q2725" i="8"/>
  <c r="P2725" i="8"/>
  <c r="Q4645" i="8"/>
  <c r="P4645" i="8"/>
  <c r="P208" i="8"/>
  <c r="Q208" i="8"/>
  <c r="P688" i="8"/>
  <c r="Q688" i="8"/>
  <c r="Q549" i="8"/>
  <c r="P549" i="8"/>
  <c r="P1111" i="8"/>
  <c r="Q1111" i="8"/>
  <c r="Q1990" i="8"/>
  <c r="P1990" i="8"/>
  <c r="P444" i="8"/>
  <c r="Q444" i="8"/>
  <c r="Q1162" i="8"/>
  <c r="P1162" i="8"/>
  <c r="P1163" i="8" s="1"/>
  <c r="P1164" i="8" s="1"/>
  <c r="P1165" i="8" s="1"/>
  <c r="P1166" i="8" s="1"/>
  <c r="P1167" i="8" s="1"/>
  <c r="P1168" i="8" s="1"/>
  <c r="P1169" i="8" s="1"/>
  <c r="P1170" i="8" s="1"/>
  <c r="P1171" i="8" s="1"/>
  <c r="P1172" i="8" s="1"/>
  <c r="P1173" i="8" s="1"/>
  <c r="P1174" i="8" s="1"/>
  <c r="P1175" i="8" s="1"/>
  <c r="P1176" i="8" s="1"/>
  <c r="P1177" i="8" s="1"/>
  <c r="P1178" i="8" s="1"/>
  <c r="P1179" i="8" s="1"/>
  <c r="P1180" i="8" s="1"/>
  <c r="Q1180" i="8" s="1"/>
  <c r="P24" i="8"/>
  <c r="Q24" i="8"/>
  <c r="Q904" i="8"/>
  <c r="P904" i="8"/>
  <c r="P2023" i="8"/>
  <c r="Q2023" i="8"/>
  <c r="Q4103" i="8"/>
  <c r="Q8763" i="8"/>
  <c r="P8763" i="8"/>
  <c r="Q883" i="8"/>
  <c r="P883" i="8"/>
  <c r="Q1523" i="8"/>
  <c r="P1523" i="8"/>
  <c r="P1524" i="8" s="1"/>
  <c r="P1525" i="8" s="1"/>
  <c r="P1526" i="8" s="1"/>
  <c r="P1527" i="8" s="1"/>
  <c r="P1528" i="8" s="1"/>
  <c r="P1529" i="8" s="1"/>
  <c r="P1530" i="8" s="1"/>
  <c r="P1531" i="8" s="1"/>
  <c r="P1532" i="8" s="1"/>
  <c r="P1533" i="8" s="1"/>
  <c r="P1534" i="8" s="1"/>
  <c r="P1535" i="8" s="1"/>
  <c r="P1536" i="8" s="1"/>
  <c r="P1537" i="8" s="1"/>
  <c r="P1538" i="8" s="1"/>
  <c r="P1539" i="8" s="1"/>
  <c r="Q1539" i="8" s="1"/>
  <c r="Q1760" i="8"/>
  <c r="P1760" i="8"/>
  <c r="Q2004" i="8"/>
  <c r="P2004" i="8"/>
  <c r="Q2402" i="8"/>
  <c r="P2402" i="8"/>
  <c r="Q2962" i="8"/>
  <c r="P2962" i="8"/>
  <c r="Q3282" i="8"/>
  <c r="P3282" i="8"/>
  <c r="Q3520" i="8"/>
  <c r="Q3845" i="8"/>
  <c r="P3845" i="8"/>
  <c r="Q4160" i="8"/>
  <c r="P4160" i="8"/>
  <c r="Q4403" i="8"/>
  <c r="P4403" i="8"/>
  <c r="P4804" i="8"/>
  <c r="Q4804" i="8"/>
  <c r="Q1023" i="8"/>
  <c r="P1663" i="8"/>
  <c r="Q1663" i="8"/>
  <c r="Q1901" i="8"/>
  <c r="P1901" i="8"/>
  <c r="Q2141" i="8"/>
  <c r="P2141" i="8"/>
  <c r="Q2544" i="8"/>
  <c r="P2544" i="8"/>
  <c r="P2862" i="8"/>
  <c r="Q2862" i="8"/>
  <c r="Q3185" i="8"/>
  <c r="P3185" i="8"/>
  <c r="Q3666" i="8"/>
  <c r="P3666" i="8"/>
  <c r="Q4061" i="8"/>
  <c r="P4061" i="8"/>
  <c r="P484" i="8"/>
  <c r="Q484" i="8"/>
  <c r="Q802" i="8"/>
  <c r="P802" i="8"/>
  <c r="Q1124" i="8"/>
  <c r="Q1362" i="8"/>
  <c r="Q1686" i="8"/>
  <c r="P1686" i="8"/>
  <c r="Q2241" i="8"/>
  <c r="P2241" i="8"/>
  <c r="Q2564" i="8"/>
  <c r="P2564" i="8"/>
  <c r="Q2886" i="8"/>
  <c r="P2886" i="8"/>
  <c r="Q3124" i="8"/>
  <c r="P3124" i="8"/>
  <c r="Q3764" i="8"/>
  <c r="Q4004" i="8"/>
  <c r="P4004" i="8"/>
  <c r="P245" i="8"/>
  <c r="Q245" i="8"/>
  <c r="P2643" i="8"/>
  <c r="Q2643" i="8"/>
  <c r="P288" i="8"/>
  <c r="Q288" i="8"/>
  <c r="Q1166" i="8"/>
  <c r="Q1407" i="8"/>
  <c r="Q1646" i="8"/>
  <c r="Q1968" i="8"/>
  <c r="P1968" i="8"/>
  <c r="Q2284" i="8"/>
  <c r="P2284" i="8"/>
  <c r="Q2526" i="8"/>
  <c r="P2526" i="8"/>
  <c r="Q3326" i="8"/>
  <c r="P3326" i="8"/>
  <c r="Q3646" i="8"/>
  <c r="P3646" i="8"/>
  <c r="Q4044" i="8"/>
  <c r="P4044" i="8"/>
  <c r="Q4607" i="8"/>
  <c r="Q4926" i="8"/>
  <c r="P4926" i="8"/>
  <c r="Q149" i="8"/>
  <c r="P149" i="8"/>
  <c r="Q546" i="8"/>
  <c r="P546" i="8"/>
  <c r="Q785" i="8"/>
  <c r="P785" i="8"/>
  <c r="Q1746" i="8"/>
  <c r="Q167" i="8"/>
  <c r="P167" i="8"/>
  <c r="Q1126" i="8"/>
  <c r="Q189" i="8"/>
  <c r="P189" i="8"/>
  <c r="Q431" i="8"/>
  <c r="Q831" i="8"/>
  <c r="P831" i="8"/>
  <c r="Q1151" i="8"/>
  <c r="Q128" i="8"/>
  <c r="P128" i="8"/>
  <c r="Q1091" i="8"/>
  <c r="Q1490" i="8"/>
  <c r="Q1812" i="8"/>
  <c r="P72" i="8"/>
  <c r="Q72" i="8"/>
  <c r="Q1432" i="8"/>
  <c r="Q71" i="8"/>
  <c r="P71" i="8"/>
  <c r="Q393" i="8"/>
  <c r="P393" i="8"/>
  <c r="Q791" i="8"/>
  <c r="P791" i="8"/>
  <c r="Q1991" i="8"/>
  <c r="P1991" i="8"/>
  <c r="Q394" i="8"/>
  <c r="P394" i="8"/>
  <c r="Q634" i="8"/>
  <c r="P634" i="8"/>
  <c r="P873" i="8"/>
  <c r="Q873" i="8"/>
  <c r="Q1275" i="8"/>
  <c r="P733" i="8"/>
  <c r="Q733" i="8"/>
  <c r="Q1053" i="8"/>
  <c r="Q1452" i="8"/>
  <c r="Q1774" i="8"/>
  <c r="Q2095" i="8"/>
  <c r="P2095" i="8"/>
  <c r="Q536" i="8"/>
  <c r="P536" i="8"/>
  <c r="Q1496" i="8"/>
  <c r="P1496" i="8"/>
  <c r="Q1733" i="8"/>
  <c r="P1733" i="8"/>
  <c r="P3256" i="8"/>
  <c r="Q3256" i="8"/>
  <c r="P3895" i="8"/>
  <c r="Q3895" i="8"/>
  <c r="Q4214" i="8"/>
  <c r="P4214" i="8"/>
  <c r="Q4933" i="8"/>
  <c r="P4933" i="8"/>
  <c r="P156" i="8"/>
  <c r="Q156" i="8"/>
  <c r="Q557" i="8"/>
  <c r="P557" i="8"/>
  <c r="Q1197" i="8"/>
  <c r="P1354" i="8"/>
  <c r="Q1354" i="8"/>
  <c r="Q1758" i="8"/>
  <c r="P1758" i="8"/>
  <c r="Q2396" i="8"/>
  <c r="P2396" i="8"/>
  <c r="Q2478" i="8"/>
  <c r="P2478" i="8"/>
  <c r="Q2716" i="8"/>
  <c r="P2716" i="8"/>
  <c r="Q2875" i="8"/>
  <c r="P2875" i="8"/>
  <c r="Q3036" i="8"/>
  <c r="P3036" i="8"/>
  <c r="Q3996" i="8"/>
  <c r="P3996" i="8"/>
  <c r="Q817" i="8"/>
  <c r="P817" i="8"/>
  <c r="Q1216" i="8"/>
  <c r="P1618" i="8"/>
  <c r="Q1618" i="8"/>
  <c r="P2177" i="8"/>
  <c r="Q2177" i="8"/>
  <c r="Q2818" i="8"/>
  <c r="P2818" i="8"/>
  <c r="Q201" i="8"/>
  <c r="P201" i="8"/>
  <c r="Q1237" i="8"/>
  <c r="Q1878" i="8"/>
  <c r="P1878" i="8"/>
  <c r="Q2118" i="8"/>
  <c r="P2118" i="8"/>
  <c r="P157" i="8"/>
  <c r="Q157" i="8"/>
  <c r="P399" i="8"/>
  <c r="Q399" i="8" s="1"/>
  <c r="Q1041" i="8"/>
  <c r="P1041" i="8"/>
  <c r="Q1678" i="8"/>
  <c r="Q1998" i="8"/>
  <c r="P1998" i="8"/>
  <c r="Q3119" i="8"/>
  <c r="P3119" i="8"/>
  <c r="Q3437" i="8"/>
  <c r="P3437" i="8"/>
  <c r="Q18" i="8"/>
  <c r="P18" i="8"/>
  <c r="Q419" i="8"/>
  <c r="P419" i="8"/>
  <c r="P740" i="8"/>
  <c r="Q740" i="8"/>
  <c r="Q2182" i="8"/>
  <c r="P2182" i="8"/>
  <c r="Q4421" i="8"/>
  <c r="P4421" i="8"/>
  <c r="P360" i="8"/>
  <c r="Q360" i="8"/>
  <c r="Q839" i="8"/>
  <c r="P839" i="8"/>
  <c r="P1641" i="8"/>
  <c r="Q1641" i="8"/>
  <c r="Q2359" i="8"/>
  <c r="P2359" i="8"/>
  <c r="Q2679" i="8"/>
  <c r="P2679" i="8"/>
  <c r="Q3083" i="8"/>
  <c r="P3083" i="8"/>
  <c r="Q4203" i="8"/>
  <c r="P4203" i="8"/>
  <c r="Q4599" i="8"/>
  <c r="Q5000" i="8"/>
  <c r="P5000" i="8"/>
  <c r="Q5280" i="8"/>
  <c r="Q7923" i="8"/>
  <c r="P7923" i="8"/>
  <c r="Q8320" i="8"/>
  <c r="P8320" i="8"/>
  <c r="Q5204" i="8"/>
  <c r="Q5763" i="8"/>
  <c r="P5763" i="8"/>
  <c r="Q7286" i="8"/>
  <c r="P7286" i="8"/>
  <c r="P8241" i="8"/>
  <c r="Q8241" i="8"/>
  <c r="Q4786" i="8"/>
  <c r="P4786" i="8"/>
  <c r="Q5306" i="8"/>
  <c r="Q5789" i="8"/>
  <c r="P5789" i="8"/>
  <c r="Q6184" i="8"/>
  <c r="P6184" i="8"/>
  <c r="Q2064" i="8"/>
  <c r="P2064" i="8"/>
  <c r="Q3268" i="8"/>
  <c r="P3268" i="8"/>
  <c r="Q2350" i="8"/>
  <c r="P2350" i="8"/>
  <c r="Q2750" i="8"/>
  <c r="P2750" i="8"/>
  <c r="Q2550" i="8"/>
  <c r="P2550" i="8"/>
  <c r="Q3190" i="8"/>
  <c r="P3190" i="8"/>
  <c r="Q2390" i="8"/>
  <c r="P2390" i="8"/>
  <c r="P2789" i="8"/>
  <c r="Q2789" i="8"/>
  <c r="Q3192" i="8"/>
  <c r="P3192" i="8"/>
  <c r="Q3913" i="8"/>
  <c r="P3913" i="8"/>
  <c r="Q4310" i="8"/>
  <c r="P4310" i="8"/>
  <c r="Q4629" i="8"/>
  <c r="Q2570" i="8"/>
  <c r="P2570" i="8"/>
  <c r="Q2812" i="8"/>
  <c r="P2812" i="8"/>
  <c r="Q3211" i="8"/>
  <c r="P3211" i="8"/>
  <c r="P3369" i="8"/>
  <c r="Q3369" i="8"/>
  <c r="Q3453" i="8"/>
  <c r="P3453" i="8"/>
  <c r="P3611" i="8"/>
  <c r="Q3611" i="8"/>
  <c r="Q3772" i="8"/>
  <c r="P3772" i="8"/>
  <c r="P3929" i="8"/>
  <c r="Q3929" i="8"/>
  <c r="P4013" i="8"/>
  <c r="Q4013" i="8"/>
  <c r="Q4249" i="8"/>
  <c r="P4249" i="8"/>
  <c r="Q4333" i="8"/>
  <c r="P4333" i="8"/>
  <c r="P4731" i="8"/>
  <c r="Q4731" i="8"/>
  <c r="Q4890" i="8"/>
  <c r="Q5209" i="8"/>
  <c r="Q5294" i="8"/>
  <c r="Q5531" i="8"/>
  <c r="P5531" i="8"/>
  <c r="Q3031" i="8"/>
  <c r="P3031" i="8"/>
  <c r="Q3111" i="8"/>
  <c r="P3111" i="8"/>
  <c r="Q3353" i="8"/>
  <c r="P3353" i="8"/>
  <c r="Q3512" i="8"/>
  <c r="P3512" i="8"/>
  <c r="Q3590" i="8"/>
  <c r="P3590" i="8"/>
  <c r="Q3672" i="8"/>
  <c r="P3672" i="8"/>
  <c r="Q3911" i="8"/>
  <c r="P3911" i="8"/>
  <c r="Q4071" i="8"/>
  <c r="Q4230" i="8"/>
  <c r="P4230" i="8"/>
  <c r="P4311" i="8"/>
  <c r="P4312" i="8" s="1"/>
  <c r="P4313" i="8" s="1"/>
  <c r="P4314" i="8" s="1"/>
  <c r="P4315" i="8" s="1"/>
  <c r="P4316" i="8" s="1"/>
  <c r="P4317" i="8" s="1"/>
  <c r="P4318" i="8" s="1"/>
  <c r="P4319" i="8" s="1"/>
  <c r="P4320" i="8" s="1"/>
  <c r="Q4320" i="8" s="1"/>
  <c r="Q4311" i="8"/>
  <c r="Q4390" i="8"/>
  <c r="Q4470" i="8"/>
  <c r="P4470" i="8"/>
  <c r="Q5114" i="8"/>
  <c r="P5114" i="8"/>
  <c r="Q5354" i="8"/>
  <c r="P5751" i="8"/>
  <c r="Q5751" i="8"/>
  <c r="Q6152" i="8"/>
  <c r="P6152" i="8"/>
  <c r="Q6471" i="8"/>
  <c r="P6471" i="8"/>
  <c r="P6630" i="8"/>
  <c r="Q6630" i="8"/>
  <c r="Q6710" i="8"/>
  <c r="P6710" i="8"/>
  <c r="Q6873" i="8"/>
  <c r="P6873" i="8"/>
  <c r="P6950" i="8"/>
  <c r="Q6950" i="8"/>
  <c r="P7030" i="8"/>
  <c r="Q7030" i="8"/>
  <c r="Q7110" i="8"/>
  <c r="P7110" i="8"/>
  <c r="Q7270" i="8"/>
  <c r="P7270" i="8"/>
  <c r="Q7353" i="8"/>
  <c r="P7353" i="8"/>
  <c r="Q7591" i="8"/>
  <c r="P7591" i="8"/>
  <c r="Q7672" i="8"/>
  <c r="P7672" i="8"/>
  <c r="Q7752" i="8"/>
  <c r="P7752" i="8"/>
  <c r="Q7994" i="8"/>
  <c r="P7994" i="8"/>
  <c r="Q2112" i="8"/>
  <c r="P2112" i="8"/>
  <c r="Q2351" i="8"/>
  <c r="P2351" i="8"/>
  <c r="P2515" i="8"/>
  <c r="Q2515" i="8"/>
  <c r="Q2591" i="8"/>
  <c r="P2591" i="8"/>
  <c r="Q2676" i="8"/>
  <c r="P2676" i="8"/>
  <c r="Q2751" i="8"/>
  <c r="P2751" i="8"/>
  <c r="P2833" i="8"/>
  <c r="Q2833" i="8"/>
  <c r="Q2916" i="8"/>
  <c r="P2916" i="8"/>
  <c r="Q2993" i="8"/>
  <c r="P2993" i="8"/>
  <c r="Q3231" i="8"/>
  <c r="P3231" i="8"/>
  <c r="Q3313" i="8"/>
  <c r="P3313" i="8"/>
  <c r="Q3474" i="8"/>
  <c r="P3474" i="8"/>
  <c r="Q3713" i="8"/>
  <c r="P3713" i="8"/>
  <c r="P3795" i="8"/>
  <c r="Q3795" i="8"/>
  <c r="Q3871" i="8"/>
  <c r="P3871" i="8"/>
  <c r="P3954" i="8"/>
  <c r="Q3954" i="8"/>
  <c r="Q4113" i="8"/>
  <c r="P4113" i="8"/>
  <c r="Q4193" i="8"/>
  <c r="Q4275" i="8"/>
  <c r="P4275" i="8"/>
  <c r="Q4433" i="8"/>
  <c r="Q4594" i="8"/>
  <c r="P4594" i="8"/>
  <c r="Q4913" i="8"/>
  <c r="Q5234" i="8"/>
  <c r="Q5314" i="8"/>
  <c r="P5314" i="8"/>
  <c r="Q5476" i="8"/>
  <c r="Q6032" i="8"/>
  <c r="P6032" i="8"/>
  <c r="P6513" i="8"/>
  <c r="Q6513" i="8"/>
  <c r="Q2776" i="8"/>
  <c r="P2776" i="8"/>
  <c r="Q2851" i="8"/>
  <c r="P2851" i="8"/>
  <c r="Q2936" i="8"/>
  <c r="P2936" i="8"/>
  <c r="Q3253" i="8"/>
  <c r="P3253" i="8"/>
  <c r="Q3493" i="8"/>
  <c r="P3493" i="8"/>
  <c r="Q3572" i="8"/>
  <c r="Q3652" i="8"/>
  <c r="P3652" i="8"/>
  <c r="Q3732" i="8"/>
  <c r="P3732" i="8"/>
  <c r="Q3815" i="8"/>
  <c r="P3815" i="8"/>
  <c r="Q3894" i="8"/>
  <c r="P3894" i="8"/>
  <c r="Q4052" i="8"/>
  <c r="Q4135" i="8"/>
  <c r="P4135" i="8"/>
  <c r="Q4217" i="8"/>
  <c r="P4217" i="8"/>
  <c r="Q4293" i="8"/>
  <c r="P4454" i="8"/>
  <c r="Q4454" i="8"/>
  <c r="Q4534" i="8"/>
  <c r="Q4695" i="8"/>
  <c r="Q4774" i="8"/>
  <c r="P4853" i="8"/>
  <c r="Q4853" i="8"/>
  <c r="Q4935" i="8"/>
  <c r="Q5096" i="8"/>
  <c r="P5096" i="8"/>
  <c r="Q5173" i="8"/>
  <c r="P5173" i="8"/>
  <c r="Q5256" i="8"/>
  <c r="Q5335" i="8"/>
  <c r="P5335" i="8"/>
  <c r="Q5492" i="8"/>
  <c r="Q5734" i="8"/>
  <c r="P5734" i="8"/>
  <c r="Q5897" i="8"/>
  <c r="Q6134" i="8"/>
  <c r="P6134" i="8"/>
  <c r="Q6212" i="8"/>
  <c r="P6212" i="8"/>
  <c r="Q6297" i="8"/>
  <c r="P6297" i="8"/>
  <c r="P6376" i="8"/>
  <c r="Q6376" i="8"/>
  <c r="Q6457" i="8"/>
  <c r="P6457" i="8"/>
  <c r="Q6532" i="8"/>
  <c r="P6532" i="8"/>
  <c r="Q6932" i="8"/>
  <c r="P6932" i="8"/>
  <c r="Q7013" i="8"/>
  <c r="P7013" i="8"/>
  <c r="Q7252" i="8"/>
  <c r="P7252" i="8"/>
  <c r="Q5033" i="8"/>
  <c r="Q5193" i="8"/>
  <c r="P5193" i="8"/>
  <c r="Q5273" i="8"/>
  <c r="Q5353" i="8"/>
  <c r="Q5436" i="8"/>
  <c r="Q5834" i="8"/>
  <c r="P5834" i="8"/>
  <c r="Q5995" i="8"/>
  <c r="P5995" i="8"/>
  <c r="P6075" i="8"/>
  <c r="Q6075" i="8"/>
  <c r="Q6155" i="8"/>
  <c r="P6155" i="8"/>
  <c r="Q6236" i="8"/>
  <c r="P6236" i="8"/>
  <c r="Q6315" i="8"/>
  <c r="P6315" i="8"/>
  <c r="Q6477" i="8"/>
  <c r="P6477" i="8"/>
  <c r="Q6717" i="8"/>
  <c r="P6717" i="8"/>
  <c r="Q6877" i="8"/>
  <c r="P6877" i="8"/>
  <c r="Q7355" i="8"/>
  <c r="P7355" i="8"/>
  <c r="Q7515" i="8"/>
  <c r="P7515" i="8"/>
  <c r="Q7673" i="8"/>
  <c r="P7673" i="8"/>
  <c r="Q7833" i="8"/>
  <c r="P7833" i="8"/>
  <c r="Q7913" i="8"/>
  <c r="P7913" i="8"/>
  <c r="P7993" i="8"/>
  <c r="Q7993" i="8"/>
  <c r="Q8155" i="8"/>
  <c r="P8155" i="8"/>
  <c r="Q8235" i="8"/>
  <c r="P8235" i="8"/>
  <c r="Q8315" i="8"/>
  <c r="P8315" i="8"/>
  <c r="P8393" i="8"/>
  <c r="Q8393" i="8"/>
  <c r="Q8554" i="8"/>
  <c r="P8554" i="8"/>
  <c r="Q8633" i="8"/>
  <c r="P8633" i="8"/>
  <c r="P8714" i="8"/>
  <c r="Q8714" i="8"/>
  <c r="Q5217" i="8"/>
  <c r="P5217" i="8"/>
  <c r="Q5457" i="8"/>
  <c r="P5457" i="8"/>
  <c r="Q5619" i="8"/>
  <c r="P5619" i="8"/>
  <c r="Q5694" i="8"/>
  <c r="P5694" i="8"/>
  <c r="Q5859" i="8"/>
  <c r="P5859" i="8"/>
  <c r="Q5934" i="8"/>
  <c r="P5934" i="8"/>
  <c r="Q6335" i="8"/>
  <c r="P6335" i="8"/>
  <c r="P6416" i="8"/>
  <c r="Q6416" i="8"/>
  <c r="Q6497" i="8"/>
  <c r="P6497" i="8"/>
  <c r="Q6577" i="8"/>
  <c r="P6577" i="8"/>
  <c r="Q6819" i="8"/>
  <c r="P6819" i="8"/>
  <c r="Q6896" i="8"/>
  <c r="P6896" i="8"/>
  <c r="P6976" i="8"/>
  <c r="Q6976" i="8"/>
  <c r="P7056" i="8"/>
  <c r="Q7056" i="8"/>
  <c r="Q7136" i="8"/>
  <c r="P7136" i="8"/>
  <c r="Q7298" i="8"/>
  <c r="P7298" i="8"/>
  <c r="Q7458" i="8"/>
  <c r="Q7695" i="8"/>
  <c r="P7695" i="8"/>
  <c r="Q7857" i="8"/>
  <c r="P7857" i="8"/>
  <c r="P8255" i="8"/>
  <c r="Q8255" i="8"/>
  <c r="Q8414" i="8"/>
  <c r="P8414" i="8"/>
  <c r="Q8658" i="8"/>
  <c r="P8658" i="8"/>
  <c r="Q7698" i="8"/>
  <c r="P7698" i="8"/>
  <c r="P7797" i="8"/>
  <c r="Q7797" i="8"/>
  <c r="Q8177" i="8"/>
  <c r="P8177" i="8"/>
  <c r="Q4157" i="8"/>
  <c r="P4157" i="8"/>
  <c r="Q4719" i="8"/>
  <c r="Q4957" i="8"/>
  <c r="P4957" i="8"/>
  <c r="Q5035" i="8"/>
  <c r="Q5196" i="8"/>
  <c r="P5196" i="8"/>
  <c r="Q5279" i="8"/>
  <c r="Q5355" i="8"/>
  <c r="Q5435" i="8"/>
  <c r="Q5515" i="8"/>
  <c r="Q5996" i="8"/>
  <c r="P5996" i="8"/>
  <c r="Q6076" i="8"/>
  <c r="P6076" i="8"/>
  <c r="Q6156" i="8"/>
  <c r="P6156" i="8"/>
  <c r="Q6395" i="8"/>
  <c r="P6395" i="8"/>
  <c r="Q6559" i="8"/>
  <c r="P6559" i="8"/>
  <c r="Q6637" i="8"/>
  <c r="P6637" i="8"/>
  <c r="Q6719" i="8"/>
  <c r="P6719" i="8"/>
  <c r="Q6879" i="8"/>
  <c r="P6879" i="8"/>
  <c r="Q6957" i="8"/>
  <c r="P6957" i="8"/>
  <c r="Q7117" i="8"/>
  <c r="P7117" i="8"/>
  <c r="Q7197" i="8"/>
  <c r="P7197" i="8"/>
  <c r="Q7278" i="8"/>
  <c r="P7278" i="8"/>
  <c r="P7357" i="8"/>
  <c r="Q7357" i="8"/>
  <c r="Q7437" i="8"/>
  <c r="Q7539" i="8"/>
  <c r="P7539" i="8"/>
  <c r="Q3241" i="8"/>
  <c r="P3241" i="8"/>
  <c r="Q3319" i="8"/>
  <c r="P3319" i="8"/>
  <c r="Q3400" i="8"/>
  <c r="P3400" i="8"/>
  <c r="Q3478" i="8"/>
  <c r="P3478" i="8"/>
  <c r="Q3557" i="8"/>
  <c r="P3557" i="8"/>
  <c r="Q3638" i="8"/>
  <c r="P3638" i="8"/>
  <c r="Q3719" i="8"/>
  <c r="P3719" i="8"/>
  <c r="Q3797" i="8"/>
  <c r="P3797" i="8"/>
  <c r="P4041" i="8"/>
  <c r="Q4041" i="8"/>
  <c r="Q4116" i="8"/>
  <c r="P4116" i="8"/>
  <c r="Q4516" i="8"/>
  <c r="P4516" i="8"/>
  <c r="Q4597" i="8"/>
  <c r="Q4676" i="8"/>
  <c r="P4759" i="8"/>
  <c r="Q4759" i="8"/>
  <c r="Q4839" i="8"/>
  <c r="Q4919" i="8"/>
  <c r="Q5797" i="8"/>
  <c r="P5797" i="8"/>
  <c r="P5958" i="8"/>
  <c r="Q5958" i="8"/>
  <c r="P6276" i="8"/>
  <c r="Q6276" i="8"/>
  <c r="Q6356" i="8"/>
  <c r="P6356" i="8"/>
  <c r="Q6437" i="8"/>
  <c r="P6437" i="8"/>
  <c r="Q6519" i="8"/>
  <c r="P6519" i="8"/>
  <c r="Q6597" i="8"/>
  <c r="P6597" i="8"/>
  <c r="P6837" i="8"/>
  <c r="Q6837" i="8"/>
  <c r="Q6916" i="8"/>
  <c r="P6916" i="8"/>
  <c r="Q7160" i="8"/>
  <c r="P7160" i="8"/>
  <c r="Q7239" i="8"/>
  <c r="P7239" i="8"/>
  <c r="P7479" i="8"/>
  <c r="Q7479" i="8"/>
  <c r="P7559" i="8"/>
  <c r="Q7559" i="8"/>
  <c r="Q7796" i="8"/>
  <c r="P7796" i="8"/>
  <c r="Q8039" i="8"/>
  <c r="P8039" i="8"/>
  <c r="Q8120" i="8"/>
  <c r="P8120" i="8"/>
  <c r="Q3777" i="8"/>
  <c r="P3777" i="8"/>
  <c r="P3941" i="8"/>
  <c r="Q3941" i="8"/>
  <c r="Q4021" i="8"/>
  <c r="P4021" i="8"/>
  <c r="Q4101" i="8"/>
  <c r="Q4579" i="8"/>
  <c r="Q4660" i="8"/>
  <c r="P4660" i="8"/>
  <c r="P4899" i="8"/>
  <c r="Q4899" i="8"/>
  <c r="Q4979" i="8"/>
  <c r="P4979" i="8"/>
  <c r="Q5059" i="8"/>
  <c r="Q5142" i="8"/>
  <c r="P5142" i="8"/>
  <c r="Q5219" i="8"/>
  <c r="P5219" i="8"/>
  <c r="Q4618" i="8"/>
  <c r="P4618" i="8"/>
  <c r="Q4703" i="8"/>
  <c r="Q4942" i="8"/>
  <c r="Q5020" i="8"/>
  <c r="P5020" i="8"/>
  <c r="Q5100" i="8"/>
  <c r="P5100" i="8"/>
  <c r="Q5179" i="8"/>
  <c r="Q5260" i="8"/>
  <c r="P5260" i="8"/>
  <c r="Q5339" i="8"/>
  <c r="Q5661" i="8"/>
  <c r="Q5818" i="8"/>
  <c r="P5818" i="8"/>
  <c r="Q5898" i="8"/>
  <c r="Q5982" i="8"/>
  <c r="P5982" i="8"/>
  <c r="P6059" i="8"/>
  <c r="Q6059" i="8"/>
  <c r="P6139" i="8"/>
  <c r="Q6139" i="8"/>
  <c r="Q6218" i="8"/>
  <c r="P6218" i="8"/>
  <c r="Q6301" i="8"/>
  <c r="P6301" i="8"/>
  <c r="Q6458" i="8"/>
  <c r="P6458" i="8"/>
  <c r="P6621" i="8"/>
  <c r="Q6621" i="8"/>
  <c r="Q6781" i="8"/>
  <c r="P6781" i="8"/>
  <c r="Q6941" i="8"/>
  <c r="P6941" i="8"/>
  <c r="Q7179" i="8"/>
  <c r="P7179" i="8"/>
  <c r="Q5119" i="8"/>
  <c r="P5119" i="8"/>
  <c r="Q5200" i="8"/>
  <c r="Q5282" i="8"/>
  <c r="Q5440" i="8"/>
  <c r="Q5602" i="8"/>
  <c r="P5602" i="8"/>
  <c r="Q5762" i="8"/>
  <c r="P5762" i="8"/>
  <c r="Q5843" i="8"/>
  <c r="P5843" i="8"/>
  <c r="Q5921" i="8"/>
  <c r="Q5998" i="8"/>
  <c r="P5998" i="8"/>
  <c r="P6079" i="8"/>
  <c r="Q6079" i="8"/>
  <c r="Q6162" i="8"/>
  <c r="P6162" i="8"/>
  <c r="P6242" i="8"/>
  <c r="Q6242" i="8"/>
  <c r="P6482" i="8"/>
  <c r="Q6482" i="8"/>
  <c r="Q6563" i="8"/>
  <c r="P6563" i="8"/>
  <c r="Q6641" i="8"/>
  <c r="P6641" i="8"/>
  <c r="Q7120" i="8"/>
  <c r="P7120" i="8"/>
  <c r="Q7199" i="8"/>
  <c r="P7199" i="8"/>
  <c r="Q7683" i="8"/>
  <c r="P7683" i="8"/>
  <c r="Q7762" i="8"/>
  <c r="P7762" i="8"/>
  <c r="Q7839" i="8"/>
  <c r="P7839" i="8"/>
  <c r="Q6765" i="8"/>
  <c r="P6765" i="8"/>
  <c r="P7283" i="8"/>
  <c r="Q7283" i="8"/>
  <c r="Q7027" i="8"/>
  <c r="P7027" i="8"/>
  <c r="P7525" i="8"/>
  <c r="Q7525" i="8" s="1"/>
  <c r="Q8006" i="8"/>
  <c r="P8006" i="8"/>
  <c r="Q5108" i="8"/>
  <c r="Q8228" i="8"/>
  <c r="P8228" i="8"/>
  <c r="Q4669" i="8"/>
  <c r="P4669" i="8"/>
  <c r="Q7246" i="8"/>
  <c r="P7246" i="8"/>
  <c r="P8188" i="8"/>
  <c r="Q8188" i="8"/>
  <c r="Q7230" i="8"/>
  <c r="P7230" i="8"/>
  <c r="Q7651" i="8"/>
  <c r="P7651" i="8"/>
  <c r="P6884" i="8"/>
  <c r="Q6884" i="8"/>
  <c r="Q7364" i="8"/>
  <c r="Q7846" i="8"/>
  <c r="P7846" i="8"/>
  <c r="Q6887" i="8"/>
  <c r="P6887" i="8"/>
  <c r="Q7325" i="8"/>
  <c r="P7325" i="8"/>
  <c r="Q7744" i="8"/>
  <c r="P7744" i="8"/>
  <c r="Q8725" i="8"/>
  <c r="P8725" i="8"/>
  <c r="Q7988" i="8"/>
  <c r="P7988" i="8"/>
  <c r="Q5388" i="8"/>
  <c r="Q7386" i="8"/>
  <c r="Q8369" i="8"/>
  <c r="P8369" i="8"/>
  <c r="Q5889" i="8"/>
  <c r="P5889" i="8"/>
  <c r="Q8645" i="8"/>
  <c r="P8645" i="8"/>
  <c r="Q5389" i="8"/>
  <c r="Q6489" i="8"/>
  <c r="P6489" i="8"/>
  <c r="Q5808" i="8"/>
  <c r="P5808" i="8"/>
  <c r="P6830" i="8"/>
  <c r="Q6830" i="8"/>
  <c r="Q8493" i="8"/>
  <c r="P8493" i="8"/>
  <c r="Q6865" i="8"/>
  <c r="P6865" i="8"/>
  <c r="Q7103" i="8"/>
  <c r="P7103" i="8"/>
  <c r="Q7324" i="8"/>
  <c r="P7324" i="8"/>
  <c r="Q8184" i="8"/>
  <c r="P8184" i="8"/>
  <c r="Q6426" i="8"/>
  <c r="P6426" i="8"/>
  <c r="Q7823" i="8"/>
  <c r="P7823" i="8"/>
  <c r="Q8008" i="8"/>
  <c r="P8008" i="8"/>
  <c r="Q5150" i="8"/>
  <c r="P5150" i="8"/>
  <c r="P5550" i="8"/>
  <c r="Q5550" i="8"/>
  <c r="Q6388" i="8"/>
  <c r="P6388" i="8"/>
  <c r="Q8449" i="8"/>
  <c r="P8449" i="8"/>
  <c r="Q5446" i="8"/>
  <c r="P5606" i="8"/>
  <c r="P5607" i="8" s="1"/>
  <c r="P5608" i="8" s="1"/>
  <c r="P5609" i="8" s="1"/>
  <c r="P5610" i="8" s="1"/>
  <c r="P5611" i="8" s="1"/>
  <c r="P5612" i="8" s="1"/>
  <c r="P5613" i="8" s="1"/>
  <c r="P5614" i="8" s="1"/>
  <c r="P5615" i="8" s="1"/>
  <c r="P5616" i="8" s="1"/>
  <c r="Q5616" i="8" s="1"/>
  <c r="Q5606" i="8"/>
  <c r="Q5687" i="8"/>
  <c r="Q5844" i="8"/>
  <c r="P5844" i="8"/>
  <c r="P6003" i="8"/>
  <c r="Q6003" i="8"/>
  <c r="Q6084" i="8"/>
  <c r="P6084" i="8"/>
  <c r="Q6243" i="8"/>
  <c r="P6243" i="8"/>
  <c r="Q6405" i="8"/>
  <c r="P6405" i="8"/>
  <c r="Q6647" i="8"/>
  <c r="P6647" i="8"/>
  <c r="Q7463" i="8"/>
  <c r="Q7507" i="8"/>
  <c r="Q8165" i="8"/>
  <c r="P8165" i="8"/>
  <c r="Q4928" i="8"/>
  <c r="P4928" i="8"/>
  <c r="Q5686" i="8"/>
  <c r="Q7310" i="8"/>
  <c r="P7310" i="8"/>
  <c r="P8168" i="8"/>
  <c r="Q8168" i="8"/>
  <c r="Q6791" i="8"/>
  <c r="P6791" i="8"/>
  <c r="Q4910" i="8"/>
  <c r="Q5930" i="8"/>
  <c r="P5930" i="8"/>
  <c r="Q7827" i="8"/>
  <c r="P7827" i="8"/>
  <c r="Q6529" i="8"/>
  <c r="P6529" i="8"/>
  <c r="Q8129" i="8"/>
  <c r="P8129" i="8"/>
  <c r="Q8671" i="8"/>
  <c r="P8671" i="8"/>
  <c r="Q6645" i="8"/>
  <c r="P6645" i="8"/>
  <c r="Q6885" i="8"/>
  <c r="P6885" i="8"/>
  <c r="Q6963" i="8"/>
  <c r="P6963" i="8"/>
  <c r="Q7385" i="8"/>
  <c r="Q4409" i="8"/>
  <c r="Q4567" i="8"/>
  <c r="P4567" i="8"/>
  <c r="P4805" i="8"/>
  <c r="Q4805" i="8"/>
  <c r="Q4889" i="8"/>
  <c r="Q6168" i="8"/>
  <c r="P6168" i="8"/>
  <c r="Q7128" i="8"/>
  <c r="P7128" i="8"/>
  <c r="Q4306" i="8"/>
  <c r="P4306" i="8"/>
  <c r="Q5486" i="8"/>
  <c r="Q3388" i="8"/>
  <c r="P3388" i="8"/>
  <c r="Q3631" i="8"/>
  <c r="P3631" i="8"/>
  <c r="Q3707" i="8"/>
  <c r="P3707" i="8"/>
  <c r="P3870" i="8"/>
  <c r="Q3870" i="8"/>
  <c r="Q4029" i="8"/>
  <c r="Q5107" i="8"/>
  <c r="Q5349" i="8"/>
  <c r="Q5593" i="8"/>
  <c r="P5593" i="8"/>
  <c r="Q6613" i="8"/>
  <c r="P6613" i="8"/>
  <c r="Q6773" i="8"/>
  <c r="P6773" i="8"/>
  <c r="Q6933" i="8"/>
  <c r="P6933" i="8"/>
  <c r="Q7251" i="8"/>
  <c r="P7251" i="8"/>
  <c r="Q7411" i="8"/>
  <c r="Q7709" i="8"/>
  <c r="P7709" i="8"/>
  <c r="Q8292" i="8"/>
  <c r="P8292" i="8"/>
  <c r="Q8373" i="8"/>
  <c r="P8373" i="8"/>
  <c r="Q5467" i="8"/>
  <c r="Q6953" i="8"/>
  <c r="P6953" i="8"/>
  <c r="Q7034" i="8"/>
  <c r="P7034" i="8"/>
  <c r="Q7113" i="8"/>
  <c r="P7113" i="8"/>
  <c r="P7191" i="8"/>
  <c r="Q7191" i="8"/>
  <c r="Q7351" i="8"/>
  <c r="P7351" i="8"/>
  <c r="Q7516" i="8"/>
  <c r="P7516" i="8"/>
  <c r="Q7834" i="8"/>
  <c r="P7834" i="8"/>
  <c r="Q7914" i="8"/>
  <c r="P7914" i="8"/>
  <c r="Q8073" i="8"/>
  <c r="P8073" i="8"/>
  <c r="Q8152" i="8"/>
  <c r="P8152" i="8"/>
  <c r="Q8394" i="8"/>
  <c r="P8394" i="8"/>
  <c r="P8553" i="8"/>
  <c r="Q8553" i="8"/>
  <c r="Q8630" i="8"/>
  <c r="P8630" i="8"/>
  <c r="Q4569" i="8"/>
  <c r="P4569" i="8"/>
  <c r="Q8010" i="8"/>
  <c r="P8010" i="8"/>
  <c r="Q5750" i="8"/>
  <c r="P5750" i="8"/>
  <c r="Q7787" i="8"/>
  <c r="P7787" i="8"/>
  <c r="Q8628" i="8"/>
  <c r="P8628" i="8"/>
  <c r="Q8092" i="8"/>
  <c r="P8092" i="8"/>
  <c r="Q7415" i="8"/>
  <c r="Q7494" i="8"/>
  <c r="P7494" i="8"/>
  <c r="Q7574" i="8"/>
  <c r="P7574" i="8"/>
  <c r="Q7656" i="8"/>
  <c r="P7656" i="8"/>
  <c r="Q7735" i="8"/>
  <c r="P7735" i="8"/>
  <c r="Q7813" i="8"/>
  <c r="P7813" i="8"/>
  <c r="Q7894" i="8"/>
  <c r="P7894" i="8"/>
  <c r="Q7973" i="8"/>
  <c r="P7973" i="8"/>
  <c r="Q8211" i="8"/>
  <c r="P8211" i="8"/>
  <c r="Q8293" i="8"/>
  <c r="P8293" i="8"/>
  <c r="Q8454" i="8"/>
  <c r="P8454" i="8"/>
  <c r="Q8534" i="8"/>
  <c r="P8534" i="8"/>
  <c r="Q8694" i="8"/>
  <c r="P8694" i="8"/>
  <c r="Q7365" i="8"/>
  <c r="Q6188" i="8"/>
  <c r="P6188" i="8"/>
  <c r="Q7906" i="8"/>
  <c r="P7906" i="8"/>
  <c r="P4907" i="8"/>
  <c r="Q4907" i="8"/>
  <c r="Q6448" i="8"/>
  <c r="P6448" i="8"/>
  <c r="Q4651" i="8"/>
  <c r="Q5549" i="8"/>
  <c r="P5549" i="8"/>
  <c r="P6508" i="8"/>
  <c r="Q6508" i="8"/>
  <c r="P8407" i="8"/>
  <c r="Q8407" i="8"/>
  <c r="Q6250" i="8"/>
  <c r="P6250" i="8"/>
  <c r="Q7071" i="8"/>
  <c r="P7071" i="8"/>
  <c r="Q7890" i="8"/>
  <c r="P7890" i="8"/>
  <c r="Q8648" i="8"/>
  <c r="P8648" i="8"/>
  <c r="Q8579" i="8"/>
  <c r="P8579" i="8"/>
  <c r="Q8126" i="8"/>
  <c r="P8126" i="8"/>
  <c r="Q5410" i="8"/>
  <c r="P5410" i="8"/>
  <c r="P6368" i="8"/>
  <c r="Q6368" i="8"/>
  <c r="Q8346" i="8"/>
  <c r="P8346" i="8"/>
  <c r="Q5310" i="8"/>
  <c r="P5310" i="8"/>
  <c r="Q6631" i="8"/>
  <c r="P6631" i="8"/>
  <c r="Q8145" i="8"/>
  <c r="P8145" i="8"/>
  <c r="Q4809" i="8"/>
  <c r="P4809" i="8"/>
  <c r="Q5947" i="8"/>
  <c r="P5947" i="8"/>
  <c r="Q8349" i="8"/>
  <c r="P8349" i="8"/>
  <c r="Q8009" i="8"/>
  <c r="P8009" i="8"/>
  <c r="Q8640" i="8"/>
  <c r="P8640" i="8"/>
  <c r="Q6259" i="8"/>
  <c r="P6259" i="8"/>
  <c r="Q7400" i="8"/>
  <c r="P7400" i="8"/>
  <c r="P7879" i="8"/>
  <c r="Q7879" i="8"/>
  <c r="P8339" i="8"/>
  <c r="Q8339" i="8"/>
  <c r="Q7759" i="8"/>
  <c r="P7759" i="8"/>
  <c r="Q6723" i="8"/>
  <c r="P6723" i="8"/>
  <c r="Q5048" i="8"/>
  <c r="P5048" i="8"/>
  <c r="Q6687" i="8"/>
  <c r="P6687" i="8"/>
  <c r="Q6389" i="8"/>
  <c r="P6389" i="8"/>
  <c r="Q6810" i="8"/>
  <c r="P6810" i="8"/>
  <c r="Q7711" i="8"/>
  <c r="P7711" i="8"/>
  <c r="Q8570" i="8"/>
  <c r="P8570" i="8"/>
  <c r="P6721" i="8"/>
  <c r="Q6721" i="8"/>
  <c r="Q7119" i="8"/>
  <c r="P7119" i="8"/>
  <c r="Q7540" i="8"/>
  <c r="P7540" i="8"/>
  <c r="Q8439" i="8"/>
  <c r="P8439" i="8"/>
  <c r="Q8400" i="8"/>
  <c r="P8400" i="8"/>
  <c r="Q5227" i="8"/>
  <c r="P7565" i="8"/>
  <c r="Q7565" i="8"/>
  <c r="Q5208" i="8"/>
  <c r="Q6991" i="8"/>
  <c r="P6991" i="8"/>
  <c r="Q7847" i="8"/>
  <c r="P7847" i="8"/>
  <c r="Q8256" i="8"/>
  <c r="P8256" i="8"/>
  <c r="Q8458" i="8"/>
  <c r="P8458" i="8"/>
  <c r="Q8537" i="8"/>
  <c r="P8537" i="8"/>
  <c r="P8678" i="8"/>
  <c r="Q8678" i="8"/>
  <c r="P6981" i="8"/>
  <c r="Q6981" i="8"/>
  <c r="Q7800" i="8"/>
  <c r="P7800" i="8"/>
  <c r="Q8419" i="8"/>
  <c r="Q8038" i="8"/>
  <c r="P8038" i="8"/>
  <c r="Q7266" i="8"/>
  <c r="P7266" i="8"/>
  <c r="Q5188" i="8"/>
  <c r="P5188" i="8"/>
  <c r="Q6667" i="8"/>
  <c r="P6667" i="8"/>
  <c r="Q4709" i="8"/>
  <c r="P4709" i="8"/>
  <c r="Q5328" i="8"/>
  <c r="Q7909" i="8"/>
  <c r="P7909" i="8"/>
  <c r="Q5147" i="8"/>
  <c r="P5147" i="8"/>
  <c r="P5971" i="8"/>
  <c r="Q5971" i="8"/>
  <c r="P6730" i="8"/>
  <c r="Q6730" i="8"/>
  <c r="Q5559" i="8"/>
  <c r="P5559" i="8"/>
  <c r="Q5639" i="8"/>
  <c r="P5718" i="8"/>
  <c r="Q5718" i="8"/>
  <c r="Q5938" i="8"/>
  <c r="P5938" i="8"/>
  <c r="P6019" i="8"/>
  <c r="Q6019" i="8"/>
  <c r="Q6737" i="8"/>
  <c r="P6737" i="8"/>
  <c r="Q7041" i="8"/>
  <c r="P7041" i="8"/>
  <c r="Q7679" i="8"/>
  <c r="P7679" i="8"/>
  <c r="Q7979" i="8"/>
  <c r="P7979" i="8"/>
  <c r="P8298" i="8"/>
  <c r="Q8298" i="8"/>
  <c r="Q7920" i="8"/>
  <c r="P7920" i="8"/>
  <c r="Q8302" i="8"/>
  <c r="P8302" i="8"/>
  <c r="P7188" i="8"/>
  <c r="Q7188" i="8"/>
  <c r="Q6805" i="8"/>
  <c r="P6805" i="8"/>
  <c r="Q4808" i="8"/>
  <c r="P4808" i="8"/>
  <c r="Q5448" i="8"/>
  <c r="Q7970" i="8"/>
  <c r="P7970" i="8"/>
  <c r="Q5289" i="8"/>
  <c r="P5289" i="8"/>
  <c r="Q7381" i="8"/>
  <c r="Q7460" i="8"/>
  <c r="Q7542" i="8"/>
  <c r="P7542" i="8"/>
  <c r="Q8163" i="8"/>
  <c r="P8163" i="8"/>
  <c r="Q8242" i="8"/>
  <c r="P8242" i="8"/>
  <c r="Q8399" i="8"/>
  <c r="P8399" i="8"/>
  <c r="P8479" i="8"/>
  <c r="Q8479" i="8"/>
  <c r="Q8559" i="8"/>
  <c r="P8559" i="8"/>
  <c r="Q7366" i="8"/>
  <c r="Q7665" i="8"/>
  <c r="P7665" i="8"/>
  <c r="Q7947" i="8"/>
  <c r="P7947" i="8"/>
  <c r="Q8568" i="8"/>
  <c r="P8568" i="8"/>
  <c r="Q7424" i="8"/>
  <c r="P7424" i="8"/>
  <c r="Q8047" i="8"/>
  <c r="P8047" i="8"/>
  <c r="Q4988" i="8"/>
  <c r="Q8207" i="8"/>
  <c r="P8207" i="8"/>
  <c r="Q4749" i="8"/>
  <c r="P5749" i="8"/>
  <c r="Q5749" i="8"/>
  <c r="Q6726" i="8"/>
  <c r="P6726" i="8"/>
  <c r="Q7628" i="8"/>
  <c r="P7628" i="8"/>
  <c r="Q8569" i="8"/>
  <c r="P8569" i="8"/>
  <c r="Q4949" i="8"/>
  <c r="P4949" i="8"/>
  <c r="Q5890" i="8"/>
  <c r="P5890" i="8"/>
  <c r="P7669" i="8"/>
  <c r="Q7669" i="8"/>
  <c r="Q6771" i="8"/>
  <c r="P6771" i="8"/>
  <c r="Q242" i="8"/>
  <c r="P242" i="8"/>
  <c r="P644" i="8"/>
  <c r="Q644" i="8"/>
  <c r="Q1364" i="8"/>
  <c r="Q2325" i="8"/>
  <c r="P2325" i="8"/>
  <c r="Q4964" i="8"/>
  <c r="P623" i="8"/>
  <c r="Q623" i="8"/>
  <c r="Q1584" i="8"/>
  <c r="Q4302" i="8"/>
  <c r="P4302" i="8"/>
  <c r="W15" i="8" a="1"/>
  <c r="W15" i="8" s="1"/>
  <c r="W13" i="8"/>
  <c r="W18" i="8"/>
  <c r="W19" i="8"/>
  <c r="W20" i="8"/>
  <c r="W21" i="8"/>
  <c r="W22" i="8"/>
  <c r="W23" i="8"/>
  <c r="W24" i="8"/>
  <c r="W25" i="8"/>
  <c r="W26" i="8"/>
  <c r="W27" i="8"/>
  <c r="W28" i="8"/>
  <c r="W29" i="8"/>
  <c r="W30" i="8"/>
  <c r="W31" i="8"/>
  <c r="W32" i="8"/>
  <c r="W33" i="8"/>
  <c r="W34" i="8"/>
  <c r="W35" i="8"/>
  <c r="W36" i="8"/>
  <c r="W37" i="8"/>
  <c r="W38" i="8"/>
  <c r="W39" i="8"/>
  <c r="W40" i="8"/>
  <c r="Q565" i="8"/>
  <c r="P565" i="8"/>
  <c r="Q2005" i="8"/>
  <c r="P2005" i="8"/>
  <c r="Q3606" i="8"/>
  <c r="P3606" i="8"/>
  <c r="Q1605" i="8"/>
  <c r="Q1928" i="8"/>
  <c r="P1928" i="8"/>
  <c r="Q2247" i="8"/>
  <c r="P2247" i="8"/>
  <c r="Q2405" i="8"/>
  <c r="P2405" i="8"/>
  <c r="Q2804" i="8"/>
  <c r="P2804" i="8"/>
  <c r="Q527" i="8"/>
  <c r="P527" i="8"/>
  <c r="Q3245" i="8"/>
  <c r="P3245" i="8"/>
  <c r="Q4764" i="8"/>
  <c r="P4764" i="8"/>
  <c r="Q489" i="8"/>
  <c r="P489" i="8"/>
  <c r="Q1209" i="8"/>
  <c r="P1209" i="8"/>
  <c r="P669" i="8"/>
  <c r="Q669" i="8"/>
  <c r="Q989" i="8"/>
  <c r="P989" i="8"/>
  <c r="Q1067" i="8"/>
  <c r="Q2030" i="8"/>
  <c r="P2030" i="8"/>
  <c r="Q1009" i="8"/>
  <c r="Q1169" i="8"/>
  <c r="Q1572" i="8"/>
  <c r="Q1970" i="8"/>
  <c r="P1970" i="8"/>
  <c r="Q1192" i="8"/>
  <c r="Q1750" i="8"/>
  <c r="Q1910" i="8"/>
  <c r="Q312" i="8"/>
  <c r="P312" i="8"/>
  <c r="Q796" i="8"/>
  <c r="P796" i="8"/>
  <c r="Q1834" i="8"/>
  <c r="P1834" i="8"/>
  <c r="Q174" i="8"/>
  <c r="P174" i="8"/>
  <c r="Q496" i="8"/>
  <c r="Q1212" i="8"/>
  <c r="Q1694" i="8"/>
  <c r="Q2412" i="8"/>
  <c r="P2412" i="8"/>
  <c r="Q2651" i="8"/>
  <c r="P2651" i="8"/>
  <c r="Q1093" i="8"/>
  <c r="Q1894" i="8"/>
  <c r="Q2772" i="8"/>
  <c r="P2772" i="8"/>
  <c r="Q3496" i="8"/>
  <c r="P3496" i="8"/>
  <c r="Q3736" i="8"/>
  <c r="P3736" i="8"/>
  <c r="Q4536" i="8"/>
  <c r="Q4617" i="8"/>
  <c r="P4617" i="8"/>
  <c r="Q636" i="8"/>
  <c r="P636" i="8"/>
  <c r="P1595" i="8"/>
  <c r="Q1595" i="8"/>
  <c r="Q3436" i="8"/>
  <c r="P3436" i="8"/>
  <c r="Q3596" i="8"/>
  <c r="P3596" i="8"/>
  <c r="Q3756" i="8"/>
  <c r="P3756" i="8"/>
  <c r="Q3136" i="8"/>
  <c r="P3136" i="8"/>
  <c r="P3536" i="8"/>
  <c r="Q3536" i="8"/>
  <c r="P3616" i="8"/>
  <c r="Q3616" i="8"/>
  <c r="Q2520" i="8"/>
  <c r="P2520" i="8"/>
  <c r="P2680" i="8"/>
  <c r="Q2680" i="8"/>
  <c r="Q77" i="8"/>
  <c r="P77" i="8"/>
  <c r="P560" i="8"/>
  <c r="Q560" i="8"/>
  <c r="Q2398" i="8"/>
  <c r="P2398" i="8"/>
  <c r="P2480" i="8"/>
  <c r="Q2480" i="8"/>
  <c r="Q3521" i="8"/>
  <c r="Q981" i="8"/>
  <c r="P1301" i="8"/>
  <c r="Q1301" i="8"/>
  <c r="P2660" i="8"/>
  <c r="Q2660" i="8"/>
  <c r="Q3620" i="8"/>
  <c r="P3620" i="8"/>
  <c r="Q4099" i="8"/>
  <c r="Q4499" i="8"/>
  <c r="P4499" i="8"/>
  <c r="P279" i="8"/>
  <c r="Q279" i="8"/>
  <c r="Q1802" i="8"/>
  <c r="Q2042" i="8"/>
  <c r="P2042" i="8"/>
  <c r="Q2439" i="8"/>
  <c r="P2439" i="8"/>
  <c r="Q4924" i="8"/>
  <c r="P4924" i="8"/>
  <c r="Q6004" i="8"/>
  <c r="P6004" i="8"/>
  <c r="Q6401" i="8"/>
  <c r="P6401" i="8"/>
  <c r="Q6481" i="8"/>
  <c r="P6481" i="8"/>
  <c r="Q6561" i="8"/>
  <c r="P6561" i="8"/>
  <c r="P8082" i="8"/>
  <c r="Q8082" i="8"/>
  <c r="Q8720" i="8"/>
  <c r="P8720" i="8"/>
  <c r="P4646" i="8"/>
  <c r="P4647" i="8" s="1"/>
  <c r="P4648" i="8" s="1"/>
  <c r="P4649" i="8" s="1"/>
  <c r="P4650" i="8" s="1"/>
  <c r="P4651" i="8" s="1"/>
  <c r="P4652" i="8" s="1"/>
  <c r="P4653" i="8" s="1"/>
  <c r="P4654" i="8" s="1"/>
  <c r="P4655" i="8" s="1"/>
  <c r="P4656" i="8" s="1"/>
  <c r="Q4656" i="8" s="1"/>
  <c r="Q4646" i="8"/>
  <c r="P5124" i="8"/>
  <c r="Q5124" i="8"/>
  <c r="Q5444" i="8"/>
  <c r="Q6086" i="8"/>
  <c r="P6086" i="8"/>
  <c r="Q6325" i="8"/>
  <c r="P6325" i="8"/>
  <c r="Q7201" i="8"/>
  <c r="P7201" i="8"/>
  <c r="Q7924" i="8"/>
  <c r="P7924" i="8"/>
  <c r="Q8482" i="8"/>
  <c r="P8482" i="8"/>
  <c r="Q5764" i="8"/>
  <c r="P5764" i="8"/>
  <c r="Q4083" i="8"/>
  <c r="P4083" i="8"/>
  <c r="Q4644" i="8"/>
  <c r="P4644" i="8"/>
  <c r="Q5864" i="8"/>
  <c r="P5864" i="8"/>
  <c r="Q6108" i="8"/>
  <c r="P6108" i="8"/>
  <c r="P6266" i="8"/>
  <c r="Q6266" i="8"/>
  <c r="Q2226" i="8"/>
  <c r="P2226" i="8"/>
  <c r="Q2628" i="8"/>
  <c r="P2628" i="8"/>
  <c r="Q2708" i="8"/>
  <c r="P2708" i="8"/>
  <c r="P2948" i="8"/>
  <c r="Q2948" i="8"/>
  <c r="Q3028" i="8"/>
  <c r="P3028" i="8"/>
  <c r="Q3188" i="8"/>
  <c r="P3188" i="8"/>
  <c r="Q3426" i="8"/>
  <c r="P3426" i="8"/>
  <c r="Q2908" i="8"/>
  <c r="P2908" i="8"/>
  <c r="Q2988" i="8"/>
  <c r="P2988" i="8"/>
  <c r="Q2067" i="8"/>
  <c r="P2067" i="8"/>
  <c r="Q2147" i="8"/>
  <c r="P2147" i="8"/>
  <c r="Q2468" i="8"/>
  <c r="P2468" i="8"/>
  <c r="Q2868" i="8"/>
  <c r="P2868" i="8"/>
  <c r="Q3110" i="8"/>
  <c r="P3110" i="8"/>
  <c r="Q2070" i="8"/>
  <c r="P2070" i="8"/>
  <c r="Q2150" i="8"/>
  <c r="P2150" i="8"/>
  <c r="Q2309" i="8"/>
  <c r="P2309" i="8"/>
  <c r="Q3270" i="8"/>
  <c r="P3270" i="8"/>
  <c r="P3830" i="8"/>
  <c r="Q3830" i="8"/>
  <c r="Q4792" i="8"/>
  <c r="Q2090" i="8"/>
  <c r="P2090" i="8"/>
  <c r="Q2170" i="8"/>
  <c r="P2170" i="8"/>
  <c r="Q2250" i="8"/>
  <c r="P2250" i="8"/>
  <c r="Q2648" i="8"/>
  <c r="P2648" i="8"/>
  <c r="Q2728" i="8"/>
  <c r="P2728" i="8"/>
  <c r="Q3531" i="8"/>
  <c r="P3531" i="8"/>
  <c r="Q4570" i="8"/>
  <c r="P4570" i="8"/>
  <c r="P5052" i="8"/>
  <c r="Q5052" i="8"/>
  <c r="Q5132" i="8"/>
  <c r="Q5372" i="8"/>
  <c r="Q5931" i="8"/>
  <c r="P5931" i="8"/>
  <c r="Q2712" i="8"/>
  <c r="P2712" i="8"/>
  <c r="Q3271" i="8"/>
  <c r="P3271" i="8"/>
  <c r="Q4872" i="8"/>
  <c r="Q4952" i="8"/>
  <c r="P4952" i="8"/>
  <c r="Q5032" i="8"/>
  <c r="Q5192" i="8"/>
  <c r="P5192" i="8"/>
  <c r="Q5272" i="8"/>
  <c r="Q5432" i="8"/>
  <c r="P5432" i="8"/>
  <c r="Q5830" i="8"/>
  <c r="P5830" i="8"/>
  <c r="Q4092" i="8"/>
  <c r="P4092" i="8"/>
  <c r="Q4552" i="8"/>
  <c r="Q5670" i="8"/>
  <c r="P5670" i="8"/>
  <c r="P5993" i="8"/>
  <c r="Q5993" i="8"/>
  <c r="Q6073" i="8"/>
  <c r="P6073" i="8"/>
  <c r="P6235" i="8"/>
  <c r="Q6235" i="8"/>
  <c r="Q6551" i="8"/>
  <c r="P6551" i="8"/>
  <c r="Q8072" i="8"/>
  <c r="P8072" i="8"/>
  <c r="Q4352" i="8"/>
  <c r="P4352" i="8"/>
  <c r="Q5074" i="8"/>
  <c r="P5074" i="8"/>
  <c r="P6193" i="8"/>
  <c r="Q6193" i="8"/>
  <c r="P6354" i="8"/>
  <c r="Q6354" i="8"/>
  <c r="Q6431" i="8"/>
  <c r="P6431" i="8"/>
  <c r="Q4615" i="8"/>
  <c r="P4615" i="8"/>
  <c r="Q5015" i="8"/>
  <c r="Q5975" i="8"/>
  <c r="P5975" i="8"/>
  <c r="Q6774" i="8"/>
  <c r="P6774" i="8"/>
  <c r="Q7335" i="8"/>
  <c r="P7335" i="8"/>
  <c r="Q5597" i="8"/>
  <c r="P5597" i="8"/>
  <c r="P6554" i="8"/>
  <c r="Q6554" i="8"/>
  <c r="Q7758" i="8"/>
  <c r="P7758" i="8"/>
  <c r="Q8075" i="8"/>
  <c r="P8075" i="8"/>
  <c r="Q4977" i="8"/>
  <c r="P4977" i="8"/>
  <c r="Q5377" i="8"/>
  <c r="Q6654" i="8"/>
  <c r="P6654" i="8"/>
  <c r="Q7537" i="8"/>
  <c r="P7537" i="8"/>
  <c r="Q7777" i="8"/>
  <c r="P7777" i="8"/>
  <c r="Q8097" i="8"/>
  <c r="P8097" i="8"/>
  <c r="P8174" i="8"/>
  <c r="Q8174" i="8"/>
  <c r="Q8337" i="8"/>
  <c r="P8337" i="8"/>
  <c r="P8494" i="8"/>
  <c r="Q8494" i="8" s="1"/>
  <c r="Q7597" i="8"/>
  <c r="P7597" i="8"/>
  <c r="P7997" i="8"/>
  <c r="Q7997" i="8"/>
  <c r="Q8577" i="8"/>
  <c r="P8577" i="8"/>
  <c r="Q5917" i="8"/>
  <c r="P5917" i="8"/>
  <c r="Q6799" i="8"/>
  <c r="P6799" i="8"/>
  <c r="Q7877" i="8"/>
  <c r="P7877" i="8"/>
  <c r="Q8318" i="8"/>
  <c r="P8318" i="8"/>
  <c r="P3878" i="8"/>
  <c r="Q3878" i="8"/>
  <c r="P3961" i="8"/>
  <c r="Q3961" i="8"/>
  <c r="Q4276" i="8"/>
  <c r="P4276" i="8"/>
  <c r="Q4441" i="8"/>
  <c r="Q6759" i="8"/>
  <c r="P6759" i="8"/>
  <c r="Q4341" i="8"/>
  <c r="Q6862" i="8"/>
  <c r="P6862" i="8"/>
  <c r="Q7019" i="8"/>
  <c r="P7019" i="8"/>
  <c r="Q7261" i="8"/>
  <c r="P7261" i="8"/>
  <c r="Q5522" i="8"/>
  <c r="P5522" i="8"/>
  <c r="P6722" i="8"/>
  <c r="Q6722" i="8"/>
  <c r="Q6882" i="8"/>
  <c r="P6882" i="8"/>
  <c r="Q6962" i="8"/>
  <c r="P6962" i="8"/>
  <c r="Q7042" i="8"/>
  <c r="P7042" i="8"/>
  <c r="Q7361" i="8"/>
  <c r="Q7825" i="8"/>
  <c r="P7825" i="8"/>
  <c r="Q8545" i="8"/>
  <c r="P8545" i="8"/>
  <c r="Q5370" i="8"/>
  <c r="Q7289" i="8"/>
  <c r="P7289" i="8"/>
  <c r="Q7554" i="8"/>
  <c r="P7554" i="8"/>
  <c r="Q7985" i="8"/>
  <c r="P7985" i="8"/>
  <c r="Q8583" i="8"/>
  <c r="P8583" i="8"/>
  <c r="Q6951" i="8"/>
  <c r="P6951" i="8"/>
  <c r="P8031" i="8"/>
  <c r="Q8031" i="8"/>
  <c r="Q5765" i="8"/>
  <c r="P5765" i="8"/>
  <c r="Q5270" i="8"/>
  <c r="Q4649" i="8"/>
  <c r="Q3669" i="8"/>
  <c r="P3669" i="8"/>
  <c r="Q3749" i="8"/>
  <c r="P3749" i="8"/>
  <c r="Q3469" i="8"/>
  <c r="P3469" i="8"/>
  <c r="Q3547" i="8"/>
  <c r="Q1134" i="8"/>
  <c r="P1134" i="8"/>
  <c r="Q36" i="8"/>
  <c r="P36" i="8"/>
  <c r="Q916" i="8"/>
  <c r="P916" i="8"/>
  <c r="Q1718" i="8"/>
  <c r="Q2836" i="8"/>
  <c r="P2836" i="8"/>
  <c r="Q617" i="8"/>
  <c r="P617" i="8"/>
  <c r="Q1418" i="8"/>
  <c r="Q79" i="8"/>
  <c r="P79" i="8"/>
  <c r="Q359" i="8"/>
  <c r="P359" i="8"/>
  <c r="P2277" i="8"/>
  <c r="Q2277" i="8"/>
  <c r="P540" i="8"/>
  <c r="Q540" i="8"/>
  <c r="Q1844" i="8"/>
  <c r="Q7320" i="8"/>
  <c r="P7320" i="8"/>
  <c r="P8123" i="8"/>
  <c r="Q8123" i="8"/>
  <c r="Q7884" i="8"/>
  <c r="P7884" i="8"/>
  <c r="Q4582" i="8"/>
  <c r="Q5443" i="8"/>
  <c r="Q5347" i="8"/>
  <c r="Q6068" i="8"/>
  <c r="P6068" i="8"/>
  <c r="Q2188" i="8"/>
  <c r="P2188" i="8"/>
  <c r="Q3467" i="8"/>
  <c r="P3467" i="8"/>
  <c r="Q4109" i="8"/>
  <c r="P4109" i="8"/>
  <c r="Q3162" i="8"/>
  <c r="P3162" i="8"/>
  <c r="Q1244" i="8"/>
  <c r="Q3244" i="8"/>
  <c r="P3244" i="8"/>
  <c r="Q366" i="8"/>
  <c r="P366" i="8"/>
  <c r="Q3005" i="8"/>
  <c r="P3005" i="8"/>
  <c r="Q1846" i="8"/>
  <c r="Q1040" i="8"/>
  <c r="P1040" i="8"/>
  <c r="Q2724" i="8"/>
  <c r="P2724" i="8"/>
  <c r="Q4480" i="8"/>
  <c r="P224" i="8"/>
  <c r="Q224" i="8"/>
  <c r="Q1103" i="8"/>
  <c r="Q1984" i="8"/>
  <c r="P1984" i="8"/>
  <c r="Q2784" i="8"/>
  <c r="P2784" i="8"/>
  <c r="Q723" i="8"/>
  <c r="P723" i="8"/>
  <c r="Q1524" i="8"/>
  <c r="P3364" i="8"/>
  <c r="Q3364" i="8"/>
  <c r="Q4162" i="8"/>
  <c r="P4162" i="8"/>
  <c r="Q646" i="8"/>
  <c r="P646" i="8"/>
  <c r="Q206" i="8"/>
  <c r="P206" i="8"/>
  <c r="Q1005" i="8"/>
  <c r="Q1887" i="8"/>
  <c r="Q3728" i="8"/>
  <c r="P3728" i="8"/>
  <c r="Q4526" i="8"/>
  <c r="P228" i="8"/>
  <c r="Q228" i="8"/>
  <c r="Q947" i="8"/>
  <c r="Q1368" i="8"/>
  <c r="P28" i="8"/>
  <c r="Q28" i="8"/>
  <c r="P1469" i="8"/>
  <c r="Q1469" i="8"/>
  <c r="Q289" i="8"/>
  <c r="P289" i="8"/>
  <c r="Q1110" i="8"/>
  <c r="P1110" i="8"/>
  <c r="Q1992" i="8"/>
  <c r="P1992" i="8"/>
  <c r="Q715" i="8"/>
  <c r="P715" i="8"/>
  <c r="Q2391" i="8"/>
  <c r="P2391" i="8"/>
  <c r="Q553" i="8"/>
  <c r="P553" i="8"/>
  <c r="Q895" i="8"/>
  <c r="P895" i="8"/>
  <c r="Q1613" i="8"/>
  <c r="P1613" i="8"/>
  <c r="P2335" i="8"/>
  <c r="Q2335" i="8"/>
  <c r="Q452" i="8"/>
  <c r="P452" i="8"/>
  <c r="Q1333" i="8"/>
  <c r="Q2213" i="8"/>
  <c r="P2213" i="8"/>
  <c r="Q3016" i="8"/>
  <c r="P3016" i="8"/>
  <c r="Q3814" i="8"/>
  <c r="P3814" i="8"/>
  <c r="P476" i="8"/>
  <c r="Q476" i="8"/>
  <c r="Q3116" i="8"/>
  <c r="P3116" i="8"/>
  <c r="Q414" i="8"/>
  <c r="P414" i="8"/>
  <c r="Q2740" i="8"/>
  <c r="P2740" i="8"/>
  <c r="P3458" i="8"/>
  <c r="Q3458" i="8"/>
  <c r="Q676" i="8"/>
  <c r="P676" i="8"/>
  <c r="Q1398" i="8"/>
  <c r="P1398" i="8"/>
  <c r="Q1200" i="8"/>
  <c r="Q1918" i="8"/>
  <c r="P1918" i="8"/>
  <c r="Q2639" i="8"/>
  <c r="P2639" i="8"/>
  <c r="Q261" i="8"/>
  <c r="P261" i="8"/>
  <c r="Q901" i="8"/>
  <c r="P901" i="8"/>
  <c r="Q1458" i="8"/>
  <c r="Q3781" i="8"/>
  <c r="P3781" i="8"/>
  <c r="Q4337" i="8"/>
  <c r="Q1560" i="8"/>
  <c r="Q2920" i="8"/>
  <c r="P2920" i="8"/>
  <c r="Q4361" i="8"/>
  <c r="Q5362" i="8"/>
  <c r="Q5922" i="8"/>
  <c r="Q6323" i="8"/>
  <c r="P6323" i="8"/>
  <c r="Q7204" i="8"/>
  <c r="P7204" i="8"/>
  <c r="Q8003" i="8"/>
  <c r="P8003" i="8"/>
  <c r="Q8563" i="8"/>
  <c r="P8563" i="8"/>
  <c r="Q4482" i="8"/>
  <c r="Q4963" i="8"/>
  <c r="Q5363" i="8"/>
  <c r="Q5923" i="8"/>
  <c r="Q6720" i="8"/>
  <c r="P6720" i="8"/>
  <c r="Q7123" i="8"/>
  <c r="P7123" i="8"/>
  <c r="Q7521" i="8"/>
  <c r="P7521" i="8"/>
  <c r="P8004" i="8"/>
  <c r="Q8004" i="8"/>
  <c r="Q8406" i="8"/>
  <c r="P8406" i="8"/>
  <c r="Q5485" i="8"/>
  <c r="Q6322" i="8"/>
  <c r="P6322" i="8"/>
  <c r="Q4623" i="8"/>
  <c r="Q4944" i="8"/>
  <c r="Q5364" i="8"/>
  <c r="Q4323" i="8"/>
  <c r="P4323" i="8"/>
  <c r="Q4724" i="8"/>
  <c r="Q5043" i="8"/>
  <c r="P5043" i="8"/>
  <c r="Q5146" i="8"/>
  <c r="P5146" i="8"/>
  <c r="Q2145" i="8"/>
  <c r="P2145" i="8"/>
  <c r="Q2385" i="8"/>
  <c r="P2385" i="8"/>
  <c r="Q2785" i="8"/>
  <c r="P2785" i="8"/>
  <c r="Q3106" i="8"/>
  <c r="P3106" i="8"/>
  <c r="Q3506" i="8"/>
  <c r="P3506" i="8"/>
  <c r="Q3907" i="8"/>
  <c r="P3907" i="8"/>
  <c r="Q4227" i="8"/>
  <c r="P4227" i="8"/>
  <c r="Q2268" i="8"/>
  <c r="P2268" i="8"/>
  <c r="P2389" i="8"/>
  <c r="Q2389" i="8"/>
  <c r="Q3030" i="8"/>
  <c r="P3030" i="8"/>
  <c r="Q2632" i="8"/>
  <c r="P2632" i="8"/>
  <c r="Q3032" i="8"/>
  <c r="P3032" i="8"/>
  <c r="P3510" i="8"/>
  <c r="Q3510" i="8"/>
  <c r="Q3752" i="8"/>
  <c r="P3752" i="8"/>
  <c r="Q2330" i="8"/>
  <c r="P2330" i="8"/>
  <c r="P2489" i="8"/>
  <c r="Q2489" i="8"/>
  <c r="Q3289" i="8"/>
  <c r="P3289" i="8"/>
  <c r="Q2193" i="8"/>
  <c r="P2193" i="8"/>
  <c r="Q783" i="8"/>
  <c r="P783" i="8"/>
  <c r="Q1344" i="8"/>
  <c r="Z15" i="8" a="1"/>
  <c r="Z15" i="8" s="1"/>
  <c r="Z13" i="8"/>
  <c r="Z18" i="8"/>
  <c r="Z20" i="8"/>
  <c r="Z19" i="8"/>
  <c r="Z21" i="8"/>
  <c r="Z22" i="8"/>
  <c r="Z23" i="8"/>
  <c r="Z24" i="8"/>
  <c r="Z25" i="8"/>
  <c r="Z26" i="8"/>
  <c r="Z27" i="8"/>
  <c r="Z28" i="8"/>
  <c r="Z29" i="8"/>
  <c r="Z30" i="8"/>
  <c r="Z31" i="8"/>
  <c r="Z32" i="8"/>
  <c r="Z33" i="8"/>
  <c r="Z34" i="8"/>
  <c r="Z35" i="8"/>
  <c r="Z36" i="8"/>
  <c r="Z37" i="8"/>
  <c r="Z38" i="8"/>
  <c r="Z39" i="8"/>
  <c r="Z40" i="8"/>
  <c r="Q2003" i="8"/>
  <c r="P2003" i="8"/>
  <c r="Q3363" i="8"/>
  <c r="P3363" i="8"/>
  <c r="Q589" i="8"/>
  <c r="P589" i="8"/>
  <c r="P448" i="8"/>
  <c r="Q448" i="8"/>
  <c r="Q1293" i="8"/>
  <c r="Q4055" i="8"/>
  <c r="Q2558" i="8"/>
  <c r="P2558" i="8"/>
  <c r="Q3700" i="8"/>
  <c r="P3700" i="8"/>
  <c r="Q1161" i="8"/>
  <c r="P1161" i="8"/>
  <c r="Q2761" i="8"/>
  <c r="P2761" i="8"/>
  <c r="Q7443" i="8"/>
  <c r="P7443" i="8"/>
  <c r="Q4464" i="8"/>
  <c r="Q6025" i="8"/>
  <c r="P6025" i="8"/>
  <c r="Q3349" i="8"/>
  <c r="P3349" i="8"/>
  <c r="Q3589" i="8"/>
  <c r="P3589" i="8"/>
  <c r="Q3851" i="8"/>
  <c r="P3851" i="8"/>
  <c r="Q4412" i="8"/>
  <c r="Q4974" i="8"/>
  <c r="P4974" i="8"/>
  <c r="Q3832" i="8"/>
  <c r="P3832" i="8"/>
  <c r="Q4632" i="8"/>
  <c r="Q158" i="8"/>
  <c r="P158" i="8"/>
  <c r="P322" i="8"/>
  <c r="Q322" i="8"/>
  <c r="Q1282" i="8"/>
  <c r="P1282" i="8"/>
  <c r="Q2242" i="8"/>
  <c r="P2242" i="8"/>
  <c r="Q3362" i="8"/>
  <c r="P3362" i="8"/>
  <c r="Q3602" i="8"/>
  <c r="P3602" i="8"/>
  <c r="Q65" i="8"/>
  <c r="P65" i="8"/>
  <c r="Q1263" i="8"/>
  <c r="Q3422" i="8"/>
  <c r="P3422" i="8"/>
  <c r="Q3582" i="8"/>
  <c r="P3582" i="8"/>
  <c r="X15" i="8" a="1"/>
  <c r="X15" i="8" s="1"/>
  <c r="X19" i="8"/>
  <c r="X13" i="8"/>
  <c r="X18" i="8"/>
  <c r="X20" i="8"/>
  <c r="X21" i="8"/>
  <c r="X22" i="8"/>
  <c r="X23" i="8"/>
  <c r="X24" i="8"/>
  <c r="X25" i="8"/>
  <c r="X26" i="8"/>
  <c r="X27" i="8"/>
  <c r="X28" i="8"/>
  <c r="X29" i="8"/>
  <c r="X30" i="8"/>
  <c r="X31" i="8"/>
  <c r="X32" i="8"/>
  <c r="X33" i="8"/>
  <c r="X34" i="8"/>
  <c r="X35" i="8"/>
  <c r="X36" i="8"/>
  <c r="X37" i="8"/>
  <c r="X38" i="8"/>
  <c r="X39" i="8"/>
  <c r="X40" i="8"/>
  <c r="Q165" i="8"/>
  <c r="P165" i="8"/>
  <c r="Q642" i="8"/>
  <c r="P642" i="8"/>
  <c r="Q1045" i="8"/>
  <c r="Q2486" i="8"/>
  <c r="P2486" i="8"/>
  <c r="P3445" i="8"/>
  <c r="Q3445" i="8"/>
  <c r="Q3925" i="8"/>
  <c r="P3925" i="8"/>
  <c r="Q4085" i="8"/>
  <c r="P4085" i="8"/>
  <c r="P488" i="8"/>
  <c r="Q488" i="8"/>
  <c r="P887" i="8"/>
  <c r="Q887" i="8" s="1"/>
  <c r="Q1365" i="8"/>
  <c r="Q1525" i="8"/>
  <c r="Q2566" i="8"/>
  <c r="P2566" i="8"/>
  <c r="Q3203" i="8"/>
  <c r="P3203" i="8"/>
  <c r="Q3285" i="8"/>
  <c r="P3285" i="8"/>
  <c r="Q3525" i="8"/>
  <c r="P3685" i="8"/>
  <c r="Q3685" i="8"/>
  <c r="Q3765" i="8"/>
  <c r="Q3926" i="8"/>
  <c r="P3926" i="8"/>
  <c r="Q4005" i="8"/>
  <c r="P4005" i="8"/>
  <c r="Q686" i="8"/>
  <c r="P686" i="8"/>
  <c r="Q847" i="8"/>
  <c r="P847" i="8"/>
  <c r="Q1245" i="8"/>
  <c r="Q1808" i="8"/>
  <c r="P1808" i="8"/>
  <c r="Q2128" i="8"/>
  <c r="P2128" i="8"/>
  <c r="Q2365" i="8"/>
  <c r="P2365" i="8"/>
  <c r="Q2766" i="8"/>
  <c r="P2766" i="8"/>
  <c r="Q3486" i="8"/>
  <c r="P3486" i="8"/>
  <c r="Q3808" i="8"/>
  <c r="P3808" i="8"/>
  <c r="Q4285" i="8"/>
  <c r="P4285" i="8"/>
  <c r="P629" i="8"/>
  <c r="Q629" i="8"/>
  <c r="Q1507" i="8"/>
  <c r="Q1828" i="8"/>
  <c r="P1828" i="8"/>
  <c r="Q1907" i="8"/>
  <c r="P1907" i="8"/>
  <c r="Q1987" i="8"/>
  <c r="P1987" i="8"/>
  <c r="P248" i="8"/>
  <c r="Q248" i="8"/>
  <c r="Q567" i="8"/>
  <c r="P567" i="8"/>
  <c r="P886" i="8"/>
  <c r="Q886" i="8"/>
  <c r="Q1848" i="8"/>
  <c r="P911" i="8"/>
  <c r="Q911" i="8" s="1"/>
  <c r="P528" i="8"/>
  <c r="Q528" i="8"/>
  <c r="Q1433" i="8"/>
  <c r="Q1754" i="8"/>
  <c r="Q2153" i="8"/>
  <c r="P2153" i="8"/>
  <c r="P2312" i="8"/>
  <c r="Q2312" i="8"/>
  <c r="Q2554" i="8"/>
  <c r="P2554" i="8"/>
  <c r="Q73" i="8"/>
  <c r="P73" i="8"/>
  <c r="P313" i="8"/>
  <c r="Q313" i="8"/>
  <c r="Q1114" i="8"/>
  <c r="P1114" i="8"/>
  <c r="Q1195" i="8"/>
  <c r="Q415" i="8"/>
  <c r="P415" i="8"/>
  <c r="Q974" i="8"/>
  <c r="Q1135" i="8"/>
  <c r="P1135" i="8"/>
  <c r="Q2014" i="8"/>
  <c r="P2014" i="8"/>
  <c r="Q2574" i="8"/>
  <c r="P2574" i="8"/>
  <c r="Q2731" i="8"/>
  <c r="P2731" i="8"/>
  <c r="Q695" i="8"/>
  <c r="P695" i="8"/>
  <c r="Q856" i="8"/>
  <c r="P856" i="8"/>
  <c r="Q1175" i="8"/>
  <c r="Q1816" i="8"/>
  <c r="Q1973" i="8"/>
  <c r="P1973" i="8"/>
  <c r="Q2694" i="8"/>
  <c r="P2694" i="8"/>
  <c r="Q2934" i="8"/>
  <c r="P2934" i="8"/>
  <c r="Q3974" i="8"/>
  <c r="P3974" i="8"/>
  <c r="Q4296" i="8"/>
  <c r="P4296" i="8"/>
  <c r="P318" i="8"/>
  <c r="Q318" i="8"/>
  <c r="P798" i="8"/>
  <c r="Q798" i="8"/>
  <c r="Q875" i="8"/>
  <c r="P875" i="8"/>
  <c r="Q1676" i="8"/>
  <c r="Q1836" i="8"/>
  <c r="Q1916" i="8"/>
  <c r="P1916" i="8"/>
  <c r="Q2076" i="8"/>
  <c r="P2076" i="8"/>
  <c r="Q2156" i="8"/>
  <c r="P2156" i="8"/>
  <c r="P2557" i="8"/>
  <c r="Q2557" i="8"/>
  <c r="Q3274" i="8"/>
  <c r="P3274" i="8"/>
  <c r="P3838" i="8"/>
  <c r="Q3838" i="8"/>
  <c r="P3914" i="8"/>
  <c r="Q3914" i="8"/>
  <c r="Q4074" i="8"/>
  <c r="Q4396" i="8"/>
  <c r="P4396" i="8"/>
  <c r="Q576" i="8"/>
  <c r="P576" i="8"/>
  <c r="Q1459" i="8"/>
  <c r="Q1696" i="8"/>
  <c r="Q1776" i="8"/>
  <c r="Q1859" i="8"/>
  <c r="P2497" i="8"/>
  <c r="Q2497" i="8"/>
  <c r="P2577" i="8"/>
  <c r="Q2577" i="8"/>
  <c r="Q3857" i="8"/>
  <c r="P3857" i="8"/>
  <c r="P3858" i="8" s="1"/>
  <c r="P3859" i="8" s="1"/>
  <c r="P3860" i="8" s="1"/>
  <c r="P3861" i="8" s="1"/>
  <c r="P3862" i="8" s="1"/>
  <c r="P3863" i="8" s="1"/>
  <c r="P3864" i="8" s="1"/>
  <c r="Q3864" i="8" s="1"/>
  <c r="P3938" i="8"/>
  <c r="Q3938" i="8"/>
  <c r="Q4017" i="8"/>
  <c r="P4017" i="8"/>
  <c r="Q119" i="8"/>
  <c r="P119" i="8"/>
  <c r="Q358" i="8"/>
  <c r="P358" i="8"/>
  <c r="Q518" i="8"/>
  <c r="P518" i="8"/>
  <c r="P600" i="8"/>
  <c r="Q600" i="8"/>
  <c r="Q758" i="8"/>
  <c r="P758" i="8"/>
  <c r="P1158" i="8"/>
  <c r="Q1158" i="8"/>
  <c r="Q1316" i="8"/>
  <c r="Q1559" i="8"/>
  <c r="P1639" i="8"/>
  <c r="Q1639" i="8"/>
  <c r="Q1799" i="8"/>
  <c r="P2279" i="8"/>
  <c r="Q2279" i="8"/>
  <c r="P2757" i="8"/>
  <c r="Q2757" i="8"/>
  <c r="Q479" i="8"/>
  <c r="P718" i="8"/>
  <c r="Q718" i="8" s="1"/>
  <c r="P797" i="8"/>
  <c r="Q797" i="8"/>
  <c r="Q1118" i="8"/>
  <c r="Q1280" i="8"/>
  <c r="P1280" i="8"/>
  <c r="Q1361" i="8"/>
  <c r="P1519" i="8"/>
  <c r="Q1519" i="8"/>
  <c r="Q1599" i="8"/>
  <c r="P2159" i="8"/>
  <c r="Q2159" i="8"/>
  <c r="Q2236" i="8"/>
  <c r="P2236" i="8"/>
  <c r="P2957" i="8"/>
  <c r="Q2957" i="8"/>
  <c r="Q99" i="8"/>
  <c r="P99" i="8"/>
  <c r="P499" i="8"/>
  <c r="Q499" i="8" s="1"/>
  <c r="Q658" i="8"/>
  <c r="P658" i="8"/>
  <c r="Q818" i="8"/>
  <c r="P818" i="8"/>
  <c r="Q1218" i="8"/>
  <c r="Q1380" i="8"/>
  <c r="Q1622" i="8"/>
  <c r="Q1699" i="8"/>
  <c r="Q1862" i="8"/>
  <c r="P2099" i="8"/>
  <c r="Q2099" i="8"/>
  <c r="Q3138" i="8"/>
  <c r="P3138" i="8"/>
  <c r="P442" i="8"/>
  <c r="Q442" i="8"/>
  <c r="P680" i="8"/>
  <c r="Q680" i="8"/>
  <c r="Q1399" i="8"/>
  <c r="P1399" i="8"/>
  <c r="Q1480" i="8"/>
  <c r="P1959" i="8"/>
  <c r="Q1959" i="8"/>
  <c r="P2199" i="8"/>
  <c r="Q2199" i="8"/>
  <c r="Q3480" i="8"/>
  <c r="P3480" i="8"/>
  <c r="Q4042" i="8"/>
  <c r="P4042" i="8"/>
  <c r="Q4681" i="8"/>
  <c r="P4681" i="8"/>
  <c r="Q4761" i="8"/>
  <c r="P4761" i="8"/>
  <c r="P5121" i="8"/>
  <c r="Q5121" i="8"/>
  <c r="Q5201" i="8"/>
  <c r="Q5441" i="8"/>
  <c r="Q6082" i="8"/>
  <c r="P6082" i="8"/>
  <c r="Q7282" i="8"/>
  <c r="P7282" i="8"/>
  <c r="Q7602" i="8"/>
  <c r="P7602" i="8"/>
  <c r="P7841" i="8"/>
  <c r="Q7841" i="8"/>
  <c r="P5666" i="8"/>
  <c r="Q5666" i="8"/>
  <c r="Q5845" i="8"/>
  <c r="P5845" i="8"/>
  <c r="Q5284" i="8"/>
  <c r="P5284" i="8"/>
  <c r="Q5684" i="8"/>
  <c r="Q6404" i="8"/>
  <c r="P6404" i="8"/>
  <c r="Q6484" i="8"/>
  <c r="P6484" i="8"/>
  <c r="Q6806" i="8"/>
  <c r="P6806" i="8"/>
  <c r="Q8745" i="8"/>
  <c r="P8745" i="8"/>
  <c r="Q5825" i="8"/>
  <c r="P5825" i="8"/>
  <c r="Q6145" i="8"/>
  <c r="P6145" i="8"/>
  <c r="Q4225" i="8"/>
  <c r="P4225" i="8"/>
  <c r="Q4305" i="8"/>
  <c r="P4305" i="8"/>
  <c r="Q4702" i="8"/>
  <c r="Q4165" i="8"/>
  <c r="Q4405" i="8"/>
  <c r="P4405" i="8"/>
  <c r="P4406" i="8" s="1"/>
  <c r="P4407" i="8" s="1"/>
  <c r="P4408" i="8" s="1"/>
  <c r="P4409" i="8" s="1"/>
  <c r="P4410" i="8" s="1"/>
  <c r="P4411" i="8" s="1"/>
  <c r="P4412" i="8" s="1"/>
  <c r="P4413" i="8" s="1"/>
  <c r="P4414" i="8" s="1"/>
  <c r="P4415" i="8" s="1"/>
  <c r="P4416" i="8" s="1"/>
  <c r="P4417" i="8" s="1"/>
  <c r="P4418" i="8" s="1"/>
  <c r="Q4418" i="8" s="1"/>
  <c r="Q4565" i="8"/>
  <c r="P4565" i="8"/>
  <c r="Q4806" i="8"/>
  <c r="P4806" i="8"/>
  <c r="Q5123" i="8"/>
  <c r="P5123" i="8"/>
  <c r="Q5203" i="8"/>
  <c r="P5546" i="8"/>
  <c r="Q5546" i="8"/>
  <c r="Q6347" i="8"/>
  <c r="P6347" i="8"/>
  <c r="Q2305" i="8"/>
  <c r="P2305" i="8"/>
  <c r="Q3587" i="8"/>
  <c r="P3587" i="8"/>
  <c r="P3665" i="8"/>
  <c r="Q3665" i="8"/>
  <c r="Q3746" i="8"/>
  <c r="P3746" i="8"/>
  <c r="Q4067" i="8"/>
  <c r="P4067" i="8"/>
  <c r="Q2108" i="8"/>
  <c r="P2108" i="8"/>
  <c r="Q3146" i="8"/>
  <c r="P3146" i="8"/>
  <c r="Q3228" i="8"/>
  <c r="P3228" i="8"/>
  <c r="Q2711" i="8"/>
  <c r="P2711" i="8"/>
  <c r="P3988" i="8"/>
  <c r="Q3988" i="8"/>
  <c r="P4068" i="8"/>
  <c r="Q4068" i="8"/>
  <c r="Q4388" i="8"/>
  <c r="P4548" i="8"/>
  <c r="P4549" i="8" s="1"/>
  <c r="P4550" i="8" s="1"/>
  <c r="P4551" i="8" s="1"/>
  <c r="P4552" i="8" s="1"/>
  <c r="P4553" i="8" s="1"/>
  <c r="P4554" i="8" s="1"/>
  <c r="P4555" i="8" s="1"/>
  <c r="P4556" i="8" s="1"/>
  <c r="P4557" i="8" s="1"/>
  <c r="P4558" i="8" s="1"/>
  <c r="P4559" i="8" s="1"/>
  <c r="P4560" i="8" s="1"/>
  <c r="P4561" i="8" s="1"/>
  <c r="P4562" i="8" s="1"/>
  <c r="P4563" i="8" s="1"/>
  <c r="Q4563" i="8" s="1"/>
  <c r="Q4548" i="8"/>
  <c r="Q2411" i="8"/>
  <c r="P2411" i="8"/>
  <c r="Q2973" i="8"/>
  <c r="P2973" i="8"/>
  <c r="Q3053" i="8"/>
  <c r="P3053" i="8"/>
  <c r="Q5610" i="8"/>
  <c r="Q5770" i="8"/>
  <c r="P5770" i="8"/>
  <c r="Q2794" i="8"/>
  <c r="P2794" i="8"/>
  <c r="Q2954" i="8"/>
  <c r="P2954" i="8"/>
  <c r="P3195" i="8"/>
  <c r="Q3195" i="8"/>
  <c r="Q3432" i="8"/>
  <c r="P3432" i="8"/>
  <c r="P3993" i="8"/>
  <c r="Q3993" i="8"/>
  <c r="Q5512" i="8"/>
  <c r="Q5591" i="8"/>
  <c r="P5591" i="8"/>
  <c r="Q5913" i="8"/>
  <c r="P5913" i="8"/>
  <c r="P6310" i="8"/>
  <c r="Q6310" i="8"/>
  <c r="Q6794" i="8"/>
  <c r="P6794" i="8"/>
  <c r="Q7193" i="8"/>
  <c r="P7193" i="8"/>
  <c r="Q7433" i="8"/>
  <c r="P735" i="8"/>
  <c r="Q735" i="8" s="1"/>
  <c r="Q1534" i="8"/>
  <c r="Q2336" i="8"/>
  <c r="P2336" i="8"/>
  <c r="Q3215" i="8"/>
  <c r="P3215" i="8"/>
  <c r="Q4015" i="8"/>
  <c r="P4015" i="8"/>
  <c r="Q437" i="8"/>
  <c r="P437" i="8"/>
  <c r="Q4036" i="8"/>
  <c r="P4036" i="8"/>
  <c r="Q57" i="8"/>
  <c r="P57" i="8"/>
  <c r="Q1096" i="8"/>
  <c r="Q2137" i="8"/>
  <c r="P2137" i="8"/>
  <c r="Q3975" i="8"/>
  <c r="P3975" i="8"/>
  <c r="Q3159" i="8"/>
  <c r="P3159" i="8"/>
  <c r="Q3561" i="8"/>
  <c r="P3561" i="8"/>
  <c r="Q1582" i="8"/>
  <c r="Q3580" i="8"/>
  <c r="P3580" i="8"/>
  <c r="Q2799" i="8"/>
  <c r="P2799" i="8"/>
  <c r="Q4880" i="8"/>
  <c r="P4880" i="8"/>
  <c r="Q6685" i="8"/>
  <c r="P6685" i="8"/>
  <c r="Q7962" i="8"/>
  <c r="P7962" i="8"/>
  <c r="Q5964" i="8"/>
  <c r="P5964" i="8"/>
  <c r="Q6445" i="8"/>
  <c r="P6445" i="8"/>
  <c r="Q6924" i="8"/>
  <c r="P6924" i="8"/>
  <c r="Q7802" i="8"/>
  <c r="P7802" i="8"/>
  <c r="Q8284" i="8"/>
  <c r="P8284" i="8"/>
  <c r="Q4264" i="8"/>
  <c r="P4264" i="8"/>
  <c r="P4265" i="8" s="1"/>
  <c r="P4266" i="8" s="1"/>
  <c r="P4267" i="8" s="1"/>
  <c r="P4268" i="8" s="1"/>
  <c r="P4269" i="8" s="1"/>
  <c r="P4270" i="8" s="1"/>
  <c r="P4271" i="8" s="1"/>
  <c r="P4272" i="8" s="1"/>
  <c r="Q4272" i="8" s="1"/>
  <c r="Q4744" i="8"/>
  <c r="Q4126" i="8"/>
  <c r="P5167" i="8"/>
  <c r="Q5167" i="8"/>
  <c r="P5584" i="8"/>
  <c r="Q5584" i="8"/>
  <c r="Q3230" i="8"/>
  <c r="P3230" i="8"/>
  <c r="Q3708" i="8"/>
  <c r="P3708" i="8"/>
  <c r="Q3863" i="8"/>
  <c r="Q2047" i="8"/>
  <c r="P2047" i="8"/>
  <c r="Q1084" i="8"/>
  <c r="Q1687" i="8"/>
  <c r="P1687" i="8"/>
  <c r="Q401" i="8"/>
  <c r="P401" i="8"/>
  <c r="Q2884" i="8"/>
  <c r="P2884" i="8"/>
  <c r="Q3762" i="8"/>
  <c r="Q4560" i="8"/>
  <c r="Q463" i="8"/>
  <c r="P463" i="8"/>
  <c r="P2301" i="8"/>
  <c r="Q2301" i="8"/>
  <c r="Q3103" i="8"/>
  <c r="P3103" i="8"/>
  <c r="Q325" i="8"/>
  <c r="P325" i="8"/>
  <c r="Q1845" i="8"/>
  <c r="Q3686" i="8"/>
  <c r="P3686" i="8"/>
  <c r="Q323" i="8"/>
  <c r="P323" i="8"/>
  <c r="Q1044" i="8"/>
  <c r="Q1765" i="8"/>
  <c r="P1765" i="8"/>
  <c r="P1766" i="8" s="1"/>
  <c r="P1767" i="8" s="1"/>
  <c r="P1768" i="8" s="1"/>
  <c r="P1769" i="8" s="1"/>
  <c r="P1770" i="8" s="1"/>
  <c r="P1771" i="8" s="1"/>
  <c r="P1772" i="8" s="1"/>
  <c r="P1773" i="8" s="1"/>
  <c r="P1774" i="8" s="1"/>
  <c r="P1775" i="8" s="1"/>
  <c r="P1776" i="8" s="1"/>
  <c r="P1777" i="8" s="1"/>
  <c r="P1778" i="8" s="1"/>
  <c r="Q1778" i="8" s="1"/>
  <c r="Q2483" i="8"/>
  <c r="P2483" i="8"/>
  <c r="Q3846" i="8"/>
  <c r="P3846" i="8"/>
  <c r="Q1565" i="8"/>
  <c r="P1565" i="8"/>
  <c r="Q2446" i="8"/>
  <c r="P2446" i="8"/>
  <c r="Q4206" i="8"/>
  <c r="P4206" i="8"/>
  <c r="Q5008" i="8"/>
  <c r="P648" i="8"/>
  <c r="Q648" i="8"/>
  <c r="Q1288" i="8"/>
  <c r="Q691" i="8"/>
  <c r="P691" i="8"/>
  <c r="Q1328" i="8"/>
  <c r="P1328" i="8"/>
  <c r="Q1353" i="8"/>
  <c r="P1353" i="8"/>
  <c r="Q954" i="8"/>
  <c r="Q1671" i="8"/>
  <c r="Q1673" i="8"/>
  <c r="Q332" i="8"/>
  <c r="P332" i="8"/>
  <c r="Q1934" i="8"/>
  <c r="P1934" i="8"/>
  <c r="Q1413" i="8"/>
  <c r="Q2133" i="8"/>
  <c r="P2133" i="8"/>
  <c r="P2856" i="8"/>
  <c r="Q2856" i="8"/>
  <c r="Q3658" i="8"/>
  <c r="P3658" i="8"/>
  <c r="Q4375" i="8"/>
  <c r="P4375" i="8"/>
  <c r="Q74" i="8"/>
  <c r="P74" i="8"/>
  <c r="Q716" i="8"/>
  <c r="P716" i="8"/>
  <c r="Q1436" i="8"/>
  <c r="Q4156" i="8"/>
  <c r="P4156" i="8"/>
  <c r="Q20" i="8"/>
  <c r="P20" i="8"/>
  <c r="Q737" i="8"/>
  <c r="P737" i="8"/>
  <c r="Q1538" i="8"/>
  <c r="P2340" i="8"/>
  <c r="Q2340" i="8"/>
  <c r="Q3697" i="8"/>
  <c r="P3697" i="8"/>
  <c r="Q275" i="8"/>
  <c r="P275" i="8"/>
  <c r="Q1717" i="8"/>
  <c r="Q2440" i="8"/>
  <c r="P2440" i="8"/>
  <c r="Q2999" i="8"/>
  <c r="P2999" i="8"/>
  <c r="Q1438" i="8"/>
  <c r="Q3597" i="8"/>
  <c r="P3597" i="8"/>
  <c r="Q1061" i="8"/>
  <c r="Q2420" i="8"/>
  <c r="P2420" i="8"/>
  <c r="Q2979" i="8"/>
  <c r="P2979" i="8"/>
  <c r="Q4261" i="8"/>
  <c r="P4261" i="8"/>
  <c r="P204" i="8"/>
  <c r="Q204" i="8"/>
  <c r="Q2121" i="8"/>
  <c r="P2121" i="8"/>
  <c r="P3401" i="8"/>
  <c r="Q3401" i="8"/>
  <c r="Q4122" i="8"/>
  <c r="P5600" i="8"/>
  <c r="Q5600" i="8"/>
  <c r="Q6643" i="8"/>
  <c r="P6643" i="8"/>
  <c r="P7121" i="8"/>
  <c r="Q7121" i="8"/>
  <c r="Q8642" i="8"/>
  <c r="P8642" i="8"/>
  <c r="Q6422" i="8"/>
  <c r="P6422" i="8"/>
  <c r="Q4726" i="8"/>
  <c r="Q5605" i="8"/>
  <c r="P5605" i="8"/>
  <c r="Q6883" i="8"/>
  <c r="P6883" i="8"/>
  <c r="Q7684" i="8"/>
  <c r="P7684" i="8"/>
  <c r="P8083" i="8"/>
  <c r="Q8083" i="8"/>
  <c r="Q5643" i="8"/>
  <c r="P5643" i="8"/>
  <c r="Q4543" i="8"/>
  <c r="P4543" i="8"/>
  <c r="Q6464" i="8"/>
  <c r="P6464" i="8"/>
  <c r="Q5226" i="8"/>
  <c r="Q5704" i="8"/>
  <c r="Q6424" i="8"/>
  <c r="P6424" i="8"/>
  <c r="Q2829" i="8"/>
  <c r="P2829" i="8"/>
  <c r="Q3466" i="8"/>
  <c r="P3466" i="8"/>
  <c r="Q2310" i="8"/>
  <c r="P2310" i="8"/>
  <c r="P2629" i="8"/>
  <c r="Q2629" i="8"/>
  <c r="Q2951" i="8"/>
  <c r="P2951" i="8"/>
  <c r="Q2471" i="8"/>
  <c r="P2471" i="8"/>
  <c r="Q3109" i="8"/>
  <c r="P3109" i="8"/>
  <c r="Q3430" i="8"/>
  <c r="P3430" i="8"/>
  <c r="Q2011" i="8"/>
  <c r="P2011" i="8"/>
  <c r="P2889" i="8"/>
  <c r="Q2889" i="8"/>
  <c r="Q4814" i="8"/>
  <c r="Q8065" i="8"/>
  <c r="P8065" i="8"/>
  <c r="Q803" i="8"/>
  <c r="P803" i="8"/>
  <c r="Q2641" i="8"/>
  <c r="P2641" i="8"/>
  <c r="Q143" i="8"/>
  <c r="P143" i="8"/>
  <c r="Q862" i="8"/>
  <c r="P862" i="8"/>
  <c r="P2083" i="8"/>
  <c r="Q2083" i="8"/>
  <c r="Q42" i="8"/>
  <c r="P42" i="8"/>
  <c r="Q1327" i="8"/>
  <c r="P1327" i="8"/>
  <c r="Q752" i="8"/>
  <c r="P752" i="8"/>
  <c r="Q872" i="8"/>
  <c r="P872" i="8"/>
  <c r="Q1113" i="8"/>
  <c r="P1113" i="8"/>
  <c r="Q1852" i="8"/>
  <c r="P1852" i="8"/>
  <c r="Q2255" i="8"/>
  <c r="P2255" i="8"/>
  <c r="Q297" i="8"/>
  <c r="P297" i="8"/>
  <c r="Q2378" i="8"/>
  <c r="P2378" i="8"/>
  <c r="P2315" i="8"/>
  <c r="Q2315" i="8"/>
  <c r="Q2958" i="8"/>
  <c r="P2958" i="8"/>
  <c r="Q3058" i="8"/>
  <c r="P3058" i="8"/>
  <c r="Q1478" i="8"/>
  <c r="Q2341" i="8"/>
  <c r="P2341" i="8"/>
  <c r="Q2578" i="8"/>
  <c r="P2578" i="8"/>
  <c r="Q3219" i="8"/>
  <c r="P3219" i="8"/>
  <c r="P2283" i="8"/>
  <c r="Q2283" i="8"/>
  <c r="Q6802" i="8"/>
  <c r="P6802" i="8"/>
  <c r="Q6682" i="8"/>
  <c r="P6682" i="8"/>
  <c r="Q5265" i="8"/>
  <c r="P5265" i="8"/>
  <c r="Q3389" i="8"/>
  <c r="P3389" i="8"/>
  <c r="Q2551" i="8"/>
  <c r="P2551" i="8"/>
  <c r="Q4492" i="8"/>
  <c r="P4492" i="8"/>
  <c r="Q563" i="8"/>
  <c r="P563" i="8"/>
  <c r="Q960" i="8"/>
  <c r="Q2161" i="8"/>
  <c r="P2161" i="8"/>
  <c r="Q4000" i="8"/>
  <c r="P4000" i="8"/>
  <c r="Q543" i="8"/>
  <c r="P543" i="8"/>
  <c r="Y15" i="8" a="1"/>
  <c r="Y15" i="8" s="1"/>
  <c r="Y13" i="8"/>
  <c r="Y18" i="8"/>
  <c r="Y20" i="8"/>
  <c r="Y19" i="8"/>
  <c r="Y21" i="8"/>
  <c r="Y22" i="8"/>
  <c r="Y23" i="8"/>
  <c r="Y24" i="8"/>
  <c r="Y25" i="8"/>
  <c r="Y26" i="8"/>
  <c r="Y27" i="8"/>
  <c r="Y28" i="8"/>
  <c r="Y29" i="8"/>
  <c r="Y30" i="8"/>
  <c r="Y31" i="8"/>
  <c r="Y32" i="8"/>
  <c r="Y33" i="8"/>
  <c r="Y34" i="8"/>
  <c r="Y35" i="8"/>
  <c r="Y36" i="8"/>
  <c r="Y37" i="8"/>
  <c r="Y38" i="8"/>
  <c r="Y39" i="8"/>
  <c r="Y40" i="8"/>
  <c r="P1284" i="8"/>
  <c r="Q1284" i="8"/>
  <c r="P2327" i="8"/>
  <c r="Q2327" i="8"/>
  <c r="P2727" i="8"/>
  <c r="Q2727" i="8"/>
  <c r="P2967" i="8"/>
  <c r="Q2967" i="8"/>
  <c r="P768" i="8"/>
  <c r="Q768" i="8"/>
  <c r="P2847" i="8"/>
  <c r="Q2847" i="8"/>
  <c r="P3007" i="8"/>
  <c r="Q3007" i="8"/>
  <c r="P3087" i="8"/>
  <c r="Q3087" i="8"/>
  <c r="Q307" i="8"/>
  <c r="P307" i="8"/>
  <c r="P389" i="8"/>
  <c r="Q389" i="8"/>
  <c r="Q1028" i="8"/>
  <c r="Q1428" i="8"/>
  <c r="P808" i="8"/>
  <c r="Q808" i="8"/>
  <c r="P1450" i="8"/>
  <c r="P1451" i="8" s="1"/>
  <c r="P1452" i="8" s="1"/>
  <c r="P1453" i="8" s="1"/>
  <c r="P1454" i="8" s="1"/>
  <c r="P1455" i="8" s="1"/>
  <c r="P1456" i="8" s="1"/>
  <c r="P1457" i="8" s="1"/>
  <c r="P1458" i="8" s="1"/>
  <c r="P1459" i="8" s="1"/>
  <c r="P1460" i="8" s="1"/>
  <c r="P1461" i="8" s="1"/>
  <c r="P1462" i="8" s="1"/>
  <c r="P1463" i="8" s="1"/>
  <c r="P1464" i="8" s="1"/>
  <c r="P1465" i="8" s="1"/>
  <c r="P1466" i="8" s="1"/>
  <c r="P1467" i="8" s="1"/>
  <c r="P1468" i="8" s="1"/>
  <c r="Q1468" i="8" s="1"/>
  <c r="Q1450" i="8"/>
  <c r="Q1529" i="8"/>
  <c r="Q1769" i="8"/>
  <c r="P1929" i="8"/>
  <c r="Q1929" i="8"/>
  <c r="P2009" i="8"/>
  <c r="Q2009" i="8"/>
  <c r="P508" i="8"/>
  <c r="Q508" i="8"/>
  <c r="Q1549" i="8"/>
  <c r="P1709" i="8"/>
  <c r="Q1709" i="8"/>
  <c r="P1789" i="8"/>
  <c r="P1790" i="8" s="1"/>
  <c r="P1791" i="8" s="1"/>
  <c r="P1792" i="8" s="1"/>
  <c r="P1793" i="8" s="1"/>
  <c r="P1794" i="8" s="1"/>
  <c r="P1795" i="8" s="1"/>
  <c r="P1796" i="8" s="1"/>
  <c r="P1797" i="8" s="1"/>
  <c r="P1798" i="8" s="1"/>
  <c r="P1799" i="8" s="1"/>
  <c r="P1800" i="8" s="1"/>
  <c r="P1801" i="8" s="1"/>
  <c r="P1802" i="8" s="1"/>
  <c r="P1803" i="8" s="1"/>
  <c r="Q1803" i="8" s="1"/>
  <c r="Q1789" i="8"/>
  <c r="P1949" i="8"/>
  <c r="Q1949" i="8"/>
  <c r="Q51" i="8"/>
  <c r="P51" i="8"/>
  <c r="Q209" i="8"/>
  <c r="P209" i="8"/>
  <c r="Q610" i="8"/>
  <c r="P610" i="8"/>
  <c r="Q850" i="8"/>
  <c r="P850" i="8"/>
  <c r="Q1729" i="8"/>
  <c r="Q1889" i="8"/>
  <c r="Q150" i="8"/>
  <c r="P150" i="8"/>
  <c r="Q390" i="8"/>
  <c r="P390" i="8"/>
  <c r="Q710" i="8"/>
  <c r="P710" i="8"/>
  <c r="P790" i="8"/>
  <c r="Q790" i="8"/>
  <c r="P230" i="8"/>
  <c r="Q230" i="8"/>
  <c r="Q470" i="8"/>
  <c r="P470" i="8"/>
  <c r="Q630" i="8"/>
  <c r="P630" i="8"/>
  <c r="P870" i="8"/>
  <c r="Q870" i="8"/>
  <c r="Q1271" i="8"/>
  <c r="Q1511" i="8"/>
  <c r="P154" i="8"/>
  <c r="Q154" i="8"/>
  <c r="Q475" i="8"/>
  <c r="P475" i="8"/>
  <c r="Q1033" i="8"/>
  <c r="Q1351" i="8"/>
  <c r="P1351" i="8"/>
  <c r="Q1431" i="8"/>
  <c r="Q1514" i="8"/>
  <c r="Q1591" i="8"/>
  <c r="P1591" i="8"/>
  <c r="Q55" i="8"/>
  <c r="P55" i="8"/>
  <c r="Q214" i="8"/>
  <c r="Q373" i="8"/>
  <c r="P373" i="8"/>
  <c r="Q775" i="8"/>
  <c r="P775" i="8"/>
  <c r="Q4693" i="8"/>
  <c r="P4693" i="8"/>
  <c r="Q4773" i="8"/>
  <c r="Q233" i="8"/>
  <c r="P233" i="8"/>
  <c r="Q96" i="8"/>
  <c r="P96" i="8"/>
  <c r="P660" i="8"/>
  <c r="Q660" i="8"/>
  <c r="Q3217" i="8"/>
  <c r="P3217" i="8"/>
  <c r="P3375" i="8"/>
  <c r="Q3375" i="8"/>
  <c r="Q38" i="8"/>
  <c r="P38" i="8"/>
  <c r="Q2919" i="8"/>
  <c r="P2919" i="8"/>
  <c r="P640" i="8"/>
  <c r="Q640" i="8"/>
  <c r="Q2719" i="8"/>
  <c r="P2719" i="8"/>
  <c r="Q3277" i="8"/>
  <c r="P3277" i="8"/>
  <c r="Q3357" i="8"/>
  <c r="P3357" i="8"/>
  <c r="P3681" i="8"/>
  <c r="Q3681" i="8"/>
  <c r="P180" i="8"/>
  <c r="Q180" i="8"/>
  <c r="Q1542" i="8"/>
  <c r="P1542" i="8"/>
  <c r="Q3297" i="8"/>
  <c r="P3297" i="8"/>
  <c r="Q3540" i="8"/>
  <c r="P3540" i="8"/>
  <c r="P4018" i="8"/>
  <c r="Q4018" i="8"/>
  <c r="Q2839" i="8"/>
  <c r="P2839" i="8"/>
  <c r="Q3800" i="8"/>
  <c r="P3800" i="8"/>
  <c r="Q3880" i="8"/>
  <c r="P3880" i="8"/>
  <c r="P3881" i="8" s="1"/>
  <c r="P3882" i="8" s="1"/>
  <c r="P3883" i="8" s="1"/>
  <c r="P3884" i="8" s="1"/>
  <c r="P3885" i="8" s="1"/>
  <c r="P3886" i="8" s="1"/>
  <c r="P3887" i="8" s="1"/>
  <c r="P3888" i="8" s="1"/>
  <c r="P3889" i="8" s="1"/>
  <c r="P3890" i="8" s="1"/>
  <c r="Q3890" i="8" s="1"/>
  <c r="Q5680" i="8"/>
  <c r="Q6960" i="8"/>
  <c r="P6960" i="8"/>
  <c r="P7523" i="8"/>
  <c r="Q7523" i="8"/>
  <c r="P8160" i="8"/>
  <c r="Q8160" i="8"/>
  <c r="P6001" i="8"/>
  <c r="Q6001" i="8"/>
  <c r="P7603" i="8"/>
  <c r="Q7603" i="8"/>
  <c r="P8324" i="8"/>
  <c r="Q8324" i="8"/>
  <c r="Q8666" i="8"/>
  <c r="P8666" i="8"/>
  <c r="P2467" i="8"/>
  <c r="Q2467" i="8"/>
  <c r="P2867" i="8"/>
  <c r="Q2867" i="8"/>
  <c r="P2507" i="8"/>
  <c r="Q2507" i="8"/>
  <c r="P2587" i="8"/>
  <c r="Q2587" i="8"/>
  <c r="P2667" i="8"/>
  <c r="Q2667" i="8"/>
  <c r="P3067" i="8"/>
  <c r="Q3067" i="8"/>
  <c r="Q4231" i="8"/>
  <c r="P4231" i="8"/>
  <c r="Q4652" i="8"/>
  <c r="Q5451" i="8"/>
  <c r="Q6009" i="8"/>
  <c r="P6009" i="8"/>
  <c r="Q6089" i="8"/>
  <c r="P6089" i="8"/>
  <c r="P6169" i="8"/>
  <c r="Q6169" i="8"/>
  <c r="Q3754" i="8"/>
  <c r="P3754" i="8"/>
  <c r="Q4713" i="8"/>
  <c r="P4713" i="8"/>
  <c r="Q4791" i="8"/>
  <c r="Q2815" i="8"/>
  <c r="P2815" i="8"/>
  <c r="Q3775" i="8"/>
  <c r="P3775" i="8"/>
  <c r="Q4737" i="8"/>
  <c r="P4737" i="8"/>
  <c r="Q1638" i="8"/>
  <c r="P1638" i="8"/>
  <c r="P2435" i="8"/>
  <c r="Q2435" i="8"/>
  <c r="Q4513" i="8"/>
  <c r="Q1256" i="8"/>
  <c r="P1256" i="8"/>
  <c r="P1977" i="8"/>
  <c r="Q1977" i="8"/>
  <c r="P2935" i="8"/>
  <c r="Q2935" i="8"/>
  <c r="Q3816" i="8"/>
  <c r="P3816" i="8"/>
  <c r="Q2158" i="8"/>
  <c r="P2158" i="8"/>
  <c r="Q3038" i="8"/>
  <c r="P3038" i="8"/>
  <c r="Q679" i="8"/>
  <c r="P679" i="8"/>
  <c r="Q1962" i="8"/>
  <c r="P1962" i="8"/>
  <c r="Q2518" i="8"/>
  <c r="P2518" i="8"/>
  <c r="Q2918" i="8"/>
  <c r="P2918" i="8"/>
  <c r="Q3637" i="8"/>
  <c r="P3637" i="8"/>
  <c r="Q1822" i="8"/>
  <c r="Q3741" i="8"/>
  <c r="Q1120" i="8"/>
  <c r="Q3039" i="8"/>
  <c r="P3039" i="8"/>
  <c r="Q5400" i="8"/>
  <c r="Q6364" i="8"/>
  <c r="P6364" i="8"/>
  <c r="Q8203" i="8"/>
  <c r="P8203" i="8"/>
  <c r="Q6164" i="8"/>
  <c r="P6164" i="8"/>
  <c r="Q5003" i="8"/>
  <c r="P5003" i="8"/>
  <c r="P5004" i="8" s="1"/>
  <c r="P5005" i="8" s="1"/>
  <c r="P5006" i="8" s="1"/>
  <c r="P5007" i="8" s="1"/>
  <c r="P5008" i="8" s="1"/>
  <c r="P5009" i="8" s="1"/>
  <c r="P5010" i="8" s="1"/>
  <c r="P5011" i="8" s="1"/>
  <c r="P5012" i="8" s="1"/>
  <c r="P5013" i="8" s="1"/>
  <c r="P5014" i="8" s="1"/>
  <c r="P5015" i="8" s="1"/>
  <c r="P5016" i="8" s="1"/>
  <c r="P5017" i="8" s="1"/>
  <c r="P5018" i="8" s="1"/>
  <c r="P5019" i="8" s="1"/>
  <c r="Q5019" i="8" s="1"/>
  <c r="Q1710" i="8"/>
  <c r="P1710" i="8"/>
  <c r="P3122" i="8"/>
  <c r="Q3122" i="8"/>
  <c r="Q3922" i="8"/>
  <c r="P3922" i="8"/>
  <c r="P4642" i="8"/>
  <c r="Q4642" i="8"/>
  <c r="Q2463" i="8"/>
  <c r="P2463" i="8"/>
  <c r="Q3262" i="8"/>
  <c r="P3262" i="8"/>
  <c r="Q4140" i="8"/>
  <c r="P4140" i="8"/>
  <c r="Q1445" i="8"/>
  <c r="Q2323" i="8"/>
  <c r="P2323" i="8"/>
  <c r="Q3205" i="8"/>
  <c r="P3205" i="8"/>
  <c r="Q726" i="8"/>
  <c r="P726" i="8"/>
  <c r="Q3123" i="8"/>
  <c r="P3123" i="8"/>
  <c r="Q2685" i="8"/>
  <c r="P2685" i="8"/>
  <c r="Q3567" i="8"/>
  <c r="P3567" i="8"/>
  <c r="Q4364" i="8"/>
  <c r="P69" i="8"/>
  <c r="Q69" i="8"/>
  <c r="Q1587" i="8"/>
  <c r="Q967" i="8"/>
  <c r="P967" i="8"/>
  <c r="Q1688" i="8"/>
  <c r="P1688" i="8"/>
  <c r="P348" i="8"/>
  <c r="Q348" i="8"/>
  <c r="Q371" i="8"/>
  <c r="P371" i="8"/>
  <c r="P1590" i="8"/>
  <c r="Q1590" i="8"/>
  <c r="Q1032" i="8"/>
  <c r="Q1914" i="8"/>
  <c r="P1914" i="8"/>
  <c r="Q1751" i="8"/>
  <c r="Q577" i="8"/>
  <c r="P577" i="8"/>
  <c r="Q1375" i="8"/>
  <c r="P1375" i="8"/>
  <c r="Q1257" i="8"/>
  <c r="P1257" i="8"/>
  <c r="Q3174" i="8"/>
  <c r="P3174" i="8"/>
  <c r="Q4856" i="8"/>
  <c r="P4856" i="8"/>
  <c r="Q1997" i="8"/>
  <c r="P1997" i="8"/>
  <c r="P3518" i="8"/>
  <c r="P3519" i="8" s="1"/>
  <c r="P3520" i="8" s="1"/>
  <c r="P3521" i="8" s="1"/>
  <c r="P3522" i="8" s="1"/>
  <c r="P3523" i="8" s="1"/>
  <c r="P3524" i="8" s="1"/>
  <c r="P3525" i="8" s="1"/>
  <c r="P3526" i="8" s="1"/>
  <c r="P3527" i="8" s="1"/>
  <c r="P3528" i="8" s="1"/>
  <c r="P3529" i="8" s="1"/>
  <c r="P3530" i="8" s="1"/>
  <c r="Q3530" i="8" s="1"/>
  <c r="Q3518" i="8"/>
  <c r="Q4234" i="8"/>
  <c r="P4234" i="8"/>
  <c r="Q179" i="8"/>
  <c r="P179" i="8"/>
  <c r="Q1057" i="8"/>
  <c r="P837" i="8"/>
  <c r="Q837" i="8"/>
  <c r="P2356" i="8"/>
  <c r="Q2356" i="8"/>
  <c r="P3080" i="8"/>
  <c r="Q3080" i="8"/>
  <c r="Q2320" i="8"/>
  <c r="P2320" i="8"/>
  <c r="Q3040" i="8"/>
  <c r="P3040" i="8"/>
  <c r="Q2260" i="8"/>
  <c r="P2260" i="8"/>
  <c r="Q2900" i="8"/>
  <c r="P2900" i="8"/>
  <c r="Q3380" i="8"/>
  <c r="P3380" i="8"/>
  <c r="Q3939" i="8"/>
  <c r="P3939" i="8"/>
  <c r="Q39" i="8"/>
  <c r="P39" i="8"/>
  <c r="P605" i="8"/>
  <c r="Q605" i="8"/>
  <c r="P2523" i="8"/>
  <c r="Q2523" i="8"/>
  <c r="Q3242" i="8"/>
  <c r="P3242" i="8"/>
  <c r="Q5042" i="8"/>
  <c r="P5042" i="8"/>
  <c r="Q6244" i="8"/>
  <c r="P6244" i="8"/>
  <c r="Q6880" i="8"/>
  <c r="P6880" i="8"/>
  <c r="Q7360" i="8"/>
  <c r="Q7764" i="8"/>
  <c r="P7764" i="8"/>
  <c r="P8484" i="8"/>
  <c r="Q8484" i="8"/>
  <c r="Q6604" i="8"/>
  <c r="P6604" i="8"/>
  <c r="Q8164" i="8"/>
  <c r="P8164" i="8"/>
  <c r="P8561" i="8"/>
  <c r="Q8561" i="8"/>
  <c r="Q5983" i="8"/>
  <c r="P5983" i="8"/>
  <c r="Q5102" i="8"/>
  <c r="Q4967" i="8"/>
  <c r="Q5627" i="8"/>
  <c r="P5627" i="8"/>
  <c r="Q2546" i="8"/>
  <c r="P2546" i="8"/>
  <c r="Q3986" i="8"/>
  <c r="P3986" i="8"/>
  <c r="Q2187" i="8"/>
  <c r="P2187" i="8"/>
  <c r="Q2430" i="8"/>
  <c r="P2430" i="8"/>
  <c r="Q2227" i="8"/>
  <c r="P2227" i="8"/>
  <c r="Q2790" i="8"/>
  <c r="P2790" i="8"/>
  <c r="Q2232" i="8"/>
  <c r="P2232" i="8"/>
  <c r="Q2950" i="8"/>
  <c r="P2950" i="8"/>
  <c r="Q3670" i="8"/>
  <c r="P3670" i="8"/>
  <c r="Q4471" i="8"/>
  <c r="P4471" i="8"/>
  <c r="Q3132" i="8"/>
  <c r="P3132" i="8"/>
  <c r="Q7025" i="8"/>
  <c r="P7025" i="8"/>
  <c r="Q1503" i="8"/>
  <c r="Q2163" i="8"/>
  <c r="P2163" i="8"/>
  <c r="Q1127" i="8"/>
  <c r="Q3407" i="8"/>
  <c r="P3407" i="8"/>
  <c r="Q1608" i="8"/>
  <c r="Q1309" i="8"/>
  <c r="Q2052" i="8"/>
  <c r="P2052" i="8"/>
  <c r="Q472" i="8"/>
  <c r="P472" i="8"/>
  <c r="Q15" i="8"/>
  <c r="P15" i="8"/>
  <c r="Q1533" i="8"/>
  <c r="Q2055" i="8"/>
  <c r="P2055" i="8"/>
  <c r="Q4639" i="8"/>
  <c r="P4639" i="8"/>
  <c r="Q2100" i="8"/>
  <c r="P2100" i="8"/>
  <c r="P2881" i="8"/>
  <c r="Q2881" i="8"/>
  <c r="Q1002" i="8"/>
  <c r="Q5385" i="8"/>
  <c r="P5385" i="8"/>
  <c r="Q5523" i="8"/>
  <c r="P5523" i="8"/>
  <c r="P6241" i="8"/>
  <c r="Q6241" i="8"/>
  <c r="Q6642" i="8"/>
  <c r="P6642" i="8"/>
  <c r="Q7363" i="8"/>
  <c r="P7761" i="8"/>
  <c r="Q7761" i="8"/>
  <c r="Q5025" i="8"/>
  <c r="P5025" i="8"/>
  <c r="Q2870" i="8"/>
  <c r="P2870" i="8"/>
  <c r="Q4152" i="8"/>
  <c r="P260" i="8"/>
  <c r="Q260" i="8"/>
  <c r="P500" i="8"/>
  <c r="Q500" i="8"/>
  <c r="Q582" i="8"/>
  <c r="P582" i="8"/>
  <c r="Q661" i="8"/>
  <c r="P661" i="8"/>
  <c r="Q983" i="8"/>
  <c r="Q1302" i="8"/>
  <c r="P1302" i="8"/>
  <c r="Q1462" i="8"/>
  <c r="P1620" i="8"/>
  <c r="P1621" i="8" s="1"/>
  <c r="P1622" i="8" s="1"/>
  <c r="P1623" i="8" s="1"/>
  <c r="P1624" i="8" s="1"/>
  <c r="P1625" i="8" s="1"/>
  <c r="P1626" i="8" s="1"/>
  <c r="P1627" i="8" s="1"/>
  <c r="P1628" i="8" s="1"/>
  <c r="P1629" i="8" s="1"/>
  <c r="P1630" i="8" s="1"/>
  <c r="P1631" i="8" s="1"/>
  <c r="P1632" i="8" s="1"/>
  <c r="P1633" i="8" s="1"/>
  <c r="P1634" i="8" s="1"/>
  <c r="Q1634" i="8" s="1"/>
  <c r="Q1620" i="8"/>
  <c r="Q1782" i="8"/>
  <c r="P1782" i="8"/>
  <c r="Q1941" i="8"/>
  <c r="P1941" i="8"/>
  <c r="Q2104" i="8"/>
  <c r="P2104" i="8"/>
  <c r="Q2180" i="8"/>
  <c r="P2180" i="8"/>
  <c r="P2342" i="8"/>
  <c r="Q2342" i="8"/>
  <c r="Q2503" i="8"/>
  <c r="P2503" i="8"/>
  <c r="Q2739" i="8"/>
  <c r="P2739" i="8"/>
  <c r="Q2824" i="8"/>
  <c r="P2824" i="8"/>
  <c r="Q2903" i="8"/>
  <c r="P2903" i="8"/>
  <c r="Q2983" i="8"/>
  <c r="P2983" i="8"/>
  <c r="Q3062" i="8"/>
  <c r="P3062" i="8"/>
  <c r="Q3220" i="8"/>
  <c r="P3220" i="8"/>
  <c r="Q3541" i="8"/>
  <c r="P3541" i="8"/>
  <c r="P3542" i="8" s="1"/>
  <c r="P3543" i="8" s="1"/>
  <c r="P3544" i="8" s="1"/>
  <c r="P3545" i="8" s="1"/>
  <c r="P3546" i="8" s="1"/>
  <c r="P3547" i="8" s="1"/>
  <c r="P3548" i="8" s="1"/>
  <c r="P3549" i="8" s="1"/>
  <c r="P3550" i="8" s="1"/>
  <c r="P3551" i="8" s="1"/>
  <c r="P3552" i="8" s="1"/>
  <c r="P3553" i="8" s="1"/>
  <c r="Q3553" i="8" s="1"/>
  <c r="Q4100" i="8"/>
  <c r="Q4180" i="8"/>
  <c r="P4180" i="8"/>
  <c r="Q4260" i="8"/>
  <c r="P4260" i="8"/>
  <c r="Q4340" i="8"/>
  <c r="P4420" i="8"/>
  <c r="Q4420" i="8"/>
  <c r="Q4500" i="8"/>
  <c r="P4500" i="8"/>
  <c r="P4501" i="8" s="1"/>
  <c r="P4502" i="8" s="1"/>
  <c r="P4503" i="8" s="1"/>
  <c r="P4504" i="8" s="1"/>
  <c r="P4505" i="8" s="1"/>
  <c r="P4506" i="8" s="1"/>
  <c r="P4507" i="8" s="1"/>
  <c r="P4508" i="8" s="1"/>
  <c r="P4509" i="8" s="1"/>
  <c r="P4510" i="8" s="1"/>
  <c r="P4511" i="8" s="1"/>
  <c r="P4512" i="8" s="1"/>
  <c r="P4513" i="8" s="1"/>
  <c r="P4514" i="8" s="1"/>
  <c r="Q4514" i="8" s="1"/>
  <c r="Q4742" i="8"/>
  <c r="Q4822" i="8"/>
  <c r="Q163" i="8"/>
  <c r="P163" i="8"/>
  <c r="P404" i="8"/>
  <c r="Q404" i="8" s="1"/>
  <c r="Q482" i="8"/>
  <c r="P482" i="8"/>
  <c r="P725" i="8"/>
  <c r="Q725" i="8"/>
  <c r="P1043" i="8"/>
  <c r="P1044" i="8" s="1"/>
  <c r="P1045" i="8" s="1"/>
  <c r="P1046" i="8" s="1"/>
  <c r="P1047" i="8" s="1"/>
  <c r="P1048" i="8" s="1"/>
  <c r="P1049" i="8" s="1"/>
  <c r="P1050" i="8" s="1"/>
  <c r="P1051" i="8" s="1"/>
  <c r="P1052" i="8" s="1"/>
  <c r="P1053" i="8" s="1"/>
  <c r="P1054" i="8" s="1"/>
  <c r="P1055" i="8" s="1"/>
  <c r="P1056" i="8" s="1"/>
  <c r="P1057" i="8" s="1"/>
  <c r="P1058" i="8" s="1"/>
  <c r="P1059" i="8" s="1"/>
  <c r="P1060" i="8" s="1"/>
  <c r="P1061" i="8" s="1"/>
  <c r="P1062" i="8" s="1"/>
  <c r="P1063" i="8" s="1"/>
  <c r="P1064" i="8" s="1"/>
  <c r="P1065" i="8" s="1"/>
  <c r="P1066" i="8" s="1"/>
  <c r="P1067" i="8" s="1"/>
  <c r="P1068" i="8" s="1"/>
  <c r="P1069" i="8" s="1"/>
  <c r="P1070" i="8" s="1"/>
  <c r="P1071" i="8" s="1"/>
  <c r="P1072" i="8" s="1"/>
  <c r="P1073" i="8" s="1"/>
  <c r="P1074" i="8" s="1"/>
  <c r="P1075" i="8" s="1"/>
  <c r="P1076" i="8" s="1"/>
  <c r="P1077" i="8" s="1"/>
  <c r="P1078" i="8" s="1"/>
  <c r="P1079" i="8" s="1"/>
  <c r="P1080" i="8" s="1"/>
  <c r="P1081" i="8" s="1"/>
  <c r="P1082" i="8" s="1"/>
  <c r="P1083" i="8" s="1"/>
  <c r="P1084" i="8" s="1"/>
  <c r="P1085" i="8" s="1"/>
  <c r="P1086" i="8" s="1"/>
  <c r="P1087" i="8" s="1"/>
  <c r="P1088" i="8" s="1"/>
  <c r="P1089" i="8" s="1"/>
  <c r="P1090" i="8" s="1"/>
  <c r="P1091" i="8" s="1"/>
  <c r="P1092" i="8" s="1"/>
  <c r="P1093" i="8" s="1"/>
  <c r="P1094" i="8" s="1"/>
  <c r="P1095" i="8" s="1"/>
  <c r="P1096" i="8" s="1"/>
  <c r="P1097" i="8" s="1"/>
  <c r="P1098" i="8" s="1"/>
  <c r="P1099" i="8" s="1"/>
  <c r="P1100" i="8" s="1"/>
  <c r="P1101" i="8" s="1"/>
  <c r="P1102" i="8" s="1"/>
  <c r="P1103" i="8" s="1"/>
  <c r="P1104" i="8" s="1"/>
  <c r="P1105" i="8" s="1"/>
  <c r="P1106" i="8" s="1"/>
  <c r="P1107" i="8" s="1"/>
  <c r="P1108" i="8" s="1"/>
  <c r="Q1108" i="8" s="1"/>
  <c r="Q1043" i="8"/>
  <c r="Q1123" i="8"/>
  <c r="Q1363" i="8"/>
  <c r="P1521" i="8"/>
  <c r="Q1521" i="8"/>
  <c r="Q1842" i="8"/>
  <c r="Q1921" i="8"/>
  <c r="P1921" i="8"/>
  <c r="Q2001" i="8"/>
  <c r="P2001" i="8"/>
  <c r="Q2081" i="8"/>
  <c r="P2081" i="8"/>
  <c r="Q2166" i="8"/>
  <c r="P2166" i="8"/>
  <c r="P2245" i="8"/>
  <c r="Q2245" i="8"/>
  <c r="Q2403" i="8"/>
  <c r="P2403" i="8"/>
  <c r="Q2482" i="8"/>
  <c r="P2482" i="8"/>
  <c r="Q2642" i="8"/>
  <c r="P2642" i="8"/>
  <c r="Q2723" i="8"/>
  <c r="P2723" i="8"/>
  <c r="Q2803" i="8"/>
  <c r="P2803" i="8"/>
  <c r="Q2882" i="8"/>
  <c r="P2882" i="8"/>
  <c r="Q3366" i="8"/>
  <c r="P3366" i="8"/>
  <c r="Q3523" i="8"/>
  <c r="Q3603" i="8"/>
  <c r="P3603" i="8"/>
  <c r="Q3683" i="8"/>
  <c r="P3683" i="8"/>
  <c r="Q3842" i="8"/>
  <c r="P3842" i="8"/>
  <c r="Q4322" i="8"/>
  <c r="P4322" i="8"/>
  <c r="P26" i="8"/>
  <c r="Q26" i="8"/>
  <c r="P106" i="8"/>
  <c r="Q106" i="8"/>
  <c r="Q184" i="8"/>
  <c r="P184" i="8"/>
  <c r="Q262" i="8"/>
  <c r="P262" i="8"/>
  <c r="Q502" i="8"/>
  <c r="P502" i="8"/>
  <c r="P503" i="8" s="1"/>
  <c r="P504" i="8" s="1"/>
  <c r="P505" i="8" s="1"/>
  <c r="Q505" i="8" s="1"/>
  <c r="Q584" i="8"/>
  <c r="P584" i="8"/>
  <c r="Q825" i="8"/>
  <c r="P825" i="8"/>
  <c r="P903" i="8"/>
  <c r="Q903" i="8"/>
  <c r="Q1064" i="8"/>
  <c r="Q1143" i="8"/>
  <c r="Q1386" i="8"/>
  <c r="Q1464" i="8"/>
  <c r="Q1545" i="8"/>
  <c r="P1545" i="8"/>
  <c r="P1784" i="8"/>
  <c r="Q1784" i="8"/>
  <c r="Q1866" i="8"/>
  <c r="Q2024" i="8"/>
  <c r="P2024" i="8"/>
  <c r="Q2106" i="8"/>
  <c r="P2106" i="8"/>
  <c r="Q2184" i="8"/>
  <c r="P2184" i="8"/>
  <c r="Q2266" i="8"/>
  <c r="P2266" i="8"/>
  <c r="Q2346" i="8"/>
  <c r="P2346" i="8"/>
  <c r="Q2423" i="8"/>
  <c r="P2423" i="8"/>
  <c r="Q2504" i="8"/>
  <c r="P2504" i="8"/>
  <c r="Q2742" i="8"/>
  <c r="P2742" i="8"/>
  <c r="Q2822" i="8"/>
  <c r="P2822" i="8"/>
  <c r="Q3064" i="8"/>
  <c r="P3064" i="8"/>
  <c r="Q3142" i="8"/>
  <c r="P3142" i="8"/>
  <c r="Q3384" i="8"/>
  <c r="P3384" i="8"/>
  <c r="P3464" i="8"/>
  <c r="Q3464" i="8"/>
  <c r="Q3624" i="8"/>
  <c r="P3624" i="8"/>
  <c r="Q3782" i="8"/>
  <c r="P3782" i="8"/>
  <c r="P3944" i="8"/>
  <c r="Q3944" i="8"/>
  <c r="Q4024" i="8"/>
  <c r="P4024" i="8"/>
  <c r="Q187" i="8"/>
  <c r="P187" i="8"/>
  <c r="P264" i="8"/>
  <c r="Q264" i="8"/>
  <c r="P506" i="8"/>
  <c r="Q506" i="8"/>
  <c r="P588" i="8"/>
  <c r="Q588" i="8"/>
  <c r="Q822" i="8"/>
  <c r="P822" i="8"/>
  <c r="Q985" i="8"/>
  <c r="Q1063" i="8"/>
  <c r="Q1144" i="8"/>
  <c r="Q1226" i="8"/>
  <c r="Q1383" i="8"/>
  <c r="Q1467" i="8"/>
  <c r="Q1543" i="8"/>
  <c r="P1543" i="8"/>
  <c r="Q1624" i="8"/>
  <c r="Q1704" i="8"/>
  <c r="P1785" i="8"/>
  <c r="Q1785" i="8"/>
  <c r="Q1946" i="8"/>
  <c r="P1946" i="8"/>
  <c r="Q2186" i="8"/>
  <c r="P2186" i="8"/>
  <c r="Q2344" i="8"/>
  <c r="P2344" i="8"/>
  <c r="Q2582" i="8"/>
  <c r="P2582" i="8"/>
  <c r="Q2663" i="8"/>
  <c r="P2663" i="8"/>
  <c r="Q2746" i="8"/>
  <c r="P2746" i="8"/>
  <c r="Q2825" i="8"/>
  <c r="P2825" i="8"/>
  <c r="P3147" i="8"/>
  <c r="Q3147" i="8"/>
  <c r="Q3303" i="8"/>
  <c r="P3303" i="8"/>
  <c r="Q3543" i="8"/>
  <c r="Q3703" i="8"/>
  <c r="P3703" i="8"/>
  <c r="Q3865" i="8"/>
  <c r="P3865" i="8"/>
  <c r="Q64" i="8"/>
  <c r="P64" i="8"/>
  <c r="Q145" i="8"/>
  <c r="P145" i="8"/>
  <c r="Q227" i="8"/>
  <c r="P227" i="8"/>
  <c r="Q306" i="8"/>
  <c r="P306" i="8"/>
  <c r="Q465" i="8"/>
  <c r="P465" i="8"/>
  <c r="Q544" i="8"/>
  <c r="P544" i="8"/>
  <c r="Q625" i="8"/>
  <c r="P625" i="8"/>
  <c r="Q704" i="8"/>
  <c r="P704" i="8"/>
  <c r="Q867" i="8"/>
  <c r="P867" i="8"/>
  <c r="Q946" i="8"/>
  <c r="Q1266" i="8"/>
  <c r="Q1506" i="8"/>
  <c r="Q1666" i="8"/>
  <c r="P1666" i="8"/>
  <c r="Q1748" i="8"/>
  <c r="Q1825" i="8"/>
  <c r="Q1906" i="8"/>
  <c r="P1906" i="8"/>
  <c r="Q1986" i="8"/>
  <c r="P1986" i="8"/>
  <c r="Q2068" i="8"/>
  <c r="P2068" i="8"/>
  <c r="Q2148" i="8"/>
  <c r="P2148" i="8"/>
  <c r="Q2225" i="8"/>
  <c r="P2225" i="8"/>
  <c r="Q2308" i="8"/>
  <c r="P2308" i="8"/>
  <c r="Q2626" i="8"/>
  <c r="P2626" i="8"/>
  <c r="Q2706" i="8"/>
  <c r="P2706" i="8"/>
  <c r="Q2944" i="8"/>
  <c r="P2944" i="8"/>
  <c r="Q3024" i="8"/>
  <c r="P3024" i="8"/>
  <c r="Q3105" i="8"/>
  <c r="P3105" i="8"/>
  <c r="P3184" i="8"/>
  <c r="Q3184" i="8"/>
  <c r="Q3264" i="8"/>
  <c r="P3264" i="8"/>
  <c r="Q3428" i="8"/>
  <c r="P3428" i="8"/>
  <c r="Q3508" i="8"/>
  <c r="P3508" i="8"/>
  <c r="Q3668" i="8"/>
  <c r="P3668" i="8"/>
  <c r="P3748" i="8"/>
  <c r="Q3748" i="8"/>
  <c r="Q3904" i="8"/>
  <c r="P3904" i="8"/>
  <c r="Q4066" i="8"/>
  <c r="P4066" i="8"/>
  <c r="Q4146" i="8"/>
  <c r="Q4226" i="8"/>
  <c r="P4226" i="8"/>
  <c r="P4708" i="8"/>
  <c r="Q4708" i="8"/>
  <c r="Q4788" i="8"/>
  <c r="P4788" i="8"/>
  <c r="Q4867" i="8"/>
  <c r="Q5026" i="8"/>
  <c r="P5026" i="8"/>
  <c r="Q85" i="8"/>
  <c r="P85" i="8"/>
  <c r="P168" i="8"/>
  <c r="Q168" i="8"/>
  <c r="Q247" i="8"/>
  <c r="P247" i="8"/>
  <c r="P328" i="8"/>
  <c r="Q328" i="8"/>
  <c r="P649" i="8"/>
  <c r="Q649" i="8"/>
  <c r="Q724" i="8"/>
  <c r="P724" i="8"/>
  <c r="Q806" i="8"/>
  <c r="P806" i="8"/>
  <c r="Q1286" i="8"/>
  <c r="Q1367" i="8"/>
  <c r="Q1526" i="8"/>
  <c r="P1685" i="8"/>
  <c r="Q1685" i="8"/>
  <c r="Q1764" i="8"/>
  <c r="P1764" i="8"/>
  <c r="Q1926" i="8"/>
  <c r="P1926" i="8"/>
  <c r="Q108" i="8"/>
  <c r="P108" i="8"/>
  <c r="Q191" i="8"/>
  <c r="P268" i="8"/>
  <c r="Q268" i="8"/>
  <c r="Q349" i="8"/>
  <c r="P349" i="8"/>
  <c r="Q429" i="8"/>
  <c r="Q586" i="8"/>
  <c r="P586" i="8"/>
  <c r="Q667" i="8"/>
  <c r="P667" i="8"/>
  <c r="P748" i="8"/>
  <c r="Q748" i="8"/>
  <c r="Q987" i="8"/>
  <c r="P1307" i="8"/>
  <c r="P1308" i="8" s="1"/>
  <c r="P1309" i="8" s="1"/>
  <c r="P1310" i="8" s="1"/>
  <c r="P1311" i="8" s="1"/>
  <c r="P1312" i="8" s="1"/>
  <c r="P1313" i="8" s="1"/>
  <c r="P1314" i="8" s="1"/>
  <c r="P1315" i="8" s="1"/>
  <c r="P1316" i="8" s="1"/>
  <c r="P1317" i="8" s="1"/>
  <c r="P1318" i="8" s="1"/>
  <c r="P1319" i="8" s="1"/>
  <c r="P1320" i="8" s="1"/>
  <c r="P1321" i="8" s="1"/>
  <c r="P1322" i="8" s="1"/>
  <c r="P1323" i="8" s="1"/>
  <c r="Q1323" i="8" s="1"/>
  <c r="Q1307" i="8"/>
  <c r="Q1548" i="8"/>
  <c r="Q1626" i="8"/>
  <c r="Q2027" i="8"/>
  <c r="P2027" i="8"/>
  <c r="Q211" i="8"/>
  <c r="P211" i="8"/>
  <c r="Q291" i="8"/>
  <c r="P291" i="8"/>
  <c r="P368" i="8"/>
  <c r="Q368" i="8"/>
  <c r="Q451" i="8"/>
  <c r="P451" i="8"/>
  <c r="Q531" i="8"/>
  <c r="P531" i="8"/>
  <c r="Q769" i="8"/>
  <c r="P769" i="8"/>
  <c r="Q926" i="8"/>
  <c r="Q1010" i="8"/>
  <c r="Q1732" i="8"/>
  <c r="P1732" i="8"/>
  <c r="Q151" i="8"/>
  <c r="P151" i="8"/>
  <c r="P391" i="8"/>
  <c r="Q391" i="8"/>
  <c r="Q467" i="8"/>
  <c r="P467" i="8"/>
  <c r="P711" i="8"/>
  <c r="Q711" i="8"/>
  <c r="Q792" i="8"/>
  <c r="P792" i="8"/>
  <c r="Q871" i="8"/>
  <c r="P871" i="8"/>
  <c r="Q1031" i="8"/>
  <c r="Q1191" i="8"/>
  <c r="Q1268" i="8"/>
  <c r="Q1430" i="8"/>
  <c r="Q1510" i="8"/>
  <c r="Q91" i="8"/>
  <c r="P91" i="8"/>
  <c r="P171" i="8"/>
  <c r="Q171" i="8"/>
  <c r="Q571" i="8"/>
  <c r="P571" i="8"/>
  <c r="Q652" i="8"/>
  <c r="P652" i="8"/>
  <c r="Q734" i="8"/>
  <c r="P734" i="8"/>
  <c r="Q812" i="8"/>
  <c r="P812" i="8"/>
  <c r="Q1051" i="8"/>
  <c r="Q1130" i="8"/>
  <c r="Q1213" i="8"/>
  <c r="Q1373" i="8"/>
  <c r="P1373" i="8"/>
  <c r="Q1453" i="8"/>
  <c r="Q1530" i="8"/>
  <c r="Q1932" i="8"/>
  <c r="P1932" i="8"/>
  <c r="Q12" i="8"/>
  <c r="P12" i="8"/>
  <c r="Q251" i="8"/>
  <c r="P251" i="8"/>
  <c r="Q333" i="8"/>
  <c r="P333" i="8"/>
  <c r="P334" i="8" s="1"/>
  <c r="P335" i="8" s="1"/>
  <c r="Q335" i="8" s="1"/>
  <c r="Q412" i="8"/>
  <c r="P412" i="8"/>
  <c r="Q731" i="8"/>
  <c r="P731" i="8"/>
  <c r="Q893" i="8"/>
  <c r="P893" i="8"/>
  <c r="Q970" i="8"/>
  <c r="P970" i="8"/>
  <c r="Q1133" i="8"/>
  <c r="P1133" i="8"/>
  <c r="Q1210" i="8"/>
  <c r="P1210" i="8"/>
  <c r="P1211" i="8" s="1"/>
  <c r="P1212" i="8" s="1"/>
  <c r="P1213" i="8" s="1"/>
  <c r="P1214" i="8" s="1"/>
  <c r="P1215" i="8" s="1"/>
  <c r="P1216" i="8" s="1"/>
  <c r="P1217" i="8" s="1"/>
  <c r="P1218" i="8" s="1"/>
  <c r="P1219" i="8" s="1"/>
  <c r="P1220" i="8" s="1"/>
  <c r="P1221" i="8" s="1"/>
  <c r="P1222" i="8" s="1"/>
  <c r="P1223" i="8" s="1"/>
  <c r="P1224" i="8" s="1"/>
  <c r="P1225" i="8" s="1"/>
  <c r="P1226" i="8" s="1"/>
  <c r="P1227" i="8" s="1"/>
  <c r="P1228" i="8" s="1"/>
  <c r="P1229" i="8" s="1"/>
  <c r="P1230" i="8" s="1"/>
  <c r="P1231" i="8" s="1"/>
  <c r="P1232" i="8" s="1"/>
  <c r="P1233" i="8" s="1"/>
  <c r="P1234" i="8" s="1"/>
  <c r="P1235" i="8" s="1"/>
  <c r="P1236" i="8" s="1"/>
  <c r="P1237" i="8" s="1"/>
  <c r="P1238" i="8" s="1"/>
  <c r="P1239" i="8" s="1"/>
  <c r="P1240" i="8" s="1"/>
  <c r="P1241" i="8" s="1"/>
  <c r="P1242" i="8" s="1"/>
  <c r="P1243" i="8" s="1"/>
  <c r="P1244" i="8" s="1"/>
  <c r="P1245" i="8" s="1"/>
  <c r="P1246" i="8" s="1"/>
  <c r="P1247" i="8" s="1"/>
  <c r="P1248" i="8" s="1"/>
  <c r="P1249" i="8" s="1"/>
  <c r="P1250" i="8" s="1"/>
  <c r="P1251" i="8" s="1"/>
  <c r="P1252" i="8" s="1"/>
  <c r="P1253" i="8" s="1"/>
  <c r="Q1253" i="8" s="1"/>
  <c r="Q1691" i="8"/>
  <c r="Q1773" i="8"/>
  <c r="Q1851" i="8"/>
  <c r="P1851" i="8"/>
  <c r="Q1933" i="8"/>
  <c r="P1933" i="8"/>
  <c r="Q2012" i="8"/>
  <c r="P2012" i="8"/>
  <c r="P2171" i="8"/>
  <c r="Q2171" i="8"/>
  <c r="Q11" i="8"/>
  <c r="P11" i="8"/>
  <c r="Q95" i="8"/>
  <c r="P95" i="8"/>
  <c r="Q173" i="8"/>
  <c r="P173" i="8"/>
  <c r="Q654" i="8"/>
  <c r="P654" i="8"/>
  <c r="P813" i="8"/>
  <c r="Q813" i="8"/>
  <c r="P894" i="8"/>
  <c r="Q894" i="8"/>
  <c r="Q1214" i="8"/>
  <c r="Q1295" i="8"/>
  <c r="Q1532" i="8"/>
  <c r="Q1695" i="8"/>
  <c r="Q1771" i="8"/>
  <c r="Q1854" i="8"/>
  <c r="P1854" i="8"/>
  <c r="P1931" i="8"/>
  <c r="Q1931" i="8"/>
  <c r="Q2013" i="8"/>
  <c r="P2013" i="8"/>
  <c r="Q118" i="8"/>
  <c r="P118" i="8"/>
  <c r="Q196" i="8"/>
  <c r="P196" i="8"/>
  <c r="Q277" i="8"/>
  <c r="P277" i="8"/>
  <c r="Q354" i="8"/>
  <c r="P354" i="8"/>
  <c r="P913" i="8"/>
  <c r="Q913" i="8"/>
  <c r="Q1235" i="8"/>
  <c r="Q1315" i="8"/>
  <c r="Q1474" i="8"/>
  <c r="P1474" i="8"/>
  <c r="Q1714" i="8"/>
  <c r="P1714" i="8"/>
  <c r="P1715" i="8" s="1"/>
  <c r="P1716" i="8" s="1"/>
  <c r="P1717" i="8" s="1"/>
  <c r="P1718" i="8" s="1"/>
  <c r="P1719" i="8" s="1"/>
  <c r="P1720" i="8" s="1"/>
  <c r="P1721" i="8" s="1"/>
  <c r="P1722" i="8" s="1"/>
  <c r="P1723" i="8" s="1"/>
  <c r="P1724" i="8" s="1"/>
  <c r="P1725" i="8" s="1"/>
  <c r="P1726" i="8" s="1"/>
  <c r="P1727" i="8" s="1"/>
  <c r="P1728" i="8" s="1"/>
  <c r="P1729" i="8" s="1"/>
  <c r="P1730" i="8" s="1"/>
  <c r="Q1730" i="8" s="1"/>
  <c r="Q2033" i="8"/>
  <c r="P2033" i="8"/>
  <c r="Q2274" i="8"/>
  <c r="P2274" i="8"/>
  <c r="Q2516" i="8"/>
  <c r="P2516" i="8"/>
  <c r="P2595" i="8"/>
  <c r="Q2595" i="8"/>
  <c r="Q153" i="8"/>
  <c r="P153" i="8"/>
  <c r="P234" i="8"/>
  <c r="Q234" i="8"/>
  <c r="Q315" i="8"/>
  <c r="P315" i="8"/>
  <c r="Q392" i="8"/>
  <c r="P392" i="8"/>
  <c r="P473" i="8"/>
  <c r="Q473" i="8"/>
  <c r="P632" i="8"/>
  <c r="Q632" i="8"/>
  <c r="P713" i="8"/>
  <c r="Q713" i="8"/>
  <c r="P877" i="8"/>
  <c r="Q877" i="8"/>
  <c r="Q953" i="8"/>
  <c r="Q1273" i="8"/>
  <c r="Q1434" i="8"/>
  <c r="Q1517" i="8"/>
  <c r="P1517" i="8"/>
  <c r="Q1597" i="8"/>
  <c r="Q1675" i="8"/>
  <c r="Q1833" i="8"/>
  <c r="P1833" i="8"/>
  <c r="Q2075" i="8"/>
  <c r="P2075" i="8"/>
  <c r="Q2318" i="8"/>
  <c r="P2318" i="8"/>
  <c r="Q2395" i="8"/>
  <c r="P2395" i="8"/>
  <c r="P2635" i="8"/>
  <c r="Q2635" i="8"/>
  <c r="Q2715" i="8"/>
  <c r="P2715" i="8"/>
  <c r="P3035" i="8"/>
  <c r="Q3035" i="8"/>
  <c r="Q3753" i="8"/>
  <c r="P3753" i="8"/>
  <c r="P3912" i="8"/>
  <c r="Q3912" i="8"/>
  <c r="P3995" i="8"/>
  <c r="Q3995" i="8"/>
  <c r="Q4153" i="8"/>
  <c r="Q4317" i="8"/>
  <c r="Q4395" i="8"/>
  <c r="P4395" i="8"/>
  <c r="Q4475" i="8"/>
  <c r="P4475" i="8"/>
  <c r="Q4553" i="8"/>
  <c r="Q4876" i="8"/>
  <c r="P4876" i="8"/>
  <c r="P4953" i="8"/>
  <c r="Q4953" i="8"/>
  <c r="Q334" i="8"/>
  <c r="Q575" i="8"/>
  <c r="P575" i="8"/>
  <c r="Q657" i="8"/>
  <c r="P657" i="8"/>
  <c r="P897" i="8"/>
  <c r="Q897" i="8"/>
  <c r="Q976" i="8"/>
  <c r="Q1056" i="8"/>
  <c r="Q1136" i="8"/>
  <c r="P1136" i="8"/>
  <c r="Q1456" i="8"/>
  <c r="Q1698" i="8"/>
  <c r="P1857" i="8"/>
  <c r="Q1857" i="8"/>
  <c r="Q1935" i="8"/>
  <c r="P1935" i="8"/>
  <c r="Q2254" i="8"/>
  <c r="P2254" i="8"/>
  <c r="Q2496" i="8"/>
  <c r="P2496" i="8"/>
  <c r="Q2576" i="8"/>
  <c r="P2576" i="8"/>
  <c r="Q2898" i="8"/>
  <c r="P2898" i="8"/>
  <c r="Q2975" i="8"/>
  <c r="P2975" i="8"/>
  <c r="Q3055" i="8"/>
  <c r="P3055" i="8"/>
  <c r="Q3139" i="8"/>
  <c r="P3139" i="8"/>
  <c r="Q3216" i="8"/>
  <c r="P3216" i="8"/>
  <c r="Q3377" i="8"/>
  <c r="P3377" i="8"/>
  <c r="Q3538" i="8"/>
  <c r="P3538" i="8"/>
  <c r="Q3776" i="8"/>
  <c r="P3776" i="8"/>
  <c r="Q3858" i="8"/>
  <c r="P3935" i="8"/>
  <c r="Q3935" i="8"/>
  <c r="P4016" i="8"/>
  <c r="Q4016" i="8"/>
  <c r="Q4175" i="8"/>
  <c r="Q4256" i="8"/>
  <c r="P4256" i="8"/>
  <c r="Q4415" i="8"/>
  <c r="Q4494" i="8"/>
  <c r="P4494" i="8"/>
  <c r="Q4816" i="8"/>
  <c r="Q114" i="8"/>
  <c r="P114" i="8"/>
  <c r="Q357" i="8"/>
  <c r="P357" i="8"/>
  <c r="Q515" i="8"/>
  <c r="P515" i="8"/>
  <c r="Q917" i="8"/>
  <c r="P917" i="8"/>
  <c r="P918" i="8" s="1"/>
  <c r="P919" i="8" s="1"/>
  <c r="P920" i="8" s="1"/>
  <c r="P921" i="8" s="1"/>
  <c r="P922" i="8" s="1"/>
  <c r="P923" i="8" s="1"/>
  <c r="P924" i="8" s="1"/>
  <c r="P925" i="8" s="1"/>
  <c r="P926" i="8" s="1"/>
  <c r="P927" i="8" s="1"/>
  <c r="P928" i="8" s="1"/>
  <c r="P929" i="8" s="1"/>
  <c r="P930" i="8" s="1"/>
  <c r="P931" i="8" s="1"/>
  <c r="P932" i="8" s="1"/>
  <c r="P933" i="8" s="1"/>
  <c r="P934" i="8" s="1"/>
  <c r="P935" i="8" s="1"/>
  <c r="P936" i="8" s="1"/>
  <c r="P937" i="8" s="1"/>
  <c r="P938" i="8" s="1"/>
  <c r="P939" i="8" s="1"/>
  <c r="P940" i="8" s="1"/>
  <c r="P941" i="8" s="1"/>
  <c r="P942" i="8" s="1"/>
  <c r="P943" i="8" s="1"/>
  <c r="P944" i="8" s="1"/>
  <c r="P945" i="8" s="1"/>
  <c r="P946" i="8" s="1"/>
  <c r="P947" i="8" s="1"/>
  <c r="P948" i="8" s="1"/>
  <c r="P949" i="8" s="1"/>
  <c r="P950" i="8" s="1"/>
  <c r="P951" i="8" s="1"/>
  <c r="P952" i="8" s="1"/>
  <c r="P953" i="8" s="1"/>
  <c r="P954" i="8" s="1"/>
  <c r="P955" i="8" s="1"/>
  <c r="P956" i="8" s="1"/>
  <c r="P957" i="8" s="1"/>
  <c r="P958" i="8" s="1"/>
  <c r="P959" i="8" s="1"/>
  <c r="P960" i="8" s="1"/>
  <c r="P961" i="8" s="1"/>
  <c r="P962" i="8" s="1"/>
  <c r="P963" i="8" s="1"/>
  <c r="P964" i="8" s="1"/>
  <c r="Q964" i="8" s="1"/>
  <c r="Q997" i="8"/>
  <c r="Q1157" i="8"/>
  <c r="P1157" i="8"/>
  <c r="Q1238" i="8"/>
  <c r="Q1318" i="8"/>
  <c r="Q1396" i="8"/>
  <c r="Q1477" i="8"/>
  <c r="Q1880" i="8"/>
  <c r="P1880" i="8"/>
  <c r="Q1957" i="8"/>
  <c r="P1957" i="8"/>
  <c r="Q2037" i="8"/>
  <c r="P2037" i="8"/>
  <c r="Q2117" i="8"/>
  <c r="P2117" i="8"/>
  <c r="Q2197" i="8"/>
  <c r="P2197" i="8"/>
  <c r="Q2355" i="8"/>
  <c r="P2355" i="8"/>
  <c r="Q2436" i="8"/>
  <c r="P2436" i="8"/>
  <c r="Q2675" i="8"/>
  <c r="P2675" i="8"/>
  <c r="Q2755" i="8"/>
  <c r="P2755" i="8"/>
  <c r="Q2838" i="8"/>
  <c r="P2838" i="8"/>
  <c r="P2915" i="8"/>
  <c r="Q2915" i="8"/>
  <c r="Q3076" i="8"/>
  <c r="P3076" i="8"/>
  <c r="P3158" i="8"/>
  <c r="Q3158" i="8"/>
  <c r="Q3235" i="8"/>
  <c r="P3235" i="8"/>
  <c r="Q3318" i="8"/>
  <c r="P3318" i="8"/>
  <c r="Q3398" i="8"/>
  <c r="P3398" i="8"/>
  <c r="Q3875" i="8"/>
  <c r="P3875" i="8"/>
  <c r="Q4037" i="8"/>
  <c r="P4037" i="8"/>
  <c r="P136" i="8"/>
  <c r="Q136" i="8"/>
  <c r="Q219" i="8"/>
  <c r="P219" i="8"/>
  <c r="Q296" i="8"/>
  <c r="P296" i="8"/>
  <c r="Q459" i="8"/>
  <c r="P459" i="8"/>
  <c r="Q535" i="8"/>
  <c r="P535" i="8"/>
  <c r="P780" i="8"/>
  <c r="Q780" i="8"/>
  <c r="Q1016" i="8"/>
  <c r="P1016" i="8"/>
  <c r="Q1100" i="8"/>
  <c r="P1498" i="8"/>
  <c r="Q1498" i="8"/>
  <c r="Q1738" i="8"/>
  <c r="P1738" i="8"/>
  <c r="Q1818" i="8"/>
  <c r="Q1978" i="8"/>
  <c r="P1978" i="8"/>
  <c r="Q2058" i="8"/>
  <c r="P2058" i="8"/>
  <c r="Q2138" i="8"/>
  <c r="P2138" i="8"/>
  <c r="P2218" i="8"/>
  <c r="Q2218" i="8"/>
  <c r="Q2298" i="8"/>
  <c r="P2298" i="8"/>
  <c r="P2696" i="8"/>
  <c r="Q2696" i="8"/>
  <c r="Q2778" i="8"/>
  <c r="P2778" i="8"/>
  <c r="Q2938" i="8"/>
  <c r="P2938" i="8"/>
  <c r="Q3020" i="8"/>
  <c r="P3020" i="8"/>
  <c r="Q19" i="8"/>
  <c r="P19" i="8"/>
  <c r="Q100" i="8"/>
  <c r="P100" i="8"/>
  <c r="P420" i="8"/>
  <c r="Q420" i="8"/>
  <c r="Q659" i="8"/>
  <c r="P659" i="8"/>
  <c r="P820" i="8"/>
  <c r="Q820" i="8"/>
  <c r="Q1059" i="8"/>
  <c r="Q1298" i="8"/>
  <c r="Q1540" i="8"/>
  <c r="P1540" i="8"/>
  <c r="Q1777" i="8"/>
  <c r="Q1860" i="8"/>
  <c r="Q1937" i="8"/>
  <c r="P1937" i="8"/>
  <c r="Q2097" i="8"/>
  <c r="P2097" i="8"/>
  <c r="Q2418" i="8"/>
  <c r="P2418" i="8"/>
  <c r="Q2499" i="8"/>
  <c r="P2499" i="8"/>
  <c r="Q2738" i="8"/>
  <c r="P2738" i="8"/>
  <c r="Q3056" i="8"/>
  <c r="P3056" i="8"/>
  <c r="Q3457" i="8"/>
  <c r="P3457" i="8"/>
  <c r="Q3537" i="8"/>
  <c r="P3537" i="8"/>
  <c r="Q3617" i="8"/>
  <c r="P3617" i="8"/>
  <c r="Q41" i="8"/>
  <c r="P41" i="8"/>
  <c r="Q120" i="8"/>
  <c r="P120" i="8"/>
  <c r="Q361" i="8"/>
  <c r="P361" i="8"/>
  <c r="P440" i="8"/>
  <c r="Q440" i="8"/>
  <c r="P520" i="8"/>
  <c r="Q520" i="8"/>
  <c r="P599" i="8"/>
  <c r="Q599" i="8"/>
  <c r="Q681" i="8"/>
  <c r="P681" i="8"/>
  <c r="P760" i="8"/>
  <c r="Q760" i="8"/>
  <c r="P840" i="8"/>
  <c r="Q840" i="8"/>
  <c r="Q1241" i="8"/>
  <c r="Q1400" i="8"/>
  <c r="P1400" i="8"/>
  <c r="Q1481" i="8"/>
  <c r="P1640" i="8"/>
  <c r="Q1640" i="8"/>
  <c r="Q2041" i="8"/>
  <c r="P2041" i="8"/>
  <c r="Q2282" i="8"/>
  <c r="P2282" i="8"/>
  <c r="Q2599" i="8"/>
  <c r="P2599" i="8"/>
  <c r="Q2759" i="8"/>
  <c r="P2759" i="8"/>
  <c r="Q3160" i="8"/>
  <c r="P3160" i="8"/>
  <c r="P3239" i="8"/>
  <c r="Q3239" i="8"/>
  <c r="Q3560" i="8"/>
  <c r="P3560" i="8"/>
  <c r="Q3640" i="8"/>
  <c r="P3640" i="8"/>
  <c r="Q3720" i="8"/>
  <c r="P3720" i="8"/>
  <c r="Q3801" i="8"/>
  <c r="P3801" i="8"/>
  <c r="Q4281" i="8"/>
  <c r="P4281" i="8"/>
  <c r="Q59" i="8"/>
  <c r="P59" i="8"/>
  <c r="Q142" i="8"/>
  <c r="P142" i="8"/>
  <c r="P221" i="8"/>
  <c r="Q221" i="8"/>
  <c r="Q305" i="8"/>
  <c r="P305" i="8"/>
  <c r="P381" i="8"/>
  <c r="Q381" i="8"/>
  <c r="Q541" i="8"/>
  <c r="P541" i="8"/>
  <c r="P620" i="8"/>
  <c r="Q620" i="8"/>
  <c r="P779" i="8"/>
  <c r="Q779" i="8"/>
  <c r="P863" i="8"/>
  <c r="Q863" i="8"/>
  <c r="Q1261" i="8"/>
  <c r="Q1578" i="8"/>
  <c r="Q1982" i="8"/>
  <c r="P1982" i="8"/>
  <c r="Q2220" i="8"/>
  <c r="P2220" i="8"/>
  <c r="Q2379" i="8"/>
  <c r="P2379" i="8"/>
  <c r="Q2459" i="8"/>
  <c r="P2459" i="8"/>
  <c r="Q2539" i="8"/>
  <c r="P2539" i="8"/>
  <c r="Q2699" i="8"/>
  <c r="P2699" i="8"/>
  <c r="Q2783" i="8"/>
  <c r="P2783" i="8"/>
  <c r="P3023" i="8"/>
  <c r="Q3023" i="8"/>
  <c r="Q3101" i="8"/>
  <c r="P3101" i="8"/>
  <c r="Q3183" i="8"/>
  <c r="P3183" i="8"/>
  <c r="Q3342" i="8"/>
  <c r="P3342" i="8"/>
  <c r="Q3419" i="8"/>
  <c r="P3419" i="8"/>
  <c r="Q3500" i="8"/>
  <c r="Q3659" i="8"/>
  <c r="P3659" i="8"/>
  <c r="Q3739" i="8"/>
  <c r="P3739" i="8"/>
  <c r="P3740" i="8" s="1"/>
  <c r="P3741" i="8" s="1"/>
  <c r="P3742" i="8" s="1"/>
  <c r="P3743" i="8" s="1"/>
  <c r="Q3743" i="8" s="1"/>
  <c r="P3979" i="8"/>
  <c r="Q3979" i="8"/>
  <c r="Q4221" i="8"/>
  <c r="P4221" i="8"/>
  <c r="Q4463" i="8"/>
  <c r="Q4699" i="8"/>
  <c r="Q4859" i="8"/>
  <c r="P4859" i="8"/>
  <c r="Q4940" i="8"/>
  <c r="Q4982" i="8"/>
  <c r="Q5062" i="8"/>
  <c r="Q5302" i="8"/>
  <c r="Q5384" i="8"/>
  <c r="P5384" i="8"/>
  <c r="Q5782" i="8"/>
  <c r="P5782" i="8"/>
  <c r="P5862" i="8"/>
  <c r="Q5862" i="8"/>
  <c r="Q6022" i="8"/>
  <c r="P6022" i="8"/>
  <c r="Q6183" i="8"/>
  <c r="P6183" i="8"/>
  <c r="P6263" i="8"/>
  <c r="Q6263" i="8"/>
  <c r="Q6505" i="8"/>
  <c r="P6505" i="8"/>
  <c r="Q6744" i="8"/>
  <c r="P6744" i="8"/>
  <c r="Q6820" i="8"/>
  <c r="P6820" i="8"/>
  <c r="Q7065" i="8"/>
  <c r="P7065" i="8"/>
  <c r="P7140" i="8"/>
  <c r="Q7140" i="8"/>
  <c r="Q7464" i="8"/>
  <c r="Q7702" i="8"/>
  <c r="P7702" i="8"/>
  <c r="Q7784" i="8"/>
  <c r="P7784" i="8"/>
  <c r="P7944" i="8"/>
  <c r="Q7944" i="8"/>
  <c r="Q8022" i="8"/>
  <c r="P8022" i="8"/>
  <c r="Q8182" i="8"/>
  <c r="P8182" i="8"/>
  <c r="Q8263" i="8"/>
  <c r="P8263" i="8"/>
  <c r="Q8340" i="8"/>
  <c r="P8340" i="8"/>
  <c r="Q8421" i="8"/>
  <c r="Q8584" i="8"/>
  <c r="P8584" i="8"/>
  <c r="Q8741" i="8"/>
  <c r="P8741" i="8"/>
  <c r="Q5503" i="8"/>
  <c r="P5503" i="8"/>
  <c r="Q5703" i="8"/>
  <c r="Q6485" i="8"/>
  <c r="P6485" i="8"/>
  <c r="Q6665" i="8"/>
  <c r="P6665" i="8"/>
  <c r="Q4584" i="8"/>
  <c r="P4663" i="8"/>
  <c r="Q4663" i="8"/>
  <c r="Q4745" i="8"/>
  <c r="Q4903" i="8"/>
  <c r="P4903" i="8"/>
  <c r="Q5063" i="8"/>
  <c r="P5144" i="8"/>
  <c r="Q5144" i="8"/>
  <c r="Q5304" i="8"/>
  <c r="Q5464" i="8"/>
  <c r="Q5543" i="8"/>
  <c r="P5543" i="8"/>
  <c r="Q5623" i="8"/>
  <c r="P5623" i="8"/>
  <c r="Q5702" i="8"/>
  <c r="Q5781" i="8"/>
  <c r="P5781" i="8"/>
  <c r="Q5863" i="8"/>
  <c r="P5863" i="8"/>
  <c r="Q5944" i="8"/>
  <c r="P5944" i="8"/>
  <c r="P6023" i="8"/>
  <c r="Q6023" i="8"/>
  <c r="Q6104" i="8"/>
  <c r="P6104" i="8"/>
  <c r="Q6181" i="8"/>
  <c r="P6181" i="8"/>
  <c r="Q6343" i="8"/>
  <c r="P6343" i="8"/>
  <c r="P6584" i="8"/>
  <c r="Q6584" i="8"/>
  <c r="P6664" i="8"/>
  <c r="Q6664" i="8"/>
  <c r="Q6824" i="8"/>
  <c r="P6824" i="8"/>
  <c r="Q6903" i="8"/>
  <c r="P6903" i="8"/>
  <c r="Q6985" i="8"/>
  <c r="P6985" i="8"/>
  <c r="Q7223" i="8"/>
  <c r="P7223" i="8"/>
  <c r="Q7462" i="8"/>
  <c r="Q7624" i="8"/>
  <c r="P7624" i="8"/>
  <c r="P7703" i="8"/>
  <c r="Q7703" i="8"/>
  <c r="Q7864" i="8"/>
  <c r="P7864" i="8"/>
  <c r="P8024" i="8"/>
  <c r="Q8024" i="8"/>
  <c r="P8103" i="8"/>
  <c r="Q8103" i="8"/>
  <c r="Q8261" i="8"/>
  <c r="P8261" i="8"/>
  <c r="Q8685" i="8"/>
  <c r="P8685" i="8"/>
  <c r="P5524" i="8"/>
  <c r="Q5524" i="8" s="1"/>
  <c r="Q6028" i="8"/>
  <c r="P6028" i="8"/>
  <c r="Q6185" i="8"/>
  <c r="P6185" i="8"/>
  <c r="P6362" i="8"/>
  <c r="Q6362" i="8"/>
  <c r="Q6725" i="8"/>
  <c r="P6725" i="8"/>
  <c r="Q4326" i="8"/>
  <c r="P4326" i="8"/>
  <c r="Q4402" i="8"/>
  <c r="P4402" i="8"/>
  <c r="Q4487" i="8"/>
  <c r="Q4723" i="8"/>
  <c r="Q4962" i="8"/>
  <c r="Q5403" i="8"/>
  <c r="P6644" i="8"/>
  <c r="Q6644" i="8"/>
  <c r="Q4106" i="8"/>
  <c r="P4106" i="8"/>
  <c r="Q4187" i="8"/>
  <c r="P4187" i="8"/>
  <c r="Q4506" i="8"/>
  <c r="Q4586" i="8"/>
  <c r="Q4667" i="8"/>
  <c r="P4667" i="8"/>
  <c r="Q5223" i="8"/>
  <c r="Q5243" i="8"/>
  <c r="P5243" i="8"/>
  <c r="Q5326" i="8"/>
  <c r="P5566" i="8"/>
  <c r="Q5566" i="8"/>
  <c r="Q6045" i="8"/>
  <c r="P6045" i="8"/>
  <c r="Q6126" i="8"/>
  <c r="P6126" i="8"/>
  <c r="Q6284" i="8"/>
  <c r="P6284" i="8"/>
  <c r="Q6365" i="8"/>
  <c r="P6365" i="8"/>
  <c r="Q6444" i="8"/>
  <c r="P6444" i="8"/>
  <c r="Q6524" i="8"/>
  <c r="P2165" i="8"/>
  <c r="Q2165" i="8"/>
  <c r="Q2248" i="8"/>
  <c r="P2248" i="8"/>
  <c r="Q2485" i="8"/>
  <c r="P2485" i="8"/>
  <c r="Q2730" i="8"/>
  <c r="P2730" i="8"/>
  <c r="Q2885" i="8"/>
  <c r="P2885" i="8"/>
  <c r="P3127" i="8"/>
  <c r="Q3127" i="8"/>
  <c r="Q3290" i="8"/>
  <c r="P3290" i="8"/>
  <c r="P3847" i="8"/>
  <c r="Q3847" i="8"/>
  <c r="P3927" i="8"/>
  <c r="Q3927" i="8"/>
  <c r="Q4087" i="8"/>
  <c r="P4087" i="8"/>
  <c r="Q4166" i="8"/>
  <c r="Q3006" i="8"/>
  <c r="P3006" i="8"/>
  <c r="Q3086" i="8"/>
  <c r="P3086" i="8"/>
  <c r="Q3329" i="8"/>
  <c r="P3329" i="8"/>
  <c r="Q3406" i="8"/>
  <c r="P3406" i="8"/>
  <c r="Q2092" i="8"/>
  <c r="P2092" i="8"/>
  <c r="Q2167" i="8"/>
  <c r="P2167" i="8"/>
  <c r="Q2332" i="8"/>
  <c r="P2332" i="8"/>
  <c r="Q2650" i="8"/>
  <c r="P2650" i="8"/>
  <c r="Q2729" i="8"/>
  <c r="P2729" i="8"/>
  <c r="Q3209" i="8"/>
  <c r="P3209" i="8"/>
  <c r="Q2172" i="8"/>
  <c r="P2172" i="8"/>
  <c r="Q2251" i="8"/>
  <c r="P2251" i="8"/>
  <c r="Q2329" i="8"/>
  <c r="P2329" i="8"/>
  <c r="P2409" i="8"/>
  <c r="Q2409" i="8"/>
  <c r="Q2491" i="8"/>
  <c r="P2491" i="8"/>
  <c r="Q2569" i="8"/>
  <c r="P2569" i="8"/>
  <c r="Q2732" i="8"/>
  <c r="P2732" i="8"/>
  <c r="P2809" i="8"/>
  <c r="Q2809" i="8"/>
  <c r="Q2891" i="8"/>
  <c r="P2891" i="8"/>
  <c r="Q2969" i="8"/>
  <c r="P2969" i="8"/>
  <c r="Q3050" i="8"/>
  <c r="P3050" i="8"/>
  <c r="Q3129" i="8"/>
  <c r="P3129" i="8"/>
  <c r="Q3210" i="8"/>
  <c r="P3210" i="8"/>
  <c r="Q3291" i="8"/>
  <c r="P3291" i="8"/>
  <c r="Q3372" i="8"/>
  <c r="P3372" i="8"/>
  <c r="P3450" i="8"/>
  <c r="Q3450" i="8"/>
  <c r="Q3610" i="8"/>
  <c r="P3610" i="8"/>
  <c r="Q3691" i="8"/>
  <c r="P3691" i="8"/>
  <c r="P3850" i="8"/>
  <c r="Q3850" i="8"/>
  <c r="Q4171" i="8"/>
  <c r="Q4331" i="8"/>
  <c r="P4331" i="8"/>
  <c r="Q4571" i="8"/>
  <c r="P4571" i="8"/>
  <c r="Q4647" i="8"/>
  <c r="P2031" i="8"/>
  <c r="Q2031" i="8"/>
  <c r="P2349" i="8"/>
  <c r="Q2349" i="8"/>
  <c r="Q2429" i="8"/>
  <c r="P2429" i="8"/>
  <c r="P2589" i="8"/>
  <c r="Q2589" i="8"/>
  <c r="Q2669" i="8"/>
  <c r="P2669" i="8"/>
  <c r="Q2830" i="8"/>
  <c r="P2830" i="8"/>
  <c r="Q3069" i="8"/>
  <c r="P3069" i="8"/>
  <c r="Q3232" i="8"/>
  <c r="P3232" i="8"/>
  <c r="Q3390" i="8"/>
  <c r="P3390" i="8"/>
  <c r="Q3470" i="8"/>
  <c r="P3470" i="8"/>
  <c r="Q3550" i="8"/>
  <c r="Q3633" i="8"/>
  <c r="P3633" i="8"/>
  <c r="Q3711" i="8"/>
  <c r="P3711" i="8"/>
  <c r="P3873" i="8"/>
  <c r="Q3873" i="8"/>
  <c r="Q4030" i="8"/>
  <c r="P4591" i="8"/>
  <c r="Q4591" i="8"/>
  <c r="Q4671" i="8"/>
  <c r="Q4994" i="8"/>
  <c r="Q5149" i="8"/>
  <c r="P5149" i="8"/>
  <c r="Q5631" i="8"/>
  <c r="Q5791" i="8"/>
  <c r="P5791" i="8"/>
  <c r="Q5871" i="8"/>
  <c r="P5871" i="8"/>
  <c r="P5872" i="8" s="1"/>
  <c r="P5873" i="8" s="1"/>
  <c r="P5874" i="8" s="1"/>
  <c r="P5875" i="8" s="1"/>
  <c r="P5876" i="8" s="1"/>
  <c r="P5877" i="8" s="1"/>
  <c r="P5878" i="8" s="1"/>
  <c r="P5879" i="8" s="1"/>
  <c r="P5880" i="8" s="1"/>
  <c r="Q5880" i="8" s="1"/>
  <c r="Q6034" i="8"/>
  <c r="P6034" i="8"/>
  <c r="Q2653" i="8"/>
  <c r="P2653" i="8"/>
  <c r="Q2970" i="8"/>
  <c r="P2970" i="8"/>
  <c r="Q3049" i="8"/>
  <c r="P3049" i="8"/>
  <c r="Q3134" i="8"/>
  <c r="P3134" i="8"/>
  <c r="Q3212" i="8"/>
  <c r="P3212" i="8"/>
  <c r="Q3452" i="8"/>
  <c r="P3452" i="8"/>
  <c r="Q3773" i="8"/>
  <c r="P3773" i="8"/>
  <c r="P3933" i="8"/>
  <c r="Q3933" i="8"/>
  <c r="P4010" i="8"/>
  <c r="Q4010" i="8"/>
  <c r="Q4090" i="8"/>
  <c r="P4090" i="8"/>
  <c r="Q4330" i="8"/>
  <c r="P4330" i="8"/>
  <c r="Q4574" i="8"/>
  <c r="Q4650" i="8"/>
  <c r="Q4894" i="8"/>
  <c r="Q5054" i="8"/>
  <c r="Q5532" i="8"/>
  <c r="P5532" i="8"/>
  <c r="Q5613" i="8"/>
  <c r="Q5850" i="8"/>
  <c r="P5850" i="8"/>
  <c r="Q5935" i="8"/>
  <c r="P5935" i="8"/>
  <c r="Q6094" i="8"/>
  <c r="P6094" i="8"/>
  <c r="Q6491" i="8"/>
  <c r="P6491" i="8"/>
  <c r="Q6571" i="8"/>
  <c r="P6571" i="8"/>
  <c r="Q6650" i="8"/>
  <c r="P6650" i="8"/>
  <c r="Q6731" i="8"/>
  <c r="P6731" i="8"/>
  <c r="Q6890" i="8"/>
  <c r="P6890" i="8"/>
  <c r="P6970" i="8"/>
  <c r="Q6970" i="8"/>
  <c r="Q7050" i="8"/>
  <c r="P7050" i="8"/>
  <c r="Q7293" i="8"/>
  <c r="P7293" i="8"/>
  <c r="Q7454" i="8"/>
  <c r="P7454" i="8"/>
  <c r="Q1682" i="8"/>
  <c r="Q2084" i="8"/>
  <c r="P2084" i="8"/>
  <c r="Q3044" i="8"/>
  <c r="P3044" i="8"/>
  <c r="P2703" i="8"/>
  <c r="Q2703" i="8"/>
  <c r="Q244" i="8"/>
  <c r="P244" i="8"/>
  <c r="Q1203" i="8"/>
  <c r="P2085" i="8"/>
  <c r="Q2085" i="8"/>
  <c r="Q2964" i="8"/>
  <c r="P2964" i="8"/>
  <c r="P3843" i="8"/>
  <c r="Q3843" i="8"/>
  <c r="Q1087" i="8"/>
  <c r="Q3964" i="8"/>
  <c r="P3964" i="8"/>
  <c r="Q469" i="8"/>
  <c r="P469" i="8"/>
  <c r="Q1269" i="8"/>
  <c r="Q9" i="8"/>
  <c r="P9" i="8"/>
  <c r="P269" i="8"/>
  <c r="Q269" i="8"/>
  <c r="Q1409" i="8"/>
  <c r="Q232" i="8"/>
  <c r="P232" i="8"/>
  <c r="Q952" i="8"/>
  <c r="Q1672" i="8"/>
  <c r="Q1993" i="8"/>
  <c r="P1993" i="8"/>
  <c r="Q815" i="8"/>
  <c r="P815" i="8"/>
  <c r="Q1655" i="8"/>
  <c r="Q2533" i="8"/>
  <c r="P2533" i="8"/>
  <c r="Q3413" i="8"/>
  <c r="P3413" i="8"/>
  <c r="Q4133" i="8"/>
  <c r="P4133" i="8"/>
  <c r="Q396" i="8"/>
  <c r="P396" i="8"/>
  <c r="P2640" i="8"/>
  <c r="Q2640" i="8"/>
  <c r="Q3358" i="8"/>
  <c r="P3358" i="8"/>
  <c r="Q4313" i="8"/>
  <c r="Q339" i="8"/>
  <c r="P339" i="8"/>
  <c r="Q1137" i="8"/>
  <c r="P1137" i="8"/>
  <c r="Q2017" i="8"/>
  <c r="P2017" i="8"/>
  <c r="Q2976" i="8"/>
  <c r="P2976" i="8"/>
  <c r="P3778" i="8"/>
  <c r="Q3778" i="8"/>
  <c r="Q436" i="8"/>
  <c r="P436" i="8"/>
  <c r="Q1076" i="8"/>
  <c r="Q321" i="8"/>
  <c r="P321" i="8"/>
  <c r="Q2078" i="8"/>
  <c r="P2078" i="8"/>
  <c r="P2022" i="8"/>
  <c r="Q2022" i="8"/>
  <c r="P3461" i="8"/>
  <c r="Q3461" i="8"/>
  <c r="Q4181" i="8"/>
  <c r="P4181" i="8"/>
  <c r="Q1079" i="8"/>
  <c r="Q1882" i="8"/>
  <c r="P1882" i="8"/>
  <c r="Q2603" i="8"/>
  <c r="P2603" i="8"/>
  <c r="P3320" i="8"/>
  <c r="Q3320" i="8"/>
  <c r="Q4844" i="8"/>
  <c r="Q6724" i="8"/>
  <c r="P6724" i="8"/>
  <c r="Q8402" i="8"/>
  <c r="P8402" i="8"/>
  <c r="Q6043" i="8"/>
  <c r="P6043" i="8"/>
  <c r="Q7040" i="8"/>
  <c r="P7040" i="8"/>
  <c r="Q5387" i="8"/>
  <c r="P5387" i="8"/>
  <c r="P5388" i="8" s="1"/>
  <c r="P5389" i="8" s="1"/>
  <c r="P5390" i="8" s="1"/>
  <c r="P5391" i="8" s="1"/>
  <c r="P5392" i="8" s="1"/>
  <c r="P5393" i="8" s="1"/>
  <c r="P5394" i="8" s="1"/>
  <c r="P5395" i="8" s="1"/>
  <c r="P5396" i="8" s="1"/>
  <c r="P5397" i="8" s="1"/>
  <c r="P5398" i="8" s="1"/>
  <c r="P5399" i="8" s="1"/>
  <c r="P5400" i="8" s="1"/>
  <c r="P5401" i="8" s="1"/>
  <c r="P5402" i="8" s="1"/>
  <c r="P5403" i="8" s="1"/>
  <c r="P5404" i="8" s="1"/>
  <c r="P5405" i="8" s="1"/>
  <c r="Q5405" i="8" s="1"/>
  <c r="P3827" i="8"/>
  <c r="Q3827" i="8"/>
  <c r="Q4151" i="8"/>
  <c r="Q7522" i="8"/>
  <c r="P7522" i="8"/>
  <c r="Q1442" i="8"/>
  <c r="Q384" i="8"/>
  <c r="P406" i="8"/>
  <c r="P407" i="8" s="1"/>
  <c r="P408" i="8" s="1"/>
  <c r="Q408" i="8" s="1"/>
  <c r="Q406" i="8"/>
  <c r="Q126" i="8"/>
  <c r="P126" i="8"/>
  <c r="Q1868" i="8"/>
  <c r="Q1650" i="8"/>
  <c r="Q2175" i="8"/>
  <c r="P2175" i="8"/>
  <c r="Q936" i="8"/>
  <c r="Q2295" i="8"/>
  <c r="P2295" i="8"/>
  <c r="Q2613" i="8"/>
  <c r="P2613" i="8"/>
  <c r="Q4715" i="8"/>
  <c r="P4715" i="8"/>
  <c r="Q896" i="8"/>
  <c r="P896" i="8"/>
  <c r="P1378" i="8"/>
  <c r="Q1378" i="8"/>
  <c r="Q2658" i="8"/>
  <c r="P2658" i="8"/>
  <c r="Q999" i="8"/>
  <c r="P3198" i="8"/>
  <c r="Q3198" i="8"/>
  <c r="Q3061" i="8"/>
  <c r="P3061" i="8"/>
  <c r="Q3861" i="8"/>
  <c r="Q1242" i="8"/>
  <c r="Q5084" i="8"/>
  <c r="Q5760" i="8"/>
  <c r="P5760" i="8"/>
  <c r="Q6163" i="8"/>
  <c r="P6163" i="8"/>
  <c r="Q7440" i="8"/>
  <c r="Q4382" i="8"/>
  <c r="P4382" i="8"/>
  <c r="Q5365" i="8"/>
  <c r="Q2710" i="8"/>
  <c r="P2710" i="8"/>
  <c r="Q3689" i="8"/>
  <c r="P3689" i="8"/>
  <c r="Q4172" i="8"/>
  <c r="Q421" i="8"/>
  <c r="P421" i="8"/>
  <c r="Q1224" i="8"/>
  <c r="Q1701" i="8"/>
  <c r="Q2579" i="8"/>
  <c r="P2579" i="8"/>
  <c r="Q3701" i="8"/>
  <c r="P3701" i="8"/>
  <c r="Q4662" i="8"/>
  <c r="P4662" i="8"/>
  <c r="Q1283" i="8"/>
  <c r="P1283" i="8"/>
  <c r="P3043" i="8"/>
  <c r="Q3043" i="8"/>
  <c r="Q3763" i="8"/>
  <c r="Q4243" i="8"/>
  <c r="P4243" i="8"/>
  <c r="P4244" i="8" s="1"/>
  <c r="P4245" i="8" s="1"/>
  <c r="P4246" i="8" s="1"/>
  <c r="P4247" i="8" s="1"/>
  <c r="Q4247" i="8" s="1"/>
  <c r="Q346" i="8"/>
  <c r="P346" i="8"/>
  <c r="P666" i="8"/>
  <c r="Q666" i="8"/>
  <c r="P745" i="8"/>
  <c r="Q745" i="8"/>
  <c r="Q1706" i="8"/>
  <c r="Q2905" i="8"/>
  <c r="P2905" i="8"/>
  <c r="Q22" i="8"/>
  <c r="P22" i="8"/>
  <c r="Q342" i="8"/>
  <c r="P342" i="8"/>
  <c r="Q1306" i="8"/>
  <c r="P1306" i="8"/>
  <c r="Q1865" i="8"/>
  <c r="Q2425" i="8"/>
  <c r="P2425" i="8"/>
  <c r="Q2505" i="8"/>
  <c r="P2505" i="8"/>
  <c r="Q2906" i="8"/>
  <c r="P2906" i="8"/>
  <c r="Q2984" i="8"/>
  <c r="P2984" i="8"/>
  <c r="Q3785" i="8"/>
  <c r="P3785" i="8"/>
  <c r="Q3946" i="8"/>
  <c r="P3946" i="8"/>
  <c r="P388" i="8"/>
  <c r="Q388" i="8"/>
  <c r="Q787" i="8"/>
  <c r="P787" i="8"/>
  <c r="Q1027" i="8"/>
  <c r="Q1427" i="8"/>
  <c r="P1427" i="8"/>
  <c r="P1428" i="8" s="1"/>
  <c r="P1429" i="8" s="1"/>
  <c r="P1430" i="8" s="1"/>
  <c r="P1431" i="8" s="1"/>
  <c r="P1432" i="8" s="1"/>
  <c r="P1433" i="8" s="1"/>
  <c r="P1434" i="8" s="1"/>
  <c r="P1435" i="8" s="1"/>
  <c r="P1436" i="8" s="1"/>
  <c r="P1437" i="8" s="1"/>
  <c r="P1438" i="8" s="1"/>
  <c r="P1439" i="8" s="1"/>
  <c r="P1440" i="8" s="1"/>
  <c r="P1441" i="8" s="1"/>
  <c r="P1442" i="8" s="1"/>
  <c r="P1443" i="8" s="1"/>
  <c r="P1444" i="8" s="1"/>
  <c r="P1445" i="8" s="1"/>
  <c r="P1446" i="8" s="1"/>
  <c r="Q1446" i="8" s="1"/>
  <c r="Q1585" i="8"/>
  <c r="P2548" i="8"/>
  <c r="Q2548" i="8"/>
  <c r="Q2788" i="8"/>
  <c r="P2788" i="8"/>
  <c r="Q969" i="8"/>
  <c r="P969" i="8"/>
  <c r="Q1847" i="8"/>
  <c r="Q826" i="8"/>
  <c r="P826" i="8"/>
  <c r="Q1867" i="8"/>
  <c r="Q129" i="8"/>
  <c r="P129" i="8"/>
  <c r="Q606" i="8"/>
  <c r="P606" i="8"/>
  <c r="Q689" i="8"/>
  <c r="P689" i="8"/>
  <c r="Q849" i="8"/>
  <c r="P849" i="8"/>
  <c r="Q1089" i="8"/>
  <c r="Q1489" i="8"/>
  <c r="Q1890" i="8"/>
  <c r="Q631" i="8"/>
  <c r="P631" i="8"/>
  <c r="P1109" i="8"/>
  <c r="Q1109" i="8"/>
  <c r="Q1670" i="8"/>
  <c r="Q1830" i="8"/>
  <c r="P1830" i="8"/>
  <c r="Q972" i="8"/>
  <c r="Q1690" i="8"/>
  <c r="P1690" i="8"/>
  <c r="P1691" i="8" s="1"/>
  <c r="P1692" i="8" s="1"/>
  <c r="P1693" i="8" s="1"/>
  <c r="P1694" i="8" s="1"/>
  <c r="P1695" i="8" s="1"/>
  <c r="P1696" i="8" s="1"/>
  <c r="P1697" i="8" s="1"/>
  <c r="P1698" i="8" s="1"/>
  <c r="P1699" i="8" s="1"/>
  <c r="P1700" i="8" s="1"/>
  <c r="P1701" i="8" s="1"/>
  <c r="P1702" i="8" s="1"/>
  <c r="P1703" i="8" s="1"/>
  <c r="P1704" i="8" s="1"/>
  <c r="P1705" i="8" s="1"/>
  <c r="P1706" i="8" s="1"/>
  <c r="P1707" i="8" s="1"/>
  <c r="Q1707" i="8" s="1"/>
  <c r="Q1770" i="8"/>
  <c r="Q1372" i="8"/>
  <c r="P1372" i="8"/>
  <c r="P1449" i="8"/>
  <c r="Q1449" i="8"/>
  <c r="Q2094" i="8"/>
  <c r="P2094" i="8"/>
  <c r="P493" i="8"/>
  <c r="Q493" i="8"/>
  <c r="P732" i="8"/>
  <c r="Q732" i="8"/>
  <c r="Q973" i="8"/>
  <c r="Q1455" i="8"/>
  <c r="P754" i="8"/>
  <c r="Q754" i="8"/>
  <c r="Q1555" i="8"/>
  <c r="Q1794" i="8"/>
  <c r="Q2194" i="8"/>
  <c r="P2194" i="8"/>
  <c r="Q1193" i="8"/>
  <c r="Q1913" i="8"/>
  <c r="P1913" i="8"/>
  <c r="Q2234" i="8"/>
  <c r="P2234" i="8"/>
  <c r="Q2953" i="8"/>
  <c r="P2953" i="8"/>
  <c r="Q3834" i="8"/>
  <c r="P3834" i="8"/>
  <c r="Q4236" i="8"/>
  <c r="P4236" i="8"/>
  <c r="Q176" i="8"/>
  <c r="P176" i="8"/>
  <c r="Q1377" i="8"/>
  <c r="P1377" i="8"/>
  <c r="P3456" i="8"/>
  <c r="Q3456" i="8"/>
  <c r="Q3696" i="8"/>
  <c r="P3696" i="8"/>
  <c r="Q4577" i="8"/>
  <c r="P276" i="8"/>
  <c r="Q276" i="8"/>
  <c r="P677" i="8"/>
  <c r="Q677" i="8"/>
  <c r="P757" i="8"/>
  <c r="Q757" i="8"/>
  <c r="P3556" i="8"/>
  <c r="Q3556" i="8"/>
  <c r="Q3716" i="8"/>
  <c r="P3716" i="8"/>
  <c r="P2380" i="8"/>
  <c r="Q2380" i="8"/>
  <c r="P259" i="8"/>
  <c r="Q259" i="8"/>
  <c r="P340" i="8"/>
  <c r="Q340" i="8"/>
  <c r="Q1141" i="8"/>
  <c r="P1141" i="8"/>
  <c r="Q2262" i="8"/>
  <c r="P2262" i="8"/>
  <c r="Q3301" i="8"/>
  <c r="P3301" i="8"/>
  <c r="Q3381" i="8"/>
  <c r="P3381" i="8"/>
  <c r="Q3699" i="8"/>
  <c r="P3699" i="8"/>
  <c r="Q1001" i="8"/>
  <c r="Q1960" i="8"/>
  <c r="P1960" i="8"/>
  <c r="P3323" i="8"/>
  <c r="Q3323" i="8"/>
  <c r="Q4039" i="8"/>
  <c r="P4039" i="8"/>
  <c r="Q4119" i="8"/>
  <c r="Q4199" i="8"/>
  <c r="Q4439" i="8"/>
  <c r="Q4519" i="8"/>
  <c r="P4519" i="8"/>
  <c r="Q1101" i="8"/>
  <c r="Q1342" i="8"/>
  <c r="Q1501" i="8"/>
  <c r="Q1742" i="8"/>
  <c r="Q1902" i="8"/>
  <c r="P1902" i="8"/>
  <c r="Q2142" i="8"/>
  <c r="P2142" i="8"/>
  <c r="Q2859" i="8"/>
  <c r="P2859" i="8"/>
  <c r="Q4139" i="8"/>
  <c r="P4139" i="8"/>
  <c r="Q4383" i="8"/>
  <c r="P4383" i="8"/>
  <c r="Q4622" i="8"/>
  <c r="Q5024" i="8"/>
  <c r="P5024" i="8"/>
  <c r="Q6421" i="8"/>
  <c r="P6421" i="8"/>
  <c r="Q6581" i="8"/>
  <c r="P6581" i="8"/>
  <c r="Q7622" i="8"/>
  <c r="P7622" i="8"/>
  <c r="Q8102" i="8"/>
  <c r="P8102" i="8"/>
  <c r="Q8502" i="8"/>
  <c r="P8502" i="8"/>
  <c r="Q5884" i="8"/>
  <c r="P5884" i="8"/>
  <c r="Q6124" i="8"/>
  <c r="P6124" i="8"/>
  <c r="Q6302" i="8"/>
  <c r="P6302" i="8"/>
  <c r="Q4824" i="8"/>
  <c r="Q5382" i="8"/>
  <c r="P5382" i="8"/>
  <c r="Q6425" i="8"/>
  <c r="P6425" i="8"/>
  <c r="Q7305" i="8"/>
  <c r="P7305" i="8"/>
  <c r="Q7541" i="8"/>
  <c r="P7541" i="8"/>
  <c r="Q8504" i="8"/>
  <c r="P8504" i="8"/>
  <c r="P8581" i="8"/>
  <c r="Q8581" i="8"/>
  <c r="Q5343" i="8"/>
  <c r="Q5867" i="8"/>
  <c r="P5867" i="8"/>
  <c r="Q4743" i="8"/>
  <c r="Q5143" i="8"/>
  <c r="P5143" i="8"/>
  <c r="Q6206" i="8"/>
  <c r="P6206" i="8"/>
  <c r="Q2328" i="8"/>
  <c r="P2328" i="8"/>
  <c r="Q2805" i="8"/>
  <c r="P2805" i="8"/>
  <c r="P3367" i="8"/>
  <c r="Q3367" i="8"/>
  <c r="Q2368" i="8"/>
  <c r="P2368" i="8"/>
  <c r="P2448" i="8"/>
  <c r="Q2448" i="8"/>
  <c r="Q2528" i="8"/>
  <c r="P2528" i="8"/>
  <c r="P2688" i="8"/>
  <c r="Q2688" i="8"/>
  <c r="Q2771" i="8"/>
  <c r="P2771" i="8"/>
  <c r="Q2848" i="8"/>
  <c r="P2848" i="8"/>
  <c r="Q2928" i="8"/>
  <c r="P2928" i="8"/>
  <c r="Q3248" i="8"/>
  <c r="P3248" i="8"/>
  <c r="Q3488" i="8"/>
  <c r="P3488" i="8"/>
  <c r="Q1294" i="8"/>
  <c r="Q1775" i="8"/>
  <c r="Q2893" i="8"/>
  <c r="P2893" i="8"/>
  <c r="Q4414" i="8"/>
  <c r="Q4973" i="8"/>
  <c r="P4973" i="8"/>
  <c r="Q1313" i="8"/>
  <c r="Q2756" i="8"/>
  <c r="P2756" i="8"/>
  <c r="P857" i="8"/>
  <c r="Q857" i="8"/>
  <c r="Q2376" i="8"/>
  <c r="P2376" i="8"/>
  <c r="Q3018" i="8"/>
  <c r="P3018" i="8"/>
  <c r="P3738" i="8"/>
  <c r="Q3738" i="8"/>
  <c r="Q1196" i="8"/>
  <c r="Q1917" i="8"/>
  <c r="P1917" i="8"/>
  <c r="Q759" i="8"/>
  <c r="P759" i="8"/>
  <c r="P1877" i="8"/>
  <c r="Q1877" i="8"/>
  <c r="Q1179" i="8"/>
  <c r="Q3098" i="8"/>
  <c r="P3098" i="8"/>
  <c r="Q4059" i="8"/>
  <c r="P4059" i="8"/>
  <c r="Q3283" i="8"/>
  <c r="P3283" i="8"/>
  <c r="Q4082" i="8"/>
  <c r="P4082" i="8"/>
  <c r="Q7000" i="8"/>
  <c r="P7000" i="8"/>
  <c r="P7804" i="8"/>
  <c r="Q7804" i="8"/>
  <c r="Q6764" i="8"/>
  <c r="P6764" i="8"/>
  <c r="Q7646" i="8"/>
  <c r="P7646" i="8"/>
  <c r="Q4984" i="8"/>
  <c r="Q4686" i="8"/>
  <c r="P4686" i="8"/>
  <c r="Q5267" i="8"/>
  <c r="P5267" i="8"/>
  <c r="Q2426" i="8"/>
  <c r="P2426" i="8"/>
  <c r="Q3070" i="8"/>
  <c r="P3070" i="8"/>
  <c r="Q3945" i="8"/>
  <c r="P3945" i="8"/>
  <c r="P2122" i="8"/>
  <c r="Q2122" i="8"/>
  <c r="Q1146" i="8"/>
  <c r="Q1563" i="8"/>
  <c r="P3966" i="8"/>
  <c r="Q3966" i="8"/>
  <c r="Q1046" i="8"/>
  <c r="Q3766" i="8"/>
  <c r="Q504" i="8"/>
  <c r="Q664" i="8"/>
  <c r="P664" i="8"/>
  <c r="Q1225" i="8"/>
  <c r="P1329" i="8"/>
  <c r="Q1329" i="8"/>
  <c r="Q147" i="8"/>
  <c r="P147" i="8"/>
  <c r="Q949" i="8"/>
  <c r="Q1029" i="8"/>
  <c r="P1592" i="8"/>
  <c r="Q1592" i="8"/>
  <c r="Q1747" i="8"/>
  <c r="Q1883" i="8"/>
  <c r="P1883" i="8"/>
  <c r="P1884" i="8" s="1"/>
  <c r="P1885" i="8" s="1"/>
  <c r="P1886" i="8" s="1"/>
  <c r="P1887" i="8" s="1"/>
  <c r="P1888" i="8" s="1"/>
  <c r="P1889" i="8" s="1"/>
  <c r="P1890" i="8" s="1"/>
  <c r="P1891" i="8" s="1"/>
  <c r="P1892" i="8" s="1"/>
  <c r="P1893" i="8" s="1"/>
  <c r="P1894" i="8" s="1"/>
  <c r="P1895" i="8" s="1"/>
  <c r="P1896" i="8" s="1"/>
  <c r="P1897" i="8" s="1"/>
  <c r="P1898" i="8" s="1"/>
  <c r="Q1898" i="8" s="1"/>
  <c r="P82" i="8"/>
  <c r="Q82" i="8"/>
  <c r="Q480" i="8"/>
  <c r="Q722" i="8"/>
  <c r="P722" i="8"/>
  <c r="Q1603" i="8"/>
  <c r="Q1841" i="8"/>
  <c r="Q2484" i="8"/>
  <c r="P2484" i="8"/>
  <c r="Q2802" i="8"/>
  <c r="P2802" i="8"/>
  <c r="Q3204" i="8"/>
  <c r="P3204" i="8"/>
  <c r="Q3680" i="8"/>
  <c r="P3680" i="8"/>
  <c r="Q4084" i="8"/>
  <c r="P4084" i="8"/>
  <c r="Q4324" i="8"/>
  <c r="P4324" i="8"/>
  <c r="Q4722" i="8"/>
  <c r="P303" i="8"/>
  <c r="Q303" i="8"/>
  <c r="Q944" i="8"/>
  <c r="Q1824" i="8"/>
  <c r="Q2066" i="8"/>
  <c r="P2066" i="8"/>
  <c r="Q2383" i="8"/>
  <c r="P2383" i="8"/>
  <c r="Q2622" i="8"/>
  <c r="P2622" i="8"/>
  <c r="Q3022" i="8"/>
  <c r="P3022" i="8"/>
  <c r="Q3343" i="8"/>
  <c r="P3343" i="8"/>
  <c r="P3903" i="8"/>
  <c r="Q3903" i="8"/>
  <c r="P4220" i="8"/>
  <c r="Q4220" i="8"/>
  <c r="Q4" i="8"/>
  <c r="V6" i="8"/>
  <c r="V7" i="8" s="1"/>
  <c r="V13" i="8"/>
  <c r="V15" i="8" a="1"/>
  <c r="V15" i="8" s="1"/>
  <c r="V20" i="8"/>
  <c r="V19" i="8"/>
  <c r="V21" i="8"/>
  <c r="V22" i="8"/>
  <c r="V23" i="8"/>
  <c r="V24" i="8"/>
  <c r="V25" i="8"/>
  <c r="V26" i="8"/>
  <c r="V27" i="8"/>
  <c r="V29" i="8"/>
  <c r="V30" i="8"/>
  <c r="V31" i="8"/>
  <c r="V32" i="8"/>
  <c r="V33" i="8"/>
  <c r="V34" i="8"/>
  <c r="V35" i="8"/>
  <c r="V36" i="8"/>
  <c r="V37" i="8"/>
  <c r="V38" i="8"/>
  <c r="V39" i="8"/>
  <c r="V40" i="8"/>
  <c r="Q405" i="8"/>
  <c r="P405" i="8"/>
  <c r="P1285" i="8"/>
  <c r="P1286" i="8" s="1"/>
  <c r="P1287" i="8" s="1"/>
  <c r="P1288" i="8" s="1"/>
  <c r="P1289" i="8" s="1"/>
  <c r="P1290" i="8" s="1"/>
  <c r="P1291" i="8" s="1"/>
  <c r="P1292" i="8" s="1"/>
  <c r="P1293" i="8" s="1"/>
  <c r="P1294" i="8" s="1"/>
  <c r="P1295" i="8" s="1"/>
  <c r="P1296" i="8" s="1"/>
  <c r="P1297" i="8" s="1"/>
  <c r="P1298" i="8" s="1"/>
  <c r="P1299" i="8" s="1"/>
  <c r="Q1299" i="8" s="1"/>
  <c r="Q1285" i="8"/>
  <c r="Q1604" i="8"/>
  <c r="Q1924" i="8"/>
  <c r="P1924" i="8"/>
  <c r="Q2404" i="8"/>
  <c r="P2404" i="8"/>
  <c r="Q2722" i="8"/>
  <c r="P2722" i="8"/>
  <c r="Q3042" i="8"/>
  <c r="P3042" i="8"/>
  <c r="Q3284" i="8"/>
  <c r="P3284" i="8"/>
  <c r="Q164" i="8"/>
  <c r="P164" i="8"/>
  <c r="Q564" i="8"/>
  <c r="P564" i="8"/>
  <c r="Q963" i="8"/>
  <c r="Q1684" i="8"/>
  <c r="P1684" i="8"/>
  <c r="Q3045" i="8"/>
  <c r="P3045" i="8"/>
  <c r="Q3443" i="8"/>
  <c r="P3443" i="8"/>
  <c r="Q364" i="8"/>
  <c r="P364" i="8"/>
  <c r="P608" i="8"/>
  <c r="Q608" i="8"/>
  <c r="Q927" i="8"/>
  <c r="Q1487" i="8"/>
  <c r="Q1725" i="8"/>
  <c r="P2045" i="8"/>
  <c r="Q2045" i="8"/>
  <c r="Q2604" i="8"/>
  <c r="P2604" i="8"/>
  <c r="Q2926" i="8"/>
  <c r="P2926" i="8"/>
  <c r="Q4127" i="8"/>
  <c r="Q4447" i="8"/>
  <c r="P4447" i="8"/>
  <c r="Q4846" i="8"/>
  <c r="Q5088" i="8"/>
  <c r="P708" i="8"/>
  <c r="Q708" i="8"/>
  <c r="Q1667" i="8"/>
  <c r="P1667" i="8"/>
  <c r="P1668" i="8" s="1"/>
  <c r="P1669" i="8" s="1"/>
  <c r="P1670" i="8" s="1"/>
  <c r="P1671" i="8" s="1"/>
  <c r="P1672" i="8" s="1"/>
  <c r="P1673" i="8" s="1"/>
  <c r="P1674" i="8" s="1"/>
  <c r="P1675" i="8" s="1"/>
  <c r="P1676" i="8" s="1"/>
  <c r="P1677" i="8" s="1"/>
  <c r="P1678" i="8" s="1"/>
  <c r="P1679" i="8" s="1"/>
  <c r="P1680" i="8" s="1"/>
  <c r="P1681" i="8" s="1"/>
  <c r="P1682" i="8" s="1"/>
  <c r="P1683" i="8" s="1"/>
  <c r="Q1683" i="8" s="1"/>
  <c r="P89" i="8"/>
  <c r="Q89" i="8"/>
  <c r="Q326" i="8"/>
  <c r="P326" i="8"/>
  <c r="Q727" i="8"/>
  <c r="P727" i="8"/>
  <c r="Q1047" i="8"/>
  <c r="P109" i="8"/>
  <c r="Q109" i="8"/>
  <c r="Q1230" i="8"/>
  <c r="Q931" i="8"/>
  <c r="Q1252" i="8"/>
  <c r="Q554" i="8"/>
  <c r="P554" i="8"/>
  <c r="Q1272" i="8"/>
  <c r="Q1513" i="8"/>
  <c r="P152" i="8"/>
  <c r="Q152" i="8"/>
  <c r="P551" i="8"/>
  <c r="Q551" i="8" s="1"/>
  <c r="Q1190" i="8"/>
  <c r="Q1593" i="8"/>
  <c r="P1593" i="8"/>
  <c r="P1831" i="8"/>
  <c r="Q1831" i="8"/>
  <c r="P2231" i="8"/>
  <c r="Q2231" i="8"/>
  <c r="Q2472" i="8"/>
  <c r="P2472" i="8"/>
  <c r="Q712" i="8"/>
  <c r="P712" i="8"/>
  <c r="Q94" i="8"/>
  <c r="P94" i="8"/>
  <c r="Q2495" i="8"/>
  <c r="P2495" i="8"/>
  <c r="P614" i="8"/>
  <c r="Q614" i="8"/>
  <c r="Q1574" i="8"/>
  <c r="Q2456" i="8"/>
  <c r="P2456" i="8"/>
  <c r="Q3095" i="8"/>
  <c r="P3095" i="8"/>
  <c r="P3335" i="8"/>
  <c r="Q3335" i="8"/>
  <c r="Q3578" i="8"/>
  <c r="P3578" i="8"/>
  <c r="Q5013" i="8"/>
  <c r="Q956" i="8"/>
  <c r="Q3194" i="8"/>
  <c r="P3194" i="8"/>
  <c r="Q4477" i="8"/>
  <c r="P4477" i="8"/>
  <c r="Q4796" i="8"/>
  <c r="Q254" i="8"/>
  <c r="P254" i="8"/>
  <c r="Q979" i="8"/>
  <c r="Q1296" i="8"/>
  <c r="Q1938" i="8"/>
  <c r="P1938" i="8"/>
  <c r="Q2257" i="8"/>
  <c r="P2257" i="8"/>
  <c r="Q2896" i="8"/>
  <c r="P2896" i="8"/>
  <c r="Q919" i="8"/>
  <c r="Q1958" i="8"/>
  <c r="P1958" i="8"/>
  <c r="Q2198" i="8"/>
  <c r="P2198" i="8"/>
  <c r="Q2598" i="8"/>
  <c r="P2598" i="8"/>
  <c r="P2840" i="8"/>
  <c r="Q2840" i="8"/>
  <c r="P241" i="8"/>
  <c r="Q241" i="8"/>
  <c r="P880" i="8"/>
  <c r="Q880" i="8"/>
  <c r="Q1837" i="8"/>
  <c r="P2796" i="8"/>
  <c r="Q2796" i="8"/>
  <c r="P580" i="8"/>
  <c r="Q580" i="8"/>
  <c r="Q2816" i="8"/>
  <c r="P2816" i="8"/>
  <c r="Q522" i="8"/>
  <c r="P522" i="8"/>
  <c r="Q920" i="8"/>
  <c r="Q1722" i="8"/>
  <c r="Q3161" i="8"/>
  <c r="P3161" i="8"/>
  <c r="Q3559" i="8"/>
  <c r="P3559" i="8"/>
  <c r="Q3962" i="8"/>
  <c r="P3962" i="8"/>
  <c r="Q4282" i="8"/>
  <c r="P4282" i="8"/>
  <c r="P5520" i="8"/>
  <c r="Q5520" i="8"/>
  <c r="Q6246" i="8"/>
  <c r="P6246" i="8"/>
  <c r="Q4246" i="8"/>
  <c r="Q5852" i="8"/>
  <c r="P5852" i="8"/>
  <c r="Q1122" i="8"/>
  <c r="Q4384" i="8"/>
  <c r="P4384" i="8"/>
  <c r="P4385" i="8" s="1"/>
  <c r="P4386" i="8" s="1"/>
  <c r="P4387" i="8" s="1"/>
  <c r="P4388" i="8" s="1"/>
  <c r="P4389" i="8" s="1"/>
  <c r="P4390" i="8" s="1"/>
  <c r="P4391" i="8" s="1"/>
  <c r="P4392" i="8" s="1"/>
  <c r="Q4392" i="8" s="1"/>
  <c r="Q2806" i="8"/>
  <c r="P2806" i="8"/>
  <c r="Q1206" i="8"/>
  <c r="P1206" i="8"/>
  <c r="P3167" i="8"/>
  <c r="Q3167" i="8"/>
  <c r="P868" i="8"/>
  <c r="Q868" i="8"/>
  <c r="Q1632" i="8"/>
  <c r="Q633" i="8"/>
  <c r="P633" i="8"/>
  <c r="Q1832" i="8"/>
  <c r="P1832" i="8"/>
  <c r="Q2633" i="8"/>
  <c r="P2633" i="8"/>
  <c r="Q653" i="8"/>
  <c r="P653" i="8"/>
  <c r="P2741" i="8"/>
  <c r="Q2741" i="8"/>
  <c r="Q761" i="8"/>
  <c r="P761" i="8"/>
  <c r="Q1321" i="8"/>
  <c r="Q3641" i="8"/>
  <c r="P3641" i="8"/>
  <c r="Q4882" i="8"/>
  <c r="P4882" i="8"/>
  <c r="P3306" i="8"/>
  <c r="Q3306" i="8"/>
  <c r="P1142" i="8"/>
  <c r="P1143" i="8" s="1"/>
  <c r="P1144" i="8" s="1"/>
  <c r="P1145" i="8" s="1"/>
  <c r="P1146" i="8" s="1"/>
  <c r="P1147" i="8" s="1"/>
  <c r="P1148" i="8" s="1"/>
  <c r="P1149" i="8" s="1"/>
  <c r="P1150" i="8" s="1"/>
  <c r="P1151" i="8" s="1"/>
  <c r="P1152" i="8" s="1"/>
  <c r="P1153" i="8" s="1"/>
  <c r="P1154" i="8" s="1"/>
  <c r="P1155" i="8" s="1"/>
  <c r="Q1155" i="8" s="1"/>
  <c r="Q1142" i="8"/>
  <c r="P1541" i="8"/>
  <c r="Q1541" i="8"/>
  <c r="Q1863" i="8"/>
  <c r="Q2020" i="8"/>
  <c r="P2020" i="8"/>
  <c r="Q2421" i="8"/>
  <c r="P2421" i="8"/>
  <c r="P3141" i="8"/>
  <c r="Q3141" i="8"/>
  <c r="Q3942" i="8"/>
  <c r="P3942" i="8"/>
  <c r="P561" i="8"/>
  <c r="Q561" i="8"/>
  <c r="P804" i="8"/>
  <c r="Q804" i="8"/>
  <c r="Q965" i="8"/>
  <c r="P965" i="8"/>
  <c r="Q1444" i="8"/>
  <c r="Q1763" i="8"/>
  <c r="P1763" i="8"/>
  <c r="Q2321" i="8"/>
  <c r="P2321" i="8"/>
  <c r="Q2561" i="8"/>
  <c r="P2561" i="8"/>
  <c r="Q3202" i="8"/>
  <c r="P3202" i="8"/>
  <c r="Q3921" i="8"/>
  <c r="P3921" i="8"/>
  <c r="Q4164" i="8"/>
  <c r="P4164" i="8"/>
  <c r="P4165" i="8" s="1"/>
  <c r="P4166" i="8" s="1"/>
  <c r="P4167" i="8" s="1"/>
  <c r="P4168" i="8" s="1"/>
  <c r="P4169" i="8" s="1"/>
  <c r="P4170" i="8" s="1"/>
  <c r="P4171" i="8" s="1"/>
  <c r="P4172" i="8" s="1"/>
  <c r="P4173" i="8" s="1"/>
  <c r="P4174" i="8" s="1"/>
  <c r="P4175" i="8" s="1"/>
  <c r="P4176" i="8" s="1"/>
  <c r="P4177" i="8" s="1"/>
  <c r="P4178" i="8" s="1"/>
  <c r="Q4178" i="8" s="1"/>
  <c r="Q982" i="8"/>
  <c r="Q1223" i="8"/>
  <c r="Q1305" i="8"/>
  <c r="P1305" i="8"/>
  <c r="P1943" i="8"/>
  <c r="Q1943" i="8"/>
  <c r="Q2586" i="8"/>
  <c r="P2586" i="8"/>
  <c r="Q3224" i="8"/>
  <c r="P3224" i="8"/>
  <c r="Q2103" i="8"/>
  <c r="P2103" i="8"/>
  <c r="Q2263" i="8"/>
  <c r="P2263" i="8"/>
  <c r="P3226" i="8"/>
  <c r="Q3226" i="8"/>
  <c r="Q1105" i="8"/>
  <c r="Q3824" i="8"/>
  <c r="P3824" i="8"/>
  <c r="Q3987" i="8"/>
  <c r="P3987" i="8"/>
  <c r="Q4389" i="8"/>
  <c r="Q4544" i="8"/>
  <c r="P4544" i="8"/>
  <c r="Q7" i="8"/>
  <c r="P7" i="8"/>
  <c r="Q486" i="8"/>
  <c r="P486" i="8"/>
  <c r="P888" i="8"/>
  <c r="Q888" i="8"/>
  <c r="Q2006" i="8"/>
  <c r="P2006" i="8"/>
  <c r="Q1385" i="8"/>
  <c r="Q1787" i="8"/>
  <c r="P1787" i="8"/>
  <c r="Q1948" i="8"/>
  <c r="P1948" i="8"/>
  <c r="Q49" i="8"/>
  <c r="P49" i="8"/>
  <c r="Q1412" i="8"/>
  <c r="Q1967" i="8"/>
  <c r="P1967" i="8"/>
  <c r="Q68" i="8"/>
  <c r="P68" i="8"/>
  <c r="Q231" i="8"/>
  <c r="P231" i="8"/>
  <c r="Q1752" i="8"/>
  <c r="Q13" i="8"/>
  <c r="P13" i="8"/>
  <c r="Q252" i="8"/>
  <c r="P252" i="8"/>
  <c r="Q1292" i="8"/>
  <c r="P494" i="8"/>
  <c r="P495" i="8" s="1"/>
  <c r="P496" i="8" s="1"/>
  <c r="P497" i="8" s="1"/>
  <c r="Q497" i="8" s="1"/>
  <c r="Q494" i="8"/>
  <c r="P2333" i="8"/>
  <c r="Q2333" i="8"/>
  <c r="Q2413" i="8"/>
  <c r="P2413" i="8"/>
  <c r="Q253" i="8"/>
  <c r="P253" i="8"/>
  <c r="P411" i="8"/>
  <c r="Q411" i="8"/>
  <c r="Q1054" i="8"/>
  <c r="Q1955" i="8"/>
  <c r="P1955" i="8"/>
  <c r="Q556" i="8"/>
  <c r="P556" i="8"/>
  <c r="Q794" i="8"/>
  <c r="P794" i="8"/>
  <c r="Q1355" i="8"/>
  <c r="P1355" i="8"/>
  <c r="P1356" i="8" s="1"/>
  <c r="P1357" i="8" s="1"/>
  <c r="P1358" i="8" s="1"/>
  <c r="P1359" i="8" s="1"/>
  <c r="P1360" i="8" s="1"/>
  <c r="P1361" i="8" s="1"/>
  <c r="P1362" i="8" s="1"/>
  <c r="P1363" i="8" s="1"/>
  <c r="P1364" i="8" s="1"/>
  <c r="P1365" i="8" s="1"/>
  <c r="P1366" i="8" s="1"/>
  <c r="P1367" i="8" s="1"/>
  <c r="P1368" i="8" s="1"/>
  <c r="P1369" i="8" s="1"/>
  <c r="P1370" i="8" s="1"/>
  <c r="P1371" i="8" s="1"/>
  <c r="Q1371" i="8" s="1"/>
  <c r="Q2155" i="8"/>
  <c r="P2155" i="8"/>
  <c r="Q2878" i="8"/>
  <c r="P2878" i="8"/>
  <c r="Q3115" i="8"/>
  <c r="P3115" i="8"/>
  <c r="Q3193" i="8"/>
  <c r="P3193" i="8"/>
  <c r="P3278" i="8"/>
  <c r="Q3278" i="8"/>
  <c r="Q4077" i="8"/>
  <c r="Q17" i="8"/>
  <c r="P17" i="8"/>
  <c r="Q814" i="8"/>
  <c r="P814" i="8"/>
  <c r="P3298" i="8"/>
  <c r="Q3298" i="8"/>
  <c r="Q3618" i="8"/>
  <c r="P3618" i="8"/>
  <c r="Q4095" i="8"/>
  <c r="P4657" i="8"/>
  <c r="Q4657" i="8"/>
  <c r="Q197" i="8"/>
  <c r="P197" i="8"/>
  <c r="Q439" i="8"/>
  <c r="P439" i="8"/>
  <c r="Q3479" i="8"/>
  <c r="P3479" i="8"/>
  <c r="Q3639" i="8"/>
  <c r="P3639" i="8"/>
  <c r="Q3799" i="8"/>
  <c r="P3799" i="8"/>
  <c r="P380" i="8"/>
  <c r="Q380" i="8"/>
  <c r="Q697" i="8"/>
  <c r="P697" i="8"/>
  <c r="Q1657" i="8"/>
  <c r="Q2618" i="8"/>
  <c r="P2618" i="8"/>
  <c r="P177" i="8"/>
  <c r="Q177" i="8"/>
  <c r="P583" i="8"/>
  <c r="Q583" i="8"/>
  <c r="P899" i="8"/>
  <c r="Q899" i="8"/>
  <c r="Q1700" i="8"/>
  <c r="P2581" i="8"/>
  <c r="Q2581" i="8"/>
  <c r="Q2661" i="8"/>
  <c r="P2661" i="8"/>
  <c r="Q2821" i="8"/>
  <c r="P2821" i="8"/>
  <c r="Q2901" i="8"/>
  <c r="P2901" i="8"/>
  <c r="Q1082" i="8"/>
  <c r="Q1159" i="8"/>
  <c r="P1159" i="8"/>
  <c r="Q1800" i="8"/>
  <c r="Q2200" i="8"/>
  <c r="P2200" i="8"/>
  <c r="Q2361" i="8"/>
  <c r="P2361" i="8"/>
  <c r="Q2441" i="8"/>
  <c r="P2441" i="8"/>
  <c r="P2681" i="8"/>
  <c r="Q2681" i="8"/>
  <c r="Q2841" i="8"/>
  <c r="P2841" i="8"/>
  <c r="P2921" i="8"/>
  <c r="Q2921" i="8"/>
  <c r="Q3001" i="8"/>
  <c r="P3001" i="8"/>
  <c r="P3081" i="8"/>
  <c r="Q3081" i="8"/>
  <c r="Q3399" i="8"/>
  <c r="P3399" i="8"/>
  <c r="Q462" i="8"/>
  <c r="P462" i="8"/>
  <c r="Q941" i="8"/>
  <c r="Q1820" i="8"/>
  <c r="Q2621" i="8"/>
  <c r="P2621" i="8"/>
  <c r="Q2941" i="8"/>
  <c r="P2941" i="8"/>
  <c r="Q3579" i="8"/>
  <c r="P3579" i="8"/>
  <c r="Q3902" i="8"/>
  <c r="P3902" i="8"/>
  <c r="Q4541" i="8"/>
  <c r="P4541" i="8"/>
  <c r="P4779" i="8"/>
  <c r="Q4779" i="8"/>
  <c r="Q5222" i="8"/>
  <c r="Q5540" i="8"/>
  <c r="Q5620" i="8"/>
  <c r="P5620" i="8"/>
  <c r="P5940" i="8"/>
  <c r="Q5940" i="8"/>
  <c r="Q6902" i="8"/>
  <c r="P6902" i="8"/>
  <c r="Q6982" i="8"/>
  <c r="P6982" i="8"/>
  <c r="Q7380" i="8"/>
  <c r="P8662" i="8"/>
  <c r="Q8662" i="8"/>
  <c r="Q6261" i="8"/>
  <c r="P6261" i="8"/>
  <c r="Q6742" i="8"/>
  <c r="P6742" i="8"/>
  <c r="P7062" i="8"/>
  <c r="Q7062" i="8"/>
  <c r="Q7383" i="8"/>
  <c r="Q8183" i="8"/>
  <c r="P8183" i="8"/>
  <c r="Q5682" i="8"/>
  <c r="Q6543" i="8"/>
  <c r="P6543" i="8"/>
  <c r="P4643" i="8"/>
  <c r="Q4643" i="8"/>
  <c r="P4803" i="8"/>
  <c r="Q4803" i="8"/>
  <c r="P5045" i="8"/>
  <c r="Q5045" i="8"/>
  <c r="Q5125" i="8"/>
  <c r="P5125" i="8"/>
  <c r="Q5205" i="8"/>
  <c r="Q5285" i="8"/>
  <c r="P5285" i="8"/>
  <c r="Q4344" i="8"/>
  <c r="Q4825" i="8"/>
  <c r="Q4905" i="8"/>
  <c r="P4905" i="8"/>
  <c r="Q4985" i="8"/>
  <c r="Q5065" i="8"/>
  <c r="P5065" i="8"/>
  <c r="P5165" i="8"/>
  <c r="Q5165" i="8"/>
  <c r="Q5885" i="8"/>
  <c r="P5885" i="8"/>
  <c r="Q2087" i="8"/>
  <c r="P2087" i="8"/>
  <c r="Q3527" i="8"/>
  <c r="Q4006" i="8"/>
  <c r="P4006" i="8"/>
  <c r="Q2810" i="8"/>
  <c r="P2810" i="8"/>
  <c r="Q3051" i="8"/>
  <c r="P3051" i="8"/>
  <c r="Q4730" i="8"/>
  <c r="P4730" i="8"/>
  <c r="Q3149" i="8"/>
  <c r="P3149" i="8"/>
  <c r="Q3953" i="8"/>
  <c r="P3953" i="8"/>
  <c r="P4112" i="8"/>
  <c r="Q4112" i="8"/>
  <c r="Q4192" i="8"/>
  <c r="Q4349" i="8"/>
  <c r="P4349" i="8"/>
  <c r="Q4432" i="8"/>
  <c r="Q4512" i="8"/>
  <c r="Q4834" i="8"/>
  <c r="P4834" i="8"/>
  <c r="P2813" i="8"/>
  <c r="Q2813" i="8"/>
  <c r="Q3294" i="8"/>
  <c r="P3294" i="8"/>
  <c r="Q3371" i="8"/>
  <c r="P3371" i="8"/>
  <c r="Q3853" i="8"/>
  <c r="P3853" i="8"/>
  <c r="Q4252" i="8"/>
  <c r="P4252" i="8"/>
  <c r="P4734" i="8"/>
  <c r="Q4734" i="8"/>
  <c r="Q6252" i="8"/>
  <c r="P6252" i="8"/>
  <c r="Q7373" i="8"/>
  <c r="P7373" i="8"/>
  <c r="Q1615" i="8"/>
  <c r="P1615" i="8"/>
  <c r="P1156" i="8"/>
  <c r="Q1156" i="8"/>
  <c r="Q2996" i="8"/>
  <c r="P2996" i="8"/>
  <c r="P1737" i="8"/>
  <c r="Q1737" i="8"/>
  <c r="Q2217" i="8"/>
  <c r="P2217" i="8"/>
  <c r="Q2775" i="8"/>
  <c r="P2775" i="8"/>
  <c r="Q3498" i="8"/>
  <c r="P3498" i="8"/>
  <c r="Q237" i="8"/>
  <c r="P237" i="8"/>
  <c r="Q1797" i="8"/>
  <c r="Q60" i="8"/>
  <c r="P60" i="8"/>
  <c r="Q1741" i="8"/>
  <c r="Q2082" i="8"/>
  <c r="P2082" i="8"/>
  <c r="Q2959" i="8"/>
  <c r="P2959" i="8"/>
  <c r="P6203" i="8"/>
  <c r="Q6203" i="8"/>
  <c r="Q6920" i="8"/>
  <c r="P6920" i="8"/>
  <c r="Q7642" i="8"/>
  <c r="P7642" i="8"/>
  <c r="Q4523" i="8"/>
  <c r="P4523" i="8"/>
  <c r="Q5482" i="8"/>
  <c r="P5482" i="8"/>
  <c r="P7163" i="8"/>
  <c r="Q7163" i="8"/>
  <c r="Q4503" i="8"/>
  <c r="Q4446" i="8"/>
  <c r="P4446" i="8"/>
  <c r="Q5187" i="8"/>
  <c r="P5187" i="8"/>
  <c r="Q6544" i="8"/>
  <c r="P6544" i="8"/>
  <c r="Q2946" i="8"/>
  <c r="P2946" i="8"/>
  <c r="Q1081" i="8"/>
  <c r="Q2563" i="8"/>
  <c r="P2563" i="8"/>
  <c r="Q3441" i="8"/>
  <c r="P3441" i="8"/>
  <c r="Q4240" i="8"/>
  <c r="P4240" i="8"/>
  <c r="Q4884" i="8"/>
  <c r="P4884" i="8"/>
  <c r="P703" i="8"/>
  <c r="Q703" i="8"/>
  <c r="Q1424" i="8"/>
  <c r="P1424" i="8"/>
  <c r="P2222" i="8"/>
  <c r="Q2222" i="8"/>
  <c r="P2943" i="8"/>
  <c r="Q2943" i="8"/>
  <c r="Q3822" i="8"/>
  <c r="P3822" i="8"/>
  <c r="Q84" i="8"/>
  <c r="P84" i="8"/>
  <c r="Q881" i="8"/>
  <c r="P881" i="8"/>
  <c r="Q1766" i="8"/>
  <c r="Q2645" i="8"/>
  <c r="P2645" i="8"/>
  <c r="Q3524" i="8"/>
  <c r="P86" i="8"/>
  <c r="Q86" i="8"/>
  <c r="Q1443" i="8"/>
  <c r="Q2164" i="8"/>
  <c r="P2164" i="8"/>
  <c r="Q2883" i="8"/>
  <c r="P2883" i="8"/>
  <c r="Q3604" i="8"/>
  <c r="P3604" i="8"/>
  <c r="Q445" i="8"/>
  <c r="P445" i="8"/>
  <c r="Q2206" i="8"/>
  <c r="P2206" i="8"/>
  <c r="Q3887" i="8"/>
  <c r="Q4684" i="8"/>
  <c r="P4684" i="8"/>
  <c r="Q1185" i="8"/>
  <c r="P1185" i="8"/>
  <c r="Q1390" i="8"/>
  <c r="Q771" i="8"/>
  <c r="P771" i="8"/>
  <c r="P308" i="8"/>
  <c r="Q308" i="8"/>
  <c r="Q1030" i="8"/>
  <c r="P1352" i="8"/>
  <c r="Q1352" i="8"/>
  <c r="Q2074" i="8"/>
  <c r="P2074" i="8"/>
  <c r="Q235" i="8"/>
  <c r="P235" i="8"/>
  <c r="Q951" i="8"/>
  <c r="Q255" i="8"/>
  <c r="P255" i="8"/>
  <c r="Q132" i="8"/>
  <c r="P132" i="8"/>
  <c r="P1017" i="8"/>
  <c r="Q1017" i="8"/>
  <c r="Q4453" i="8"/>
  <c r="P4453" i="8"/>
  <c r="Q1116" i="8"/>
  <c r="P1116" i="8"/>
  <c r="Q2238" i="8"/>
  <c r="P2238" i="8"/>
  <c r="P2793" i="8"/>
  <c r="Q2793" i="8"/>
  <c r="Q3679" i="8"/>
  <c r="P3679" i="8"/>
  <c r="Q4556" i="8"/>
  <c r="Q2416" i="8"/>
  <c r="P2416" i="8"/>
  <c r="Q3296" i="8"/>
  <c r="P3296" i="8"/>
  <c r="P2038" i="8"/>
  <c r="Q2038" i="8"/>
  <c r="Q957" i="8"/>
  <c r="Q1757" i="8"/>
  <c r="P1757" i="8"/>
  <c r="P343" i="8"/>
  <c r="Q343" i="8"/>
  <c r="Q1140" i="8"/>
  <c r="P1140" i="8"/>
  <c r="Q1781" i="8"/>
  <c r="P1781" i="8"/>
  <c r="Q2502" i="8"/>
  <c r="P2502" i="8"/>
  <c r="Q121" i="8"/>
  <c r="P121" i="8"/>
  <c r="Q3003" i="8"/>
  <c r="P3003" i="8"/>
  <c r="Q3724" i="8"/>
  <c r="P3724" i="8"/>
  <c r="Q4522" i="8"/>
  <c r="P4522" i="8"/>
  <c r="Q5841" i="8"/>
  <c r="P5841" i="8"/>
  <c r="Q7044" i="8"/>
  <c r="P7044" i="8"/>
  <c r="Q7680" i="8"/>
  <c r="P7680" i="8"/>
  <c r="Q8244" i="8"/>
  <c r="P8244" i="8"/>
  <c r="P5044" i="8"/>
  <c r="Q5044" i="8"/>
  <c r="Q5842" i="8"/>
  <c r="P5842" i="8"/>
  <c r="Q6161" i="8"/>
  <c r="P6161" i="8"/>
  <c r="P6562" i="8"/>
  <c r="Q6562" i="8"/>
  <c r="Q6964" i="8"/>
  <c r="P6964" i="8"/>
  <c r="P7844" i="8"/>
  <c r="Q7844" i="8"/>
  <c r="Q6503" i="8"/>
  <c r="P6503" i="8"/>
  <c r="Q4866" i="8"/>
  <c r="Q4484" i="8"/>
  <c r="Q4886" i="8"/>
  <c r="P4886" i="8"/>
  <c r="P4887" i="8" s="1"/>
  <c r="P4888" i="8" s="1"/>
  <c r="P4889" i="8" s="1"/>
  <c r="P4890" i="8" s="1"/>
  <c r="P4891" i="8" s="1"/>
  <c r="P4892" i="8" s="1"/>
  <c r="P4893" i="8" s="1"/>
  <c r="P4894" i="8" s="1"/>
  <c r="P4895" i="8" s="1"/>
  <c r="P4896" i="8" s="1"/>
  <c r="P4897" i="8" s="1"/>
  <c r="Q4897" i="8" s="1"/>
  <c r="Q5466" i="8"/>
  <c r="Q5946" i="8"/>
  <c r="P5946" i="8"/>
  <c r="Q6504" i="8"/>
  <c r="P6504" i="8"/>
  <c r="Q3346" i="8"/>
  <c r="P3346" i="8"/>
  <c r="Q4147" i="8"/>
  <c r="Q2869" i="8"/>
  <c r="P2869" i="8"/>
  <c r="Q1202" i="8"/>
  <c r="P1923" i="8"/>
  <c r="Q1923" i="8"/>
  <c r="Q1182" i="8"/>
  <c r="P1182" i="8"/>
  <c r="Q1743" i="8"/>
  <c r="P3983" i="8"/>
  <c r="Q3983" i="8"/>
  <c r="P805" i="8"/>
  <c r="Q805" i="8"/>
  <c r="Q1843" i="8"/>
  <c r="P182" i="8"/>
  <c r="Q182" i="8"/>
  <c r="P823" i="8"/>
  <c r="Q823" i="8"/>
  <c r="Q2659" i="8"/>
  <c r="P2659" i="8"/>
  <c r="Q3300" i="8"/>
  <c r="P3300" i="8"/>
  <c r="Q3382" i="8"/>
  <c r="P3382" i="8"/>
  <c r="Q3462" i="8"/>
  <c r="P3462" i="8"/>
  <c r="Q3622" i="8"/>
  <c r="P3622" i="8"/>
  <c r="Q4581" i="8"/>
  <c r="P4901" i="8"/>
  <c r="Q4901" i="8"/>
  <c r="P83" i="8"/>
  <c r="Q83" i="8"/>
  <c r="Q324" i="8"/>
  <c r="P324" i="8"/>
  <c r="P643" i="8"/>
  <c r="Q643" i="8"/>
  <c r="P885" i="8"/>
  <c r="Q885" i="8"/>
  <c r="Q1601" i="8"/>
  <c r="Q2966" i="8"/>
  <c r="P2966" i="8"/>
  <c r="Q3125" i="8"/>
  <c r="P3125" i="8"/>
  <c r="P3281" i="8"/>
  <c r="Q3281" i="8"/>
  <c r="Q3442" i="8"/>
  <c r="P3442" i="8"/>
  <c r="Q4003" i="8"/>
  <c r="P4003" i="8"/>
  <c r="Q4080" i="8"/>
  <c r="Q4404" i="8"/>
  <c r="P4404" i="8"/>
  <c r="Q424" i="8"/>
  <c r="Q1625" i="8"/>
  <c r="Q2666" i="8"/>
  <c r="P2666" i="8"/>
  <c r="Q2986" i="8"/>
  <c r="P2986" i="8"/>
  <c r="Q3305" i="8"/>
  <c r="P3305" i="8"/>
  <c r="Q3545" i="8"/>
  <c r="P3705" i="8"/>
  <c r="Q3705" i="8"/>
  <c r="P103" i="8"/>
  <c r="Q103" i="8"/>
  <c r="Q422" i="8"/>
  <c r="P422" i="8"/>
  <c r="P662" i="8"/>
  <c r="Q662" i="8"/>
  <c r="P744" i="8"/>
  <c r="Q744" i="8"/>
  <c r="Q905" i="8"/>
  <c r="P905" i="8"/>
  <c r="Q2028" i="8"/>
  <c r="P2028" i="8"/>
  <c r="Q3065" i="8"/>
  <c r="P3065" i="8"/>
  <c r="P3385" i="8"/>
  <c r="Q3385" i="8"/>
  <c r="P3465" i="8"/>
  <c r="Q3465" i="8"/>
  <c r="P3625" i="8"/>
  <c r="Q3625" i="8"/>
  <c r="Q4025" i="8"/>
  <c r="P4025" i="8"/>
  <c r="Q2465" i="8"/>
  <c r="P2465" i="8"/>
  <c r="Q2866" i="8"/>
  <c r="P2866" i="8"/>
  <c r="P3345" i="8"/>
  <c r="Q3345" i="8"/>
  <c r="Q3586" i="8"/>
  <c r="P3586" i="8"/>
  <c r="Q4304" i="8"/>
  <c r="P4304" i="8"/>
  <c r="Q4627" i="8"/>
  <c r="P566" i="8"/>
  <c r="Q566" i="8"/>
  <c r="Q1207" i="8"/>
  <c r="P1207" i="8"/>
  <c r="P27" i="8"/>
  <c r="Q27" i="8"/>
  <c r="Q1229" i="8"/>
  <c r="Q1708" i="8"/>
  <c r="P1708" i="8"/>
  <c r="Q1248" i="8"/>
  <c r="Q1807" i="8"/>
  <c r="P1807" i="8"/>
  <c r="P1350" i="8"/>
  <c r="Q1350" i="8"/>
  <c r="Q1052" i="8"/>
  <c r="Q1535" i="8"/>
  <c r="Q2253" i="8"/>
  <c r="P2253" i="8"/>
  <c r="Q2494" i="8"/>
  <c r="P2494" i="8"/>
  <c r="Q2573" i="8"/>
  <c r="P2573" i="8"/>
  <c r="Q512" i="8"/>
  <c r="P512" i="8"/>
  <c r="Q995" i="8"/>
  <c r="P995" i="8"/>
  <c r="P996" i="8" s="1"/>
  <c r="P997" i="8" s="1"/>
  <c r="P998" i="8" s="1"/>
  <c r="P999" i="8" s="1"/>
  <c r="P1000" i="8" s="1"/>
  <c r="P1001" i="8" s="1"/>
  <c r="P1002" i="8" s="1"/>
  <c r="P1003" i="8" s="1"/>
  <c r="P1004" i="8" s="1"/>
  <c r="P1005" i="8" s="1"/>
  <c r="P1006" i="8" s="1"/>
  <c r="P1007" i="8" s="1"/>
  <c r="P1008" i="8" s="1"/>
  <c r="P1009" i="8" s="1"/>
  <c r="P1010" i="8" s="1"/>
  <c r="P1011" i="8" s="1"/>
  <c r="Q1011" i="8" s="1"/>
  <c r="Q1152" i="8"/>
  <c r="Q1395" i="8"/>
  <c r="Q1876" i="8"/>
  <c r="P1876" i="8"/>
  <c r="Q2115" i="8"/>
  <c r="P2115" i="8"/>
  <c r="Q2354" i="8"/>
  <c r="P2354" i="8"/>
  <c r="Q2434" i="8"/>
  <c r="P2434" i="8"/>
  <c r="Q2673" i="8"/>
  <c r="P2673" i="8"/>
  <c r="Q2754" i="8"/>
  <c r="P2754" i="8"/>
  <c r="Q1035" i="8"/>
  <c r="Q1115" i="8"/>
  <c r="P1115" i="8"/>
  <c r="Q1753" i="8"/>
  <c r="Q1996" i="8"/>
  <c r="P1996" i="8"/>
  <c r="Q2473" i="8"/>
  <c r="P2473" i="8"/>
  <c r="Q2553" i="8"/>
  <c r="P2553" i="8"/>
  <c r="P2797" i="8"/>
  <c r="Q2797" i="8"/>
  <c r="Q4717" i="8"/>
  <c r="P4717" i="8"/>
  <c r="P4718" i="8" s="1"/>
  <c r="P4719" i="8" s="1"/>
  <c r="P4720" i="8" s="1"/>
  <c r="P4721" i="8" s="1"/>
  <c r="P4722" i="8" s="1"/>
  <c r="P4723" i="8" s="1"/>
  <c r="P4724" i="8" s="1"/>
  <c r="P4725" i="8" s="1"/>
  <c r="P4726" i="8" s="1"/>
  <c r="P4727" i="8" s="1"/>
  <c r="P4728" i="8" s="1"/>
  <c r="P4729" i="8" s="1"/>
  <c r="Q4729" i="8" s="1"/>
  <c r="Q93" i="8"/>
  <c r="P93" i="8"/>
  <c r="Q258" i="8"/>
  <c r="P258" i="8"/>
  <c r="P418" i="8"/>
  <c r="Q418" i="8"/>
  <c r="Q738" i="8"/>
  <c r="P738" i="8"/>
  <c r="Q1215" i="8"/>
  <c r="Q1297" i="8"/>
  <c r="Q1536" i="8"/>
  <c r="Q1616" i="8"/>
  <c r="P1616" i="8"/>
  <c r="Q2016" i="8"/>
  <c r="P2016" i="8"/>
  <c r="Q2096" i="8"/>
  <c r="P2096" i="8"/>
  <c r="Q2176" i="8"/>
  <c r="P2176" i="8"/>
  <c r="Q2334" i="8"/>
  <c r="P2334" i="8"/>
  <c r="P2417" i="8"/>
  <c r="Q2417" i="8"/>
  <c r="Q2654" i="8"/>
  <c r="P2654" i="8"/>
  <c r="Q2734" i="8"/>
  <c r="P2734" i="8"/>
  <c r="Q2814" i="8"/>
  <c r="P2814" i="8"/>
  <c r="Q37" i="8"/>
  <c r="P37" i="8"/>
  <c r="Q838" i="8"/>
  <c r="P838" i="8"/>
  <c r="Q1078" i="8"/>
  <c r="Q1556" i="8"/>
  <c r="P1636" i="8"/>
  <c r="Q1636" i="8" s="1"/>
  <c r="Q1716" i="8"/>
  <c r="Q1796" i="8"/>
  <c r="Q2276" i="8"/>
  <c r="P2276" i="8"/>
  <c r="P2517" i="8"/>
  <c r="Q2517" i="8"/>
  <c r="P2597" i="8"/>
  <c r="Q2597" i="8"/>
  <c r="P2997" i="8"/>
  <c r="Q2997" i="8"/>
  <c r="P618" i="8"/>
  <c r="Q618" i="8"/>
  <c r="Q858" i="8"/>
  <c r="P858" i="8"/>
  <c r="Q938" i="8"/>
  <c r="Q1178" i="8"/>
  <c r="Q1259" i="8"/>
  <c r="P1259" i="8"/>
  <c r="P1260" i="8" s="1"/>
  <c r="P1261" i="8" s="1"/>
  <c r="P1262" i="8" s="1"/>
  <c r="P1263" i="8" s="1"/>
  <c r="P1264" i="8" s="1"/>
  <c r="P1265" i="8" s="1"/>
  <c r="P1266" i="8" s="1"/>
  <c r="P1267" i="8" s="1"/>
  <c r="P1268" i="8" s="1"/>
  <c r="P1269" i="8" s="1"/>
  <c r="P1270" i="8" s="1"/>
  <c r="P1271" i="8" s="1"/>
  <c r="P1272" i="8" s="1"/>
  <c r="P1273" i="8" s="1"/>
  <c r="P1274" i="8" s="1"/>
  <c r="P1275" i="8" s="1"/>
  <c r="P1276" i="8" s="1"/>
  <c r="Q1276" i="8" s="1"/>
  <c r="Q1339" i="8"/>
  <c r="Q1419" i="8"/>
  <c r="Q1576" i="8"/>
  <c r="P2457" i="8"/>
  <c r="Q2457" i="8"/>
  <c r="P2537" i="8"/>
  <c r="Q2537" i="8"/>
  <c r="P2857" i="8"/>
  <c r="Q2857" i="8"/>
  <c r="Q501" i="8"/>
  <c r="P501" i="8"/>
  <c r="Q739" i="8"/>
  <c r="P739" i="8"/>
  <c r="Q978" i="8"/>
  <c r="Q1219" i="8"/>
  <c r="Q1379" i="8"/>
  <c r="P1379" i="8"/>
  <c r="P1380" i="8" s="1"/>
  <c r="P1381" i="8" s="1"/>
  <c r="P1382" i="8" s="1"/>
  <c r="P1383" i="8" s="1"/>
  <c r="P1384" i="8" s="1"/>
  <c r="P1385" i="8" s="1"/>
  <c r="P1386" i="8" s="1"/>
  <c r="P1387" i="8" s="1"/>
  <c r="P1388" i="8" s="1"/>
  <c r="P1389" i="8" s="1"/>
  <c r="P1390" i="8" s="1"/>
  <c r="P1391" i="8" s="1"/>
  <c r="P1392" i="8" s="1"/>
  <c r="P1393" i="8" s="1"/>
  <c r="P1394" i="8" s="1"/>
  <c r="P1395" i="8" s="1"/>
  <c r="P1396" i="8" s="1"/>
  <c r="P1397" i="8" s="1"/>
  <c r="Q1397" i="8" s="1"/>
  <c r="Q1461" i="8"/>
  <c r="P1619" i="8"/>
  <c r="Q1619" i="8"/>
  <c r="P2019" i="8"/>
  <c r="Q2019" i="8"/>
  <c r="P2179" i="8"/>
  <c r="Q2179" i="8"/>
  <c r="P2337" i="8"/>
  <c r="Q2337" i="8"/>
  <c r="P2977" i="8"/>
  <c r="Q2977" i="8"/>
  <c r="Q3140" i="8"/>
  <c r="P3140" i="8"/>
  <c r="P3221" i="8"/>
  <c r="Q3221" i="8"/>
  <c r="Q198" i="8"/>
  <c r="P198" i="8"/>
  <c r="P280" i="8"/>
  <c r="Q280" i="8"/>
  <c r="Q921" i="8"/>
  <c r="Q1561" i="8"/>
  <c r="Q1719" i="8"/>
  <c r="P1879" i="8"/>
  <c r="Q1879" i="8"/>
  <c r="Q2120" i="8"/>
  <c r="P2120" i="8"/>
  <c r="Q3482" i="8"/>
  <c r="P3482" i="8"/>
  <c r="Q3879" i="8"/>
  <c r="P3879" i="8"/>
  <c r="P3959" i="8"/>
  <c r="Q3959" i="8"/>
  <c r="Q702" i="8"/>
  <c r="P702" i="8"/>
  <c r="Q1662" i="8"/>
  <c r="P1662" i="8"/>
  <c r="Q2302" i="8"/>
  <c r="P2302" i="8"/>
  <c r="P5141" i="8"/>
  <c r="Q5141" i="8"/>
  <c r="Q5461" i="8"/>
  <c r="Q5705" i="8"/>
  <c r="P6101" i="8"/>
  <c r="Q6101" i="8"/>
  <c r="Q7221" i="8"/>
  <c r="P7221" i="8"/>
  <c r="P7861" i="8"/>
  <c r="Q7861" i="8"/>
  <c r="Q4505" i="8"/>
  <c r="Q5221" i="8"/>
  <c r="Q7142" i="8"/>
  <c r="P7142" i="8"/>
  <c r="P7781" i="8"/>
  <c r="Q7781" i="8"/>
  <c r="P7941" i="8"/>
  <c r="Q7941" i="8"/>
  <c r="Q8343" i="8"/>
  <c r="P8343" i="8"/>
  <c r="Q8422" i="8"/>
  <c r="Q4245" i="8"/>
  <c r="Q4564" i="8"/>
  <c r="P4564" i="8"/>
  <c r="Q5924" i="8"/>
  <c r="Q4265" i="8"/>
  <c r="Q4425" i="8"/>
  <c r="P4425" i="8"/>
  <c r="Q5804" i="8"/>
  <c r="Q5965" i="8"/>
  <c r="P5965" i="8"/>
  <c r="Q2965" i="8"/>
  <c r="P2965" i="8"/>
  <c r="P3605" i="8"/>
  <c r="Q3605" i="8"/>
  <c r="P3770" i="8"/>
  <c r="Q3770" i="8"/>
  <c r="Q2208" i="8"/>
  <c r="P2208" i="8"/>
  <c r="P3169" i="8"/>
  <c r="Q3169" i="8"/>
  <c r="Q3931" i="8"/>
  <c r="P3931" i="8"/>
  <c r="P4008" i="8"/>
  <c r="Q4008" i="8"/>
  <c r="Q4408" i="8"/>
  <c r="Q4810" i="8"/>
  <c r="P4810" i="8"/>
  <c r="Q2511" i="8"/>
  <c r="P2511" i="8"/>
  <c r="Q2911" i="8"/>
  <c r="P2911" i="8"/>
  <c r="Q4909" i="8"/>
  <c r="P4909" i="8"/>
  <c r="P4910" i="8" s="1"/>
  <c r="P4911" i="8" s="1"/>
  <c r="P4912" i="8" s="1"/>
  <c r="P4913" i="8" s="1"/>
  <c r="P4914" i="8" s="1"/>
  <c r="P4915" i="8" s="1"/>
  <c r="P4916" i="8" s="1"/>
  <c r="P4917" i="8" s="1"/>
  <c r="P4918" i="8" s="1"/>
  <c r="P4919" i="8" s="1"/>
  <c r="P4920" i="8" s="1"/>
  <c r="P4921" i="8" s="1"/>
  <c r="P4922" i="8" s="1"/>
  <c r="Q4922" i="8" s="1"/>
  <c r="Q5950" i="8"/>
  <c r="P5950" i="8"/>
  <c r="Q6112" i="8"/>
  <c r="P6112" i="8"/>
  <c r="Q2733" i="8"/>
  <c r="P2733" i="8"/>
  <c r="Q2894" i="8"/>
  <c r="P2894" i="8"/>
  <c r="Q3532" i="8"/>
  <c r="P3532" i="8"/>
  <c r="Q3694" i="8"/>
  <c r="P3694" i="8"/>
  <c r="Q5693" i="8"/>
  <c r="P5693" i="8"/>
  <c r="Q5773" i="8"/>
  <c r="P5773" i="8"/>
  <c r="Q6014" i="8"/>
  <c r="P6014" i="8"/>
  <c r="Q6332" i="8"/>
  <c r="P6332" i="8"/>
  <c r="P6410" i="8"/>
  <c r="Q6410" i="8"/>
  <c r="Q7131" i="8"/>
  <c r="P7131" i="8"/>
  <c r="Q7214" i="8"/>
  <c r="P7214" i="8"/>
  <c r="Q3860" i="8"/>
  <c r="Q4020" i="8"/>
  <c r="P4020" i="8"/>
  <c r="P6" i="8"/>
  <c r="Q6" i="8"/>
  <c r="P243" i="8"/>
  <c r="Q243" i="8"/>
  <c r="Q1681" i="8"/>
  <c r="P1188" i="8"/>
  <c r="P1189" i="8" s="1"/>
  <c r="P1190" i="8" s="1"/>
  <c r="P1191" i="8" s="1"/>
  <c r="P1192" i="8" s="1"/>
  <c r="P1193" i="8" s="1"/>
  <c r="P1194" i="8" s="1"/>
  <c r="P1195" i="8" s="1"/>
  <c r="P1196" i="8" s="1"/>
  <c r="P1197" i="8" s="1"/>
  <c r="P1198" i="8" s="1"/>
  <c r="P1199" i="8" s="1"/>
  <c r="P1200" i="8" s="1"/>
  <c r="P1201" i="8" s="1"/>
  <c r="P1202" i="8" s="1"/>
  <c r="P1203" i="8" s="1"/>
  <c r="P1204" i="8" s="1"/>
  <c r="P1205" i="8" s="1"/>
  <c r="Q1205" i="8" s="1"/>
  <c r="Q1188" i="8"/>
  <c r="Q1348" i="8"/>
  <c r="P1348" i="8"/>
  <c r="P2387" i="8"/>
  <c r="Q2387" i="8"/>
  <c r="Q407" i="8"/>
  <c r="Q1048" i="8"/>
  <c r="Q1128" i="8"/>
  <c r="Q1609" i="8"/>
  <c r="Q509" i="8"/>
  <c r="P509" i="8"/>
  <c r="P908" i="8"/>
  <c r="Q908" i="8"/>
  <c r="Q1068" i="8"/>
  <c r="Q1148" i="8"/>
  <c r="Q1168" i="8"/>
  <c r="Q1330" i="8"/>
  <c r="P1330" i="8"/>
  <c r="P1569" i="8"/>
  <c r="Q1569" i="8"/>
  <c r="P1649" i="8"/>
  <c r="P1650" i="8" s="1"/>
  <c r="P1651" i="8" s="1"/>
  <c r="P1652" i="8" s="1"/>
  <c r="P1653" i="8" s="1"/>
  <c r="P1654" i="8" s="1"/>
  <c r="P1655" i="8" s="1"/>
  <c r="P1656" i="8" s="1"/>
  <c r="P1657" i="8" s="1"/>
  <c r="P1658" i="8" s="1"/>
  <c r="Q1658" i="8" s="1"/>
  <c r="Q1649" i="8"/>
  <c r="P2049" i="8"/>
  <c r="Q2049" i="8"/>
  <c r="Q550" i="8"/>
  <c r="P550" i="8"/>
  <c r="Q950" i="8"/>
  <c r="P1589" i="8"/>
  <c r="Q1589" i="8"/>
  <c r="P1909" i="8"/>
  <c r="P1910" i="8" s="1"/>
  <c r="P1911" i="8" s="1"/>
  <c r="Q1911" i="8" s="1"/>
  <c r="Q1909" i="8"/>
  <c r="P1989" i="8"/>
  <c r="Q1989" i="8"/>
  <c r="Q330" i="8"/>
  <c r="P330" i="8"/>
  <c r="Q410" i="8"/>
  <c r="P410" i="8"/>
  <c r="Q490" i="8"/>
  <c r="P490" i="8"/>
  <c r="Q890" i="8"/>
  <c r="P890" i="8"/>
  <c r="Q1611" i="8"/>
  <c r="Q92" i="8"/>
  <c r="P92" i="8"/>
  <c r="Q170" i="8"/>
  <c r="P170" i="8"/>
  <c r="Q573" i="8"/>
  <c r="P573" i="8"/>
  <c r="Q650" i="8"/>
  <c r="P650" i="8"/>
  <c r="P810" i="8"/>
  <c r="Q810" i="8"/>
  <c r="Q1291" i="8"/>
  <c r="P570" i="8"/>
  <c r="Q570" i="8"/>
  <c r="P1614" i="8"/>
  <c r="Q1614" i="8"/>
  <c r="P34" i="8"/>
  <c r="Q34" i="8"/>
  <c r="P596" i="8"/>
  <c r="Q596" i="8"/>
  <c r="Q673" i="8"/>
  <c r="P673" i="8"/>
  <c r="Q834" i="8"/>
  <c r="P834" i="8"/>
  <c r="Q1074" i="8"/>
  <c r="Q1635" i="8"/>
  <c r="P1635" i="8"/>
  <c r="Q76" i="8"/>
  <c r="P76" i="8"/>
  <c r="P3355" i="8"/>
  <c r="Q3355" i="8"/>
  <c r="P3435" i="8"/>
  <c r="Q3435" i="8"/>
  <c r="P3515" i="8"/>
  <c r="Q3515" i="8"/>
  <c r="P3595" i="8"/>
  <c r="Q3595" i="8"/>
  <c r="P3675" i="8"/>
  <c r="Q3675" i="8"/>
  <c r="Q4633" i="8"/>
  <c r="Q4793" i="8"/>
  <c r="Q495" i="8"/>
  <c r="Q4338" i="8"/>
  <c r="Q4733" i="8"/>
  <c r="P4733" i="8"/>
  <c r="P594" i="8"/>
  <c r="Q594" i="8"/>
  <c r="Q3957" i="8"/>
  <c r="P3957" i="8"/>
  <c r="Q58" i="8"/>
  <c r="P58" i="8"/>
  <c r="Q1322" i="8"/>
  <c r="Q2519" i="8"/>
  <c r="P2519" i="8"/>
  <c r="Q4358" i="8"/>
  <c r="Q1021" i="8"/>
  <c r="Q2061" i="8"/>
  <c r="P2061" i="8"/>
  <c r="Q3259" i="8"/>
  <c r="P3259" i="8"/>
  <c r="Q3820" i="8"/>
  <c r="P3820" i="8"/>
  <c r="Q4060" i="8"/>
  <c r="P4060" i="8"/>
  <c r="Q4303" i="8"/>
  <c r="P4303" i="8"/>
  <c r="P6340" i="8"/>
  <c r="Q6340" i="8"/>
  <c r="Q6660" i="8"/>
  <c r="P6660" i="8"/>
  <c r="P7301" i="8"/>
  <c r="Q7301" i="8"/>
  <c r="P7543" i="8"/>
  <c r="Q7543" i="8"/>
  <c r="Q4983" i="8"/>
  <c r="Q4883" i="8"/>
  <c r="P4883" i="8"/>
  <c r="Q5303" i="8"/>
  <c r="Q5383" i="8"/>
  <c r="P5383" i="8"/>
  <c r="Q5484" i="8"/>
  <c r="P5646" i="8"/>
  <c r="Q5646" i="8"/>
  <c r="P5726" i="8"/>
  <c r="Q5726" i="8"/>
  <c r="P2407" i="8"/>
  <c r="Q2407" i="8"/>
  <c r="P2567" i="8"/>
  <c r="Q2567" i="8"/>
  <c r="P2647" i="8"/>
  <c r="Q2647" i="8"/>
  <c r="P3047" i="8"/>
  <c r="Q3047" i="8"/>
  <c r="P3207" i="8"/>
  <c r="Q3207" i="8"/>
  <c r="Q3448" i="8"/>
  <c r="P3448" i="8"/>
  <c r="P3688" i="8"/>
  <c r="Q3688" i="8"/>
  <c r="P2129" i="8"/>
  <c r="Q2129" i="8"/>
  <c r="P2287" i="8"/>
  <c r="Q2287" i="8"/>
  <c r="P2607" i="8"/>
  <c r="Q2607" i="8"/>
  <c r="P2249" i="8"/>
  <c r="Q2249" i="8"/>
  <c r="P3130" i="8"/>
  <c r="Q3130" i="8"/>
  <c r="P2089" i="8"/>
  <c r="Q2089" i="8"/>
  <c r="Q4250" i="8"/>
  <c r="P4250" i="8"/>
  <c r="P2109" i="8"/>
  <c r="Q2109" i="8"/>
  <c r="Q4750" i="8"/>
  <c r="Q5231" i="8"/>
  <c r="Q5391" i="8"/>
  <c r="P5548" i="8"/>
  <c r="Q5548" i="8"/>
  <c r="P4811" i="8"/>
  <c r="Q4811" i="8"/>
  <c r="P4971" i="8"/>
  <c r="Q4971" i="8"/>
  <c r="Q5131" i="8"/>
  <c r="Q5371" i="8"/>
  <c r="Q7613" i="8"/>
  <c r="P7613" i="8"/>
  <c r="P3495" i="8"/>
  <c r="Q3495" i="8"/>
  <c r="P3735" i="8"/>
  <c r="Q3735" i="8"/>
  <c r="Q4613" i="8"/>
  <c r="P4613" i="8"/>
  <c r="Q5251" i="8"/>
  <c r="Q6133" i="8"/>
  <c r="P6133" i="8"/>
  <c r="P3755" i="8"/>
  <c r="Q3755" i="8"/>
  <c r="Q5514" i="8"/>
  <c r="P7135" i="8"/>
  <c r="Q7135" i="8"/>
  <c r="P7295" i="8"/>
  <c r="Q7295" i="8"/>
  <c r="P6035" i="8"/>
  <c r="Q6035" i="8"/>
  <c r="P7155" i="8"/>
  <c r="Q7155" i="8"/>
  <c r="Q8036" i="8"/>
  <c r="P8036" i="8"/>
  <c r="Q8397" i="8"/>
  <c r="P8397" i="8"/>
  <c r="P8398" i="8" s="1"/>
  <c r="Q8398" i="8" s="1"/>
  <c r="Q4098" i="8"/>
  <c r="Q4738" i="8"/>
  <c r="P4738" i="8"/>
  <c r="Q8437" i="8"/>
  <c r="P8437" i="8"/>
  <c r="Q3099" i="8"/>
  <c r="P3099" i="8"/>
  <c r="Q3260" i="8"/>
  <c r="P3260" i="8"/>
  <c r="P3336" i="8"/>
  <c r="Q3336" i="8"/>
  <c r="P4058" i="8"/>
  <c r="Q4058" i="8"/>
  <c r="P4218" i="8"/>
  <c r="Q4218" i="8"/>
  <c r="P4038" i="8"/>
  <c r="Q4038" i="8"/>
  <c r="Q4198" i="8"/>
  <c r="Q4438" i="8"/>
  <c r="Q4558" i="8"/>
  <c r="Q8403" i="8"/>
  <c r="P8403" i="8"/>
  <c r="Q8448" i="8"/>
  <c r="P8448" i="8"/>
  <c r="Q8344" i="8"/>
  <c r="P8344" i="8"/>
  <c r="Q4411" i="8"/>
  <c r="Q5728" i="8"/>
  <c r="P5728" i="8"/>
  <c r="P6069" i="8"/>
  <c r="Q6069" i="8"/>
  <c r="Q7983" i="8"/>
  <c r="P7983" i="8"/>
  <c r="P7008" i="8"/>
  <c r="Q7008" i="8"/>
  <c r="P6129" i="8"/>
  <c r="Q6129" i="8"/>
  <c r="P5528" i="8"/>
  <c r="Q5528" i="8"/>
  <c r="P3267" i="8"/>
  <c r="Q3267" i="8"/>
  <c r="Q3348" i="8"/>
  <c r="P3348" i="8"/>
  <c r="Q2509" i="8"/>
  <c r="P2509" i="8"/>
  <c r="Q2590" i="8"/>
  <c r="P2590" i="8"/>
  <c r="Q2671" i="8"/>
  <c r="P2671" i="8"/>
  <c r="Q2909" i="8"/>
  <c r="P2909" i="8"/>
  <c r="Q2990" i="8"/>
  <c r="P2990" i="8"/>
  <c r="Q3150" i="8"/>
  <c r="P3150" i="8"/>
  <c r="P3227" i="8"/>
  <c r="Q3227" i="8"/>
  <c r="Q2111" i="8"/>
  <c r="P2111" i="8"/>
  <c r="P2191" i="8"/>
  <c r="Q2191" i="8"/>
  <c r="Q2271" i="8"/>
  <c r="P2271" i="8"/>
  <c r="Q2432" i="8"/>
  <c r="P2432" i="8"/>
  <c r="Q2670" i="8"/>
  <c r="P2670" i="8"/>
  <c r="Q2749" i="8"/>
  <c r="P2749" i="8"/>
  <c r="Q2832" i="8"/>
  <c r="P2832" i="8"/>
  <c r="P2989" i="8"/>
  <c r="Q2989" i="8"/>
  <c r="Q3071" i="8"/>
  <c r="P3071" i="8"/>
  <c r="Q3152" i="8"/>
  <c r="P3152" i="8"/>
  <c r="Q3309" i="8"/>
  <c r="P3309" i="8"/>
  <c r="Q3393" i="8"/>
  <c r="P3393" i="8"/>
  <c r="Q3473" i="8"/>
  <c r="P3473" i="8"/>
  <c r="Q3551" i="8"/>
  <c r="P3710" i="8"/>
  <c r="Q3710" i="8"/>
  <c r="Q3951" i="8"/>
  <c r="P3951" i="8"/>
  <c r="Q4271" i="8"/>
  <c r="Q4511" i="8"/>
  <c r="Q4588" i="8"/>
  <c r="P4588" i="8"/>
  <c r="Q2051" i="8"/>
  <c r="P2051" i="8"/>
  <c r="Q2369" i="8"/>
  <c r="P2369" i="8"/>
  <c r="Q2449" i="8"/>
  <c r="P2449" i="8"/>
  <c r="Q2529" i="8"/>
  <c r="P2529" i="8"/>
  <c r="Q2609" i="8"/>
  <c r="P2609" i="8"/>
  <c r="Q2691" i="8"/>
  <c r="P2691" i="8"/>
  <c r="Q2853" i="8"/>
  <c r="P2853" i="8"/>
  <c r="Q2929" i="8"/>
  <c r="P2929" i="8"/>
  <c r="Q3251" i="8"/>
  <c r="P3251" i="8"/>
  <c r="Q3411" i="8"/>
  <c r="P3411" i="8"/>
  <c r="Q3491" i="8"/>
  <c r="P3491" i="8"/>
  <c r="P3810" i="8"/>
  <c r="Q3810" i="8"/>
  <c r="Q3972" i="8"/>
  <c r="P3972" i="8"/>
  <c r="Q4210" i="8"/>
  <c r="P4210" i="8"/>
  <c r="Q4609" i="8"/>
  <c r="Q5254" i="8"/>
  <c r="Q5571" i="8"/>
  <c r="P5571" i="8"/>
  <c r="P5729" i="8"/>
  <c r="Q5729" i="8"/>
  <c r="Q5891" i="8"/>
  <c r="P5891" i="8"/>
  <c r="Q2753" i="8"/>
  <c r="P2753" i="8"/>
  <c r="Q2831" i="8"/>
  <c r="P2831" i="8"/>
  <c r="Q2912" i="8"/>
  <c r="P2912" i="8"/>
  <c r="Q2991" i="8"/>
  <c r="P2991" i="8"/>
  <c r="Q3154" i="8"/>
  <c r="P3154" i="8"/>
  <c r="P3312" i="8"/>
  <c r="Q3312" i="8"/>
  <c r="Q3391" i="8"/>
  <c r="P3391" i="8"/>
  <c r="Q3471" i="8"/>
  <c r="P3471" i="8"/>
  <c r="Q3630" i="8"/>
  <c r="P3630" i="8"/>
  <c r="Q3712" i="8"/>
  <c r="P3712" i="8"/>
  <c r="P3950" i="8"/>
  <c r="Q3950" i="8"/>
  <c r="Q4033" i="8"/>
  <c r="P4033" i="8"/>
  <c r="Q4110" i="8"/>
  <c r="P4110" i="8"/>
  <c r="Q4190" i="8"/>
  <c r="Q4270" i="8"/>
  <c r="Q4355" i="8"/>
  <c r="P4355" i="8"/>
  <c r="Q4430" i="8"/>
  <c r="Q4510" i="8"/>
  <c r="Q4674" i="8"/>
  <c r="Q4754" i="8"/>
  <c r="P4754" i="8"/>
  <c r="Q5155" i="8"/>
  <c r="Q5393" i="8"/>
  <c r="P5792" i="8"/>
  <c r="Q5792" i="8"/>
  <c r="Q5951" i="8"/>
  <c r="P5951" i="8"/>
  <c r="Q6114" i="8"/>
  <c r="P6114" i="8"/>
  <c r="Q6192" i="8"/>
  <c r="P6192" i="8"/>
  <c r="Q6273" i="8"/>
  <c r="P6273" i="8"/>
  <c r="Q6590" i="8"/>
  <c r="P6590" i="8"/>
  <c r="P6670" i="8"/>
  <c r="Q6670" i="8"/>
  <c r="Q6750" i="8"/>
  <c r="P6750" i="8"/>
  <c r="Q6832" i="8"/>
  <c r="P6832" i="8"/>
  <c r="Q6990" i="8"/>
  <c r="P6990" i="8"/>
  <c r="Q7070" i="8"/>
  <c r="P7070" i="8"/>
  <c r="Q7152" i="8"/>
  <c r="P7152" i="8"/>
  <c r="Q7394" i="8"/>
  <c r="Q7470" i="8"/>
  <c r="P7470" i="8"/>
  <c r="Q7551" i="8"/>
  <c r="P7551" i="8"/>
  <c r="Q7632" i="8"/>
  <c r="P7632" i="8"/>
  <c r="Q7712" i="8"/>
  <c r="P7712" i="8"/>
  <c r="Q7793" i="8"/>
  <c r="P7793" i="8"/>
  <c r="P8030" i="8"/>
  <c r="Q8030" i="8"/>
  <c r="Q2071" i="8"/>
  <c r="P2071" i="8"/>
  <c r="Q2151" i="8"/>
  <c r="P2151" i="8"/>
  <c r="Q2233" i="8"/>
  <c r="P2233" i="8"/>
  <c r="Q2313" i="8"/>
  <c r="P2313" i="8"/>
  <c r="Q2393" i="8"/>
  <c r="P2393" i="8"/>
  <c r="Q2631" i="8"/>
  <c r="P2631" i="8"/>
  <c r="Q2791" i="8"/>
  <c r="P2791" i="8"/>
  <c r="Q3033" i="8"/>
  <c r="P3033" i="8"/>
  <c r="Q3191" i="8"/>
  <c r="P3191" i="8"/>
  <c r="Q3354" i="8"/>
  <c r="P3354" i="8"/>
  <c r="Q3433" i="8"/>
  <c r="P3433" i="8"/>
  <c r="Q3513" i="8"/>
  <c r="P3513" i="8"/>
  <c r="P3751" i="8"/>
  <c r="Q3751" i="8"/>
  <c r="Q3833" i="8"/>
  <c r="P3833" i="8"/>
  <c r="Q4155" i="8"/>
  <c r="P4155" i="8"/>
  <c r="Q4233" i="8"/>
  <c r="P4233" i="8"/>
  <c r="Q4393" i="8"/>
  <c r="P4393" i="8"/>
  <c r="P4474" i="8"/>
  <c r="Q4474" i="8"/>
  <c r="Q4555" i="8"/>
  <c r="Q4714" i="8"/>
  <c r="P4714" i="8"/>
  <c r="Q4955" i="8"/>
  <c r="P4955" i="8"/>
  <c r="Q5034" i="8"/>
  <c r="Q5110" i="8"/>
  <c r="Q5434" i="8"/>
  <c r="P5434" i="8"/>
  <c r="P5435" i="8" s="1"/>
  <c r="P5436" i="8" s="1"/>
  <c r="P5437" i="8" s="1"/>
  <c r="P5438" i="8" s="1"/>
  <c r="P5439" i="8" s="1"/>
  <c r="P5440" i="8" s="1"/>
  <c r="P5441" i="8" s="1"/>
  <c r="P5442" i="8" s="1"/>
  <c r="P5443" i="8" s="1"/>
  <c r="P5444" i="8" s="1"/>
  <c r="P5445" i="8" s="1"/>
  <c r="P5446" i="8" s="1"/>
  <c r="P5447" i="8" s="1"/>
  <c r="P5448" i="8" s="1"/>
  <c r="P5449" i="8" s="1"/>
  <c r="P5450" i="8" s="1"/>
  <c r="P5451" i="8" s="1"/>
  <c r="P5452" i="8" s="1"/>
  <c r="P5453" i="8" s="1"/>
  <c r="Q5453" i="8" s="1"/>
  <c r="Q5673" i="8"/>
  <c r="P5673" i="8"/>
  <c r="Q5752" i="8"/>
  <c r="P5752" i="8"/>
  <c r="P5915" i="8"/>
  <c r="Q5915" i="8"/>
  <c r="P6071" i="8"/>
  <c r="Q6071" i="8"/>
  <c r="Q6153" i="8"/>
  <c r="P6153" i="8"/>
  <c r="Q6312" i="8"/>
  <c r="P6312" i="8"/>
  <c r="Q6556" i="8"/>
  <c r="P6556" i="8"/>
  <c r="Q6634" i="8"/>
  <c r="P6634" i="8"/>
  <c r="P2895" i="8"/>
  <c r="Q2895" i="8"/>
  <c r="Q2972" i="8"/>
  <c r="P2972" i="8"/>
  <c r="P3131" i="8"/>
  <c r="Q3131" i="8"/>
  <c r="P3295" i="8"/>
  <c r="Q3295" i="8"/>
  <c r="Q3614" i="8"/>
  <c r="P3614" i="8"/>
  <c r="P4012" i="8"/>
  <c r="Q4012" i="8"/>
  <c r="Q4177" i="8"/>
  <c r="Q4255" i="8"/>
  <c r="P4255" i="8"/>
  <c r="Q4493" i="8"/>
  <c r="P4493" i="8"/>
  <c r="Q4576" i="8"/>
  <c r="Q4654" i="8"/>
  <c r="Q4732" i="8"/>
  <c r="P4732" i="8"/>
  <c r="Q4896" i="8"/>
  <c r="Q4976" i="8"/>
  <c r="P4976" i="8"/>
  <c r="Q5055" i="8"/>
  <c r="Q5135" i="8"/>
  <c r="Q5296" i="8"/>
  <c r="Q5373" i="8"/>
  <c r="P5774" i="8"/>
  <c r="Q5774" i="8"/>
  <c r="Q5854" i="8"/>
  <c r="P5854" i="8"/>
  <c r="Q6015" i="8"/>
  <c r="P6015" i="8"/>
  <c r="Q6174" i="8"/>
  <c r="P6174" i="8"/>
  <c r="Q6253" i="8"/>
  <c r="P6253" i="8"/>
  <c r="Q6337" i="8"/>
  <c r="P6337" i="8"/>
  <c r="Q6412" i="8"/>
  <c r="P6412" i="8"/>
  <c r="Q6576" i="8"/>
  <c r="P6576" i="8"/>
  <c r="Q6812" i="8"/>
  <c r="P6812" i="8"/>
  <c r="Q6892" i="8"/>
  <c r="P6892" i="8"/>
  <c r="Q7294" i="8"/>
  <c r="P7294" i="8"/>
  <c r="Q5073" i="8"/>
  <c r="P5073" i="8"/>
  <c r="Q5233" i="8"/>
  <c r="Q5313" i="8"/>
  <c r="P5313" i="8"/>
  <c r="Q5394" i="8"/>
  <c r="Q5473" i="8"/>
  <c r="Q5637" i="8"/>
  <c r="Q5795" i="8"/>
  <c r="P5795" i="8"/>
  <c r="Q5956" i="8"/>
  <c r="P5956" i="8"/>
  <c r="Q6113" i="8"/>
  <c r="P6113" i="8"/>
  <c r="Q6357" i="8"/>
  <c r="P6357" i="8"/>
  <c r="Q6435" i="8"/>
  <c r="P6435" i="8"/>
  <c r="Q6515" i="8"/>
  <c r="P6515" i="8"/>
  <c r="P6676" i="8"/>
  <c r="Q6676" i="8"/>
  <c r="Q6756" i="8"/>
  <c r="P6756" i="8"/>
  <c r="Q6917" i="8"/>
  <c r="P6917" i="8"/>
  <c r="Q7233" i="8"/>
  <c r="P7233" i="8"/>
  <c r="Q7393" i="8"/>
  <c r="Q7474" i="8"/>
  <c r="P7474" i="8"/>
  <c r="Q7716" i="8"/>
  <c r="P7716" i="8"/>
  <c r="Q7795" i="8"/>
  <c r="P7795" i="8"/>
  <c r="Q7873" i="8"/>
  <c r="P7873" i="8"/>
  <c r="P7953" i="8"/>
  <c r="Q7953" i="8"/>
  <c r="Q8113" i="8"/>
  <c r="P8113" i="8"/>
  <c r="Q8197" i="8"/>
  <c r="P8197" i="8"/>
  <c r="Q8356" i="8"/>
  <c r="P8356" i="8"/>
  <c r="P8436" i="8"/>
  <c r="Q8436" i="8"/>
  <c r="Q8675" i="8"/>
  <c r="P8675" i="8"/>
  <c r="Q4936" i="8"/>
  <c r="Q5257" i="8"/>
  <c r="Q5336" i="8"/>
  <c r="P5336" i="8"/>
  <c r="Q5494" i="8"/>
  <c r="Q5657" i="8"/>
  <c r="Q5814" i="8"/>
  <c r="P5814" i="8"/>
  <c r="Q5895" i="8"/>
  <c r="Q6054" i="8"/>
  <c r="P6054" i="8"/>
  <c r="Q6295" i="8"/>
  <c r="P6295" i="8"/>
  <c r="Q6537" i="8"/>
  <c r="P6537" i="8"/>
  <c r="Q6696" i="8"/>
  <c r="P6696" i="8"/>
  <c r="P6776" i="8"/>
  <c r="Q6776" i="8"/>
  <c r="Q6856" i="8"/>
  <c r="P6856" i="8"/>
  <c r="Q6939" i="8"/>
  <c r="P6939" i="8"/>
  <c r="Q7177" i="8"/>
  <c r="P7177" i="8"/>
  <c r="Q7496" i="8"/>
  <c r="P7496" i="8"/>
  <c r="Q7575" i="8"/>
  <c r="P7575" i="8"/>
  <c r="Q7896" i="8"/>
  <c r="P7896" i="8"/>
  <c r="P8057" i="8"/>
  <c r="Q8057" i="8"/>
  <c r="Q8135" i="8"/>
  <c r="P8135" i="8"/>
  <c r="Q8218" i="8"/>
  <c r="P8218" i="8"/>
  <c r="P8374" i="8"/>
  <c r="Q8374" i="8" s="1"/>
  <c r="Q8699" i="8"/>
  <c r="P8699" i="8"/>
  <c r="Q7499" i="8"/>
  <c r="P7499" i="8"/>
  <c r="Q7936" i="8"/>
  <c r="P7936" i="8"/>
  <c r="Q8517" i="8"/>
  <c r="P8517" i="8"/>
  <c r="Q8715" i="8"/>
  <c r="P8715" i="8"/>
  <c r="P4757" i="8"/>
  <c r="Q4757" i="8"/>
  <c r="Q4997" i="8"/>
  <c r="P4997" i="8"/>
  <c r="Q5157" i="8"/>
  <c r="Q5240" i="8"/>
  <c r="P5240" i="8"/>
  <c r="Q5317" i="8"/>
  <c r="Q5397" i="8"/>
  <c r="Q5799" i="8"/>
  <c r="P5799" i="8"/>
  <c r="Q5877" i="8"/>
  <c r="P5955" i="8"/>
  <c r="Q5955" i="8"/>
  <c r="Q6036" i="8"/>
  <c r="P6036" i="8"/>
  <c r="P6198" i="8"/>
  <c r="Q6198" i="8"/>
  <c r="P6278" i="8"/>
  <c r="Q6278" i="8"/>
  <c r="Q6517" i="8"/>
  <c r="P6517" i="8"/>
  <c r="Q6596" i="8"/>
  <c r="P6596" i="8"/>
  <c r="Q6677" i="8"/>
  <c r="P6677" i="8"/>
  <c r="Q6757" i="8"/>
  <c r="P6757" i="8"/>
  <c r="Q6836" i="8"/>
  <c r="P6836" i="8"/>
  <c r="Q6919" i="8"/>
  <c r="P6919" i="8"/>
  <c r="Q6997" i="8"/>
  <c r="P6997" i="8"/>
  <c r="Q7077" i="8"/>
  <c r="P7077" i="8"/>
  <c r="Q8098" i="8"/>
  <c r="P8098" i="8"/>
  <c r="Q8536" i="8"/>
  <c r="P8536" i="8"/>
  <c r="Q3360" i="8"/>
  <c r="P3360" i="8"/>
  <c r="Q3759" i="8"/>
  <c r="P3759" i="8"/>
  <c r="P3760" i="8" s="1"/>
  <c r="P3761" i="8" s="1"/>
  <c r="P3762" i="8" s="1"/>
  <c r="P3763" i="8" s="1"/>
  <c r="P3764" i="8" s="1"/>
  <c r="P3765" i="8" s="1"/>
  <c r="P3766" i="8" s="1"/>
  <c r="P3767" i="8" s="1"/>
  <c r="Q3767" i="8" s="1"/>
  <c r="Q3839" i="8"/>
  <c r="P3839" i="8"/>
  <c r="P3918" i="8"/>
  <c r="Q3918" i="8"/>
  <c r="Q3997" i="8"/>
  <c r="P3997" i="8"/>
  <c r="Q4076" i="8"/>
  <c r="Q4161" i="8"/>
  <c r="P4161" i="8"/>
  <c r="Q4316" i="8"/>
  <c r="Q4637" i="8"/>
  <c r="P4637" i="8"/>
  <c r="Q4716" i="8"/>
  <c r="P4716" i="8"/>
  <c r="P4879" i="8"/>
  <c r="Q4879" i="8"/>
  <c r="Q5117" i="8"/>
  <c r="P5117" i="8"/>
  <c r="Q5199" i="8"/>
  <c r="Q5517" i="8"/>
  <c r="P5517" i="8"/>
  <c r="Q5759" i="8"/>
  <c r="P5759" i="8"/>
  <c r="Q5835" i="8"/>
  <c r="P5835" i="8"/>
  <c r="Q6080" i="8"/>
  <c r="P6080" i="8"/>
  <c r="P6316" i="8"/>
  <c r="Q6316" i="8"/>
  <c r="Q6398" i="8"/>
  <c r="P6398" i="8"/>
  <c r="Q6476" i="8"/>
  <c r="P6476" i="8"/>
  <c r="Q6555" i="8"/>
  <c r="P6555" i="8"/>
  <c r="Q6716" i="8"/>
  <c r="P6716" i="8"/>
  <c r="P6876" i="8"/>
  <c r="Q6876" i="8"/>
  <c r="Q6961" i="8"/>
  <c r="P6961" i="8"/>
  <c r="Q7036" i="8"/>
  <c r="P7036" i="8"/>
  <c r="Q7198" i="8"/>
  <c r="P7198" i="8"/>
  <c r="Q7279" i="8"/>
  <c r="P7279" i="8"/>
  <c r="Q7358" i="8"/>
  <c r="P7358" i="8"/>
  <c r="P7359" i="8" s="1"/>
  <c r="P7360" i="8" s="1"/>
  <c r="P7361" i="8" s="1"/>
  <c r="P7362" i="8" s="1"/>
  <c r="P7363" i="8" s="1"/>
  <c r="P7364" i="8" s="1"/>
  <c r="P7365" i="8" s="1"/>
  <c r="P7366" i="8" s="1"/>
  <c r="P7367" i="8" s="1"/>
  <c r="P7368" i="8" s="1"/>
  <c r="P7369" i="8" s="1"/>
  <c r="P7370" i="8" s="1"/>
  <c r="P7371" i="8" s="1"/>
  <c r="Q7371" i="8" s="1"/>
  <c r="Q7438" i="8"/>
  <c r="Q7598" i="8"/>
  <c r="P7598" i="8"/>
  <c r="P7840" i="8"/>
  <c r="Q7840" i="8"/>
  <c r="Q3899" i="8"/>
  <c r="P3899" i="8"/>
  <c r="P4620" i="8"/>
  <c r="Q4620" i="8"/>
  <c r="P5099" i="8"/>
  <c r="Q5099" i="8"/>
  <c r="Q5182" i="8"/>
  <c r="Q4583" i="8"/>
  <c r="Q4658" i="8"/>
  <c r="P4658" i="8"/>
  <c r="Q4739" i="8"/>
  <c r="P4739" i="8"/>
  <c r="Q4900" i="8"/>
  <c r="P4900" i="8"/>
  <c r="Q4980" i="8"/>
  <c r="P4980" i="8"/>
  <c r="Q5060" i="8"/>
  <c r="Q5140" i="8"/>
  <c r="P5140" i="8"/>
  <c r="Q5220" i="8"/>
  <c r="P5220" i="8"/>
  <c r="P5221" i="8" s="1"/>
  <c r="P5222" i="8" s="1"/>
  <c r="P5223" i="8" s="1"/>
  <c r="P5224" i="8" s="1"/>
  <c r="P5225" i="8" s="1"/>
  <c r="P5226" i="8" s="1"/>
  <c r="P5227" i="8" s="1"/>
  <c r="P5228" i="8" s="1"/>
  <c r="P5229" i="8" s="1"/>
  <c r="P5230" i="8" s="1"/>
  <c r="P5231" i="8" s="1"/>
  <c r="P5232" i="8" s="1"/>
  <c r="P5233" i="8" s="1"/>
  <c r="P5234" i="8" s="1"/>
  <c r="P5235" i="8" s="1"/>
  <c r="P5236" i="8" s="1"/>
  <c r="Q5236" i="8" s="1"/>
  <c r="Q5300" i="8"/>
  <c r="Q5380" i="8"/>
  <c r="Q5542" i="8"/>
  <c r="P5542" i="8"/>
  <c r="P5698" i="8"/>
  <c r="Q5698" i="8"/>
  <c r="Q5858" i="8"/>
  <c r="P5858" i="8"/>
  <c r="Q5942" i="8"/>
  <c r="P5942" i="8"/>
  <c r="P6020" i="8"/>
  <c r="Q6020" i="8"/>
  <c r="Q6260" i="8"/>
  <c r="P6260" i="8"/>
  <c r="Q6498" i="8"/>
  <c r="P6498" i="8"/>
  <c r="Q6659" i="8"/>
  <c r="P6659" i="8"/>
  <c r="P6821" i="8"/>
  <c r="Q6821" i="8"/>
  <c r="Q6900" i="8"/>
  <c r="P6900" i="8"/>
  <c r="Q7220" i="8"/>
  <c r="P7220" i="8"/>
  <c r="Q5239" i="8"/>
  <c r="P5239" i="8"/>
  <c r="Q5320" i="8"/>
  <c r="Q5402" i="8"/>
  <c r="Q5562" i="8"/>
  <c r="P5562" i="8"/>
  <c r="P5563" i="8" s="1"/>
  <c r="Q5563" i="8" s="1"/>
  <c r="Q5640" i="8"/>
  <c r="Q5723" i="8"/>
  <c r="P5723" i="8"/>
  <c r="Q5801" i="8"/>
  <c r="Q5883" i="8"/>
  <c r="P5883" i="8"/>
  <c r="P6120" i="8"/>
  <c r="Q6120" i="8"/>
  <c r="Q6523" i="8"/>
  <c r="Q6681" i="8"/>
  <c r="P6681" i="8"/>
  <c r="Q6841" i="8"/>
  <c r="P6841" i="8"/>
  <c r="Q7322" i="8"/>
  <c r="P7322" i="8"/>
  <c r="Q7398" i="8"/>
  <c r="P7398" i="8"/>
  <c r="P7639" i="8"/>
  <c r="Q7639" i="8"/>
  <c r="Q6904" i="8"/>
  <c r="P6904" i="8"/>
  <c r="Q7404" i="8"/>
  <c r="Q7704" i="8"/>
  <c r="P7704" i="8"/>
  <c r="Q8221" i="8"/>
  <c r="P8221" i="8"/>
  <c r="Q8465" i="8"/>
  <c r="P8465" i="8"/>
  <c r="Q8722" i="8"/>
  <c r="P8722" i="8"/>
  <c r="Q8264" i="8"/>
  <c r="P8264" i="8"/>
  <c r="Q8690" i="8"/>
  <c r="P8690" i="8"/>
  <c r="Q5027" i="8"/>
  <c r="P5027" i="8"/>
  <c r="Q5348" i="8"/>
  <c r="Q6411" i="8"/>
  <c r="P6411" i="8"/>
  <c r="Q7731" i="8"/>
  <c r="P7731" i="8"/>
  <c r="Q6743" i="8"/>
  <c r="P6743" i="8"/>
  <c r="Q7003" i="8"/>
  <c r="P7003" i="8"/>
  <c r="Q7244" i="8"/>
  <c r="P7244" i="8"/>
  <c r="Q7724" i="8"/>
  <c r="P7724" i="8"/>
  <c r="Q7963" i="8"/>
  <c r="P7963" i="8"/>
  <c r="Q8202" i="8"/>
  <c r="P8202" i="8"/>
  <c r="Q6727" i="8"/>
  <c r="P6727" i="8"/>
  <c r="Q7085" i="8"/>
  <c r="P7085" i="8"/>
  <c r="Q7545" i="8"/>
  <c r="P7545" i="8"/>
  <c r="Q7968" i="8"/>
  <c r="P7968" i="8"/>
  <c r="Q7585" i="8"/>
  <c r="P7585" i="8"/>
  <c r="Q8546" i="8"/>
  <c r="P8546" i="8"/>
  <c r="Q5809" i="8"/>
  <c r="P5809" i="8"/>
  <c r="Q6827" i="8"/>
  <c r="P6827" i="8"/>
  <c r="Q7826" i="8"/>
  <c r="P7826" i="8"/>
  <c r="Q4451" i="8"/>
  <c r="P4451" i="8"/>
  <c r="Q6511" i="8"/>
  <c r="P6511" i="8"/>
  <c r="Q5970" i="8"/>
  <c r="P5970" i="8"/>
  <c r="Q6409" i="8"/>
  <c r="P6409" i="8"/>
  <c r="Q8110" i="8"/>
  <c r="P8110" i="8"/>
  <c r="Q6783" i="8"/>
  <c r="P6783" i="8"/>
  <c r="Q6983" i="8"/>
  <c r="P6983" i="8"/>
  <c r="P7224" i="8"/>
  <c r="Q7224" i="8"/>
  <c r="Q7445" i="8"/>
  <c r="P7445" i="8"/>
  <c r="Q7644" i="8"/>
  <c r="P7644" i="8"/>
  <c r="Q7866" i="8"/>
  <c r="P7866" i="8"/>
  <c r="Q8107" i="8"/>
  <c r="P8107" i="8"/>
  <c r="P8542" i="8"/>
  <c r="Q8542" i="8" s="1"/>
  <c r="Q6763" i="8"/>
  <c r="P6763" i="8"/>
  <c r="Q7143" i="8"/>
  <c r="P7143" i="8"/>
  <c r="Q8043" i="8"/>
  <c r="P8043" i="8"/>
  <c r="Q7146" i="8"/>
  <c r="P7146" i="8"/>
  <c r="Q8506" i="8"/>
  <c r="P8506" i="8"/>
  <c r="Q8045" i="8"/>
  <c r="P8045" i="8"/>
  <c r="Q5009" i="8"/>
  <c r="Q5909" i="8"/>
  <c r="P5909" i="8"/>
  <c r="Q7768" i="8"/>
  <c r="P7768" i="8"/>
  <c r="Q6429" i="8"/>
  <c r="P6429" i="8"/>
  <c r="Q8489" i="8"/>
  <c r="P8489" i="8"/>
  <c r="Q7348" i="8"/>
  <c r="P7348" i="8"/>
  <c r="Q8069" i="8"/>
  <c r="P8069" i="8"/>
  <c r="Q5406" i="8"/>
  <c r="P5406" i="8"/>
  <c r="P5565" i="8"/>
  <c r="Q5565" i="8" s="1"/>
  <c r="Q5645" i="8"/>
  <c r="P5645" i="8"/>
  <c r="Q5725" i="8"/>
  <c r="P5725" i="8"/>
  <c r="Q6046" i="8"/>
  <c r="P6046" i="8"/>
  <c r="Q6605" i="8"/>
  <c r="P6605" i="8"/>
  <c r="Q6705" i="8"/>
  <c r="P6705" i="8"/>
  <c r="Q6927" i="8"/>
  <c r="P6927" i="8"/>
  <c r="Q7284" i="8"/>
  <c r="P7284" i="8"/>
  <c r="Q8067" i="8"/>
  <c r="P8067" i="8"/>
  <c r="Q7828" i="8"/>
  <c r="P7828" i="8"/>
  <c r="P8464" i="8"/>
  <c r="Q8464" i="8"/>
  <c r="Q5288" i="8"/>
  <c r="P5288" i="8"/>
  <c r="Q6351" i="8"/>
  <c r="P6351" i="8"/>
  <c r="Q4608" i="8"/>
  <c r="Q5449" i="8"/>
  <c r="P6369" i="8"/>
  <c r="Q6369" i="8"/>
  <c r="Q8169" i="8"/>
  <c r="P8169" i="8"/>
  <c r="P6151" i="8"/>
  <c r="Q6151" i="8"/>
  <c r="Q6911" i="8"/>
  <c r="P6911" i="8"/>
  <c r="Q6923" i="8"/>
  <c r="P6923" i="8"/>
  <c r="P7127" i="8"/>
  <c r="Q7127" i="8"/>
  <c r="Q8426" i="8"/>
  <c r="P8426" i="8"/>
  <c r="Q4527" i="8"/>
  <c r="Q4605" i="8"/>
  <c r="Q4689" i="8"/>
  <c r="P4689" i="8"/>
  <c r="Q4766" i="8"/>
  <c r="Q4850" i="8"/>
  <c r="P4850" i="8"/>
  <c r="Q5127" i="8"/>
  <c r="Q3869" i="8"/>
  <c r="P3869" i="8"/>
  <c r="P4107" i="8"/>
  <c r="Q4107" i="8"/>
  <c r="Q4186" i="8"/>
  <c r="P4186" i="8"/>
  <c r="Q4547" i="8"/>
  <c r="P4547" i="8"/>
  <c r="Q7268" i="8"/>
  <c r="P7268" i="8"/>
  <c r="Q3427" i="8"/>
  <c r="P3427" i="8"/>
  <c r="Q3507" i="8"/>
  <c r="P3507" i="8"/>
  <c r="Q3591" i="8"/>
  <c r="P3591" i="8"/>
  <c r="Q3747" i="8"/>
  <c r="P3747" i="8"/>
  <c r="Q4069" i="8"/>
  <c r="P4069" i="8"/>
  <c r="Q8327" i="8"/>
  <c r="P8327" i="8"/>
  <c r="Q5070" i="8"/>
  <c r="P5070" i="8"/>
  <c r="Q5390" i="8"/>
  <c r="Q5552" i="8"/>
  <c r="P5552" i="8"/>
  <c r="Q1049" i="8"/>
  <c r="Q1369" i="8"/>
  <c r="P1930" i="8"/>
  <c r="Q1930" i="8"/>
  <c r="Q2010" i="8"/>
  <c r="P2010" i="8"/>
  <c r="Q33" i="8"/>
  <c r="P33" i="8"/>
  <c r="Q1149" i="8"/>
  <c r="Q1790" i="8"/>
  <c r="Q1950" i="8"/>
  <c r="P1950" i="8"/>
  <c r="Q1870" i="8"/>
  <c r="P273" i="8"/>
  <c r="Q273" i="8"/>
  <c r="Q593" i="8"/>
  <c r="P593" i="8"/>
  <c r="Q1073" i="8"/>
  <c r="Q2034" i="8"/>
  <c r="P2034" i="8"/>
  <c r="Q1172" i="8"/>
  <c r="Q1255" i="8"/>
  <c r="P1255" i="8"/>
  <c r="Q1814" i="8"/>
  <c r="Q97" i="8"/>
  <c r="P97" i="8"/>
  <c r="Q816" i="8"/>
  <c r="P816" i="8"/>
  <c r="Q892" i="8"/>
  <c r="P892" i="8"/>
  <c r="Q3133" i="8"/>
  <c r="P3133" i="8"/>
  <c r="Q355" i="8"/>
  <c r="P355" i="8"/>
  <c r="Q1236" i="8"/>
  <c r="Q1795" i="8"/>
  <c r="Q3396" i="8"/>
  <c r="P3396" i="8"/>
  <c r="Q3634" i="8"/>
  <c r="P3634" i="8"/>
  <c r="Q4436" i="8"/>
  <c r="Q1019" i="8"/>
  <c r="P1019" i="8"/>
  <c r="P1020" i="8" s="1"/>
  <c r="P1021" i="8" s="1"/>
  <c r="P1022" i="8" s="1"/>
  <c r="P1023" i="8" s="1"/>
  <c r="P1024" i="8" s="1"/>
  <c r="P1025" i="8" s="1"/>
  <c r="P1026" i="8" s="1"/>
  <c r="P1027" i="8" s="1"/>
  <c r="P1028" i="8" s="1"/>
  <c r="P1029" i="8" s="1"/>
  <c r="P1030" i="8" s="1"/>
  <c r="P1031" i="8" s="1"/>
  <c r="P1032" i="8" s="1"/>
  <c r="P1033" i="8" s="1"/>
  <c r="P1034" i="8" s="1"/>
  <c r="P1035" i="8" s="1"/>
  <c r="P1036" i="8" s="1"/>
  <c r="Q1036" i="8" s="1"/>
  <c r="Q1181" i="8"/>
  <c r="P1181" i="8"/>
  <c r="Q2300" i="8"/>
  <c r="P2300" i="8"/>
  <c r="Q2460" i="8"/>
  <c r="P2460" i="8"/>
  <c r="Q2698" i="8"/>
  <c r="P2698" i="8"/>
  <c r="Q2860" i="8"/>
  <c r="P2860" i="8"/>
  <c r="Q3656" i="8"/>
  <c r="P3656" i="8"/>
  <c r="Q879" i="8"/>
  <c r="P879" i="8"/>
  <c r="Q2240" i="8"/>
  <c r="P2240" i="8"/>
  <c r="Q2560" i="8"/>
  <c r="P2560" i="8"/>
  <c r="Q2800" i="8"/>
  <c r="P2800" i="8"/>
  <c r="P2960" i="8"/>
  <c r="Q2960" i="8"/>
  <c r="Q117" i="8"/>
  <c r="P117" i="8"/>
  <c r="Q2202" i="8"/>
  <c r="P2202" i="8"/>
  <c r="Q2360" i="8"/>
  <c r="P2360" i="8"/>
  <c r="P2760" i="8"/>
  <c r="Q2760" i="8"/>
  <c r="P699" i="8"/>
  <c r="Q699" i="8"/>
  <c r="Q1340" i="8"/>
  <c r="Q2062" i="8"/>
  <c r="P2062" i="8"/>
  <c r="Q2620" i="8"/>
  <c r="P2620" i="8"/>
  <c r="Q3421" i="8"/>
  <c r="P3421" i="8"/>
  <c r="Q483" i="8"/>
  <c r="P483" i="8"/>
  <c r="Q721" i="8"/>
  <c r="P721" i="8"/>
  <c r="P1922" i="8"/>
  <c r="Q1922" i="8"/>
  <c r="Q2002" i="8"/>
  <c r="P2002" i="8"/>
  <c r="Q2559" i="8"/>
  <c r="P2559" i="8"/>
  <c r="P3601" i="8"/>
  <c r="Q3601" i="8"/>
  <c r="Q3761" i="8"/>
  <c r="Q4483" i="8"/>
  <c r="Q5720" i="8"/>
  <c r="P5720" i="8"/>
  <c r="Q6123" i="8"/>
  <c r="P6123" i="8"/>
  <c r="Q6521" i="8"/>
  <c r="P6521" i="8"/>
  <c r="P6522" i="8" s="1"/>
  <c r="P6523" i="8" s="1"/>
  <c r="P6524" i="8" s="1"/>
  <c r="P6525" i="8" s="1"/>
  <c r="P6526" i="8" s="1"/>
  <c r="P6527" i="8" s="1"/>
  <c r="P6528" i="8" s="1"/>
  <c r="Q6528" i="8" s="1"/>
  <c r="Q8042" i="8"/>
  <c r="P8042" i="8"/>
  <c r="P8441" i="8"/>
  <c r="Q8441" i="8"/>
  <c r="P8521" i="8"/>
  <c r="Q8521" i="8"/>
  <c r="P5244" i="8"/>
  <c r="P5245" i="8" s="1"/>
  <c r="P5246" i="8" s="1"/>
  <c r="P5247" i="8" s="1"/>
  <c r="P5248" i="8" s="1"/>
  <c r="P5249" i="8" s="1"/>
  <c r="P5250" i="8" s="1"/>
  <c r="P5251" i="8" s="1"/>
  <c r="P5252" i="8" s="1"/>
  <c r="P5253" i="8" s="1"/>
  <c r="P5254" i="8" s="1"/>
  <c r="P5255" i="8" s="1"/>
  <c r="P5256" i="8" s="1"/>
  <c r="P5257" i="8" s="1"/>
  <c r="P5258" i="8" s="1"/>
  <c r="P5259" i="8" s="1"/>
  <c r="Q5259" i="8" s="1"/>
  <c r="Q5244" i="8"/>
  <c r="Q5324" i="8"/>
  <c r="Q6525" i="8"/>
  <c r="Q7004" i="8"/>
  <c r="P7004" i="8"/>
  <c r="Q7725" i="8"/>
  <c r="P7725" i="8"/>
  <c r="Q7964" i="8"/>
  <c r="P7964" i="8"/>
  <c r="Q4664" i="8"/>
  <c r="P4664" i="8"/>
  <c r="Q4047" i="8"/>
  <c r="P4047" i="8"/>
  <c r="Q5827" i="8"/>
  <c r="P5827" i="8"/>
  <c r="Q6226" i="8"/>
  <c r="P6226" i="8"/>
  <c r="Q2508" i="8"/>
  <c r="P2508" i="8"/>
  <c r="Q2668" i="8"/>
  <c r="P2668" i="8"/>
  <c r="Q2748" i="8"/>
  <c r="P2748" i="8"/>
  <c r="Q2388" i="8"/>
  <c r="P2388" i="8"/>
  <c r="Q2470" i="8"/>
  <c r="P2470" i="8"/>
  <c r="Q3186" i="8"/>
  <c r="P3186" i="8"/>
  <c r="Q2110" i="8"/>
  <c r="P2110" i="8"/>
  <c r="Q2348" i="8"/>
  <c r="P2348" i="8"/>
  <c r="Q2428" i="8"/>
  <c r="P2428" i="8"/>
  <c r="Q2828" i="8"/>
  <c r="P2828" i="8"/>
  <c r="P3068" i="8"/>
  <c r="Q3068" i="8"/>
  <c r="Q2352" i="8"/>
  <c r="P2352" i="8"/>
  <c r="Q2592" i="8"/>
  <c r="P2592" i="8"/>
  <c r="P4111" i="8"/>
  <c r="Q4111" i="8"/>
  <c r="Q4351" i="8"/>
  <c r="P4351" i="8"/>
  <c r="Q4747" i="8"/>
  <c r="Q2130" i="8"/>
  <c r="P2130" i="8"/>
  <c r="Q3092" i="8"/>
  <c r="P3092" i="8"/>
  <c r="Q3733" i="8"/>
  <c r="P3733" i="8"/>
  <c r="Q4449" i="8"/>
  <c r="P4449" i="8"/>
  <c r="Q5092" i="8"/>
  <c r="P5092" i="8"/>
  <c r="Q5651" i="8"/>
  <c r="P5651" i="8"/>
  <c r="Q5811" i="8"/>
  <c r="P5811" i="8"/>
  <c r="Q6132" i="8"/>
  <c r="P6132" i="8"/>
  <c r="Q2672" i="8"/>
  <c r="P2672" i="8"/>
  <c r="Q3072" i="8"/>
  <c r="P3072" i="8"/>
  <c r="Q4912" i="8"/>
  <c r="Q5232" i="8"/>
  <c r="Q5472" i="8"/>
  <c r="Q5553" i="8"/>
  <c r="P5553" i="8"/>
  <c r="Q6432" i="8"/>
  <c r="P6432" i="8"/>
  <c r="P7952" i="8"/>
  <c r="Q7952" i="8"/>
  <c r="P8114" i="8"/>
  <c r="Q8114" i="8"/>
  <c r="Q2552" i="8"/>
  <c r="P2552" i="8"/>
  <c r="Q2952" i="8"/>
  <c r="P2952" i="8"/>
  <c r="Q3915" i="8"/>
  <c r="P3915" i="8"/>
  <c r="Q5352" i="8"/>
  <c r="Q5513" i="8"/>
  <c r="Q5991" i="8"/>
  <c r="P5991" i="8"/>
  <c r="Q3052" i="8"/>
  <c r="P3052" i="8"/>
  <c r="Q3214" i="8"/>
  <c r="P3214" i="8"/>
  <c r="Q3932" i="8"/>
  <c r="P3932" i="8"/>
  <c r="Q4094" i="8"/>
  <c r="Q5216" i="8"/>
  <c r="P5216" i="8"/>
  <c r="Q6038" i="8"/>
  <c r="P6038" i="8"/>
  <c r="Q8516" i="8"/>
  <c r="P8516" i="8"/>
  <c r="Q5016" i="8"/>
  <c r="Q5416" i="8"/>
  <c r="Q5976" i="8"/>
  <c r="P5976" i="8"/>
  <c r="Q6136" i="8"/>
  <c r="P6136" i="8"/>
  <c r="Q6215" i="8"/>
  <c r="P6215" i="8"/>
  <c r="Q8297" i="8"/>
  <c r="P8297" i="8"/>
  <c r="Q8616" i="8"/>
  <c r="P8616" i="8"/>
  <c r="P7640" i="8"/>
  <c r="Q7640" i="8"/>
  <c r="Q8335" i="8"/>
  <c r="P8335" i="8"/>
  <c r="Q4356" i="8"/>
  <c r="P4356" i="8"/>
  <c r="Q4916" i="8"/>
  <c r="Q7156" i="8"/>
  <c r="P7156" i="8"/>
  <c r="Q7236" i="8"/>
  <c r="P7236" i="8"/>
  <c r="Q3118" i="8"/>
  <c r="P3118" i="8"/>
  <c r="Q3519" i="8"/>
  <c r="Q3676" i="8"/>
  <c r="P3676" i="8"/>
  <c r="Q4559" i="8"/>
  <c r="Q8077" i="8"/>
  <c r="P8077" i="8"/>
  <c r="Q3981" i="8"/>
  <c r="P3981" i="8"/>
  <c r="Q4062" i="8"/>
  <c r="P4062" i="8"/>
  <c r="Q4219" i="8"/>
  <c r="P4219" i="8"/>
  <c r="Q4459" i="8"/>
  <c r="Q5621" i="8"/>
  <c r="P5621" i="8"/>
  <c r="Q6102" i="8"/>
  <c r="P6102" i="8"/>
  <c r="Q6341" i="8"/>
  <c r="P6341" i="8"/>
  <c r="Q6741" i="8"/>
  <c r="P6741" i="8"/>
  <c r="Q6040" i="8"/>
  <c r="P6040" i="8"/>
  <c r="Q6281" i="8"/>
  <c r="P6281" i="8"/>
  <c r="Q6361" i="8"/>
  <c r="P6361" i="8"/>
  <c r="P6921" i="8"/>
  <c r="Q6921" i="8"/>
  <c r="Q7240" i="8"/>
  <c r="P7240" i="8"/>
  <c r="Q7481" i="8"/>
  <c r="Q7708" i="8"/>
  <c r="P7708" i="8"/>
  <c r="Q7728" i="8"/>
  <c r="P7728" i="8"/>
  <c r="Q8445" i="8"/>
  <c r="P8445" i="8"/>
  <c r="P8446" i="8" s="1"/>
  <c r="P8447" i="8" s="1"/>
  <c r="Q8447" i="8" s="1"/>
  <c r="Q8086" i="8"/>
  <c r="P8086" i="8"/>
  <c r="Q4827" i="8"/>
  <c r="P4827" i="8"/>
  <c r="Q7109" i="8"/>
  <c r="P7109" i="8"/>
  <c r="Q7390" i="8"/>
  <c r="Q8707" i="8"/>
  <c r="P8707" i="8"/>
  <c r="Q5807" i="8"/>
  <c r="P5807" i="8"/>
  <c r="Q5887" i="8"/>
  <c r="P5887" i="8"/>
  <c r="Q6125" i="8"/>
  <c r="P6125" i="8"/>
  <c r="Q7685" i="8"/>
  <c r="P7685" i="8"/>
  <c r="Q7104" i="8"/>
  <c r="P7104" i="8"/>
  <c r="Q4870" i="8"/>
  <c r="P8492" i="8"/>
  <c r="Q8492" i="8"/>
  <c r="Q8172" i="8"/>
  <c r="P8172" i="8"/>
  <c r="P6684" i="8"/>
  <c r="Q6684" i="8"/>
  <c r="Q6846" i="8"/>
  <c r="P6846" i="8"/>
  <c r="Q3786" i="8"/>
  <c r="P3786" i="8"/>
  <c r="Q3947" i="8"/>
  <c r="P3947" i="8"/>
  <c r="Q3269" i="8"/>
  <c r="P3269" i="8"/>
  <c r="Q3351" i="8"/>
  <c r="P3351" i="8"/>
  <c r="Q3667" i="8"/>
  <c r="P3667" i="8"/>
  <c r="Q929" i="8"/>
  <c r="Q14" i="8"/>
  <c r="P14" i="8"/>
  <c r="Q1476" i="8"/>
  <c r="Q2358" i="8"/>
  <c r="P2358" i="8"/>
  <c r="Q4115" i="8"/>
  <c r="P4115" i="8"/>
  <c r="Q4596" i="8"/>
  <c r="Q4677" i="8"/>
  <c r="Q1500" i="8"/>
  <c r="P477" i="8"/>
  <c r="Q477" i="8"/>
  <c r="Q719" i="8"/>
  <c r="P719" i="8"/>
  <c r="Q799" i="8"/>
  <c r="P799" i="8"/>
  <c r="Q959" i="8"/>
  <c r="Q1119" i="8"/>
  <c r="Q2000" i="8"/>
  <c r="P2000" i="8"/>
  <c r="Q40" i="8"/>
  <c r="P40" i="8"/>
  <c r="Q1558" i="8"/>
  <c r="Q1720" i="8"/>
  <c r="Q2601" i="8"/>
  <c r="P2601" i="8"/>
  <c r="P461" i="8"/>
  <c r="Q461" i="8"/>
  <c r="Q1258" i="8"/>
  <c r="P1258" i="8"/>
  <c r="Q1900" i="8"/>
  <c r="P1900" i="8"/>
  <c r="Q2140" i="8"/>
  <c r="P2140" i="8"/>
  <c r="Q2303" i="8"/>
  <c r="P2303" i="8"/>
  <c r="P2381" i="8"/>
  <c r="Q2381" i="8"/>
  <c r="Q2461" i="8"/>
  <c r="P2461" i="8"/>
  <c r="P2701" i="8"/>
  <c r="Q2701" i="8"/>
  <c r="P2781" i="8"/>
  <c r="Q2781" i="8"/>
  <c r="Q2861" i="8"/>
  <c r="P2861" i="8"/>
  <c r="P3021" i="8"/>
  <c r="Q3021" i="8"/>
  <c r="Q3661" i="8"/>
  <c r="P3661" i="8"/>
  <c r="Q3901" i="8"/>
  <c r="P3901" i="8"/>
  <c r="Q4301" i="8"/>
  <c r="P4301" i="8"/>
  <c r="Q81" i="8"/>
  <c r="P81" i="8"/>
  <c r="P161" i="8"/>
  <c r="Q161" i="8"/>
  <c r="P800" i="8"/>
  <c r="Q800" i="8"/>
  <c r="Q1042" i="8"/>
  <c r="P1042" i="8"/>
  <c r="Q1199" i="8"/>
  <c r="P1520" i="8"/>
  <c r="Q1520" i="8"/>
  <c r="Q2162" i="8"/>
  <c r="P2162" i="8"/>
  <c r="Q2401" i="8"/>
  <c r="P2401" i="8"/>
  <c r="P2721" i="8"/>
  <c r="Q2721" i="8"/>
  <c r="P7403" i="8"/>
  <c r="P7404" i="8" s="1"/>
  <c r="P7405" i="8" s="1"/>
  <c r="P7406" i="8" s="1"/>
  <c r="P7407" i="8" s="1"/>
  <c r="P7408" i="8" s="1"/>
  <c r="P7409" i="8" s="1"/>
  <c r="P7410" i="8" s="1"/>
  <c r="P7411" i="8" s="1"/>
  <c r="P7412" i="8" s="1"/>
  <c r="P7413" i="8" s="1"/>
  <c r="P7414" i="8" s="1"/>
  <c r="P7415" i="8" s="1"/>
  <c r="P7416" i="8" s="1"/>
  <c r="P7417" i="8" s="1"/>
  <c r="P7418" i="8" s="1"/>
  <c r="Q7418" i="8" s="1"/>
  <c r="Q7403" i="8"/>
  <c r="Q7482" i="8"/>
  <c r="Q7721" i="8"/>
  <c r="P7721" i="8"/>
  <c r="Q8760" i="8"/>
  <c r="P8760" i="8"/>
  <c r="Q4842" i="8"/>
  <c r="Q5085" i="8"/>
  <c r="Q5642" i="8"/>
  <c r="P5642" i="8"/>
  <c r="Q6044" i="8"/>
  <c r="P6044" i="8"/>
  <c r="Q6285" i="8"/>
  <c r="P6285" i="8"/>
  <c r="Q6363" i="8"/>
  <c r="P6363" i="8"/>
  <c r="Q7323" i="8"/>
  <c r="P7323" i="8"/>
  <c r="P8601" i="8"/>
  <c r="Q8601" i="8"/>
  <c r="Q8703" i="8"/>
  <c r="P8703" i="8"/>
  <c r="P5145" i="8"/>
  <c r="Q5145" i="8"/>
  <c r="Q5225" i="8"/>
  <c r="Q5305" i="8"/>
  <c r="Q4767" i="8"/>
  <c r="Q4845" i="8"/>
  <c r="Q6306" i="8"/>
  <c r="P6306" i="8"/>
  <c r="Q6386" i="8"/>
  <c r="P6386" i="8"/>
  <c r="Q3148" i="8"/>
  <c r="P3148" i="8"/>
  <c r="Q3628" i="8"/>
  <c r="P3628" i="8"/>
  <c r="Q3429" i="8"/>
  <c r="P3429" i="8"/>
  <c r="Q3509" i="8"/>
  <c r="P3509" i="8"/>
  <c r="Q2513" i="8"/>
  <c r="P2513" i="8"/>
  <c r="Q2910" i="8"/>
  <c r="P2910" i="8"/>
  <c r="Q4189" i="8"/>
  <c r="P2292" i="8"/>
  <c r="Q2292" i="8"/>
  <c r="Q3171" i="8"/>
  <c r="P3171" i="8"/>
  <c r="Q3330" i="8"/>
  <c r="P3330" i="8"/>
  <c r="Q3653" i="8"/>
  <c r="P3653" i="8"/>
  <c r="Q4050" i="8"/>
  <c r="Q4132" i="8"/>
  <c r="P4132" i="8"/>
  <c r="Q4292" i="8"/>
  <c r="P4292" i="8"/>
  <c r="P4293" i="8" s="1"/>
  <c r="P4294" i="8" s="1"/>
  <c r="P4295" i="8" s="1"/>
  <c r="Q4295" i="8" s="1"/>
  <c r="Q4372" i="8"/>
  <c r="P4372" i="8"/>
  <c r="Q4531" i="8"/>
  <c r="Q4694" i="8"/>
  <c r="P4694" i="8"/>
  <c r="P4695" i="8" s="1"/>
  <c r="P4696" i="8" s="1"/>
  <c r="P4697" i="8" s="1"/>
  <c r="P4698" i="8" s="1"/>
  <c r="P4699" i="8" s="1"/>
  <c r="P4700" i="8" s="1"/>
  <c r="P4701" i="8" s="1"/>
  <c r="P4702" i="8" s="1"/>
  <c r="P4703" i="8" s="1"/>
  <c r="P4704" i="8" s="1"/>
  <c r="P4705" i="8" s="1"/>
  <c r="Q4705" i="8" s="1"/>
  <c r="Q5174" i="8"/>
  <c r="P5174" i="8"/>
  <c r="Q5872" i="8"/>
  <c r="Q6514" i="8"/>
  <c r="P6514" i="8"/>
  <c r="Q7874" i="8"/>
  <c r="P7874" i="8"/>
  <c r="Q2713" i="8"/>
  <c r="P2713" i="8"/>
  <c r="Q3276" i="8"/>
  <c r="P3276" i="8"/>
  <c r="Q3994" i="8"/>
  <c r="P3994" i="8"/>
  <c r="Q4075" i="8"/>
  <c r="Q4312" i="8"/>
  <c r="Q5274" i="8"/>
  <c r="P6394" i="8"/>
  <c r="Q6394" i="8"/>
  <c r="Q6474" i="8"/>
  <c r="P6474" i="8"/>
  <c r="Q3454" i="8"/>
  <c r="P3454" i="8"/>
  <c r="Q3534" i="8"/>
  <c r="P3534" i="8"/>
  <c r="Q3854" i="8"/>
  <c r="P3854" i="8"/>
  <c r="P4332" i="8"/>
  <c r="Q4332" i="8"/>
  <c r="Q6095" i="8"/>
  <c r="P6095" i="8"/>
  <c r="Q5555" i="8"/>
  <c r="P5555" i="8"/>
  <c r="Q7158" i="8"/>
  <c r="P7158" i="8"/>
  <c r="Q7635" i="8"/>
  <c r="P7635" i="8"/>
  <c r="Q8035" i="8"/>
  <c r="P8035" i="8"/>
  <c r="Q8276" i="8"/>
  <c r="P8276" i="8"/>
  <c r="Q5097" i="8"/>
  <c r="P5097" i="8"/>
  <c r="Q5177" i="8"/>
  <c r="Q5574" i="8"/>
  <c r="P5574" i="8"/>
  <c r="P6374" i="8"/>
  <c r="Q6374" i="8"/>
  <c r="P6454" i="8"/>
  <c r="Q6454" i="8"/>
  <c r="Q6619" i="8"/>
  <c r="P6619" i="8"/>
  <c r="Q7099" i="8"/>
  <c r="P7099" i="8"/>
  <c r="Q7258" i="8"/>
  <c r="P7258" i="8"/>
  <c r="Q7738" i="8"/>
  <c r="P7738" i="8"/>
  <c r="Q7977" i="8"/>
  <c r="P7977" i="8"/>
  <c r="Q8037" i="8"/>
  <c r="P8037" i="8"/>
  <c r="Q4437" i="8"/>
  <c r="Q4598" i="8"/>
  <c r="Q4678" i="8"/>
  <c r="Q4836" i="8"/>
  <c r="P4836" i="8"/>
  <c r="P4837" i="8" s="1"/>
  <c r="P4838" i="8" s="1"/>
  <c r="P4839" i="8" s="1"/>
  <c r="P4840" i="8" s="1"/>
  <c r="P4841" i="8" s="1"/>
  <c r="P4842" i="8" s="1"/>
  <c r="P4843" i="8" s="1"/>
  <c r="P4844" i="8" s="1"/>
  <c r="P4845" i="8" s="1"/>
  <c r="P4846" i="8" s="1"/>
  <c r="P4847" i="8" s="1"/>
  <c r="P4848" i="8" s="1"/>
  <c r="P4849" i="8" s="1"/>
  <c r="Q4849" i="8" s="1"/>
  <c r="P5077" i="8"/>
  <c r="P5078" i="8" s="1"/>
  <c r="P5079" i="8" s="1"/>
  <c r="P5080" i="8" s="1"/>
  <c r="P5081" i="8" s="1"/>
  <c r="P5082" i="8" s="1"/>
  <c r="P5083" i="8" s="1"/>
  <c r="P5084" i="8" s="1"/>
  <c r="P5085" i="8" s="1"/>
  <c r="P5086" i="8" s="1"/>
  <c r="P5087" i="8" s="1"/>
  <c r="P5088" i="8" s="1"/>
  <c r="P5089" i="8" s="1"/>
  <c r="Q5089" i="8" s="1"/>
  <c r="Q5077" i="8"/>
  <c r="Q5560" i="8"/>
  <c r="P5560" i="8"/>
  <c r="Q5638" i="8"/>
  <c r="Q6359" i="8"/>
  <c r="P6359" i="8"/>
  <c r="Q3279" i="8"/>
  <c r="P3279" i="8"/>
  <c r="Q3439" i="8"/>
  <c r="P3439" i="8"/>
  <c r="Q4241" i="8"/>
  <c r="P4241" i="8"/>
  <c r="Q5277" i="8"/>
  <c r="Q5920" i="8"/>
  <c r="P6159" i="8"/>
  <c r="Q6159" i="8"/>
  <c r="Q6240" i="8"/>
  <c r="P6240" i="8"/>
  <c r="P7681" i="8"/>
  <c r="Q7681" i="8"/>
  <c r="Q3821" i="8"/>
  <c r="P3821" i="8"/>
  <c r="Q4700" i="8"/>
  <c r="Q5780" i="8"/>
  <c r="P5780" i="8"/>
  <c r="Q7139" i="8"/>
  <c r="P7139" i="8"/>
  <c r="Q7299" i="8"/>
  <c r="P7299" i="8"/>
  <c r="Q5963" i="8"/>
  <c r="P5963" i="8"/>
  <c r="Q6602" i="8"/>
  <c r="P6602" i="8"/>
  <c r="Q6762" i="8"/>
  <c r="P6762" i="8"/>
  <c r="Q7002" i="8"/>
  <c r="P7002" i="8"/>
  <c r="Q7082" i="8"/>
  <c r="P7082" i="8"/>
  <c r="P7945" i="8"/>
  <c r="Q7945" i="8"/>
  <c r="Q7766" i="8"/>
  <c r="P7766" i="8"/>
  <c r="Q8134" i="8"/>
  <c r="P8134" i="8"/>
  <c r="Q7606" i="8"/>
  <c r="P7606" i="8"/>
  <c r="Q8510" i="8"/>
  <c r="P8510" i="8"/>
  <c r="Q5487" i="8"/>
  <c r="P6286" i="8"/>
  <c r="Q6286" i="8"/>
  <c r="Q6483" i="8"/>
  <c r="P6483" i="8"/>
  <c r="Q6008" i="8"/>
  <c r="P6008" i="8"/>
  <c r="Q7189" i="8"/>
  <c r="P7189" i="8"/>
  <c r="Q8106" i="8"/>
  <c r="P8106" i="8"/>
  <c r="Q7750" i="8"/>
  <c r="P7750" i="8"/>
  <c r="Q7865" i="8"/>
  <c r="P7865" i="8"/>
  <c r="Q3549" i="8"/>
  <c r="Q3629" i="8"/>
  <c r="P3629" i="8"/>
  <c r="Q3709" i="8"/>
  <c r="P3709" i="8"/>
  <c r="Q4990" i="8"/>
  <c r="Q4841" i="8"/>
  <c r="Q1579" i="8"/>
  <c r="Q5742" i="8"/>
  <c r="P5742" i="8"/>
  <c r="Q4602" i="8"/>
  <c r="P4683" i="8"/>
  <c r="Q4683" i="8"/>
  <c r="P4763" i="8"/>
  <c r="Q4763" i="8"/>
  <c r="Q4921" i="8"/>
  <c r="P5001" i="8"/>
  <c r="Q5001" i="8"/>
  <c r="Q5561" i="8"/>
  <c r="P5561" i="8"/>
  <c r="Q8044" i="8"/>
  <c r="P8044" i="8"/>
  <c r="Q5564" i="8"/>
  <c r="P5564" i="8"/>
  <c r="Q6065" i="8"/>
  <c r="P6065" i="8"/>
  <c r="Q4205" i="8"/>
  <c r="P4205" i="8"/>
  <c r="Q4525" i="8"/>
  <c r="Q5323" i="8"/>
  <c r="Q5428" i="8"/>
  <c r="Q2267" i="8"/>
  <c r="P2267" i="8"/>
  <c r="Q3386" i="8"/>
  <c r="P3386" i="8"/>
  <c r="Q3788" i="8"/>
  <c r="P3788" i="8"/>
  <c r="P4188" i="8"/>
  <c r="P4189" i="8" s="1"/>
  <c r="P4190" i="8" s="1"/>
  <c r="P4191" i="8" s="1"/>
  <c r="P4192" i="8" s="1"/>
  <c r="P4193" i="8" s="1"/>
  <c r="P4194" i="8" s="1"/>
  <c r="P4195" i="8" s="1"/>
  <c r="P4196" i="8" s="1"/>
  <c r="P4197" i="8" s="1"/>
  <c r="P4198" i="8" s="1"/>
  <c r="P4199" i="8" s="1"/>
  <c r="P4200" i="8" s="1"/>
  <c r="Q4200" i="8" s="1"/>
  <c r="Q4188" i="8"/>
  <c r="Q3229" i="8"/>
  <c r="P3229" i="8"/>
  <c r="Q3627" i="8"/>
  <c r="P3627" i="8"/>
  <c r="P3793" i="8"/>
  <c r="Q3793" i="8"/>
  <c r="Q3868" i="8"/>
  <c r="P3868" i="8"/>
  <c r="P4428" i="8"/>
  <c r="P4429" i="8" s="1"/>
  <c r="P4430" i="8" s="1"/>
  <c r="P4431" i="8" s="1"/>
  <c r="P4432" i="8" s="1"/>
  <c r="P4433" i="8" s="1"/>
  <c r="P4434" i="8" s="1"/>
  <c r="P4435" i="8" s="1"/>
  <c r="P4436" i="8" s="1"/>
  <c r="P4437" i="8" s="1"/>
  <c r="P4438" i="8" s="1"/>
  <c r="P4439" i="8" s="1"/>
  <c r="P4440" i="8" s="1"/>
  <c r="P4441" i="8" s="1"/>
  <c r="P4442" i="8" s="1"/>
  <c r="Q4442" i="8" s="1"/>
  <c r="Q4428" i="8"/>
  <c r="Q4668" i="8"/>
  <c r="P4668" i="8"/>
  <c r="Q4830" i="8"/>
  <c r="P4830" i="8"/>
  <c r="Q2774" i="8"/>
  <c r="P2774" i="8"/>
  <c r="Q3011" i="8"/>
  <c r="P3011" i="8"/>
  <c r="Q4929" i="8"/>
  <c r="P4929" i="8"/>
  <c r="Q5409" i="8"/>
  <c r="P5409" i="8"/>
  <c r="Q5493" i="8"/>
  <c r="Q3872" i="8"/>
  <c r="P3872" i="8"/>
  <c r="Q4592" i="8"/>
  <c r="P4592" i="8"/>
  <c r="Q5632" i="8"/>
  <c r="Q5712" i="8"/>
  <c r="P5712" i="8"/>
  <c r="P6031" i="8"/>
  <c r="Q6031" i="8"/>
  <c r="P6350" i="8"/>
  <c r="Q6350" i="8"/>
  <c r="Q6914" i="8"/>
  <c r="P6914" i="8"/>
  <c r="Q7234" i="8"/>
  <c r="P7234" i="8"/>
  <c r="Q2474" i="8"/>
  <c r="P2474" i="8"/>
  <c r="Q2874" i="8"/>
  <c r="P2874" i="8"/>
  <c r="Q3113" i="8"/>
  <c r="P3113" i="8"/>
  <c r="Q3673" i="8"/>
  <c r="P3673" i="8"/>
  <c r="Q4795" i="8"/>
  <c r="Q5195" i="8"/>
  <c r="P5195" i="8"/>
  <c r="Q5833" i="8"/>
  <c r="P5833" i="8"/>
  <c r="Q6232" i="8"/>
  <c r="P6232" i="8"/>
  <c r="P2817" i="8"/>
  <c r="Q2817" i="8"/>
  <c r="Q3374" i="8"/>
  <c r="P3374" i="8"/>
  <c r="Q3774" i="8"/>
  <c r="P3774" i="8"/>
  <c r="Q4815" i="8"/>
  <c r="Q5534" i="8"/>
  <c r="P5534" i="8"/>
  <c r="Q5614" i="8"/>
  <c r="Q5695" i="8"/>
  <c r="P5695" i="8"/>
  <c r="Q5933" i="8"/>
  <c r="P5933" i="8"/>
  <c r="Q6655" i="8"/>
  <c r="P6655" i="8"/>
  <c r="Q6735" i="8"/>
  <c r="P6735" i="8"/>
  <c r="P6974" i="8"/>
  <c r="Q6974" i="8"/>
  <c r="Q7052" i="8"/>
  <c r="P7052" i="8"/>
  <c r="Q7132" i="8"/>
  <c r="P7132" i="8"/>
  <c r="Q5156" i="8"/>
  <c r="Q5876" i="8"/>
  <c r="Q6195" i="8"/>
  <c r="P6195" i="8"/>
  <c r="Q6277" i="8"/>
  <c r="P6277" i="8"/>
  <c r="Q6595" i="8"/>
  <c r="P6595" i="8"/>
  <c r="Q6835" i="8"/>
  <c r="P6835" i="8"/>
  <c r="Q6995" i="8"/>
  <c r="P6995" i="8"/>
  <c r="Q7075" i="8"/>
  <c r="P7075" i="8"/>
  <c r="Q7315" i="8"/>
  <c r="P7315" i="8"/>
  <c r="P7553" i="8"/>
  <c r="Q7553" i="8"/>
  <c r="Q8598" i="8"/>
  <c r="P8598" i="8"/>
  <c r="P8756" i="8"/>
  <c r="Q8756" i="8"/>
  <c r="P5736" i="8"/>
  <c r="Q5736" i="8"/>
  <c r="Q7015" i="8"/>
  <c r="P7015" i="8"/>
  <c r="Q7336" i="8"/>
  <c r="P7336" i="8"/>
  <c r="Q7416" i="8"/>
  <c r="P7657" i="8"/>
  <c r="Q7657" i="8"/>
  <c r="Q7818" i="8"/>
  <c r="P7818" i="8"/>
  <c r="Q8538" i="8"/>
  <c r="P8538" i="8"/>
  <c r="P7737" i="8"/>
  <c r="Q7737" i="8"/>
  <c r="Q7837" i="8"/>
  <c r="P7837" i="8"/>
  <c r="Q8138" i="8"/>
  <c r="P8138" i="8"/>
  <c r="Q8237" i="8"/>
  <c r="P8237" i="8"/>
  <c r="Q4197" i="8"/>
  <c r="Q5475" i="8"/>
  <c r="P5716" i="8"/>
  <c r="Q5716" i="8"/>
  <c r="Q6116" i="8"/>
  <c r="P6116" i="8"/>
  <c r="Q6438" i="8"/>
  <c r="P6438" i="8"/>
  <c r="Q7316" i="8"/>
  <c r="P7316" i="8"/>
  <c r="Q7396" i="8"/>
  <c r="P7396" i="8"/>
  <c r="P7677" i="8"/>
  <c r="Q7677" i="8"/>
  <c r="Q3599" i="8"/>
  <c r="P3599" i="8"/>
  <c r="Q4798" i="8"/>
  <c r="Q4958" i="8"/>
  <c r="P4958" i="8"/>
  <c r="P4959" i="8" s="1"/>
  <c r="P4960" i="8" s="1"/>
  <c r="P4961" i="8" s="1"/>
  <c r="P4962" i="8" s="1"/>
  <c r="P4963" i="8" s="1"/>
  <c r="P4964" i="8" s="1"/>
  <c r="P4965" i="8" s="1"/>
  <c r="P4966" i="8" s="1"/>
  <c r="P4967" i="8" s="1"/>
  <c r="P4968" i="8" s="1"/>
  <c r="P4969" i="8" s="1"/>
  <c r="Q4969" i="8" s="1"/>
  <c r="Q5038" i="8"/>
  <c r="Q5358" i="8"/>
  <c r="Q5438" i="8"/>
  <c r="Q5596" i="8"/>
  <c r="P5596" i="8"/>
  <c r="Q5678" i="8"/>
  <c r="Q5997" i="8"/>
  <c r="P5997" i="8"/>
  <c r="P6638" i="8"/>
  <c r="Q6638" i="8"/>
  <c r="P6798" i="8"/>
  <c r="Q6798" i="8"/>
  <c r="P7118" i="8"/>
  <c r="Q7118" i="8"/>
  <c r="Q7518" i="8"/>
  <c r="P7518" i="8"/>
  <c r="P7757" i="8"/>
  <c r="Q7757" i="8"/>
  <c r="Q7918" i="8"/>
  <c r="P7918" i="8"/>
  <c r="Q7998" i="8"/>
  <c r="P7998" i="8"/>
  <c r="Q8159" i="8"/>
  <c r="P8159" i="8"/>
  <c r="Q4297" i="8"/>
  <c r="P4297" i="8"/>
  <c r="Q4858" i="8"/>
  <c r="P4858" i="8"/>
  <c r="Q4937" i="8"/>
  <c r="Q4821" i="8"/>
  <c r="Q5458" i="8"/>
  <c r="P5458" i="8"/>
  <c r="Q6180" i="8"/>
  <c r="P6180" i="8"/>
  <c r="P5161" i="8"/>
  <c r="Q5161" i="8"/>
  <c r="P5481" i="8"/>
  <c r="Q5481" i="8"/>
  <c r="P6199" i="8"/>
  <c r="Q6199" i="8"/>
  <c r="Q6439" i="8"/>
  <c r="P6439" i="8"/>
  <c r="Q7159" i="8"/>
  <c r="P7159" i="8"/>
  <c r="Q7561" i="8"/>
  <c r="P7561" i="8"/>
  <c r="P7801" i="8"/>
  <c r="Q7801" i="8"/>
  <c r="P7881" i="8"/>
  <c r="Q7881" i="8"/>
  <c r="P7961" i="8"/>
  <c r="Q7961" i="8"/>
  <c r="P7145" i="8"/>
  <c r="Q7145" i="8"/>
  <c r="P7265" i="8"/>
  <c r="Q7265" i="8"/>
  <c r="Q6706" i="8"/>
  <c r="P6706" i="8"/>
  <c r="Q8730" i="8"/>
  <c r="P8730" i="8"/>
  <c r="Q8509" i="8"/>
  <c r="P8509" i="8"/>
  <c r="Q8466" i="8"/>
  <c r="P8466" i="8"/>
  <c r="P8309" i="8"/>
  <c r="Q8309" i="8"/>
  <c r="Q8330" i="8"/>
  <c r="P8330" i="8"/>
  <c r="Q8303" i="8"/>
  <c r="P8303" i="8"/>
  <c r="Q7487" i="8"/>
  <c r="Q6291" i="8"/>
  <c r="P6291" i="8"/>
  <c r="P6205" i="8"/>
  <c r="Q6205" i="8"/>
  <c r="Q6367" i="8"/>
  <c r="P6367" i="8"/>
  <c r="Q7308" i="8"/>
  <c r="P7308" i="8"/>
  <c r="Q6606" i="8"/>
  <c r="P6606" i="8"/>
  <c r="Q6766" i="8"/>
  <c r="P6766" i="8"/>
  <c r="Q7006" i="8"/>
  <c r="P7006" i="8"/>
  <c r="P4288" i="8"/>
  <c r="Q4288" i="8"/>
  <c r="P4368" i="8"/>
  <c r="Q4368" i="8"/>
  <c r="Q4445" i="8"/>
  <c r="P4445" i="8"/>
  <c r="Q4028" i="8"/>
  <c r="Q4268" i="8"/>
  <c r="P3829" i="8"/>
  <c r="Q3829" i="8"/>
  <c r="Q3909" i="8"/>
  <c r="P3909" i="8"/>
  <c r="P3990" i="8"/>
  <c r="Q3990" i="8"/>
  <c r="Q5230" i="8"/>
  <c r="Q3791" i="8"/>
  <c r="P3791" i="8"/>
  <c r="P4831" i="8"/>
  <c r="Q4831" i="8"/>
  <c r="Q4991" i="8"/>
  <c r="P5071" i="8"/>
  <c r="Q5071" i="8"/>
  <c r="P5311" i="8"/>
  <c r="Q5311" i="8"/>
  <c r="Q7311" i="8"/>
  <c r="P7311" i="8"/>
  <c r="Q5594" i="8"/>
  <c r="P5594" i="8"/>
  <c r="P3695" i="8"/>
  <c r="Q3695" i="8"/>
  <c r="Q4417" i="8"/>
  <c r="P7215" i="8"/>
  <c r="Q7215" i="8"/>
  <c r="Q5713" i="8"/>
  <c r="P5713" i="8"/>
  <c r="Q8456" i="8"/>
  <c r="P8456" i="8"/>
  <c r="Q8417" i="8"/>
  <c r="P8417" i="8"/>
  <c r="P8618" i="8"/>
  <c r="Q8618" i="8"/>
  <c r="P4118" i="8"/>
  <c r="P4119" i="8" s="1"/>
  <c r="P4120" i="8" s="1"/>
  <c r="P4121" i="8" s="1"/>
  <c r="P4122" i="8" s="1"/>
  <c r="P4123" i="8" s="1"/>
  <c r="P4124" i="8" s="1"/>
  <c r="P4125" i="8" s="1"/>
  <c r="P4126" i="8" s="1"/>
  <c r="P4127" i="8" s="1"/>
  <c r="P4128" i="8" s="1"/>
  <c r="P4129" i="8" s="1"/>
  <c r="Q4129" i="8" s="1"/>
  <c r="Q4118" i="8"/>
  <c r="P4278" i="8"/>
  <c r="Q4278" i="8"/>
  <c r="P4518" i="8"/>
  <c r="Q4518" i="8"/>
  <c r="Q7475" i="8"/>
  <c r="P7475" i="8"/>
  <c r="Q3197" i="8"/>
  <c r="P3197" i="8"/>
  <c r="P4398" i="8"/>
  <c r="Q4398" i="8"/>
  <c r="P4478" i="8"/>
  <c r="P4479" i="8" s="1"/>
  <c r="P4480" i="8" s="1"/>
  <c r="P4481" i="8" s="1"/>
  <c r="P4482" i="8" s="1"/>
  <c r="P4483" i="8" s="1"/>
  <c r="P4484" i="8" s="1"/>
  <c r="P4485" i="8" s="1"/>
  <c r="P4486" i="8" s="1"/>
  <c r="P4487" i="8" s="1"/>
  <c r="P4488" i="8" s="1"/>
  <c r="P4489" i="8" s="1"/>
  <c r="P4490" i="8" s="1"/>
  <c r="Q4490" i="8" s="1"/>
  <c r="Q4478" i="8"/>
  <c r="P4138" i="8"/>
  <c r="Q4138" i="8"/>
  <c r="P4378" i="8"/>
  <c r="Q4378" i="8"/>
  <c r="P6420" i="8"/>
  <c r="Q6420" i="8"/>
  <c r="P6580" i="8"/>
  <c r="Q6580" i="8"/>
  <c r="Q6980" i="8"/>
  <c r="P6980" i="8"/>
  <c r="Q7060" i="8"/>
  <c r="P7060" i="8"/>
  <c r="Q7719" i="8"/>
  <c r="P7719" i="8"/>
  <c r="P8746" i="8"/>
  <c r="Q8746" i="8"/>
  <c r="P5886" i="8"/>
  <c r="Q5886" i="8"/>
  <c r="P6748" i="8"/>
  <c r="Q6748" i="8"/>
  <c r="P5806" i="8"/>
  <c r="Q5806" i="8"/>
  <c r="Q7369" i="8"/>
  <c r="P6788" i="8"/>
  <c r="Q6788" i="8"/>
  <c r="P8551" i="8"/>
  <c r="Q8551" i="8"/>
  <c r="Q7465" i="8"/>
  <c r="Q8423" i="8"/>
  <c r="P6768" i="8"/>
  <c r="Q6768" i="8"/>
  <c r="P6828" i="8"/>
  <c r="Q6828" i="8"/>
  <c r="Q4350" i="8"/>
  <c r="P4350" i="8"/>
  <c r="Q5488" i="8"/>
  <c r="P5967" i="8"/>
  <c r="Q5967" i="8"/>
  <c r="Q8443" i="8"/>
  <c r="P8443" i="8"/>
  <c r="P6888" i="8"/>
  <c r="Q6888" i="8"/>
  <c r="P7727" i="8"/>
  <c r="Q7727" i="8"/>
  <c r="Q8550" i="8"/>
  <c r="P8550" i="8"/>
  <c r="Q5588" i="8"/>
  <c r="Q1217" i="8"/>
  <c r="Q2173" i="8"/>
  <c r="P2173" i="8"/>
  <c r="Q4253" i="8"/>
  <c r="P4253" i="8"/>
  <c r="Q115" i="8"/>
  <c r="P115" i="8"/>
  <c r="Q996" i="8"/>
  <c r="Q3075" i="8"/>
  <c r="P3075" i="8"/>
  <c r="Q3877" i="8"/>
  <c r="P3877" i="8"/>
  <c r="P4756" i="8"/>
  <c r="Q4756" i="8"/>
  <c r="Q2536" i="8"/>
  <c r="P2536" i="8"/>
  <c r="P3418" i="8"/>
  <c r="Q3418" i="8"/>
  <c r="P160" i="8"/>
  <c r="Q160" i="8"/>
  <c r="P519" i="8"/>
  <c r="Q519" i="8"/>
  <c r="P1637" i="8"/>
  <c r="Q1637" i="8"/>
  <c r="Q3397" i="8"/>
  <c r="P3397" i="8"/>
  <c r="Q619" i="8"/>
  <c r="P619" i="8"/>
  <c r="Q1420" i="8"/>
  <c r="P3338" i="8"/>
  <c r="Q3338" i="8"/>
  <c r="P4381" i="8"/>
  <c r="Q4381" i="8"/>
  <c r="Q1762" i="8"/>
  <c r="P1762" i="8"/>
  <c r="Q2644" i="8"/>
  <c r="P2644" i="8"/>
  <c r="Q3444" i="8"/>
  <c r="P3444" i="8"/>
  <c r="Q4400" i="8"/>
  <c r="P4400" i="8"/>
  <c r="Q5004" i="8"/>
  <c r="Q5802" i="8"/>
  <c r="Q6600" i="8"/>
  <c r="P6600" i="8"/>
  <c r="Q7562" i="8"/>
  <c r="P7562" i="8"/>
  <c r="Q8361" i="8"/>
  <c r="P8361" i="8"/>
  <c r="Q6704" i="8"/>
  <c r="P6704" i="8"/>
  <c r="Q5724" i="8"/>
  <c r="P5724" i="8"/>
  <c r="Q6683" i="8"/>
  <c r="P6683" i="8"/>
  <c r="Q8442" i="8"/>
  <c r="P8442" i="8"/>
  <c r="Q6224" i="8"/>
  <c r="P6224" i="8"/>
  <c r="Q4823" i="8"/>
  <c r="Q6083" i="8"/>
  <c r="P6083" i="8"/>
  <c r="Q4923" i="8"/>
  <c r="P4923" i="8"/>
  <c r="Q5986" i="8"/>
  <c r="P5986" i="8"/>
  <c r="Q2105" i="8"/>
  <c r="P2105" i="8"/>
  <c r="Q4027" i="8"/>
  <c r="P4027" i="8"/>
  <c r="P4028" i="8" s="1"/>
  <c r="P4029" i="8" s="1"/>
  <c r="P4030" i="8" s="1"/>
  <c r="P4031" i="8" s="1"/>
  <c r="Q4031" i="8" s="1"/>
  <c r="Q2871" i="8"/>
  <c r="P2871" i="8"/>
  <c r="Q2040" i="8"/>
  <c r="P2040" i="8"/>
  <c r="P344" i="8"/>
  <c r="Q344" i="8"/>
  <c r="Q2525" i="8"/>
  <c r="P2525" i="8"/>
  <c r="Q1783" i="8"/>
  <c r="P1783" i="8"/>
  <c r="Q2501" i="8"/>
  <c r="P2501" i="8"/>
  <c r="Q4023" i="8"/>
  <c r="P4023" i="8"/>
  <c r="P2123" i="8"/>
  <c r="Q2123" i="8"/>
  <c r="Q2203" i="8"/>
  <c r="P2203" i="8"/>
  <c r="Q3885" i="8"/>
  <c r="Q1153" i="8"/>
  <c r="Q1875" i="8"/>
  <c r="P1875" i="8"/>
  <c r="Q1415" i="8"/>
  <c r="Q2093" i="8"/>
  <c r="P2093" i="8"/>
  <c r="Q4572" i="8"/>
  <c r="P4572" i="8"/>
  <c r="P4573" i="8" s="1"/>
  <c r="P4574" i="8" s="1"/>
  <c r="P4575" i="8" s="1"/>
  <c r="P4576" i="8" s="1"/>
  <c r="P4577" i="8" s="1"/>
  <c r="P4578" i="8" s="1"/>
  <c r="P4579" i="8" s="1"/>
  <c r="P4580" i="8" s="1"/>
  <c r="P4581" i="8" s="1"/>
  <c r="P4582" i="8" s="1"/>
  <c r="P4583" i="8" s="1"/>
  <c r="P4584" i="8" s="1"/>
  <c r="P4585" i="8" s="1"/>
  <c r="P4586" i="8" s="1"/>
  <c r="P4587" i="8" s="1"/>
  <c r="Q4587" i="8" s="1"/>
  <c r="Q362" i="8"/>
  <c r="P362" i="8"/>
  <c r="Q3562" i="8"/>
  <c r="P3562" i="8"/>
  <c r="P3804" i="8"/>
  <c r="Q3804" i="8"/>
  <c r="Q824" i="8"/>
  <c r="P824" i="8"/>
  <c r="Q1463" i="8"/>
  <c r="Q525" i="8"/>
  <c r="P525" i="8"/>
  <c r="Q845" i="8"/>
  <c r="P845" i="8"/>
  <c r="Q2445" i="8"/>
  <c r="P2445" i="8"/>
  <c r="P3485" i="8"/>
  <c r="Q3485" i="8"/>
  <c r="Q2565" i="8"/>
  <c r="P2565" i="8"/>
  <c r="Q4485" i="8"/>
  <c r="Q1308" i="8"/>
  <c r="Q1628" i="8"/>
  <c r="Q48" i="8"/>
  <c r="P48" i="8"/>
  <c r="Q113" i="8"/>
  <c r="P113" i="8"/>
  <c r="Q2374" i="8"/>
  <c r="P2374" i="8"/>
  <c r="P2697" i="8"/>
  <c r="Q2697" i="8"/>
  <c r="P574" i="8"/>
  <c r="Q574" i="8"/>
  <c r="P2657" i="8"/>
  <c r="Q2657" i="8"/>
  <c r="Q3855" i="8"/>
  <c r="P3855" i="8"/>
  <c r="Q4097" i="8"/>
  <c r="Q4813" i="8"/>
  <c r="Q278" i="8"/>
  <c r="P278" i="8"/>
  <c r="Q598" i="8"/>
  <c r="P598" i="8"/>
  <c r="Q1956" i="8"/>
  <c r="P1956" i="8"/>
  <c r="Q2196" i="8"/>
  <c r="P2196" i="8"/>
  <c r="Q4838" i="8"/>
  <c r="Q298" i="8"/>
  <c r="P298" i="8"/>
  <c r="Q538" i="8"/>
  <c r="P538" i="8"/>
  <c r="P2617" i="8"/>
  <c r="Q2617" i="8"/>
  <c r="Q638" i="8"/>
  <c r="P638" i="8"/>
  <c r="Q1516" i="8"/>
  <c r="P1516" i="8"/>
  <c r="Q1839" i="8"/>
  <c r="P2477" i="8"/>
  <c r="Q2477" i="8"/>
  <c r="Q918" i="8"/>
  <c r="Q1239" i="8"/>
  <c r="P2837" i="8"/>
  <c r="Q2837" i="8"/>
  <c r="Q218" i="8"/>
  <c r="P218" i="8"/>
  <c r="Q859" i="8"/>
  <c r="P859" i="8"/>
  <c r="Q1499" i="8"/>
  <c r="P1499" i="8"/>
  <c r="P1500" i="8" s="1"/>
  <c r="P1501" i="8" s="1"/>
  <c r="P1502" i="8" s="1"/>
  <c r="P1503" i="8" s="1"/>
  <c r="P1504" i="8" s="1"/>
  <c r="P1505" i="8" s="1"/>
  <c r="P1506" i="8" s="1"/>
  <c r="P1507" i="8" s="1"/>
  <c r="P1508" i="8" s="1"/>
  <c r="P1509" i="8" s="1"/>
  <c r="P1510" i="8" s="1"/>
  <c r="P1511" i="8" s="1"/>
  <c r="P1512" i="8" s="1"/>
  <c r="P1513" i="8" s="1"/>
  <c r="P1514" i="8" s="1"/>
  <c r="P1515" i="8" s="1"/>
  <c r="Q1515" i="8" s="1"/>
  <c r="P882" i="8"/>
  <c r="Q882" i="8"/>
  <c r="P2239" i="8"/>
  <c r="Q2239" i="8"/>
  <c r="Q3522" i="8"/>
  <c r="Q3841" i="8"/>
  <c r="P3841" i="8"/>
  <c r="Q4721" i="8"/>
  <c r="P5241" i="8"/>
  <c r="Q5241" i="8"/>
  <c r="Q7162" i="8"/>
  <c r="P7162" i="8"/>
  <c r="Q683" i="8"/>
  <c r="P683" i="8"/>
  <c r="Q1000" i="8"/>
  <c r="Q1642" i="8"/>
  <c r="P1642" i="8"/>
  <c r="P1643" i="8" s="1"/>
  <c r="P1644" i="8" s="1"/>
  <c r="P1645" i="8" s="1"/>
  <c r="P1646" i="8" s="1"/>
  <c r="P1647" i="8" s="1"/>
  <c r="Q1647" i="8" s="1"/>
  <c r="P743" i="8"/>
  <c r="Q743" i="8"/>
  <c r="P2807" i="8"/>
  <c r="Q2807" i="8"/>
  <c r="P188" i="8"/>
  <c r="Q188" i="8"/>
  <c r="Q130" i="8"/>
  <c r="P130" i="8"/>
  <c r="P1969" i="8"/>
  <c r="Q1969" i="8"/>
  <c r="Q1509" i="8"/>
  <c r="Q730" i="8"/>
  <c r="P730" i="8"/>
  <c r="Q353" i="8"/>
  <c r="P353" i="8"/>
  <c r="Q670" i="8"/>
  <c r="P670" i="8"/>
  <c r="Q914" i="8"/>
  <c r="P914" i="8"/>
  <c r="Q1231" i="8"/>
  <c r="Q510" i="8"/>
  <c r="P510" i="8"/>
  <c r="P3455" i="8"/>
  <c r="Q3455" i="8"/>
  <c r="Q3237" i="8"/>
  <c r="P3237" i="8"/>
  <c r="P3475" i="8"/>
  <c r="Q3475" i="8"/>
  <c r="Q3337" i="8"/>
  <c r="P3337" i="8"/>
  <c r="Q841" i="8"/>
  <c r="P841" i="8"/>
  <c r="Q1160" i="8"/>
  <c r="P1160" i="8"/>
  <c r="Q3317" i="8"/>
  <c r="P3317" i="8"/>
  <c r="Q781" i="8"/>
  <c r="P781" i="8"/>
  <c r="Q3257" i="8"/>
  <c r="P3257" i="8"/>
  <c r="Q3980" i="8"/>
  <c r="P3980" i="8"/>
  <c r="Q641" i="8"/>
  <c r="P641" i="8"/>
  <c r="Q5483" i="8"/>
  <c r="P5483" i="8"/>
  <c r="P5484" i="8" s="1"/>
  <c r="P5485" i="8" s="1"/>
  <c r="P5486" i="8" s="1"/>
  <c r="P5487" i="8" s="1"/>
  <c r="P5488" i="8" s="1"/>
  <c r="P5489" i="8" s="1"/>
  <c r="P5490" i="8" s="1"/>
  <c r="P5491" i="8" s="1"/>
  <c r="P5492" i="8" s="1"/>
  <c r="P5493" i="8" s="1"/>
  <c r="P5494" i="8" s="1"/>
  <c r="P5495" i="8" s="1"/>
  <c r="P5496" i="8" s="1"/>
  <c r="P5497" i="8" s="1"/>
  <c r="P5498" i="8" s="1"/>
  <c r="P5499" i="8" s="1"/>
  <c r="P5500" i="8" s="1"/>
  <c r="Q5500" i="8" s="1"/>
  <c r="Q6760" i="8"/>
  <c r="P6760" i="8"/>
  <c r="Q8683" i="8"/>
  <c r="P8683" i="8"/>
  <c r="Q5945" i="8"/>
  <c r="P5945" i="8"/>
  <c r="P6201" i="8"/>
  <c r="Q6201" i="8"/>
  <c r="P2827" i="8"/>
  <c r="Q2827" i="8"/>
  <c r="Q3548" i="8"/>
  <c r="P2307" i="8"/>
  <c r="Q2307" i="8"/>
  <c r="P2627" i="8"/>
  <c r="Q2627" i="8"/>
  <c r="P2747" i="8"/>
  <c r="Q2747" i="8"/>
  <c r="Q5011" i="8"/>
  <c r="Q6049" i="8"/>
  <c r="P6049" i="8"/>
  <c r="Q3234" i="8"/>
  <c r="P3234" i="8"/>
  <c r="P140" i="8"/>
  <c r="Q140" i="8"/>
  <c r="Q302" i="8"/>
  <c r="P302" i="8"/>
  <c r="Q382" i="8"/>
  <c r="P382" i="8"/>
  <c r="Q542" i="8"/>
  <c r="P542" i="8"/>
  <c r="Q701" i="8"/>
  <c r="P701" i="8"/>
  <c r="P784" i="8"/>
  <c r="Q784" i="8"/>
  <c r="Q861" i="8"/>
  <c r="P861" i="8"/>
  <c r="Q1183" i="8"/>
  <c r="P1183" i="8"/>
  <c r="Q1262" i="8"/>
  <c r="Q1345" i="8"/>
  <c r="Q1502" i="8"/>
  <c r="Q1581" i="8"/>
  <c r="P1661" i="8"/>
  <c r="Q1661" i="8"/>
  <c r="Q1821" i="8"/>
  <c r="Q1904" i="8"/>
  <c r="P1904" i="8"/>
  <c r="Q2060" i="8"/>
  <c r="P2060" i="8"/>
  <c r="Q2144" i="8"/>
  <c r="P2144" i="8"/>
  <c r="Q2224" i="8"/>
  <c r="P2224" i="8"/>
  <c r="Q2382" i="8"/>
  <c r="P2382" i="8"/>
  <c r="Q2464" i="8"/>
  <c r="P2464" i="8"/>
  <c r="Q2623" i="8"/>
  <c r="P2623" i="8"/>
  <c r="Q2702" i="8"/>
  <c r="P2702" i="8"/>
  <c r="Q2779" i="8"/>
  <c r="P2779" i="8"/>
  <c r="Q2864" i="8"/>
  <c r="P2864" i="8"/>
  <c r="Q2942" i="8"/>
  <c r="P2942" i="8"/>
  <c r="Q3179" i="8"/>
  <c r="P3179" i="8"/>
  <c r="P3265" i="8"/>
  <c r="Q3265" i="8"/>
  <c r="Q3424" i="8"/>
  <c r="P3424" i="8"/>
  <c r="Q3503" i="8"/>
  <c r="Q3584" i="8"/>
  <c r="P3584" i="8"/>
  <c r="Q3982" i="8"/>
  <c r="P3982" i="8"/>
  <c r="Q4063" i="8"/>
  <c r="P4063" i="8"/>
  <c r="Q4224" i="8"/>
  <c r="P4224" i="8"/>
  <c r="Q4300" i="8"/>
  <c r="P4300" i="8"/>
  <c r="P4380" i="8"/>
  <c r="Q4380" i="8"/>
  <c r="Q4460" i="8"/>
  <c r="Q4540" i="8"/>
  <c r="P4540" i="8"/>
  <c r="Q4784" i="8"/>
  <c r="P4784" i="8"/>
  <c r="Q4862" i="8"/>
  <c r="P4862" i="8"/>
  <c r="P4863" i="8" s="1"/>
  <c r="P4864" i="8" s="1"/>
  <c r="P4865" i="8" s="1"/>
  <c r="P4866" i="8" s="1"/>
  <c r="P4867" i="8" s="1"/>
  <c r="P4868" i="8" s="1"/>
  <c r="P4869" i="8" s="1"/>
  <c r="P4870" i="8" s="1"/>
  <c r="P4871" i="8" s="1"/>
  <c r="P4872" i="8" s="1"/>
  <c r="P4873" i="8" s="1"/>
  <c r="Q4873" i="8" s="1"/>
  <c r="Q46" i="8"/>
  <c r="P46" i="8"/>
  <c r="Q285" i="8"/>
  <c r="P285" i="8"/>
  <c r="P363" i="8"/>
  <c r="Q363" i="8"/>
  <c r="Q601" i="8"/>
  <c r="P601" i="8"/>
  <c r="P843" i="8"/>
  <c r="Q843" i="8"/>
  <c r="Q1003" i="8"/>
  <c r="Q1086" i="8"/>
  <c r="Q1163" i="8"/>
  <c r="Q1243" i="8"/>
  <c r="Q1324" i="8"/>
  <c r="P1324" i="8"/>
  <c r="P1401" i="8"/>
  <c r="Q1401" i="8"/>
  <c r="Q1801" i="8"/>
  <c r="Q2125" i="8"/>
  <c r="P2125" i="8"/>
  <c r="Q2442" i="8"/>
  <c r="P2442" i="8"/>
  <c r="Q2682" i="8"/>
  <c r="P2682" i="8"/>
  <c r="Q2764" i="8"/>
  <c r="P2764" i="8"/>
  <c r="P2843" i="8"/>
  <c r="Q2843" i="8"/>
  <c r="Q2923" i="8"/>
  <c r="P2923" i="8"/>
  <c r="Q3004" i="8"/>
  <c r="P3004" i="8"/>
  <c r="Q3084" i="8"/>
  <c r="P3084" i="8"/>
  <c r="Q3243" i="8"/>
  <c r="P3243" i="8"/>
  <c r="Q3322" i="8"/>
  <c r="P3322" i="8"/>
  <c r="Q3403" i="8"/>
  <c r="P3403" i="8"/>
  <c r="Q3563" i="8"/>
  <c r="P3563" i="8"/>
  <c r="Q3883" i="8"/>
  <c r="Q4363" i="8"/>
  <c r="P63" i="8"/>
  <c r="Q63" i="8"/>
  <c r="Q223" i="8"/>
  <c r="P223" i="8"/>
  <c r="Q383" i="8"/>
  <c r="P383" i="8"/>
  <c r="P384" i="8" s="1"/>
  <c r="P385" i="8" s="1"/>
  <c r="Q385" i="8" s="1"/>
  <c r="Q464" i="8"/>
  <c r="P464" i="8"/>
  <c r="Q547" i="8"/>
  <c r="P547" i="8"/>
  <c r="Q942" i="8"/>
  <c r="Q1026" i="8"/>
  <c r="Q1184" i="8"/>
  <c r="P1184" i="8"/>
  <c r="Q1264" i="8"/>
  <c r="Q1341" i="8"/>
  <c r="Q1504" i="8"/>
  <c r="Q1744" i="8"/>
  <c r="P1985" i="8"/>
  <c r="Q1985" i="8"/>
  <c r="Q2065" i="8"/>
  <c r="P2065" i="8"/>
  <c r="Q2304" i="8"/>
  <c r="P2304" i="8"/>
  <c r="Q2386" i="8"/>
  <c r="P2386" i="8"/>
  <c r="Q2704" i="8"/>
  <c r="P2704" i="8"/>
  <c r="Q2786" i="8"/>
  <c r="P2786" i="8"/>
  <c r="P3104" i="8"/>
  <c r="Q3104" i="8"/>
  <c r="Q3263" i="8"/>
  <c r="P3263" i="8"/>
  <c r="P3347" i="8"/>
  <c r="Q3347" i="8"/>
  <c r="Q3663" i="8"/>
  <c r="P3663" i="8"/>
  <c r="Q3744" i="8"/>
  <c r="P3744" i="8"/>
  <c r="P3984" i="8"/>
  <c r="Q3984" i="8"/>
  <c r="Q4064" i="8"/>
  <c r="P4064" i="8"/>
  <c r="Q304" i="8"/>
  <c r="P304" i="8"/>
  <c r="Q626" i="8"/>
  <c r="P626" i="8"/>
  <c r="Q786" i="8"/>
  <c r="P786" i="8"/>
  <c r="Q864" i="8"/>
  <c r="P864" i="8"/>
  <c r="Q1024" i="8"/>
  <c r="Q1104" i="8"/>
  <c r="Q1186" i="8"/>
  <c r="P1186" i="8"/>
  <c r="Q1423" i="8"/>
  <c r="P1423" i="8"/>
  <c r="Q1745" i="8"/>
  <c r="Q1905" i="8"/>
  <c r="P1905" i="8"/>
  <c r="Q2228" i="8"/>
  <c r="P2228" i="8"/>
  <c r="Q2384" i="8"/>
  <c r="P2384" i="8"/>
  <c r="Q2462" i="8"/>
  <c r="P2462" i="8"/>
  <c r="P2543" i="8"/>
  <c r="Q2543" i="8"/>
  <c r="Q2624" i="8"/>
  <c r="P2624" i="8"/>
  <c r="Q2782" i="8"/>
  <c r="P2782" i="8"/>
  <c r="Q3108" i="8"/>
  <c r="P3108" i="8"/>
  <c r="Q3344" i="8"/>
  <c r="P3344" i="8"/>
  <c r="Q3423" i="8"/>
  <c r="P3423" i="8"/>
  <c r="Q3583" i="8"/>
  <c r="P3583" i="8"/>
  <c r="Q3664" i="8"/>
  <c r="P3664" i="8"/>
  <c r="Q3826" i="8"/>
  <c r="P3826" i="8"/>
  <c r="Q29" i="8"/>
  <c r="P29" i="8"/>
  <c r="Q105" i="8"/>
  <c r="P105" i="8"/>
  <c r="P186" i="8"/>
  <c r="Q186" i="8"/>
  <c r="P345" i="8"/>
  <c r="Q345" i="8"/>
  <c r="Q426" i="8"/>
  <c r="Q507" i="8"/>
  <c r="P507" i="8"/>
  <c r="Q587" i="8"/>
  <c r="P587" i="8"/>
  <c r="Q747" i="8"/>
  <c r="P747" i="8"/>
  <c r="Q907" i="8"/>
  <c r="P907" i="8"/>
  <c r="Q1227" i="8"/>
  <c r="Q1304" i="8"/>
  <c r="P1304" i="8"/>
  <c r="Q1387" i="8"/>
  <c r="Q1546" i="8"/>
  <c r="P1546" i="8"/>
  <c r="Q1627" i="8"/>
  <c r="Q1705" i="8"/>
  <c r="Q1786" i="8"/>
  <c r="P1786" i="8"/>
  <c r="Q1864" i="8"/>
  <c r="Q2026" i="8"/>
  <c r="P2026" i="8"/>
  <c r="P2185" i="8"/>
  <c r="Q2185" i="8"/>
  <c r="Q2265" i="8"/>
  <c r="P2265" i="8"/>
  <c r="Q2506" i="8"/>
  <c r="P2506" i="8"/>
  <c r="Q2664" i="8"/>
  <c r="P2664" i="8"/>
  <c r="Q2744" i="8"/>
  <c r="P2744" i="8"/>
  <c r="Q2904" i="8"/>
  <c r="P2904" i="8"/>
  <c r="Q2985" i="8"/>
  <c r="P2985" i="8"/>
  <c r="P3225" i="8"/>
  <c r="Q3225" i="8"/>
  <c r="Q3468" i="8"/>
  <c r="P3468" i="8"/>
  <c r="Q3626" i="8"/>
  <c r="P3626" i="8"/>
  <c r="Q3706" i="8"/>
  <c r="P3706" i="8"/>
  <c r="Q3866" i="8"/>
  <c r="P3866" i="8"/>
  <c r="P4026" i="8"/>
  <c r="Q4026" i="8"/>
  <c r="Q4184" i="8"/>
  <c r="P4184" i="8"/>
  <c r="Q4266" i="8"/>
  <c r="Q4429" i="8"/>
  <c r="Q4746" i="8"/>
  <c r="Q4906" i="8"/>
  <c r="P4906" i="8"/>
  <c r="Q4987" i="8"/>
  <c r="Q5067" i="8"/>
  <c r="P5067" i="8"/>
  <c r="Q127" i="8"/>
  <c r="P127" i="8"/>
  <c r="Q207" i="8"/>
  <c r="P207" i="8"/>
  <c r="Q447" i="8"/>
  <c r="P447" i="8"/>
  <c r="P526" i="8"/>
  <c r="Q526" i="8" s="1"/>
  <c r="Q687" i="8"/>
  <c r="P687" i="8"/>
  <c r="P848" i="8"/>
  <c r="Q848" i="8"/>
  <c r="Q1085" i="8"/>
  <c r="Q1167" i="8"/>
  <c r="Q1247" i="8"/>
  <c r="Q1325" i="8"/>
  <c r="P1325" i="8"/>
  <c r="Q1485" i="8"/>
  <c r="Q1568" i="8"/>
  <c r="P1568" i="8"/>
  <c r="Q1728" i="8"/>
  <c r="Q1805" i="8"/>
  <c r="P1805" i="8"/>
  <c r="Q1966" i="8"/>
  <c r="P1966" i="8"/>
  <c r="Q2048" i="8"/>
  <c r="P2048" i="8"/>
  <c r="Q67" i="8"/>
  <c r="P67" i="8"/>
  <c r="Q226" i="8"/>
  <c r="P226" i="8"/>
  <c r="P548" i="8"/>
  <c r="Q548" i="8"/>
  <c r="P628" i="8"/>
  <c r="Q628" i="8"/>
  <c r="Q707" i="8"/>
  <c r="P707" i="8"/>
  <c r="Q866" i="8"/>
  <c r="P866" i="8"/>
  <c r="Q1025" i="8"/>
  <c r="Q1106" i="8"/>
  <c r="Q1426" i="8"/>
  <c r="P1426" i="8"/>
  <c r="Q1668" i="8"/>
  <c r="Q1988" i="8"/>
  <c r="P1988" i="8"/>
  <c r="Q8" i="8"/>
  <c r="P8" i="8"/>
  <c r="Q88" i="8"/>
  <c r="P88" i="8"/>
  <c r="Q329" i="8"/>
  <c r="P329" i="8"/>
  <c r="P409" i="8"/>
  <c r="Q409" i="8"/>
  <c r="Q487" i="8"/>
  <c r="P487" i="8"/>
  <c r="P729" i="8"/>
  <c r="Q729" i="8"/>
  <c r="P809" i="8"/>
  <c r="Q809" i="8"/>
  <c r="Q1050" i="8"/>
  <c r="Q1370" i="8"/>
  <c r="Q1447" i="8"/>
  <c r="P1447" i="8"/>
  <c r="Q1607" i="8"/>
  <c r="Q1692" i="8"/>
  <c r="Q1927" i="8"/>
  <c r="P1927" i="8"/>
  <c r="Q30" i="8"/>
  <c r="P30" i="8"/>
  <c r="Q111" i="8"/>
  <c r="P111" i="8"/>
  <c r="Q271" i="8"/>
  <c r="P271" i="8"/>
  <c r="Q1071" i="8"/>
  <c r="Q1150" i="8"/>
  <c r="Q1228" i="8"/>
  <c r="Q1388" i="8"/>
  <c r="Q1472" i="8"/>
  <c r="P1472" i="8"/>
  <c r="Q1792" i="8"/>
  <c r="Q1871" i="8"/>
  <c r="Q131" i="8"/>
  <c r="P131" i="8"/>
  <c r="Q292" i="8"/>
  <c r="P292" i="8"/>
  <c r="Q372" i="8"/>
  <c r="P372" i="8"/>
  <c r="Q454" i="8"/>
  <c r="P454" i="8"/>
  <c r="P455" i="8" s="1"/>
  <c r="Q455" i="8" s="1"/>
  <c r="P613" i="8"/>
  <c r="Q613" i="8"/>
  <c r="P692" i="8"/>
  <c r="Q692" i="8"/>
  <c r="Q767" i="8"/>
  <c r="P767" i="8"/>
  <c r="Q851" i="8"/>
  <c r="P851" i="8"/>
  <c r="Q932" i="8"/>
  <c r="Q1092" i="8"/>
  <c r="Q1332" i="8"/>
  <c r="Q1410" i="8"/>
  <c r="Q1652" i="8"/>
  <c r="Q1891" i="8"/>
  <c r="Q1972" i="8"/>
  <c r="P1972" i="8"/>
  <c r="Q50" i="8"/>
  <c r="P50" i="8"/>
  <c r="Q1012" i="8"/>
  <c r="P1012" i="8"/>
  <c r="Q1090" i="8"/>
  <c r="Q1170" i="8"/>
  <c r="P1570" i="8"/>
  <c r="Q1570" i="8"/>
  <c r="P1731" i="8"/>
  <c r="Q1731" i="8"/>
  <c r="Q1813" i="8"/>
  <c r="Q1892" i="8"/>
  <c r="Q1971" i="8"/>
  <c r="P1971" i="8"/>
  <c r="Q2211" i="8"/>
  <c r="P2211" i="8"/>
  <c r="Q2372" i="8"/>
  <c r="P2372" i="8"/>
  <c r="Q53" i="8"/>
  <c r="P53" i="8"/>
  <c r="P213" i="8"/>
  <c r="P214" i="8" s="1"/>
  <c r="P215" i="8" s="1"/>
  <c r="P216" i="8" s="1"/>
  <c r="Q216" i="8" s="1"/>
  <c r="Q213" i="8"/>
  <c r="P374" i="8"/>
  <c r="Q374" i="8"/>
  <c r="Q453" i="8"/>
  <c r="P453" i="8"/>
  <c r="P612" i="8"/>
  <c r="Q612" i="8"/>
  <c r="Q1013" i="8"/>
  <c r="P1013" i="8"/>
  <c r="Q1094" i="8"/>
  <c r="Q1174" i="8"/>
  <c r="Q1811" i="8"/>
  <c r="Q1975" i="8"/>
  <c r="P1975" i="8"/>
  <c r="Q75" i="8"/>
  <c r="P75" i="8"/>
  <c r="Q236" i="8"/>
  <c r="P236" i="8"/>
  <c r="Q317" i="8"/>
  <c r="P317" i="8"/>
  <c r="P552" i="8"/>
  <c r="Q552" i="8"/>
  <c r="Q635" i="8"/>
  <c r="P635" i="8"/>
  <c r="Q714" i="8"/>
  <c r="P714" i="8"/>
  <c r="Q1034" i="8"/>
  <c r="Q1274" i="8"/>
  <c r="Q1435" i="8"/>
  <c r="Q1512" i="8"/>
  <c r="Q1594" i="8"/>
  <c r="P1594" i="8"/>
  <c r="Q1674" i="8"/>
  <c r="Q1835" i="8"/>
  <c r="P1835" i="8"/>
  <c r="P1836" i="8" s="1"/>
  <c r="P1837" i="8" s="1"/>
  <c r="P1838" i="8" s="1"/>
  <c r="P1839" i="8" s="1"/>
  <c r="P1840" i="8" s="1"/>
  <c r="P1841" i="8" s="1"/>
  <c r="P1842" i="8" s="1"/>
  <c r="P1843" i="8" s="1"/>
  <c r="P1844" i="8" s="1"/>
  <c r="P1845" i="8" s="1"/>
  <c r="P1846" i="8" s="1"/>
  <c r="P1847" i="8" s="1"/>
  <c r="P1848" i="8" s="1"/>
  <c r="P1849" i="8" s="1"/>
  <c r="P1850" i="8" s="1"/>
  <c r="Q1850" i="8" s="1"/>
  <c r="Q2073" i="8"/>
  <c r="P2073" i="8"/>
  <c r="P2237" i="8"/>
  <c r="Q2237" i="8"/>
  <c r="Q2475" i="8"/>
  <c r="P2475" i="8"/>
  <c r="Q2556" i="8"/>
  <c r="P2556" i="8"/>
  <c r="Q434" i="8"/>
  <c r="P434" i="8"/>
  <c r="Q595" i="8"/>
  <c r="P595" i="8"/>
  <c r="Q756" i="8"/>
  <c r="P756" i="8"/>
  <c r="Q835" i="8"/>
  <c r="P835" i="8"/>
  <c r="Q1077" i="8"/>
  <c r="Q1475" i="8"/>
  <c r="P1475" i="8"/>
  <c r="P1476" i="8" s="1"/>
  <c r="P1477" i="8" s="1"/>
  <c r="P1478" i="8" s="1"/>
  <c r="P1479" i="8" s="1"/>
  <c r="P1480" i="8" s="1"/>
  <c r="P1481" i="8" s="1"/>
  <c r="P1482" i="8" s="1"/>
  <c r="P1483" i="8" s="1"/>
  <c r="P1484" i="8" s="1"/>
  <c r="P1485" i="8" s="1"/>
  <c r="P1486" i="8" s="1"/>
  <c r="P1487" i="8" s="1"/>
  <c r="P1488" i="8" s="1"/>
  <c r="P1489" i="8" s="1"/>
  <c r="P1490" i="8" s="1"/>
  <c r="P1491" i="8" s="1"/>
  <c r="P1492" i="8" s="1"/>
  <c r="Q1492" i="8" s="1"/>
  <c r="Q1553" i="8"/>
  <c r="Q1798" i="8"/>
  <c r="Q1873" i="8"/>
  <c r="Q2035" i="8"/>
  <c r="P2035" i="8"/>
  <c r="Q2113" i="8"/>
  <c r="P2113" i="8"/>
  <c r="Q2195" i="8"/>
  <c r="P2195" i="8"/>
  <c r="Q2278" i="8"/>
  <c r="P2278" i="8"/>
  <c r="Q2438" i="8"/>
  <c r="P2438" i="8"/>
  <c r="Q2512" i="8"/>
  <c r="P2512" i="8"/>
  <c r="P2835" i="8"/>
  <c r="Q2835" i="8"/>
  <c r="Q2995" i="8"/>
  <c r="P2995" i="8"/>
  <c r="Q3078" i="8"/>
  <c r="P3078" i="8"/>
  <c r="P3153" i="8"/>
  <c r="Q3153" i="8"/>
  <c r="Q3233" i="8"/>
  <c r="P3233" i="8"/>
  <c r="P3558" i="8"/>
  <c r="Q3558" i="8"/>
  <c r="Q3796" i="8"/>
  <c r="P3796" i="8"/>
  <c r="Q4035" i="8"/>
  <c r="P4035" i="8"/>
  <c r="Q4114" i="8"/>
  <c r="P4114" i="8"/>
  <c r="Q4277" i="8"/>
  <c r="P4277" i="8"/>
  <c r="Q4357" i="8"/>
  <c r="P4357" i="8"/>
  <c r="P4358" i="8" s="1"/>
  <c r="P4359" i="8" s="1"/>
  <c r="P4360" i="8" s="1"/>
  <c r="P4361" i="8" s="1"/>
  <c r="P4362" i="8" s="1"/>
  <c r="P4363" i="8" s="1"/>
  <c r="P4364" i="8" s="1"/>
  <c r="P4365" i="8" s="1"/>
  <c r="P4366" i="8" s="1"/>
  <c r="P4367" i="8" s="1"/>
  <c r="Q4367" i="8" s="1"/>
  <c r="Q4435" i="8"/>
  <c r="Q4517" i="8"/>
  <c r="P4517" i="8"/>
  <c r="Q4675" i="8"/>
  <c r="Q4755" i="8"/>
  <c r="P4755" i="8"/>
  <c r="Q4833" i="8"/>
  <c r="P4833" i="8"/>
  <c r="Q4915" i="8"/>
  <c r="Q4993" i="8"/>
  <c r="Q137" i="8"/>
  <c r="P137" i="8"/>
  <c r="Q215" i="8"/>
  <c r="Q294" i="8"/>
  <c r="P294" i="8"/>
  <c r="Q377" i="8"/>
  <c r="P377" i="8"/>
  <c r="P537" i="8"/>
  <c r="Q537" i="8"/>
  <c r="Q696" i="8"/>
  <c r="P696" i="8"/>
  <c r="Q937" i="8"/>
  <c r="Q1097" i="8"/>
  <c r="Q1177" i="8"/>
  <c r="Q1338" i="8"/>
  <c r="Q1495" i="8"/>
  <c r="P1495" i="8"/>
  <c r="Q1577" i="8"/>
  <c r="Q1817" i="8"/>
  <c r="Q2375" i="8"/>
  <c r="P2375" i="8"/>
  <c r="Q2538" i="8"/>
  <c r="P2538" i="8"/>
  <c r="Q2616" i="8"/>
  <c r="P2616" i="8"/>
  <c r="P2695" i="8"/>
  <c r="Q2695" i="8"/>
  <c r="P3015" i="8"/>
  <c r="Q3015" i="8"/>
  <c r="Q3096" i="8"/>
  <c r="P3096" i="8"/>
  <c r="Q3175" i="8"/>
  <c r="P3175" i="8"/>
  <c r="Q3896" i="8"/>
  <c r="P3896" i="8"/>
  <c r="Q4215" i="8"/>
  <c r="P4215" i="8"/>
  <c r="Q4294" i="8"/>
  <c r="Q4376" i="8"/>
  <c r="P4376" i="8"/>
  <c r="Q4535" i="8"/>
  <c r="Q4614" i="8"/>
  <c r="P4614" i="8"/>
  <c r="Q4857" i="8"/>
  <c r="P4857" i="8"/>
  <c r="Q78" i="8"/>
  <c r="P78" i="8"/>
  <c r="Q159" i="8"/>
  <c r="P159" i="8"/>
  <c r="Q397" i="8"/>
  <c r="P397" i="8"/>
  <c r="Q555" i="8"/>
  <c r="P555" i="8"/>
  <c r="Q637" i="8"/>
  <c r="P637" i="8"/>
  <c r="Q795" i="8"/>
  <c r="P795" i="8"/>
  <c r="Q1037" i="8"/>
  <c r="P1037" i="8"/>
  <c r="Q1117" i="8"/>
  <c r="P1117" i="8"/>
  <c r="P1118" i="8" s="1"/>
  <c r="P1119" i="8" s="1"/>
  <c r="P1120" i="8" s="1"/>
  <c r="P1121" i="8" s="1"/>
  <c r="P1122" i="8" s="1"/>
  <c r="P1123" i="8" s="1"/>
  <c r="P1124" i="8" s="1"/>
  <c r="P1125" i="8" s="1"/>
  <c r="P1126" i="8" s="1"/>
  <c r="P1127" i="8" s="1"/>
  <c r="P1128" i="8" s="1"/>
  <c r="P1129" i="8" s="1"/>
  <c r="P1130" i="8" s="1"/>
  <c r="P1131" i="8" s="1"/>
  <c r="P1132" i="8" s="1"/>
  <c r="Q1132" i="8" s="1"/>
  <c r="Q1278" i="8"/>
  <c r="P1278" i="8"/>
  <c r="Q1437" i="8"/>
  <c r="Q1518" i="8"/>
  <c r="P1518" i="8"/>
  <c r="Q1677" i="8"/>
  <c r="Q1838" i="8"/>
  <c r="Q1920" i="8"/>
  <c r="P1920" i="8"/>
  <c r="Q1995" i="8"/>
  <c r="P1995" i="8"/>
  <c r="Q2080" i="8"/>
  <c r="P2080" i="8"/>
  <c r="Q2157" i="8"/>
  <c r="P2157" i="8"/>
  <c r="P2235" i="8"/>
  <c r="Q2235" i="8"/>
  <c r="Q2316" i="8"/>
  <c r="P2316" i="8"/>
  <c r="Q2400" i="8"/>
  <c r="P2400" i="8"/>
  <c r="Q2476" i="8"/>
  <c r="P2476" i="8"/>
  <c r="Q2555" i="8"/>
  <c r="P2555" i="8"/>
  <c r="Q2636" i="8"/>
  <c r="P2636" i="8"/>
  <c r="Q2798" i="8"/>
  <c r="P2798" i="8"/>
  <c r="Q2876" i="8"/>
  <c r="P2876" i="8"/>
  <c r="Q2956" i="8"/>
  <c r="P2956" i="8"/>
  <c r="P3200" i="8"/>
  <c r="Q3200" i="8"/>
  <c r="Q3356" i="8"/>
  <c r="P3356" i="8"/>
  <c r="Q3758" i="8"/>
  <c r="P3758" i="8"/>
  <c r="P3835" i="8"/>
  <c r="Q3835" i="8"/>
  <c r="Q3917" i="8"/>
  <c r="P3917" i="8"/>
  <c r="Q16" i="8"/>
  <c r="P16" i="8"/>
  <c r="Q98" i="8"/>
  <c r="P98" i="8"/>
  <c r="Q257" i="8"/>
  <c r="P257" i="8"/>
  <c r="Q336" i="8"/>
  <c r="P336" i="8"/>
  <c r="P579" i="8"/>
  <c r="Q579" i="8"/>
  <c r="P736" i="8"/>
  <c r="Q736" i="8"/>
  <c r="Q977" i="8"/>
  <c r="Q1457" i="8"/>
  <c r="Q1537" i="8"/>
  <c r="Q1617" i="8"/>
  <c r="P1617" i="8"/>
  <c r="Q1697" i="8"/>
  <c r="P2018" i="8"/>
  <c r="Q2018" i="8"/>
  <c r="P2098" i="8"/>
  <c r="Q2098" i="8"/>
  <c r="Q2178" i="8"/>
  <c r="P2178" i="8"/>
  <c r="Q2258" i="8"/>
  <c r="P2258" i="8"/>
  <c r="Q2338" i="8"/>
  <c r="P2338" i="8"/>
  <c r="Q2498" i="8"/>
  <c r="P2498" i="8"/>
  <c r="P2580" i="8"/>
  <c r="Q2580" i="8"/>
  <c r="Q2656" i="8"/>
  <c r="P2656" i="8"/>
  <c r="Q2820" i="8"/>
  <c r="P2820" i="8"/>
  <c r="P220" i="8"/>
  <c r="Q220" i="8"/>
  <c r="Q299" i="8"/>
  <c r="P299" i="8"/>
  <c r="P700" i="8"/>
  <c r="Q700" i="8"/>
  <c r="P860" i="8"/>
  <c r="Q860" i="8"/>
  <c r="Q940" i="8"/>
  <c r="Q1020" i="8"/>
  <c r="Q1176" i="8"/>
  <c r="Q1260" i="8"/>
  <c r="Q1417" i="8"/>
  <c r="Q2540" i="8"/>
  <c r="P2540" i="8"/>
  <c r="Q2700" i="8"/>
  <c r="P2700" i="8"/>
  <c r="Q2939" i="8"/>
  <c r="P2939" i="8"/>
  <c r="Q3100" i="8"/>
  <c r="P3100" i="8"/>
  <c r="P3261" i="8"/>
  <c r="Q3261" i="8"/>
  <c r="Q3420" i="8"/>
  <c r="P3420" i="8"/>
  <c r="Q3497" i="8"/>
  <c r="P3497" i="8"/>
  <c r="Q3657" i="8"/>
  <c r="P3657" i="8"/>
  <c r="P3737" i="8"/>
  <c r="Q3737" i="8"/>
  <c r="Q80" i="8"/>
  <c r="P80" i="8"/>
  <c r="Q162" i="8"/>
  <c r="P162" i="8"/>
  <c r="Q639" i="8"/>
  <c r="P639" i="8"/>
  <c r="P720" i="8"/>
  <c r="Q720" i="8" s="1"/>
  <c r="Q1039" i="8"/>
  <c r="P1039" i="8"/>
  <c r="P1281" i="8"/>
  <c r="Q1281" i="8"/>
  <c r="Q1360" i="8"/>
  <c r="Q1440" i="8"/>
  <c r="Q1522" i="8"/>
  <c r="P1522" i="8"/>
  <c r="Q1680" i="8"/>
  <c r="Q1840" i="8"/>
  <c r="Q2160" i="8"/>
  <c r="P2160" i="8"/>
  <c r="Q2319" i="8"/>
  <c r="P2319" i="8"/>
  <c r="Q2399" i="8"/>
  <c r="P2399" i="8"/>
  <c r="Q2562" i="8"/>
  <c r="P2562" i="8"/>
  <c r="Q2638" i="8"/>
  <c r="P2638" i="8"/>
  <c r="Q2720" i="8"/>
  <c r="P2720" i="8"/>
  <c r="P2880" i="8"/>
  <c r="Q2880" i="8"/>
  <c r="P3517" i="8"/>
  <c r="Q3517" i="8"/>
  <c r="Q3600" i="8"/>
  <c r="P3600" i="8"/>
  <c r="P3677" i="8"/>
  <c r="Q3677" i="8"/>
  <c r="Q4001" i="8"/>
  <c r="P4001" i="8"/>
  <c r="Q4481" i="8"/>
  <c r="Q23" i="8"/>
  <c r="P23" i="8"/>
  <c r="Q101" i="8"/>
  <c r="P101" i="8"/>
  <c r="P183" i="8"/>
  <c r="Q183" i="8"/>
  <c r="Q265" i="8"/>
  <c r="P265" i="8"/>
  <c r="Q423" i="8"/>
  <c r="P423" i="8"/>
  <c r="P424" i="8" s="1"/>
  <c r="P425" i="8" s="1"/>
  <c r="P426" i="8" s="1"/>
  <c r="P427" i="8" s="1"/>
  <c r="P428" i="8" s="1"/>
  <c r="P429" i="8" s="1"/>
  <c r="P430" i="8" s="1"/>
  <c r="P431" i="8" s="1"/>
  <c r="P432" i="8" s="1"/>
  <c r="Q432" i="8" s="1"/>
  <c r="Q503" i="8"/>
  <c r="Q663" i="8"/>
  <c r="P663" i="8"/>
  <c r="Q741" i="8"/>
  <c r="P741" i="8"/>
  <c r="P900" i="8"/>
  <c r="Q900" i="8"/>
  <c r="Q980" i="8"/>
  <c r="Q1139" i="8"/>
  <c r="P1139" i="8"/>
  <c r="Q1381" i="8"/>
  <c r="Q1460" i="8"/>
  <c r="Q1623" i="8"/>
  <c r="Q1780" i="8"/>
  <c r="P1780" i="8"/>
  <c r="Q1858" i="8"/>
  <c r="P1858" i="8"/>
  <c r="P1859" i="8" s="1"/>
  <c r="P1860" i="8" s="1"/>
  <c r="P1861" i="8" s="1"/>
  <c r="P1862" i="8" s="1"/>
  <c r="P1863" i="8" s="1"/>
  <c r="P1864" i="8" s="1"/>
  <c r="P1865" i="8" s="1"/>
  <c r="P1866" i="8" s="1"/>
  <c r="P1867" i="8" s="1"/>
  <c r="P1868" i="8" s="1"/>
  <c r="P1869" i="8" s="1"/>
  <c r="P1870" i="8" s="1"/>
  <c r="P1871" i="8" s="1"/>
  <c r="P1872" i="8" s="1"/>
  <c r="P1873" i="8" s="1"/>
  <c r="P1874" i="8" s="1"/>
  <c r="Q1874" i="8" s="1"/>
  <c r="Q2021" i="8"/>
  <c r="P2021" i="8"/>
  <c r="Q2181" i="8"/>
  <c r="P2181" i="8"/>
  <c r="Q2424" i="8"/>
  <c r="P2424" i="8"/>
  <c r="Q2583" i="8"/>
  <c r="P2583" i="8"/>
  <c r="P2662" i="8"/>
  <c r="Q2662" i="8"/>
  <c r="P2743" i="8"/>
  <c r="Q2743" i="8"/>
  <c r="Q2899" i="8"/>
  <c r="P2899" i="8"/>
  <c r="Q2982" i="8"/>
  <c r="P2982" i="8"/>
  <c r="Q3222" i="8"/>
  <c r="P3222" i="8"/>
  <c r="Q3460" i="8"/>
  <c r="P3460" i="8"/>
  <c r="Q3544" i="8"/>
  <c r="P3621" i="8"/>
  <c r="Q3621" i="8"/>
  <c r="Q3704" i="8"/>
  <c r="P3704" i="8"/>
  <c r="Q4102" i="8"/>
  <c r="Q4182" i="8"/>
  <c r="P4182" i="8"/>
  <c r="Q4262" i="8"/>
  <c r="P4262" i="8"/>
  <c r="Q4502" i="8"/>
  <c r="Q4902" i="8"/>
  <c r="P4902" i="8"/>
  <c r="Q5103" i="8"/>
  <c r="Q5184" i="8"/>
  <c r="Q5262" i="8"/>
  <c r="P5262" i="8"/>
  <c r="P5502" i="8"/>
  <c r="Q5502" i="8"/>
  <c r="P5582" i="8"/>
  <c r="Q5582" i="8"/>
  <c r="Q5660" i="8"/>
  <c r="Q5743" i="8"/>
  <c r="P5743" i="8"/>
  <c r="Q5823" i="8"/>
  <c r="P5823" i="8"/>
  <c r="Q5902" i="8"/>
  <c r="P5981" i="8"/>
  <c r="Q5981" i="8"/>
  <c r="Q6063" i="8"/>
  <c r="P6063" i="8"/>
  <c r="Q6222" i="8"/>
  <c r="P6222" i="8"/>
  <c r="P6462" i="8"/>
  <c r="Q6462" i="8"/>
  <c r="Q6542" i="8"/>
  <c r="P6542" i="8"/>
  <c r="Q6620" i="8"/>
  <c r="P6620" i="8"/>
  <c r="Q6700" i="8"/>
  <c r="P6700" i="8"/>
  <c r="Q6785" i="8"/>
  <c r="P6785" i="8"/>
  <c r="Q6861" i="8"/>
  <c r="P6861" i="8"/>
  <c r="Q6943" i="8"/>
  <c r="P6943" i="8"/>
  <c r="Q7020" i="8"/>
  <c r="P7020" i="8"/>
  <c r="Q7100" i="8"/>
  <c r="P7100" i="8"/>
  <c r="Q7582" i="8"/>
  <c r="P7582" i="8"/>
  <c r="Q7662" i="8"/>
  <c r="P7662" i="8"/>
  <c r="Q7902" i="8"/>
  <c r="P7902" i="8"/>
  <c r="P8143" i="8"/>
  <c r="Q8143" i="8"/>
  <c r="Q8300" i="8"/>
  <c r="P8300" i="8"/>
  <c r="Q8385" i="8"/>
  <c r="P8385" i="8"/>
  <c r="Q8462" i="8"/>
  <c r="P8462" i="8"/>
  <c r="Q8543" i="8"/>
  <c r="P8543" i="8"/>
  <c r="Q8621" i="8"/>
  <c r="P8621" i="8"/>
  <c r="Q8700" i="8"/>
  <c r="P8700" i="8"/>
  <c r="Q5624" i="8"/>
  <c r="P5624" i="8"/>
  <c r="Q5803" i="8"/>
  <c r="P6005" i="8"/>
  <c r="Q6005" i="8"/>
  <c r="Q6385" i="8"/>
  <c r="P6385" i="8"/>
  <c r="Q6566" i="8"/>
  <c r="P6566" i="8"/>
  <c r="Q4462" i="8"/>
  <c r="Q4782" i="8"/>
  <c r="P4782" i="8"/>
  <c r="Q4864" i="8"/>
  <c r="Q5104" i="8"/>
  <c r="Q5264" i="8"/>
  <c r="P5264" i="8"/>
  <c r="Q5663" i="8"/>
  <c r="Q5822" i="8"/>
  <c r="P5822" i="8"/>
  <c r="Q5903" i="8"/>
  <c r="Q5984" i="8"/>
  <c r="P5984" i="8"/>
  <c r="Q6144" i="8"/>
  <c r="P6144" i="8"/>
  <c r="Q6303" i="8"/>
  <c r="P6303" i="8"/>
  <c r="P6382" i="8"/>
  <c r="Q6382" i="8"/>
  <c r="Q6463" i="8"/>
  <c r="P6463" i="8"/>
  <c r="Q6545" i="8"/>
  <c r="P6545" i="8"/>
  <c r="Q6623" i="8"/>
  <c r="P6623" i="8"/>
  <c r="Q6703" i="8"/>
  <c r="P6703" i="8"/>
  <c r="Q6945" i="8"/>
  <c r="P6945" i="8"/>
  <c r="Q7105" i="8"/>
  <c r="P7105" i="8"/>
  <c r="P7183" i="8"/>
  <c r="Q7183" i="8"/>
  <c r="P7263" i="8"/>
  <c r="Q7263" i="8"/>
  <c r="Q7425" i="8"/>
  <c r="P7425" i="8"/>
  <c r="Q7501" i="8"/>
  <c r="P7501" i="8"/>
  <c r="Q7904" i="8"/>
  <c r="P7904" i="8"/>
  <c r="Q8063" i="8"/>
  <c r="P8063" i="8"/>
  <c r="P8544" i="8"/>
  <c r="Q8544" i="8"/>
  <c r="Q8624" i="8"/>
  <c r="P8624" i="8"/>
  <c r="Q8724" i="8"/>
  <c r="P8724" i="8"/>
  <c r="P5603" i="8"/>
  <c r="Q5603" i="8"/>
  <c r="Q5785" i="8"/>
  <c r="P5785" i="8"/>
  <c r="P6105" i="8"/>
  <c r="Q6105" i="8"/>
  <c r="Q6442" i="8"/>
  <c r="P6442" i="8"/>
  <c r="Q6624" i="8"/>
  <c r="P6624" i="8"/>
  <c r="Q4202" i="8"/>
  <c r="P4202" i="8"/>
  <c r="Q4287" i="8"/>
  <c r="P4287" i="8"/>
  <c r="P4524" i="8"/>
  <c r="P4525" i="8" s="1"/>
  <c r="P4526" i="8" s="1"/>
  <c r="P4527" i="8" s="1"/>
  <c r="P4528" i="8" s="1"/>
  <c r="P4529" i="8" s="1"/>
  <c r="P4530" i="8" s="1"/>
  <c r="P4531" i="8" s="1"/>
  <c r="P4532" i="8" s="1"/>
  <c r="P4533" i="8" s="1"/>
  <c r="P4534" i="8" s="1"/>
  <c r="P4535" i="8" s="1"/>
  <c r="P4536" i="8" s="1"/>
  <c r="P4537" i="8" s="1"/>
  <c r="P4538" i="8" s="1"/>
  <c r="P4539" i="8" s="1"/>
  <c r="Q4539" i="8" s="1"/>
  <c r="Q4524" i="8"/>
  <c r="Q4603" i="8"/>
  <c r="Q4685" i="8"/>
  <c r="P4685" i="8"/>
  <c r="P4765" i="8"/>
  <c r="P4766" i="8" s="1"/>
  <c r="P4767" i="8" s="1"/>
  <c r="P4768" i="8" s="1"/>
  <c r="P4769" i="8" s="1"/>
  <c r="P4770" i="8" s="1"/>
  <c r="P4771" i="8" s="1"/>
  <c r="P4772" i="8" s="1"/>
  <c r="P4773" i="8" s="1"/>
  <c r="P4774" i="8" s="1"/>
  <c r="P4775" i="8" s="1"/>
  <c r="P4776" i="8" s="1"/>
  <c r="P4777" i="8" s="1"/>
  <c r="P4778" i="8" s="1"/>
  <c r="Q4778" i="8" s="1"/>
  <c r="Q4765" i="8"/>
  <c r="Q4843" i="8"/>
  <c r="Q5583" i="8"/>
  <c r="P5583" i="8"/>
  <c r="Q4223" i="8"/>
  <c r="P4223" i="8"/>
  <c r="Q4307" i="8"/>
  <c r="P4307" i="8"/>
  <c r="Q4467" i="8"/>
  <c r="P4467" i="8"/>
  <c r="Q4546" i="8"/>
  <c r="P4546" i="8"/>
  <c r="Q4624" i="8"/>
  <c r="P4783" i="8"/>
  <c r="Q4783" i="8"/>
  <c r="Q4863" i="8"/>
  <c r="Q4943" i="8"/>
  <c r="Q5023" i="8"/>
  <c r="P5023" i="8"/>
  <c r="Q5263" i="8"/>
  <c r="P5263" i="8"/>
  <c r="Q5346" i="8"/>
  <c r="P5126" i="8"/>
  <c r="P5127" i="8" s="1"/>
  <c r="P5128" i="8" s="1"/>
  <c r="P5129" i="8" s="1"/>
  <c r="P5130" i="8" s="1"/>
  <c r="P5131" i="8" s="1"/>
  <c r="P5132" i="8" s="1"/>
  <c r="P5133" i="8" s="1"/>
  <c r="P5134" i="8" s="1"/>
  <c r="P5135" i="8" s="1"/>
  <c r="P5136" i="8" s="1"/>
  <c r="P5137" i="8" s="1"/>
  <c r="Q5137" i="8" s="1"/>
  <c r="Q5126" i="8"/>
  <c r="Q5206" i="8"/>
  <c r="Q5366" i="8"/>
  <c r="Q5447" i="8"/>
  <c r="Q5525" i="8"/>
  <c r="P5525" i="8"/>
  <c r="P6087" i="8"/>
  <c r="Q6087" i="8"/>
  <c r="Q6324" i="8"/>
  <c r="P6324" i="8"/>
  <c r="Q6564" i="8"/>
  <c r="P6564" i="8"/>
  <c r="Q2124" i="8"/>
  <c r="P2124" i="8"/>
  <c r="Q2288" i="8"/>
  <c r="P2288" i="8"/>
  <c r="P2689" i="8"/>
  <c r="Q2689" i="8"/>
  <c r="Q2930" i="8"/>
  <c r="P2930" i="8"/>
  <c r="Q3165" i="8"/>
  <c r="P3165" i="8"/>
  <c r="Q3246" i="8"/>
  <c r="P3246" i="8"/>
  <c r="Q3408" i="8"/>
  <c r="P3408" i="8"/>
  <c r="Q3566" i="8"/>
  <c r="P3566" i="8"/>
  <c r="Q3805" i="8"/>
  <c r="P3805" i="8"/>
  <c r="Q3886" i="8"/>
  <c r="P4207" i="8"/>
  <c r="Q4207" i="8"/>
  <c r="Q2088" i="8"/>
  <c r="P2088" i="8"/>
  <c r="Q2246" i="8"/>
  <c r="P2246" i="8"/>
  <c r="Q2490" i="8"/>
  <c r="P2490" i="8"/>
  <c r="Q2649" i="8"/>
  <c r="P2649" i="8"/>
  <c r="Q2890" i="8"/>
  <c r="P2890" i="8"/>
  <c r="Q2971" i="8"/>
  <c r="P2971" i="8"/>
  <c r="Q3128" i="8"/>
  <c r="P3128" i="8"/>
  <c r="P3287" i="8"/>
  <c r="Q3287" i="8"/>
  <c r="Q2127" i="8"/>
  <c r="P2127" i="8"/>
  <c r="Q2450" i="8"/>
  <c r="P2450" i="8"/>
  <c r="Q2531" i="8"/>
  <c r="P2531" i="8"/>
  <c r="P2770" i="8"/>
  <c r="Q2770" i="8"/>
  <c r="Q2850" i="8"/>
  <c r="P2850" i="8"/>
  <c r="Q3009" i="8"/>
  <c r="P3009" i="8"/>
  <c r="Q3090" i="8"/>
  <c r="P3090" i="8"/>
  <c r="Q2132" i="8"/>
  <c r="P2132" i="8"/>
  <c r="Q2371" i="8"/>
  <c r="P2371" i="8"/>
  <c r="Q2530" i="8"/>
  <c r="P2530" i="8"/>
  <c r="Q2932" i="8"/>
  <c r="P2932" i="8"/>
  <c r="P3089" i="8"/>
  <c r="Q3089" i="8"/>
  <c r="Q3168" i="8"/>
  <c r="P3168" i="8"/>
  <c r="Q3249" i="8"/>
  <c r="P3249" i="8"/>
  <c r="P3410" i="8"/>
  <c r="Q3410" i="8"/>
  <c r="Q3490" i="8"/>
  <c r="P3490" i="8"/>
  <c r="Q3571" i="8"/>
  <c r="P3813" i="8"/>
  <c r="Q3813" i="8"/>
  <c r="Q3969" i="8"/>
  <c r="P3969" i="8"/>
  <c r="Q4051" i="8"/>
  <c r="Q4371" i="8"/>
  <c r="P4371" i="8"/>
  <c r="Q4688" i="8"/>
  <c r="P4688" i="8"/>
  <c r="Q2072" i="8"/>
  <c r="P2072" i="8"/>
  <c r="Q2469" i="8"/>
  <c r="P2469" i="8"/>
  <c r="Q2549" i="8"/>
  <c r="P2549" i="8"/>
  <c r="Q2630" i="8"/>
  <c r="P2630" i="8"/>
  <c r="Q2709" i="8"/>
  <c r="P2709" i="8"/>
  <c r="Q2792" i="8"/>
  <c r="P2792" i="8"/>
  <c r="Q2949" i="8"/>
  <c r="P2949" i="8"/>
  <c r="P3029" i="8"/>
  <c r="Q3029" i="8"/>
  <c r="Q3189" i="8"/>
  <c r="P3189" i="8"/>
  <c r="Q3272" i="8"/>
  <c r="P3272" i="8"/>
  <c r="Q3350" i="8"/>
  <c r="P3350" i="8"/>
  <c r="Q3593" i="8"/>
  <c r="P3593" i="8"/>
  <c r="P3594" i="8" s="1"/>
  <c r="Q3594" i="8" s="1"/>
  <c r="P3671" i="8"/>
  <c r="Q3671" i="8"/>
  <c r="P3750" i="8"/>
  <c r="Q3750" i="8"/>
  <c r="Q4073" i="8"/>
  <c r="Q4314" i="8"/>
  <c r="Q4473" i="8"/>
  <c r="P4473" i="8"/>
  <c r="Q4631" i="8"/>
  <c r="Q4710" i="8"/>
  <c r="P4710" i="8"/>
  <c r="Q4790" i="8"/>
  <c r="Q5511" i="8"/>
  <c r="P5754" i="8"/>
  <c r="Q5754" i="8"/>
  <c r="Q5992" i="8"/>
  <c r="P5992" i="8"/>
  <c r="Q6072" i="8"/>
  <c r="P6072" i="8"/>
  <c r="Q2769" i="8"/>
  <c r="P2769" i="8"/>
  <c r="Q2849" i="8"/>
  <c r="P2849" i="8"/>
  <c r="Q2933" i="8"/>
  <c r="P2933" i="8"/>
  <c r="Q3091" i="8"/>
  <c r="P3091" i="8"/>
  <c r="Q3254" i="8"/>
  <c r="P3254" i="8"/>
  <c r="Q3414" i="8"/>
  <c r="P3414" i="8"/>
  <c r="Q3492" i="8"/>
  <c r="P3492" i="8"/>
  <c r="Q3570" i="8"/>
  <c r="Q3650" i="8"/>
  <c r="P3650" i="8"/>
  <c r="Q3730" i="8"/>
  <c r="P3730" i="8"/>
  <c r="Q3811" i="8"/>
  <c r="P3811" i="8"/>
  <c r="Q3973" i="8"/>
  <c r="P3973" i="8"/>
  <c r="Q4134" i="8"/>
  <c r="P4134" i="8"/>
  <c r="Q4213" i="8"/>
  <c r="P4213" i="8"/>
  <c r="Q4290" i="8"/>
  <c r="P4290" i="8"/>
  <c r="Q4370" i="8"/>
  <c r="P4370" i="8"/>
  <c r="Q4612" i="8"/>
  <c r="P4612" i="8"/>
  <c r="Q4772" i="8"/>
  <c r="Q5094" i="8"/>
  <c r="P5094" i="8"/>
  <c r="Q5414" i="8"/>
  <c r="Q5490" i="8"/>
  <c r="Q5732" i="8"/>
  <c r="P5732" i="8"/>
  <c r="Q5892" i="8"/>
  <c r="P5892" i="8"/>
  <c r="Q5974" i="8"/>
  <c r="P5974" i="8"/>
  <c r="Q6053" i="8"/>
  <c r="P6053" i="8"/>
  <c r="Q6130" i="8"/>
  <c r="P6130" i="8"/>
  <c r="Q6373" i="8"/>
  <c r="P6373" i="8"/>
  <c r="Q6452" i="8"/>
  <c r="P6452" i="8"/>
  <c r="Q6610" i="8"/>
  <c r="P6610" i="8"/>
  <c r="Q6690" i="8"/>
  <c r="P6690" i="8"/>
  <c r="P6770" i="8"/>
  <c r="Q6770" i="8"/>
  <c r="P6930" i="8"/>
  <c r="Q6930" i="8"/>
  <c r="Q7090" i="8"/>
  <c r="P7090" i="8"/>
  <c r="Q7174" i="8"/>
  <c r="P7174" i="8"/>
  <c r="P7331" i="8"/>
  <c r="Q7331" i="8"/>
  <c r="Q7412" i="8"/>
  <c r="Q1693" i="8"/>
  <c r="Q2575" i="8"/>
  <c r="P2575" i="8"/>
  <c r="Q3293" i="8"/>
  <c r="P3293" i="8"/>
  <c r="Q4174" i="8"/>
  <c r="Q4893" i="8"/>
  <c r="Q517" i="8"/>
  <c r="P517" i="8"/>
  <c r="P4274" i="8"/>
  <c r="Q4274" i="8"/>
  <c r="P376" i="8"/>
  <c r="Q376" i="8"/>
  <c r="Q1336" i="8"/>
  <c r="Q3178" i="8"/>
  <c r="P3178" i="8"/>
  <c r="Q4057" i="8"/>
  <c r="P4057" i="8"/>
  <c r="Q281" i="8"/>
  <c r="P281" i="8"/>
  <c r="Q2998" i="8"/>
  <c r="P2998" i="8"/>
  <c r="Q3477" i="8"/>
  <c r="P3477" i="8"/>
  <c r="P379" i="8"/>
  <c r="Q379" i="8"/>
  <c r="Q939" i="8"/>
  <c r="Q1980" i="8"/>
  <c r="P1980" i="8"/>
  <c r="Q2940" i="8"/>
  <c r="P2940" i="8"/>
  <c r="Q3819" i="8"/>
  <c r="P3819" i="8"/>
  <c r="Q4222" i="8"/>
  <c r="P4222" i="8"/>
  <c r="P240" i="8"/>
  <c r="Q240" i="8"/>
  <c r="Q2479" i="8"/>
  <c r="P2479" i="8"/>
  <c r="Q3121" i="8"/>
  <c r="P3121" i="8"/>
  <c r="Q4321" i="8"/>
  <c r="P4321" i="8"/>
  <c r="Q6283" i="8"/>
  <c r="P6283" i="8"/>
  <c r="P8604" i="8"/>
  <c r="Q8604" i="8"/>
  <c r="Q6522" i="8"/>
  <c r="Q5404" i="8"/>
  <c r="Q6603" i="8"/>
  <c r="P6603" i="8"/>
  <c r="Q7083" i="8"/>
  <c r="P7083" i="8"/>
  <c r="P8205" i="8"/>
  <c r="Q8205" i="8"/>
  <c r="Q5722" i="8"/>
  <c r="P5722" i="8"/>
  <c r="Q4347" i="8"/>
  <c r="P4347" i="8"/>
  <c r="Q5247" i="8"/>
  <c r="Q5504" i="8"/>
  <c r="P5504" i="8"/>
  <c r="Q6148" i="8"/>
  <c r="P6148" i="8"/>
  <c r="Q3308" i="8"/>
  <c r="P3308" i="8"/>
  <c r="Q1165" i="8"/>
  <c r="Q1069" i="8"/>
  <c r="Q2183" i="8"/>
  <c r="P2183" i="8"/>
  <c r="P3304" i="8"/>
  <c r="Q3304" i="8"/>
  <c r="P3166" i="8"/>
  <c r="Q3166" i="8"/>
  <c r="Q1287" i="8"/>
  <c r="P3844" i="8"/>
  <c r="Q3844" i="8"/>
  <c r="Q4244" i="8"/>
  <c r="Q4885" i="8"/>
  <c r="P4885" i="8"/>
  <c r="Q1547" i="8"/>
  <c r="P1547" i="8"/>
  <c r="P1548" i="8" s="1"/>
  <c r="P1549" i="8" s="1"/>
  <c r="P1550" i="8" s="1"/>
  <c r="P1551" i="8" s="1"/>
  <c r="P1552" i="8" s="1"/>
  <c r="P1553" i="8" s="1"/>
  <c r="P1554" i="8" s="1"/>
  <c r="P1555" i="8" s="1"/>
  <c r="P1556" i="8" s="1"/>
  <c r="P1557" i="8" s="1"/>
  <c r="P1558" i="8" s="1"/>
  <c r="P1559" i="8" s="1"/>
  <c r="P1560" i="8" s="1"/>
  <c r="P1561" i="8" s="1"/>
  <c r="P1562" i="8" s="1"/>
  <c r="P1563" i="8" s="1"/>
  <c r="P1564" i="8" s="1"/>
  <c r="Q1564" i="8" s="1"/>
  <c r="Q229" i="8"/>
  <c r="P229" i="8"/>
  <c r="Q110" i="8"/>
  <c r="P110" i="8"/>
  <c r="Q514" i="8"/>
  <c r="P514" i="8"/>
  <c r="Q832" i="8"/>
  <c r="P832" i="8"/>
  <c r="Q2978" i="8"/>
  <c r="P2978" i="8"/>
  <c r="P3405" i="8"/>
  <c r="Q3405" i="8"/>
  <c r="P3725" i="8"/>
  <c r="Q3725" i="8"/>
  <c r="Q1645" i="8"/>
  <c r="Q1448" i="8"/>
  <c r="P1448" i="8"/>
  <c r="Q2008" i="8"/>
  <c r="P2008" i="8"/>
  <c r="Q1389" i="8"/>
  <c r="Q286" i="8"/>
  <c r="P286" i="8"/>
  <c r="P287" i="8" s="1"/>
  <c r="Q287" i="8" s="1"/>
  <c r="Q1429" i="8"/>
  <c r="Q54" i="8"/>
  <c r="P54" i="8"/>
  <c r="Q1095" i="8"/>
  <c r="Q2215" i="8"/>
  <c r="P2215" i="8"/>
  <c r="P337" i="8"/>
  <c r="Q337" i="8"/>
  <c r="Q975" i="8"/>
  <c r="Q1936" i="8"/>
  <c r="P1936" i="8"/>
  <c r="P3057" i="8"/>
  <c r="Q3057" i="8"/>
  <c r="Q2036" i="8"/>
  <c r="P2036" i="8"/>
  <c r="P698" i="8"/>
  <c r="Q698" i="8"/>
  <c r="Q1815" i="8"/>
  <c r="P1038" i="8"/>
  <c r="Q1038" i="8"/>
  <c r="Q1679" i="8"/>
  <c r="P2637" i="8"/>
  <c r="Q2637" i="8"/>
  <c r="Q199" i="8"/>
  <c r="P199" i="8"/>
  <c r="Q1479" i="8"/>
  <c r="P2039" i="8"/>
  <c r="Q2039" i="8"/>
  <c r="Q1098" i="8"/>
  <c r="Q4142" i="8"/>
  <c r="P4142" i="8"/>
  <c r="P4143" i="8" s="1"/>
  <c r="P4144" i="8" s="1"/>
  <c r="P4145" i="8" s="1"/>
  <c r="P4146" i="8" s="1"/>
  <c r="P4147" i="8" s="1"/>
  <c r="P4148" i="8" s="1"/>
  <c r="P4149" i="8" s="1"/>
  <c r="P4150" i="8" s="1"/>
  <c r="P4151" i="8" s="1"/>
  <c r="P4152" i="8" s="1"/>
  <c r="P4153" i="8" s="1"/>
  <c r="P4154" i="8" s="1"/>
  <c r="Q4154" i="8" s="1"/>
  <c r="Q4542" i="8"/>
  <c r="P4542" i="8"/>
  <c r="Q316" i="8"/>
  <c r="P316" i="8"/>
  <c r="Q1279" i="8"/>
  <c r="P1279" i="8"/>
  <c r="Q4641" i="8"/>
  <c r="P4641" i="8"/>
  <c r="Q4961" i="8"/>
  <c r="Q5164" i="8"/>
  <c r="P5164" i="8"/>
  <c r="Q1484" i="8"/>
  <c r="Q3721" i="8"/>
  <c r="P3721" i="8"/>
  <c r="P4040" i="8"/>
  <c r="Q4040" i="8"/>
  <c r="P2487" i="8"/>
  <c r="Q2487" i="8"/>
  <c r="P2887" i="8"/>
  <c r="Q2887" i="8"/>
  <c r="Q267" i="8"/>
  <c r="P267" i="8"/>
  <c r="Q1250" i="8"/>
  <c r="P709" i="8"/>
  <c r="Q709" i="8"/>
  <c r="Q1669" i="8"/>
  <c r="P250" i="8"/>
  <c r="Q250" i="8"/>
  <c r="Q889" i="8"/>
  <c r="P889" i="8"/>
  <c r="Q1531" i="8"/>
  <c r="P190" i="8"/>
  <c r="P191" i="8" s="1"/>
  <c r="P192" i="8" s="1"/>
  <c r="P193" i="8" s="1"/>
  <c r="Q193" i="8" s="1"/>
  <c r="Q190" i="8"/>
  <c r="P1471" i="8"/>
  <c r="Q1471" i="8"/>
  <c r="Q430" i="8"/>
  <c r="Q994" i="8"/>
  <c r="P994" i="8"/>
  <c r="P3615" i="8"/>
  <c r="Q3615" i="8"/>
  <c r="P2317" i="8"/>
  <c r="Q2317" i="8"/>
  <c r="Q141" i="8"/>
  <c r="P141" i="8"/>
  <c r="Q402" i="8"/>
  <c r="P402" i="8"/>
  <c r="Q7483" i="8"/>
  <c r="Q5083" i="8"/>
  <c r="P2347" i="8"/>
  <c r="Q2347" i="8"/>
  <c r="P2987" i="8"/>
  <c r="Q2987" i="8"/>
  <c r="P2149" i="8"/>
  <c r="Q2149" i="8"/>
  <c r="P2787" i="8"/>
  <c r="Q2787" i="8"/>
  <c r="P2189" i="8"/>
  <c r="Q2189" i="8"/>
  <c r="Q1421" i="8"/>
  <c r="Q1981" i="8"/>
  <c r="P1981" i="8"/>
  <c r="Q3102" i="8"/>
  <c r="P3102" i="8"/>
  <c r="Q1562" i="8"/>
  <c r="Q2363" i="8"/>
  <c r="P2363" i="8"/>
  <c r="Q2605" i="8"/>
  <c r="P2605" i="8"/>
  <c r="P3481" i="8"/>
  <c r="Q3481" i="8"/>
  <c r="Q3802" i="8"/>
  <c r="P3802" i="8"/>
  <c r="Q4043" i="8"/>
  <c r="P4043" i="8"/>
  <c r="Q4283" i="8"/>
  <c r="P4283" i="8"/>
  <c r="Q144" i="8"/>
  <c r="P144" i="8"/>
  <c r="Q1425" i="8"/>
  <c r="P1425" i="8"/>
  <c r="Q1583" i="8"/>
  <c r="Q1664" i="8"/>
  <c r="P1664" i="8"/>
  <c r="Q2545" i="8"/>
  <c r="P2545" i="8"/>
  <c r="Q3025" i="8"/>
  <c r="P3025" i="8"/>
  <c r="Q225" i="8"/>
  <c r="P225" i="8"/>
  <c r="Q945" i="8"/>
  <c r="Q1505" i="8"/>
  <c r="Q1665" i="8"/>
  <c r="P1665" i="8"/>
  <c r="Q2146" i="8"/>
  <c r="P2146" i="8"/>
  <c r="Q2705" i="8"/>
  <c r="P2705" i="8"/>
  <c r="Q2863" i="8"/>
  <c r="P2863" i="8"/>
  <c r="Q3026" i="8"/>
  <c r="P3026" i="8"/>
  <c r="P3187" i="8"/>
  <c r="Q3187" i="8"/>
  <c r="Q3266" i="8"/>
  <c r="P3266" i="8"/>
  <c r="P668" i="8"/>
  <c r="Q668" i="8"/>
  <c r="Q1947" i="8"/>
  <c r="P1947" i="8"/>
  <c r="Q2345" i="8"/>
  <c r="P2345" i="8"/>
  <c r="P2588" i="8"/>
  <c r="Q2588" i="8"/>
  <c r="Q2826" i="8"/>
  <c r="P2826" i="8"/>
  <c r="P3307" i="8"/>
  <c r="Q3307" i="8"/>
  <c r="Q3546" i="8"/>
  <c r="Q1885" i="8"/>
  <c r="Q1189" i="8"/>
  <c r="Q172" i="8"/>
  <c r="P172" i="8"/>
  <c r="Q1129" i="8"/>
  <c r="Q1289" i="8"/>
  <c r="Q671" i="8"/>
  <c r="P671" i="8"/>
  <c r="Q1173" i="8"/>
  <c r="Q1249" i="8"/>
  <c r="Q1810" i="8"/>
  <c r="P1810" i="8"/>
  <c r="P1811" i="8" s="1"/>
  <c r="P1812" i="8" s="1"/>
  <c r="P1813" i="8" s="1"/>
  <c r="P1814" i="8" s="1"/>
  <c r="P1815" i="8" s="1"/>
  <c r="P1816" i="8" s="1"/>
  <c r="P1817" i="8" s="1"/>
  <c r="P1818" i="8" s="1"/>
  <c r="P1819" i="8" s="1"/>
  <c r="P1820" i="8" s="1"/>
  <c r="P1821" i="8" s="1"/>
  <c r="P1822" i="8" s="1"/>
  <c r="P1823" i="8" s="1"/>
  <c r="P1824" i="8" s="1"/>
  <c r="P1825" i="8" s="1"/>
  <c r="P1826" i="8" s="1"/>
  <c r="Q1826" i="8" s="1"/>
  <c r="Q533" i="8"/>
  <c r="P533" i="8"/>
  <c r="Q611" i="8"/>
  <c r="P611" i="8"/>
  <c r="Q2050" i="8"/>
  <c r="P2050" i="8"/>
  <c r="Q2134" i="8"/>
  <c r="P2134" i="8"/>
  <c r="Q2453" i="8"/>
  <c r="P2453" i="8"/>
  <c r="Q934" i="8"/>
  <c r="Q1334" i="8"/>
  <c r="Q474" i="8"/>
  <c r="P474" i="8"/>
  <c r="Q1112" i="8"/>
  <c r="P1112" i="8"/>
  <c r="Q1994" i="8"/>
  <c r="P1994" i="8"/>
  <c r="Q2154" i="8"/>
  <c r="P2154" i="8"/>
  <c r="Q274" i="8"/>
  <c r="P274" i="8"/>
  <c r="Q516" i="8"/>
  <c r="P516" i="8"/>
  <c r="Q993" i="8"/>
  <c r="P993" i="8"/>
  <c r="Q3476" i="8"/>
  <c r="P3476" i="8"/>
  <c r="P3636" i="8"/>
  <c r="Q3636" i="8"/>
  <c r="Q56" i="8"/>
  <c r="P56" i="8"/>
  <c r="P3416" i="8"/>
  <c r="Q3416" i="8"/>
  <c r="Q3576" i="8"/>
  <c r="P3576" i="8"/>
  <c r="Q4136" i="8"/>
  <c r="P4136" i="8"/>
  <c r="Q1357" i="8"/>
  <c r="P3516" i="8"/>
  <c r="Q3516" i="8"/>
  <c r="Q416" i="8"/>
  <c r="P416" i="8"/>
  <c r="Q656" i="8"/>
  <c r="P656" i="8"/>
  <c r="Q1376" i="8"/>
  <c r="P1376" i="8"/>
  <c r="P2980" i="8"/>
  <c r="Q2980" i="8"/>
  <c r="Q3060" i="8"/>
  <c r="P3060" i="8"/>
  <c r="Q1580" i="8"/>
  <c r="P2780" i="8"/>
  <c r="Q2780" i="8"/>
  <c r="Q3341" i="8"/>
  <c r="P3341" i="8"/>
  <c r="P3581" i="8"/>
  <c r="Q3581" i="8"/>
  <c r="P239" i="8"/>
  <c r="Q239" i="8"/>
  <c r="Q559" i="8"/>
  <c r="P559" i="8"/>
  <c r="Q1201" i="8"/>
  <c r="Q3201" i="8"/>
  <c r="P3201" i="8"/>
  <c r="Q4159" i="8"/>
  <c r="P4159" i="8"/>
  <c r="Q4239" i="8"/>
  <c r="P4239" i="8"/>
  <c r="Q4399" i="8"/>
  <c r="P4399" i="8"/>
  <c r="Q1221" i="8"/>
  <c r="Q1702" i="8"/>
  <c r="Q1942" i="8"/>
  <c r="P1942" i="8"/>
  <c r="Q2102" i="8"/>
  <c r="P2102" i="8"/>
  <c r="Q2500" i="8"/>
  <c r="P2500" i="8"/>
  <c r="Q3059" i="8"/>
  <c r="P3059" i="8"/>
  <c r="Q4022" i="8"/>
  <c r="P4022" i="8"/>
  <c r="Q4820" i="8"/>
  <c r="Q6304" i="8"/>
  <c r="P6304" i="8"/>
  <c r="Q7743" i="8"/>
  <c r="P7743" i="8"/>
  <c r="P7824" i="8"/>
  <c r="Q7824" i="8"/>
  <c r="Q8062" i="8"/>
  <c r="P8062" i="8"/>
  <c r="Q6204" i="8"/>
  <c r="P6204" i="8"/>
  <c r="Q4626" i="8"/>
  <c r="Q5344" i="8"/>
  <c r="Q5424" i="8"/>
  <c r="Q5744" i="8"/>
  <c r="P5744" i="8"/>
  <c r="Q6864" i="8"/>
  <c r="P6864" i="8"/>
  <c r="Q8144" i="8"/>
  <c r="P8144" i="8"/>
  <c r="Q8463" i="8"/>
  <c r="P8463" i="8"/>
  <c r="Q6264" i="8"/>
  <c r="P6264" i="8"/>
  <c r="Q5162" i="8"/>
  <c r="P5162" i="8"/>
  <c r="Q5287" i="8"/>
  <c r="P5287" i="8"/>
  <c r="Q5604" i="8"/>
  <c r="P5604" i="8"/>
  <c r="Q5685" i="8"/>
  <c r="Q5847" i="8"/>
  <c r="P5847" i="8"/>
  <c r="Q6006" i="8"/>
  <c r="P6006" i="8"/>
  <c r="Q2845" i="8"/>
  <c r="P2845" i="8"/>
  <c r="Q3008" i="8"/>
  <c r="P3008" i="8"/>
  <c r="P3088" i="8"/>
  <c r="Q3088" i="8"/>
  <c r="Q3648" i="8"/>
  <c r="P3648" i="8"/>
  <c r="Q2568" i="8"/>
  <c r="P2568" i="8"/>
  <c r="Q2808" i="8"/>
  <c r="P2808" i="8"/>
  <c r="Q3048" i="8"/>
  <c r="P3048" i="8"/>
  <c r="Q3368" i="8"/>
  <c r="P3368" i="8"/>
  <c r="Q3526" i="8"/>
  <c r="Q2210" i="8"/>
  <c r="P2210" i="8"/>
  <c r="Q2290" i="8"/>
  <c r="P2290" i="8"/>
  <c r="Q2608" i="8"/>
  <c r="P2608" i="8"/>
  <c r="Q3170" i="8"/>
  <c r="P3170" i="8"/>
  <c r="Q2289" i="8"/>
  <c r="P2289" i="8"/>
  <c r="Q2452" i="8"/>
  <c r="P2452" i="8"/>
  <c r="Q2852" i="8"/>
  <c r="P2852" i="8"/>
  <c r="Q3731" i="8"/>
  <c r="P3731" i="8"/>
  <c r="P2230" i="8"/>
  <c r="Q2230" i="8"/>
  <c r="Q2392" i="8"/>
  <c r="P2392" i="8"/>
  <c r="Q3431" i="8"/>
  <c r="P3431" i="8"/>
  <c r="Q3511" i="8"/>
  <c r="P3511" i="8"/>
  <c r="Q3831" i="8"/>
  <c r="P3831" i="8"/>
  <c r="Q4149" i="8"/>
  <c r="Q4869" i="8"/>
  <c r="Q5112" i="8"/>
  <c r="Q5911" i="8"/>
  <c r="P5911" i="8"/>
  <c r="Q2692" i="8"/>
  <c r="P2692" i="8"/>
  <c r="Q3012" i="8"/>
  <c r="P3012" i="8"/>
  <c r="P4691" i="8"/>
  <c r="Q4691" i="8"/>
  <c r="P4852" i="8"/>
  <c r="Q4852" i="8"/>
  <c r="Q4932" i="8"/>
  <c r="P4932" i="8"/>
  <c r="Q5012" i="8"/>
  <c r="Q5252" i="8"/>
  <c r="Q2736" i="8"/>
  <c r="P2736" i="8"/>
  <c r="Q1557" i="8"/>
  <c r="Q2275" i="8"/>
  <c r="P2275" i="8"/>
  <c r="Q1277" i="8"/>
  <c r="P1277" i="8"/>
  <c r="P2077" i="8"/>
  <c r="Q2077" i="8"/>
  <c r="Q597" i="8"/>
  <c r="P597" i="8"/>
  <c r="Q3238" i="8"/>
  <c r="P3238" i="8"/>
  <c r="Q3199" i="8"/>
  <c r="P3199" i="8"/>
  <c r="Q4002" i="8"/>
  <c r="P4002" i="8"/>
  <c r="Q6443" i="8"/>
  <c r="P6443" i="8"/>
  <c r="Q7243" i="8"/>
  <c r="P7243" i="8"/>
  <c r="Q6344" i="8"/>
  <c r="P6344" i="8"/>
  <c r="Q5163" i="8"/>
  <c r="P5163" i="8"/>
  <c r="Q6121" i="8"/>
  <c r="P6121" i="8"/>
  <c r="Q7401" i="8"/>
  <c r="P7401" i="8"/>
  <c r="Q6402" i="8"/>
  <c r="P6402" i="8"/>
  <c r="Q1963" i="8"/>
  <c r="P1963" i="8"/>
  <c r="Q2101" i="8"/>
  <c r="P2101" i="8"/>
  <c r="Q2406" i="8"/>
  <c r="P2406" i="8"/>
  <c r="P609" i="8"/>
  <c r="Q609" i="8"/>
  <c r="Q1488" i="8"/>
  <c r="Q1211" i="8"/>
  <c r="Q672" i="8"/>
  <c r="P672" i="8"/>
  <c r="Q1954" i="8"/>
  <c r="P1954" i="8"/>
  <c r="Q195" i="8"/>
  <c r="P195" i="8"/>
  <c r="Q1654" i="8"/>
  <c r="Q1454" i="8"/>
  <c r="Q1855" i="8"/>
  <c r="P1855" i="8"/>
  <c r="Q4604" i="8"/>
  <c r="Q1384" i="8"/>
  <c r="Q3542" i="8"/>
  <c r="Q1567" i="8"/>
  <c r="P1567" i="8"/>
  <c r="Q1246" i="8"/>
  <c r="Q3325" i="8"/>
  <c r="P3325" i="8"/>
  <c r="P3565" i="8"/>
  <c r="Q3565" i="8"/>
  <c r="Q3446" i="8"/>
  <c r="P3446" i="8"/>
  <c r="Q4009" i="8"/>
  <c r="P4009" i="8"/>
  <c r="Q766" i="8"/>
  <c r="P766" i="8"/>
  <c r="Q433" i="8"/>
  <c r="P433" i="8"/>
  <c r="Q532" i="8"/>
  <c r="P532" i="8"/>
  <c r="Q933" i="8"/>
  <c r="Q1055" i="8"/>
  <c r="Q2015" i="8"/>
  <c r="P2015" i="8"/>
  <c r="Q4496" i="8"/>
  <c r="P4496" i="8"/>
  <c r="Q4196" i="8"/>
  <c r="Q935" i="8"/>
  <c r="Q558" i="8"/>
  <c r="P558" i="8"/>
  <c r="Q1596" i="8"/>
  <c r="P1596" i="8"/>
  <c r="P1597" i="8" s="1"/>
  <c r="P1598" i="8" s="1"/>
  <c r="P1599" i="8" s="1"/>
  <c r="P1600" i="8" s="1"/>
  <c r="P1601" i="8" s="1"/>
  <c r="P1602" i="8" s="1"/>
  <c r="P1603" i="8" s="1"/>
  <c r="P1604" i="8" s="1"/>
  <c r="P1605" i="8" s="1"/>
  <c r="P1606" i="8" s="1"/>
  <c r="P1607" i="8" s="1"/>
  <c r="P1608" i="8" s="1"/>
  <c r="P1609" i="8" s="1"/>
  <c r="P1610" i="8" s="1"/>
  <c r="P1611" i="8" s="1"/>
  <c r="P1612" i="8" s="1"/>
  <c r="Q1612" i="8" s="1"/>
  <c r="P2877" i="8"/>
  <c r="Q2877" i="8"/>
  <c r="P438" i="8"/>
  <c r="Q438" i="8"/>
  <c r="P2119" i="8"/>
  <c r="Q2119" i="8"/>
  <c r="P2437" i="8"/>
  <c r="Q2437" i="8"/>
  <c r="P2677" i="8"/>
  <c r="Q2677" i="8"/>
  <c r="P3077" i="8"/>
  <c r="Q3077" i="8"/>
  <c r="P1018" i="8"/>
  <c r="Q1018" i="8"/>
  <c r="Q3180" i="8"/>
  <c r="P3180" i="8"/>
  <c r="Q1359" i="8"/>
  <c r="Q4242" i="8"/>
  <c r="P4242" i="8"/>
  <c r="Q5081" i="8"/>
  <c r="Q5644" i="8"/>
  <c r="P5644" i="8"/>
  <c r="Q3960" i="8"/>
  <c r="P3960" i="8"/>
  <c r="Q1861" i="8"/>
  <c r="Q282" i="8"/>
  <c r="P282" i="8"/>
  <c r="P2367" i="8"/>
  <c r="Q2367" i="8"/>
  <c r="Q1869" i="8"/>
  <c r="P1809" i="8"/>
  <c r="Q1809" i="8"/>
  <c r="P10" i="8"/>
  <c r="Q10" i="8"/>
  <c r="P1689" i="8"/>
  <c r="Q1689" i="8"/>
  <c r="Q270" i="8"/>
  <c r="P270" i="8"/>
  <c r="Q1551" i="8"/>
  <c r="Q435" i="8"/>
  <c r="P435" i="8"/>
  <c r="Q1391" i="8"/>
  <c r="Q175" i="8"/>
  <c r="P175" i="8"/>
  <c r="Q675" i="8"/>
  <c r="P675" i="8"/>
  <c r="Q3314" i="8"/>
  <c r="P3314" i="8"/>
  <c r="P3715" i="8"/>
  <c r="Q3715" i="8"/>
  <c r="P3575" i="8"/>
  <c r="Q3575" i="8"/>
  <c r="Q4458" i="8"/>
  <c r="Q3923" i="8"/>
  <c r="P3923" i="8"/>
  <c r="P7563" i="8"/>
  <c r="Q7563" i="8"/>
  <c r="Q8121" i="8"/>
  <c r="P8121" i="8"/>
  <c r="Q8364" i="8"/>
  <c r="P8364" i="8"/>
  <c r="Q4606" i="8"/>
  <c r="P5906" i="8"/>
  <c r="Q5906" i="8"/>
  <c r="P2069" i="8"/>
  <c r="Q2069" i="8"/>
  <c r="P2707" i="8"/>
  <c r="Q2707" i="8"/>
  <c r="P3027" i="8"/>
  <c r="Q3027" i="8"/>
  <c r="P2269" i="8"/>
  <c r="Q2269" i="8"/>
  <c r="P2209" i="8"/>
  <c r="Q2209" i="8"/>
  <c r="P3893" i="8"/>
  <c r="Q3893" i="8"/>
  <c r="Q4771" i="8"/>
  <c r="Q6492" i="8"/>
  <c r="P6492" i="8"/>
  <c r="P460" i="8"/>
  <c r="Q460" i="8"/>
  <c r="Q1022" i="8"/>
  <c r="Q1102" i="8"/>
  <c r="Q1740" i="8"/>
  <c r="Q2541" i="8"/>
  <c r="P2541" i="8"/>
  <c r="P3340" i="8"/>
  <c r="Q3340" i="8"/>
  <c r="Q4144" i="8"/>
  <c r="Q684" i="8"/>
  <c r="P684" i="8"/>
  <c r="Q922" i="8"/>
  <c r="Q1644" i="8"/>
  <c r="Q1723" i="8"/>
  <c r="Q2043" i="8"/>
  <c r="P2043" i="8"/>
  <c r="P2521" i="8"/>
  <c r="Q2521" i="8"/>
  <c r="Q4444" i="8"/>
  <c r="P4444" i="8"/>
  <c r="Q622" i="8"/>
  <c r="P622" i="8"/>
  <c r="Q782" i="8"/>
  <c r="P782" i="8"/>
  <c r="Q865" i="8"/>
  <c r="P865" i="8"/>
  <c r="Q1903" i="8"/>
  <c r="P1903" i="8"/>
  <c r="Q2143" i="8"/>
  <c r="P2143" i="8"/>
  <c r="P2223" i="8"/>
  <c r="Q2223" i="8"/>
  <c r="Q3181" i="8"/>
  <c r="P3181" i="8"/>
  <c r="Q386" i="8"/>
  <c r="P386" i="8"/>
  <c r="Q1823" i="8"/>
  <c r="Q1983" i="8"/>
  <c r="P1983" i="8"/>
  <c r="P2063" i="8"/>
  <c r="Q2063" i="8"/>
  <c r="Q266" i="8"/>
  <c r="P266" i="8"/>
  <c r="Q827" i="8"/>
  <c r="P827" i="8"/>
  <c r="Q986" i="8"/>
  <c r="Q1147" i="8"/>
  <c r="Q3145" i="8"/>
  <c r="P3145" i="8"/>
  <c r="Q3787" i="8"/>
  <c r="P3787" i="8"/>
  <c r="Q4666" i="8"/>
  <c r="P4666" i="8"/>
  <c r="Q367" i="8"/>
  <c r="P367" i="8"/>
  <c r="Q1406" i="8"/>
  <c r="Q466" i="8"/>
  <c r="P466" i="8"/>
  <c r="Q1267" i="8"/>
  <c r="Q1508" i="8"/>
  <c r="Q185" i="8"/>
  <c r="P185" i="8"/>
  <c r="Q428" i="8"/>
  <c r="Q1550" i="8"/>
  <c r="P1712" i="8"/>
  <c r="Q1712" i="8"/>
  <c r="Q1952" i="8"/>
  <c r="P1952" i="8"/>
  <c r="Q212" i="8"/>
  <c r="P212" i="8"/>
  <c r="Q1493" i="8"/>
  <c r="P1493" i="8"/>
  <c r="Q134" i="8"/>
  <c r="P134" i="8"/>
  <c r="P772" i="8"/>
  <c r="Q772" i="8"/>
  <c r="Q293" i="8"/>
  <c r="P293" i="8"/>
  <c r="Q1573" i="8"/>
  <c r="Q1734" i="8"/>
  <c r="P1734" i="8"/>
  <c r="Q1893" i="8"/>
  <c r="Q155" i="8"/>
  <c r="P155" i="8"/>
  <c r="Q395" i="8"/>
  <c r="P395" i="8"/>
  <c r="Q793" i="8"/>
  <c r="P793" i="8"/>
  <c r="Q1356" i="8"/>
  <c r="Q35" i="8"/>
  <c r="P35" i="8"/>
  <c r="Q356" i="8"/>
  <c r="P356" i="8"/>
  <c r="Q1233" i="8"/>
  <c r="Q1317" i="8"/>
  <c r="Q1633" i="8"/>
  <c r="Q2758" i="8"/>
  <c r="P2758" i="8"/>
  <c r="Q2913" i="8"/>
  <c r="P2913" i="8"/>
  <c r="Q3718" i="8"/>
  <c r="P3718" i="8"/>
  <c r="P616" i="8"/>
  <c r="Q616" i="8"/>
  <c r="Q3339" i="8"/>
  <c r="P3339" i="8"/>
  <c r="Q3817" i="8"/>
  <c r="P3817" i="8"/>
  <c r="Q4456" i="8"/>
  <c r="Q4696" i="8"/>
  <c r="Q717" i="8"/>
  <c r="P717" i="8"/>
  <c r="Q3275" i="8"/>
  <c r="P3275" i="8"/>
  <c r="Q3438" i="8"/>
  <c r="P3438" i="8"/>
  <c r="Q3598" i="8"/>
  <c r="P3598" i="8"/>
  <c r="Q3678" i="8"/>
  <c r="P3678" i="8"/>
  <c r="Q1220" i="8"/>
  <c r="Q1099" i="8"/>
  <c r="Q1337" i="8"/>
  <c r="P1660" i="8"/>
  <c r="Q1660" i="8"/>
  <c r="Q2458" i="8"/>
  <c r="P2458" i="8"/>
  <c r="Q2858" i="8"/>
  <c r="P2858" i="8"/>
  <c r="Q962" i="8"/>
  <c r="P2243" i="8"/>
  <c r="Q2243" i="8"/>
  <c r="P2481" i="8"/>
  <c r="Q2481" i="8"/>
  <c r="Q2801" i="8"/>
  <c r="P2801" i="8"/>
  <c r="Q2961" i="8"/>
  <c r="P2961" i="8"/>
  <c r="Q3041" i="8"/>
  <c r="P3041" i="8"/>
  <c r="Q3280" i="8"/>
  <c r="P3280" i="8"/>
  <c r="Q3361" i="8"/>
  <c r="P3361" i="8"/>
  <c r="Q3919" i="8"/>
  <c r="P3919" i="8"/>
  <c r="Q1062" i="8"/>
  <c r="Q1300" i="8"/>
  <c r="P1300" i="8"/>
  <c r="Q3379" i="8"/>
  <c r="P3379" i="8"/>
  <c r="Q3783" i="8"/>
  <c r="P3783" i="8"/>
  <c r="Q3862" i="8"/>
  <c r="Q4423" i="8"/>
  <c r="P4423" i="8"/>
  <c r="Q4580" i="8"/>
  <c r="Q5422" i="8"/>
  <c r="Q6383" i="8"/>
  <c r="P6383" i="8"/>
  <c r="P7343" i="8"/>
  <c r="Q7343" i="8"/>
  <c r="P7423" i="8"/>
  <c r="Q7423" i="8"/>
  <c r="P8643" i="8"/>
  <c r="Q8643" i="8"/>
  <c r="Q4945" i="8"/>
  <c r="Q5022" i="8"/>
  <c r="P5022" i="8"/>
  <c r="Q5585" i="8"/>
  <c r="P5585" i="8"/>
  <c r="P5586" i="8" s="1"/>
  <c r="P5587" i="8" s="1"/>
  <c r="P5588" i="8" s="1"/>
  <c r="P5589" i="8" s="1"/>
  <c r="P5590" i="8" s="1"/>
  <c r="Q5590" i="8" s="1"/>
  <c r="Q6061" i="8"/>
  <c r="P6061" i="8"/>
  <c r="Q6221" i="8"/>
  <c r="P6221" i="8"/>
  <c r="Q6782" i="8"/>
  <c r="P6782" i="8"/>
  <c r="P7022" i="8"/>
  <c r="Q7022" i="8"/>
  <c r="P7661" i="8"/>
  <c r="Q7661" i="8"/>
  <c r="Q7741" i="8"/>
  <c r="P7741" i="8"/>
  <c r="Q7982" i="8"/>
  <c r="P7982" i="8"/>
  <c r="Q8225" i="8"/>
  <c r="P8225" i="8"/>
  <c r="Q5465" i="8"/>
  <c r="Q4925" i="8"/>
  <c r="P4925" i="8"/>
  <c r="Q5005" i="8"/>
  <c r="Q5082" i="8"/>
  <c r="Q5245" i="8"/>
  <c r="Q5325" i="8"/>
  <c r="Q5105" i="8"/>
  <c r="Q6486" i="8"/>
  <c r="P6486" i="8"/>
  <c r="Q2610" i="8"/>
  <c r="P2610" i="8"/>
  <c r="Q2410" i="8"/>
  <c r="P2410" i="8"/>
  <c r="Q2726" i="8"/>
  <c r="P2726" i="8"/>
  <c r="Q3449" i="8"/>
  <c r="P3449" i="8"/>
  <c r="Q2370" i="8"/>
  <c r="P2370" i="8"/>
  <c r="Q3250" i="8"/>
  <c r="P3250" i="8"/>
  <c r="Q2212" i="8"/>
  <c r="P2212" i="8"/>
  <c r="Q2690" i="8"/>
  <c r="P2690" i="8"/>
  <c r="Q3010" i="8"/>
  <c r="P3010" i="8"/>
  <c r="Q3328" i="8"/>
  <c r="P3328" i="8"/>
  <c r="Q4289" i="8"/>
  <c r="P4289" i="8"/>
  <c r="Q4452" i="8"/>
  <c r="P4452" i="8"/>
  <c r="Q2152" i="8"/>
  <c r="P2152" i="8"/>
  <c r="Q2311" i="8"/>
  <c r="P2311" i="8"/>
  <c r="P3910" i="8"/>
  <c r="Q3910" i="8"/>
  <c r="Q4232" i="8"/>
  <c r="P4232" i="8"/>
  <c r="Q5672" i="8"/>
  <c r="P5672" i="8"/>
  <c r="Q4053" i="8"/>
  <c r="Q4532" i="8"/>
  <c r="Q5573" i="8"/>
  <c r="P5573" i="8"/>
  <c r="Q6854" i="8"/>
  <c r="P6854" i="8"/>
  <c r="Q7254" i="8"/>
  <c r="P7254" i="8"/>
  <c r="Q2596" i="8"/>
  <c r="P2596" i="8"/>
  <c r="Q2718" i="8"/>
  <c r="P2718" i="8"/>
  <c r="Q1602" i="8"/>
  <c r="P3321" i="8"/>
  <c r="Q3321" i="8"/>
  <c r="Q1703" i="8"/>
  <c r="P2981" i="8"/>
  <c r="Q2981" i="8"/>
  <c r="Q3943" i="8"/>
  <c r="P3943" i="8"/>
  <c r="Q365" i="8"/>
  <c r="P365" i="8"/>
  <c r="Q2126" i="8"/>
  <c r="P2126" i="8"/>
  <c r="Q246" i="8"/>
  <c r="P246" i="8"/>
  <c r="Q4965" i="8"/>
  <c r="Q1006" i="8"/>
  <c r="Q1408" i="8"/>
  <c r="Q331" i="8"/>
  <c r="P331" i="8"/>
  <c r="Q351" i="8"/>
  <c r="P351" i="8"/>
  <c r="Q1154" i="8"/>
  <c r="Q1310" i="8"/>
  <c r="Q417" i="8"/>
  <c r="P417" i="8"/>
  <c r="Q3402" i="8"/>
  <c r="P3402" i="8"/>
  <c r="Q2665" i="8"/>
  <c r="P2665" i="8"/>
  <c r="Q3702" i="8"/>
  <c r="P3702" i="8"/>
  <c r="P3645" i="8"/>
  <c r="Q3645" i="8"/>
  <c r="P205" i="8"/>
  <c r="Q205" i="8"/>
  <c r="Q1007" i="8"/>
  <c r="P3247" i="8"/>
  <c r="Q3247" i="8"/>
  <c r="P728" i="8"/>
  <c r="Q728" i="8"/>
  <c r="P3365" i="8"/>
  <c r="Q3365" i="8"/>
  <c r="Q427" i="8"/>
  <c r="Q651" i="8"/>
  <c r="P651" i="8"/>
  <c r="Q1853" i="8"/>
  <c r="P1853" i="8"/>
  <c r="Q31" i="8"/>
  <c r="P31" i="8"/>
  <c r="Q753" i="8"/>
  <c r="P753" i="8"/>
  <c r="Q1554" i="8"/>
  <c r="Q2054" i="8"/>
  <c r="P2054" i="8"/>
  <c r="Q492" i="8"/>
  <c r="P492" i="8"/>
  <c r="Q2256" i="8"/>
  <c r="P2256" i="8"/>
  <c r="Q3693" i="8"/>
  <c r="P3693" i="8"/>
  <c r="Q755" i="8"/>
  <c r="P755" i="8"/>
  <c r="Q1075" i="8"/>
  <c r="Q2116" i="8"/>
  <c r="P2116" i="8"/>
  <c r="Q2514" i="8"/>
  <c r="P2514" i="8"/>
  <c r="Q2914" i="8"/>
  <c r="P2914" i="8"/>
  <c r="Q3794" i="8"/>
  <c r="P3794" i="8"/>
  <c r="P457" i="8"/>
  <c r="Q457" i="8"/>
  <c r="Q1656" i="8"/>
  <c r="Q398" i="8"/>
  <c r="P398" i="8"/>
  <c r="Q1439" i="8"/>
  <c r="P1759" i="8"/>
  <c r="Q1759" i="8"/>
  <c r="P2397" i="8"/>
  <c r="Q2397" i="8"/>
  <c r="Q998" i="8"/>
  <c r="Q1319" i="8"/>
  <c r="Q1441" i="8"/>
  <c r="Q2322" i="8"/>
  <c r="P2322" i="8"/>
  <c r="Q3682" i="8"/>
  <c r="P3682" i="8"/>
  <c r="Q4801" i="8"/>
  <c r="Q5321" i="8"/>
  <c r="Q3884" i="8"/>
  <c r="Q807" i="8"/>
  <c r="P807" i="8"/>
  <c r="Q1088" i="8"/>
  <c r="Q310" i="8"/>
  <c r="Q627" i="8"/>
  <c r="P627" i="8"/>
  <c r="Q169" i="8"/>
  <c r="P169" i="8"/>
  <c r="Q1451" i="8"/>
  <c r="Q750" i="8"/>
  <c r="P750" i="8"/>
  <c r="Q1314" i="8"/>
  <c r="Q1631" i="8"/>
  <c r="P3535" i="8"/>
  <c r="Q3535" i="8"/>
  <c r="P3157" i="8"/>
  <c r="Q3157" i="8"/>
  <c r="P3555" i="8"/>
  <c r="Q3555" i="8"/>
  <c r="Q3097" i="8"/>
  <c r="P3097" i="8"/>
  <c r="Q8279" i="8"/>
  <c r="P8279" i="8"/>
  <c r="P2907" i="8"/>
  <c r="Q2907" i="8"/>
  <c r="P2229" i="8"/>
  <c r="Q2229" i="8"/>
  <c r="P2547" i="8"/>
  <c r="Q2547" i="8"/>
  <c r="P5969" i="8"/>
  <c r="Q5969" i="8"/>
  <c r="P62" i="8"/>
  <c r="Q62" i="8"/>
  <c r="Q222" i="8"/>
  <c r="P222" i="8"/>
  <c r="P621" i="8"/>
  <c r="Q621" i="8"/>
  <c r="Q943" i="8"/>
  <c r="Q3662" i="8"/>
  <c r="P3662" i="8"/>
  <c r="Q3742" i="8"/>
  <c r="Q3823" i="8"/>
  <c r="P3823" i="8"/>
  <c r="Q4621" i="8"/>
  <c r="P4621" i="8"/>
  <c r="P4622" i="8" s="1"/>
  <c r="P4623" i="8" s="1"/>
  <c r="P4624" i="8" s="1"/>
  <c r="P4625" i="8" s="1"/>
  <c r="P4626" i="8" s="1"/>
  <c r="P4627" i="8" s="1"/>
  <c r="P4628" i="8" s="1"/>
  <c r="P4629" i="8" s="1"/>
  <c r="P4630" i="8" s="1"/>
  <c r="P4631" i="8" s="1"/>
  <c r="P4632" i="8" s="1"/>
  <c r="P4633" i="8" s="1"/>
  <c r="P4634" i="8" s="1"/>
  <c r="Q4634" i="8" s="1"/>
  <c r="Q4701" i="8"/>
  <c r="Q4941" i="8"/>
  <c r="P123" i="8"/>
  <c r="Q123" i="8"/>
  <c r="Q523" i="8"/>
  <c r="P523" i="8"/>
  <c r="Q764" i="8"/>
  <c r="P764" i="8"/>
  <c r="Q1482" i="8"/>
  <c r="Q2201" i="8"/>
  <c r="P2201" i="8"/>
  <c r="Q2281" i="8"/>
  <c r="P2281" i="8"/>
  <c r="Q3164" i="8"/>
  <c r="P3164" i="8"/>
  <c r="Q3642" i="8"/>
  <c r="P3642" i="8"/>
  <c r="Q3722" i="8"/>
  <c r="P3722" i="8"/>
  <c r="Q3965" i="8"/>
  <c r="P3965" i="8"/>
  <c r="Q4204" i="8"/>
  <c r="P4204" i="8"/>
  <c r="Q706" i="8"/>
  <c r="P706" i="8"/>
  <c r="Q1107" i="8"/>
  <c r="Q2466" i="8"/>
  <c r="P2466" i="8"/>
  <c r="Q2625" i="8"/>
  <c r="P2625" i="8"/>
  <c r="Q2865" i="8"/>
  <c r="P2865" i="8"/>
  <c r="Q2945" i="8"/>
  <c r="P2945" i="8"/>
  <c r="P3425" i="8"/>
  <c r="Q3425" i="8"/>
  <c r="Q3502" i="8"/>
  <c r="P3585" i="8"/>
  <c r="Q3585" i="8"/>
  <c r="Q3906" i="8"/>
  <c r="P3906" i="8"/>
  <c r="Q4145" i="8"/>
  <c r="Q146" i="8"/>
  <c r="P146" i="8"/>
  <c r="P545" i="8"/>
  <c r="Q545" i="8"/>
  <c r="Q705" i="8"/>
  <c r="P705" i="8"/>
  <c r="Q1265" i="8"/>
  <c r="Q1343" i="8"/>
  <c r="Q1586" i="8"/>
  <c r="P2306" i="8"/>
  <c r="Q2306" i="8"/>
  <c r="P3505" i="8"/>
  <c r="Q3505" i="8"/>
  <c r="P3745" i="8"/>
  <c r="Q3745" i="8"/>
  <c r="Q3905" i="8"/>
  <c r="P3905" i="8"/>
  <c r="Q3985" i="8"/>
  <c r="P3985" i="8"/>
  <c r="Q1066" i="8"/>
  <c r="Q1465" i="8"/>
  <c r="Q2107" i="8"/>
  <c r="P2107" i="8"/>
  <c r="Q3066" i="8"/>
  <c r="P3066" i="8"/>
  <c r="Q3387" i="8"/>
  <c r="P3387" i="8"/>
  <c r="P3948" i="8"/>
  <c r="Q3948" i="8"/>
  <c r="Q4104" i="8"/>
  <c r="Q4504" i="8"/>
  <c r="P47" i="8"/>
  <c r="Q47" i="8"/>
  <c r="P284" i="8"/>
  <c r="Q284" i="8"/>
  <c r="P148" i="8"/>
  <c r="Q148" i="8"/>
  <c r="P788" i="8"/>
  <c r="Q788" i="8"/>
  <c r="Q1346" i="8"/>
  <c r="Q1908" i="8"/>
  <c r="P1908" i="8"/>
  <c r="P572" i="8"/>
  <c r="Q572" i="8"/>
  <c r="Q891" i="8"/>
  <c r="P891" i="8"/>
  <c r="Q1528" i="8"/>
  <c r="Q1767" i="8"/>
  <c r="Q2007" i="8"/>
  <c r="P2007" i="8"/>
  <c r="P511" i="8"/>
  <c r="Q511" i="8"/>
  <c r="Q749" i="8"/>
  <c r="P749" i="8"/>
  <c r="Q992" i="8"/>
  <c r="P992" i="8"/>
  <c r="Q854" i="8"/>
  <c r="P854" i="8"/>
  <c r="Q1414" i="8"/>
  <c r="Q1653" i="8"/>
  <c r="Q2293" i="8"/>
  <c r="P2293" i="8"/>
  <c r="Q2534" i="8"/>
  <c r="P2534" i="8"/>
  <c r="Q2614" i="8"/>
  <c r="P2614" i="8"/>
  <c r="Q534" i="8"/>
  <c r="P534" i="8"/>
  <c r="Q693" i="8"/>
  <c r="P693" i="8"/>
  <c r="Q852" i="8"/>
  <c r="P852" i="8"/>
  <c r="Q2053" i="8"/>
  <c r="P2053" i="8"/>
  <c r="Q955" i="8"/>
  <c r="Q1194" i="8"/>
  <c r="Q1915" i="8"/>
  <c r="P1915" i="8"/>
  <c r="Q2314" i="8"/>
  <c r="P2314" i="8"/>
  <c r="Q2394" i="8"/>
  <c r="P2394" i="8"/>
  <c r="Q2634" i="8"/>
  <c r="P2634" i="8"/>
  <c r="Q2714" i="8"/>
  <c r="P2714" i="8"/>
  <c r="Q678" i="8"/>
  <c r="P678" i="8"/>
  <c r="Q915" i="8"/>
  <c r="P915" i="8"/>
  <c r="Q1715" i="8"/>
  <c r="Q1953" i="8"/>
  <c r="P1953" i="8"/>
  <c r="P2357" i="8"/>
  <c r="Q2357" i="8"/>
  <c r="Q2594" i="8"/>
  <c r="P2594" i="8"/>
  <c r="Q2674" i="8"/>
  <c r="P2674" i="8"/>
  <c r="P3315" i="8"/>
  <c r="Q3315" i="8"/>
  <c r="Q3874" i="8"/>
  <c r="P3874" i="8"/>
  <c r="Q3955" i="8"/>
  <c r="P3955" i="8"/>
  <c r="Q4195" i="8"/>
  <c r="P777" i="8"/>
  <c r="Q777" i="8"/>
  <c r="Q855" i="8"/>
  <c r="P855" i="8"/>
  <c r="Q1015" i="8"/>
  <c r="P1015" i="8"/>
  <c r="P1659" i="8"/>
  <c r="Q1659" i="8"/>
  <c r="Q1736" i="8"/>
  <c r="P1736" i="8"/>
  <c r="Q1896" i="8"/>
  <c r="Q1976" i="8"/>
  <c r="P1976" i="8"/>
  <c r="Q2056" i="8"/>
  <c r="P2056" i="8"/>
  <c r="Q2136" i="8"/>
  <c r="P2136" i="8"/>
  <c r="Q2216" i="8"/>
  <c r="P2216" i="8"/>
  <c r="Q2294" i="8"/>
  <c r="P2294" i="8"/>
  <c r="Q2454" i="8"/>
  <c r="P2454" i="8"/>
  <c r="P2777" i="8"/>
  <c r="Q2777" i="8"/>
  <c r="Q2854" i="8"/>
  <c r="P2854" i="8"/>
  <c r="P2937" i="8"/>
  <c r="Q2937" i="8"/>
  <c r="Q3255" i="8"/>
  <c r="P3255" i="8"/>
  <c r="Q3494" i="8"/>
  <c r="P3494" i="8"/>
  <c r="Q3734" i="8"/>
  <c r="P3734" i="8"/>
  <c r="Q3977" i="8"/>
  <c r="P3977" i="8"/>
  <c r="Q238" i="8"/>
  <c r="P238" i="8"/>
  <c r="Q314" i="8"/>
  <c r="P314" i="8"/>
  <c r="Q478" i="8"/>
  <c r="P478" i="8"/>
  <c r="P479" i="8" s="1"/>
  <c r="P480" i="8" s="1"/>
  <c r="P481" i="8" s="1"/>
  <c r="Q481" i="8" s="1"/>
  <c r="Q958" i="8"/>
  <c r="Q1198" i="8"/>
  <c r="Q1598" i="8"/>
  <c r="Q1756" i="8"/>
  <c r="P1756" i="8"/>
  <c r="P2717" i="8"/>
  <c r="Q2717" i="8"/>
  <c r="P3037" i="8"/>
  <c r="Q3037" i="8"/>
  <c r="Q178" i="8"/>
  <c r="P178" i="8"/>
  <c r="Q498" i="8"/>
  <c r="P498" i="8"/>
  <c r="Q819" i="8"/>
  <c r="P819" i="8"/>
  <c r="Q898" i="8"/>
  <c r="P898" i="8"/>
  <c r="Q1058" i="8"/>
  <c r="P1138" i="8"/>
  <c r="Q1138" i="8"/>
  <c r="P1779" i="8"/>
  <c r="Q1779" i="8"/>
  <c r="Q1856" i="8"/>
  <c r="P1856" i="8"/>
  <c r="P1939" i="8"/>
  <c r="Q1939" i="8"/>
  <c r="P2737" i="8"/>
  <c r="Q2737" i="8"/>
  <c r="P2897" i="8"/>
  <c r="Q2897" i="8"/>
  <c r="Q139" i="8"/>
  <c r="P139" i="8"/>
  <c r="P378" i="8"/>
  <c r="Q378" i="8"/>
  <c r="P458" i="8"/>
  <c r="Q458" i="8"/>
  <c r="P539" i="8"/>
  <c r="Q539" i="8"/>
  <c r="Q624" i="8"/>
  <c r="P624" i="8"/>
  <c r="Q778" i="8"/>
  <c r="P778" i="8"/>
  <c r="Q1497" i="8"/>
  <c r="P1497" i="8"/>
  <c r="P1739" i="8"/>
  <c r="P1740" i="8" s="1"/>
  <c r="P1741" i="8" s="1"/>
  <c r="P1742" i="8" s="1"/>
  <c r="P1743" i="8" s="1"/>
  <c r="P1744" i="8" s="1"/>
  <c r="P1745" i="8" s="1"/>
  <c r="P1746" i="8" s="1"/>
  <c r="P1747" i="8" s="1"/>
  <c r="P1748" i="8" s="1"/>
  <c r="P1749" i="8" s="1"/>
  <c r="P1750" i="8" s="1"/>
  <c r="P1751" i="8" s="1"/>
  <c r="P1752" i="8" s="1"/>
  <c r="P1753" i="8" s="1"/>
  <c r="P1754" i="8" s="1"/>
  <c r="P1755" i="8" s="1"/>
  <c r="Q1755" i="8" s="1"/>
  <c r="Q1739" i="8"/>
  <c r="Q1819" i="8"/>
  <c r="P1899" i="8"/>
  <c r="Q1899" i="8"/>
  <c r="P1979" i="8"/>
  <c r="Q1979" i="8"/>
  <c r="P2059" i="8"/>
  <c r="Q2059" i="8"/>
  <c r="P2139" i="8"/>
  <c r="Q2139" i="8"/>
  <c r="P2219" i="8"/>
  <c r="Q2219" i="8"/>
  <c r="P2377" i="8"/>
  <c r="Q2377" i="8"/>
  <c r="P3017" i="8"/>
  <c r="Q3017" i="8"/>
  <c r="P320" i="8"/>
  <c r="Q320" i="8"/>
  <c r="Q878" i="8"/>
  <c r="P878" i="8"/>
  <c r="Q1121" i="8"/>
  <c r="Q1600" i="8"/>
  <c r="P1919" i="8"/>
  <c r="Q1919" i="8"/>
  <c r="P1999" i="8"/>
  <c r="Q1999" i="8"/>
  <c r="P2079" i="8"/>
  <c r="Q2079" i="8"/>
  <c r="Q3120" i="8"/>
  <c r="P3120" i="8"/>
  <c r="Q338" i="8"/>
  <c r="P338" i="8"/>
  <c r="Q578" i="8"/>
  <c r="P578" i="8"/>
  <c r="P2259" i="8"/>
  <c r="Q2259" i="8"/>
  <c r="P3143" i="8"/>
  <c r="Q3143" i="8"/>
  <c r="Q4342" i="8"/>
  <c r="P4661" i="8"/>
  <c r="Q4661" i="8"/>
  <c r="Q4741" i="8"/>
  <c r="P4981" i="8"/>
  <c r="P4982" i="8" s="1"/>
  <c r="P4983" i="8" s="1"/>
  <c r="P4984" i="8" s="1"/>
  <c r="P4985" i="8" s="1"/>
  <c r="P4986" i="8" s="1"/>
  <c r="P4987" i="8" s="1"/>
  <c r="P4988" i="8" s="1"/>
  <c r="P4989" i="8" s="1"/>
  <c r="P4990" i="8" s="1"/>
  <c r="P4991" i="8" s="1"/>
  <c r="P4992" i="8" s="1"/>
  <c r="P4993" i="8" s="1"/>
  <c r="P4994" i="8" s="1"/>
  <c r="P4995" i="8" s="1"/>
  <c r="Q4995" i="8" s="1"/>
  <c r="Q4981" i="8"/>
  <c r="Q5061" i="8"/>
  <c r="P5021" i="8"/>
  <c r="Q5021" i="8"/>
  <c r="P5341" i="8"/>
  <c r="Q5341" i="8"/>
  <c r="Q6141" i="8"/>
  <c r="P6141" i="8"/>
  <c r="Q7182" i="8"/>
  <c r="P7182" i="8"/>
  <c r="Q7262" i="8"/>
  <c r="P7262" i="8"/>
  <c r="P7981" i="8"/>
  <c r="Q7981" i="8"/>
  <c r="Q8223" i="8"/>
  <c r="P8223" i="8"/>
  <c r="Q4545" i="8"/>
  <c r="P4545" i="8"/>
  <c r="Q5181" i="8"/>
  <c r="Q5505" i="8"/>
  <c r="P5505" i="8"/>
  <c r="P7821" i="8"/>
  <c r="Q7821" i="8"/>
  <c r="Q5962" i="8"/>
  <c r="P5962" i="8"/>
  <c r="Q4365" i="8"/>
  <c r="Q4443" i="8"/>
  <c r="P4443" i="8"/>
  <c r="Q4065" i="8"/>
  <c r="P4065" i="8"/>
  <c r="Q4143" i="8"/>
  <c r="Q4385" i="8"/>
  <c r="P4706" i="8"/>
  <c r="Q4706" i="8"/>
  <c r="Q6165" i="8"/>
  <c r="P6165" i="8"/>
  <c r="Q6407" i="8"/>
  <c r="P6407" i="8"/>
  <c r="Q2207" i="8"/>
  <c r="P2207" i="8"/>
  <c r="Q2366" i="8"/>
  <c r="P2366" i="8"/>
  <c r="Q2765" i="8"/>
  <c r="P2765" i="8"/>
  <c r="P3327" i="8"/>
  <c r="Q3327" i="8"/>
  <c r="Q3487" i="8"/>
  <c r="P3487" i="8"/>
  <c r="Q3726" i="8"/>
  <c r="P3726" i="8"/>
  <c r="Q3968" i="8"/>
  <c r="P3968" i="8"/>
  <c r="Q4045" i="8"/>
  <c r="P4045" i="8"/>
  <c r="Q4125" i="8"/>
  <c r="Q2326" i="8"/>
  <c r="P2326" i="8"/>
  <c r="Q2493" i="8"/>
  <c r="P2493" i="8"/>
  <c r="Q4334" i="8"/>
  <c r="P4334" i="8"/>
  <c r="P4335" i="8" s="1"/>
  <c r="P4336" i="8" s="1"/>
  <c r="P4337" i="8" s="1"/>
  <c r="P4338" i="8" s="1"/>
  <c r="P4339" i="8" s="1"/>
  <c r="P4340" i="8" s="1"/>
  <c r="P4341" i="8" s="1"/>
  <c r="P4342" i="8" s="1"/>
  <c r="P4343" i="8" s="1"/>
  <c r="P4344" i="8" s="1"/>
  <c r="P4345" i="8" s="1"/>
  <c r="Q4345" i="8" s="1"/>
  <c r="Q4354" i="8"/>
  <c r="P4354" i="8"/>
  <c r="P138" i="8"/>
  <c r="Q138" i="8"/>
  <c r="P776" i="8"/>
  <c r="Q776" i="8"/>
  <c r="Q2057" i="8"/>
  <c r="P2057" i="8"/>
  <c r="Q3258" i="8"/>
  <c r="P3258" i="8"/>
  <c r="Q3897" i="8"/>
  <c r="P3897" i="8"/>
  <c r="Q1358" i="8"/>
  <c r="Q1080" i="8"/>
  <c r="Q3717" i="8"/>
  <c r="P3717" i="8"/>
  <c r="P2542" i="8"/>
  <c r="Q2542" i="8"/>
  <c r="Q3501" i="8"/>
  <c r="Q961" i="8"/>
  <c r="Q2879" i="8"/>
  <c r="P2879" i="8"/>
  <c r="Q4562" i="8"/>
  <c r="P6041" i="8"/>
  <c r="Q6041" i="8"/>
  <c r="P6844" i="8"/>
  <c r="Q6844" i="8"/>
  <c r="Q7241" i="8"/>
  <c r="P7241" i="8"/>
  <c r="Q5423" i="8"/>
  <c r="Q4422" i="8"/>
  <c r="P4422" i="8"/>
  <c r="Q5747" i="8"/>
  <c r="P5747" i="8"/>
  <c r="Q6466" i="8"/>
  <c r="P6466" i="8"/>
  <c r="Q2585" i="8"/>
  <c r="P2585" i="8"/>
  <c r="P581" i="8"/>
  <c r="Q581" i="8"/>
  <c r="Q4183" i="8"/>
  <c r="P4183" i="8"/>
  <c r="Q1806" i="8"/>
  <c r="P1806" i="8"/>
  <c r="P2768" i="8"/>
  <c r="Q2768" i="8"/>
  <c r="Q263" i="8"/>
  <c r="P263" i="8"/>
  <c r="Q327" i="8"/>
  <c r="P327" i="8"/>
  <c r="Q1466" i="8"/>
  <c r="Q1648" i="8"/>
  <c r="P1648" i="8"/>
  <c r="Q70" i="8"/>
  <c r="P70" i="8"/>
  <c r="Q90" i="8"/>
  <c r="P90" i="8"/>
  <c r="Q1232" i="8"/>
  <c r="Q2510" i="8"/>
  <c r="P2510" i="8"/>
  <c r="Q1895" i="8"/>
  <c r="Q256" i="8"/>
  <c r="P256" i="8"/>
  <c r="Q655" i="8"/>
  <c r="P655" i="8"/>
  <c r="P1374" i="8"/>
  <c r="Q1374" i="8"/>
  <c r="Q3376" i="8"/>
  <c r="P3376" i="8"/>
  <c r="P3936" i="8"/>
  <c r="Q3936" i="8"/>
  <c r="Q4655" i="8"/>
  <c r="Q4185" i="8"/>
  <c r="P4185" i="8"/>
  <c r="Q2299" i="8"/>
  <c r="P2299" i="8"/>
  <c r="Q3019" i="8"/>
  <c r="P3019" i="8"/>
  <c r="Q3900" i="8"/>
  <c r="P3900" i="8"/>
  <c r="Q203" i="8"/>
  <c r="P203" i="8"/>
  <c r="Q441" i="8"/>
  <c r="P441" i="8"/>
  <c r="Q1881" i="8"/>
  <c r="P1881" i="8"/>
  <c r="Q1961" i="8"/>
  <c r="P1961" i="8"/>
  <c r="Q4123" i="8"/>
  <c r="P301" i="8"/>
  <c r="Q301" i="8"/>
  <c r="Q3825" i="8"/>
  <c r="P3825" i="8"/>
  <c r="Q66" i="8"/>
  <c r="P66" i="8"/>
  <c r="P468" i="8"/>
  <c r="Q468" i="8"/>
  <c r="P2947" i="8"/>
  <c r="Q2947" i="8"/>
  <c r="P2427" i="8"/>
  <c r="Q2427" i="8"/>
  <c r="Q607" i="8"/>
  <c r="P607" i="8"/>
  <c r="Q770" i="8"/>
  <c r="P770" i="8"/>
  <c r="Q928" i="8"/>
  <c r="Q1008" i="8"/>
  <c r="P309" i="8"/>
  <c r="P310" i="8" s="1"/>
  <c r="P311" i="8" s="1"/>
  <c r="Q311" i="8" s="1"/>
  <c r="Q309" i="8"/>
  <c r="Q948" i="8"/>
  <c r="Q1749" i="8"/>
  <c r="P1829" i="8"/>
  <c r="Q1829" i="8"/>
  <c r="Q249" i="8"/>
  <c r="P249" i="8"/>
  <c r="Q647" i="8"/>
  <c r="P647" i="8"/>
  <c r="P968" i="8"/>
  <c r="Q968" i="8"/>
  <c r="P1208" i="8"/>
  <c r="Q1208" i="8"/>
  <c r="Q1849" i="8"/>
  <c r="Q350" i="8"/>
  <c r="P350" i="8"/>
  <c r="P590" i="8"/>
  <c r="Q590" i="8"/>
  <c r="Q830" i="8"/>
  <c r="P830" i="8"/>
  <c r="Q910" i="8"/>
  <c r="P910" i="8"/>
  <c r="Q1311" i="8"/>
  <c r="Q1629" i="8"/>
  <c r="P2029" i="8"/>
  <c r="Q2029" i="8"/>
  <c r="Q52" i="8"/>
  <c r="P52" i="8"/>
  <c r="Q530" i="8"/>
  <c r="P530" i="8"/>
  <c r="Q1571" i="8"/>
  <c r="P1571" i="8"/>
  <c r="P1572" i="8" s="1"/>
  <c r="P1573" i="8" s="1"/>
  <c r="P1574" i="8" s="1"/>
  <c r="P1575" i="8" s="1"/>
  <c r="P1576" i="8" s="1"/>
  <c r="P1577" i="8" s="1"/>
  <c r="P1578" i="8" s="1"/>
  <c r="P1579" i="8" s="1"/>
  <c r="P1580" i="8" s="1"/>
  <c r="P1581" i="8" s="1"/>
  <c r="P1582" i="8" s="1"/>
  <c r="P1583" i="8" s="1"/>
  <c r="P1584" i="8" s="1"/>
  <c r="P1585" i="8" s="1"/>
  <c r="P1586" i="8" s="1"/>
  <c r="P1587" i="8" s="1"/>
  <c r="P1588" i="8" s="1"/>
  <c r="Q1588" i="8" s="1"/>
  <c r="Q210" i="8"/>
  <c r="P210" i="8"/>
  <c r="Q290" i="8"/>
  <c r="P290" i="8"/>
  <c r="Q370" i="8"/>
  <c r="P370" i="8"/>
  <c r="Q450" i="8"/>
  <c r="P450" i="8"/>
  <c r="Q690" i="8"/>
  <c r="P690" i="8"/>
  <c r="Q930" i="8"/>
  <c r="P1254" i="8"/>
  <c r="Q1254" i="8"/>
  <c r="Q1331" i="8"/>
  <c r="P1331" i="8"/>
  <c r="P1332" i="8" s="1"/>
  <c r="P1333" i="8" s="1"/>
  <c r="P1334" i="8" s="1"/>
  <c r="P1335" i="8" s="1"/>
  <c r="P1336" i="8" s="1"/>
  <c r="P1337" i="8" s="1"/>
  <c r="P1338" i="8" s="1"/>
  <c r="P1339" i="8" s="1"/>
  <c r="P1340" i="8" s="1"/>
  <c r="P1341" i="8" s="1"/>
  <c r="P1342" i="8" s="1"/>
  <c r="P1343" i="8" s="1"/>
  <c r="P1344" i="8" s="1"/>
  <c r="P1345" i="8" s="1"/>
  <c r="P1346" i="8" s="1"/>
  <c r="P1347" i="8" s="1"/>
  <c r="Q1347" i="8" s="1"/>
  <c r="P133" i="8"/>
  <c r="Q133" i="8"/>
  <c r="Q773" i="8"/>
  <c r="P773" i="8"/>
  <c r="Q1251" i="8"/>
  <c r="Q1411" i="8"/>
  <c r="Q1491" i="8"/>
  <c r="Q1651" i="8"/>
  <c r="P874" i="8"/>
  <c r="Q874" i="8"/>
  <c r="Q116" i="8"/>
  <c r="P116" i="8"/>
  <c r="Q1394" i="8"/>
  <c r="P3395" i="8"/>
  <c r="Q3395" i="8"/>
  <c r="Q4593" i="8"/>
  <c r="P4593" i="8"/>
  <c r="Q1416" i="8"/>
  <c r="P3655" i="8"/>
  <c r="Q3655" i="8"/>
  <c r="Q4776" i="8"/>
  <c r="P876" i="8"/>
  <c r="Q876" i="8"/>
  <c r="P3117" i="8"/>
  <c r="Q3117" i="8"/>
  <c r="Q3999" i="8"/>
  <c r="P3999" i="8"/>
  <c r="Q2419" i="8"/>
  <c r="P2419" i="8"/>
  <c r="P61" i="8"/>
  <c r="Q61" i="8"/>
  <c r="P2297" i="8"/>
  <c r="Q2297" i="8"/>
  <c r="Q2619" i="8"/>
  <c r="P2619" i="8"/>
  <c r="P3182" i="8"/>
  <c r="Q3182" i="8"/>
  <c r="P400" i="8"/>
  <c r="Q400" i="8"/>
  <c r="P801" i="8"/>
  <c r="Q801" i="8"/>
  <c r="Q1761" i="8"/>
  <c r="P1761" i="8"/>
  <c r="Q3440" i="8"/>
  <c r="P3440" i="8"/>
  <c r="Q3760" i="8"/>
  <c r="Q3840" i="8"/>
  <c r="P3840" i="8"/>
  <c r="Q821" i="8"/>
  <c r="P821" i="8"/>
  <c r="Q2339" i="8"/>
  <c r="P2339" i="8"/>
  <c r="Q2819" i="8"/>
  <c r="P2819" i="8"/>
  <c r="Q3302" i="8"/>
  <c r="P3302" i="8"/>
  <c r="Q3940" i="8"/>
  <c r="P3940" i="8"/>
  <c r="P7503" i="8"/>
  <c r="Q7503" i="8"/>
  <c r="Q4704" i="8"/>
  <c r="Q7341" i="8"/>
  <c r="P7341" i="8"/>
  <c r="P7583" i="8"/>
  <c r="Q7583" i="8"/>
  <c r="P8305" i="8"/>
  <c r="Q8305" i="8"/>
  <c r="P8383" i="8"/>
  <c r="Q8383" i="8"/>
  <c r="Q6282" i="8"/>
  <c r="P6282" i="8"/>
  <c r="Q5183" i="8"/>
  <c r="P5766" i="8"/>
  <c r="Q5766" i="8"/>
  <c r="Q5926" i="8"/>
  <c r="P6247" i="8"/>
  <c r="Q6247" i="8"/>
  <c r="P2447" i="8"/>
  <c r="Q2447" i="8"/>
  <c r="P2527" i="8"/>
  <c r="Q2527" i="8"/>
  <c r="P2169" i="8"/>
  <c r="Q2169" i="8"/>
  <c r="P3208" i="8"/>
  <c r="Q3208" i="8"/>
  <c r="P2687" i="8"/>
  <c r="Q2687" i="8"/>
  <c r="P2927" i="8"/>
  <c r="Q2927" i="8"/>
  <c r="P2767" i="8"/>
  <c r="Q2767" i="8"/>
  <c r="Q3647" i="8"/>
  <c r="P3647" i="8"/>
  <c r="P4851" i="8"/>
  <c r="Q4851" i="8"/>
  <c r="Q3991" i="8"/>
  <c r="P3991" i="8"/>
  <c r="P4951" i="8"/>
  <c r="Q4951" i="8"/>
  <c r="P5191" i="8"/>
  <c r="Q5191" i="8"/>
  <c r="Q5271" i="8"/>
  <c r="Q5351" i="8"/>
  <c r="Q6149" i="8"/>
  <c r="P6149" i="8"/>
  <c r="Q4450" i="8"/>
  <c r="P4450" i="8"/>
  <c r="P5171" i="8"/>
  <c r="Q5171" i="8"/>
  <c r="Q5331" i="8"/>
  <c r="Q6213" i="8"/>
  <c r="P6213" i="8"/>
  <c r="Q7832" i="8"/>
  <c r="P7832" i="8"/>
  <c r="Q4034" i="8"/>
  <c r="P4034" i="8"/>
  <c r="P4832" i="8"/>
  <c r="Q4832" i="8"/>
  <c r="Q4992" i="8"/>
  <c r="Q5152" i="8"/>
  <c r="P5152" i="8"/>
  <c r="P5153" i="8" s="1"/>
  <c r="P5154" i="8" s="1"/>
  <c r="P5155" i="8" s="1"/>
  <c r="P5156" i="8" s="1"/>
  <c r="P5157" i="8" s="1"/>
  <c r="P5158" i="8" s="1"/>
  <c r="P5159" i="8" s="1"/>
  <c r="Q5159" i="8" s="1"/>
  <c r="Q5392" i="8"/>
  <c r="Q5551" i="8"/>
  <c r="P5551" i="8"/>
  <c r="Q5633" i="8"/>
  <c r="Q5954" i="8"/>
  <c r="P5954" i="8"/>
  <c r="Q6111" i="8"/>
  <c r="P6111" i="8"/>
  <c r="P6275" i="8"/>
  <c r="Q6275" i="8"/>
  <c r="Q6594" i="8"/>
  <c r="P6594" i="8"/>
  <c r="Q3976" i="8"/>
  <c r="P3976" i="8"/>
  <c r="P4374" i="8"/>
  <c r="Q4374" i="8"/>
  <c r="Q5415" i="8"/>
  <c r="Q5655" i="8"/>
  <c r="Q5812" i="8"/>
  <c r="P5812" i="8"/>
  <c r="Q6051" i="8"/>
  <c r="P6051" i="8"/>
  <c r="Q6612" i="8"/>
  <c r="P6612" i="8"/>
  <c r="Q7092" i="8"/>
  <c r="P7092" i="8"/>
  <c r="Q6396" i="8"/>
  <c r="P6396" i="8"/>
  <c r="Q8473" i="8"/>
  <c r="P8473" i="8"/>
  <c r="Q5136" i="8"/>
  <c r="P6176" i="8"/>
  <c r="Q6176" i="8"/>
  <c r="Q7216" i="8"/>
  <c r="P7216" i="8"/>
  <c r="Q7374" i="8"/>
  <c r="P7374" i="8"/>
  <c r="Q8016" i="8"/>
  <c r="P8016" i="8"/>
  <c r="Q8576" i="8"/>
  <c r="P8576" i="8"/>
  <c r="P8677" i="8"/>
  <c r="Q8677" i="8"/>
  <c r="Q4476" i="8"/>
  <c r="P4476" i="8"/>
  <c r="Q4557" i="8"/>
  <c r="Q4797" i="8"/>
  <c r="P5598" i="8"/>
  <c r="Q5598" i="8"/>
  <c r="Q5757" i="8"/>
  <c r="P5757" i="8"/>
  <c r="P5839" i="8"/>
  <c r="Q5839" i="8"/>
  <c r="P4201" i="8"/>
  <c r="Q4201" i="8"/>
  <c r="Q4359" i="8"/>
  <c r="Q5719" i="8"/>
  <c r="P5719" i="8"/>
  <c r="Q5879" i="8"/>
  <c r="Q6200" i="8"/>
  <c r="P6200" i="8"/>
  <c r="Q7001" i="8"/>
  <c r="P7001" i="8"/>
  <c r="Q4179" i="8"/>
  <c r="P4179" i="8"/>
  <c r="Q4259" i="8"/>
  <c r="P4259" i="8"/>
  <c r="Q4419" i="8"/>
  <c r="P4419" i="8"/>
  <c r="P5737" i="8"/>
  <c r="Q5737" i="8"/>
  <c r="Q6378" i="8"/>
  <c r="P6378" i="8"/>
  <c r="Q7101" i="8"/>
  <c r="P7101" i="8"/>
  <c r="Q5683" i="8"/>
  <c r="P6801" i="8"/>
  <c r="Q6801" i="8"/>
  <c r="Q7564" i="8"/>
  <c r="P7564" i="8"/>
  <c r="Q8345" i="8"/>
  <c r="P8345" i="8"/>
  <c r="Q8622" i="8"/>
  <c r="P8622" i="8"/>
  <c r="P7208" i="8"/>
  <c r="Q7208" i="8"/>
  <c r="Q6248" i="8"/>
  <c r="P6248" i="8"/>
  <c r="Q6909" i="8"/>
  <c r="P6909" i="8"/>
  <c r="Q7604" i="8"/>
  <c r="P7604" i="8"/>
  <c r="Q8564" i="8"/>
  <c r="P8564" i="8"/>
  <c r="Q6345" i="8"/>
  <c r="P6345" i="8"/>
  <c r="P7524" i="8"/>
  <c r="Q7524" i="8"/>
  <c r="Q6946" i="8"/>
  <c r="P6946" i="8"/>
  <c r="Q7427" i="8"/>
  <c r="P7427" i="8"/>
  <c r="Q7307" i="8"/>
  <c r="P7307" i="8"/>
  <c r="Q8288" i="8"/>
  <c r="P8288" i="8"/>
  <c r="Q6804" i="8"/>
  <c r="P6804" i="8"/>
  <c r="Q5966" i="8"/>
  <c r="P5966" i="8"/>
  <c r="Q7668" i="8"/>
  <c r="P7668" i="8"/>
  <c r="Q6829" i="8"/>
  <c r="P6829" i="8"/>
  <c r="Q3949" i="8"/>
  <c r="P3949" i="8"/>
  <c r="Q4191" i="8"/>
  <c r="Q5268" i="8"/>
  <c r="P5268" i="8"/>
  <c r="P5269" i="8" s="1"/>
  <c r="P5270" i="8" s="1"/>
  <c r="P5271" i="8" s="1"/>
  <c r="P5272" i="8" s="1"/>
  <c r="P5273" i="8" s="1"/>
  <c r="P5274" i="8" s="1"/>
  <c r="P5275" i="8" s="1"/>
  <c r="P5276" i="8" s="1"/>
  <c r="P5277" i="8" s="1"/>
  <c r="P5278" i="8" s="1"/>
  <c r="P5279" i="8" s="1"/>
  <c r="P5280" i="8" s="1"/>
  <c r="P5281" i="8" s="1"/>
  <c r="P5282" i="8" s="1"/>
  <c r="P5283" i="8" s="1"/>
  <c r="Q5283" i="8" s="1"/>
  <c r="Q6371" i="8"/>
  <c r="P6371" i="8"/>
  <c r="P6453" i="8"/>
  <c r="Q6453" i="8"/>
  <c r="Q6533" i="8"/>
  <c r="P6533" i="8"/>
  <c r="Q7009" i="8"/>
  <c r="P7009" i="8"/>
  <c r="Q7093" i="8"/>
  <c r="P7093" i="8"/>
  <c r="Q8452" i="8"/>
  <c r="P8452" i="8"/>
  <c r="Q8532" i="8"/>
  <c r="P8532" i="8"/>
  <c r="P8612" i="8"/>
  <c r="Q8612" i="8"/>
  <c r="Q6793" i="8"/>
  <c r="P6793" i="8"/>
  <c r="Q7273" i="8"/>
  <c r="P7273" i="8"/>
  <c r="Q7992" i="8"/>
  <c r="P7992" i="8"/>
  <c r="P8474" i="8"/>
  <c r="Q8474" i="8"/>
  <c r="Q8052" i="8"/>
  <c r="P8052" i="8"/>
  <c r="Q8376" i="8"/>
  <c r="P8376" i="8"/>
  <c r="Q8388" i="8"/>
  <c r="P8388" i="8"/>
  <c r="Q7046" i="8"/>
  <c r="P7046" i="8"/>
  <c r="Q7089" i="8"/>
  <c r="P7089" i="8"/>
  <c r="Q7370" i="8"/>
  <c r="P5907" i="8"/>
  <c r="Q5907" i="8"/>
  <c r="P8153" i="8"/>
  <c r="Q8153" i="8"/>
  <c r="Q5927" i="8"/>
  <c r="Q6709" i="8"/>
  <c r="P6709" i="8"/>
  <c r="Q8405" i="8"/>
  <c r="P8405" i="8"/>
  <c r="Q4291" i="8"/>
  <c r="P4291" i="8"/>
  <c r="Q7430" i="8"/>
  <c r="P7430" i="8"/>
  <c r="P7431" i="8" s="1"/>
  <c r="P7432" i="8" s="1"/>
  <c r="P7433" i="8" s="1"/>
  <c r="P7434" i="8" s="1"/>
  <c r="P7435" i="8" s="1"/>
  <c r="P7436" i="8" s="1"/>
  <c r="P7437" i="8" s="1"/>
  <c r="P7438" i="8" s="1"/>
  <c r="P7439" i="8" s="1"/>
  <c r="P7440" i="8" s="1"/>
  <c r="P7441" i="8" s="1"/>
  <c r="P7442" i="8" s="1"/>
  <c r="Q7442" i="8" s="1"/>
  <c r="Q6518" i="8"/>
  <c r="P6518" i="8"/>
  <c r="Q8099" i="8"/>
  <c r="P8099" i="8"/>
  <c r="Q8440" i="8"/>
  <c r="P8440" i="8"/>
  <c r="Q8304" i="8"/>
  <c r="P8304" i="8"/>
  <c r="Q6986" i="8"/>
  <c r="P6986" i="8"/>
  <c r="Q8310" i="8"/>
  <c r="P8310" i="8"/>
  <c r="Q5988" i="8"/>
  <c r="P5988" i="8"/>
  <c r="Q8487" i="8"/>
  <c r="P8487" i="8"/>
  <c r="Q4391" i="8"/>
  <c r="Q6268" i="8"/>
  <c r="P6268" i="8"/>
  <c r="Q6869" i="8"/>
  <c r="P6869" i="8"/>
  <c r="Q7889" i="8"/>
  <c r="P7889" i="8"/>
  <c r="Q8341" i="8"/>
  <c r="P8341" i="8"/>
  <c r="Q6526" i="8"/>
  <c r="Q7347" i="8"/>
  <c r="P7347" i="8"/>
  <c r="Q6789" i="8"/>
  <c r="P6789" i="8"/>
  <c r="Q4509" i="8"/>
  <c r="Q5190" i="8"/>
  <c r="P5190" i="8"/>
  <c r="Q6692" i="8"/>
  <c r="P6692" i="8"/>
  <c r="P7169" i="8"/>
  <c r="Q7169" i="8"/>
  <c r="Q8213" i="8"/>
  <c r="P8213" i="8"/>
  <c r="Q8692" i="8"/>
  <c r="P8692" i="8"/>
  <c r="Q7435" i="8"/>
  <c r="Q7594" i="8"/>
  <c r="P7594" i="8"/>
  <c r="P8314" i="8"/>
  <c r="Q8314" i="8"/>
  <c r="Q6110" i="8"/>
  <c r="P6110" i="8"/>
  <c r="Q4489" i="8"/>
  <c r="P8133" i="8"/>
  <c r="Q8133" i="8"/>
  <c r="P8615" i="8"/>
  <c r="Q8615" i="8"/>
  <c r="Q7822" i="8"/>
  <c r="P7822" i="8"/>
  <c r="Q8418" i="8"/>
  <c r="P8418" i="8"/>
  <c r="P8419" i="8" s="1"/>
  <c r="P8420" i="8" s="1"/>
  <c r="P8421" i="8" s="1"/>
  <c r="P8422" i="8" s="1"/>
  <c r="P8423" i="8" s="1"/>
  <c r="P8424" i="8" s="1"/>
  <c r="P8425" i="8" s="1"/>
  <c r="Q8425" i="8" s="1"/>
  <c r="Q5425" i="8"/>
  <c r="Q8379" i="8"/>
  <c r="P8379" i="8"/>
  <c r="Q7842" i="8"/>
  <c r="P7842" i="8"/>
  <c r="Q8565" i="8"/>
  <c r="P8565" i="8"/>
  <c r="Q8665" i="8"/>
  <c r="P8665" i="8"/>
  <c r="Q6399" i="8"/>
  <c r="P6399" i="8"/>
  <c r="Q7870" i="8"/>
  <c r="P7870" i="8"/>
  <c r="Q8338" i="8"/>
  <c r="P8338" i="8"/>
  <c r="Q8701" i="8"/>
  <c r="P8701" i="8"/>
  <c r="Q5869" i="8"/>
  <c r="P5869" i="8"/>
  <c r="P8307" i="8"/>
  <c r="Q8307" i="8"/>
  <c r="Q7051" i="8"/>
  <c r="P7051" i="8"/>
  <c r="Q5322" i="8"/>
  <c r="P5800" i="8"/>
  <c r="P5801" i="8" s="1"/>
  <c r="P5802" i="8" s="1"/>
  <c r="P5803" i="8" s="1"/>
  <c r="P5804" i="8" s="1"/>
  <c r="P5805" i="8" s="1"/>
  <c r="Q5805" i="8" s="1"/>
  <c r="Q5800" i="8"/>
  <c r="Q8737" i="8"/>
  <c r="P8737" i="8"/>
  <c r="Q6208" i="8"/>
  <c r="P6208" i="8"/>
  <c r="Q7249" i="8"/>
  <c r="P7249" i="8"/>
  <c r="Q7649" i="8"/>
  <c r="P7649" i="8"/>
  <c r="Q8609" i="8"/>
  <c r="P8609" i="8"/>
  <c r="Q7621" i="8"/>
  <c r="P7621" i="8"/>
  <c r="Q8639" i="8"/>
  <c r="P8639" i="8"/>
  <c r="Q8608" i="8"/>
  <c r="P8608" i="8"/>
  <c r="Q7510" i="8"/>
  <c r="P8150" i="8"/>
  <c r="Q8150" i="8"/>
  <c r="Q2273" i="8"/>
  <c r="P2273" i="8"/>
  <c r="Q2431" i="8"/>
  <c r="P2431" i="8"/>
  <c r="Q3073" i="8"/>
  <c r="P3073" i="8"/>
  <c r="Q3151" i="8"/>
  <c r="P3151" i="8"/>
  <c r="Q3394" i="8"/>
  <c r="P3394" i="8"/>
  <c r="Q3552" i="8"/>
  <c r="Q3632" i="8"/>
  <c r="P3632" i="8"/>
  <c r="Q5793" i="8"/>
  <c r="P5793" i="8"/>
  <c r="Q5873" i="8"/>
  <c r="Q3014" i="8"/>
  <c r="P3014" i="8"/>
  <c r="Q3094" i="8"/>
  <c r="P3094" i="8"/>
  <c r="Q3334" i="8"/>
  <c r="P3334" i="8"/>
  <c r="Q5572" i="8"/>
  <c r="P5572" i="8"/>
  <c r="Q6694" i="8"/>
  <c r="P6694" i="8"/>
  <c r="Q6855" i="8"/>
  <c r="P6855" i="8"/>
  <c r="Q5675" i="8"/>
  <c r="P5675" i="8"/>
  <c r="P5753" i="8"/>
  <c r="Q5753" i="8" s="1"/>
  <c r="P5916" i="8"/>
  <c r="Q5916" i="8"/>
  <c r="Q6635" i="8"/>
  <c r="P6635" i="8"/>
  <c r="Q6795" i="8"/>
  <c r="P6795" i="8"/>
  <c r="Q6955" i="8"/>
  <c r="P6955" i="8"/>
  <c r="Q7035" i="8"/>
  <c r="P7035" i="8"/>
  <c r="Q7115" i="8"/>
  <c r="P7115" i="8"/>
  <c r="Q7436" i="8"/>
  <c r="P7593" i="8"/>
  <c r="Q7593" i="8"/>
  <c r="Q5058" i="8"/>
  <c r="Q5297" i="8"/>
  <c r="Q5536" i="8"/>
  <c r="P5536" i="8"/>
  <c r="P5537" i="8" s="1"/>
  <c r="P5538" i="8" s="1"/>
  <c r="P5539" i="8" s="1"/>
  <c r="P5540" i="8" s="1"/>
  <c r="P5541" i="8" s="1"/>
  <c r="Q5541" i="8" s="1"/>
  <c r="P5776" i="8"/>
  <c r="Q5776" i="8"/>
  <c r="Q6016" i="8"/>
  <c r="P6016" i="8"/>
  <c r="P6257" i="8"/>
  <c r="Q6257" i="8"/>
  <c r="P6738" i="8"/>
  <c r="Q6738" i="8"/>
  <c r="P7617" i="8"/>
  <c r="Q7617" i="8"/>
  <c r="Q7938" i="8"/>
  <c r="P7938" i="8"/>
  <c r="P8736" i="8"/>
  <c r="Q8736" i="8"/>
  <c r="Q7898" i="8"/>
  <c r="P7898" i="8"/>
  <c r="Q8080" i="8"/>
  <c r="P8080" i="8"/>
  <c r="P8278" i="8"/>
  <c r="Q8278" i="8" s="1"/>
  <c r="P8475" i="8"/>
  <c r="Q8475" i="8"/>
  <c r="Q4237" i="8"/>
  <c r="P4237" i="8"/>
  <c r="Q4397" i="8"/>
  <c r="P4397" i="8"/>
  <c r="Q4878" i="8"/>
  <c r="P4878" i="8"/>
  <c r="Q5118" i="8"/>
  <c r="P5118" i="8"/>
  <c r="Q5679" i="8"/>
  <c r="P6237" i="8"/>
  <c r="Q6237" i="8"/>
  <c r="P7038" i="8"/>
  <c r="Q7038" i="8"/>
  <c r="Q4998" i="8"/>
  <c r="P4998" i="8"/>
  <c r="Q5078" i="8"/>
  <c r="Q5158" i="8"/>
  <c r="Q5238" i="8"/>
  <c r="P5238" i="8"/>
  <c r="Q5318" i="8"/>
  <c r="Q5401" i="8"/>
  <c r="Q5478" i="8"/>
  <c r="Q5556" i="8"/>
  <c r="P5556" i="8"/>
  <c r="Q5636" i="8"/>
  <c r="P6039" i="8"/>
  <c r="Q6039" i="8"/>
  <c r="P6117" i="8"/>
  <c r="Q6117" i="8"/>
  <c r="P6678" i="8"/>
  <c r="Q6678" i="8"/>
  <c r="P7078" i="8"/>
  <c r="Q7078" i="8"/>
  <c r="P7319" i="8"/>
  <c r="Q7319" i="8"/>
  <c r="P7399" i="8"/>
  <c r="Q7399" i="8"/>
  <c r="P7637" i="8"/>
  <c r="Q7637" i="8"/>
  <c r="P7717" i="8"/>
  <c r="Q7717" i="8"/>
  <c r="Q7878" i="8"/>
  <c r="P7878" i="8"/>
  <c r="Q7958" i="8"/>
  <c r="P7958" i="8"/>
  <c r="Q4736" i="8"/>
  <c r="P4736" i="8"/>
  <c r="Q4818" i="8"/>
  <c r="P4781" i="8"/>
  <c r="Q4781" i="8"/>
  <c r="P4861" i="8"/>
  <c r="Q4861" i="8"/>
  <c r="Q5421" i="8"/>
  <c r="P6698" i="8"/>
  <c r="Q6698" i="8"/>
  <c r="Q5361" i="8"/>
  <c r="Q7281" i="8"/>
  <c r="P7281" i="8"/>
  <c r="Q7601" i="8"/>
  <c r="P7601" i="8"/>
  <c r="P7921" i="8"/>
  <c r="Q7921" i="8"/>
  <c r="Q6327" i="8"/>
  <c r="P6327" i="8"/>
  <c r="Q4769" i="8"/>
  <c r="Q5870" i="8"/>
  <c r="P5870" i="8"/>
  <c r="P6370" i="8"/>
  <c r="Q6370" i="8"/>
  <c r="P8170" i="8"/>
  <c r="Q8170" i="8"/>
  <c r="P7126" i="8"/>
  <c r="Q7126" i="8"/>
  <c r="P8084" i="8"/>
  <c r="Q8084" i="8"/>
  <c r="Q8322" i="8"/>
  <c r="P8322" i="8"/>
  <c r="P8206" i="8"/>
  <c r="Q8206" i="8" s="1"/>
  <c r="Q7630" i="8"/>
  <c r="P7630" i="8"/>
  <c r="Q7746" i="8"/>
  <c r="P7746" i="8"/>
  <c r="Q7388" i="8"/>
  <c r="Q8245" i="8"/>
  <c r="P8245" i="8"/>
  <c r="P5987" i="8"/>
  <c r="Q5987" i="8"/>
  <c r="Q5527" i="8"/>
  <c r="P5527" i="8"/>
  <c r="Q5925" i="8"/>
  <c r="Q6326" i="8"/>
  <c r="P6326" i="8"/>
  <c r="Q6546" i="8"/>
  <c r="P6546" i="8"/>
  <c r="Q7066" i="8"/>
  <c r="P7066" i="8"/>
  <c r="Q6447" i="8"/>
  <c r="P6447" i="8"/>
  <c r="Q4585" i="8"/>
  <c r="Q4325" i="8"/>
  <c r="P4325" i="8"/>
  <c r="Q4488" i="8"/>
  <c r="Q4725" i="8"/>
  <c r="Q3588" i="8"/>
  <c r="P3588" i="8"/>
  <c r="Q3828" i="8"/>
  <c r="P3828" i="8"/>
  <c r="Q3908" i="8"/>
  <c r="P3908" i="8"/>
  <c r="Q3989" i="8"/>
  <c r="P3989" i="8"/>
  <c r="P4070" i="8"/>
  <c r="P4071" i="8" s="1"/>
  <c r="P4072" i="8" s="1"/>
  <c r="P4073" i="8" s="1"/>
  <c r="P4074" i="8" s="1"/>
  <c r="P4075" i="8" s="1"/>
  <c r="P4076" i="8" s="1"/>
  <c r="P4077" i="8" s="1"/>
  <c r="P4078" i="8" s="1"/>
  <c r="P4079" i="8" s="1"/>
  <c r="P4080" i="8" s="1"/>
  <c r="P4081" i="8" s="1"/>
  <c r="Q4081" i="8" s="1"/>
  <c r="Q4070" i="8"/>
  <c r="Q4148" i="8"/>
  <c r="P4228" i="8"/>
  <c r="Q4228" i="8"/>
  <c r="Q7590" i="8"/>
  <c r="P7590" i="8"/>
  <c r="Q3310" i="8"/>
  <c r="P3310" i="8"/>
  <c r="Q3789" i="8"/>
  <c r="P3789" i="8"/>
  <c r="P4108" i="8"/>
  <c r="Q4108" i="8"/>
  <c r="Q4950" i="8"/>
  <c r="P4950" i="8"/>
  <c r="P6290" i="8"/>
  <c r="Q6290" i="8"/>
  <c r="Q6852" i="8"/>
  <c r="P6852" i="8"/>
  <c r="Q6714" i="8"/>
  <c r="P6714" i="8"/>
  <c r="Q6874" i="8"/>
  <c r="P6874" i="8"/>
  <c r="Q7674" i="8"/>
  <c r="P7674" i="8"/>
  <c r="Q7753" i="8"/>
  <c r="P7753" i="8"/>
  <c r="P8713" i="8"/>
  <c r="Q8713" i="8"/>
  <c r="P6490" i="8"/>
  <c r="Q6490" i="8"/>
  <c r="Q8728" i="8"/>
  <c r="P8728" i="8"/>
  <c r="P8229" i="8"/>
  <c r="Q8229" i="8"/>
  <c r="Q7530" i="8"/>
  <c r="P7530" i="8"/>
  <c r="Q8032" i="8"/>
  <c r="P8032" i="8"/>
  <c r="Q8578" i="8"/>
  <c r="P8578" i="8"/>
  <c r="P6938" i="8"/>
  <c r="Q6938" i="8"/>
  <c r="Q7461" i="8"/>
  <c r="Q7838" i="8"/>
  <c r="P7838" i="8"/>
  <c r="Q7367" i="8"/>
  <c r="P8289" i="8"/>
  <c r="Q8289" i="8"/>
  <c r="P6390" i="8"/>
  <c r="Q6390" i="8"/>
  <c r="P6598" i="8"/>
  <c r="Q6598" i="8"/>
  <c r="P6958" i="8"/>
  <c r="Q6958" i="8"/>
  <c r="Q8518" i="8"/>
  <c r="P8518" i="8"/>
  <c r="Q5329" i="8"/>
  <c r="Q7387" i="8"/>
  <c r="P8020" i="8"/>
  <c r="Q8020" i="8"/>
  <c r="Q8021" i="8"/>
  <c r="P8021" i="8"/>
  <c r="Q8186" i="8"/>
  <c r="P8186" i="8"/>
  <c r="Q6906" i="8"/>
  <c r="P6906" i="8"/>
  <c r="P6067" i="8"/>
  <c r="Q6067" i="8"/>
  <c r="Q8179" i="8"/>
  <c r="P8179" i="8"/>
  <c r="Q6177" i="8"/>
  <c r="P6177" i="8"/>
  <c r="P7379" i="8"/>
  <c r="P7380" i="8" s="1"/>
  <c r="P7381" i="8" s="1"/>
  <c r="P7382" i="8" s="1"/>
  <c r="P7383" i="8" s="1"/>
  <c r="P7384" i="8" s="1"/>
  <c r="P7385" i="8" s="1"/>
  <c r="P7386" i="8" s="1"/>
  <c r="P7387" i="8" s="1"/>
  <c r="P7388" i="8" s="1"/>
  <c r="P7389" i="8" s="1"/>
  <c r="P7390" i="8" s="1"/>
  <c r="P7391" i="8" s="1"/>
  <c r="P7392" i="8" s="1"/>
  <c r="P7393" i="8" s="1"/>
  <c r="P7394" i="8" s="1"/>
  <c r="P7395" i="8" s="1"/>
  <c r="Q7395" i="8" s="1"/>
  <c r="Q7379" i="8"/>
  <c r="Q7547" i="8"/>
  <c r="P7547" i="8"/>
  <c r="Q6150" i="8"/>
  <c r="P6150" i="8"/>
  <c r="Q4309" i="8"/>
  <c r="P4309" i="8"/>
  <c r="P6107" i="8"/>
  <c r="Q6107" i="8"/>
  <c r="Q8068" i="8"/>
  <c r="P8068" i="8"/>
  <c r="Q7550" i="8"/>
  <c r="P7550" i="8"/>
  <c r="Q5237" i="8"/>
  <c r="P5237" i="8"/>
  <c r="Q5398" i="8"/>
  <c r="Q6197" i="8"/>
  <c r="P6197" i="8"/>
  <c r="Q7359" i="8"/>
  <c r="Q7608" i="8"/>
  <c r="P7608" i="8"/>
  <c r="Q8204" i="8"/>
  <c r="P8204" i="8"/>
  <c r="Q5030" i="8"/>
  <c r="Q7645" i="8"/>
  <c r="P7645" i="8"/>
  <c r="Q8147" i="8"/>
  <c r="P8147" i="8"/>
  <c r="Q8451" i="8"/>
  <c r="P8451" i="8"/>
  <c r="P8001" i="8"/>
  <c r="Q8001" i="8"/>
  <c r="Q7107" i="8"/>
  <c r="P7107" i="8"/>
  <c r="Q8226" i="8"/>
  <c r="P8226" i="8"/>
  <c r="Q6507" i="8"/>
  <c r="P6507" i="8"/>
  <c r="Q6392" i="8"/>
  <c r="P6392" i="8"/>
  <c r="P7911" i="8"/>
  <c r="Q7911" i="8"/>
  <c r="Q4673" i="8"/>
  <c r="Q4753" i="8"/>
  <c r="P4753" i="8"/>
  <c r="Q3177" i="8"/>
  <c r="P3177" i="8"/>
  <c r="P3415" i="8"/>
  <c r="Q3415" i="8"/>
  <c r="P7175" i="8"/>
  <c r="Q7175" i="8"/>
  <c r="P7195" i="8"/>
  <c r="Q7195" i="8"/>
  <c r="P7275" i="8"/>
  <c r="Q7275" i="8"/>
  <c r="P6099" i="8"/>
  <c r="Q6099" i="8"/>
  <c r="Q8377" i="8"/>
  <c r="P8377" i="8"/>
  <c r="Q4078" i="8"/>
  <c r="Q4318" i="8"/>
  <c r="P4636" i="8"/>
  <c r="Q4636" i="8" s="1"/>
  <c r="P6480" i="8"/>
  <c r="Q6480" i="8"/>
  <c r="Q8738" i="8"/>
  <c r="P8738" i="8"/>
  <c r="P3156" i="8"/>
  <c r="Q3156" i="8"/>
  <c r="Q3859" i="8"/>
  <c r="P4498" i="8"/>
  <c r="Q4498" i="8"/>
  <c r="Q5581" i="8"/>
  <c r="P5581" i="8"/>
  <c r="P6540" i="8"/>
  <c r="Q6540" i="8"/>
  <c r="P6320" i="8"/>
  <c r="Q6320" i="8"/>
  <c r="P6400" i="8"/>
  <c r="Q6400" i="8"/>
  <c r="P7931" i="8"/>
  <c r="Q7931" i="8"/>
  <c r="Q8531" i="8"/>
  <c r="P8531" i="8"/>
  <c r="P7851" i="8"/>
  <c r="Q7851" i="8"/>
  <c r="Q8644" i="8"/>
  <c r="P8644" i="8"/>
  <c r="P8708" i="8"/>
  <c r="Q8708" i="8"/>
  <c r="P6688" i="8"/>
  <c r="Q6688" i="8"/>
  <c r="P7991" i="8"/>
  <c r="Q7991" i="8"/>
  <c r="P7791" i="8"/>
  <c r="Q7791" i="8"/>
  <c r="P6167" i="8"/>
  <c r="Q6167" i="8"/>
  <c r="Q7883" i="8"/>
  <c r="P7883" i="8"/>
  <c r="Q8625" i="8"/>
  <c r="P8625" i="8"/>
  <c r="Q8588" i="8"/>
  <c r="P8588" i="8"/>
  <c r="P8688" i="8"/>
  <c r="Q8688" i="8"/>
  <c r="P7309" i="8"/>
  <c r="Q7309" i="8"/>
  <c r="Q7629" i="8"/>
  <c r="P7629" i="8"/>
  <c r="P6728" i="8"/>
  <c r="Q6728" i="8"/>
  <c r="P6808" i="8"/>
  <c r="Q6808" i="8"/>
  <c r="P7048" i="8"/>
  <c r="Q7048" i="8"/>
  <c r="P6628" i="8"/>
  <c r="Q6628" i="8"/>
  <c r="Q4871" i="8"/>
  <c r="Q5031" i="8"/>
  <c r="P5431" i="8"/>
  <c r="Q5431" i="8"/>
  <c r="Q5668" i="8"/>
  <c r="P5668" i="8"/>
  <c r="Q5748" i="8"/>
  <c r="P5748" i="8"/>
  <c r="Q6209" i="8"/>
  <c r="P6209" i="8"/>
  <c r="P7329" i="8"/>
  <c r="Q7329" i="8"/>
  <c r="Q8231" i="8"/>
  <c r="P8231" i="8"/>
  <c r="P7068" i="8"/>
  <c r="Q7068" i="8"/>
  <c r="P6708" i="8"/>
  <c r="Q6708" i="8"/>
  <c r="P8726" i="8"/>
  <c r="Q8726" i="8"/>
  <c r="Q7492" i="8"/>
  <c r="P7492" i="8"/>
  <c r="P7747" i="8"/>
  <c r="Q7747" i="8"/>
  <c r="P7349" i="8"/>
  <c r="Q7349" i="8"/>
  <c r="P7647" i="8"/>
  <c r="Q7647" i="8"/>
  <c r="P7687" i="8"/>
  <c r="Q7687" i="8"/>
  <c r="P5826" i="8"/>
  <c r="Q5826" i="8"/>
  <c r="P7707" i="8"/>
  <c r="Q7707" i="8"/>
  <c r="Q8706" i="8"/>
  <c r="P8706" i="8"/>
  <c r="Q8529" i="8"/>
  <c r="P8529" i="8"/>
  <c r="Q5878" i="8"/>
  <c r="P6440" i="8"/>
  <c r="Q6440" i="8"/>
  <c r="P7088" i="8"/>
  <c r="Q7088" i="8"/>
  <c r="Q6109" i="8"/>
  <c r="P6109" i="8"/>
  <c r="Q7699" i="8"/>
  <c r="P7699" i="8"/>
  <c r="Q8079" i="8"/>
  <c r="P8079" i="8"/>
  <c r="P8323" i="8"/>
  <c r="Q8323" i="8"/>
  <c r="Q8723" i="8"/>
  <c r="P8723" i="8"/>
  <c r="P5746" i="8"/>
  <c r="Q5746" i="8"/>
  <c r="Q7532" i="8"/>
  <c r="P7532" i="8"/>
  <c r="P2131" i="8"/>
  <c r="Q2131" i="8"/>
  <c r="Q2291" i="8"/>
  <c r="P2291" i="8"/>
  <c r="Q2451" i="8"/>
  <c r="P2451" i="8"/>
  <c r="Q2532" i="8"/>
  <c r="P2532" i="8"/>
  <c r="Q2612" i="8"/>
  <c r="P2612" i="8"/>
  <c r="P2693" i="8"/>
  <c r="Q2693" i="8"/>
  <c r="Q2855" i="8"/>
  <c r="P2855" i="8"/>
  <c r="Q2931" i="8"/>
  <c r="P2931" i="8"/>
  <c r="Q3093" i="8"/>
  <c r="P3093" i="8"/>
  <c r="Q3173" i="8"/>
  <c r="P3173" i="8"/>
  <c r="P3252" i="8"/>
  <c r="Q3252" i="8"/>
  <c r="Q3333" i="8"/>
  <c r="P3333" i="8"/>
  <c r="Q3412" i="8"/>
  <c r="P3412" i="8"/>
  <c r="Q3574" i="8"/>
  <c r="P3574" i="8"/>
  <c r="Q3654" i="8"/>
  <c r="P3654" i="8"/>
  <c r="P3812" i="8"/>
  <c r="Q3812" i="8"/>
  <c r="Q3892" i="8"/>
  <c r="P3892" i="8"/>
  <c r="P3971" i="8"/>
  <c r="Q3971" i="8"/>
  <c r="Q4054" i="8"/>
  <c r="Q4130" i="8"/>
  <c r="P4130" i="8"/>
  <c r="Q4373" i="8"/>
  <c r="P4373" i="8"/>
  <c r="Q4455" i="8"/>
  <c r="P4455" i="8"/>
  <c r="P4456" i="8" s="1"/>
  <c r="P4457" i="8" s="1"/>
  <c r="P4458" i="8" s="1"/>
  <c r="P4459" i="8" s="1"/>
  <c r="P4460" i="8" s="1"/>
  <c r="P4461" i="8" s="1"/>
  <c r="P4462" i="8" s="1"/>
  <c r="P4463" i="8" s="1"/>
  <c r="P4464" i="8" s="1"/>
  <c r="P4465" i="8" s="1"/>
  <c r="Q4465" i="8" s="1"/>
  <c r="Q4533" i="8"/>
  <c r="Q4692" i="8"/>
  <c r="P4692" i="8"/>
  <c r="Q4854" i="8"/>
  <c r="P4854" i="8"/>
  <c r="Q4934" i="8"/>
  <c r="P4934" i="8"/>
  <c r="P4935" i="8" s="1"/>
  <c r="P4936" i="8" s="1"/>
  <c r="P4937" i="8" s="1"/>
  <c r="P4938" i="8" s="1"/>
  <c r="P4939" i="8" s="1"/>
  <c r="P4940" i="8" s="1"/>
  <c r="P4941" i="8" s="1"/>
  <c r="P4942" i="8" s="1"/>
  <c r="P4943" i="8" s="1"/>
  <c r="P4944" i="8" s="1"/>
  <c r="P4945" i="8" s="1"/>
  <c r="P4946" i="8" s="1"/>
  <c r="Q4946" i="8" s="1"/>
  <c r="Q5014" i="8"/>
  <c r="Q5090" i="8"/>
  <c r="P5090" i="8"/>
  <c r="Q5575" i="8"/>
  <c r="P5575" i="8"/>
  <c r="Q5652" i="8"/>
  <c r="P5652" i="8"/>
  <c r="Q5735" i="8"/>
  <c r="P5735" i="8"/>
  <c r="Q5815" i="8"/>
  <c r="P5815" i="8"/>
  <c r="Q6055" i="8"/>
  <c r="P6055" i="8"/>
  <c r="P6292" i="8"/>
  <c r="Q6292" i="8"/>
  <c r="Q6372" i="8"/>
  <c r="P6372" i="8"/>
  <c r="Q6451" i="8"/>
  <c r="P6451" i="8"/>
  <c r="Q2795" i="8"/>
  <c r="P2795" i="8"/>
  <c r="Q2955" i="8"/>
  <c r="P2955" i="8"/>
  <c r="Q3196" i="8"/>
  <c r="P3196" i="8"/>
  <c r="Q3352" i="8"/>
  <c r="P3352" i="8"/>
  <c r="Q3514" i="8"/>
  <c r="P3514" i="8"/>
  <c r="Q3592" i="8"/>
  <c r="P3592" i="8"/>
  <c r="Q3674" i="8"/>
  <c r="P3674" i="8"/>
  <c r="P3916" i="8"/>
  <c r="Q3916" i="8"/>
  <c r="Q3992" i="8"/>
  <c r="P3992" i="8"/>
  <c r="Q4072" i="8"/>
  <c r="Q4235" i="8"/>
  <c r="P4235" i="8"/>
  <c r="Q4794" i="8"/>
  <c r="Q4954" i="8"/>
  <c r="P4954" i="8"/>
  <c r="Q5036" i="8"/>
  <c r="Q5194" i="8"/>
  <c r="P5194" i="8"/>
  <c r="Q5276" i="8"/>
  <c r="Q5356" i="8"/>
  <c r="Q5433" i="8"/>
  <c r="P5433" i="8"/>
  <c r="P5592" i="8"/>
  <c r="Q5592" i="8"/>
  <c r="Q5674" i="8"/>
  <c r="P5674" i="8"/>
  <c r="P5755" i="8"/>
  <c r="Q5755" i="8" s="1"/>
  <c r="Q5837" i="8"/>
  <c r="P5837" i="8"/>
  <c r="Q5994" i="8"/>
  <c r="P5994" i="8"/>
  <c r="Q6233" i="8"/>
  <c r="P6233" i="8"/>
  <c r="Q6397" i="8"/>
  <c r="P6397" i="8"/>
  <c r="Q6472" i="8"/>
  <c r="P6472" i="8"/>
  <c r="P6553" i="8"/>
  <c r="Q6553" i="8"/>
  <c r="Q6632" i="8"/>
  <c r="P6632" i="8"/>
  <c r="Q6712" i="8"/>
  <c r="P6712" i="8"/>
  <c r="Q6792" i="8"/>
  <c r="P6792" i="8"/>
  <c r="Q7032" i="8"/>
  <c r="P7032" i="8"/>
  <c r="Q7194" i="8"/>
  <c r="P7194" i="8"/>
  <c r="Q7274" i="8"/>
  <c r="P7274" i="8"/>
  <c r="Q7354" i="8"/>
  <c r="P7354" i="8"/>
  <c r="P5053" i="8"/>
  <c r="P5054" i="8" s="1"/>
  <c r="P5055" i="8" s="1"/>
  <c r="P5056" i="8" s="1"/>
  <c r="P5057" i="8" s="1"/>
  <c r="P5058" i="8" s="1"/>
  <c r="P5059" i="8" s="1"/>
  <c r="P5060" i="8" s="1"/>
  <c r="P5061" i="8" s="1"/>
  <c r="P5062" i="8" s="1"/>
  <c r="P5063" i="8" s="1"/>
  <c r="P5064" i="8" s="1"/>
  <c r="Q5064" i="8" s="1"/>
  <c r="Q5053" i="8"/>
  <c r="Q5133" i="8"/>
  <c r="Q5213" i="8"/>
  <c r="P5213" i="8"/>
  <c r="Q5293" i="8"/>
  <c r="Q5376" i="8"/>
  <c r="Q5454" i="8"/>
  <c r="P5454" i="8"/>
  <c r="Q5615" i="8"/>
  <c r="Q5775" i="8"/>
  <c r="P5775" i="8"/>
  <c r="Q5855" i="8"/>
  <c r="P5855" i="8"/>
  <c r="Q6013" i="8"/>
  <c r="P6013" i="8"/>
  <c r="Q6173" i="8"/>
  <c r="P6173" i="8"/>
  <c r="Q6415" i="8"/>
  <c r="P6415" i="8"/>
  <c r="Q6496" i="8"/>
  <c r="P6496" i="8"/>
  <c r="Q6572" i="8"/>
  <c r="P6572" i="8"/>
  <c r="Q6656" i="8"/>
  <c r="P6656" i="8"/>
  <c r="Q6733" i="8"/>
  <c r="P6733" i="8"/>
  <c r="Q7453" i="8"/>
  <c r="P7453" i="8"/>
  <c r="Q7614" i="8"/>
  <c r="P7614" i="8"/>
  <c r="Q7696" i="8"/>
  <c r="P7696" i="8"/>
  <c r="Q7773" i="8"/>
  <c r="P7773" i="8"/>
  <c r="Q7933" i="8"/>
  <c r="P7933" i="8"/>
  <c r="Q8015" i="8"/>
  <c r="P8015" i="8"/>
  <c r="Q8254" i="8"/>
  <c r="P8254" i="8"/>
  <c r="P8334" i="8"/>
  <c r="Q8334" i="8"/>
  <c r="Q8415" i="8"/>
  <c r="P8415" i="8"/>
  <c r="P8416" i="8" s="1"/>
  <c r="Q8416" i="8" s="1"/>
  <c r="Q8497" i="8"/>
  <c r="P8497" i="8"/>
  <c r="Q8573" i="8"/>
  <c r="P8573" i="8"/>
  <c r="Q8735" i="8"/>
  <c r="P8735" i="8"/>
  <c r="Q4996" i="8"/>
  <c r="P4996" i="8"/>
  <c r="Q5076" i="8"/>
  <c r="P5076" i="8"/>
  <c r="Q5395" i="8"/>
  <c r="Q5635" i="8"/>
  <c r="Q5874" i="8"/>
  <c r="Q6118" i="8"/>
  <c r="P6118" i="8"/>
  <c r="Q6196" i="8"/>
  <c r="P6196" i="8"/>
  <c r="Q6274" i="8"/>
  <c r="P6274" i="8"/>
  <c r="Q6355" i="8"/>
  <c r="P6355" i="8"/>
  <c r="Q6436" i="8"/>
  <c r="P6436" i="8"/>
  <c r="P6516" i="8"/>
  <c r="Q6516" i="8"/>
  <c r="Q6996" i="8"/>
  <c r="P6996" i="8"/>
  <c r="P7076" i="8"/>
  <c r="Q7076" i="8"/>
  <c r="Q7238" i="8"/>
  <c r="P7238" i="8"/>
  <c r="P7318" i="8"/>
  <c r="Q7318" i="8"/>
  <c r="Q7397" i="8"/>
  <c r="P7397" i="8"/>
  <c r="Q7556" i="8"/>
  <c r="P7556" i="8"/>
  <c r="Q7718" i="8"/>
  <c r="P7718" i="8"/>
  <c r="P7799" i="8"/>
  <c r="Q7799" i="8"/>
  <c r="Q7876" i="8"/>
  <c r="P7876" i="8"/>
  <c r="Q7957" i="8"/>
  <c r="P7957" i="8"/>
  <c r="Q8116" i="8"/>
  <c r="P8116" i="8"/>
  <c r="Q8196" i="8"/>
  <c r="P8196" i="8"/>
  <c r="Q8274" i="8"/>
  <c r="P8274" i="8"/>
  <c r="Q8434" i="8"/>
  <c r="P8434" i="8"/>
  <c r="P8593" i="8"/>
  <c r="Q8593" i="8"/>
  <c r="P8676" i="8"/>
  <c r="Q8676" i="8"/>
  <c r="Q8754" i="8"/>
  <c r="P8754" i="8"/>
  <c r="P7715" i="8"/>
  <c r="Q7715" i="8"/>
  <c r="Q7815" i="8"/>
  <c r="P7815" i="8"/>
  <c r="Q8118" i="8"/>
  <c r="P8118" i="8"/>
  <c r="Q8195" i="8"/>
  <c r="P8195" i="8"/>
  <c r="P8696" i="8"/>
  <c r="Q8696" i="8"/>
  <c r="Q4257" i="8"/>
  <c r="P4257" i="8"/>
  <c r="Q4575" i="8"/>
  <c r="Q4817" i="8"/>
  <c r="Q4895" i="8"/>
  <c r="Q5057" i="8"/>
  <c r="Q5215" i="8"/>
  <c r="P5215" i="8"/>
  <c r="Q5459" i="8"/>
  <c r="P5459" i="8"/>
  <c r="Q5537" i="8"/>
  <c r="Q5697" i="8"/>
  <c r="P5697" i="8"/>
  <c r="Q5779" i="8"/>
  <c r="P5779" i="8"/>
  <c r="Q6096" i="8"/>
  <c r="P6096" i="8"/>
  <c r="P6255" i="8"/>
  <c r="Q6255" i="8"/>
  <c r="Q6417" i="8"/>
  <c r="P6417" i="8"/>
  <c r="Q6499" i="8"/>
  <c r="P6499" i="8"/>
  <c r="Q6575" i="8"/>
  <c r="P6575" i="8"/>
  <c r="Q6657" i="8"/>
  <c r="P6657" i="8"/>
  <c r="P6736" i="8"/>
  <c r="Q6736" i="8"/>
  <c r="Q6816" i="8"/>
  <c r="P6816" i="8"/>
  <c r="Q6897" i="8"/>
  <c r="P6897" i="8"/>
  <c r="Q6977" i="8"/>
  <c r="P6977" i="8"/>
  <c r="Q7057" i="8"/>
  <c r="P7057" i="8"/>
  <c r="Q7138" i="8"/>
  <c r="P7138" i="8"/>
  <c r="Q7218" i="8"/>
  <c r="P7218" i="8"/>
  <c r="Q7377" i="8"/>
  <c r="P7377" i="8"/>
  <c r="Q7558" i="8"/>
  <c r="P7558" i="8"/>
  <c r="Q3417" i="8"/>
  <c r="P3417" i="8"/>
  <c r="Q3499" i="8"/>
  <c r="P3499" i="8"/>
  <c r="P3500" i="8" s="1"/>
  <c r="P3501" i="8" s="1"/>
  <c r="P3502" i="8" s="1"/>
  <c r="P3503" i="8" s="1"/>
  <c r="P3504" i="8" s="1"/>
  <c r="Q3504" i="8" s="1"/>
  <c r="Q3577" i="8"/>
  <c r="P3577" i="8"/>
  <c r="P3818" i="8"/>
  <c r="Q3818" i="8"/>
  <c r="P3978" i="8"/>
  <c r="Q3978" i="8"/>
  <c r="Q4461" i="8"/>
  <c r="Q4537" i="8"/>
  <c r="Q4697" i="8"/>
  <c r="Q4780" i="8"/>
  <c r="P4780" i="8"/>
  <c r="Q4860" i="8"/>
  <c r="P4860" i="8"/>
  <c r="Q4939" i="8"/>
  <c r="Q5420" i="8"/>
  <c r="Q5498" i="8"/>
  <c r="Q5579" i="8"/>
  <c r="P5579" i="8"/>
  <c r="P6056" i="8"/>
  <c r="Q6056" i="8"/>
  <c r="Q6220" i="8"/>
  <c r="P6220" i="8"/>
  <c r="P6298" i="8"/>
  <c r="Q6298" i="8"/>
  <c r="Q6379" i="8"/>
  <c r="P6379" i="8"/>
  <c r="Q6455" i="8"/>
  <c r="P6455" i="8"/>
  <c r="P6617" i="8"/>
  <c r="Q6617" i="8"/>
  <c r="Q6697" i="8"/>
  <c r="P6697" i="8"/>
  <c r="Q6937" i="8"/>
  <c r="P6937" i="8"/>
  <c r="Q7097" i="8"/>
  <c r="P7097" i="8"/>
  <c r="Q7180" i="8"/>
  <c r="P7180" i="8"/>
  <c r="Q7260" i="8"/>
  <c r="P7260" i="8"/>
  <c r="Q7338" i="8"/>
  <c r="P7338" i="8"/>
  <c r="Q7658" i="8"/>
  <c r="P7658" i="8"/>
  <c r="Q7820" i="8"/>
  <c r="P7820" i="8"/>
  <c r="Q7900" i="8"/>
  <c r="P7900" i="8"/>
  <c r="Q8056" i="8"/>
  <c r="P8056" i="8"/>
  <c r="Q8137" i="8"/>
  <c r="P8137" i="8"/>
  <c r="P3798" i="8"/>
  <c r="Q3798" i="8"/>
  <c r="Q3881" i="8"/>
  <c r="P3958" i="8"/>
  <c r="Q3958" i="8"/>
  <c r="Q4121" i="8"/>
  <c r="Q4360" i="8"/>
  <c r="Q4600" i="8"/>
  <c r="Q4758" i="8"/>
  <c r="P4758" i="8"/>
  <c r="Q5002" i="8"/>
  <c r="P5002" i="8"/>
  <c r="Q5079" i="8"/>
  <c r="Q4718" i="8"/>
  <c r="Q4800" i="8"/>
  <c r="Q4960" i="8"/>
  <c r="Q5040" i="8"/>
  <c r="Q5120" i="8"/>
  <c r="P5120" i="8"/>
  <c r="Q5202" i="8"/>
  <c r="Q5360" i="8"/>
  <c r="Q5439" i="8"/>
  <c r="Q5521" i="8"/>
  <c r="P5521" i="8"/>
  <c r="Q5681" i="8"/>
  <c r="Q5761" i="8"/>
  <c r="P5761" i="8"/>
  <c r="Q5838" i="8"/>
  <c r="P5838" i="8"/>
  <c r="Q5918" i="8"/>
  <c r="P5918" i="8"/>
  <c r="Q6002" i="8"/>
  <c r="P6002" i="8"/>
  <c r="Q6081" i="8"/>
  <c r="P6081" i="8"/>
  <c r="Q6160" i="8"/>
  <c r="P6160" i="8"/>
  <c r="Q6238" i="8"/>
  <c r="P6238" i="8"/>
  <c r="Q6403" i="8"/>
  <c r="P6403" i="8"/>
  <c r="Q6558" i="8"/>
  <c r="P6558" i="8"/>
  <c r="Q6640" i="8"/>
  <c r="P6640" i="8"/>
  <c r="Q6959" i="8"/>
  <c r="P6959" i="8"/>
  <c r="Q7124" i="8"/>
  <c r="P7124" i="8"/>
  <c r="Q7280" i="8"/>
  <c r="P7280" i="8"/>
  <c r="Q5139" i="8"/>
  <c r="P5139" i="8"/>
  <c r="Q5462" i="8"/>
  <c r="P5622" i="8"/>
  <c r="Q5622" i="8"/>
  <c r="Q5783" i="8"/>
  <c r="P5783" i="8"/>
  <c r="Q5861" i="8"/>
  <c r="P5861" i="8"/>
  <c r="Q5941" i="8"/>
  <c r="P5941" i="8"/>
  <c r="Q6098" i="8"/>
  <c r="P6098" i="8"/>
  <c r="Q6182" i="8"/>
  <c r="P6182" i="8"/>
  <c r="Q6262" i="8"/>
  <c r="P6262" i="8"/>
  <c r="Q6342" i="8"/>
  <c r="P6342" i="8"/>
  <c r="Q6423" i="8"/>
  <c r="P6423" i="8"/>
  <c r="Q6740" i="8"/>
  <c r="P6740" i="8"/>
  <c r="Q6823" i="8"/>
  <c r="P6823" i="8"/>
  <c r="Q6979" i="8"/>
  <c r="P6979" i="8"/>
  <c r="Q7061" i="8"/>
  <c r="P7061" i="8"/>
  <c r="Q7302" i="8"/>
  <c r="P7302" i="8"/>
  <c r="Q7459" i="8"/>
  <c r="Q7538" i="8"/>
  <c r="P7538" i="8"/>
  <c r="P7619" i="8"/>
  <c r="Q7619" i="8"/>
  <c r="Q7700" i="8"/>
  <c r="P7700" i="8"/>
  <c r="Q7862" i="8"/>
  <c r="P7862" i="8"/>
  <c r="Q7940" i="8"/>
  <c r="P7940" i="8"/>
  <c r="P7084" i="8"/>
  <c r="Q7084" i="8"/>
  <c r="Q7346" i="8"/>
  <c r="P7346" i="8"/>
  <c r="Q7623" i="8"/>
  <c r="P7623" i="8"/>
  <c r="Q8162" i="8"/>
  <c r="P8162" i="8"/>
  <c r="Q8682" i="8"/>
  <c r="P8682" i="8"/>
  <c r="Q5647" i="8"/>
  <c r="P5647" i="8"/>
  <c r="Q4847" i="8"/>
  <c r="P5626" i="8"/>
  <c r="Q5626" i="8"/>
  <c r="Q6469" i="8"/>
  <c r="P6469" i="8"/>
  <c r="Q5050" i="8"/>
  <c r="P5050" i="8"/>
  <c r="P6147" i="8"/>
  <c r="Q6147" i="8"/>
  <c r="P7129" i="8"/>
  <c r="Q7129" i="8"/>
  <c r="Q8227" i="8"/>
  <c r="P8227" i="8"/>
  <c r="Q6591" i="8"/>
  <c r="P6591" i="8"/>
  <c r="Q7467" i="8"/>
  <c r="P7467" i="8"/>
  <c r="Q8392" i="8"/>
  <c r="P8392" i="8"/>
  <c r="Q8729" i="8"/>
  <c r="P8729" i="8"/>
  <c r="Q7184" i="8"/>
  <c r="P7184" i="8"/>
  <c r="Q7421" i="8"/>
  <c r="P7421" i="8"/>
  <c r="Q7664" i="8"/>
  <c r="P7664" i="8"/>
  <c r="Q8124" i="8"/>
  <c r="P8124" i="8"/>
  <c r="Q8382" i="8"/>
  <c r="P8382" i="8"/>
  <c r="Q7426" i="8"/>
  <c r="P7426" i="8"/>
  <c r="Q7843" i="8"/>
  <c r="P7843" i="8"/>
  <c r="P8267" i="8"/>
  <c r="Q8267" i="8"/>
  <c r="Q7605" i="8"/>
  <c r="P7605" i="8"/>
  <c r="Q8627" i="8"/>
  <c r="P8627" i="8"/>
  <c r="Q6190" i="8"/>
  <c r="P6190" i="8"/>
  <c r="Q5691" i="8"/>
  <c r="P5691" i="8"/>
  <c r="Q6871" i="8"/>
  <c r="P6871" i="8"/>
  <c r="Q6191" i="8"/>
  <c r="P6191" i="8"/>
  <c r="Q7172" i="8"/>
  <c r="P7172" i="8"/>
  <c r="P8051" i="8"/>
  <c r="Q8051" i="8"/>
  <c r="Q7849" i="8"/>
  <c r="P7849" i="8"/>
  <c r="Q8689" i="8"/>
  <c r="P8689" i="8"/>
  <c r="Q6925" i="8"/>
  <c r="P6925" i="8"/>
  <c r="Q7164" i="8"/>
  <c r="P7164" i="8"/>
  <c r="Q7384" i="8"/>
  <c r="Q7803" i="8"/>
  <c r="P7803" i="8"/>
  <c r="Q8046" i="8"/>
  <c r="P8046" i="8"/>
  <c r="Q6686" i="8"/>
  <c r="P6686" i="8"/>
  <c r="Q7043" i="8"/>
  <c r="P7043" i="8"/>
  <c r="Q4529" i="8"/>
  <c r="Q7527" i="8"/>
  <c r="P7527" i="8"/>
  <c r="Q7207" i="8"/>
  <c r="P7207" i="8"/>
  <c r="P8247" i="8"/>
  <c r="Q8247" i="8"/>
  <c r="Q7949" i="8"/>
  <c r="P7949" i="8"/>
  <c r="Q8652" i="8"/>
  <c r="P8652" i="8"/>
  <c r="Q5463" i="8"/>
  <c r="Q5865" i="8"/>
  <c r="P5865" i="8"/>
  <c r="Q6024" i="8"/>
  <c r="P6024" i="8"/>
  <c r="P6103" i="8"/>
  <c r="Q6103" i="8"/>
  <c r="Q6186" i="8"/>
  <c r="P6186" i="8"/>
  <c r="P6265" i="8"/>
  <c r="Q6265" i="8"/>
  <c r="Q6587" i="8"/>
  <c r="P6587" i="8"/>
  <c r="Q6663" i="8"/>
  <c r="P6663" i="8"/>
  <c r="Q6863" i="8"/>
  <c r="P6863" i="8"/>
  <c r="Q7566" i="8"/>
  <c r="P7566" i="8"/>
  <c r="Q8362" i="8"/>
  <c r="P8362" i="8"/>
  <c r="Q8326" i="8"/>
  <c r="P8326" i="8"/>
  <c r="Q5210" i="8"/>
  <c r="Q5849" i="8"/>
  <c r="P5849" i="8"/>
  <c r="Q7526" i="8"/>
  <c r="P7526" i="8"/>
  <c r="Q8329" i="8"/>
  <c r="P8329" i="8"/>
  <c r="Q5350" i="8"/>
  <c r="Q7886" i="8"/>
  <c r="P7886" i="8"/>
  <c r="Q4329" i="8"/>
  <c r="P4329" i="8"/>
  <c r="Q8049" i="8"/>
  <c r="P8049" i="8"/>
  <c r="Q6585" i="8"/>
  <c r="P6585" i="8"/>
  <c r="Q6745" i="8"/>
  <c r="P6745" i="8"/>
  <c r="Q6826" i="8"/>
  <c r="P6826" i="8"/>
  <c r="Q6905" i="8"/>
  <c r="P6905" i="8"/>
  <c r="P6984" i="8"/>
  <c r="Q6984" i="8"/>
  <c r="Q7064" i="8"/>
  <c r="P7064" i="8"/>
  <c r="Q7786" i="8"/>
  <c r="P7786" i="8"/>
  <c r="Q4267" i="8"/>
  <c r="Q4426" i="8"/>
  <c r="P4426" i="8"/>
  <c r="Q4507" i="8"/>
  <c r="Q4748" i="8"/>
  <c r="Q4908" i="8"/>
  <c r="P4908" i="8"/>
  <c r="Q3687" i="8"/>
  <c r="P3687" i="8"/>
  <c r="Q4007" i="8"/>
  <c r="P4007" i="8"/>
  <c r="Q6328" i="8"/>
  <c r="P6328" i="8"/>
  <c r="Q3331" i="8"/>
  <c r="P3331" i="8"/>
  <c r="Q3568" i="8"/>
  <c r="P3568" i="8"/>
  <c r="P3569" i="8" s="1"/>
  <c r="P3570" i="8" s="1"/>
  <c r="P3571" i="8" s="1"/>
  <c r="P3572" i="8" s="1"/>
  <c r="P3573" i="8" s="1"/>
  <c r="Q3573" i="8" s="1"/>
  <c r="P3651" i="8"/>
  <c r="Q3651" i="8"/>
  <c r="Q3967" i="8"/>
  <c r="P3967" i="8"/>
  <c r="Q4530" i="8"/>
  <c r="Q7452" i="8"/>
  <c r="P7452" i="8"/>
  <c r="Q4888" i="8"/>
  <c r="Q4970" i="8"/>
  <c r="P4970" i="8"/>
  <c r="Q5049" i="8"/>
  <c r="P5049" i="8"/>
  <c r="Q5290" i="8"/>
  <c r="P5290" i="8"/>
  <c r="Q5609" i="8"/>
  <c r="Q6311" i="8"/>
  <c r="P6311" i="8"/>
  <c r="Q6552" i="8"/>
  <c r="P6552" i="8"/>
  <c r="Q6713" i="8"/>
  <c r="P6713" i="8"/>
  <c r="Q6790" i="8"/>
  <c r="P6790" i="8"/>
  <c r="Q6870" i="8"/>
  <c r="P6870" i="8"/>
  <c r="Q7033" i="8"/>
  <c r="P7033" i="8"/>
  <c r="Q7112" i="8"/>
  <c r="P7112" i="8"/>
  <c r="Q7190" i="8"/>
  <c r="P7190" i="8"/>
  <c r="P7271" i="8"/>
  <c r="Q7271" i="8"/>
  <c r="Q7352" i="8"/>
  <c r="P7352" i="8"/>
  <c r="P8311" i="8"/>
  <c r="Q8311" i="8"/>
  <c r="Q8470" i="8"/>
  <c r="P8470" i="8"/>
  <c r="P8471" i="8" s="1"/>
  <c r="Q8471" i="8" s="1"/>
  <c r="Q8634" i="8"/>
  <c r="P8634" i="8"/>
  <c r="Q6732" i="8"/>
  <c r="P6732" i="8"/>
  <c r="Q6894" i="8"/>
  <c r="P6894" i="8"/>
  <c r="Q6973" i="8"/>
  <c r="P6973" i="8"/>
  <c r="Q7211" i="8"/>
  <c r="P7211" i="8"/>
  <c r="P7451" i="8"/>
  <c r="Q7451" i="8"/>
  <c r="Q7854" i="8"/>
  <c r="P7854" i="8"/>
  <c r="Q7934" i="8"/>
  <c r="P7934" i="8"/>
  <c r="Q8013" i="8"/>
  <c r="P8013" i="8"/>
  <c r="P8091" i="8"/>
  <c r="Q8091" i="8"/>
  <c r="Q8175" i="8"/>
  <c r="P8175" i="8"/>
  <c r="Q8336" i="8"/>
  <c r="P8336" i="8"/>
  <c r="P8654" i="8"/>
  <c r="Q8654" i="8"/>
  <c r="Q5507" i="8"/>
  <c r="P6408" i="8"/>
  <c r="Q6408" i="8"/>
  <c r="Q8266" i="8"/>
  <c r="P8266" i="8"/>
  <c r="P6007" i="8"/>
  <c r="Q6007" i="8"/>
  <c r="Q6931" i="8"/>
  <c r="P6931" i="8"/>
  <c r="P8007" i="8"/>
  <c r="Q8007" i="8"/>
  <c r="Q5908" i="8"/>
  <c r="P5908" i="8"/>
  <c r="Q6711" i="8"/>
  <c r="P6711" i="8"/>
  <c r="Q7810" i="8"/>
  <c r="P7810" i="8"/>
  <c r="Q8251" i="8"/>
  <c r="P8251" i="8"/>
  <c r="Q7431" i="8"/>
  <c r="Q7512" i="8"/>
  <c r="Q7675" i="8"/>
  <c r="P7675" i="8"/>
  <c r="Q7835" i="8"/>
  <c r="P7835" i="8"/>
  <c r="Q7995" i="8"/>
  <c r="P7995" i="8"/>
  <c r="Q8234" i="8"/>
  <c r="P8234" i="8"/>
  <c r="Q8317" i="8"/>
  <c r="P8317" i="8"/>
  <c r="Q8396" i="8"/>
  <c r="P8396" i="8"/>
  <c r="P8716" i="8"/>
  <c r="Q8716" i="8"/>
  <c r="Q8000" i="8"/>
  <c r="P8000" i="8"/>
  <c r="Q8562" i="8"/>
  <c r="P8562" i="8"/>
  <c r="Q7908" i="8"/>
  <c r="P7908" i="8"/>
  <c r="Q8606" i="8"/>
  <c r="P8606" i="8"/>
  <c r="Q5567" i="8"/>
  <c r="P5567" i="8"/>
  <c r="Q7247" i="8"/>
  <c r="P7247" i="8"/>
  <c r="Q4407" i="8"/>
  <c r="Q7587" i="8"/>
  <c r="P7587" i="8"/>
  <c r="Q8488" i="8"/>
  <c r="P8488" i="8"/>
  <c r="Q4868" i="8"/>
  <c r="Q7730" i="8"/>
  <c r="P7730" i="8"/>
  <c r="Q7292" i="8"/>
  <c r="P7292" i="8"/>
  <c r="Q8109" i="8"/>
  <c r="P8109" i="8"/>
  <c r="P7571" i="8"/>
  <c r="Q7571" i="8"/>
  <c r="Q8212" i="8"/>
  <c r="P8212" i="8"/>
  <c r="Q7081" i="8"/>
  <c r="P7081" i="8"/>
  <c r="P7959" i="8"/>
  <c r="Q7959" i="8"/>
  <c r="Q8480" i="8"/>
  <c r="P8480" i="8"/>
  <c r="Q8367" i="8"/>
  <c r="P8367" i="8"/>
  <c r="Q7625" i="8"/>
  <c r="P7625" i="8"/>
  <c r="Q7026" i="8"/>
  <c r="P7026" i="8"/>
  <c r="Q8390" i="8"/>
  <c r="P8390" i="8"/>
  <c r="Q6251" i="8"/>
  <c r="P6251" i="8"/>
  <c r="Q7328" i="8"/>
  <c r="P7328" i="8"/>
  <c r="Q8567" i="8"/>
  <c r="P8567" i="8"/>
  <c r="Q6611" i="8"/>
  <c r="P6611" i="8"/>
  <c r="P8230" i="8"/>
  <c r="Q8230" i="8" s="1"/>
  <c r="P7517" i="8"/>
  <c r="Q7517" i="8"/>
  <c r="P7999" i="8"/>
  <c r="Q7999" i="8"/>
  <c r="P8459" i="8"/>
  <c r="Q8459" i="8"/>
  <c r="Q7867" i="8"/>
  <c r="P7867" i="8"/>
  <c r="Q5047" i="8"/>
  <c r="P5047" i="8"/>
  <c r="Q7987" i="8"/>
  <c r="P7987" i="8"/>
  <c r="Q5207" i="8"/>
  <c r="Q6070" i="8"/>
  <c r="P6070" i="8"/>
  <c r="Q6966" i="8"/>
  <c r="P6966" i="8"/>
  <c r="Q7946" i="8"/>
  <c r="P7946" i="8"/>
  <c r="Q5589" i="8"/>
  <c r="Q8749" i="8"/>
  <c r="P8749" i="8"/>
  <c r="Q8748" i="8"/>
  <c r="P8748" i="8"/>
  <c r="Q8312" i="8"/>
  <c r="P8312" i="8"/>
  <c r="P7237" i="8"/>
  <c r="Q7237" i="8"/>
  <c r="P8100" i="8"/>
  <c r="Q8100" i="8"/>
  <c r="Q8500" i="8"/>
  <c r="P8500" i="8"/>
  <c r="Q8446" i="8"/>
  <c r="Q6926" i="8"/>
  <c r="P6926" i="8"/>
  <c r="Q7788" i="8"/>
  <c r="P7788" i="8"/>
  <c r="Q8587" i="8"/>
  <c r="P8587" i="8"/>
  <c r="Q5427" i="8"/>
  <c r="Q6329" i="8"/>
  <c r="P6329" i="8"/>
  <c r="Q7187" i="8"/>
  <c r="P7187" i="8"/>
  <c r="Q8090" i="8"/>
  <c r="P8090" i="8"/>
  <c r="P7689" i="8"/>
  <c r="Q7689" i="8"/>
  <c r="Q8198" i="8"/>
  <c r="P8198" i="8"/>
  <c r="Q8560" i="8"/>
  <c r="P8560" i="8"/>
  <c r="Q6279" i="8"/>
  <c r="P6279" i="8"/>
  <c r="Q7059" i="8"/>
  <c r="P7059" i="8"/>
  <c r="P7477" i="8"/>
  <c r="Q7477" i="8"/>
  <c r="Q7859" i="8"/>
  <c r="P7859" i="8"/>
  <c r="Q8499" i="8"/>
  <c r="P8499" i="8"/>
  <c r="P8541" i="8"/>
  <c r="Q8541" i="8"/>
  <c r="P7807" i="8"/>
  <c r="Q7807" i="8"/>
  <c r="P8486" i="8"/>
  <c r="Q8486" i="8"/>
  <c r="Q5308" i="8"/>
  <c r="Q8527" i="8"/>
  <c r="P8527" i="8"/>
  <c r="Q4887" i="8"/>
  <c r="Q6366" i="8"/>
  <c r="P6366" i="8"/>
  <c r="Q7210" i="8"/>
  <c r="P7210" i="8"/>
  <c r="Q8128" i="8"/>
  <c r="P8128" i="8"/>
  <c r="Q4590" i="8"/>
  <c r="P4590" i="8"/>
  <c r="Q5468" i="8"/>
  <c r="Q6348" i="8"/>
  <c r="P6348" i="8"/>
  <c r="Q7287" i="8"/>
  <c r="P7287" i="8"/>
  <c r="Q8189" i="8"/>
  <c r="P8189" i="8"/>
  <c r="Q5741" i="8"/>
  <c r="P5741" i="8"/>
  <c r="Q6840" i="8"/>
  <c r="P6840" i="8"/>
  <c r="Q7141" i="8"/>
  <c r="P7141" i="8"/>
  <c r="P7720" i="8"/>
  <c r="Q7720" i="8"/>
  <c r="Q8058" i="8"/>
  <c r="P8058" i="8"/>
  <c r="Q7722" i="8"/>
  <c r="P7722" i="8"/>
  <c r="Q7942" i="8"/>
  <c r="P7942" i="8"/>
  <c r="Q7344" i="8"/>
  <c r="P7344" i="8"/>
  <c r="Q7726" i="8"/>
  <c r="P7726" i="8"/>
  <c r="P6207" i="8"/>
  <c r="Q6207" i="8"/>
  <c r="Q7888" i="8"/>
  <c r="P7888" i="8"/>
  <c r="Q6428" i="8"/>
  <c r="P6428" i="8"/>
  <c r="Q7368" i="8"/>
  <c r="Q8248" i="8"/>
  <c r="P8248" i="8"/>
  <c r="Q5530" i="8"/>
  <c r="P5530" i="8"/>
  <c r="P8387" i="8"/>
  <c r="Q8387" i="8"/>
  <c r="Q7091" i="8"/>
  <c r="P7091" i="8"/>
  <c r="Q8670" i="8"/>
  <c r="P8670" i="8"/>
  <c r="Q8050" i="8"/>
  <c r="P8050" i="8"/>
  <c r="Q7321" i="8"/>
  <c r="P7321" i="8"/>
  <c r="P7402" i="8"/>
  <c r="Q7402" i="8"/>
  <c r="Q7480" i="8"/>
  <c r="P7480" i="8"/>
  <c r="P7481" i="8" s="1"/>
  <c r="P7482" i="8" s="1"/>
  <c r="P7483" i="8" s="1"/>
  <c r="P7484" i="8" s="1"/>
  <c r="P7485" i="8" s="1"/>
  <c r="P7486" i="8" s="1"/>
  <c r="P7487" i="8" s="1"/>
  <c r="P7488" i="8" s="1"/>
  <c r="P7489" i="8" s="1"/>
  <c r="Q7489" i="8" s="1"/>
  <c r="Q7560" i="8"/>
  <c r="P7560" i="8"/>
  <c r="P7641" i="8"/>
  <c r="Q7641" i="8"/>
  <c r="Q7780" i="8"/>
  <c r="P7780" i="8"/>
  <c r="Q8019" i="8"/>
  <c r="P8019" i="8"/>
  <c r="Q8342" i="8"/>
  <c r="P8342" i="8"/>
  <c r="Q8424" i="8"/>
  <c r="Q8580" i="8"/>
  <c r="P8580" i="8"/>
  <c r="Q8659" i="8"/>
  <c r="P8659" i="8"/>
  <c r="Q6825" i="8"/>
  <c r="P6825" i="8"/>
  <c r="Q7168" i="8"/>
  <c r="P7168" i="8"/>
  <c r="Q7444" i="8"/>
  <c r="P7444" i="8"/>
  <c r="P7723" i="8"/>
  <c r="Q7723" i="8"/>
  <c r="Q8306" i="8"/>
  <c r="P8306" i="8"/>
  <c r="Q7485" i="8"/>
  <c r="Q5246" i="8"/>
  <c r="Q5948" i="8"/>
  <c r="P5948" i="8"/>
  <c r="Q7586" i="8"/>
  <c r="P7586" i="8"/>
  <c r="Q8384" i="8"/>
  <c r="P8384" i="8"/>
  <c r="Q4948" i="8"/>
  <c r="P4948" i="8"/>
  <c r="Q4269" i="8"/>
  <c r="Q5189" i="8"/>
  <c r="P5189" i="8"/>
  <c r="Q6088" i="8"/>
  <c r="P6088" i="8"/>
  <c r="Q7868" i="8"/>
  <c r="P7868" i="8"/>
  <c r="Q5888" i="8"/>
  <c r="P5888" i="8"/>
  <c r="Q2408" i="8"/>
  <c r="P2408" i="8"/>
  <c r="Q2488" i="8"/>
  <c r="P2488" i="8"/>
  <c r="Q2572" i="8"/>
  <c r="P2572" i="8"/>
  <c r="Q2888" i="8"/>
  <c r="P2888" i="8"/>
  <c r="Q2968" i="8"/>
  <c r="P2968" i="8"/>
  <c r="Q2652" i="8"/>
  <c r="P2652" i="8"/>
  <c r="Q3769" i="8"/>
  <c r="P3769" i="8"/>
  <c r="P4091" i="8"/>
  <c r="Q4091" i="8"/>
  <c r="Q4491" i="8"/>
  <c r="P4491" i="8"/>
  <c r="Q2190" i="8"/>
  <c r="P2190" i="8"/>
  <c r="Q2270" i="8"/>
  <c r="P2270" i="8"/>
  <c r="Q2752" i="8"/>
  <c r="P2752" i="8"/>
  <c r="Q2992" i="8"/>
  <c r="P2992" i="8"/>
  <c r="Q3311" i="8"/>
  <c r="P3311" i="8"/>
  <c r="P3790" i="8"/>
  <c r="Q3790" i="8"/>
  <c r="Q5072" i="8"/>
  <c r="P5072" i="8"/>
  <c r="Q5312" i="8"/>
  <c r="P5312" i="8"/>
  <c r="Q5469" i="8"/>
  <c r="Q5714" i="8"/>
  <c r="P5714" i="8"/>
  <c r="Q3612" i="8"/>
  <c r="P3612" i="8"/>
  <c r="Q4170" i="8"/>
  <c r="Q4410" i="8"/>
  <c r="Q5212" i="8"/>
  <c r="P5212" i="8"/>
  <c r="Q5292" i="8"/>
  <c r="P5292" i="8"/>
  <c r="P5293" i="8" s="1"/>
  <c r="P5294" i="8" s="1"/>
  <c r="P5295" i="8" s="1"/>
  <c r="P5296" i="8" s="1"/>
  <c r="P5297" i="8" s="1"/>
  <c r="P5298" i="8" s="1"/>
  <c r="P5299" i="8" s="1"/>
  <c r="P5300" i="8" s="1"/>
  <c r="P5301" i="8" s="1"/>
  <c r="P5302" i="8" s="1"/>
  <c r="P5303" i="8" s="1"/>
  <c r="P5304" i="8" s="1"/>
  <c r="P5305" i="8" s="1"/>
  <c r="P5306" i="8" s="1"/>
  <c r="P5307" i="8" s="1"/>
  <c r="P5308" i="8" s="1"/>
  <c r="P5309" i="8" s="1"/>
  <c r="Q5309" i="8" s="1"/>
  <c r="Q5452" i="8"/>
  <c r="Q6172" i="8"/>
  <c r="P6172" i="8"/>
  <c r="Q6809" i="8"/>
  <c r="P6809" i="8"/>
  <c r="Q7852" i="8"/>
  <c r="P7852" i="8"/>
  <c r="Q8012" i="8"/>
  <c r="P8012" i="8"/>
  <c r="Q2214" i="8"/>
  <c r="P2214" i="8"/>
  <c r="Q5172" i="8"/>
  <c r="P5172" i="8"/>
  <c r="Q5332" i="8"/>
  <c r="Q5412" i="8"/>
  <c r="Q5972" i="8"/>
  <c r="P5972" i="8"/>
  <c r="Q2872" i="8"/>
  <c r="P2872" i="8"/>
  <c r="Q4315" i="8"/>
  <c r="Q4394" i="8"/>
  <c r="P4394" i="8"/>
  <c r="Q4554" i="8"/>
  <c r="Q4635" i="8"/>
  <c r="P4635" i="8"/>
  <c r="Q5115" i="8"/>
  <c r="P5115" i="8"/>
  <c r="Q6074" i="8"/>
  <c r="P6074" i="8"/>
  <c r="Q6154" i="8"/>
  <c r="P6154" i="8"/>
  <c r="Q5535" i="8"/>
  <c r="P5535" i="8"/>
  <c r="Q7534" i="8"/>
  <c r="P7534" i="8"/>
  <c r="Q7856" i="8"/>
  <c r="P7856" i="8"/>
  <c r="P8176" i="8"/>
  <c r="Q8176" i="8"/>
  <c r="Q5316" i="8"/>
  <c r="P5316" i="8"/>
  <c r="P5317" i="8" s="1"/>
  <c r="P5318" i="8" s="1"/>
  <c r="P5319" i="8" s="1"/>
  <c r="P5320" i="8" s="1"/>
  <c r="P5321" i="8" s="1"/>
  <c r="P5322" i="8" s="1"/>
  <c r="P5323" i="8" s="1"/>
  <c r="P5324" i="8" s="1"/>
  <c r="P5325" i="8" s="1"/>
  <c r="P5326" i="8" s="1"/>
  <c r="P5327" i="8" s="1"/>
  <c r="P5328" i="8" s="1"/>
  <c r="P5329" i="8" s="1"/>
  <c r="P5330" i="8" s="1"/>
  <c r="P5331" i="8" s="1"/>
  <c r="P5332" i="8" s="1"/>
  <c r="P5333" i="8" s="1"/>
  <c r="P5334" i="8" s="1"/>
  <c r="Q5334" i="8" s="1"/>
  <c r="Q6839" i="8"/>
  <c r="P6839" i="8"/>
  <c r="Q7636" i="8"/>
  <c r="P7636" i="8"/>
  <c r="Q8295" i="8"/>
  <c r="P8295" i="8"/>
  <c r="Q5295" i="8"/>
  <c r="P6179" i="8"/>
  <c r="Q6179" i="8"/>
  <c r="Q7296" i="8"/>
  <c r="P7296" i="8"/>
  <c r="Q3740" i="8"/>
  <c r="P3898" i="8"/>
  <c r="Q3898" i="8"/>
  <c r="Q4299" i="8"/>
  <c r="P4299" i="8"/>
  <c r="Q4379" i="8"/>
  <c r="P4379" i="8"/>
  <c r="Q6536" i="8"/>
  <c r="P6536" i="8"/>
  <c r="Q7740" i="8"/>
  <c r="P7740" i="8"/>
  <c r="P4279" i="8"/>
  <c r="Q4279" i="8"/>
  <c r="Q4521" i="8"/>
  <c r="P4521" i="8"/>
  <c r="Q4679" i="8"/>
  <c r="Q4917" i="8"/>
  <c r="Q6321" i="8"/>
  <c r="P6321" i="8"/>
  <c r="Q6478" i="8"/>
  <c r="P6478" i="8"/>
  <c r="Q5224" i="8"/>
  <c r="Q6501" i="8"/>
  <c r="Q7144" i="8"/>
  <c r="P7144" i="8"/>
  <c r="Q7382" i="8"/>
  <c r="Q7643" i="8"/>
  <c r="P7643" i="8"/>
  <c r="Q7688" i="8"/>
  <c r="P7688" i="8"/>
  <c r="P7907" i="8"/>
  <c r="Q7907" i="8"/>
  <c r="Q7584" i="8"/>
  <c r="P7584" i="8"/>
  <c r="Q8325" i="8"/>
  <c r="P8325" i="8"/>
  <c r="Q6949" i="8"/>
  <c r="P6949" i="8"/>
  <c r="Q5784" i="8"/>
  <c r="P5784" i="8"/>
  <c r="Q8704" i="8"/>
  <c r="P8704" i="8"/>
  <c r="Q6649" i="8"/>
  <c r="P6649" i="8"/>
  <c r="Q5169" i="8"/>
  <c r="P5169" i="8"/>
  <c r="Q7069" i="8"/>
  <c r="P7069" i="8"/>
  <c r="Q5953" i="8"/>
  <c r="P5953" i="8"/>
  <c r="Q7869" i="8"/>
  <c r="P7869" i="8"/>
  <c r="Q6666" i="8"/>
  <c r="P6666" i="8"/>
  <c r="Q6989" i="8"/>
  <c r="P6989" i="8"/>
  <c r="Q3608" i="8"/>
  <c r="P3608" i="8"/>
  <c r="Q4049" i="8"/>
  <c r="Q5369" i="8"/>
  <c r="Q6633" i="8"/>
  <c r="P6633" i="8"/>
  <c r="P8552" i="8"/>
  <c r="Q8552" i="8"/>
  <c r="P7291" i="8"/>
  <c r="Q7291" i="8"/>
  <c r="P8572" i="8"/>
  <c r="Q8572" i="8"/>
  <c r="Q7327" i="8"/>
  <c r="P7327" i="8"/>
  <c r="Q4989" i="8"/>
  <c r="P7596" i="8"/>
  <c r="Q7596" i="8"/>
  <c r="Q8557" i="8"/>
  <c r="P8557" i="8"/>
  <c r="Q8636" i="8"/>
  <c r="P8636" i="8"/>
  <c r="Q5128" i="8"/>
  <c r="Q6646" i="8"/>
  <c r="P6646" i="8"/>
  <c r="Q6749" i="8"/>
  <c r="P6749" i="8"/>
  <c r="Q8650" i="8"/>
  <c r="P8650" i="8"/>
  <c r="Q8240" i="8"/>
  <c r="P8240" i="8"/>
  <c r="Q8680" i="8"/>
  <c r="P8680" i="8"/>
  <c r="Q7612" i="8"/>
  <c r="P7612" i="8"/>
  <c r="P8719" i="8"/>
  <c r="Q8719" i="8"/>
  <c r="Q6701" i="8"/>
  <c r="P6701" i="8"/>
  <c r="Q8641" i="8"/>
  <c r="P8641" i="8"/>
  <c r="Q6669" i="8"/>
  <c r="P6669" i="8"/>
  <c r="Q7029" i="8"/>
  <c r="P7029" i="8"/>
  <c r="Q8181" i="8"/>
  <c r="P8181" i="8"/>
  <c r="Q8122" i="8"/>
  <c r="P8122" i="8"/>
  <c r="P6171" i="8"/>
  <c r="Q6171" i="8"/>
  <c r="Q6929" i="8"/>
  <c r="P6929" i="8"/>
  <c r="Q5417" i="8"/>
  <c r="Q7422" i="8"/>
  <c r="P7422" i="8"/>
  <c r="Q8747" i="8"/>
  <c r="P8747" i="8"/>
  <c r="Q5689" i="8"/>
  <c r="Q8260" i="8"/>
  <c r="P8260" i="8"/>
  <c r="Q6689" i="8"/>
  <c r="P6689" i="8"/>
  <c r="Q6010" i="8"/>
  <c r="P6010" i="8"/>
  <c r="Q6969" i="8"/>
  <c r="P6969" i="8"/>
  <c r="Q7774" i="8"/>
  <c r="P7774" i="8"/>
  <c r="Q3013" i="8"/>
  <c r="P3013" i="8"/>
  <c r="P4212" i="8"/>
  <c r="Q4212" i="8"/>
  <c r="Q4775" i="8"/>
  <c r="Q6534" i="8"/>
  <c r="P6534" i="8"/>
  <c r="Q3114" i="8"/>
  <c r="P3114" i="8"/>
  <c r="Q3434" i="8"/>
  <c r="P3434" i="8"/>
  <c r="Q3836" i="8"/>
  <c r="P3836" i="8"/>
  <c r="Q4472" i="8"/>
  <c r="P4472" i="8"/>
  <c r="Q4874" i="8"/>
  <c r="P4874" i="8"/>
  <c r="Q6314" i="8"/>
  <c r="P6314" i="8"/>
  <c r="Q6954" i="8"/>
  <c r="P6954" i="8"/>
  <c r="Q6093" i="8"/>
  <c r="P6093" i="8"/>
  <c r="Q6334" i="8"/>
  <c r="P6334" i="8"/>
  <c r="Q8095" i="8"/>
  <c r="P8095" i="8"/>
  <c r="P8655" i="8"/>
  <c r="Q8655" i="8"/>
  <c r="Q5154" i="8"/>
  <c r="Q5474" i="8"/>
  <c r="Q5557" i="8"/>
  <c r="P5557" i="8"/>
  <c r="Q6599" i="8"/>
  <c r="P6599" i="8"/>
  <c r="Q6754" i="8"/>
  <c r="P6754" i="8"/>
  <c r="Q8358" i="8"/>
  <c r="P8358" i="8"/>
  <c r="Q8514" i="8"/>
  <c r="P8514" i="8"/>
  <c r="Q4335" i="8"/>
  <c r="Q5937" i="8"/>
  <c r="P5937" i="8"/>
  <c r="Q7455" i="8"/>
  <c r="P7455" i="8"/>
  <c r="Q4141" i="8"/>
  <c r="P4141" i="8"/>
  <c r="Q5739" i="8"/>
  <c r="P5739" i="8"/>
  <c r="Q5817" i="8"/>
  <c r="P5817" i="8"/>
  <c r="Q7497" i="8"/>
  <c r="P7497" i="8"/>
  <c r="Q7577" i="8"/>
  <c r="P7577" i="8"/>
  <c r="Q7039" i="8"/>
  <c r="P7039" i="8"/>
  <c r="Q6583" i="8"/>
  <c r="P6583" i="8"/>
  <c r="P6662" i="8"/>
  <c r="Q6662" i="8"/>
  <c r="Q6899" i="8"/>
  <c r="P6899" i="8"/>
  <c r="Q7782" i="8"/>
  <c r="P7782" i="8"/>
  <c r="P6842" i="8"/>
  <c r="Q6842" i="8"/>
  <c r="P7885" i="8"/>
  <c r="Q7885" i="8"/>
  <c r="P7122" i="8"/>
  <c r="Q7122" i="8"/>
  <c r="Q7505" i="8"/>
  <c r="Q6942" i="8"/>
  <c r="P6942" i="8"/>
  <c r="Q7905" i="8"/>
  <c r="P7905" i="8"/>
  <c r="Q6967" i="8"/>
  <c r="P6967" i="8"/>
  <c r="Q8485" i="8"/>
  <c r="P8485" i="8"/>
  <c r="Q7925" i="8"/>
  <c r="P7925" i="8"/>
  <c r="Q8684" i="8"/>
  <c r="P8684" i="8"/>
  <c r="Q7805" i="8"/>
  <c r="P7805" i="8"/>
  <c r="Q8508" i="8"/>
  <c r="P8508" i="8"/>
  <c r="Q5706" i="8"/>
  <c r="Q5943" i="8"/>
  <c r="P5943" i="8"/>
  <c r="Q7686" i="8"/>
  <c r="P7686" i="8"/>
  <c r="Q4728" i="8"/>
  <c r="Q6751" i="8"/>
  <c r="P6751" i="8"/>
  <c r="Q4089" i="8"/>
  <c r="P4089" i="8"/>
  <c r="Q8574" i="8"/>
  <c r="P8574" i="8"/>
  <c r="P3409" i="8"/>
  <c r="Q3409" i="8"/>
  <c r="Q3489" i="8"/>
  <c r="P3489" i="8"/>
  <c r="Q3807" i="8"/>
  <c r="P3807" i="8"/>
  <c r="P4211" i="8"/>
  <c r="Q4211" i="8"/>
  <c r="Q5772" i="8"/>
  <c r="P5772" i="8"/>
  <c r="Q6391" i="8"/>
  <c r="P6391" i="8"/>
  <c r="Q7432" i="8"/>
  <c r="P8233" i="8"/>
  <c r="Q8233" i="8"/>
  <c r="Q6012" i="8"/>
  <c r="P6012" i="8"/>
  <c r="Q7054" i="8"/>
  <c r="P7054" i="8"/>
  <c r="Q7693" i="8"/>
  <c r="P7693" i="8"/>
  <c r="P8253" i="8"/>
  <c r="Q8253" i="8" s="1"/>
  <c r="Q7915" i="8"/>
  <c r="P7915" i="8"/>
  <c r="P8074" i="8"/>
  <c r="Q8074" i="8"/>
  <c r="Q8154" i="8"/>
  <c r="P8154" i="8"/>
  <c r="P7557" i="8"/>
  <c r="Q7557" i="8"/>
  <c r="Q6106" i="8"/>
  <c r="P6106" i="8"/>
  <c r="Q7690" i="8"/>
  <c r="P7690" i="8"/>
  <c r="P8619" i="8"/>
  <c r="Q8619" i="8"/>
  <c r="Q6479" i="8"/>
  <c r="P6479" i="8"/>
  <c r="Q7638" i="8"/>
  <c r="P7638" i="8"/>
  <c r="Q8556" i="8"/>
  <c r="P8556" i="8"/>
  <c r="Q5345" i="8"/>
  <c r="Q8280" i="8"/>
  <c r="P8280" i="8"/>
  <c r="Q8357" i="8"/>
  <c r="P8357" i="8"/>
  <c r="Q8478" i="8"/>
  <c r="P8478" i="8"/>
  <c r="Q8739" i="8"/>
  <c r="P8739" i="8"/>
  <c r="P6622" i="8"/>
  <c r="Q6622" i="8"/>
  <c r="P8759" i="8"/>
  <c r="Q8759" i="8"/>
  <c r="P6027" i="8"/>
  <c r="Q6027" i="8"/>
  <c r="Q7770" i="8"/>
  <c r="P7770" i="8"/>
  <c r="Q5342" i="8"/>
  <c r="P5342" i="8"/>
  <c r="P5343" i="8" s="1"/>
  <c r="P5344" i="8" s="1"/>
  <c r="P5345" i="8" s="1"/>
  <c r="P5346" i="8" s="1"/>
  <c r="P5347" i="8" s="1"/>
  <c r="P5348" i="8" s="1"/>
  <c r="P5349" i="8" s="1"/>
  <c r="P5350" i="8" s="1"/>
  <c r="P5351" i="8" s="1"/>
  <c r="P5352" i="8" s="1"/>
  <c r="P5353" i="8" s="1"/>
  <c r="P5354" i="8" s="1"/>
  <c r="P5355" i="8" s="1"/>
  <c r="P5356" i="8" s="1"/>
  <c r="P5357" i="8" s="1"/>
  <c r="P5358" i="8" s="1"/>
  <c r="P5359" i="8" s="1"/>
  <c r="P5360" i="8" s="1"/>
  <c r="P5361" i="8" s="1"/>
  <c r="P5362" i="8" s="1"/>
  <c r="P5363" i="8" s="1"/>
  <c r="P5364" i="8" s="1"/>
  <c r="P5365" i="8" s="1"/>
  <c r="P5366" i="8" s="1"/>
  <c r="P5367" i="8" s="1"/>
  <c r="P5368" i="8" s="1"/>
  <c r="P5369" i="8" s="1"/>
  <c r="P5370" i="8" s="1"/>
  <c r="P5371" i="8" s="1"/>
  <c r="P5372" i="8" s="1"/>
  <c r="P5373" i="8" s="1"/>
  <c r="P5374" i="8" s="1"/>
  <c r="P5375" i="8" s="1"/>
  <c r="P5376" i="8" s="1"/>
  <c r="P5377" i="8" s="1"/>
  <c r="P5378" i="8" s="1"/>
  <c r="P5379" i="8" s="1"/>
  <c r="P5380" i="8" s="1"/>
  <c r="P5381" i="8" s="1"/>
  <c r="Q5381" i="8" s="1"/>
  <c r="Q5499" i="8"/>
  <c r="Q5820" i="8"/>
  <c r="P5820" i="8"/>
  <c r="P5959" i="8"/>
  <c r="Q5959" i="8"/>
  <c r="P8401" i="8"/>
  <c r="Q8401" i="8"/>
  <c r="Q5445" i="8"/>
  <c r="Q8743" i="8"/>
  <c r="P8743" i="8"/>
  <c r="P8740" i="8"/>
  <c r="Q8740" i="8"/>
  <c r="Q8023" i="8"/>
  <c r="P8023" i="8"/>
  <c r="P8664" i="8"/>
  <c r="Q8664" i="8"/>
  <c r="Q7011" i="8"/>
  <c r="P7011" i="8"/>
  <c r="Q7691" i="8"/>
  <c r="P7691" i="8"/>
  <c r="Q7930" i="8"/>
  <c r="P7930" i="8"/>
  <c r="P8094" i="8"/>
  <c r="Q8094" i="8"/>
  <c r="Q8173" i="8"/>
  <c r="P8173" i="8"/>
  <c r="Q2373" i="8"/>
  <c r="P2373" i="8"/>
  <c r="Q2773" i="8"/>
  <c r="P2773" i="8"/>
  <c r="Q5495" i="8"/>
  <c r="Q5893" i="8"/>
  <c r="P5893" i="8"/>
  <c r="Q6214" i="8"/>
  <c r="P6214" i="8"/>
  <c r="Q6614" i="8"/>
  <c r="P6614" i="8"/>
  <c r="Q3034" i="8"/>
  <c r="P3034" i="8"/>
  <c r="Q3273" i="8"/>
  <c r="P3273" i="8"/>
  <c r="Q4712" i="8"/>
  <c r="P4712" i="8"/>
  <c r="Q5912" i="8"/>
  <c r="P5912" i="8"/>
  <c r="Q6872" i="8"/>
  <c r="P6872" i="8"/>
  <c r="Q7114" i="8"/>
  <c r="P7114" i="8"/>
  <c r="Q5696" i="8"/>
  <c r="P5696" i="8"/>
  <c r="P5936" i="8"/>
  <c r="Q5936" i="8"/>
  <c r="Q6254" i="8"/>
  <c r="P6254" i="8"/>
  <c r="Q6815" i="8"/>
  <c r="P6815" i="8"/>
  <c r="Q6895" i="8"/>
  <c r="P6895" i="8"/>
  <c r="Q6975" i="8"/>
  <c r="P6975" i="8"/>
  <c r="Q7055" i="8"/>
  <c r="P7055" i="8"/>
  <c r="Q7213" i="8"/>
  <c r="P7213" i="8"/>
  <c r="Q7376" i="8"/>
  <c r="P7376" i="8"/>
  <c r="Q4918" i="8"/>
  <c r="Q5717" i="8"/>
  <c r="P5717" i="8"/>
  <c r="P5796" i="8"/>
  <c r="Q5796" i="8"/>
  <c r="Q5957" i="8"/>
  <c r="P5957" i="8"/>
  <c r="Q6674" i="8"/>
  <c r="P6674" i="8"/>
  <c r="Q6915" i="8"/>
  <c r="P6915" i="8"/>
  <c r="Q7478" i="8"/>
  <c r="P7478" i="8"/>
  <c r="P7615" i="8"/>
  <c r="Q7615" i="8"/>
  <c r="Q7917" i="8"/>
  <c r="P7917" i="8"/>
  <c r="Q8017" i="8"/>
  <c r="P8017" i="8"/>
  <c r="Q8496" i="8"/>
  <c r="P8496" i="8"/>
  <c r="Q8597" i="8"/>
  <c r="P8597" i="8"/>
  <c r="Q4497" i="8"/>
  <c r="P4497" i="8"/>
  <c r="Q4975" i="8"/>
  <c r="P4975" i="8"/>
  <c r="Q5375" i="8"/>
  <c r="P5856" i="8"/>
  <c r="Q5856" i="8"/>
  <c r="Q6017" i="8"/>
  <c r="P6017" i="8"/>
  <c r="Q6338" i="8"/>
  <c r="P6338" i="8"/>
  <c r="Q7975" i="8"/>
  <c r="P7975" i="8"/>
  <c r="Q3176" i="8"/>
  <c r="P3176" i="8"/>
  <c r="Q3660" i="8"/>
  <c r="P3660" i="8"/>
  <c r="Q4619" i="8"/>
  <c r="P4619" i="8"/>
  <c r="Q5018" i="8"/>
  <c r="Q5098" i="8"/>
  <c r="P5098" i="8"/>
  <c r="Q5178" i="8"/>
  <c r="Q5258" i="8"/>
  <c r="Q5338" i="8"/>
  <c r="P5338" i="8"/>
  <c r="P5339" i="8" s="1"/>
  <c r="P5340" i="8" s="1"/>
  <c r="Q5340" i="8" s="1"/>
  <c r="Q5656" i="8"/>
  <c r="Q5896" i="8"/>
  <c r="P5980" i="8"/>
  <c r="Q5980" i="8"/>
  <c r="P6137" i="8"/>
  <c r="Q6137" i="8"/>
  <c r="P6778" i="8"/>
  <c r="Q6778" i="8"/>
  <c r="P6858" i="8"/>
  <c r="Q6858" i="8"/>
  <c r="P7018" i="8"/>
  <c r="Q7018" i="8"/>
  <c r="Q7978" i="8"/>
  <c r="P7978" i="8"/>
  <c r="Q4837" i="8"/>
  <c r="Q4638" i="8"/>
  <c r="P4638" i="8"/>
  <c r="P4881" i="8"/>
  <c r="Q4881" i="8"/>
  <c r="Q5281" i="8"/>
  <c r="P5599" i="8"/>
  <c r="Q5599" i="8"/>
  <c r="P6718" i="8"/>
  <c r="Q6718" i="8"/>
  <c r="Q6800" i="8"/>
  <c r="P6800" i="8"/>
  <c r="P6878" i="8"/>
  <c r="Q6878" i="8"/>
  <c r="Q7202" i="8"/>
  <c r="P7202" i="8"/>
  <c r="Q5301" i="8"/>
  <c r="Q5701" i="8"/>
  <c r="Q6021" i="8"/>
  <c r="P6021" i="8"/>
  <c r="Q7222" i="8"/>
  <c r="P7222" i="8"/>
  <c r="P8146" i="8"/>
  <c r="Q8146" i="8"/>
  <c r="Q8647" i="8"/>
  <c r="P8647" i="8"/>
  <c r="Q6527" i="8"/>
  <c r="Q7989" i="8"/>
  <c r="P7989" i="8"/>
  <c r="Q6446" i="8"/>
  <c r="P6446" i="8"/>
  <c r="P7205" i="8"/>
  <c r="Q7205" i="8"/>
  <c r="Q5629" i="8"/>
  <c r="P5629" i="8"/>
  <c r="Q6567" i="8"/>
  <c r="P6567" i="8"/>
  <c r="Q8243" i="8"/>
  <c r="P8243" i="8"/>
  <c r="P8663" i="8"/>
  <c r="Q8663" i="8"/>
  <c r="Q7488" i="8"/>
  <c r="Q8246" i="8"/>
  <c r="P8246" i="8"/>
  <c r="Q6427" i="8"/>
  <c r="P6427" i="8"/>
  <c r="Q6586" i="8"/>
  <c r="P6586" i="8"/>
  <c r="Q5229" i="8"/>
  <c r="P6187" i="8"/>
  <c r="Q6187" i="8"/>
  <c r="P8209" i="8"/>
  <c r="Q8209" i="8"/>
  <c r="Q5544" i="8"/>
  <c r="P5544" i="8"/>
  <c r="Q5625" i="8"/>
  <c r="P5625" i="8"/>
  <c r="Q6346" i="8"/>
  <c r="P6346" i="8"/>
  <c r="Q6467" i="8"/>
  <c r="P6467" i="8"/>
  <c r="P7185" i="8"/>
  <c r="Q7185" i="8"/>
  <c r="Q6170" i="8"/>
  <c r="P6170" i="8"/>
  <c r="Q7570" i="8"/>
  <c r="P7570" i="8"/>
  <c r="Q8290" i="8"/>
  <c r="P8290" i="8"/>
  <c r="P4348" i="8"/>
  <c r="Q4348" i="8"/>
  <c r="Q4589" i="8"/>
  <c r="P4589" i="8"/>
  <c r="Q4665" i="8"/>
  <c r="P4665" i="8"/>
  <c r="Q4829" i="8"/>
  <c r="P4829" i="8"/>
  <c r="Q7007" i="8"/>
  <c r="P7007" i="8"/>
  <c r="Q3848" i="8"/>
  <c r="P3848" i="8"/>
  <c r="Q3928" i="8"/>
  <c r="P3928" i="8"/>
  <c r="Q4168" i="8"/>
  <c r="P4248" i="8"/>
  <c r="Q4248" i="8"/>
  <c r="P4328" i="8"/>
  <c r="Q4328" i="8"/>
  <c r="Q3727" i="8"/>
  <c r="P3727" i="8"/>
  <c r="Q3889" i="8"/>
  <c r="Q4128" i="8"/>
  <c r="Q5130" i="8"/>
  <c r="Q5450" i="8"/>
  <c r="P6470" i="8"/>
  <c r="Q6470" i="8"/>
  <c r="Q6952" i="8"/>
  <c r="P6952" i="8"/>
  <c r="Q7829" i="8"/>
  <c r="P7829" i="8"/>
  <c r="Q8391" i="8"/>
  <c r="P8391" i="8"/>
  <c r="Q6814" i="8"/>
  <c r="P6814" i="8"/>
  <c r="Q7134" i="8"/>
  <c r="P7134" i="8"/>
  <c r="Q7375" i="8"/>
  <c r="P7375" i="8"/>
  <c r="P7533" i="8"/>
  <c r="Q7533" i="8"/>
  <c r="Q7611" i="8"/>
  <c r="P7611" i="8"/>
  <c r="Q8411" i="8"/>
  <c r="P8411" i="8"/>
  <c r="Q8733" i="8"/>
  <c r="P8733" i="8"/>
  <c r="Q7490" i="8"/>
  <c r="P7490" i="8"/>
  <c r="Q7754" i="8"/>
  <c r="P7754" i="8"/>
  <c r="Q6406" i="8"/>
  <c r="P6406" i="8"/>
  <c r="Q8127" i="8"/>
  <c r="P8127" i="8"/>
  <c r="Q5790" i="8"/>
  <c r="P5790" i="8"/>
  <c r="P6450" i="8"/>
  <c r="Q6450" i="8"/>
  <c r="P6037" i="8"/>
  <c r="Q6037" i="8"/>
  <c r="Q5607" i="8"/>
  <c r="Q5129" i="8"/>
  <c r="P7098" i="8"/>
  <c r="Q7098" i="8"/>
  <c r="Q4508" i="8"/>
  <c r="P4468" i="8"/>
  <c r="Q4468" i="8"/>
  <c r="Q6157" i="8"/>
  <c r="P6157" i="8"/>
  <c r="P6818" i="8"/>
  <c r="Q6818" i="8"/>
  <c r="Q6146" i="8"/>
  <c r="P6146" i="8"/>
  <c r="Q8048" i="8"/>
  <c r="P8048" i="8"/>
  <c r="Q7745" i="8"/>
  <c r="P7745" i="8"/>
  <c r="Q5569" i="8"/>
  <c r="P5569" i="8"/>
  <c r="Q5659" i="8"/>
  <c r="Q6060" i="8"/>
  <c r="P6060" i="8"/>
  <c r="P6219" i="8"/>
  <c r="Q6219" i="8"/>
  <c r="Q8460" i="8"/>
  <c r="P8460" i="8"/>
  <c r="Q8408" i="8"/>
  <c r="P8408" i="8"/>
  <c r="Q4930" i="8"/>
  <c r="P4930" i="8"/>
  <c r="Q4630" i="8"/>
  <c r="Q7508" i="8"/>
  <c r="Q6231" i="8"/>
  <c r="P6231" i="8"/>
  <c r="P8501" i="8"/>
  <c r="Q8501" i="8"/>
  <c r="Q8285" i="8"/>
  <c r="P8285" i="8"/>
  <c r="Q7850" i="8"/>
  <c r="P7850" i="8"/>
  <c r="Q5688" i="8"/>
  <c r="Q6229" i="8"/>
  <c r="P6229" i="8"/>
  <c r="Q8712" i="8"/>
  <c r="P8712" i="8"/>
  <c r="P7771" i="8"/>
  <c r="Q7771" i="8"/>
  <c r="Q8491" i="8"/>
  <c r="P8491" i="8"/>
  <c r="Q8476" i="8"/>
  <c r="P8476" i="8"/>
  <c r="P7449" i="8"/>
  <c r="Q7449" i="8"/>
  <c r="P5866" i="8"/>
  <c r="Q5866" i="8"/>
  <c r="P6588" i="8"/>
  <c r="Q6588" i="8"/>
  <c r="Q8649" i="8"/>
  <c r="P8649" i="8"/>
  <c r="Q5608" i="8"/>
  <c r="P8590" i="8"/>
  <c r="Q8590" i="8" s="1"/>
  <c r="P6360" i="8"/>
  <c r="Q6360" i="8"/>
  <c r="Q8081" i="8"/>
  <c r="P8081" i="8"/>
  <c r="P6968" i="8"/>
  <c r="Q6968" i="8"/>
  <c r="P7971" i="8"/>
  <c r="Q7971" i="8"/>
  <c r="P8140" i="8"/>
  <c r="Q8140" i="8"/>
  <c r="Q7167" i="8"/>
  <c r="P7167" i="8"/>
  <c r="Q4550" i="8"/>
  <c r="P6868" i="8"/>
  <c r="Q6868" i="8"/>
  <c r="P8472" i="8"/>
  <c r="Q8472" i="8"/>
  <c r="P5578" i="8"/>
  <c r="Q5578" i="8"/>
  <c r="P6500" i="8"/>
  <c r="P6501" i="8" s="1"/>
  <c r="P6502" i="8" s="1"/>
  <c r="Q6502" i="8" s="1"/>
  <c r="Q6500" i="8"/>
  <c r="P7028" i="8"/>
  <c r="Q7028" i="8"/>
  <c r="P7871" i="8"/>
  <c r="Q7871" i="8"/>
  <c r="Q8101" i="8"/>
  <c r="P8101" i="8"/>
  <c r="P8180" i="8"/>
  <c r="Q8180" i="8"/>
  <c r="P6928" i="8"/>
  <c r="Q6928" i="8"/>
  <c r="P8011" i="8"/>
  <c r="Q8011" i="8"/>
  <c r="Q5788" i="8"/>
  <c r="P5788" i="8"/>
  <c r="P6249" i="8"/>
  <c r="Q6249" i="8"/>
  <c r="Q6413" i="8"/>
  <c r="P6413" i="8"/>
  <c r="Q6493" i="8"/>
  <c r="P6493" i="8"/>
  <c r="Q6653" i="8"/>
  <c r="P6653" i="8"/>
  <c r="Q6734" i="8"/>
  <c r="P6734" i="8"/>
  <c r="Q6971" i="8"/>
  <c r="P6971" i="8"/>
  <c r="Q7053" i="8"/>
  <c r="P7053" i="8"/>
  <c r="Q7133" i="8"/>
  <c r="P7133" i="8"/>
  <c r="Q7290" i="8"/>
  <c r="P7290" i="8"/>
  <c r="Q7372" i="8"/>
  <c r="P7372" i="8"/>
  <c r="Q8252" i="8"/>
  <c r="P8252" i="8"/>
  <c r="P8332" i="8"/>
  <c r="Q8332" i="8"/>
  <c r="P8413" i="8"/>
  <c r="Q8413" i="8"/>
  <c r="P8651" i="8"/>
  <c r="Q8651" i="8"/>
  <c r="Q6833" i="8"/>
  <c r="P6833" i="8"/>
  <c r="Q6913" i="8"/>
  <c r="P6913" i="8"/>
  <c r="Q6994" i="8"/>
  <c r="P6994" i="8"/>
  <c r="Q7073" i="8"/>
  <c r="P7073" i="8"/>
  <c r="Q7232" i="8"/>
  <c r="P7232" i="8"/>
  <c r="Q7391" i="8"/>
  <c r="P7476" i="8"/>
  <c r="Q7476" i="8"/>
  <c r="Q7552" i="8"/>
  <c r="P7552" i="8"/>
  <c r="Q7633" i="8"/>
  <c r="P7633" i="8"/>
  <c r="Q7794" i="8"/>
  <c r="P7794" i="8"/>
  <c r="Q7954" i="8"/>
  <c r="P7954" i="8"/>
  <c r="P8111" i="8"/>
  <c r="Q8111" i="8"/>
  <c r="Q8353" i="8"/>
  <c r="P8353" i="8"/>
  <c r="Q8515" i="8"/>
  <c r="P8515" i="8"/>
  <c r="Q8594" i="8"/>
  <c r="P8594" i="8"/>
  <c r="Q8761" i="8"/>
  <c r="P8761" i="8"/>
  <c r="Q5709" i="8"/>
  <c r="Q7548" i="8"/>
  <c r="P7548" i="8"/>
  <c r="Q5249" i="8"/>
  <c r="Q6211" i="8"/>
  <c r="P6211" i="8"/>
  <c r="Q7227" i="8"/>
  <c r="P7227" i="8"/>
  <c r="Q6972" i="8"/>
  <c r="P6972" i="8"/>
  <c r="Q7535" i="8"/>
  <c r="P7535" i="8"/>
  <c r="Q7616" i="8"/>
  <c r="P7616" i="8"/>
  <c r="Q7776" i="8"/>
  <c r="P7776" i="8"/>
  <c r="P7853" i="8"/>
  <c r="Q7853" i="8"/>
  <c r="Q7935" i="8"/>
  <c r="P7935" i="8"/>
  <c r="Q8014" i="8"/>
  <c r="P8014" i="8"/>
  <c r="Q8093" i="8"/>
  <c r="P8093" i="8"/>
  <c r="Q8171" i="8"/>
  <c r="P8171" i="8"/>
  <c r="P8333" i="8"/>
  <c r="Q8333" i="8"/>
  <c r="P8734" i="8"/>
  <c r="Q8734" i="8" s="1"/>
  <c r="Q8661" i="8"/>
  <c r="P8661" i="8"/>
  <c r="Q7529" i="8"/>
  <c r="P7529" i="8"/>
  <c r="Q8085" i="8"/>
  <c r="P8085" i="8"/>
  <c r="Q4968" i="8"/>
  <c r="Q6625" i="8"/>
  <c r="P6625" i="8"/>
  <c r="Q7446" i="8"/>
  <c r="P7446" i="8"/>
  <c r="Q8268" i="8"/>
  <c r="P8268" i="8"/>
  <c r="Q5266" i="8"/>
  <c r="P5266" i="8"/>
  <c r="Q7808" i="8"/>
  <c r="P7808" i="8"/>
  <c r="Q7031" i="8"/>
  <c r="P7031" i="8"/>
  <c r="Q7967" i="8"/>
  <c r="P7967" i="8"/>
  <c r="P5848" i="8"/>
  <c r="Q5848" i="8"/>
  <c r="Q6671" i="8"/>
  <c r="P6671" i="8"/>
  <c r="Q7509" i="8"/>
  <c r="Q8250" i="8"/>
  <c r="P8250" i="8"/>
  <c r="Q7729" i="8"/>
  <c r="P7729" i="8"/>
  <c r="Q6679" i="8"/>
  <c r="P6679" i="8"/>
  <c r="Q8380" i="8"/>
  <c r="P8380" i="8"/>
  <c r="Q7248" i="8"/>
  <c r="P7248" i="8"/>
  <c r="Q5829" i="8"/>
  <c r="P5829" i="8"/>
  <c r="P4466" i="8"/>
  <c r="Q4466" i="8"/>
  <c r="P7428" i="8"/>
  <c r="Q7428" i="8" s="1"/>
  <c r="Q5367" i="8"/>
  <c r="Q6468" i="8"/>
  <c r="P6468" i="8"/>
  <c r="Q7610" i="8"/>
  <c r="P7610" i="8"/>
  <c r="Q5828" i="8"/>
  <c r="P5828" i="8"/>
  <c r="P7531" i="8"/>
  <c r="Q7531" i="8"/>
  <c r="Q6780" i="8"/>
  <c r="P6780" i="8"/>
  <c r="Q7178" i="8"/>
  <c r="P7178" i="8"/>
  <c r="Q8117" i="8"/>
  <c r="P8117" i="8"/>
  <c r="Q8582" i="8"/>
  <c r="P8582" i="8"/>
  <c r="Q5470" i="8"/>
  <c r="Q5386" i="8"/>
  <c r="P5386" i="8"/>
  <c r="Q6267" i="8"/>
  <c r="P6267" i="8"/>
  <c r="P8208" i="8"/>
  <c r="Q8208" i="8"/>
  <c r="Q4787" i="8"/>
  <c r="P4787" i="8"/>
  <c r="Q5831" i="8"/>
  <c r="P5831" i="8"/>
  <c r="Q7950" i="8"/>
  <c r="P7950" i="8"/>
  <c r="Q7250" i="8"/>
  <c r="P7250" i="8"/>
  <c r="Q8193" i="8"/>
  <c r="P8193" i="8"/>
  <c r="Q7671" i="8"/>
  <c r="P7671" i="8"/>
  <c r="Q8697" i="8"/>
  <c r="P8697" i="8"/>
  <c r="P6239" i="8"/>
  <c r="Q6239" i="8"/>
  <c r="Q7342" i="8"/>
  <c r="P7342" i="8"/>
  <c r="P7779" i="8"/>
  <c r="Q7779" i="8"/>
  <c r="Q8262" i="8"/>
  <c r="P8262" i="8"/>
  <c r="Q7288" i="8"/>
  <c r="P7288" i="8"/>
  <c r="Q8667" i="8"/>
  <c r="P8667" i="8"/>
  <c r="Q5545" i="8"/>
  <c r="P5545" i="8"/>
  <c r="P8026" i="8"/>
  <c r="Q8026" i="8"/>
  <c r="Q4966" i="8"/>
  <c r="P4711" i="8"/>
  <c r="Q4711" i="8"/>
  <c r="Q6569" i="8"/>
  <c r="P6569" i="8"/>
  <c r="Q8420" i="8"/>
  <c r="Q8600" i="8"/>
  <c r="P8600" i="8"/>
  <c r="Q6761" i="8"/>
  <c r="P6761" i="8"/>
  <c r="Q7157" i="8"/>
  <c r="P7157" i="8"/>
  <c r="Q7599" i="8"/>
  <c r="P7599" i="8"/>
  <c r="P8277" i="8"/>
  <c r="Q8277" i="8"/>
  <c r="Q8540" i="8"/>
  <c r="P8540" i="8"/>
  <c r="Q7966" i="8"/>
  <c r="P7966" i="8"/>
  <c r="Q8646" i="8"/>
  <c r="P8646" i="8"/>
  <c r="Q6245" i="8"/>
  <c r="P6245" i="8"/>
  <c r="Q7948" i="8"/>
  <c r="P7948" i="8"/>
  <c r="Q4366" i="8"/>
  <c r="Q5066" i="8"/>
  <c r="P5066" i="8"/>
  <c r="P5650" i="8"/>
  <c r="Q5650" i="8"/>
  <c r="P6313" i="8"/>
  <c r="Q6313" i="8"/>
  <c r="Q7111" i="8"/>
  <c r="P7111" i="8"/>
  <c r="Q8710" i="8"/>
  <c r="P8710" i="8"/>
  <c r="Q5359" i="8"/>
  <c r="Q5442" i="8"/>
  <c r="Q5601" i="8"/>
  <c r="P5601" i="8"/>
  <c r="Q5677" i="8"/>
  <c r="Q5758" i="8"/>
  <c r="P5758" i="8"/>
  <c r="Q6299" i="8"/>
  <c r="P6299" i="8"/>
  <c r="Q6579" i="8"/>
  <c r="P6579" i="8"/>
  <c r="Q7217" i="8"/>
  <c r="P7217" i="8"/>
  <c r="Q7500" i="8"/>
  <c r="P7500" i="8"/>
  <c r="Q8157" i="8"/>
  <c r="P8157" i="8"/>
  <c r="Q8520" i="8"/>
  <c r="P8520" i="8"/>
  <c r="Q7860" i="8"/>
  <c r="P7860" i="8"/>
  <c r="Q8060" i="8"/>
  <c r="P8060" i="8"/>
  <c r="Q8602" i="8"/>
  <c r="P8602" i="8"/>
  <c r="Q7926" i="8"/>
  <c r="P7926" i="8"/>
  <c r="Q8586" i="8"/>
  <c r="P8586" i="8"/>
  <c r="Q4427" i="8"/>
  <c r="P4427" i="8"/>
  <c r="Q5109" i="8"/>
  <c r="Q7568" i="8"/>
  <c r="P7568" i="8"/>
  <c r="Q8469" i="8"/>
  <c r="P8469" i="8"/>
  <c r="Q4848" i="8"/>
  <c r="Q7749" i="8"/>
  <c r="P7749" i="8"/>
  <c r="Q8631" i="8"/>
  <c r="P8631" i="8"/>
  <c r="Q7272" i="8"/>
  <c r="P7272" i="8"/>
  <c r="Q8089" i="8"/>
  <c r="P8089" i="8"/>
  <c r="P7579" i="8"/>
  <c r="Q7579" i="8"/>
  <c r="Q7659" i="8"/>
  <c r="P7659" i="8"/>
  <c r="Q7880" i="8"/>
  <c r="P7880" i="8"/>
  <c r="Q5168" i="8"/>
  <c r="P5168" i="8"/>
  <c r="Q8199" i="8"/>
  <c r="P8199" i="8"/>
  <c r="Q8283" i="8"/>
  <c r="P8283" i="8"/>
  <c r="P8444" i="8"/>
  <c r="Q8444" i="8"/>
  <c r="Q8599" i="8"/>
  <c r="P8599" i="8"/>
  <c r="Q8681" i="8"/>
  <c r="P8681" i="8"/>
  <c r="Q8757" i="8"/>
  <c r="P8757" i="8"/>
  <c r="P7228" i="8"/>
  <c r="Q7228" i="8"/>
  <c r="Q7506" i="8"/>
  <c r="Q7806" i="8"/>
  <c r="P7806" i="8"/>
  <c r="Q7666" i="8"/>
  <c r="P7666" i="8"/>
  <c r="P8526" i="8"/>
  <c r="Q8526" i="8"/>
  <c r="Q5368" i="8"/>
  <c r="P6127" i="8"/>
  <c r="Q6127" i="8"/>
  <c r="Q7765" i="8"/>
  <c r="P7765" i="8"/>
  <c r="P8566" i="8"/>
  <c r="Q8566" i="8" s="1"/>
  <c r="Q5148" i="8"/>
  <c r="P5148" i="8"/>
  <c r="Q8066" i="8"/>
  <c r="P8066" i="8"/>
  <c r="Q5408" i="8"/>
  <c r="P5408" i="8"/>
  <c r="Q6309" i="8"/>
  <c r="P6309" i="8"/>
  <c r="Q7170" i="8"/>
  <c r="P7170" i="8"/>
  <c r="Q8112" i="8"/>
  <c r="P8112" i="8"/>
  <c r="Q6349" i="8"/>
  <c r="P6349" i="8"/>
  <c r="Q7192" i="8"/>
  <c r="P7192" i="8"/>
  <c r="Q8232" i="8"/>
  <c r="P8232" i="8"/>
  <c r="Q4229" i="8"/>
  <c r="P4229" i="8"/>
  <c r="Q5007" i="8"/>
  <c r="P6333" i="8"/>
  <c r="Q6333" i="8"/>
  <c r="Q6813" i="8"/>
  <c r="P6813" i="8"/>
  <c r="Q6893" i="8"/>
  <c r="P6893" i="8"/>
  <c r="Q7450" i="8"/>
  <c r="P7450" i="8"/>
  <c r="Q7153" i="8"/>
  <c r="P7153" i="8"/>
  <c r="Q7872" i="8"/>
  <c r="P7872" i="8"/>
  <c r="Q8033" i="8"/>
  <c r="P8033" i="8"/>
  <c r="Q8432" i="8"/>
  <c r="P8432" i="8"/>
  <c r="Q6609" i="8"/>
  <c r="P6609" i="8"/>
  <c r="P8269" i="8"/>
  <c r="Q8269" i="8"/>
  <c r="P6091" i="8"/>
  <c r="Q6091" i="8"/>
  <c r="Q7772" i="8"/>
  <c r="P7772" i="8"/>
  <c r="Q8141" i="8"/>
  <c r="P8141" i="8"/>
  <c r="Q5787" i="8"/>
  <c r="P5787" i="8"/>
  <c r="Q4628" i="8"/>
  <c r="Q6849" i="8"/>
  <c r="P6849" i="8"/>
  <c r="Q7200" i="8"/>
  <c r="P7200" i="8"/>
  <c r="P7660" i="8"/>
  <c r="Q7660" i="8"/>
  <c r="Q6847" i="8"/>
  <c r="P6847" i="8"/>
  <c r="Q8626" i="8"/>
  <c r="P8626" i="8"/>
  <c r="P8201" i="8"/>
  <c r="Q8201" i="8"/>
  <c r="P6889" i="8"/>
  <c r="Q6889" i="8"/>
  <c r="Q8549" i="8"/>
  <c r="P8549" i="8"/>
  <c r="Q8512" i="8"/>
  <c r="P8512" i="8"/>
  <c r="Q8220" i="8"/>
  <c r="P8220" i="8"/>
  <c r="Q5489" i="8"/>
  <c r="P8350" i="8"/>
  <c r="Q8350" i="8" s="1"/>
  <c r="P6589" i="8"/>
  <c r="Q6589" i="8"/>
  <c r="Q7932" i="8"/>
  <c r="P7932" i="8"/>
  <c r="Q5519" i="8"/>
  <c r="P5519" i="8"/>
  <c r="Q6901" i="8"/>
  <c r="P6901" i="8"/>
  <c r="Q7817" i="8"/>
  <c r="P7817" i="8"/>
  <c r="Q5587" i="8"/>
  <c r="P6729" i="8"/>
  <c r="Q6729" i="8"/>
  <c r="Q7589" i="8"/>
  <c r="P7589" i="8"/>
  <c r="Q7502" i="8"/>
  <c r="P7502" i="8"/>
  <c r="Q8386" i="8"/>
  <c r="P8386" i="8"/>
  <c r="Q6288" i="8"/>
  <c r="P6288" i="8"/>
  <c r="Q7209" i="8"/>
  <c r="P7209" i="8"/>
  <c r="Q8490" i="8"/>
  <c r="P8490" i="8"/>
  <c r="Q8732" i="8"/>
  <c r="P8732" i="8"/>
  <c r="Q8194" i="8"/>
  <c r="P8194" i="8"/>
  <c r="Q8575" i="8"/>
  <c r="P8575" i="8"/>
  <c r="Q6026" i="8"/>
  <c r="P6026" i="8"/>
  <c r="P7845" i="8"/>
  <c r="Q7845" i="8"/>
  <c r="Q5860" i="8"/>
  <c r="P5860" i="8"/>
  <c r="Q7620" i="8"/>
  <c r="P7620" i="8"/>
  <c r="Q8721" i="8"/>
  <c r="P8721" i="8"/>
  <c r="Q7226" i="8"/>
  <c r="P7226" i="8"/>
  <c r="P7229" i="8"/>
  <c r="Q7229" i="8"/>
  <c r="Q8660" i="8"/>
  <c r="P8660" i="8"/>
  <c r="Q8178" i="8"/>
  <c r="P8178" i="8"/>
  <c r="Q8328" i="8"/>
  <c r="P8328" i="8"/>
  <c r="P5840" i="8"/>
  <c r="Q5840" i="8"/>
  <c r="Q6531" i="8"/>
  <c r="P6531" i="8"/>
  <c r="P7569" i="8"/>
  <c r="Q7569" i="8"/>
  <c r="Q8450" i="8"/>
  <c r="P8450" i="8"/>
  <c r="Q5900" i="8"/>
  <c r="Q8105" i="8"/>
  <c r="P8105" i="8"/>
  <c r="Q5769" i="8"/>
  <c r="P5769" i="8"/>
  <c r="Q8360" i="8"/>
  <c r="P8360" i="8"/>
  <c r="P6570" i="8"/>
  <c r="Q6570" i="8"/>
  <c r="Q8331" i="8"/>
  <c r="P8331" i="8"/>
  <c r="Q6675" i="8"/>
  <c r="P6675" i="8"/>
  <c r="Q6755" i="8"/>
  <c r="P6755" i="8"/>
  <c r="Q7314" i="8"/>
  <c r="P7314" i="8"/>
  <c r="Q7714" i="8"/>
  <c r="P7714" i="8"/>
  <c r="P8275" i="8"/>
  <c r="Q8275" i="8"/>
  <c r="Q8673" i="8"/>
  <c r="P8673" i="8"/>
  <c r="Q8528" i="8"/>
  <c r="P8528" i="8"/>
  <c r="Q8028" i="8"/>
  <c r="P8028" i="8"/>
  <c r="P7456" i="8"/>
  <c r="P7457" i="8" s="1"/>
  <c r="P7458" i="8" s="1"/>
  <c r="P7459" i="8" s="1"/>
  <c r="P7460" i="8" s="1"/>
  <c r="P7461" i="8" s="1"/>
  <c r="P7462" i="8" s="1"/>
  <c r="P7463" i="8" s="1"/>
  <c r="P7464" i="8" s="1"/>
  <c r="P7465" i="8" s="1"/>
  <c r="P7466" i="8" s="1"/>
  <c r="Q7466" i="8" s="1"/>
  <c r="Q7456" i="8"/>
  <c r="Q7694" i="8"/>
  <c r="P7694" i="8"/>
  <c r="Q8257" i="8"/>
  <c r="P8257" i="8"/>
  <c r="Q8495" i="8"/>
  <c r="P8495" i="8"/>
  <c r="Q8409" i="8"/>
  <c r="P8409" i="8"/>
  <c r="Q8078" i="8"/>
  <c r="P8078" i="8"/>
  <c r="Q8705" i="8"/>
  <c r="P8705" i="8"/>
  <c r="Q8431" i="8"/>
  <c r="P8431" i="8"/>
  <c r="Q8108" i="8"/>
  <c r="P8108" i="8"/>
  <c r="Q6307" i="8"/>
  <c r="P6307" i="8"/>
  <c r="P8249" i="8"/>
  <c r="Q8249" i="8"/>
  <c r="Q4687" i="8"/>
  <c r="P4687" i="8"/>
  <c r="P6918" i="8"/>
  <c r="Q6918" i="8"/>
  <c r="Q6287" i="8"/>
  <c r="P6287" i="8"/>
  <c r="P7165" i="8"/>
  <c r="Q7165" i="8"/>
  <c r="Q8371" i="8"/>
  <c r="P8371" i="8"/>
  <c r="Q8498" i="8"/>
  <c r="P8498" i="8"/>
  <c r="Q6339" i="8"/>
  <c r="P6339" i="8"/>
  <c r="Q7937" i="8"/>
  <c r="P7937" i="8"/>
  <c r="Q7798" i="8"/>
  <c r="P7798" i="8"/>
  <c r="Q8623" i="8"/>
  <c r="P8623" i="8"/>
  <c r="Q7447" i="8"/>
  <c r="P7447" i="8"/>
  <c r="Q5278" i="8"/>
  <c r="P5977" i="8"/>
  <c r="Q5977" i="8"/>
  <c r="Q6077" i="8"/>
  <c r="P6077" i="8"/>
  <c r="Q6387" i="8"/>
  <c r="P6387" i="8"/>
  <c r="P6430" i="8"/>
  <c r="Q6430" i="8"/>
  <c r="P8190" i="8"/>
  <c r="Q8190" i="8"/>
  <c r="P7339" i="8"/>
  <c r="Q7339" i="8"/>
  <c r="P7419" i="8"/>
  <c r="Q7419" i="8"/>
  <c r="Q8119" i="8"/>
  <c r="P8119" i="8"/>
  <c r="Q8524" i="8"/>
  <c r="P8524" i="8"/>
  <c r="Q6907" i="8"/>
  <c r="P6907" i="8"/>
  <c r="Q8104" i="8"/>
  <c r="P8104" i="8"/>
  <c r="Q7086" i="8"/>
  <c r="P7086" i="8"/>
  <c r="P4568" i="8"/>
  <c r="Q4568" i="8"/>
  <c r="Q4150" i="8"/>
  <c r="Q4911" i="8"/>
  <c r="P5151" i="8"/>
  <c r="Q5151" i="8"/>
  <c r="Q5471" i="8"/>
  <c r="Q5628" i="8"/>
  <c r="P5628" i="8"/>
  <c r="Q5708" i="8"/>
  <c r="Q8571" i="8"/>
  <c r="P8571" i="8"/>
  <c r="Q8653" i="8"/>
  <c r="P8653" i="8"/>
  <c r="Q8668" i="8"/>
  <c r="P8668" i="8"/>
  <c r="P5091" i="8"/>
  <c r="Q5091" i="8"/>
  <c r="P6047" i="8"/>
  <c r="Q6047" i="8"/>
  <c r="Q8596" i="8"/>
  <c r="P8596" i="8"/>
  <c r="Q5949" i="8"/>
  <c r="P5949" i="8"/>
  <c r="P6848" i="8"/>
  <c r="Q6848" i="8"/>
  <c r="P7831" i="8"/>
  <c r="Q7831" i="8"/>
  <c r="P6460" i="8"/>
  <c r="Q6460" i="8"/>
  <c r="Q6029" i="8"/>
  <c r="P6029" i="8"/>
  <c r="P6560" i="8"/>
  <c r="Q6560" i="8"/>
  <c r="Q7409" i="8"/>
  <c r="Q5612" i="8"/>
  <c r="P7429" i="8"/>
  <c r="Q7429" i="8"/>
  <c r="P8219" i="8"/>
  <c r="Q8219" i="8"/>
  <c r="Q8299" i="8"/>
  <c r="P8299" i="8"/>
  <c r="P7108" i="8"/>
  <c r="Q7108" i="8"/>
  <c r="P5786" i="8"/>
  <c r="Q5786" i="8"/>
  <c r="Q4670" i="8"/>
  <c r="P4670" i="8"/>
  <c r="P4671" i="8" s="1"/>
  <c r="P4672" i="8" s="1"/>
  <c r="P4673" i="8" s="1"/>
  <c r="P4674" i="8" s="1"/>
  <c r="P4675" i="8" s="1"/>
  <c r="P4676" i="8" s="1"/>
  <c r="P4677" i="8" s="1"/>
  <c r="P4678" i="8" s="1"/>
  <c r="P4679" i="8" s="1"/>
  <c r="P4680" i="8" s="1"/>
  <c r="Q4680" i="8" s="1"/>
  <c r="Q7267" i="8"/>
  <c r="P7267" i="8"/>
  <c r="P5846" i="8"/>
  <c r="Q5846" i="8"/>
  <c r="P6668" i="8"/>
  <c r="Q6668" i="8"/>
  <c r="Q8041" i="8"/>
  <c r="P8041" i="8"/>
  <c r="P6908" i="8"/>
  <c r="Q6908" i="8"/>
  <c r="Q7148" i="8"/>
  <c r="P7148" i="8"/>
  <c r="Q7572" i="8"/>
  <c r="P7572" i="8"/>
  <c r="Q7652" i="8"/>
  <c r="P7652" i="8"/>
  <c r="Q8053" i="8"/>
  <c r="P8053" i="8"/>
  <c r="Q8132" i="8"/>
  <c r="P8132" i="8"/>
  <c r="Q2091" i="8"/>
  <c r="P2091" i="8"/>
  <c r="Q2174" i="8"/>
  <c r="P2174" i="8"/>
  <c r="Q2331" i="8"/>
  <c r="P2331" i="8"/>
  <c r="Q2571" i="8"/>
  <c r="P2571" i="8"/>
  <c r="Q2655" i="8"/>
  <c r="P2655" i="8"/>
  <c r="P2735" i="8"/>
  <c r="Q2735" i="8"/>
  <c r="Q3451" i="8"/>
  <c r="P3451" i="8"/>
  <c r="Q3533" i="8"/>
  <c r="P3533" i="8"/>
  <c r="Q3613" i="8"/>
  <c r="P3613" i="8"/>
  <c r="P3771" i="8"/>
  <c r="Q3771" i="8"/>
  <c r="Q3852" i="8"/>
  <c r="P3852" i="8"/>
  <c r="Q4093" i="8"/>
  <c r="P4093" i="8"/>
  <c r="P4094" i="8" s="1"/>
  <c r="P4095" i="8" s="1"/>
  <c r="P4096" i="8" s="1"/>
  <c r="P4097" i="8" s="1"/>
  <c r="P4098" i="8" s="1"/>
  <c r="P4099" i="8" s="1"/>
  <c r="P4100" i="8" s="1"/>
  <c r="P4101" i="8" s="1"/>
  <c r="P4102" i="8" s="1"/>
  <c r="P4103" i="8" s="1"/>
  <c r="P4104" i="8" s="1"/>
  <c r="P4105" i="8" s="1"/>
  <c r="Q4105" i="8" s="1"/>
  <c r="Q4173" i="8"/>
  <c r="Q4413" i="8"/>
  <c r="Q4573" i="8"/>
  <c r="Q4735" i="8"/>
  <c r="P4735" i="8"/>
  <c r="Q4812" i="8"/>
  <c r="P4812" i="8"/>
  <c r="P4813" i="8" s="1"/>
  <c r="P4814" i="8" s="1"/>
  <c r="P4815" i="8" s="1"/>
  <c r="P4816" i="8" s="1"/>
  <c r="P4817" i="8" s="1"/>
  <c r="P4818" i="8" s="1"/>
  <c r="P4819" i="8" s="1"/>
  <c r="P4820" i="8" s="1"/>
  <c r="P4821" i="8" s="1"/>
  <c r="P4822" i="8" s="1"/>
  <c r="P4823" i="8" s="1"/>
  <c r="P4824" i="8" s="1"/>
  <c r="P4825" i="8" s="1"/>
  <c r="P4826" i="8" s="1"/>
  <c r="Q4826" i="8" s="1"/>
  <c r="Q5214" i="8"/>
  <c r="P5214" i="8"/>
  <c r="Q5533" i="8"/>
  <c r="P5533" i="8"/>
  <c r="Q5771" i="8"/>
  <c r="P5771" i="8"/>
  <c r="Q6011" i="8"/>
  <c r="P6011" i="8"/>
  <c r="Q6092" i="8"/>
  <c r="P6092" i="8"/>
  <c r="Q6175" i="8"/>
  <c r="P6175" i="8"/>
  <c r="Q6256" i="8"/>
  <c r="P6256" i="8"/>
  <c r="Q3155" i="8"/>
  <c r="P3155" i="8"/>
  <c r="P3236" i="8"/>
  <c r="Q3236" i="8"/>
  <c r="P3316" i="8"/>
  <c r="Q3316" i="8"/>
  <c r="Q3392" i="8"/>
  <c r="P3392" i="8"/>
  <c r="Q3472" i="8"/>
  <c r="P3472" i="8"/>
  <c r="Q3714" i="8"/>
  <c r="P3714" i="8"/>
  <c r="Q3792" i="8"/>
  <c r="P3792" i="8"/>
  <c r="Q3952" i="8"/>
  <c r="P3952" i="8"/>
  <c r="Q4032" i="8"/>
  <c r="P4032" i="8"/>
  <c r="Q4117" i="8"/>
  <c r="P4117" i="8"/>
  <c r="Q4194" i="8"/>
  <c r="P4273" i="8"/>
  <c r="Q4273" i="8"/>
  <c r="Q4353" i="8"/>
  <c r="P4353" i="8"/>
  <c r="Q4434" i="8"/>
  <c r="Q4595" i="8"/>
  <c r="P4595" i="8"/>
  <c r="P4596" i="8" s="1"/>
  <c r="P4597" i="8" s="1"/>
  <c r="P4598" i="8" s="1"/>
  <c r="P4599" i="8" s="1"/>
  <c r="P4600" i="8" s="1"/>
  <c r="P4601" i="8" s="1"/>
  <c r="P4602" i="8" s="1"/>
  <c r="P4603" i="8" s="1"/>
  <c r="P4604" i="8" s="1"/>
  <c r="P4605" i="8" s="1"/>
  <c r="P4606" i="8" s="1"/>
  <c r="P4607" i="8" s="1"/>
  <c r="P4608" i="8" s="1"/>
  <c r="P4609" i="8" s="1"/>
  <c r="P4610" i="8" s="1"/>
  <c r="P4611" i="8" s="1"/>
  <c r="Q4611" i="8" s="1"/>
  <c r="Q4835" i="8"/>
  <c r="P4835" i="8"/>
  <c r="Q4914" i="8"/>
  <c r="Q5153" i="8"/>
  <c r="Q5315" i="8"/>
  <c r="P5315" i="8"/>
  <c r="Q5396" i="8"/>
  <c r="Q5554" i="8"/>
  <c r="P5554" i="8"/>
  <c r="Q5634" i="8"/>
  <c r="P5715" i="8"/>
  <c r="Q5715" i="8"/>
  <c r="P5794" i="8"/>
  <c r="Q5794" i="8"/>
  <c r="Q5875" i="8"/>
  <c r="Q6115" i="8"/>
  <c r="P6115" i="8"/>
  <c r="Q6194" i="8"/>
  <c r="P6194" i="8"/>
  <c r="Q6271" i="8"/>
  <c r="P6271" i="8"/>
  <c r="Q6352" i="8"/>
  <c r="P6352" i="8"/>
  <c r="Q6592" i="8"/>
  <c r="P6592" i="8"/>
  <c r="Q6672" i="8"/>
  <c r="P6672" i="8"/>
  <c r="Q6753" i="8"/>
  <c r="P6753" i="8"/>
  <c r="P6834" i="8"/>
  <c r="Q6834" i="8"/>
  <c r="Q6912" i="8"/>
  <c r="P6912" i="8"/>
  <c r="Q6992" i="8"/>
  <c r="P6992" i="8"/>
  <c r="Q7074" i="8"/>
  <c r="P7074" i="8"/>
  <c r="Q7313" i="8"/>
  <c r="P7313" i="8"/>
  <c r="P5093" i="8"/>
  <c r="Q5093" i="8"/>
  <c r="Q5253" i="8"/>
  <c r="Q5333" i="8"/>
  <c r="Q5413" i="8"/>
  <c r="P5894" i="8"/>
  <c r="P5895" i="8" s="1"/>
  <c r="P5896" i="8" s="1"/>
  <c r="P5897" i="8" s="1"/>
  <c r="P5898" i="8" s="1"/>
  <c r="P5899" i="8" s="1"/>
  <c r="P5900" i="8" s="1"/>
  <c r="P5901" i="8" s="1"/>
  <c r="P5902" i="8" s="1"/>
  <c r="P5903" i="8" s="1"/>
  <c r="P5904" i="8" s="1"/>
  <c r="Q5904" i="8" s="1"/>
  <c r="Q5894" i="8"/>
  <c r="Q5973" i="8"/>
  <c r="P5973" i="8"/>
  <c r="Q6294" i="8"/>
  <c r="P6294" i="8"/>
  <c r="Q6375" i="8"/>
  <c r="P6375" i="8"/>
  <c r="Q6456" i="8"/>
  <c r="P6456" i="8"/>
  <c r="Q6535" i="8"/>
  <c r="P6535" i="8"/>
  <c r="Q6853" i="8"/>
  <c r="P6853" i="8"/>
  <c r="Q7016" i="8"/>
  <c r="P7016" i="8"/>
  <c r="Q7173" i="8"/>
  <c r="P7173" i="8"/>
  <c r="Q7413" i="8"/>
  <c r="Q7495" i="8"/>
  <c r="P7495" i="8"/>
  <c r="Q7576" i="8"/>
  <c r="P7576" i="8"/>
  <c r="P7893" i="8"/>
  <c r="Q7893" i="8"/>
  <c r="Q7976" i="8"/>
  <c r="P7976" i="8"/>
  <c r="Q8136" i="8"/>
  <c r="P8136" i="8"/>
  <c r="Q8216" i="8"/>
  <c r="P8216" i="8"/>
  <c r="Q8294" i="8"/>
  <c r="P8294" i="8"/>
  <c r="Q8375" i="8"/>
  <c r="P8375" i="8"/>
  <c r="Q8535" i="8"/>
  <c r="P8535" i="8"/>
  <c r="Q8613" i="8"/>
  <c r="P8613" i="8"/>
  <c r="Q5357" i="8"/>
  <c r="P5518" i="8"/>
  <c r="Q5518" i="8"/>
  <c r="Q5914" i="8"/>
  <c r="P5914" i="8"/>
  <c r="Q6317" i="8"/>
  <c r="P6317" i="8"/>
  <c r="Q6393" i="8"/>
  <c r="P6393" i="8"/>
  <c r="Q6475" i="8"/>
  <c r="P6475" i="8"/>
  <c r="Q6557" i="8"/>
  <c r="P6557" i="8"/>
  <c r="Q6636" i="8"/>
  <c r="P6636" i="8"/>
  <c r="Q6796" i="8"/>
  <c r="P6796" i="8"/>
  <c r="Q6956" i="8"/>
  <c r="P6956" i="8"/>
  <c r="Q7037" i="8"/>
  <c r="P7037" i="8"/>
  <c r="Q7116" i="8"/>
  <c r="P7116" i="8"/>
  <c r="Q7434" i="8"/>
  <c r="Q7514" i="8"/>
  <c r="P7514" i="8"/>
  <c r="P7676" i="8"/>
  <c r="Q7676" i="8"/>
  <c r="Q7755" i="8"/>
  <c r="P7755" i="8"/>
  <c r="Q7836" i="8"/>
  <c r="P7836" i="8"/>
  <c r="Q7996" i="8"/>
  <c r="P7996" i="8"/>
  <c r="Q8076" i="8"/>
  <c r="P8076" i="8"/>
  <c r="Q8156" i="8"/>
  <c r="P8156" i="8"/>
  <c r="Q8236" i="8"/>
  <c r="P8236" i="8"/>
  <c r="Q8395" i="8"/>
  <c r="P8395" i="8"/>
  <c r="Q8477" i="8"/>
  <c r="P8477" i="8"/>
  <c r="P8635" i="8"/>
  <c r="Q8635" i="8"/>
  <c r="Q8717" i="8"/>
  <c r="P8717" i="8"/>
  <c r="Q7578" i="8"/>
  <c r="P7578" i="8"/>
  <c r="Q7655" i="8"/>
  <c r="P7655" i="8"/>
  <c r="Q7756" i="8"/>
  <c r="P7756" i="8"/>
  <c r="Q7855" i="8"/>
  <c r="P7855" i="8"/>
  <c r="Q7955" i="8"/>
  <c r="P7955" i="8"/>
  <c r="P8158" i="8"/>
  <c r="Q8158" i="8" s="1"/>
  <c r="Q8258" i="8"/>
  <c r="P8258" i="8"/>
  <c r="Q8355" i="8"/>
  <c r="P8355" i="8"/>
  <c r="Q8455" i="8"/>
  <c r="P8455" i="8"/>
  <c r="P8656" i="8"/>
  <c r="Q8656" i="8"/>
  <c r="Q8755" i="8"/>
  <c r="P8755" i="8"/>
  <c r="Q4137" i="8"/>
  <c r="P4137" i="8"/>
  <c r="Q4216" i="8"/>
  <c r="P4216" i="8"/>
  <c r="Q4377" i="8"/>
  <c r="P4377" i="8"/>
  <c r="Q4457" i="8"/>
  <c r="Q4616" i="8"/>
  <c r="P4616" i="8"/>
  <c r="Q4777" i="8"/>
  <c r="Q4855" i="8"/>
  <c r="P4855" i="8"/>
  <c r="Q5095" i="8"/>
  <c r="P5095" i="8"/>
  <c r="Q5255" i="8"/>
  <c r="Q5577" i="8"/>
  <c r="P5577" i="8"/>
  <c r="Q5899" i="8"/>
  <c r="Q5978" i="8"/>
  <c r="P5978" i="8"/>
  <c r="Q6058" i="8"/>
  <c r="P6058" i="8"/>
  <c r="Q6140" i="8"/>
  <c r="P6140" i="8"/>
  <c r="Q6216" i="8"/>
  <c r="P6216" i="8"/>
  <c r="Q6296" i="8"/>
  <c r="P6296" i="8"/>
  <c r="Q6377" i="8"/>
  <c r="P6377" i="8"/>
  <c r="Q6459" i="8"/>
  <c r="P6459" i="8"/>
  <c r="Q6616" i="8"/>
  <c r="P6616" i="8"/>
  <c r="Q6777" i="8"/>
  <c r="P6777" i="8"/>
  <c r="Q6857" i="8"/>
  <c r="P6857" i="8"/>
  <c r="Q6936" i="8"/>
  <c r="P6936" i="8"/>
  <c r="Q7017" i="8"/>
  <c r="P7017" i="8"/>
  <c r="Q7096" i="8"/>
  <c r="P7096" i="8"/>
  <c r="Q7337" i="8"/>
  <c r="P7337" i="8"/>
  <c r="Q7417" i="8"/>
  <c r="Q8214" i="8"/>
  <c r="P8214" i="8"/>
  <c r="Q3218" i="8"/>
  <c r="P3218" i="8"/>
  <c r="Q3299" i="8"/>
  <c r="P3299" i="8"/>
  <c r="Q3378" i="8"/>
  <c r="P3378" i="8"/>
  <c r="Q3459" i="8"/>
  <c r="P3459" i="8"/>
  <c r="Q3539" i="8"/>
  <c r="P3539" i="8"/>
  <c r="Q3619" i="8"/>
  <c r="P3619" i="8"/>
  <c r="Q3779" i="8"/>
  <c r="P3779" i="8"/>
  <c r="Q3856" i="8"/>
  <c r="P3856" i="8"/>
  <c r="Q3937" i="8"/>
  <c r="P3937" i="8"/>
  <c r="P4019" i="8"/>
  <c r="Q4019" i="8"/>
  <c r="Q4176" i="8"/>
  <c r="Q4416" i="8"/>
  <c r="Q4501" i="8"/>
  <c r="Q4578" i="8"/>
  <c r="Q4659" i="8"/>
  <c r="P4659" i="8"/>
  <c r="Q4819" i="8"/>
  <c r="Q5455" i="8"/>
  <c r="P5455" i="8"/>
  <c r="Q5538" i="8"/>
  <c r="Q5617" i="8"/>
  <c r="P5617" i="8"/>
  <c r="P5699" i="8"/>
  <c r="Q5699" i="8"/>
  <c r="Q5857" i="8"/>
  <c r="P5857" i="8"/>
  <c r="P5939" i="8"/>
  <c r="Q5939" i="8"/>
  <c r="Q6018" i="8"/>
  <c r="P6018" i="8"/>
  <c r="Q6178" i="8"/>
  <c r="P6178" i="8"/>
  <c r="Q6258" i="8"/>
  <c r="P6258" i="8"/>
  <c r="Q6419" i="8"/>
  <c r="P6419" i="8"/>
  <c r="Q6495" i="8"/>
  <c r="P6495" i="8"/>
  <c r="Q6817" i="8"/>
  <c r="P6817" i="8"/>
  <c r="Q7219" i="8"/>
  <c r="P7219" i="8"/>
  <c r="Q7378" i="8"/>
  <c r="P7378" i="8"/>
  <c r="Q7457" i="8"/>
  <c r="Q7618" i="8"/>
  <c r="P7618" i="8"/>
  <c r="Q7939" i="8"/>
  <c r="P7939" i="8"/>
  <c r="Q8096" i="8"/>
  <c r="P8096" i="8"/>
  <c r="Q3757" i="8"/>
  <c r="P3757" i="8"/>
  <c r="Q3837" i="8"/>
  <c r="P3837" i="8"/>
  <c r="Q4401" i="8"/>
  <c r="P4401" i="8"/>
  <c r="Q4561" i="8"/>
  <c r="P4640" i="8"/>
  <c r="Q4640" i="8"/>
  <c r="Q4720" i="8"/>
  <c r="Q4799" i="8"/>
  <c r="Q4959" i="8"/>
  <c r="Q5039" i="8"/>
  <c r="Q4760" i="8"/>
  <c r="P4760" i="8"/>
  <c r="Q4840" i="8"/>
  <c r="Q4920" i="8"/>
  <c r="P4999" i="8"/>
  <c r="Q4999" i="8"/>
  <c r="Q5080" i="8"/>
  <c r="P5160" i="8"/>
  <c r="Q5160" i="8"/>
  <c r="Q5242" i="8"/>
  <c r="P5242" i="8"/>
  <c r="Q5319" i="8"/>
  <c r="Q5399" i="8"/>
  <c r="Q5480" i="8"/>
  <c r="P5480" i="8"/>
  <c r="P5558" i="8"/>
  <c r="Q5558" i="8"/>
  <c r="P5721" i="8"/>
  <c r="Q5721" i="8"/>
  <c r="Q5798" i="8"/>
  <c r="P5798" i="8"/>
  <c r="Q5881" i="8"/>
  <c r="P5881" i="8"/>
  <c r="Q5960" i="8"/>
  <c r="P5960" i="8"/>
  <c r="Q6042" i="8"/>
  <c r="P6042" i="8"/>
  <c r="Q6202" i="8"/>
  <c r="P6202" i="8"/>
  <c r="Q6358" i="8"/>
  <c r="P6358" i="8"/>
  <c r="Q6680" i="8"/>
  <c r="P6680" i="8"/>
  <c r="Q7079" i="8"/>
  <c r="P7079" i="8"/>
  <c r="Q5180" i="8"/>
  <c r="Q5419" i="8"/>
  <c r="Q5501" i="8"/>
  <c r="P5501" i="8"/>
  <c r="Q5662" i="8"/>
  <c r="Q5740" i="8"/>
  <c r="P5740" i="8"/>
  <c r="Q5821" i="8"/>
  <c r="P5821" i="8"/>
  <c r="Q5901" i="8"/>
  <c r="P5979" i="8"/>
  <c r="Q5979" i="8"/>
  <c r="Q6062" i="8"/>
  <c r="P6062" i="8"/>
  <c r="P6223" i="8"/>
  <c r="Q6223" i="8"/>
  <c r="Q6779" i="8"/>
  <c r="P6779" i="8"/>
  <c r="Q6940" i="8"/>
  <c r="P6940" i="8"/>
  <c r="Q7024" i="8"/>
  <c r="P7024" i="8"/>
  <c r="P7181" i="8"/>
  <c r="Q7181" i="8"/>
  <c r="Q7340" i="8"/>
  <c r="P7340" i="8"/>
  <c r="Q7581" i="8"/>
  <c r="P7581" i="8"/>
  <c r="Q7663" i="8"/>
  <c r="P7663" i="8"/>
  <c r="Q7819" i="8"/>
  <c r="P7819" i="8"/>
  <c r="P7899" i="8"/>
  <c r="Q7899" i="8"/>
  <c r="Q7984" i="8"/>
  <c r="P7984" i="8"/>
  <c r="Q6965" i="8"/>
  <c r="P6965" i="8"/>
  <c r="Q7763" i="8"/>
  <c r="P7763" i="8"/>
  <c r="Q8002" i="8"/>
  <c r="P8002" i="8"/>
  <c r="Q7903" i="8"/>
  <c r="P7903" i="8"/>
  <c r="P8404" i="8"/>
  <c r="Q8404" i="8"/>
  <c r="Q4486" i="8"/>
  <c r="Q5228" i="8"/>
  <c r="Q6090" i="8"/>
  <c r="P6090" i="8"/>
  <c r="Q7928" i="8"/>
  <c r="P7928" i="8"/>
  <c r="Q7710" i="8"/>
  <c r="P7710" i="8"/>
  <c r="Q7047" i="8"/>
  <c r="P7047" i="8"/>
  <c r="Q7063" i="8"/>
  <c r="P7063" i="8"/>
  <c r="Q7304" i="8"/>
  <c r="P7304" i="8"/>
  <c r="Q6786" i="8"/>
  <c r="P6786" i="8"/>
  <c r="Q7203" i="8"/>
  <c r="P7203" i="8"/>
  <c r="P7627" i="8"/>
  <c r="Q7627" i="8"/>
  <c r="Q8603" i="8"/>
  <c r="P8603" i="8"/>
  <c r="Q7706" i="8"/>
  <c r="P7706" i="8"/>
  <c r="Q5087" i="8"/>
  <c r="Q7087" i="8"/>
  <c r="P7087" i="8"/>
  <c r="Q8410" i="8"/>
  <c r="P8410" i="8"/>
  <c r="Q6228" i="8"/>
  <c r="P6228" i="8"/>
  <c r="Q7592" i="8"/>
  <c r="P7592" i="8"/>
  <c r="Q6803" i="8"/>
  <c r="P6803" i="8"/>
  <c r="Q7045" i="8"/>
  <c r="P7045" i="8"/>
  <c r="Q7264" i="8"/>
  <c r="P7264" i="8"/>
  <c r="Q7504" i="8"/>
  <c r="P7504" i="8"/>
  <c r="P7505" i="8" s="1"/>
  <c r="P7506" i="8" s="1"/>
  <c r="P7507" i="8" s="1"/>
  <c r="P7508" i="8" s="1"/>
  <c r="P7509" i="8" s="1"/>
  <c r="P7510" i="8" s="1"/>
  <c r="P7511" i="8" s="1"/>
  <c r="P7512" i="8" s="1"/>
  <c r="P7513" i="8" s="1"/>
  <c r="Q7513" i="8" s="1"/>
  <c r="Q7682" i="8"/>
  <c r="P7682" i="8"/>
  <c r="Q8142" i="8"/>
  <c r="P8142" i="8"/>
  <c r="Q8366" i="8"/>
  <c r="P8366" i="8"/>
  <c r="Q8742" i="8"/>
  <c r="P8742" i="8"/>
  <c r="Q6845" i="8"/>
  <c r="P6845" i="8"/>
  <c r="Q7705" i="8"/>
  <c r="P7705" i="8"/>
  <c r="Q8503" i="8"/>
  <c r="P8503" i="8"/>
  <c r="Q7767" i="8"/>
  <c r="P7767" i="8"/>
  <c r="P7147" i="8"/>
  <c r="Q7147" i="8"/>
  <c r="Q5286" i="8"/>
  <c r="P5286" i="8"/>
  <c r="Q5730" i="8"/>
  <c r="P5730" i="8"/>
  <c r="Q6691" i="8"/>
  <c r="P6691" i="8"/>
  <c r="Q6473" i="8"/>
  <c r="P6473" i="8"/>
  <c r="Q7631" i="8"/>
  <c r="P7631" i="8"/>
  <c r="Q8270" i="8"/>
  <c r="P8270" i="8"/>
  <c r="Q5426" i="8"/>
  <c r="Q5664" i="8"/>
  <c r="Q5905" i="8"/>
  <c r="P5905" i="8"/>
  <c r="Q5985" i="8"/>
  <c r="P5985" i="8"/>
  <c r="Q6066" i="8"/>
  <c r="P6066" i="8"/>
  <c r="Q6143" i="8"/>
  <c r="P6143" i="8"/>
  <c r="Q6305" i="8"/>
  <c r="P6305" i="8"/>
  <c r="Q6747" i="8"/>
  <c r="P6747" i="8"/>
  <c r="Q6987" i="8"/>
  <c r="P6987" i="8"/>
  <c r="P7345" i="8"/>
  <c r="Q7345" i="8"/>
  <c r="Q8185" i="8"/>
  <c r="P8185" i="8"/>
  <c r="Q7405" i="8"/>
  <c r="Q8029" i="8"/>
  <c r="P8029" i="8"/>
  <c r="Q6230" i="8"/>
  <c r="P6230" i="8"/>
  <c r="Q7927" i="8"/>
  <c r="P7927" i="8"/>
  <c r="Q4346" i="8"/>
  <c r="P4346" i="8"/>
  <c r="Q5086" i="8"/>
  <c r="Q5768" i="8"/>
  <c r="P5768" i="8"/>
  <c r="Q8429" i="8"/>
  <c r="P8429" i="8"/>
  <c r="Q7130" i="8"/>
  <c r="P7130" i="8"/>
  <c r="Q7910" i="8"/>
  <c r="P7910" i="8"/>
  <c r="Q8370" i="8"/>
  <c r="P8370" i="8"/>
  <c r="Q6626" i="8"/>
  <c r="P6626" i="8"/>
  <c r="P6784" i="8"/>
  <c r="Q6784" i="8"/>
  <c r="P6944" i="8"/>
  <c r="Q6944" i="8"/>
  <c r="Q7023" i="8"/>
  <c r="P7023" i="8"/>
  <c r="Q7306" i="8"/>
  <c r="P7306" i="8"/>
  <c r="Q4386" i="8"/>
  <c r="Q4469" i="8"/>
  <c r="P4469" i="8"/>
  <c r="Q4549" i="8"/>
  <c r="Q4625" i="8"/>
  <c r="P3809" i="8"/>
  <c r="Q3809" i="8"/>
  <c r="Q4131" i="8"/>
  <c r="P4131" i="8"/>
  <c r="Q4286" i="8"/>
  <c r="P4286" i="8"/>
  <c r="Q4768" i="8"/>
  <c r="Q8166" i="8"/>
  <c r="P8166" i="8"/>
  <c r="Q3370" i="8"/>
  <c r="P3370" i="8"/>
  <c r="Q3447" i="8"/>
  <c r="P3447" i="8"/>
  <c r="Q3690" i="8"/>
  <c r="P3690" i="8"/>
  <c r="Q3849" i="8"/>
  <c r="P3849" i="8"/>
  <c r="P3930" i="8"/>
  <c r="Q3930" i="8"/>
  <c r="Q4011" i="8"/>
  <c r="P4011" i="8"/>
  <c r="Q4169" i="8"/>
  <c r="Q5810" i="8"/>
  <c r="P5810" i="8"/>
  <c r="Q7789" i="8"/>
  <c r="P7789" i="8"/>
  <c r="Q5010" i="8"/>
  <c r="Q5248" i="8"/>
  <c r="Q5491" i="8"/>
  <c r="Q6269" i="8"/>
  <c r="P6269" i="8"/>
  <c r="P6353" i="8"/>
  <c r="Q6353" i="8"/>
  <c r="Q6673" i="8"/>
  <c r="P6673" i="8"/>
  <c r="Q6910" i="8"/>
  <c r="P6910" i="8"/>
  <c r="Q7072" i="8"/>
  <c r="P7072" i="8"/>
  <c r="Q7231" i="8"/>
  <c r="P7231" i="8"/>
  <c r="Q7312" i="8"/>
  <c r="P7312" i="8"/>
  <c r="Q7392" i="8"/>
  <c r="Q7472" i="8"/>
  <c r="P7472" i="8"/>
  <c r="Q8191" i="8"/>
  <c r="P8191" i="8"/>
  <c r="Q8352" i="8"/>
  <c r="P8352" i="8"/>
  <c r="Q8435" i="8"/>
  <c r="P8435" i="8"/>
  <c r="Q8513" i="8"/>
  <c r="P8513" i="8"/>
  <c r="Q6772" i="8"/>
  <c r="P6772" i="8"/>
  <c r="P6850" i="8"/>
  <c r="Q6850" i="8"/>
  <c r="P6934" i="8"/>
  <c r="Q6934" i="8"/>
  <c r="Q7012" i="8"/>
  <c r="P7012" i="8"/>
  <c r="Q7171" i="8"/>
  <c r="P7171" i="8"/>
  <c r="Q7334" i="8"/>
  <c r="P7334" i="8"/>
  <c r="Q7414" i="8"/>
  <c r="Q7491" i="8"/>
  <c r="P7491" i="8"/>
  <c r="Q7814" i="8"/>
  <c r="P7814" i="8"/>
  <c r="Q7895" i="8"/>
  <c r="P7895" i="8"/>
  <c r="P8215" i="8"/>
  <c r="Q8215" i="8"/>
  <c r="Q8296" i="8"/>
  <c r="P8296" i="8"/>
  <c r="Q8372" i="8"/>
  <c r="P8372" i="8"/>
  <c r="P8453" i="8"/>
  <c r="Q8453" i="8"/>
  <c r="Q8533" i="8"/>
  <c r="P8533" i="8"/>
  <c r="P8614" i="8"/>
  <c r="Q8614" i="8"/>
  <c r="Q7406" i="8"/>
  <c r="Q5929" i="8"/>
  <c r="P5929" i="8"/>
  <c r="Q6811" i="8"/>
  <c r="P6811" i="8"/>
  <c r="Q8750" i="8"/>
  <c r="P8750" i="8"/>
  <c r="Q6449" i="8"/>
  <c r="P6449" i="8"/>
  <c r="P6272" i="8"/>
  <c r="Q6272" i="8"/>
  <c r="Q7212" i="8"/>
  <c r="P7212" i="8"/>
  <c r="P7713" i="8"/>
  <c r="Q7713" i="8"/>
  <c r="Q7956" i="8"/>
  <c r="P7956" i="8"/>
  <c r="Q8272" i="8"/>
  <c r="P8272" i="8"/>
  <c r="P8354" i="8"/>
  <c r="Q8354" i="8"/>
  <c r="Q8674" i="8"/>
  <c r="P8674" i="8"/>
  <c r="Q8224" i="8"/>
  <c r="P8224" i="8"/>
  <c r="Q5968" i="8"/>
  <c r="P5968" i="8"/>
  <c r="Q6787" i="8"/>
  <c r="P6787" i="8"/>
  <c r="Q8507" i="8"/>
  <c r="P8507" i="8"/>
  <c r="Q7986" i="8"/>
  <c r="P7986" i="8"/>
  <c r="Q4369" i="8"/>
  <c r="P4369" i="8"/>
  <c r="Q5307" i="8"/>
  <c r="P6289" i="8"/>
  <c r="Q6289" i="8"/>
  <c r="Q6891" i="8"/>
  <c r="P6891" i="8"/>
  <c r="Q7670" i="8"/>
  <c r="P7670" i="8"/>
  <c r="Q8430" i="8"/>
  <c r="P8430" i="8"/>
  <c r="Q6797" i="8"/>
  <c r="P6797" i="8"/>
  <c r="P7736" i="8"/>
  <c r="Q7736" i="8"/>
  <c r="P8718" i="8"/>
  <c r="Q8718" i="8"/>
  <c r="P7887" i="8"/>
  <c r="Q7887" i="8"/>
  <c r="Q5068" i="8"/>
  <c r="P5068" i="8"/>
  <c r="Q6064" i="8"/>
  <c r="P6064" i="8"/>
  <c r="Q7067" i="8"/>
  <c r="P7067" i="8"/>
  <c r="P8070" i="8"/>
  <c r="Q8070" i="8"/>
  <c r="Q4986" i="8"/>
  <c r="P6308" i="8"/>
  <c r="Q6308" i="8"/>
  <c r="Q7150" i="8"/>
  <c r="P7150" i="8"/>
  <c r="P8071" i="8"/>
  <c r="Q8071" i="8"/>
  <c r="Q8378" i="8"/>
  <c r="P8378" i="8"/>
  <c r="Q6138" i="8"/>
  <c r="P6138" i="8"/>
  <c r="Q6881" i="8"/>
  <c r="P6881" i="8"/>
  <c r="Q7297" i="8"/>
  <c r="P7297" i="8"/>
  <c r="P7760" i="8"/>
  <c r="Q7760" i="8"/>
  <c r="Q8679" i="8"/>
  <c r="P8679" i="8"/>
  <c r="Q8363" i="8"/>
  <c r="P8363" i="8"/>
  <c r="Q8347" i="8"/>
  <c r="P8347" i="8"/>
  <c r="Q6549" i="8"/>
  <c r="P6549" i="8"/>
  <c r="Q7486" i="8"/>
  <c r="P8467" i="8"/>
  <c r="Q8467" i="8"/>
  <c r="Q4828" i="8"/>
  <c r="P4828" i="8"/>
  <c r="Q6488" i="8"/>
  <c r="P6488" i="8"/>
  <c r="Q8428" i="8"/>
  <c r="P8428" i="8"/>
  <c r="Q5028" i="8"/>
  <c r="P5028" i="8"/>
  <c r="P5029" i="8" s="1"/>
  <c r="P5030" i="8" s="1"/>
  <c r="P5031" i="8" s="1"/>
  <c r="P5032" i="8" s="1"/>
  <c r="P5033" i="8" s="1"/>
  <c r="P5034" i="8" s="1"/>
  <c r="P5035" i="8" s="1"/>
  <c r="P5036" i="8" s="1"/>
  <c r="P5037" i="8" s="1"/>
  <c r="P5038" i="8" s="1"/>
  <c r="P5039" i="8" s="1"/>
  <c r="P5040" i="8" s="1"/>
  <c r="P5041" i="8" s="1"/>
  <c r="Q5041" i="8" s="1"/>
  <c r="Q6166" i="8"/>
  <c r="P6166" i="8"/>
  <c r="Q7151" i="8"/>
  <c r="P7151" i="8"/>
  <c r="Q6573" i="8"/>
  <c r="P6573" i="8"/>
  <c r="Q7448" i="8"/>
  <c r="P7448" i="8"/>
  <c r="Q8368" i="8"/>
  <c r="P8368" i="8"/>
  <c r="Q6319" i="8"/>
  <c r="P6319" i="8"/>
  <c r="Q6639" i="8"/>
  <c r="P6639" i="8"/>
  <c r="P7021" i="8"/>
  <c r="Q7021" i="8"/>
  <c r="Q8359" i="8"/>
  <c r="P8359" i="8"/>
  <c r="Q7742" i="8"/>
  <c r="P7742" i="8"/>
  <c r="Q5006" i="8"/>
  <c r="P5727" i="8"/>
  <c r="Q5727" i="8"/>
  <c r="Q7607" i="8"/>
  <c r="P7607" i="8"/>
  <c r="Q8547" i="8"/>
  <c r="P8547" i="8"/>
  <c r="Q4927" i="8"/>
  <c r="P4927" i="8"/>
  <c r="Q6767" i="8"/>
  <c r="P6767" i="8"/>
  <c r="Q7648" i="8"/>
  <c r="P7648" i="8"/>
  <c r="Q8589" i="8"/>
  <c r="P8589" i="8"/>
  <c r="Q8711" i="8"/>
  <c r="P8711" i="8"/>
  <c r="Q8519" i="8"/>
  <c r="P8519" i="8"/>
  <c r="Q6100" i="8"/>
  <c r="P6100" i="8"/>
  <c r="Q7257" i="8"/>
  <c r="P7257" i="8"/>
  <c r="P8319" i="8"/>
  <c r="Q8319" i="8"/>
  <c r="Q8637" i="8"/>
  <c r="P8637" i="8"/>
  <c r="Q7980" i="8"/>
  <c r="P7980" i="8"/>
  <c r="Q8762" i="8"/>
  <c r="P8762" i="8"/>
  <c r="Q8149" i="8"/>
  <c r="P8149" i="8"/>
  <c r="Q4947" i="8"/>
  <c r="P4947" i="8"/>
  <c r="Q5707" i="8"/>
  <c r="Q6465" i="8"/>
  <c r="P6465" i="8"/>
  <c r="Q8148" i="8"/>
  <c r="P8148" i="8"/>
  <c r="Q4610" i="8"/>
  <c r="Q5186" i="8"/>
  <c r="P5186" i="8"/>
  <c r="Q5990" i="8"/>
  <c r="P5990" i="8"/>
  <c r="Q7650" i="8"/>
  <c r="P7650" i="8"/>
  <c r="Q8607" i="8"/>
  <c r="P8607" i="8"/>
  <c r="Q8669" i="8"/>
  <c r="P8669" i="8"/>
  <c r="Q6509" i="8"/>
  <c r="P6509" i="8"/>
  <c r="Q8151" i="8"/>
  <c r="P8151" i="8"/>
  <c r="Q5299" i="8"/>
  <c r="Q5379" i="8"/>
  <c r="Q5460" i="8"/>
  <c r="P5460" i="8"/>
  <c r="P5461" i="8" s="1"/>
  <c r="P5462" i="8" s="1"/>
  <c r="P5463" i="8" s="1"/>
  <c r="P5464" i="8" s="1"/>
  <c r="P5465" i="8" s="1"/>
  <c r="P5466" i="8" s="1"/>
  <c r="P5467" i="8" s="1"/>
  <c r="P5468" i="8" s="1"/>
  <c r="P5469" i="8" s="1"/>
  <c r="P5470" i="8" s="1"/>
  <c r="P5471" i="8" s="1"/>
  <c r="P5472" i="8" s="1"/>
  <c r="P5473" i="8" s="1"/>
  <c r="P5474" i="8" s="1"/>
  <c r="P5475" i="8" s="1"/>
  <c r="P5476" i="8" s="1"/>
  <c r="P5477" i="8" s="1"/>
  <c r="P5478" i="8" s="1"/>
  <c r="P5479" i="8" s="1"/>
  <c r="Q5479" i="8" s="1"/>
  <c r="Q5539" i="8"/>
  <c r="P5618" i="8"/>
  <c r="Q5618" i="8"/>
  <c r="Q5700" i="8"/>
  <c r="P5700" i="8"/>
  <c r="P5701" i="8" s="1"/>
  <c r="P5702" i="8" s="1"/>
  <c r="P5703" i="8" s="1"/>
  <c r="P5704" i="8" s="1"/>
  <c r="P5705" i="8" s="1"/>
  <c r="P5706" i="8" s="1"/>
  <c r="P5707" i="8" s="1"/>
  <c r="P5708" i="8" s="1"/>
  <c r="P5709" i="8" s="1"/>
  <c r="P5710" i="8" s="1"/>
  <c r="P5711" i="8" s="1"/>
  <c r="Q5711" i="8" s="1"/>
  <c r="Q5777" i="8"/>
  <c r="P5777" i="8"/>
  <c r="Q6000" i="8"/>
  <c r="P6000" i="8"/>
  <c r="Q6661" i="8"/>
  <c r="P6661" i="8"/>
  <c r="P7277" i="8"/>
  <c r="Q7277" i="8"/>
  <c r="Q7580" i="8"/>
  <c r="P7580" i="8"/>
  <c r="Q7919" i="8"/>
  <c r="P7919" i="8"/>
  <c r="Q8617" i="8"/>
  <c r="P8617" i="8"/>
  <c r="Q7468" i="8"/>
  <c r="P7468" i="8"/>
  <c r="Q8287" i="8"/>
  <c r="P8287" i="8"/>
  <c r="Q4648" i="8"/>
  <c r="Q5250" i="8"/>
  <c r="Q6866" i="8"/>
  <c r="P6866" i="8"/>
  <c r="Q7790" i="8"/>
  <c r="P7790" i="8"/>
  <c r="Q8687" i="8"/>
  <c r="P8687" i="8"/>
  <c r="Q7010" i="8"/>
  <c r="P7010" i="8"/>
  <c r="Q7990" i="8"/>
  <c r="P7990" i="8"/>
  <c r="P5868" i="8"/>
  <c r="Q5868" i="8"/>
  <c r="Q7528" i="8"/>
  <c r="P7528" i="8"/>
  <c r="Q7751" i="8"/>
  <c r="P7751" i="8"/>
  <c r="Q7362" i="8"/>
  <c r="Q7519" i="8"/>
  <c r="P7519" i="8"/>
  <c r="Q7600" i="8"/>
  <c r="P7600" i="8"/>
  <c r="Q7678" i="8"/>
  <c r="P7678" i="8"/>
  <c r="Q7960" i="8"/>
  <c r="P7960" i="8"/>
  <c r="Q8539" i="8"/>
  <c r="P8539" i="8"/>
  <c r="Q8620" i="8"/>
  <c r="P8620" i="8"/>
  <c r="Q7005" i="8"/>
  <c r="P7005" i="8"/>
  <c r="Q7303" i="8"/>
  <c r="P7303" i="8"/>
  <c r="Q7863" i="8"/>
  <c r="P7863" i="8"/>
  <c r="Q7326" i="8"/>
  <c r="P7326" i="8"/>
  <c r="Q7848" i="8"/>
  <c r="P7848" i="8"/>
  <c r="P5526" i="8"/>
  <c r="Q5526" i="8"/>
  <c r="Q7186" i="8"/>
  <c r="P7186" i="8"/>
  <c r="Q4387" i="8"/>
  <c r="P5407" i="8"/>
  <c r="Q5407" i="8"/>
  <c r="P6568" i="8"/>
  <c r="Q6568" i="8"/>
  <c r="Q5630" i="8"/>
  <c r="P5630" i="8"/>
  <c r="P5631" i="8" s="1"/>
  <c r="P5632" i="8" s="1"/>
  <c r="P5633" i="8" s="1"/>
  <c r="P5634" i="8" s="1"/>
  <c r="P5635" i="8" s="1"/>
  <c r="P5636" i="8" s="1"/>
  <c r="P5637" i="8" s="1"/>
  <c r="P5638" i="8" s="1"/>
  <c r="P5639" i="8" s="1"/>
  <c r="P5640" i="8" s="1"/>
  <c r="P5641" i="8" s="1"/>
  <c r="Q5641" i="8" s="1"/>
  <c r="Q7407" i="8"/>
  <c r="Q8348" i="8"/>
  <c r="P8348" i="8"/>
  <c r="Q6548" i="8"/>
  <c r="P6548" i="8"/>
  <c r="Q6293" i="8"/>
  <c r="P6293" i="8"/>
  <c r="Q7732" i="8"/>
  <c r="P7732" i="8"/>
  <c r="Q7812" i="8"/>
  <c r="P7812" i="8"/>
  <c r="Q7892" i="8"/>
  <c r="P7892" i="8"/>
  <c r="Q7972" i="8"/>
  <c r="P7972" i="8"/>
  <c r="Q2492" i="8"/>
  <c r="P2492" i="8"/>
  <c r="Q2892" i="8"/>
  <c r="P2892" i="8"/>
  <c r="P3135" i="8"/>
  <c r="Q3135" i="8"/>
  <c r="P3213" i="8"/>
  <c r="Q3213" i="8"/>
  <c r="Q3373" i="8"/>
  <c r="P3373" i="8"/>
  <c r="Q3692" i="8"/>
  <c r="P3692" i="8"/>
  <c r="Q3934" i="8"/>
  <c r="P3934" i="8"/>
  <c r="Q4254" i="8"/>
  <c r="P4254" i="8"/>
  <c r="Q4336" i="8"/>
  <c r="Q4495" i="8"/>
  <c r="P4495" i="8"/>
  <c r="Q4972" i="8"/>
  <c r="P4972" i="8"/>
  <c r="Q5134" i="8"/>
  <c r="Q5456" i="8"/>
  <c r="P5456" i="8"/>
  <c r="Q5611" i="8"/>
  <c r="Q5235" i="8"/>
  <c r="Q5176" i="8"/>
  <c r="Q7256" i="8"/>
  <c r="P7256" i="8"/>
  <c r="Q7816" i="8"/>
  <c r="P7816" i="8"/>
  <c r="Q4956" i="8"/>
  <c r="P4956" i="8"/>
  <c r="Q5116" i="8"/>
  <c r="P5116" i="8"/>
  <c r="Q7196" i="8"/>
  <c r="P7196" i="8"/>
  <c r="Q7276" i="8"/>
  <c r="P7276" i="8"/>
  <c r="Q7916" i="8"/>
  <c r="P7916" i="8"/>
  <c r="Q8555" i="8"/>
  <c r="P8555" i="8"/>
  <c r="Q5658" i="8"/>
  <c r="P5738" i="8"/>
  <c r="Q5738" i="8"/>
  <c r="P5819" i="8"/>
  <c r="Q5819" i="8"/>
  <c r="Q7176" i="8"/>
  <c r="P7176" i="8"/>
  <c r="Q4339" i="8"/>
  <c r="Q6336" i="8"/>
  <c r="P6336" i="8"/>
  <c r="Q6578" i="8"/>
  <c r="P6578" i="8"/>
  <c r="Q7300" i="8"/>
  <c r="P7300" i="8"/>
  <c r="Q7536" i="8"/>
  <c r="P7536" i="8"/>
  <c r="Q4319" i="8"/>
  <c r="Q4479" i="8"/>
  <c r="Q6441" i="8"/>
  <c r="P6441" i="8"/>
  <c r="Q6601" i="8"/>
  <c r="P6601" i="8"/>
  <c r="Q6142" i="8"/>
  <c r="P6142" i="8"/>
  <c r="Q6381" i="8"/>
  <c r="P6381" i="8"/>
  <c r="Q6461" i="8"/>
  <c r="P6461" i="8"/>
  <c r="Q6541" i="8"/>
  <c r="P6541" i="8"/>
  <c r="Q7420" i="8"/>
  <c r="P7420" i="8"/>
  <c r="Q7484" i="8"/>
  <c r="Q5570" i="8"/>
  <c r="P5570" i="8"/>
  <c r="Q7544" i="8"/>
  <c r="P7544" i="8"/>
  <c r="Q7350" i="8"/>
  <c r="P7350" i="8"/>
  <c r="Q6629" i="8"/>
  <c r="P6629" i="8"/>
  <c r="Q7049" i="8"/>
  <c r="P7049" i="8"/>
  <c r="Q7769" i="8"/>
  <c r="P7769" i="8"/>
  <c r="Q8365" i="8"/>
  <c r="P8365" i="8"/>
  <c r="Q5327" i="8"/>
  <c r="Q4251" i="8"/>
  <c r="P4251" i="8"/>
  <c r="Q6433" i="8"/>
  <c r="P6433" i="8"/>
  <c r="Q6593" i="8"/>
  <c r="P6593" i="8"/>
  <c r="Q6993" i="8"/>
  <c r="P6993" i="8"/>
  <c r="Q8271" i="8"/>
  <c r="P8271" i="8"/>
  <c r="Q8592" i="8"/>
  <c r="P8592" i="8"/>
  <c r="Q6693" i="8"/>
  <c r="P6693" i="8"/>
  <c r="Q7094" i="8"/>
  <c r="P7094" i="8"/>
  <c r="Q7253" i="8"/>
  <c r="P7253" i="8"/>
  <c r="Q7733" i="8"/>
  <c r="P7733" i="8"/>
  <c r="P8695" i="8"/>
  <c r="Q8695" i="8"/>
  <c r="Q7748" i="8"/>
  <c r="P7748" i="8"/>
  <c r="Q8468" i="8"/>
  <c r="P8468" i="8"/>
  <c r="Q8412" i="8"/>
  <c r="P8412" i="8"/>
  <c r="Q7792" i="8"/>
  <c r="P7792" i="8"/>
  <c r="Q8034" i="8"/>
  <c r="P8034" i="8"/>
  <c r="Q8192" i="8"/>
  <c r="P8192" i="8"/>
  <c r="P8433" i="8"/>
  <c r="Q8433" i="8"/>
  <c r="Q5269" i="8"/>
  <c r="Q4789" i="8"/>
  <c r="P4789" i="8"/>
  <c r="P4790" i="8" s="1"/>
  <c r="P4791" i="8" s="1"/>
  <c r="P4792" i="8" s="1"/>
  <c r="P4793" i="8" s="1"/>
  <c r="P4794" i="8" s="1"/>
  <c r="P4795" i="8" s="1"/>
  <c r="P4796" i="8" s="1"/>
  <c r="P4797" i="8" s="1"/>
  <c r="P4798" i="8" s="1"/>
  <c r="P4799" i="8" s="1"/>
  <c r="P4800" i="8" s="1"/>
  <c r="P4801" i="8" s="1"/>
  <c r="P4802" i="8" s="1"/>
  <c r="Q4802" i="8" s="1"/>
  <c r="Q7912" i="8"/>
  <c r="P7912" i="8"/>
  <c r="P7317" i="8"/>
  <c r="Q7317" i="8"/>
  <c r="Q8217" i="8"/>
  <c r="P8217" i="8"/>
  <c r="Q4431" i="8"/>
  <c r="Q6210" i="8"/>
  <c r="P6210" i="8"/>
  <c r="Q5669" i="8"/>
  <c r="P5669" i="8"/>
  <c r="Q5649" i="8"/>
  <c r="P5649" i="8"/>
  <c r="Q7969" i="8"/>
  <c r="P7969" i="8"/>
  <c r="Q7943" i="8"/>
  <c r="P7943" i="8"/>
  <c r="Q7330" i="8"/>
  <c r="P7330" i="8"/>
  <c r="Q6746" i="8"/>
  <c r="P6746" i="8"/>
  <c r="Q5851" i="8"/>
  <c r="P5851" i="8"/>
  <c r="P8657" i="8"/>
  <c r="Q8657" i="8"/>
  <c r="Q6769" i="8"/>
  <c r="P6769" i="8"/>
  <c r="Q4892" i="8"/>
  <c r="Q5919" i="8"/>
  <c r="P5919" i="8"/>
  <c r="P5920" i="8" s="1"/>
  <c r="P5921" i="8" s="1"/>
  <c r="P5922" i="8" s="1"/>
  <c r="P5923" i="8" s="1"/>
  <c r="P5924" i="8" s="1"/>
  <c r="P5925" i="8" s="1"/>
  <c r="P5926" i="8" s="1"/>
  <c r="P5927" i="8" s="1"/>
  <c r="P5928" i="8" s="1"/>
  <c r="Q5928" i="8" s="1"/>
  <c r="Q8161" i="8"/>
  <c r="P8161" i="8"/>
  <c r="Q5767" i="8"/>
  <c r="P5767" i="8"/>
  <c r="Q5069" i="8"/>
  <c r="P5069" i="8"/>
  <c r="Q6052" i="8"/>
  <c r="P6052" i="8"/>
  <c r="Q7588" i="8"/>
  <c r="P7588" i="8"/>
  <c r="Q8308" i="8"/>
  <c r="P8308" i="8"/>
  <c r="Q7410" i="8"/>
  <c r="Q2252" i="8"/>
  <c r="P2252" i="8"/>
  <c r="Q3292" i="8"/>
  <c r="P3292" i="8"/>
  <c r="Q4014" i="8"/>
  <c r="P4014" i="8"/>
  <c r="Q5374" i="8"/>
  <c r="Q6331" i="8"/>
  <c r="P6331" i="8"/>
  <c r="Q6414" i="8"/>
  <c r="P6414" i="8"/>
  <c r="Q6494" i="8"/>
  <c r="P6494" i="8"/>
  <c r="Q6574" i="8"/>
  <c r="P6574" i="8"/>
  <c r="Q5477" i="8"/>
  <c r="Q5952" i="8"/>
  <c r="P5952" i="8"/>
  <c r="Q6434" i="8"/>
  <c r="P6434" i="8"/>
  <c r="Q7154" i="8"/>
  <c r="P7154" i="8"/>
  <c r="Q5653" i="8"/>
  <c r="P5653" i="8"/>
  <c r="P5654" i="8" s="1"/>
  <c r="P5655" i="8" s="1"/>
  <c r="P5656" i="8" s="1"/>
  <c r="P5657" i="8" s="1"/>
  <c r="P5658" i="8" s="1"/>
  <c r="P5659" i="8" s="1"/>
  <c r="P5660" i="8" s="1"/>
  <c r="P5661" i="8" s="1"/>
  <c r="P5662" i="8" s="1"/>
  <c r="P5663" i="8" s="1"/>
  <c r="P5664" i="8" s="1"/>
  <c r="P5665" i="8" s="1"/>
  <c r="Q5665" i="8" s="1"/>
  <c r="P8055" i="8"/>
  <c r="Q8055" i="8"/>
  <c r="P6078" i="8"/>
  <c r="Q6078" i="8"/>
  <c r="P6158" i="8"/>
  <c r="Q6158" i="8"/>
  <c r="Q5497" i="8"/>
  <c r="Q6699" i="8"/>
  <c r="P6699" i="8"/>
  <c r="Q7520" i="8"/>
  <c r="P7520" i="8"/>
  <c r="Q3698" i="8"/>
  <c r="P3698" i="8"/>
  <c r="P4740" i="8"/>
  <c r="P4741" i="8" s="1"/>
  <c r="P4742" i="8" s="1"/>
  <c r="P4743" i="8" s="1"/>
  <c r="P4744" i="8" s="1"/>
  <c r="P4745" i="8" s="1"/>
  <c r="P4746" i="8" s="1"/>
  <c r="P4747" i="8" s="1"/>
  <c r="P4748" i="8" s="1"/>
  <c r="P4749" i="8" s="1"/>
  <c r="P4750" i="8" s="1"/>
  <c r="P4751" i="8" s="1"/>
  <c r="P4752" i="8" s="1"/>
  <c r="Q4752" i="8" s="1"/>
  <c r="Q4740" i="8"/>
  <c r="Q5056" i="8"/>
  <c r="Q6739" i="8"/>
  <c r="P6739" i="8"/>
  <c r="Q8018" i="8"/>
  <c r="P8018" i="8"/>
  <c r="Q4079" i="8"/>
  <c r="Q4877" i="8"/>
  <c r="P4877" i="8"/>
  <c r="Q5122" i="8"/>
  <c r="P5122" i="8"/>
  <c r="Q6122" i="8"/>
  <c r="P6122" i="8"/>
  <c r="P6922" i="8"/>
  <c r="Q6922" i="8"/>
  <c r="Q6999" i="8"/>
  <c r="P6999" i="8"/>
  <c r="Q7161" i="8"/>
  <c r="P7161" i="8"/>
  <c r="Q6702" i="8"/>
  <c r="P6702" i="8"/>
  <c r="Q6859" i="8"/>
  <c r="P6859" i="8"/>
  <c r="Q7102" i="8"/>
  <c r="P7102" i="8"/>
  <c r="Q7206" i="8"/>
  <c r="P7206" i="8"/>
  <c r="Q8525" i="8"/>
  <c r="P8525" i="8"/>
  <c r="Q6565" i="8"/>
  <c r="P6565" i="8"/>
  <c r="Q7408" i="8"/>
  <c r="Q7567" i="8"/>
  <c r="P7567" i="8"/>
  <c r="P7965" i="8"/>
  <c r="Q7965" i="8"/>
  <c r="Q6651" i="8"/>
  <c r="P6651" i="8"/>
  <c r="Q8731" i="8"/>
  <c r="P8731" i="8"/>
  <c r="P6822" i="8"/>
  <c r="Q6822" i="8"/>
  <c r="P7785" i="8"/>
  <c r="Q7785" i="8"/>
  <c r="P8025" i="8"/>
  <c r="Q8025" i="8"/>
  <c r="Q8505" i="8"/>
  <c r="P8505" i="8"/>
  <c r="Q8087" i="8"/>
  <c r="P8087" i="8"/>
  <c r="Q7922" i="8"/>
  <c r="P7922" i="8"/>
  <c r="Q8585" i="8"/>
  <c r="P8585" i="8"/>
  <c r="Q8125" i="8"/>
  <c r="P8125" i="8"/>
  <c r="P5506" i="8"/>
  <c r="P5507" i="8" s="1"/>
  <c r="P5508" i="8" s="1"/>
  <c r="Q5508" i="8" s="1"/>
  <c r="Q5506" i="8"/>
  <c r="Q8523" i="8"/>
  <c r="P8523" i="8"/>
  <c r="Q5671" i="8"/>
  <c r="P5671" i="8"/>
  <c r="Q7549" i="8"/>
  <c r="P7549" i="8"/>
  <c r="Q6867" i="8"/>
  <c r="P6867" i="8"/>
  <c r="Q6947" i="8"/>
  <c r="P6947" i="8"/>
  <c r="Q4785" i="8"/>
  <c r="P4785" i="8"/>
  <c r="Q4865" i="8"/>
  <c r="Q3569" i="8"/>
  <c r="P3649" i="8"/>
  <c r="Q3649" i="8"/>
  <c r="P3729" i="8"/>
  <c r="Q3729" i="8"/>
  <c r="Q3288" i="8"/>
  <c r="P3288" i="8"/>
  <c r="Q3529" i="8"/>
  <c r="Q3609" i="8"/>
  <c r="P3609" i="8"/>
  <c r="Q5170" i="8"/>
  <c r="P5170" i="8"/>
  <c r="Q6831" i="8"/>
  <c r="P6831" i="8"/>
  <c r="Q7149" i="8"/>
  <c r="P7149" i="8"/>
  <c r="Q8751" i="8"/>
  <c r="P8751" i="8"/>
  <c r="Q7974" i="8"/>
  <c r="P7974" i="8"/>
  <c r="P8054" i="8"/>
  <c r="Q8054" i="8"/>
  <c r="Q7471" i="8"/>
  <c r="P7471" i="8"/>
  <c r="Q8115" i="8"/>
  <c r="P8115" i="8"/>
  <c r="Q8758" i="8"/>
  <c r="P8758" i="8"/>
  <c r="Q7166" i="8"/>
  <c r="P7166" i="8"/>
  <c r="P7269" i="8"/>
  <c r="Q7269" i="8"/>
  <c r="Q6851" i="8"/>
  <c r="P6851" i="8"/>
  <c r="Q7511" i="8"/>
  <c r="Q8210" i="8"/>
  <c r="P8210" i="8"/>
  <c r="Q8238" i="8"/>
  <c r="P8238" i="8"/>
  <c r="P8438" i="8"/>
  <c r="Q8438" i="8"/>
  <c r="Q7701" i="8"/>
  <c r="P7701" i="8"/>
  <c r="Q5910" i="8"/>
  <c r="P5910" i="8"/>
  <c r="Q7332" i="8"/>
  <c r="P7332" i="8"/>
  <c r="Q7546" i="8"/>
  <c r="P7546" i="8"/>
  <c r="Q8222" i="8"/>
  <c r="P8222" i="8"/>
  <c r="P8702" i="8"/>
  <c r="Q8702" i="8"/>
  <c r="Q8605" i="8"/>
  <c r="P8605" i="8"/>
  <c r="Q8727" i="8"/>
  <c r="P8727" i="8"/>
  <c r="Q8005" i="8"/>
  <c r="P8005" i="8"/>
  <c r="Q2611" i="8"/>
  <c r="P2611" i="8"/>
  <c r="Q3891" i="8"/>
  <c r="P3891" i="8"/>
  <c r="P4208" i="8"/>
  <c r="Q4208" i="8"/>
  <c r="Q4528" i="8"/>
  <c r="Q4770" i="8"/>
  <c r="Q2873" i="8"/>
  <c r="P2873" i="8"/>
  <c r="Q3112" i="8"/>
  <c r="P3112" i="8"/>
  <c r="Q4551" i="8"/>
  <c r="Q5029" i="8"/>
  <c r="Q5429" i="8"/>
  <c r="Q5832" i="8"/>
  <c r="P5832" i="8"/>
  <c r="P3172" i="8"/>
  <c r="Q3172" i="8"/>
  <c r="Q3332" i="8"/>
  <c r="P3332" i="8"/>
  <c r="Q5654" i="8"/>
  <c r="Q5813" i="8"/>
  <c r="P5813" i="8"/>
  <c r="P6530" i="8"/>
  <c r="Q6530" i="8"/>
  <c r="Q7014" i="8"/>
  <c r="P7014" i="8"/>
  <c r="Q2414" i="8"/>
  <c r="P2414" i="8"/>
  <c r="Q2811" i="8"/>
  <c r="P2811" i="8"/>
  <c r="Q2974" i="8"/>
  <c r="P2974" i="8"/>
  <c r="Q3054" i="8"/>
  <c r="P3054" i="8"/>
  <c r="Q5853" i="8"/>
  <c r="P5853" i="8"/>
  <c r="Q5932" i="8"/>
  <c r="P5932" i="8"/>
  <c r="Q6652" i="8"/>
  <c r="P6652" i="8"/>
  <c r="Q2834" i="8"/>
  <c r="P2834" i="8"/>
  <c r="P2917" i="8"/>
  <c r="Q2917" i="8"/>
  <c r="Q2994" i="8"/>
  <c r="P2994" i="8"/>
  <c r="Q3074" i="8"/>
  <c r="P3074" i="8"/>
  <c r="Q3554" i="8"/>
  <c r="P3554" i="8"/>
  <c r="Q3876" i="8"/>
  <c r="P3876" i="8"/>
  <c r="Q4515" i="8"/>
  <c r="P4515" i="8"/>
  <c r="Q4672" i="8"/>
  <c r="Q5075" i="8"/>
  <c r="P5075" i="8"/>
  <c r="Q6033" i="8"/>
  <c r="P6033" i="8"/>
  <c r="Q5496" i="8"/>
  <c r="Q5576" i="8"/>
  <c r="P5576" i="8"/>
  <c r="Q5733" i="8"/>
  <c r="P5733" i="8"/>
  <c r="P5816" i="8"/>
  <c r="Q5816" i="8"/>
  <c r="Q6057" i="8"/>
  <c r="P6057" i="8"/>
  <c r="P6135" i="8"/>
  <c r="Q6135" i="8"/>
  <c r="P6217" i="8"/>
  <c r="Q6217" i="8"/>
  <c r="Q6615" i="8"/>
  <c r="P6615" i="8"/>
  <c r="Q6695" i="8"/>
  <c r="P6695" i="8"/>
  <c r="Q6775" i="8"/>
  <c r="P6775" i="8"/>
  <c r="Q6935" i="8"/>
  <c r="P6935" i="8"/>
  <c r="Q7095" i="8"/>
  <c r="P7095" i="8"/>
  <c r="Q7333" i="8"/>
  <c r="P7333" i="8"/>
  <c r="Q7653" i="8"/>
  <c r="P7653" i="8"/>
  <c r="Q7734" i="8"/>
  <c r="P7734" i="8"/>
  <c r="P8457" i="8"/>
  <c r="Q8457" i="8"/>
  <c r="Q8693" i="8"/>
  <c r="P8693" i="8"/>
  <c r="Q4875" i="8"/>
  <c r="P4875" i="8"/>
  <c r="Q5037" i="8"/>
  <c r="Q5198" i="8"/>
  <c r="Q5275" i="8"/>
  <c r="Q5437" i="8"/>
  <c r="Q5595" i="8"/>
  <c r="P5595" i="8"/>
  <c r="P5676" i="8"/>
  <c r="P5677" i="8" s="1"/>
  <c r="P5678" i="8" s="1"/>
  <c r="P5679" i="8" s="1"/>
  <c r="P5680" i="8" s="1"/>
  <c r="P5681" i="8" s="1"/>
  <c r="P5682" i="8" s="1"/>
  <c r="P5683" i="8" s="1"/>
  <c r="P5684" i="8" s="1"/>
  <c r="P5685" i="8" s="1"/>
  <c r="P5686" i="8" s="1"/>
  <c r="P5687" i="8" s="1"/>
  <c r="P5688" i="8" s="1"/>
  <c r="P5689" i="8" s="1"/>
  <c r="P5690" i="8" s="1"/>
  <c r="Q5690" i="8" s="1"/>
  <c r="Q5676" i="8"/>
  <c r="P5756" i="8"/>
  <c r="Q5756" i="8"/>
  <c r="P5836" i="8"/>
  <c r="Q5836" i="8"/>
  <c r="P5999" i="8"/>
  <c r="Q5999" i="8"/>
  <c r="Q6234" i="8"/>
  <c r="P6234" i="8"/>
  <c r="Q6715" i="8"/>
  <c r="P6715" i="8"/>
  <c r="Q6875" i="8"/>
  <c r="P6875" i="8"/>
  <c r="Q7356" i="8"/>
  <c r="P7356" i="8"/>
  <c r="Q7595" i="8"/>
  <c r="P7595" i="8"/>
  <c r="Q8313" i="8"/>
  <c r="P8313" i="8"/>
  <c r="Q8059" i="8"/>
  <c r="P8059" i="8"/>
  <c r="Q8558" i="8"/>
  <c r="P8558" i="8"/>
  <c r="Q4698" i="8"/>
  <c r="Q4938" i="8"/>
  <c r="Q5017" i="8"/>
  <c r="Q5175" i="8"/>
  <c r="P5175" i="8"/>
  <c r="P5176" i="8" s="1"/>
  <c r="P5177" i="8" s="1"/>
  <c r="P5178" i="8" s="1"/>
  <c r="P5179" i="8" s="1"/>
  <c r="P5180" i="8" s="1"/>
  <c r="P5181" i="8" s="1"/>
  <c r="P5182" i="8" s="1"/>
  <c r="P5183" i="8" s="1"/>
  <c r="P5184" i="8" s="1"/>
  <c r="P5185" i="8" s="1"/>
  <c r="Q5185" i="8" s="1"/>
  <c r="Q5337" i="8"/>
  <c r="P5337" i="8"/>
  <c r="Q5418" i="8"/>
  <c r="Q6538" i="8"/>
  <c r="P6538" i="8"/>
  <c r="Q7775" i="8"/>
  <c r="P7775" i="8"/>
  <c r="Q8638" i="8"/>
  <c r="P8638" i="8"/>
  <c r="Q4096" i="8"/>
  <c r="Q4898" i="8"/>
  <c r="P4898" i="8"/>
  <c r="Q4978" i="8"/>
  <c r="P4978" i="8"/>
  <c r="Q5138" i="8"/>
  <c r="P5138" i="8"/>
  <c r="Q5218" i="8"/>
  <c r="P5218" i="8"/>
  <c r="Q5298" i="8"/>
  <c r="Q5378" i="8"/>
  <c r="Q6097" i="8"/>
  <c r="P6097" i="8"/>
  <c r="P6658" i="8"/>
  <c r="Q6658" i="8"/>
  <c r="P6898" i="8"/>
  <c r="Q6898" i="8"/>
  <c r="P6978" i="8"/>
  <c r="Q6978" i="8"/>
  <c r="P7058" i="8"/>
  <c r="Q7058" i="8"/>
  <c r="P7697" i="8"/>
  <c r="Q7697" i="8"/>
  <c r="Q7778" i="8"/>
  <c r="P7778" i="8"/>
  <c r="Q7858" i="8"/>
  <c r="P7858" i="8"/>
  <c r="P3998" i="8"/>
  <c r="Q3998" i="8"/>
  <c r="Q5197" i="8"/>
  <c r="P5197" i="8"/>
  <c r="P5198" i="8" s="1"/>
  <c r="P5199" i="8" s="1"/>
  <c r="P5200" i="8" s="1"/>
  <c r="P5201" i="8" s="1"/>
  <c r="P5202" i="8" s="1"/>
  <c r="P5203" i="8" s="1"/>
  <c r="P5204" i="8" s="1"/>
  <c r="P5205" i="8" s="1"/>
  <c r="P5206" i="8" s="1"/>
  <c r="P5207" i="8" s="1"/>
  <c r="P5208" i="8" s="1"/>
  <c r="P5209" i="8" s="1"/>
  <c r="P5210" i="8" s="1"/>
  <c r="P5211" i="8" s="1"/>
  <c r="Q5211" i="8" s="1"/>
  <c r="Q4601" i="8"/>
  <c r="P6758" i="8"/>
  <c r="Q6758" i="8"/>
  <c r="P6838" i="8"/>
  <c r="Q6838" i="8"/>
  <c r="Q7242" i="8"/>
  <c r="P7242" i="8"/>
  <c r="P5101" i="8"/>
  <c r="P5102" i="8" s="1"/>
  <c r="P5103" i="8" s="1"/>
  <c r="P5104" i="8" s="1"/>
  <c r="P5105" i="8" s="1"/>
  <c r="P5106" i="8" s="1"/>
  <c r="P5107" i="8" s="1"/>
  <c r="P5108" i="8" s="1"/>
  <c r="P5109" i="8" s="1"/>
  <c r="P5110" i="8" s="1"/>
  <c r="P5111" i="8" s="1"/>
  <c r="P5112" i="8" s="1"/>
  <c r="P5113" i="8" s="1"/>
  <c r="Q5113" i="8" s="1"/>
  <c r="Q5101" i="8"/>
  <c r="P5261" i="8"/>
  <c r="Q5261" i="8"/>
  <c r="P5580" i="8"/>
  <c r="Q5580" i="8"/>
  <c r="P6618" i="8"/>
  <c r="Q6618" i="8"/>
  <c r="Q7259" i="8"/>
  <c r="P7259" i="8"/>
  <c r="Q7498" i="8"/>
  <c r="P7498" i="8"/>
  <c r="Q7739" i="8"/>
  <c r="P7739" i="8"/>
  <c r="Q8286" i="8"/>
  <c r="P8286" i="8"/>
  <c r="Q6085" i="8"/>
  <c r="P6085" i="8"/>
  <c r="P4448" i="8"/>
  <c r="Q4448" i="8"/>
  <c r="Q6048" i="8"/>
  <c r="P6048" i="8"/>
  <c r="P8088" i="8"/>
  <c r="Q8088" i="8"/>
  <c r="Q5529" i="8"/>
  <c r="P5529" i="8"/>
  <c r="Q6886" i="8"/>
  <c r="P6886" i="8"/>
  <c r="Q8351" i="8"/>
  <c r="P8351" i="8"/>
  <c r="P7245" i="8"/>
  <c r="Q7245" i="8"/>
  <c r="P8427" i="8"/>
  <c r="Q8427" i="8"/>
  <c r="Q6128" i="8"/>
  <c r="P6128" i="8"/>
  <c r="Q8027" i="8"/>
  <c r="P8027" i="8"/>
  <c r="Q4751" i="8"/>
  <c r="Q8709" i="8"/>
  <c r="P8709" i="8"/>
  <c r="Q5586" i="8"/>
  <c r="Q5824" i="8"/>
  <c r="P5824" i="8"/>
  <c r="Q6225" i="8"/>
  <c r="P6225" i="8"/>
  <c r="Q6384" i="8"/>
  <c r="P6384" i="8"/>
  <c r="P6506" i="8"/>
  <c r="Q6506" i="8"/>
  <c r="Q6627" i="8"/>
  <c r="P6627" i="8"/>
  <c r="Q5509" i="8"/>
  <c r="P5509" i="8"/>
  <c r="P7125" i="8"/>
  <c r="Q7125" i="8"/>
  <c r="Q6547" i="8"/>
  <c r="P6547" i="8"/>
  <c r="Q7469" i="8"/>
  <c r="P7469" i="8"/>
  <c r="Q4690" i="8"/>
  <c r="P4690" i="8"/>
  <c r="P6330" i="8"/>
  <c r="Q6330" i="8"/>
  <c r="Q8691" i="8"/>
  <c r="P8691" i="8"/>
  <c r="Q6707" i="8"/>
  <c r="P6707" i="8"/>
  <c r="P4308" i="8"/>
  <c r="Q4308" i="8"/>
  <c r="Q8610" i="8"/>
  <c r="P8610" i="8"/>
  <c r="Q3888" i="8"/>
  <c r="P3970" i="8"/>
  <c r="Q3970" i="8"/>
  <c r="P4048" i="8"/>
  <c r="P4049" i="8" s="1"/>
  <c r="P4050" i="8" s="1"/>
  <c r="P4051" i="8" s="1"/>
  <c r="P4052" i="8" s="1"/>
  <c r="P4053" i="8" s="1"/>
  <c r="P4054" i="8" s="1"/>
  <c r="P4055" i="8" s="1"/>
  <c r="P4056" i="8" s="1"/>
  <c r="Q4056" i="8" s="1"/>
  <c r="Q4048" i="8"/>
  <c r="Q4209" i="8"/>
  <c r="P4209" i="8"/>
  <c r="Q3768" i="8"/>
  <c r="P3768" i="8"/>
  <c r="P4088" i="8"/>
  <c r="Q4088" i="8"/>
  <c r="Q5330" i="8"/>
  <c r="Q5731" i="8"/>
  <c r="P5731" i="8"/>
  <c r="P6510" i="8"/>
  <c r="Q6510" i="8"/>
  <c r="Q6752" i="8"/>
  <c r="P6752" i="8"/>
  <c r="P7573" i="8"/>
  <c r="Q7573" i="8"/>
  <c r="Q7654" i="8"/>
  <c r="P7654" i="8"/>
  <c r="Q8131" i="8"/>
  <c r="P8131" i="8"/>
  <c r="Q5510" i="8"/>
  <c r="P5510" i="8"/>
  <c r="P5511" i="8" s="1"/>
  <c r="P5512" i="8" s="1"/>
  <c r="P5513" i="8" s="1"/>
  <c r="P5514" i="8" s="1"/>
  <c r="P5515" i="8" s="1"/>
  <c r="P5516" i="8" s="1"/>
  <c r="Q5516" i="8" s="1"/>
  <c r="Q7929" i="8"/>
  <c r="P7929" i="8"/>
  <c r="Q8632" i="8"/>
  <c r="P8632" i="8"/>
  <c r="Q7634" i="8"/>
  <c r="P7634" i="8"/>
  <c r="Q7875" i="8"/>
  <c r="P7875" i="8"/>
  <c r="Q8595" i="8"/>
  <c r="P8595" i="8"/>
  <c r="Q7626" i="8"/>
  <c r="P7626" i="8"/>
  <c r="Q7106" i="8"/>
  <c r="P7106" i="8"/>
  <c r="P8130" i="8"/>
  <c r="Q8130" i="8"/>
  <c r="Q6131" i="8"/>
  <c r="P6131" i="8"/>
  <c r="P8481" i="8"/>
  <c r="Q8481" i="8"/>
  <c r="Q7830" i="8"/>
  <c r="P7830" i="8"/>
  <c r="Q5710" i="8"/>
  <c r="Q6539" i="8"/>
  <c r="P6539" i="8"/>
  <c r="P7225" i="8"/>
  <c r="Q7225" i="8"/>
  <c r="Q8753" i="8"/>
  <c r="P8753" i="8"/>
  <c r="Q7439" i="8"/>
  <c r="Q7897" i="8"/>
  <c r="P7897" i="8"/>
  <c r="Q8281" i="8"/>
  <c r="P8281" i="8"/>
  <c r="P8282" i="8" s="1"/>
  <c r="Q8282" i="8" s="1"/>
  <c r="Q6487" i="8"/>
  <c r="P6487" i="8"/>
  <c r="Q8187" i="8"/>
  <c r="P8187" i="8"/>
  <c r="Q6418" i="8"/>
  <c r="P6418" i="8"/>
  <c r="Q8040" i="8"/>
  <c r="P8040" i="8"/>
  <c r="Q8321" i="8"/>
  <c r="P8321" i="8"/>
  <c r="P7285" i="8"/>
  <c r="Q7285" i="8"/>
  <c r="Q6807" i="8"/>
  <c r="P6807" i="8"/>
  <c r="Q7809" i="8"/>
  <c r="P7809" i="8"/>
  <c r="P6119" i="8"/>
  <c r="Q6119" i="8"/>
  <c r="P6998" i="8"/>
  <c r="Q6998" i="8"/>
  <c r="P7901" i="8"/>
  <c r="Q7901" i="8"/>
  <c r="Q8064" i="8"/>
  <c r="P8064" i="8"/>
  <c r="Q8744" i="8"/>
  <c r="P8744" i="8"/>
  <c r="Q6607" i="8"/>
  <c r="P6607" i="8"/>
  <c r="Q6050" i="8"/>
  <c r="P6050" i="8"/>
  <c r="Q6030" i="8"/>
  <c r="P6030" i="8"/>
  <c r="Q8273" i="8"/>
  <c r="P8273" i="8"/>
  <c r="P8301" i="8"/>
  <c r="Q8301" i="8"/>
  <c r="Q8167" i="8"/>
  <c r="P8167" i="8"/>
  <c r="P6270" i="8"/>
  <c r="Q6270" i="8"/>
  <c r="P6550" i="8"/>
  <c r="Q6550" i="8"/>
  <c r="Q8530" i="8"/>
  <c r="P8530" i="8"/>
  <c r="P7493" i="8"/>
  <c r="Q7493" i="8"/>
  <c r="Q4653" i="8"/>
  <c r="Q4891" i="8"/>
  <c r="P5051" i="8"/>
  <c r="Q5051" i="8"/>
  <c r="P5291" i="8"/>
  <c r="Q5291" i="8"/>
  <c r="Q5692" i="8"/>
  <c r="P5692" i="8"/>
  <c r="P3635" i="8"/>
  <c r="Q3635" i="8"/>
  <c r="Q6512" i="8"/>
  <c r="P6512" i="8"/>
  <c r="P7235" i="8"/>
  <c r="Q7235" i="8"/>
  <c r="P4298" i="8"/>
  <c r="Q4298" i="8"/>
  <c r="Q4538" i="8"/>
  <c r="P7255" i="8"/>
  <c r="Q7255" i="8"/>
  <c r="Q3137" i="8"/>
  <c r="P3137" i="8"/>
  <c r="P4258" i="8"/>
  <c r="Q4258" i="8"/>
  <c r="Q5778" i="8"/>
  <c r="P5778" i="8"/>
  <c r="Q7137" i="8"/>
  <c r="P7137" i="8"/>
  <c r="Q3920" i="8"/>
  <c r="P3920" i="8"/>
  <c r="P4158" i="8"/>
  <c r="Q4158" i="8"/>
  <c r="P4238" i="8"/>
  <c r="Q4238" i="8"/>
  <c r="P6280" i="8"/>
  <c r="Q6280" i="8"/>
  <c r="P6520" i="8"/>
  <c r="Q6520" i="8"/>
  <c r="P6300" i="8"/>
  <c r="Q6300" i="8"/>
  <c r="P6988" i="8"/>
  <c r="Q6988" i="8"/>
  <c r="P6948" i="8"/>
  <c r="Q6948" i="8"/>
  <c r="Q5989" i="8"/>
  <c r="P5989" i="8"/>
  <c r="P7951" i="8"/>
  <c r="Q7951" i="8"/>
  <c r="P8291" i="8"/>
  <c r="Q8291" i="8"/>
  <c r="P8265" i="8"/>
  <c r="Q8265" i="8"/>
  <c r="Q5111" i="8"/>
  <c r="Q8548" i="8"/>
  <c r="P8548" i="8"/>
  <c r="P8611" i="8"/>
  <c r="Q8611" i="8"/>
  <c r="Q8686" i="8"/>
  <c r="P8686" i="8"/>
  <c r="Q5745" i="8"/>
  <c r="P5745" i="8"/>
  <c r="Q7783" i="8"/>
  <c r="P7783" i="8"/>
  <c r="Q8629" i="8"/>
  <c r="P8629" i="8"/>
  <c r="P6608" i="8"/>
  <c r="Q6608" i="8"/>
  <c r="P4931" i="8"/>
  <c r="Q4931" i="8"/>
  <c r="P5411" i="8"/>
  <c r="P5412" i="8" s="1"/>
  <c r="P5413" i="8" s="1"/>
  <c r="P5414" i="8" s="1"/>
  <c r="P5415" i="8" s="1"/>
  <c r="P5416" i="8" s="1"/>
  <c r="P5417" i="8" s="1"/>
  <c r="P5418" i="8" s="1"/>
  <c r="P5419" i="8" s="1"/>
  <c r="P5420" i="8" s="1"/>
  <c r="P5421" i="8" s="1"/>
  <c r="P5422" i="8" s="1"/>
  <c r="P5423" i="8" s="1"/>
  <c r="P5424" i="8" s="1"/>
  <c r="P5425" i="8" s="1"/>
  <c r="P5426" i="8" s="1"/>
  <c r="P5427" i="8" s="1"/>
  <c r="P5428" i="8" s="1"/>
  <c r="P5429" i="8" s="1"/>
  <c r="P5430" i="8" s="1"/>
  <c r="Q5430" i="8" s="1"/>
  <c r="Q5411" i="8"/>
  <c r="Q5568" i="8"/>
  <c r="P5568" i="8"/>
  <c r="P5648" i="8"/>
  <c r="Q5648" i="8"/>
  <c r="P6189" i="8"/>
  <c r="Q6189" i="8"/>
  <c r="Q8672" i="8"/>
  <c r="P8672" i="8"/>
  <c r="P7473" i="8"/>
  <c r="Q7473" i="8"/>
  <c r="Q7555" i="8"/>
  <c r="P7555" i="8"/>
  <c r="Q8511" i="8"/>
  <c r="P8511" i="8"/>
  <c r="P8259" i="8"/>
  <c r="Q8259" i="8"/>
  <c r="P7667" i="8"/>
  <c r="Q7667" i="8"/>
  <c r="P6227" i="8"/>
  <c r="Q6227" i="8"/>
  <c r="P8591" i="8"/>
  <c r="Q8591" i="8"/>
  <c r="P7891" i="8"/>
  <c r="Q7891" i="8"/>
  <c r="P7811" i="8"/>
  <c r="Q7811" i="8"/>
  <c r="P8239" i="8"/>
  <c r="Q8239" i="8"/>
  <c r="P8752" i="8"/>
  <c r="Q8752" i="8"/>
  <c r="Q8316" i="8"/>
  <c r="P8316" i="8"/>
  <c r="Q6860" i="8"/>
  <c r="P6860" i="8"/>
  <c r="Q7609" i="8"/>
  <c r="P7609" i="8"/>
  <c r="P6380" i="8"/>
  <c r="Q6380" i="8"/>
  <c r="P8200" i="8"/>
  <c r="Q8200" i="8"/>
  <c r="P8698" i="8"/>
  <c r="Q8698" i="8"/>
  <c r="P6648" i="8"/>
  <c r="Q6648" i="8"/>
  <c r="Q8389" i="8"/>
  <c r="P8389" i="8"/>
  <c r="Q7441" i="8"/>
  <c r="Q8061" i="8"/>
  <c r="P8061" i="8"/>
  <c r="Q8139" i="8"/>
  <c r="P8139" i="8"/>
  <c r="P8381" i="8"/>
  <c r="Q8381" i="8"/>
  <c r="Q8461" i="8"/>
  <c r="P8461" i="8"/>
  <c r="Q8483" i="8"/>
  <c r="P8483" i="8"/>
  <c r="Q7389" i="8"/>
  <c r="Y41" i="8" l="1"/>
  <c r="W41" i="8"/>
  <c r="X41" i="8"/>
  <c r="Z41" i="8"/>
  <c r="Y7" i="8"/>
  <c r="Y8" i="8"/>
  <c r="V41" i="8"/>
  <c r="Y6" i="8"/>
  <c r="V44" i="8" l="1" a="1"/>
  <c r="W45" i="8" l="1"/>
  <c r="W46" i="8"/>
  <c r="W47" i="8"/>
  <c r="W48" i="8"/>
  <c r="V44" i="8"/>
  <c r="W44" i="8" s="1"/>
  <c r="D7" i="7"/>
  <c r="D6" i="7"/>
  <c r="D5" i="7"/>
  <c r="D4" i="7"/>
  <c r="B48" i="5" s="1"/>
  <c r="B31" i="5" l="1"/>
  <c r="B32" i="5"/>
  <c r="B50" i="5"/>
  <c r="C22" i="6" l="1"/>
  <c r="C28" i="6"/>
  <c r="C31" i="6"/>
  <c r="C26" i="6"/>
  <c r="C27" i="6"/>
  <c r="C34" i="6"/>
  <c r="C33" i="6"/>
  <c r="C35" i="6"/>
  <c r="C21" i="6"/>
  <c r="C24" i="6"/>
  <c r="C29" i="6"/>
  <c r="C32" i="6"/>
  <c r="C23" i="6"/>
  <c r="C25" i="6"/>
  <c r="C30" i="6"/>
  <c r="D23" i="6"/>
  <c r="F13" i="4" s="1"/>
  <c r="D21" i="6"/>
  <c r="F11" i="4" s="1"/>
  <c r="D22" i="6"/>
  <c r="F12" i="4" s="1"/>
  <c r="D25" i="6"/>
  <c r="F15" i="4" s="1"/>
  <c r="D26" i="6"/>
  <c r="F16" i="4" s="1"/>
  <c r="D28" i="6"/>
  <c r="F18" i="4" s="1"/>
  <c r="D29" i="6"/>
  <c r="F19" i="4" s="1"/>
  <c r="D31" i="6"/>
  <c r="F21" i="4" s="1"/>
  <c r="D32" i="6"/>
  <c r="F22" i="4" s="1"/>
  <c r="D24" i="6"/>
  <c r="F14" i="4" s="1"/>
  <c r="D33" i="6"/>
  <c r="F23" i="4" s="1"/>
  <c r="D27" i="6"/>
  <c r="F17" i="4" s="1"/>
  <c r="D35" i="6"/>
  <c r="F25" i="4" s="1"/>
  <c r="D34" i="6"/>
  <c r="F24" i="4" s="1"/>
  <c r="D30" i="6"/>
  <c r="F20" i="4" s="1"/>
  <c r="F57" i="4" l="1"/>
  <c r="C24" i="2" s="1"/>
  <c r="E35" i="6"/>
  <c r="E25" i="4"/>
  <c r="E20" i="4"/>
  <c r="E30" i="6"/>
  <c r="E32" i="6"/>
  <c r="E22" i="4"/>
  <c r="E21" i="6"/>
  <c r="E11" i="4"/>
  <c r="E15" i="4"/>
  <c r="E25" i="6"/>
  <c r="E23" i="6"/>
  <c r="E13" i="4"/>
  <c r="E19" i="4"/>
  <c r="E29" i="6"/>
  <c r="E24" i="6"/>
  <c r="E14" i="4"/>
  <c r="E23" i="4"/>
  <c r="E33" i="6"/>
  <c r="E16" i="4"/>
  <c r="E26" i="6"/>
  <c r="E21" i="4"/>
  <c r="E31" i="6"/>
  <c r="E17" i="4"/>
  <c r="E27" i="6"/>
  <c r="E18" i="4"/>
  <c r="E28" i="6"/>
  <c r="E34" i="6"/>
  <c r="E24" i="4"/>
  <c r="E22" i="6"/>
  <c r="E12" i="4"/>
  <c r="E11" i="6" l="1"/>
  <c r="V13" i="6" s="1"/>
  <c r="V15" i="6" s="1"/>
  <c r="E57" i="4"/>
  <c r="C23" i="2" s="1"/>
  <c r="C25" i="2" s="1"/>
  <c r="B27" i="2" s="1"/>
  <c r="B29" i="5"/>
  <c r="AA13" i="6" l="1"/>
  <c r="AA15"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<sst xmlns="http://schemas.openxmlformats.org/spreadsheetml/2006/main" count="299" uniqueCount="224">
  <si>
    <t>Benefit-Cost Analysis Data Filing Submission Template</t>
  </si>
  <si>
    <t xml:space="preserve">All electricity distributors must complete both the Summary tab and the Annual Values tab to accompany
their filing submission.
Values in the Summary tab should be linked to the Annual Values tab or other additional tabs included by the electricity distributor using formulas. </t>
  </si>
  <si>
    <t>Electricity distributors are strongly encouraged to include additional tabs providing the upstream calculations that deliver the Annual Values tab and Summary tab outputs.</t>
  </si>
  <si>
    <t>General Information</t>
  </si>
  <si>
    <t>Electricity Distributor Name</t>
  </si>
  <si>
    <t>Elexicon Energy Inc.</t>
  </si>
  <si>
    <t>Project or Program Name</t>
  </si>
  <si>
    <t>Bell F-2 BESS Deferal program</t>
  </si>
  <si>
    <t>Description of NWS(s) (&lt;150 words)</t>
  </si>
  <si>
    <t>Elexicon proposes to administer three 2.2 MW (4-hour) distribution battery to defer the replacement of the BELL-F2 feeder by 1 years to 2032</t>
  </si>
  <si>
    <t>Year for Net Present Value</t>
  </si>
  <si>
    <t>Constant Dollar Year (i.e., nominal values deflated to this year)</t>
  </si>
  <si>
    <t>Distribution Service Test</t>
  </si>
  <si>
    <t>DST Benefits</t>
  </si>
  <si>
    <t>(Add more rows as required)</t>
  </si>
  <si>
    <t>Benefit</t>
  </si>
  <si>
    <t>Benefit Type</t>
  </si>
  <si>
    <t>NPV (Millions 2026 $)</t>
  </si>
  <si>
    <t>Distribution Capacity Benefit</t>
  </si>
  <si>
    <t>Distribution Capacity (Deferral or Avoidance Benefit)</t>
  </si>
  <si>
    <t>Total DST Benefit</t>
  </si>
  <si>
    <t>DST Costs</t>
  </si>
  <si>
    <t>Cost</t>
  </si>
  <si>
    <t>Cost Type</t>
  </si>
  <si>
    <t>Capital Cost (Nominal $)</t>
  </si>
  <si>
    <t>BESS Acquisition Cost</t>
  </si>
  <si>
    <t>Fixed O&amp;M (Nominal $)</t>
  </si>
  <si>
    <t>BESS Operations, Maintenance, and Administrative (OM&amp;A) Costs</t>
  </si>
  <si>
    <t>Total DST Cost</t>
  </si>
  <si>
    <t>NPV Net DST Benefit</t>
  </si>
  <si>
    <t>Energy System Test (NOT APPLICABLE)</t>
  </si>
  <si>
    <t>EST Benefits</t>
  </si>
  <si>
    <t>NPV</t>
  </si>
  <si>
    <t>Benefit 1 [replace name]</t>
  </si>
  <si>
    <t>Benefit 2 [replace name]</t>
  </si>
  <si>
    <t>Benefit 3 [replace name]</t>
  </si>
  <si>
    <t>Benefit 4 [replace name]</t>
  </si>
  <si>
    <t>Benefit 5 [replace name]</t>
  </si>
  <si>
    <t>Benefit 6 [replace name]</t>
  </si>
  <si>
    <t>Total EST Benefit</t>
  </si>
  <si>
    <t>EST Costs</t>
  </si>
  <si>
    <t>Cost 1 [replace name]</t>
  </si>
  <si>
    <t>Cost 2 [replace name]</t>
  </si>
  <si>
    <t>Cost 3 [replace name]</t>
  </si>
  <si>
    <t>Cost 4 [replace name]</t>
  </si>
  <si>
    <t>Cost 5 [replace name]</t>
  </si>
  <si>
    <t>Cost 6 [replace name]</t>
  </si>
  <si>
    <t>Total EST Cost</t>
  </si>
  <si>
    <t>NPV Net EST Benefit</t>
  </si>
  <si>
    <t>Use only such rows as are required. Insert additional columns as required.</t>
  </si>
  <si>
    <t>Distribution Service Benefits</t>
  </si>
  <si>
    <t>Distribution Service Costs</t>
  </si>
  <si>
    <t>Calendar Year</t>
  </si>
  <si>
    <t>Assumptions</t>
  </si>
  <si>
    <t>Calculated Value</t>
  </si>
  <si>
    <t>Economic Assumption</t>
  </si>
  <si>
    <t>Value</t>
  </si>
  <si>
    <t>Source</t>
  </si>
  <si>
    <t>Manual Input</t>
  </si>
  <si>
    <t>Debt %</t>
  </si>
  <si>
    <t>Assumed</t>
  </si>
  <si>
    <t>Equity %</t>
  </si>
  <si>
    <t>Allowed Return on Equity (ROE)</t>
  </si>
  <si>
    <t>Ontario Energy Board, 2024 Cost of Capital Parameters, October 2023</t>
  </si>
  <si>
    <t>Deemed Long-Term Debt Rate</t>
  </si>
  <si>
    <t>Federal Tax Rate</t>
  </si>
  <si>
    <t>Government of Canada, Corporation Tax Rates, May 2022</t>
  </si>
  <si>
    <t>Provincial Tax Rate</t>
  </si>
  <si>
    <t>Government of Canada, Ontario – Provincial corporation tax, August 2023</t>
  </si>
  <si>
    <t>Pre-tax Weighted Average Cost of Capital (WACC)</t>
  </si>
  <si>
    <t>Calculated</t>
  </si>
  <si>
    <t>O&amp;M (percentage of capital expenditure)</t>
  </si>
  <si>
    <t>Inflation Rate</t>
  </si>
  <si>
    <t>IESO Guide for NWAs</t>
  </si>
  <si>
    <t>Social Discount Rate</t>
  </si>
  <si>
    <t>Capital Recovery Factor</t>
  </si>
  <si>
    <t>LDC Calculations Inputs - Traditional Asset (Poles and Wires)</t>
  </si>
  <si>
    <t>Inputs</t>
  </si>
  <si>
    <t>Asset Life (years)</t>
  </si>
  <si>
    <t>Asset Cost (Millions $ - Nominal)</t>
  </si>
  <si>
    <t>From DSP Budget</t>
  </si>
  <si>
    <t>Asset Depreciation</t>
  </si>
  <si>
    <t>Straight-line 2% per year for 60 years</t>
  </si>
  <si>
    <t>Depreciation</t>
  </si>
  <si>
    <t>LDC Calculations Inputs - Non Wire Solution Costs and Benefits (Millions $)</t>
  </si>
  <si>
    <t>Battery Storage Cost (2026 $)</t>
  </si>
  <si>
    <t>Per LDC Calculations</t>
  </si>
  <si>
    <t>Distribution Capacity Benefit (2026 $)</t>
  </si>
  <si>
    <t>Cost 1 Capital Cost Nominal ($)</t>
  </si>
  <si>
    <t>From previous experience (Support to be provided by LDC)</t>
  </si>
  <si>
    <t>Cost 2 Fixed O&amp;M (Nominal $)</t>
  </si>
  <si>
    <t>LDC Calculations Inputs - Traditional Solution Expenditure Timelines (Millions $)</t>
  </si>
  <si>
    <t>Year</t>
  </si>
  <si>
    <t>Cost ($M)</t>
  </si>
  <si>
    <t>Elexicon DSP</t>
  </si>
  <si>
    <t>Total</t>
  </si>
  <si>
    <t>LDC Calculations Inputs - Non-Wire Solution Parameters</t>
  </si>
  <si>
    <t>Battery Specs</t>
  </si>
  <si>
    <t>Number of Units</t>
  </si>
  <si>
    <t>Battery Unit Size (MW)</t>
  </si>
  <si>
    <t>Per unit; Based on projected load growth; accounts for 10% efficiency loss</t>
  </si>
  <si>
    <t>Hours</t>
  </si>
  <si>
    <t>Based on number of consecutive hours in violation in 2031</t>
  </si>
  <si>
    <t>Battery Discharge (MWh)</t>
  </si>
  <si>
    <t>Average Useful Life</t>
  </si>
  <si>
    <t>Informed by Industry Research and EnergyAnalytics, 2025</t>
  </si>
  <si>
    <t>Capital Cost ($/MW) - 2026 (4-hr battery)</t>
  </si>
  <si>
    <t>Calculated, including price reductions from 2024-2026 in NREL ATB</t>
  </si>
  <si>
    <t>Fixed O&amp;M ($/MW-year) - 2026 (4-hr battery)</t>
  </si>
  <si>
    <t>Deferral Period (years)</t>
  </si>
  <si>
    <t>4-hour to 8-hour cost ratio</t>
  </si>
  <si>
    <t>Capital Cost ($/kW)-2024 (4-hr battery)</t>
  </si>
  <si>
    <t>IESO, 2024</t>
  </si>
  <si>
    <t>Fixed O&amp;M ($/kW-year)-2024 (4-hr battery)</t>
  </si>
  <si>
    <t>Capital Cost ($/kW)</t>
  </si>
  <si>
    <t>Calculated Using NREL ATB Baseline Capex ratio between 8-hr and 4-hr storage systems in 2026</t>
  </si>
  <si>
    <t>Fixed O&amp;M ($/kW-year)</t>
  </si>
  <si>
    <t>Calculated Using NREL ATB Baseline Fixed O&amp;M ratio between 8-hr and 4-hr storage systems in 2026</t>
  </si>
  <si>
    <t>Capital Cost ($/kW)-2024 (8-hr battery)</t>
  </si>
  <si>
    <t>Fixed O&amp;M ($/kW-year)-2024 (8-hr battery)</t>
  </si>
  <si>
    <t>2024-2026 Price Reduction</t>
  </si>
  <si>
    <t>Calculated Using NREL ATB Baseline cost reduction in 4-hour battery storage in 2026 vs 2024</t>
  </si>
  <si>
    <t>Calculated Using IESO, 2024</t>
  </si>
  <si>
    <t>Capital Cost ($/MW) - 2026 (8-hr battery)</t>
  </si>
  <si>
    <t>Fixed O&amp;M ($/MW-year) - 2026 (8-hr battery)</t>
  </si>
  <si>
    <t xml:space="preserve">Actual Asset Costs - Millions $ (Nominal) </t>
  </si>
  <si>
    <t>Inflation Index</t>
  </si>
  <si>
    <t>Traditional Poles and Wires</t>
  </si>
  <si>
    <t>Deferral via NWS</t>
  </si>
  <si>
    <t>Battery Storage</t>
  </si>
  <si>
    <t>Alternative (Expansion)</t>
  </si>
  <si>
    <t>NPV Summary</t>
  </si>
  <si>
    <t>Cost - Millions (2026 $)</t>
  </si>
  <si>
    <t>Installed at Time of Need</t>
  </si>
  <si>
    <t>Deferred Installation</t>
  </si>
  <si>
    <t>Cost of NWA</t>
  </si>
  <si>
    <t>BESS Cost</t>
  </si>
  <si>
    <t>Nominal</t>
  </si>
  <si>
    <t>2026 $</t>
  </si>
  <si>
    <t>Total Benefit of NWA</t>
  </si>
  <si>
    <t>Deferral Benefit</t>
  </si>
  <si>
    <t>Battery Storage Cost</t>
  </si>
  <si>
    <t>Opening Net Book Value</t>
  </si>
  <si>
    <t xml:space="preserve">Dep'n </t>
  </si>
  <si>
    <t>CRF / Revenue Requirements</t>
  </si>
  <si>
    <t>Net Benefit</t>
  </si>
  <si>
    <t>Min MW BESS (total)</t>
  </si>
  <si>
    <t>Deferral length</t>
  </si>
  <si>
    <t>Bell-F2</t>
  </si>
  <si>
    <t>Spec</t>
  </si>
  <si>
    <t>Unit</t>
  </si>
  <si>
    <t>Duration</t>
  </si>
  <si>
    <t>Number of units</t>
  </si>
  <si>
    <t>#</t>
  </si>
  <si>
    <t>CapEx for Deferred traditional solution - years of spend</t>
  </si>
  <si>
    <t>Year1</t>
  </si>
  <si>
    <t>Year2</t>
  </si>
  <si>
    <t>Traditional Solution Cost</t>
  </si>
  <si>
    <t>Total Before 30% Contingency</t>
  </si>
  <si>
    <t>Total After 30% Contingency</t>
  </si>
  <si>
    <t>Traditional solution spend year</t>
  </si>
  <si>
    <t>% spend per year</t>
  </si>
  <si>
    <t>The following tabs show how the battery solution was sized</t>
  </si>
  <si>
    <t>Hourly Load</t>
  </si>
  <si>
    <t>2031 consectuive hours exceeding planning capacity</t>
  </si>
  <si>
    <t>Total load</t>
  </si>
  <si>
    <t>Exceeding Planning Capacity  (MW)</t>
  </si>
  <si>
    <t>Date-Time</t>
  </si>
  <si>
    <t>Date</t>
  </si>
  <si>
    <t>Hour</t>
  </si>
  <si>
    <t>2020 Load</t>
  </si>
  <si>
    <t>Load Shape</t>
  </si>
  <si>
    <t>2031 consectuive hours</t>
  </si>
  <si>
    <t>Total consecutive length</t>
  </si>
  <si>
    <t>Duration Determination</t>
  </si>
  <si>
    <t># of consecutive hours</t>
  </si>
  <si>
    <t># of hours exceeding</t>
  </si>
  <si>
    <t>avg</t>
  </si>
  <si>
    <t>% of hours</t>
  </si>
  <si>
    <t>max</t>
  </si>
  <si>
    <t>median</t>
  </si>
  <si>
    <t>Capacity Determination</t>
  </si>
  <si>
    <t>MW Exceeding planning capacity</t>
  </si>
  <si>
    <t>MW BESS Size</t>
  </si>
  <si>
    <t>BESS MW needed</t>
  </si>
  <si>
    <t>Total BESS MW</t>
  </si>
  <si>
    <t>Per-Unit MW</t>
  </si>
  <si>
    <t xml:space="preserve">Feeder </t>
  </si>
  <si>
    <t>Feeder Capacity (kVA)</t>
  </si>
  <si>
    <t>Peak Load  (kVA)</t>
  </si>
  <si>
    <t>Peak Load Forecasted (kVA) - 2031</t>
  </si>
  <si>
    <t>2031 KW</t>
  </si>
  <si>
    <t>8M1</t>
  </si>
  <si>
    <t>2020 peak (KW)</t>
  </si>
  <si>
    <t>CAGR 2020-2031</t>
  </si>
  <si>
    <t>Panning Capacity (kW)</t>
  </si>
  <si>
    <t>MW</t>
  </si>
  <si>
    <t>Power factor</t>
  </si>
  <si>
    <t xml:space="preserve">1-in-10 planning criteria: </t>
  </si>
  <si>
    <t>hours in a day</t>
  </si>
  <si>
    <t>years</t>
  </si>
  <si>
    <t>hours in 10 years</t>
  </si>
  <si>
    <t>% of hours for 1-in-10 lole</t>
  </si>
  <si>
    <t>hours per year where event could occur</t>
  </si>
  <si>
    <t>DST Benefit Types</t>
  </si>
  <si>
    <t>Reliability (Net Avoided Outage Costs)</t>
  </si>
  <si>
    <t>Resilience (Critical Load Benefits)</t>
  </si>
  <si>
    <t>Innovation &amp; Market</t>
  </si>
  <si>
    <t>Transformation</t>
  </si>
  <si>
    <t>Planning Value</t>
  </si>
  <si>
    <t>DST Cost Types</t>
  </si>
  <si>
    <t>DER Acquisition Cost</t>
  </si>
  <si>
    <t>DER Operations, Maintenance, and Administrative (OM&amp;A) Costs</t>
  </si>
  <si>
    <t>Distribution System Ancillary Services Costs</t>
  </si>
  <si>
    <t>Risks (Distribution System)</t>
  </si>
  <si>
    <t>EST Benefit Types</t>
  </si>
  <si>
    <t>Transmission Capacity</t>
  </si>
  <si>
    <t>Avoided Energy Costs</t>
  </si>
  <si>
    <t>Avoided Generation Capacity Costs</t>
  </si>
  <si>
    <t>Innovation &amp; Market Transformation</t>
  </si>
  <si>
    <t>EST Cost Types</t>
  </si>
  <si>
    <t>DER (OM&amp;A) Costs</t>
  </si>
  <si>
    <t>Energy System Ancillary Costs</t>
  </si>
  <si>
    <t>Risks (Energy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</si>
</sst>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164" formatCode="&quot;$&quot;#,##0_);[Red]\(&quot;$&quot;#,##0\)"/>
    <numFmt numFmtId="165" formatCode="&quot;$&quot;#,##0.00_);[Red]\(&quot;$&quot;#,##0.00\)"/>
    <numFmt numFmtId="166" formatCode="_(&quot;$&quot;* #,##0.00_);_(&quot;$&quot;* \(#,##0.00\);_(&quot;$&quot;* &quot;-&quot;??_);_(@_)"/>
    <numFmt numFmtId="167" formatCode="_(* #,##0.00_);_(* \(#,##0.00\);_(* &quot;-&quot;??_);_(@_)"/>
    <numFmt numFmtId="168" formatCode="&quot;$&quot;#,##0"/>
    <numFmt numFmtId="169" formatCode="&quot;$&quot;#,##0.00"/>
    <numFmt numFmtId="170" formatCode="&quot;$&quot;#,##0.0_);[Red]\(&quot;$&quot;#,##0.0\)"/>
    <numFmt numFmtId="171" formatCode="&quot;$&quot;#,##0.0"/>
    <numFmt numFmtId="172" formatCode="0.0%"/>
    <numFmt numFmtId="173" formatCode="&quot;$&quot;#,##0.000"/>
    <numFmt numFmtId="174" formatCode="0.0"/>
    <numFmt numFmtId="175" formatCode="m/d/yy\ h:mm;@"/>
    <numFmt numFmtId="176" formatCode="_(* #,##0_);_(* \(#,##0\);_(* &quot;-&quot;??_);_(@_)"/>
    <numFmt numFmtId="177" formatCode="_-&quot;$&quot;* #,##0.00_-;\-&quot;$&quot;* #,##0.00_-;_-&quot;$&quot;* &quot;-&quot;_-;_-@_-"/>
    <numFmt numFmtId="178" formatCode="&quot;$&quot;#,##0.000_);[Red]\(&quot;$&quot;#,##0.000\)"/>
    <numFmt numFmtId="179" formatCode="_(* #,##0.0_);_(* \(#,##0.0\);_(* &quot;-&quot;??_);_(@_)"/>
  </numFmts>
  <fonts count="29" x14ac:knownFonts="1">
    <font>
      <sz val="11"/>
      <color theme="1"/>
      <name val="Calibri"/>
      <family val="2"/>
      <scheme val="minor"/>
    </font>
    <font>
      <b/>
      <sz val="11"/>
      <color theme="1"/>
      <name val="Calibri"/>
      <family val="2"/>
      <scheme val="minor"/>
    </font>
    <font>
      <b/>
      <sz val="20"/>
      <color rgb="FF1576AB"/>
      <name val="Arial"/>
      <family val="2"/>
    </font>
    <font>
      <sz val="11"/>
      <color theme="1"/>
      <name val="Arial"/>
      <family val="2"/>
    </font>
    <font>
      <b/>
      <sz val="14"/>
      <name val="Arial"/>
      <family val="2"/>
    </font>
    <font>
      <b/>
      <sz val="10"/>
      <color rgb="FFFFFFFF"/>
      <name val="Arial"/>
      <family val="2"/>
    </font>
    <font>
      <b/>
      <sz val="12"/>
      <color theme="1"/>
      <name val="Arial"/>
      <family val="2"/>
    </font>
    <font>
      <b/>
      <sz val="12"/>
      <name val="Arial"/>
      <family val="2"/>
    </font>
    <font>
      <i/>
      <sz val="11"/>
      <color theme="1"/>
      <name val="Arial"/>
      <family val="2"/>
    </font>
    <font>
      <sz val="10"/>
      <color theme="1"/>
      <name val="Arial"/>
      <family val="2"/>
    </font>
    <font>
      <b/>
      <sz val="11"/>
      <color theme="1"/>
      <name val="Arial"/>
      <family val="2"/>
    </font>
    <font>
      <b/>
      <sz val="11"/>
      <name val="Arial"/>
      <family val="2"/>
    </font>
    <font>
      <sz val="10"/>
      <name val="Arial"/>
      <family val="2"/>
    </font>
    <font>
      <sz val="11"/>
      <color theme="1"/>
      <name val="Calibri"/>
      <family val="2"/>
      <scheme val="minor"/>
    </font>
    <font>
      <u/>
      <sz val="11"/>
      <color theme="10"/>
      <name val="Calibri"/>
      <family val="2"/>
      <scheme val="minor"/>
    </font>
    <font>
      <sz val="10"/>
      <color rgb="FF000000"/>
      <name val="Arial"/>
      <family val="2"/>
    </font>
    <font>
      <b/>
      <sz val="10"/>
      <color theme="1"/>
      <name val="Arial"/>
      <family val="2"/>
    </font>
    <font>
      <u/>
      <sz val="11"/>
      <color theme="10"/>
      <name val="Arial"/>
      <family val="2"/>
    </font>
    <font>
      <b/>
      <sz val="9"/>
      <color rgb="FFFFFFFF"/>
      <name val="Arial"/>
      <family val="2"/>
    </font>
    <font>
      <sz val="11"/>
      <name val="Arial"/>
      <family val="2"/>
    </font>
    <font>
      <b/>
      <sz val="14"/>
      <color theme="1"/>
      <name val="Arial"/>
      <family val="2"/>
    </font>
    <font>
      <sz val="11"/>
      <color rgb="FF000000"/>
      <name val="Calibri"/>
      <family val="2"/>
      <scheme val="minor"/>
    </font>
    <font>
      <b/>
      <sz val="10"/>
      <color theme="0"/>
      <name val="Arial"/>
      <family val="2"/>
    </font>
    <font>
      <b/>
      <sz val="11"/>
      <color theme="0"/>
      <name val="Arial"/>
      <family val="2"/>
    </font>
    <font>
      <sz val="12"/>
      <color theme="1"/>
      <name val="Arial"/>
      <family val="2"/>
    </font>
    <font>
      <b/>
      <sz val="11"/>
      <color rgb="FFFFFFFF"/>
      <name val="Arial"/>
      <family val="2"/>
    </font>
    <font>
      <b/>
      <sz val="11"/>
      <color theme="0"/>
      <name val="Calibri"/>
      <family val="2"/>
      <scheme val="minor"/>
    </font>
    <font>
      <i/>
      <sz val="11"/>
      <color theme="1"/>
      <name val="Calibri"/>
      <family val="2"/>
      <scheme val="minor"/>
    </font>
    <font>
      <sz val="11"/>
      <color rgb="FF000000"/>
      <name val="Calibri"/>
      <family val="2"/>
    </font>
  </fonts>
  <fills count="18">
    <fill>
      <patternFill patternType="none"/>
    </fill>
    <fill>
      <patternFill patternType="gray125"/>
    </fill>
    <fill>
      <patternFill patternType="solid">
        <fgColor theme="0"/>
        <bgColor indexed="64"/>
      </patternFill>
    </fill>
    <fill>
      <patternFill patternType="solid">
        <fgColor rgb="FF4472C4"/>
        <bgColor indexed="64"/>
      </patternFill>
    </fill>
    <fill>
      <patternFill patternType="solid">
        <fgColor rgb="FFC4E5F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DDEBF7"/>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bgColor indexed="64"/>
      </patternFill>
    </fill>
    <fill>
      <patternFill patternType="solid">
        <fgColor rgb="FFFFFFFF"/>
        <bgColor indexed="64"/>
      </patternFill>
    </fill>
  </fills>
  <borders count="47">
    <border>
      <left/>
      <right/>
      <top/>
      <bottom/>
      <diagonal/>
    </border>
    <border>
      <left/>
      <right/>
      <top/>
      <bottom style="thin">
        <color indexed="64"/>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style="medium">
        <color rgb="FF4472C4"/>
      </left>
      <right style="medium">
        <color rgb="FF4472C4"/>
      </right>
      <top style="medium">
        <color rgb="FF4472C4"/>
      </top>
      <bottom style="medium">
        <color rgb="FF4472C4"/>
      </bottom>
      <diagonal/>
    </border>
    <border>
      <left style="medium">
        <color rgb="FF4472C4"/>
      </left>
      <right style="medium">
        <color rgb="FF4472C4"/>
      </right>
      <top style="medium">
        <color theme="0"/>
      </top>
      <bottom style="medium">
        <color rgb="FF4472C4"/>
      </bottom>
      <diagonal/>
    </border>
    <border>
      <left style="medium">
        <color rgb="FF4472C4"/>
      </left>
      <right style="medium">
        <color rgb="FF4472C4"/>
      </right>
      <top style="medium">
        <color rgb="FF4472C4"/>
      </top>
      <bottom/>
      <diagonal/>
    </border>
    <border>
      <left style="medium">
        <color rgb="FF4472C4"/>
      </left>
      <right style="medium">
        <color rgb="FF4472C4"/>
      </right>
      <top style="medium">
        <color rgb="FF4472C4"/>
      </top>
      <bottom style="medium">
        <color theme="0"/>
      </bottom>
      <diagonal/>
    </border>
    <border>
      <left style="medium">
        <color rgb="FF4472C4"/>
      </left>
      <right style="medium">
        <color rgb="FF4472C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1576AB"/>
      </left>
      <right style="thin">
        <color rgb="FF1576AB"/>
      </right>
      <top/>
      <bottom/>
      <diagonal/>
    </border>
    <border>
      <left style="medium">
        <color rgb="FF4472C4"/>
      </left>
      <right style="medium">
        <color rgb="FF4472C4"/>
      </right>
      <top style="medium">
        <color rgb="FF4472C4"/>
      </top>
      <bottom style="thin">
        <color rgb="FF1576AB"/>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right/>
      <top style="thin">
        <color indexed="64"/>
      </top>
      <bottom/>
      <diagonal/>
    </border>
    <border>
      <left/>
      <right/>
      <top/>
      <bottom style="medium">
        <color rgb="FF007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1576AB"/>
      </left>
      <right style="thin">
        <color rgb="FF1576AB"/>
      </right>
      <top/>
      <bottom style="thin">
        <color rgb="FF000000"/>
      </bottom>
      <diagonal/>
    </border>
    <border>
      <left/>
      <right/>
      <top/>
      <bottom style="thin">
        <color rgb="FF000000"/>
      </bottom>
      <diagonal/>
    </border>
    <border>
      <left style="thin">
        <color rgb="FF1576AB"/>
      </left>
      <right style="thin">
        <color rgb="FF1576AB"/>
      </right>
      <top style="thin">
        <color rgb="FF1576AB"/>
      </top>
      <bottom/>
      <diagonal/>
    </border>
    <border>
      <left style="thin">
        <color rgb="FF1576AB"/>
      </left>
      <right style="thin">
        <color rgb="FF1576AB"/>
      </right>
      <top/>
      <bottom style="thin">
        <color rgb="FF1576AB"/>
      </bottom>
      <diagonal/>
    </border>
    <border>
      <left/>
      <right style="thin">
        <color rgb="FF1576AB"/>
      </right>
      <top style="thin">
        <color rgb="FF1576AB"/>
      </top>
      <bottom/>
      <diagonal/>
    </border>
    <border>
      <left/>
      <right style="thin">
        <color rgb="FF1576AB"/>
      </right>
      <top/>
      <bottom/>
      <diagonal/>
    </border>
    <border>
      <left/>
      <right style="thin">
        <color rgb="FF1576AB"/>
      </right>
      <top/>
      <bottom style="thin">
        <color rgb="FF1576AB"/>
      </bottom>
      <diagonal/>
    </border>
    <border>
      <left style="medium">
        <color rgb="FF1576AB"/>
      </left>
      <right/>
      <top style="medium">
        <color rgb="FF1576AB"/>
      </top>
      <bottom style="thin">
        <color rgb="FF1576AB"/>
      </bottom>
      <diagonal/>
    </border>
    <border>
      <left style="medium">
        <color rgb="FF4472C4"/>
      </left>
      <right style="medium">
        <color rgb="FF4472C4"/>
      </right>
      <top style="thin">
        <color rgb="FF4472C4"/>
      </top>
      <bottom style="thin">
        <color rgb="FF4472C4"/>
      </bottom>
      <diagonal/>
    </border>
    <border>
      <left/>
      <right/>
      <top/>
      <bottom style="medium">
        <color rgb="FF4472C4"/>
      </bottom>
      <diagonal/>
    </border>
    <border>
      <left/>
      <right style="thin">
        <color theme="1"/>
      </right>
      <top/>
      <bottom/>
      <diagonal/>
    </border>
    <border>
      <left/>
      <right style="medium">
        <color rgb="FF4472C4"/>
      </right>
      <top style="thin">
        <color rgb="FF4472C4"/>
      </top>
      <bottom style="thin">
        <color rgb="FF4472C4"/>
      </bottom>
      <diagonal/>
    </border>
    <border>
      <left style="medium">
        <color rgb="FF1576AB"/>
      </left>
      <right/>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9" fontId="13" fillId="0" borderId="0" applyFont="0" applyFill="0" applyBorder="0" applyAlignment="0" applyProtection="0"/>
    <xf numFmtId="0" fontId="14" fillId="0" borderId="0" applyNumberFormat="0" applyFill="0" applyBorder="0" applyAlignment="0" applyProtection="0"/>
    <xf numFmtId="167" fontId="13" fillId="0" borderId="0" applyFont="0" applyFill="0" applyBorder="0" applyAlignment="0" applyProtection="0"/>
  </cellStyleXfs>
  <cellXfs count="261">
    <xf numFmtId="0" fontId="0" fillId="0" borderId="0" xfId="0"/>
    <xf numFmtId="0" fontId="0" fillId="2" borderId="0" xfId="0" applyFill="1"/>
    <xf numFmtId="0" fontId="0" fillId="2" borderId="11" xfId="0" applyFill="1" applyBorder="1"/>
    <xf numFmtId="0" fontId="0" fillId="2" borderId="12" xfId="0" applyFill="1" applyBorder="1"/>
    <xf numFmtId="0" fontId="1" fillId="2" borderId="9" xfId="0" applyFont="1" applyFill="1" applyBorder="1"/>
    <xf numFmtId="0" fontId="0" fillId="2" borderId="10" xfId="0" applyFill="1" applyBorder="1"/>
    <xf numFmtId="0" fontId="3" fillId="2" borderId="0" xfId="0" applyFont="1" applyFill="1"/>
    <xf numFmtId="0" fontId="4" fillId="2" borderId="1" xfId="0" applyFont="1" applyFill="1" applyBorder="1" applyAlignment="1">
      <alignment vertical="center" wrapText="1"/>
    </xf>
    <xf numFmtId="0" fontId="3" fillId="2" borderId="1" xfId="0" applyFont="1" applyFill="1" applyBorder="1"/>
    <xf numFmtId="0" fontId="5" fillId="3" borderId="7" xfId="0" applyFont="1" applyFill="1" applyBorder="1" applyAlignment="1">
      <alignment vertical="center" wrapText="1"/>
    </xf>
    <xf numFmtId="0" fontId="6" fillId="0" borderId="4" xfId="0" applyFont="1" applyBorder="1" applyAlignment="1">
      <alignment vertical="center" wrapText="1"/>
    </xf>
    <xf numFmtId="0" fontId="5" fillId="3" borderId="8" xfId="0" applyFont="1" applyFill="1" applyBorder="1" applyAlignment="1">
      <alignment vertical="center" wrapText="1"/>
    </xf>
    <xf numFmtId="0" fontId="5" fillId="3" borderId="5" xfId="0" applyFont="1" applyFill="1" applyBorder="1" applyAlignment="1">
      <alignment vertical="top" wrapText="1"/>
    </xf>
    <xf numFmtId="0" fontId="7" fillId="2" borderId="0" xfId="0" applyFont="1" applyFill="1" applyAlignment="1">
      <alignment vertical="center" wrapText="1"/>
    </xf>
    <xf numFmtId="0" fontId="8" fillId="2" borderId="0" xfId="0" applyFont="1" applyFill="1"/>
    <xf numFmtId="0" fontId="9" fillId="0" borderId="4" xfId="0" applyFont="1" applyBorder="1" applyAlignment="1">
      <alignment vertical="center" wrapText="1"/>
    </xf>
    <xf numFmtId="0" fontId="9" fillId="4" borderId="4" xfId="0" applyFont="1" applyFill="1" applyBorder="1" applyAlignment="1">
      <alignment vertical="center" wrapText="1"/>
    </xf>
    <xf numFmtId="0" fontId="6" fillId="4" borderId="4" xfId="0" applyFont="1" applyFill="1" applyBorder="1" applyAlignment="1">
      <alignment vertical="center" wrapText="1"/>
    </xf>
    <xf numFmtId="0" fontId="10" fillId="2" borderId="2" xfId="0" applyFont="1" applyFill="1" applyBorder="1"/>
    <xf numFmtId="0" fontId="3" fillId="2" borderId="3" xfId="0" applyFont="1" applyFill="1" applyBorder="1"/>
    <xf numFmtId="0" fontId="3" fillId="2" borderId="4" xfId="0" applyFont="1" applyFill="1" applyBorder="1"/>
    <xf numFmtId="0" fontId="5" fillId="3" borderId="4" xfId="0" applyFont="1" applyFill="1" applyBorder="1" applyAlignment="1">
      <alignment vertical="center" wrapText="1"/>
    </xf>
    <xf numFmtId="0" fontId="11" fillId="2" borderId="0" xfId="0" applyFont="1" applyFill="1" applyAlignment="1">
      <alignment vertical="center"/>
    </xf>
    <xf numFmtId="0" fontId="5" fillId="3" borderId="6" xfId="0" applyFont="1" applyFill="1" applyBorder="1" applyAlignment="1">
      <alignment vertical="center" wrapText="1"/>
    </xf>
    <xf numFmtId="0" fontId="5" fillId="3" borderId="14" xfId="0" applyFont="1" applyFill="1" applyBorder="1" applyAlignment="1">
      <alignment vertical="center" wrapText="1"/>
    </xf>
    <xf numFmtId="0" fontId="15" fillId="0" borderId="4" xfId="0" applyFont="1" applyBorder="1" applyAlignment="1">
      <alignment vertical="center" wrapText="1"/>
    </xf>
    <xf numFmtId="0" fontId="16" fillId="0" borderId="4" xfId="0" applyFont="1" applyBorder="1" applyAlignment="1">
      <alignment vertical="center" wrapText="1"/>
    </xf>
    <xf numFmtId="0" fontId="16" fillId="4" borderId="4" xfId="0" applyFont="1" applyFill="1" applyBorder="1" applyAlignment="1">
      <alignment vertical="center" wrapText="1"/>
    </xf>
    <xf numFmtId="0" fontId="12" fillId="5" borderId="13" xfId="0" applyFont="1" applyFill="1" applyBorder="1" applyAlignment="1">
      <alignment vertical="center" wrapText="1"/>
    </xf>
    <xf numFmtId="168" fontId="12" fillId="6" borderId="13" xfId="0" applyNumberFormat="1" applyFont="1" applyFill="1" applyBorder="1" applyAlignment="1">
      <alignment vertical="center" wrapText="1"/>
    </xf>
    <xf numFmtId="0" fontId="3" fillId="6" borderId="0" xfId="0" applyFont="1" applyFill="1" applyAlignment="1">
      <alignment horizontal="left"/>
    </xf>
    <xf numFmtId="0" fontId="5" fillId="3" borderId="15" xfId="0" applyFont="1" applyFill="1" applyBorder="1" applyAlignment="1">
      <alignment horizontal="center" vertical="center" wrapText="1"/>
    </xf>
    <xf numFmtId="0" fontId="3" fillId="5" borderId="0" xfId="0" applyFont="1" applyFill="1" applyAlignment="1">
      <alignment horizontal="left"/>
    </xf>
    <xf numFmtId="0" fontId="5" fillId="3" borderId="15" xfId="0" applyFont="1" applyFill="1" applyBorder="1" applyAlignment="1">
      <alignment vertical="center" wrapText="1"/>
    </xf>
    <xf numFmtId="9" fontId="16" fillId="5" borderId="15" xfId="1" applyFont="1" applyFill="1" applyBorder="1" applyAlignment="1">
      <alignment horizontal="center" vertical="center" wrapText="1"/>
    </xf>
    <xf numFmtId="10" fontId="16" fillId="5" borderId="15" xfId="1" applyNumberFormat="1" applyFont="1" applyFill="1" applyBorder="1" applyAlignment="1">
      <alignment horizontal="center" vertical="center" wrapText="1"/>
    </xf>
    <xf numFmtId="0" fontId="17" fillId="0" borderId="15" xfId="2" applyFont="1" applyBorder="1" applyAlignment="1">
      <alignment horizontal="center" wrapText="1"/>
    </xf>
    <xf numFmtId="10" fontId="16" fillId="6" borderId="15" xfId="1" applyNumberFormat="1" applyFont="1" applyFill="1" applyBorder="1" applyAlignment="1">
      <alignment horizontal="center" vertical="center" wrapText="1"/>
    </xf>
    <xf numFmtId="0" fontId="16" fillId="0" borderId="15" xfId="0" applyFont="1" applyBorder="1" applyAlignment="1">
      <alignment horizontal="center" vertical="center" wrapText="1"/>
    </xf>
    <xf numFmtId="10" fontId="16" fillId="5" borderId="15"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16" fillId="5" borderId="15" xfId="0" applyFont="1" applyFill="1" applyBorder="1" applyAlignment="1">
      <alignment horizontal="center" vertical="center" wrapText="1"/>
    </xf>
    <xf numFmtId="169" fontId="16" fillId="6" borderId="15" xfId="0" applyNumberFormat="1" applyFont="1" applyFill="1" applyBorder="1" applyAlignment="1">
      <alignment horizontal="center" vertical="center" wrapText="1"/>
    </xf>
    <xf numFmtId="1" fontId="12" fillId="5" borderId="15" xfId="0" applyNumberFormat="1" applyFont="1" applyFill="1" applyBorder="1" applyAlignment="1">
      <alignment horizontal="center" vertical="center" wrapText="1"/>
    </xf>
    <xf numFmtId="9" fontId="12" fillId="6" borderId="15" xfId="1" applyFont="1" applyFill="1" applyBorder="1" applyAlignment="1">
      <alignment horizontal="center" vertical="center" wrapText="1"/>
    </xf>
    <xf numFmtId="2" fontId="12" fillId="5" borderId="15" xfId="0" applyNumberFormat="1" applyFont="1" applyFill="1" applyBorder="1" applyAlignment="1">
      <alignment horizontal="center" vertical="center" wrapText="1"/>
    </xf>
    <xf numFmtId="2" fontId="12" fillId="0" borderId="15" xfId="0" applyNumberFormat="1" applyFont="1" applyBorder="1" applyAlignment="1">
      <alignment horizontal="center" vertical="center" wrapText="1"/>
    </xf>
    <xf numFmtId="2" fontId="12" fillId="6" borderId="15" xfId="0" applyNumberFormat="1" applyFont="1" applyFill="1" applyBorder="1" applyAlignment="1">
      <alignment horizontal="center" vertical="center" wrapText="1"/>
    </xf>
    <xf numFmtId="2" fontId="19" fillId="0" borderId="15" xfId="2" applyNumberFormat="1" applyFont="1" applyFill="1" applyBorder="1" applyAlignment="1">
      <alignment vertical="center" wrapText="1"/>
    </xf>
    <xf numFmtId="0" fontId="3" fillId="7" borderId="0" xfId="0" applyFont="1" applyFill="1"/>
    <xf numFmtId="0" fontId="20" fillId="2" borderId="0" xfId="0" applyFont="1" applyFill="1"/>
    <xf numFmtId="0" fontId="19" fillId="8" borderId="9" xfId="0" applyFont="1" applyFill="1" applyBorder="1"/>
    <xf numFmtId="170" fontId="10" fillId="9" borderId="9" xfId="0" applyNumberFormat="1" applyFont="1" applyFill="1" applyBorder="1"/>
    <xf numFmtId="0" fontId="10" fillId="2" borderId="9" xfId="0" applyFont="1" applyFill="1" applyBorder="1" applyAlignment="1">
      <alignment horizontal="center" vertical="center"/>
    </xf>
    <xf numFmtId="0" fontId="10" fillId="7" borderId="0" xfId="0" applyFont="1" applyFill="1" applyAlignment="1">
      <alignment horizont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0" fillId="2" borderId="20" xfId="0" applyFont="1" applyFill="1" applyBorder="1" applyAlignment="1">
      <alignment wrapText="1"/>
    </xf>
    <xf numFmtId="0" fontId="10" fillId="7" borderId="0" xfId="0" applyFont="1" applyFill="1" applyAlignment="1">
      <alignment horizontal="center"/>
    </xf>
    <xf numFmtId="0" fontId="10" fillId="5" borderId="1" xfId="0" applyFont="1" applyFill="1" applyBorder="1" applyAlignment="1">
      <alignment horizontal="center" vertical="center" wrapText="1"/>
    </xf>
    <xf numFmtId="0" fontId="3" fillId="10" borderId="20" xfId="0" applyFont="1" applyFill="1" applyBorder="1" applyAlignment="1">
      <alignment wrapText="1"/>
    </xf>
    <xf numFmtId="0" fontId="3" fillId="7" borderId="0" xfId="0" applyFont="1" applyFill="1" applyAlignment="1">
      <alignment horizontal="center" wrapText="1"/>
    </xf>
    <xf numFmtId="0" fontId="3" fillId="5" borderId="22" xfId="0" applyFont="1" applyFill="1" applyBorder="1" applyAlignment="1">
      <alignment wrapText="1"/>
    </xf>
    <xf numFmtId="0" fontId="3" fillId="5" borderId="23" xfId="0" applyFont="1" applyFill="1" applyBorder="1" applyAlignment="1">
      <alignment horizontal="center" wrapText="1"/>
    </xf>
    <xf numFmtId="0" fontId="3" fillId="10" borderId="22" xfId="0" applyFont="1" applyFill="1" applyBorder="1" applyAlignment="1">
      <alignment wrapText="1"/>
    </xf>
    <xf numFmtId="0" fontId="3" fillId="10" borderId="23" xfId="0" applyFont="1" applyFill="1" applyBorder="1" applyAlignment="1">
      <alignment horizontal="center" wrapText="1"/>
    </xf>
    <xf numFmtId="0" fontId="10" fillId="2" borderId="20" xfId="0" applyFont="1" applyFill="1" applyBorder="1"/>
    <xf numFmtId="1" fontId="3" fillId="10" borderId="10" xfId="0" applyNumberFormat="1" applyFont="1" applyFill="1" applyBorder="1"/>
    <xf numFmtId="168" fontId="3" fillId="7" borderId="0" xfId="0" applyNumberFormat="1" applyFont="1" applyFill="1"/>
    <xf numFmtId="168" fontId="3" fillId="5" borderId="0" xfId="0" applyNumberFormat="1" applyFont="1" applyFill="1" applyAlignment="1">
      <alignment horizontal="center" vertical="center"/>
    </xf>
    <xf numFmtId="168" fontId="3" fillId="11" borderId="0" xfId="0" applyNumberFormat="1" applyFont="1" applyFill="1" applyAlignment="1">
      <alignment horizontal="center" vertical="center"/>
    </xf>
    <xf numFmtId="171" fontId="3" fillId="12" borderId="0" xfId="0" applyNumberFormat="1" applyFont="1" applyFill="1" applyAlignment="1">
      <alignment horizontal="center" vertical="center"/>
    </xf>
    <xf numFmtId="171" fontId="3" fillId="5" borderId="0" xfId="0" applyNumberFormat="1" applyFont="1" applyFill="1" applyAlignment="1">
      <alignment horizontal="center" vertical="center"/>
    </xf>
    <xf numFmtId="171" fontId="3" fillId="10" borderId="0" xfId="0" applyNumberFormat="1" applyFont="1" applyFill="1" applyAlignment="1">
      <alignment horizontal="center" vertical="center"/>
    </xf>
    <xf numFmtId="171" fontId="3" fillId="2" borderId="0" xfId="0" applyNumberFormat="1" applyFont="1" applyFill="1"/>
    <xf numFmtId="169" fontId="3" fillId="2" borderId="0" xfId="0" applyNumberFormat="1" applyFont="1" applyFill="1"/>
    <xf numFmtId="172" fontId="3" fillId="2" borderId="0" xfId="0" applyNumberFormat="1" applyFont="1" applyFill="1"/>
    <xf numFmtId="1" fontId="3" fillId="5" borderId="24" xfId="0" applyNumberFormat="1" applyFont="1" applyFill="1" applyBorder="1"/>
    <xf numFmtId="1" fontId="3" fillId="5" borderId="25" xfId="0" applyNumberFormat="1" applyFont="1" applyFill="1" applyBorder="1"/>
    <xf numFmtId="1" fontId="3" fillId="10" borderId="24" xfId="0" applyNumberFormat="1" applyFont="1" applyFill="1" applyBorder="1"/>
    <xf numFmtId="1" fontId="3" fillId="10" borderId="25" xfId="0" applyNumberFormat="1" applyFont="1" applyFill="1" applyBorder="1"/>
    <xf numFmtId="169" fontId="12" fillId="6" borderId="13" xfId="0" applyNumberFormat="1" applyFont="1" applyFill="1" applyBorder="1" applyAlignment="1">
      <alignment vertical="center" wrapText="1"/>
    </xf>
    <xf numFmtId="0" fontId="10" fillId="2" borderId="0" xfId="0" applyFont="1" applyFill="1"/>
    <xf numFmtId="0" fontId="12" fillId="5" borderId="26" xfId="0" applyFont="1" applyFill="1" applyBorder="1" applyAlignment="1">
      <alignment vertical="center" wrapText="1"/>
    </xf>
    <xf numFmtId="0" fontId="12" fillId="5" borderId="27" xfId="0" applyFont="1" applyFill="1" applyBorder="1" applyAlignment="1">
      <alignment vertical="center" wrapText="1"/>
    </xf>
    <xf numFmtId="169" fontId="12" fillId="6" borderId="28" xfId="0" applyNumberFormat="1" applyFont="1" applyFill="1" applyBorder="1" applyAlignment="1">
      <alignment vertical="center" wrapText="1"/>
    </xf>
    <xf numFmtId="165" fontId="10" fillId="2" borderId="0" xfId="0" applyNumberFormat="1" applyFont="1" applyFill="1"/>
    <xf numFmtId="0" fontId="14" fillId="2" borderId="0" xfId="2" applyFill="1"/>
    <xf numFmtId="164" fontId="3" fillId="2" borderId="0" xfId="0" applyNumberFormat="1" applyFont="1" applyFill="1"/>
    <xf numFmtId="1" fontId="3" fillId="10" borderId="22" xfId="0" applyNumberFormat="1" applyFont="1" applyFill="1" applyBorder="1"/>
    <xf numFmtId="1" fontId="10" fillId="10" borderId="22" xfId="0" applyNumberFormat="1" applyFont="1" applyFill="1" applyBorder="1"/>
    <xf numFmtId="0" fontId="3" fillId="10" borderId="10" xfId="0" applyFont="1" applyFill="1" applyBorder="1" applyAlignment="1">
      <alignment wrapText="1"/>
    </xf>
    <xf numFmtId="169" fontId="3" fillId="10" borderId="13" xfId="0" applyNumberFormat="1" applyFont="1" applyFill="1" applyBorder="1" applyAlignment="1">
      <alignment horizontal="center" vertical="center"/>
    </xf>
    <xf numFmtId="168" fontId="3" fillId="11" borderId="32" xfId="0" applyNumberFormat="1" applyFont="1" applyFill="1" applyBorder="1" applyAlignment="1">
      <alignment horizontal="center" vertical="center"/>
    </xf>
    <xf numFmtId="168" fontId="3" fillId="11" borderId="33" xfId="0" applyNumberFormat="1" applyFont="1" applyFill="1" applyBorder="1" applyAlignment="1">
      <alignment horizontal="center" vertical="center"/>
    </xf>
    <xf numFmtId="171" fontId="3" fillId="11" borderId="33" xfId="0" applyNumberFormat="1" applyFont="1" applyFill="1" applyBorder="1" applyAlignment="1">
      <alignment horizontal="center" vertical="center"/>
    </xf>
    <xf numFmtId="171" fontId="3" fillId="11" borderId="34" xfId="0" applyNumberFormat="1" applyFont="1" applyFill="1" applyBorder="1" applyAlignment="1">
      <alignment horizontal="center" vertical="center"/>
    </xf>
    <xf numFmtId="169" fontId="3" fillId="10" borderId="30" xfId="0" applyNumberFormat="1" applyFont="1" applyFill="1" applyBorder="1" applyAlignment="1">
      <alignment horizontal="center" vertical="center"/>
    </xf>
    <xf numFmtId="173" fontId="3" fillId="10" borderId="13" xfId="0" applyNumberFormat="1" applyFont="1" applyFill="1" applyBorder="1" applyAlignment="1">
      <alignment horizontal="center" vertical="center" wrapText="1"/>
    </xf>
    <xf numFmtId="173" fontId="3" fillId="10" borderId="31" xfId="0" applyNumberFormat="1" applyFont="1" applyFill="1" applyBorder="1" applyAlignment="1">
      <alignment horizontal="center" vertical="center" wrapText="1"/>
    </xf>
    <xf numFmtId="1" fontId="3" fillId="10" borderId="32" xfId="0" applyNumberFormat="1" applyFont="1" applyFill="1" applyBorder="1"/>
    <xf numFmtId="1" fontId="3" fillId="10" borderId="33" xfId="0" applyNumberFormat="1" applyFont="1" applyFill="1" applyBorder="1"/>
    <xf numFmtId="169" fontId="3" fillId="10" borderId="33" xfId="0" applyNumberFormat="1" applyFont="1" applyFill="1" applyBorder="1" applyAlignment="1">
      <alignment horizontal="center" vertical="center"/>
    </xf>
    <xf numFmtId="173" fontId="3" fillId="10" borderId="33" xfId="0" applyNumberFormat="1" applyFont="1" applyFill="1" applyBorder="1" applyAlignment="1">
      <alignment horizontal="center" vertical="center" wrapText="1"/>
    </xf>
    <xf numFmtId="173" fontId="3" fillId="10" borderId="34" xfId="0" applyNumberFormat="1" applyFont="1" applyFill="1" applyBorder="1" applyAlignment="1">
      <alignment horizontal="center" vertical="center" wrapText="1"/>
    </xf>
    <xf numFmtId="165" fontId="16" fillId="6" borderId="15" xfId="0" applyNumberFormat="1" applyFont="1" applyFill="1" applyBorder="1" applyAlignment="1">
      <alignment horizontal="center" vertical="center" wrapText="1"/>
    </xf>
    <xf numFmtId="171" fontId="16" fillId="6" borderId="15" xfId="0" applyNumberFormat="1" applyFont="1" applyFill="1" applyBorder="1" applyAlignment="1">
      <alignment horizontal="center" vertical="center" wrapText="1"/>
    </xf>
    <xf numFmtId="169" fontId="16" fillId="6" borderId="15" xfId="1" applyNumberFormat="1" applyFont="1" applyFill="1" applyBorder="1" applyAlignment="1">
      <alignment horizontal="center" vertical="center" wrapText="1"/>
    </xf>
    <xf numFmtId="170" fontId="6" fillId="0" borderId="4" xfId="0" applyNumberFormat="1" applyFont="1" applyBorder="1" applyAlignment="1">
      <alignment vertical="center" wrapText="1"/>
    </xf>
    <xf numFmtId="0" fontId="3" fillId="2" borderId="0" xfId="0" applyFont="1" applyFill="1" applyAlignment="1">
      <alignment wrapText="1"/>
    </xf>
    <xf numFmtId="0" fontId="3" fillId="2" borderId="1" xfId="0" applyFont="1" applyFill="1" applyBorder="1" applyAlignment="1">
      <alignment wrapText="1"/>
    </xf>
    <xf numFmtId="0" fontId="14" fillId="2" borderId="0" xfId="2" applyFill="1" applyAlignment="1">
      <alignment wrapText="1"/>
    </xf>
    <xf numFmtId="0" fontId="0" fillId="0" borderId="0" xfId="0" applyAlignment="1">
      <alignment wrapText="1"/>
    </xf>
    <xf numFmtId="0" fontId="10" fillId="2" borderId="29" xfId="0" applyFont="1" applyFill="1" applyBorder="1"/>
    <xf numFmtId="1" fontId="22" fillId="3" borderId="15" xfId="0" applyNumberFormat="1" applyFont="1" applyFill="1" applyBorder="1" applyAlignment="1">
      <alignment horizontal="center" vertical="center" wrapText="1"/>
    </xf>
    <xf numFmtId="0" fontId="23" fillId="3" borderId="0" xfId="0" applyFont="1" applyFill="1"/>
    <xf numFmtId="0" fontId="3" fillId="2" borderId="4" xfId="0" applyFont="1" applyFill="1" applyBorder="1" applyAlignment="1">
      <alignment wrapText="1"/>
    </xf>
    <xf numFmtId="0" fontId="14" fillId="2" borderId="4" xfId="2" applyFill="1" applyBorder="1" applyAlignment="1">
      <alignment wrapText="1"/>
    </xf>
    <xf numFmtId="0" fontId="14" fillId="2" borderId="0" xfId="2" applyFill="1" applyBorder="1" applyAlignment="1">
      <alignment wrapText="1"/>
    </xf>
    <xf numFmtId="164" fontId="3" fillId="6" borderId="4" xfId="0" applyNumberFormat="1" applyFont="1" applyFill="1" applyBorder="1"/>
    <xf numFmtId="0" fontId="21" fillId="2" borderId="4" xfId="2" applyFont="1" applyFill="1" applyBorder="1" applyAlignment="1">
      <alignment wrapText="1"/>
    </xf>
    <xf numFmtId="168" fontId="12" fillId="6" borderId="4" xfId="0" applyNumberFormat="1" applyFont="1" applyFill="1" applyBorder="1" applyAlignment="1">
      <alignment horizontal="center" vertical="center" wrapText="1"/>
    </xf>
    <xf numFmtId="168" fontId="12" fillId="2" borderId="4" xfId="0" applyNumberFormat="1" applyFont="1" applyFill="1" applyBorder="1" applyAlignment="1">
      <alignment horizontal="center" vertical="center" wrapText="1"/>
    </xf>
    <xf numFmtId="174" fontId="12" fillId="6" borderId="4" xfId="0" applyNumberFormat="1" applyFont="1" applyFill="1" applyBorder="1" applyAlignment="1">
      <alignment horizontal="center" vertical="center" wrapText="1"/>
    </xf>
    <xf numFmtId="1" fontId="12" fillId="13" borderId="4" xfId="0" applyNumberFormat="1" applyFont="1" applyFill="1" applyBorder="1" applyAlignment="1">
      <alignment horizontal="center" vertical="center" wrapText="1"/>
    </xf>
    <xf numFmtId="168" fontId="12" fillId="2" borderId="4" xfId="0" applyNumberFormat="1" applyFont="1" applyFill="1" applyBorder="1" applyAlignment="1">
      <alignment horizontal="left" vertical="center" wrapText="1"/>
    </xf>
    <xf numFmtId="0" fontId="5" fillId="0" borderId="0" xfId="0" applyFont="1" applyAlignment="1">
      <alignment horizontal="center" vertical="center" wrapText="1"/>
    </xf>
    <xf numFmtId="0" fontId="10" fillId="2" borderId="37" xfId="0" applyFont="1" applyFill="1" applyBorder="1"/>
    <xf numFmtId="0" fontId="5" fillId="0" borderId="37" xfId="0" applyFont="1" applyBorder="1" applyAlignment="1">
      <alignment horizontal="center" vertical="center" wrapText="1"/>
    </xf>
    <xf numFmtId="0" fontId="3" fillId="0" borderId="0" xfId="0" applyFont="1"/>
    <xf numFmtId="2" fontId="3" fillId="13" borderId="4" xfId="0" applyNumberFormat="1" applyFont="1" applyFill="1" applyBorder="1"/>
    <xf numFmtId="164" fontId="3" fillId="13" borderId="4" xfId="0" applyNumberFormat="1" applyFont="1" applyFill="1" applyBorder="1"/>
    <xf numFmtId="9" fontId="0" fillId="6" borderId="4" xfId="0" applyNumberFormat="1" applyFill="1" applyBorder="1"/>
    <xf numFmtId="0" fontId="10" fillId="10" borderId="1" xfId="0" applyFont="1" applyFill="1" applyBorder="1" applyAlignment="1">
      <alignment horizontal="center" vertical="center" wrapText="1"/>
    </xf>
    <xf numFmtId="1" fontId="3" fillId="5" borderId="38" xfId="0" applyNumberFormat="1" applyFont="1" applyFill="1" applyBorder="1"/>
    <xf numFmtId="1" fontId="3" fillId="10" borderId="38" xfId="0" applyNumberFormat="1" applyFont="1" applyFill="1" applyBorder="1"/>
    <xf numFmtId="170" fontId="24" fillId="6" borderId="4" xfId="0" applyNumberFormat="1" applyFont="1" applyFill="1" applyBorder="1" applyAlignment="1">
      <alignment vertical="center" wrapText="1"/>
    </xf>
    <xf numFmtId="170" fontId="6" fillId="6" borderId="4" xfId="0" applyNumberFormat="1" applyFont="1" applyFill="1" applyBorder="1"/>
    <xf numFmtId="168" fontId="0" fillId="6" borderId="4" xfId="0" applyNumberFormat="1" applyFill="1" applyBorder="1"/>
    <xf numFmtId="0" fontId="16" fillId="2" borderId="36" xfId="0" applyFont="1" applyFill="1" applyBorder="1" applyAlignment="1">
      <alignment horizontal="center" wrapText="1"/>
    </xf>
    <xf numFmtId="0" fontId="16" fillId="2" borderId="39" xfId="0" applyFont="1" applyFill="1" applyBorder="1" applyAlignment="1">
      <alignment horizontal="center" wrapText="1"/>
    </xf>
    <xf numFmtId="1" fontId="22" fillId="3" borderId="16" xfId="0" applyNumberFormat="1" applyFont="1" applyFill="1" applyBorder="1" applyAlignment="1">
      <alignment horizontal="center" vertical="center" wrapText="1"/>
    </xf>
    <xf numFmtId="165" fontId="10" fillId="13" borderId="40" xfId="0" applyNumberFormat="1" applyFont="1" applyFill="1" applyBorder="1"/>
    <xf numFmtId="0" fontId="10" fillId="2" borderId="41" xfId="0" applyFont="1" applyFill="1" applyBorder="1" applyAlignment="1">
      <alignment horizontal="right"/>
    </xf>
    <xf numFmtId="165" fontId="10" fillId="6" borderId="41" xfId="0" applyNumberFormat="1" applyFont="1" applyFill="1" applyBorder="1"/>
    <xf numFmtId="170" fontId="0" fillId="0" borderId="0" xfId="0" applyNumberFormat="1"/>
    <xf numFmtId="0" fontId="25" fillId="0" borderId="0" xfId="0" applyFont="1"/>
    <xf numFmtId="0" fontId="1" fillId="5" borderId="0" xfId="0" applyFont="1" applyFill="1"/>
    <xf numFmtId="0" fontId="0" fillId="5" borderId="0" xfId="0" applyFill="1"/>
    <xf numFmtId="175" fontId="0" fillId="0" borderId="0" xfId="0" applyNumberFormat="1"/>
    <xf numFmtId="9" fontId="1" fillId="5" borderId="0" xfId="1" applyFont="1" applyFill="1"/>
    <xf numFmtId="176" fontId="0" fillId="5" borderId="0" xfId="3" applyNumberFormat="1" applyFont="1" applyFill="1"/>
    <xf numFmtId="0" fontId="1" fillId="2" borderId="0" xfId="0" applyFont="1" applyFill="1"/>
    <xf numFmtId="0" fontId="1" fillId="5" borderId="0" xfId="0" applyFont="1" applyFill="1" applyAlignment="1">
      <alignment horizontal="center"/>
    </xf>
    <xf numFmtId="175" fontId="0" fillId="14" borderId="0" xfId="0" applyNumberFormat="1" applyFill="1"/>
    <xf numFmtId="0" fontId="0" fillId="14" borderId="0" xfId="0" applyFill="1"/>
    <xf numFmtId="0" fontId="0" fillId="10" borderId="0" xfId="0" applyFill="1"/>
    <xf numFmtId="175" fontId="1" fillId="14" borderId="0" xfId="0" applyNumberFormat="1" applyFont="1" applyFill="1"/>
    <xf numFmtId="0" fontId="1" fillId="14" borderId="0" xfId="0" applyFont="1" applyFill="1"/>
    <xf numFmtId="0" fontId="1" fillId="10" borderId="0" xfId="0" applyFont="1" applyFill="1" applyAlignment="1">
      <alignment horizontal="center"/>
    </xf>
    <xf numFmtId="0" fontId="1" fillId="15" borderId="0" xfId="0" applyFont="1" applyFill="1"/>
    <xf numFmtId="166" fontId="10" fillId="13" borderId="35" xfId="0" applyNumberFormat="1" applyFont="1" applyFill="1" applyBorder="1"/>
    <xf numFmtId="0" fontId="27" fillId="2" borderId="0" xfId="0" applyFont="1" applyFill="1"/>
    <xf numFmtId="0" fontId="0" fillId="2" borderId="20" xfId="0" applyFill="1" applyBorder="1"/>
    <xf numFmtId="0" fontId="0" fillId="2" borderId="23" xfId="0" applyFill="1" applyBorder="1"/>
    <xf numFmtId="0" fontId="0" fillId="2" borderId="21" xfId="0" applyFill="1" applyBorder="1"/>
    <xf numFmtId="0" fontId="0" fillId="2" borderId="42" xfId="0" applyFill="1" applyBorder="1"/>
    <xf numFmtId="0" fontId="0" fillId="2" borderId="43" xfId="0" applyFill="1" applyBorder="1"/>
    <xf numFmtId="0" fontId="0" fillId="2" borderId="44" xfId="0" applyFill="1" applyBorder="1"/>
    <xf numFmtId="0" fontId="0" fillId="2" borderId="1" xfId="0" applyFill="1" applyBorder="1"/>
    <xf numFmtId="0" fontId="0" fillId="2" borderId="45" xfId="0" applyFill="1" applyBorder="1"/>
    <xf numFmtId="0" fontId="1" fillId="2" borderId="20" xfId="0" applyFont="1" applyFill="1" applyBorder="1"/>
    <xf numFmtId="0" fontId="1" fillId="2" borderId="23" xfId="0" applyFont="1" applyFill="1" applyBorder="1"/>
    <xf numFmtId="0" fontId="1" fillId="2" borderId="21" xfId="0" applyFont="1" applyFill="1" applyBorder="1"/>
    <xf numFmtId="1" fontId="0" fillId="2" borderId="43" xfId="0" applyNumberFormat="1" applyFill="1" applyBorder="1"/>
    <xf numFmtId="1" fontId="0" fillId="2" borderId="0" xfId="0" applyNumberFormat="1" applyFill="1"/>
    <xf numFmtId="1" fontId="0" fillId="2" borderId="45" xfId="0" applyNumberFormat="1" applyFill="1" applyBorder="1"/>
    <xf numFmtId="0" fontId="0" fillId="2" borderId="22" xfId="0" applyFill="1" applyBorder="1"/>
    <xf numFmtId="0" fontId="0" fillId="2" borderId="18" xfId="0" applyFill="1" applyBorder="1"/>
    <xf numFmtId="0" fontId="0" fillId="2" borderId="46" xfId="0" applyFill="1" applyBorder="1"/>
    <xf numFmtId="166" fontId="0" fillId="2" borderId="43" xfId="0" applyNumberFormat="1" applyFill="1" applyBorder="1"/>
    <xf numFmtId="166" fontId="0" fillId="2" borderId="45" xfId="0" applyNumberFormat="1" applyFill="1" applyBorder="1"/>
    <xf numFmtId="42" fontId="0" fillId="2" borderId="18" xfId="0" applyNumberFormat="1" applyFill="1" applyBorder="1"/>
    <xf numFmtId="177" fontId="0" fillId="2" borderId="46" xfId="0" applyNumberFormat="1" applyFill="1" applyBorder="1"/>
    <xf numFmtId="42" fontId="0" fillId="2" borderId="1" xfId="0" applyNumberFormat="1" applyFill="1" applyBorder="1"/>
    <xf numFmtId="177" fontId="0" fillId="2" borderId="45" xfId="0" applyNumberFormat="1" applyFill="1" applyBorder="1"/>
    <xf numFmtId="1" fontId="0" fillId="2" borderId="1" xfId="0" applyNumberFormat="1" applyFill="1" applyBorder="1"/>
    <xf numFmtId="0" fontId="0" fillId="2" borderId="22" xfId="0" applyFill="1" applyBorder="1" applyAlignment="1" applyProtection="1">
      <alignment horizontal="left" wrapText="1"/>
      <protection hidden="1"/>
    </xf>
    <xf numFmtId="0" fontId="0" fillId="2" borderId="44" xfId="0" applyFill="1" applyBorder="1" applyAlignment="1">
      <alignment horizontal="left" wrapText="1"/>
    </xf>
    <xf numFmtId="175" fontId="0" fillId="2" borderId="0" xfId="0" applyNumberFormat="1" applyFill="1"/>
    <xf numFmtId="14" fontId="0" fillId="2" borderId="0" xfId="0" applyNumberFormat="1" applyFill="1"/>
    <xf numFmtId="174" fontId="0" fillId="2" borderId="0" xfId="0" applyNumberFormat="1" applyFill="1"/>
    <xf numFmtId="10" fontId="0" fillId="2" borderId="0" xfId="1" applyNumberFormat="1" applyFont="1" applyFill="1"/>
    <xf numFmtId="167" fontId="0" fillId="2" borderId="0" xfId="0" applyNumberFormat="1" applyFill="1"/>
    <xf numFmtId="176" fontId="0" fillId="2" borderId="46" xfId="3" applyNumberFormat="1" applyFont="1" applyFill="1" applyBorder="1"/>
    <xf numFmtId="0" fontId="0" fillId="2" borderId="22" xfId="0" applyFill="1" applyBorder="1" applyAlignment="1">
      <alignment horizontal="left" indent="2"/>
    </xf>
    <xf numFmtId="1" fontId="0" fillId="2" borderId="46" xfId="0" applyNumberFormat="1" applyFill="1" applyBorder="1"/>
    <xf numFmtId="9" fontId="0" fillId="2" borderId="45" xfId="1" applyFont="1" applyFill="1" applyBorder="1"/>
    <xf numFmtId="0" fontId="0" fillId="2" borderId="42" xfId="0" applyFill="1" applyBorder="1" applyAlignment="1">
      <alignment horizontal="left" indent="2"/>
    </xf>
    <xf numFmtId="0" fontId="0" fillId="2" borderId="44" xfId="0" applyFill="1" applyBorder="1" applyAlignment="1">
      <alignment horizontal="left" indent="2"/>
    </xf>
    <xf numFmtId="0" fontId="0" fillId="2" borderId="23" xfId="0" applyFill="1" applyBorder="1" applyAlignment="1">
      <alignment horizontal="center"/>
    </xf>
    <xf numFmtId="0" fontId="0" fillId="2" borderId="21" xfId="0" applyFill="1" applyBorder="1" applyAlignment="1">
      <alignment horizontal="center"/>
    </xf>
    <xf numFmtId="2" fontId="0" fillId="2" borderId="1" xfId="0" applyNumberFormat="1" applyFill="1" applyBorder="1"/>
    <xf numFmtId="2" fontId="0" fillId="2" borderId="45" xfId="0" applyNumberFormat="1" applyFill="1" applyBorder="1"/>
    <xf numFmtId="0" fontId="0" fillId="2" borderId="42" xfId="0" applyFill="1" applyBorder="1" applyAlignment="1">
      <alignment horizontal="center"/>
    </xf>
    <xf numFmtId="0" fontId="0" fillId="2" borderId="44" xfId="0" applyFill="1" applyBorder="1" applyAlignment="1">
      <alignment horizontal="center"/>
    </xf>
    <xf numFmtId="0" fontId="0" fillId="2" borderId="0" xfId="0" applyFill="1" applyAlignment="1">
      <alignment wrapText="1"/>
    </xf>
    <xf numFmtId="0" fontId="26" fillId="2" borderId="0" xfId="0" applyFont="1" applyFill="1" applyAlignment="1">
      <alignment wrapText="1"/>
    </xf>
    <xf numFmtId="0" fontId="1" fillId="16" borderId="0" xfId="0" applyFont="1" applyFill="1"/>
    <xf numFmtId="0" fontId="0" fillId="16" borderId="0" xfId="0" applyFill="1"/>
    <xf numFmtId="0" fontId="0" fillId="17" borderId="0" xfId="0" applyFill="1"/>
    <xf numFmtId="175" fontId="0" fillId="17" borderId="0" xfId="0" applyNumberFormat="1" applyFill="1"/>
    <xf numFmtId="0" fontId="0" fillId="17" borderId="22" xfId="0" applyFill="1" applyBorder="1" applyAlignment="1">
      <alignment horizontal="center"/>
    </xf>
    <xf numFmtId="0" fontId="0" fillId="17" borderId="18" xfId="0" applyFill="1" applyBorder="1" applyAlignment="1">
      <alignment horizontal="center"/>
    </xf>
    <xf numFmtId="0" fontId="0" fillId="17" borderId="46" xfId="0" applyFill="1" applyBorder="1" applyAlignment="1">
      <alignment horizontal="center"/>
    </xf>
    <xf numFmtId="0" fontId="0" fillId="17" borderId="44" xfId="0" applyFill="1" applyBorder="1" applyAlignment="1">
      <alignment horizontal="center"/>
    </xf>
    <xf numFmtId="0" fontId="0" fillId="17" borderId="1" xfId="0" applyFill="1" applyBorder="1" applyAlignment="1">
      <alignment horizontal="center"/>
    </xf>
    <xf numFmtId="167" fontId="0" fillId="17" borderId="45" xfId="3" applyFont="1" applyFill="1" applyBorder="1"/>
    <xf numFmtId="0" fontId="0" fillId="17" borderId="22" xfId="0" applyFill="1" applyBorder="1"/>
    <xf numFmtId="3" fontId="0" fillId="17" borderId="46" xfId="0" applyNumberFormat="1" applyFill="1" applyBorder="1"/>
    <xf numFmtId="0" fontId="0" fillId="17" borderId="44" xfId="0" applyFill="1" applyBorder="1"/>
    <xf numFmtId="9" fontId="0" fillId="17" borderId="45" xfId="1" applyFont="1" applyFill="1" applyBorder="1"/>
    <xf numFmtId="3" fontId="28" fillId="17" borderId="46" xfId="0" applyNumberFormat="1" applyFont="1" applyFill="1" applyBorder="1"/>
    <xf numFmtId="0" fontId="0" fillId="17" borderId="45" xfId="0" applyFill="1" applyBorder="1"/>
    <xf numFmtId="0" fontId="0" fillId="17" borderId="0" xfId="0" applyFill="1" applyAlignment="1">
      <alignment wrapText="1"/>
    </xf>
    <xf numFmtId="0" fontId="1" fillId="17" borderId="0" xfId="0" applyFont="1" applyFill="1"/>
    <xf numFmtId="10" fontId="0" fillId="17" borderId="0" xfId="1" applyNumberFormat="1" applyFont="1" applyFill="1"/>
    <xf numFmtId="165" fontId="10" fillId="2" borderId="21" xfId="0" applyNumberFormat="1" applyFont="1" applyFill="1" applyBorder="1"/>
    <xf numFmtId="178" fontId="10" fillId="2" borderId="21" xfId="0" applyNumberFormat="1" applyFont="1" applyFill="1" applyBorder="1"/>
    <xf numFmtId="169" fontId="3" fillId="5" borderId="0" xfId="0" applyNumberFormat="1" applyFont="1" applyFill="1" applyAlignment="1">
      <alignment horizontal="center" vertical="center"/>
    </xf>
    <xf numFmtId="173" fontId="3" fillId="5" borderId="0" xfId="0" applyNumberFormat="1" applyFont="1" applyFill="1" applyAlignment="1">
      <alignment horizontal="center" vertical="center"/>
    </xf>
    <xf numFmtId="173" fontId="3" fillId="10" borderId="0" xfId="0" applyNumberFormat="1" applyFont="1" applyFill="1" applyAlignment="1">
      <alignment horizontal="center" vertical="center"/>
    </xf>
    <xf numFmtId="179" fontId="0" fillId="2" borderId="0" xfId="3" applyNumberFormat="1" applyFont="1" applyFill="1" applyBorder="1"/>
    <xf numFmtId="2" fontId="0" fillId="2" borderId="18" xfId="0" applyNumberFormat="1" applyFill="1" applyBorder="1"/>
    <xf numFmtId="2" fontId="0" fillId="2" borderId="46" xfId="0" applyNumberFormat="1" applyFill="1" applyBorder="1"/>
    <xf numFmtId="179" fontId="0" fillId="2" borderId="43" xfId="3" applyNumberFormat="1" applyFont="1" applyFill="1" applyBorder="1"/>
    <xf numFmtId="174" fontId="0" fillId="2" borderId="43" xfId="0" applyNumberFormat="1" applyFill="1" applyBorder="1"/>
    <xf numFmtId="174" fontId="0" fillId="2" borderId="45" xfId="0" applyNumberFormat="1" applyFill="1" applyBorder="1"/>
    <xf numFmtId="169" fontId="24" fillId="6" borderId="4" xfId="0" applyNumberFormat="1" applyFont="1" applyFill="1" applyBorder="1" applyAlignment="1">
      <alignment vertical="center" wrapText="1"/>
    </xf>
    <xf numFmtId="169" fontId="6" fillId="6" borderId="4" xfId="0" applyNumberFormat="1" applyFont="1" applyFill="1" applyBorder="1"/>
    <xf numFmtId="0" fontId="2" fillId="2" borderId="0" xfId="0" applyFont="1" applyFill="1" applyAlignment="1">
      <alignment horizontal="left" wrapText="1"/>
    </xf>
    <xf numFmtId="0" fontId="3" fillId="2" borderId="0" xfId="0" applyFont="1" applyFill="1" applyAlignment="1">
      <alignment horizontal="left"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0" xfId="0" applyFont="1" applyFill="1" applyAlignment="1">
      <alignment horizontal="left"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7" fillId="0" borderId="16" xfId="2" applyFont="1" applyBorder="1" applyAlignment="1">
      <alignment horizontal="center" vertical="center" wrapText="1"/>
    </xf>
    <xf numFmtId="0" fontId="17" fillId="0" borderId="17" xfId="2" applyFont="1" applyBorder="1" applyAlignment="1">
      <alignment horizontal="center" vertical="center" wrapText="1"/>
    </xf>
    <xf numFmtId="0" fontId="17" fillId="0" borderId="15" xfId="2" applyFont="1" applyBorder="1" applyAlignment="1">
      <alignment horizontal="center" vertical="center" wrapText="1"/>
    </xf>
    <xf numFmtId="0" fontId="18" fillId="3"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0" fillId="5" borderId="0" xfId="0" applyFill="1" applyAlignment="1">
      <alignment horizontal="center"/>
    </xf>
    <xf numFmtId="0" fontId="0" fillId="10" borderId="0" xfId="0" applyFill="1" applyAlignment="1">
      <alignment horizontal="center"/>
    </xf>
    <xf numFmtId="0" fontId="0" fillId="15" borderId="0" xfId="0" applyFill="1" applyAlignment="1">
      <alignment horizontal="center" wrapText="1"/>
    </xf>
  </cellXfs>
  <cellStyles count="4">
    <cellStyle name="Comma" xfId="3" builtinId="3"/>
    <cellStyle name="Hyperlink" xfId="2" builtinId="8"/>
    <cellStyle name="Normal" xfId="0" builtinId="0"/>
    <cellStyle name="Percent" xfId="1" builtinId="5"/>
  </cellStyles>
  <dxfs count="0"/>
  <tableStyles count="0" defaultTableStyle="TableStyleMedium2" defaultPivotStyle="PivotStyleLight16"/>
  <colors>
    <mruColors>
      <color rgb="FFFFFFFF"/>
      <color rgb="FF1576AB"/>
      <color rgb="FF4C8C7E"/>
      <color rgb="FFD72C00"/>
      <color rgb="FFC4E5F8"/>
      <color rgb="FF9FD5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9</xdr:row>
      <xdr:rowOff>53522</xdr:rowOff>
    </xdr:from>
    <xdr:to>
      <xdr:col>9</xdr:col>
      <xdr:colOff>574459</xdr:colOff>
      <xdr:row>35</xdr:row>
      <xdr:rowOff>16781</xdr:rowOff>
    </xdr:to>
    <xdr:grpSp>
      <xdr:nvGrpSpPr>
        <xdr:cNvPr id="2" name="Group 1" descr="Ontario Energy Board Log">
          <a:extLst>
            <a:ext uri="{FF2B5EF4-FFF2-40B4-BE49-F238E27FC236}">
              <a16:creationId xmlns:a16="http://schemas.microsoft.com/office/drawing/2014/main" id="{B508CFB7-FADD-F7A6-B06E-1EA719575FBD}"/>
            </a:ext>
          </a:extLst>
        </xdr:cNvPr>
        <xdr:cNvGrpSpPr>
          <a:grpSpLocks noChangeAspect="1"/>
        </xdr:cNvGrpSpPr>
      </xdr:nvGrpSpPr>
      <xdr:grpSpPr>
        <a:xfrm>
          <a:off x="3175" y="3187882"/>
          <a:ext cx="5943384" cy="4586059"/>
          <a:chOff x="0" y="0"/>
          <a:chExt cx="7772400" cy="5982936"/>
        </a:xfrm>
      </xdr:grpSpPr>
      <xdr:pic>
        <xdr:nvPicPr>
          <xdr:cNvPr id="3" name="Picture 2">
            <a:extLst>
              <a:ext uri="{FF2B5EF4-FFF2-40B4-BE49-F238E27FC236}">
                <a16:creationId xmlns:a16="http://schemas.microsoft.com/office/drawing/2014/main" id="{09E9E4F8-F9A8-7EB5-F77F-DA49C54D52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72400" cy="3672205"/>
          </a:xfrm>
          <a:prstGeom prst="rect">
            <a:avLst/>
          </a:prstGeom>
          <a:noFill/>
          <a:ln>
            <a:noFill/>
          </a:ln>
        </xdr:spPr>
      </xdr:pic>
      <xdr:pic>
        <xdr:nvPicPr>
          <xdr:cNvPr id="4" name="Graphic 20" descr="Ontario Energy Board Logo">
            <a:extLst>
              <a:ext uri="{FF2B5EF4-FFF2-40B4-BE49-F238E27FC236}">
                <a16:creationId xmlns:a16="http://schemas.microsoft.com/office/drawing/2014/main" id="{0FFCC6DE-18E5-D524-ECC8-4C7121A684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476"/>
            <a:ext cx="7772400" cy="5966460"/>
          </a:xfrm>
          <a:prstGeom prst="rect">
            <a:avLst/>
          </a:prstGeom>
        </xdr:spPr>
      </xdr:pic>
    </xdr:grpSp>
    <xdr:clientData/>
  </xdr:twoCellAnchor>
  <xdr:twoCellAnchor>
    <xdr:from>
      <xdr:col>0</xdr:col>
      <xdr:colOff>53793</xdr:colOff>
      <xdr:row>2</xdr:row>
      <xdr:rowOff>136071</xdr:rowOff>
    </xdr:from>
    <xdr:to>
      <xdr:col>4</xdr:col>
      <xdr:colOff>150857</xdr:colOff>
      <xdr:row>2</xdr:row>
      <xdr:rowOff>153851</xdr:rowOff>
    </xdr:to>
    <xdr:grpSp>
      <xdr:nvGrpSpPr>
        <xdr:cNvPr id="5" name="Group 4">
          <a:extLst>
            <a:ext uri="{FF2B5EF4-FFF2-40B4-BE49-F238E27FC236}">
              <a16:creationId xmlns:a16="http://schemas.microsoft.com/office/drawing/2014/main" id="{391ACAD8-5D6E-619E-5E91-09FBB5543CDB}"/>
            </a:ext>
            <a:ext uri="{C183D7F6-B498-43B3-948B-1728B52AA6E4}">
              <adec:decorative xmlns:adec="http://schemas.microsoft.com/office/drawing/2017/decorative" val="1"/>
            </a:ext>
          </a:extLst>
        </xdr:cNvPr>
        <xdr:cNvGrpSpPr>
          <a:grpSpLocks/>
        </xdr:cNvGrpSpPr>
      </xdr:nvGrpSpPr>
      <xdr:grpSpPr bwMode="auto">
        <a:xfrm>
          <a:off x="51253" y="494211"/>
          <a:ext cx="2487204" cy="15240"/>
          <a:chOff x="1375" y="223"/>
          <a:chExt cx="4010" cy="28"/>
        </a:xfrm>
      </xdr:grpSpPr>
      <xdr:sp macro="" textlink="">
        <xdr:nvSpPr>
          <xdr:cNvPr id="6" name="docshape33">
            <a:extLst>
              <a:ext uri="{FF2B5EF4-FFF2-40B4-BE49-F238E27FC236}">
                <a16:creationId xmlns:a16="http://schemas.microsoft.com/office/drawing/2014/main" id="{21827863-905C-58B7-F0D8-CB27ED801DE9}"/>
              </a:ext>
            </a:extLst>
          </xdr:cNvPr>
          <xdr:cNvSpPr>
            <a:spLocks noChangeArrowheads="1"/>
          </xdr:cNvSpPr>
        </xdr:nvSpPr>
        <xdr:spPr bwMode="auto">
          <a:xfrm>
            <a:off x="1375" y="223"/>
            <a:ext cx="804" cy="28"/>
          </a:xfrm>
          <a:prstGeom prst="rect">
            <a:avLst/>
          </a:prstGeom>
          <a:solidFill>
            <a:srgbClr val="1476A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docshape34">
            <a:extLst>
              <a:ext uri="{FF2B5EF4-FFF2-40B4-BE49-F238E27FC236}">
                <a16:creationId xmlns:a16="http://schemas.microsoft.com/office/drawing/2014/main" id="{975EB33C-85C6-CBDC-0C75-ACD21FCC1337}"/>
              </a:ext>
            </a:extLst>
          </xdr:cNvPr>
          <xdr:cNvSpPr>
            <a:spLocks noChangeArrowheads="1"/>
          </xdr:cNvSpPr>
        </xdr:nvSpPr>
        <xdr:spPr bwMode="auto">
          <a:xfrm>
            <a:off x="2179" y="223"/>
            <a:ext cx="804" cy="28"/>
          </a:xfrm>
          <a:prstGeom prst="rect">
            <a:avLst/>
          </a:prstGeom>
          <a:solidFill>
            <a:srgbClr val="C0D52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 name="docshape35">
            <a:extLst>
              <a:ext uri="{FF2B5EF4-FFF2-40B4-BE49-F238E27FC236}">
                <a16:creationId xmlns:a16="http://schemas.microsoft.com/office/drawing/2014/main" id="{9A184B0E-DA88-4788-8158-81E8A885F007}"/>
              </a:ext>
            </a:extLst>
          </xdr:cNvPr>
          <xdr:cNvSpPr>
            <a:spLocks noChangeArrowheads="1"/>
          </xdr:cNvSpPr>
        </xdr:nvSpPr>
        <xdr:spPr bwMode="auto">
          <a:xfrm>
            <a:off x="2982" y="223"/>
            <a:ext cx="804" cy="28"/>
          </a:xfrm>
          <a:prstGeom prst="rect">
            <a:avLst/>
          </a:prstGeom>
          <a:solidFill>
            <a:srgbClr val="96226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9" name="docshape36">
            <a:extLst>
              <a:ext uri="{FF2B5EF4-FFF2-40B4-BE49-F238E27FC236}">
                <a16:creationId xmlns:a16="http://schemas.microsoft.com/office/drawing/2014/main" id="{C9192FB6-663A-5C7A-3CC3-A45BABCD823E}"/>
              </a:ext>
            </a:extLst>
          </xdr:cNvPr>
          <xdr:cNvSpPr>
            <a:spLocks noChangeArrowheads="1"/>
          </xdr:cNvSpPr>
        </xdr:nvSpPr>
        <xdr:spPr bwMode="auto">
          <a:xfrm>
            <a:off x="3786" y="223"/>
            <a:ext cx="804" cy="28"/>
          </a:xfrm>
          <a:prstGeom prst="rect">
            <a:avLst/>
          </a:prstGeom>
          <a:solidFill>
            <a:srgbClr val="576F33"/>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0" name="docshape37">
            <a:extLst>
              <a:ext uri="{FF2B5EF4-FFF2-40B4-BE49-F238E27FC236}">
                <a16:creationId xmlns:a16="http://schemas.microsoft.com/office/drawing/2014/main" id="{C401B977-9DBB-2463-2E48-8E6467374963}"/>
              </a:ext>
            </a:extLst>
          </xdr:cNvPr>
          <xdr:cNvSpPr>
            <a:spLocks noChangeArrowheads="1"/>
          </xdr:cNvSpPr>
        </xdr:nvSpPr>
        <xdr:spPr bwMode="auto">
          <a:xfrm>
            <a:off x="4581" y="223"/>
            <a:ext cx="804" cy="28"/>
          </a:xfrm>
          <a:prstGeom prst="rect">
            <a:avLst/>
          </a:prstGeom>
          <a:solidFill>
            <a:srgbClr val="D63D27"/>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xdr:from>
      <xdr:col>0</xdr:col>
      <xdr:colOff>0</xdr:colOff>
      <xdr:row>0</xdr:row>
      <xdr:rowOff>149678</xdr:rowOff>
    </xdr:from>
    <xdr:to>
      <xdr:col>4</xdr:col>
      <xdr:colOff>176891</xdr:colOff>
      <xdr:row>2</xdr:row>
      <xdr:rowOff>122464</xdr:rowOff>
    </xdr:to>
    <xdr:sp macro="" textlink="">
      <xdr:nvSpPr>
        <xdr:cNvPr id="11" name="TextBox 10">
          <a:extLst>
            <a:ext uri="{FF2B5EF4-FFF2-40B4-BE49-F238E27FC236}">
              <a16:creationId xmlns:a16="http://schemas.microsoft.com/office/drawing/2014/main" id="{2230EB60-849D-90D5-1E42-BDB7FE116047}"/>
            </a:ext>
          </a:extLst>
        </xdr:cNvPr>
        <xdr:cNvSpPr txBox="1"/>
      </xdr:nvSpPr>
      <xdr:spPr>
        <a:xfrm>
          <a:off x="0" y="149678"/>
          <a:ext cx="251732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Ontario Energy Board</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CLDNWS-ClientAccess/Shared%20Documents/General/BCA%20Data%20Sharing/Undersize%20Conductors%20Projects/BELL-F2.xlsx" TargetMode="External"/><Relationship Id="rId2" Type="http://schemas.openxmlformats.org/officeDocument/2006/relationships/externalLinkPath" Target="https://crainternational.sharepoint.com/sites/CLDNWS-ClientAccess/Shared%20Documents/General/BCA%20Data%20Sharing/Undersize%20Conductors%20Projects/BELL-F2.xlsx" TargetMode="External"/><Relationship Id="rId1" Type="http://schemas.openxmlformats.org/officeDocument/2006/relationships/externalLinkPath" Target="/sites/CLDNWS-ClientAccess/Shared%20Documents/General/BCA%20Data%20Sharing/Undersize%20Conductors%20Projects/BELL-F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ata Requests"/>
      <sheetName val="Bell-F2_Estimate"/>
      <sheetName val="BELL-F2_Load"/>
      <sheetName val="hourly"/>
      <sheetName val="2031_Forecast"/>
      <sheetName val="Historical_Reliability"/>
      <sheetName val="Customer_Transformer Breakdown"/>
      <sheetName val="ACA_AffectedAssets"/>
      <sheetName val="DER"/>
    </sheetNames>
    <sheetDataSet>
      <sheetData sheetId="0"/>
      <sheetData sheetId="1"/>
      <sheetData sheetId="2"/>
      <sheetData sheetId="3">
        <row r="4">
          <cell r="D4">
            <v>2.5524072277101477</v>
          </cell>
        </row>
        <row r="5">
          <cell r="D5">
            <v>2.4093519553606115</v>
          </cell>
        </row>
        <row r="6">
          <cell r="D6">
            <v>2.4093519553606115</v>
          </cell>
        </row>
        <row r="7">
          <cell r="D7">
            <v>2.2512382332900711</v>
          </cell>
        </row>
        <row r="8">
          <cell r="D8">
            <v>2.2361797835690673</v>
          </cell>
        </row>
        <row r="9">
          <cell r="D9">
            <v>2.2512382332900711</v>
          </cell>
        </row>
        <row r="10">
          <cell r="D10">
            <v>2.2888843575925808</v>
          </cell>
        </row>
        <row r="11">
          <cell r="D11">
            <v>2.4620565293841246</v>
          </cell>
        </row>
        <row r="12">
          <cell r="D12">
            <v>2.4771149791051283</v>
          </cell>
        </row>
        <row r="13">
          <cell r="D13">
            <v>2.5072318785471364</v>
          </cell>
        </row>
        <row r="14">
          <cell r="D14">
            <v>2.6653456006176763</v>
          </cell>
        </row>
        <row r="15">
          <cell r="D15">
            <v>2.6051118017336607</v>
          </cell>
        </row>
        <row r="16">
          <cell r="D16">
            <v>2.7707547486647033</v>
          </cell>
        </row>
        <row r="17">
          <cell r="D17">
            <v>2.8159300978277146</v>
          </cell>
        </row>
        <row r="18">
          <cell r="D18">
            <v>2.8084008729672125</v>
          </cell>
        </row>
        <row r="19">
          <cell r="D19">
            <v>2.8159300978277146</v>
          </cell>
        </row>
        <row r="20">
          <cell r="D20">
            <v>2.8234593226882163</v>
          </cell>
        </row>
        <row r="21">
          <cell r="D21">
            <v>3.2676835894578291</v>
          </cell>
        </row>
        <row r="22">
          <cell r="D22">
            <v>3.2300374651553194</v>
          </cell>
        </row>
        <row r="23">
          <cell r="D23">
            <v>3.2074497905738135</v>
          </cell>
        </row>
        <row r="24">
          <cell r="D24">
            <v>3.0869821928057832</v>
          </cell>
        </row>
        <row r="25">
          <cell r="D25">
            <v>3.0794529679452816</v>
          </cell>
        </row>
        <row r="26">
          <cell r="D26">
            <v>2.9062807961537369</v>
          </cell>
        </row>
        <row r="27">
          <cell r="D27">
            <v>2.6427579260361704</v>
          </cell>
        </row>
        <row r="28">
          <cell r="D28">
            <v>2.5524072277101477</v>
          </cell>
        </row>
        <row r="29">
          <cell r="D29">
            <v>2.4244104050816149</v>
          </cell>
        </row>
        <row r="30">
          <cell r="D30">
            <v>2.3340597067555917</v>
          </cell>
        </row>
        <row r="31">
          <cell r="D31">
            <v>2.3265304818950905</v>
          </cell>
        </row>
        <row r="32">
          <cell r="D32">
            <v>2.3039428073135846</v>
          </cell>
        </row>
        <row r="33">
          <cell r="D33">
            <v>2.3039428073135846</v>
          </cell>
        </row>
        <row r="34">
          <cell r="D34">
            <v>2.5599364525706494</v>
          </cell>
        </row>
        <row r="35">
          <cell r="D35">
            <v>2.9213392458747411</v>
          </cell>
        </row>
        <row r="36">
          <cell r="D36">
            <v>3.0794529679452816</v>
          </cell>
        </row>
        <row r="37">
          <cell r="D37">
            <v>3.1095698673872887</v>
          </cell>
        </row>
        <row r="38">
          <cell r="D38">
            <v>3.1698036662713043</v>
          </cell>
        </row>
        <row r="39">
          <cell r="D39">
            <v>3.2752128143183308</v>
          </cell>
        </row>
        <row r="40">
          <cell r="D40">
            <v>2.9514561453167483</v>
          </cell>
        </row>
        <row r="41">
          <cell r="D41">
            <v>2.8460469972697218</v>
          </cell>
        </row>
        <row r="42">
          <cell r="D42">
            <v>2.830988547548718</v>
          </cell>
        </row>
        <row r="43">
          <cell r="D43">
            <v>2.8084008729672125</v>
          </cell>
        </row>
        <row r="44">
          <cell r="D44">
            <v>2.8234593226882163</v>
          </cell>
        </row>
        <row r="45">
          <cell r="D45">
            <v>2.9966314944797601</v>
          </cell>
        </row>
        <row r="46">
          <cell r="D46">
            <v>3.1095698673872887</v>
          </cell>
        </row>
        <row r="47">
          <cell r="D47">
            <v>3.0643945182242773</v>
          </cell>
        </row>
        <row r="48">
          <cell r="D48">
            <v>2.9514561453167483</v>
          </cell>
        </row>
        <row r="49">
          <cell r="D49">
            <v>2.943926920456247</v>
          </cell>
        </row>
        <row r="50">
          <cell r="D50">
            <v>2.7481670740831974</v>
          </cell>
        </row>
        <row r="51">
          <cell r="D51">
            <v>2.4846442039656305</v>
          </cell>
        </row>
        <row r="52">
          <cell r="D52">
            <v>2.5222903282681401</v>
          </cell>
        </row>
        <row r="53">
          <cell r="D53">
            <v>2.1910044344060555</v>
          </cell>
        </row>
        <row r="54">
          <cell r="D54">
            <v>2.1006537360800328</v>
          </cell>
        </row>
        <row r="55">
          <cell r="D55">
            <v>1.9425400140094928</v>
          </cell>
        </row>
        <row r="56">
          <cell r="D56">
            <v>1.9726569134515002</v>
          </cell>
        </row>
        <row r="57">
          <cell r="D57">
            <v>2.0103030377540101</v>
          </cell>
        </row>
        <row r="58">
          <cell r="D58">
            <v>2.1533583101035458</v>
          </cell>
        </row>
        <row r="59">
          <cell r="D59">
            <v>2.4695857542446267</v>
          </cell>
        </row>
        <row r="60">
          <cell r="D60">
            <v>2.5900533520126574</v>
          </cell>
        </row>
        <row r="61">
          <cell r="D61">
            <v>2.6653456006176763</v>
          </cell>
        </row>
        <row r="62">
          <cell r="D62">
            <v>2.8159300978277146</v>
          </cell>
        </row>
        <row r="63">
          <cell r="D63">
            <v>2.8761638967117298</v>
          </cell>
        </row>
        <row r="64">
          <cell r="D64">
            <v>2.8686346718512277</v>
          </cell>
        </row>
        <row r="65">
          <cell r="D65">
            <v>2.8008716481067104</v>
          </cell>
        </row>
        <row r="66">
          <cell r="D66">
            <v>2.8008716481067104</v>
          </cell>
        </row>
        <row r="67">
          <cell r="D67">
            <v>2.8084008729672125</v>
          </cell>
        </row>
        <row r="68">
          <cell r="D68">
            <v>2.8084008729672125</v>
          </cell>
        </row>
        <row r="69">
          <cell r="D69">
            <v>2.8686346718512277</v>
          </cell>
        </row>
        <row r="70">
          <cell r="D70">
            <v>3.0116899442007643</v>
          </cell>
        </row>
        <row r="71">
          <cell r="D71">
            <v>3.0342776187822702</v>
          </cell>
        </row>
        <row r="72">
          <cell r="D72">
            <v>2.8535762221302239</v>
          </cell>
        </row>
        <row r="73">
          <cell r="D73">
            <v>2.8912223464327336</v>
          </cell>
        </row>
        <row r="74">
          <cell r="D74">
            <v>2.7255793995016915</v>
          </cell>
        </row>
        <row r="75">
          <cell r="D75">
            <v>2.5373487779891435</v>
          </cell>
        </row>
        <row r="76">
          <cell r="D76">
            <v>2.2587674581505732</v>
          </cell>
        </row>
        <row r="77">
          <cell r="D77">
            <v>2.1307706355220404</v>
          </cell>
        </row>
        <row r="78">
          <cell r="D78">
            <v>2.1232414106615387</v>
          </cell>
        </row>
        <row r="79">
          <cell r="D79">
            <v>1.9726569134515002</v>
          </cell>
        </row>
        <row r="80">
          <cell r="D80">
            <v>1.9425400140094928</v>
          </cell>
        </row>
        <row r="81">
          <cell r="D81">
            <v>1.9726569134515002</v>
          </cell>
        </row>
        <row r="82">
          <cell r="D82">
            <v>2.0554783869170214</v>
          </cell>
        </row>
        <row r="83">
          <cell r="D83">
            <v>2.3867642807791056</v>
          </cell>
        </row>
        <row r="84">
          <cell r="D84">
            <v>2.5674656774311515</v>
          </cell>
        </row>
        <row r="85">
          <cell r="D85">
            <v>2.6126410265941633</v>
          </cell>
        </row>
        <row r="86">
          <cell r="D86">
            <v>2.830988547548718</v>
          </cell>
        </row>
        <row r="87">
          <cell r="D87">
            <v>2.8836931215722315</v>
          </cell>
        </row>
        <row r="88">
          <cell r="D88">
            <v>2.9213392458747411</v>
          </cell>
        </row>
        <row r="89">
          <cell r="D89">
            <v>3.0041607193402617</v>
          </cell>
        </row>
        <row r="90">
          <cell r="D90">
            <v>2.9815730447587567</v>
          </cell>
        </row>
        <row r="91">
          <cell r="D91">
            <v>2.9062807961537369</v>
          </cell>
        </row>
        <row r="92">
          <cell r="D92">
            <v>2.8761638967117298</v>
          </cell>
        </row>
        <row r="93">
          <cell r="D93">
            <v>3.0568652933637761</v>
          </cell>
        </row>
        <row r="94">
          <cell r="D94">
            <v>3.1999205657133114</v>
          </cell>
        </row>
        <row r="95">
          <cell r="D95">
            <v>3.102040642526787</v>
          </cell>
        </row>
        <row r="96">
          <cell r="D96">
            <v>3.0041607193402617</v>
          </cell>
        </row>
        <row r="97">
          <cell r="D97">
            <v>2.8159300978277146</v>
          </cell>
        </row>
        <row r="98">
          <cell r="D98">
            <v>2.6653456006176763</v>
          </cell>
        </row>
        <row r="99">
          <cell r="D99">
            <v>2.6051118017336607</v>
          </cell>
        </row>
        <row r="100">
          <cell r="D100">
            <v>2.3039428073135846</v>
          </cell>
        </row>
        <row r="101">
          <cell r="D101">
            <v>2.2060628841270602</v>
          </cell>
        </row>
        <row r="102">
          <cell r="D102">
            <v>2.1834752095455543</v>
          </cell>
        </row>
        <row r="103">
          <cell r="D103">
            <v>2.0630076117775236</v>
          </cell>
        </row>
        <row r="104">
          <cell r="D104">
            <v>2.0780660614985274</v>
          </cell>
        </row>
        <row r="105">
          <cell r="D105">
            <v>2.0630076117775236</v>
          </cell>
        </row>
        <row r="106">
          <cell r="D106">
            <v>2.1458290852430446</v>
          </cell>
        </row>
        <row r="107">
          <cell r="D107">
            <v>2.2964135824530825</v>
          </cell>
        </row>
        <row r="108">
          <cell r="D108">
            <v>2.4469980796631208</v>
          </cell>
        </row>
        <row r="109">
          <cell r="D109">
            <v>2.5373487779891435</v>
          </cell>
        </row>
        <row r="110">
          <cell r="D110">
            <v>2.6804040503386801</v>
          </cell>
        </row>
        <row r="111">
          <cell r="D111">
            <v>2.8987515712932352</v>
          </cell>
        </row>
        <row r="112">
          <cell r="D112">
            <v>2.8836931215722315</v>
          </cell>
        </row>
        <row r="113">
          <cell r="D113">
            <v>2.9288684707352428</v>
          </cell>
        </row>
        <row r="114">
          <cell r="D114">
            <v>2.8535762221302239</v>
          </cell>
        </row>
        <row r="115">
          <cell r="D115">
            <v>2.9062807961537369</v>
          </cell>
        </row>
        <row r="116">
          <cell r="D116">
            <v>2.7933424232462087</v>
          </cell>
        </row>
        <row r="117">
          <cell r="D117">
            <v>3.1698036662713043</v>
          </cell>
        </row>
        <row r="118">
          <cell r="D118">
            <v>3.3279173883418443</v>
          </cell>
        </row>
        <row r="119">
          <cell r="D119">
            <v>3.2149790154343161</v>
          </cell>
        </row>
        <row r="120">
          <cell r="D120">
            <v>2.9815730447587567</v>
          </cell>
        </row>
        <row r="121">
          <cell r="D121">
            <v>2.7858131983857066</v>
          </cell>
        </row>
        <row r="122">
          <cell r="D122">
            <v>2.6276994763151666</v>
          </cell>
        </row>
        <row r="123">
          <cell r="D123">
            <v>2.5900533520126574</v>
          </cell>
        </row>
        <row r="124">
          <cell r="D124">
            <v>2.3717058310581018</v>
          </cell>
        </row>
        <row r="125">
          <cell r="D125">
            <v>2.273825907871577</v>
          </cell>
        </row>
        <row r="126">
          <cell r="D126">
            <v>2.1985336592665576</v>
          </cell>
        </row>
        <row r="127">
          <cell r="D127">
            <v>2.1759459846850517</v>
          </cell>
        </row>
        <row r="128">
          <cell r="D128">
            <v>2.0404199371960177</v>
          </cell>
        </row>
        <row r="129">
          <cell r="D129">
            <v>2.1382998603825425</v>
          </cell>
        </row>
        <row r="130">
          <cell r="D130">
            <v>2.3340597067555917</v>
          </cell>
        </row>
        <row r="131">
          <cell r="D131">
            <v>2.7105209497806877</v>
          </cell>
        </row>
        <row r="132">
          <cell r="D132">
            <v>2.8385177724092201</v>
          </cell>
        </row>
        <row r="133">
          <cell r="D133">
            <v>2.8460469972697218</v>
          </cell>
        </row>
        <row r="134">
          <cell r="D134">
            <v>2.9288684707352428</v>
          </cell>
        </row>
        <row r="135">
          <cell r="D135">
            <v>3.0568652933637761</v>
          </cell>
        </row>
        <row r="136">
          <cell r="D136">
            <v>2.9891022696192584</v>
          </cell>
        </row>
        <row r="137">
          <cell r="D137">
            <v>3.0493360685032735</v>
          </cell>
        </row>
        <row r="138">
          <cell r="D138">
            <v>3.0116899442007643</v>
          </cell>
        </row>
        <row r="139">
          <cell r="D139">
            <v>3.0267483939217676</v>
          </cell>
        </row>
        <row r="140">
          <cell r="D140">
            <v>3.6140279330409166</v>
          </cell>
        </row>
        <row r="141">
          <cell r="D141">
            <v>3.6592032822039284</v>
          </cell>
        </row>
        <row r="142">
          <cell r="D142">
            <v>3.8399046788559739</v>
          </cell>
        </row>
        <row r="143">
          <cell r="D143">
            <v>3.6742617319249322</v>
          </cell>
        </row>
        <row r="144">
          <cell r="D144">
            <v>3.7344955308089474</v>
          </cell>
        </row>
        <row r="145">
          <cell r="D145">
            <v>3.5914402584594112</v>
          </cell>
        </row>
        <row r="146">
          <cell r="D146">
            <v>3.4935603352728863</v>
          </cell>
        </row>
        <row r="147">
          <cell r="D147">
            <v>3.2676835894578291</v>
          </cell>
        </row>
        <row r="148">
          <cell r="D148">
            <v>2.3867642807791056</v>
          </cell>
        </row>
        <row r="149">
          <cell r="D149">
            <v>2.5749949022916536</v>
          </cell>
        </row>
        <row r="150">
          <cell r="D150">
            <v>2.5599364525706494</v>
          </cell>
        </row>
        <row r="151">
          <cell r="D151">
            <v>2.4997026536866342</v>
          </cell>
        </row>
        <row r="152">
          <cell r="D152">
            <v>2.4997026536866342</v>
          </cell>
        </row>
        <row r="153">
          <cell r="D153">
            <v>2.5448780028496456</v>
          </cell>
        </row>
        <row r="154">
          <cell r="D154">
            <v>2.7556962989436995</v>
          </cell>
        </row>
        <row r="155">
          <cell r="D155">
            <v>3.0945114176662849</v>
          </cell>
        </row>
        <row r="156">
          <cell r="D156">
            <v>3.3203881634813426</v>
          </cell>
        </row>
        <row r="157">
          <cell r="D157">
            <v>3.4559142109703767</v>
          </cell>
        </row>
        <row r="158">
          <cell r="D158">
            <v>3.4333265363888708</v>
          </cell>
        </row>
        <row r="159">
          <cell r="D159">
            <v>3.4333265363888708</v>
          </cell>
        </row>
        <row r="160">
          <cell r="D160">
            <v>3.4860311104123847</v>
          </cell>
        </row>
        <row r="161">
          <cell r="D161">
            <v>3.5086187849938901</v>
          </cell>
        </row>
        <row r="162">
          <cell r="D162">
            <v>3.5161480098543922</v>
          </cell>
        </row>
        <row r="163">
          <cell r="D163">
            <v>3.4483849861098745</v>
          </cell>
        </row>
        <row r="164">
          <cell r="D164">
            <v>3.4634434358308792</v>
          </cell>
        </row>
        <row r="165">
          <cell r="D165">
            <v>3.7194370810879436</v>
          </cell>
        </row>
        <row r="166">
          <cell r="D166">
            <v>3.8022585545534646</v>
          </cell>
        </row>
        <row r="167">
          <cell r="D167">
            <v>3.5989694833199133</v>
          </cell>
        </row>
        <row r="168">
          <cell r="D168">
            <v>3.5688525838779057</v>
          </cell>
        </row>
        <row r="169">
          <cell r="D169">
            <v>3.5688525838779057</v>
          </cell>
        </row>
        <row r="170">
          <cell r="D170">
            <v>3.3730927375048561</v>
          </cell>
        </row>
        <row r="171">
          <cell r="D171">
            <v>3.1095698673872887</v>
          </cell>
        </row>
        <row r="172">
          <cell r="D172">
            <v>2.7481670740831974</v>
          </cell>
        </row>
        <row r="173">
          <cell r="D173">
            <v>2.6051118017336607</v>
          </cell>
        </row>
        <row r="174">
          <cell r="D174">
            <v>2.5072318785471364</v>
          </cell>
        </row>
        <row r="175">
          <cell r="D175">
            <v>2.4545273045236224</v>
          </cell>
        </row>
        <row r="176">
          <cell r="D176">
            <v>2.4997026536866342</v>
          </cell>
        </row>
        <row r="177">
          <cell r="D177">
            <v>2.5524072277101477</v>
          </cell>
        </row>
        <row r="178">
          <cell r="D178">
            <v>2.7406378492226948</v>
          </cell>
        </row>
        <row r="179">
          <cell r="D179">
            <v>3.0945114176662849</v>
          </cell>
        </row>
        <row r="180">
          <cell r="D180">
            <v>3.3203881634813426</v>
          </cell>
        </row>
        <row r="181">
          <cell r="D181">
            <v>3.4182680866678674</v>
          </cell>
        </row>
        <row r="182">
          <cell r="D182">
            <v>3.4333265363888708</v>
          </cell>
        </row>
        <row r="183">
          <cell r="D183">
            <v>3.4032096369468632</v>
          </cell>
        </row>
        <row r="184">
          <cell r="D184">
            <v>3.4182680866678674</v>
          </cell>
        </row>
        <row r="185">
          <cell r="D185">
            <v>3.4935603352728863</v>
          </cell>
        </row>
        <row r="186">
          <cell r="D186">
            <v>3.5688525838779057</v>
          </cell>
        </row>
        <row r="187">
          <cell r="D187">
            <v>3.4935603352728863</v>
          </cell>
        </row>
        <row r="188">
          <cell r="D188">
            <v>3.6215571579014192</v>
          </cell>
        </row>
        <row r="189">
          <cell r="D189">
            <v>3.7043786313669398</v>
          </cell>
        </row>
        <row r="190">
          <cell r="D190">
            <v>4.0206060755080202</v>
          </cell>
        </row>
        <row r="191">
          <cell r="D191">
            <v>3.9227261523214954</v>
          </cell>
        </row>
        <row r="192">
          <cell r="D192">
            <v>3.9904891760660122</v>
          </cell>
        </row>
        <row r="193">
          <cell r="D193">
            <v>3.960372276624005</v>
          </cell>
        </row>
        <row r="194">
          <cell r="D194">
            <v>3.6817909567854339</v>
          </cell>
        </row>
        <row r="195">
          <cell r="D195">
            <v>3.4182680866678674</v>
          </cell>
        </row>
        <row r="196">
          <cell r="D196">
            <v>2.7406378492226948</v>
          </cell>
        </row>
        <row r="197">
          <cell r="D197">
            <v>2.9514561453167483</v>
          </cell>
        </row>
        <row r="198">
          <cell r="D198">
            <v>2.8460469972697218</v>
          </cell>
        </row>
        <row r="199">
          <cell r="D199">
            <v>2.8385177724092201</v>
          </cell>
        </row>
        <row r="200">
          <cell r="D200">
            <v>2.8234593226882163</v>
          </cell>
        </row>
        <row r="201">
          <cell r="D201">
            <v>2.9062807961537369</v>
          </cell>
        </row>
        <row r="202">
          <cell r="D202">
            <v>3.1396867668292967</v>
          </cell>
        </row>
        <row r="203">
          <cell r="D203">
            <v>3.4107388618073653</v>
          </cell>
        </row>
        <row r="204">
          <cell r="D204">
            <v>3.6516740573434263</v>
          </cell>
        </row>
        <row r="205">
          <cell r="D205">
            <v>3.742024755669449</v>
          </cell>
        </row>
        <row r="206">
          <cell r="D206">
            <v>3.7194370810879436</v>
          </cell>
        </row>
        <row r="207">
          <cell r="D207">
            <v>3.8022585545534646</v>
          </cell>
        </row>
        <row r="208">
          <cell r="D208">
            <v>3.6064987081804145</v>
          </cell>
        </row>
        <row r="209">
          <cell r="D209">
            <v>3.6667325070644305</v>
          </cell>
        </row>
        <row r="210">
          <cell r="D210">
            <v>3.6215571579014192</v>
          </cell>
        </row>
        <row r="211">
          <cell r="D211">
            <v>3.772141655111457</v>
          </cell>
        </row>
        <row r="212">
          <cell r="D212">
            <v>3.7796708799719592</v>
          </cell>
        </row>
        <row r="213">
          <cell r="D213">
            <v>4.0356645252290235</v>
          </cell>
        </row>
        <row r="214">
          <cell r="D214">
            <v>4.0507229749500278</v>
          </cell>
        </row>
        <row r="215">
          <cell r="D215">
            <v>4.0356645252290235</v>
          </cell>
        </row>
        <row r="216">
          <cell r="D216">
            <v>3.8926092528794878</v>
          </cell>
        </row>
        <row r="217">
          <cell r="D217">
            <v>3.8399046788559739</v>
          </cell>
        </row>
        <row r="218">
          <cell r="D218">
            <v>3.5839110335989091</v>
          </cell>
        </row>
        <row r="219">
          <cell r="D219">
            <v>3.2902712640393346</v>
          </cell>
        </row>
        <row r="220">
          <cell r="D220">
            <v>3.1396867668292967</v>
          </cell>
        </row>
        <row r="221">
          <cell r="D221">
            <v>2.778283973525205</v>
          </cell>
        </row>
        <row r="222">
          <cell r="D222">
            <v>2.7255793995016915</v>
          </cell>
        </row>
        <row r="223">
          <cell r="D223">
            <v>2.6653456006176763</v>
          </cell>
        </row>
        <row r="224">
          <cell r="D224">
            <v>2.6879332751991818</v>
          </cell>
        </row>
        <row r="225">
          <cell r="D225">
            <v>2.6879332751991818</v>
          </cell>
        </row>
        <row r="226">
          <cell r="D226">
            <v>2.778283973525205</v>
          </cell>
        </row>
        <row r="227">
          <cell r="D227">
            <v>3.1923913408528102</v>
          </cell>
        </row>
        <row r="228">
          <cell r="D228">
            <v>3.3956804120863615</v>
          </cell>
        </row>
        <row r="229">
          <cell r="D229">
            <v>3.531206459575396</v>
          </cell>
        </row>
        <row r="230">
          <cell r="D230">
            <v>3.5613233590174032</v>
          </cell>
        </row>
        <row r="231">
          <cell r="D231">
            <v>3.5989694833199133</v>
          </cell>
        </row>
        <row r="232">
          <cell r="D232">
            <v>3.5236772347148939</v>
          </cell>
        </row>
        <row r="233">
          <cell r="D233">
            <v>3.4860311104123847</v>
          </cell>
        </row>
        <row r="234">
          <cell r="D234">
            <v>3.6215571579014192</v>
          </cell>
        </row>
        <row r="235">
          <cell r="D235">
            <v>3.5839110335989091</v>
          </cell>
        </row>
        <row r="236">
          <cell r="D236">
            <v>3.5839110335989091</v>
          </cell>
        </row>
        <row r="237">
          <cell r="D237">
            <v>3.7495539805299511</v>
          </cell>
        </row>
        <row r="238">
          <cell r="D238">
            <v>3.6817909567854339</v>
          </cell>
        </row>
        <row r="239">
          <cell r="D239">
            <v>3.6441448324829246</v>
          </cell>
        </row>
        <row r="240">
          <cell r="D240">
            <v>3.6064987081804145</v>
          </cell>
        </row>
        <row r="241">
          <cell r="D241">
            <v>3.5161480098543922</v>
          </cell>
        </row>
        <row r="242">
          <cell r="D242">
            <v>3.2450959148763232</v>
          </cell>
        </row>
        <row r="243">
          <cell r="D243">
            <v>3.102040642526787</v>
          </cell>
        </row>
        <row r="244">
          <cell r="D244">
            <v>2.8686346718512277</v>
          </cell>
        </row>
        <row r="245">
          <cell r="D245">
            <v>2.5599364525706494</v>
          </cell>
        </row>
        <row r="246">
          <cell r="D246">
            <v>2.4846442039656305</v>
          </cell>
        </row>
        <row r="247">
          <cell r="D247">
            <v>2.3942935056396073</v>
          </cell>
        </row>
        <row r="248">
          <cell r="D248">
            <v>2.3641766061976002</v>
          </cell>
        </row>
        <row r="249">
          <cell r="D249">
            <v>2.3415889316160943</v>
          </cell>
        </row>
        <row r="250">
          <cell r="D250">
            <v>2.4620565293841246</v>
          </cell>
        </row>
        <row r="251">
          <cell r="D251">
            <v>2.6427579260361704</v>
          </cell>
        </row>
        <row r="252">
          <cell r="D252">
            <v>2.8460469972697218</v>
          </cell>
        </row>
        <row r="253">
          <cell r="D253">
            <v>2.8987515712932352</v>
          </cell>
        </row>
        <row r="254">
          <cell r="D254">
            <v>3.1923913408528102</v>
          </cell>
        </row>
        <row r="255">
          <cell r="D255">
            <v>3.4182680866678674</v>
          </cell>
        </row>
        <row r="256">
          <cell r="D256">
            <v>3.5236772347148939</v>
          </cell>
        </row>
        <row r="257">
          <cell r="D257">
            <v>3.4709726606913804</v>
          </cell>
        </row>
        <row r="258">
          <cell r="D258">
            <v>3.5537941341569015</v>
          </cell>
        </row>
        <row r="259">
          <cell r="D259">
            <v>3.531206459575396</v>
          </cell>
        </row>
        <row r="260">
          <cell r="D260">
            <v>3.5161480098543922</v>
          </cell>
        </row>
        <row r="261">
          <cell r="D261">
            <v>3.6064987081804145</v>
          </cell>
        </row>
        <row r="262">
          <cell r="D262">
            <v>3.7570832053904533</v>
          </cell>
        </row>
        <row r="263">
          <cell r="D263">
            <v>3.6968494065064377</v>
          </cell>
        </row>
        <row r="264">
          <cell r="D264">
            <v>3.6366156076224225</v>
          </cell>
        </row>
        <row r="265">
          <cell r="D265">
            <v>3.5236772347148939</v>
          </cell>
        </row>
        <row r="266">
          <cell r="D266">
            <v>3.1622744414108026</v>
          </cell>
        </row>
        <row r="267">
          <cell r="D267">
            <v>2.9966314944797601</v>
          </cell>
        </row>
        <row r="268">
          <cell r="D268">
            <v>2.6879332751991818</v>
          </cell>
        </row>
        <row r="269">
          <cell r="D269">
            <v>2.6201702514546645</v>
          </cell>
        </row>
        <row r="270">
          <cell r="D270">
            <v>2.5373487779891435</v>
          </cell>
        </row>
        <row r="271">
          <cell r="D271">
            <v>2.5298195531286418</v>
          </cell>
        </row>
        <row r="272">
          <cell r="D272">
            <v>2.431939629942117</v>
          </cell>
        </row>
        <row r="273">
          <cell r="D273">
            <v>2.4168811802211132</v>
          </cell>
        </row>
        <row r="274">
          <cell r="D274">
            <v>2.5599364525706494</v>
          </cell>
        </row>
        <row r="275">
          <cell r="D275">
            <v>2.7632255238042007</v>
          </cell>
        </row>
        <row r="276">
          <cell r="D276">
            <v>2.9062807961537369</v>
          </cell>
        </row>
        <row r="277">
          <cell r="D277">
            <v>3.0418068436427714</v>
          </cell>
        </row>
        <row r="278">
          <cell r="D278">
            <v>3.1396867668292967</v>
          </cell>
        </row>
        <row r="279">
          <cell r="D279">
            <v>3.3053297137603384</v>
          </cell>
        </row>
        <row r="280">
          <cell r="D280">
            <v>3.5161480098543922</v>
          </cell>
        </row>
        <row r="281">
          <cell r="D281">
            <v>3.5613233590174032</v>
          </cell>
        </row>
        <row r="282">
          <cell r="D282">
            <v>3.5387356844358973</v>
          </cell>
        </row>
        <row r="283">
          <cell r="D283">
            <v>3.6140279330409166</v>
          </cell>
        </row>
        <row r="284">
          <cell r="D284">
            <v>3.6441448324829246</v>
          </cell>
        </row>
        <row r="285">
          <cell r="D285">
            <v>3.8097877794139663</v>
          </cell>
        </row>
        <row r="286">
          <cell r="D286">
            <v>3.9453138269030004</v>
          </cell>
        </row>
        <row r="287">
          <cell r="D287">
            <v>3.9151969274609937</v>
          </cell>
        </row>
        <row r="288">
          <cell r="D288">
            <v>3.6516740573434263</v>
          </cell>
        </row>
        <row r="289">
          <cell r="D289">
            <v>3.4860311104123847</v>
          </cell>
        </row>
        <row r="290">
          <cell r="D290">
            <v>3.3053297137603384</v>
          </cell>
        </row>
        <row r="291">
          <cell r="D291">
            <v>3.2074497905738135</v>
          </cell>
        </row>
        <row r="292">
          <cell r="D292">
            <v>2.7933424232462087</v>
          </cell>
        </row>
        <row r="293">
          <cell r="D293">
            <v>2.9288684707352428</v>
          </cell>
        </row>
        <row r="294">
          <cell r="D294">
            <v>2.7632255238042007</v>
          </cell>
        </row>
        <row r="295">
          <cell r="D295">
            <v>2.7029917249201856</v>
          </cell>
        </row>
        <row r="296">
          <cell r="D296">
            <v>2.6126410265941633</v>
          </cell>
        </row>
        <row r="297">
          <cell r="D297">
            <v>2.6578163757571742</v>
          </cell>
        </row>
        <row r="298">
          <cell r="D298">
            <v>2.9363976955957449</v>
          </cell>
        </row>
        <row r="299">
          <cell r="D299">
            <v>3.2978004888998367</v>
          </cell>
        </row>
        <row r="300">
          <cell r="D300">
            <v>3.3806219623653573</v>
          </cell>
        </row>
        <row r="301">
          <cell r="D301">
            <v>3.3806219623653573</v>
          </cell>
        </row>
        <row r="302">
          <cell r="D302">
            <v>3.6290863827619204</v>
          </cell>
        </row>
        <row r="303">
          <cell r="D303">
            <v>3.7344955308089474</v>
          </cell>
        </row>
        <row r="304">
          <cell r="D304">
            <v>3.7872001048324604</v>
          </cell>
        </row>
        <row r="305">
          <cell r="D305">
            <v>3.7269663059484457</v>
          </cell>
        </row>
        <row r="306">
          <cell r="D306">
            <v>3.6441448324829246</v>
          </cell>
        </row>
        <row r="307">
          <cell r="D307">
            <v>3.7269663059484457</v>
          </cell>
        </row>
        <row r="308">
          <cell r="D308">
            <v>3.6516740573434263</v>
          </cell>
        </row>
        <row r="309">
          <cell r="D309">
            <v>3.9980184009265143</v>
          </cell>
        </row>
        <row r="310">
          <cell r="D310">
            <v>4.0206060755080202</v>
          </cell>
        </row>
        <row r="311">
          <cell r="D311">
            <v>3.9151969274609937</v>
          </cell>
        </row>
        <row r="312">
          <cell r="D312">
            <v>3.7570832053904533</v>
          </cell>
        </row>
        <row r="313">
          <cell r="D313">
            <v>3.6893201816459364</v>
          </cell>
        </row>
        <row r="314">
          <cell r="D314">
            <v>3.5763818087384074</v>
          </cell>
        </row>
        <row r="315">
          <cell r="D315">
            <v>3.1923913408528102</v>
          </cell>
        </row>
        <row r="316">
          <cell r="D316">
            <v>3.0041607193402617</v>
          </cell>
        </row>
        <row r="317">
          <cell r="D317">
            <v>2.6879332751991818</v>
          </cell>
        </row>
        <row r="318">
          <cell r="D318">
            <v>2.6879332751991818</v>
          </cell>
        </row>
        <row r="319">
          <cell r="D319">
            <v>2.6126410265941633</v>
          </cell>
        </row>
        <row r="320">
          <cell r="D320">
            <v>2.5825241271521548</v>
          </cell>
        </row>
        <row r="321">
          <cell r="D321">
            <v>2.6502871508966721</v>
          </cell>
        </row>
        <row r="322">
          <cell r="D322">
            <v>2.8385177724092201</v>
          </cell>
        </row>
        <row r="323">
          <cell r="D323">
            <v>3.1848621159923081</v>
          </cell>
        </row>
        <row r="324">
          <cell r="D324">
            <v>3.3806219623653573</v>
          </cell>
        </row>
        <row r="325">
          <cell r="D325">
            <v>3.5236772347148939</v>
          </cell>
        </row>
        <row r="326">
          <cell r="D326">
            <v>3.6742617319249322</v>
          </cell>
        </row>
        <row r="327">
          <cell r="D327">
            <v>3.772141655111457</v>
          </cell>
        </row>
        <row r="328">
          <cell r="D328">
            <v>3.6893201816459364</v>
          </cell>
        </row>
        <row r="329">
          <cell r="D329">
            <v>3.6893201816459364</v>
          </cell>
        </row>
        <row r="330">
          <cell r="D330">
            <v>3.7194370810879436</v>
          </cell>
        </row>
        <row r="331">
          <cell r="D331">
            <v>3.6592032822039284</v>
          </cell>
        </row>
        <row r="332">
          <cell r="D332">
            <v>3.6893201816459364</v>
          </cell>
        </row>
        <row r="333">
          <cell r="D333">
            <v>3.8549631285769776</v>
          </cell>
        </row>
        <row r="334">
          <cell r="D334">
            <v>3.9377846020424991</v>
          </cell>
        </row>
        <row r="335">
          <cell r="D335">
            <v>3.8624923534374798</v>
          </cell>
        </row>
        <row r="336">
          <cell r="D336">
            <v>3.7872001048324604</v>
          </cell>
        </row>
        <row r="337">
          <cell r="D337">
            <v>3.7344955308089474</v>
          </cell>
        </row>
        <row r="338">
          <cell r="D338">
            <v>3.5763818087384074</v>
          </cell>
        </row>
        <row r="339">
          <cell r="D339">
            <v>3.3203881634813426</v>
          </cell>
        </row>
        <row r="340">
          <cell r="D340">
            <v>2.8460469972697218</v>
          </cell>
        </row>
        <row r="341">
          <cell r="D341">
            <v>2.6879332751991818</v>
          </cell>
        </row>
        <row r="342">
          <cell r="D342">
            <v>2.5749949022916536</v>
          </cell>
        </row>
        <row r="343">
          <cell r="D343">
            <v>2.5448780028496456</v>
          </cell>
        </row>
        <row r="344">
          <cell r="D344">
            <v>2.6201702514546645</v>
          </cell>
        </row>
        <row r="345">
          <cell r="D345">
            <v>2.6653456006176763</v>
          </cell>
        </row>
        <row r="346">
          <cell r="D346">
            <v>2.8535762221302239</v>
          </cell>
        </row>
        <row r="347">
          <cell r="D347">
            <v>3.2526251397368249</v>
          </cell>
        </row>
        <row r="348">
          <cell r="D348">
            <v>3.4333265363888708</v>
          </cell>
        </row>
        <row r="349">
          <cell r="D349">
            <v>3.4860311104123847</v>
          </cell>
        </row>
        <row r="350">
          <cell r="D350">
            <v>3.4709726606913804</v>
          </cell>
        </row>
        <row r="351">
          <cell r="D351">
            <v>3.4935603352728863</v>
          </cell>
        </row>
        <row r="352">
          <cell r="D352">
            <v>3.4634434358308792</v>
          </cell>
        </row>
        <row r="353">
          <cell r="D353">
            <v>3.5086187849938901</v>
          </cell>
        </row>
        <row r="354">
          <cell r="D354">
            <v>3.6064987081804145</v>
          </cell>
        </row>
        <row r="355">
          <cell r="D355">
            <v>3.4559142109703767</v>
          </cell>
        </row>
        <row r="356">
          <cell r="D356">
            <v>3.5086187849938901</v>
          </cell>
        </row>
        <row r="357">
          <cell r="D357">
            <v>3.6215571579014192</v>
          </cell>
        </row>
        <row r="358">
          <cell r="D358">
            <v>3.8474339037164764</v>
          </cell>
        </row>
        <row r="359">
          <cell r="D359">
            <v>3.7043786313669398</v>
          </cell>
        </row>
        <row r="360">
          <cell r="D360">
            <v>3.5839110335989091</v>
          </cell>
        </row>
        <row r="361">
          <cell r="D361">
            <v>3.5462649092963998</v>
          </cell>
        </row>
        <row r="362">
          <cell r="D362">
            <v>3.3881511872258598</v>
          </cell>
        </row>
        <row r="363">
          <cell r="D363">
            <v>3.0719237430847794</v>
          </cell>
        </row>
        <row r="364">
          <cell r="D364">
            <v>2.8761638967117298</v>
          </cell>
        </row>
        <row r="365">
          <cell r="D365">
            <v>2.5373487779891435</v>
          </cell>
        </row>
        <row r="366">
          <cell r="D366">
            <v>2.4921734288261321</v>
          </cell>
        </row>
        <row r="367">
          <cell r="D367">
            <v>2.4394688548026187</v>
          </cell>
        </row>
        <row r="368">
          <cell r="D368">
            <v>2.3566473813370976</v>
          </cell>
        </row>
        <row r="369">
          <cell r="D369">
            <v>2.4846442039656305</v>
          </cell>
        </row>
        <row r="370">
          <cell r="D370">
            <v>2.7481670740831974</v>
          </cell>
        </row>
        <row r="371">
          <cell r="D371">
            <v>3.1698036662713043</v>
          </cell>
        </row>
        <row r="372">
          <cell r="D372">
            <v>3.3806219623653573</v>
          </cell>
        </row>
        <row r="373">
          <cell r="D373">
            <v>3.4333265363888708</v>
          </cell>
        </row>
        <row r="374">
          <cell r="D374">
            <v>3.4935603352728863</v>
          </cell>
        </row>
        <row r="375">
          <cell r="D375">
            <v>3.4709726606913804</v>
          </cell>
        </row>
        <row r="376">
          <cell r="D376">
            <v>3.4709726606913804</v>
          </cell>
        </row>
        <row r="377">
          <cell r="D377">
            <v>3.5763818087384074</v>
          </cell>
        </row>
        <row r="378">
          <cell r="D378">
            <v>3.5462649092963998</v>
          </cell>
        </row>
        <row r="379">
          <cell r="D379">
            <v>3.5462649092963998</v>
          </cell>
        </row>
        <row r="380">
          <cell r="D380">
            <v>3.6064987081804145</v>
          </cell>
        </row>
        <row r="381">
          <cell r="D381">
            <v>3.6968494065064377</v>
          </cell>
        </row>
        <row r="382">
          <cell r="D382">
            <v>3.8248462291349705</v>
          </cell>
        </row>
        <row r="383">
          <cell r="D383">
            <v>3.8624923534374798</v>
          </cell>
        </row>
        <row r="384">
          <cell r="D384">
            <v>3.8850800280189857</v>
          </cell>
        </row>
        <row r="385">
          <cell r="D385">
            <v>3.8624923534374798</v>
          </cell>
        </row>
        <row r="386">
          <cell r="D386">
            <v>3.5989694833199133</v>
          </cell>
        </row>
        <row r="387">
          <cell r="D387">
            <v>3.3053297137603384</v>
          </cell>
        </row>
        <row r="388">
          <cell r="D388">
            <v>2.8234593226882163</v>
          </cell>
        </row>
        <row r="389">
          <cell r="D389">
            <v>2.8008716481067104</v>
          </cell>
        </row>
        <row r="390">
          <cell r="D390">
            <v>2.830988547548718</v>
          </cell>
        </row>
        <row r="391">
          <cell r="D391">
            <v>2.7858131983857066</v>
          </cell>
        </row>
        <row r="392">
          <cell r="D392">
            <v>2.8159300978277146</v>
          </cell>
        </row>
        <row r="393">
          <cell r="D393">
            <v>2.9062807961537369</v>
          </cell>
        </row>
        <row r="394">
          <cell r="D394">
            <v>3.0342776187822702</v>
          </cell>
        </row>
        <row r="395">
          <cell r="D395">
            <v>3.4333265363888708</v>
          </cell>
        </row>
        <row r="396">
          <cell r="D396">
            <v>3.7269663059484457</v>
          </cell>
        </row>
        <row r="397">
          <cell r="D397">
            <v>3.6290863827619204</v>
          </cell>
        </row>
        <row r="398">
          <cell r="D398">
            <v>3.7796708799719592</v>
          </cell>
        </row>
        <row r="399">
          <cell r="D399">
            <v>3.8700215782979823</v>
          </cell>
        </row>
        <row r="400">
          <cell r="D400">
            <v>3.7570832053904533</v>
          </cell>
        </row>
        <row r="401">
          <cell r="D401">
            <v>3.8097877794139663</v>
          </cell>
        </row>
        <row r="402">
          <cell r="D402">
            <v>3.7344955308089474</v>
          </cell>
        </row>
        <row r="403">
          <cell r="D403">
            <v>3.6441448324829246</v>
          </cell>
        </row>
        <row r="404">
          <cell r="D404">
            <v>3.8549631285769776</v>
          </cell>
        </row>
        <row r="405">
          <cell r="D405">
            <v>3.8248462291349705</v>
          </cell>
        </row>
        <row r="406">
          <cell r="D406">
            <v>3.9904891760660122</v>
          </cell>
        </row>
        <row r="407">
          <cell r="D407">
            <v>3.9679015014845063</v>
          </cell>
        </row>
        <row r="408">
          <cell r="D408">
            <v>3.9528430517635029</v>
          </cell>
        </row>
        <row r="409">
          <cell r="D409">
            <v>3.8173170042744689</v>
          </cell>
        </row>
        <row r="410">
          <cell r="D410">
            <v>3.5763818087384074</v>
          </cell>
        </row>
        <row r="411">
          <cell r="D411">
            <v>3.3730927375048561</v>
          </cell>
        </row>
        <row r="412">
          <cell r="D412">
            <v>2.9514561453167483</v>
          </cell>
        </row>
        <row r="413">
          <cell r="D413">
            <v>2.9589853701772508</v>
          </cell>
        </row>
        <row r="414">
          <cell r="D414">
            <v>2.8385177724092201</v>
          </cell>
        </row>
        <row r="415">
          <cell r="D415">
            <v>2.8159300978277146</v>
          </cell>
        </row>
        <row r="416">
          <cell r="D416">
            <v>2.7406378492226948</v>
          </cell>
        </row>
        <row r="417">
          <cell r="D417">
            <v>2.7556962989436995</v>
          </cell>
        </row>
        <row r="418">
          <cell r="D418">
            <v>2.8987515712932352</v>
          </cell>
        </row>
        <row r="419">
          <cell r="D419">
            <v>3.0041607193402617</v>
          </cell>
        </row>
        <row r="420">
          <cell r="D420">
            <v>3.1923913408528102</v>
          </cell>
        </row>
        <row r="421">
          <cell r="D421">
            <v>3.3655635126443539</v>
          </cell>
        </row>
        <row r="422">
          <cell r="D422">
            <v>3.7119078562274419</v>
          </cell>
        </row>
        <row r="423">
          <cell r="D423">
            <v>3.8624923534374798</v>
          </cell>
        </row>
        <row r="424">
          <cell r="D424">
            <v>3.9001384777399895</v>
          </cell>
        </row>
        <row r="425">
          <cell r="D425">
            <v>4.0356645252290235</v>
          </cell>
        </row>
        <row r="426">
          <cell r="D426">
            <v>3.9904891760660122</v>
          </cell>
        </row>
        <row r="427">
          <cell r="D427">
            <v>3.9001384777399895</v>
          </cell>
        </row>
        <row r="428">
          <cell r="D428">
            <v>3.930255377181997</v>
          </cell>
        </row>
        <row r="429">
          <cell r="D429">
            <v>3.9679015014845063</v>
          </cell>
        </row>
        <row r="430">
          <cell r="D430">
            <v>4.1636613478575564</v>
          </cell>
        </row>
        <row r="431">
          <cell r="D431">
            <v>4.005547625787016</v>
          </cell>
        </row>
        <row r="432">
          <cell r="D432">
            <v>3.8775508031584835</v>
          </cell>
        </row>
        <row r="433">
          <cell r="D433">
            <v>3.6366156076224225</v>
          </cell>
        </row>
        <row r="434">
          <cell r="D434">
            <v>3.2902712640393346</v>
          </cell>
        </row>
        <row r="435">
          <cell r="D435">
            <v>3.0643945182242773</v>
          </cell>
        </row>
        <row r="436">
          <cell r="D436">
            <v>3.0719237430847794</v>
          </cell>
        </row>
        <row r="437">
          <cell r="D437">
            <v>2.8084008729672125</v>
          </cell>
        </row>
        <row r="438">
          <cell r="D438">
            <v>2.6954625000596839</v>
          </cell>
        </row>
        <row r="439">
          <cell r="D439">
            <v>2.6427579260361704</v>
          </cell>
        </row>
        <row r="440">
          <cell r="D440">
            <v>2.6201702514546645</v>
          </cell>
        </row>
        <row r="441">
          <cell r="D441">
            <v>2.6201702514546645</v>
          </cell>
        </row>
        <row r="442">
          <cell r="D442">
            <v>2.6126410265941633</v>
          </cell>
        </row>
        <row r="443">
          <cell r="D443">
            <v>2.8987515712932352</v>
          </cell>
        </row>
        <row r="444">
          <cell r="D444">
            <v>3.1547452165503</v>
          </cell>
        </row>
        <row r="445">
          <cell r="D445">
            <v>3.1848621159923081</v>
          </cell>
        </row>
        <row r="446">
          <cell r="D446">
            <v>3.4634434358308792</v>
          </cell>
        </row>
        <row r="447">
          <cell r="D447">
            <v>3.5763818087384074</v>
          </cell>
        </row>
        <row r="448">
          <cell r="D448">
            <v>3.6968494065064377</v>
          </cell>
        </row>
        <row r="449">
          <cell r="D449">
            <v>3.6968494065064377</v>
          </cell>
        </row>
        <row r="450">
          <cell r="D450">
            <v>3.6140279330409166</v>
          </cell>
        </row>
        <row r="451">
          <cell r="D451">
            <v>3.4785018855518826</v>
          </cell>
        </row>
        <row r="452">
          <cell r="D452">
            <v>3.5839110335989091</v>
          </cell>
        </row>
        <row r="453">
          <cell r="D453">
            <v>3.6968494065064377</v>
          </cell>
        </row>
        <row r="454">
          <cell r="D454">
            <v>3.9829599512055105</v>
          </cell>
        </row>
        <row r="455">
          <cell r="D455">
            <v>4.0130768506475176</v>
          </cell>
        </row>
        <row r="456">
          <cell r="D456">
            <v>3.6968494065064377</v>
          </cell>
        </row>
        <row r="457">
          <cell r="D457">
            <v>3.5989694833199133</v>
          </cell>
        </row>
        <row r="458">
          <cell r="D458">
            <v>3.4408557612493733</v>
          </cell>
        </row>
        <row r="459">
          <cell r="D459">
            <v>3.2074497905738135</v>
          </cell>
        </row>
        <row r="460">
          <cell r="D460">
            <v>2.8987515712932352</v>
          </cell>
        </row>
        <row r="461">
          <cell r="D461">
            <v>2.8159300978277146</v>
          </cell>
        </row>
        <row r="462">
          <cell r="D462">
            <v>2.830988547548718</v>
          </cell>
        </row>
        <row r="463">
          <cell r="D463">
            <v>2.8008716481067104</v>
          </cell>
        </row>
        <row r="464">
          <cell r="D464">
            <v>2.7858131983857066</v>
          </cell>
        </row>
        <row r="465">
          <cell r="D465">
            <v>2.8460469972697218</v>
          </cell>
        </row>
        <row r="466">
          <cell r="D466">
            <v>3.0342776187822702</v>
          </cell>
        </row>
        <row r="467">
          <cell r="D467">
            <v>3.4408557612493733</v>
          </cell>
        </row>
        <row r="468">
          <cell r="D468">
            <v>3.6290863827619204</v>
          </cell>
        </row>
        <row r="469">
          <cell r="D469">
            <v>3.6064987081804145</v>
          </cell>
        </row>
        <row r="470">
          <cell r="D470">
            <v>3.6592032822039284</v>
          </cell>
        </row>
        <row r="471">
          <cell r="D471">
            <v>3.7119078562274419</v>
          </cell>
        </row>
        <row r="472">
          <cell r="D472">
            <v>3.7119078562274419</v>
          </cell>
        </row>
        <row r="473">
          <cell r="D473">
            <v>3.6667325070644305</v>
          </cell>
        </row>
        <row r="474">
          <cell r="D474">
            <v>3.6667325070644305</v>
          </cell>
        </row>
        <row r="475">
          <cell r="D475">
            <v>3.5613233590174032</v>
          </cell>
        </row>
        <row r="476">
          <cell r="D476">
            <v>3.5387356844358973</v>
          </cell>
        </row>
        <row r="477">
          <cell r="D477">
            <v>3.5914402584594112</v>
          </cell>
        </row>
        <row r="478">
          <cell r="D478">
            <v>3.9151969274609937</v>
          </cell>
        </row>
        <row r="479">
          <cell r="D479">
            <v>3.9528430517635029</v>
          </cell>
        </row>
        <row r="480">
          <cell r="D480">
            <v>3.8624923534374798</v>
          </cell>
        </row>
        <row r="481">
          <cell r="D481">
            <v>3.8775508031584835</v>
          </cell>
        </row>
        <row r="482">
          <cell r="D482">
            <v>3.5537941341569015</v>
          </cell>
        </row>
        <row r="483">
          <cell r="D483">
            <v>3.2902712640393346</v>
          </cell>
        </row>
        <row r="484">
          <cell r="D484">
            <v>2.9891022696192584</v>
          </cell>
        </row>
        <row r="485">
          <cell r="D485">
            <v>2.830988547548718</v>
          </cell>
        </row>
        <row r="486">
          <cell r="D486">
            <v>2.7858131983857066</v>
          </cell>
        </row>
        <row r="487">
          <cell r="D487">
            <v>2.7180501746411898</v>
          </cell>
        </row>
        <row r="488">
          <cell r="D488">
            <v>2.6879332751991818</v>
          </cell>
        </row>
        <row r="489">
          <cell r="D489">
            <v>2.778283973525205</v>
          </cell>
        </row>
        <row r="490">
          <cell r="D490">
            <v>2.9891022696192584</v>
          </cell>
        </row>
        <row r="491">
          <cell r="D491">
            <v>3.5537941341569015</v>
          </cell>
        </row>
        <row r="492">
          <cell r="D492">
            <v>3.742024755669449</v>
          </cell>
        </row>
        <row r="493">
          <cell r="D493">
            <v>3.7344955308089474</v>
          </cell>
        </row>
        <row r="494">
          <cell r="D494">
            <v>3.8549631285769776</v>
          </cell>
        </row>
        <row r="495">
          <cell r="D495">
            <v>3.9679015014845063</v>
          </cell>
        </row>
        <row r="496">
          <cell r="D496">
            <v>3.8700215782979823</v>
          </cell>
        </row>
        <row r="497">
          <cell r="D497">
            <v>3.9076677026004911</v>
          </cell>
        </row>
        <row r="498">
          <cell r="D498">
            <v>3.8097877794139663</v>
          </cell>
        </row>
        <row r="499">
          <cell r="D499">
            <v>3.8624923534374798</v>
          </cell>
        </row>
        <row r="500">
          <cell r="D500">
            <v>3.7570832053904533</v>
          </cell>
        </row>
        <row r="501">
          <cell r="D501">
            <v>3.8323754539954722</v>
          </cell>
        </row>
        <row r="502">
          <cell r="D502">
            <v>4.0657814246710311</v>
          </cell>
        </row>
        <row r="503">
          <cell r="D503">
            <v>3.9904891760660122</v>
          </cell>
        </row>
        <row r="504">
          <cell r="D504">
            <v>3.9453138269030004</v>
          </cell>
        </row>
        <row r="505">
          <cell r="D505">
            <v>3.8700215782979823</v>
          </cell>
        </row>
        <row r="506">
          <cell r="D506">
            <v>3.6064987081804145</v>
          </cell>
        </row>
        <row r="507">
          <cell r="D507">
            <v>3.3655635126443539</v>
          </cell>
        </row>
        <row r="508">
          <cell r="D508">
            <v>2.9213392458747411</v>
          </cell>
        </row>
        <row r="509">
          <cell r="D509">
            <v>2.778283973525205</v>
          </cell>
        </row>
        <row r="510">
          <cell r="D510">
            <v>2.6502871508966721</v>
          </cell>
        </row>
        <row r="511">
          <cell r="D511">
            <v>2.6276994763151666</v>
          </cell>
        </row>
        <row r="512">
          <cell r="D512">
            <v>2.6427579260361704</v>
          </cell>
        </row>
        <row r="513">
          <cell r="D513">
            <v>2.672874825478178</v>
          </cell>
        </row>
        <row r="514">
          <cell r="D514">
            <v>2.8159300978277146</v>
          </cell>
        </row>
        <row r="515">
          <cell r="D515">
            <v>3.3279173883418443</v>
          </cell>
        </row>
        <row r="516">
          <cell r="D516">
            <v>3.5236772347148939</v>
          </cell>
        </row>
        <row r="517">
          <cell r="D517">
            <v>3.5086187849938901</v>
          </cell>
        </row>
        <row r="518">
          <cell r="D518">
            <v>3.5839110335989091</v>
          </cell>
        </row>
        <row r="519">
          <cell r="D519">
            <v>3.6742617319249322</v>
          </cell>
        </row>
        <row r="520">
          <cell r="D520">
            <v>3.6140279330409166</v>
          </cell>
        </row>
        <row r="521">
          <cell r="D521">
            <v>3.7344955308089474</v>
          </cell>
        </row>
        <row r="522">
          <cell r="D522">
            <v>3.6592032822039284</v>
          </cell>
        </row>
        <row r="523">
          <cell r="D523">
            <v>3.6817909567854339</v>
          </cell>
        </row>
        <row r="524">
          <cell r="D524">
            <v>3.6968494065064377</v>
          </cell>
        </row>
        <row r="525">
          <cell r="D525">
            <v>3.7947293296929629</v>
          </cell>
        </row>
        <row r="526">
          <cell r="D526">
            <v>3.930255377181997</v>
          </cell>
        </row>
        <row r="527">
          <cell r="D527">
            <v>3.7947293296929629</v>
          </cell>
        </row>
        <row r="528">
          <cell r="D528">
            <v>3.7495539805299511</v>
          </cell>
        </row>
        <row r="529">
          <cell r="D529">
            <v>3.7269663059484457</v>
          </cell>
        </row>
        <row r="530">
          <cell r="D530">
            <v>3.531206459575396</v>
          </cell>
        </row>
        <row r="531">
          <cell r="D531">
            <v>3.1999205657133114</v>
          </cell>
        </row>
        <row r="532">
          <cell r="D532">
            <v>2.9740438198982542</v>
          </cell>
        </row>
        <row r="533">
          <cell r="D533">
            <v>2.7105209497806877</v>
          </cell>
        </row>
        <row r="534">
          <cell r="D534">
            <v>2.6276994763151666</v>
          </cell>
        </row>
        <row r="535">
          <cell r="D535">
            <v>2.5900533520126574</v>
          </cell>
        </row>
        <row r="536">
          <cell r="D536">
            <v>2.6051118017336607</v>
          </cell>
        </row>
        <row r="537">
          <cell r="D537">
            <v>2.6804040503386801</v>
          </cell>
        </row>
        <row r="538">
          <cell r="D538">
            <v>2.7858131983857066</v>
          </cell>
        </row>
        <row r="539">
          <cell r="D539">
            <v>3.2149790154343161</v>
          </cell>
        </row>
        <row r="540">
          <cell r="D540">
            <v>3.531206459575396</v>
          </cell>
        </row>
        <row r="541">
          <cell r="D541">
            <v>3.6441448324829246</v>
          </cell>
        </row>
        <row r="542">
          <cell r="D542">
            <v>3.6290863827619204</v>
          </cell>
        </row>
        <row r="543">
          <cell r="D543">
            <v>3.5914402584594112</v>
          </cell>
        </row>
        <row r="544">
          <cell r="D544">
            <v>3.5462649092963998</v>
          </cell>
        </row>
        <row r="545">
          <cell r="D545">
            <v>3.5537941341569015</v>
          </cell>
        </row>
        <row r="546">
          <cell r="D546">
            <v>3.5613233590174032</v>
          </cell>
        </row>
        <row r="547">
          <cell r="D547">
            <v>3.4860311104123847</v>
          </cell>
        </row>
        <row r="548">
          <cell r="D548">
            <v>3.5537941341569015</v>
          </cell>
        </row>
        <row r="549">
          <cell r="D549">
            <v>3.6290863827619204</v>
          </cell>
        </row>
        <row r="550">
          <cell r="D550">
            <v>3.7796708799719592</v>
          </cell>
        </row>
        <row r="551">
          <cell r="D551">
            <v>3.9151969274609937</v>
          </cell>
        </row>
        <row r="552">
          <cell r="D552">
            <v>3.6893201816459364</v>
          </cell>
        </row>
        <row r="553">
          <cell r="D553">
            <v>3.6893201816459364</v>
          </cell>
        </row>
        <row r="554">
          <cell r="D554">
            <v>3.4634434358308792</v>
          </cell>
        </row>
        <row r="555">
          <cell r="D555">
            <v>3.1472159916897984</v>
          </cell>
        </row>
        <row r="556">
          <cell r="D556">
            <v>2.8385177724092201</v>
          </cell>
        </row>
        <row r="557">
          <cell r="D557">
            <v>2.6653456006176763</v>
          </cell>
        </row>
        <row r="558">
          <cell r="D558">
            <v>2.5298195531286418</v>
          </cell>
        </row>
        <row r="559">
          <cell r="D559">
            <v>2.5524072277101477</v>
          </cell>
        </row>
        <row r="560">
          <cell r="D560">
            <v>2.514761103407638</v>
          </cell>
        </row>
        <row r="561">
          <cell r="D561">
            <v>2.6653456006176763</v>
          </cell>
        </row>
        <row r="562">
          <cell r="D562">
            <v>2.8460469972697218</v>
          </cell>
        </row>
        <row r="563">
          <cell r="D563">
            <v>3.3203881634813426</v>
          </cell>
        </row>
        <row r="564">
          <cell r="D564">
            <v>3.4785018855518826</v>
          </cell>
        </row>
        <row r="565">
          <cell r="D565">
            <v>3.4107388618073653</v>
          </cell>
        </row>
        <row r="566">
          <cell r="D566">
            <v>3.5161480098543922</v>
          </cell>
        </row>
        <row r="567">
          <cell r="D567">
            <v>3.5086187849938901</v>
          </cell>
        </row>
        <row r="568">
          <cell r="D568">
            <v>3.4559142109703767</v>
          </cell>
        </row>
        <row r="569">
          <cell r="D569">
            <v>3.4333265363888708</v>
          </cell>
        </row>
        <row r="570">
          <cell r="D570">
            <v>3.4182680866678674</v>
          </cell>
        </row>
        <row r="571">
          <cell r="D571">
            <v>3.4483849861098745</v>
          </cell>
        </row>
        <row r="572">
          <cell r="D572">
            <v>3.3655635126443539</v>
          </cell>
        </row>
        <row r="573">
          <cell r="D573">
            <v>3.4559142109703767</v>
          </cell>
        </row>
        <row r="574">
          <cell r="D574">
            <v>3.6215571579014192</v>
          </cell>
        </row>
        <row r="575">
          <cell r="D575">
            <v>3.6742617319249322</v>
          </cell>
        </row>
        <row r="576">
          <cell r="D576">
            <v>3.5688525838779057</v>
          </cell>
        </row>
        <row r="577">
          <cell r="D577">
            <v>3.5161480098543922</v>
          </cell>
        </row>
        <row r="578">
          <cell r="D578">
            <v>3.4182680866678674</v>
          </cell>
        </row>
        <row r="579">
          <cell r="D579">
            <v>3.1170990922477908</v>
          </cell>
        </row>
        <row r="580">
          <cell r="D580">
            <v>2.8385177724092201</v>
          </cell>
        </row>
        <row r="581">
          <cell r="D581">
            <v>2.6879332751991818</v>
          </cell>
        </row>
        <row r="582">
          <cell r="D582">
            <v>2.514761103407638</v>
          </cell>
        </row>
        <row r="583">
          <cell r="D583">
            <v>2.401822730500109</v>
          </cell>
        </row>
        <row r="584">
          <cell r="D584">
            <v>0</v>
          </cell>
        </row>
        <row r="585">
          <cell r="D585">
            <v>3.6290863827619204</v>
          </cell>
        </row>
        <row r="586">
          <cell r="D586">
            <v>2.9363976955957449</v>
          </cell>
        </row>
        <row r="587">
          <cell r="D587">
            <v>2.8234593226882163</v>
          </cell>
        </row>
        <row r="588">
          <cell r="D588">
            <v>3.0342776187822702</v>
          </cell>
        </row>
        <row r="589">
          <cell r="D589">
            <v>3.2074497905738135</v>
          </cell>
        </row>
        <row r="590">
          <cell r="D590">
            <v>3.4107388618073653</v>
          </cell>
        </row>
        <row r="591">
          <cell r="D591">
            <v>3.531206459575396</v>
          </cell>
        </row>
        <row r="592">
          <cell r="D592">
            <v>3.5462649092963998</v>
          </cell>
        </row>
        <row r="593">
          <cell r="D593">
            <v>3.5537941341569015</v>
          </cell>
        </row>
        <row r="594">
          <cell r="D594">
            <v>3.4709726606913804</v>
          </cell>
        </row>
        <row r="595">
          <cell r="D595">
            <v>3.4408557612493733</v>
          </cell>
        </row>
        <row r="596">
          <cell r="D596">
            <v>3.4860311104123847</v>
          </cell>
        </row>
        <row r="597">
          <cell r="D597">
            <v>3.5763818087384074</v>
          </cell>
        </row>
        <row r="598">
          <cell r="D598">
            <v>3.5462649092963998</v>
          </cell>
        </row>
        <row r="599">
          <cell r="D599">
            <v>3.501089560133388</v>
          </cell>
        </row>
        <row r="600">
          <cell r="D600">
            <v>3.3279173883418443</v>
          </cell>
        </row>
        <row r="601">
          <cell r="D601">
            <v>3.2601543645973274</v>
          </cell>
        </row>
        <row r="602">
          <cell r="D602">
            <v>3.0493360685032735</v>
          </cell>
        </row>
        <row r="603">
          <cell r="D603">
            <v>2.9288684707352428</v>
          </cell>
        </row>
        <row r="604">
          <cell r="D604">
            <v>2.8460469972697218</v>
          </cell>
        </row>
        <row r="605">
          <cell r="D605">
            <v>2.514761103407638</v>
          </cell>
        </row>
        <row r="606">
          <cell r="D606">
            <v>2.4394688548026187</v>
          </cell>
        </row>
        <row r="607">
          <cell r="D607">
            <v>2.431939629942117</v>
          </cell>
        </row>
        <row r="608">
          <cell r="D608">
            <v>2.3340597067555917</v>
          </cell>
        </row>
        <row r="609">
          <cell r="D609">
            <v>2.2964135824530825</v>
          </cell>
        </row>
        <row r="610">
          <cell r="D610">
            <v>2.3114720321740867</v>
          </cell>
        </row>
        <row r="611">
          <cell r="D611">
            <v>2.6578163757571742</v>
          </cell>
        </row>
        <row r="612">
          <cell r="D612">
            <v>2.778283973525205</v>
          </cell>
        </row>
        <row r="613">
          <cell r="D613">
            <v>2.9815730447587567</v>
          </cell>
        </row>
        <row r="614">
          <cell r="D614">
            <v>3.1170990922477908</v>
          </cell>
        </row>
        <row r="615">
          <cell r="D615">
            <v>3.2752128143183308</v>
          </cell>
        </row>
        <row r="616">
          <cell r="D616">
            <v>3.4182680866678674</v>
          </cell>
        </row>
        <row r="617">
          <cell r="D617">
            <v>3.5161480098543922</v>
          </cell>
        </row>
        <row r="618">
          <cell r="D618">
            <v>3.4935603352728863</v>
          </cell>
        </row>
        <row r="619">
          <cell r="D619">
            <v>3.4408557612493733</v>
          </cell>
        </row>
        <row r="620">
          <cell r="D620">
            <v>3.4634434358308792</v>
          </cell>
        </row>
        <row r="621">
          <cell r="D621">
            <v>3.5462649092963998</v>
          </cell>
        </row>
        <row r="622">
          <cell r="D622">
            <v>3.6742617319249322</v>
          </cell>
        </row>
        <row r="623">
          <cell r="D623">
            <v>3.5763818087384074</v>
          </cell>
        </row>
        <row r="624">
          <cell r="D624">
            <v>3.4182680866678674</v>
          </cell>
        </row>
        <row r="625">
          <cell r="D625">
            <v>3.31285893862084</v>
          </cell>
        </row>
        <row r="626">
          <cell r="D626">
            <v>2.9514561453167483</v>
          </cell>
        </row>
        <row r="627">
          <cell r="D627">
            <v>2.8912223464327336</v>
          </cell>
        </row>
        <row r="628">
          <cell r="D628">
            <v>2.5825241271521548</v>
          </cell>
        </row>
        <row r="629">
          <cell r="D629">
            <v>2.4846442039656305</v>
          </cell>
        </row>
        <row r="630">
          <cell r="D630">
            <v>2.4846442039656305</v>
          </cell>
        </row>
        <row r="631">
          <cell r="D631">
            <v>2.4620565293841246</v>
          </cell>
        </row>
        <row r="632">
          <cell r="D632">
            <v>2.4620565293841246</v>
          </cell>
        </row>
        <row r="633">
          <cell r="D633">
            <v>2.5825241271521548</v>
          </cell>
        </row>
        <row r="634">
          <cell r="D634">
            <v>2.672874825478178</v>
          </cell>
        </row>
        <row r="635">
          <cell r="D635">
            <v>3.1698036662713043</v>
          </cell>
        </row>
        <row r="636">
          <cell r="D636">
            <v>3.2978004888998367</v>
          </cell>
        </row>
        <row r="637">
          <cell r="D637">
            <v>3.4333265363888708</v>
          </cell>
        </row>
        <row r="638">
          <cell r="D638">
            <v>3.3806219623653573</v>
          </cell>
        </row>
        <row r="639">
          <cell r="D639">
            <v>3.501089560133388</v>
          </cell>
        </row>
        <row r="640">
          <cell r="D640">
            <v>3.5086187849938901</v>
          </cell>
        </row>
        <row r="641">
          <cell r="D641">
            <v>3.4032096369468632</v>
          </cell>
        </row>
        <row r="642">
          <cell r="D642">
            <v>3.4107388618073653</v>
          </cell>
        </row>
        <row r="643">
          <cell r="D643">
            <v>3.4408557612493733</v>
          </cell>
        </row>
        <row r="644">
          <cell r="D644">
            <v>3.4483849861098745</v>
          </cell>
        </row>
        <row r="645">
          <cell r="D645">
            <v>3.5161480098543922</v>
          </cell>
        </row>
        <row r="646">
          <cell r="D646">
            <v>3.6667325070644305</v>
          </cell>
        </row>
        <row r="647">
          <cell r="D647">
            <v>3.6290863827619204</v>
          </cell>
        </row>
        <row r="648">
          <cell r="D648">
            <v>3.5763818087384074</v>
          </cell>
        </row>
        <row r="649">
          <cell r="D649">
            <v>3.5236772347148939</v>
          </cell>
        </row>
        <row r="650">
          <cell r="D650">
            <v>3.3203881634813426</v>
          </cell>
        </row>
        <row r="651">
          <cell r="D651">
            <v>3.0945114176662849</v>
          </cell>
        </row>
        <row r="652">
          <cell r="D652">
            <v>2.6954625000596839</v>
          </cell>
        </row>
        <row r="653">
          <cell r="D653">
            <v>2.6653456006176763</v>
          </cell>
        </row>
        <row r="654">
          <cell r="D654">
            <v>2.5448780028496456</v>
          </cell>
        </row>
        <row r="655">
          <cell r="D655">
            <v>2.4846442039656305</v>
          </cell>
        </row>
        <row r="656">
          <cell r="D656">
            <v>2.4168811802211132</v>
          </cell>
        </row>
        <row r="657">
          <cell r="D657">
            <v>2.5222903282681401</v>
          </cell>
        </row>
        <row r="658">
          <cell r="D658">
            <v>2.7029917249201856</v>
          </cell>
        </row>
        <row r="659">
          <cell r="D659">
            <v>3.2149790154343161</v>
          </cell>
        </row>
        <row r="660">
          <cell r="D660">
            <v>3.3956804120863615</v>
          </cell>
        </row>
        <row r="661">
          <cell r="D661">
            <v>3.4257973115283691</v>
          </cell>
        </row>
        <row r="662">
          <cell r="D662">
            <v>3.4559142109703767</v>
          </cell>
        </row>
        <row r="663">
          <cell r="D663">
            <v>3.4408557612493733</v>
          </cell>
        </row>
        <row r="664">
          <cell r="D664">
            <v>3.4634434358308792</v>
          </cell>
        </row>
        <row r="665">
          <cell r="D665">
            <v>3.4483849861098745</v>
          </cell>
        </row>
        <row r="666">
          <cell r="D666">
            <v>3.3956804120863615</v>
          </cell>
        </row>
        <row r="667">
          <cell r="D667">
            <v>3.4257973115283691</v>
          </cell>
        </row>
        <row r="668">
          <cell r="D668">
            <v>3.4785018855518826</v>
          </cell>
        </row>
        <row r="669">
          <cell r="D669">
            <v>3.5086187849938901</v>
          </cell>
        </row>
        <row r="670">
          <cell r="D670">
            <v>3.7344955308089474</v>
          </cell>
        </row>
        <row r="671">
          <cell r="D671">
            <v>3.742024755669449</v>
          </cell>
        </row>
        <row r="672">
          <cell r="D672">
            <v>3.6441448324829246</v>
          </cell>
        </row>
        <row r="673">
          <cell r="D673">
            <v>3.7043786313669398</v>
          </cell>
        </row>
        <row r="674">
          <cell r="D674">
            <v>3.4408557612493733</v>
          </cell>
        </row>
        <row r="675">
          <cell r="D675">
            <v>3.1848621159923081</v>
          </cell>
        </row>
        <row r="676">
          <cell r="D676">
            <v>2.6804040503386801</v>
          </cell>
        </row>
        <row r="677">
          <cell r="D677">
            <v>2.6879332751991818</v>
          </cell>
        </row>
        <row r="678">
          <cell r="D678">
            <v>2.6427579260361704</v>
          </cell>
        </row>
        <row r="679">
          <cell r="D679">
            <v>2.6502871508966721</v>
          </cell>
        </row>
        <row r="680">
          <cell r="D680">
            <v>2.6578163757571742</v>
          </cell>
        </row>
        <row r="681">
          <cell r="D681">
            <v>2.6352287011756683</v>
          </cell>
        </row>
        <row r="682">
          <cell r="D682">
            <v>2.8234593226882163</v>
          </cell>
        </row>
        <row r="683">
          <cell r="D683">
            <v>3.3203881634813426</v>
          </cell>
        </row>
        <row r="684">
          <cell r="D684">
            <v>3.4860311104123847</v>
          </cell>
        </row>
        <row r="685">
          <cell r="D685">
            <v>3.4408557612493733</v>
          </cell>
        </row>
        <row r="686">
          <cell r="D686">
            <v>3.5989694833199133</v>
          </cell>
        </row>
        <row r="687">
          <cell r="D687">
            <v>3.5989694833199133</v>
          </cell>
        </row>
        <row r="688">
          <cell r="D688">
            <v>3.4333265363888708</v>
          </cell>
        </row>
        <row r="689">
          <cell r="D689">
            <v>3.3279173883418443</v>
          </cell>
        </row>
        <row r="690">
          <cell r="D690">
            <v>3.2526251397368249</v>
          </cell>
        </row>
        <row r="691">
          <cell r="D691">
            <v>3.2450959148763232</v>
          </cell>
        </row>
        <row r="692">
          <cell r="D692">
            <v>3.342975838062848</v>
          </cell>
        </row>
        <row r="693">
          <cell r="D693">
            <v>3.3956804120863615</v>
          </cell>
        </row>
        <row r="694">
          <cell r="D694">
            <v>3.6817909567854339</v>
          </cell>
        </row>
        <row r="695">
          <cell r="D695">
            <v>3.7269663059484457</v>
          </cell>
        </row>
        <row r="696">
          <cell r="D696">
            <v>3.6742617319249322</v>
          </cell>
        </row>
        <row r="697">
          <cell r="D697">
            <v>3.6592032822039284</v>
          </cell>
        </row>
        <row r="698">
          <cell r="D698">
            <v>3.531206459575396</v>
          </cell>
        </row>
        <row r="699">
          <cell r="D699">
            <v>3.2074497905738135</v>
          </cell>
        </row>
        <row r="700">
          <cell r="D700">
            <v>2.8234593226882163</v>
          </cell>
        </row>
        <row r="701">
          <cell r="D701">
            <v>2.7707547486647033</v>
          </cell>
        </row>
        <row r="702">
          <cell r="D702">
            <v>2.7255793995016915</v>
          </cell>
        </row>
        <row r="703">
          <cell r="D703">
            <v>2.7180501746411898</v>
          </cell>
        </row>
        <row r="704">
          <cell r="D704">
            <v>2.7029917249201856</v>
          </cell>
        </row>
        <row r="705">
          <cell r="D705">
            <v>2.8159300978277146</v>
          </cell>
        </row>
        <row r="706">
          <cell r="D706">
            <v>2.9062807961537369</v>
          </cell>
        </row>
        <row r="707">
          <cell r="D707">
            <v>3.342975838062848</v>
          </cell>
        </row>
        <row r="708">
          <cell r="D708">
            <v>3.4634434358308792</v>
          </cell>
        </row>
        <row r="709">
          <cell r="D709">
            <v>3.5989694833199133</v>
          </cell>
        </row>
        <row r="710">
          <cell r="D710">
            <v>3.6817909567854339</v>
          </cell>
        </row>
        <row r="711">
          <cell r="D711">
            <v>3.5688525838779057</v>
          </cell>
        </row>
        <row r="712">
          <cell r="D712">
            <v>3.6064987081804145</v>
          </cell>
        </row>
        <row r="713">
          <cell r="D713">
            <v>3.5086187849938901</v>
          </cell>
        </row>
        <row r="714">
          <cell r="D714">
            <v>3.4107388618073653</v>
          </cell>
        </row>
        <row r="715">
          <cell r="D715">
            <v>3.5086187849938901</v>
          </cell>
        </row>
        <row r="716">
          <cell r="D716">
            <v>3.5236772347148939</v>
          </cell>
        </row>
        <row r="717">
          <cell r="D717">
            <v>3.6516740573434263</v>
          </cell>
        </row>
        <row r="718">
          <cell r="D718">
            <v>3.8850800280189857</v>
          </cell>
        </row>
        <row r="719">
          <cell r="D719">
            <v>3.8474339037164764</v>
          </cell>
        </row>
        <row r="720">
          <cell r="D720">
            <v>3.9076677026004911</v>
          </cell>
        </row>
        <row r="721">
          <cell r="D721">
            <v>3.7872001048324604</v>
          </cell>
        </row>
        <row r="722">
          <cell r="D722">
            <v>3.6140279330409166</v>
          </cell>
        </row>
        <row r="723">
          <cell r="D723">
            <v>3.2375666900158215</v>
          </cell>
        </row>
        <row r="724">
          <cell r="D724">
            <v>2.8761638967117298</v>
          </cell>
        </row>
        <row r="725">
          <cell r="D725">
            <v>2.861105446990726</v>
          </cell>
        </row>
        <row r="726">
          <cell r="D726">
            <v>2.7707547486647033</v>
          </cell>
        </row>
        <row r="727">
          <cell r="D727">
            <v>2.6954625000596839</v>
          </cell>
        </row>
        <row r="728">
          <cell r="D728">
            <v>2.7105209497806877</v>
          </cell>
        </row>
        <row r="729">
          <cell r="D729">
            <v>2.778283973525205</v>
          </cell>
        </row>
        <row r="730">
          <cell r="D730">
            <v>2.9514561453167483</v>
          </cell>
        </row>
        <row r="731">
          <cell r="D731">
            <v>3.2827420391788333</v>
          </cell>
        </row>
        <row r="732">
          <cell r="D732">
            <v>3.3881511872258598</v>
          </cell>
        </row>
        <row r="733">
          <cell r="D733">
            <v>3.5537941341569015</v>
          </cell>
        </row>
        <row r="734">
          <cell r="D734">
            <v>3.7194370810879436</v>
          </cell>
        </row>
        <row r="735">
          <cell r="D735">
            <v>3.8624923534374798</v>
          </cell>
        </row>
        <row r="736">
          <cell r="D736">
            <v>3.6366156076224225</v>
          </cell>
        </row>
        <row r="737">
          <cell r="D737">
            <v>3.7269663059484457</v>
          </cell>
        </row>
        <row r="738">
          <cell r="D738">
            <v>3.6441448324829246</v>
          </cell>
        </row>
        <row r="739">
          <cell r="D739">
            <v>3.6215571579014192</v>
          </cell>
        </row>
        <row r="740">
          <cell r="D740">
            <v>3.5914402584594112</v>
          </cell>
        </row>
        <row r="741">
          <cell r="D741">
            <v>3.6441448324829246</v>
          </cell>
        </row>
        <row r="742">
          <cell r="D742">
            <v>3.7646124302509549</v>
          </cell>
        </row>
        <row r="743">
          <cell r="D743">
            <v>3.7119078562274419</v>
          </cell>
        </row>
        <row r="744">
          <cell r="D744">
            <v>3.6667325070644305</v>
          </cell>
        </row>
        <row r="745">
          <cell r="D745">
            <v>3.6366156076224225</v>
          </cell>
        </row>
        <row r="746">
          <cell r="D746">
            <v>3.4634434358308792</v>
          </cell>
        </row>
        <row r="747">
          <cell r="D747">
            <v>3.2300374651553194</v>
          </cell>
        </row>
        <row r="748">
          <cell r="D748">
            <v>2.9514561453167483</v>
          </cell>
        </row>
        <row r="749">
          <cell r="D749">
            <v>2.7180501746411898</v>
          </cell>
        </row>
        <row r="750">
          <cell r="D750">
            <v>2.6578163757571742</v>
          </cell>
        </row>
        <row r="751">
          <cell r="D751">
            <v>2.6578163757571742</v>
          </cell>
        </row>
        <row r="752">
          <cell r="D752">
            <v>2.5524072277101477</v>
          </cell>
        </row>
        <row r="753">
          <cell r="D753">
            <v>2.5975825768731586</v>
          </cell>
        </row>
        <row r="754">
          <cell r="D754">
            <v>2.6879332751991818</v>
          </cell>
        </row>
        <row r="755">
          <cell r="D755">
            <v>2.7933424232462087</v>
          </cell>
        </row>
        <row r="756">
          <cell r="D756">
            <v>2.9815730447587567</v>
          </cell>
        </row>
        <row r="757">
          <cell r="D757">
            <v>3.2676835894578291</v>
          </cell>
        </row>
        <row r="758">
          <cell r="D758">
            <v>3.4182680866678674</v>
          </cell>
        </row>
        <row r="759">
          <cell r="D759">
            <v>3.4559142109703767</v>
          </cell>
        </row>
        <row r="760">
          <cell r="D760">
            <v>3.5839110335989091</v>
          </cell>
        </row>
        <row r="761">
          <cell r="D761">
            <v>3.6290863827619204</v>
          </cell>
        </row>
        <row r="762">
          <cell r="D762">
            <v>3.531206459575396</v>
          </cell>
        </row>
        <row r="763">
          <cell r="D763">
            <v>3.5086187849938901</v>
          </cell>
        </row>
        <row r="764">
          <cell r="D764">
            <v>3.4483849861098745</v>
          </cell>
        </row>
        <row r="765">
          <cell r="D765">
            <v>3.6893201816459364</v>
          </cell>
        </row>
        <row r="766">
          <cell r="D766">
            <v>3.7796708799719592</v>
          </cell>
        </row>
        <row r="767">
          <cell r="D767">
            <v>3.5763818087384074</v>
          </cell>
        </row>
        <row r="768">
          <cell r="D768">
            <v>3.501089560133388</v>
          </cell>
        </row>
        <row r="769">
          <cell r="D769">
            <v>3.4935603352728863</v>
          </cell>
        </row>
        <row r="770">
          <cell r="D770">
            <v>3.0869821928057832</v>
          </cell>
        </row>
        <row r="771">
          <cell r="D771">
            <v>3.0342776187822702</v>
          </cell>
        </row>
        <row r="772">
          <cell r="D772">
            <v>2.8385177724092201</v>
          </cell>
        </row>
        <row r="773">
          <cell r="D773">
            <v>2.5825241271521548</v>
          </cell>
        </row>
        <row r="774">
          <cell r="D774">
            <v>2.4771149791051283</v>
          </cell>
        </row>
        <row r="775">
          <cell r="D775">
            <v>2.4469980796631208</v>
          </cell>
        </row>
        <row r="776">
          <cell r="D776">
            <v>2.3566473813370976</v>
          </cell>
        </row>
        <row r="777">
          <cell r="D777">
            <v>2.3641766061976002</v>
          </cell>
        </row>
        <row r="778">
          <cell r="D778">
            <v>2.4244104050816149</v>
          </cell>
        </row>
        <row r="779">
          <cell r="D779">
            <v>2.6352287011756683</v>
          </cell>
        </row>
        <row r="780">
          <cell r="D780">
            <v>2.8460469972697218</v>
          </cell>
        </row>
        <row r="781">
          <cell r="D781">
            <v>2.9589853701772508</v>
          </cell>
        </row>
        <row r="782">
          <cell r="D782">
            <v>3.102040642526787</v>
          </cell>
        </row>
        <row r="783">
          <cell r="D783">
            <v>3.2225082402948173</v>
          </cell>
        </row>
        <row r="784">
          <cell r="D784">
            <v>3.3279173883418443</v>
          </cell>
        </row>
        <row r="785">
          <cell r="D785">
            <v>3.2300374651553194</v>
          </cell>
        </row>
        <row r="786">
          <cell r="D786">
            <v>3.2601543645973274</v>
          </cell>
        </row>
        <row r="787">
          <cell r="D787">
            <v>3.2149790154343161</v>
          </cell>
        </row>
        <row r="788">
          <cell r="D788">
            <v>3.2601543645973274</v>
          </cell>
        </row>
        <row r="789">
          <cell r="D789">
            <v>3.4408557612493733</v>
          </cell>
        </row>
        <row r="790">
          <cell r="D790">
            <v>3.5839110335989091</v>
          </cell>
        </row>
        <row r="791">
          <cell r="D791">
            <v>3.4785018855518826</v>
          </cell>
        </row>
        <row r="792">
          <cell r="D792">
            <v>3.2676835894578291</v>
          </cell>
        </row>
        <row r="793">
          <cell r="D793">
            <v>3.1999205657133114</v>
          </cell>
        </row>
        <row r="794">
          <cell r="D794">
            <v>3.0719237430847794</v>
          </cell>
        </row>
        <row r="795">
          <cell r="D795">
            <v>2.8084008729672125</v>
          </cell>
        </row>
        <row r="796">
          <cell r="D796">
            <v>2.7029917249201856</v>
          </cell>
        </row>
        <row r="797">
          <cell r="D797">
            <v>2.5524072277101477</v>
          </cell>
        </row>
        <row r="798">
          <cell r="D798">
            <v>2.4545273045236224</v>
          </cell>
        </row>
        <row r="799">
          <cell r="D799">
            <v>2.3867642807791056</v>
          </cell>
        </row>
        <row r="800">
          <cell r="D800">
            <v>2.3942935056396073</v>
          </cell>
        </row>
        <row r="801">
          <cell r="D801">
            <v>2.4846442039656305</v>
          </cell>
        </row>
        <row r="802">
          <cell r="D802">
            <v>2.6126410265941633</v>
          </cell>
        </row>
        <row r="803">
          <cell r="D803">
            <v>3.0869821928057832</v>
          </cell>
        </row>
        <row r="804">
          <cell r="D804">
            <v>3.2827420391788333</v>
          </cell>
        </row>
        <row r="805">
          <cell r="D805">
            <v>3.3730927375048561</v>
          </cell>
        </row>
        <row r="806">
          <cell r="D806">
            <v>3.3730927375048561</v>
          </cell>
        </row>
        <row r="807">
          <cell r="D807">
            <v>3.501089560133388</v>
          </cell>
        </row>
        <row r="808">
          <cell r="D808">
            <v>3.4785018855518826</v>
          </cell>
        </row>
        <row r="809">
          <cell r="D809">
            <v>3.4483849861098745</v>
          </cell>
        </row>
        <row r="810">
          <cell r="D810">
            <v>3.2149790154343161</v>
          </cell>
        </row>
        <row r="811">
          <cell r="D811">
            <v>3.0493360685032735</v>
          </cell>
        </row>
        <row r="812">
          <cell r="D812">
            <v>3.2074497905738135</v>
          </cell>
        </row>
        <row r="813">
          <cell r="D813">
            <v>3.3505050629233502</v>
          </cell>
        </row>
        <row r="814">
          <cell r="D814">
            <v>3.4559142109703767</v>
          </cell>
        </row>
        <row r="815">
          <cell r="D815">
            <v>3.5086187849938901</v>
          </cell>
        </row>
        <row r="816">
          <cell r="D816">
            <v>3.501089560133388</v>
          </cell>
        </row>
        <row r="817">
          <cell r="D817">
            <v>3.5387356844358973</v>
          </cell>
        </row>
        <row r="818">
          <cell r="D818">
            <v>3.2827420391788333</v>
          </cell>
        </row>
        <row r="819">
          <cell r="D819">
            <v>3.0794529679452816</v>
          </cell>
        </row>
        <row r="820">
          <cell r="D820">
            <v>2.6578163757571742</v>
          </cell>
        </row>
        <row r="821">
          <cell r="D821">
            <v>2.5825241271521548</v>
          </cell>
        </row>
        <row r="822">
          <cell r="D822">
            <v>2.4469980796631208</v>
          </cell>
        </row>
        <row r="823">
          <cell r="D823">
            <v>2.4244104050816149</v>
          </cell>
        </row>
        <row r="824">
          <cell r="D824">
            <v>2.3641766061976002</v>
          </cell>
        </row>
        <row r="825">
          <cell r="D825">
            <v>2.4394688548026187</v>
          </cell>
        </row>
        <row r="826">
          <cell r="D826">
            <v>2.6126410265941633</v>
          </cell>
        </row>
        <row r="827">
          <cell r="D827">
            <v>3.0719237430847794</v>
          </cell>
        </row>
        <row r="828">
          <cell r="D828">
            <v>3.2827420391788333</v>
          </cell>
        </row>
        <row r="829">
          <cell r="D829">
            <v>3.3203881634813426</v>
          </cell>
        </row>
        <row r="830">
          <cell r="D830">
            <v>3.3730927375048561</v>
          </cell>
        </row>
        <row r="831">
          <cell r="D831">
            <v>3.4032096369468632</v>
          </cell>
        </row>
        <row r="832">
          <cell r="D832">
            <v>3.3956804120863615</v>
          </cell>
        </row>
        <row r="833">
          <cell r="D833">
            <v>3.3203881634813426</v>
          </cell>
        </row>
        <row r="834">
          <cell r="D834">
            <v>3.1472159916897984</v>
          </cell>
        </row>
        <row r="835">
          <cell r="D835">
            <v>3.2601543645973274</v>
          </cell>
        </row>
        <row r="836">
          <cell r="D836">
            <v>3.3354466132023459</v>
          </cell>
        </row>
        <row r="837">
          <cell r="D837">
            <v>3.4785018855518826</v>
          </cell>
        </row>
        <row r="838">
          <cell r="D838">
            <v>3.6516740573434263</v>
          </cell>
        </row>
        <row r="839">
          <cell r="D839">
            <v>3.5613233590174032</v>
          </cell>
        </row>
        <row r="840">
          <cell r="D840">
            <v>3.5914402584594112</v>
          </cell>
        </row>
        <row r="841">
          <cell r="D841">
            <v>3.5688525838779057</v>
          </cell>
        </row>
        <row r="842">
          <cell r="D842">
            <v>3.3806219623653573</v>
          </cell>
        </row>
        <row r="843">
          <cell r="D843">
            <v>3.0643945182242773</v>
          </cell>
        </row>
        <row r="844">
          <cell r="D844">
            <v>2.6276994763151666</v>
          </cell>
        </row>
        <row r="845">
          <cell r="D845">
            <v>2.5674656774311515</v>
          </cell>
        </row>
        <row r="846">
          <cell r="D846">
            <v>2.4846442039656305</v>
          </cell>
        </row>
        <row r="847">
          <cell r="D847">
            <v>2.4997026536866342</v>
          </cell>
        </row>
        <row r="848">
          <cell r="D848">
            <v>2.401822730500109</v>
          </cell>
        </row>
        <row r="849">
          <cell r="D849">
            <v>2.4620565293841246</v>
          </cell>
        </row>
        <row r="850">
          <cell r="D850">
            <v>2.6653456006176763</v>
          </cell>
        </row>
        <row r="851">
          <cell r="D851">
            <v>3.2300374651553194</v>
          </cell>
        </row>
        <row r="852">
          <cell r="D852">
            <v>3.3655635126443539</v>
          </cell>
        </row>
        <row r="853">
          <cell r="D853">
            <v>3.3655635126443539</v>
          </cell>
        </row>
        <row r="854">
          <cell r="D854">
            <v>3.2601543645973274</v>
          </cell>
        </row>
        <row r="855">
          <cell r="D855">
            <v>3.2375666900158215</v>
          </cell>
        </row>
        <row r="856">
          <cell r="D856">
            <v>3.2526251397368249</v>
          </cell>
        </row>
        <row r="857">
          <cell r="D857">
            <v>3.2526251397368249</v>
          </cell>
        </row>
        <row r="858">
          <cell r="D858">
            <v>3.3730927375048561</v>
          </cell>
        </row>
        <row r="859">
          <cell r="D859">
            <v>3.1321575419687941</v>
          </cell>
        </row>
        <row r="860">
          <cell r="D860">
            <v>3.31285893862084</v>
          </cell>
        </row>
        <row r="861">
          <cell r="D861">
            <v>3.4483849861098745</v>
          </cell>
        </row>
        <row r="862">
          <cell r="D862">
            <v>3.6592032822039284</v>
          </cell>
        </row>
        <row r="863">
          <cell r="D863">
            <v>3.6893201816459364</v>
          </cell>
        </row>
        <row r="864">
          <cell r="D864">
            <v>3.6817909567854339</v>
          </cell>
        </row>
        <row r="865">
          <cell r="D865">
            <v>3.6215571579014192</v>
          </cell>
        </row>
        <row r="866">
          <cell r="D866">
            <v>3.4257973115283691</v>
          </cell>
        </row>
        <row r="867">
          <cell r="D867">
            <v>3.0794529679452816</v>
          </cell>
        </row>
        <row r="868">
          <cell r="D868">
            <v>2.7105209497806877</v>
          </cell>
        </row>
        <row r="869">
          <cell r="D869">
            <v>2.672874825478178</v>
          </cell>
        </row>
        <row r="870">
          <cell r="D870">
            <v>2.5825241271521548</v>
          </cell>
        </row>
        <row r="871">
          <cell r="D871">
            <v>2.4921734288261321</v>
          </cell>
        </row>
        <row r="872">
          <cell r="D872">
            <v>2.4997026536866342</v>
          </cell>
        </row>
        <row r="873">
          <cell r="D873">
            <v>2.6276994763151666</v>
          </cell>
        </row>
        <row r="874">
          <cell r="D874">
            <v>2.7632255238042007</v>
          </cell>
        </row>
        <row r="875">
          <cell r="D875">
            <v>3.0794529679452816</v>
          </cell>
        </row>
        <row r="876">
          <cell r="D876">
            <v>3.342975838062848</v>
          </cell>
        </row>
        <row r="877">
          <cell r="D877">
            <v>3.5462649092963998</v>
          </cell>
        </row>
        <row r="878">
          <cell r="D878">
            <v>3.5914402584594112</v>
          </cell>
        </row>
        <row r="879">
          <cell r="D879">
            <v>3.5613233590174032</v>
          </cell>
        </row>
        <row r="880">
          <cell r="D880">
            <v>3.6064987081804145</v>
          </cell>
        </row>
        <row r="881">
          <cell r="D881">
            <v>3.5914402584594112</v>
          </cell>
        </row>
        <row r="882">
          <cell r="D882">
            <v>3.6893201816459364</v>
          </cell>
        </row>
        <row r="883">
          <cell r="D883">
            <v>3.6516740573434263</v>
          </cell>
        </row>
        <row r="884">
          <cell r="D884">
            <v>3.6290863827619204</v>
          </cell>
        </row>
        <row r="885">
          <cell r="D885">
            <v>3.6817909567854339</v>
          </cell>
        </row>
        <row r="886">
          <cell r="D886">
            <v>3.8173170042744689</v>
          </cell>
        </row>
        <row r="887">
          <cell r="D887">
            <v>3.8700215782979823</v>
          </cell>
        </row>
        <row r="888">
          <cell r="D888">
            <v>3.7796708799719592</v>
          </cell>
        </row>
        <row r="889">
          <cell r="D889">
            <v>3.7344955308089474</v>
          </cell>
        </row>
        <row r="890">
          <cell r="D890">
            <v>3.5839110335989091</v>
          </cell>
        </row>
        <row r="891">
          <cell r="D891">
            <v>3.1999205657133114</v>
          </cell>
        </row>
        <row r="892">
          <cell r="D892">
            <v>2.7406378492226948</v>
          </cell>
        </row>
        <row r="893">
          <cell r="D893">
            <v>2.7255793995016915</v>
          </cell>
        </row>
        <row r="894">
          <cell r="D894">
            <v>2.6051118017336607</v>
          </cell>
        </row>
        <row r="895">
          <cell r="D895">
            <v>2.5524072277101477</v>
          </cell>
        </row>
        <row r="896">
          <cell r="D896">
            <v>2.5900533520126574</v>
          </cell>
        </row>
        <row r="897">
          <cell r="D897">
            <v>2.6578163757571742</v>
          </cell>
        </row>
        <row r="898">
          <cell r="D898">
            <v>2.7933424232462087</v>
          </cell>
        </row>
        <row r="899">
          <cell r="D899">
            <v>3.1622744414108026</v>
          </cell>
        </row>
        <row r="900">
          <cell r="D900">
            <v>3.4634434358308792</v>
          </cell>
        </row>
        <row r="901">
          <cell r="D901">
            <v>3.4107388618073653</v>
          </cell>
        </row>
        <row r="902">
          <cell r="D902">
            <v>3.5914402584594112</v>
          </cell>
        </row>
        <row r="903">
          <cell r="D903">
            <v>3.7194370810879436</v>
          </cell>
        </row>
        <row r="904">
          <cell r="D904">
            <v>3.6968494065064377</v>
          </cell>
        </row>
        <row r="905">
          <cell r="D905">
            <v>3.6968494065064377</v>
          </cell>
        </row>
        <row r="906">
          <cell r="D906">
            <v>3.6064987081804145</v>
          </cell>
        </row>
        <row r="907">
          <cell r="D907">
            <v>3.5914402584594112</v>
          </cell>
        </row>
        <row r="908">
          <cell r="D908">
            <v>3.6441448324829246</v>
          </cell>
        </row>
        <row r="909">
          <cell r="D909">
            <v>3.6064987081804145</v>
          </cell>
        </row>
        <row r="910">
          <cell r="D910">
            <v>3.8173170042744689</v>
          </cell>
        </row>
        <row r="911">
          <cell r="D911">
            <v>3.8850800280189857</v>
          </cell>
        </row>
        <row r="912">
          <cell r="D912">
            <v>3.7796708799719592</v>
          </cell>
        </row>
        <row r="913">
          <cell r="D913">
            <v>3.742024755669449</v>
          </cell>
        </row>
        <row r="914">
          <cell r="D914">
            <v>3.5086187849938901</v>
          </cell>
        </row>
        <row r="915">
          <cell r="D915">
            <v>3.2375666900158215</v>
          </cell>
        </row>
        <row r="916">
          <cell r="D916">
            <v>2.8234593226882163</v>
          </cell>
        </row>
        <row r="917">
          <cell r="D917">
            <v>4.3293042947885976</v>
          </cell>
        </row>
        <row r="918">
          <cell r="D918">
            <v>4.1034275489735412</v>
          </cell>
        </row>
        <row r="919">
          <cell r="D919">
            <v>3.8775508031584835</v>
          </cell>
        </row>
        <row r="920">
          <cell r="D920">
            <v>3.9001384777399895</v>
          </cell>
        </row>
        <row r="921">
          <cell r="D921">
            <v>3.9453138269030004</v>
          </cell>
        </row>
        <row r="922">
          <cell r="D922">
            <v>4.0281353003685219</v>
          </cell>
        </row>
        <row r="923">
          <cell r="D923">
            <v>4.3594211942306051</v>
          </cell>
        </row>
        <row r="924">
          <cell r="D924">
            <v>4.7208239875346978</v>
          </cell>
        </row>
        <row r="925">
          <cell r="D925">
            <v>4.9090546090472449</v>
          </cell>
        </row>
        <row r="926">
          <cell r="D926">
            <v>5.1575190294438089</v>
          </cell>
        </row>
        <row r="927">
          <cell r="D927">
            <v>5.2328112780488274</v>
          </cell>
        </row>
        <row r="928">
          <cell r="D928">
            <v>5.1123436802807971</v>
          </cell>
        </row>
        <row r="929">
          <cell r="D929">
            <v>5.1650482543043097</v>
          </cell>
        </row>
        <row r="930">
          <cell r="D930">
            <v>5.0972852305597929</v>
          </cell>
        </row>
        <row r="931">
          <cell r="D931">
            <v>4.9692884079312609</v>
          </cell>
        </row>
        <row r="932">
          <cell r="D932">
            <v>4.946700733349755</v>
          </cell>
        </row>
        <row r="933">
          <cell r="D933">
            <v>5.1123436802807971</v>
          </cell>
        </row>
        <row r="934">
          <cell r="D934">
            <v>5.4812756984453896</v>
          </cell>
        </row>
        <row r="935">
          <cell r="D935">
            <v>5.5640971719109125</v>
          </cell>
        </row>
        <row r="936">
          <cell r="D936">
            <v>5.4210418995613754</v>
          </cell>
        </row>
        <row r="937">
          <cell r="D937">
            <v>5.3532788758168577</v>
          </cell>
        </row>
        <row r="938">
          <cell r="D938">
            <v>4.9768176327917626</v>
          </cell>
        </row>
        <row r="939">
          <cell r="D939">
            <v>4.9316422836287508</v>
          </cell>
        </row>
        <row r="940">
          <cell r="D940">
            <v>5.1725774791648123</v>
          </cell>
        </row>
        <row r="941">
          <cell r="D941">
            <v>4.171190572718058</v>
          </cell>
        </row>
        <row r="942">
          <cell r="D942">
            <v>4.088369099252537</v>
          </cell>
        </row>
        <row r="943">
          <cell r="D943">
            <v>4.0431937500895252</v>
          </cell>
        </row>
        <row r="944">
          <cell r="D944">
            <v>4.0206060755080202</v>
          </cell>
        </row>
        <row r="945">
          <cell r="D945">
            <v>3.9679015014845063</v>
          </cell>
        </row>
        <row r="946">
          <cell r="D946">
            <v>4.0281353003685219</v>
          </cell>
        </row>
        <row r="947">
          <cell r="D947">
            <v>4.3443627445096027</v>
          </cell>
        </row>
        <row r="948">
          <cell r="D948">
            <v>4.6154148394876708</v>
          </cell>
        </row>
        <row r="949">
          <cell r="D949">
            <v>4.9090546090472449</v>
          </cell>
        </row>
        <row r="950">
          <cell r="D950">
            <v>5.1048144554202954</v>
          </cell>
        </row>
        <row r="951">
          <cell r="D951">
            <v>5.3231619763748501</v>
          </cell>
        </row>
        <row r="952">
          <cell r="D952">
            <v>5.3081035266538468</v>
          </cell>
        </row>
        <row r="953">
          <cell r="D953">
            <v>5.4361003492823796</v>
          </cell>
        </row>
        <row r="954">
          <cell r="D954">
            <v>5.2026943786068207</v>
          </cell>
        </row>
        <row r="955">
          <cell r="D955">
            <v>5.1876359288858156</v>
          </cell>
        </row>
        <row r="956">
          <cell r="D956">
            <v>5.1575190294438089</v>
          </cell>
        </row>
        <row r="957">
          <cell r="D957">
            <v>5.4059834498403712</v>
          </cell>
        </row>
        <row r="958">
          <cell r="D958">
            <v>5.4963341481663948</v>
          </cell>
        </row>
        <row r="959">
          <cell r="D959">
            <v>5.4361003492823796</v>
          </cell>
        </row>
        <row r="960">
          <cell r="D960">
            <v>5.2252820531883266</v>
          </cell>
        </row>
        <row r="961">
          <cell r="D961">
            <v>5.0069345322337702</v>
          </cell>
        </row>
        <row r="962">
          <cell r="D962">
            <v>4.6831778632321885</v>
          </cell>
        </row>
        <row r="963">
          <cell r="D963">
            <v>4.382008868812111</v>
          </cell>
        </row>
        <row r="964">
          <cell r="D964">
            <v>4.4573011174171304</v>
          </cell>
        </row>
        <row r="965">
          <cell r="D965">
            <v>3.7947293296929629</v>
          </cell>
        </row>
        <row r="966">
          <cell r="D966">
            <v>3.5989694833199133</v>
          </cell>
        </row>
        <row r="967">
          <cell r="D967">
            <v>3.4483849861098745</v>
          </cell>
        </row>
        <row r="968">
          <cell r="D968">
            <v>3.3881511872258598</v>
          </cell>
        </row>
        <row r="969">
          <cell r="D969">
            <v>3.4333265363888708</v>
          </cell>
        </row>
        <row r="970">
          <cell r="D970">
            <v>3.7344955308089474</v>
          </cell>
        </row>
        <row r="971">
          <cell r="D971">
            <v>4.0733106495315337</v>
          </cell>
        </row>
        <row r="972">
          <cell r="D972">
            <v>4.3895380936726145</v>
          </cell>
        </row>
        <row r="973">
          <cell r="D973">
            <v>4.4271842179751228</v>
          </cell>
        </row>
        <row r="974">
          <cell r="D974">
            <v>4.5928271649061649</v>
          </cell>
        </row>
        <row r="975">
          <cell r="D975">
            <v>4.6154148394876708</v>
          </cell>
        </row>
        <row r="976">
          <cell r="D976">
            <v>4.5325933660221498</v>
          </cell>
        </row>
        <row r="977">
          <cell r="D977">
            <v>4.5175349163011465</v>
          </cell>
        </row>
        <row r="978">
          <cell r="D978">
            <v>4.5250641411616481</v>
          </cell>
        </row>
        <row r="979">
          <cell r="D979">
            <v>4.6229440643481734</v>
          </cell>
        </row>
        <row r="980">
          <cell r="D980">
            <v>4.6380025140691767</v>
          </cell>
        </row>
        <row r="981">
          <cell r="D981">
            <v>4.8789377096052373</v>
          </cell>
        </row>
        <row r="982">
          <cell r="D982">
            <v>4.9918760825127668</v>
          </cell>
        </row>
        <row r="983">
          <cell r="D983">
            <v>5.0596391062572836</v>
          </cell>
        </row>
        <row r="984">
          <cell r="D984">
            <v>4.9391715084892533</v>
          </cell>
        </row>
        <row r="985">
          <cell r="D985">
            <v>4.841291585302729</v>
          </cell>
        </row>
        <row r="986">
          <cell r="D986">
            <v>4.7434116621162037</v>
          </cell>
        </row>
        <row r="987">
          <cell r="D987">
            <v>4.2916581704860892</v>
          </cell>
        </row>
        <row r="988">
          <cell r="D988">
            <v>3.9754307263450088</v>
          </cell>
        </row>
        <row r="989">
          <cell r="D989">
            <v>3.4935603352728863</v>
          </cell>
        </row>
        <row r="990">
          <cell r="D990">
            <v>3.3956804120863615</v>
          </cell>
        </row>
        <row r="991">
          <cell r="D991">
            <v>3.3279173883418443</v>
          </cell>
        </row>
        <row r="992">
          <cell r="D992">
            <v>3.2752128143183308</v>
          </cell>
        </row>
        <row r="993">
          <cell r="D993">
            <v>3.3053297137603384</v>
          </cell>
        </row>
        <row r="994">
          <cell r="D994">
            <v>3.5161480098543922</v>
          </cell>
        </row>
        <row r="995">
          <cell r="D995">
            <v>4.0206060755080202</v>
          </cell>
        </row>
        <row r="996">
          <cell r="D996">
            <v>4.3518919693701035</v>
          </cell>
        </row>
        <row r="997">
          <cell r="D997">
            <v>4.4723595671381347</v>
          </cell>
        </row>
        <row r="998">
          <cell r="D998">
            <v>4.5100056914406439</v>
          </cell>
        </row>
        <row r="999">
          <cell r="D999">
            <v>4.5401225908826515</v>
          </cell>
        </row>
        <row r="1000">
          <cell r="D1000">
            <v>4.4497718925566287</v>
          </cell>
        </row>
        <row r="1001">
          <cell r="D1001">
            <v>4.547651815743154</v>
          </cell>
        </row>
        <row r="1002">
          <cell r="D1002">
            <v>4.3443627445096027</v>
          </cell>
        </row>
        <row r="1003">
          <cell r="D1003">
            <v>4.3443627445096027</v>
          </cell>
        </row>
        <row r="1004">
          <cell r="D1004">
            <v>4.5852979400456633</v>
          </cell>
        </row>
        <row r="1005">
          <cell r="D1005">
            <v>4.8563500350237314</v>
          </cell>
        </row>
        <row r="1006">
          <cell r="D1006">
            <v>5.1725774791648123</v>
          </cell>
        </row>
        <row r="1007">
          <cell r="D1007">
            <v>5.1198729051412988</v>
          </cell>
        </row>
        <row r="1008">
          <cell r="D1008">
            <v>5.0972852305597929</v>
          </cell>
        </row>
        <row r="1009">
          <cell r="D1009">
            <v>4.9090546090472449</v>
          </cell>
        </row>
        <row r="1010">
          <cell r="D1010">
            <v>4.7358824372557011</v>
          </cell>
        </row>
        <row r="1011">
          <cell r="D1011">
            <v>4.547651815743154</v>
          </cell>
        </row>
        <row r="1012">
          <cell r="D1012">
            <v>3.7194370810879436</v>
          </cell>
        </row>
        <row r="1013">
          <cell r="D1013">
            <v>3.5537941341569015</v>
          </cell>
        </row>
        <row r="1014">
          <cell r="D1014">
            <v>3.5086187849938901</v>
          </cell>
        </row>
        <row r="1015">
          <cell r="D1015">
            <v>3.4559142109703767</v>
          </cell>
        </row>
        <row r="1016">
          <cell r="D1016">
            <v>3.3881511872258598</v>
          </cell>
        </row>
        <row r="1017">
          <cell r="D1017">
            <v>3.4860311104123847</v>
          </cell>
        </row>
        <row r="1018">
          <cell r="D1018">
            <v>3.6968494065064377</v>
          </cell>
        </row>
        <row r="1019">
          <cell r="D1019">
            <v>4.1787197975785606</v>
          </cell>
        </row>
        <row r="1020">
          <cell r="D1020">
            <v>4.4949472417196406</v>
          </cell>
        </row>
        <row r="1021">
          <cell r="D1021">
            <v>4.487418016859138</v>
          </cell>
        </row>
        <row r="1022">
          <cell r="D1022">
            <v>4.5325933660221498</v>
          </cell>
        </row>
        <row r="1023">
          <cell r="D1023">
            <v>4.5250641411616481</v>
          </cell>
        </row>
        <row r="1024">
          <cell r="D1024">
            <v>4.3895380936726145</v>
          </cell>
        </row>
        <row r="1025">
          <cell r="D1025">
            <v>4.464830342277633</v>
          </cell>
        </row>
        <row r="1026">
          <cell r="D1026">
            <v>4.5401225908826515</v>
          </cell>
        </row>
        <row r="1027">
          <cell r="D1027">
            <v>4.5551810406036557</v>
          </cell>
        </row>
        <row r="1028">
          <cell r="D1028">
            <v>4.5928271649061649</v>
          </cell>
        </row>
        <row r="1029">
          <cell r="D1029">
            <v>4.7961162361397172</v>
          </cell>
        </row>
        <row r="1030">
          <cell r="D1030">
            <v>5.0370514316757777</v>
          </cell>
        </row>
        <row r="1031">
          <cell r="D1031">
            <v>5.2553989526303333</v>
          </cell>
        </row>
        <row r="1032">
          <cell r="D1032">
            <v>5.0897560056992912</v>
          </cell>
        </row>
        <row r="1033">
          <cell r="D1033">
            <v>5.2026943786068207</v>
          </cell>
        </row>
        <row r="1034">
          <cell r="D1034">
            <v>4.758470111837207</v>
          </cell>
        </row>
        <row r="1035">
          <cell r="D1035">
            <v>4.487418016859138</v>
          </cell>
        </row>
        <row r="1036">
          <cell r="D1036">
            <v>3.8700215782979823</v>
          </cell>
        </row>
        <row r="1037">
          <cell r="D1037">
            <v>3.7194370810879436</v>
          </cell>
        </row>
        <row r="1038">
          <cell r="D1038">
            <v>3.5236772347148939</v>
          </cell>
        </row>
        <row r="1039">
          <cell r="D1039">
            <v>3.3730927375048561</v>
          </cell>
        </row>
        <row r="1040">
          <cell r="D1040">
            <v>3.3806219623653573</v>
          </cell>
        </row>
        <row r="1041">
          <cell r="D1041">
            <v>3.4634434358308792</v>
          </cell>
        </row>
        <row r="1042">
          <cell r="D1042">
            <v>3.6441448324829246</v>
          </cell>
        </row>
        <row r="1043">
          <cell r="D1043">
            <v>4.1109567738340429</v>
          </cell>
        </row>
        <row r="1044">
          <cell r="D1044">
            <v>4.336833519649101</v>
          </cell>
        </row>
        <row r="1045">
          <cell r="D1045">
            <v>4.4121257682541204</v>
          </cell>
        </row>
        <row r="1046">
          <cell r="D1046">
            <v>4.6154148394876708</v>
          </cell>
        </row>
        <row r="1047">
          <cell r="D1047">
            <v>4.6003563897666675</v>
          </cell>
        </row>
        <row r="1048">
          <cell r="D1048">
            <v>4.5024764665801422</v>
          </cell>
        </row>
        <row r="1049">
          <cell r="D1049">
            <v>4.5627102654641574</v>
          </cell>
        </row>
        <row r="1050">
          <cell r="D1050">
            <v>4.5175349163011465</v>
          </cell>
        </row>
        <row r="1051">
          <cell r="D1051">
            <v>4.6078856146271692</v>
          </cell>
        </row>
        <row r="1052">
          <cell r="D1052">
            <v>4.7659993366977087</v>
          </cell>
        </row>
        <row r="1053">
          <cell r="D1053">
            <v>4.9090546090472449</v>
          </cell>
        </row>
        <row r="1054">
          <cell r="D1054">
            <v>5.2102236034673215</v>
          </cell>
        </row>
        <row r="1055">
          <cell r="D1055">
            <v>5.3231619763748501</v>
          </cell>
        </row>
        <row r="1056">
          <cell r="D1056">
            <v>5.4812756984453896</v>
          </cell>
        </row>
        <row r="1057">
          <cell r="D1057">
            <v>5.3683373255378619</v>
          </cell>
        </row>
        <row r="1058">
          <cell r="D1058">
            <v>5.2102236034673215</v>
          </cell>
        </row>
        <row r="1059">
          <cell r="D1059">
            <v>4.9090546090472449</v>
          </cell>
        </row>
        <row r="1060">
          <cell r="D1060">
            <v>3.9076677026004911</v>
          </cell>
        </row>
        <row r="1061">
          <cell r="D1061">
            <v>4.1862490224390623</v>
          </cell>
        </row>
        <row r="1062">
          <cell r="D1062">
            <v>4.0507229749500278</v>
          </cell>
        </row>
        <row r="1063">
          <cell r="D1063">
            <v>4.0507229749500278</v>
          </cell>
        </row>
        <row r="1064">
          <cell r="D1064">
            <v>4.005547625787016</v>
          </cell>
        </row>
        <row r="1065">
          <cell r="D1065">
            <v>4.0431937500895252</v>
          </cell>
        </row>
        <row r="1066">
          <cell r="D1066">
            <v>4.382008868812111</v>
          </cell>
        </row>
        <row r="1067">
          <cell r="D1067">
            <v>4.9165838339077474</v>
          </cell>
        </row>
        <row r="1068">
          <cell r="D1068">
            <v>5.1575190294438089</v>
          </cell>
        </row>
        <row r="1069">
          <cell r="D1069">
            <v>5.2177528283278232</v>
          </cell>
        </row>
        <row r="1070">
          <cell r="D1070">
            <v>5.1048144554202954</v>
          </cell>
        </row>
        <row r="1071">
          <cell r="D1071">
            <v>5.0972852305597929</v>
          </cell>
        </row>
        <row r="1072">
          <cell r="D1072">
            <v>5.0596391062572836</v>
          </cell>
        </row>
        <row r="1073">
          <cell r="D1073">
            <v>4.9542299582102567</v>
          </cell>
        </row>
        <row r="1074">
          <cell r="D1074">
            <v>4.8488208101632297</v>
          </cell>
        </row>
        <row r="1075">
          <cell r="D1075">
            <v>4.7961162361397172</v>
          </cell>
        </row>
        <row r="1076">
          <cell r="D1076">
            <v>4.7057655378136944</v>
          </cell>
        </row>
        <row r="1077">
          <cell r="D1077">
            <v>5.0069345322337702</v>
          </cell>
        </row>
        <row r="1078">
          <cell r="D1078">
            <v>5.4059834498403712</v>
          </cell>
        </row>
        <row r="1079">
          <cell r="D1079">
            <v>5.533980272468904</v>
          </cell>
        </row>
        <row r="1080">
          <cell r="D1080">
            <v>5.5490387221899073</v>
          </cell>
        </row>
        <row r="1081">
          <cell r="D1081">
            <v>5.3156327515143484</v>
          </cell>
        </row>
        <row r="1082">
          <cell r="D1082">
            <v>5.2478697277698316</v>
          </cell>
        </row>
        <row r="1083">
          <cell r="D1083">
            <v>4.8111746858607205</v>
          </cell>
        </row>
        <row r="1084">
          <cell r="D1084">
            <v>4.3443627445096027</v>
          </cell>
        </row>
        <row r="1085">
          <cell r="D1085">
            <v>4.2163659218810698</v>
          </cell>
        </row>
        <row r="1086">
          <cell r="D1086">
            <v>4.005547625787016</v>
          </cell>
        </row>
        <row r="1087">
          <cell r="D1087">
            <v>3.9528430517635029</v>
          </cell>
        </row>
        <row r="1088">
          <cell r="D1088">
            <v>3.8775508031584835</v>
          </cell>
        </row>
        <row r="1089">
          <cell r="D1089">
            <v>3.9453138269030004</v>
          </cell>
        </row>
        <row r="1090">
          <cell r="D1090">
            <v>3.9151969274609937</v>
          </cell>
        </row>
        <row r="1091">
          <cell r="D1091">
            <v>4.171190572718058</v>
          </cell>
        </row>
        <row r="1092">
          <cell r="D1092">
            <v>4.4271842179751228</v>
          </cell>
        </row>
        <row r="1093">
          <cell r="D1093">
            <v>4.6831778632321885</v>
          </cell>
        </row>
        <row r="1094">
          <cell r="D1094">
            <v>4.8864669344657399</v>
          </cell>
        </row>
        <row r="1095">
          <cell r="D1095">
            <v>5.0144637570942727</v>
          </cell>
        </row>
        <row r="1096">
          <cell r="D1096">
            <v>5.052109881396782</v>
          </cell>
        </row>
        <row r="1097">
          <cell r="D1097">
            <v>5.1123436802807971</v>
          </cell>
        </row>
        <row r="1098">
          <cell r="D1098">
            <v>5.0897560056992912</v>
          </cell>
        </row>
        <row r="1099">
          <cell r="D1099">
            <v>5.0069345322337702</v>
          </cell>
        </row>
        <row r="1100">
          <cell r="D1100">
            <v>4.6982363129531919</v>
          </cell>
        </row>
        <row r="1101">
          <cell r="D1101">
            <v>4.8563500350237314</v>
          </cell>
        </row>
        <row r="1102">
          <cell r="D1102">
            <v>5.262928177490835</v>
          </cell>
        </row>
        <row r="1103">
          <cell r="D1103">
            <v>5.2553989526303333</v>
          </cell>
        </row>
        <row r="1104">
          <cell r="D1104">
            <v>5.0822267808387895</v>
          </cell>
        </row>
        <row r="1105">
          <cell r="D1105">
            <v>4.9994053073732685</v>
          </cell>
        </row>
        <row r="1106">
          <cell r="D1106">
            <v>4.5627102654641574</v>
          </cell>
        </row>
        <row r="1107">
          <cell r="D1107">
            <v>4.3518919693701035</v>
          </cell>
        </row>
        <row r="1108">
          <cell r="D1108">
            <v>4.4121257682541204</v>
          </cell>
        </row>
        <row r="1109">
          <cell r="D1109">
            <v>3.7872001048324604</v>
          </cell>
        </row>
        <row r="1110">
          <cell r="D1110">
            <v>3.5236772347148939</v>
          </cell>
        </row>
        <row r="1111">
          <cell r="D1111">
            <v>3.4785018855518826</v>
          </cell>
        </row>
        <row r="1112">
          <cell r="D1112">
            <v>3.4032096369468632</v>
          </cell>
        </row>
        <row r="1113">
          <cell r="D1113">
            <v>3.3354466132023459</v>
          </cell>
        </row>
        <row r="1114">
          <cell r="D1114">
            <v>3.3956804120863615</v>
          </cell>
        </row>
        <row r="1115">
          <cell r="D1115">
            <v>3.6366156076224225</v>
          </cell>
        </row>
        <row r="1116">
          <cell r="D1116">
            <v>3.7269663059484457</v>
          </cell>
        </row>
        <row r="1117">
          <cell r="D1117">
            <v>4.0958983241130396</v>
          </cell>
        </row>
        <row r="1118">
          <cell r="D1118">
            <v>4.2088366970205682</v>
          </cell>
        </row>
        <row r="1119">
          <cell r="D1119">
            <v>4.336833519649101</v>
          </cell>
        </row>
        <row r="1120">
          <cell r="D1120">
            <v>4.3293042947885976</v>
          </cell>
        </row>
        <row r="1121">
          <cell r="D1121">
            <v>4.5777687151851616</v>
          </cell>
        </row>
        <row r="1122">
          <cell r="D1122">
            <v>4.4347134428356245</v>
          </cell>
        </row>
        <row r="1123">
          <cell r="D1123">
            <v>4.487418016859138</v>
          </cell>
        </row>
        <row r="1124">
          <cell r="D1124">
            <v>4.5401225908826515</v>
          </cell>
        </row>
        <row r="1125">
          <cell r="D1125">
            <v>4.653060963790181</v>
          </cell>
        </row>
        <row r="1126">
          <cell r="D1126">
            <v>4.9316422836287508</v>
          </cell>
        </row>
        <row r="1127">
          <cell r="D1127">
            <v>4.9692884079312609</v>
          </cell>
        </row>
        <row r="1128">
          <cell r="D1128">
            <v>4.8111746858607205</v>
          </cell>
        </row>
        <row r="1129">
          <cell r="D1129">
            <v>4.5325933660221498</v>
          </cell>
        </row>
        <row r="1130">
          <cell r="D1130">
            <v>4.3217750699280968</v>
          </cell>
        </row>
        <row r="1131">
          <cell r="D1131">
            <v>3.9377846020424991</v>
          </cell>
        </row>
        <row r="1132">
          <cell r="D1132">
            <v>4.1486028981365521</v>
          </cell>
        </row>
        <row r="1133">
          <cell r="D1133">
            <v>3.5086187849938901</v>
          </cell>
        </row>
        <row r="1134">
          <cell r="D1134">
            <v>3.4559142109703767</v>
          </cell>
        </row>
        <row r="1135">
          <cell r="D1135">
            <v>3.2978004888998367</v>
          </cell>
        </row>
        <row r="1136">
          <cell r="D1136">
            <v>3.3354466132023459</v>
          </cell>
        </row>
        <row r="1137">
          <cell r="D1137">
            <v>3.4483849861098745</v>
          </cell>
        </row>
        <row r="1138">
          <cell r="D1138">
            <v>3.5236772347148939</v>
          </cell>
        </row>
        <row r="1139">
          <cell r="D1139">
            <v>3.7043786313669398</v>
          </cell>
        </row>
        <row r="1140">
          <cell r="D1140">
            <v>3.6893201816459364</v>
          </cell>
        </row>
        <row r="1141">
          <cell r="D1141">
            <v>3.7570832053904533</v>
          </cell>
        </row>
        <row r="1142">
          <cell r="D1142">
            <v>3.8549631285769776</v>
          </cell>
        </row>
        <row r="1143">
          <cell r="D1143">
            <v>4.0130768506475176</v>
          </cell>
        </row>
        <row r="1144">
          <cell r="D1144">
            <v>4.1636613478575564</v>
          </cell>
        </row>
        <row r="1145">
          <cell r="D1145">
            <v>4.1636613478575564</v>
          </cell>
        </row>
        <row r="1146">
          <cell r="D1146">
            <v>4.0130768506475176</v>
          </cell>
        </row>
        <row r="1147">
          <cell r="D1147">
            <v>3.8624923534374798</v>
          </cell>
        </row>
        <row r="1148">
          <cell r="D1148">
            <v>4.0356645252290235</v>
          </cell>
        </row>
        <row r="1149">
          <cell r="D1149">
            <v>4.4573011174171304</v>
          </cell>
        </row>
        <row r="1150">
          <cell r="D1150">
            <v>4.9015253841867432</v>
          </cell>
        </row>
        <row r="1151">
          <cell r="D1151">
            <v>4.9542299582102567</v>
          </cell>
        </row>
        <row r="1152">
          <cell r="D1152">
            <v>4.9015253841867432</v>
          </cell>
        </row>
        <row r="1153">
          <cell r="D1153">
            <v>4.7358824372557011</v>
          </cell>
        </row>
        <row r="1154">
          <cell r="D1154">
            <v>4.6078856146271692</v>
          </cell>
        </row>
        <row r="1155">
          <cell r="D1155">
            <v>4.2841289456255867</v>
          </cell>
        </row>
        <row r="1156">
          <cell r="D1156">
            <v>3.7269663059484457</v>
          </cell>
        </row>
        <row r="1157">
          <cell r="D1157">
            <v>3.6290863827619204</v>
          </cell>
        </row>
        <row r="1158">
          <cell r="D1158">
            <v>3.5914402584594112</v>
          </cell>
        </row>
        <row r="1159">
          <cell r="D1159">
            <v>3.531206459575396</v>
          </cell>
        </row>
        <row r="1160">
          <cell r="D1160">
            <v>3.4107388618073653</v>
          </cell>
        </row>
        <row r="1161">
          <cell r="D1161">
            <v>3.4860311104123847</v>
          </cell>
        </row>
        <row r="1162">
          <cell r="D1162">
            <v>3.9528430517635029</v>
          </cell>
        </row>
        <row r="1163">
          <cell r="D1163">
            <v>4.3067166202070917</v>
          </cell>
        </row>
        <row r="1164">
          <cell r="D1164">
            <v>4.5100056914406439</v>
          </cell>
        </row>
        <row r="1165">
          <cell r="D1165">
            <v>4.4573011174171304</v>
          </cell>
        </row>
        <row r="1166">
          <cell r="D1166">
            <v>4.7132947626741952</v>
          </cell>
        </row>
        <row r="1167">
          <cell r="D1167">
            <v>4.9994053073732685</v>
          </cell>
        </row>
        <row r="1168">
          <cell r="D1168">
            <v>4.9391715084892533</v>
          </cell>
        </row>
        <row r="1169">
          <cell r="D1169">
            <v>4.7659993366977087</v>
          </cell>
        </row>
        <row r="1170">
          <cell r="D1170">
            <v>4.7283532123952003</v>
          </cell>
        </row>
        <row r="1171">
          <cell r="D1171">
            <v>4.7659993366977087</v>
          </cell>
        </row>
        <row r="1172">
          <cell r="D1172">
            <v>4.7434116621162037</v>
          </cell>
        </row>
        <row r="1173">
          <cell r="D1173">
            <v>4.8789377096052373</v>
          </cell>
        </row>
        <row r="1174">
          <cell r="D1174">
            <v>5.0596391062572836</v>
          </cell>
        </row>
        <row r="1175">
          <cell r="D1175">
            <v>5.1801067040253148</v>
          </cell>
        </row>
        <row r="1176">
          <cell r="D1176">
            <v>5.1650482543043097</v>
          </cell>
        </row>
        <row r="1177">
          <cell r="D1177">
            <v>5.0671683311177862</v>
          </cell>
        </row>
        <row r="1178">
          <cell r="D1178">
            <v>4.7735285615582113</v>
          </cell>
        </row>
        <row r="1179">
          <cell r="D1179">
            <v>4.5401225908826515</v>
          </cell>
        </row>
        <row r="1180">
          <cell r="D1180">
            <v>3.8700215782979823</v>
          </cell>
        </row>
        <row r="1181">
          <cell r="D1181">
            <v>3.6742617319249322</v>
          </cell>
        </row>
        <row r="1182">
          <cell r="D1182">
            <v>3.5839110335989091</v>
          </cell>
        </row>
        <row r="1183">
          <cell r="D1183">
            <v>3.5161480098543922</v>
          </cell>
        </row>
        <row r="1184">
          <cell r="D1184">
            <v>3.4559142109703767</v>
          </cell>
        </row>
        <row r="1185">
          <cell r="D1185">
            <v>3.5086187849938901</v>
          </cell>
        </row>
        <row r="1186">
          <cell r="D1186">
            <v>3.6290863827619204</v>
          </cell>
        </row>
        <row r="1187">
          <cell r="D1187">
            <v>4.3443627445096027</v>
          </cell>
        </row>
        <row r="1188">
          <cell r="D1188">
            <v>4.5401225908826515</v>
          </cell>
        </row>
        <row r="1189">
          <cell r="D1189">
            <v>4.5551810406036557</v>
          </cell>
        </row>
        <row r="1190">
          <cell r="D1190">
            <v>4.3669504190911086</v>
          </cell>
        </row>
        <row r="1191">
          <cell r="D1191">
            <v>4.2690704959045833</v>
          </cell>
        </row>
        <row r="1192">
          <cell r="D1192">
            <v>4.3217750699280968</v>
          </cell>
        </row>
        <row r="1193">
          <cell r="D1193">
            <v>4.4422426676961271</v>
          </cell>
        </row>
        <row r="1194">
          <cell r="D1194">
            <v>4.3518919693701035</v>
          </cell>
        </row>
        <row r="1195">
          <cell r="D1195">
            <v>4.3293042947885976</v>
          </cell>
        </row>
        <row r="1196">
          <cell r="D1196">
            <v>4.5250641411616481</v>
          </cell>
        </row>
        <row r="1197">
          <cell r="D1197">
            <v>4.841291585302729</v>
          </cell>
        </row>
        <row r="1198">
          <cell r="D1198">
            <v>5.1801067040253148</v>
          </cell>
        </row>
        <row r="1199">
          <cell r="D1199">
            <v>5.451158799003383</v>
          </cell>
        </row>
        <row r="1200">
          <cell r="D1200">
            <v>5.345749650956356</v>
          </cell>
        </row>
        <row r="1201">
          <cell r="D1201">
            <v>5.3081035266538468</v>
          </cell>
        </row>
        <row r="1202">
          <cell r="D1202">
            <v>5.0144637570942727</v>
          </cell>
        </row>
        <row r="1203">
          <cell r="D1203">
            <v>4.7283532123952003</v>
          </cell>
        </row>
        <row r="1204">
          <cell r="D1204">
            <v>4.0130768506475176</v>
          </cell>
        </row>
        <row r="1205">
          <cell r="D1205">
            <v>3.8624923534374798</v>
          </cell>
        </row>
        <row r="1206">
          <cell r="D1206">
            <v>3.7495539805299511</v>
          </cell>
        </row>
        <row r="1207">
          <cell r="D1207">
            <v>3.6968494065064377</v>
          </cell>
        </row>
        <row r="1208">
          <cell r="D1208">
            <v>3.6742617319249322</v>
          </cell>
        </row>
        <row r="1209">
          <cell r="D1209">
            <v>3.7495539805299511</v>
          </cell>
        </row>
        <row r="1210">
          <cell r="D1210">
            <v>4.0281353003685219</v>
          </cell>
        </row>
        <row r="1211">
          <cell r="D1211">
            <v>4.5175349163011465</v>
          </cell>
        </row>
        <row r="1212">
          <cell r="D1212">
            <v>4.7283532123952003</v>
          </cell>
        </row>
        <row r="1213">
          <cell r="D1213">
            <v>4.7961162361397172</v>
          </cell>
        </row>
        <row r="1214">
          <cell r="D1214">
            <v>4.653060963790181</v>
          </cell>
        </row>
        <row r="1215">
          <cell r="D1215">
            <v>4.4422426676961271</v>
          </cell>
        </row>
        <row r="1216">
          <cell r="D1216">
            <v>4.3744796439516094</v>
          </cell>
        </row>
        <row r="1217">
          <cell r="D1217">
            <v>4.4045965433936169</v>
          </cell>
        </row>
        <row r="1218">
          <cell r="D1218">
            <v>4.3142458450675951</v>
          </cell>
        </row>
        <row r="1219">
          <cell r="D1219">
            <v>4.3217750699280968</v>
          </cell>
        </row>
        <row r="1220">
          <cell r="D1220">
            <v>4.464830342277633</v>
          </cell>
        </row>
        <row r="1221">
          <cell r="D1221">
            <v>4.8187039107212231</v>
          </cell>
        </row>
        <row r="1222">
          <cell r="D1222">
            <v>5.1123436802807971</v>
          </cell>
        </row>
        <row r="1223">
          <cell r="D1223">
            <v>5.4135126747008737</v>
          </cell>
        </row>
        <row r="1224">
          <cell r="D1224">
            <v>5.511392597887399</v>
          </cell>
        </row>
        <row r="1225">
          <cell r="D1225">
            <v>5.3758665503983636</v>
          </cell>
        </row>
        <row r="1226">
          <cell r="D1226">
            <v>5.0897560056992912</v>
          </cell>
        </row>
        <row r="1227">
          <cell r="D1227">
            <v>4.758470111837207</v>
          </cell>
        </row>
        <row r="1228">
          <cell r="D1228">
            <v>4.1561321229970547</v>
          </cell>
        </row>
        <row r="1229">
          <cell r="D1229">
            <v>4.1034275489735412</v>
          </cell>
        </row>
        <row r="1230">
          <cell r="D1230">
            <v>4.0206060755080202</v>
          </cell>
        </row>
        <row r="1231">
          <cell r="D1231">
            <v>3.9377846020424991</v>
          </cell>
        </row>
        <row r="1232">
          <cell r="D1232">
            <v>3.8549631285769776</v>
          </cell>
        </row>
        <row r="1233">
          <cell r="D1233">
            <v>3.9679015014845063</v>
          </cell>
        </row>
        <row r="1234">
          <cell r="D1234">
            <v>4.1486028981365521</v>
          </cell>
        </row>
        <row r="1235">
          <cell r="D1235">
            <v>4.5777687151851616</v>
          </cell>
        </row>
        <row r="1236">
          <cell r="D1236">
            <v>4.6982363129531919</v>
          </cell>
        </row>
        <row r="1237">
          <cell r="D1237">
            <v>4.6455317389296784</v>
          </cell>
        </row>
        <row r="1238">
          <cell r="D1238">
            <v>4.6455317389296784</v>
          </cell>
        </row>
        <row r="1239">
          <cell r="D1239">
            <v>4.6078856146271692</v>
          </cell>
        </row>
        <row r="1240">
          <cell r="D1240">
            <v>4.6003563897666675</v>
          </cell>
        </row>
        <row r="1241">
          <cell r="D1241">
            <v>4.547651815743154</v>
          </cell>
        </row>
        <row r="1242">
          <cell r="D1242">
            <v>4.4798887919986363</v>
          </cell>
        </row>
        <row r="1243">
          <cell r="D1243">
            <v>4.3443627445096027</v>
          </cell>
        </row>
        <row r="1244">
          <cell r="D1244">
            <v>4.5175349163011465</v>
          </cell>
        </row>
        <row r="1245">
          <cell r="D1245">
            <v>4.8111746858607205</v>
          </cell>
        </row>
        <row r="1246">
          <cell r="D1246">
            <v>4.9241130587682491</v>
          </cell>
        </row>
        <row r="1247">
          <cell r="D1247">
            <v>5.2930450769328425</v>
          </cell>
        </row>
        <row r="1248">
          <cell r="D1248">
            <v>5.2177528283278232</v>
          </cell>
        </row>
        <row r="1249">
          <cell r="D1249">
            <v>5.2553989526303333</v>
          </cell>
        </row>
        <row r="1250">
          <cell r="D1250">
            <v>4.9542299582102567</v>
          </cell>
        </row>
        <row r="1251">
          <cell r="D1251">
            <v>4.5100056914406439</v>
          </cell>
        </row>
        <row r="1252">
          <cell r="D1252">
            <v>4.3142458450675951</v>
          </cell>
        </row>
        <row r="1253">
          <cell r="D1253">
            <v>3.9151969274609937</v>
          </cell>
        </row>
        <row r="1254">
          <cell r="D1254">
            <v>3.772141655111457</v>
          </cell>
        </row>
        <row r="1255">
          <cell r="D1255">
            <v>3.6441448324829246</v>
          </cell>
        </row>
        <row r="1256">
          <cell r="D1256">
            <v>3.6290863827619204</v>
          </cell>
        </row>
        <row r="1257">
          <cell r="D1257">
            <v>3.5914402584594112</v>
          </cell>
        </row>
        <row r="1258">
          <cell r="D1258">
            <v>3.6140279330409166</v>
          </cell>
        </row>
        <row r="1259">
          <cell r="D1259">
            <v>3.930255377181997</v>
          </cell>
        </row>
        <row r="1260">
          <cell r="D1260">
            <v>4.005547625787016</v>
          </cell>
        </row>
        <row r="1261">
          <cell r="D1261">
            <v>4.1862490224390623</v>
          </cell>
        </row>
        <row r="1262">
          <cell r="D1262">
            <v>4.2916581704860892</v>
          </cell>
        </row>
        <row r="1263">
          <cell r="D1263">
            <v>4.4045965433936169</v>
          </cell>
        </row>
        <row r="1264">
          <cell r="D1264">
            <v>4.3067166202070917</v>
          </cell>
        </row>
        <row r="1265">
          <cell r="D1265">
            <v>4.2314243716020741</v>
          </cell>
        </row>
        <row r="1266">
          <cell r="D1266">
            <v>4.2916581704860892</v>
          </cell>
        </row>
        <row r="1267">
          <cell r="D1267">
            <v>4.276599720765085</v>
          </cell>
        </row>
        <row r="1268">
          <cell r="D1268">
            <v>4.3217750699280968</v>
          </cell>
        </row>
        <row r="1269">
          <cell r="D1269">
            <v>4.4422426676961271</v>
          </cell>
        </row>
        <row r="1270">
          <cell r="D1270">
            <v>4.7885870112792146</v>
          </cell>
        </row>
        <row r="1271">
          <cell r="D1271">
            <v>5.052109881396782</v>
          </cell>
        </row>
        <row r="1272">
          <cell r="D1272">
            <v>5.0445806565362803</v>
          </cell>
        </row>
        <row r="1273">
          <cell r="D1273">
            <v>4.6756486383716869</v>
          </cell>
        </row>
        <row r="1274">
          <cell r="D1274">
            <v>4.382008868812111</v>
          </cell>
        </row>
        <row r="1275">
          <cell r="D1275">
            <v>4.0808398743920353</v>
          </cell>
        </row>
        <row r="1276">
          <cell r="D1276">
            <v>4.2013074721600656</v>
          </cell>
        </row>
        <row r="1277">
          <cell r="D1277">
            <v>3.6441448324829246</v>
          </cell>
        </row>
        <row r="1278">
          <cell r="D1278">
            <v>3.4107388618073653</v>
          </cell>
        </row>
        <row r="1279">
          <cell r="D1279">
            <v>3.2752128143183308</v>
          </cell>
        </row>
        <row r="1280">
          <cell r="D1280">
            <v>3.2526251397368249</v>
          </cell>
        </row>
        <row r="1281">
          <cell r="D1281">
            <v>3.2375666900158215</v>
          </cell>
        </row>
        <row r="1282">
          <cell r="D1282">
            <v>3.31285893862084</v>
          </cell>
        </row>
        <row r="1283">
          <cell r="D1283">
            <v>3.5989694833199133</v>
          </cell>
        </row>
        <row r="1284">
          <cell r="D1284">
            <v>3.6817909567854339</v>
          </cell>
        </row>
        <row r="1285">
          <cell r="D1285">
            <v>3.9829599512055105</v>
          </cell>
        </row>
        <row r="1286">
          <cell r="D1286">
            <v>4.0356645252290235</v>
          </cell>
        </row>
        <row r="1287">
          <cell r="D1287">
            <v>4.3142458450675951</v>
          </cell>
        </row>
        <row r="1288">
          <cell r="D1288">
            <v>4.487418016859138</v>
          </cell>
        </row>
        <row r="1289">
          <cell r="D1289">
            <v>4.276599720765085</v>
          </cell>
        </row>
        <row r="1290">
          <cell r="D1290">
            <v>4.4798887919986363</v>
          </cell>
        </row>
        <row r="1291">
          <cell r="D1291">
            <v>4.487418016859138</v>
          </cell>
        </row>
        <row r="1292">
          <cell r="D1292">
            <v>4.2464828213230774</v>
          </cell>
        </row>
        <row r="1293">
          <cell r="D1293">
            <v>4.5250641411616481</v>
          </cell>
        </row>
        <row r="1294">
          <cell r="D1294">
            <v>4.8563500350237314</v>
          </cell>
        </row>
        <row r="1295">
          <cell r="D1295">
            <v>4.9692884079312609</v>
          </cell>
        </row>
        <row r="1296">
          <cell r="D1296">
            <v>4.8488208101632297</v>
          </cell>
        </row>
        <row r="1297">
          <cell r="D1297">
            <v>4.653060963790181</v>
          </cell>
        </row>
        <row r="1298">
          <cell r="D1298">
            <v>4.3142458450675951</v>
          </cell>
        </row>
        <row r="1299">
          <cell r="D1299">
            <v>4.1561321229970547</v>
          </cell>
        </row>
        <row r="1300">
          <cell r="D1300">
            <v>3.7872001048324604</v>
          </cell>
        </row>
        <row r="1301">
          <cell r="D1301">
            <v>3.4182680866678674</v>
          </cell>
        </row>
        <row r="1302">
          <cell r="D1302">
            <v>3.3580342877838514</v>
          </cell>
        </row>
        <row r="1303">
          <cell r="D1303">
            <v>3.2225082402948173</v>
          </cell>
        </row>
        <row r="1304">
          <cell r="D1304">
            <v>3.2375666900158215</v>
          </cell>
        </row>
        <row r="1305">
          <cell r="D1305">
            <v>3.2752128143183308</v>
          </cell>
        </row>
        <row r="1306">
          <cell r="D1306">
            <v>3.5688525838779057</v>
          </cell>
        </row>
        <row r="1307">
          <cell r="D1307">
            <v>4.0431937500895252</v>
          </cell>
        </row>
        <row r="1308">
          <cell r="D1308">
            <v>4.1486028981365521</v>
          </cell>
        </row>
        <row r="1309">
          <cell r="D1309">
            <v>4.1260152235550471</v>
          </cell>
        </row>
        <row r="1310">
          <cell r="D1310">
            <v>4.0206060755080202</v>
          </cell>
        </row>
        <row r="1311">
          <cell r="D1311">
            <v>3.9227261523214954</v>
          </cell>
        </row>
        <row r="1312">
          <cell r="D1312">
            <v>4.0507229749500278</v>
          </cell>
        </row>
        <row r="1313">
          <cell r="D1313">
            <v>4.0130768506475176</v>
          </cell>
        </row>
        <row r="1314">
          <cell r="D1314">
            <v>3.960372276624005</v>
          </cell>
        </row>
        <row r="1315">
          <cell r="D1315">
            <v>4.171190572718058</v>
          </cell>
        </row>
        <row r="1316">
          <cell r="D1316">
            <v>4.0733106495315337</v>
          </cell>
        </row>
        <row r="1317">
          <cell r="D1317">
            <v>4.4121257682541204</v>
          </cell>
        </row>
        <row r="1318">
          <cell r="D1318">
            <v>4.6304732892086751</v>
          </cell>
        </row>
        <row r="1319">
          <cell r="D1319">
            <v>4.8563500350237314</v>
          </cell>
        </row>
        <row r="1320">
          <cell r="D1320">
            <v>4.8789377096052373</v>
          </cell>
        </row>
        <row r="1321">
          <cell r="D1321">
            <v>4.7283532123952003</v>
          </cell>
        </row>
        <row r="1322">
          <cell r="D1322">
            <v>4.4347134428356245</v>
          </cell>
        </row>
        <row r="1323">
          <cell r="D1323">
            <v>4.1260152235550471</v>
          </cell>
        </row>
        <row r="1324">
          <cell r="D1324">
            <v>3.8323754539954722</v>
          </cell>
        </row>
        <row r="1325">
          <cell r="D1325">
            <v>3.4709726606913804</v>
          </cell>
        </row>
        <row r="1326">
          <cell r="D1326">
            <v>3.2978004888998367</v>
          </cell>
        </row>
        <row r="1327">
          <cell r="D1327">
            <v>3.1773328911318059</v>
          </cell>
        </row>
        <row r="1328">
          <cell r="D1328">
            <v>3.2225082402948173</v>
          </cell>
        </row>
        <row r="1329">
          <cell r="D1329">
            <v>3.2450959148763232</v>
          </cell>
        </row>
        <row r="1330">
          <cell r="D1330">
            <v>3.5086187849938901</v>
          </cell>
        </row>
        <row r="1331">
          <cell r="D1331">
            <v>3.9829599512055105</v>
          </cell>
        </row>
        <row r="1332">
          <cell r="D1332">
            <v>4.1636613478575564</v>
          </cell>
        </row>
        <row r="1333">
          <cell r="D1333">
            <v>4.3142458450675951</v>
          </cell>
        </row>
        <row r="1334">
          <cell r="D1334">
            <v>4.336833519649101</v>
          </cell>
        </row>
        <row r="1335">
          <cell r="D1335">
            <v>4.3594211942306051</v>
          </cell>
        </row>
        <row r="1336">
          <cell r="D1336">
            <v>4.2389535964625757</v>
          </cell>
        </row>
        <row r="1337">
          <cell r="D1337">
            <v>4.464830342277633</v>
          </cell>
        </row>
        <row r="1338">
          <cell r="D1338">
            <v>4.4121257682541204</v>
          </cell>
        </row>
        <row r="1339">
          <cell r="D1339">
            <v>4.4347134428356245</v>
          </cell>
        </row>
        <row r="1340">
          <cell r="D1340">
            <v>4.4045965433936169</v>
          </cell>
        </row>
        <row r="1341">
          <cell r="D1341">
            <v>4.6982363129531919</v>
          </cell>
        </row>
        <row r="1342">
          <cell r="D1342">
            <v>4.9617591830707592</v>
          </cell>
        </row>
        <row r="1343">
          <cell r="D1343">
            <v>5.0295222068152761</v>
          </cell>
        </row>
        <row r="1344">
          <cell r="D1344">
            <v>4.9542299582102567</v>
          </cell>
        </row>
        <row r="1345">
          <cell r="D1345">
            <v>4.8864669344657399</v>
          </cell>
        </row>
        <row r="1346">
          <cell r="D1346">
            <v>4.653060963790181</v>
          </cell>
        </row>
        <row r="1347">
          <cell r="D1347">
            <v>4.2163659218810698</v>
          </cell>
        </row>
        <row r="1348">
          <cell r="D1348">
            <v>3.6441448324829246</v>
          </cell>
        </row>
        <row r="1349">
          <cell r="D1349">
            <v>3.4935603352728863</v>
          </cell>
        </row>
        <row r="1350">
          <cell r="D1350">
            <v>3.4860311104123847</v>
          </cell>
        </row>
        <row r="1351">
          <cell r="D1351">
            <v>3.3655635126443539</v>
          </cell>
        </row>
        <row r="1352">
          <cell r="D1352">
            <v>3.3279173883418443</v>
          </cell>
        </row>
        <row r="1353">
          <cell r="D1353">
            <v>3.3279173883418443</v>
          </cell>
        </row>
        <row r="1354">
          <cell r="D1354">
            <v>3.5537941341569015</v>
          </cell>
        </row>
        <row r="1355">
          <cell r="D1355">
            <v>4.1260152235550471</v>
          </cell>
        </row>
        <row r="1356">
          <cell r="D1356">
            <v>4.3594211942306051</v>
          </cell>
        </row>
        <row r="1357">
          <cell r="D1357">
            <v>4.464830342277633</v>
          </cell>
        </row>
        <row r="1358">
          <cell r="D1358">
            <v>4.5551810406036557</v>
          </cell>
        </row>
        <row r="1359">
          <cell r="D1359">
            <v>4.6831778632321885</v>
          </cell>
        </row>
        <row r="1360">
          <cell r="D1360">
            <v>4.758470111837207</v>
          </cell>
        </row>
        <row r="1361">
          <cell r="D1361">
            <v>4.8036454610002179</v>
          </cell>
        </row>
        <row r="1362">
          <cell r="D1362">
            <v>4.841291585302729</v>
          </cell>
        </row>
        <row r="1363">
          <cell r="D1363">
            <v>4.841291585302729</v>
          </cell>
        </row>
        <row r="1364">
          <cell r="D1364">
            <v>4.8036454610002179</v>
          </cell>
        </row>
        <row r="1365">
          <cell r="D1365">
            <v>5.1048144554202954</v>
          </cell>
        </row>
        <row r="1366">
          <cell r="D1366">
            <v>5.2779866272118392</v>
          </cell>
        </row>
        <row r="1367">
          <cell r="D1367">
            <v>5.3382204260958543</v>
          </cell>
        </row>
        <row r="1368">
          <cell r="D1368">
            <v>5.1499898045833072</v>
          </cell>
        </row>
        <row r="1369">
          <cell r="D1369">
            <v>5.0295222068152761</v>
          </cell>
        </row>
        <row r="1370">
          <cell r="D1370">
            <v>4.8789377096052373</v>
          </cell>
        </row>
        <row r="1371">
          <cell r="D1371">
            <v>4.4196549931146212</v>
          </cell>
        </row>
        <row r="1372">
          <cell r="D1372">
            <v>3.7796708799719592</v>
          </cell>
        </row>
        <row r="1373">
          <cell r="D1373">
            <v>3.6441448324829246</v>
          </cell>
        </row>
        <row r="1374">
          <cell r="D1374">
            <v>3.4709726606913804</v>
          </cell>
        </row>
        <row r="1375">
          <cell r="D1375">
            <v>3.4182680866678674</v>
          </cell>
        </row>
        <row r="1376">
          <cell r="D1376">
            <v>3.3203881634813426</v>
          </cell>
        </row>
        <row r="1377">
          <cell r="D1377">
            <v>3.4182680866678674</v>
          </cell>
        </row>
        <row r="1378">
          <cell r="D1378">
            <v>3.6366156076224225</v>
          </cell>
        </row>
        <row r="1379">
          <cell r="D1379">
            <v>4.1486028981365521</v>
          </cell>
        </row>
        <row r="1380">
          <cell r="D1380">
            <v>4.3443627445096027</v>
          </cell>
        </row>
        <row r="1381">
          <cell r="D1381">
            <v>4.4798887919986363</v>
          </cell>
        </row>
        <row r="1382">
          <cell r="D1382">
            <v>4.7208239875346978</v>
          </cell>
        </row>
        <row r="1383">
          <cell r="D1383">
            <v>4.7885870112792146</v>
          </cell>
        </row>
        <row r="1384">
          <cell r="D1384">
            <v>4.7735285615582113</v>
          </cell>
        </row>
        <row r="1385">
          <cell r="D1385">
            <v>4.9090546090472449</v>
          </cell>
        </row>
        <row r="1386">
          <cell r="D1386">
            <v>4.758470111837207</v>
          </cell>
        </row>
        <row r="1387">
          <cell r="D1387">
            <v>4.7735285615582113</v>
          </cell>
        </row>
        <row r="1388">
          <cell r="D1388">
            <v>4.9241130587682491</v>
          </cell>
        </row>
        <row r="1389">
          <cell r="D1389">
            <v>5.0897560056992912</v>
          </cell>
        </row>
        <row r="1390">
          <cell r="D1390">
            <v>5.1725774791648123</v>
          </cell>
        </row>
        <row r="1391">
          <cell r="D1391">
            <v>5.3608081006773602</v>
          </cell>
        </row>
        <row r="1392">
          <cell r="D1392">
            <v>5.3984542249798695</v>
          </cell>
        </row>
        <row r="1393">
          <cell r="D1393">
            <v>5.3231619763748501</v>
          </cell>
        </row>
        <row r="1394">
          <cell r="D1394">
            <v>5.0972852305597929</v>
          </cell>
        </row>
        <row r="1395">
          <cell r="D1395">
            <v>4.6154148394876708</v>
          </cell>
        </row>
        <row r="1396">
          <cell r="D1396">
            <v>3.9904891760660122</v>
          </cell>
        </row>
        <row r="1397">
          <cell r="D1397">
            <v>3.9227261523214954</v>
          </cell>
        </row>
        <row r="1398">
          <cell r="D1398">
            <v>3.7947293296929629</v>
          </cell>
        </row>
        <row r="1399">
          <cell r="D1399">
            <v>3.7570832053904533</v>
          </cell>
        </row>
        <row r="1400">
          <cell r="D1400">
            <v>3.6893201816459364</v>
          </cell>
        </row>
        <row r="1401">
          <cell r="D1401">
            <v>3.7495539805299511</v>
          </cell>
        </row>
        <row r="1402">
          <cell r="D1402">
            <v>3.9829599512055105</v>
          </cell>
        </row>
        <row r="1403">
          <cell r="D1403">
            <v>4.4121257682541204</v>
          </cell>
        </row>
        <row r="1404">
          <cell r="D1404">
            <v>4.6154148394876708</v>
          </cell>
        </row>
        <row r="1405">
          <cell r="D1405">
            <v>4.7735285615582113</v>
          </cell>
        </row>
        <row r="1406">
          <cell r="D1406">
            <v>4.8714084847447356</v>
          </cell>
        </row>
        <row r="1407">
          <cell r="D1407">
            <v>4.6831778632321885</v>
          </cell>
        </row>
        <row r="1408">
          <cell r="D1408">
            <v>4.6380025140691767</v>
          </cell>
        </row>
        <row r="1409">
          <cell r="D1409">
            <v>4.6605901886506826</v>
          </cell>
        </row>
        <row r="1410">
          <cell r="D1410">
            <v>4.5852979400456633</v>
          </cell>
        </row>
        <row r="1411">
          <cell r="D1411">
            <v>4.5777687151851616</v>
          </cell>
        </row>
        <row r="1412">
          <cell r="D1412">
            <v>4.6380025140691767</v>
          </cell>
        </row>
        <row r="1413">
          <cell r="D1413">
            <v>4.8714084847447356</v>
          </cell>
        </row>
        <row r="1414">
          <cell r="D1414">
            <v>5.0370514316757777</v>
          </cell>
        </row>
        <row r="1415">
          <cell r="D1415">
            <v>5.1650482543043097</v>
          </cell>
        </row>
        <row r="1416">
          <cell r="D1416">
            <v>5.1876359288858156</v>
          </cell>
        </row>
        <row r="1417">
          <cell r="D1417">
            <v>5.134931354862303</v>
          </cell>
        </row>
        <row r="1418">
          <cell r="D1418">
            <v>4.9391715084892533</v>
          </cell>
        </row>
        <row r="1419">
          <cell r="D1419">
            <v>4.5627102654641574</v>
          </cell>
        </row>
        <row r="1420">
          <cell r="D1420">
            <v>4.2464828213230774</v>
          </cell>
        </row>
        <row r="1421">
          <cell r="D1421">
            <v>4.0582521998105294</v>
          </cell>
        </row>
        <row r="1422">
          <cell r="D1422">
            <v>3.8700215782979823</v>
          </cell>
        </row>
        <row r="1423">
          <cell r="D1423">
            <v>3.772141655111457</v>
          </cell>
        </row>
        <row r="1424">
          <cell r="D1424">
            <v>3.6817909567854339</v>
          </cell>
        </row>
        <row r="1425">
          <cell r="D1425">
            <v>3.772141655111457</v>
          </cell>
        </row>
        <row r="1426">
          <cell r="D1426">
            <v>3.8248462291349705</v>
          </cell>
        </row>
        <row r="1427">
          <cell r="D1427">
            <v>4.2013074721600656</v>
          </cell>
        </row>
        <row r="1428">
          <cell r="D1428">
            <v>4.3293042947885976</v>
          </cell>
        </row>
        <row r="1429">
          <cell r="D1429">
            <v>4.5777687151851616</v>
          </cell>
        </row>
        <row r="1430">
          <cell r="D1430">
            <v>4.8187039107212231</v>
          </cell>
        </row>
        <row r="1431">
          <cell r="D1431">
            <v>4.9391715084892533</v>
          </cell>
        </row>
        <row r="1432">
          <cell r="D1432">
            <v>5.0370514316757777</v>
          </cell>
        </row>
        <row r="1433">
          <cell r="D1433">
            <v>5.0069345322337702</v>
          </cell>
        </row>
        <row r="1434">
          <cell r="D1434">
            <v>4.9015253841867432</v>
          </cell>
        </row>
        <row r="1435">
          <cell r="D1435">
            <v>4.7434116621162037</v>
          </cell>
        </row>
        <row r="1436">
          <cell r="D1436">
            <v>4.8036454610002179</v>
          </cell>
        </row>
        <row r="1437">
          <cell r="D1437">
            <v>5.052109881396782</v>
          </cell>
        </row>
        <row r="1438">
          <cell r="D1438">
            <v>5.2177528283278232</v>
          </cell>
        </row>
        <row r="1439">
          <cell r="D1439">
            <v>5.3231619763748501</v>
          </cell>
        </row>
        <row r="1440">
          <cell r="D1440">
            <v>5.3005743017933442</v>
          </cell>
        </row>
        <row r="1441">
          <cell r="D1441">
            <v>5.1575190294438089</v>
          </cell>
        </row>
        <row r="1442">
          <cell r="D1442">
            <v>4.9165838339077474</v>
          </cell>
        </row>
        <row r="1443">
          <cell r="D1443">
            <v>4.5928271649061649</v>
          </cell>
        </row>
        <row r="1444">
          <cell r="D1444">
            <v>4.2991873953465909</v>
          </cell>
        </row>
        <row r="1445">
          <cell r="D1445">
            <v>4.0958983241130396</v>
          </cell>
        </row>
        <row r="1446">
          <cell r="D1446">
            <v>3.9377846020424991</v>
          </cell>
        </row>
        <row r="1447">
          <cell r="D1447">
            <v>3.8248462291349705</v>
          </cell>
        </row>
        <row r="1448">
          <cell r="D1448">
            <v>3.7495539805299511</v>
          </cell>
        </row>
        <row r="1449">
          <cell r="D1449">
            <v>3.7646124302509549</v>
          </cell>
        </row>
        <row r="1450">
          <cell r="D1450">
            <v>3.8624923534374798</v>
          </cell>
        </row>
        <row r="1451">
          <cell r="D1451">
            <v>4.0582521998105294</v>
          </cell>
        </row>
        <row r="1452">
          <cell r="D1452">
            <v>4.3067166202070917</v>
          </cell>
        </row>
        <row r="1453">
          <cell r="D1453">
            <v>4.5024764665801422</v>
          </cell>
        </row>
        <row r="1454">
          <cell r="D1454">
            <v>4.8036454610002179</v>
          </cell>
        </row>
        <row r="1455">
          <cell r="D1455">
            <v>4.8864669344657399</v>
          </cell>
        </row>
        <row r="1456">
          <cell r="D1456">
            <v>4.8939961593262415</v>
          </cell>
        </row>
        <row r="1457">
          <cell r="D1457">
            <v>4.8864669344657399</v>
          </cell>
        </row>
        <row r="1458">
          <cell r="D1458">
            <v>4.653060963790181</v>
          </cell>
        </row>
        <row r="1459">
          <cell r="D1459">
            <v>4.5250641411616481</v>
          </cell>
        </row>
        <row r="1460">
          <cell r="D1460">
            <v>4.5627102654641574</v>
          </cell>
        </row>
        <row r="1461">
          <cell r="D1461">
            <v>4.8563500350237314</v>
          </cell>
        </row>
        <row r="1462">
          <cell r="D1462">
            <v>5.1801067040253148</v>
          </cell>
        </row>
        <row r="1463">
          <cell r="D1463">
            <v>5.2177528283278232</v>
          </cell>
        </row>
        <row r="1464">
          <cell r="D1464">
            <v>5.1725774791648123</v>
          </cell>
        </row>
        <row r="1465">
          <cell r="D1465">
            <v>5.0370514316757777</v>
          </cell>
        </row>
        <row r="1466">
          <cell r="D1466">
            <v>4.653060963790181</v>
          </cell>
        </row>
        <row r="1467">
          <cell r="D1467">
            <v>4.2088366970205682</v>
          </cell>
        </row>
        <row r="1468">
          <cell r="D1468">
            <v>4.2690704959045833</v>
          </cell>
        </row>
        <row r="1469">
          <cell r="D1469">
            <v>3.6817909567854339</v>
          </cell>
        </row>
        <row r="1470">
          <cell r="D1470">
            <v>3.5763818087384074</v>
          </cell>
        </row>
        <row r="1471">
          <cell r="D1471">
            <v>3.4935603352728863</v>
          </cell>
        </row>
        <row r="1472">
          <cell r="D1472">
            <v>3.3279173883418443</v>
          </cell>
        </row>
        <row r="1473">
          <cell r="D1473">
            <v>3.4634434358308792</v>
          </cell>
        </row>
        <row r="1474">
          <cell r="D1474">
            <v>3.6968494065064377</v>
          </cell>
        </row>
        <row r="1475">
          <cell r="D1475">
            <v>4.1260152235550471</v>
          </cell>
        </row>
        <row r="1476">
          <cell r="D1476">
            <v>4.2841289456255867</v>
          </cell>
        </row>
        <row r="1477">
          <cell r="D1477">
            <v>4.4045965433936169</v>
          </cell>
        </row>
        <row r="1478">
          <cell r="D1478">
            <v>4.464830342277633</v>
          </cell>
        </row>
        <row r="1479">
          <cell r="D1479">
            <v>4.5702394903246599</v>
          </cell>
        </row>
        <row r="1480">
          <cell r="D1480">
            <v>4.6756486383716869</v>
          </cell>
        </row>
        <row r="1481">
          <cell r="D1481">
            <v>4.6304732892086751</v>
          </cell>
        </row>
        <row r="1482">
          <cell r="D1482">
            <v>4.6003563897666675</v>
          </cell>
        </row>
        <row r="1483">
          <cell r="D1483">
            <v>4.5551810406036557</v>
          </cell>
        </row>
        <row r="1484">
          <cell r="D1484">
            <v>4.6756486383716869</v>
          </cell>
        </row>
        <row r="1485">
          <cell r="D1485">
            <v>4.9391715084892533</v>
          </cell>
        </row>
        <row r="1486">
          <cell r="D1486">
            <v>5.0671683311177862</v>
          </cell>
        </row>
        <row r="1487">
          <cell r="D1487">
            <v>5.0671683311177862</v>
          </cell>
        </row>
        <row r="1488">
          <cell r="D1488">
            <v>5.0295222068152761</v>
          </cell>
        </row>
        <row r="1489">
          <cell r="D1489">
            <v>4.9391715084892533</v>
          </cell>
        </row>
        <row r="1490">
          <cell r="D1490">
            <v>4.7132947626741952</v>
          </cell>
        </row>
        <row r="1491">
          <cell r="D1491">
            <v>4.3443627445096027</v>
          </cell>
        </row>
        <row r="1492">
          <cell r="D1492">
            <v>3.8624923534374798</v>
          </cell>
        </row>
        <row r="1493">
          <cell r="D1493">
            <v>3.5462649092963998</v>
          </cell>
        </row>
        <row r="1494">
          <cell r="D1494">
            <v>3.4483849861098745</v>
          </cell>
        </row>
        <row r="1495">
          <cell r="D1495">
            <v>3.3580342877838514</v>
          </cell>
        </row>
        <row r="1496">
          <cell r="D1496">
            <v>3.2676835894578291</v>
          </cell>
        </row>
        <row r="1497">
          <cell r="D1497">
            <v>3.31285893862084</v>
          </cell>
        </row>
        <row r="1498">
          <cell r="D1498">
            <v>3.5462649092963998</v>
          </cell>
        </row>
        <row r="1499">
          <cell r="D1499">
            <v>4.1034275489735412</v>
          </cell>
        </row>
        <row r="1500">
          <cell r="D1500">
            <v>4.336833519649101</v>
          </cell>
        </row>
        <row r="1501">
          <cell r="D1501">
            <v>4.4573011174171304</v>
          </cell>
        </row>
        <row r="1502">
          <cell r="D1502">
            <v>4.4045965433936169</v>
          </cell>
        </row>
        <row r="1503">
          <cell r="D1503">
            <v>4.382008868812111</v>
          </cell>
        </row>
        <row r="1504">
          <cell r="D1504">
            <v>4.5175349163011465</v>
          </cell>
        </row>
        <row r="1505">
          <cell r="D1505">
            <v>4.5627102654641574</v>
          </cell>
        </row>
        <row r="1506">
          <cell r="D1506">
            <v>4.6154148394876708</v>
          </cell>
        </row>
        <row r="1507">
          <cell r="D1507">
            <v>4.6681194135111834</v>
          </cell>
        </row>
        <row r="1508">
          <cell r="D1508">
            <v>4.6681194135111834</v>
          </cell>
        </row>
        <row r="1509">
          <cell r="D1509">
            <v>5.0069345322337702</v>
          </cell>
        </row>
        <row r="1510">
          <cell r="D1510">
            <v>5.0370514316757777</v>
          </cell>
        </row>
        <row r="1511">
          <cell r="D1511">
            <v>5.0370514316757777</v>
          </cell>
        </row>
        <row r="1512">
          <cell r="D1512">
            <v>4.9843468576522643</v>
          </cell>
        </row>
        <row r="1513">
          <cell r="D1513">
            <v>5.0144637570942727</v>
          </cell>
        </row>
        <row r="1514">
          <cell r="D1514">
            <v>4.7358824372557011</v>
          </cell>
        </row>
        <row r="1515">
          <cell r="D1515">
            <v>4.336833519649101</v>
          </cell>
        </row>
        <row r="1516">
          <cell r="D1516">
            <v>3.742024755669449</v>
          </cell>
        </row>
        <row r="1517">
          <cell r="D1517">
            <v>3.5387356844358973</v>
          </cell>
        </row>
        <row r="1518">
          <cell r="D1518">
            <v>3.4559142109703767</v>
          </cell>
        </row>
        <row r="1519">
          <cell r="D1519">
            <v>3.3881511872258598</v>
          </cell>
        </row>
        <row r="1520">
          <cell r="D1520">
            <v>3.3806219623653573</v>
          </cell>
        </row>
        <row r="1521">
          <cell r="D1521">
            <v>3.3580342877838514</v>
          </cell>
        </row>
        <row r="1522">
          <cell r="D1522">
            <v>3.4634434358308792</v>
          </cell>
        </row>
        <row r="1523">
          <cell r="D1523">
            <v>4.1486028981365521</v>
          </cell>
        </row>
        <row r="1524">
          <cell r="D1524">
            <v>4.4196549931146212</v>
          </cell>
        </row>
        <row r="1525">
          <cell r="D1525">
            <v>4.4949472417196406</v>
          </cell>
        </row>
        <row r="1526">
          <cell r="D1526">
            <v>4.2314243716020741</v>
          </cell>
        </row>
        <row r="1527">
          <cell r="D1527">
            <v>4.1109567738340429</v>
          </cell>
        </row>
        <row r="1528">
          <cell r="D1528">
            <v>4.171190572718058</v>
          </cell>
        </row>
        <row r="1529">
          <cell r="D1529">
            <v>4.0808398743920353</v>
          </cell>
        </row>
        <row r="1530">
          <cell r="D1530">
            <v>4.3443627445096027</v>
          </cell>
        </row>
        <row r="1531">
          <cell r="D1531">
            <v>4.2916581704860892</v>
          </cell>
        </row>
        <row r="1532">
          <cell r="D1532">
            <v>4.3669504190911086</v>
          </cell>
        </row>
        <row r="1533">
          <cell r="D1533">
            <v>4.7132947626741952</v>
          </cell>
        </row>
        <row r="1534">
          <cell r="D1534">
            <v>4.758470111837207</v>
          </cell>
        </row>
        <row r="1535">
          <cell r="D1535">
            <v>5.0445806565362803</v>
          </cell>
        </row>
        <row r="1536">
          <cell r="D1536">
            <v>5.0370514316757777</v>
          </cell>
        </row>
        <row r="1537">
          <cell r="D1537">
            <v>4.9015253841867432</v>
          </cell>
        </row>
        <row r="1538">
          <cell r="D1538">
            <v>4.7283532123952003</v>
          </cell>
        </row>
        <row r="1539">
          <cell r="D1539">
            <v>4.3518919693701035</v>
          </cell>
        </row>
        <row r="1540">
          <cell r="D1540">
            <v>3.742024755669449</v>
          </cell>
        </row>
        <row r="1541">
          <cell r="D1541">
            <v>3.6140279330409166</v>
          </cell>
        </row>
        <row r="1542">
          <cell r="D1542">
            <v>3.4860311104123847</v>
          </cell>
        </row>
        <row r="1543">
          <cell r="D1543">
            <v>3.4408557612493733</v>
          </cell>
        </row>
        <row r="1544">
          <cell r="D1544">
            <v>3.4107388618073653</v>
          </cell>
        </row>
        <row r="1545">
          <cell r="D1545">
            <v>3.4032096369468632</v>
          </cell>
        </row>
        <row r="1546">
          <cell r="D1546">
            <v>3.6592032822039284</v>
          </cell>
        </row>
        <row r="1547">
          <cell r="D1547">
            <v>4.1335444484155488</v>
          </cell>
        </row>
        <row r="1548">
          <cell r="D1548">
            <v>4.2314243716020741</v>
          </cell>
        </row>
        <row r="1549">
          <cell r="D1549">
            <v>4.2238951467415715</v>
          </cell>
        </row>
        <row r="1550">
          <cell r="D1550">
            <v>4.0733106495315337</v>
          </cell>
        </row>
        <row r="1551">
          <cell r="D1551">
            <v>3.9829599512055105</v>
          </cell>
        </row>
        <row r="1552">
          <cell r="D1552">
            <v>3.9980184009265143</v>
          </cell>
        </row>
        <row r="1553">
          <cell r="D1553">
            <v>4.0582521998105294</v>
          </cell>
        </row>
        <row r="1554">
          <cell r="D1554">
            <v>3.9151969274609937</v>
          </cell>
        </row>
        <row r="1555">
          <cell r="D1555">
            <v>3.9453138269030004</v>
          </cell>
        </row>
        <row r="1556">
          <cell r="D1556">
            <v>3.9829599512055105</v>
          </cell>
        </row>
        <row r="1557">
          <cell r="D1557">
            <v>4.4347134428356245</v>
          </cell>
        </row>
        <row r="1558">
          <cell r="D1558">
            <v>4.6304732892086751</v>
          </cell>
        </row>
        <row r="1559">
          <cell r="D1559">
            <v>4.9241130587682491</v>
          </cell>
        </row>
        <row r="1560">
          <cell r="D1560">
            <v>4.9617591830707592</v>
          </cell>
        </row>
        <row r="1561">
          <cell r="D1561">
            <v>4.7961162361397172</v>
          </cell>
        </row>
        <row r="1562">
          <cell r="D1562">
            <v>4.6154148394876708</v>
          </cell>
        </row>
        <row r="1563">
          <cell r="D1563">
            <v>4.3293042947885976</v>
          </cell>
        </row>
        <row r="1564">
          <cell r="D1564">
            <v>3.9076677026004911</v>
          </cell>
        </row>
        <row r="1565">
          <cell r="D1565">
            <v>3.5914402584594112</v>
          </cell>
        </row>
        <row r="1566">
          <cell r="D1566">
            <v>3.4483849861098745</v>
          </cell>
        </row>
        <row r="1567">
          <cell r="D1567">
            <v>3.3655635126443539</v>
          </cell>
        </row>
        <row r="1568">
          <cell r="D1568">
            <v>3.3053297137603384</v>
          </cell>
        </row>
        <row r="1569">
          <cell r="D1569">
            <v>3.3655635126443539</v>
          </cell>
        </row>
        <row r="1570">
          <cell r="D1570">
            <v>3.5989694833199133</v>
          </cell>
        </row>
        <row r="1571">
          <cell r="D1571">
            <v>4.1109567738340429</v>
          </cell>
        </row>
        <row r="1572">
          <cell r="D1572">
            <v>4.2163659218810698</v>
          </cell>
        </row>
        <row r="1573">
          <cell r="D1573">
            <v>4.2916581704860892</v>
          </cell>
        </row>
        <row r="1574">
          <cell r="D1574">
            <v>4.3293042947885976</v>
          </cell>
        </row>
        <row r="1575">
          <cell r="D1575">
            <v>4.1636613478575564</v>
          </cell>
        </row>
        <row r="1576">
          <cell r="D1576">
            <v>4.4347134428356245</v>
          </cell>
        </row>
        <row r="1577">
          <cell r="D1577">
            <v>4.5175349163011465</v>
          </cell>
        </row>
        <row r="1578">
          <cell r="D1578">
            <v>4.5250641411616481</v>
          </cell>
        </row>
        <row r="1579">
          <cell r="D1579">
            <v>4.6455317389296784</v>
          </cell>
        </row>
        <row r="1580">
          <cell r="D1580">
            <v>4.6455317389296784</v>
          </cell>
        </row>
        <row r="1581">
          <cell r="D1581">
            <v>4.7735285615582113</v>
          </cell>
        </row>
        <row r="1582">
          <cell r="D1582">
            <v>4.863879259884234</v>
          </cell>
        </row>
        <row r="1583">
          <cell r="D1583">
            <v>5.0144637570942727</v>
          </cell>
        </row>
        <row r="1584">
          <cell r="D1584">
            <v>5.0144637570942727</v>
          </cell>
        </row>
        <row r="1585">
          <cell r="D1585">
            <v>4.9542299582102567</v>
          </cell>
        </row>
        <row r="1586">
          <cell r="D1586">
            <v>4.7810577864187129</v>
          </cell>
        </row>
        <row r="1587">
          <cell r="D1587">
            <v>4.382008868812111</v>
          </cell>
        </row>
        <row r="1588">
          <cell r="D1588">
            <v>3.8850800280189857</v>
          </cell>
        </row>
        <row r="1589">
          <cell r="D1589">
            <v>3.8399046788559739</v>
          </cell>
        </row>
        <row r="1590">
          <cell r="D1590">
            <v>3.5613233590174032</v>
          </cell>
        </row>
        <row r="1591">
          <cell r="D1591">
            <v>3.4935603352728863</v>
          </cell>
        </row>
        <row r="1592">
          <cell r="D1592">
            <v>3.501089560133388</v>
          </cell>
        </row>
        <row r="1593">
          <cell r="D1593">
            <v>3.4935603352728863</v>
          </cell>
        </row>
        <row r="1594">
          <cell r="D1594">
            <v>3.6290863827619204</v>
          </cell>
        </row>
        <row r="1595">
          <cell r="D1595">
            <v>3.8248462291349705</v>
          </cell>
        </row>
        <row r="1596">
          <cell r="D1596">
            <v>4.088369099252537</v>
          </cell>
        </row>
        <row r="1597">
          <cell r="D1597">
            <v>4.1862490224390623</v>
          </cell>
        </row>
        <row r="1598">
          <cell r="D1598">
            <v>4.2540120461835791</v>
          </cell>
        </row>
        <row r="1599">
          <cell r="D1599">
            <v>4.2163659218810698</v>
          </cell>
        </row>
        <row r="1600">
          <cell r="D1600">
            <v>4.2841289456255867</v>
          </cell>
        </row>
        <row r="1601">
          <cell r="D1601">
            <v>4.2163659218810698</v>
          </cell>
        </row>
        <row r="1602">
          <cell r="D1602">
            <v>4.171190572718058</v>
          </cell>
        </row>
        <row r="1603">
          <cell r="D1603">
            <v>4.0733106495315337</v>
          </cell>
        </row>
        <row r="1604">
          <cell r="D1604">
            <v>4.1862490224390623</v>
          </cell>
        </row>
        <row r="1605">
          <cell r="D1605">
            <v>4.382008868812111</v>
          </cell>
        </row>
        <row r="1606">
          <cell r="D1606">
            <v>4.8036454610002179</v>
          </cell>
        </row>
        <row r="1607">
          <cell r="D1607">
            <v>5.0069345322337702</v>
          </cell>
        </row>
        <row r="1608">
          <cell r="D1608">
            <v>4.9542299582102567</v>
          </cell>
        </row>
        <row r="1609">
          <cell r="D1609">
            <v>4.6907070880926893</v>
          </cell>
        </row>
        <row r="1610">
          <cell r="D1610">
            <v>4.464830342277633</v>
          </cell>
        </row>
        <row r="1611">
          <cell r="D1611">
            <v>4.1636613478575564</v>
          </cell>
        </row>
        <row r="1612">
          <cell r="D1612">
            <v>3.960372276624005</v>
          </cell>
        </row>
        <row r="1613">
          <cell r="D1613">
            <v>3.5161480098543922</v>
          </cell>
        </row>
        <row r="1614">
          <cell r="D1614">
            <v>3.3881511872258598</v>
          </cell>
        </row>
        <row r="1615">
          <cell r="D1615">
            <v>3.2902712640393346</v>
          </cell>
        </row>
        <row r="1616">
          <cell r="D1616">
            <v>3.2526251397368249</v>
          </cell>
        </row>
        <row r="1617">
          <cell r="D1617">
            <v>3.2300374651553194</v>
          </cell>
        </row>
        <row r="1618">
          <cell r="D1618">
            <v>3.4785018855518826</v>
          </cell>
        </row>
        <row r="1619">
          <cell r="D1619">
            <v>3.7194370810879436</v>
          </cell>
        </row>
        <row r="1620">
          <cell r="D1620">
            <v>3.8775508031584835</v>
          </cell>
        </row>
        <row r="1621">
          <cell r="D1621">
            <v>4.0431937500895252</v>
          </cell>
        </row>
        <row r="1622">
          <cell r="D1622">
            <v>4.0582521998105294</v>
          </cell>
        </row>
        <row r="1623">
          <cell r="D1623">
            <v>3.9754307263450088</v>
          </cell>
        </row>
        <row r="1624">
          <cell r="D1624">
            <v>3.9679015014845063</v>
          </cell>
        </row>
        <row r="1625">
          <cell r="D1625">
            <v>3.9980184009265143</v>
          </cell>
        </row>
        <row r="1626">
          <cell r="D1626">
            <v>3.8700215782979823</v>
          </cell>
        </row>
        <row r="1627">
          <cell r="D1627">
            <v>3.9528430517635029</v>
          </cell>
        </row>
        <row r="1628">
          <cell r="D1628">
            <v>4.171190572718058</v>
          </cell>
        </row>
        <row r="1629">
          <cell r="D1629">
            <v>4.4422426676961271</v>
          </cell>
        </row>
        <row r="1630">
          <cell r="D1630">
            <v>4.2540120461835791</v>
          </cell>
        </row>
        <row r="1631">
          <cell r="D1631">
            <v>4.5852979400456633</v>
          </cell>
        </row>
        <row r="1632">
          <cell r="D1632">
            <v>4.5024764665801422</v>
          </cell>
        </row>
        <row r="1633">
          <cell r="D1633">
            <v>4.2464828213230774</v>
          </cell>
        </row>
        <row r="1634">
          <cell r="D1634">
            <v>3.9980184009265143</v>
          </cell>
        </row>
        <row r="1635">
          <cell r="D1635">
            <v>3.7495539805299511</v>
          </cell>
        </row>
        <row r="1636">
          <cell r="D1636">
            <v>3.8700215782979823</v>
          </cell>
        </row>
        <row r="1637">
          <cell r="D1637">
            <v>3.2450959148763232</v>
          </cell>
        </row>
        <row r="1638">
          <cell r="D1638">
            <v>3.1547452165503</v>
          </cell>
        </row>
        <row r="1639">
          <cell r="D1639">
            <v>3.1396867668292967</v>
          </cell>
        </row>
        <row r="1640">
          <cell r="D1640">
            <v>3.1698036662713043</v>
          </cell>
        </row>
        <row r="1641">
          <cell r="D1641">
            <v>3.3203881634813426</v>
          </cell>
        </row>
        <row r="1642">
          <cell r="D1642">
            <v>3.9754307263450088</v>
          </cell>
        </row>
        <row r="1643">
          <cell r="D1643">
            <v>4.2464828213230774</v>
          </cell>
        </row>
        <row r="1644">
          <cell r="D1644">
            <v>4.1335444484155488</v>
          </cell>
        </row>
        <row r="1645">
          <cell r="D1645">
            <v>4.0281353003685219</v>
          </cell>
        </row>
        <row r="1646">
          <cell r="D1646">
            <v>3.9453138269030004</v>
          </cell>
        </row>
        <row r="1647">
          <cell r="D1647">
            <v>3.8775508031584835</v>
          </cell>
        </row>
        <row r="1648">
          <cell r="D1648">
            <v>3.8323754539954722</v>
          </cell>
        </row>
        <row r="1649">
          <cell r="D1649">
            <v>3.8700215782979823</v>
          </cell>
        </row>
        <row r="1650">
          <cell r="D1650">
            <v>3.8850800280189857</v>
          </cell>
        </row>
        <row r="1651">
          <cell r="D1651">
            <v>3.8926092528794878</v>
          </cell>
        </row>
        <row r="1652">
          <cell r="D1652">
            <v>4.0431937500895252</v>
          </cell>
        </row>
        <row r="1653">
          <cell r="D1653">
            <v>4.1862490224390623</v>
          </cell>
        </row>
        <row r="1654">
          <cell r="D1654">
            <v>4.2389535964625757</v>
          </cell>
        </row>
        <row r="1655">
          <cell r="D1655">
            <v>4.5777687151851616</v>
          </cell>
        </row>
        <row r="1656">
          <cell r="D1656">
            <v>4.4949472417196406</v>
          </cell>
        </row>
        <row r="1657">
          <cell r="D1657">
            <v>4.3217750699280968</v>
          </cell>
        </row>
        <row r="1658">
          <cell r="D1658">
            <v>3.9904891760660122</v>
          </cell>
        </row>
        <row r="1659">
          <cell r="D1659">
            <v>3.4634434358308792</v>
          </cell>
        </row>
        <row r="1660">
          <cell r="D1660">
            <v>3.4483849861098745</v>
          </cell>
        </row>
        <row r="1661">
          <cell r="D1661">
            <v>3.0342776187822702</v>
          </cell>
        </row>
        <row r="1662">
          <cell r="D1662">
            <v>2.8686346718512277</v>
          </cell>
        </row>
        <row r="1663">
          <cell r="D1663">
            <v>2.8836931215722315</v>
          </cell>
        </row>
        <row r="1664">
          <cell r="D1664">
            <v>2.9213392458747411</v>
          </cell>
        </row>
        <row r="1665">
          <cell r="D1665">
            <v>3.1095698673872887</v>
          </cell>
        </row>
        <row r="1666">
          <cell r="D1666">
            <v>3.6592032822039284</v>
          </cell>
        </row>
        <row r="1667">
          <cell r="D1667">
            <v>4.0206060755080202</v>
          </cell>
        </row>
        <row r="1668">
          <cell r="D1668">
            <v>4.1109567738340429</v>
          </cell>
        </row>
        <row r="1669">
          <cell r="D1669">
            <v>4.1862490224390623</v>
          </cell>
        </row>
        <row r="1670">
          <cell r="D1670">
            <v>4.2991873953465909</v>
          </cell>
        </row>
        <row r="1671">
          <cell r="D1671">
            <v>4.3293042947885976</v>
          </cell>
        </row>
        <row r="1672">
          <cell r="D1672">
            <v>4.3895380936726145</v>
          </cell>
        </row>
        <row r="1673">
          <cell r="D1673">
            <v>4.3970673185331153</v>
          </cell>
        </row>
        <row r="1674">
          <cell r="D1674">
            <v>4.2163659218810698</v>
          </cell>
        </row>
        <row r="1675">
          <cell r="D1675">
            <v>4.2916581704860892</v>
          </cell>
        </row>
        <row r="1676">
          <cell r="D1676">
            <v>4.5175349163011465</v>
          </cell>
        </row>
        <row r="1677">
          <cell r="D1677">
            <v>4.5024764665801422</v>
          </cell>
        </row>
        <row r="1678">
          <cell r="D1678">
            <v>4.5551810406036557</v>
          </cell>
        </row>
        <row r="1679">
          <cell r="D1679">
            <v>4.7283532123952003</v>
          </cell>
        </row>
        <row r="1680">
          <cell r="D1680">
            <v>4.7885870112792146</v>
          </cell>
        </row>
        <row r="1681">
          <cell r="D1681">
            <v>4.547651815743154</v>
          </cell>
        </row>
        <row r="1682">
          <cell r="D1682">
            <v>4.1937782472995639</v>
          </cell>
        </row>
        <row r="1683">
          <cell r="D1683">
            <v>3.8700215782979823</v>
          </cell>
        </row>
        <row r="1684">
          <cell r="D1684">
            <v>3.1622744414108026</v>
          </cell>
        </row>
        <row r="1685">
          <cell r="D1685">
            <v>3.4257973115283691</v>
          </cell>
        </row>
        <row r="1686">
          <cell r="D1686">
            <v>3.3655635126443539</v>
          </cell>
        </row>
        <row r="1687">
          <cell r="D1687">
            <v>3.2676835894578291</v>
          </cell>
        </row>
        <row r="1688">
          <cell r="D1688">
            <v>3.3580342877838514</v>
          </cell>
        </row>
        <row r="1689">
          <cell r="D1689">
            <v>3.5989694833199133</v>
          </cell>
        </row>
        <row r="1690">
          <cell r="D1690">
            <v>4.0356645252290235</v>
          </cell>
        </row>
        <row r="1691">
          <cell r="D1691">
            <v>4.3970673185331153</v>
          </cell>
        </row>
        <row r="1692">
          <cell r="D1692">
            <v>4.3443627445096027</v>
          </cell>
        </row>
        <row r="1693">
          <cell r="D1693">
            <v>4.4573011174171304</v>
          </cell>
        </row>
        <row r="1694">
          <cell r="D1694">
            <v>4.4347134428356245</v>
          </cell>
        </row>
        <row r="1695">
          <cell r="D1695">
            <v>4.336833519649101</v>
          </cell>
        </row>
        <row r="1696">
          <cell r="D1696">
            <v>4.3518919693701035</v>
          </cell>
        </row>
        <row r="1697">
          <cell r="D1697">
            <v>4.4347134428356245</v>
          </cell>
        </row>
        <row r="1698">
          <cell r="D1698">
            <v>4.3744796439516094</v>
          </cell>
        </row>
        <row r="1699">
          <cell r="D1699">
            <v>4.3970673185331153</v>
          </cell>
        </row>
        <row r="1700">
          <cell r="D1700">
            <v>4.6380025140691767</v>
          </cell>
        </row>
        <row r="1701">
          <cell r="D1701">
            <v>4.7810577864187129</v>
          </cell>
        </row>
        <row r="1702">
          <cell r="D1702">
            <v>4.7509408869767054</v>
          </cell>
        </row>
        <row r="1703">
          <cell r="D1703">
            <v>5.0671683311177862</v>
          </cell>
        </row>
        <row r="1704">
          <cell r="D1704">
            <v>5.0822267808387895</v>
          </cell>
        </row>
        <row r="1705">
          <cell r="D1705">
            <v>4.7810577864187129</v>
          </cell>
        </row>
        <row r="1706">
          <cell r="D1706">
            <v>4.5627102654641574</v>
          </cell>
        </row>
        <row r="1707">
          <cell r="D1707">
            <v>3.8700215782979823</v>
          </cell>
        </row>
        <row r="1708">
          <cell r="D1708">
            <v>3.5161480098543922</v>
          </cell>
        </row>
        <row r="1709">
          <cell r="D1709">
            <v>3.4935603352728863</v>
          </cell>
        </row>
        <row r="1710">
          <cell r="D1710">
            <v>3.3655635126443539</v>
          </cell>
        </row>
        <row r="1711">
          <cell r="D1711">
            <v>3.2978004888998367</v>
          </cell>
        </row>
        <row r="1712">
          <cell r="D1712">
            <v>3.4182680866678674</v>
          </cell>
        </row>
        <row r="1713">
          <cell r="D1713">
            <v>3.6817909567854339</v>
          </cell>
        </row>
        <row r="1714">
          <cell r="D1714">
            <v>4.2088366970205682</v>
          </cell>
        </row>
        <row r="1715">
          <cell r="D1715">
            <v>4.5325933660221498</v>
          </cell>
        </row>
        <row r="1716">
          <cell r="D1716">
            <v>4.5325933660221498</v>
          </cell>
        </row>
        <row r="1717">
          <cell r="D1717">
            <v>4.276599720765085</v>
          </cell>
        </row>
        <row r="1718">
          <cell r="D1718">
            <v>4.0206060755080202</v>
          </cell>
        </row>
        <row r="1719">
          <cell r="D1719">
            <v>3.9679015014845063</v>
          </cell>
        </row>
        <row r="1720">
          <cell r="D1720">
            <v>3.8700215782979823</v>
          </cell>
        </row>
        <row r="1721">
          <cell r="D1721">
            <v>3.8549631285769776</v>
          </cell>
        </row>
        <row r="1722">
          <cell r="D1722">
            <v>4.1260152235550471</v>
          </cell>
        </row>
        <row r="1723">
          <cell r="D1723">
            <v>4.0733106495315337</v>
          </cell>
        </row>
        <row r="1724">
          <cell r="D1724">
            <v>4.4497718925566287</v>
          </cell>
        </row>
        <row r="1725">
          <cell r="D1725">
            <v>4.4497718925566287</v>
          </cell>
        </row>
        <row r="1726">
          <cell r="D1726">
            <v>4.5325933660221498</v>
          </cell>
        </row>
        <row r="1727">
          <cell r="D1727">
            <v>4.7509408869767054</v>
          </cell>
        </row>
        <row r="1728">
          <cell r="D1728">
            <v>4.758470111837207</v>
          </cell>
        </row>
        <row r="1729">
          <cell r="D1729">
            <v>4.6455317389296784</v>
          </cell>
        </row>
        <row r="1730">
          <cell r="D1730">
            <v>4.2088366970205682</v>
          </cell>
        </row>
        <row r="1731">
          <cell r="D1731">
            <v>3.6516740573434263</v>
          </cell>
        </row>
        <row r="1732">
          <cell r="D1732">
            <v>3.5537941341569015</v>
          </cell>
        </row>
        <row r="1733">
          <cell r="D1733">
            <v>3.2827420391788333</v>
          </cell>
        </row>
        <row r="1734">
          <cell r="D1734">
            <v>3.1396867668292967</v>
          </cell>
        </row>
        <row r="1735">
          <cell r="D1735">
            <v>3.1095698673872887</v>
          </cell>
        </row>
        <row r="1736">
          <cell r="D1736">
            <v>3.1923913408528102</v>
          </cell>
        </row>
        <row r="1737">
          <cell r="D1737">
            <v>3.2752128143183308</v>
          </cell>
        </row>
        <row r="1738">
          <cell r="D1738">
            <v>3.7947293296929629</v>
          </cell>
        </row>
        <row r="1739">
          <cell r="D1739">
            <v>4.0431937500895252</v>
          </cell>
        </row>
        <row r="1740">
          <cell r="D1740">
            <v>4.1636613478575564</v>
          </cell>
        </row>
        <row r="1741">
          <cell r="D1741">
            <v>4.2690704959045833</v>
          </cell>
        </row>
        <row r="1742">
          <cell r="D1742">
            <v>4.2916581704860892</v>
          </cell>
        </row>
        <row r="1743">
          <cell r="D1743">
            <v>4.276599720765085</v>
          </cell>
        </row>
        <row r="1744">
          <cell r="D1744">
            <v>4.2841289456255867</v>
          </cell>
        </row>
        <row r="1745">
          <cell r="D1745">
            <v>4.1486028981365521</v>
          </cell>
        </row>
        <row r="1746">
          <cell r="D1746">
            <v>4.2690704959045833</v>
          </cell>
        </row>
        <row r="1747">
          <cell r="D1747">
            <v>4.5175349163011465</v>
          </cell>
        </row>
        <row r="1748">
          <cell r="D1748">
            <v>4.3669504190911086</v>
          </cell>
        </row>
        <row r="1749">
          <cell r="D1749">
            <v>4.4121257682541204</v>
          </cell>
        </row>
        <row r="1750">
          <cell r="D1750">
            <v>4.336833519649101</v>
          </cell>
        </row>
        <row r="1751">
          <cell r="D1751">
            <v>4.7208239875346978</v>
          </cell>
        </row>
        <row r="1752">
          <cell r="D1752">
            <v>4.6304732892086751</v>
          </cell>
        </row>
        <row r="1753">
          <cell r="D1753">
            <v>4.5401225908826515</v>
          </cell>
        </row>
        <row r="1754">
          <cell r="D1754">
            <v>4.1636613478575564</v>
          </cell>
        </row>
        <row r="1755">
          <cell r="D1755">
            <v>3.9528430517635029</v>
          </cell>
        </row>
        <row r="1756">
          <cell r="D1756">
            <v>3.3505050629233502</v>
          </cell>
        </row>
        <row r="1757">
          <cell r="D1757">
            <v>3.4634434358308792</v>
          </cell>
        </row>
        <row r="1758">
          <cell r="D1758">
            <v>3.3655635126443539</v>
          </cell>
        </row>
        <row r="1759">
          <cell r="D1759">
            <v>3.342975838062848</v>
          </cell>
        </row>
        <row r="1760">
          <cell r="D1760">
            <v>3.342975838062848</v>
          </cell>
        </row>
        <row r="1761">
          <cell r="D1761">
            <v>3.4483849861098745</v>
          </cell>
        </row>
        <row r="1762">
          <cell r="D1762">
            <v>3.6817909567854339</v>
          </cell>
        </row>
        <row r="1763">
          <cell r="D1763">
            <v>3.8248462291349705</v>
          </cell>
        </row>
        <row r="1764">
          <cell r="D1764">
            <v>3.8097877794139663</v>
          </cell>
        </row>
        <row r="1765">
          <cell r="D1765">
            <v>3.9904891760660122</v>
          </cell>
        </row>
        <row r="1766">
          <cell r="D1766">
            <v>4.0808398743920353</v>
          </cell>
        </row>
        <row r="1767">
          <cell r="D1767">
            <v>4.171190572718058</v>
          </cell>
        </row>
        <row r="1768">
          <cell r="D1768">
            <v>4.088369099252537</v>
          </cell>
        </row>
        <row r="1769">
          <cell r="D1769">
            <v>4.0130768506475176</v>
          </cell>
        </row>
        <row r="1770">
          <cell r="D1770">
            <v>3.9001384777399895</v>
          </cell>
        </row>
        <row r="1771">
          <cell r="D1771">
            <v>3.9904891760660122</v>
          </cell>
        </row>
        <row r="1772">
          <cell r="D1772">
            <v>4.2841289456255867</v>
          </cell>
        </row>
        <row r="1773">
          <cell r="D1773">
            <v>4.5175349163011465</v>
          </cell>
        </row>
        <row r="1774">
          <cell r="D1774">
            <v>4.5175349163011465</v>
          </cell>
        </row>
        <row r="1775">
          <cell r="D1775">
            <v>4.5777687151851616</v>
          </cell>
        </row>
        <row r="1776">
          <cell r="D1776">
            <v>4.4798887919986363</v>
          </cell>
        </row>
        <row r="1777">
          <cell r="D1777">
            <v>4.3067166202070917</v>
          </cell>
        </row>
        <row r="1778">
          <cell r="D1778">
            <v>4.0808398743920353</v>
          </cell>
        </row>
        <row r="1779">
          <cell r="D1779">
            <v>3.8323754539954722</v>
          </cell>
        </row>
        <row r="1780">
          <cell r="D1780">
            <v>3.6366156076224225</v>
          </cell>
        </row>
        <row r="1781">
          <cell r="D1781">
            <v>3.4483849861098745</v>
          </cell>
        </row>
        <row r="1782">
          <cell r="D1782">
            <v>3.2676835894578291</v>
          </cell>
        </row>
        <row r="1783">
          <cell r="D1783">
            <v>3.31285893862084</v>
          </cell>
        </row>
        <row r="1784">
          <cell r="D1784">
            <v>3.2601543645973274</v>
          </cell>
        </row>
        <row r="1785">
          <cell r="D1785">
            <v>3.2902712640393346</v>
          </cell>
        </row>
        <row r="1786">
          <cell r="D1786">
            <v>3.4935603352728863</v>
          </cell>
        </row>
        <row r="1787">
          <cell r="D1787">
            <v>3.7043786313669398</v>
          </cell>
        </row>
        <row r="1788">
          <cell r="D1788">
            <v>3.8474339037164764</v>
          </cell>
        </row>
        <row r="1789">
          <cell r="D1789">
            <v>3.9754307263450088</v>
          </cell>
        </row>
        <row r="1790">
          <cell r="D1790">
            <v>4.0733106495315337</v>
          </cell>
        </row>
        <row r="1791">
          <cell r="D1791">
            <v>4.2389535964625757</v>
          </cell>
        </row>
        <row r="1792">
          <cell r="D1792">
            <v>4.3067166202070917</v>
          </cell>
        </row>
        <row r="1793">
          <cell r="D1793">
            <v>4.2389535964625757</v>
          </cell>
        </row>
        <row r="1794">
          <cell r="D1794">
            <v>4.171190572718058</v>
          </cell>
        </row>
        <row r="1795">
          <cell r="D1795">
            <v>4.1862490224390623</v>
          </cell>
        </row>
        <row r="1796">
          <cell r="D1796">
            <v>4.3669504190911086</v>
          </cell>
        </row>
        <row r="1797">
          <cell r="D1797">
            <v>4.5024764665801422</v>
          </cell>
        </row>
        <row r="1798">
          <cell r="D1798">
            <v>4.4949472417196406</v>
          </cell>
        </row>
        <row r="1799">
          <cell r="D1799">
            <v>4.7132947626741952</v>
          </cell>
        </row>
        <row r="1800">
          <cell r="D1800">
            <v>4.5852979400456633</v>
          </cell>
        </row>
        <row r="1801">
          <cell r="D1801">
            <v>4.4723595671381347</v>
          </cell>
        </row>
        <row r="1802">
          <cell r="D1802">
            <v>4.1184859986945446</v>
          </cell>
        </row>
        <row r="1803">
          <cell r="D1803">
            <v>3.9151969274609937</v>
          </cell>
        </row>
        <row r="1804">
          <cell r="D1804">
            <v>3.5763818087384074</v>
          </cell>
        </row>
        <row r="1805">
          <cell r="D1805">
            <v>3.6140279330409166</v>
          </cell>
        </row>
        <row r="1806">
          <cell r="D1806">
            <v>3.501089560133388</v>
          </cell>
        </row>
        <row r="1807">
          <cell r="D1807">
            <v>3.3956804120863615</v>
          </cell>
        </row>
        <row r="1808">
          <cell r="D1808">
            <v>3.5161480098543922</v>
          </cell>
        </row>
        <row r="1809">
          <cell r="D1809">
            <v>3.742024755669449</v>
          </cell>
        </row>
        <row r="1810">
          <cell r="D1810">
            <v>4.0582521998105294</v>
          </cell>
        </row>
        <row r="1811">
          <cell r="D1811">
            <v>4.276599720765085</v>
          </cell>
        </row>
        <row r="1812">
          <cell r="D1812">
            <v>4.3518919693701035</v>
          </cell>
        </row>
        <row r="1813">
          <cell r="D1813">
            <v>4.2991873953465909</v>
          </cell>
        </row>
        <row r="1814">
          <cell r="D1814">
            <v>4.4497718925566287</v>
          </cell>
        </row>
        <row r="1815">
          <cell r="D1815">
            <v>4.5852979400456633</v>
          </cell>
        </row>
        <row r="1816">
          <cell r="D1816">
            <v>4.171190572718058</v>
          </cell>
        </row>
        <row r="1817">
          <cell r="D1817">
            <v>4.1937782472995639</v>
          </cell>
        </row>
        <row r="1818">
          <cell r="D1818">
            <v>4.0808398743920353</v>
          </cell>
        </row>
        <row r="1819">
          <cell r="D1819">
            <v>4.1636613478575564</v>
          </cell>
        </row>
        <row r="1820">
          <cell r="D1820">
            <v>4.2916581704860892</v>
          </cell>
        </row>
        <row r="1821">
          <cell r="D1821">
            <v>4.4196549931146212</v>
          </cell>
        </row>
        <row r="1822">
          <cell r="D1822">
            <v>4.464830342277633</v>
          </cell>
        </row>
        <row r="1823">
          <cell r="D1823">
            <v>4.7961162361397172</v>
          </cell>
        </row>
        <row r="1824">
          <cell r="D1824">
            <v>4.8187039107212231</v>
          </cell>
        </row>
        <row r="1825">
          <cell r="D1825">
            <v>4.6380025140691767</v>
          </cell>
        </row>
        <row r="1826">
          <cell r="D1826">
            <v>4.1561321229970547</v>
          </cell>
        </row>
        <row r="1827">
          <cell r="D1827">
            <v>3.7194370810879436</v>
          </cell>
        </row>
        <row r="1828">
          <cell r="D1828">
            <v>3.6742617319249322</v>
          </cell>
        </row>
        <row r="1829">
          <cell r="D1829">
            <v>3.3655635126443539</v>
          </cell>
        </row>
        <row r="1830">
          <cell r="D1830">
            <v>3.2601543645973274</v>
          </cell>
        </row>
        <row r="1831">
          <cell r="D1831">
            <v>3.1848621159923081</v>
          </cell>
        </row>
        <row r="1832">
          <cell r="D1832">
            <v>3.2074497905738135</v>
          </cell>
        </row>
        <row r="1833">
          <cell r="D1833">
            <v>3.3354466132023459</v>
          </cell>
        </row>
        <row r="1834">
          <cell r="D1834">
            <v>3.7796708799719592</v>
          </cell>
        </row>
        <row r="1835">
          <cell r="D1835">
            <v>4.1109567738340429</v>
          </cell>
        </row>
        <row r="1836">
          <cell r="D1836">
            <v>4.2464828213230774</v>
          </cell>
        </row>
        <row r="1837">
          <cell r="D1837">
            <v>4.3744796439516094</v>
          </cell>
        </row>
        <row r="1838">
          <cell r="D1838">
            <v>4.382008868812111</v>
          </cell>
        </row>
        <row r="1839">
          <cell r="D1839">
            <v>4.3142458450675951</v>
          </cell>
        </row>
        <row r="1840">
          <cell r="D1840">
            <v>4.4422426676961271</v>
          </cell>
        </row>
        <row r="1841">
          <cell r="D1841">
            <v>4.487418016859138</v>
          </cell>
        </row>
        <row r="1842">
          <cell r="D1842">
            <v>4.4723595671381347</v>
          </cell>
        </row>
        <row r="1843">
          <cell r="D1843">
            <v>4.3970673185331153</v>
          </cell>
        </row>
        <row r="1844">
          <cell r="D1844">
            <v>4.2464828213230774</v>
          </cell>
        </row>
        <row r="1845">
          <cell r="D1845">
            <v>4.3669504190911086</v>
          </cell>
        </row>
        <row r="1846">
          <cell r="D1846">
            <v>4.2615412710440808</v>
          </cell>
        </row>
        <row r="1847">
          <cell r="D1847">
            <v>4.5777687151851616</v>
          </cell>
        </row>
        <row r="1848">
          <cell r="D1848">
            <v>4.7057655378136944</v>
          </cell>
        </row>
        <row r="1849">
          <cell r="D1849">
            <v>4.5325933660221498</v>
          </cell>
        </row>
        <row r="1850">
          <cell r="D1850">
            <v>4.1862490224390623</v>
          </cell>
        </row>
        <row r="1851">
          <cell r="D1851">
            <v>3.6893201816459364</v>
          </cell>
        </row>
        <row r="1852">
          <cell r="D1852">
            <v>3.5763818087384074</v>
          </cell>
        </row>
        <row r="1853">
          <cell r="D1853">
            <v>3.3580342877838514</v>
          </cell>
        </row>
        <row r="1854">
          <cell r="D1854">
            <v>3.2902712640393346</v>
          </cell>
        </row>
        <row r="1855">
          <cell r="D1855">
            <v>3.2978004888998367</v>
          </cell>
        </row>
        <row r="1856">
          <cell r="D1856">
            <v>3.3655635126443539</v>
          </cell>
        </row>
        <row r="1857">
          <cell r="D1857">
            <v>3.4785018855518826</v>
          </cell>
        </row>
        <row r="1858">
          <cell r="D1858">
            <v>3.8700215782979823</v>
          </cell>
        </row>
        <row r="1859">
          <cell r="D1859">
            <v>3.9754307263450088</v>
          </cell>
        </row>
        <row r="1860">
          <cell r="D1860">
            <v>4.2615412710440808</v>
          </cell>
        </row>
        <row r="1861">
          <cell r="D1861">
            <v>4.2163659218810698</v>
          </cell>
        </row>
        <row r="1862">
          <cell r="D1862">
            <v>4.0356645252290235</v>
          </cell>
        </row>
        <row r="1863">
          <cell r="D1863">
            <v>4.1410736732760505</v>
          </cell>
        </row>
        <row r="1864">
          <cell r="D1864">
            <v>4.1109567738340429</v>
          </cell>
        </row>
        <row r="1865">
          <cell r="D1865">
            <v>4.1561321229970547</v>
          </cell>
        </row>
        <row r="1866">
          <cell r="D1866">
            <v>4.1636613478575564</v>
          </cell>
        </row>
        <row r="1867">
          <cell r="D1867">
            <v>4.2389535964625757</v>
          </cell>
        </row>
        <row r="1868">
          <cell r="D1868">
            <v>4.3895380936726145</v>
          </cell>
        </row>
        <row r="1869">
          <cell r="D1869">
            <v>4.4196549931146212</v>
          </cell>
        </row>
        <row r="1870">
          <cell r="D1870">
            <v>4.4573011174171304</v>
          </cell>
        </row>
        <row r="1871">
          <cell r="D1871">
            <v>4.7208239875346978</v>
          </cell>
        </row>
        <row r="1872">
          <cell r="D1872">
            <v>4.6304732892086751</v>
          </cell>
        </row>
        <row r="1873">
          <cell r="D1873">
            <v>4.5250641411616481</v>
          </cell>
        </row>
        <row r="1874">
          <cell r="D1874">
            <v>4.1410736732760505</v>
          </cell>
        </row>
        <row r="1875">
          <cell r="D1875">
            <v>3.7947293296929629</v>
          </cell>
        </row>
        <row r="1876">
          <cell r="D1876">
            <v>3.5236772347148939</v>
          </cell>
        </row>
        <row r="1877">
          <cell r="D1877">
            <v>3.3730927375048561</v>
          </cell>
        </row>
        <row r="1878">
          <cell r="D1878">
            <v>3.2074497905738135</v>
          </cell>
        </row>
        <row r="1879">
          <cell r="D1879">
            <v>3.1698036662713043</v>
          </cell>
        </row>
        <row r="1880">
          <cell r="D1880">
            <v>3.2902712640393346</v>
          </cell>
        </row>
        <row r="1881">
          <cell r="D1881">
            <v>3.3881511872258598</v>
          </cell>
        </row>
        <row r="1882">
          <cell r="D1882">
            <v>3.7043786313669398</v>
          </cell>
        </row>
        <row r="1883">
          <cell r="D1883">
            <v>3.9754307263450088</v>
          </cell>
        </row>
        <row r="1884">
          <cell r="D1884">
            <v>4.1260152235550471</v>
          </cell>
        </row>
        <row r="1885">
          <cell r="D1885">
            <v>4.276599720765085</v>
          </cell>
        </row>
        <row r="1886">
          <cell r="D1886">
            <v>4.3217750699280968</v>
          </cell>
        </row>
        <row r="1887">
          <cell r="D1887">
            <v>4.4422426676961271</v>
          </cell>
        </row>
        <row r="1888">
          <cell r="D1888">
            <v>4.3895380936726145</v>
          </cell>
        </row>
        <row r="1889">
          <cell r="D1889">
            <v>4.2314243716020741</v>
          </cell>
        </row>
        <row r="1890">
          <cell r="D1890">
            <v>4.2389535964625757</v>
          </cell>
        </row>
        <row r="1891">
          <cell r="D1891">
            <v>4.1486028981365521</v>
          </cell>
        </row>
        <row r="1892">
          <cell r="D1892">
            <v>4.2013074721600656</v>
          </cell>
        </row>
        <row r="1893">
          <cell r="D1893">
            <v>4.2464828213230774</v>
          </cell>
        </row>
        <row r="1894">
          <cell r="D1894">
            <v>4.2841289456255867</v>
          </cell>
        </row>
        <row r="1895">
          <cell r="D1895">
            <v>4.4949472417196406</v>
          </cell>
        </row>
        <row r="1896">
          <cell r="D1896">
            <v>4.4723595671381347</v>
          </cell>
        </row>
        <row r="1897">
          <cell r="D1897">
            <v>4.3594211942306051</v>
          </cell>
        </row>
        <row r="1898">
          <cell r="D1898">
            <v>3.9151969274609937</v>
          </cell>
        </row>
        <row r="1899">
          <cell r="D1899">
            <v>3.6968494065064377</v>
          </cell>
        </row>
        <row r="1900">
          <cell r="D1900">
            <v>3.5236772347148939</v>
          </cell>
        </row>
        <row r="1901">
          <cell r="D1901">
            <v>3.2601543645973274</v>
          </cell>
        </row>
        <row r="1902">
          <cell r="D1902">
            <v>3.0418068436427714</v>
          </cell>
        </row>
        <row r="1903">
          <cell r="D1903">
            <v>2.9815730447587567</v>
          </cell>
        </row>
        <row r="1904">
          <cell r="D1904">
            <v>2.9815730447587567</v>
          </cell>
        </row>
        <row r="1905">
          <cell r="D1905">
            <v>3.0794529679452816</v>
          </cell>
        </row>
        <row r="1906">
          <cell r="D1906">
            <v>3.4483849861098745</v>
          </cell>
        </row>
        <row r="1907">
          <cell r="D1907">
            <v>3.6592032822039284</v>
          </cell>
        </row>
        <row r="1908">
          <cell r="D1908">
            <v>3.742024755669449</v>
          </cell>
        </row>
        <row r="1909">
          <cell r="D1909">
            <v>4.005547625787016</v>
          </cell>
        </row>
        <row r="1910">
          <cell r="D1910">
            <v>4.0507229749500278</v>
          </cell>
        </row>
        <row r="1911">
          <cell r="D1911">
            <v>4.0733106495315337</v>
          </cell>
        </row>
        <row r="1912">
          <cell r="D1912">
            <v>3.2450959148763232</v>
          </cell>
        </row>
        <row r="1913">
          <cell r="D1913">
            <v>3.0719237430847794</v>
          </cell>
        </row>
        <row r="1914">
          <cell r="D1914">
            <v>2.8686346718512277</v>
          </cell>
        </row>
        <row r="1915">
          <cell r="D1915">
            <v>2.8686346718512277</v>
          </cell>
        </row>
        <row r="1916">
          <cell r="D1916">
            <v>2.861105446990726</v>
          </cell>
        </row>
        <row r="1917">
          <cell r="D1917">
            <v>2.8761638967117298</v>
          </cell>
        </row>
        <row r="1918">
          <cell r="D1918">
            <v>2.8159300978277146</v>
          </cell>
        </row>
        <row r="1919">
          <cell r="D1919">
            <v>3.2300374651553194</v>
          </cell>
        </row>
        <row r="1920">
          <cell r="D1920">
            <v>3.1923913408528102</v>
          </cell>
        </row>
        <row r="1921">
          <cell r="D1921">
            <v>3.1321575419687941</v>
          </cell>
        </row>
        <row r="1922">
          <cell r="D1922">
            <v>2.9062807961537369</v>
          </cell>
        </row>
        <row r="1923">
          <cell r="D1923">
            <v>2.6578163757571742</v>
          </cell>
        </row>
        <row r="1924">
          <cell r="D1924">
            <v>3.3203881634813426</v>
          </cell>
        </row>
        <row r="1925">
          <cell r="D1925">
            <v>2.4620565293841246</v>
          </cell>
        </row>
        <row r="1926">
          <cell r="D1926">
            <v>2.3717058310581018</v>
          </cell>
        </row>
        <row r="1927">
          <cell r="D1927">
            <v>2.3566473813370976</v>
          </cell>
        </row>
        <row r="1928">
          <cell r="D1928">
            <v>2.4244104050816149</v>
          </cell>
        </row>
        <row r="1929">
          <cell r="D1929">
            <v>2.5599364525706494</v>
          </cell>
        </row>
        <row r="1930">
          <cell r="D1930">
            <v>2.6276994763151666</v>
          </cell>
        </row>
        <row r="1931">
          <cell r="D1931">
            <v>2.8159300978277146</v>
          </cell>
        </row>
        <row r="1932">
          <cell r="D1932">
            <v>2.6804040503386801</v>
          </cell>
        </row>
        <row r="1933">
          <cell r="D1933">
            <v>2.6954625000596839</v>
          </cell>
        </row>
        <row r="1934">
          <cell r="D1934">
            <v>2.8460469972697218</v>
          </cell>
        </row>
        <row r="1935">
          <cell r="D1935">
            <v>2.8836931215722315</v>
          </cell>
        </row>
        <row r="1936">
          <cell r="D1936">
            <v>2.830988547548718</v>
          </cell>
        </row>
        <row r="1937">
          <cell r="D1937">
            <v>2.7632255238042007</v>
          </cell>
        </row>
        <row r="1938">
          <cell r="D1938">
            <v>2.6804040503386801</v>
          </cell>
        </row>
        <row r="1939">
          <cell r="D1939">
            <v>2.7481670740831974</v>
          </cell>
        </row>
        <row r="1940">
          <cell r="D1940">
            <v>2.8008716481067104</v>
          </cell>
        </row>
        <row r="1941">
          <cell r="D1941">
            <v>2.9665145950377529</v>
          </cell>
        </row>
        <row r="1942">
          <cell r="D1942">
            <v>2.9138100210142395</v>
          </cell>
        </row>
        <row r="1943">
          <cell r="D1943">
            <v>3.019219169061266</v>
          </cell>
        </row>
        <row r="1944">
          <cell r="D1944">
            <v>3.1095698673872887</v>
          </cell>
        </row>
        <row r="1945">
          <cell r="D1945">
            <v>3.0342776187822702</v>
          </cell>
        </row>
        <row r="1946">
          <cell r="D1946">
            <v>2.8836931215722315</v>
          </cell>
        </row>
        <row r="1947">
          <cell r="D1947">
            <v>2.6201702514546645</v>
          </cell>
        </row>
        <row r="1948">
          <cell r="D1948">
            <v>2.514761103407638</v>
          </cell>
        </row>
        <row r="1949">
          <cell r="D1949">
            <v>2.4846442039656305</v>
          </cell>
        </row>
        <row r="1950">
          <cell r="D1950">
            <v>2.4469980796631208</v>
          </cell>
        </row>
        <row r="1951">
          <cell r="D1951">
            <v>2.3942935056396073</v>
          </cell>
        </row>
        <row r="1952">
          <cell r="D1952">
            <v>2.4093519553606115</v>
          </cell>
        </row>
        <row r="1953">
          <cell r="D1953">
            <v>2.4394688548026187</v>
          </cell>
        </row>
        <row r="1954">
          <cell r="D1954">
            <v>2.6051118017336607</v>
          </cell>
        </row>
        <row r="1955">
          <cell r="D1955">
            <v>2.6502871508966721</v>
          </cell>
        </row>
        <row r="1956">
          <cell r="D1956">
            <v>2.5599364525706494</v>
          </cell>
        </row>
        <row r="1957">
          <cell r="D1957">
            <v>2.5975825768731586</v>
          </cell>
        </row>
        <row r="1958">
          <cell r="D1958">
            <v>2.6578163757571742</v>
          </cell>
        </row>
        <row r="1959">
          <cell r="D1959">
            <v>2.7406378492226948</v>
          </cell>
        </row>
        <row r="1960">
          <cell r="D1960">
            <v>2.7406378492226948</v>
          </cell>
        </row>
        <row r="1961">
          <cell r="D1961">
            <v>2.6954625000596839</v>
          </cell>
        </row>
        <row r="1962">
          <cell r="D1962">
            <v>2.6653456006176763</v>
          </cell>
        </row>
        <row r="1963">
          <cell r="D1963">
            <v>2.5975825768731586</v>
          </cell>
        </row>
        <row r="1964">
          <cell r="D1964">
            <v>2.8234593226882163</v>
          </cell>
        </row>
        <row r="1965">
          <cell r="D1965">
            <v>2.9589853701772508</v>
          </cell>
        </row>
        <row r="1966">
          <cell r="D1966">
            <v>3.0116899442007643</v>
          </cell>
        </row>
        <row r="1967">
          <cell r="D1967">
            <v>3.0945114176662849</v>
          </cell>
        </row>
        <row r="1968">
          <cell r="D1968">
            <v>3.0418068436427714</v>
          </cell>
        </row>
        <row r="1969">
          <cell r="D1969">
            <v>2.9815730447587567</v>
          </cell>
        </row>
        <row r="1970">
          <cell r="D1970">
            <v>2.7707547486647033</v>
          </cell>
        </row>
        <row r="1971">
          <cell r="D1971">
            <v>2.7105209497806877</v>
          </cell>
        </row>
        <row r="1972">
          <cell r="D1972">
            <v>2.5448780028496456</v>
          </cell>
        </row>
        <row r="1973">
          <cell r="D1973">
            <v>2.4620565293841246</v>
          </cell>
        </row>
        <row r="1974">
          <cell r="D1974">
            <v>2.3641766061976002</v>
          </cell>
        </row>
        <row r="1975">
          <cell r="D1975">
            <v>2.3491181564765959</v>
          </cell>
        </row>
        <row r="1976">
          <cell r="D1976">
            <v>2.3717058310581018</v>
          </cell>
        </row>
        <row r="1977">
          <cell r="D1977">
            <v>2.4620565293841246</v>
          </cell>
        </row>
        <row r="1978">
          <cell r="D1978">
            <v>2.830988547548718</v>
          </cell>
        </row>
        <row r="1979">
          <cell r="D1979">
            <v>2.9740438198982542</v>
          </cell>
        </row>
        <row r="1980">
          <cell r="D1980">
            <v>3.0719237430847794</v>
          </cell>
        </row>
        <row r="1981">
          <cell r="D1981">
            <v>3.2375666900158215</v>
          </cell>
        </row>
        <row r="1982">
          <cell r="D1982">
            <v>3.31285893862084</v>
          </cell>
        </row>
        <row r="1983">
          <cell r="D1983">
            <v>3.3881511872258598</v>
          </cell>
        </row>
        <row r="1984">
          <cell r="D1984">
            <v>3.3956804120863615</v>
          </cell>
        </row>
        <row r="1985">
          <cell r="D1985">
            <v>3.4559142109703767</v>
          </cell>
        </row>
        <row r="1986">
          <cell r="D1986">
            <v>3.3956804120863615</v>
          </cell>
        </row>
        <row r="1987">
          <cell r="D1987">
            <v>3.31285893862084</v>
          </cell>
        </row>
        <row r="1988">
          <cell r="D1988">
            <v>3.4032096369468632</v>
          </cell>
        </row>
        <row r="1989">
          <cell r="D1989">
            <v>3.2676835894578291</v>
          </cell>
        </row>
        <row r="1990">
          <cell r="D1990">
            <v>3.1848621159923081</v>
          </cell>
        </row>
        <row r="1991">
          <cell r="D1991">
            <v>3.2300374651553194</v>
          </cell>
        </row>
        <row r="1992">
          <cell r="D1992">
            <v>3.1622744414108026</v>
          </cell>
        </row>
        <row r="1993">
          <cell r="D1993">
            <v>3.102040642526787</v>
          </cell>
        </row>
        <row r="1994">
          <cell r="D1994">
            <v>2.861105446990726</v>
          </cell>
        </row>
        <row r="1995">
          <cell r="D1995">
            <v>2.7255793995016915</v>
          </cell>
        </row>
        <row r="1996">
          <cell r="D1996">
            <v>2.5072318785471364</v>
          </cell>
        </row>
        <row r="1997">
          <cell r="D1997">
            <v>2.4921734288261321</v>
          </cell>
        </row>
        <row r="1998">
          <cell r="D1998">
            <v>2.4620565293841246</v>
          </cell>
        </row>
        <row r="1999">
          <cell r="D1999">
            <v>2.431939629942117</v>
          </cell>
        </row>
        <row r="2000">
          <cell r="D2000">
            <v>2.4093519553606115</v>
          </cell>
        </row>
        <row r="2001">
          <cell r="D2001">
            <v>2.4771149791051283</v>
          </cell>
        </row>
        <row r="2002">
          <cell r="D2002">
            <v>2.7406378492226948</v>
          </cell>
        </row>
        <row r="2003">
          <cell r="D2003">
            <v>2.9138100210142395</v>
          </cell>
        </row>
        <row r="2004">
          <cell r="D2004">
            <v>2.9213392458747411</v>
          </cell>
        </row>
        <row r="2005">
          <cell r="D2005">
            <v>2.943926920456247</v>
          </cell>
        </row>
        <row r="2006">
          <cell r="D2006">
            <v>3.0945114176662849</v>
          </cell>
        </row>
        <row r="2007">
          <cell r="D2007">
            <v>3.102040642526787</v>
          </cell>
        </row>
        <row r="2008">
          <cell r="D2008">
            <v>3.0794529679452816</v>
          </cell>
        </row>
        <row r="2009">
          <cell r="D2009">
            <v>2.9363976955957449</v>
          </cell>
        </row>
        <row r="2010">
          <cell r="D2010">
            <v>3.1246283171082929</v>
          </cell>
        </row>
        <row r="2011">
          <cell r="D2011">
            <v>3.102040642526787</v>
          </cell>
        </row>
        <row r="2012">
          <cell r="D2012">
            <v>3.1246283171082929</v>
          </cell>
        </row>
        <row r="2013">
          <cell r="D2013">
            <v>3.0643945182242773</v>
          </cell>
        </row>
        <row r="2014">
          <cell r="D2014">
            <v>3.0719237430847794</v>
          </cell>
        </row>
        <row r="2015">
          <cell r="D2015">
            <v>3.1246283171082929</v>
          </cell>
        </row>
        <row r="2016">
          <cell r="D2016">
            <v>3.0945114176662849</v>
          </cell>
        </row>
        <row r="2017">
          <cell r="D2017">
            <v>2.9815730447587567</v>
          </cell>
        </row>
        <row r="2018">
          <cell r="D2018">
            <v>2.8460469972697218</v>
          </cell>
        </row>
        <row r="2019">
          <cell r="D2019">
            <v>2.6653456006176763</v>
          </cell>
        </row>
        <row r="2020">
          <cell r="D2020">
            <v>2.5222903282681401</v>
          </cell>
        </row>
        <row r="2021">
          <cell r="D2021">
            <v>2.3942935056396073</v>
          </cell>
        </row>
        <row r="2022">
          <cell r="D2022">
            <v>2.4168811802211132</v>
          </cell>
        </row>
        <row r="2023">
          <cell r="D2023">
            <v>2.3792350559186035</v>
          </cell>
        </row>
        <row r="2024">
          <cell r="D2024">
            <v>2.431939629942117</v>
          </cell>
        </row>
        <row r="2025">
          <cell r="D2025">
            <v>2.4469980796631208</v>
          </cell>
        </row>
        <row r="2026">
          <cell r="D2026">
            <v>2.6954625000596839</v>
          </cell>
        </row>
        <row r="2027">
          <cell r="D2027">
            <v>2.861105446990726</v>
          </cell>
        </row>
        <row r="2028">
          <cell r="D2028">
            <v>2.8460469972697218</v>
          </cell>
        </row>
        <row r="2029">
          <cell r="D2029">
            <v>2.8912223464327336</v>
          </cell>
        </row>
        <row r="2030">
          <cell r="D2030">
            <v>3.0493360685032735</v>
          </cell>
        </row>
        <row r="2031">
          <cell r="D2031">
            <v>3.0794529679452816</v>
          </cell>
        </row>
        <row r="2032">
          <cell r="D2032">
            <v>3.0945114176662849</v>
          </cell>
        </row>
        <row r="2033">
          <cell r="D2033">
            <v>3.0041607193402617</v>
          </cell>
        </row>
        <row r="2034">
          <cell r="D2034">
            <v>2.9213392458747411</v>
          </cell>
        </row>
        <row r="2035">
          <cell r="D2035">
            <v>2.9815730447587567</v>
          </cell>
        </row>
        <row r="2036">
          <cell r="D2036">
            <v>3.0493360685032735</v>
          </cell>
        </row>
        <row r="2037">
          <cell r="D2037">
            <v>3.0869821928057832</v>
          </cell>
        </row>
        <row r="2038">
          <cell r="D2038">
            <v>2.9363976955957449</v>
          </cell>
        </row>
        <row r="2039">
          <cell r="D2039">
            <v>3.0568652933637761</v>
          </cell>
        </row>
        <row r="2040">
          <cell r="D2040">
            <v>3.019219169061266</v>
          </cell>
        </row>
        <row r="2041">
          <cell r="D2041">
            <v>2.9514561453167483</v>
          </cell>
        </row>
        <row r="2042">
          <cell r="D2042">
            <v>2.7255793995016915</v>
          </cell>
        </row>
        <row r="2043">
          <cell r="D2043">
            <v>2.5825241271521548</v>
          </cell>
        </row>
        <row r="2044">
          <cell r="D2044">
            <v>2.5448780028496456</v>
          </cell>
        </row>
        <row r="2045">
          <cell r="D2045">
            <v>2.3190012570345884</v>
          </cell>
        </row>
        <row r="2046">
          <cell r="D2046">
            <v>2.2888843575925808</v>
          </cell>
        </row>
        <row r="2047">
          <cell r="D2047">
            <v>2.3265304818950905</v>
          </cell>
        </row>
        <row r="2048">
          <cell r="D2048">
            <v>2.3190012570345884</v>
          </cell>
        </row>
        <row r="2049">
          <cell r="D2049">
            <v>2.3867642807791056</v>
          </cell>
        </row>
        <row r="2050">
          <cell r="D2050">
            <v>2.5900533520126574</v>
          </cell>
        </row>
        <row r="2051">
          <cell r="D2051">
            <v>2.7933424232462087</v>
          </cell>
        </row>
        <row r="2052">
          <cell r="D2052">
            <v>2.861105446990726</v>
          </cell>
        </row>
        <row r="2053">
          <cell r="D2053">
            <v>2.943926920456247</v>
          </cell>
        </row>
        <row r="2054">
          <cell r="D2054">
            <v>2.8234593226882163</v>
          </cell>
        </row>
        <row r="2055">
          <cell r="D2055">
            <v>2.8912223464327336</v>
          </cell>
        </row>
        <row r="2056">
          <cell r="D2056">
            <v>2.9514561453167483</v>
          </cell>
        </row>
        <row r="2057">
          <cell r="D2057">
            <v>2.8912223464327336</v>
          </cell>
        </row>
        <row r="2058">
          <cell r="D2058">
            <v>3.0794529679452816</v>
          </cell>
        </row>
        <row r="2059">
          <cell r="D2059">
            <v>3.0643945182242773</v>
          </cell>
        </row>
        <row r="2060">
          <cell r="D2060">
            <v>3.1095698673872887</v>
          </cell>
        </row>
        <row r="2061">
          <cell r="D2061">
            <v>2.943926920456247</v>
          </cell>
        </row>
        <row r="2062">
          <cell r="D2062">
            <v>2.8460469972697218</v>
          </cell>
        </row>
        <row r="2063">
          <cell r="D2063">
            <v>3.019219169061266</v>
          </cell>
        </row>
        <row r="2064">
          <cell r="D2064">
            <v>3.0418068436427714</v>
          </cell>
        </row>
        <row r="2065">
          <cell r="D2065">
            <v>2.8912223464327336</v>
          </cell>
        </row>
        <row r="2066">
          <cell r="D2066">
            <v>2.7180501746411898</v>
          </cell>
        </row>
        <row r="2067">
          <cell r="D2067">
            <v>2.6126410265941633</v>
          </cell>
        </row>
        <row r="2068">
          <cell r="D2068">
            <v>2.431939629942117</v>
          </cell>
        </row>
        <row r="2069">
          <cell r="D2069">
            <v>2.3867642807791056</v>
          </cell>
        </row>
        <row r="2070">
          <cell r="D2070">
            <v>2.3566473813370976</v>
          </cell>
        </row>
        <row r="2071">
          <cell r="D2071">
            <v>2.3415889316160943</v>
          </cell>
        </row>
        <row r="2072">
          <cell r="D2072">
            <v>2.3566473813370976</v>
          </cell>
        </row>
        <row r="2073">
          <cell r="D2073">
            <v>2.4620565293841246</v>
          </cell>
        </row>
        <row r="2074">
          <cell r="D2074">
            <v>2.6201702514546645</v>
          </cell>
        </row>
        <row r="2075">
          <cell r="D2075">
            <v>2.5825241271521548</v>
          </cell>
        </row>
        <row r="2076">
          <cell r="D2076">
            <v>2.7632255238042007</v>
          </cell>
        </row>
        <row r="2077">
          <cell r="D2077">
            <v>2.8761638967117298</v>
          </cell>
        </row>
        <row r="2078">
          <cell r="D2078">
            <v>2.9213392458747411</v>
          </cell>
        </row>
        <row r="2079">
          <cell r="D2079">
            <v>2.6804040503386801</v>
          </cell>
        </row>
        <row r="2080">
          <cell r="D2080">
            <v>2.6352287011756683</v>
          </cell>
        </row>
        <row r="2081">
          <cell r="D2081">
            <v>2.5448780028496456</v>
          </cell>
        </row>
        <row r="2082">
          <cell r="D2082">
            <v>2.6051118017336607</v>
          </cell>
        </row>
        <row r="2083">
          <cell r="D2083">
            <v>2.5599364525706494</v>
          </cell>
        </row>
        <row r="2084">
          <cell r="D2084">
            <v>2.6276994763151666</v>
          </cell>
        </row>
        <row r="2085">
          <cell r="D2085">
            <v>2.7029917249201856</v>
          </cell>
        </row>
        <row r="2086">
          <cell r="D2086">
            <v>2.672874825478178</v>
          </cell>
        </row>
        <row r="2087">
          <cell r="D2087">
            <v>2.8008716481067104</v>
          </cell>
        </row>
        <row r="2088">
          <cell r="D2088">
            <v>2.8912223464327336</v>
          </cell>
        </row>
        <row r="2089">
          <cell r="D2089">
            <v>2.8686346718512277</v>
          </cell>
        </row>
        <row r="2090">
          <cell r="D2090">
            <v>2.6578163757571742</v>
          </cell>
        </row>
        <row r="2091">
          <cell r="D2091">
            <v>2.5072318785471364</v>
          </cell>
        </row>
        <row r="2092">
          <cell r="D2092">
            <v>2.4394688548026187</v>
          </cell>
        </row>
        <row r="2093">
          <cell r="D2093">
            <v>2.3717058310581018</v>
          </cell>
        </row>
        <row r="2094">
          <cell r="D2094">
            <v>2.3491181564765959</v>
          </cell>
        </row>
        <row r="2095">
          <cell r="D2095">
            <v>2.2587674581505732</v>
          </cell>
        </row>
        <row r="2096">
          <cell r="D2096">
            <v>2.243709008429569</v>
          </cell>
        </row>
        <row r="2097">
          <cell r="D2097">
            <v>2.3114720321740867</v>
          </cell>
        </row>
        <row r="2098">
          <cell r="D2098">
            <v>2.3792350559186035</v>
          </cell>
        </row>
        <row r="2099">
          <cell r="D2099">
            <v>2.4394688548026187</v>
          </cell>
        </row>
        <row r="2100">
          <cell r="D2100">
            <v>2.5825241271521548</v>
          </cell>
        </row>
        <row r="2101">
          <cell r="D2101">
            <v>2.778283973525205</v>
          </cell>
        </row>
        <row r="2102">
          <cell r="D2102">
            <v>3.0116899442007643</v>
          </cell>
        </row>
        <row r="2103">
          <cell r="D2103">
            <v>2.9891022696192584</v>
          </cell>
        </row>
        <row r="2104">
          <cell r="D2104">
            <v>3.0568652933637761</v>
          </cell>
        </row>
        <row r="2105">
          <cell r="D2105">
            <v>3.0116899442007643</v>
          </cell>
        </row>
        <row r="2106">
          <cell r="D2106">
            <v>2.9288684707352428</v>
          </cell>
        </row>
        <row r="2107">
          <cell r="D2107">
            <v>2.8836931215722315</v>
          </cell>
        </row>
        <row r="2108">
          <cell r="D2108">
            <v>3.1170990922477908</v>
          </cell>
        </row>
        <row r="2109">
          <cell r="D2109">
            <v>3.1396867668292967</v>
          </cell>
        </row>
        <row r="2110">
          <cell r="D2110">
            <v>3.0267483939217676</v>
          </cell>
        </row>
        <row r="2111">
          <cell r="D2111">
            <v>3.0719237430847794</v>
          </cell>
        </row>
        <row r="2112">
          <cell r="D2112">
            <v>2.8987515712932352</v>
          </cell>
        </row>
        <row r="2113">
          <cell r="D2113">
            <v>2.8535762221302239</v>
          </cell>
        </row>
        <row r="2114">
          <cell r="D2114">
            <v>2.7255793995016915</v>
          </cell>
        </row>
        <row r="2115">
          <cell r="D2115">
            <v>2.4921734288261321</v>
          </cell>
        </row>
        <row r="2116">
          <cell r="D2116">
            <v>2.3867642807791056</v>
          </cell>
        </row>
        <row r="2117">
          <cell r="D2117">
            <v>2.2888843575925808</v>
          </cell>
        </row>
        <row r="2118">
          <cell r="D2118">
            <v>2.2135921089875614</v>
          </cell>
        </row>
        <row r="2119">
          <cell r="D2119">
            <v>2.1985336592665576</v>
          </cell>
        </row>
        <row r="2120">
          <cell r="D2120">
            <v>2.1533583101035458</v>
          </cell>
        </row>
        <row r="2121">
          <cell r="D2121">
            <v>2.1834752095455543</v>
          </cell>
        </row>
        <row r="2122">
          <cell r="D2122">
            <v>2.273825907871577</v>
          </cell>
        </row>
        <row r="2123">
          <cell r="D2123">
            <v>2.431939629942117</v>
          </cell>
        </row>
        <row r="2124">
          <cell r="D2124">
            <v>2.5900533520126574</v>
          </cell>
        </row>
        <row r="2125">
          <cell r="D2125">
            <v>2.8385177724092201</v>
          </cell>
        </row>
        <row r="2126">
          <cell r="D2126">
            <v>2.9589853701772508</v>
          </cell>
        </row>
        <row r="2127">
          <cell r="D2127">
            <v>3.1095698673872887</v>
          </cell>
        </row>
        <row r="2128">
          <cell r="D2128">
            <v>3.0267483939217676</v>
          </cell>
        </row>
        <row r="2129">
          <cell r="D2129">
            <v>2.9891022696192584</v>
          </cell>
        </row>
        <row r="2130">
          <cell r="D2130">
            <v>2.9288684707352428</v>
          </cell>
        </row>
        <row r="2131">
          <cell r="D2131">
            <v>3.0267483939217676</v>
          </cell>
        </row>
        <row r="2132">
          <cell r="D2132">
            <v>3.1095698673872887</v>
          </cell>
        </row>
        <row r="2133">
          <cell r="D2133">
            <v>3.1095698673872887</v>
          </cell>
        </row>
        <row r="2134">
          <cell r="D2134">
            <v>3.0869821928057832</v>
          </cell>
        </row>
        <row r="2135">
          <cell r="D2135">
            <v>2.9363976955957449</v>
          </cell>
        </row>
        <row r="2136">
          <cell r="D2136">
            <v>2.861105446990726</v>
          </cell>
        </row>
        <row r="2137">
          <cell r="D2137">
            <v>2.7707547486647033</v>
          </cell>
        </row>
        <row r="2138">
          <cell r="D2138">
            <v>2.6126410265941633</v>
          </cell>
        </row>
        <row r="2139">
          <cell r="D2139">
            <v>2.5373487779891435</v>
          </cell>
        </row>
        <row r="2140">
          <cell r="D2140">
            <v>2.3792350559186035</v>
          </cell>
        </row>
        <row r="2141">
          <cell r="D2141">
            <v>2.2888843575925808</v>
          </cell>
        </row>
        <row r="2142">
          <cell r="D2142">
            <v>2.2512382332900711</v>
          </cell>
        </row>
        <row r="2143">
          <cell r="D2143">
            <v>2.1985336592665576</v>
          </cell>
        </row>
        <row r="2144">
          <cell r="D2144">
            <v>2.2361797835690673</v>
          </cell>
        </row>
        <row r="2145">
          <cell r="D2145">
            <v>2.3265304818950905</v>
          </cell>
        </row>
        <row r="2146">
          <cell r="D2146">
            <v>2.4997026536866342</v>
          </cell>
        </row>
        <row r="2147">
          <cell r="D2147">
            <v>2.6427579260361704</v>
          </cell>
        </row>
        <row r="2148">
          <cell r="D2148">
            <v>2.7406378492226948</v>
          </cell>
        </row>
        <row r="2149">
          <cell r="D2149">
            <v>2.8912223464327336</v>
          </cell>
        </row>
        <row r="2150">
          <cell r="D2150">
            <v>2.9589853701772508</v>
          </cell>
        </row>
        <row r="2151">
          <cell r="D2151">
            <v>2.9815730447587567</v>
          </cell>
        </row>
        <row r="2152">
          <cell r="D2152">
            <v>2.861105446990726</v>
          </cell>
        </row>
        <row r="2153">
          <cell r="D2153">
            <v>2.9288684707352428</v>
          </cell>
        </row>
        <row r="2154">
          <cell r="D2154">
            <v>2.8912223464327336</v>
          </cell>
        </row>
        <row r="2155">
          <cell r="D2155">
            <v>3.0568652933637761</v>
          </cell>
        </row>
        <row r="2156">
          <cell r="D2156">
            <v>3.0945114176662849</v>
          </cell>
        </row>
        <row r="2157">
          <cell r="D2157">
            <v>3.019219169061266</v>
          </cell>
        </row>
        <row r="2158">
          <cell r="D2158">
            <v>2.9213392458747411</v>
          </cell>
        </row>
        <row r="2159">
          <cell r="D2159">
            <v>2.9966314944797601</v>
          </cell>
        </row>
        <row r="2160">
          <cell r="D2160">
            <v>2.9891022696192584</v>
          </cell>
        </row>
        <row r="2161">
          <cell r="D2161">
            <v>2.9062807961537369</v>
          </cell>
        </row>
        <row r="2162">
          <cell r="D2162">
            <v>2.7331086243621936</v>
          </cell>
        </row>
        <row r="2163">
          <cell r="D2163">
            <v>2.5524072277101477</v>
          </cell>
        </row>
        <row r="2164">
          <cell r="D2164">
            <v>2.3717058310581018</v>
          </cell>
        </row>
        <row r="2165">
          <cell r="D2165">
            <v>2.3717058310581018</v>
          </cell>
        </row>
        <row r="2166">
          <cell r="D2166">
            <v>2.2512382332900711</v>
          </cell>
        </row>
        <row r="2167">
          <cell r="D2167">
            <v>2.2286505587085652</v>
          </cell>
        </row>
        <row r="2168">
          <cell r="D2168">
            <v>2.2587674581505732</v>
          </cell>
        </row>
        <row r="2169">
          <cell r="D2169">
            <v>2.2888843575925808</v>
          </cell>
        </row>
        <row r="2170">
          <cell r="D2170">
            <v>2.5749949022916536</v>
          </cell>
        </row>
        <row r="2171">
          <cell r="D2171">
            <v>2.6578163757571742</v>
          </cell>
        </row>
        <row r="2172">
          <cell r="D2172">
            <v>2.7933424232462087</v>
          </cell>
        </row>
        <row r="2173">
          <cell r="D2173">
            <v>2.9589853701772508</v>
          </cell>
        </row>
        <row r="2174">
          <cell r="D2174">
            <v>3.0643945182242773</v>
          </cell>
        </row>
        <row r="2175">
          <cell r="D2175">
            <v>3.1698036662713043</v>
          </cell>
        </row>
        <row r="2176">
          <cell r="D2176">
            <v>3.0945114176662849</v>
          </cell>
        </row>
        <row r="2177">
          <cell r="D2177">
            <v>3.0342776187822702</v>
          </cell>
        </row>
        <row r="2178">
          <cell r="D2178">
            <v>3.0342776187822702</v>
          </cell>
        </row>
        <row r="2179">
          <cell r="D2179">
            <v>2.9740438198982542</v>
          </cell>
        </row>
        <row r="2180">
          <cell r="D2180">
            <v>3.019219169061266</v>
          </cell>
        </row>
        <row r="2181">
          <cell r="D2181">
            <v>2.9062807961537369</v>
          </cell>
        </row>
        <row r="2182">
          <cell r="D2182">
            <v>2.7933424232462087</v>
          </cell>
        </row>
        <row r="2183">
          <cell r="D2183">
            <v>2.8836931215722315</v>
          </cell>
        </row>
        <row r="2184">
          <cell r="D2184">
            <v>2.9891022696192584</v>
          </cell>
        </row>
        <row r="2185">
          <cell r="D2185">
            <v>2.830988547548718</v>
          </cell>
        </row>
        <row r="2186">
          <cell r="D2186">
            <v>2.7105209497806877</v>
          </cell>
        </row>
        <row r="2187">
          <cell r="D2187">
            <v>2.5825241271521548</v>
          </cell>
        </row>
        <row r="2188">
          <cell r="D2188">
            <v>2.3942935056396073</v>
          </cell>
        </row>
        <row r="2189">
          <cell r="D2189">
            <v>2.3415889316160943</v>
          </cell>
        </row>
        <row r="2190">
          <cell r="D2190">
            <v>2.3190012570345884</v>
          </cell>
        </row>
        <row r="2191">
          <cell r="D2191">
            <v>2.3792350559186035</v>
          </cell>
        </row>
        <row r="2192">
          <cell r="D2192">
            <v>2.401822730500109</v>
          </cell>
        </row>
        <row r="2193">
          <cell r="D2193">
            <v>2.3792350559186035</v>
          </cell>
        </row>
        <row r="2194">
          <cell r="D2194">
            <v>2.5825241271521548</v>
          </cell>
        </row>
        <row r="2195">
          <cell r="D2195">
            <v>2.6653456006176763</v>
          </cell>
        </row>
        <row r="2196">
          <cell r="D2196">
            <v>2.6201702514546645</v>
          </cell>
        </row>
        <row r="2197">
          <cell r="D2197">
            <v>2.5825241271521548</v>
          </cell>
        </row>
        <row r="2198">
          <cell r="D2198">
            <v>2.6201702514546645</v>
          </cell>
        </row>
        <row r="2199">
          <cell r="D2199">
            <v>2.7029917249201856</v>
          </cell>
        </row>
        <row r="2200">
          <cell r="D2200">
            <v>2.7180501746411898</v>
          </cell>
        </row>
        <row r="2201">
          <cell r="D2201">
            <v>2.7707547486647033</v>
          </cell>
        </row>
        <row r="2202">
          <cell r="D2202">
            <v>2.7481670740831974</v>
          </cell>
        </row>
        <row r="2203">
          <cell r="D2203">
            <v>2.8084008729672125</v>
          </cell>
        </row>
        <row r="2204">
          <cell r="D2204">
            <v>2.9891022696192584</v>
          </cell>
        </row>
        <row r="2205">
          <cell r="D2205">
            <v>2.9138100210142395</v>
          </cell>
        </row>
        <row r="2206">
          <cell r="D2206">
            <v>2.7858131983857066</v>
          </cell>
        </row>
        <row r="2207">
          <cell r="D2207">
            <v>2.9363976955957449</v>
          </cell>
        </row>
        <row r="2208">
          <cell r="D2208">
            <v>2.9891022696192584</v>
          </cell>
        </row>
        <row r="2209">
          <cell r="D2209">
            <v>2.8460469972697218</v>
          </cell>
        </row>
        <row r="2210">
          <cell r="D2210">
            <v>2.7180501746411898</v>
          </cell>
        </row>
        <row r="2211">
          <cell r="D2211">
            <v>2.5524072277101477</v>
          </cell>
        </row>
        <row r="2212">
          <cell r="D2212">
            <v>2.4244104050816149</v>
          </cell>
        </row>
        <row r="2213">
          <cell r="D2213">
            <v>2.3867642807791056</v>
          </cell>
        </row>
        <row r="2214">
          <cell r="D2214">
            <v>2.3415889316160943</v>
          </cell>
        </row>
        <row r="2215">
          <cell r="D2215">
            <v>2.3190012570345884</v>
          </cell>
        </row>
        <row r="2216">
          <cell r="D2216">
            <v>2.3340597067555917</v>
          </cell>
        </row>
        <row r="2217">
          <cell r="D2217">
            <v>2.3566473813370976</v>
          </cell>
        </row>
        <row r="2218">
          <cell r="D2218">
            <v>2.5524072277101477</v>
          </cell>
        </row>
        <row r="2219">
          <cell r="D2219">
            <v>2.5975825768731586</v>
          </cell>
        </row>
        <row r="2220">
          <cell r="D2220">
            <v>2.6276994763151666</v>
          </cell>
        </row>
        <row r="2221">
          <cell r="D2221">
            <v>2.6578163757571742</v>
          </cell>
        </row>
        <row r="2222">
          <cell r="D2222">
            <v>2.672874825478178</v>
          </cell>
        </row>
        <row r="2223">
          <cell r="D2223">
            <v>2.6653456006176763</v>
          </cell>
        </row>
        <row r="2224">
          <cell r="D2224">
            <v>2.6276994763151666</v>
          </cell>
        </row>
        <row r="2225">
          <cell r="D2225">
            <v>2.5749949022916536</v>
          </cell>
        </row>
        <row r="2226">
          <cell r="D2226">
            <v>2.6051118017336607</v>
          </cell>
        </row>
        <row r="2227">
          <cell r="D2227">
            <v>2.5674656774311515</v>
          </cell>
        </row>
        <row r="2228">
          <cell r="D2228">
            <v>2.7105209497806877</v>
          </cell>
        </row>
        <row r="2229">
          <cell r="D2229">
            <v>2.7858131983857066</v>
          </cell>
        </row>
        <row r="2230">
          <cell r="D2230">
            <v>2.7632255238042007</v>
          </cell>
        </row>
        <row r="2231">
          <cell r="D2231">
            <v>2.7481670740831974</v>
          </cell>
        </row>
        <row r="2232">
          <cell r="D2232">
            <v>2.8912223464327336</v>
          </cell>
        </row>
        <row r="2233">
          <cell r="D2233">
            <v>2.778283973525205</v>
          </cell>
        </row>
        <row r="2234">
          <cell r="D2234">
            <v>2.6126410265941633</v>
          </cell>
        </row>
        <row r="2235">
          <cell r="D2235">
            <v>2.4394688548026187</v>
          </cell>
        </row>
        <row r="2236">
          <cell r="D2236">
            <v>2.4695857542446267</v>
          </cell>
        </row>
        <row r="2237">
          <cell r="D2237">
            <v>2.2888843575925808</v>
          </cell>
        </row>
        <row r="2238">
          <cell r="D2238">
            <v>2.2813551327320787</v>
          </cell>
        </row>
        <row r="2239">
          <cell r="D2239">
            <v>2.2286505587085652</v>
          </cell>
        </row>
        <row r="2240">
          <cell r="D2240">
            <v>2.2662966830110749</v>
          </cell>
        </row>
        <row r="2241">
          <cell r="D2241">
            <v>2.3039428073135846</v>
          </cell>
        </row>
        <row r="2242">
          <cell r="D2242">
            <v>2.5072318785471364</v>
          </cell>
        </row>
        <row r="2243">
          <cell r="D2243">
            <v>2.5072318785471364</v>
          </cell>
        </row>
        <row r="2244">
          <cell r="D2244">
            <v>2.5298195531286418</v>
          </cell>
        </row>
        <row r="2245">
          <cell r="D2245">
            <v>2.6427579260361704</v>
          </cell>
        </row>
        <row r="2246">
          <cell r="D2246">
            <v>2.7858131983857066</v>
          </cell>
        </row>
        <row r="2247">
          <cell r="D2247">
            <v>2.9062807961537369</v>
          </cell>
        </row>
        <row r="2248">
          <cell r="D2248">
            <v>2.8159300978277146</v>
          </cell>
        </row>
        <row r="2249">
          <cell r="D2249">
            <v>2.8987515712932352</v>
          </cell>
        </row>
        <row r="2250">
          <cell r="D2250">
            <v>2.8008716481067104</v>
          </cell>
        </row>
        <row r="2251">
          <cell r="D2251">
            <v>2.8234593226882163</v>
          </cell>
        </row>
        <row r="2252">
          <cell r="D2252">
            <v>2.8912223464327336</v>
          </cell>
        </row>
        <row r="2253">
          <cell r="D2253">
            <v>2.9062807961537369</v>
          </cell>
        </row>
        <row r="2254">
          <cell r="D2254">
            <v>2.8912223464327336</v>
          </cell>
        </row>
        <row r="2255">
          <cell r="D2255">
            <v>2.8761638967117298</v>
          </cell>
        </row>
        <row r="2256">
          <cell r="D2256">
            <v>2.9062807961537369</v>
          </cell>
        </row>
        <row r="2257">
          <cell r="D2257">
            <v>2.7858131983857066</v>
          </cell>
        </row>
        <row r="2258">
          <cell r="D2258">
            <v>2.5599364525706494</v>
          </cell>
        </row>
        <row r="2259">
          <cell r="D2259">
            <v>2.401822730500109</v>
          </cell>
        </row>
        <row r="2260">
          <cell r="D2260">
            <v>2.3867642807791056</v>
          </cell>
        </row>
        <row r="2261">
          <cell r="D2261">
            <v>2.2135921089875614</v>
          </cell>
        </row>
        <row r="2262">
          <cell r="D2262">
            <v>2.1759459846850517</v>
          </cell>
        </row>
        <row r="2263">
          <cell r="D2263">
            <v>2.1834752095455543</v>
          </cell>
        </row>
        <row r="2264">
          <cell r="D2264">
            <v>2.1458290852430446</v>
          </cell>
        </row>
        <row r="2265">
          <cell r="D2265">
            <v>2.2060628841270602</v>
          </cell>
        </row>
        <row r="2266">
          <cell r="D2266">
            <v>2.3039428073135846</v>
          </cell>
        </row>
        <row r="2267">
          <cell r="D2267">
            <v>2.2512382332900711</v>
          </cell>
        </row>
        <row r="2268">
          <cell r="D2268">
            <v>2.3867642807791056</v>
          </cell>
        </row>
        <row r="2269">
          <cell r="D2269">
            <v>2.6051118017336607</v>
          </cell>
        </row>
        <row r="2270">
          <cell r="D2270">
            <v>2.5448780028496456</v>
          </cell>
        </row>
        <row r="2271">
          <cell r="D2271">
            <v>2.5900533520126574</v>
          </cell>
        </row>
        <row r="2272">
          <cell r="D2272">
            <v>2.6879332751991818</v>
          </cell>
        </row>
        <row r="2273">
          <cell r="D2273">
            <v>2.4846442039656305</v>
          </cell>
        </row>
        <row r="2274">
          <cell r="D2274">
            <v>2.431939629942117</v>
          </cell>
        </row>
        <row r="2275">
          <cell r="D2275">
            <v>2.3792350559186035</v>
          </cell>
        </row>
        <row r="2276">
          <cell r="D2276">
            <v>2.4469980796631208</v>
          </cell>
        </row>
        <row r="2277">
          <cell r="D2277">
            <v>2.6502871508966721</v>
          </cell>
        </row>
        <row r="2278">
          <cell r="D2278">
            <v>2.6502871508966721</v>
          </cell>
        </row>
        <row r="2279">
          <cell r="D2279">
            <v>2.7331086243621936</v>
          </cell>
        </row>
        <row r="2280">
          <cell r="D2280">
            <v>2.778283973525205</v>
          </cell>
        </row>
        <row r="2281">
          <cell r="D2281">
            <v>2.6051118017336607</v>
          </cell>
        </row>
        <row r="2282">
          <cell r="D2282">
            <v>2.4921734288261321</v>
          </cell>
        </row>
        <row r="2283">
          <cell r="D2283">
            <v>2.3114720321740867</v>
          </cell>
        </row>
        <row r="2284">
          <cell r="D2284">
            <v>2.3340597067555917</v>
          </cell>
        </row>
        <row r="2285">
          <cell r="D2285">
            <v>2.115712185801037</v>
          </cell>
        </row>
        <row r="2286">
          <cell r="D2286">
            <v>2.085595286359029</v>
          </cell>
        </row>
        <row r="2287">
          <cell r="D2287">
            <v>2.0479491620565198</v>
          </cell>
        </row>
        <row r="2288">
          <cell r="D2288">
            <v>2.0780660614985274</v>
          </cell>
        </row>
        <row r="2289">
          <cell r="D2289">
            <v>2.0931245112195311</v>
          </cell>
        </row>
        <row r="2290">
          <cell r="D2290">
            <v>2.2662966830110749</v>
          </cell>
        </row>
        <row r="2291">
          <cell r="D2291">
            <v>2.3792350559186035</v>
          </cell>
        </row>
        <row r="2292">
          <cell r="D2292">
            <v>2.4093519553606115</v>
          </cell>
        </row>
        <row r="2293">
          <cell r="D2293">
            <v>2.5298195531286418</v>
          </cell>
        </row>
        <row r="2294">
          <cell r="D2294">
            <v>2.672874825478178</v>
          </cell>
        </row>
        <row r="2295">
          <cell r="D2295">
            <v>2.7858131983857066</v>
          </cell>
        </row>
        <row r="2296">
          <cell r="D2296">
            <v>2.672874825478178</v>
          </cell>
        </row>
        <row r="2297">
          <cell r="D2297">
            <v>2.6804040503386801</v>
          </cell>
        </row>
        <row r="2298">
          <cell r="D2298">
            <v>2.672874825478178</v>
          </cell>
        </row>
        <row r="2299">
          <cell r="D2299">
            <v>2.6201702514546645</v>
          </cell>
        </row>
        <row r="2300">
          <cell r="D2300">
            <v>2.6276994763151666</v>
          </cell>
        </row>
        <row r="2301">
          <cell r="D2301">
            <v>2.6427579260361704</v>
          </cell>
        </row>
        <row r="2302">
          <cell r="D2302">
            <v>2.6653456006176763</v>
          </cell>
        </row>
        <row r="2303">
          <cell r="D2303">
            <v>2.6954625000596839</v>
          </cell>
        </row>
        <row r="2304">
          <cell r="D2304">
            <v>2.7707547486647033</v>
          </cell>
        </row>
        <row r="2305">
          <cell r="D2305">
            <v>2.6352287011756683</v>
          </cell>
        </row>
        <row r="2306">
          <cell r="D2306">
            <v>2.5373487779891435</v>
          </cell>
        </row>
        <row r="2307">
          <cell r="D2307">
            <v>2.4394688548026187</v>
          </cell>
        </row>
        <row r="2308">
          <cell r="D2308">
            <v>2.1759459846850517</v>
          </cell>
        </row>
        <row r="2309">
          <cell r="D2309">
            <v>2.2211213338480635</v>
          </cell>
        </row>
        <row r="2310">
          <cell r="D2310">
            <v>2.1834752095455543</v>
          </cell>
        </row>
        <row r="2311">
          <cell r="D2311">
            <v>2.1533583101035458</v>
          </cell>
        </row>
        <row r="2312">
          <cell r="D2312">
            <v>2.1684167598245505</v>
          </cell>
        </row>
        <row r="2313">
          <cell r="D2313">
            <v>2.2286505587085652</v>
          </cell>
        </row>
        <row r="2314">
          <cell r="D2314">
            <v>2.4695857542446267</v>
          </cell>
        </row>
        <row r="2315">
          <cell r="D2315">
            <v>2.4921734288261321</v>
          </cell>
        </row>
        <row r="2316">
          <cell r="D2316">
            <v>2.4394688548026187</v>
          </cell>
        </row>
        <row r="2317">
          <cell r="D2317">
            <v>2.4846442039656305</v>
          </cell>
        </row>
        <row r="2318">
          <cell r="D2318">
            <v>2.5599364525706494</v>
          </cell>
        </row>
        <row r="2319">
          <cell r="D2319">
            <v>2.5072318785471364</v>
          </cell>
        </row>
        <row r="2320">
          <cell r="D2320">
            <v>2.5674656774311515</v>
          </cell>
        </row>
        <row r="2321">
          <cell r="D2321">
            <v>2.431939629942117</v>
          </cell>
        </row>
        <row r="2322">
          <cell r="D2322">
            <v>2.5222903282681401</v>
          </cell>
        </row>
        <row r="2323">
          <cell r="D2323">
            <v>2.5222903282681401</v>
          </cell>
        </row>
        <row r="2324">
          <cell r="D2324">
            <v>2.5900533520126574</v>
          </cell>
        </row>
        <row r="2325">
          <cell r="D2325">
            <v>2.6804040503386801</v>
          </cell>
        </row>
        <row r="2326">
          <cell r="D2326">
            <v>2.7105209497806877</v>
          </cell>
        </row>
        <row r="2327">
          <cell r="D2327">
            <v>2.8535762221302239</v>
          </cell>
        </row>
        <row r="2328">
          <cell r="D2328">
            <v>2.8761638967117298</v>
          </cell>
        </row>
        <row r="2329">
          <cell r="D2329">
            <v>2.7255793995016915</v>
          </cell>
        </row>
        <row r="2330">
          <cell r="D2330">
            <v>2.5222903282681401</v>
          </cell>
        </row>
        <row r="2331">
          <cell r="D2331">
            <v>2.3491181564765959</v>
          </cell>
        </row>
        <row r="2332">
          <cell r="D2332">
            <v>2.2060628841270602</v>
          </cell>
        </row>
        <row r="2333">
          <cell r="D2333">
            <v>2.2060628841270602</v>
          </cell>
        </row>
        <row r="2334">
          <cell r="D2334">
            <v>2.243709008429569</v>
          </cell>
        </row>
        <row r="2335">
          <cell r="D2335">
            <v>2.1307706355220404</v>
          </cell>
        </row>
        <row r="2336">
          <cell r="D2336">
            <v>2.1608875349640484</v>
          </cell>
        </row>
        <row r="2337">
          <cell r="D2337">
            <v>2.2888843575925808</v>
          </cell>
        </row>
        <row r="2338">
          <cell r="D2338">
            <v>2.4620565293841246</v>
          </cell>
        </row>
        <row r="2339">
          <cell r="D2339">
            <v>2.5373487779891435</v>
          </cell>
        </row>
        <row r="2340">
          <cell r="D2340">
            <v>2.4921734288261321</v>
          </cell>
        </row>
        <row r="2341">
          <cell r="D2341">
            <v>2.4846442039656305</v>
          </cell>
        </row>
        <row r="2342">
          <cell r="D2342">
            <v>2.6051118017336607</v>
          </cell>
        </row>
        <row r="2343">
          <cell r="D2343">
            <v>2.6427579260361704</v>
          </cell>
        </row>
        <row r="2344">
          <cell r="D2344">
            <v>2.4244104050816149</v>
          </cell>
        </row>
        <row r="2345">
          <cell r="D2345">
            <v>2.5599364525706494</v>
          </cell>
        </row>
        <row r="2346">
          <cell r="D2346">
            <v>2.6954625000596839</v>
          </cell>
        </row>
        <row r="2347">
          <cell r="D2347">
            <v>2.7029917249201856</v>
          </cell>
        </row>
        <row r="2348">
          <cell r="D2348">
            <v>2.8159300978277146</v>
          </cell>
        </row>
        <row r="2349">
          <cell r="D2349">
            <v>2.861105446990726</v>
          </cell>
        </row>
        <row r="2350">
          <cell r="D2350">
            <v>2.7406378492226948</v>
          </cell>
        </row>
        <row r="2351">
          <cell r="D2351">
            <v>2.7481670740831974</v>
          </cell>
        </row>
        <row r="2352">
          <cell r="D2352">
            <v>2.8987515712932352</v>
          </cell>
        </row>
        <row r="2353">
          <cell r="D2353">
            <v>2.6502871508966721</v>
          </cell>
        </row>
        <row r="2354">
          <cell r="D2354">
            <v>2.5298195531286418</v>
          </cell>
        </row>
        <row r="2355">
          <cell r="D2355">
            <v>2.3491181564765959</v>
          </cell>
        </row>
        <row r="2356">
          <cell r="D2356">
            <v>2.3265304818950905</v>
          </cell>
        </row>
        <row r="2357">
          <cell r="D2357">
            <v>2.1834752095455543</v>
          </cell>
        </row>
        <row r="2358">
          <cell r="D2358">
            <v>2.1382998603825425</v>
          </cell>
        </row>
        <row r="2359">
          <cell r="D2359">
            <v>2.1533583101035458</v>
          </cell>
        </row>
        <row r="2360">
          <cell r="D2360">
            <v>2.1533583101035458</v>
          </cell>
        </row>
        <row r="2361">
          <cell r="D2361">
            <v>2.2135921089875614</v>
          </cell>
        </row>
        <row r="2362">
          <cell r="D2362">
            <v>2.4244104050816149</v>
          </cell>
        </row>
        <row r="2363">
          <cell r="D2363">
            <v>2.4997026536866342</v>
          </cell>
        </row>
        <row r="2364">
          <cell r="D2364">
            <v>2.5825241271521548</v>
          </cell>
        </row>
        <row r="2365">
          <cell r="D2365">
            <v>2.7406378492226948</v>
          </cell>
        </row>
        <row r="2366">
          <cell r="D2366">
            <v>2.8912223464327336</v>
          </cell>
        </row>
        <row r="2367">
          <cell r="D2367">
            <v>2.8535762221302239</v>
          </cell>
        </row>
        <row r="2368">
          <cell r="D2368">
            <v>2.9589853701772508</v>
          </cell>
        </row>
        <row r="2369">
          <cell r="D2369">
            <v>3.0041607193402617</v>
          </cell>
        </row>
        <row r="2370">
          <cell r="D2370">
            <v>2.861105446990726</v>
          </cell>
        </row>
        <row r="2371">
          <cell r="D2371">
            <v>2.778283973525205</v>
          </cell>
        </row>
        <row r="2372">
          <cell r="D2372">
            <v>2.9363976955957449</v>
          </cell>
        </row>
        <row r="2373">
          <cell r="D2373">
            <v>2.8460469972697218</v>
          </cell>
        </row>
        <row r="2374">
          <cell r="D2374">
            <v>2.7481670740831974</v>
          </cell>
        </row>
        <row r="2375">
          <cell r="D2375">
            <v>2.7632255238042007</v>
          </cell>
        </row>
        <row r="2376">
          <cell r="D2376">
            <v>2.8234593226882163</v>
          </cell>
        </row>
        <row r="2377">
          <cell r="D2377">
            <v>2.778283973525205</v>
          </cell>
        </row>
        <row r="2378">
          <cell r="D2378">
            <v>2.6352287011756683</v>
          </cell>
        </row>
        <row r="2379">
          <cell r="D2379">
            <v>2.4695857542446267</v>
          </cell>
        </row>
        <row r="2380">
          <cell r="D2380">
            <v>2.2361797835690673</v>
          </cell>
        </row>
        <row r="2381">
          <cell r="D2381">
            <v>2.3190012570345884</v>
          </cell>
        </row>
        <row r="2382">
          <cell r="D2382">
            <v>2.1910044344060555</v>
          </cell>
        </row>
        <row r="2383">
          <cell r="D2383">
            <v>2.1533583101035458</v>
          </cell>
        </row>
        <row r="2384">
          <cell r="D2384">
            <v>2.2135921089875614</v>
          </cell>
        </row>
        <row r="2385">
          <cell r="D2385">
            <v>2.2964135824530825</v>
          </cell>
        </row>
        <row r="2386">
          <cell r="D2386">
            <v>2.4469980796631208</v>
          </cell>
        </row>
        <row r="2387">
          <cell r="D2387">
            <v>2.6201702514546645</v>
          </cell>
        </row>
        <row r="2388">
          <cell r="D2388">
            <v>2.7933424232462087</v>
          </cell>
        </row>
        <row r="2389">
          <cell r="D2389">
            <v>2.8686346718512277</v>
          </cell>
        </row>
        <row r="2390">
          <cell r="D2390">
            <v>2.8084008729672125</v>
          </cell>
        </row>
        <row r="2391">
          <cell r="D2391">
            <v>2.861105446990726</v>
          </cell>
        </row>
        <row r="2392">
          <cell r="D2392">
            <v>2.778283973525205</v>
          </cell>
        </row>
        <row r="2393">
          <cell r="D2393">
            <v>2.672874825478178</v>
          </cell>
        </row>
        <row r="2394">
          <cell r="D2394">
            <v>2.7556962989436995</v>
          </cell>
        </row>
        <row r="2395">
          <cell r="D2395">
            <v>2.6427579260361704</v>
          </cell>
        </row>
        <row r="2396">
          <cell r="D2396">
            <v>2.7481670740831974</v>
          </cell>
        </row>
        <row r="2397">
          <cell r="D2397">
            <v>2.7858131983857066</v>
          </cell>
        </row>
        <row r="2398">
          <cell r="D2398">
            <v>2.6502871508966721</v>
          </cell>
        </row>
        <row r="2399">
          <cell r="D2399">
            <v>2.778283973525205</v>
          </cell>
        </row>
        <row r="2400">
          <cell r="D2400">
            <v>2.8234593226882163</v>
          </cell>
        </row>
        <row r="2401">
          <cell r="D2401">
            <v>2.7255793995016915</v>
          </cell>
        </row>
        <row r="2402">
          <cell r="D2402">
            <v>2.5975825768731586</v>
          </cell>
        </row>
        <row r="2403">
          <cell r="D2403">
            <v>2.4620565293841246</v>
          </cell>
        </row>
        <row r="2404">
          <cell r="D2404">
            <v>2.4244104050816149</v>
          </cell>
        </row>
        <row r="2405">
          <cell r="D2405">
            <v>2.1910044344060555</v>
          </cell>
        </row>
        <row r="2406">
          <cell r="D2406">
            <v>2.1985336592665576</v>
          </cell>
        </row>
        <row r="2407">
          <cell r="D2407">
            <v>2.1533583101035458</v>
          </cell>
        </row>
        <row r="2408">
          <cell r="D2408">
            <v>2.2135921089875614</v>
          </cell>
        </row>
        <row r="2409">
          <cell r="D2409">
            <v>2.1985336592665576</v>
          </cell>
        </row>
        <row r="2410">
          <cell r="D2410">
            <v>2.2964135824530825</v>
          </cell>
        </row>
        <row r="2411">
          <cell r="D2411">
            <v>2.3415889316160943</v>
          </cell>
        </row>
        <row r="2412">
          <cell r="D2412">
            <v>2.4469980796631208</v>
          </cell>
        </row>
        <row r="2413">
          <cell r="D2413">
            <v>2.3867642807791056</v>
          </cell>
        </row>
        <row r="2414">
          <cell r="D2414">
            <v>2.4846442039656305</v>
          </cell>
        </row>
        <row r="2415">
          <cell r="D2415">
            <v>2.6051118017336607</v>
          </cell>
        </row>
        <row r="2416">
          <cell r="D2416">
            <v>2.6879332751991818</v>
          </cell>
        </row>
        <row r="2417">
          <cell r="D2417">
            <v>2.5975825768731586</v>
          </cell>
        </row>
        <row r="2418">
          <cell r="D2418">
            <v>2.5975825768731586</v>
          </cell>
        </row>
        <row r="2419">
          <cell r="D2419">
            <v>2.5072318785471364</v>
          </cell>
        </row>
        <row r="2420">
          <cell r="D2420">
            <v>2.6427579260361704</v>
          </cell>
        </row>
        <row r="2421">
          <cell r="D2421">
            <v>2.7029917249201856</v>
          </cell>
        </row>
        <row r="2422">
          <cell r="D2422">
            <v>2.7255793995016915</v>
          </cell>
        </row>
        <row r="2423">
          <cell r="D2423">
            <v>2.7331086243621936</v>
          </cell>
        </row>
        <row r="2424">
          <cell r="D2424">
            <v>2.7707547486647033</v>
          </cell>
        </row>
        <row r="2425">
          <cell r="D2425">
            <v>2.7255793995016915</v>
          </cell>
        </row>
        <row r="2426">
          <cell r="D2426">
            <v>2.5825241271521548</v>
          </cell>
        </row>
        <row r="2427">
          <cell r="D2427">
            <v>2.4545273045236224</v>
          </cell>
        </row>
        <row r="2428">
          <cell r="D2428">
            <v>2.2662966830110749</v>
          </cell>
        </row>
        <row r="2429">
          <cell r="D2429">
            <v>2.2361797835690673</v>
          </cell>
        </row>
        <row r="2430">
          <cell r="D2430">
            <v>2.1834752095455543</v>
          </cell>
        </row>
        <row r="2431">
          <cell r="D2431">
            <v>2.1684167598245505</v>
          </cell>
        </row>
        <row r="2432">
          <cell r="D2432">
            <v>2.1759459846850517</v>
          </cell>
        </row>
        <row r="2433">
          <cell r="D2433">
            <v>2.2135921089875614</v>
          </cell>
        </row>
        <row r="2434">
          <cell r="D2434">
            <v>2.3717058310581018</v>
          </cell>
        </row>
        <row r="2435">
          <cell r="D2435">
            <v>2.4093519553606115</v>
          </cell>
        </row>
        <row r="2436">
          <cell r="D2436">
            <v>2.3190012570345884</v>
          </cell>
        </row>
        <row r="2437">
          <cell r="D2437">
            <v>2.3641766061976002</v>
          </cell>
        </row>
        <row r="2438">
          <cell r="D2438">
            <v>2.5825241271521548</v>
          </cell>
        </row>
        <row r="2439">
          <cell r="D2439">
            <v>2.7331086243621936</v>
          </cell>
        </row>
        <row r="2440">
          <cell r="D2440">
            <v>2.5373487779891435</v>
          </cell>
        </row>
        <row r="2441">
          <cell r="D2441">
            <v>2.5298195531286418</v>
          </cell>
        </row>
        <row r="2442">
          <cell r="D2442">
            <v>2.6352287011756683</v>
          </cell>
        </row>
        <row r="2443">
          <cell r="D2443">
            <v>2.5674656774311515</v>
          </cell>
        </row>
        <row r="2444">
          <cell r="D2444">
            <v>2.4997026536866342</v>
          </cell>
        </row>
        <row r="2445">
          <cell r="D2445">
            <v>2.6578163757571742</v>
          </cell>
        </row>
        <row r="2446">
          <cell r="D2446">
            <v>2.6578163757571742</v>
          </cell>
        </row>
        <row r="2447">
          <cell r="D2447">
            <v>2.6578163757571742</v>
          </cell>
        </row>
        <row r="2448">
          <cell r="D2448">
            <v>2.7331086243621936</v>
          </cell>
        </row>
        <row r="2449">
          <cell r="D2449">
            <v>2.6804040503386801</v>
          </cell>
        </row>
        <row r="2450">
          <cell r="D2450">
            <v>2.4846442039656305</v>
          </cell>
        </row>
        <row r="2451">
          <cell r="D2451">
            <v>2.3792350559186035</v>
          </cell>
        </row>
        <row r="2452">
          <cell r="D2452">
            <v>2.2964135824530825</v>
          </cell>
        </row>
        <row r="2453">
          <cell r="D2453">
            <v>2.1533583101035458</v>
          </cell>
        </row>
        <row r="2454">
          <cell r="D2454">
            <v>2.1533583101035458</v>
          </cell>
        </row>
        <row r="2455">
          <cell r="D2455">
            <v>2.0705368366380252</v>
          </cell>
        </row>
        <row r="2456">
          <cell r="D2456">
            <v>2.0931245112195311</v>
          </cell>
        </row>
        <row r="2457">
          <cell r="D2457">
            <v>2.115712185801037</v>
          </cell>
        </row>
        <row r="2458">
          <cell r="D2458">
            <v>2.1382998603825425</v>
          </cell>
        </row>
        <row r="2459">
          <cell r="D2459">
            <v>2.2135921089875614</v>
          </cell>
        </row>
        <row r="2460">
          <cell r="D2460">
            <v>2.3039428073135846</v>
          </cell>
        </row>
        <row r="2461">
          <cell r="D2461">
            <v>2.3415889316160943</v>
          </cell>
        </row>
        <row r="2462">
          <cell r="D2462">
            <v>2.6201702514546645</v>
          </cell>
        </row>
        <row r="2463">
          <cell r="D2463">
            <v>2.5448780028496456</v>
          </cell>
        </row>
        <row r="2464">
          <cell r="D2464">
            <v>2.6502871508966721</v>
          </cell>
        </row>
        <row r="2465">
          <cell r="D2465">
            <v>2.4771149791051283</v>
          </cell>
        </row>
        <row r="2466">
          <cell r="D2466">
            <v>2.5599364525706494</v>
          </cell>
        </row>
        <row r="2467">
          <cell r="D2467">
            <v>2.5072318785471364</v>
          </cell>
        </row>
        <row r="2468">
          <cell r="D2468">
            <v>2.6201702514546645</v>
          </cell>
        </row>
        <row r="2469">
          <cell r="D2469">
            <v>2.5749949022916536</v>
          </cell>
        </row>
        <row r="2470">
          <cell r="D2470">
            <v>2.514761103407638</v>
          </cell>
        </row>
        <row r="2471">
          <cell r="D2471">
            <v>2.4093519553606115</v>
          </cell>
        </row>
        <row r="2472">
          <cell r="D2472">
            <v>2.5298195531286418</v>
          </cell>
        </row>
        <row r="2473">
          <cell r="D2473">
            <v>2.4620565293841246</v>
          </cell>
        </row>
        <row r="2474">
          <cell r="D2474">
            <v>2.401822730500109</v>
          </cell>
        </row>
        <row r="2475">
          <cell r="D2475">
            <v>2.2587674581505732</v>
          </cell>
        </row>
        <row r="2476">
          <cell r="D2476">
            <v>2.1985336592665576</v>
          </cell>
        </row>
        <row r="2477">
          <cell r="D2477">
            <v>2.0479491620565198</v>
          </cell>
        </row>
        <row r="2478">
          <cell r="D2478">
            <v>2.002773812893508</v>
          </cell>
        </row>
        <row r="2479">
          <cell r="D2479">
            <v>1.9651276885909985</v>
          </cell>
        </row>
        <row r="2480">
          <cell r="D2480">
            <v>2.0554783869170214</v>
          </cell>
        </row>
        <row r="2481">
          <cell r="D2481">
            <v>2.1232414106615387</v>
          </cell>
        </row>
        <row r="2482">
          <cell r="D2482">
            <v>2.3641766061976002</v>
          </cell>
        </row>
        <row r="2483">
          <cell r="D2483">
            <v>2.4771149791051283</v>
          </cell>
        </row>
        <row r="2484">
          <cell r="D2484">
            <v>2.5900533520126574</v>
          </cell>
        </row>
        <row r="2485">
          <cell r="D2485">
            <v>2.6427579260361704</v>
          </cell>
        </row>
        <row r="2486">
          <cell r="D2486">
            <v>2.6879332751991818</v>
          </cell>
        </row>
        <row r="2487">
          <cell r="D2487">
            <v>2.8234593226882163</v>
          </cell>
        </row>
        <row r="2488">
          <cell r="D2488">
            <v>2.7632255238042007</v>
          </cell>
        </row>
        <row r="2489">
          <cell r="D2489">
            <v>2.8385177724092201</v>
          </cell>
        </row>
        <row r="2490">
          <cell r="D2490">
            <v>2.778283973525205</v>
          </cell>
        </row>
        <row r="2491">
          <cell r="D2491">
            <v>2.7632255238042007</v>
          </cell>
        </row>
        <row r="2492">
          <cell r="D2492">
            <v>2.8912223464327336</v>
          </cell>
        </row>
        <row r="2493">
          <cell r="D2493">
            <v>2.7556962989436995</v>
          </cell>
        </row>
        <row r="2494">
          <cell r="D2494">
            <v>2.7858131983857066</v>
          </cell>
        </row>
        <row r="2495">
          <cell r="D2495">
            <v>2.861105446990726</v>
          </cell>
        </row>
        <row r="2496">
          <cell r="D2496">
            <v>2.8460469972697218</v>
          </cell>
        </row>
        <row r="2497">
          <cell r="D2497">
            <v>2.7255793995016915</v>
          </cell>
        </row>
        <row r="2498">
          <cell r="D2498">
            <v>2.6276994763151666</v>
          </cell>
        </row>
        <row r="2499">
          <cell r="D2499">
            <v>2.4620565293841246</v>
          </cell>
        </row>
        <row r="2500">
          <cell r="D2500">
            <v>2.115712185801037</v>
          </cell>
        </row>
        <row r="2501">
          <cell r="D2501">
            <v>2.2286505587085652</v>
          </cell>
        </row>
        <row r="2502">
          <cell r="D2502">
            <v>2.1684167598245505</v>
          </cell>
        </row>
        <row r="2503">
          <cell r="D2503">
            <v>2.2060628841270602</v>
          </cell>
        </row>
        <row r="2504">
          <cell r="D2504">
            <v>2.273825907871577</v>
          </cell>
        </row>
        <row r="2505">
          <cell r="D2505">
            <v>2.2512382332900711</v>
          </cell>
        </row>
        <row r="2506">
          <cell r="D2506">
            <v>2.4545273045236224</v>
          </cell>
        </row>
        <row r="2507">
          <cell r="D2507">
            <v>2.5674656774311515</v>
          </cell>
        </row>
        <row r="2508">
          <cell r="D2508">
            <v>2.5749949022916536</v>
          </cell>
        </row>
        <row r="2509">
          <cell r="D2509">
            <v>2.5599364525706494</v>
          </cell>
        </row>
        <row r="2510">
          <cell r="D2510">
            <v>2.7255793995016915</v>
          </cell>
        </row>
        <row r="2511">
          <cell r="D2511">
            <v>2.7406378492226948</v>
          </cell>
        </row>
        <row r="2512">
          <cell r="D2512">
            <v>2.7707547486647033</v>
          </cell>
        </row>
        <row r="2513">
          <cell r="D2513">
            <v>2.8987515712932352</v>
          </cell>
        </row>
        <row r="2514">
          <cell r="D2514">
            <v>2.7406378492226948</v>
          </cell>
        </row>
        <row r="2515">
          <cell r="D2515">
            <v>2.6201702514546645</v>
          </cell>
        </row>
        <row r="2516">
          <cell r="D2516">
            <v>2.7632255238042007</v>
          </cell>
        </row>
        <row r="2517">
          <cell r="D2517">
            <v>2.8234593226882163</v>
          </cell>
        </row>
        <row r="2518">
          <cell r="D2518">
            <v>2.8084008729672125</v>
          </cell>
        </row>
        <row r="2519">
          <cell r="D2519">
            <v>2.861105446990726</v>
          </cell>
        </row>
        <row r="2520">
          <cell r="D2520">
            <v>2.9740438198982542</v>
          </cell>
        </row>
        <row r="2521">
          <cell r="D2521">
            <v>2.8836931215722315</v>
          </cell>
        </row>
        <row r="2522">
          <cell r="D2522">
            <v>2.7933424232462087</v>
          </cell>
        </row>
        <row r="2523">
          <cell r="D2523">
            <v>2.5900533520126574</v>
          </cell>
        </row>
        <row r="2524">
          <cell r="D2524">
            <v>2.3190012570345884</v>
          </cell>
        </row>
        <row r="2525">
          <cell r="D2525">
            <v>2.3491181564765959</v>
          </cell>
        </row>
        <row r="2526">
          <cell r="D2526">
            <v>2.3190012570345884</v>
          </cell>
        </row>
        <row r="2527">
          <cell r="D2527">
            <v>2.3265304818950905</v>
          </cell>
        </row>
        <row r="2528">
          <cell r="D2528">
            <v>2.3867642807791056</v>
          </cell>
        </row>
        <row r="2529">
          <cell r="D2529">
            <v>2.4093519553606115</v>
          </cell>
        </row>
        <row r="2530">
          <cell r="D2530">
            <v>2.5524072277101477</v>
          </cell>
        </row>
        <row r="2531">
          <cell r="D2531">
            <v>2.6502871508966721</v>
          </cell>
        </row>
        <row r="2532">
          <cell r="D2532">
            <v>2.8385177724092201</v>
          </cell>
        </row>
        <row r="2533">
          <cell r="D2533">
            <v>2.8084008729672125</v>
          </cell>
        </row>
        <row r="2534">
          <cell r="D2534">
            <v>2.778283973525205</v>
          </cell>
        </row>
        <row r="2535">
          <cell r="D2535">
            <v>3.0267483939217676</v>
          </cell>
        </row>
        <row r="2536">
          <cell r="D2536">
            <v>2.9815730447587567</v>
          </cell>
        </row>
        <row r="2537">
          <cell r="D2537">
            <v>3.2149790154343161</v>
          </cell>
        </row>
        <row r="2538">
          <cell r="D2538">
            <v>3.1170990922477908</v>
          </cell>
        </row>
        <row r="2539">
          <cell r="D2539">
            <v>3.0869821928057832</v>
          </cell>
        </row>
        <row r="2540">
          <cell r="D2540">
            <v>3.0418068436427714</v>
          </cell>
        </row>
        <row r="2541">
          <cell r="D2541">
            <v>3.019219169061266</v>
          </cell>
        </row>
        <row r="2542">
          <cell r="D2542">
            <v>2.9891022696192584</v>
          </cell>
        </row>
        <row r="2543">
          <cell r="D2543">
            <v>2.8535762221302239</v>
          </cell>
        </row>
        <row r="2544">
          <cell r="D2544">
            <v>2.9891022696192584</v>
          </cell>
        </row>
        <row r="2545">
          <cell r="D2545">
            <v>2.943926920456247</v>
          </cell>
        </row>
        <row r="2546">
          <cell r="D2546">
            <v>2.7858131983857066</v>
          </cell>
        </row>
        <row r="2547">
          <cell r="D2547">
            <v>2.6427579260361704</v>
          </cell>
        </row>
        <row r="2548">
          <cell r="D2548">
            <v>2.4394688548026187</v>
          </cell>
        </row>
        <row r="2549">
          <cell r="D2549">
            <v>2.4244104050816149</v>
          </cell>
        </row>
        <row r="2550">
          <cell r="D2550">
            <v>2.3717058310581018</v>
          </cell>
        </row>
        <row r="2551">
          <cell r="D2551">
            <v>2.3265304818950905</v>
          </cell>
        </row>
        <row r="2552">
          <cell r="D2552">
            <v>2.3717058310581018</v>
          </cell>
        </row>
        <row r="2553">
          <cell r="D2553">
            <v>2.4771149791051283</v>
          </cell>
        </row>
        <row r="2554">
          <cell r="D2554">
            <v>2.6502871508966721</v>
          </cell>
        </row>
        <row r="2555">
          <cell r="D2555">
            <v>2.6126410265941633</v>
          </cell>
        </row>
        <row r="2556">
          <cell r="D2556">
            <v>2.6352287011756683</v>
          </cell>
        </row>
        <row r="2557">
          <cell r="D2557">
            <v>2.6578163757571742</v>
          </cell>
        </row>
        <row r="2558">
          <cell r="D2558">
            <v>2.7481670740831974</v>
          </cell>
        </row>
        <row r="2559">
          <cell r="D2559">
            <v>2.9288684707352428</v>
          </cell>
        </row>
        <row r="2560">
          <cell r="D2560">
            <v>2.9665145950377529</v>
          </cell>
        </row>
        <row r="2561">
          <cell r="D2561">
            <v>2.8761638967117298</v>
          </cell>
        </row>
        <row r="2562">
          <cell r="D2562">
            <v>2.9740438198982542</v>
          </cell>
        </row>
        <row r="2563">
          <cell r="D2563">
            <v>2.9288684707352428</v>
          </cell>
        </row>
        <row r="2564">
          <cell r="D2564">
            <v>3.1999205657133114</v>
          </cell>
        </row>
        <row r="2565">
          <cell r="D2565">
            <v>3.0794529679452816</v>
          </cell>
        </row>
        <row r="2566">
          <cell r="D2566">
            <v>2.9288684707352428</v>
          </cell>
        </row>
        <row r="2567">
          <cell r="D2567">
            <v>2.9966314944797601</v>
          </cell>
        </row>
        <row r="2568">
          <cell r="D2568">
            <v>3.0041607193402617</v>
          </cell>
        </row>
        <row r="2569">
          <cell r="D2569">
            <v>2.9363976955957449</v>
          </cell>
        </row>
        <row r="2570">
          <cell r="D2570">
            <v>2.8084008729672125</v>
          </cell>
        </row>
        <row r="2571">
          <cell r="D2571">
            <v>2.672874825478178</v>
          </cell>
        </row>
        <row r="2572">
          <cell r="D2572">
            <v>2.4997026536866342</v>
          </cell>
        </row>
        <row r="2573">
          <cell r="D2573">
            <v>2.4469980796631208</v>
          </cell>
        </row>
        <row r="2574">
          <cell r="D2574">
            <v>2.4093519553606115</v>
          </cell>
        </row>
        <row r="2575">
          <cell r="D2575">
            <v>2.3717058310581018</v>
          </cell>
        </row>
        <row r="2576">
          <cell r="D2576">
            <v>2.3942935056396073</v>
          </cell>
        </row>
        <row r="2577">
          <cell r="D2577">
            <v>2.4394688548026187</v>
          </cell>
        </row>
        <row r="2578">
          <cell r="D2578">
            <v>2.6427579260361704</v>
          </cell>
        </row>
        <row r="2579">
          <cell r="D2579">
            <v>2.6427579260361704</v>
          </cell>
        </row>
        <row r="2580">
          <cell r="D2580">
            <v>2.6879332751991818</v>
          </cell>
        </row>
        <row r="2581">
          <cell r="D2581">
            <v>2.861105446990726</v>
          </cell>
        </row>
        <row r="2582">
          <cell r="D2582">
            <v>2.9288684707352428</v>
          </cell>
        </row>
        <row r="2583">
          <cell r="D2583">
            <v>2.8912223464327336</v>
          </cell>
        </row>
        <row r="2584">
          <cell r="D2584">
            <v>3.0116899442007643</v>
          </cell>
        </row>
        <row r="2585">
          <cell r="D2585">
            <v>2.9815730447587567</v>
          </cell>
        </row>
        <row r="2586">
          <cell r="D2586">
            <v>2.9589853701772508</v>
          </cell>
        </row>
        <row r="2587">
          <cell r="D2587">
            <v>2.830988547548718</v>
          </cell>
        </row>
        <row r="2588">
          <cell r="D2588">
            <v>2.8234593226882163</v>
          </cell>
        </row>
        <row r="2589">
          <cell r="D2589">
            <v>2.8535762221302239</v>
          </cell>
        </row>
        <row r="2590">
          <cell r="D2590">
            <v>2.8460469972697218</v>
          </cell>
        </row>
        <row r="2591">
          <cell r="D2591">
            <v>2.8234593226882163</v>
          </cell>
        </row>
        <row r="2592">
          <cell r="D2592">
            <v>2.8987515712932352</v>
          </cell>
        </row>
        <row r="2593">
          <cell r="D2593">
            <v>2.8460469972697218</v>
          </cell>
        </row>
        <row r="2594">
          <cell r="D2594">
            <v>2.7632255238042007</v>
          </cell>
        </row>
        <row r="2595">
          <cell r="D2595">
            <v>2.5825241271521548</v>
          </cell>
        </row>
        <row r="2596">
          <cell r="D2596">
            <v>2.4846442039656305</v>
          </cell>
        </row>
        <row r="2597">
          <cell r="D2597">
            <v>2.3491181564765959</v>
          </cell>
        </row>
        <row r="2598">
          <cell r="D2598">
            <v>2.3039428073135846</v>
          </cell>
        </row>
        <row r="2599">
          <cell r="D2599">
            <v>2.2662966830110749</v>
          </cell>
        </row>
        <row r="2600">
          <cell r="D2600">
            <v>2.3265304818950905</v>
          </cell>
        </row>
        <row r="2601">
          <cell r="D2601">
            <v>2.3792350559186035</v>
          </cell>
        </row>
        <row r="2602">
          <cell r="D2602">
            <v>2.3867642807791056</v>
          </cell>
        </row>
        <row r="2603">
          <cell r="D2603">
            <v>2.401822730500109</v>
          </cell>
        </row>
        <row r="2604">
          <cell r="D2604">
            <v>2.3491181564765959</v>
          </cell>
        </row>
        <row r="2605">
          <cell r="D2605">
            <v>2.4093519553606115</v>
          </cell>
        </row>
        <row r="2606">
          <cell r="D2606">
            <v>2.514761103407638</v>
          </cell>
        </row>
        <row r="2607">
          <cell r="D2607">
            <v>2.672874825478178</v>
          </cell>
        </row>
        <row r="2608">
          <cell r="D2608">
            <v>2.5373487779891435</v>
          </cell>
        </row>
        <row r="2609">
          <cell r="D2609">
            <v>2.6276994763151666</v>
          </cell>
        </row>
        <row r="2610">
          <cell r="D2610">
            <v>2.4545273045236224</v>
          </cell>
        </row>
        <row r="2611">
          <cell r="D2611">
            <v>2.3491181564765959</v>
          </cell>
        </row>
        <row r="2612">
          <cell r="D2612">
            <v>2.6352287011756683</v>
          </cell>
        </row>
        <row r="2613">
          <cell r="D2613">
            <v>2.6352287011756683</v>
          </cell>
        </row>
        <row r="2614">
          <cell r="D2614">
            <v>2.7029917249201856</v>
          </cell>
        </row>
        <row r="2615">
          <cell r="D2615">
            <v>2.7029917249201856</v>
          </cell>
        </row>
        <row r="2616">
          <cell r="D2616">
            <v>2.7858131983857066</v>
          </cell>
        </row>
        <row r="2617">
          <cell r="D2617">
            <v>2.6578163757571742</v>
          </cell>
        </row>
        <row r="2618">
          <cell r="D2618">
            <v>2.5448780028496456</v>
          </cell>
        </row>
        <row r="2619">
          <cell r="D2619">
            <v>2.4997026536866342</v>
          </cell>
        </row>
        <row r="2620">
          <cell r="D2620">
            <v>2.4545273045236224</v>
          </cell>
        </row>
        <row r="2621">
          <cell r="D2621">
            <v>2.243709008429569</v>
          </cell>
        </row>
        <row r="2622">
          <cell r="D2622">
            <v>2.1684167598245505</v>
          </cell>
        </row>
        <row r="2623">
          <cell r="D2623">
            <v>2.1458290852430446</v>
          </cell>
        </row>
        <row r="2624">
          <cell r="D2624">
            <v>2.1985336592665576</v>
          </cell>
        </row>
        <row r="2625">
          <cell r="D2625">
            <v>2.2211213338480635</v>
          </cell>
        </row>
        <row r="2626">
          <cell r="D2626">
            <v>2.3340597067555917</v>
          </cell>
        </row>
        <row r="2627">
          <cell r="D2627">
            <v>2.2813551327320787</v>
          </cell>
        </row>
        <row r="2628">
          <cell r="D2628">
            <v>2.4394688548026187</v>
          </cell>
        </row>
        <row r="2629">
          <cell r="D2629">
            <v>2.5373487779891435</v>
          </cell>
        </row>
        <row r="2630">
          <cell r="D2630">
            <v>2.861105446990726</v>
          </cell>
        </row>
        <row r="2631">
          <cell r="D2631">
            <v>2.8460469972697218</v>
          </cell>
        </row>
        <row r="2632">
          <cell r="D2632">
            <v>2.9138100210142395</v>
          </cell>
        </row>
        <row r="2633">
          <cell r="D2633">
            <v>2.8987515712932352</v>
          </cell>
        </row>
        <row r="2634">
          <cell r="D2634">
            <v>3.0116899442007643</v>
          </cell>
        </row>
        <row r="2635">
          <cell r="D2635">
            <v>2.7933424232462087</v>
          </cell>
        </row>
        <row r="2636">
          <cell r="D2636">
            <v>2.7105209497806877</v>
          </cell>
        </row>
        <row r="2637">
          <cell r="D2637">
            <v>2.9288684707352428</v>
          </cell>
        </row>
        <row r="2638">
          <cell r="D2638">
            <v>2.8460469972697218</v>
          </cell>
        </row>
        <row r="2639">
          <cell r="D2639">
            <v>2.672874825478178</v>
          </cell>
        </row>
        <row r="2640">
          <cell r="D2640">
            <v>2.7556962989436995</v>
          </cell>
        </row>
        <row r="2641">
          <cell r="D2641">
            <v>2.672874825478178</v>
          </cell>
        </row>
        <row r="2642">
          <cell r="D2642">
            <v>2.6352287011756683</v>
          </cell>
        </row>
        <row r="2643">
          <cell r="D2643">
            <v>2.5373487779891435</v>
          </cell>
        </row>
        <row r="2644">
          <cell r="D2644">
            <v>2.3566473813370976</v>
          </cell>
        </row>
        <row r="2645">
          <cell r="D2645">
            <v>2.3039428073135846</v>
          </cell>
        </row>
        <row r="2646">
          <cell r="D2646">
            <v>2.2361797835690673</v>
          </cell>
        </row>
        <row r="2647">
          <cell r="D2647">
            <v>2.273825907871577</v>
          </cell>
        </row>
        <row r="2648">
          <cell r="D2648">
            <v>2.2964135824530825</v>
          </cell>
        </row>
        <row r="2649">
          <cell r="D2649">
            <v>2.3792350559186035</v>
          </cell>
        </row>
        <row r="2650">
          <cell r="D2650">
            <v>2.4997026536866342</v>
          </cell>
        </row>
        <row r="2651">
          <cell r="D2651">
            <v>2.5825241271521548</v>
          </cell>
        </row>
        <row r="2652">
          <cell r="D2652">
            <v>2.5825241271521548</v>
          </cell>
        </row>
        <row r="2653">
          <cell r="D2653">
            <v>2.5975825768731586</v>
          </cell>
        </row>
        <row r="2654">
          <cell r="D2654">
            <v>2.6051118017336607</v>
          </cell>
        </row>
        <row r="2655">
          <cell r="D2655">
            <v>2.6578163757571742</v>
          </cell>
        </row>
        <row r="2656">
          <cell r="D2656">
            <v>2.672874825478178</v>
          </cell>
        </row>
        <row r="2657">
          <cell r="D2657">
            <v>2.6201702514546645</v>
          </cell>
        </row>
        <row r="2658">
          <cell r="D2658">
            <v>2.5298195531286418</v>
          </cell>
        </row>
        <row r="2659">
          <cell r="D2659">
            <v>2.5749949022916536</v>
          </cell>
        </row>
        <row r="2660">
          <cell r="D2660">
            <v>2.6126410265941633</v>
          </cell>
        </row>
        <row r="2661">
          <cell r="D2661">
            <v>2.6804040503386801</v>
          </cell>
        </row>
        <row r="2662">
          <cell r="D2662">
            <v>2.6427579260361704</v>
          </cell>
        </row>
        <row r="2663">
          <cell r="D2663">
            <v>2.6578163757571742</v>
          </cell>
        </row>
        <row r="2664">
          <cell r="D2664">
            <v>2.8385177724092201</v>
          </cell>
        </row>
        <row r="2665">
          <cell r="D2665">
            <v>2.7707547486647033</v>
          </cell>
        </row>
        <row r="2666">
          <cell r="D2666">
            <v>2.6427579260361704</v>
          </cell>
        </row>
        <row r="2667">
          <cell r="D2667">
            <v>2.4771149791051283</v>
          </cell>
        </row>
        <row r="2668">
          <cell r="D2668">
            <v>2.3415889316160943</v>
          </cell>
        </row>
        <row r="2669">
          <cell r="D2669">
            <v>2.3340597067555917</v>
          </cell>
        </row>
        <row r="2670">
          <cell r="D2670">
            <v>2.3039428073135846</v>
          </cell>
        </row>
        <row r="2671">
          <cell r="D2671">
            <v>2.2361797835690673</v>
          </cell>
        </row>
        <row r="2672">
          <cell r="D2672">
            <v>2.2286505587085652</v>
          </cell>
        </row>
        <row r="2673">
          <cell r="D2673">
            <v>2.3415889316160943</v>
          </cell>
        </row>
        <row r="2674">
          <cell r="D2674">
            <v>2.5448780028496456</v>
          </cell>
        </row>
        <row r="2675">
          <cell r="D2675">
            <v>2.7331086243621936</v>
          </cell>
        </row>
        <row r="2676">
          <cell r="D2676">
            <v>2.8159300978277146</v>
          </cell>
        </row>
        <row r="2677">
          <cell r="D2677">
            <v>2.830988547548718</v>
          </cell>
        </row>
        <row r="2678">
          <cell r="D2678">
            <v>2.9288684707352428</v>
          </cell>
        </row>
        <row r="2679">
          <cell r="D2679">
            <v>2.7858131983857066</v>
          </cell>
        </row>
        <row r="2680">
          <cell r="D2680">
            <v>2.8008716481067104</v>
          </cell>
        </row>
        <row r="2681">
          <cell r="D2681">
            <v>2.7858131983857066</v>
          </cell>
        </row>
        <row r="2682">
          <cell r="D2682">
            <v>2.7556962989436995</v>
          </cell>
        </row>
        <row r="2683">
          <cell r="D2683">
            <v>2.8159300978277146</v>
          </cell>
        </row>
        <row r="2684">
          <cell r="D2684">
            <v>3.019219169061266</v>
          </cell>
        </row>
        <row r="2685">
          <cell r="D2685">
            <v>2.9213392458747411</v>
          </cell>
        </row>
        <row r="2686">
          <cell r="D2686">
            <v>2.8912223464327336</v>
          </cell>
        </row>
        <row r="2687">
          <cell r="D2687">
            <v>2.8008716481067104</v>
          </cell>
        </row>
        <row r="2688">
          <cell r="D2688">
            <v>3.0342776187822702</v>
          </cell>
        </row>
        <row r="2689">
          <cell r="D2689">
            <v>2.9891022696192584</v>
          </cell>
        </row>
        <row r="2690">
          <cell r="D2690">
            <v>2.8084008729672125</v>
          </cell>
        </row>
        <row r="2691">
          <cell r="D2691">
            <v>2.6051118017336607</v>
          </cell>
        </row>
        <row r="2692">
          <cell r="D2692">
            <v>2.3491181564765959</v>
          </cell>
        </row>
        <row r="2693">
          <cell r="D2693">
            <v>2.4620565293841246</v>
          </cell>
        </row>
        <row r="2694">
          <cell r="D2694">
            <v>2.431939629942117</v>
          </cell>
        </row>
        <row r="2695">
          <cell r="D2695">
            <v>2.3942935056396073</v>
          </cell>
        </row>
        <row r="2696">
          <cell r="D2696">
            <v>2.3942935056396073</v>
          </cell>
        </row>
        <row r="2697">
          <cell r="D2697">
            <v>2.5448780028496456</v>
          </cell>
        </row>
        <row r="2698">
          <cell r="D2698">
            <v>2.672874825478178</v>
          </cell>
        </row>
        <row r="2699">
          <cell r="D2699">
            <v>2.7406378492226948</v>
          </cell>
        </row>
        <row r="2700">
          <cell r="D2700">
            <v>2.5900533520126574</v>
          </cell>
        </row>
        <row r="2701">
          <cell r="D2701">
            <v>2.6427579260361704</v>
          </cell>
        </row>
        <row r="2702">
          <cell r="D2702">
            <v>2.6879332751991818</v>
          </cell>
        </row>
        <row r="2703">
          <cell r="D2703">
            <v>2.7331086243621936</v>
          </cell>
        </row>
        <row r="2704">
          <cell r="D2704">
            <v>2.7481670740831974</v>
          </cell>
        </row>
        <row r="2705">
          <cell r="D2705">
            <v>2.7556962989436995</v>
          </cell>
        </row>
        <row r="2706">
          <cell r="D2706">
            <v>2.6954625000596839</v>
          </cell>
        </row>
        <row r="2707">
          <cell r="D2707">
            <v>2.6126410265941633</v>
          </cell>
        </row>
        <row r="2708">
          <cell r="D2708">
            <v>2.7556962989436995</v>
          </cell>
        </row>
        <row r="2709">
          <cell r="D2709">
            <v>2.8008716481067104</v>
          </cell>
        </row>
        <row r="2710">
          <cell r="D2710">
            <v>2.7481670740831974</v>
          </cell>
        </row>
        <row r="2711">
          <cell r="D2711">
            <v>2.6578163757571742</v>
          </cell>
        </row>
        <row r="2712">
          <cell r="D2712">
            <v>2.9062807961537369</v>
          </cell>
        </row>
        <row r="2713">
          <cell r="D2713">
            <v>2.8535762221302239</v>
          </cell>
        </row>
        <row r="2714">
          <cell r="D2714">
            <v>2.7481670740831974</v>
          </cell>
        </row>
        <row r="2715">
          <cell r="D2715">
            <v>2.5599364525706494</v>
          </cell>
        </row>
        <row r="2716">
          <cell r="D2716">
            <v>2.4997026536866342</v>
          </cell>
        </row>
        <row r="2717">
          <cell r="D2717">
            <v>2.3717058310581018</v>
          </cell>
        </row>
        <row r="2718">
          <cell r="D2718">
            <v>2.3190012570345884</v>
          </cell>
        </row>
        <row r="2719">
          <cell r="D2719">
            <v>2.3190012570345884</v>
          </cell>
        </row>
        <row r="2720">
          <cell r="D2720">
            <v>2.3265304818950905</v>
          </cell>
        </row>
        <row r="2721">
          <cell r="D2721">
            <v>2.4620565293841246</v>
          </cell>
        </row>
        <row r="2722">
          <cell r="D2722">
            <v>2.5749949022916536</v>
          </cell>
        </row>
        <row r="2723">
          <cell r="D2723">
            <v>2.6126410265941633</v>
          </cell>
        </row>
        <row r="2724">
          <cell r="D2724">
            <v>2.5373487779891435</v>
          </cell>
        </row>
        <row r="2725">
          <cell r="D2725">
            <v>2.5825241271521548</v>
          </cell>
        </row>
        <row r="2726">
          <cell r="D2726">
            <v>2.7105209497806877</v>
          </cell>
        </row>
        <row r="2727">
          <cell r="D2727">
            <v>2.6879332751991818</v>
          </cell>
        </row>
        <row r="2728">
          <cell r="D2728">
            <v>2.7406378492226948</v>
          </cell>
        </row>
        <row r="2729">
          <cell r="D2729">
            <v>2.6879332751991818</v>
          </cell>
        </row>
        <row r="2730">
          <cell r="D2730">
            <v>2.6276994763151666</v>
          </cell>
        </row>
        <row r="2731">
          <cell r="D2731">
            <v>2.6427579260361704</v>
          </cell>
        </row>
        <row r="2732">
          <cell r="D2732">
            <v>2.7180501746411898</v>
          </cell>
        </row>
        <row r="2733">
          <cell r="D2733">
            <v>2.7029917249201856</v>
          </cell>
        </row>
        <row r="2734">
          <cell r="D2734">
            <v>2.6126410265941633</v>
          </cell>
        </row>
        <row r="2735">
          <cell r="D2735">
            <v>2.5900533520126574</v>
          </cell>
        </row>
        <row r="2736">
          <cell r="D2736">
            <v>2.7406378492226948</v>
          </cell>
        </row>
        <row r="2737">
          <cell r="D2737">
            <v>2.6352287011756683</v>
          </cell>
        </row>
        <row r="2738">
          <cell r="D2738">
            <v>2.514761103407638</v>
          </cell>
        </row>
        <row r="2739">
          <cell r="D2739">
            <v>2.401822730500109</v>
          </cell>
        </row>
        <row r="2740">
          <cell r="D2740">
            <v>2.431939629942117</v>
          </cell>
        </row>
        <row r="2741">
          <cell r="D2741">
            <v>2.2060628841270602</v>
          </cell>
        </row>
        <row r="2742">
          <cell r="D2742">
            <v>2.1232414106615387</v>
          </cell>
        </row>
        <row r="2743">
          <cell r="D2743">
            <v>2.1232414106615387</v>
          </cell>
        </row>
        <row r="2744">
          <cell r="D2744">
            <v>2.1985336592665576</v>
          </cell>
        </row>
        <row r="2745">
          <cell r="D2745">
            <v>2.2135921089875614</v>
          </cell>
        </row>
        <row r="2746">
          <cell r="D2746">
            <v>2.4244104050816149</v>
          </cell>
        </row>
        <row r="2747">
          <cell r="D2747">
            <v>2.6653456006176763</v>
          </cell>
        </row>
        <row r="2748">
          <cell r="D2748">
            <v>2.7707547486647033</v>
          </cell>
        </row>
        <row r="2749">
          <cell r="D2749">
            <v>2.830988547548718</v>
          </cell>
        </row>
        <row r="2750">
          <cell r="D2750">
            <v>2.8912223464327336</v>
          </cell>
        </row>
        <row r="2751">
          <cell r="D2751">
            <v>2.943926920456247</v>
          </cell>
        </row>
        <row r="2752">
          <cell r="D2752">
            <v>3.0267483939217676</v>
          </cell>
        </row>
        <row r="2753">
          <cell r="D2753">
            <v>3.0568652933637761</v>
          </cell>
        </row>
        <row r="2754">
          <cell r="D2754">
            <v>2.9815730447587567</v>
          </cell>
        </row>
        <row r="2755">
          <cell r="D2755">
            <v>2.9589853701772508</v>
          </cell>
        </row>
        <row r="2756">
          <cell r="D2756">
            <v>2.9363976955957449</v>
          </cell>
        </row>
        <row r="2757">
          <cell r="D2757">
            <v>2.8987515712932352</v>
          </cell>
        </row>
        <row r="2758">
          <cell r="D2758">
            <v>2.830988547548718</v>
          </cell>
        </row>
        <row r="2759">
          <cell r="D2759">
            <v>2.7556962989436995</v>
          </cell>
        </row>
        <row r="2760">
          <cell r="D2760">
            <v>2.7556962989436995</v>
          </cell>
        </row>
        <row r="2761">
          <cell r="D2761">
            <v>2.7556962989436995</v>
          </cell>
        </row>
        <row r="2762">
          <cell r="D2762">
            <v>2.5825241271521548</v>
          </cell>
        </row>
        <row r="2763">
          <cell r="D2763">
            <v>2.3942935056396073</v>
          </cell>
        </row>
        <row r="2764">
          <cell r="D2764">
            <v>2.2060628841270602</v>
          </cell>
        </row>
        <row r="2765">
          <cell r="D2765">
            <v>2.2286505587085652</v>
          </cell>
        </row>
        <row r="2766">
          <cell r="D2766">
            <v>2.1684167598245505</v>
          </cell>
        </row>
        <row r="2767">
          <cell r="D2767">
            <v>2.1985336592665576</v>
          </cell>
        </row>
        <row r="2768">
          <cell r="D2768">
            <v>2.2060628841270602</v>
          </cell>
        </row>
        <row r="2769">
          <cell r="D2769">
            <v>2.1985336592665576</v>
          </cell>
        </row>
        <row r="2770">
          <cell r="D2770">
            <v>2.243709008429569</v>
          </cell>
        </row>
        <row r="2771">
          <cell r="D2771">
            <v>2.2135921089875614</v>
          </cell>
        </row>
        <row r="2772">
          <cell r="D2772">
            <v>2.2512382332900711</v>
          </cell>
        </row>
        <row r="2773">
          <cell r="D2773">
            <v>2.3415889316160943</v>
          </cell>
        </row>
        <row r="2774">
          <cell r="D2774">
            <v>2.3717058310581018</v>
          </cell>
        </row>
        <row r="2775">
          <cell r="D2775">
            <v>2.4695857542446267</v>
          </cell>
        </row>
        <row r="2776">
          <cell r="D2776">
            <v>2.4620565293841246</v>
          </cell>
        </row>
        <row r="2777">
          <cell r="D2777">
            <v>2.3867642807791056</v>
          </cell>
        </row>
        <row r="2778">
          <cell r="D2778">
            <v>2.3039428073135846</v>
          </cell>
        </row>
        <row r="2779">
          <cell r="D2779">
            <v>2.243709008429569</v>
          </cell>
        </row>
        <row r="2780">
          <cell r="D2780">
            <v>2.3641766061976002</v>
          </cell>
        </row>
        <row r="2781">
          <cell r="D2781">
            <v>2.4545273045236224</v>
          </cell>
        </row>
        <row r="2782">
          <cell r="D2782">
            <v>2.5599364525706494</v>
          </cell>
        </row>
        <row r="2783">
          <cell r="D2783">
            <v>2.4545273045236224</v>
          </cell>
        </row>
        <row r="2784">
          <cell r="D2784">
            <v>2.4695857542446267</v>
          </cell>
        </row>
        <row r="2785">
          <cell r="D2785">
            <v>2.431939629942117</v>
          </cell>
        </row>
        <row r="2786">
          <cell r="D2786">
            <v>2.3867642807791056</v>
          </cell>
        </row>
        <row r="2787">
          <cell r="D2787">
            <v>2.1759459846850517</v>
          </cell>
        </row>
        <row r="2788">
          <cell r="D2788">
            <v>2.2964135824530825</v>
          </cell>
        </row>
        <row r="2789">
          <cell r="D2789">
            <v>2.0404199371960177</v>
          </cell>
        </row>
        <row r="2790">
          <cell r="D2790">
            <v>1.9726569134515002</v>
          </cell>
        </row>
        <row r="2791">
          <cell r="D2791">
            <v>1.9425400140094928</v>
          </cell>
        </row>
        <row r="2792">
          <cell r="D2792">
            <v>1.9500692388699947</v>
          </cell>
        </row>
        <row r="2793">
          <cell r="D2793">
            <v>1.9575984637304968</v>
          </cell>
        </row>
        <row r="2794">
          <cell r="D2794">
            <v>2.0780660614985274</v>
          </cell>
        </row>
        <row r="2795">
          <cell r="D2795">
            <v>2.1910044344060555</v>
          </cell>
        </row>
        <row r="2796">
          <cell r="D2796">
            <v>2.2662966830110749</v>
          </cell>
        </row>
        <row r="2797">
          <cell r="D2797">
            <v>2.514761103407638</v>
          </cell>
        </row>
        <row r="2798">
          <cell r="D2798">
            <v>2.6427579260361704</v>
          </cell>
        </row>
        <row r="2799">
          <cell r="D2799">
            <v>2.861105446990726</v>
          </cell>
        </row>
        <row r="2800">
          <cell r="D2800">
            <v>2.8084008729672125</v>
          </cell>
        </row>
        <row r="2801">
          <cell r="D2801">
            <v>2.7180501746411898</v>
          </cell>
        </row>
        <row r="2802">
          <cell r="D2802">
            <v>2.5825241271521548</v>
          </cell>
        </row>
        <row r="2803">
          <cell r="D2803">
            <v>2.7481670740831974</v>
          </cell>
        </row>
        <row r="2804">
          <cell r="D2804">
            <v>2.830988547548718</v>
          </cell>
        </row>
        <row r="2805">
          <cell r="D2805">
            <v>2.7858131983857066</v>
          </cell>
        </row>
        <row r="2806">
          <cell r="D2806">
            <v>2.7406378492226948</v>
          </cell>
        </row>
        <row r="2807">
          <cell r="D2807">
            <v>2.5222903282681401</v>
          </cell>
        </row>
        <row r="2808">
          <cell r="D2808">
            <v>2.6276994763151666</v>
          </cell>
        </row>
        <row r="2809">
          <cell r="D2809">
            <v>2.5448780028496456</v>
          </cell>
        </row>
        <row r="2810">
          <cell r="D2810">
            <v>2.4997026536866342</v>
          </cell>
        </row>
        <row r="2811">
          <cell r="D2811">
            <v>2.2888843575925808</v>
          </cell>
        </row>
        <row r="2812">
          <cell r="D2812">
            <v>2.085595286359029</v>
          </cell>
        </row>
        <row r="2813">
          <cell r="D2813">
            <v>2.115712185801037</v>
          </cell>
        </row>
        <row r="2814">
          <cell r="D2814">
            <v>2.085595286359029</v>
          </cell>
        </row>
        <row r="2815">
          <cell r="D2815">
            <v>2.085595286359029</v>
          </cell>
        </row>
        <row r="2816">
          <cell r="D2816">
            <v>2.0705368366380252</v>
          </cell>
        </row>
        <row r="2817">
          <cell r="D2817">
            <v>2.1458290852430446</v>
          </cell>
        </row>
        <row r="2818">
          <cell r="D2818">
            <v>2.3340597067555917</v>
          </cell>
        </row>
        <row r="2819">
          <cell r="D2819">
            <v>2.5072318785471364</v>
          </cell>
        </row>
        <row r="2820">
          <cell r="D2820">
            <v>2.5749949022916536</v>
          </cell>
        </row>
        <row r="2821">
          <cell r="D2821">
            <v>2.6051118017336607</v>
          </cell>
        </row>
        <row r="2822">
          <cell r="D2822">
            <v>2.6352287011756683</v>
          </cell>
        </row>
        <row r="2823">
          <cell r="D2823">
            <v>2.7481670740831974</v>
          </cell>
        </row>
        <row r="2824">
          <cell r="D2824">
            <v>2.8159300978277146</v>
          </cell>
        </row>
        <row r="2825">
          <cell r="D2825">
            <v>2.6502871508966721</v>
          </cell>
        </row>
        <row r="2826">
          <cell r="D2826">
            <v>2.6051118017336607</v>
          </cell>
        </row>
        <row r="2827">
          <cell r="D2827">
            <v>2.6427579260361704</v>
          </cell>
        </row>
        <row r="2828">
          <cell r="D2828">
            <v>2.7481670740831974</v>
          </cell>
        </row>
        <row r="2829">
          <cell r="D2829">
            <v>2.7029917249201856</v>
          </cell>
        </row>
        <row r="2830">
          <cell r="D2830">
            <v>2.6502871508966721</v>
          </cell>
        </row>
        <row r="2831">
          <cell r="D2831">
            <v>2.5524072277101477</v>
          </cell>
        </row>
        <row r="2832">
          <cell r="D2832">
            <v>2.6879332751991818</v>
          </cell>
        </row>
        <row r="2833">
          <cell r="D2833">
            <v>2.6578163757571742</v>
          </cell>
        </row>
        <row r="2834">
          <cell r="D2834">
            <v>2.5599364525706494</v>
          </cell>
        </row>
        <row r="2835">
          <cell r="D2835">
            <v>2.4394688548026187</v>
          </cell>
        </row>
        <row r="2836">
          <cell r="D2836">
            <v>2.1985336592665576</v>
          </cell>
        </row>
        <row r="2837">
          <cell r="D2837">
            <v>2.1684167598245505</v>
          </cell>
        </row>
        <row r="2838">
          <cell r="D2838">
            <v>2.1533583101035458</v>
          </cell>
        </row>
        <row r="2839">
          <cell r="D2839">
            <v>2.1834752095455543</v>
          </cell>
        </row>
        <row r="2840">
          <cell r="D2840">
            <v>2.1985336592665576</v>
          </cell>
        </row>
        <row r="2841">
          <cell r="D2841">
            <v>2.2964135824530825</v>
          </cell>
        </row>
        <row r="2842">
          <cell r="D2842">
            <v>2.4168811802211132</v>
          </cell>
        </row>
        <row r="2843">
          <cell r="D2843">
            <v>2.5222903282681401</v>
          </cell>
        </row>
        <row r="2844">
          <cell r="D2844">
            <v>2.6954625000596839</v>
          </cell>
        </row>
        <row r="2845">
          <cell r="D2845">
            <v>2.7933424232462087</v>
          </cell>
        </row>
        <row r="2846">
          <cell r="D2846">
            <v>2.7707547486647033</v>
          </cell>
        </row>
        <row r="2847">
          <cell r="D2847">
            <v>2.8084008729672125</v>
          </cell>
        </row>
        <row r="2848">
          <cell r="D2848">
            <v>2.830988547548718</v>
          </cell>
        </row>
        <row r="2849">
          <cell r="D2849">
            <v>2.8159300978277146</v>
          </cell>
        </row>
        <row r="2850">
          <cell r="D2850">
            <v>2.7481670740831974</v>
          </cell>
        </row>
        <row r="2851">
          <cell r="D2851">
            <v>2.7858131983857066</v>
          </cell>
        </row>
        <row r="2852">
          <cell r="D2852">
            <v>2.8460469972697218</v>
          </cell>
        </row>
        <row r="2853">
          <cell r="D2853">
            <v>2.8460469972697218</v>
          </cell>
        </row>
        <row r="2854">
          <cell r="D2854">
            <v>2.7632255238042007</v>
          </cell>
        </row>
        <row r="2855">
          <cell r="D2855">
            <v>2.6352287011756683</v>
          </cell>
        </row>
        <row r="2856">
          <cell r="D2856">
            <v>2.8008716481067104</v>
          </cell>
        </row>
        <row r="2857">
          <cell r="D2857">
            <v>2.7331086243621936</v>
          </cell>
        </row>
        <row r="2858">
          <cell r="D2858">
            <v>2.514761103407638</v>
          </cell>
        </row>
        <row r="2859">
          <cell r="D2859">
            <v>2.4168811802211132</v>
          </cell>
        </row>
        <row r="2860">
          <cell r="D2860">
            <v>2.2060628841270602</v>
          </cell>
        </row>
        <row r="2861">
          <cell r="D2861">
            <v>2.1684167598245505</v>
          </cell>
        </row>
        <row r="2862">
          <cell r="D2862">
            <v>2.1382998603825425</v>
          </cell>
        </row>
        <row r="2863">
          <cell r="D2863">
            <v>2.1382998603825425</v>
          </cell>
        </row>
        <row r="2864">
          <cell r="D2864">
            <v>2.1006537360800328</v>
          </cell>
        </row>
        <row r="2865">
          <cell r="D2865">
            <v>2.1608875349640484</v>
          </cell>
        </row>
        <row r="2866">
          <cell r="D2866">
            <v>2.2888843575925808</v>
          </cell>
        </row>
        <row r="2867">
          <cell r="D2867">
            <v>2.4394688548026187</v>
          </cell>
        </row>
        <row r="2868">
          <cell r="D2868">
            <v>2.5674656774311515</v>
          </cell>
        </row>
        <row r="2869">
          <cell r="D2869">
            <v>2.6502871508966721</v>
          </cell>
        </row>
        <row r="2870">
          <cell r="D2870">
            <v>2.6653456006176763</v>
          </cell>
        </row>
        <row r="2871">
          <cell r="D2871">
            <v>2.8159300978277146</v>
          </cell>
        </row>
        <row r="2872">
          <cell r="D2872">
            <v>2.9363976955957449</v>
          </cell>
        </row>
        <row r="2873">
          <cell r="D2873">
            <v>2.861105446990726</v>
          </cell>
        </row>
        <row r="2874">
          <cell r="D2874">
            <v>2.8159300978277146</v>
          </cell>
        </row>
        <row r="2875">
          <cell r="D2875">
            <v>2.7331086243621936</v>
          </cell>
        </row>
        <row r="2876">
          <cell r="D2876">
            <v>2.8686346718512277</v>
          </cell>
        </row>
        <row r="2877">
          <cell r="D2877">
            <v>2.7707547486647033</v>
          </cell>
        </row>
        <row r="2878">
          <cell r="D2878">
            <v>2.7556962989436995</v>
          </cell>
        </row>
        <row r="2879">
          <cell r="D2879">
            <v>2.7105209497806877</v>
          </cell>
        </row>
        <row r="2880">
          <cell r="D2880">
            <v>2.6954625000596839</v>
          </cell>
        </row>
        <row r="2881">
          <cell r="D2881">
            <v>2.6502871508966721</v>
          </cell>
        </row>
        <row r="2882">
          <cell r="D2882">
            <v>2.4695857542446267</v>
          </cell>
        </row>
        <row r="2883">
          <cell r="D2883">
            <v>2.3491181564765959</v>
          </cell>
        </row>
        <row r="2884">
          <cell r="D2884">
            <v>2.1759459846850517</v>
          </cell>
        </row>
        <row r="2885">
          <cell r="D2885">
            <v>2.1232414106615387</v>
          </cell>
        </row>
        <row r="2886">
          <cell r="D2886">
            <v>2.0780660614985274</v>
          </cell>
        </row>
        <row r="2887">
          <cell r="D2887">
            <v>2.085595286359029</v>
          </cell>
        </row>
        <row r="2888">
          <cell r="D2888">
            <v>2.0178322626145118</v>
          </cell>
        </row>
        <row r="2889">
          <cell r="D2889">
            <v>2.1834752095455543</v>
          </cell>
        </row>
        <row r="2890">
          <cell r="D2890">
            <v>2.4545273045236224</v>
          </cell>
        </row>
        <row r="2891">
          <cell r="D2891">
            <v>2.5373487779891435</v>
          </cell>
        </row>
        <row r="2892">
          <cell r="D2892">
            <v>2.6502871508966721</v>
          </cell>
        </row>
        <row r="2893">
          <cell r="D2893">
            <v>2.8008716481067104</v>
          </cell>
        </row>
        <row r="2894">
          <cell r="D2894">
            <v>2.861105446990726</v>
          </cell>
        </row>
        <row r="2895">
          <cell r="D2895">
            <v>2.9062807961537369</v>
          </cell>
        </row>
        <row r="2896">
          <cell r="D2896">
            <v>2.9514561453167483</v>
          </cell>
        </row>
        <row r="2897">
          <cell r="D2897">
            <v>3.0267483939217676</v>
          </cell>
        </row>
        <row r="2898">
          <cell r="D2898">
            <v>2.9891022696192584</v>
          </cell>
        </row>
        <row r="2899">
          <cell r="D2899">
            <v>2.8912223464327336</v>
          </cell>
        </row>
        <row r="2900">
          <cell r="D2900">
            <v>2.9966314944797601</v>
          </cell>
        </row>
        <row r="2901">
          <cell r="D2901">
            <v>2.9966314944797601</v>
          </cell>
        </row>
        <row r="2902">
          <cell r="D2902">
            <v>2.8912223464327336</v>
          </cell>
        </row>
        <row r="2903">
          <cell r="D2903">
            <v>2.8008716481067104</v>
          </cell>
        </row>
        <row r="2904">
          <cell r="D2904">
            <v>2.7858131983857066</v>
          </cell>
        </row>
        <row r="2905">
          <cell r="D2905">
            <v>2.7406378492226948</v>
          </cell>
        </row>
        <row r="2906">
          <cell r="D2906">
            <v>2.5825241271521548</v>
          </cell>
        </row>
        <row r="2907">
          <cell r="D2907">
            <v>2.4394688548026187</v>
          </cell>
        </row>
        <row r="2908">
          <cell r="D2908">
            <v>2.1533583101035458</v>
          </cell>
        </row>
        <row r="2909">
          <cell r="D2909">
            <v>2.1684167598245505</v>
          </cell>
        </row>
        <row r="2910">
          <cell r="D2910">
            <v>2.1458290852430446</v>
          </cell>
        </row>
        <row r="2911">
          <cell r="D2911">
            <v>2.115712185801037</v>
          </cell>
        </row>
        <row r="2912">
          <cell r="D2912">
            <v>2.1307706355220404</v>
          </cell>
        </row>
        <row r="2913">
          <cell r="D2913">
            <v>2.2211213338480635</v>
          </cell>
        </row>
        <row r="2914">
          <cell r="D2914">
            <v>2.3717058310581018</v>
          </cell>
        </row>
        <row r="2915">
          <cell r="D2915">
            <v>2.4093519553606115</v>
          </cell>
        </row>
        <row r="2916">
          <cell r="D2916">
            <v>2.401822730500109</v>
          </cell>
        </row>
        <row r="2917">
          <cell r="D2917">
            <v>2.6578163757571742</v>
          </cell>
        </row>
        <row r="2918">
          <cell r="D2918">
            <v>2.7632255238042007</v>
          </cell>
        </row>
        <row r="2919">
          <cell r="D2919">
            <v>2.7406378492226948</v>
          </cell>
        </row>
        <row r="2920">
          <cell r="D2920">
            <v>2.8686346718512277</v>
          </cell>
        </row>
        <row r="2921">
          <cell r="D2921">
            <v>2.7858131983857066</v>
          </cell>
        </row>
        <row r="2922">
          <cell r="D2922">
            <v>2.7180501746411898</v>
          </cell>
        </row>
        <row r="2923">
          <cell r="D2923">
            <v>2.5825241271521548</v>
          </cell>
        </row>
        <row r="2924">
          <cell r="D2924">
            <v>2.5599364525706494</v>
          </cell>
        </row>
        <row r="2925">
          <cell r="D2925">
            <v>2.5975825768731586</v>
          </cell>
        </row>
        <row r="2926">
          <cell r="D2926">
            <v>2.5524072277101477</v>
          </cell>
        </row>
        <row r="2927">
          <cell r="D2927">
            <v>2.5448780028496456</v>
          </cell>
        </row>
        <row r="2928">
          <cell r="D2928">
            <v>2.7180501746411898</v>
          </cell>
        </row>
        <row r="2929">
          <cell r="D2929">
            <v>2.6427579260361704</v>
          </cell>
        </row>
        <row r="2930">
          <cell r="D2930">
            <v>2.4921734288261321</v>
          </cell>
        </row>
        <row r="2931">
          <cell r="D2931">
            <v>2.3114720321740867</v>
          </cell>
        </row>
        <row r="2932">
          <cell r="D2932">
            <v>2.3566473813370976</v>
          </cell>
        </row>
        <row r="2933">
          <cell r="D2933">
            <v>2.0931245112195311</v>
          </cell>
        </row>
        <row r="2934">
          <cell r="D2934">
            <v>2.1081829609405349</v>
          </cell>
        </row>
        <row r="2935">
          <cell r="D2935">
            <v>2.0328907123355155</v>
          </cell>
        </row>
        <row r="2936">
          <cell r="D2936">
            <v>1.9877153631725044</v>
          </cell>
        </row>
        <row r="2937">
          <cell r="D2937">
            <v>1.9801861383120025</v>
          </cell>
        </row>
        <row r="2938">
          <cell r="D2938">
            <v>2.1006537360800328</v>
          </cell>
        </row>
        <row r="2939">
          <cell r="D2939">
            <v>2.1307706355220404</v>
          </cell>
        </row>
        <row r="2940">
          <cell r="D2940">
            <v>2.0931245112195311</v>
          </cell>
        </row>
        <row r="2941">
          <cell r="D2941">
            <v>2.1910044344060555</v>
          </cell>
        </row>
        <row r="2942">
          <cell r="D2942">
            <v>2.4545273045236224</v>
          </cell>
        </row>
        <row r="2943">
          <cell r="D2943">
            <v>2.4771149791051283</v>
          </cell>
        </row>
        <row r="2944">
          <cell r="D2944">
            <v>2.3641766061976002</v>
          </cell>
        </row>
        <row r="2945">
          <cell r="D2945">
            <v>2.4244104050816149</v>
          </cell>
        </row>
        <row r="2946">
          <cell r="D2946">
            <v>2.4997026536866342</v>
          </cell>
        </row>
        <row r="2947">
          <cell r="D2947">
            <v>2.4545273045236224</v>
          </cell>
        </row>
        <row r="2948">
          <cell r="D2948">
            <v>2.6201702514546645</v>
          </cell>
        </row>
        <row r="2949">
          <cell r="D2949">
            <v>2.7858131983857066</v>
          </cell>
        </row>
        <row r="2950">
          <cell r="D2950">
            <v>2.7331086243621936</v>
          </cell>
        </row>
        <row r="2951">
          <cell r="D2951">
            <v>2.5298195531286418</v>
          </cell>
        </row>
        <row r="2952">
          <cell r="D2952">
            <v>2.5900533520126574</v>
          </cell>
        </row>
        <row r="2953">
          <cell r="D2953">
            <v>2.5222903282681401</v>
          </cell>
        </row>
        <row r="2954">
          <cell r="D2954">
            <v>2.4620565293841246</v>
          </cell>
        </row>
        <row r="2955">
          <cell r="D2955">
            <v>2.3190012570345884</v>
          </cell>
        </row>
        <row r="2956">
          <cell r="D2956">
            <v>2.1307706355220404</v>
          </cell>
        </row>
        <row r="2957">
          <cell r="D2957">
            <v>2.0705368366380252</v>
          </cell>
        </row>
        <row r="2958">
          <cell r="D2958">
            <v>2.0103030377540101</v>
          </cell>
        </row>
        <row r="2959">
          <cell r="D2959">
            <v>1.9952445880330061</v>
          </cell>
        </row>
        <row r="2960">
          <cell r="D2960">
            <v>1.9425400140094928</v>
          </cell>
        </row>
        <row r="2961">
          <cell r="D2961">
            <v>1.9500692388699947</v>
          </cell>
        </row>
        <row r="2962">
          <cell r="D2962">
            <v>2.0328907123355155</v>
          </cell>
        </row>
        <row r="2963">
          <cell r="D2963">
            <v>2.0404199371960177</v>
          </cell>
        </row>
        <row r="2964">
          <cell r="D2964">
            <v>2.0931245112195311</v>
          </cell>
        </row>
        <row r="2965">
          <cell r="D2965">
            <v>2.2964135824530825</v>
          </cell>
        </row>
        <row r="2966">
          <cell r="D2966">
            <v>2.3641766061976002</v>
          </cell>
        </row>
        <row r="2967">
          <cell r="D2967">
            <v>2.4168811802211132</v>
          </cell>
        </row>
        <row r="2968">
          <cell r="D2968">
            <v>2.4695857542446267</v>
          </cell>
        </row>
        <row r="2969">
          <cell r="D2969">
            <v>2.4168811802211132</v>
          </cell>
        </row>
        <row r="2970">
          <cell r="D2970">
            <v>2.3867642807791056</v>
          </cell>
        </row>
        <row r="2971">
          <cell r="D2971">
            <v>2.4846442039656305</v>
          </cell>
        </row>
        <row r="2972">
          <cell r="D2972">
            <v>2.431939629942117</v>
          </cell>
        </row>
        <row r="2973">
          <cell r="D2973">
            <v>2.6201702514546645</v>
          </cell>
        </row>
        <row r="2974">
          <cell r="D2974">
            <v>2.4846442039656305</v>
          </cell>
        </row>
        <row r="2975">
          <cell r="D2975">
            <v>2.3867642807791056</v>
          </cell>
        </row>
        <row r="2976">
          <cell r="D2976">
            <v>2.4846442039656305</v>
          </cell>
        </row>
        <row r="2977">
          <cell r="D2977">
            <v>2.4545273045236224</v>
          </cell>
        </row>
        <row r="2978">
          <cell r="D2978">
            <v>2.3641766061976002</v>
          </cell>
        </row>
        <row r="2979">
          <cell r="D2979">
            <v>2.2286505587085652</v>
          </cell>
        </row>
        <row r="2980">
          <cell r="D2980">
            <v>2.0931245112195311</v>
          </cell>
        </row>
        <row r="2981">
          <cell r="D2981">
            <v>2.0404199371960177</v>
          </cell>
        </row>
        <row r="2982">
          <cell r="D2982">
            <v>1.9651276885909985</v>
          </cell>
        </row>
        <row r="2983">
          <cell r="D2983">
            <v>1.9575984637304968</v>
          </cell>
        </row>
        <row r="2984">
          <cell r="D2984">
            <v>1.9651276885909985</v>
          </cell>
        </row>
        <row r="2985">
          <cell r="D2985">
            <v>2.0705368366380252</v>
          </cell>
        </row>
        <row r="2986">
          <cell r="D2986">
            <v>2.3039428073135846</v>
          </cell>
        </row>
        <row r="2987">
          <cell r="D2987">
            <v>2.3415889316160943</v>
          </cell>
        </row>
        <row r="2988">
          <cell r="D2988">
            <v>2.4921734288261321</v>
          </cell>
        </row>
        <row r="2989">
          <cell r="D2989">
            <v>2.6653456006176763</v>
          </cell>
        </row>
        <row r="2990">
          <cell r="D2990">
            <v>2.5900533520126574</v>
          </cell>
        </row>
        <row r="2991">
          <cell r="D2991">
            <v>2.6051118017336607</v>
          </cell>
        </row>
        <row r="2992">
          <cell r="D2992">
            <v>2.7406378492226948</v>
          </cell>
        </row>
        <row r="2993">
          <cell r="D2993">
            <v>2.6879332751991818</v>
          </cell>
        </row>
        <row r="2994">
          <cell r="D2994">
            <v>2.7255793995016915</v>
          </cell>
        </row>
        <row r="2995">
          <cell r="D2995">
            <v>2.6427579260361704</v>
          </cell>
        </row>
        <row r="2996">
          <cell r="D2996">
            <v>2.7632255238042007</v>
          </cell>
        </row>
        <row r="2997">
          <cell r="D2997">
            <v>2.6201702514546645</v>
          </cell>
        </row>
        <row r="2998">
          <cell r="D2998">
            <v>2.6653456006176763</v>
          </cell>
        </row>
        <row r="2999">
          <cell r="D2999">
            <v>2.6276994763151666</v>
          </cell>
        </row>
        <row r="3000">
          <cell r="D3000">
            <v>2.6653456006176763</v>
          </cell>
        </row>
        <row r="3001">
          <cell r="D3001">
            <v>2.6502871508966721</v>
          </cell>
        </row>
        <row r="3002">
          <cell r="D3002">
            <v>2.4620565293841246</v>
          </cell>
        </row>
        <row r="3003">
          <cell r="D3003">
            <v>2.3491181564765959</v>
          </cell>
        </row>
        <row r="3004">
          <cell r="D3004">
            <v>2.1307706355220404</v>
          </cell>
        </row>
        <row r="3005">
          <cell r="D3005">
            <v>2.0780660614985274</v>
          </cell>
        </row>
        <row r="3006">
          <cell r="D3006">
            <v>2.1006537360800328</v>
          </cell>
        </row>
        <row r="3007">
          <cell r="D3007">
            <v>2.115712185801037</v>
          </cell>
        </row>
        <row r="3008">
          <cell r="D3008">
            <v>2.0780660614985274</v>
          </cell>
        </row>
        <row r="3009">
          <cell r="D3009">
            <v>2.1608875349640484</v>
          </cell>
        </row>
        <row r="3010">
          <cell r="D3010">
            <v>2.243709008429569</v>
          </cell>
        </row>
        <row r="3011">
          <cell r="D3011">
            <v>2.3867642807791056</v>
          </cell>
        </row>
        <row r="3012">
          <cell r="D3012">
            <v>2.4394688548026187</v>
          </cell>
        </row>
        <row r="3013">
          <cell r="D3013">
            <v>2.4695857542446267</v>
          </cell>
        </row>
        <row r="3014">
          <cell r="D3014">
            <v>2.4921734288261321</v>
          </cell>
        </row>
        <row r="3015">
          <cell r="D3015">
            <v>2.5599364525706494</v>
          </cell>
        </row>
        <row r="3016">
          <cell r="D3016">
            <v>2.5975825768731586</v>
          </cell>
        </row>
        <row r="3017">
          <cell r="D3017">
            <v>2.6427579260361704</v>
          </cell>
        </row>
        <row r="3018">
          <cell r="D3018">
            <v>2.5825241271521548</v>
          </cell>
        </row>
        <row r="3019">
          <cell r="D3019">
            <v>2.514761103407638</v>
          </cell>
        </row>
        <row r="3020">
          <cell r="D3020">
            <v>2.5524072277101477</v>
          </cell>
        </row>
        <row r="3021">
          <cell r="D3021">
            <v>2.6276994763151666</v>
          </cell>
        </row>
        <row r="3022">
          <cell r="D3022">
            <v>2.6653456006176763</v>
          </cell>
        </row>
        <row r="3023">
          <cell r="D3023">
            <v>2.5900533520126574</v>
          </cell>
        </row>
        <row r="3024">
          <cell r="D3024">
            <v>2.7180501746411898</v>
          </cell>
        </row>
        <row r="3025">
          <cell r="D3025">
            <v>2.7180501746411898</v>
          </cell>
        </row>
        <row r="3026">
          <cell r="D3026">
            <v>2.5448780028496456</v>
          </cell>
        </row>
        <row r="3027">
          <cell r="D3027">
            <v>2.3641766061976002</v>
          </cell>
        </row>
        <row r="3028">
          <cell r="D3028">
            <v>2.1533583101035458</v>
          </cell>
        </row>
        <row r="3029">
          <cell r="D3029">
            <v>2.1006537360800328</v>
          </cell>
        </row>
        <row r="3030">
          <cell r="D3030">
            <v>2.0479491620565198</v>
          </cell>
        </row>
        <row r="3031">
          <cell r="D3031">
            <v>2.0705368366380252</v>
          </cell>
        </row>
        <row r="3032">
          <cell r="D3032">
            <v>2.1006537360800328</v>
          </cell>
        </row>
        <row r="3033">
          <cell r="D3033">
            <v>2.1910044344060555</v>
          </cell>
        </row>
        <row r="3034">
          <cell r="D3034">
            <v>2.3114720321740867</v>
          </cell>
        </row>
        <row r="3035">
          <cell r="D3035">
            <v>2.514761103407638</v>
          </cell>
        </row>
        <row r="3036">
          <cell r="D3036">
            <v>2.6276994763151666</v>
          </cell>
        </row>
        <row r="3037">
          <cell r="D3037">
            <v>2.6427579260361704</v>
          </cell>
        </row>
        <row r="3038">
          <cell r="D3038">
            <v>2.6126410265941633</v>
          </cell>
        </row>
        <row r="3039">
          <cell r="D3039">
            <v>2.5900533520126574</v>
          </cell>
        </row>
        <row r="3040">
          <cell r="D3040">
            <v>2.6276994763151666</v>
          </cell>
        </row>
        <row r="3041">
          <cell r="D3041">
            <v>2.7255793995016915</v>
          </cell>
        </row>
        <row r="3042">
          <cell r="D3042">
            <v>2.6051118017336607</v>
          </cell>
        </row>
        <row r="3043">
          <cell r="D3043">
            <v>2.4921734288261321</v>
          </cell>
        </row>
        <row r="3044">
          <cell r="D3044">
            <v>2.6502871508966721</v>
          </cell>
        </row>
        <row r="3045">
          <cell r="D3045">
            <v>2.6276994763151666</v>
          </cell>
        </row>
        <row r="3046">
          <cell r="D3046">
            <v>2.6276994763151666</v>
          </cell>
        </row>
        <row r="3047">
          <cell r="D3047">
            <v>2.5373487779891435</v>
          </cell>
        </row>
        <row r="3048">
          <cell r="D3048">
            <v>2.7481670740831974</v>
          </cell>
        </row>
        <row r="3049">
          <cell r="D3049">
            <v>2.7029917249201856</v>
          </cell>
        </row>
        <row r="3050">
          <cell r="D3050">
            <v>2.4620565293841246</v>
          </cell>
        </row>
        <row r="3051">
          <cell r="D3051">
            <v>2.4093519553606115</v>
          </cell>
        </row>
        <row r="3052">
          <cell r="D3052">
            <v>2.2060628841270602</v>
          </cell>
        </row>
        <row r="3053">
          <cell r="D3053">
            <v>2.1684167598245505</v>
          </cell>
        </row>
        <row r="3054">
          <cell r="D3054">
            <v>2.1006537360800328</v>
          </cell>
        </row>
        <row r="3055">
          <cell r="D3055">
            <v>2.0780660614985274</v>
          </cell>
        </row>
        <row r="3056">
          <cell r="D3056">
            <v>2.115712185801037</v>
          </cell>
        </row>
        <row r="3057">
          <cell r="D3057">
            <v>2.1910044344060555</v>
          </cell>
        </row>
        <row r="3058">
          <cell r="D3058">
            <v>2.2964135824530825</v>
          </cell>
        </row>
        <row r="3059">
          <cell r="D3059">
            <v>2.4545273045236224</v>
          </cell>
        </row>
        <row r="3060">
          <cell r="D3060">
            <v>2.4469980796631208</v>
          </cell>
        </row>
        <row r="3061">
          <cell r="D3061">
            <v>2.5222903282681401</v>
          </cell>
        </row>
        <row r="3062">
          <cell r="D3062">
            <v>2.5825241271521548</v>
          </cell>
        </row>
        <row r="3063">
          <cell r="D3063">
            <v>2.5749949022916536</v>
          </cell>
        </row>
        <row r="3064">
          <cell r="D3064">
            <v>2.7180501746411898</v>
          </cell>
        </row>
        <row r="3065">
          <cell r="D3065">
            <v>2.7632255238042007</v>
          </cell>
        </row>
        <row r="3066">
          <cell r="D3066">
            <v>2.7933424232462087</v>
          </cell>
        </row>
        <row r="3067">
          <cell r="D3067">
            <v>2.7933424232462087</v>
          </cell>
        </row>
        <row r="3068">
          <cell r="D3068">
            <v>2.9363976955957449</v>
          </cell>
        </row>
        <row r="3069">
          <cell r="D3069">
            <v>2.8535762221302239</v>
          </cell>
        </row>
        <row r="3070">
          <cell r="D3070">
            <v>2.7180501746411898</v>
          </cell>
        </row>
        <row r="3071">
          <cell r="D3071">
            <v>2.6126410265941633</v>
          </cell>
        </row>
        <row r="3072">
          <cell r="D3072">
            <v>2.672874825478178</v>
          </cell>
        </row>
        <row r="3073">
          <cell r="D3073">
            <v>2.6126410265941633</v>
          </cell>
        </row>
        <row r="3074">
          <cell r="D3074">
            <v>2.514761103407638</v>
          </cell>
        </row>
        <row r="3075">
          <cell r="D3075">
            <v>2.3340597067555917</v>
          </cell>
        </row>
        <row r="3076">
          <cell r="D3076">
            <v>2.1834752095455543</v>
          </cell>
        </row>
        <row r="3077">
          <cell r="D3077">
            <v>2.085595286359029</v>
          </cell>
        </row>
        <row r="3078">
          <cell r="D3078">
            <v>2.115712185801037</v>
          </cell>
        </row>
        <row r="3079">
          <cell r="D3079">
            <v>2.1307706355220404</v>
          </cell>
        </row>
        <row r="3080">
          <cell r="D3080">
            <v>2.1834752095455543</v>
          </cell>
        </row>
        <row r="3081">
          <cell r="D3081">
            <v>2.2512382332900711</v>
          </cell>
        </row>
        <row r="3082">
          <cell r="D3082">
            <v>2.3039428073135846</v>
          </cell>
        </row>
        <row r="3083">
          <cell r="D3083">
            <v>2.514761103407638</v>
          </cell>
        </row>
        <row r="3084">
          <cell r="D3084">
            <v>2.5298195531286418</v>
          </cell>
        </row>
        <row r="3085">
          <cell r="D3085">
            <v>2.5749949022916536</v>
          </cell>
        </row>
        <row r="3086">
          <cell r="D3086">
            <v>2.6352287011756683</v>
          </cell>
        </row>
        <row r="3087">
          <cell r="D3087">
            <v>2.6653456006176763</v>
          </cell>
        </row>
        <row r="3088">
          <cell r="D3088">
            <v>2.6502871508966721</v>
          </cell>
        </row>
        <row r="3089">
          <cell r="D3089">
            <v>2.7180501746411898</v>
          </cell>
        </row>
        <row r="3090">
          <cell r="D3090">
            <v>2.6427579260361704</v>
          </cell>
        </row>
        <row r="3091">
          <cell r="D3091">
            <v>2.5975825768731586</v>
          </cell>
        </row>
        <row r="3092">
          <cell r="D3092">
            <v>2.6954625000596839</v>
          </cell>
        </row>
        <row r="3093">
          <cell r="D3093">
            <v>2.7029917249201856</v>
          </cell>
        </row>
        <row r="3094">
          <cell r="D3094">
            <v>2.6804040503386801</v>
          </cell>
        </row>
        <row r="3095">
          <cell r="D3095">
            <v>2.6653456006176763</v>
          </cell>
        </row>
        <row r="3096">
          <cell r="D3096">
            <v>2.7707547486647033</v>
          </cell>
        </row>
        <row r="3097">
          <cell r="D3097">
            <v>2.7331086243621936</v>
          </cell>
        </row>
        <row r="3098">
          <cell r="D3098">
            <v>2.5674656774311515</v>
          </cell>
        </row>
        <row r="3099">
          <cell r="D3099">
            <v>2.3792350559186035</v>
          </cell>
        </row>
        <row r="3100">
          <cell r="D3100">
            <v>2.1910044344060555</v>
          </cell>
        </row>
        <row r="3101">
          <cell r="D3101">
            <v>2.1533583101035458</v>
          </cell>
        </row>
        <row r="3102">
          <cell r="D3102">
            <v>2.1533583101035458</v>
          </cell>
        </row>
        <row r="3103">
          <cell r="D3103">
            <v>2.1533583101035458</v>
          </cell>
        </row>
        <row r="3104">
          <cell r="D3104">
            <v>2.1910044344060555</v>
          </cell>
        </row>
        <row r="3105">
          <cell r="D3105">
            <v>2.1910044344060555</v>
          </cell>
        </row>
        <row r="3106">
          <cell r="D3106">
            <v>2.1533583101035458</v>
          </cell>
        </row>
        <row r="3107">
          <cell r="D3107">
            <v>2.3415889316160943</v>
          </cell>
        </row>
        <row r="3108">
          <cell r="D3108">
            <v>2.4921734288261321</v>
          </cell>
        </row>
        <row r="3109">
          <cell r="D3109">
            <v>2.672874825478178</v>
          </cell>
        </row>
        <row r="3110">
          <cell r="D3110">
            <v>2.6427579260361704</v>
          </cell>
        </row>
        <row r="3111">
          <cell r="D3111">
            <v>2.6804040503386801</v>
          </cell>
        </row>
        <row r="3112">
          <cell r="D3112">
            <v>2.7481670740831974</v>
          </cell>
        </row>
        <row r="3113">
          <cell r="D3113">
            <v>2.7632255238042007</v>
          </cell>
        </row>
        <row r="3114">
          <cell r="D3114">
            <v>2.7933424232462087</v>
          </cell>
        </row>
        <row r="3115">
          <cell r="D3115">
            <v>2.5599364525706494</v>
          </cell>
        </row>
        <row r="3116">
          <cell r="D3116">
            <v>2.7858131983857066</v>
          </cell>
        </row>
        <row r="3117">
          <cell r="D3117">
            <v>2.8385177724092201</v>
          </cell>
        </row>
        <row r="3118">
          <cell r="D3118">
            <v>2.7180501746411898</v>
          </cell>
        </row>
        <row r="3119">
          <cell r="D3119">
            <v>2.6954625000596839</v>
          </cell>
        </row>
        <row r="3120">
          <cell r="D3120">
            <v>2.6502871508966721</v>
          </cell>
        </row>
        <row r="3121">
          <cell r="D3121">
            <v>2.6502871508966721</v>
          </cell>
        </row>
        <row r="3122">
          <cell r="D3122">
            <v>2.5448780028496456</v>
          </cell>
        </row>
        <row r="3123">
          <cell r="D3123">
            <v>2.3340597067555917</v>
          </cell>
        </row>
        <row r="3124">
          <cell r="D3124">
            <v>2.2888843575925808</v>
          </cell>
        </row>
        <row r="3125">
          <cell r="D3125">
            <v>2.085595286359029</v>
          </cell>
        </row>
        <row r="3126">
          <cell r="D3126">
            <v>2.085595286359029</v>
          </cell>
        </row>
        <row r="3127">
          <cell r="D3127">
            <v>2.1307706355220404</v>
          </cell>
        </row>
        <row r="3128">
          <cell r="D3128">
            <v>2.0554783869170214</v>
          </cell>
        </row>
        <row r="3129">
          <cell r="D3129">
            <v>2.1006537360800328</v>
          </cell>
        </row>
        <row r="3130">
          <cell r="D3130">
            <v>2.115712185801037</v>
          </cell>
        </row>
        <row r="3131">
          <cell r="D3131">
            <v>2.1834752095455543</v>
          </cell>
        </row>
        <row r="3132">
          <cell r="D3132">
            <v>2.2135921089875614</v>
          </cell>
        </row>
        <row r="3133">
          <cell r="D3133">
            <v>2.3942935056396073</v>
          </cell>
        </row>
        <row r="3134">
          <cell r="D3134">
            <v>2.4244104050816149</v>
          </cell>
        </row>
        <row r="3135">
          <cell r="D3135">
            <v>2.4695857542446267</v>
          </cell>
        </row>
        <row r="3136">
          <cell r="D3136">
            <v>2.5373487779891435</v>
          </cell>
        </row>
        <row r="3137">
          <cell r="D3137">
            <v>2.6126410265941633</v>
          </cell>
        </row>
        <row r="3138">
          <cell r="D3138">
            <v>2.7707547486647033</v>
          </cell>
        </row>
        <row r="3139">
          <cell r="D3139">
            <v>2.6352287011756683</v>
          </cell>
        </row>
        <row r="3140">
          <cell r="D3140">
            <v>2.5825241271521548</v>
          </cell>
        </row>
        <row r="3141">
          <cell r="D3141">
            <v>2.7180501746411898</v>
          </cell>
        </row>
        <row r="3142">
          <cell r="D3142">
            <v>2.6804040503386801</v>
          </cell>
        </row>
        <row r="3143">
          <cell r="D3143">
            <v>2.5448780028496456</v>
          </cell>
        </row>
        <row r="3144">
          <cell r="D3144">
            <v>2.5222903282681401</v>
          </cell>
        </row>
        <row r="3145">
          <cell r="D3145">
            <v>2.4545273045236224</v>
          </cell>
        </row>
        <row r="3146">
          <cell r="D3146">
            <v>2.3566473813370976</v>
          </cell>
        </row>
        <row r="3147">
          <cell r="D3147">
            <v>2.2587674581505732</v>
          </cell>
        </row>
        <row r="3148">
          <cell r="D3148">
            <v>2.2361797835690673</v>
          </cell>
        </row>
        <row r="3149">
          <cell r="D3149">
            <v>2.085595286359029</v>
          </cell>
        </row>
        <row r="3150">
          <cell r="D3150">
            <v>2.0328907123355155</v>
          </cell>
        </row>
        <row r="3151">
          <cell r="D3151">
            <v>2.0630076117775236</v>
          </cell>
        </row>
        <row r="3152">
          <cell r="D3152">
            <v>2.0404199371960177</v>
          </cell>
        </row>
        <row r="3153">
          <cell r="D3153">
            <v>2.115712185801037</v>
          </cell>
        </row>
        <row r="3154">
          <cell r="D3154">
            <v>2.401822730500109</v>
          </cell>
        </row>
        <row r="3155">
          <cell r="D3155">
            <v>2.5298195531286418</v>
          </cell>
        </row>
        <row r="3156">
          <cell r="D3156">
            <v>2.7556962989436995</v>
          </cell>
        </row>
        <row r="3157">
          <cell r="D3157">
            <v>2.8535762221302239</v>
          </cell>
        </row>
        <row r="3158">
          <cell r="D3158">
            <v>2.943926920456247</v>
          </cell>
        </row>
        <row r="3159">
          <cell r="D3159">
            <v>2.9514561453167483</v>
          </cell>
        </row>
        <row r="3160">
          <cell r="D3160">
            <v>2.8761638967117298</v>
          </cell>
        </row>
        <row r="3161">
          <cell r="D3161">
            <v>2.9363976955957449</v>
          </cell>
        </row>
        <row r="3162">
          <cell r="D3162">
            <v>2.8385177724092201</v>
          </cell>
        </row>
        <row r="3163">
          <cell r="D3163">
            <v>2.8460469972697218</v>
          </cell>
        </row>
        <row r="3164">
          <cell r="D3164">
            <v>2.9363976955957449</v>
          </cell>
        </row>
        <row r="3165">
          <cell r="D3165">
            <v>2.8159300978277146</v>
          </cell>
        </row>
        <row r="3166">
          <cell r="D3166">
            <v>2.6954625000596839</v>
          </cell>
        </row>
        <row r="3167">
          <cell r="D3167">
            <v>2.6804040503386801</v>
          </cell>
        </row>
        <row r="3168">
          <cell r="D3168">
            <v>2.7331086243621936</v>
          </cell>
        </row>
        <row r="3169">
          <cell r="D3169">
            <v>2.7858131983857066</v>
          </cell>
        </row>
        <row r="3170">
          <cell r="D3170">
            <v>2.6126410265941633</v>
          </cell>
        </row>
        <row r="3171">
          <cell r="D3171">
            <v>2.3942935056396073</v>
          </cell>
        </row>
        <row r="3172">
          <cell r="D3172">
            <v>2.1759459846850517</v>
          </cell>
        </row>
        <row r="3173">
          <cell r="D3173">
            <v>2.2135921089875614</v>
          </cell>
        </row>
        <row r="3174">
          <cell r="D3174">
            <v>2.1759459846850517</v>
          </cell>
        </row>
        <row r="3175">
          <cell r="D3175">
            <v>2.1533583101035458</v>
          </cell>
        </row>
        <row r="3176">
          <cell r="D3176">
            <v>2.2135921089875614</v>
          </cell>
        </row>
        <row r="3177">
          <cell r="D3177">
            <v>2.2813551327320787</v>
          </cell>
        </row>
        <row r="3178">
          <cell r="D3178">
            <v>2.3641766061976002</v>
          </cell>
        </row>
        <row r="3179">
          <cell r="D3179">
            <v>2.514761103407638</v>
          </cell>
        </row>
        <row r="3180">
          <cell r="D3180">
            <v>2.6201702514546645</v>
          </cell>
        </row>
        <row r="3181">
          <cell r="D3181">
            <v>2.5825241271521548</v>
          </cell>
        </row>
        <row r="3182">
          <cell r="D3182">
            <v>2.6578163757571742</v>
          </cell>
        </row>
        <row r="3183">
          <cell r="D3183">
            <v>2.6578163757571742</v>
          </cell>
        </row>
        <row r="3184">
          <cell r="D3184">
            <v>2.8385177724092201</v>
          </cell>
        </row>
        <row r="3185">
          <cell r="D3185">
            <v>2.672874825478178</v>
          </cell>
        </row>
        <row r="3186">
          <cell r="D3186">
            <v>2.6352287011756683</v>
          </cell>
        </row>
        <row r="3187">
          <cell r="D3187">
            <v>2.7255793995016915</v>
          </cell>
        </row>
        <row r="3188">
          <cell r="D3188">
            <v>2.7632255238042007</v>
          </cell>
        </row>
        <row r="3189">
          <cell r="D3189">
            <v>2.6502871508966721</v>
          </cell>
        </row>
        <row r="3190">
          <cell r="D3190">
            <v>2.6653456006176763</v>
          </cell>
        </row>
        <row r="3191">
          <cell r="D3191">
            <v>2.6502871508966721</v>
          </cell>
        </row>
        <row r="3192">
          <cell r="D3192">
            <v>2.6352287011756683</v>
          </cell>
        </row>
        <row r="3193">
          <cell r="D3193">
            <v>2.6126410265941633</v>
          </cell>
        </row>
        <row r="3194">
          <cell r="D3194">
            <v>2.514761103407638</v>
          </cell>
        </row>
        <row r="3195">
          <cell r="D3195">
            <v>2.4168811802211132</v>
          </cell>
        </row>
        <row r="3196">
          <cell r="D3196">
            <v>2.3265304818950905</v>
          </cell>
        </row>
        <row r="3197">
          <cell r="D3197">
            <v>2.1458290852430446</v>
          </cell>
        </row>
        <row r="3198">
          <cell r="D3198">
            <v>2.115712185801037</v>
          </cell>
        </row>
        <row r="3199">
          <cell r="D3199">
            <v>2.1232414106615387</v>
          </cell>
        </row>
        <row r="3200">
          <cell r="D3200">
            <v>2.1081829609405349</v>
          </cell>
        </row>
        <row r="3201">
          <cell r="D3201">
            <v>2.1533583101035458</v>
          </cell>
        </row>
        <row r="3202">
          <cell r="D3202">
            <v>2.3491181564765959</v>
          </cell>
        </row>
        <row r="3203">
          <cell r="D3203">
            <v>2.5298195531286418</v>
          </cell>
        </row>
        <row r="3204">
          <cell r="D3204">
            <v>2.5222903282681401</v>
          </cell>
        </row>
        <row r="3205">
          <cell r="D3205">
            <v>2.7255793995016915</v>
          </cell>
        </row>
        <row r="3206">
          <cell r="D3206">
            <v>2.8535762221302239</v>
          </cell>
        </row>
        <row r="3207">
          <cell r="D3207">
            <v>2.8385177724092201</v>
          </cell>
        </row>
        <row r="3208">
          <cell r="D3208">
            <v>2.7406378492226948</v>
          </cell>
        </row>
        <row r="3209">
          <cell r="D3209">
            <v>2.672874825478178</v>
          </cell>
        </row>
        <row r="3210">
          <cell r="D3210">
            <v>2.5900533520126574</v>
          </cell>
        </row>
        <row r="3211">
          <cell r="D3211">
            <v>2.5900533520126574</v>
          </cell>
        </row>
        <row r="3212">
          <cell r="D3212">
            <v>2.7481670740831974</v>
          </cell>
        </row>
        <row r="3213">
          <cell r="D3213">
            <v>2.6578163757571742</v>
          </cell>
        </row>
        <row r="3214">
          <cell r="D3214">
            <v>2.6804040503386801</v>
          </cell>
        </row>
        <row r="3215">
          <cell r="D3215">
            <v>2.6201702514546645</v>
          </cell>
        </row>
        <row r="3216">
          <cell r="D3216">
            <v>2.6051118017336607</v>
          </cell>
        </row>
        <row r="3217">
          <cell r="D3217">
            <v>2.6653456006176763</v>
          </cell>
        </row>
        <row r="3218">
          <cell r="D3218">
            <v>2.514761103407638</v>
          </cell>
        </row>
        <row r="3219">
          <cell r="D3219">
            <v>2.3265304818950905</v>
          </cell>
        </row>
        <row r="3220">
          <cell r="D3220">
            <v>2.2286505587085652</v>
          </cell>
        </row>
        <row r="3221">
          <cell r="D3221">
            <v>2.085595286359029</v>
          </cell>
        </row>
        <row r="3222">
          <cell r="D3222">
            <v>2.0630076117775236</v>
          </cell>
        </row>
        <row r="3223">
          <cell r="D3223">
            <v>2.1081829609405349</v>
          </cell>
        </row>
        <row r="3224">
          <cell r="D3224">
            <v>2.1307706355220404</v>
          </cell>
        </row>
        <row r="3225">
          <cell r="D3225">
            <v>2.1684167598245505</v>
          </cell>
        </row>
        <row r="3226">
          <cell r="D3226">
            <v>2.3114720321740867</v>
          </cell>
        </row>
        <row r="3227">
          <cell r="D3227">
            <v>2.5222903282681401</v>
          </cell>
        </row>
        <row r="3228">
          <cell r="D3228">
            <v>2.6276994763151666</v>
          </cell>
        </row>
        <row r="3229">
          <cell r="D3229">
            <v>2.6804040503386801</v>
          </cell>
        </row>
        <row r="3230">
          <cell r="D3230">
            <v>2.6879332751991818</v>
          </cell>
        </row>
        <row r="3231">
          <cell r="D3231">
            <v>2.6502871508966721</v>
          </cell>
        </row>
        <row r="3232">
          <cell r="D3232">
            <v>2.6427579260361704</v>
          </cell>
        </row>
        <row r="3233">
          <cell r="D3233">
            <v>2.7556962989436995</v>
          </cell>
        </row>
        <row r="3234">
          <cell r="D3234">
            <v>2.6276994763151666</v>
          </cell>
        </row>
        <row r="3235">
          <cell r="D3235">
            <v>2.6578163757571742</v>
          </cell>
        </row>
        <row r="3236">
          <cell r="D3236">
            <v>2.8385177724092201</v>
          </cell>
        </row>
        <row r="3237">
          <cell r="D3237">
            <v>2.861105446990726</v>
          </cell>
        </row>
        <row r="3238">
          <cell r="D3238">
            <v>2.7481670740831974</v>
          </cell>
        </row>
        <row r="3239">
          <cell r="D3239">
            <v>2.7481670740831974</v>
          </cell>
        </row>
        <row r="3240">
          <cell r="D3240">
            <v>2.6201702514546645</v>
          </cell>
        </row>
        <row r="3241">
          <cell r="D3241">
            <v>2.5599364525706494</v>
          </cell>
        </row>
        <row r="3242">
          <cell r="D3242">
            <v>2.4469980796631208</v>
          </cell>
        </row>
        <row r="3243">
          <cell r="D3243">
            <v>2.2813551327320787</v>
          </cell>
        </row>
        <row r="3244">
          <cell r="D3244">
            <v>2.1910044344060555</v>
          </cell>
        </row>
        <row r="3245">
          <cell r="D3245">
            <v>1.9726569134515002</v>
          </cell>
        </row>
        <row r="3246">
          <cell r="D3246">
            <v>1.9801861383120025</v>
          </cell>
        </row>
        <row r="3247">
          <cell r="D3247">
            <v>1.9726569134515002</v>
          </cell>
        </row>
        <row r="3248">
          <cell r="D3248">
            <v>1.9952445880330061</v>
          </cell>
        </row>
        <row r="3249">
          <cell r="D3249">
            <v>2.0178322626145118</v>
          </cell>
        </row>
        <row r="3250">
          <cell r="D3250">
            <v>2.243709008429569</v>
          </cell>
        </row>
        <row r="3251">
          <cell r="D3251">
            <v>2.4620565293841246</v>
          </cell>
        </row>
        <row r="3252">
          <cell r="D3252">
            <v>2.5674656774311515</v>
          </cell>
        </row>
        <row r="3253">
          <cell r="D3253">
            <v>2.6879332751991818</v>
          </cell>
        </row>
        <row r="3254">
          <cell r="D3254">
            <v>2.7556962989436995</v>
          </cell>
        </row>
        <row r="3255">
          <cell r="D3255">
            <v>2.8385177724092201</v>
          </cell>
        </row>
        <row r="3256">
          <cell r="D3256">
            <v>2.9363976955957449</v>
          </cell>
        </row>
        <row r="3257">
          <cell r="D3257">
            <v>2.9062807961537369</v>
          </cell>
        </row>
        <row r="3258">
          <cell r="D3258">
            <v>2.8836931215722315</v>
          </cell>
        </row>
        <row r="3259">
          <cell r="D3259">
            <v>2.7858131983857066</v>
          </cell>
        </row>
        <row r="3260">
          <cell r="D3260">
            <v>2.8234593226882163</v>
          </cell>
        </row>
        <row r="3261">
          <cell r="D3261">
            <v>2.8460469972697218</v>
          </cell>
        </row>
        <row r="3262">
          <cell r="D3262">
            <v>2.7255793995016915</v>
          </cell>
        </row>
        <row r="3263">
          <cell r="D3263">
            <v>2.6653456006176763</v>
          </cell>
        </row>
        <row r="3264">
          <cell r="D3264">
            <v>2.5975825768731586</v>
          </cell>
        </row>
        <row r="3265">
          <cell r="D3265">
            <v>2.5599364525706494</v>
          </cell>
        </row>
        <row r="3266">
          <cell r="D3266">
            <v>2.4771149791051283</v>
          </cell>
        </row>
        <row r="3267">
          <cell r="D3267">
            <v>2.2662966830110749</v>
          </cell>
        </row>
        <row r="3268">
          <cell r="D3268">
            <v>2.085595286359029</v>
          </cell>
        </row>
        <row r="3269">
          <cell r="D3269">
            <v>1.9877153631725044</v>
          </cell>
        </row>
        <row r="3270">
          <cell r="D3270">
            <v>1.9952445880330061</v>
          </cell>
        </row>
        <row r="3271">
          <cell r="D3271">
            <v>1.9801861383120025</v>
          </cell>
        </row>
        <row r="3272">
          <cell r="D3272">
            <v>1.9726569134515002</v>
          </cell>
        </row>
        <row r="3273">
          <cell r="D3273">
            <v>1.9651276885909985</v>
          </cell>
        </row>
        <row r="3274">
          <cell r="D3274">
            <v>1.9877153631725044</v>
          </cell>
        </row>
        <row r="3275">
          <cell r="D3275">
            <v>2.1006537360800328</v>
          </cell>
        </row>
        <row r="3276">
          <cell r="D3276">
            <v>2.2286505587085652</v>
          </cell>
        </row>
        <row r="3277">
          <cell r="D3277">
            <v>2.5298195531286418</v>
          </cell>
        </row>
        <row r="3278">
          <cell r="D3278">
            <v>2.6201702514546645</v>
          </cell>
        </row>
        <row r="3279">
          <cell r="D3279">
            <v>2.5524072277101477</v>
          </cell>
        </row>
        <row r="3280">
          <cell r="D3280">
            <v>2.4921734288261321</v>
          </cell>
        </row>
        <row r="3281">
          <cell r="D3281">
            <v>2.4921734288261321</v>
          </cell>
        </row>
        <row r="3282">
          <cell r="D3282">
            <v>2.4394688548026187</v>
          </cell>
        </row>
        <row r="3283">
          <cell r="D3283">
            <v>2.431939629942117</v>
          </cell>
        </row>
        <row r="3284">
          <cell r="D3284">
            <v>2.514761103407638</v>
          </cell>
        </row>
        <row r="3285">
          <cell r="D3285">
            <v>2.5222903282681401</v>
          </cell>
        </row>
        <row r="3286">
          <cell r="D3286">
            <v>2.5448780028496456</v>
          </cell>
        </row>
        <row r="3287">
          <cell r="D3287">
            <v>2.4469980796631208</v>
          </cell>
        </row>
        <row r="3288">
          <cell r="D3288">
            <v>2.4545273045236224</v>
          </cell>
        </row>
        <row r="3289">
          <cell r="D3289">
            <v>2.4469980796631208</v>
          </cell>
        </row>
        <row r="3290">
          <cell r="D3290">
            <v>2.243709008429569</v>
          </cell>
        </row>
        <row r="3291">
          <cell r="D3291">
            <v>2.1759459846850517</v>
          </cell>
        </row>
        <row r="3292">
          <cell r="D3292">
            <v>2.1232414106615387</v>
          </cell>
        </row>
        <row r="3293">
          <cell r="D3293">
            <v>2.002773812893508</v>
          </cell>
        </row>
        <row r="3294">
          <cell r="D3294">
            <v>1.9651276885909985</v>
          </cell>
        </row>
        <row r="3295">
          <cell r="D3295">
            <v>1.9199523394279869</v>
          </cell>
        </row>
        <row r="3296">
          <cell r="D3296">
            <v>1.9124231145674853</v>
          </cell>
        </row>
        <row r="3297">
          <cell r="D3297">
            <v>1.9575984637304968</v>
          </cell>
        </row>
        <row r="3298">
          <cell r="D3298">
            <v>1.9801861383120025</v>
          </cell>
        </row>
        <row r="3299">
          <cell r="D3299">
            <v>2.0178322626145118</v>
          </cell>
        </row>
        <row r="3300">
          <cell r="D3300">
            <v>2.0705368366380252</v>
          </cell>
        </row>
        <row r="3301">
          <cell r="D3301">
            <v>2.1458290852430446</v>
          </cell>
        </row>
        <row r="3302">
          <cell r="D3302">
            <v>2.1834752095455543</v>
          </cell>
        </row>
        <row r="3303">
          <cell r="D3303">
            <v>2.3792350559186035</v>
          </cell>
        </row>
        <row r="3304">
          <cell r="D3304">
            <v>2.3114720321740867</v>
          </cell>
        </row>
        <row r="3305">
          <cell r="D3305">
            <v>2.3491181564765959</v>
          </cell>
        </row>
        <row r="3306">
          <cell r="D3306">
            <v>2.4093519553606115</v>
          </cell>
        </row>
        <row r="3307">
          <cell r="D3307">
            <v>2.4997026536866342</v>
          </cell>
        </row>
        <row r="3308">
          <cell r="D3308">
            <v>2.6051118017336607</v>
          </cell>
        </row>
        <row r="3309">
          <cell r="D3309">
            <v>2.6201702514546645</v>
          </cell>
        </row>
        <row r="3310">
          <cell r="D3310">
            <v>2.4921734288261321</v>
          </cell>
        </row>
        <row r="3311">
          <cell r="D3311">
            <v>2.4168811802211132</v>
          </cell>
        </row>
        <row r="3312">
          <cell r="D3312">
            <v>2.4244104050816149</v>
          </cell>
        </row>
        <row r="3313">
          <cell r="D3313">
            <v>2.401822730500109</v>
          </cell>
        </row>
        <row r="3314">
          <cell r="D3314">
            <v>2.2662966830110749</v>
          </cell>
        </row>
        <row r="3315">
          <cell r="D3315">
            <v>2.1608875349640484</v>
          </cell>
        </row>
        <row r="3316">
          <cell r="D3316">
            <v>2.0404199371960177</v>
          </cell>
        </row>
        <row r="3317">
          <cell r="D3317">
            <v>1.9651276885909985</v>
          </cell>
        </row>
        <row r="3318">
          <cell r="D3318">
            <v>1.9350107891489912</v>
          </cell>
        </row>
        <row r="3319">
          <cell r="D3319">
            <v>1.8672477654044737</v>
          </cell>
        </row>
        <row r="3320">
          <cell r="D3320">
            <v>1.9048938897069831</v>
          </cell>
        </row>
        <row r="3321">
          <cell r="D3321">
            <v>1.8747769902649756</v>
          </cell>
        </row>
        <row r="3322">
          <cell r="D3322">
            <v>1.9500692388699947</v>
          </cell>
        </row>
        <row r="3323">
          <cell r="D3323">
            <v>2.0103030377540101</v>
          </cell>
        </row>
        <row r="3324">
          <cell r="D3324">
            <v>2.2286505587085652</v>
          </cell>
        </row>
        <row r="3325">
          <cell r="D3325">
            <v>2.2211213338480635</v>
          </cell>
        </row>
        <row r="3326">
          <cell r="D3326">
            <v>2.2964135824530825</v>
          </cell>
        </row>
        <row r="3327">
          <cell r="D3327">
            <v>2.5298195531286418</v>
          </cell>
        </row>
        <row r="3328">
          <cell r="D3328">
            <v>2.4997026536866342</v>
          </cell>
        </row>
        <row r="3329">
          <cell r="D3329">
            <v>2.401822730500109</v>
          </cell>
        </row>
        <row r="3330">
          <cell r="D3330">
            <v>2.2813551327320787</v>
          </cell>
        </row>
        <row r="3331">
          <cell r="D3331">
            <v>2.4168811802211132</v>
          </cell>
        </row>
        <row r="3332">
          <cell r="D3332">
            <v>2.4695857542446267</v>
          </cell>
        </row>
        <row r="3333">
          <cell r="D3333">
            <v>2.5900533520126574</v>
          </cell>
        </row>
        <row r="3334">
          <cell r="D3334">
            <v>2.5524072277101477</v>
          </cell>
        </row>
        <row r="3335">
          <cell r="D3335">
            <v>2.4469980796631208</v>
          </cell>
        </row>
        <row r="3336">
          <cell r="D3336">
            <v>2.3867642807791056</v>
          </cell>
        </row>
        <row r="3337">
          <cell r="D3337">
            <v>2.4771149791051283</v>
          </cell>
        </row>
        <row r="3338">
          <cell r="D3338">
            <v>2.3190012570345884</v>
          </cell>
        </row>
        <row r="3339">
          <cell r="D3339">
            <v>2.1834752095455543</v>
          </cell>
        </row>
        <row r="3340">
          <cell r="D3340">
            <v>2.0103030377540101</v>
          </cell>
        </row>
        <row r="3341">
          <cell r="D3341">
            <v>1.9425400140094928</v>
          </cell>
        </row>
        <row r="3342">
          <cell r="D3342">
            <v>1.9425400140094928</v>
          </cell>
        </row>
        <row r="3343">
          <cell r="D3343">
            <v>1.9048938897069831</v>
          </cell>
        </row>
        <row r="3344">
          <cell r="D3344">
            <v>2.002773812893508</v>
          </cell>
        </row>
        <row r="3345">
          <cell r="D3345">
            <v>1.9425400140094928</v>
          </cell>
        </row>
        <row r="3346">
          <cell r="D3346">
            <v>2.2135921089875614</v>
          </cell>
        </row>
        <row r="3347">
          <cell r="D3347">
            <v>2.3942935056396073</v>
          </cell>
        </row>
        <row r="3348">
          <cell r="D3348">
            <v>2.4168811802211132</v>
          </cell>
        </row>
        <row r="3349">
          <cell r="D3349">
            <v>2.514761103407638</v>
          </cell>
        </row>
        <row r="3350">
          <cell r="D3350">
            <v>2.4695857542446267</v>
          </cell>
        </row>
        <row r="3351">
          <cell r="D3351">
            <v>2.5599364525706494</v>
          </cell>
        </row>
        <row r="3352">
          <cell r="D3352">
            <v>2.6804040503386801</v>
          </cell>
        </row>
        <row r="3353">
          <cell r="D3353">
            <v>2.6427579260361704</v>
          </cell>
        </row>
        <row r="3354">
          <cell r="D3354">
            <v>2.5975825768731586</v>
          </cell>
        </row>
        <row r="3355">
          <cell r="D3355">
            <v>2.7105209497806877</v>
          </cell>
        </row>
        <row r="3356">
          <cell r="D3356">
            <v>2.8008716481067104</v>
          </cell>
        </row>
        <row r="3357">
          <cell r="D3357">
            <v>2.7707547486647033</v>
          </cell>
        </row>
        <row r="3358">
          <cell r="D3358">
            <v>2.7180501746411898</v>
          </cell>
        </row>
        <row r="3359">
          <cell r="D3359">
            <v>2.5975825768731586</v>
          </cell>
        </row>
        <row r="3360">
          <cell r="D3360">
            <v>2.5825241271521548</v>
          </cell>
        </row>
        <row r="3361">
          <cell r="D3361">
            <v>2.6201702514546645</v>
          </cell>
        </row>
        <row r="3362">
          <cell r="D3362">
            <v>2.401822730500109</v>
          </cell>
        </row>
        <row r="3363">
          <cell r="D3363">
            <v>2.2286505587085652</v>
          </cell>
        </row>
        <row r="3364">
          <cell r="D3364">
            <v>2.0931245112195311</v>
          </cell>
        </row>
        <row r="3365">
          <cell r="D3365">
            <v>1.9952445880330061</v>
          </cell>
        </row>
        <row r="3366">
          <cell r="D3366">
            <v>1.9575984637304968</v>
          </cell>
        </row>
        <row r="3367">
          <cell r="D3367">
            <v>1.9350107891489912</v>
          </cell>
        </row>
        <row r="3368">
          <cell r="D3368">
            <v>1.9500692388699947</v>
          </cell>
        </row>
        <row r="3369">
          <cell r="D3369">
            <v>1.9651276885909985</v>
          </cell>
        </row>
        <row r="3370">
          <cell r="D3370">
            <v>2.1458290852430446</v>
          </cell>
        </row>
        <row r="3371">
          <cell r="D3371">
            <v>2.3641766061976002</v>
          </cell>
        </row>
        <row r="3372">
          <cell r="D3372">
            <v>2.3415889316160943</v>
          </cell>
        </row>
        <row r="3373">
          <cell r="D3373">
            <v>2.4620565293841246</v>
          </cell>
        </row>
        <row r="3374">
          <cell r="D3374">
            <v>2.5674656774311515</v>
          </cell>
        </row>
        <row r="3375">
          <cell r="D3375">
            <v>2.6427579260361704</v>
          </cell>
        </row>
        <row r="3376">
          <cell r="D3376">
            <v>2.7029917249201856</v>
          </cell>
        </row>
        <row r="3377">
          <cell r="D3377">
            <v>2.7331086243621936</v>
          </cell>
        </row>
        <row r="3378">
          <cell r="D3378">
            <v>2.6502871508966721</v>
          </cell>
        </row>
        <row r="3379">
          <cell r="D3379">
            <v>2.6653456006176763</v>
          </cell>
        </row>
        <row r="3380">
          <cell r="D3380">
            <v>2.8008716481067104</v>
          </cell>
        </row>
        <row r="3381">
          <cell r="D3381">
            <v>2.7858131983857066</v>
          </cell>
        </row>
        <row r="3382">
          <cell r="D3382">
            <v>2.830988547548718</v>
          </cell>
        </row>
        <row r="3383">
          <cell r="D3383">
            <v>2.7556962989436995</v>
          </cell>
        </row>
        <row r="3384">
          <cell r="D3384">
            <v>2.6578163757571742</v>
          </cell>
        </row>
        <row r="3385">
          <cell r="D3385">
            <v>2.6276994763151666</v>
          </cell>
        </row>
        <row r="3386">
          <cell r="D3386">
            <v>2.401822730500109</v>
          </cell>
        </row>
        <row r="3387">
          <cell r="D3387">
            <v>2.2587674581505732</v>
          </cell>
        </row>
        <row r="3388">
          <cell r="D3388">
            <v>2.0554783869170214</v>
          </cell>
        </row>
        <row r="3389">
          <cell r="D3389">
            <v>2.0178322626145118</v>
          </cell>
        </row>
        <row r="3390">
          <cell r="D3390">
            <v>1.9952445880330061</v>
          </cell>
        </row>
        <row r="3391">
          <cell r="D3391">
            <v>1.9952445880330061</v>
          </cell>
        </row>
        <row r="3392">
          <cell r="D3392">
            <v>1.9500692388699947</v>
          </cell>
        </row>
        <row r="3393">
          <cell r="D3393">
            <v>1.9877153631725044</v>
          </cell>
        </row>
        <row r="3394">
          <cell r="D3394">
            <v>2.2135921089875614</v>
          </cell>
        </row>
        <row r="3395">
          <cell r="D3395">
            <v>2.431939629942117</v>
          </cell>
        </row>
        <row r="3396">
          <cell r="D3396">
            <v>2.4469980796631208</v>
          </cell>
        </row>
        <row r="3397">
          <cell r="D3397">
            <v>2.4921734288261321</v>
          </cell>
        </row>
        <row r="3398">
          <cell r="D3398">
            <v>2.6276994763151666</v>
          </cell>
        </row>
        <row r="3399">
          <cell r="D3399">
            <v>2.6804040503386801</v>
          </cell>
        </row>
        <row r="3400">
          <cell r="D3400">
            <v>2.8159300978277146</v>
          </cell>
        </row>
        <row r="3401">
          <cell r="D3401">
            <v>2.8008716481067104</v>
          </cell>
        </row>
        <row r="3402">
          <cell r="D3402">
            <v>2.7632255238042007</v>
          </cell>
        </row>
        <row r="3403">
          <cell r="D3403">
            <v>2.8460469972697218</v>
          </cell>
        </row>
        <row r="3404">
          <cell r="D3404">
            <v>3.0041607193402617</v>
          </cell>
        </row>
        <row r="3405">
          <cell r="D3405">
            <v>2.9213392458747411</v>
          </cell>
        </row>
        <row r="3406">
          <cell r="D3406">
            <v>3.019219169061266</v>
          </cell>
        </row>
        <row r="3407">
          <cell r="D3407">
            <v>3.0418068436427714</v>
          </cell>
        </row>
        <row r="3408">
          <cell r="D3408">
            <v>2.8912223464327336</v>
          </cell>
        </row>
        <row r="3409">
          <cell r="D3409">
            <v>2.7933424232462087</v>
          </cell>
        </row>
        <row r="3410">
          <cell r="D3410">
            <v>2.5749949022916536</v>
          </cell>
        </row>
        <row r="3411">
          <cell r="D3411">
            <v>2.4244104050816149</v>
          </cell>
        </row>
        <row r="3412">
          <cell r="D3412">
            <v>2.1081829609405349</v>
          </cell>
        </row>
        <row r="3413">
          <cell r="D3413">
            <v>2.1006537360800328</v>
          </cell>
        </row>
        <row r="3414">
          <cell r="D3414">
            <v>2.0780660614985274</v>
          </cell>
        </row>
        <row r="3415">
          <cell r="D3415">
            <v>2.0253614874750139</v>
          </cell>
        </row>
        <row r="3416">
          <cell r="D3416">
            <v>2.0554783869170214</v>
          </cell>
        </row>
        <row r="3417">
          <cell r="D3417">
            <v>1.9726569134515002</v>
          </cell>
        </row>
        <row r="3418">
          <cell r="D3418">
            <v>2.1985336592665576</v>
          </cell>
        </row>
        <row r="3419">
          <cell r="D3419">
            <v>2.4394688548026187</v>
          </cell>
        </row>
        <row r="3420">
          <cell r="D3420">
            <v>2.4545273045236224</v>
          </cell>
        </row>
        <row r="3421">
          <cell r="D3421">
            <v>2.6276994763151666</v>
          </cell>
        </row>
        <row r="3422">
          <cell r="D3422">
            <v>2.7707547486647033</v>
          </cell>
        </row>
        <row r="3423">
          <cell r="D3423">
            <v>2.9740438198982542</v>
          </cell>
        </row>
        <row r="3424">
          <cell r="D3424">
            <v>2.9363976955957449</v>
          </cell>
        </row>
        <row r="3425">
          <cell r="D3425">
            <v>3.0041607193402617</v>
          </cell>
        </row>
        <row r="3426">
          <cell r="D3426">
            <v>3.1547452165503</v>
          </cell>
        </row>
        <row r="3427">
          <cell r="D3427">
            <v>3.1321575419687941</v>
          </cell>
        </row>
        <row r="3428">
          <cell r="D3428">
            <v>3.2752128143183308</v>
          </cell>
        </row>
        <row r="3429">
          <cell r="D3429">
            <v>3.2300374651553194</v>
          </cell>
        </row>
        <row r="3430">
          <cell r="D3430">
            <v>3.2450959148763232</v>
          </cell>
        </row>
        <row r="3431">
          <cell r="D3431">
            <v>3.2074497905738135</v>
          </cell>
        </row>
        <row r="3432">
          <cell r="D3432">
            <v>2.9891022696192584</v>
          </cell>
        </row>
        <row r="3433">
          <cell r="D3433">
            <v>2.9589853701772508</v>
          </cell>
        </row>
        <row r="3434">
          <cell r="D3434">
            <v>2.7406378492226948</v>
          </cell>
        </row>
        <row r="3435">
          <cell r="D3435">
            <v>2.514761103407638</v>
          </cell>
        </row>
        <row r="3436">
          <cell r="D3436">
            <v>2.1834752095455543</v>
          </cell>
        </row>
        <row r="3437">
          <cell r="D3437">
            <v>2.1684167598245505</v>
          </cell>
        </row>
        <row r="3438">
          <cell r="D3438">
            <v>2.1458290852430446</v>
          </cell>
        </row>
        <row r="3439">
          <cell r="D3439">
            <v>2.1081829609405349</v>
          </cell>
        </row>
        <row r="3440">
          <cell r="D3440">
            <v>2.1006537360800328</v>
          </cell>
        </row>
        <row r="3441">
          <cell r="D3441">
            <v>2.0479491620565198</v>
          </cell>
        </row>
        <row r="3442">
          <cell r="D3442">
            <v>1.9726569134515002</v>
          </cell>
        </row>
        <row r="3443">
          <cell r="D3443">
            <v>2.2888843575925808</v>
          </cell>
        </row>
        <row r="3444">
          <cell r="D3444">
            <v>2.4394688548026187</v>
          </cell>
        </row>
        <row r="3445">
          <cell r="D3445">
            <v>2.6879332751991818</v>
          </cell>
        </row>
        <row r="3446">
          <cell r="D3446">
            <v>2.9213392458747411</v>
          </cell>
        </row>
        <row r="3447">
          <cell r="D3447">
            <v>3.0945114176662849</v>
          </cell>
        </row>
        <row r="3448">
          <cell r="D3448">
            <v>3.1773328911318059</v>
          </cell>
        </row>
        <row r="3449">
          <cell r="D3449">
            <v>3.2300374651553194</v>
          </cell>
        </row>
        <row r="3450">
          <cell r="D3450">
            <v>3.3053297137603384</v>
          </cell>
        </row>
        <row r="3451">
          <cell r="D3451">
            <v>3.4634434358308792</v>
          </cell>
        </row>
        <row r="3452">
          <cell r="D3452">
            <v>3.5236772347148939</v>
          </cell>
        </row>
        <row r="3453">
          <cell r="D3453">
            <v>3.7344955308089474</v>
          </cell>
        </row>
        <row r="3454">
          <cell r="D3454">
            <v>3.6893201816459364</v>
          </cell>
        </row>
        <row r="3455">
          <cell r="D3455">
            <v>3.4182680866678674</v>
          </cell>
        </row>
        <row r="3456">
          <cell r="D3456">
            <v>3.2902712640393346</v>
          </cell>
        </row>
        <row r="3457">
          <cell r="D3457">
            <v>3.1396867668292967</v>
          </cell>
        </row>
        <row r="3458">
          <cell r="D3458">
            <v>3.0267483939217676</v>
          </cell>
        </row>
        <row r="3459">
          <cell r="D3459">
            <v>2.7029917249201856</v>
          </cell>
        </row>
        <row r="3460">
          <cell r="D3460">
            <v>2.3039428073135846</v>
          </cell>
        </row>
        <row r="3461">
          <cell r="D3461">
            <v>2.2813551327320787</v>
          </cell>
        </row>
        <row r="3462">
          <cell r="D3462">
            <v>2.2286505587085652</v>
          </cell>
        </row>
        <row r="3463">
          <cell r="D3463">
            <v>2.1533583101035458</v>
          </cell>
        </row>
        <row r="3464">
          <cell r="D3464">
            <v>2.115712185801037</v>
          </cell>
        </row>
        <row r="3465">
          <cell r="D3465">
            <v>2.0479491620565198</v>
          </cell>
        </row>
        <row r="3466">
          <cell r="D3466">
            <v>1.9651276885909985</v>
          </cell>
        </row>
        <row r="3467">
          <cell r="D3467">
            <v>2.243709008429569</v>
          </cell>
        </row>
        <row r="3468">
          <cell r="D3468">
            <v>2.3491181564765959</v>
          </cell>
        </row>
        <row r="3469">
          <cell r="D3469">
            <v>2.5222903282681401</v>
          </cell>
        </row>
        <row r="3470">
          <cell r="D3470">
            <v>2.6954625000596839</v>
          </cell>
        </row>
        <row r="3471">
          <cell r="D3471">
            <v>3.0041607193402617</v>
          </cell>
        </row>
        <row r="3472">
          <cell r="D3472">
            <v>3.0267483939217676</v>
          </cell>
        </row>
        <row r="3473">
          <cell r="D3473">
            <v>3.1396867668292967</v>
          </cell>
        </row>
        <row r="3474">
          <cell r="D3474">
            <v>3.1773328911318059</v>
          </cell>
        </row>
        <row r="3475">
          <cell r="D3475">
            <v>3.342975838062848</v>
          </cell>
        </row>
        <row r="3476">
          <cell r="D3476">
            <v>3.4785018855518826</v>
          </cell>
        </row>
        <row r="3477">
          <cell r="D3477">
            <v>3.531206459575396</v>
          </cell>
        </row>
        <row r="3478">
          <cell r="D3478">
            <v>3.4935603352728863</v>
          </cell>
        </row>
        <row r="3479">
          <cell r="D3479">
            <v>3.2601543645973274</v>
          </cell>
        </row>
        <row r="3480">
          <cell r="D3480">
            <v>3.0794529679452816</v>
          </cell>
        </row>
        <row r="3481">
          <cell r="D3481">
            <v>3.0945114176662849</v>
          </cell>
        </row>
        <row r="3482">
          <cell r="D3482">
            <v>2.8761638967117298</v>
          </cell>
        </row>
        <row r="3483">
          <cell r="D3483">
            <v>2.7255793995016915</v>
          </cell>
        </row>
        <row r="3484">
          <cell r="D3484">
            <v>2.4771149791051283</v>
          </cell>
        </row>
        <row r="3485">
          <cell r="D3485">
            <v>2.3942935056396073</v>
          </cell>
        </row>
        <row r="3486">
          <cell r="D3486">
            <v>2.2587674581505732</v>
          </cell>
        </row>
        <row r="3487">
          <cell r="D3487">
            <v>2.2211213338480635</v>
          </cell>
        </row>
        <row r="3488">
          <cell r="D3488">
            <v>2.1910044344060555</v>
          </cell>
        </row>
        <row r="3489">
          <cell r="D3489">
            <v>2.1834752095455543</v>
          </cell>
        </row>
        <row r="3490">
          <cell r="D3490">
            <v>2.3641766061976002</v>
          </cell>
        </row>
        <row r="3491">
          <cell r="D3491">
            <v>2.7406378492226948</v>
          </cell>
        </row>
        <row r="3492">
          <cell r="D3492">
            <v>2.9815730447587567</v>
          </cell>
        </row>
        <row r="3493">
          <cell r="D3493">
            <v>3.0568652933637761</v>
          </cell>
        </row>
        <row r="3494">
          <cell r="D3494">
            <v>3.3806219623653573</v>
          </cell>
        </row>
        <row r="3495">
          <cell r="D3495">
            <v>3.4935603352728863</v>
          </cell>
        </row>
        <row r="3496">
          <cell r="D3496">
            <v>3.5839110335989091</v>
          </cell>
        </row>
        <row r="3497">
          <cell r="D3497">
            <v>3.5763818087384074</v>
          </cell>
        </row>
        <row r="3498">
          <cell r="D3498">
            <v>3.7947293296929629</v>
          </cell>
        </row>
        <row r="3499">
          <cell r="D3499">
            <v>3.9679015014845063</v>
          </cell>
        </row>
        <row r="3500">
          <cell r="D3500">
            <v>4.1937782472995639</v>
          </cell>
        </row>
        <row r="3501">
          <cell r="D3501">
            <v>4.2389535964625757</v>
          </cell>
        </row>
        <row r="3502">
          <cell r="D3502">
            <v>4.1486028981365521</v>
          </cell>
        </row>
        <row r="3503">
          <cell r="D3503">
            <v>4.088369099252537</v>
          </cell>
        </row>
        <row r="3504">
          <cell r="D3504">
            <v>3.9076677026004911</v>
          </cell>
        </row>
        <row r="3505">
          <cell r="D3505">
            <v>3.6742617319249322</v>
          </cell>
        </row>
        <row r="3506">
          <cell r="D3506">
            <v>3.3881511872258598</v>
          </cell>
        </row>
        <row r="3507">
          <cell r="D3507">
            <v>2.9891022696192584</v>
          </cell>
        </row>
        <row r="3508">
          <cell r="D3508">
            <v>2.5373487779891435</v>
          </cell>
        </row>
        <row r="3509">
          <cell r="D3509">
            <v>2.5222903282681401</v>
          </cell>
        </row>
        <row r="3510">
          <cell r="D3510">
            <v>2.4695857542446267</v>
          </cell>
        </row>
        <row r="3511">
          <cell r="D3511">
            <v>2.3566473813370976</v>
          </cell>
        </row>
        <row r="3512">
          <cell r="D3512">
            <v>2.3340597067555917</v>
          </cell>
        </row>
        <row r="3513">
          <cell r="D3513">
            <v>2.3265304818950905</v>
          </cell>
        </row>
        <row r="3514">
          <cell r="D3514">
            <v>2.6653456006176763</v>
          </cell>
        </row>
        <row r="3515">
          <cell r="D3515">
            <v>2.8460469972697218</v>
          </cell>
        </row>
        <row r="3516">
          <cell r="D3516">
            <v>3.0568652933637761</v>
          </cell>
        </row>
        <row r="3517">
          <cell r="D3517">
            <v>3.501089560133388</v>
          </cell>
        </row>
        <row r="3518">
          <cell r="D3518">
            <v>3.9453138269030004</v>
          </cell>
        </row>
        <row r="3519">
          <cell r="D3519">
            <v>4.2163659218810698</v>
          </cell>
        </row>
        <row r="3520">
          <cell r="D3520">
            <v>4.4196549931146212</v>
          </cell>
        </row>
        <row r="3521">
          <cell r="D3521">
            <v>4.5627102654641574</v>
          </cell>
        </row>
        <row r="3522">
          <cell r="D3522">
            <v>4.5852979400456633</v>
          </cell>
        </row>
        <row r="3523">
          <cell r="D3523">
            <v>4.6907070880926893</v>
          </cell>
        </row>
        <row r="3524">
          <cell r="D3524">
            <v>4.7659993366977087</v>
          </cell>
        </row>
        <row r="3525">
          <cell r="D3525">
            <v>4.9768176327917626</v>
          </cell>
        </row>
        <row r="3526">
          <cell r="D3526">
            <v>4.9090546090472449</v>
          </cell>
        </row>
        <row r="3527">
          <cell r="D3527">
            <v>4.7509408869767054</v>
          </cell>
        </row>
        <row r="3528">
          <cell r="D3528">
            <v>4.336833519649101</v>
          </cell>
        </row>
        <row r="3529">
          <cell r="D3529">
            <v>4.2991873953465909</v>
          </cell>
        </row>
        <row r="3530">
          <cell r="D3530">
            <v>3.9001384777399895</v>
          </cell>
        </row>
        <row r="3531">
          <cell r="D3531">
            <v>3.501089560133388</v>
          </cell>
        </row>
        <row r="3532">
          <cell r="D3532">
            <v>2.7180501746411898</v>
          </cell>
        </row>
        <row r="3533">
          <cell r="D3533">
            <v>2.9740438198982542</v>
          </cell>
        </row>
        <row r="3534">
          <cell r="D3534">
            <v>2.8460469972697218</v>
          </cell>
        </row>
        <row r="3535">
          <cell r="D3535">
            <v>2.7105209497806877</v>
          </cell>
        </row>
        <row r="3536">
          <cell r="D3536">
            <v>2.6578163757571742</v>
          </cell>
        </row>
        <row r="3537">
          <cell r="D3537">
            <v>2.6201702514546645</v>
          </cell>
        </row>
        <row r="3538">
          <cell r="D3538">
            <v>2.943926920456247</v>
          </cell>
        </row>
        <row r="3539">
          <cell r="D3539">
            <v>3.2827420391788333</v>
          </cell>
        </row>
        <row r="3540">
          <cell r="D3540">
            <v>3.4333265363888708</v>
          </cell>
        </row>
        <row r="3541">
          <cell r="D3541">
            <v>3.8926092528794878</v>
          </cell>
        </row>
        <row r="3542">
          <cell r="D3542">
            <v>4.1937782472995639</v>
          </cell>
        </row>
        <row r="3543">
          <cell r="D3543">
            <v>4.5702394903246599</v>
          </cell>
        </row>
        <row r="3544">
          <cell r="D3544">
            <v>4.6756486383716869</v>
          </cell>
        </row>
        <row r="3545">
          <cell r="D3545">
            <v>4.7132947626741952</v>
          </cell>
        </row>
        <row r="3546">
          <cell r="D3546">
            <v>4.7358824372557011</v>
          </cell>
        </row>
        <row r="3547">
          <cell r="D3547">
            <v>4.863879259884234</v>
          </cell>
        </row>
        <row r="3548">
          <cell r="D3548">
            <v>4.8036454610002179</v>
          </cell>
        </row>
        <row r="3549">
          <cell r="D3549">
            <v>4.8714084847447356</v>
          </cell>
        </row>
        <row r="3550">
          <cell r="D3550">
            <v>4.758470111837207</v>
          </cell>
        </row>
        <row r="3551">
          <cell r="D3551">
            <v>4.5777687151851616</v>
          </cell>
        </row>
        <row r="3552">
          <cell r="D3552">
            <v>4.382008868812111</v>
          </cell>
        </row>
        <row r="3553">
          <cell r="D3553">
            <v>4.2238951467415715</v>
          </cell>
        </row>
        <row r="3554">
          <cell r="D3554">
            <v>3.8323754539954722</v>
          </cell>
        </row>
        <row r="3555">
          <cell r="D3555">
            <v>3.3806219623653573</v>
          </cell>
        </row>
        <row r="3556">
          <cell r="D3556">
            <v>3.1773328911318059</v>
          </cell>
        </row>
        <row r="3557">
          <cell r="D3557">
            <v>2.8460469972697218</v>
          </cell>
        </row>
        <row r="3558">
          <cell r="D3558">
            <v>2.7406378492226948</v>
          </cell>
        </row>
        <row r="3559">
          <cell r="D3559">
            <v>2.5599364525706494</v>
          </cell>
        </row>
        <row r="3560">
          <cell r="D3560">
            <v>2.5222903282681401</v>
          </cell>
        </row>
        <row r="3561">
          <cell r="D3561">
            <v>2.4846442039656305</v>
          </cell>
        </row>
        <row r="3562">
          <cell r="D3562">
            <v>2.6804040503386801</v>
          </cell>
        </row>
        <row r="3563">
          <cell r="D3563">
            <v>2.9589853701772508</v>
          </cell>
        </row>
        <row r="3564">
          <cell r="D3564">
            <v>3.1923913408528102</v>
          </cell>
        </row>
        <row r="3565">
          <cell r="D3565">
            <v>3.3730927375048561</v>
          </cell>
        </row>
        <row r="3566">
          <cell r="D3566">
            <v>3.5839110335989091</v>
          </cell>
        </row>
        <row r="3567">
          <cell r="D3567">
            <v>3.7646124302509549</v>
          </cell>
        </row>
        <row r="3568">
          <cell r="D3568">
            <v>3.9227261523214954</v>
          </cell>
        </row>
        <row r="3569">
          <cell r="D3569">
            <v>3.9679015014845063</v>
          </cell>
        </row>
        <row r="3570">
          <cell r="D3570">
            <v>4.1862490224390623</v>
          </cell>
        </row>
        <row r="3571">
          <cell r="D3571">
            <v>4.1561321229970547</v>
          </cell>
        </row>
        <row r="3572">
          <cell r="D3572">
            <v>4.088369099252537</v>
          </cell>
        </row>
        <row r="3573">
          <cell r="D3573">
            <v>4.0582521998105294</v>
          </cell>
        </row>
        <row r="3574">
          <cell r="D3574">
            <v>3.8248462291349705</v>
          </cell>
        </row>
        <row r="3575">
          <cell r="D3575">
            <v>3.7872001048324604</v>
          </cell>
        </row>
        <row r="3576">
          <cell r="D3576">
            <v>3.5688525838779057</v>
          </cell>
        </row>
        <row r="3577">
          <cell r="D3577">
            <v>3.4709726606913804</v>
          </cell>
        </row>
        <row r="3578">
          <cell r="D3578">
            <v>3.1321575419687941</v>
          </cell>
        </row>
        <row r="3579">
          <cell r="D3579">
            <v>2.9138100210142395</v>
          </cell>
        </row>
        <row r="3580">
          <cell r="D3580">
            <v>2.9891022696192584</v>
          </cell>
        </row>
        <row r="3581">
          <cell r="D3581">
            <v>2.4846442039656305</v>
          </cell>
        </row>
        <row r="3582">
          <cell r="D3582">
            <v>2.3942935056396073</v>
          </cell>
        </row>
        <row r="3583">
          <cell r="D3583">
            <v>2.3114720321740867</v>
          </cell>
        </row>
        <row r="3584">
          <cell r="D3584">
            <v>2.2888843575925808</v>
          </cell>
        </row>
        <row r="3585">
          <cell r="D3585">
            <v>2.3039428073135846</v>
          </cell>
        </row>
        <row r="3586">
          <cell r="D3586">
            <v>2.4545273045236224</v>
          </cell>
        </row>
        <row r="3587">
          <cell r="D3587">
            <v>2.7029917249201856</v>
          </cell>
        </row>
        <row r="3588">
          <cell r="D3588">
            <v>2.9589853701772508</v>
          </cell>
        </row>
        <row r="3589">
          <cell r="D3589">
            <v>3.2676835894578291</v>
          </cell>
        </row>
        <row r="3590">
          <cell r="D3590">
            <v>3.4785018855518826</v>
          </cell>
        </row>
        <row r="3591">
          <cell r="D3591">
            <v>3.501089560133388</v>
          </cell>
        </row>
        <row r="3592">
          <cell r="D3592">
            <v>3.772141655111457</v>
          </cell>
        </row>
        <row r="3593">
          <cell r="D3593">
            <v>3.9377846020424991</v>
          </cell>
        </row>
        <row r="3594">
          <cell r="D3594">
            <v>3.9001384777399895</v>
          </cell>
        </row>
        <row r="3595">
          <cell r="D3595">
            <v>3.8097877794139663</v>
          </cell>
        </row>
        <row r="3596">
          <cell r="D3596">
            <v>3.7495539805299511</v>
          </cell>
        </row>
        <row r="3597">
          <cell r="D3597">
            <v>3.5613233590174032</v>
          </cell>
        </row>
        <row r="3598">
          <cell r="D3598">
            <v>3.4483849861098745</v>
          </cell>
        </row>
        <row r="3599">
          <cell r="D3599">
            <v>3.2752128143183308</v>
          </cell>
        </row>
        <row r="3600">
          <cell r="D3600">
            <v>3.2526251397368249</v>
          </cell>
        </row>
        <row r="3601">
          <cell r="D3601">
            <v>3.0342776187822702</v>
          </cell>
        </row>
        <row r="3602">
          <cell r="D3602">
            <v>2.8535762221302239</v>
          </cell>
        </row>
        <row r="3603">
          <cell r="D3603">
            <v>2.5825241271521548</v>
          </cell>
        </row>
        <row r="3604">
          <cell r="D3604">
            <v>2.5749949022916536</v>
          </cell>
        </row>
        <row r="3605">
          <cell r="D3605">
            <v>2.3039428073135846</v>
          </cell>
        </row>
        <row r="3606">
          <cell r="D3606">
            <v>2.2286505587085652</v>
          </cell>
        </row>
        <row r="3607">
          <cell r="D3607">
            <v>2.1533583101035458</v>
          </cell>
        </row>
        <row r="3608">
          <cell r="D3608">
            <v>2.1307706355220404</v>
          </cell>
        </row>
        <row r="3609">
          <cell r="D3609">
            <v>2.0931245112195311</v>
          </cell>
        </row>
        <row r="3610">
          <cell r="D3610">
            <v>2.085595286359029</v>
          </cell>
        </row>
        <row r="3611">
          <cell r="D3611">
            <v>2.2813551327320787</v>
          </cell>
        </row>
        <row r="3612">
          <cell r="D3612">
            <v>2.514761103407638</v>
          </cell>
        </row>
        <row r="3613">
          <cell r="D3613">
            <v>2.6126410265941633</v>
          </cell>
        </row>
        <row r="3614">
          <cell r="D3614">
            <v>2.8385177724092201</v>
          </cell>
        </row>
        <row r="3615">
          <cell r="D3615">
            <v>2.9138100210142395</v>
          </cell>
        </row>
        <row r="3616">
          <cell r="D3616">
            <v>2.9062807961537369</v>
          </cell>
        </row>
        <row r="3617">
          <cell r="D3617">
            <v>2.9062807961537369</v>
          </cell>
        </row>
        <row r="3618">
          <cell r="D3618">
            <v>3.0116899442007643</v>
          </cell>
        </row>
        <row r="3619">
          <cell r="D3619">
            <v>2.9815730447587567</v>
          </cell>
        </row>
        <row r="3620">
          <cell r="D3620">
            <v>2.9815730447587567</v>
          </cell>
        </row>
        <row r="3621">
          <cell r="D3621">
            <v>3.0041607193402617</v>
          </cell>
        </row>
        <row r="3622">
          <cell r="D3622">
            <v>2.7632255238042007</v>
          </cell>
        </row>
        <row r="3623">
          <cell r="D3623">
            <v>2.830988547548718</v>
          </cell>
        </row>
        <row r="3624">
          <cell r="D3624">
            <v>2.5072318785471364</v>
          </cell>
        </row>
        <row r="3625">
          <cell r="D3625">
            <v>2.5298195531286418</v>
          </cell>
        </row>
        <row r="3626">
          <cell r="D3626">
            <v>2.5373487779891435</v>
          </cell>
        </row>
        <row r="3627">
          <cell r="D3627">
            <v>2.2964135824530825</v>
          </cell>
        </row>
        <row r="3628">
          <cell r="D3628">
            <v>2.4469980796631208</v>
          </cell>
        </row>
        <row r="3629">
          <cell r="D3629">
            <v>2.0253614874750139</v>
          </cell>
        </row>
        <row r="3630">
          <cell r="D3630">
            <v>1.9877153631725044</v>
          </cell>
        </row>
        <row r="3631">
          <cell r="D3631">
            <v>1.9425400140094928</v>
          </cell>
        </row>
        <row r="3632">
          <cell r="D3632">
            <v>1.9274815642884888</v>
          </cell>
        </row>
        <row r="3633">
          <cell r="D3633">
            <v>1.9274815642884888</v>
          </cell>
        </row>
        <row r="3634">
          <cell r="D3634">
            <v>2.002773812893508</v>
          </cell>
        </row>
        <row r="3635">
          <cell r="D3635">
            <v>2.1458290852430446</v>
          </cell>
        </row>
        <row r="3636">
          <cell r="D3636">
            <v>2.1985336592665576</v>
          </cell>
        </row>
        <row r="3637">
          <cell r="D3637">
            <v>2.243709008429569</v>
          </cell>
        </row>
        <row r="3638">
          <cell r="D3638">
            <v>2.5448780028496456</v>
          </cell>
        </row>
        <row r="3639">
          <cell r="D3639">
            <v>2.6804040503386801</v>
          </cell>
        </row>
        <row r="3640">
          <cell r="D3640">
            <v>2.6578163757571742</v>
          </cell>
        </row>
        <row r="3641">
          <cell r="D3641">
            <v>2.6578163757571742</v>
          </cell>
        </row>
        <row r="3642">
          <cell r="D3642">
            <v>2.6051118017336607</v>
          </cell>
        </row>
        <row r="3643">
          <cell r="D3643">
            <v>2.6653456006176763</v>
          </cell>
        </row>
        <row r="3644">
          <cell r="D3644">
            <v>2.7632255238042007</v>
          </cell>
        </row>
        <row r="3645">
          <cell r="D3645">
            <v>2.8084008729672125</v>
          </cell>
        </row>
        <row r="3646">
          <cell r="D3646">
            <v>2.6201702514546645</v>
          </cell>
        </row>
        <row r="3647">
          <cell r="D3647">
            <v>2.5674656774311515</v>
          </cell>
        </row>
        <row r="3648">
          <cell r="D3648">
            <v>2.4846442039656305</v>
          </cell>
        </row>
        <row r="3649">
          <cell r="D3649">
            <v>2.5674656774311515</v>
          </cell>
        </row>
        <row r="3650">
          <cell r="D3650">
            <v>2.4997026536866342</v>
          </cell>
        </row>
        <row r="3651">
          <cell r="D3651">
            <v>2.3340597067555917</v>
          </cell>
        </row>
        <row r="3652">
          <cell r="D3652">
            <v>2.1759459846850517</v>
          </cell>
        </row>
        <row r="3653">
          <cell r="D3653">
            <v>2.115712185801037</v>
          </cell>
        </row>
        <row r="3654">
          <cell r="D3654">
            <v>2.0780660614985274</v>
          </cell>
        </row>
        <row r="3655">
          <cell r="D3655">
            <v>2.0479491620565198</v>
          </cell>
        </row>
        <row r="3656">
          <cell r="D3656">
            <v>2.0404199371960177</v>
          </cell>
        </row>
        <row r="3657">
          <cell r="D3657">
            <v>2.0554783869170214</v>
          </cell>
        </row>
        <row r="3658">
          <cell r="D3658">
            <v>2.1834752095455543</v>
          </cell>
        </row>
        <row r="3659">
          <cell r="D3659">
            <v>2.4394688548026187</v>
          </cell>
        </row>
        <row r="3660">
          <cell r="D3660">
            <v>2.514761103407638</v>
          </cell>
        </row>
        <row r="3661">
          <cell r="D3661">
            <v>2.5298195531286418</v>
          </cell>
        </row>
        <row r="3662">
          <cell r="D3662">
            <v>2.672874825478178</v>
          </cell>
        </row>
        <row r="3663">
          <cell r="D3663">
            <v>2.9062807961537369</v>
          </cell>
        </row>
        <row r="3664">
          <cell r="D3664">
            <v>2.8836931215722315</v>
          </cell>
        </row>
        <row r="3665">
          <cell r="D3665">
            <v>2.7707547486647033</v>
          </cell>
        </row>
        <row r="3666">
          <cell r="D3666">
            <v>2.8084008729672125</v>
          </cell>
        </row>
        <row r="3667">
          <cell r="D3667">
            <v>2.8761638967117298</v>
          </cell>
        </row>
        <row r="3668">
          <cell r="D3668">
            <v>2.9740438198982542</v>
          </cell>
        </row>
        <row r="3669">
          <cell r="D3669">
            <v>3.0493360685032735</v>
          </cell>
        </row>
        <row r="3670">
          <cell r="D3670">
            <v>2.9213392458747411</v>
          </cell>
        </row>
        <row r="3671">
          <cell r="D3671">
            <v>2.8008716481067104</v>
          </cell>
        </row>
        <row r="3672">
          <cell r="D3672">
            <v>2.6804040503386801</v>
          </cell>
        </row>
        <row r="3673">
          <cell r="D3673">
            <v>2.8385177724092201</v>
          </cell>
        </row>
        <row r="3674">
          <cell r="D3674">
            <v>2.5674656774311515</v>
          </cell>
        </row>
        <row r="3675">
          <cell r="D3675">
            <v>2.3641766061976002</v>
          </cell>
        </row>
        <row r="3676">
          <cell r="D3676">
            <v>2.1985336592665576</v>
          </cell>
        </row>
        <row r="3677">
          <cell r="D3677">
            <v>2.1006537360800328</v>
          </cell>
        </row>
        <row r="3678">
          <cell r="D3678">
            <v>2.0554783869170214</v>
          </cell>
        </row>
        <row r="3679">
          <cell r="D3679">
            <v>2.0103030377540101</v>
          </cell>
        </row>
        <row r="3680">
          <cell r="D3680">
            <v>1.9877153631725044</v>
          </cell>
        </row>
        <row r="3681">
          <cell r="D3681">
            <v>2.0103030377540101</v>
          </cell>
        </row>
        <row r="3682">
          <cell r="D3682">
            <v>2.2662966830110749</v>
          </cell>
        </row>
        <row r="3683">
          <cell r="D3683">
            <v>2.401822730500109</v>
          </cell>
        </row>
        <row r="3684">
          <cell r="D3684">
            <v>2.7255793995016915</v>
          </cell>
        </row>
        <row r="3685">
          <cell r="D3685">
            <v>2.861105446990726</v>
          </cell>
        </row>
        <row r="3686">
          <cell r="D3686">
            <v>2.9815730447587567</v>
          </cell>
        </row>
        <row r="3687">
          <cell r="D3687">
            <v>3.0418068436427714</v>
          </cell>
        </row>
        <row r="3688">
          <cell r="D3688">
            <v>3.0643945182242773</v>
          </cell>
        </row>
        <row r="3689">
          <cell r="D3689">
            <v>2.9740438198982542</v>
          </cell>
        </row>
        <row r="3690">
          <cell r="D3690">
            <v>2.9891022696192584</v>
          </cell>
        </row>
        <row r="3691">
          <cell r="D3691">
            <v>3.1170990922477908</v>
          </cell>
        </row>
        <row r="3692">
          <cell r="D3692">
            <v>3.1923913408528102</v>
          </cell>
        </row>
        <row r="3693">
          <cell r="D3693">
            <v>3.1170990922477908</v>
          </cell>
        </row>
        <row r="3694">
          <cell r="D3694">
            <v>3.0493360685032735</v>
          </cell>
        </row>
        <row r="3695">
          <cell r="D3695">
            <v>2.9288684707352428</v>
          </cell>
        </row>
        <row r="3696">
          <cell r="D3696">
            <v>2.943926920456247</v>
          </cell>
        </row>
        <row r="3697">
          <cell r="D3697">
            <v>2.8912223464327336</v>
          </cell>
        </row>
        <row r="3698">
          <cell r="D3698">
            <v>2.5749949022916536</v>
          </cell>
        </row>
        <row r="3699">
          <cell r="D3699">
            <v>2.4695857542446267</v>
          </cell>
        </row>
        <row r="3700">
          <cell r="D3700">
            <v>2.1834752095455543</v>
          </cell>
        </row>
        <row r="3701">
          <cell r="D3701">
            <v>2.1684167598245505</v>
          </cell>
        </row>
        <row r="3702">
          <cell r="D3702">
            <v>2.1759459846850517</v>
          </cell>
        </row>
        <row r="3703">
          <cell r="D3703">
            <v>2.085595286359029</v>
          </cell>
        </row>
        <row r="3704">
          <cell r="D3704">
            <v>2.115712185801037</v>
          </cell>
        </row>
        <row r="3705">
          <cell r="D3705">
            <v>2.1232414106615387</v>
          </cell>
        </row>
        <row r="3706">
          <cell r="D3706">
            <v>2.3340597067555917</v>
          </cell>
        </row>
        <row r="3707">
          <cell r="D3707">
            <v>2.5222903282681401</v>
          </cell>
        </row>
        <row r="3708">
          <cell r="D3708">
            <v>2.7105209497806877</v>
          </cell>
        </row>
        <row r="3709">
          <cell r="D3709">
            <v>2.8761638967117298</v>
          </cell>
        </row>
        <row r="3710">
          <cell r="D3710">
            <v>2.8987515712932352</v>
          </cell>
        </row>
        <row r="3711">
          <cell r="D3711">
            <v>3.0116899442007643</v>
          </cell>
        </row>
        <row r="3712">
          <cell r="D3712">
            <v>3.0342776187822702</v>
          </cell>
        </row>
        <row r="3713">
          <cell r="D3713">
            <v>3.1472159916897984</v>
          </cell>
        </row>
        <row r="3714">
          <cell r="D3714">
            <v>3.2601543645973274</v>
          </cell>
        </row>
        <row r="3715">
          <cell r="D3715">
            <v>3.3279173883418443</v>
          </cell>
        </row>
        <row r="3716">
          <cell r="D3716">
            <v>3.4032096369468632</v>
          </cell>
        </row>
        <row r="3717">
          <cell r="D3717">
            <v>3.5763818087384074</v>
          </cell>
        </row>
        <row r="3718">
          <cell r="D3718">
            <v>3.3580342877838514</v>
          </cell>
        </row>
        <row r="3719">
          <cell r="D3719">
            <v>3.3806219623653573</v>
          </cell>
        </row>
        <row r="3720">
          <cell r="D3720">
            <v>3.1848621159923081</v>
          </cell>
        </row>
        <row r="3721">
          <cell r="D3721">
            <v>3.1246283171082929</v>
          </cell>
        </row>
        <row r="3722">
          <cell r="D3722">
            <v>2.9363976955957449</v>
          </cell>
        </row>
        <row r="3723">
          <cell r="D3723">
            <v>2.7105209497806877</v>
          </cell>
        </row>
        <row r="3724">
          <cell r="D3724">
            <v>2.2286505587085652</v>
          </cell>
        </row>
        <row r="3725">
          <cell r="D3725">
            <v>2.3265304818950905</v>
          </cell>
        </row>
        <row r="3726">
          <cell r="D3726">
            <v>2.1910044344060555</v>
          </cell>
        </row>
        <row r="3727">
          <cell r="D3727">
            <v>2.1458290852430446</v>
          </cell>
        </row>
        <row r="3728">
          <cell r="D3728">
            <v>2.1382998603825425</v>
          </cell>
        </row>
        <row r="3729">
          <cell r="D3729">
            <v>2.1759459846850517</v>
          </cell>
        </row>
        <row r="3730">
          <cell r="D3730">
            <v>2.401822730500109</v>
          </cell>
        </row>
        <row r="3731">
          <cell r="D3731">
            <v>2.672874825478178</v>
          </cell>
        </row>
        <row r="3732">
          <cell r="D3732">
            <v>2.8159300978277146</v>
          </cell>
        </row>
        <row r="3733">
          <cell r="D3733">
            <v>3.0267483939217676</v>
          </cell>
        </row>
        <row r="3734">
          <cell r="D3734">
            <v>3.3203881634813426</v>
          </cell>
        </row>
        <row r="3735">
          <cell r="D3735">
            <v>3.6817909567854339</v>
          </cell>
        </row>
        <row r="3736">
          <cell r="D3736">
            <v>3.7646124302509549</v>
          </cell>
        </row>
        <row r="3737">
          <cell r="D3737">
            <v>3.7269663059484457</v>
          </cell>
        </row>
        <row r="3738">
          <cell r="D3738">
            <v>3.7947293296929629</v>
          </cell>
        </row>
        <row r="3739">
          <cell r="D3739">
            <v>3.9829599512055105</v>
          </cell>
        </row>
        <row r="3740">
          <cell r="D3740">
            <v>4.088369099252537</v>
          </cell>
        </row>
        <row r="3741">
          <cell r="D3741">
            <v>4.2314243716020741</v>
          </cell>
        </row>
        <row r="3742">
          <cell r="D3742">
            <v>4.0958983241130396</v>
          </cell>
        </row>
        <row r="3743">
          <cell r="D3743">
            <v>3.9151969274609937</v>
          </cell>
        </row>
        <row r="3744">
          <cell r="D3744">
            <v>3.6667325070644305</v>
          </cell>
        </row>
        <row r="3745">
          <cell r="D3745">
            <v>3.5236772347148939</v>
          </cell>
        </row>
        <row r="3746">
          <cell r="D3746">
            <v>3.2676835894578291</v>
          </cell>
        </row>
        <row r="3747">
          <cell r="D3747">
            <v>2.9740438198982542</v>
          </cell>
        </row>
        <row r="3748">
          <cell r="D3748">
            <v>2.3792350559186035</v>
          </cell>
        </row>
        <row r="3749">
          <cell r="D3749">
            <v>2.4093519553606115</v>
          </cell>
        </row>
        <row r="3750">
          <cell r="D3750">
            <v>2.3641766061976002</v>
          </cell>
        </row>
        <row r="3751">
          <cell r="D3751">
            <v>2.2813551327320787</v>
          </cell>
        </row>
        <row r="3752">
          <cell r="D3752">
            <v>2.2662966830110749</v>
          </cell>
        </row>
        <row r="3753">
          <cell r="D3753">
            <v>2.2888843575925808</v>
          </cell>
        </row>
        <row r="3754">
          <cell r="D3754">
            <v>2.5072318785471364</v>
          </cell>
        </row>
        <row r="3755">
          <cell r="D3755">
            <v>2.7255793995016915</v>
          </cell>
        </row>
        <row r="3756">
          <cell r="D3756">
            <v>2.9665145950377529</v>
          </cell>
        </row>
        <row r="3757">
          <cell r="D3757">
            <v>3.3279173883418443</v>
          </cell>
        </row>
        <row r="3758">
          <cell r="D3758">
            <v>3.6667325070644305</v>
          </cell>
        </row>
        <row r="3759">
          <cell r="D3759">
            <v>3.9829599512055105</v>
          </cell>
        </row>
        <row r="3760">
          <cell r="D3760">
            <v>4.1937782472995639</v>
          </cell>
        </row>
        <row r="3761">
          <cell r="D3761">
            <v>4.3142458450675951</v>
          </cell>
        </row>
        <row r="3762">
          <cell r="D3762">
            <v>4.4347134428356245</v>
          </cell>
        </row>
        <row r="3763">
          <cell r="D3763">
            <v>4.4573011174171304</v>
          </cell>
        </row>
        <row r="3764">
          <cell r="D3764">
            <v>4.547651815743154</v>
          </cell>
        </row>
        <row r="3765">
          <cell r="D3765">
            <v>4.464830342277633</v>
          </cell>
        </row>
        <row r="3766">
          <cell r="D3766">
            <v>4.5175349163011465</v>
          </cell>
        </row>
        <row r="3767">
          <cell r="D3767">
            <v>4.1335444484155488</v>
          </cell>
        </row>
        <row r="3768">
          <cell r="D3768">
            <v>3.8173170042744689</v>
          </cell>
        </row>
        <row r="3769">
          <cell r="D3769">
            <v>3.6968494065064377</v>
          </cell>
        </row>
        <row r="3770">
          <cell r="D3770">
            <v>3.3881511872258598</v>
          </cell>
        </row>
        <row r="3771">
          <cell r="D3771">
            <v>3.019219169061266</v>
          </cell>
        </row>
        <row r="3772">
          <cell r="D3772">
            <v>2.6879332751991818</v>
          </cell>
        </row>
        <row r="3773">
          <cell r="D3773">
            <v>2.5749949022916536</v>
          </cell>
        </row>
        <row r="3774">
          <cell r="D3774">
            <v>2.401822730500109</v>
          </cell>
        </row>
        <row r="3775">
          <cell r="D3775">
            <v>2.3415889316160943</v>
          </cell>
        </row>
        <row r="3776">
          <cell r="D3776">
            <v>2.3114720321740867</v>
          </cell>
        </row>
        <row r="3777">
          <cell r="D3777">
            <v>2.243709008429569</v>
          </cell>
        </row>
        <row r="3778">
          <cell r="D3778">
            <v>2.273825907871577</v>
          </cell>
        </row>
        <row r="3779">
          <cell r="D3779">
            <v>2.4620565293841246</v>
          </cell>
        </row>
        <row r="3780">
          <cell r="D3780">
            <v>2.7707547486647033</v>
          </cell>
        </row>
        <row r="3781">
          <cell r="D3781">
            <v>2.9288684707352428</v>
          </cell>
        </row>
        <row r="3782">
          <cell r="D3782">
            <v>3.2827420391788333</v>
          </cell>
        </row>
        <row r="3783">
          <cell r="D3783">
            <v>3.342975838062848</v>
          </cell>
        </row>
        <row r="3784">
          <cell r="D3784">
            <v>3.5537941341569015</v>
          </cell>
        </row>
        <row r="3785">
          <cell r="D3785">
            <v>3.6140279330409166</v>
          </cell>
        </row>
        <row r="3786">
          <cell r="D3786">
            <v>3.772141655111457</v>
          </cell>
        </row>
        <row r="3787">
          <cell r="D3787">
            <v>3.3806219623653573</v>
          </cell>
        </row>
        <row r="3788">
          <cell r="D3788">
            <v>3.5763818087384074</v>
          </cell>
        </row>
        <row r="3789">
          <cell r="D3789">
            <v>3.4860311104123847</v>
          </cell>
        </row>
        <row r="3790">
          <cell r="D3790">
            <v>3.4032096369468632</v>
          </cell>
        </row>
        <row r="3791">
          <cell r="D3791">
            <v>2.9815730447587567</v>
          </cell>
        </row>
        <row r="3792">
          <cell r="D3792">
            <v>2.8159300978277146</v>
          </cell>
        </row>
        <row r="3793">
          <cell r="D3793">
            <v>2.8535762221302239</v>
          </cell>
        </row>
        <row r="3794">
          <cell r="D3794">
            <v>2.6502871508966721</v>
          </cell>
        </row>
        <row r="3795">
          <cell r="D3795">
            <v>2.4771149791051283</v>
          </cell>
        </row>
        <row r="3796">
          <cell r="D3796">
            <v>2.8008716481067104</v>
          </cell>
        </row>
        <row r="3797">
          <cell r="D3797">
            <v>2.1382998603825425</v>
          </cell>
        </row>
        <row r="3798">
          <cell r="D3798">
            <v>2.1081829609405349</v>
          </cell>
        </row>
        <row r="3799">
          <cell r="D3799">
            <v>2.002773812893508</v>
          </cell>
        </row>
        <row r="3800">
          <cell r="D3800">
            <v>2.0328907123355155</v>
          </cell>
        </row>
        <row r="3801">
          <cell r="D3801">
            <v>1.9575984637304968</v>
          </cell>
        </row>
        <row r="3802">
          <cell r="D3802">
            <v>1.9801861383120025</v>
          </cell>
        </row>
        <row r="3803">
          <cell r="D3803">
            <v>2.1533583101035458</v>
          </cell>
        </row>
        <row r="3804">
          <cell r="D3804">
            <v>2.2512382332900711</v>
          </cell>
        </row>
        <row r="3805">
          <cell r="D3805">
            <v>2.3415889316160943</v>
          </cell>
        </row>
        <row r="3806">
          <cell r="D3806">
            <v>2.6653456006176763</v>
          </cell>
        </row>
        <row r="3807">
          <cell r="D3807">
            <v>2.7331086243621936</v>
          </cell>
        </row>
        <row r="3808">
          <cell r="D3808">
            <v>2.9213392458747411</v>
          </cell>
        </row>
        <row r="3809">
          <cell r="D3809">
            <v>3.019219169061266</v>
          </cell>
        </row>
        <row r="3810">
          <cell r="D3810">
            <v>3.0643945182242773</v>
          </cell>
        </row>
        <row r="3811">
          <cell r="D3811">
            <v>3.2300374651553194</v>
          </cell>
        </row>
        <row r="3812">
          <cell r="D3812">
            <v>3.1773328911318059</v>
          </cell>
        </row>
        <row r="3813">
          <cell r="D3813">
            <v>3.1246283171082929</v>
          </cell>
        </row>
        <row r="3814">
          <cell r="D3814">
            <v>3.1698036662713043</v>
          </cell>
        </row>
        <row r="3815">
          <cell r="D3815">
            <v>3.0116899442007643</v>
          </cell>
        </row>
        <row r="3816">
          <cell r="D3816">
            <v>2.8385177724092201</v>
          </cell>
        </row>
        <row r="3817">
          <cell r="D3817">
            <v>2.7556962989436995</v>
          </cell>
        </row>
        <row r="3818">
          <cell r="D3818">
            <v>2.6653456006176763</v>
          </cell>
        </row>
        <row r="3819">
          <cell r="D3819">
            <v>2.4469980796631208</v>
          </cell>
        </row>
        <row r="3820">
          <cell r="D3820">
            <v>2.243709008429569</v>
          </cell>
        </row>
        <row r="3821">
          <cell r="D3821">
            <v>2.1533583101035458</v>
          </cell>
        </row>
        <row r="3822">
          <cell r="D3822">
            <v>2.1307706355220404</v>
          </cell>
        </row>
        <row r="3823">
          <cell r="D3823">
            <v>2.0479491620565198</v>
          </cell>
        </row>
        <row r="3824">
          <cell r="D3824">
            <v>2.0479491620565198</v>
          </cell>
        </row>
        <row r="3825">
          <cell r="D3825">
            <v>2.1006537360800328</v>
          </cell>
        </row>
        <row r="3826">
          <cell r="D3826">
            <v>2.2361797835690673</v>
          </cell>
        </row>
        <row r="3827">
          <cell r="D3827">
            <v>2.3942935056396073</v>
          </cell>
        </row>
        <row r="3828">
          <cell r="D3828">
            <v>2.5373487779891435</v>
          </cell>
        </row>
        <row r="3829">
          <cell r="D3829">
            <v>2.7481670740831974</v>
          </cell>
        </row>
        <row r="3830">
          <cell r="D3830">
            <v>2.8385177724092201</v>
          </cell>
        </row>
        <row r="3831">
          <cell r="D3831">
            <v>3.0568652933637761</v>
          </cell>
        </row>
        <row r="3832">
          <cell r="D3832">
            <v>3.1547452165503</v>
          </cell>
        </row>
        <row r="3833">
          <cell r="D3833">
            <v>3.2978004888998367</v>
          </cell>
        </row>
        <row r="3834">
          <cell r="D3834">
            <v>3.3655635126443539</v>
          </cell>
        </row>
        <row r="3835">
          <cell r="D3835">
            <v>3.3730927375048561</v>
          </cell>
        </row>
        <row r="3836">
          <cell r="D3836">
            <v>3.4182680866678674</v>
          </cell>
        </row>
        <row r="3837">
          <cell r="D3837">
            <v>3.4182680866678674</v>
          </cell>
        </row>
        <row r="3838">
          <cell r="D3838">
            <v>3.3655635126443539</v>
          </cell>
        </row>
        <row r="3839">
          <cell r="D3839">
            <v>3.2676835894578291</v>
          </cell>
        </row>
        <row r="3840">
          <cell r="D3840">
            <v>3.0493360685032735</v>
          </cell>
        </row>
        <row r="3841">
          <cell r="D3841">
            <v>2.943926920456247</v>
          </cell>
        </row>
        <row r="3842">
          <cell r="D3842">
            <v>2.672874825478178</v>
          </cell>
        </row>
        <row r="3843">
          <cell r="D3843">
            <v>2.5222903282681401</v>
          </cell>
        </row>
        <row r="3844">
          <cell r="D3844">
            <v>2.2662966830110749</v>
          </cell>
        </row>
        <row r="3845">
          <cell r="D3845">
            <v>2.2211213338480635</v>
          </cell>
        </row>
        <row r="3846">
          <cell r="D3846">
            <v>2.1608875349640484</v>
          </cell>
        </row>
        <row r="3847">
          <cell r="D3847">
            <v>2.1006537360800328</v>
          </cell>
        </row>
        <row r="3848">
          <cell r="D3848">
            <v>2.0780660614985274</v>
          </cell>
        </row>
        <row r="3849">
          <cell r="D3849">
            <v>2.1232414106615387</v>
          </cell>
        </row>
        <row r="3850">
          <cell r="D3850">
            <v>2.3867642807791056</v>
          </cell>
        </row>
        <row r="3851">
          <cell r="D3851">
            <v>2.5975825768731586</v>
          </cell>
        </row>
        <row r="3852">
          <cell r="D3852">
            <v>2.7105209497806877</v>
          </cell>
        </row>
        <row r="3853">
          <cell r="D3853">
            <v>2.9363976955957449</v>
          </cell>
        </row>
        <row r="3854">
          <cell r="D3854">
            <v>3.2074497905738135</v>
          </cell>
        </row>
        <row r="3855">
          <cell r="D3855">
            <v>3.5161480098543922</v>
          </cell>
        </row>
        <row r="3856">
          <cell r="D3856">
            <v>3.7194370810879436</v>
          </cell>
        </row>
        <row r="3857">
          <cell r="D3857">
            <v>3.9904891760660122</v>
          </cell>
        </row>
        <row r="3858">
          <cell r="D3858">
            <v>4.1184859986945446</v>
          </cell>
        </row>
        <row r="3859">
          <cell r="D3859">
            <v>4.3293042947885976</v>
          </cell>
        </row>
        <row r="3860">
          <cell r="D3860">
            <v>4.4573011174171304</v>
          </cell>
        </row>
        <row r="3861">
          <cell r="D3861">
            <v>4.4196549931146212</v>
          </cell>
        </row>
        <row r="3862">
          <cell r="D3862">
            <v>4.3970673185331153</v>
          </cell>
        </row>
        <row r="3863">
          <cell r="D3863">
            <v>4.2540120461835791</v>
          </cell>
        </row>
        <row r="3864">
          <cell r="D3864">
            <v>3.8549631285769776</v>
          </cell>
        </row>
        <row r="3865">
          <cell r="D3865">
            <v>3.6968494065064377</v>
          </cell>
        </row>
        <row r="3866">
          <cell r="D3866">
            <v>3.3730927375048561</v>
          </cell>
        </row>
        <row r="3867">
          <cell r="D3867">
            <v>3.1396867668292967</v>
          </cell>
        </row>
        <row r="3868">
          <cell r="D3868">
            <v>2.2512382332900711</v>
          </cell>
        </row>
        <row r="3869">
          <cell r="D3869">
            <v>2.5975825768731586</v>
          </cell>
        </row>
        <row r="3870">
          <cell r="D3870">
            <v>2.4469980796631208</v>
          </cell>
        </row>
        <row r="3871">
          <cell r="D3871">
            <v>2.3942935056396073</v>
          </cell>
        </row>
        <row r="3872">
          <cell r="D3872">
            <v>2.3942935056396073</v>
          </cell>
        </row>
        <row r="3873">
          <cell r="D3873">
            <v>2.3717058310581018</v>
          </cell>
        </row>
        <row r="3874">
          <cell r="D3874">
            <v>2.5900533520126574</v>
          </cell>
        </row>
        <row r="3875">
          <cell r="D3875">
            <v>2.830988547548718</v>
          </cell>
        </row>
        <row r="3876">
          <cell r="D3876">
            <v>3.1698036662713043</v>
          </cell>
        </row>
        <row r="3877">
          <cell r="D3877">
            <v>3.2526251397368249</v>
          </cell>
        </row>
        <row r="3878">
          <cell r="D3878">
            <v>3.342975838062848</v>
          </cell>
        </row>
        <row r="3879">
          <cell r="D3879">
            <v>3.6366156076224225</v>
          </cell>
        </row>
        <row r="3880">
          <cell r="D3880">
            <v>4.0733106495315337</v>
          </cell>
        </row>
        <row r="3881">
          <cell r="D3881">
            <v>4.2991873953465909</v>
          </cell>
        </row>
        <row r="3882">
          <cell r="D3882">
            <v>4.5175349163011465</v>
          </cell>
        </row>
        <row r="3883">
          <cell r="D3883">
            <v>4.6681194135111834</v>
          </cell>
        </row>
        <row r="3884">
          <cell r="D3884">
            <v>4.8036454610002179</v>
          </cell>
        </row>
        <row r="3885">
          <cell r="D3885">
            <v>4.9165838339077474</v>
          </cell>
        </row>
        <row r="3886">
          <cell r="D3886">
            <v>4.9542299582102567</v>
          </cell>
        </row>
        <row r="3887">
          <cell r="D3887">
            <v>4.5777687151851616</v>
          </cell>
        </row>
        <row r="3888">
          <cell r="D3888">
            <v>4.2991873953465909</v>
          </cell>
        </row>
        <row r="3889">
          <cell r="D3889">
            <v>4.1561321229970547</v>
          </cell>
        </row>
        <row r="3890">
          <cell r="D3890">
            <v>3.8549631285769776</v>
          </cell>
        </row>
        <row r="3891">
          <cell r="D3891">
            <v>3.5839110335989091</v>
          </cell>
        </row>
        <row r="3892">
          <cell r="D3892">
            <v>2.7632255238042007</v>
          </cell>
        </row>
        <row r="3893">
          <cell r="D3893">
            <v>2.861105446990726</v>
          </cell>
        </row>
        <row r="3894">
          <cell r="D3894">
            <v>2.7180501746411898</v>
          </cell>
        </row>
        <row r="3895">
          <cell r="D3895">
            <v>2.5825241271521548</v>
          </cell>
        </row>
        <row r="3896">
          <cell r="D3896">
            <v>2.5900533520126574</v>
          </cell>
        </row>
        <row r="3897">
          <cell r="D3897">
            <v>2.5674656774311515</v>
          </cell>
        </row>
        <row r="3898">
          <cell r="D3898">
            <v>2.9138100210142395</v>
          </cell>
        </row>
        <row r="3899">
          <cell r="D3899">
            <v>3.1170990922477908</v>
          </cell>
        </row>
        <row r="3900">
          <cell r="D3900">
            <v>3.1999205657133114</v>
          </cell>
        </row>
        <row r="3901">
          <cell r="D3901">
            <v>3.342975838062848</v>
          </cell>
        </row>
        <row r="3902">
          <cell r="D3902">
            <v>3.5688525838779057</v>
          </cell>
        </row>
        <row r="3903">
          <cell r="D3903">
            <v>3.4483849861098745</v>
          </cell>
        </row>
        <row r="3904">
          <cell r="D3904">
            <v>3.4860311104123847</v>
          </cell>
        </row>
        <row r="3905">
          <cell r="D3905">
            <v>3.5462649092963998</v>
          </cell>
        </row>
        <row r="3906">
          <cell r="D3906">
            <v>3.3881511872258598</v>
          </cell>
        </row>
        <row r="3907">
          <cell r="D3907">
            <v>3.5763818087384074</v>
          </cell>
        </row>
        <row r="3908">
          <cell r="D3908">
            <v>3.7194370810879436</v>
          </cell>
        </row>
        <row r="3909">
          <cell r="D3909">
            <v>3.6742617319249322</v>
          </cell>
        </row>
        <row r="3910">
          <cell r="D3910">
            <v>3.6968494065064377</v>
          </cell>
        </row>
        <row r="3911">
          <cell r="D3911">
            <v>3.4935603352728863</v>
          </cell>
        </row>
        <row r="3912">
          <cell r="D3912">
            <v>3.2526251397368249</v>
          </cell>
        </row>
        <row r="3913">
          <cell r="D3913">
            <v>3.2450959148763232</v>
          </cell>
        </row>
        <row r="3914">
          <cell r="D3914">
            <v>3.0267483939217676</v>
          </cell>
        </row>
        <row r="3915">
          <cell r="D3915">
            <v>2.7331086243621936</v>
          </cell>
        </row>
        <row r="3916">
          <cell r="D3916">
            <v>3.0493360685032735</v>
          </cell>
        </row>
        <row r="3917">
          <cell r="D3917">
            <v>2.3792350559186035</v>
          </cell>
        </row>
        <row r="3918">
          <cell r="D3918">
            <v>2.2888843575925808</v>
          </cell>
        </row>
        <row r="3919">
          <cell r="D3919">
            <v>2.2964135824530825</v>
          </cell>
        </row>
        <row r="3920">
          <cell r="D3920">
            <v>2.2587674581505732</v>
          </cell>
        </row>
        <row r="3921">
          <cell r="D3921">
            <v>2.3265304818950905</v>
          </cell>
        </row>
        <row r="3922">
          <cell r="D3922">
            <v>2.3641766061976002</v>
          </cell>
        </row>
        <row r="3923">
          <cell r="D3923">
            <v>2.6051118017336607</v>
          </cell>
        </row>
        <row r="3924">
          <cell r="D3924">
            <v>2.7556962989436995</v>
          </cell>
        </row>
        <row r="3925">
          <cell r="D3925">
            <v>2.778283973525205</v>
          </cell>
        </row>
        <row r="3926">
          <cell r="D3926">
            <v>2.861105446990726</v>
          </cell>
        </row>
        <row r="3927">
          <cell r="D3927">
            <v>2.943926920456247</v>
          </cell>
        </row>
        <row r="3928">
          <cell r="D3928">
            <v>3.0041607193402617</v>
          </cell>
        </row>
        <row r="3929">
          <cell r="D3929">
            <v>3.102040642526787</v>
          </cell>
        </row>
        <row r="3930">
          <cell r="D3930">
            <v>3.0418068436427714</v>
          </cell>
        </row>
        <row r="3931">
          <cell r="D3931">
            <v>3.1698036662713043</v>
          </cell>
        </row>
        <row r="3932">
          <cell r="D3932">
            <v>3.1472159916897984</v>
          </cell>
        </row>
        <row r="3933">
          <cell r="D3933">
            <v>3.102040642526787</v>
          </cell>
        </row>
        <row r="3934">
          <cell r="D3934">
            <v>2.9891022696192584</v>
          </cell>
        </row>
        <row r="3935">
          <cell r="D3935">
            <v>3.0116899442007643</v>
          </cell>
        </row>
        <row r="3936">
          <cell r="D3936">
            <v>2.8159300978277146</v>
          </cell>
        </row>
        <row r="3937">
          <cell r="D3937">
            <v>2.830988547548718</v>
          </cell>
        </row>
        <row r="3938">
          <cell r="D3938">
            <v>2.5825241271521548</v>
          </cell>
        </row>
        <row r="3939">
          <cell r="D3939">
            <v>2.4168811802211132</v>
          </cell>
        </row>
        <row r="3940">
          <cell r="D3940">
            <v>2.4620565293841246</v>
          </cell>
        </row>
        <row r="3941">
          <cell r="D3941">
            <v>2.1307706355220404</v>
          </cell>
        </row>
        <row r="3942">
          <cell r="D3942">
            <v>2.0705368366380252</v>
          </cell>
        </row>
        <row r="3943">
          <cell r="D3943">
            <v>2.0404199371960177</v>
          </cell>
        </row>
        <row r="3944">
          <cell r="D3944">
            <v>2.0178322626145118</v>
          </cell>
        </row>
        <row r="3945">
          <cell r="D3945">
            <v>2.0178322626145118</v>
          </cell>
        </row>
        <row r="3946">
          <cell r="D3946">
            <v>2.0178322626145118</v>
          </cell>
        </row>
        <row r="3947">
          <cell r="D3947">
            <v>2.1608875349640484</v>
          </cell>
        </row>
        <row r="3948">
          <cell r="D3948">
            <v>2.3340597067555917</v>
          </cell>
        </row>
        <row r="3949">
          <cell r="D3949">
            <v>2.431939629942117</v>
          </cell>
        </row>
        <row r="3950">
          <cell r="D3950">
            <v>2.5900533520126574</v>
          </cell>
        </row>
        <row r="3951">
          <cell r="D3951">
            <v>2.6352287011756683</v>
          </cell>
        </row>
        <row r="3952">
          <cell r="D3952">
            <v>2.778283973525205</v>
          </cell>
        </row>
        <row r="3953">
          <cell r="D3953">
            <v>2.8234593226882163</v>
          </cell>
        </row>
        <row r="3954">
          <cell r="D3954">
            <v>2.861105446990726</v>
          </cell>
        </row>
        <row r="3955">
          <cell r="D3955">
            <v>2.9665145950377529</v>
          </cell>
        </row>
        <row r="3956">
          <cell r="D3956">
            <v>2.8836931215722315</v>
          </cell>
        </row>
        <row r="3957">
          <cell r="D3957">
            <v>3.0041607193402617</v>
          </cell>
        </row>
        <row r="3958">
          <cell r="D3958">
            <v>2.9514561453167483</v>
          </cell>
        </row>
        <row r="3959">
          <cell r="D3959">
            <v>2.7632255238042007</v>
          </cell>
        </row>
        <row r="3960">
          <cell r="D3960">
            <v>2.672874825478178</v>
          </cell>
        </row>
        <row r="3961">
          <cell r="D3961">
            <v>2.5825241271521548</v>
          </cell>
        </row>
        <row r="3962">
          <cell r="D3962">
            <v>2.5448780028496456</v>
          </cell>
        </row>
        <row r="3963">
          <cell r="D3963">
            <v>2.3491181564765959</v>
          </cell>
        </row>
        <row r="3964">
          <cell r="D3964">
            <v>2.2211213338480635</v>
          </cell>
        </row>
        <row r="3965">
          <cell r="D3965">
            <v>2.0780660614985274</v>
          </cell>
        </row>
        <row r="3966">
          <cell r="D3966">
            <v>2.0404199371960177</v>
          </cell>
        </row>
        <row r="3967">
          <cell r="D3967">
            <v>1.9952445880330061</v>
          </cell>
        </row>
        <row r="3968">
          <cell r="D3968">
            <v>1.9952445880330061</v>
          </cell>
        </row>
        <row r="3969">
          <cell r="D3969">
            <v>2.0103030377540101</v>
          </cell>
        </row>
        <row r="3970">
          <cell r="D3970">
            <v>2.0253614874750139</v>
          </cell>
        </row>
        <row r="3971">
          <cell r="D3971">
            <v>2.1232414106615387</v>
          </cell>
        </row>
        <row r="3972">
          <cell r="D3972">
            <v>2.2135921089875614</v>
          </cell>
        </row>
        <row r="3973">
          <cell r="D3973">
            <v>2.3039428073135846</v>
          </cell>
        </row>
        <row r="3974">
          <cell r="D3974">
            <v>2.6653456006176763</v>
          </cell>
        </row>
        <row r="3975">
          <cell r="D3975">
            <v>2.6804040503386801</v>
          </cell>
        </row>
        <row r="3976">
          <cell r="D3976">
            <v>2.7556962989436995</v>
          </cell>
        </row>
        <row r="3977">
          <cell r="D3977">
            <v>2.8159300978277146</v>
          </cell>
        </row>
        <row r="3978">
          <cell r="D3978">
            <v>2.9665145950377529</v>
          </cell>
        </row>
        <row r="3979">
          <cell r="D3979">
            <v>3.0116899442007643</v>
          </cell>
        </row>
        <row r="3980">
          <cell r="D3980">
            <v>3.0568652933637761</v>
          </cell>
        </row>
        <row r="3981">
          <cell r="D3981">
            <v>3.0869821928057832</v>
          </cell>
        </row>
        <row r="3982">
          <cell r="D3982">
            <v>2.9891022696192584</v>
          </cell>
        </row>
        <row r="3983">
          <cell r="D3983">
            <v>2.8836931215722315</v>
          </cell>
        </row>
        <row r="3984">
          <cell r="D3984">
            <v>2.7180501746411898</v>
          </cell>
        </row>
        <row r="3985">
          <cell r="D3985">
            <v>2.6276994763151666</v>
          </cell>
        </row>
        <row r="3986">
          <cell r="D3986">
            <v>2.4846442039656305</v>
          </cell>
        </row>
        <row r="3987">
          <cell r="D3987">
            <v>2.3491181564765959</v>
          </cell>
        </row>
        <row r="3988">
          <cell r="D3988">
            <v>2.1985336592665576</v>
          </cell>
        </row>
        <row r="3989">
          <cell r="D3989">
            <v>2.0780660614985274</v>
          </cell>
        </row>
        <row r="3990">
          <cell r="D3990">
            <v>2.0328907123355155</v>
          </cell>
        </row>
        <row r="3991">
          <cell r="D3991">
            <v>2.0103030377540101</v>
          </cell>
        </row>
        <row r="3992">
          <cell r="D3992">
            <v>1.9651276885909985</v>
          </cell>
        </row>
        <row r="3993">
          <cell r="D3993">
            <v>1.9726569134515002</v>
          </cell>
        </row>
        <row r="3994">
          <cell r="D3994">
            <v>2.2211213338480635</v>
          </cell>
        </row>
        <row r="3995">
          <cell r="D3995">
            <v>2.401822730500109</v>
          </cell>
        </row>
        <row r="3996">
          <cell r="D3996">
            <v>2.6276994763151666</v>
          </cell>
        </row>
        <row r="3997">
          <cell r="D3997">
            <v>2.7933424232462087</v>
          </cell>
        </row>
        <row r="3998">
          <cell r="D3998">
            <v>2.9665145950377529</v>
          </cell>
        </row>
        <row r="3999">
          <cell r="D3999">
            <v>3.1246283171082929</v>
          </cell>
        </row>
        <row r="4000">
          <cell r="D4000">
            <v>3.1622744414108026</v>
          </cell>
        </row>
        <row r="4001">
          <cell r="D4001">
            <v>3.2601543645973274</v>
          </cell>
        </row>
        <row r="4002">
          <cell r="D4002">
            <v>3.3279173883418443</v>
          </cell>
        </row>
        <row r="4003">
          <cell r="D4003">
            <v>3.4257973115283691</v>
          </cell>
        </row>
        <row r="4004">
          <cell r="D4004">
            <v>3.5236772347148939</v>
          </cell>
        </row>
        <row r="4005">
          <cell r="D4005">
            <v>3.6441448324829246</v>
          </cell>
        </row>
        <row r="4006">
          <cell r="D4006">
            <v>3.6064987081804145</v>
          </cell>
        </row>
        <row r="4007">
          <cell r="D4007">
            <v>3.4860311104123847</v>
          </cell>
        </row>
        <row r="4008">
          <cell r="D4008">
            <v>3.2601543645973274</v>
          </cell>
        </row>
        <row r="4009">
          <cell r="D4009">
            <v>3.1246283171082929</v>
          </cell>
        </row>
        <row r="4010">
          <cell r="D4010">
            <v>2.7632255238042007</v>
          </cell>
        </row>
        <row r="4011">
          <cell r="D4011">
            <v>2.5072318785471364</v>
          </cell>
        </row>
        <row r="4012">
          <cell r="D4012">
            <v>2.1910044344060555</v>
          </cell>
        </row>
        <row r="4013">
          <cell r="D4013">
            <v>2.243709008429569</v>
          </cell>
        </row>
        <row r="4014">
          <cell r="D4014">
            <v>2.1834752095455543</v>
          </cell>
        </row>
        <row r="4015">
          <cell r="D4015">
            <v>2.1006537360800328</v>
          </cell>
        </row>
        <row r="4016">
          <cell r="D4016">
            <v>2.1759459846850517</v>
          </cell>
        </row>
        <row r="4017">
          <cell r="D4017">
            <v>2.1684167598245505</v>
          </cell>
        </row>
        <row r="4018">
          <cell r="D4018">
            <v>2.3114720321740867</v>
          </cell>
        </row>
        <row r="4019">
          <cell r="D4019">
            <v>2.5222903282681401</v>
          </cell>
        </row>
        <row r="4020">
          <cell r="D4020">
            <v>2.6502871508966721</v>
          </cell>
        </row>
        <row r="4021">
          <cell r="D4021">
            <v>2.8987515712932352</v>
          </cell>
        </row>
        <row r="4022">
          <cell r="D4022">
            <v>3.1246283171082929</v>
          </cell>
        </row>
        <row r="4023">
          <cell r="D4023">
            <v>3.4333265363888708</v>
          </cell>
        </row>
        <row r="4024">
          <cell r="D4024">
            <v>3.5613233590174032</v>
          </cell>
        </row>
        <row r="4025">
          <cell r="D4025">
            <v>3.6968494065064377</v>
          </cell>
        </row>
        <row r="4026">
          <cell r="D4026">
            <v>3.7646124302509549</v>
          </cell>
        </row>
        <row r="4027">
          <cell r="D4027">
            <v>3.9904891760660122</v>
          </cell>
        </row>
        <row r="4028">
          <cell r="D4028">
            <v>3.9904891760660122</v>
          </cell>
        </row>
        <row r="4029">
          <cell r="D4029">
            <v>4.0206060755080202</v>
          </cell>
        </row>
        <row r="4030">
          <cell r="D4030">
            <v>4.0507229749500278</v>
          </cell>
        </row>
        <row r="4031">
          <cell r="D4031">
            <v>3.9227261523214954</v>
          </cell>
        </row>
        <row r="4032">
          <cell r="D4032">
            <v>3.5537941341569015</v>
          </cell>
        </row>
        <row r="4033">
          <cell r="D4033">
            <v>3.3203881634813426</v>
          </cell>
        </row>
        <row r="4034">
          <cell r="D4034">
            <v>3.1170990922477908</v>
          </cell>
        </row>
        <row r="4035">
          <cell r="D4035">
            <v>2.7331086243621936</v>
          </cell>
        </row>
        <row r="4036">
          <cell r="D4036">
            <v>2.3566473813370976</v>
          </cell>
        </row>
        <row r="4037">
          <cell r="D4037">
            <v>2.3039428073135846</v>
          </cell>
        </row>
        <row r="4038">
          <cell r="D4038">
            <v>2.2888843575925808</v>
          </cell>
        </row>
        <row r="4039">
          <cell r="D4039">
            <v>2.3190012570345884</v>
          </cell>
        </row>
        <row r="4040">
          <cell r="D4040">
            <v>2.243709008429569</v>
          </cell>
        </row>
        <row r="4041">
          <cell r="D4041">
            <v>2.2135921089875614</v>
          </cell>
        </row>
        <row r="4042">
          <cell r="D4042">
            <v>2.4469980796631208</v>
          </cell>
        </row>
        <row r="4043">
          <cell r="D4043">
            <v>2.5975825768731586</v>
          </cell>
        </row>
        <row r="4044">
          <cell r="D4044">
            <v>2.8761638967117298</v>
          </cell>
        </row>
        <row r="4045">
          <cell r="D4045">
            <v>3.1999205657133114</v>
          </cell>
        </row>
        <row r="4046">
          <cell r="D4046">
            <v>3.4634434358308792</v>
          </cell>
        </row>
        <row r="4047">
          <cell r="D4047">
            <v>3.6366156076224225</v>
          </cell>
        </row>
        <row r="4048">
          <cell r="D4048">
            <v>4.1335444484155488</v>
          </cell>
        </row>
        <row r="4049">
          <cell r="D4049">
            <v>4.3518919693701035</v>
          </cell>
        </row>
        <row r="4050">
          <cell r="D4050">
            <v>4.4497718925566287</v>
          </cell>
        </row>
        <row r="4051">
          <cell r="D4051">
            <v>4.5928271649061649</v>
          </cell>
        </row>
        <row r="4052">
          <cell r="D4052">
            <v>4.6756486383716869</v>
          </cell>
        </row>
        <row r="4053">
          <cell r="D4053">
            <v>4.6078856146271692</v>
          </cell>
        </row>
        <row r="4054">
          <cell r="D4054">
            <v>4.5852979400456633</v>
          </cell>
        </row>
        <row r="4055">
          <cell r="D4055">
            <v>4.5401225908826515</v>
          </cell>
        </row>
        <row r="4056">
          <cell r="D4056">
            <v>4.0356645252290235</v>
          </cell>
        </row>
        <row r="4057">
          <cell r="D4057">
            <v>3.7269663059484457</v>
          </cell>
        </row>
        <row r="4058">
          <cell r="D4058">
            <v>3.4333265363888708</v>
          </cell>
        </row>
        <row r="4059">
          <cell r="D4059">
            <v>3.0116899442007643</v>
          </cell>
        </row>
        <row r="4060">
          <cell r="D4060">
            <v>2.5222903282681401</v>
          </cell>
        </row>
        <row r="4061">
          <cell r="D4061">
            <v>2.4771149791051283</v>
          </cell>
        </row>
        <row r="4062">
          <cell r="D4062">
            <v>2.401822730500109</v>
          </cell>
        </row>
        <row r="4063">
          <cell r="D4063">
            <v>2.3114720321740867</v>
          </cell>
        </row>
        <row r="4064">
          <cell r="D4064">
            <v>2.2888843575925808</v>
          </cell>
        </row>
        <row r="4065">
          <cell r="D4065">
            <v>2.273825907871577</v>
          </cell>
        </row>
        <row r="4066">
          <cell r="D4066">
            <v>2.5599364525706494</v>
          </cell>
        </row>
        <row r="4067">
          <cell r="D4067">
            <v>2.8460469972697218</v>
          </cell>
        </row>
        <row r="4068">
          <cell r="D4068">
            <v>3.3203881634813426</v>
          </cell>
        </row>
        <row r="4069">
          <cell r="D4069">
            <v>3.7194370810879436</v>
          </cell>
        </row>
        <row r="4070">
          <cell r="D4070">
            <v>4.0733106495315337</v>
          </cell>
        </row>
        <row r="4071">
          <cell r="D4071">
            <v>4.4121257682541204</v>
          </cell>
        </row>
        <row r="4072">
          <cell r="D4072">
            <v>4.6681194135111834</v>
          </cell>
        </row>
        <row r="4073">
          <cell r="D4073">
            <v>4.653060963790181</v>
          </cell>
        </row>
        <row r="4074">
          <cell r="D4074">
            <v>4.758470111837207</v>
          </cell>
        </row>
        <row r="4075">
          <cell r="D4075">
            <v>4.8939961593262415</v>
          </cell>
        </row>
        <row r="4076">
          <cell r="D4076">
            <v>5.1274021300018013</v>
          </cell>
        </row>
        <row r="4077">
          <cell r="D4077">
            <v>4.946700733349755</v>
          </cell>
        </row>
        <row r="4078">
          <cell r="D4078">
            <v>4.9768176327917626</v>
          </cell>
        </row>
        <row r="4079">
          <cell r="D4079">
            <v>4.841291585302729</v>
          </cell>
        </row>
        <row r="4080">
          <cell r="D4080">
            <v>4.5100056914406439</v>
          </cell>
        </row>
        <row r="4081">
          <cell r="D4081">
            <v>4.171190572718058</v>
          </cell>
        </row>
        <row r="4082">
          <cell r="D4082">
            <v>3.8323754539954722</v>
          </cell>
        </row>
        <row r="4083">
          <cell r="D4083">
            <v>3.6516740573434263</v>
          </cell>
        </row>
        <row r="4084">
          <cell r="D4084">
            <v>2.672874825478178</v>
          </cell>
        </row>
        <row r="4085">
          <cell r="D4085">
            <v>3.0342776187822702</v>
          </cell>
        </row>
        <row r="4086">
          <cell r="D4086">
            <v>2.943926920456247</v>
          </cell>
        </row>
        <row r="4087">
          <cell r="D4087">
            <v>2.7406378492226948</v>
          </cell>
        </row>
        <row r="4088">
          <cell r="D4088">
            <v>2.7105209497806877</v>
          </cell>
        </row>
        <row r="4089">
          <cell r="D4089">
            <v>2.6352287011756683</v>
          </cell>
        </row>
        <row r="4090">
          <cell r="D4090">
            <v>2.830988547548718</v>
          </cell>
        </row>
        <row r="4091">
          <cell r="D4091">
            <v>3.2601543645973274</v>
          </cell>
        </row>
        <row r="4092">
          <cell r="D4092">
            <v>3.7043786313669398</v>
          </cell>
        </row>
        <row r="4093">
          <cell r="D4093">
            <v>4.0808398743920353</v>
          </cell>
        </row>
        <row r="4094">
          <cell r="D4094">
            <v>4.2690704959045833</v>
          </cell>
        </row>
        <row r="4095">
          <cell r="D4095">
            <v>4.6907070880926893</v>
          </cell>
        </row>
        <row r="4096">
          <cell r="D4096">
            <v>4.8262331355817238</v>
          </cell>
        </row>
        <row r="4097">
          <cell r="D4097">
            <v>4.9165838339077474</v>
          </cell>
        </row>
        <row r="4098">
          <cell r="D4098">
            <v>4.946700733349755</v>
          </cell>
        </row>
        <row r="4099">
          <cell r="D4099">
            <v>5.0897560056992912</v>
          </cell>
        </row>
        <row r="4100">
          <cell r="D4100">
            <v>5.134931354862303</v>
          </cell>
        </row>
        <row r="4101">
          <cell r="D4101">
            <v>5.0596391062572836</v>
          </cell>
        </row>
        <row r="4102">
          <cell r="D4102">
            <v>4.9542299582102567</v>
          </cell>
        </row>
        <row r="4103">
          <cell r="D4103">
            <v>4.8111746858607205</v>
          </cell>
        </row>
        <row r="4104">
          <cell r="D4104">
            <v>4.4949472417196406</v>
          </cell>
        </row>
        <row r="4105">
          <cell r="D4105">
            <v>4.088369099252537</v>
          </cell>
        </row>
        <row r="4106">
          <cell r="D4106">
            <v>3.7646124302509549</v>
          </cell>
        </row>
        <row r="4107">
          <cell r="D4107">
            <v>3.4785018855518826</v>
          </cell>
        </row>
        <row r="4108">
          <cell r="D4108">
            <v>3.1472159916897984</v>
          </cell>
        </row>
        <row r="4109">
          <cell r="D4109">
            <v>2.8084008729672125</v>
          </cell>
        </row>
        <row r="4110">
          <cell r="D4110">
            <v>2.7707547486647033</v>
          </cell>
        </row>
        <row r="4111">
          <cell r="D4111">
            <v>2.5524072277101477</v>
          </cell>
        </row>
        <row r="4112">
          <cell r="D4112">
            <v>2.5072318785471364</v>
          </cell>
        </row>
        <row r="4113">
          <cell r="D4113">
            <v>2.4545273045236224</v>
          </cell>
        </row>
        <row r="4114">
          <cell r="D4114">
            <v>2.4469980796631208</v>
          </cell>
        </row>
        <row r="4115">
          <cell r="D4115">
            <v>2.9966314944797601</v>
          </cell>
        </row>
        <row r="4116">
          <cell r="D4116">
            <v>3.4032096369468632</v>
          </cell>
        </row>
        <row r="4117">
          <cell r="D4117">
            <v>3.8474339037164764</v>
          </cell>
        </row>
        <row r="4118">
          <cell r="D4118">
            <v>4.276599720765085</v>
          </cell>
        </row>
        <row r="4119">
          <cell r="D4119">
            <v>4.4949472417196406</v>
          </cell>
        </row>
        <row r="4120">
          <cell r="D4120">
            <v>4.6605901886506826</v>
          </cell>
        </row>
        <row r="4121">
          <cell r="D4121">
            <v>4.7810577864187129</v>
          </cell>
        </row>
        <row r="4122">
          <cell r="D4122">
            <v>4.6831778632321885</v>
          </cell>
        </row>
        <row r="4123">
          <cell r="D4123">
            <v>4.8714084847447356</v>
          </cell>
        </row>
        <row r="4124">
          <cell r="D4124">
            <v>5.0596391062572836</v>
          </cell>
        </row>
        <row r="4125">
          <cell r="D4125">
            <v>5.0295222068152761</v>
          </cell>
        </row>
        <row r="4126">
          <cell r="D4126">
            <v>4.9918760825127668</v>
          </cell>
        </row>
        <row r="4127">
          <cell r="D4127">
            <v>4.7434116621162037</v>
          </cell>
        </row>
        <row r="4128">
          <cell r="D4128">
            <v>4.3518919693701035</v>
          </cell>
        </row>
        <row r="4129">
          <cell r="D4129">
            <v>4.1636613478575564</v>
          </cell>
        </row>
        <row r="4130">
          <cell r="D4130">
            <v>3.8399046788559739</v>
          </cell>
        </row>
        <row r="4131">
          <cell r="D4131">
            <v>3.3655635126443539</v>
          </cell>
        </row>
        <row r="4132">
          <cell r="D4132">
            <v>3.1622744414108026</v>
          </cell>
        </row>
        <row r="4133">
          <cell r="D4133">
            <v>2.9288684707352428</v>
          </cell>
        </row>
        <row r="4134">
          <cell r="D4134">
            <v>2.7406378492226948</v>
          </cell>
        </row>
        <row r="4135">
          <cell r="D4135">
            <v>2.6276994763151666</v>
          </cell>
        </row>
        <row r="4136">
          <cell r="D4136">
            <v>2.5524072277101477</v>
          </cell>
        </row>
        <row r="4137">
          <cell r="D4137">
            <v>2.4394688548026187</v>
          </cell>
        </row>
        <row r="4138">
          <cell r="D4138">
            <v>2.5900533520126574</v>
          </cell>
        </row>
        <row r="4139">
          <cell r="D4139">
            <v>2.9966314944797601</v>
          </cell>
        </row>
        <row r="4140">
          <cell r="D4140">
            <v>3.4107388618073653</v>
          </cell>
        </row>
        <row r="4141">
          <cell r="D4141">
            <v>3.7495539805299511</v>
          </cell>
        </row>
        <row r="4142">
          <cell r="D4142">
            <v>4.3744796439516094</v>
          </cell>
        </row>
        <row r="4143">
          <cell r="D4143">
            <v>4.5627102654641574</v>
          </cell>
        </row>
        <row r="4144">
          <cell r="D4144">
            <v>4.8488208101632297</v>
          </cell>
        </row>
        <row r="4145">
          <cell r="D4145">
            <v>4.863879259884234</v>
          </cell>
        </row>
        <row r="4146">
          <cell r="D4146">
            <v>4.863879259884234</v>
          </cell>
        </row>
        <row r="4147">
          <cell r="D4147">
            <v>5.0822267808387895</v>
          </cell>
        </row>
        <row r="4148">
          <cell r="D4148">
            <v>5.1801067040253148</v>
          </cell>
        </row>
        <row r="4149">
          <cell r="D4149">
            <v>5.1650482543043097</v>
          </cell>
        </row>
        <row r="4150">
          <cell r="D4150">
            <v>5.1650482543043097</v>
          </cell>
        </row>
        <row r="4151">
          <cell r="D4151">
            <v>4.9617591830707592</v>
          </cell>
        </row>
        <row r="4152">
          <cell r="D4152">
            <v>4.5100056914406439</v>
          </cell>
        </row>
        <row r="4153">
          <cell r="D4153">
            <v>4.3293042947885976</v>
          </cell>
        </row>
        <row r="4154">
          <cell r="D4154">
            <v>4.1034275489735412</v>
          </cell>
        </row>
        <row r="4155">
          <cell r="D4155">
            <v>3.7194370810879436</v>
          </cell>
        </row>
        <row r="4156">
          <cell r="D4156">
            <v>3.1170990922477908</v>
          </cell>
        </row>
        <row r="4157">
          <cell r="D4157">
            <v>3.1321575419687941</v>
          </cell>
        </row>
        <row r="4158">
          <cell r="D4158">
            <v>3.019219169061266</v>
          </cell>
        </row>
        <row r="4159">
          <cell r="D4159">
            <v>2.8535762221302239</v>
          </cell>
        </row>
        <row r="4160">
          <cell r="D4160">
            <v>2.7406378492226948</v>
          </cell>
        </row>
        <row r="4161">
          <cell r="D4161">
            <v>2.7933424232462087</v>
          </cell>
        </row>
        <row r="4162">
          <cell r="D4162">
            <v>3.0418068436427714</v>
          </cell>
        </row>
        <row r="4163">
          <cell r="D4163">
            <v>3.4559142109703767</v>
          </cell>
        </row>
        <row r="4164">
          <cell r="D4164">
            <v>3.8624923534374798</v>
          </cell>
        </row>
        <row r="4165">
          <cell r="D4165">
            <v>4.4497718925566287</v>
          </cell>
        </row>
        <row r="4166">
          <cell r="D4166">
            <v>4.7057655378136944</v>
          </cell>
        </row>
        <row r="4167">
          <cell r="D4167">
            <v>4.9918760825127668</v>
          </cell>
        </row>
        <row r="4168">
          <cell r="D4168">
            <v>5.4210418995613754</v>
          </cell>
        </row>
        <row r="4169">
          <cell r="D4169">
            <v>5.3758665503983636</v>
          </cell>
        </row>
        <row r="4170">
          <cell r="D4170">
            <v>5.4285711244218771</v>
          </cell>
        </row>
        <row r="4171">
          <cell r="D4171">
            <v>5.533980272468904</v>
          </cell>
        </row>
        <row r="4172">
          <cell r="D4172">
            <v>5.5189218227479007</v>
          </cell>
        </row>
        <row r="4173">
          <cell r="D4173">
            <v>5.4285711244218771</v>
          </cell>
        </row>
        <row r="4174">
          <cell r="D4174">
            <v>5.4662172487243872</v>
          </cell>
        </row>
        <row r="4175">
          <cell r="D4175">
            <v>5.074697555978287</v>
          </cell>
        </row>
        <row r="4176">
          <cell r="D4176">
            <v>4.841291585302729</v>
          </cell>
        </row>
        <row r="4177">
          <cell r="D4177">
            <v>4.653060963790181</v>
          </cell>
        </row>
        <row r="4178">
          <cell r="D4178">
            <v>4.1862490224390623</v>
          </cell>
        </row>
        <row r="4179">
          <cell r="D4179">
            <v>3.8399046788559739</v>
          </cell>
        </row>
        <row r="4180">
          <cell r="D4180">
            <v>3.31285893862084</v>
          </cell>
        </row>
        <row r="4181">
          <cell r="D4181">
            <v>3.3655635126443539</v>
          </cell>
        </row>
        <row r="4182">
          <cell r="D4182">
            <v>3.1923913408528102</v>
          </cell>
        </row>
        <row r="4183">
          <cell r="D4183">
            <v>3.102040642526787</v>
          </cell>
        </row>
        <row r="4184">
          <cell r="D4184">
            <v>3.102040642526787</v>
          </cell>
        </row>
        <row r="4185">
          <cell r="D4185">
            <v>3.0418068436427714</v>
          </cell>
        </row>
        <row r="4186">
          <cell r="D4186">
            <v>3.342975838062848</v>
          </cell>
        </row>
        <row r="4187">
          <cell r="D4187">
            <v>3.5989694833199133</v>
          </cell>
        </row>
        <row r="4188">
          <cell r="D4188">
            <v>4.0431937500895252</v>
          </cell>
        </row>
        <row r="4189">
          <cell r="D4189">
            <v>4.1335444484155488</v>
          </cell>
        </row>
        <row r="4190">
          <cell r="D4190">
            <v>4.5928271649061649</v>
          </cell>
        </row>
        <row r="4191">
          <cell r="D4191">
            <v>4.7057655378136944</v>
          </cell>
        </row>
        <row r="4192">
          <cell r="D4192">
            <v>4.9918760825127668</v>
          </cell>
        </row>
        <row r="4193">
          <cell r="D4193">
            <v>5.1274021300018013</v>
          </cell>
        </row>
        <row r="4194">
          <cell r="D4194">
            <v>5.2252820531883266</v>
          </cell>
        </row>
        <row r="4195">
          <cell r="D4195">
            <v>5.1650482543043097</v>
          </cell>
        </row>
        <row r="4196">
          <cell r="D4196">
            <v>4.9768176327917626</v>
          </cell>
        </row>
        <row r="4197">
          <cell r="D4197">
            <v>4.6003563897666675</v>
          </cell>
        </row>
        <row r="4198">
          <cell r="D4198">
            <v>4.4949472417196406</v>
          </cell>
        </row>
        <row r="4199">
          <cell r="D4199">
            <v>4.4271842179751228</v>
          </cell>
        </row>
        <row r="4200">
          <cell r="D4200">
            <v>3.9453138269030004</v>
          </cell>
        </row>
        <row r="4201">
          <cell r="D4201">
            <v>3.7872001048324604</v>
          </cell>
        </row>
        <row r="4202">
          <cell r="D4202">
            <v>3.6215571579014192</v>
          </cell>
        </row>
        <row r="4203">
          <cell r="D4203">
            <v>3.2827420391788333</v>
          </cell>
        </row>
        <row r="4204">
          <cell r="D4204">
            <v>3.5387356844358973</v>
          </cell>
        </row>
        <row r="4205">
          <cell r="D4205">
            <v>2.830988547548718</v>
          </cell>
        </row>
        <row r="4206">
          <cell r="D4206">
            <v>2.6502871508966721</v>
          </cell>
        </row>
        <row r="4207">
          <cell r="D4207">
            <v>2.6201702514546645</v>
          </cell>
        </row>
        <row r="4208">
          <cell r="D4208">
            <v>2.5524072277101477</v>
          </cell>
        </row>
        <row r="4209">
          <cell r="D4209">
            <v>2.5749949022916536</v>
          </cell>
        </row>
        <row r="4210">
          <cell r="D4210">
            <v>2.8084008729672125</v>
          </cell>
        </row>
        <row r="4211">
          <cell r="D4211">
            <v>2.8686346718512277</v>
          </cell>
        </row>
        <row r="4212">
          <cell r="D4212">
            <v>3.1848621159923081</v>
          </cell>
        </row>
        <row r="4213">
          <cell r="D4213">
            <v>3.3730927375048561</v>
          </cell>
        </row>
        <row r="4214">
          <cell r="D4214">
            <v>3.4709726606913804</v>
          </cell>
        </row>
        <row r="4215">
          <cell r="D4215">
            <v>3.5989694833199133</v>
          </cell>
        </row>
        <row r="4216">
          <cell r="D4216">
            <v>3.5236772347148939</v>
          </cell>
        </row>
        <row r="4217">
          <cell r="D4217">
            <v>3.5914402584594112</v>
          </cell>
        </row>
        <row r="4218">
          <cell r="D4218">
            <v>3.4935603352728863</v>
          </cell>
        </row>
        <row r="4219">
          <cell r="D4219">
            <v>3.4182680866678674</v>
          </cell>
        </row>
        <row r="4220">
          <cell r="D4220">
            <v>3.7043786313669398</v>
          </cell>
        </row>
        <row r="4221">
          <cell r="D4221">
            <v>3.501089560133388</v>
          </cell>
        </row>
        <row r="4222">
          <cell r="D4222">
            <v>3.5537941341569015</v>
          </cell>
        </row>
        <row r="4223">
          <cell r="D4223">
            <v>3.2450959148763232</v>
          </cell>
        </row>
        <row r="4224">
          <cell r="D4224">
            <v>3.1246283171082929</v>
          </cell>
        </row>
        <row r="4225">
          <cell r="D4225">
            <v>3.0719237430847794</v>
          </cell>
        </row>
        <row r="4226">
          <cell r="D4226">
            <v>2.8535762221302239</v>
          </cell>
        </row>
        <row r="4227">
          <cell r="D4227">
            <v>2.7180501746411898</v>
          </cell>
        </row>
        <row r="4228">
          <cell r="D4228">
            <v>3.019219169061266</v>
          </cell>
        </row>
        <row r="4229">
          <cell r="D4229">
            <v>2.3415889316160943</v>
          </cell>
        </row>
        <row r="4230">
          <cell r="D4230">
            <v>2.2888843575925808</v>
          </cell>
        </row>
        <row r="4231">
          <cell r="D4231">
            <v>2.2587674581505732</v>
          </cell>
        </row>
        <row r="4232">
          <cell r="D4232">
            <v>2.2587674581505732</v>
          </cell>
        </row>
        <row r="4233">
          <cell r="D4233">
            <v>2.2964135824530825</v>
          </cell>
        </row>
        <row r="4234">
          <cell r="D4234">
            <v>2.5222903282681401</v>
          </cell>
        </row>
        <row r="4235">
          <cell r="D4235">
            <v>2.7858131983857066</v>
          </cell>
        </row>
        <row r="4236">
          <cell r="D4236">
            <v>3.0342776187822702</v>
          </cell>
        </row>
        <row r="4237">
          <cell r="D4237">
            <v>3.1999205657133114</v>
          </cell>
        </row>
        <row r="4238">
          <cell r="D4238">
            <v>3.4709726606913804</v>
          </cell>
        </row>
        <row r="4239">
          <cell r="D4239">
            <v>3.6366156076224225</v>
          </cell>
        </row>
        <row r="4240">
          <cell r="D4240">
            <v>3.7194370810879436</v>
          </cell>
        </row>
        <row r="4241">
          <cell r="D4241">
            <v>3.7570832053904533</v>
          </cell>
        </row>
        <row r="4242">
          <cell r="D4242">
            <v>3.7947293296929629</v>
          </cell>
        </row>
        <row r="4243">
          <cell r="D4243">
            <v>3.8926092528794878</v>
          </cell>
        </row>
        <row r="4244">
          <cell r="D4244">
            <v>3.960372276624005</v>
          </cell>
        </row>
        <row r="4245">
          <cell r="D4245">
            <v>4.0733106495315337</v>
          </cell>
        </row>
        <row r="4246">
          <cell r="D4246">
            <v>4.005547625787016</v>
          </cell>
        </row>
        <row r="4247">
          <cell r="D4247">
            <v>3.9227261523214954</v>
          </cell>
        </row>
        <row r="4248">
          <cell r="D4248">
            <v>3.6893201816459364</v>
          </cell>
        </row>
        <row r="4249">
          <cell r="D4249">
            <v>3.4333265363888708</v>
          </cell>
        </row>
        <row r="4250">
          <cell r="D4250">
            <v>3.1923913408528102</v>
          </cell>
        </row>
        <row r="4251">
          <cell r="D4251">
            <v>2.8987515712932352</v>
          </cell>
        </row>
        <row r="4252">
          <cell r="D4252">
            <v>2.4469980796631208</v>
          </cell>
        </row>
        <row r="4253">
          <cell r="D4253">
            <v>2.4771149791051283</v>
          </cell>
        </row>
        <row r="4254">
          <cell r="D4254">
            <v>2.3491181564765959</v>
          </cell>
        </row>
        <row r="4255">
          <cell r="D4255">
            <v>2.3491181564765959</v>
          </cell>
        </row>
        <row r="4256">
          <cell r="D4256">
            <v>2.2964135824530825</v>
          </cell>
        </row>
        <row r="4257">
          <cell r="D4257">
            <v>2.2888843575925808</v>
          </cell>
        </row>
        <row r="4258">
          <cell r="D4258">
            <v>2.5448780028496456</v>
          </cell>
        </row>
        <row r="4259">
          <cell r="D4259">
            <v>2.8159300978277146</v>
          </cell>
        </row>
        <row r="4260">
          <cell r="D4260">
            <v>3.0869821928057832</v>
          </cell>
        </row>
        <row r="4261">
          <cell r="D4261">
            <v>3.501089560133388</v>
          </cell>
        </row>
        <row r="4262">
          <cell r="D4262">
            <v>3.8022585545534646</v>
          </cell>
        </row>
        <row r="4263">
          <cell r="D4263">
            <v>4.1034275489735412</v>
          </cell>
        </row>
        <row r="4264">
          <cell r="D4264">
            <v>4.0958983241130396</v>
          </cell>
        </row>
        <row r="4265">
          <cell r="D4265">
            <v>4.2464828213230774</v>
          </cell>
        </row>
        <row r="4266">
          <cell r="D4266">
            <v>4.0808398743920353</v>
          </cell>
        </row>
        <row r="4267">
          <cell r="D4267">
            <v>4.0507229749500278</v>
          </cell>
        </row>
        <row r="4268">
          <cell r="D4268">
            <v>4.0507229749500278</v>
          </cell>
        </row>
        <row r="4269">
          <cell r="D4269">
            <v>4.2013074721600656</v>
          </cell>
        </row>
        <row r="4270">
          <cell r="D4270">
            <v>4.3217750699280968</v>
          </cell>
        </row>
        <row r="4271">
          <cell r="D4271">
            <v>4.2013074721600656</v>
          </cell>
        </row>
        <row r="4272">
          <cell r="D4272">
            <v>4.0431937500895252</v>
          </cell>
        </row>
        <row r="4273">
          <cell r="D4273">
            <v>3.6140279330409166</v>
          </cell>
        </row>
        <row r="4274">
          <cell r="D4274">
            <v>3.3730927375048561</v>
          </cell>
        </row>
        <row r="4275">
          <cell r="D4275">
            <v>3.0643945182242773</v>
          </cell>
        </row>
        <row r="4276">
          <cell r="D4276">
            <v>2.6653456006176763</v>
          </cell>
        </row>
        <row r="4277">
          <cell r="D4277">
            <v>2.6126410265941633</v>
          </cell>
        </row>
        <row r="4278">
          <cell r="D4278">
            <v>2.5975825768731586</v>
          </cell>
        </row>
        <row r="4279">
          <cell r="D4279">
            <v>2.431939629942117</v>
          </cell>
        </row>
        <row r="4280">
          <cell r="D4280">
            <v>2.4168811802211132</v>
          </cell>
        </row>
        <row r="4281">
          <cell r="D4281">
            <v>2.3792350559186035</v>
          </cell>
        </row>
        <row r="4282">
          <cell r="D4282">
            <v>2.4168811802211132</v>
          </cell>
        </row>
        <row r="4283">
          <cell r="D4283">
            <v>2.5674656774311515</v>
          </cell>
        </row>
        <row r="4284">
          <cell r="D4284">
            <v>2.9966314944797601</v>
          </cell>
        </row>
        <row r="4285">
          <cell r="D4285">
            <v>3.1698036662713043</v>
          </cell>
        </row>
        <row r="4286">
          <cell r="D4286">
            <v>3.4483849861098745</v>
          </cell>
        </row>
        <row r="4287">
          <cell r="D4287">
            <v>3.5387356844358973</v>
          </cell>
        </row>
        <row r="4288">
          <cell r="D4288">
            <v>3.7344955308089474</v>
          </cell>
        </row>
        <row r="4289">
          <cell r="D4289">
            <v>3.6667325070644305</v>
          </cell>
        </row>
        <row r="4290">
          <cell r="D4290">
            <v>3.7269663059484457</v>
          </cell>
        </row>
        <row r="4291">
          <cell r="D4291">
            <v>3.8248462291349705</v>
          </cell>
        </row>
        <row r="4292">
          <cell r="D4292">
            <v>3.9377846020424991</v>
          </cell>
        </row>
        <row r="4293">
          <cell r="D4293">
            <v>4.1937782472995639</v>
          </cell>
        </row>
        <row r="4294">
          <cell r="D4294">
            <v>4.1937782472995639</v>
          </cell>
        </row>
        <row r="4295">
          <cell r="D4295">
            <v>4.0356645252290235</v>
          </cell>
        </row>
        <row r="4296">
          <cell r="D4296">
            <v>3.7570832053904533</v>
          </cell>
        </row>
        <row r="4297">
          <cell r="D4297">
            <v>3.6968494065064377</v>
          </cell>
        </row>
        <row r="4298">
          <cell r="D4298">
            <v>3.4935603352728863</v>
          </cell>
        </row>
        <row r="4299">
          <cell r="D4299">
            <v>3.1472159916897984</v>
          </cell>
        </row>
        <row r="4300">
          <cell r="D4300">
            <v>2.8159300978277146</v>
          </cell>
        </row>
        <row r="4301">
          <cell r="D4301">
            <v>2.6427579260361704</v>
          </cell>
        </row>
        <row r="4302">
          <cell r="D4302">
            <v>2.5900533520126574</v>
          </cell>
        </row>
        <row r="4303">
          <cell r="D4303">
            <v>2.4846442039656305</v>
          </cell>
        </row>
        <row r="4304">
          <cell r="D4304">
            <v>2.514761103407638</v>
          </cell>
        </row>
        <row r="4305">
          <cell r="D4305">
            <v>2.4093519553606115</v>
          </cell>
        </row>
        <row r="4306">
          <cell r="D4306">
            <v>2.3942935056396073</v>
          </cell>
        </row>
        <row r="4307">
          <cell r="D4307">
            <v>2.672874825478178</v>
          </cell>
        </row>
        <row r="4308">
          <cell r="D4308">
            <v>3.0041607193402617</v>
          </cell>
        </row>
        <row r="4309">
          <cell r="D4309">
            <v>3.1999205657133114</v>
          </cell>
        </row>
        <row r="4310">
          <cell r="D4310">
            <v>3.5763818087384074</v>
          </cell>
        </row>
        <row r="4311">
          <cell r="D4311">
            <v>4.088369099252537</v>
          </cell>
        </row>
        <row r="4312">
          <cell r="D4312">
            <v>4.3217750699280968</v>
          </cell>
        </row>
        <row r="4313">
          <cell r="D4313">
            <v>4.276599720765085</v>
          </cell>
        </row>
        <row r="4314">
          <cell r="D4314">
            <v>4.3970673185331153</v>
          </cell>
        </row>
        <row r="4315">
          <cell r="D4315">
            <v>4.4271842179751228</v>
          </cell>
        </row>
        <row r="4316">
          <cell r="D4316">
            <v>4.5702394903246599</v>
          </cell>
        </row>
        <row r="4317">
          <cell r="D4317">
            <v>4.6982363129531919</v>
          </cell>
        </row>
        <row r="4318">
          <cell r="D4318">
            <v>4.5852979400456633</v>
          </cell>
        </row>
        <row r="4319">
          <cell r="D4319">
            <v>4.3970673185331153</v>
          </cell>
        </row>
        <row r="4320">
          <cell r="D4320">
            <v>4.0733106495315337</v>
          </cell>
        </row>
        <row r="4321">
          <cell r="D4321">
            <v>3.6893201816459364</v>
          </cell>
        </row>
        <row r="4322">
          <cell r="D4322">
            <v>3.6215571579014192</v>
          </cell>
        </row>
        <row r="4323">
          <cell r="D4323">
            <v>3.2676835894578291</v>
          </cell>
        </row>
        <row r="4324">
          <cell r="D4324">
            <v>2.8987515712932352</v>
          </cell>
        </row>
        <row r="4325">
          <cell r="D4325">
            <v>2.7858131983857066</v>
          </cell>
        </row>
        <row r="4326">
          <cell r="D4326">
            <v>2.6954625000596839</v>
          </cell>
        </row>
        <row r="4327">
          <cell r="D4327">
            <v>2.5599364525706494</v>
          </cell>
        </row>
        <row r="4328">
          <cell r="D4328">
            <v>2.5448780028496456</v>
          </cell>
        </row>
        <row r="4329">
          <cell r="D4329">
            <v>2.5448780028496456</v>
          </cell>
        </row>
        <row r="4330">
          <cell r="D4330">
            <v>2.5599364525706494</v>
          </cell>
        </row>
        <row r="4331">
          <cell r="D4331">
            <v>3.2074497905738135</v>
          </cell>
        </row>
        <row r="4332">
          <cell r="D4332">
            <v>3.5462649092963998</v>
          </cell>
        </row>
        <row r="4333">
          <cell r="D4333">
            <v>3.8926092528794878</v>
          </cell>
        </row>
        <row r="4334">
          <cell r="D4334">
            <v>4.3594211942306051</v>
          </cell>
        </row>
        <row r="4335">
          <cell r="D4335">
            <v>4.6078856146271692</v>
          </cell>
        </row>
        <row r="4336">
          <cell r="D4336">
            <v>4.7659993366977087</v>
          </cell>
        </row>
        <row r="4337">
          <cell r="D4337">
            <v>4.8714084847447356</v>
          </cell>
        </row>
        <row r="4338">
          <cell r="D4338">
            <v>4.9692884079312609</v>
          </cell>
        </row>
        <row r="4339">
          <cell r="D4339">
            <v>5.0596391062572836</v>
          </cell>
        </row>
        <row r="4340">
          <cell r="D4340">
            <v>5.1499898045833072</v>
          </cell>
        </row>
        <row r="4341">
          <cell r="D4341">
            <v>4.9843468576522643</v>
          </cell>
        </row>
        <row r="4342">
          <cell r="D4342">
            <v>4.6831778632321885</v>
          </cell>
        </row>
        <row r="4343">
          <cell r="D4343">
            <v>4.6304732892086751</v>
          </cell>
        </row>
        <row r="4344">
          <cell r="D4344">
            <v>4.4347134428356245</v>
          </cell>
        </row>
        <row r="4345">
          <cell r="D4345">
            <v>4.1109567738340429</v>
          </cell>
        </row>
        <row r="4346">
          <cell r="D4346">
            <v>3.6742617319249322</v>
          </cell>
        </row>
        <row r="4347">
          <cell r="D4347">
            <v>3.3956804120863615</v>
          </cell>
        </row>
        <row r="4348">
          <cell r="D4348">
            <v>3.0945114176662849</v>
          </cell>
        </row>
        <row r="4349">
          <cell r="D4349">
            <v>2.7105209497806877</v>
          </cell>
        </row>
        <row r="4350">
          <cell r="D4350">
            <v>2.6578163757571742</v>
          </cell>
        </row>
        <row r="4351">
          <cell r="D4351">
            <v>2.5825241271521548</v>
          </cell>
        </row>
        <row r="4352">
          <cell r="D4352">
            <v>2.5674656774311515</v>
          </cell>
        </row>
        <row r="4353">
          <cell r="D4353">
            <v>2.5373487779891435</v>
          </cell>
        </row>
        <row r="4354">
          <cell r="D4354">
            <v>2.8084008729672125</v>
          </cell>
        </row>
        <row r="4355">
          <cell r="D4355">
            <v>3.0267483939217676</v>
          </cell>
        </row>
        <row r="4356">
          <cell r="D4356">
            <v>3.501089560133388</v>
          </cell>
        </row>
        <row r="4357">
          <cell r="D4357">
            <v>3.8850800280189857</v>
          </cell>
        </row>
        <row r="4358">
          <cell r="D4358">
            <v>4.0582521998105294</v>
          </cell>
        </row>
        <row r="4359">
          <cell r="D4359">
            <v>4.1937782472995639</v>
          </cell>
        </row>
        <row r="4360">
          <cell r="D4360">
            <v>4.5401225908826515</v>
          </cell>
        </row>
        <row r="4361">
          <cell r="D4361">
            <v>4.5401225908826515</v>
          </cell>
        </row>
        <row r="4362">
          <cell r="D4362">
            <v>4.5928271649061649</v>
          </cell>
        </row>
        <row r="4363">
          <cell r="D4363">
            <v>4.5401225908826515</v>
          </cell>
        </row>
        <row r="4364">
          <cell r="D4364">
            <v>4.4347134428356245</v>
          </cell>
        </row>
        <row r="4365">
          <cell r="D4365">
            <v>4.4497718925566287</v>
          </cell>
        </row>
        <row r="4366">
          <cell r="D4366">
            <v>4.2690704959045833</v>
          </cell>
        </row>
        <row r="4367">
          <cell r="D4367">
            <v>4.0431937500895252</v>
          </cell>
        </row>
        <row r="4368">
          <cell r="D4368">
            <v>3.6592032822039284</v>
          </cell>
        </row>
        <row r="4369">
          <cell r="D4369">
            <v>3.5763818087384074</v>
          </cell>
        </row>
        <row r="4370">
          <cell r="D4370">
            <v>3.3279173883418443</v>
          </cell>
        </row>
        <row r="4371">
          <cell r="D4371">
            <v>3.0342776187822702</v>
          </cell>
        </row>
        <row r="4372">
          <cell r="D4372">
            <v>3.1095698673872887</v>
          </cell>
        </row>
        <row r="4373">
          <cell r="D4373">
            <v>2.5674656774311515</v>
          </cell>
        </row>
        <row r="4374">
          <cell r="D4374">
            <v>2.4093519553606115</v>
          </cell>
        </row>
        <row r="4375">
          <cell r="D4375">
            <v>2.3114720321740867</v>
          </cell>
        </row>
        <row r="4376">
          <cell r="D4376">
            <v>2.2211213338480635</v>
          </cell>
        </row>
        <row r="4377">
          <cell r="D4377">
            <v>2.1910044344060555</v>
          </cell>
        </row>
        <row r="4378">
          <cell r="D4378">
            <v>2.4168811802211132</v>
          </cell>
        </row>
        <row r="4379">
          <cell r="D4379">
            <v>2.6276994763151666</v>
          </cell>
        </row>
        <row r="4380">
          <cell r="D4380">
            <v>2.9213392458747411</v>
          </cell>
        </row>
        <row r="4381">
          <cell r="D4381">
            <v>3.1472159916897984</v>
          </cell>
        </row>
        <row r="4382">
          <cell r="D4382">
            <v>3.4483849861098745</v>
          </cell>
        </row>
        <row r="4383">
          <cell r="D4383">
            <v>3.7796708799719592</v>
          </cell>
        </row>
        <row r="4384">
          <cell r="D4384">
            <v>4.1636613478575564</v>
          </cell>
        </row>
        <row r="4385">
          <cell r="D4385">
            <v>4.2464828213230774</v>
          </cell>
        </row>
        <row r="4386">
          <cell r="D4386">
            <v>4.2916581704860892</v>
          </cell>
        </row>
        <row r="4387">
          <cell r="D4387">
            <v>4.0733106495315337</v>
          </cell>
        </row>
        <row r="4388">
          <cell r="D4388">
            <v>4.3970673185331153</v>
          </cell>
        </row>
        <row r="4389">
          <cell r="D4389">
            <v>4.5401225908826515</v>
          </cell>
        </row>
        <row r="4390">
          <cell r="D4390">
            <v>4.4271842179751228</v>
          </cell>
        </row>
        <row r="4391">
          <cell r="D4391">
            <v>4.3142458450675951</v>
          </cell>
        </row>
        <row r="4392">
          <cell r="D4392">
            <v>3.9528430517635029</v>
          </cell>
        </row>
        <row r="4393">
          <cell r="D4393">
            <v>3.6592032822039284</v>
          </cell>
        </row>
        <row r="4394">
          <cell r="D4394">
            <v>3.3956804120863615</v>
          </cell>
        </row>
        <row r="4395">
          <cell r="D4395">
            <v>3.0794529679452816</v>
          </cell>
        </row>
        <row r="4396">
          <cell r="D4396">
            <v>2.7105209497806877</v>
          </cell>
        </row>
        <row r="4397">
          <cell r="D4397">
            <v>2.6352287011756683</v>
          </cell>
        </row>
        <row r="4398">
          <cell r="D4398">
            <v>2.514761103407638</v>
          </cell>
        </row>
        <row r="4399">
          <cell r="D4399">
            <v>2.3566473813370976</v>
          </cell>
        </row>
        <row r="4400">
          <cell r="D4400">
            <v>2.3340597067555917</v>
          </cell>
        </row>
        <row r="4401">
          <cell r="D4401">
            <v>2.3717058310581018</v>
          </cell>
        </row>
        <row r="4402">
          <cell r="D4402">
            <v>2.6954625000596839</v>
          </cell>
        </row>
        <row r="4403">
          <cell r="D4403">
            <v>3.2450959148763232</v>
          </cell>
        </row>
        <row r="4404">
          <cell r="D4404">
            <v>3.7947293296929629</v>
          </cell>
        </row>
        <row r="4405">
          <cell r="D4405">
            <v>4.2841289456255867</v>
          </cell>
        </row>
        <row r="4406">
          <cell r="D4406">
            <v>4.6907070880926893</v>
          </cell>
        </row>
        <row r="4407">
          <cell r="D4407">
            <v>5.0445806565362803</v>
          </cell>
        </row>
        <row r="4408">
          <cell r="D4408">
            <v>5.3231619763748501</v>
          </cell>
        </row>
        <row r="4409">
          <cell r="D4409">
            <v>5.6544478702369352</v>
          </cell>
        </row>
        <row r="4410">
          <cell r="D4410">
            <v>5.6243309707949267</v>
          </cell>
        </row>
        <row r="4411">
          <cell r="D4411">
            <v>5.511392597887399</v>
          </cell>
        </row>
        <row r="4412">
          <cell r="D4412">
            <v>5.4210418995613754</v>
          </cell>
        </row>
        <row r="4413">
          <cell r="D4413">
            <v>5.3231619763748501</v>
          </cell>
        </row>
        <row r="4414">
          <cell r="D4414">
            <v>5.1123436802807971</v>
          </cell>
        </row>
        <row r="4415">
          <cell r="D4415">
            <v>4.7961162361397172</v>
          </cell>
        </row>
        <row r="4416">
          <cell r="D4416">
            <v>4.5401225908826515</v>
          </cell>
        </row>
        <row r="4417">
          <cell r="D4417">
            <v>4.464830342277633</v>
          </cell>
        </row>
        <row r="4418">
          <cell r="D4418">
            <v>4.1184859986945446</v>
          </cell>
        </row>
        <row r="4419">
          <cell r="D4419">
            <v>3.7947293296929629</v>
          </cell>
        </row>
        <row r="4420">
          <cell r="D4420">
            <v>2.7933424232462087</v>
          </cell>
        </row>
        <row r="4421">
          <cell r="D4421">
            <v>3.2225082402948173</v>
          </cell>
        </row>
        <row r="4422">
          <cell r="D4422">
            <v>3.1170990922477908</v>
          </cell>
        </row>
        <row r="4423">
          <cell r="D4423">
            <v>3.0643945182242773</v>
          </cell>
        </row>
        <row r="4424">
          <cell r="D4424">
            <v>2.9589853701772508</v>
          </cell>
        </row>
        <row r="4425">
          <cell r="D4425">
            <v>2.9966314944797601</v>
          </cell>
        </row>
        <row r="4426">
          <cell r="D4426">
            <v>3.1923913408528102</v>
          </cell>
        </row>
        <row r="4427">
          <cell r="D4427">
            <v>3.7194370810879436</v>
          </cell>
        </row>
        <row r="4428">
          <cell r="D4428">
            <v>4.2464828213230774</v>
          </cell>
        </row>
        <row r="4429">
          <cell r="D4429">
            <v>4.4497718925566287</v>
          </cell>
        </row>
        <row r="4430">
          <cell r="D4430">
            <v>4.8939961593262415</v>
          </cell>
        </row>
        <row r="4431">
          <cell r="D4431">
            <v>5.0295222068152761</v>
          </cell>
        </row>
        <row r="4432">
          <cell r="D4432">
            <v>5.3156327515143484</v>
          </cell>
        </row>
        <row r="4433">
          <cell r="D4433">
            <v>5.4888049233058931</v>
          </cell>
        </row>
        <row r="4434">
          <cell r="D4434">
            <v>5.5189218227479007</v>
          </cell>
        </row>
        <row r="4435">
          <cell r="D4435">
            <v>5.3833957752588661</v>
          </cell>
        </row>
        <row r="4436">
          <cell r="D4436">
            <v>5.3231619763748501</v>
          </cell>
        </row>
        <row r="4437">
          <cell r="D4437">
            <v>5.3382204260958543</v>
          </cell>
        </row>
        <row r="4438">
          <cell r="D4438">
            <v>5.1499898045833072</v>
          </cell>
        </row>
        <row r="4439">
          <cell r="D4439">
            <v>4.9090546090472449</v>
          </cell>
        </row>
        <row r="4440">
          <cell r="D4440">
            <v>4.5401225908826515</v>
          </cell>
        </row>
        <row r="4441">
          <cell r="D4441">
            <v>4.2991873953465909</v>
          </cell>
        </row>
        <row r="4442">
          <cell r="D4442">
            <v>4.005547625787016</v>
          </cell>
        </row>
        <row r="4443">
          <cell r="D4443">
            <v>3.6366156076224225</v>
          </cell>
        </row>
        <row r="4444">
          <cell r="D4444">
            <v>3.4408557612493733</v>
          </cell>
        </row>
        <row r="4445">
          <cell r="D4445">
            <v>3.102040642526787</v>
          </cell>
        </row>
        <row r="4446">
          <cell r="D4446">
            <v>3.0568652933637761</v>
          </cell>
        </row>
        <row r="4447">
          <cell r="D4447">
            <v>2.9589853701772508</v>
          </cell>
        </row>
        <row r="4448">
          <cell r="D4448">
            <v>2.9589853701772508</v>
          </cell>
        </row>
        <row r="4449">
          <cell r="D4449">
            <v>2.7331086243621936</v>
          </cell>
        </row>
        <row r="4450">
          <cell r="D4450">
            <v>2.7029917249201856</v>
          </cell>
        </row>
        <row r="4451">
          <cell r="D4451">
            <v>3.0643945182242773</v>
          </cell>
        </row>
        <row r="4452">
          <cell r="D4452">
            <v>3.4709726606913804</v>
          </cell>
        </row>
        <row r="4453">
          <cell r="D4453">
            <v>3.7796708799719592</v>
          </cell>
        </row>
        <row r="4454">
          <cell r="D4454">
            <v>4.1636613478575564</v>
          </cell>
        </row>
        <row r="4455">
          <cell r="D4455">
            <v>4.4573011174171304</v>
          </cell>
        </row>
        <row r="4456">
          <cell r="D4456">
            <v>4.6078856146271692</v>
          </cell>
        </row>
        <row r="4457">
          <cell r="D4457">
            <v>4.7885870112792146</v>
          </cell>
        </row>
        <row r="4458">
          <cell r="D4458">
            <v>4.8111746858607205</v>
          </cell>
        </row>
        <row r="4459">
          <cell r="D4459">
            <v>4.9617591830707592</v>
          </cell>
        </row>
        <row r="4460">
          <cell r="D4460">
            <v>5.0972852305597929</v>
          </cell>
        </row>
        <row r="4461">
          <cell r="D4461">
            <v>5.052109881396782</v>
          </cell>
        </row>
        <row r="4462">
          <cell r="D4462">
            <v>4.9994053073732685</v>
          </cell>
        </row>
        <row r="4463">
          <cell r="D4463">
            <v>4.6304732892086751</v>
          </cell>
        </row>
        <row r="4464">
          <cell r="D4464">
            <v>4.3744796439516094</v>
          </cell>
        </row>
        <row r="4465">
          <cell r="D4465">
            <v>4.1260152235550471</v>
          </cell>
        </row>
        <row r="4466">
          <cell r="D4466">
            <v>3.8474339037164764</v>
          </cell>
        </row>
        <row r="4467">
          <cell r="D4467">
            <v>3.3881511872258598</v>
          </cell>
        </row>
        <row r="4468">
          <cell r="D4468">
            <v>3.3956804120863615</v>
          </cell>
        </row>
        <row r="4469">
          <cell r="D4469">
            <v>2.8535762221302239</v>
          </cell>
        </row>
        <row r="4470">
          <cell r="D4470">
            <v>2.6653456006176763</v>
          </cell>
        </row>
        <row r="4471">
          <cell r="D4471">
            <v>2.5448780028496456</v>
          </cell>
        </row>
        <row r="4472">
          <cell r="D4472">
            <v>2.5222903282681401</v>
          </cell>
        </row>
        <row r="4473">
          <cell r="D4473">
            <v>2.431939629942117</v>
          </cell>
        </row>
        <row r="4474">
          <cell r="D4474">
            <v>2.4771149791051283</v>
          </cell>
        </row>
        <row r="4475">
          <cell r="D4475">
            <v>2.8686346718512277</v>
          </cell>
        </row>
        <row r="4476">
          <cell r="D4476">
            <v>3.1321575419687941</v>
          </cell>
        </row>
        <row r="4477">
          <cell r="D4477">
            <v>3.5086187849938901</v>
          </cell>
        </row>
        <row r="4478">
          <cell r="D4478">
            <v>4.0582521998105294</v>
          </cell>
        </row>
        <row r="4479">
          <cell r="D4479">
            <v>4.3217750699280968</v>
          </cell>
        </row>
        <row r="4480">
          <cell r="D4480">
            <v>4.5777687151851616</v>
          </cell>
        </row>
        <row r="4481">
          <cell r="D4481">
            <v>4.7434116621162037</v>
          </cell>
        </row>
        <row r="4482">
          <cell r="D4482">
            <v>4.9542299582102567</v>
          </cell>
        </row>
        <row r="4483">
          <cell r="D4483">
            <v>4.9994053073732685</v>
          </cell>
        </row>
        <row r="4484">
          <cell r="D4484">
            <v>5.0596391062572836</v>
          </cell>
        </row>
        <row r="4485">
          <cell r="D4485">
            <v>5.0972852305597929</v>
          </cell>
        </row>
        <row r="4486">
          <cell r="D4486">
            <v>5.052109881396782</v>
          </cell>
        </row>
        <row r="4487">
          <cell r="D4487">
            <v>4.7885870112792146</v>
          </cell>
        </row>
        <row r="4488">
          <cell r="D4488">
            <v>4.464830342277633</v>
          </cell>
        </row>
        <row r="4489">
          <cell r="D4489">
            <v>4.2615412710440808</v>
          </cell>
        </row>
        <row r="4490">
          <cell r="D4490">
            <v>4.0507229749500278</v>
          </cell>
        </row>
        <row r="4491">
          <cell r="D4491">
            <v>3.5989694833199133</v>
          </cell>
        </row>
        <row r="4492">
          <cell r="D4492">
            <v>3.0719237430847794</v>
          </cell>
        </row>
        <row r="4493">
          <cell r="D4493">
            <v>3.1547452165503</v>
          </cell>
        </row>
        <row r="4494">
          <cell r="D4494">
            <v>2.9363976955957449</v>
          </cell>
        </row>
        <row r="4495">
          <cell r="D4495">
            <v>2.9062807961537369</v>
          </cell>
        </row>
        <row r="4496">
          <cell r="D4496">
            <v>2.861105446990726</v>
          </cell>
        </row>
        <row r="4497">
          <cell r="D4497">
            <v>2.8159300978277146</v>
          </cell>
        </row>
        <row r="4498">
          <cell r="D4498">
            <v>3.0342776187822702</v>
          </cell>
        </row>
        <row r="4499">
          <cell r="D4499">
            <v>3.4935603352728863</v>
          </cell>
        </row>
        <row r="4500">
          <cell r="D4500">
            <v>3.9453138269030004</v>
          </cell>
        </row>
        <row r="4501">
          <cell r="D4501">
            <v>4.2238951467415715</v>
          </cell>
        </row>
        <row r="4502">
          <cell r="D4502">
            <v>4.6304732892086751</v>
          </cell>
        </row>
        <row r="4503">
          <cell r="D4503">
            <v>4.7961162361397172</v>
          </cell>
        </row>
        <row r="4504">
          <cell r="D4504">
            <v>4.9692884079312609</v>
          </cell>
        </row>
        <row r="4505">
          <cell r="D4505">
            <v>5.1123436802807971</v>
          </cell>
        </row>
        <row r="4506">
          <cell r="D4506">
            <v>5.134931354862303</v>
          </cell>
        </row>
        <row r="4507">
          <cell r="D4507">
            <v>5.2930450769328425</v>
          </cell>
        </row>
        <row r="4508">
          <cell r="D4508">
            <v>5.4812756984453896</v>
          </cell>
        </row>
        <row r="4509">
          <cell r="D4509">
            <v>5.4210418995613754</v>
          </cell>
        </row>
        <row r="4510">
          <cell r="D4510">
            <v>5.4361003492823796</v>
          </cell>
        </row>
        <row r="4511">
          <cell r="D4511">
            <v>5.2252820531883266</v>
          </cell>
        </row>
        <row r="4512">
          <cell r="D4512">
            <v>4.8488208101632297</v>
          </cell>
        </row>
        <row r="4513">
          <cell r="D4513">
            <v>4.5852979400456633</v>
          </cell>
        </row>
        <row r="4514">
          <cell r="D4514">
            <v>4.1486028981365521</v>
          </cell>
        </row>
        <row r="4515">
          <cell r="D4515">
            <v>3.742024755669449</v>
          </cell>
        </row>
        <row r="4516">
          <cell r="D4516">
            <v>3.31285893862084</v>
          </cell>
        </row>
        <row r="4517">
          <cell r="D4517">
            <v>3.1170990922477908</v>
          </cell>
        </row>
        <row r="4518">
          <cell r="D4518">
            <v>2.9288684707352428</v>
          </cell>
        </row>
        <row r="4519">
          <cell r="D4519">
            <v>2.8084008729672125</v>
          </cell>
        </row>
        <row r="4520">
          <cell r="D4520">
            <v>2.6954625000596839</v>
          </cell>
        </row>
        <row r="4521">
          <cell r="D4521">
            <v>2.6954625000596839</v>
          </cell>
        </row>
        <row r="4522">
          <cell r="D4522">
            <v>2.9740438198982542</v>
          </cell>
        </row>
        <row r="4523">
          <cell r="D4523">
            <v>3.4634434358308792</v>
          </cell>
        </row>
        <row r="4524">
          <cell r="D4524">
            <v>4.0206060755080202</v>
          </cell>
        </row>
        <row r="4525">
          <cell r="D4525">
            <v>4.336833519649101</v>
          </cell>
        </row>
        <row r="4526">
          <cell r="D4526">
            <v>4.7358824372557011</v>
          </cell>
        </row>
        <row r="4527">
          <cell r="D4527">
            <v>5.0596391062572836</v>
          </cell>
        </row>
        <row r="4528">
          <cell r="D4528">
            <v>5.3909250001193678</v>
          </cell>
        </row>
        <row r="4529">
          <cell r="D4529">
            <v>5.3156327515143484</v>
          </cell>
        </row>
        <row r="4530">
          <cell r="D4530">
            <v>5.4963341481663948</v>
          </cell>
        </row>
        <row r="4531">
          <cell r="D4531">
            <v>5.6695063199579385</v>
          </cell>
        </row>
        <row r="4532">
          <cell r="D4532">
            <v>5.7071524442604478</v>
          </cell>
        </row>
        <row r="4533">
          <cell r="D4533">
            <v>5.7071524442604478</v>
          </cell>
        </row>
        <row r="4534">
          <cell r="D4534">
            <v>5.5490387221899073</v>
          </cell>
        </row>
        <row r="4535">
          <cell r="D4535">
            <v>5.3306912012353527</v>
          </cell>
        </row>
        <row r="4536">
          <cell r="D4536">
            <v>5.0069345322337702</v>
          </cell>
        </row>
        <row r="4537">
          <cell r="D4537">
            <v>4.6605901886506826</v>
          </cell>
        </row>
        <row r="4538">
          <cell r="D4538">
            <v>4.336833519649101</v>
          </cell>
        </row>
        <row r="4539">
          <cell r="D4539">
            <v>3.8624923534374798</v>
          </cell>
        </row>
        <row r="4540">
          <cell r="D4540">
            <v>3.3806219623653573</v>
          </cell>
        </row>
        <row r="4541">
          <cell r="D4541">
            <v>3.4935603352728863</v>
          </cell>
        </row>
        <row r="4542">
          <cell r="D4542">
            <v>3.2752128143183308</v>
          </cell>
        </row>
        <row r="4543">
          <cell r="D4543">
            <v>3.1999205657133114</v>
          </cell>
        </row>
        <row r="4544">
          <cell r="D4544">
            <v>3.019219169061266</v>
          </cell>
        </row>
        <row r="4545">
          <cell r="D4545">
            <v>3.1095698673872887</v>
          </cell>
        </row>
        <row r="4546">
          <cell r="D4546">
            <v>3.3730927375048561</v>
          </cell>
        </row>
        <row r="4547">
          <cell r="D4547">
            <v>3.6516740573434263</v>
          </cell>
        </row>
        <row r="4548">
          <cell r="D4548">
            <v>4.0958983241130396</v>
          </cell>
        </row>
        <row r="4549">
          <cell r="D4549">
            <v>4.6003563897666675</v>
          </cell>
        </row>
        <row r="4550">
          <cell r="D4550">
            <v>4.8864669344657399</v>
          </cell>
        </row>
        <row r="4551">
          <cell r="D4551">
            <v>5.1123436802807971</v>
          </cell>
        </row>
        <row r="4552">
          <cell r="D4552">
            <v>5.5038633730268955</v>
          </cell>
        </row>
        <row r="4553">
          <cell r="D4553">
            <v>5.4436295741428813</v>
          </cell>
        </row>
        <row r="4554">
          <cell r="D4554">
            <v>5.5415094973294066</v>
          </cell>
        </row>
        <row r="4555">
          <cell r="D4555">
            <v>5.6318601956554293</v>
          </cell>
        </row>
        <row r="4556">
          <cell r="D4556">
            <v>5.7598570182839612</v>
          </cell>
        </row>
        <row r="4557">
          <cell r="D4557">
            <v>5.533980272468904</v>
          </cell>
        </row>
        <row r="4558">
          <cell r="D4558">
            <v>5.3081035266538468</v>
          </cell>
        </row>
        <row r="4559">
          <cell r="D4559">
            <v>5.2930450769328425</v>
          </cell>
        </row>
        <row r="4560">
          <cell r="D4560">
            <v>4.8563500350237314</v>
          </cell>
        </row>
        <row r="4561">
          <cell r="D4561">
            <v>4.5100056914406439</v>
          </cell>
        </row>
        <row r="4562">
          <cell r="D4562">
            <v>4.171190572718058</v>
          </cell>
        </row>
        <row r="4563">
          <cell r="D4563">
            <v>3.8775508031584835</v>
          </cell>
        </row>
        <row r="4564">
          <cell r="D4564">
            <v>3.6140279330409166</v>
          </cell>
        </row>
        <row r="4565">
          <cell r="D4565">
            <v>3.31285893862084</v>
          </cell>
        </row>
        <row r="4566">
          <cell r="D4566">
            <v>3.1999205657133114</v>
          </cell>
        </row>
        <row r="4567">
          <cell r="D4567">
            <v>3.1246283171082929</v>
          </cell>
        </row>
        <row r="4568">
          <cell r="D4568">
            <v>3.0945114176662849</v>
          </cell>
        </row>
        <row r="4569">
          <cell r="D4569">
            <v>3.0418068436427714</v>
          </cell>
        </row>
        <row r="4570">
          <cell r="D4570">
            <v>3.31285893862084</v>
          </cell>
        </row>
        <row r="4571">
          <cell r="D4571">
            <v>3.6968494065064377</v>
          </cell>
        </row>
        <row r="4572">
          <cell r="D4572">
            <v>4.3669504190911086</v>
          </cell>
        </row>
        <row r="4573">
          <cell r="D4573">
            <v>4.7509408869767054</v>
          </cell>
        </row>
        <row r="4574">
          <cell r="D4574">
            <v>5.074697555978287</v>
          </cell>
        </row>
        <row r="4575">
          <cell r="D4575">
            <v>5.3984542249798695</v>
          </cell>
        </row>
        <row r="4576">
          <cell r="D4576">
            <v>5.6243309707949267</v>
          </cell>
        </row>
        <row r="4577">
          <cell r="D4577">
            <v>5.6318601956554293</v>
          </cell>
        </row>
        <row r="4578">
          <cell r="D4578">
            <v>5.805032367446973</v>
          </cell>
        </row>
        <row r="4579">
          <cell r="D4579">
            <v>5.8803246160519915</v>
          </cell>
        </row>
        <row r="4580">
          <cell r="D4580">
            <v>5.9782045392385168</v>
          </cell>
        </row>
        <row r="4581">
          <cell r="D4581">
            <v>5.9254999652150024</v>
          </cell>
        </row>
        <row r="4582">
          <cell r="D4582">
            <v>5.9254999652150024</v>
          </cell>
        </row>
        <row r="4583">
          <cell r="D4583">
            <v>5.8200908171679764</v>
          </cell>
        </row>
        <row r="4584">
          <cell r="D4584">
            <v>5.3758665503983636</v>
          </cell>
        </row>
        <row r="4585">
          <cell r="D4585">
            <v>5.0295222068152761</v>
          </cell>
        </row>
        <row r="4586">
          <cell r="D4586">
            <v>4.7283532123952003</v>
          </cell>
        </row>
        <row r="4587">
          <cell r="D4587">
            <v>4.2088366970205682</v>
          </cell>
        </row>
        <row r="4588">
          <cell r="D4588">
            <v>3.531206459575396</v>
          </cell>
        </row>
        <row r="4589">
          <cell r="D4589">
            <v>3.5839110335989091</v>
          </cell>
        </row>
        <row r="4590">
          <cell r="D4590">
            <v>3.4935603352728863</v>
          </cell>
        </row>
        <row r="4591">
          <cell r="D4591">
            <v>3.4333265363888708</v>
          </cell>
        </row>
        <row r="4592">
          <cell r="D4592">
            <v>3.3730927375048561</v>
          </cell>
        </row>
        <row r="4593">
          <cell r="D4593">
            <v>3.4107388618073653</v>
          </cell>
        </row>
        <row r="4594">
          <cell r="D4594">
            <v>3.8173170042744689</v>
          </cell>
        </row>
        <row r="4595">
          <cell r="D4595">
            <v>4.2389535964625757</v>
          </cell>
        </row>
        <row r="4596">
          <cell r="D4596">
            <v>4.6982363129531919</v>
          </cell>
        </row>
        <row r="4597">
          <cell r="D4597">
            <v>5.0822267808387895</v>
          </cell>
        </row>
        <row r="4598">
          <cell r="D4598">
            <v>5.3532788758168577</v>
          </cell>
        </row>
        <row r="4599">
          <cell r="D4599">
            <v>5.6695063199579385</v>
          </cell>
        </row>
        <row r="4600">
          <cell r="D4600">
            <v>5.7749154680049655</v>
          </cell>
        </row>
        <row r="4601">
          <cell r="D4601">
            <v>5.9480876397965083</v>
          </cell>
        </row>
        <row r="4602">
          <cell r="D4602">
            <v>6.0233798884015286</v>
          </cell>
        </row>
        <row r="4603">
          <cell r="D4603">
            <v>5.9782045392385168</v>
          </cell>
        </row>
        <row r="4604">
          <cell r="D4604">
            <v>6.0459675629830345</v>
          </cell>
        </row>
        <row r="4605">
          <cell r="D4605">
            <v>5.9029122906334965</v>
          </cell>
        </row>
        <row r="4606">
          <cell r="D4606">
            <v>5.7899739177259688</v>
          </cell>
        </row>
        <row r="4607">
          <cell r="D4607">
            <v>5.616801745934425</v>
          </cell>
        </row>
        <row r="4608">
          <cell r="D4608">
            <v>5.2177528283278232</v>
          </cell>
        </row>
        <row r="4609">
          <cell r="D4609">
            <v>4.8789377096052373</v>
          </cell>
        </row>
        <row r="4610">
          <cell r="D4610">
            <v>4.6229440643481734</v>
          </cell>
        </row>
        <row r="4611">
          <cell r="D4611">
            <v>4.2615412710440808</v>
          </cell>
        </row>
        <row r="4612">
          <cell r="D4612">
            <v>3.8474339037164764</v>
          </cell>
        </row>
        <row r="4613">
          <cell r="D4613">
            <v>3.6592032822039284</v>
          </cell>
        </row>
        <row r="4614">
          <cell r="D4614">
            <v>3.5763818087384074</v>
          </cell>
        </row>
        <row r="4615">
          <cell r="D4615">
            <v>3.4182680866678674</v>
          </cell>
        </row>
        <row r="4616">
          <cell r="D4616">
            <v>3.3655635126443539</v>
          </cell>
        </row>
        <row r="4617">
          <cell r="D4617">
            <v>3.2676835894578291</v>
          </cell>
        </row>
        <row r="4618">
          <cell r="D4618">
            <v>3.342975838062848</v>
          </cell>
        </row>
        <row r="4619">
          <cell r="D4619">
            <v>3.6968494065064377</v>
          </cell>
        </row>
        <row r="4620">
          <cell r="D4620">
            <v>3.8097877794139663</v>
          </cell>
        </row>
        <row r="4621">
          <cell r="D4621">
            <v>4.1335444484155488</v>
          </cell>
        </row>
        <row r="4622">
          <cell r="D4622">
            <v>4.8488208101632297</v>
          </cell>
        </row>
        <row r="4623">
          <cell r="D4623">
            <v>5.0445806565362803</v>
          </cell>
        </row>
        <row r="4624">
          <cell r="D4624">
            <v>5.1123436802807971</v>
          </cell>
        </row>
        <row r="4625">
          <cell r="D4625">
            <v>5.3382204260958543</v>
          </cell>
        </row>
        <row r="4626">
          <cell r="D4626">
            <v>5.4662172487243872</v>
          </cell>
        </row>
        <row r="4627">
          <cell r="D4627">
            <v>5.3683373255378619</v>
          </cell>
        </row>
        <row r="4628">
          <cell r="D4628">
            <v>5.1725774791648123</v>
          </cell>
        </row>
        <row r="4629">
          <cell r="D4629">
            <v>4.9542299582102567</v>
          </cell>
        </row>
        <row r="4630">
          <cell r="D4630">
            <v>4.6982363129531919</v>
          </cell>
        </row>
        <row r="4631">
          <cell r="D4631">
            <v>4.5024764665801422</v>
          </cell>
        </row>
        <row r="4632">
          <cell r="D4632">
            <v>4.2389535964625757</v>
          </cell>
        </row>
        <row r="4633">
          <cell r="D4633">
            <v>4.1335444484155488</v>
          </cell>
        </row>
        <row r="4634">
          <cell r="D4634">
            <v>3.8926092528794878</v>
          </cell>
        </row>
        <row r="4635">
          <cell r="D4635">
            <v>3.5462649092963998</v>
          </cell>
        </row>
        <row r="4636">
          <cell r="D4636">
            <v>3.8926092528794878</v>
          </cell>
        </row>
        <row r="4637">
          <cell r="D4637">
            <v>3.1321575419687941</v>
          </cell>
        </row>
        <row r="4638">
          <cell r="D4638">
            <v>3.1095698673872887</v>
          </cell>
        </row>
        <row r="4639">
          <cell r="D4639">
            <v>2.9815730447587567</v>
          </cell>
        </row>
        <row r="4640">
          <cell r="D4640">
            <v>2.8686346718512277</v>
          </cell>
        </row>
        <row r="4641">
          <cell r="D4641">
            <v>2.8084008729672125</v>
          </cell>
        </row>
        <row r="4642">
          <cell r="D4642">
            <v>2.8535762221302239</v>
          </cell>
        </row>
        <row r="4643">
          <cell r="D4643">
            <v>3.1773328911318059</v>
          </cell>
        </row>
        <row r="4644">
          <cell r="D4644">
            <v>3.5914402584594112</v>
          </cell>
        </row>
        <row r="4645">
          <cell r="D4645">
            <v>3.8700215782979823</v>
          </cell>
        </row>
        <row r="4646">
          <cell r="D4646">
            <v>4.0130768506475176</v>
          </cell>
        </row>
        <row r="4647">
          <cell r="D4647">
            <v>4.4347134428356245</v>
          </cell>
        </row>
        <row r="4648">
          <cell r="D4648">
            <v>4.4573011174171304</v>
          </cell>
        </row>
        <row r="4649">
          <cell r="D4649">
            <v>4.5928271649061649</v>
          </cell>
        </row>
        <row r="4650">
          <cell r="D4650">
            <v>4.8262331355817238</v>
          </cell>
        </row>
        <row r="4651">
          <cell r="D4651">
            <v>4.7057655378136944</v>
          </cell>
        </row>
        <row r="4652">
          <cell r="D4652">
            <v>4.7735285615582113</v>
          </cell>
        </row>
        <row r="4653">
          <cell r="D4653">
            <v>4.464830342277633</v>
          </cell>
        </row>
        <row r="4654">
          <cell r="D4654">
            <v>4.3443627445096027</v>
          </cell>
        </row>
        <row r="4655">
          <cell r="D4655">
            <v>4.3443627445096027</v>
          </cell>
        </row>
        <row r="4656">
          <cell r="D4656">
            <v>3.930255377181997</v>
          </cell>
        </row>
        <row r="4657">
          <cell r="D4657">
            <v>3.8323754539954722</v>
          </cell>
        </row>
        <row r="4658">
          <cell r="D4658">
            <v>3.7119078562274419</v>
          </cell>
        </row>
        <row r="4659">
          <cell r="D4659">
            <v>3.3881511872258598</v>
          </cell>
        </row>
        <row r="4660">
          <cell r="D4660">
            <v>3.2676835894578291</v>
          </cell>
        </row>
        <row r="4661">
          <cell r="D4661">
            <v>2.943926920456247</v>
          </cell>
        </row>
        <row r="4662">
          <cell r="D4662">
            <v>2.8460469972697218</v>
          </cell>
        </row>
        <row r="4663">
          <cell r="D4663">
            <v>2.7933424232462087</v>
          </cell>
        </row>
        <row r="4664">
          <cell r="D4664">
            <v>2.7255793995016915</v>
          </cell>
        </row>
        <row r="4665">
          <cell r="D4665">
            <v>2.7255793995016915</v>
          </cell>
        </row>
        <row r="4666">
          <cell r="D4666">
            <v>2.9589853701772508</v>
          </cell>
        </row>
        <row r="4667">
          <cell r="D4667">
            <v>3.3505050629233502</v>
          </cell>
        </row>
        <row r="4668">
          <cell r="D4668">
            <v>3.7269663059484457</v>
          </cell>
        </row>
        <row r="4669">
          <cell r="D4669">
            <v>3.8097877794139663</v>
          </cell>
        </row>
        <row r="4670">
          <cell r="D4670">
            <v>4.088369099252537</v>
          </cell>
        </row>
        <row r="4671">
          <cell r="D4671">
            <v>4.2991873953465909</v>
          </cell>
        </row>
        <row r="4672">
          <cell r="D4672">
            <v>4.5325933660221498</v>
          </cell>
        </row>
        <row r="4673">
          <cell r="D4673">
            <v>4.4949472417196406</v>
          </cell>
        </row>
        <row r="4674">
          <cell r="D4674">
            <v>4.6455317389296784</v>
          </cell>
        </row>
        <row r="4675">
          <cell r="D4675">
            <v>4.547651815743154</v>
          </cell>
        </row>
        <row r="4676">
          <cell r="D4676">
            <v>4.464830342277633</v>
          </cell>
        </row>
        <row r="4677">
          <cell r="D4677">
            <v>4.2690704959045833</v>
          </cell>
        </row>
        <row r="4678">
          <cell r="D4678">
            <v>4.2690704959045833</v>
          </cell>
        </row>
        <row r="4679">
          <cell r="D4679">
            <v>4.1410736732760505</v>
          </cell>
        </row>
        <row r="4680">
          <cell r="D4680">
            <v>3.9904891760660122</v>
          </cell>
        </row>
        <row r="4681">
          <cell r="D4681">
            <v>3.8248462291349705</v>
          </cell>
        </row>
        <row r="4682">
          <cell r="D4682">
            <v>3.4107388618073653</v>
          </cell>
        </row>
        <row r="4683">
          <cell r="D4683">
            <v>3.2074497905738135</v>
          </cell>
        </row>
        <row r="4684">
          <cell r="D4684">
            <v>3.0794529679452816</v>
          </cell>
        </row>
        <row r="4685">
          <cell r="D4685">
            <v>2.7029917249201856</v>
          </cell>
        </row>
        <row r="4686">
          <cell r="D4686">
            <v>2.6126410265941633</v>
          </cell>
        </row>
        <row r="4687">
          <cell r="D4687">
            <v>2.5448780028496456</v>
          </cell>
        </row>
        <row r="4688">
          <cell r="D4688">
            <v>2.5298195531286418</v>
          </cell>
        </row>
        <row r="4689">
          <cell r="D4689">
            <v>2.5825241271521548</v>
          </cell>
        </row>
        <row r="4690">
          <cell r="D4690">
            <v>2.8460469972697218</v>
          </cell>
        </row>
        <row r="4691">
          <cell r="D4691">
            <v>3.102040642526787</v>
          </cell>
        </row>
        <row r="4692">
          <cell r="D4692">
            <v>3.4483849861098745</v>
          </cell>
        </row>
        <row r="4693">
          <cell r="D4693">
            <v>3.8097877794139663</v>
          </cell>
        </row>
        <row r="4694">
          <cell r="D4694">
            <v>4.2540120461835791</v>
          </cell>
        </row>
        <row r="4695">
          <cell r="D4695">
            <v>4.547651815743154</v>
          </cell>
        </row>
        <row r="4696">
          <cell r="D4696">
            <v>4.7057655378136944</v>
          </cell>
        </row>
        <row r="4697">
          <cell r="D4697">
            <v>4.7283532123952003</v>
          </cell>
        </row>
        <row r="4698">
          <cell r="D4698">
            <v>4.9692884079312609</v>
          </cell>
        </row>
        <row r="4699">
          <cell r="D4699">
            <v>5.074697555978287</v>
          </cell>
        </row>
        <row r="4700">
          <cell r="D4700">
            <v>5.1650482543043097</v>
          </cell>
        </row>
        <row r="4701">
          <cell r="D4701">
            <v>5.1048144554202954</v>
          </cell>
        </row>
        <row r="4702">
          <cell r="D4702">
            <v>4.8337623604422264</v>
          </cell>
        </row>
        <row r="4703">
          <cell r="D4703">
            <v>4.6605901886506826</v>
          </cell>
        </row>
        <row r="4704">
          <cell r="D4704">
            <v>4.276599720765085</v>
          </cell>
        </row>
        <row r="4705">
          <cell r="D4705">
            <v>4.0582521998105294</v>
          </cell>
        </row>
        <row r="4706">
          <cell r="D4706">
            <v>3.6742617319249322</v>
          </cell>
        </row>
        <row r="4707">
          <cell r="D4707">
            <v>3.2601543645973274</v>
          </cell>
        </row>
        <row r="4708">
          <cell r="D4708">
            <v>2.9213392458747411</v>
          </cell>
        </row>
        <row r="4709">
          <cell r="D4709">
            <v>2.830988547548718</v>
          </cell>
        </row>
        <row r="4710">
          <cell r="D4710">
            <v>2.6879332751991818</v>
          </cell>
        </row>
        <row r="4711">
          <cell r="D4711">
            <v>2.6352287011756683</v>
          </cell>
        </row>
        <row r="4712">
          <cell r="D4712">
            <v>2.6879332751991818</v>
          </cell>
        </row>
        <row r="4713">
          <cell r="D4713">
            <v>2.6427579260361704</v>
          </cell>
        </row>
        <row r="4714">
          <cell r="D4714">
            <v>3.0418068436427714</v>
          </cell>
        </row>
        <row r="4715">
          <cell r="D4715">
            <v>3.2902712640393346</v>
          </cell>
        </row>
        <row r="4716">
          <cell r="D4716">
            <v>3.7119078562274419</v>
          </cell>
        </row>
        <row r="4717">
          <cell r="D4717">
            <v>4.1335444484155488</v>
          </cell>
        </row>
        <row r="4718">
          <cell r="D4718">
            <v>4.7358824372557011</v>
          </cell>
        </row>
        <row r="4719">
          <cell r="D4719">
            <v>4.8939961593262415</v>
          </cell>
        </row>
        <row r="4720">
          <cell r="D4720">
            <v>4.9316422836287508</v>
          </cell>
        </row>
        <row r="4721">
          <cell r="D4721">
            <v>5.1048144554202954</v>
          </cell>
        </row>
        <row r="4722">
          <cell r="D4722">
            <v>5.1198729051412988</v>
          </cell>
        </row>
        <row r="4723">
          <cell r="D4723">
            <v>5.1951651537463173</v>
          </cell>
        </row>
        <row r="4724">
          <cell r="D4724">
            <v>5.2177528283278232</v>
          </cell>
        </row>
        <row r="4725">
          <cell r="D4725">
            <v>5.052109881396782</v>
          </cell>
        </row>
        <row r="4726">
          <cell r="D4726">
            <v>4.9090546090472449</v>
          </cell>
        </row>
        <row r="4727">
          <cell r="D4727">
            <v>4.758470111837207</v>
          </cell>
        </row>
        <row r="4728">
          <cell r="D4728">
            <v>4.4121257682541204</v>
          </cell>
        </row>
        <row r="4729">
          <cell r="D4729">
            <v>4.2013074721600656</v>
          </cell>
        </row>
        <row r="4730">
          <cell r="D4730">
            <v>3.7947293296929629</v>
          </cell>
        </row>
        <row r="4731">
          <cell r="D4731">
            <v>3.501089560133388</v>
          </cell>
        </row>
        <row r="4732">
          <cell r="D4732">
            <v>3.0719237430847794</v>
          </cell>
        </row>
        <row r="4733">
          <cell r="D4733">
            <v>3.0418068436427714</v>
          </cell>
        </row>
        <row r="4734">
          <cell r="D4734">
            <v>2.9062807961537369</v>
          </cell>
        </row>
        <row r="4735">
          <cell r="D4735">
            <v>2.8686346718512277</v>
          </cell>
        </row>
        <row r="4736">
          <cell r="D4736">
            <v>2.8234593226882163</v>
          </cell>
        </row>
        <row r="4737">
          <cell r="D4737">
            <v>2.9740438198982542</v>
          </cell>
        </row>
        <row r="4738">
          <cell r="D4738">
            <v>3.342975838062848</v>
          </cell>
        </row>
        <row r="4739">
          <cell r="D4739">
            <v>3.7269663059484457</v>
          </cell>
        </row>
        <row r="4740">
          <cell r="D4740">
            <v>4.1636613478575564</v>
          </cell>
        </row>
        <row r="4741">
          <cell r="D4741">
            <v>4.4422426676961271</v>
          </cell>
        </row>
        <row r="4742">
          <cell r="D4742">
            <v>4.653060963790181</v>
          </cell>
        </row>
        <row r="4743">
          <cell r="D4743">
            <v>4.7509408869767054</v>
          </cell>
        </row>
        <row r="4744">
          <cell r="D4744">
            <v>4.8262331355817238</v>
          </cell>
        </row>
        <row r="4745">
          <cell r="D4745">
            <v>4.7057655378136944</v>
          </cell>
        </row>
        <row r="4746">
          <cell r="D4746">
            <v>4.5401225908826515</v>
          </cell>
        </row>
        <row r="4747">
          <cell r="D4747">
            <v>4.487418016859138</v>
          </cell>
        </row>
        <row r="4748">
          <cell r="D4748">
            <v>4.4121257682541204</v>
          </cell>
        </row>
        <row r="4749">
          <cell r="D4749">
            <v>4.336833519649101</v>
          </cell>
        </row>
        <row r="4750">
          <cell r="D4750">
            <v>4.1561321229970547</v>
          </cell>
        </row>
        <row r="4751">
          <cell r="D4751">
            <v>4.0657814246710311</v>
          </cell>
        </row>
        <row r="4752">
          <cell r="D4752">
            <v>4.0281353003685219</v>
          </cell>
        </row>
        <row r="4753">
          <cell r="D4753">
            <v>3.8022585545534646</v>
          </cell>
        </row>
        <row r="4754">
          <cell r="D4754">
            <v>3.5839110335989091</v>
          </cell>
        </row>
        <row r="4755">
          <cell r="D4755">
            <v>3.342975838062848</v>
          </cell>
        </row>
        <row r="4756">
          <cell r="D4756">
            <v>3.1848621159923081</v>
          </cell>
        </row>
        <row r="4757">
          <cell r="D4757">
            <v>3.0116899442007643</v>
          </cell>
        </row>
        <row r="4758">
          <cell r="D4758">
            <v>2.9213392458747411</v>
          </cell>
        </row>
        <row r="4759">
          <cell r="D4759">
            <v>2.943926920456247</v>
          </cell>
        </row>
        <row r="4760">
          <cell r="D4760">
            <v>2.9815730447587567</v>
          </cell>
        </row>
        <row r="4761">
          <cell r="D4761">
            <v>3.102040642526787</v>
          </cell>
        </row>
        <row r="4762">
          <cell r="D4762">
            <v>3.2450959148763232</v>
          </cell>
        </row>
        <row r="4763">
          <cell r="D4763">
            <v>3.5236772347148939</v>
          </cell>
        </row>
        <row r="4764">
          <cell r="D4764">
            <v>4.0130768506475176</v>
          </cell>
        </row>
        <row r="4765">
          <cell r="D4765">
            <v>4.4196549931146212</v>
          </cell>
        </row>
        <row r="4766">
          <cell r="D4766">
            <v>4.5928271649061649</v>
          </cell>
        </row>
        <row r="4767">
          <cell r="D4767">
            <v>4.8036454610002179</v>
          </cell>
        </row>
        <row r="4768">
          <cell r="D4768">
            <v>5.0069345322337702</v>
          </cell>
        </row>
        <row r="4769">
          <cell r="D4769">
            <v>5.1575190294438089</v>
          </cell>
        </row>
        <row r="4770">
          <cell r="D4770">
            <v>5.4812756984453896</v>
          </cell>
        </row>
        <row r="4771">
          <cell r="D4771">
            <v>5.3306912012353527</v>
          </cell>
        </row>
        <row r="4772">
          <cell r="D4772">
            <v>5.4586880238638846</v>
          </cell>
        </row>
        <row r="4773">
          <cell r="D4773">
            <v>5.345749650956356</v>
          </cell>
        </row>
        <row r="4774">
          <cell r="D4774">
            <v>5.1876359288858156</v>
          </cell>
        </row>
        <row r="4775">
          <cell r="D4775">
            <v>4.946700733349755</v>
          </cell>
        </row>
        <row r="4776">
          <cell r="D4776">
            <v>4.5627102654641574</v>
          </cell>
        </row>
        <row r="4777">
          <cell r="D4777">
            <v>4.2389535964625757</v>
          </cell>
        </row>
        <row r="4778">
          <cell r="D4778">
            <v>3.9528430517635029</v>
          </cell>
        </row>
        <row r="4779">
          <cell r="D4779">
            <v>3.5989694833199133</v>
          </cell>
        </row>
        <row r="4780">
          <cell r="D4780">
            <v>3.0643945182242773</v>
          </cell>
        </row>
        <row r="4781">
          <cell r="D4781">
            <v>3.1923913408528102</v>
          </cell>
        </row>
        <row r="4782">
          <cell r="D4782">
            <v>3.0794529679452816</v>
          </cell>
        </row>
        <row r="4783">
          <cell r="D4783">
            <v>2.9062807961537369</v>
          </cell>
        </row>
        <row r="4784">
          <cell r="D4784">
            <v>2.7933424232462087</v>
          </cell>
        </row>
        <row r="4785">
          <cell r="D4785">
            <v>2.8008716481067104</v>
          </cell>
        </row>
        <row r="4786">
          <cell r="D4786">
            <v>2.8535762221302239</v>
          </cell>
        </row>
        <row r="4787">
          <cell r="D4787">
            <v>3.3580342877838514</v>
          </cell>
        </row>
        <row r="4788">
          <cell r="D4788">
            <v>3.7043786313669398</v>
          </cell>
        </row>
        <row r="4789">
          <cell r="D4789">
            <v>4.3067166202070917</v>
          </cell>
        </row>
        <row r="4790">
          <cell r="D4790">
            <v>4.6907070880926893</v>
          </cell>
        </row>
        <row r="4791">
          <cell r="D4791">
            <v>4.9090546090472449</v>
          </cell>
        </row>
        <row r="4792">
          <cell r="D4792">
            <v>4.9918760825127668</v>
          </cell>
        </row>
        <row r="4793">
          <cell r="D4793">
            <v>5.134931354862303</v>
          </cell>
        </row>
        <row r="4794">
          <cell r="D4794">
            <v>5.074697555978287</v>
          </cell>
        </row>
        <row r="4795">
          <cell r="D4795">
            <v>5.1123436802807971</v>
          </cell>
        </row>
        <row r="4796">
          <cell r="D4796">
            <v>5.3231619763748501</v>
          </cell>
        </row>
        <row r="4797">
          <cell r="D4797">
            <v>5.3909250001193678</v>
          </cell>
        </row>
        <row r="4798">
          <cell r="D4798">
            <v>5.3532788758168577</v>
          </cell>
        </row>
        <row r="4799">
          <cell r="D4799">
            <v>4.8714084847447356</v>
          </cell>
        </row>
        <row r="4800">
          <cell r="D4800">
            <v>4.5928271649061649</v>
          </cell>
        </row>
        <row r="4801">
          <cell r="D4801">
            <v>4.4347134428356245</v>
          </cell>
        </row>
        <row r="4802">
          <cell r="D4802">
            <v>4.0507229749500278</v>
          </cell>
        </row>
        <row r="4803">
          <cell r="D4803">
            <v>3.7119078562274419</v>
          </cell>
        </row>
        <row r="4804">
          <cell r="D4804">
            <v>3.3806219623653573</v>
          </cell>
        </row>
        <row r="4805">
          <cell r="D4805">
            <v>3.1848621159923081</v>
          </cell>
        </row>
        <row r="4806">
          <cell r="D4806">
            <v>3.1095698673872887</v>
          </cell>
        </row>
        <row r="4807">
          <cell r="D4807">
            <v>2.9815730447587567</v>
          </cell>
        </row>
        <row r="4808">
          <cell r="D4808">
            <v>2.9815730447587567</v>
          </cell>
        </row>
        <row r="4809">
          <cell r="D4809">
            <v>3.0116899442007643</v>
          </cell>
        </row>
        <row r="4810">
          <cell r="D4810">
            <v>3.0643945182242773</v>
          </cell>
        </row>
        <row r="4811">
          <cell r="D4811">
            <v>3.7043786313669398</v>
          </cell>
        </row>
        <row r="4812">
          <cell r="D4812">
            <v>4.0130768506475176</v>
          </cell>
        </row>
        <row r="4813">
          <cell r="D4813">
            <v>4.3443627445096027</v>
          </cell>
        </row>
        <row r="4814">
          <cell r="D4814">
            <v>4.9165838339077474</v>
          </cell>
        </row>
        <row r="4815">
          <cell r="D4815">
            <v>5.0295222068152761</v>
          </cell>
        </row>
        <row r="4816">
          <cell r="D4816">
            <v>5.2930450769328425</v>
          </cell>
        </row>
        <row r="4817">
          <cell r="D4817">
            <v>5.2177528283278232</v>
          </cell>
        </row>
        <row r="4818">
          <cell r="D4818">
            <v>5.0445806565362803</v>
          </cell>
        </row>
        <row r="4819">
          <cell r="D4819">
            <v>4.8864669344657399</v>
          </cell>
        </row>
        <row r="4820">
          <cell r="D4820">
            <v>4.6907070880926893</v>
          </cell>
        </row>
        <row r="4821">
          <cell r="D4821">
            <v>4.8789377096052373</v>
          </cell>
        </row>
        <row r="4822">
          <cell r="D4822">
            <v>4.7659993366977087</v>
          </cell>
        </row>
        <row r="4823">
          <cell r="D4823">
            <v>4.5175349163011465</v>
          </cell>
        </row>
        <row r="4824">
          <cell r="D4824">
            <v>4.1034275489735412</v>
          </cell>
        </row>
        <row r="4825">
          <cell r="D4825">
            <v>4.088369099252537</v>
          </cell>
        </row>
        <row r="4826">
          <cell r="D4826">
            <v>3.8775508031584835</v>
          </cell>
        </row>
        <row r="4827">
          <cell r="D4827">
            <v>3.6215571579014192</v>
          </cell>
        </row>
        <row r="4828">
          <cell r="D4828">
            <v>3.4257973115283691</v>
          </cell>
        </row>
        <row r="4829">
          <cell r="D4829">
            <v>3.2526251397368249</v>
          </cell>
        </row>
        <row r="4830">
          <cell r="D4830">
            <v>3.1547452165503</v>
          </cell>
        </row>
        <row r="4831">
          <cell r="D4831">
            <v>3.0794529679452816</v>
          </cell>
        </row>
        <row r="4832">
          <cell r="D4832">
            <v>3.019219169061266</v>
          </cell>
        </row>
        <row r="4833">
          <cell r="D4833">
            <v>3.0643945182242773</v>
          </cell>
        </row>
        <row r="4834">
          <cell r="D4834">
            <v>3.4333265363888708</v>
          </cell>
        </row>
        <row r="4835">
          <cell r="D4835">
            <v>3.7796708799719592</v>
          </cell>
        </row>
        <row r="4836">
          <cell r="D4836">
            <v>4.1486028981365521</v>
          </cell>
        </row>
        <row r="4837">
          <cell r="D4837">
            <v>4.5325933660221498</v>
          </cell>
        </row>
        <row r="4838">
          <cell r="D4838">
            <v>4.758470111837207</v>
          </cell>
        </row>
        <row r="4839">
          <cell r="D4839">
            <v>5.0671683311177862</v>
          </cell>
        </row>
        <row r="4840">
          <cell r="D4840">
            <v>5.1575190294438089</v>
          </cell>
        </row>
        <row r="4841">
          <cell r="D4841">
            <v>5.2328112780488274</v>
          </cell>
        </row>
        <row r="4842">
          <cell r="D4842">
            <v>5.1575190294438089</v>
          </cell>
        </row>
        <row r="4843">
          <cell r="D4843">
            <v>5.0295222068152761</v>
          </cell>
        </row>
        <row r="4844">
          <cell r="D4844">
            <v>5.0897560056992912</v>
          </cell>
        </row>
        <row r="4845">
          <cell r="D4845">
            <v>5.0445806565362803</v>
          </cell>
        </row>
        <row r="4846">
          <cell r="D4846">
            <v>4.9542299582102567</v>
          </cell>
        </row>
        <row r="4847">
          <cell r="D4847">
            <v>4.7961162361397172</v>
          </cell>
        </row>
        <row r="4848">
          <cell r="D4848">
            <v>4.4422426676961271</v>
          </cell>
        </row>
        <row r="4849">
          <cell r="D4849">
            <v>4.0431937500895252</v>
          </cell>
        </row>
        <row r="4850">
          <cell r="D4850">
            <v>3.6140279330409166</v>
          </cell>
        </row>
        <row r="4851">
          <cell r="D4851">
            <v>3.2225082402948173</v>
          </cell>
        </row>
        <row r="4852">
          <cell r="D4852">
            <v>3.3956804120863615</v>
          </cell>
        </row>
        <row r="4853">
          <cell r="D4853">
            <v>2.830988547548718</v>
          </cell>
        </row>
        <row r="4854">
          <cell r="D4854">
            <v>2.7029917249201856</v>
          </cell>
        </row>
        <row r="4855">
          <cell r="D4855">
            <v>2.6126410265941633</v>
          </cell>
        </row>
        <row r="4856">
          <cell r="D4856">
            <v>2.5900533520126574</v>
          </cell>
        </row>
        <row r="4857">
          <cell r="D4857">
            <v>2.6201702514546645</v>
          </cell>
        </row>
        <row r="4858">
          <cell r="D4858">
            <v>2.9589853701772508</v>
          </cell>
        </row>
        <row r="4859">
          <cell r="D4859">
            <v>3.1396867668292967</v>
          </cell>
        </row>
        <row r="4860">
          <cell r="D4860">
            <v>3.5537941341569015</v>
          </cell>
        </row>
        <row r="4861">
          <cell r="D4861">
            <v>3.6893201816459364</v>
          </cell>
        </row>
        <row r="4862">
          <cell r="D4862">
            <v>4.1184859986945446</v>
          </cell>
        </row>
        <row r="4863">
          <cell r="D4863">
            <v>4.2916581704860892</v>
          </cell>
        </row>
        <row r="4864">
          <cell r="D4864">
            <v>4.3895380936726145</v>
          </cell>
        </row>
        <row r="4865">
          <cell r="D4865">
            <v>4.4497718925566287</v>
          </cell>
        </row>
        <row r="4866">
          <cell r="D4866">
            <v>4.4045965433936169</v>
          </cell>
        </row>
        <row r="4867">
          <cell r="D4867">
            <v>4.5401225908826515</v>
          </cell>
        </row>
        <row r="4868">
          <cell r="D4868">
            <v>4.653060963790181</v>
          </cell>
        </row>
        <row r="4869">
          <cell r="D4869">
            <v>4.6003563897666675</v>
          </cell>
        </row>
        <row r="4870">
          <cell r="D4870">
            <v>4.5100056914406439</v>
          </cell>
        </row>
        <row r="4871">
          <cell r="D4871">
            <v>4.4723595671381347</v>
          </cell>
        </row>
        <row r="4872">
          <cell r="D4872">
            <v>4.0582521998105294</v>
          </cell>
        </row>
        <row r="4873">
          <cell r="D4873">
            <v>3.9076677026004911</v>
          </cell>
        </row>
        <row r="4874">
          <cell r="D4874">
            <v>3.6140279330409166</v>
          </cell>
        </row>
        <row r="4875">
          <cell r="D4875">
            <v>3.2074497905738135</v>
          </cell>
        </row>
        <row r="4876">
          <cell r="D4876">
            <v>2.943926920456247</v>
          </cell>
        </row>
        <row r="4877">
          <cell r="D4877">
            <v>2.7933424232462087</v>
          </cell>
        </row>
        <row r="4878">
          <cell r="D4878">
            <v>2.6578163757571742</v>
          </cell>
        </row>
        <row r="4879">
          <cell r="D4879">
            <v>2.5975825768731586</v>
          </cell>
        </row>
        <row r="4880">
          <cell r="D4880">
            <v>2.5825241271521548</v>
          </cell>
        </row>
        <row r="4881">
          <cell r="D4881">
            <v>2.6276994763151666</v>
          </cell>
        </row>
        <row r="4882">
          <cell r="D4882">
            <v>2.861105446990726</v>
          </cell>
        </row>
        <row r="4883">
          <cell r="D4883">
            <v>3.1170990922477908</v>
          </cell>
        </row>
        <row r="4884">
          <cell r="D4884">
            <v>3.4483849861098745</v>
          </cell>
        </row>
        <row r="4885">
          <cell r="D4885">
            <v>3.7269663059484457</v>
          </cell>
        </row>
        <row r="4886">
          <cell r="D4886">
            <v>3.8926092528794878</v>
          </cell>
        </row>
        <row r="4887">
          <cell r="D4887">
            <v>4.0507229749500278</v>
          </cell>
        </row>
        <row r="4888">
          <cell r="D4888">
            <v>4.2991873953465909</v>
          </cell>
        </row>
        <row r="4889">
          <cell r="D4889">
            <v>4.3744796439516094</v>
          </cell>
        </row>
        <row r="4890">
          <cell r="D4890">
            <v>4.3443627445096027</v>
          </cell>
        </row>
        <row r="4891">
          <cell r="D4891">
            <v>4.5100056914406439</v>
          </cell>
        </row>
        <row r="4892">
          <cell r="D4892">
            <v>4.7961162361397172</v>
          </cell>
        </row>
        <row r="4893">
          <cell r="D4893">
            <v>4.5852979400456633</v>
          </cell>
        </row>
        <row r="4894">
          <cell r="D4894">
            <v>4.4347134428356245</v>
          </cell>
        </row>
        <row r="4895">
          <cell r="D4895">
            <v>4.2464828213230774</v>
          </cell>
        </row>
        <row r="4896">
          <cell r="D4896">
            <v>4.1260152235550471</v>
          </cell>
        </row>
        <row r="4897">
          <cell r="D4897">
            <v>3.9227261523214954</v>
          </cell>
        </row>
        <row r="4898">
          <cell r="D4898">
            <v>3.7194370810879436</v>
          </cell>
        </row>
        <row r="4899">
          <cell r="D4899">
            <v>3.3881511872258598</v>
          </cell>
        </row>
        <row r="4900">
          <cell r="D4900">
            <v>2.9288684707352428</v>
          </cell>
        </row>
        <row r="4901">
          <cell r="D4901">
            <v>2.9589853701772508</v>
          </cell>
        </row>
        <row r="4902">
          <cell r="D4902">
            <v>2.8385177724092201</v>
          </cell>
        </row>
        <row r="4903">
          <cell r="D4903">
            <v>2.8084008729672125</v>
          </cell>
        </row>
        <row r="4904">
          <cell r="D4904">
            <v>2.8084008729672125</v>
          </cell>
        </row>
        <row r="4905">
          <cell r="D4905">
            <v>2.8535762221302239</v>
          </cell>
        </row>
        <row r="4906">
          <cell r="D4906">
            <v>3.1472159916897984</v>
          </cell>
        </row>
        <row r="4907">
          <cell r="D4907">
            <v>3.3505050629233502</v>
          </cell>
        </row>
        <row r="4908">
          <cell r="D4908">
            <v>3.8323754539954722</v>
          </cell>
        </row>
        <row r="4909">
          <cell r="D4909">
            <v>4.2088366970205682</v>
          </cell>
        </row>
        <row r="4910">
          <cell r="D4910">
            <v>4.4347134428356245</v>
          </cell>
        </row>
        <row r="4911">
          <cell r="D4911">
            <v>4.7358824372557011</v>
          </cell>
        </row>
        <row r="4912">
          <cell r="D4912">
            <v>4.9015253841867432</v>
          </cell>
        </row>
        <row r="4913">
          <cell r="D4913">
            <v>5.0897560056992912</v>
          </cell>
        </row>
        <row r="4914">
          <cell r="D4914">
            <v>5.2026943786068207</v>
          </cell>
        </row>
        <row r="4915">
          <cell r="D4915">
            <v>5.3005743017933442</v>
          </cell>
        </row>
        <row r="4916">
          <cell r="D4916">
            <v>5.4135126747008737</v>
          </cell>
        </row>
        <row r="4917">
          <cell r="D4917">
            <v>5.345749650956356</v>
          </cell>
        </row>
        <row r="4918">
          <cell r="D4918">
            <v>5.2704574023513366</v>
          </cell>
        </row>
        <row r="4919">
          <cell r="D4919">
            <v>4.9692884079312609</v>
          </cell>
        </row>
        <row r="4920">
          <cell r="D4920">
            <v>4.5928271649061649</v>
          </cell>
        </row>
        <row r="4921">
          <cell r="D4921">
            <v>4.2841289456255867</v>
          </cell>
        </row>
        <row r="4922">
          <cell r="D4922">
            <v>4.0958983241130396</v>
          </cell>
        </row>
        <row r="4923">
          <cell r="D4923">
            <v>3.6140279330409166</v>
          </cell>
        </row>
        <row r="4924">
          <cell r="D4924">
            <v>3.2149790154343161</v>
          </cell>
        </row>
        <row r="4925">
          <cell r="D4925">
            <v>2.9891022696192584</v>
          </cell>
        </row>
        <row r="4926">
          <cell r="D4926">
            <v>2.8535762221302239</v>
          </cell>
        </row>
        <row r="4927">
          <cell r="D4927">
            <v>2.7556962989436995</v>
          </cell>
        </row>
        <row r="4928">
          <cell r="D4928">
            <v>2.6804040503386801</v>
          </cell>
        </row>
        <row r="4929">
          <cell r="D4929">
            <v>2.7331086243621936</v>
          </cell>
        </row>
        <row r="4930">
          <cell r="D4930">
            <v>3.0342776187822702</v>
          </cell>
        </row>
        <row r="4931">
          <cell r="D4931">
            <v>3.3279173883418443</v>
          </cell>
        </row>
        <row r="4932">
          <cell r="D4932">
            <v>3.742024755669449</v>
          </cell>
        </row>
        <row r="4933">
          <cell r="D4933">
            <v>4.2013074721600656</v>
          </cell>
        </row>
        <row r="4934">
          <cell r="D4934">
            <v>4.3518919693701035</v>
          </cell>
        </row>
        <row r="4935">
          <cell r="D4935">
            <v>4.6831778632321885</v>
          </cell>
        </row>
        <row r="4936">
          <cell r="D4936">
            <v>4.9015253841867432</v>
          </cell>
        </row>
        <row r="4937">
          <cell r="D4937">
            <v>4.9843468576522643</v>
          </cell>
        </row>
        <row r="4938">
          <cell r="D4938">
            <v>4.9994053073732685</v>
          </cell>
        </row>
        <row r="4939">
          <cell r="D4939">
            <v>5.2328112780488274</v>
          </cell>
        </row>
        <row r="4940">
          <cell r="D4940">
            <v>5.4059834498403712</v>
          </cell>
        </row>
        <row r="4941">
          <cell r="D4941">
            <v>5.1801067040253148</v>
          </cell>
        </row>
        <row r="4942">
          <cell r="D4942">
            <v>5.1123436802807971</v>
          </cell>
        </row>
        <row r="4943">
          <cell r="D4943">
            <v>4.9617591830707592</v>
          </cell>
        </row>
        <row r="4944">
          <cell r="D4944">
            <v>4.6078856146271692</v>
          </cell>
        </row>
        <row r="4945">
          <cell r="D4945">
            <v>4.2690704959045833</v>
          </cell>
        </row>
        <row r="4946">
          <cell r="D4946">
            <v>3.9377846020424991</v>
          </cell>
        </row>
        <row r="4947">
          <cell r="D4947">
            <v>3.501089560133388</v>
          </cell>
        </row>
        <row r="4948">
          <cell r="D4948">
            <v>3.2375666900158215</v>
          </cell>
        </row>
        <row r="4949">
          <cell r="D4949">
            <v>2.9514561453167483</v>
          </cell>
        </row>
        <row r="4950">
          <cell r="D4950">
            <v>2.7632255238042007</v>
          </cell>
        </row>
        <row r="4951">
          <cell r="D4951">
            <v>2.6578163757571742</v>
          </cell>
        </row>
        <row r="4952">
          <cell r="D4952">
            <v>2.5975825768731586</v>
          </cell>
        </row>
        <row r="4953">
          <cell r="D4953">
            <v>2.6126410265941633</v>
          </cell>
        </row>
        <row r="4954">
          <cell r="D4954">
            <v>2.6879332751991818</v>
          </cell>
        </row>
        <row r="4955">
          <cell r="D4955">
            <v>2.8987515712932352</v>
          </cell>
        </row>
        <row r="4956">
          <cell r="D4956">
            <v>3.3505050629233502</v>
          </cell>
        </row>
        <row r="4957">
          <cell r="D4957">
            <v>3.7796708799719592</v>
          </cell>
        </row>
        <row r="4958">
          <cell r="D4958">
            <v>4.2916581704860892</v>
          </cell>
        </row>
        <row r="4959">
          <cell r="D4959">
            <v>4.6304732892086751</v>
          </cell>
        </row>
        <row r="4960">
          <cell r="D4960">
            <v>4.7283532123952003</v>
          </cell>
        </row>
        <row r="4961">
          <cell r="D4961">
            <v>4.758470111837207</v>
          </cell>
        </row>
        <row r="4962">
          <cell r="D4962">
            <v>4.9241130587682491</v>
          </cell>
        </row>
        <row r="4963">
          <cell r="D4963">
            <v>4.9768176327917626</v>
          </cell>
        </row>
        <row r="4964">
          <cell r="D4964">
            <v>5.0897560056992912</v>
          </cell>
        </row>
        <row r="4965">
          <cell r="D4965">
            <v>5.074697555978287</v>
          </cell>
        </row>
        <row r="4966">
          <cell r="D4966">
            <v>4.9768176327917626</v>
          </cell>
        </row>
        <row r="4967">
          <cell r="D4967">
            <v>4.8187039107212231</v>
          </cell>
        </row>
        <row r="4968">
          <cell r="D4968">
            <v>4.3518919693701035</v>
          </cell>
        </row>
        <row r="4969">
          <cell r="D4969">
            <v>4.0733106495315337</v>
          </cell>
        </row>
        <row r="4970">
          <cell r="D4970">
            <v>3.8323754539954722</v>
          </cell>
        </row>
        <row r="4971">
          <cell r="D4971">
            <v>3.5537941341569015</v>
          </cell>
        </row>
        <row r="4972">
          <cell r="D4972">
            <v>3.2978004888998367</v>
          </cell>
        </row>
        <row r="4973">
          <cell r="D4973">
            <v>3.0493360685032735</v>
          </cell>
        </row>
        <row r="4974">
          <cell r="D4974">
            <v>3.0041607193402617</v>
          </cell>
        </row>
        <row r="4975">
          <cell r="D4975">
            <v>2.8008716481067104</v>
          </cell>
        </row>
        <row r="4976">
          <cell r="D4976">
            <v>2.7632255238042007</v>
          </cell>
        </row>
        <row r="4977">
          <cell r="D4977">
            <v>2.7105209497806877</v>
          </cell>
        </row>
        <row r="4978">
          <cell r="D4978">
            <v>2.7029917249201856</v>
          </cell>
        </row>
        <row r="4979">
          <cell r="D4979">
            <v>3.0945114176662849</v>
          </cell>
        </row>
        <row r="4980">
          <cell r="D4980">
            <v>3.5086187849938901</v>
          </cell>
        </row>
        <row r="4981">
          <cell r="D4981">
            <v>3.9377846020424991</v>
          </cell>
        </row>
        <row r="4982">
          <cell r="D4982">
            <v>4.4196549931146212</v>
          </cell>
        </row>
        <row r="4983">
          <cell r="D4983">
            <v>4.7057655378136944</v>
          </cell>
        </row>
        <row r="4984">
          <cell r="D4984">
            <v>4.8864669344657399</v>
          </cell>
        </row>
        <row r="4985">
          <cell r="D4985">
            <v>4.9692884079312609</v>
          </cell>
        </row>
        <row r="4986">
          <cell r="D4986">
            <v>5.1198729051412988</v>
          </cell>
        </row>
        <row r="4987">
          <cell r="D4987">
            <v>5.2403405029093291</v>
          </cell>
        </row>
        <row r="4988">
          <cell r="D4988">
            <v>5.3532788758168577</v>
          </cell>
        </row>
        <row r="4989">
          <cell r="D4989">
            <v>5.4963341481663948</v>
          </cell>
        </row>
        <row r="4990">
          <cell r="D4990">
            <v>5.4436295741428813</v>
          </cell>
        </row>
        <row r="4991">
          <cell r="D4991">
            <v>4.9692884079312609</v>
          </cell>
        </row>
        <row r="4992">
          <cell r="D4992">
            <v>4.6907070880926893</v>
          </cell>
        </row>
        <row r="4993">
          <cell r="D4993">
            <v>4.4196549931146212</v>
          </cell>
        </row>
        <row r="4994">
          <cell r="D4994">
            <v>4.2013074721600656</v>
          </cell>
        </row>
        <row r="4995">
          <cell r="D4995">
            <v>3.9528430517635029</v>
          </cell>
        </row>
        <row r="4996">
          <cell r="D4996">
            <v>3.2827420391788333</v>
          </cell>
        </row>
        <row r="4997">
          <cell r="D4997">
            <v>3.4709726606913804</v>
          </cell>
        </row>
        <row r="4998">
          <cell r="D4998">
            <v>3.31285893862084</v>
          </cell>
        </row>
        <row r="4999">
          <cell r="D4999">
            <v>3.2676835894578291</v>
          </cell>
        </row>
        <row r="5000">
          <cell r="D5000">
            <v>3.2149790154343161</v>
          </cell>
        </row>
        <row r="5001">
          <cell r="D5001">
            <v>3.2827420391788333</v>
          </cell>
        </row>
        <row r="5002">
          <cell r="D5002">
            <v>3.5613233590174032</v>
          </cell>
        </row>
        <row r="5003">
          <cell r="D5003">
            <v>4.2389535964625757</v>
          </cell>
        </row>
        <row r="5004">
          <cell r="D5004">
            <v>4.5777687151851616</v>
          </cell>
        </row>
        <row r="5005">
          <cell r="D5005">
            <v>5.0596391062572836</v>
          </cell>
        </row>
        <row r="5006">
          <cell r="D5006">
            <v>5.2478697277698316</v>
          </cell>
        </row>
        <row r="5007">
          <cell r="D5007">
            <v>5.4210418995613754</v>
          </cell>
        </row>
        <row r="5008">
          <cell r="D5008">
            <v>5.6469186453764326</v>
          </cell>
        </row>
        <row r="5009">
          <cell r="D5009">
            <v>5.7071524442604478</v>
          </cell>
        </row>
        <row r="5010">
          <cell r="D5010">
            <v>5.6544478702369352</v>
          </cell>
        </row>
        <row r="5011">
          <cell r="D5011">
            <v>5.6845647696789419</v>
          </cell>
        </row>
        <row r="5012">
          <cell r="D5012">
            <v>5.4135126747008737</v>
          </cell>
        </row>
        <row r="5013">
          <cell r="D5013">
            <v>5.7071524442604478</v>
          </cell>
        </row>
        <row r="5014">
          <cell r="D5014">
            <v>5.5038633730268955</v>
          </cell>
        </row>
        <row r="5015">
          <cell r="D5015">
            <v>5.2252820531883266</v>
          </cell>
        </row>
        <row r="5016">
          <cell r="D5016">
            <v>4.9316422836287508</v>
          </cell>
        </row>
        <row r="5017">
          <cell r="D5017">
            <v>4.6229440643481734</v>
          </cell>
        </row>
        <row r="5018">
          <cell r="D5018">
            <v>4.3217750699280968</v>
          </cell>
        </row>
        <row r="5019">
          <cell r="D5019">
            <v>3.8926092528794878</v>
          </cell>
        </row>
        <row r="5020">
          <cell r="D5020">
            <v>3.7269663059484457</v>
          </cell>
        </row>
        <row r="5021">
          <cell r="D5021">
            <v>3.3580342877838514</v>
          </cell>
        </row>
        <row r="5022">
          <cell r="D5022">
            <v>3.3053297137603384</v>
          </cell>
        </row>
        <row r="5023">
          <cell r="D5023">
            <v>3.1999205657133114</v>
          </cell>
        </row>
        <row r="5024">
          <cell r="D5024">
            <v>3.0568652933637761</v>
          </cell>
        </row>
        <row r="5025">
          <cell r="D5025">
            <v>3.0041607193402617</v>
          </cell>
        </row>
        <row r="5026">
          <cell r="D5026">
            <v>3.2752128143183308</v>
          </cell>
        </row>
        <row r="5027">
          <cell r="D5027">
            <v>3.6140279330409166</v>
          </cell>
        </row>
        <row r="5028">
          <cell r="D5028">
            <v>4.0356645252290235</v>
          </cell>
        </row>
        <row r="5029">
          <cell r="D5029">
            <v>4.3594211942306051</v>
          </cell>
        </row>
        <row r="5030">
          <cell r="D5030">
            <v>4.4798887919986363</v>
          </cell>
        </row>
        <row r="5031">
          <cell r="D5031">
            <v>4.7509408869767054</v>
          </cell>
        </row>
        <row r="5032">
          <cell r="D5032">
            <v>4.8939961593262415</v>
          </cell>
        </row>
        <row r="5033">
          <cell r="D5033">
            <v>4.9994053073732685</v>
          </cell>
        </row>
        <row r="5034">
          <cell r="D5034">
            <v>5.134931354862303</v>
          </cell>
        </row>
        <row r="5035">
          <cell r="D5035">
            <v>5.052109881396782</v>
          </cell>
        </row>
        <row r="5036">
          <cell r="D5036">
            <v>5.1575190294438089</v>
          </cell>
        </row>
        <row r="5037">
          <cell r="D5037">
            <v>4.9241130587682491</v>
          </cell>
        </row>
        <row r="5038">
          <cell r="D5038">
            <v>4.7735285615582113</v>
          </cell>
        </row>
        <row r="5039">
          <cell r="D5039">
            <v>4.5551810406036557</v>
          </cell>
        </row>
        <row r="5040">
          <cell r="D5040">
            <v>4.3895380936726145</v>
          </cell>
        </row>
        <row r="5041">
          <cell r="D5041">
            <v>4.1787197975785606</v>
          </cell>
        </row>
        <row r="5042">
          <cell r="D5042">
            <v>3.7269663059484457</v>
          </cell>
        </row>
        <row r="5043">
          <cell r="D5043">
            <v>3.4182680866678674</v>
          </cell>
        </row>
        <row r="5044">
          <cell r="D5044">
            <v>3.6140279330409166</v>
          </cell>
        </row>
        <row r="5045">
          <cell r="D5045">
            <v>2.8686346718512277</v>
          </cell>
        </row>
        <row r="5046">
          <cell r="D5046">
            <v>2.778283973525205</v>
          </cell>
        </row>
        <row r="5047">
          <cell r="D5047">
            <v>2.7180501746411898</v>
          </cell>
        </row>
        <row r="5048">
          <cell r="D5048">
            <v>2.7406378492226948</v>
          </cell>
        </row>
        <row r="5049">
          <cell r="D5049">
            <v>2.8234593226882163</v>
          </cell>
        </row>
        <row r="5050">
          <cell r="D5050">
            <v>3.0643945182242773</v>
          </cell>
        </row>
        <row r="5051">
          <cell r="D5051">
            <v>3.4107388618073653</v>
          </cell>
        </row>
        <row r="5052">
          <cell r="D5052">
            <v>3.7872001048324604</v>
          </cell>
        </row>
        <row r="5053">
          <cell r="D5053">
            <v>4.1335444484155488</v>
          </cell>
        </row>
        <row r="5054">
          <cell r="D5054">
            <v>4.336833519649101</v>
          </cell>
        </row>
        <row r="5055">
          <cell r="D5055">
            <v>4.4271842179751228</v>
          </cell>
        </row>
        <row r="5056">
          <cell r="D5056">
            <v>4.7283532123952003</v>
          </cell>
        </row>
        <row r="5057">
          <cell r="D5057">
            <v>4.7434116621162037</v>
          </cell>
        </row>
        <row r="5058">
          <cell r="D5058">
            <v>4.863879259884234</v>
          </cell>
        </row>
        <row r="5059">
          <cell r="D5059">
            <v>4.9241130587682491</v>
          </cell>
        </row>
        <row r="5060">
          <cell r="D5060">
            <v>4.9692884079312609</v>
          </cell>
        </row>
        <row r="5061">
          <cell r="D5061">
            <v>4.841291585302729</v>
          </cell>
        </row>
        <row r="5062">
          <cell r="D5062">
            <v>4.6229440643481734</v>
          </cell>
        </row>
        <row r="5063">
          <cell r="D5063">
            <v>4.3443627445096027</v>
          </cell>
        </row>
        <row r="5064">
          <cell r="D5064">
            <v>4.0130768506475176</v>
          </cell>
        </row>
        <row r="5065">
          <cell r="D5065">
            <v>3.8323754539954722</v>
          </cell>
        </row>
        <row r="5066">
          <cell r="D5066">
            <v>3.531206459575396</v>
          </cell>
        </row>
        <row r="5067">
          <cell r="D5067">
            <v>3.1923913408528102</v>
          </cell>
        </row>
        <row r="5068">
          <cell r="D5068">
            <v>3.1396867668292967</v>
          </cell>
        </row>
        <row r="5069">
          <cell r="D5069">
            <v>2.8385177724092201</v>
          </cell>
        </row>
        <row r="5070">
          <cell r="D5070">
            <v>2.8159300978277146</v>
          </cell>
        </row>
        <row r="5071">
          <cell r="D5071">
            <v>2.5900533520126574</v>
          </cell>
        </row>
        <row r="5072">
          <cell r="D5072">
            <v>2.5674656774311515</v>
          </cell>
        </row>
        <row r="5073">
          <cell r="D5073">
            <v>2.6427579260361704</v>
          </cell>
        </row>
        <row r="5074">
          <cell r="D5074">
            <v>2.8987515712932352</v>
          </cell>
        </row>
        <row r="5075">
          <cell r="D5075">
            <v>3.1773328911318059</v>
          </cell>
        </row>
        <row r="5076">
          <cell r="D5076">
            <v>3.5537941341569015</v>
          </cell>
        </row>
        <row r="5077">
          <cell r="D5077">
            <v>3.9227261523214954</v>
          </cell>
        </row>
        <row r="5078">
          <cell r="D5078">
            <v>4.4798887919986363</v>
          </cell>
        </row>
        <row r="5079">
          <cell r="D5079">
            <v>4.5401225908826515</v>
          </cell>
        </row>
        <row r="5080">
          <cell r="D5080">
            <v>4.653060963790181</v>
          </cell>
        </row>
        <row r="5081">
          <cell r="D5081">
            <v>4.7358824372557011</v>
          </cell>
        </row>
        <row r="5082">
          <cell r="D5082">
            <v>4.7208239875346978</v>
          </cell>
        </row>
        <row r="5083">
          <cell r="D5083">
            <v>4.7961162361397172</v>
          </cell>
        </row>
        <row r="5084">
          <cell r="D5084">
            <v>4.8488208101632297</v>
          </cell>
        </row>
        <row r="5085">
          <cell r="D5085">
            <v>4.8714084847447356</v>
          </cell>
        </row>
        <row r="5086">
          <cell r="D5086">
            <v>4.7283532123952003</v>
          </cell>
        </row>
        <row r="5087">
          <cell r="D5087">
            <v>4.4949472417196406</v>
          </cell>
        </row>
        <row r="5088">
          <cell r="D5088">
            <v>4.2916581704860892</v>
          </cell>
        </row>
        <row r="5089">
          <cell r="D5089">
            <v>4.0130768506475176</v>
          </cell>
        </row>
        <row r="5090">
          <cell r="D5090">
            <v>3.6290863827619204</v>
          </cell>
        </row>
        <row r="5091">
          <cell r="D5091">
            <v>3.2375666900158215</v>
          </cell>
        </row>
        <row r="5092">
          <cell r="D5092">
            <v>3.0041607193402617</v>
          </cell>
        </row>
        <row r="5093">
          <cell r="D5093">
            <v>2.8159300978277146</v>
          </cell>
        </row>
        <row r="5094">
          <cell r="D5094">
            <v>2.7481670740831974</v>
          </cell>
        </row>
        <row r="5095">
          <cell r="D5095">
            <v>2.6051118017336607</v>
          </cell>
        </row>
        <row r="5096">
          <cell r="D5096">
            <v>2.6051118017336607</v>
          </cell>
        </row>
        <row r="5097">
          <cell r="D5097">
            <v>2.6126410265941633</v>
          </cell>
        </row>
        <row r="5098">
          <cell r="D5098">
            <v>2.778283973525205</v>
          </cell>
        </row>
        <row r="5099">
          <cell r="D5099">
            <v>3.102040642526787</v>
          </cell>
        </row>
        <row r="5100">
          <cell r="D5100">
            <v>3.5161480098543922</v>
          </cell>
        </row>
        <row r="5101">
          <cell r="D5101">
            <v>3.9076677026004911</v>
          </cell>
        </row>
        <row r="5102">
          <cell r="D5102">
            <v>4.4045965433936169</v>
          </cell>
        </row>
        <row r="5103">
          <cell r="D5103">
            <v>4.6304732892086751</v>
          </cell>
        </row>
        <row r="5104">
          <cell r="D5104">
            <v>4.8262331355817238</v>
          </cell>
        </row>
        <row r="5105">
          <cell r="D5105">
            <v>4.863879259884234</v>
          </cell>
        </row>
        <row r="5106">
          <cell r="D5106">
            <v>5.0295222068152761</v>
          </cell>
        </row>
        <row r="5107">
          <cell r="D5107">
            <v>5.1725774791648123</v>
          </cell>
        </row>
        <row r="5108">
          <cell r="D5108">
            <v>5.1123436802807971</v>
          </cell>
        </row>
        <row r="5109">
          <cell r="D5109">
            <v>5.074697555978287</v>
          </cell>
        </row>
        <row r="5110">
          <cell r="D5110">
            <v>4.8864669344657399</v>
          </cell>
        </row>
        <row r="5111">
          <cell r="D5111">
            <v>4.8337623604422264</v>
          </cell>
        </row>
        <row r="5112">
          <cell r="D5112">
            <v>4.4798887919986363</v>
          </cell>
        </row>
        <row r="5113">
          <cell r="D5113">
            <v>4.1937782472995639</v>
          </cell>
        </row>
        <row r="5114">
          <cell r="D5114">
            <v>3.8097877794139663</v>
          </cell>
        </row>
        <row r="5115">
          <cell r="D5115">
            <v>3.4107388618073653</v>
          </cell>
        </row>
        <row r="5116">
          <cell r="D5116">
            <v>2.9062807961537369</v>
          </cell>
        </row>
        <row r="5117">
          <cell r="D5117">
            <v>2.9062807961537369</v>
          </cell>
        </row>
        <row r="5118">
          <cell r="D5118">
            <v>2.8159300978277146</v>
          </cell>
        </row>
        <row r="5119">
          <cell r="D5119">
            <v>2.6804040503386801</v>
          </cell>
        </row>
        <row r="5120">
          <cell r="D5120">
            <v>2.6201702514546645</v>
          </cell>
        </row>
        <row r="5121">
          <cell r="D5121">
            <v>2.6126410265941633</v>
          </cell>
        </row>
        <row r="5122">
          <cell r="D5122">
            <v>2.6201702514546645</v>
          </cell>
        </row>
        <row r="5123">
          <cell r="D5123">
            <v>2.8836931215722315</v>
          </cell>
        </row>
        <row r="5124">
          <cell r="D5124">
            <v>3.2676835894578291</v>
          </cell>
        </row>
        <row r="5125">
          <cell r="D5125">
            <v>3.6667325070644305</v>
          </cell>
        </row>
        <row r="5126">
          <cell r="D5126">
            <v>4.171190572718058</v>
          </cell>
        </row>
        <row r="5127">
          <cell r="D5127">
            <v>4.5627102654641574</v>
          </cell>
        </row>
        <row r="5128">
          <cell r="D5128">
            <v>4.8714084847447356</v>
          </cell>
        </row>
        <row r="5129">
          <cell r="D5129">
            <v>4.7735285615582113</v>
          </cell>
        </row>
        <row r="5130">
          <cell r="D5130">
            <v>4.9241130587682491</v>
          </cell>
        </row>
        <row r="5131">
          <cell r="D5131">
            <v>4.9241130587682491</v>
          </cell>
        </row>
        <row r="5132">
          <cell r="D5132">
            <v>5.1198729051412988</v>
          </cell>
        </row>
        <row r="5133">
          <cell r="D5133">
            <v>5.1048144554202954</v>
          </cell>
        </row>
        <row r="5134">
          <cell r="D5134">
            <v>5.052109881396782</v>
          </cell>
        </row>
        <row r="5135">
          <cell r="D5135">
            <v>4.6154148394876708</v>
          </cell>
        </row>
        <row r="5136">
          <cell r="D5136">
            <v>4.3594211942306051</v>
          </cell>
        </row>
        <row r="5137">
          <cell r="D5137">
            <v>4.1636613478575564</v>
          </cell>
        </row>
        <row r="5138">
          <cell r="D5138">
            <v>3.7872001048324604</v>
          </cell>
        </row>
        <row r="5139">
          <cell r="D5139">
            <v>3.5236772347148939</v>
          </cell>
        </row>
        <row r="5140">
          <cell r="D5140">
            <v>3.102040642526787</v>
          </cell>
        </row>
        <row r="5141">
          <cell r="D5141">
            <v>2.9589853701772508</v>
          </cell>
        </row>
        <row r="5142">
          <cell r="D5142">
            <v>2.9514561453167483</v>
          </cell>
        </row>
        <row r="5143">
          <cell r="D5143">
            <v>2.8460469972697218</v>
          </cell>
        </row>
        <row r="5144">
          <cell r="D5144">
            <v>2.7858131983857066</v>
          </cell>
        </row>
        <row r="5145">
          <cell r="D5145">
            <v>2.7255793995016915</v>
          </cell>
        </row>
        <row r="5146">
          <cell r="D5146">
            <v>2.7858131983857066</v>
          </cell>
        </row>
        <row r="5147">
          <cell r="D5147">
            <v>2.8836931215722315</v>
          </cell>
        </row>
        <row r="5148">
          <cell r="D5148">
            <v>3.0945114176662849</v>
          </cell>
        </row>
        <row r="5149">
          <cell r="D5149">
            <v>3.2752128143183308</v>
          </cell>
        </row>
        <row r="5150">
          <cell r="D5150">
            <v>3.6592032822039284</v>
          </cell>
        </row>
        <row r="5151">
          <cell r="D5151">
            <v>3.6742617319249322</v>
          </cell>
        </row>
        <row r="5152">
          <cell r="D5152">
            <v>4.1787197975785606</v>
          </cell>
        </row>
        <row r="5153">
          <cell r="D5153">
            <v>4.2690704959045833</v>
          </cell>
        </row>
        <row r="5154">
          <cell r="D5154">
            <v>4.336833519649101</v>
          </cell>
        </row>
        <row r="5155">
          <cell r="D5155">
            <v>4.2690704959045833</v>
          </cell>
        </row>
        <row r="5156">
          <cell r="D5156">
            <v>4.3518919693701035</v>
          </cell>
        </row>
        <row r="5157">
          <cell r="D5157">
            <v>4.4573011174171304</v>
          </cell>
        </row>
        <row r="5158">
          <cell r="D5158">
            <v>4.2690704959045833</v>
          </cell>
        </row>
        <row r="5159">
          <cell r="D5159">
            <v>3.9001384777399895</v>
          </cell>
        </row>
        <row r="5160">
          <cell r="D5160">
            <v>3.7119078562274419</v>
          </cell>
        </row>
        <row r="5161">
          <cell r="D5161">
            <v>3.6968494065064377</v>
          </cell>
        </row>
        <row r="5162">
          <cell r="D5162">
            <v>3.4709726606913804</v>
          </cell>
        </row>
        <row r="5163">
          <cell r="D5163">
            <v>3.2676835894578291</v>
          </cell>
        </row>
        <row r="5164">
          <cell r="D5164">
            <v>3.1923913408528102</v>
          </cell>
        </row>
        <row r="5165">
          <cell r="D5165">
            <v>2.8084008729672125</v>
          </cell>
        </row>
        <row r="5166">
          <cell r="D5166">
            <v>2.7406378492226948</v>
          </cell>
        </row>
        <row r="5167">
          <cell r="D5167">
            <v>2.6352287011756683</v>
          </cell>
        </row>
        <row r="5168">
          <cell r="D5168">
            <v>2.5975825768731586</v>
          </cell>
        </row>
        <row r="5169">
          <cell r="D5169">
            <v>2.6126410265941633</v>
          </cell>
        </row>
        <row r="5170">
          <cell r="D5170">
            <v>2.6051118017336607</v>
          </cell>
        </row>
        <row r="5171">
          <cell r="D5171">
            <v>2.9062807961537369</v>
          </cell>
        </row>
        <row r="5172">
          <cell r="D5172">
            <v>3.2450959148763232</v>
          </cell>
        </row>
        <row r="5173">
          <cell r="D5173">
            <v>3.3730927375048561</v>
          </cell>
        </row>
        <row r="5174">
          <cell r="D5174">
            <v>3.6742617319249322</v>
          </cell>
        </row>
        <row r="5175">
          <cell r="D5175">
            <v>3.8775508031584835</v>
          </cell>
        </row>
        <row r="5176">
          <cell r="D5176">
            <v>4.0281353003685219</v>
          </cell>
        </row>
        <row r="5177">
          <cell r="D5177">
            <v>4.3067166202070917</v>
          </cell>
        </row>
        <row r="5178">
          <cell r="D5178">
            <v>4.2916581704860892</v>
          </cell>
        </row>
        <row r="5179">
          <cell r="D5179">
            <v>4.4196549931146212</v>
          </cell>
        </row>
        <row r="5180">
          <cell r="D5180">
            <v>4.6003563897666675</v>
          </cell>
        </row>
        <row r="5181">
          <cell r="D5181">
            <v>4.6380025140691767</v>
          </cell>
        </row>
        <row r="5182">
          <cell r="D5182">
            <v>4.6078856146271692</v>
          </cell>
        </row>
        <row r="5183">
          <cell r="D5183">
            <v>4.3293042947885976</v>
          </cell>
        </row>
        <row r="5184">
          <cell r="D5184">
            <v>4.1937782472995639</v>
          </cell>
        </row>
        <row r="5185">
          <cell r="D5185">
            <v>3.8700215782979823</v>
          </cell>
        </row>
        <row r="5186">
          <cell r="D5186">
            <v>3.6592032822039284</v>
          </cell>
        </row>
        <row r="5187">
          <cell r="D5187">
            <v>3.2752128143183308</v>
          </cell>
        </row>
        <row r="5188">
          <cell r="D5188">
            <v>2.9138100210142395</v>
          </cell>
        </row>
        <row r="5189">
          <cell r="D5189">
            <v>2.9288684707352428</v>
          </cell>
        </row>
        <row r="5190">
          <cell r="D5190">
            <v>2.8234593226882163</v>
          </cell>
        </row>
        <row r="5191">
          <cell r="D5191">
            <v>2.6804040503386801</v>
          </cell>
        </row>
        <row r="5192">
          <cell r="D5192">
            <v>2.6051118017336607</v>
          </cell>
        </row>
        <row r="5193">
          <cell r="D5193">
            <v>2.6954625000596839</v>
          </cell>
        </row>
        <row r="5194">
          <cell r="D5194">
            <v>3.0568652933637761</v>
          </cell>
        </row>
        <row r="5195">
          <cell r="D5195">
            <v>3.2827420391788333</v>
          </cell>
        </row>
        <row r="5196">
          <cell r="D5196">
            <v>3.6441448324829246</v>
          </cell>
        </row>
        <row r="5197">
          <cell r="D5197">
            <v>5.0370514316757777</v>
          </cell>
        </row>
        <row r="5198">
          <cell r="D5198">
            <v>5.1725774791648123</v>
          </cell>
        </row>
        <row r="5199">
          <cell r="D5199">
            <v>5.4662172487243872</v>
          </cell>
        </row>
        <row r="5200">
          <cell r="D5200">
            <v>5.7598570182839612</v>
          </cell>
        </row>
        <row r="5201">
          <cell r="D5201">
            <v>5.8426784917494823</v>
          </cell>
        </row>
        <row r="5202">
          <cell r="D5202">
            <v>5.8577369414704856</v>
          </cell>
        </row>
        <row r="5203">
          <cell r="D5203">
            <v>5.9179707403545017</v>
          </cell>
        </row>
        <row r="5204">
          <cell r="D5204">
            <v>5.8652661663309882</v>
          </cell>
        </row>
        <row r="5205">
          <cell r="D5205">
            <v>6.0760844624250412</v>
          </cell>
        </row>
        <row r="5206">
          <cell r="D5206">
            <v>6.0685552375645404</v>
          </cell>
        </row>
        <row r="5207">
          <cell r="D5207">
            <v>5.7824446928654671</v>
          </cell>
        </row>
        <row r="5208">
          <cell r="D5208">
            <v>5.3833957752588661</v>
          </cell>
        </row>
        <row r="5209">
          <cell r="D5209">
            <v>5.2553989526303333</v>
          </cell>
        </row>
        <row r="5210">
          <cell r="D5210">
            <v>4.8789377096052373</v>
          </cell>
        </row>
        <row r="5211">
          <cell r="D5211">
            <v>4.3293042947885976</v>
          </cell>
        </row>
        <row r="5212">
          <cell r="D5212">
            <v>3.102040642526787</v>
          </cell>
        </row>
        <row r="5213">
          <cell r="D5213">
            <v>3.7495539805299511</v>
          </cell>
        </row>
        <row r="5214">
          <cell r="D5214">
            <v>3.6366156076224225</v>
          </cell>
        </row>
        <row r="5215">
          <cell r="D5215">
            <v>3.4257973115283691</v>
          </cell>
        </row>
        <row r="5216">
          <cell r="D5216">
            <v>3.4182680866678674</v>
          </cell>
        </row>
        <row r="5217">
          <cell r="D5217">
            <v>3.4257973115283691</v>
          </cell>
        </row>
        <row r="5218">
          <cell r="D5218">
            <v>3.5914402584594112</v>
          </cell>
        </row>
        <row r="5219">
          <cell r="D5219">
            <v>4.1034275489735412</v>
          </cell>
        </row>
        <row r="5220">
          <cell r="D5220">
            <v>4.4271842179751228</v>
          </cell>
        </row>
        <row r="5221">
          <cell r="D5221">
            <v>4.8111746858607205</v>
          </cell>
        </row>
        <row r="5222">
          <cell r="D5222">
            <v>5.1876359288858156</v>
          </cell>
        </row>
        <row r="5223">
          <cell r="D5223">
            <v>5.1123436802807971</v>
          </cell>
        </row>
        <row r="5224">
          <cell r="D5224">
            <v>5.3231619763748501</v>
          </cell>
        </row>
        <row r="5225">
          <cell r="D5225">
            <v>5.3306912012353527</v>
          </cell>
        </row>
        <row r="5226">
          <cell r="D5226">
            <v>5.4361003492823796</v>
          </cell>
        </row>
        <row r="5227">
          <cell r="D5227">
            <v>5.3382204260958543</v>
          </cell>
        </row>
        <row r="5228">
          <cell r="D5228">
            <v>5.3909250001193678</v>
          </cell>
        </row>
        <row r="5229">
          <cell r="D5229">
            <v>5.6469186453764326</v>
          </cell>
        </row>
        <row r="5230">
          <cell r="D5230">
            <v>5.533980272468904</v>
          </cell>
        </row>
        <row r="5231">
          <cell r="D5231">
            <v>5.2779866272118392</v>
          </cell>
        </row>
        <row r="5232">
          <cell r="D5232">
            <v>4.8789377096052373</v>
          </cell>
        </row>
        <row r="5233">
          <cell r="D5233">
            <v>4.7358824372557011</v>
          </cell>
        </row>
        <row r="5234">
          <cell r="D5234">
            <v>4.3142458450675951</v>
          </cell>
        </row>
        <row r="5235">
          <cell r="D5235">
            <v>3.8700215782979823</v>
          </cell>
        </row>
        <row r="5236">
          <cell r="D5236">
            <v>3.9829599512055105</v>
          </cell>
        </row>
        <row r="5237">
          <cell r="D5237">
            <v>3.2450959148763232</v>
          </cell>
        </row>
        <row r="5238">
          <cell r="D5238">
            <v>3.1698036662713043</v>
          </cell>
        </row>
        <row r="5239">
          <cell r="D5239">
            <v>3.0418068436427714</v>
          </cell>
        </row>
        <row r="5240">
          <cell r="D5240">
            <v>2.9589853701772508</v>
          </cell>
        </row>
        <row r="5241">
          <cell r="D5241">
            <v>3.0267483939217676</v>
          </cell>
        </row>
        <row r="5242">
          <cell r="D5242">
            <v>3.1547452165503</v>
          </cell>
        </row>
        <row r="5243">
          <cell r="D5243">
            <v>3.5763818087384074</v>
          </cell>
        </row>
        <row r="5244">
          <cell r="D5244">
            <v>3.9904891760660122</v>
          </cell>
        </row>
        <row r="5245">
          <cell r="D5245">
            <v>4.2916581704860892</v>
          </cell>
        </row>
        <row r="5246">
          <cell r="D5246">
            <v>4.7283532123952003</v>
          </cell>
        </row>
        <row r="5247">
          <cell r="D5247">
            <v>4.946700733349755</v>
          </cell>
        </row>
        <row r="5248">
          <cell r="D5248">
            <v>5.1274021300018013</v>
          </cell>
        </row>
        <row r="5249">
          <cell r="D5249">
            <v>5.345749650956356</v>
          </cell>
        </row>
        <row r="5250">
          <cell r="D5250">
            <v>5.4135126747008737</v>
          </cell>
        </row>
        <row r="5251">
          <cell r="D5251">
            <v>5.5415094973294066</v>
          </cell>
        </row>
        <row r="5252">
          <cell r="D5252">
            <v>5.6770355448184402</v>
          </cell>
        </row>
        <row r="5253">
          <cell r="D5253">
            <v>5.7372693437024553</v>
          </cell>
        </row>
        <row r="5254">
          <cell r="D5254">
            <v>5.7146816691209494</v>
          </cell>
        </row>
        <row r="5255">
          <cell r="D5255">
            <v>5.5189218227479007</v>
          </cell>
        </row>
        <row r="5256">
          <cell r="D5256">
            <v>5.1650482543043097</v>
          </cell>
        </row>
        <row r="5257">
          <cell r="D5257">
            <v>5.0596391062572836</v>
          </cell>
        </row>
        <row r="5258">
          <cell r="D5258">
            <v>4.5928271649061649</v>
          </cell>
        </row>
        <row r="5259">
          <cell r="D5259">
            <v>4.1184859986945446</v>
          </cell>
        </row>
        <row r="5260">
          <cell r="D5260">
            <v>3.4333265363888708</v>
          </cell>
        </row>
        <row r="5261">
          <cell r="D5261">
            <v>3.3730927375048561</v>
          </cell>
        </row>
        <row r="5262">
          <cell r="D5262">
            <v>3.2375666900158215</v>
          </cell>
        </row>
        <row r="5263">
          <cell r="D5263">
            <v>3.0493360685032735</v>
          </cell>
        </row>
        <row r="5264">
          <cell r="D5264">
            <v>3.019219169061266</v>
          </cell>
        </row>
        <row r="5265">
          <cell r="D5265">
            <v>3.0568652933637761</v>
          </cell>
        </row>
        <row r="5266">
          <cell r="D5266">
            <v>3.4032096369468632</v>
          </cell>
        </row>
        <row r="5267">
          <cell r="D5267">
            <v>3.6140279330409166</v>
          </cell>
        </row>
        <row r="5268">
          <cell r="D5268">
            <v>4.0130768506475176</v>
          </cell>
        </row>
        <row r="5269">
          <cell r="D5269">
            <v>4.3293042947885976</v>
          </cell>
        </row>
        <row r="5270">
          <cell r="D5270">
            <v>4.653060963790181</v>
          </cell>
        </row>
        <row r="5271">
          <cell r="D5271">
            <v>5.0144637570942727</v>
          </cell>
        </row>
        <row r="5272">
          <cell r="D5272">
            <v>5.3909250001193678</v>
          </cell>
        </row>
        <row r="5273">
          <cell r="D5273">
            <v>5.4436295741428813</v>
          </cell>
        </row>
        <row r="5274">
          <cell r="D5274">
            <v>5.7975031425864705</v>
          </cell>
        </row>
        <row r="5275">
          <cell r="D5275">
            <v>5.8803246160519915</v>
          </cell>
        </row>
        <row r="5276">
          <cell r="D5276">
            <v>6.0836136872855429</v>
          </cell>
        </row>
        <row r="5277">
          <cell r="D5277">
            <v>6.0986721370065471</v>
          </cell>
        </row>
        <row r="5278">
          <cell r="D5278">
            <v>6.181493610472069</v>
          </cell>
        </row>
        <row r="5279">
          <cell r="D5279">
            <v>6.0309091132620294</v>
          </cell>
        </row>
        <row r="5280">
          <cell r="D5280">
            <v>5.6092725210739234</v>
          </cell>
        </row>
        <row r="5281">
          <cell r="D5281">
            <v>5.3758665503983636</v>
          </cell>
        </row>
        <row r="5282">
          <cell r="D5282">
            <v>5.0370514316757777</v>
          </cell>
        </row>
        <row r="5283">
          <cell r="D5283">
            <v>4.4949472417196406</v>
          </cell>
        </row>
        <row r="5284">
          <cell r="D5284">
            <v>3.7194370810879436</v>
          </cell>
        </row>
        <row r="5285">
          <cell r="D5285">
            <v>3.8022585545534646</v>
          </cell>
        </row>
        <row r="5286">
          <cell r="D5286">
            <v>3.5387356844358973</v>
          </cell>
        </row>
        <row r="5287">
          <cell r="D5287">
            <v>3.4333265363888708</v>
          </cell>
        </row>
        <row r="5288">
          <cell r="D5288">
            <v>3.31285893862084</v>
          </cell>
        </row>
        <row r="5289">
          <cell r="D5289">
            <v>3.2902712640393346</v>
          </cell>
        </row>
        <row r="5290">
          <cell r="D5290">
            <v>3.3730927375048561</v>
          </cell>
        </row>
        <row r="5291">
          <cell r="D5291">
            <v>3.6290863827619204</v>
          </cell>
        </row>
        <row r="5292">
          <cell r="D5292">
            <v>4.2389535964625757</v>
          </cell>
        </row>
        <row r="5293">
          <cell r="D5293">
            <v>4.6982363129531919</v>
          </cell>
        </row>
        <row r="5294">
          <cell r="D5294">
            <v>5.2553989526303333</v>
          </cell>
        </row>
        <row r="5295">
          <cell r="D5295">
            <v>5.7975031425864705</v>
          </cell>
        </row>
        <row r="5296">
          <cell r="D5296">
            <v>5.8426784917494823</v>
          </cell>
        </row>
        <row r="5297">
          <cell r="D5297">
            <v>6.181493610472069</v>
          </cell>
        </row>
        <row r="5298">
          <cell r="D5298">
            <v>6.4299580308686322</v>
          </cell>
        </row>
        <row r="5299">
          <cell r="D5299">
            <v>6.5052502794736498</v>
          </cell>
        </row>
        <row r="5300">
          <cell r="D5300">
            <v>6.6934809009861977</v>
          </cell>
        </row>
        <row r="5301">
          <cell r="D5301">
            <v>6.8290069484752323</v>
          </cell>
        </row>
        <row r="5302">
          <cell r="D5302">
            <v>6.7612439247307146</v>
          </cell>
        </row>
        <row r="5303">
          <cell r="D5303">
            <v>6.392311906566122</v>
          </cell>
        </row>
        <row r="5304">
          <cell r="D5304">
            <v>5.722210893981452</v>
          </cell>
        </row>
        <row r="5305">
          <cell r="D5305">
            <v>5.5565679470504099</v>
          </cell>
        </row>
        <row r="5306">
          <cell r="D5306">
            <v>5.1274021300018013</v>
          </cell>
        </row>
        <row r="5307">
          <cell r="D5307">
            <v>4.5551810406036557</v>
          </cell>
        </row>
        <row r="5308">
          <cell r="D5308">
            <v>4.1109567738340429</v>
          </cell>
        </row>
        <row r="5309">
          <cell r="D5309">
            <v>3.8549631285769776</v>
          </cell>
        </row>
        <row r="5310">
          <cell r="D5310">
            <v>3.6968494065064377</v>
          </cell>
        </row>
        <row r="5311">
          <cell r="D5311">
            <v>3.5613233590174032</v>
          </cell>
        </row>
        <row r="5312">
          <cell r="D5312">
            <v>3.5161480098543922</v>
          </cell>
        </row>
        <row r="5313">
          <cell r="D5313">
            <v>3.4709726606913804</v>
          </cell>
        </row>
        <row r="5314">
          <cell r="D5314">
            <v>3.5086187849938901</v>
          </cell>
        </row>
        <row r="5315">
          <cell r="D5315">
            <v>3.8248462291349705</v>
          </cell>
        </row>
        <row r="5316">
          <cell r="D5316">
            <v>4.3443627445096027</v>
          </cell>
        </row>
        <row r="5317">
          <cell r="D5317">
            <v>4.758470111837207</v>
          </cell>
        </row>
        <row r="5318">
          <cell r="D5318">
            <v>5.0897560056992912</v>
          </cell>
        </row>
        <row r="5319">
          <cell r="D5319">
            <v>5.345749650956356</v>
          </cell>
        </row>
        <row r="5320">
          <cell r="D5320">
            <v>5.4210418995613754</v>
          </cell>
        </row>
        <row r="5321">
          <cell r="D5321">
            <v>5.8351492668889797</v>
          </cell>
        </row>
        <row r="5322">
          <cell r="D5322">
            <v>5.8652661663309882</v>
          </cell>
        </row>
        <row r="5323">
          <cell r="D5323">
            <v>6.2492566342165858</v>
          </cell>
        </row>
        <row r="5324">
          <cell r="D5324">
            <v>6.4525457054501372</v>
          </cell>
        </row>
        <row r="5325">
          <cell r="D5325">
            <v>6.6934809009861977</v>
          </cell>
        </row>
        <row r="5326">
          <cell r="D5326">
            <v>6.6332471021021826</v>
          </cell>
        </row>
        <row r="5327">
          <cell r="D5327">
            <v>6.2869027585190942</v>
          </cell>
        </row>
        <row r="5328">
          <cell r="D5328">
            <v>5.8727953911914899</v>
          </cell>
        </row>
        <row r="5329">
          <cell r="D5329">
            <v>5.8351492668889797</v>
          </cell>
        </row>
        <row r="5330">
          <cell r="D5330">
            <v>5.4812756984453896</v>
          </cell>
        </row>
        <row r="5331">
          <cell r="D5331">
            <v>4.8864669344657399</v>
          </cell>
        </row>
        <row r="5332">
          <cell r="D5332">
            <v>4.0958983241130396</v>
          </cell>
        </row>
        <row r="5333">
          <cell r="D5333">
            <v>4.0507229749500278</v>
          </cell>
        </row>
        <row r="5334">
          <cell r="D5334">
            <v>3.9151969274609937</v>
          </cell>
        </row>
        <row r="5335">
          <cell r="D5335">
            <v>3.8022585545534646</v>
          </cell>
        </row>
        <row r="5336">
          <cell r="D5336">
            <v>3.6968494065064377</v>
          </cell>
        </row>
        <row r="5337">
          <cell r="D5337">
            <v>3.8323754539954722</v>
          </cell>
        </row>
        <row r="5338">
          <cell r="D5338">
            <v>4.1109567738340429</v>
          </cell>
        </row>
        <row r="5339">
          <cell r="D5339">
            <v>4.7208239875346978</v>
          </cell>
        </row>
        <row r="5340">
          <cell r="D5340">
            <v>4.7132947626741952</v>
          </cell>
        </row>
        <row r="5341">
          <cell r="D5341">
            <v>0</v>
          </cell>
        </row>
        <row r="5342">
          <cell r="D5342">
            <v>6.3094904331006001</v>
          </cell>
        </row>
        <row r="5343">
          <cell r="D5343">
            <v>6.4525457054501372</v>
          </cell>
        </row>
        <row r="5344">
          <cell r="D5344">
            <v>6.6558347766836885</v>
          </cell>
        </row>
        <row r="5345">
          <cell r="D5345">
            <v>6.8515946230567382</v>
          </cell>
        </row>
        <row r="5346">
          <cell r="D5346">
            <v>7.212997416360829</v>
          </cell>
        </row>
        <row r="5347">
          <cell r="D5347">
            <v>7.3334650141288611</v>
          </cell>
        </row>
        <row r="5348">
          <cell r="D5348">
            <v>7.6120463339674318</v>
          </cell>
        </row>
        <row r="5349">
          <cell r="D5349">
            <v>7.7325139317354612</v>
          </cell>
        </row>
        <row r="5350">
          <cell r="D5350">
            <v>7.5216956356414082</v>
          </cell>
        </row>
        <row r="5351">
          <cell r="D5351">
            <v>7.2807604401053467</v>
          </cell>
        </row>
        <row r="5352">
          <cell r="D5352">
            <v>6.8666530727777415</v>
          </cell>
        </row>
        <row r="5353">
          <cell r="D5353">
            <v>6.6708932264046918</v>
          </cell>
        </row>
        <row r="5354">
          <cell r="D5354">
            <v>6.0911429121460463</v>
          </cell>
        </row>
        <row r="5355">
          <cell r="D5355">
            <v>5.5791556216319149</v>
          </cell>
        </row>
        <row r="5356">
          <cell r="D5356">
            <v>4.4121257682541204</v>
          </cell>
        </row>
        <row r="5357">
          <cell r="D5357">
            <v>4.6380025140691767</v>
          </cell>
        </row>
        <row r="5358">
          <cell r="D5358">
            <v>4.4347134428356245</v>
          </cell>
        </row>
        <row r="5359">
          <cell r="D5359">
            <v>4.2464828213230774</v>
          </cell>
        </row>
        <row r="5360">
          <cell r="D5360">
            <v>4.276599720765085</v>
          </cell>
        </row>
        <row r="5361">
          <cell r="D5361">
            <v>4.1335444484155488</v>
          </cell>
        </row>
        <row r="5362">
          <cell r="D5362">
            <v>4.4949472417196406</v>
          </cell>
        </row>
        <row r="5363">
          <cell r="D5363">
            <v>5.1650482543043097</v>
          </cell>
        </row>
        <row r="5364">
          <cell r="D5364">
            <v>5.7297401188419537</v>
          </cell>
        </row>
        <row r="5365">
          <cell r="D5365">
            <v>6.061026012704037</v>
          </cell>
        </row>
        <row r="5366">
          <cell r="D5366">
            <v>6.5579548534971632</v>
          </cell>
        </row>
        <row r="5367">
          <cell r="D5367">
            <v>7.002179120266776</v>
          </cell>
        </row>
        <row r="5368">
          <cell r="D5368">
            <v>6.9042991970802525</v>
          </cell>
        </row>
        <row r="5369">
          <cell r="D5369">
            <v>7.1377051677558114</v>
          </cell>
        </row>
        <row r="5370">
          <cell r="D5370">
            <v>7.107588268313803</v>
          </cell>
        </row>
        <row r="5371">
          <cell r="D5371">
            <v>7.3033481146868526</v>
          </cell>
        </row>
        <row r="5372">
          <cell r="D5372">
            <v>7.3635819135708678</v>
          </cell>
        </row>
        <row r="5373">
          <cell r="D5373">
            <v>7.0925298185927996</v>
          </cell>
        </row>
        <row r="5374">
          <cell r="D5374">
            <v>7.0097083451272786</v>
          </cell>
        </row>
        <row r="5375">
          <cell r="D5375">
            <v>6.8741822976382441</v>
          </cell>
        </row>
        <row r="5376">
          <cell r="D5376">
            <v>6.3546657822636119</v>
          </cell>
        </row>
        <row r="5377">
          <cell r="D5377">
            <v>6.0760844624250412</v>
          </cell>
        </row>
        <row r="5378">
          <cell r="D5378">
            <v>5.5038633730268955</v>
          </cell>
        </row>
        <row r="5379">
          <cell r="D5379">
            <v>4.8864669344657399</v>
          </cell>
        </row>
        <row r="5380">
          <cell r="D5380">
            <v>5.0370514316757777</v>
          </cell>
        </row>
        <row r="5381">
          <cell r="D5381">
            <v>3.9679015014845063</v>
          </cell>
        </row>
        <row r="5382">
          <cell r="D5382">
            <v>3.7043786313669398</v>
          </cell>
        </row>
        <row r="5383">
          <cell r="D5383">
            <v>3.5688525838779057</v>
          </cell>
        </row>
        <row r="5384">
          <cell r="D5384">
            <v>3.5161480098543922</v>
          </cell>
        </row>
        <row r="5385">
          <cell r="D5385">
            <v>3.5763818087384074</v>
          </cell>
        </row>
        <row r="5386">
          <cell r="D5386">
            <v>3.7344955308089474</v>
          </cell>
        </row>
        <row r="5387">
          <cell r="D5387">
            <v>4.0733106495315337</v>
          </cell>
        </row>
        <row r="5388">
          <cell r="D5388">
            <v>4.6982363129531919</v>
          </cell>
        </row>
        <row r="5389">
          <cell r="D5389">
            <v>5.1650482543043097</v>
          </cell>
        </row>
        <row r="5390">
          <cell r="D5390">
            <v>5.511392597887399</v>
          </cell>
        </row>
        <row r="5391">
          <cell r="D5391">
            <v>5.9480876397965083</v>
          </cell>
        </row>
        <row r="5392">
          <cell r="D5392">
            <v>6.2341981844955816</v>
          </cell>
        </row>
        <row r="5393">
          <cell r="D5393">
            <v>6.4751333800316431</v>
          </cell>
        </row>
        <row r="5394">
          <cell r="D5394">
            <v>6.6784224512651944</v>
          </cell>
        </row>
        <row r="5395">
          <cell r="D5395">
            <v>6.8214777236147306</v>
          </cell>
        </row>
        <row r="5396">
          <cell r="D5396">
            <v>7.1828805169188223</v>
          </cell>
        </row>
        <row r="5397">
          <cell r="D5397">
            <v>7.0247667948482819</v>
          </cell>
        </row>
        <row r="5398">
          <cell r="D5398">
            <v>7.0624129191507921</v>
          </cell>
        </row>
        <row r="5399">
          <cell r="D5399">
            <v>6.6859516761256961</v>
          </cell>
        </row>
        <row r="5400">
          <cell r="D5400">
            <v>5.9857337640990194</v>
          </cell>
        </row>
        <row r="5401">
          <cell r="D5401">
            <v>5.722210893981452</v>
          </cell>
        </row>
        <row r="5402">
          <cell r="D5402">
            <v>5.1123436802807971</v>
          </cell>
        </row>
        <row r="5403">
          <cell r="D5403">
            <v>4.653060963790181</v>
          </cell>
        </row>
        <row r="5404">
          <cell r="D5404">
            <v>4.3443627445096027</v>
          </cell>
        </row>
        <row r="5405">
          <cell r="D5405">
            <v>3.8926092528794878</v>
          </cell>
        </row>
        <row r="5406">
          <cell r="D5406">
            <v>3.7570832053904533</v>
          </cell>
        </row>
        <row r="5407">
          <cell r="D5407">
            <v>3.5086187849938901</v>
          </cell>
        </row>
        <row r="5408">
          <cell r="D5408">
            <v>3.342975838062848</v>
          </cell>
        </row>
        <row r="5409">
          <cell r="D5409">
            <v>3.5989694833199133</v>
          </cell>
        </row>
        <row r="5410">
          <cell r="D5410">
            <v>3.8173170042744689</v>
          </cell>
        </row>
        <row r="5411">
          <cell r="D5411">
            <v>4.1034275489735412</v>
          </cell>
        </row>
        <row r="5412">
          <cell r="D5412">
            <v>4.7208239875346978</v>
          </cell>
        </row>
        <row r="5413">
          <cell r="D5413">
            <v>5.2102236034673215</v>
          </cell>
        </row>
        <row r="5414">
          <cell r="D5414">
            <v>5.744798568562957</v>
          </cell>
        </row>
        <row r="5415">
          <cell r="D5415">
            <v>6.1739643856115665</v>
          </cell>
        </row>
        <row r="5416">
          <cell r="D5416">
            <v>6.6106594275206767</v>
          </cell>
        </row>
        <row r="5417">
          <cell r="D5417">
            <v>6.9946498954062752</v>
          </cell>
        </row>
        <row r="5418">
          <cell r="D5418">
            <v>7.1151174931743055</v>
          </cell>
        </row>
        <row r="5419">
          <cell r="D5419">
            <v>7.3409942389893619</v>
          </cell>
        </row>
        <row r="5420">
          <cell r="D5420">
            <v>7.2882896649658493</v>
          </cell>
        </row>
        <row r="5421">
          <cell r="D5421">
            <v>7.3033481146868526</v>
          </cell>
        </row>
        <row r="5422">
          <cell r="D5422">
            <v>7.2882896649658493</v>
          </cell>
        </row>
        <row r="5423">
          <cell r="D5423">
            <v>6.791360824172723</v>
          </cell>
        </row>
        <row r="5424">
          <cell r="D5424">
            <v>6.4525457054501372</v>
          </cell>
        </row>
        <row r="5425">
          <cell r="D5425">
            <v>6.2266689596350799</v>
          </cell>
        </row>
        <row r="5426">
          <cell r="D5426">
            <v>5.616801745934425</v>
          </cell>
        </row>
        <row r="5427">
          <cell r="D5427">
            <v>5.074697555978287</v>
          </cell>
        </row>
        <row r="5428">
          <cell r="D5428">
            <v>4.1561321229970547</v>
          </cell>
        </row>
        <row r="5429">
          <cell r="D5429">
            <v>4.2163659218810698</v>
          </cell>
        </row>
        <row r="5430">
          <cell r="D5430">
            <v>3.9528430517635029</v>
          </cell>
        </row>
        <row r="5431">
          <cell r="D5431">
            <v>3.7570832053904533</v>
          </cell>
        </row>
        <row r="5432">
          <cell r="D5432">
            <v>3.5989694833199133</v>
          </cell>
        </row>
        <row r="5433">
          <cell r="D5433">
            <v>3.7495539805299511</v>
          </cell>
        </row>
        <row r="5434">
          <cell r="D5434">
            <v>3.930255377181997</v>
          </cell>
        </row>
        <row r="5435">
          <cell r="D5435">
            <v>4.276599720765085</v>
          </cell>
        </row>
        <row r="5436">
          <cell r="D5436">
            <v>4.7961162361397172</v>
          </cell>
        </row>
        <row r="5437">
          <cell r="D5437">
            <v>5.345749650956356</v>
          </cell>
        </row>
        <row r="5438">
          <cell r="D5438">
            <v>5.7598570182839612</v>
          </cell>
        </row>
        <row r="5439">
          <cell r="D5439">
            <v>6.1287890364485547</v>
          </cell>
        </row>
        <row r="5440">
          <cell r="D5440">
            <v>6.4299580308686322</v>
          </cell>
        </row>
        <row r="5441">
          <cell r="D5441">
            <v>6.5203087291946549</v>
          </cell>
        </row>
        <row r="5442">
          <cell r="D5442">
            <v>6.6106594275206767</v>
          </cell>
        </row>
        <row r="5443">
          <cell r="D5443">
            <v>6.8741822976382441</v>
          </cell>
        </row>
        <row r="5444">
          <cell r="D5444">
            <v>6.8741822976382441</v>
          </cell>
        </row>
        <row r="5445">
          <cell r="D5445">
            <v>6.9494745462432634</v>
          </cell>
        </row>
        <row r="5446">
          <cell r="D5446">
            <v>6.8365361733357348</v>
          </cell>
        </row>
        <row r="5447">
          <cell r="D5447">
            <v>6.5278379540551557</v>
          </cell>
        </row>
        <row r="5448">
          <cell r="D5448">
            <v>5.9480876397965083</v>
          </cell>
        </row>
        <row r="5449">
          <cell r="D5449">
            <v>5.7523277934234596</v>
          </cell>
        </row>
        <row r="5450">
          <cell r="D5450">
            <v>5.2779866272118392</v>
          </cell>
        </row>
        <row r="5451">
          <cell r="D5451">
            <v>4.7434116621162037</v>
          </cell>
        </row>
        <row r="5452">
          <cell r="D5452">
            <v>4.5401225908826515</v>
          </cell>
        </row>
        <row r="5453">
          <cell r="D5453">
            <v>3.8775508031584835</v>
          </cell>
        </row>
        <row r="5454">
          <cell r="D5454">
            <v>3.6441448324829246</v>
          </cell>
        </row>
        <row r="5455">
          <cell r="D5455">
            <v>3.5387356844358973</v>
          </cell>
        </row>
        <row r="5456">
          <cell r="D5456">
            <v>3.3505050629233502</v>
          </cell>
        </row>
        <row r="5457">
          <cell r="D5457">
            <v>3.3354466132023459</v>
          </cell>
        </row>
        <row r="5458">
          <cell r="D5458">
            <v>3.4559142109703767</v>
          </cell>
        </row>
        <row r="5459">
          <cell r="D5459">
            <v>3.6742617319249322</v>
          </cell>
        </row>
        <row r="5460">
          <cell r="D5460">
            <v>4.0808398743920353</v>
          </cell>
        </row>
        <row r="5461">
          <cell r="D5461">
            <v>4.758470111837207</v>
          </cell>
        </row>
        <row r="5462">
          <cell r="D5462">
            <v>5.3758665503983636</v>
          </cell>
        </row>
        <row r="5463">
          <cell r="D5463">
            <v>5.5791556216319149</v>
          </cell>
        </row>
        <row r="5464">
          <cell r="D5464">
            <v>5.9029122906334965</v>
          </cell>
        </row>
        <row r="5465">
          <cell r="D5465">
            <v>6.1739643856115665</v>
          </cell>
        </row>
        <row r="5466">
          <cell r="D5466">
            <v>6.392311906566122</v>
          </cell>
        </row>
        <row r="5467">
          <cell r="D5467">
            <v>6.6106594275206767</v>
          </cell>
        </row>
        <row r="5468">
          <cell r="D5468">
            <v>6.8214777236147306</v>
          </cell>
        </row>
        <row r="5469">
          <cell r="D5469">
            <v>6.9118284219407533</v>
          </cell>
        </row>
        <row r="5470">
          <cell r="D5470">
            <v>6.7537146998702138</v>
          </cell>
        </row>
        <row r="5471">
          <cell r="D5471">
            <v>6.5127795043341523</v>
          </cell>
        </row>
        <row r="5472">
          <cell r="D5472">
            <v>6.121259811588053</v>
          </cell>
        </row>
        <row r="5473">
          <cell r="D5473">
            <v>6.0083214386805235</v>
          </cell>
        </row>
        <row r="5474">
          <cell r="D5474">
            <v>5.5189218227479007</v>
          </cell>
        </row>
        <row r="5475">
          <cell r="D5475">
            <v>4.9843468576522643</v>
          </cell>
        </row>
        <row r="5476">
          <cell r="D5476">
            <v>4.2615412710440808</v>
          </cell>
        </row>
        <row r="5477">
          <cell r="D5477">
            <v>4.276599720765085</v>
          </cell>
        </row>
        <row r="5478">
          <cell r="D5478">
            <v>4.1410736732760505</v>
          </cell>
        </row>
        <row r="5479">
          <cell r="D5479">
            <v>3.9377846020424991</v>
          </cell>
        </row>
        <row r="5480">
          <cell r="D5480">
            <v>3.7194370810879436</v>
          </cell>
        </row>
        <row r="5481">
          <cell r="D5481">
            <v>3.6667325070644305</v>
          </cell>
        </row>
        <row r="5482">
          <cell r="D5482">
            <v>3.7043786313669398</v>
          </cell>
        </row>
        <row r="5483">
          <cell r="D5483">
            <v>4.1109567738340429</v>
          </cell>
        </row>
        <row r="5484">
          <cell r="D5484">
            <v>4.653060963790181</v>
          </cell>
        </row>
        <row r="5485">
          <cell r="D5485">
            <v>4.8789377096052373</v>
          </cell>
        </row>
        <row r="5486">
          <cell r="D5486">
            <v>5.0370514316757777</v>
          </cell>
        </row>
        <row r="5487">
          <cell r="D5487">
            <v>5.1575190294438089</v>
          </cell>
        </row>
        <row r="5488">
          <cell r="D5488">
            <v>5.8652661663309882</v>
          </cell>
        </row>
        <row r="5489">
          <cell r="D5489">
            <v>5.7749154680049655</v>
          </cell>
        </row>
        <row r="5490">
          <cell r="D5490">
            <v>5.722210893981452</v>
          </cell>
        </row>
        <row r="5491">
          <cell r="D5491">
            <v>5.6845647696789419</v>
          </cell>
        </row>
        <row r="5492">
          <cell r="D5492">
            <v>5.9556168646570109</v>
          </cell>
        </row>
        <row r="5493">
          <cell r="D5493">
            <v>6.0384383381225319</v>
          </cell>
        </row>
        <row r="5494">
          <cell r="D5494">
            <v>5.8351492668889797</v>
          </cell>
        </row>
        <row r="5495">
          <cell r="D5495">
            <v>5.4812756984453896</v>
          </cell>
        </row>
        <row r="5496">
          <cell r="D5496">
            <v>5.3532788758168577</v>
          </cell>
        </row>
        <row r="5497">
          <cell r="D5497">
            <v>5.052109881396782</v>
          </cell>
        </row>
        <row r="5498">
          <cell r="D5498">
            <v>4.7132947626741952</v>
          </cell>
        </row>
        <row r="5499">
          <cell r="D5499">
            <v>4.2163659218810698</v>
          </cell>
        </row>
        <row r="5500">
          <cell r="D5500">
            <v>4.5627102654641574</v>
          </cell>
        </row>
        <row r="5501">
          <cell r="D5501">
            <v>3.6441448324829246</v>
          </cell>
        </row>
        <row r="5502">
          <cell r="D5502">
            <v>3.4107388618073653</v>
          </cell>
        </row>
        <row r="5503">
          <cell r="D5503">
            <v>3.3881511872258598</v>
          </cell>
        </row>
        <row r="5504">
          <cell r="D5504">
            <v>3.3881511872258598</v>
          </cell>
        </row>
        <row r="5505">
          <cell r="D5505">
            <v>3.531206459575396</v>
          </cell>
        </row>
        <row r="5506">
          <cell r="D5506">
            <v>3.8926092528794878</v>
          </cell>
        </row>
        <row r="5507">
          <cell r="D5507">
            <v>4.2088366970205682</v>
          </cell>
        </row>
        <row r="5508">
          <cell r="D5508">
            <v>4.5551810406036557</v>
          </cell>
        </row>
        <row r="5509">
          <cell r="D5509">
            <v>3.7119078562274419</v>
          </cell>
        </row>
        <row r="5510">
          <cell r="D5510">
            <v>3.8700215782979823</v>
          </cell>
        </row>
        <row r="5511">
          <cell r="D5511">
            <v>4.171190572718058</v>
          </cell>
        </row>
        <row r="5512">
          <cell r="D5512">
            <v>4.4121257682541204</v>
          </cell>
        </row>
        <row r="5513">
          <cell r="D5513">
            <v>4.4045965433936169</v>
          </cell>
        </row>
        <row r="5514">
          <cell r="D5514">
            <v>4.3217750699280968</v>
          </cell>
        </row>
        <row r="5515">
          <cell r="D5515">
            <v>4.1410736732760505</v>
          </cell>
        </row>
        <row r="5516">
          <cell r="D5516">
            <v>3.9076677026004911</v>
          </cell>
        </row>
        <row r="5517">
          <cell r="D5517">
            <v>3.7194370810879436</v>
          </cell>
        </row>
        <row r="5518">
          <cell r="D5518">
            <v>3.6441448324829246</v>
          </cell>
        </row>
        <row r="5519">
          <cell r="D5519">
            <v>3.5462649092963998</v>
          </cell>
        </row>
        <row r="5520">
          <cell r="D5520">
            <v>3.4709726606913804</v>
          </cell>
        </row>
        <row r="5521">
          <cell r="D5521">
            <v>3.3279173883418443</v>
          </cell>
        </row>
        <row r="5522">
          <cell r="D5522">
            <v>2.9665145950377529</v>
          </cell>
        </row>
        <row r="5523">
          <cell r="D5523">
            <v>2.7180501746411898</v>
          </cell>
        </row>
        <row r="5524">
          <cell r="D5524">
            <v>3.8624923534374798</v>
          </cell>
        </row>
        <row r="5525">
          <cell r="D5525">
            <v>2.4168811802211132</v>
          </cell>
        </row>
        <row r="5526">
          <cell r="D5526">
            <v>2.2888843575925808</v>
          </cell>
        </row>
        <row r="5527">
          <cell r="D5527">
            <v>2.2512382332900711</v>
          </cell>
        </row>
        <row r="5528">
          <cell r="D5528">
            <v>2.2361797835690673</v>
          </cell>
        </row>
        <row r="5529">
          <cell r="D5529">
            <v>2.4093519553606115</v>
          </cell>
        </row>
        <row r="5530">
          <cell r="D5530">
            <v>2.5599364525706494</v>
          </cell>
        </row>
        <row r="5531">
          <cell r="D5531">
            <v>2.7632255238042007</v>
          </cell>
        </row>
        <row r="5532">
          <cell r="D5532">
            <v>3.1698036662713043</v>
          </cell>
        </row>
        <row r="5533">
          <cell r="D5533">
            <v>3.4559142109703767</v>
          </cell>
        </row>
        <row r="5534">
          <cell r="D5534">
            <v>3.6817909567854339</v>
          </cell>
        </row>
        <row r="5535">
          <cell r="D5535">
            <v>3.7570832053904533</v>
          </cell>
        </row>
        <row r="5536">
          <cell r="D5536">
            <v>4.0281353003685219</v>
          </cell>
        </row>
        <row r="5537">
          <cell r="D5537">
            <v>4.1335444484155488</v>
          </cell>
        </row>
        <row r="5538">
          <cell r="D5538">
            <v>4.0281353003685219</v>
          </cell>
        </row>
        <row r="5539">
          <cell r="D5539">
            <v>3.9904891760660122</v>
          </cell>
        </row>
        <row r="5540">
          <cell r="D5540">
            <v>3.9377846020424991</v>
          </cell>
        </row>
        <row r="5541">
          <cell r="D5541">
            <v>4.0281353003685219</v>
          </cell>
        </row>
        <row r="5542">
          <cell r="D5542">
            <v>3.6817909567854339</v>
          </cell>
        </row>
        <row r="5543">
          <cell r="D5543">
            <v>3.5688525838779057</v>
          </cell>
        </row>
        <row r="5544">
          <cell r="D5544">
            <v>3.4559142109703767</v>
          </cell>
        </row>
        <row r="5545">
          <cell r="D5545">
            <v>3.3655635126443539</v>
          </cell>
        </row>
        <row r="5546">
          <cell r="D5546">
            <v>3.0116899442007643</v>
          </cell>
        </row>
        <row r="5547">
          <cell r="D5547">
            <v>2.7180501746411898</v>
          </cell>
        </row>
        <row r="5548">
          <cell r="D5548">
            <v>2.5222903282681401</v>
          </cell>
        </row>
        <row r="5549">
          <cell r="D5549">
            <v>2.273825907871577</v>
          </cell>
        </row>
        <row r="5550">
          <cell r="D5550">
            <v>2.2135921089875614</v>
          </cell>
        </row>
        <row r="5551">
          <cell r="D5551">
            <v>2.2135921089875614</v>
          </cell>
        </row>
        <row r="5552">
          <cell r="D5552">
            <v>2.2286505587085652</v>
          </cell>
        </row>
        <row r="5553">
          <cell r="D5553">
            <v>2.3039428073135846</v>
          </cell>
        </row>
        <row r="5554">
          <cell r="D5554">
            <v>2.4921734288261321</v>
          </cell>
        </row>
        <row r="5555">
          <cell r="D5555">
            <v>2.6879332751991818</v>
          </cell>
        </row>
        <row r="5556">
          <cell r="D5556">
            <v>2.8987515712932352</v>
          </cell>
        </row>
        <row r="5557">
          <cell r="D5557">
            <v>3.2225082402948173</v>
          </cell>
        </row>
        <row r="5558">
          <cell r="D5558">
            <v>3.3881511872258598</v>
          </cell>
        </row>
        <row r="5559">
          <cell r="D5559">
            <v>3.7646124302509549</v>
          </cell>
        </row>
        <row r="5560">
          <cell r="D5560">
            <v>3.5914402584594112</v>
          </cell>
        </row>
        <row r="5561">
          <cell r="D5561">
            <v>3.7495539805299511</v>
          </cell>
        </row>
        <row r="5562">
          <cell r="D5562">
            <v>3.8700215782979823</v>
          </cell>
        </row>
        <row r="5563">
          <cell r="D5563">
            <v>3.9001384777399895</v>
          </cell>
        </row>
        <row r="5564">
          <cell r="D5564">
            <v>3.7947293296929629</v>
          </cell>
        </row>
        <row r="5565">
          <cell r="D5565">
            <v>3.9528430517635029</v>
          </cell>
        </row>
        <row r="5566">
          <cell r="D5566">
            <v>3.772141655111457</v>
          </cell>
        </row>
        <row r="5567">
          <cell r="D5567">
            <v>3.6064987081804145</v>
          </cell>
        </row>
        <row r="5568">
          <cell r="D5568">
            <v>3.4634434358308792</v>
          </cell>
        </row>
        <row r="5569">
          <cell r="D5569">
            <v>3.3730927375048561</v>
          </cell>
        </row>
        <row r="5570">
          <cell r="D5570">
            <v>2.861105446990726</v>
          </cell>
        </row>
        <row r="5571">
          <cell r="D5571">
            <v>2.7180501746411898</v>
          </cell>
        </row>
        <row r="5572">
          <cell r="D5572">
            <v>2.5222903282681401</v>
          </cell>
        </row>
        <row r="5573">
          <cell r="D5573">
            <v>2.2211213338480635</v>
          </cell>
        </row>
        <row r="5574">
          <cell r="D5574">
            <v>2.1608875349640484</v>
          </cell>
        </row>
        <row r="5575">
          <cell r="D5575">
            <v>2.1608875349640484</v>
          </cell>
        </row>
        <row r="5576">
          <cell r="D5576">
            <v>2.085595286359029</v>
          </cell>
        </row>
        <row r="5577">
          <cell r="D5577">
            <v>2.2060628841270602</v>
          </cell>
        </row>
        <row r="5578">
          <cell r="D5578">
            <v>2.431939629942117</v>
          </cell>
        </row>
        <row r="5579">
          <cell r="D5579">
            <v>2.7180501746411898</v>
          </cell>
        </row>
        <row r="5580">
          <cell r="D5580">
            <v>2.9363976955957449</v>
          </cell>
        </row>
        <row r="5581">
          <cell r="D5581">
            <v>3.1095698673872887</v>
          </cell>
        </row>
        <row r="5582">
          <cell r="D5582">
            <v>3.3655635126443539</v>
          </cell>
        </row>
        <row r="5583">
          <cell r="D5583">
            <v>3.6441448324829246</v>
          </cell>
        </row>
        <row r="5584">
          <cell r="D5584">
            <v>3.7947293296929629</v>
          </cell>
        </row>
        <row r="5585">
          <cell r="D5585">
            <v>3.930255377181997</v>
          </cell>
        </row>
        <row r="5586">
          <cell r="D5586">
            <v>4.0130768506475176</v>
          </cell>
        </row>
        <row r="5587">
          <cell r="D5587">
            <v>3.9980184009265143</v>
          </cell>
        </row>
        <row r="5588">
          <cell r="D5588">
            <v>4.1034275489735412</v>
          </cell>
        </row>
        <row r="5589">
          <cell r="D5589">
            <v>4.0431937500895252</v>
          </cell>
        </row>
        <row r="5590">
          <cell r="D5590">
            <v>4.005547625787016</v>
          </cell>
        </row>
        <row r="5591">
          <cell r="D5591">
            <v>3.8474339037164764</v>
          </cell>
        </row>
        <row r="5592">
          <cell r="D5592">
            <v>3.7269663059484457</v>
          </cell>
        </row>
        <row r="5593">
          <cell r="D5593">
            <v>3.6817909567854339</v>
          </cell>
        </row>
        <row r="5594">
          <cell r="D5594">
            <v>3.2676835894578291</v>
          </cell>
        </row>
        <row r="5595">
          <cell r="D5595">
            <v>2.9740438198982542</v>
          </cell>
        </row>
        <row r="5596">
          <cell r="D5596">
            <v>2.3641766061976002</v>
          </cell>
        </row>
        <row r="5597">
          <cell r="D5597">
            <v>2.6502871508966721</v>
          </cell>
        </row>
        <row r="5598">
          <cell r="D5598">
            <v>2.6578163757571742</v>
          </cell>
        </row>
        <row r="5599">
          <cell r="D5599">
            <v>2.6126410265941633</v>
          </cell>
        </row>
        <row r="5600">
          <cell r="D5600">
            <v>2.5373487779891435</v>
          </cell>
        </row>
        <row r="5601">
          <cell r="D5601">
            <v>2.6804040503386801</v>
          </cell>
        </row>
        <row r="5602">
          <cell r="D5602">
            <v>2.8385177724092201</v>
          </cell>
        </row>
        <row r="5603">
          <cell r="D5603">
            <v>3.0794529679452816</v>
          </cell>
        </row>
        <row r="5604">
          <cell r="D5604">
            <v>3.4032096369468632</v>
          </cell>
        </row>
        <row r="5605">
          <cell r="D5605">
            <v>3.4559142109703767</v>
          </cell>
        </row>
        <row r="5606">
          <cell r="D5606">
            <v>3.8624923534374798</v>
          </cell>
        </row>
        <row r="5607">
          <cell r="D5607">
            <v>4.0582521998105294</v>
          </cell>
        </row>
        <row r="5608">
          <cell r="D5608">
            <v>4.2088366970205682</v>
          </cell>
        </row>
        <row r="5609">
          <cell r="D5609">
            <v>4.4196549931146212</v>
          </cell>
        </row>
        <row r="5610">
          <cell r="D5610">
            <v>4.7132947626741952</v>
          </cell>
        </row>
        <row r="5611">
          <cell r="D5611">
            <v>4.5401225908826515</v>
          </cell>
        </row>
        <row r="5612">
          <cell r="D5612">
            <v>4.547651815743154</v>
          </cell>
        </row>
        <row r="5613">
          <cell r="D5613">
            <v>4.4347134428356245</v>
          </cell>
        </row>
        <row r="5614">
          <cell r="D5614">
            <v>4.3217750699280968</v>
          </cell>
        </row>
        <row r="5615">
          <cell r="D5615">
            <v>4.1486028981365521</v>
          </cell>
        </row>
        <row r="5616">
          <cell r="D5616">
            <v>3.9904891760660122</v>
          </cell>
        </row>
        <row r="5617">
          <cell r="D5617">
            <v>3.8248462291349705</v>
          </cell>
        </row>
        <row r="5618">
          <cell r="D5618">
            <v>3.4408557612493733</v>
          </cell>
        </row>
        <row r="5619">
          <cell r="D5619">
            <v>3.2526251397368249</v>
          </cell>
        </row>
        <row r="5620">
          <cell r="D5620">
            <v>2.8159300978277146</v>
          </cell>
        </row>
        <row r="5621">
          <cell r="D5621">
            <v>2.6879332751991818</v>
          </cell>
        </row>
        <row r="5622">
          <cell r="D5622">
            <v>2.5674656774311515</v>
          </cell>
        </row>
        <row r="5623">
          <cell r="D5623">
            <v>2.4921734288261321</v>
          </cell>
        </row>
        <row r="5624">
          <cell r="D5624">
            <v>2.431939629942117</v>
          </cell>
        </row>
        <row r="5625">
          <cell r="D5625">
            <v>2.4244104050816149</v>
          </cell>
        </row>
        <row r="5626">
          <cell r="D5626">
            <v>2.5975825768731586</v>
          </cell>
        </row>
        <row r="5627">
          <cell r="D5627">
            <v>2.7632255238042007</v>
          </cell>
        </row>
        <row r="5628">
          <cell r="D5628">
            <v>3.102040642526787</v>
          </cell>
        </row>
        <row r="5629">
          <cell r="D5629">
            <v>3.5537941341569015</v>
          </cell>
        </row>
        <row r="5630">
          <cell r="D5630">
            <v>3.8850800280189857</v>
          </cell>
        </row>
        <row r="5631">
          <cell r="D5631">
            <v>4.088369099252537</v>
          </cell>
        </row>
        <row r="5632">
          <cell r="D5632">
            <v>4.4573011174171304</v>
          </cell>
        </row>
        <row r="5633">
          <cell r="D5633">
            <v>4.5250641411616481</v>
          </cell>
        </row>
        <row r="5634">
          <cell r="D5634">
            <v>4.6756486383716869</v>
          </cell>
        </row>
        <row r="5635">
          <cell r="D5635">
            <v>4.7735285615582113</v>
          </cell>
        </row>
        <row r="5636">
          <cell r="D5636">
            <v>4.7885870112792146</v>
          </cell>
        </row>
        <row r="5637">
          <cell r="D5637">
            <v>4.841291585302729</v>
          </cell>
        </row>
        <row r="5638">
          <cell r="D5638">
            <v>4.8939961593262415</v>
          </cell>
        </row>
        <row r="5639">
          <cell r="D5639">
            <v>4.5852979400456633</v>
          </cell>
        </row>
        <row r="5640">
          <cell r="D5640">
            <v>4.2464828213230774</v>
          </cell>
        </row>
        <row r="5641">
          <cell r="D5641">
            <v>4.0958983241130396</v>
          </cell>
        </row>
        <row r="5642">
          <cell r="D5642">
            <v>3.6817909567854339</v>
          </cell>
        </row>
        <row r="5643">
          <cell r="D5643">
            <v>3.3354466132023459</v>
          </cell>
        </row>
        <row r="5644">
          <cell r="D5644">
            <v>2.9213392458747411</v>
          </cell>
        </row>
        <row r="5645">
          <cell r="D5645">
            <v>2.9363976955957449</v>
          </cell>
        </row>
        <row r="5646">
          <cell r="D5646">
            <v>2.8836931215722315</v>
          </cell>
        </row>
        <row r="5647">
          <cell r="D5647">
            <v>2.7933424232462087</v>
          </cell>
        </row>
        <row r="5648">
          <cell r="D5648">
            <v>2.7029917249201856</v>
          </cell>
        </row>
        <row r="5649">
          <cell r="D5649">
            <v>2.5975825768731586</v>
          </cell>
        </row>
        <row r="5650">
          <cell r="D5650">
            <v>2.6502871508966721</v>
          </cell>
        </row>
        <row r="5651">
          <cell r="D5651">
            <v>3.0493360685032735</v>
          </cell>
        </row>
        <row r="5652">
          <cell r="D5652">
            <v>3.4257973115283691</v>
          </cell>
        </row>
        <row r="5653">
          <cell r="D5653">
            <v>3.9076677026004911</v>
          </cell>
        </row>
        <row r="5654">
          <cell r="D5654">
            <v>4.336833519649101</v>
          </cell>
        </row>
        <row r="5655">
          <cell r="D5655">
            <v>4.5250641411616481</v>
          </cell>
        </row>
        <row r="5656">
          <cell r="D5656">
            <v>4.9316422836287508</v>
          </cell>
        </row>
        <row r="5657">
          <cell r="D5657">
            <v>5.0596391062572836</v>
          </cell>
        </row>
        <row r="5658">
          <cell r="D5658">
            <v>4.9241130587682491</v>
          </cell>
        </row>
        <row r="5659">
          <cell r="D5659">
            <v>5.1424605797228038</v>
          </cell>
        </row>
        <row r="5660">
          <cell r="D5660">
            <v>5.2553989526303333</v>
          </cell>
        </row>
        <row r="5661">
          <cell r="D5661">
            <v>5.3081035266538468</v>
          </cell>
        </row>
        <row r="5662">
          <cell r="D5662">
            <v>5.1575190294438089</v>
          </cell>
        </row>
        <row r="5663">
          <cell r="D5663">
            <v>4.7283532123952003</v>
          </cell>
        </row>
        <row r="5664">
          <cell r="D5664">
            <v>4.276599720765085</v>
          </cell>
        </row>
        <row r="5665">
          <cell r="D5665">
            <v>4.1937782472995639</v>
          </cell>
        </row>
        <row r="5666">
          <cell r="D5666">
            <v>3.8097877794139663</v>
          </cell>
        </row>
        <row r="5667">
          <cell r="D5667">
            <v>3.531206459575396</v>
          </cell>
        </row>
        <row r="5668">
          <cell r="D5668">
            <v>3.1246283171082929</v>
          </cell>
        </row>
        <row r="5669">
          <cell r="D5669">
            <v>3.1547452165503</v>
          </cell>
        </row>
        <row r="5670">
          <cell r="D5670">
            <v>2.9514561453167483</v>
          </cell>
        </row>
        <row r="5671">
          <cell r="D5671">
            <v>2.8686346718512277</v>
          </cell>
        </row>
        <row r="5672">
          <cell r="D5672">
            <v>2.8008716481067104</v>
          </cell>
        </row>
        <row r="5673">
          <cell r="D5673">
            <v>2.861105446990726</v>
          </cell>
        </row>
        <row r="5674">
          <cell r="D5674">
            <v>3.1321575419687941</v>
          </cell>
        </row>
        <row r="5675">
          <cell r="D5675">
            <v>3.5462649092963998</v>
          </cell>
        </row>
        <row r="5676">
          <cell r="D5676">
            <v>3.9904891760660122</v>
          </cell>
        </row>
        <row r="5677">
          <cell r="D5677">
            <v>4.4422426676961271</v>
          </cell>
        </row>
        <row r="5678">
          <cell r="D5678">
            <v>4.7885870112792146</v>
          </cell>
        </row>
        <row r="5679">
          <cell r="D5679">
            <v>5.1123436802807971</v>
          </cell>
        </row>
        <row r="5680">
          <cell r="D5680">
            <v>5.2177528283278232</v>
          </cell>
        </row>
        <row r="5681">
          <cell r="D5681">
            <v>5.3984542249798695</v>
          </cell>
        </row>
        <row r="5682">
          <cell r="D5682">
            <v>5.0295222068152761</v>
          </cell>
        </row>
        <row r="5683">
          <cell r="D5683">
            <v>4.9994053073732685</v>
          </cell>
        </row>
        <row r="5684">
          <cell r="D5684">
            <v>5.3382204260958543</v>
          </cell>
        </row>
        <row r="5685">
          <cell r="D5685">
            <v>5.1725774791648123</v>
          </cell>
        </row>
        <row r="5686">
          <cell r="D5686">
            <v>5.1198729051412988</v>
          </cell>
        </row>
        <row r="5687">
          <cell r="D5687">
            <v>4.8187039107212231</v>
          </cell>
        </row>
        <row r="5688">
          <cell r="D5688">
            <v>4.653060963790181</v>
          </cell>
        </row>
        <row r="5689">
          <cell r="D5689">
            <v>4.4798887919986363</v>
          </cell>
        </row>
        <row r="5690">
          <cell r="D5690">
            <v>4.0281353003685219</v>
          </cell>
        </row>
        <row r="5691">
          <cell r="D5691">
            <v>3.7570832053904533</v>
          </cell>
        </row>
        <row r="5692">
          <cell r="D5692">
            <v>3.2450959148763232</v>
          </cell>
        </row>
        <row r="5693">
          <cell r="D5693">
            <v>3.31285893862084</v>
          </cell>
        </row>
        <row r="5694">
          <cell r="D5694">
            <v>3.1923913408528102</v>
          </cell>
        </row>
        <row r="5695">
          <cell r="D5695">
            <v>2.9363976955957449</v>
          </cell>
        </row>
        <row r="5696">
          <cell r="D5696">
            <v>2.9138100210142395</v>
          </cell>
        </row>
        <row r="5697">
          <cell r="D5697">
            <v>2.9815730447587567</v>
          </cell>
        </row>
        <row r="5698">
          <cell r="D5698">
            <v>3.3806219623653573</v>
          </cell>
        </row>
        <row r="5699">
          <cell r="D5699">
            <v>3.6290863827619204</v>
          </cell>
        </row>
        <row r="5700">
          <cell r="D5700">
            <v>4.0356645252290235</v>
          </cell>
        </row>
        <row r="5701">
          <cell r="D5701">
            <v>4.1787197975785606</v>
          </cell>
        </row>
        <row r="5702">
          <cell r="D5702">
            <v>4.4271842179751228</v>
          </cell>
        </row>
        <row r="5703">
          <cell r="D5703">
            <v>4.7132947626741952</v>
          </cell>
        </row>
        <row r="5704">
          <cell r="D5704">
            <v>4.7434116621162037</v>
          </cell>
        </row>
        <row r="5705">
          <cell r="D5705">
            <v>4.7283532123952003</v>
          </cell>
        </row>
        <row r="5706">
          <cell r="D5706">
            <v>4.7434116621162037</v>
          </cell>
        </row>
        <row r="5707">
          <cell r="D5707">
            <v>4.8111746858607205</v>
          </cell>
        </row>
        <row r="5708">
          <cell r="D5708">
            <v>4.7283532123952003</v>
          </cell>
        </row>
        <row r="5709">
          <cell r="D5709">
            <v>4.758470111837207</v>
          </cell>
        </row>
        <row r="5710">
          <cell r="D5710">
            <v>4.487418016859138</v>
          </cell>
        </row>
        <row r="5711">
          <cell r="D5711">
            <v>4.1937782472995639</v>
          </cell>
        </row>
        <row r="5712">
          <cell r="D5712">
            <v>3.8474339037164764</v>
          </cell>
        </row>
        <row r="5713">
          <cell r="D5713">
            <v>3.5763818087384074</v>
          </cell>
        </row>
        <row r="5714">
          <cell r="D5714">
            <v>3.1923913408528102</v>
          </cell>
        </row>
        <row r="5715">
          <cell r="D5715">
            <v>2.8836931215722315</v>
          </cell>
        </row>
        <row r="5716">
          <cell r="D5716">
            <v>3.4709726606913804</v>
          </cell>
        </row>
        <row r="5717">
          <cell r="D5717">
            <v>2.3942935056396073</v>
          </cell>
        </row>
        <row r="5718">
          <cell r="D5718">
            <v>2.3340597067555917</v>
          </cell>
        </row>
        <row r="5719">
          <cell r="D5719">
            <v>2.3190012570345884</v>
          </cell>
        </row>
        <row r="5720">
          <cell r="D5720">
            <v>2.2286505587085652</v>
          </cell>
        </row>
        <row r="5721">
          <cell r="D5721">
            <v>2.2964135824530825</v>
          </cell>
        </row>
        <row r="5722">
          <cell r="D5722">
            <v>2.431939629942117</v>
          </cell>
        </row>
        <row r="5723">
          <cell r="D5723">
            <v>2.6051118017336607</v>
          </cell>
        </row>
        <row r="5724">
          <cell r="D5724">
            <v>2.8159300978277146</v>
          </cell>
        </row>
        <row r="5725">
          <cell r="D5725">
            <v>3.0945114176662849</v>
          </cell>
        </row>
        <row r="5726">
          <cell r="D5726">
            <v>3.2450959148763232</v>
          </cell>
        </row>
        <row r="5727">
          <cell r="D5727">
            <v>3.31285893862084</v>
          </cell>
        </row>
        <row r="5728">
          <cell r="D5728">
            <v>3.4408557612493733</v>
          </cell>
        </row>
        <row r="5729">
          <cell r="D5729">
            <v>3.5839110335989091</v>
          </cell>
        </row>
        <row r="5730">
          <cell r="D5730">
            <v>3.7570832053904533</v>
          </cell>
        </row>
        <row r="5731">
          <cell r="D5731">
            <v>3.7796708799719592</v>
          </cell>
        </row>
        <row r="5732">
          <cell r="D5732">
            <v>3.772141655111457</v>
          </cell>
        </row>
        <row r="5733">
          <cell r="D5733">
            <v>3.6817909567854339</v>
          </cell>
        </row>
        <row r="5734">
          <cell r="D5734">
            <v>3.5161480098543922</v>
          </cell>
        </row>
        <row r="5735">
          <cell r="D5735">
            <v>3.4408557612493733</v>
          </cell>
        </row>
        <row r="5736">
          <cell r="D5736">
            <v>3.3730927375048561</v>
          </cell>
        </row>
        <row r="5737">
          <cell r="D5737">
            <v>3.2450959148763232</v>
          </cell>
        </row>
        <row r="5738">
          <cell r="D5738">
            <v>2.9740438198982542</v>
          </cell>
        </row>
        <row r="5739">
          <cell r="D5739">
            <v>2.6804040503386801</v>
          </cell>
        </row>
        <row r="5740">
          <cell r="D5740">
            <v>2.6879332751991818</v>
          </cell>
        </row>
        <row r="5741">
          <cell r="D5741">
            <v>2.431939629942117</v>
          </cell>
        </row>
        <row r="5742">
          <cell r="D5742">
            <v>2.3717058310581018</v>
          </cell>
        </row>
        <row r="5743">
          <cell r="D5743">
            <v>2.3415889316160943</v>
          </cell>
        </row>
        <row r="5744">
          <cell r="D5744">
            <v>2.3792350559186035</v>
          </cell>
        </row>
        <row r="5745">
          <cell r="D5745">
            <v>2.4394688548026187</v>
          </cell>
        </row>
        <row r="5746">
          <cell r="D5746">
            <v>2.7632255238042007</v>
          </cell>
        </row>
        <row r="5747">
          <cell r="D5747">
            <v>3.1396867668292967</v>
          </cell>
        </row>
        <row r="5748">
          <cell r="D5748">
            <v>3.3730927375048561</v>
          </cell>
        </row>
        <row r="5749">
          <cell r="D5749">
            <v>3.5462649092963998</v>
          </cell>
        </row>
        <row r="5750">
          <cell r="D5750">
            <v>3.7495539805299511</v>
          </cell>
        </row>
        <row r="5751">
          <cell r="D5751">
            <v>3.7947293296929629</v>
          </cell>
        </row>
        <row r="5752">
          <cell r="D5752">
            <v>3.8323754539954722</v>
          </cell>
        </row>
        <row r="5753">
          <cell r="D5753">
            <v>3.9001384777399895</v>
          </cell>
        </row>
        <row r="5754">
          <cell r="D5754">
            <v>3.8248462291349705</v>
          </cell>
        </row>
        <row r="5755">
          <cell r="D5755">
            <v>3.8926092528794878</v>
          </cell>
        </row>
        <row r="5756">
          <cell r="D5756">
            <v>3.8248462291349705</v>
          </cell>
        </row>
        <row r="5757">
          <cell r="D5757">
            <v>3.7646124302509549</v>
          </cell>
        </row>
        <row r="5758">
          <cell r="D5758">
            <v>3.5387356844358973</v>
          </cell>
        </row>
        <row r="5759">
          <cell r="D5759">
            <v>3.4634434358308792</v>
          </cell>
        </row>
        <row r="5760">
          <cell r="D5760">
            <v>3.4257973115283691</v>
          </cell>
        </row>
        <row r="5761">
          <cell r="D5761">
            <v>3.2902712640393346</v>
          </cell>
        </row>
        <row r="5762">
          <cell r="D5762">
            <v>2.943926920456247</v>
          </cell>
        </row>
        <row r="5763">
          <cell r="D5763">
            <v>2.6804040503386801</v>
          </cell>
        </row>
        <row r="5764">
          <cell r="D5764">
            <v>2.4545273045236224</v>
          </cell>
        </row>
        <row r="5765">
          <cell r="D5765">
            <v>2.3641766061976002</v>
          </cell>
        </row>
        <row r="5766">
          <cell r="D5766">
            <v>2.3340597067555917</v>
          </cell>
        </row>
        <row r="5767">
          <cell r="D5767">
            <v>2.3039428073135846</v>
          </cell>
        </row>
        <row r="5768">
          <cell r="D5768">
            <v>2.3491181564765959</v>
          </cell>
        </row>
        <row r="5769">
          <cell r="D5769">
            <v>2.3942935056396073</v>
          </cell>
        </row>
        <row r="5770">
          <cell r="D5770">
            <v>2.6502871508966721</v>
          </cell>
        </row>
        <row r="5771">
          <cell r="D5771">
            <v>2.7331086243621936</v>
          </cell>
        </row>
        <row r="5772">
          <cell r="D5772">
            <v>3.0568652933637761</v>
          </cell>
        </row>
        <row r="5773">
          <cell r="D5773">
            <v>3.1698036662713043</v>
          </cell>
        </row>
        <row r="5774">
          <cell r="D5774">
            <v>3.3806219623653573</v>
          </cell>
        </row>
        <row r="5775">
          <cell r="D5775">
            <v>3.7043786313669398</v>
          </cell>
        </row>
        <row r="5776">
          <cell r="D5776">
            <v>3.6893201816459364</v>
          </cell>
        </row>
        <row r="5777">
          <cell r="D5777">
            <v>3.6893201816459364</v>
          </cell>
        </row>
        <row r="5778">
          <cell r="D5778">
            <v>3.6817909567854339</v>
          </cell>
        </row>
        <row r="5779">
          <cell r="D5779">
            <v>3.6968494065064377</v>
          </cell>
        </row>
        <row r="5780">
          <cell r="D5780">
            <v>3.6968494065064377</v>
          </cell>
        </row>
        <row r="5781">
          <cell r="D5781">
            <v>3.742024755669449</v>
          </cell>
        </row>
        <row r="5782">
          <cell r="D5782">
            <v>3.4709726606913804</v>
          </cell>
        </row>
        <row r="5783">
          <cell r="D5783">
            <v>3.3806219623653573</v>
          </cell>
        </row>
        <row r="5784">
          <cell r="D5784">
            <v>3.4935603352728863</v>
          </cell>
        </row>
        <row r="5785">
          <cell r="D5785">
            <v>3.2978004888998367</v>
          </cell>
        </row>
        <row r="5786">
          <cell r="D5786">
            <v>2.943926920456247</v>
          </cell>
        </row>
        <row r="5787">
          <cell r="D5787">
            <v>2.6804040503386801</v>
          </cell>
        </row>
        <row r="5788">
          <cell r="D5788">
            <v>2.5373487779891435</v>
          </cell>
        </row>
        <row r="5789">
          <cell r="D5789">
            <v>2.4093519553606115</v>
          </cell>
        </row>
        <row r="5790">
          <cell r="D5790">
            <v>2.3491181564765959</v>
          </cell>
        </row>
        <row r="5791">
          <cell r="D5791">
            <v>2.2888843575925808</v>
          </cell>
        </row>
        <row r="5792">
          <cell r="D5792">
            <v>2.2286505587085652</v>
          </cell>
        </row>
        <row r="5793">
          <cell r="D5793">
            <v>2.2813551327320787</v>
          </cell>
        </row>
        <row r="5794">
          <cell r="D5794">
            <v>2.4469980796631208</v>
          </cell>
        </row>
        <row r="5795">
          <cell r="D5795">
            <v>2.7180501746411898</v>
          </cell>
        </row>
        <row r="5796">
          <cell r="D5796">
            <v>2.9213392458747411</v>
          </cell>
        </row>
        <row r="5797">
          <cell r="D5797">
            <v>3.0945114176662849</v>
          </cell>
        </row>
        <row r="5798">
          <cell r="D5798">
            <v>3.3806219623653573</v>
          </cell>
        </row>
        <row r="5799">
          <cell r="D5799">
            <v>3.6742617319249322</v>
          </cell>
        </row>
        <row r="5800">
          <cell r="D5800">
            <v>4.005547625787016</v>
          </cell>
        </row>
        <row r="5801">
          <cell r="D5801">
            <v>4.0206060755080202</v>
          </cell>
        </row>
        <row r="5802">
          <cell r="D5802">
            <v>4.2991873953465909</v>
          </cell>
        </row>
        <row r="5803">
          <cell r="D5803">
            <v>4.3067166202070917</v>
          </cell>
        </row>
        <row r="5804">
          <cell r="D5804">
            <v>4.2163659218810698</v>
          </cell>
        </row>
        <row r="5805">
          <cell r="D5805">
            <v>3.9980184009265143</v>
          </cell>
        </row>
        <row r="5806">
          <cell r="D5806">
            <v>3.7570832053904533</v>
          </cell>
        </row>
        <row r="5807">
          <cell r="D5807">
            <v>3.5839110335989091</v>
          </cell>
        </row>
        <row r="5808">
          <cell r="D5808">
            <v>3.3806219623653573</v>
          </cell>
        </row>
        <row r="5809">
          <cell r="D5809">
            <v>3.3806219623653573</v>
          </cell>
        </row>
        <row r="5810">
          <cell r="D5810">
            <v>2.9665145950377529</v>
          </cell>
        </row>
        <row r="5811">
          <cell r="D5811">
            <v>2.7481670740831974</v>
          </cell>
        </row>
        <row r="5812">
          <cell r="D5812">
            <v>2.5599364525706494</v>
          </cell>
        </row>
        <row r="5813">
          <cell r="D5813">
            <v>2.3340597067555917</v>
          </cell>
        </row>
        <row r="5814">
          <cell r="D5814">
            <v>2.3415889316160943</v>
          </cell>
        </row>
        <row r="5815">
          <cell r="D5815">
            <v>2.2888843575925808</v>
          </cell>
        </row>
        <row r="5816">
          <cell r="D5816">
            <v>2.2512382332900711</v>
          </cell>
        </row>
        <row r="5817">
          <cell r="D5817">
            <v>2.1684167598245505</v>
          </cell>
        </row>
        <row r="5818">
          <cell r="D5818">
            <v>2.1684167598245505</v>
          </cell>
        </row>
        <row r="5819">
          <cell r="D5819">
            <v>2.3340597067555917</v>
          </cell>
        </row>
        <row r="5820">
          <cell r="D5820">
            <v>2.7180501746411898</v>
          </cell>
        </row>
        <row r="5821">
          <cell r="D5821">
            <v>2.7105209497806877</v>
          </cell>
        </row>
        <row r="5822">
          <cell r="D5822">
            <v>2.861105446990726</v>
          </cell>
        </row>
        <row r="5823">
          <cell r="D5823">
            <v>3.0493360685032735</v>
          </cell>
        </row>
        <row r="5824">
          <cell r="D5824">
            <v>3.2450959148763232</v>
          </cell>
        </row>
        <row r="5825">
          <cell r="D5825">
            <v>3.3203881634813426</v>
          </cell>
        </row>
        <row r="5826">
          <cell r="D5826">
            <v>3.4785018855518826</v>
          </cell>
        </row>
        <row r="5827">
          <cell r="D5827">
            <v>3.4408557612493733</v>
          </cell>
        </row>
        <row r="5828">
          <cell r="D5828">
            <v>3.5462649092963998</v>
          </cell>
        </row>
        <row r="5829">
          <cell r="D5829">
            <v>3.5537941341569015</v>
          </cell>
        </row>
        <row r="5830">
          <cell r="D5830">
            <v>3.4107388618073653</v>
          </cell>
        </row>
        <row r="5831">
          <cell r="D5831">
            <v>3.2074497905738135</v>
          </cell>
        </row>
        <row r="5832">
          <cell r="D5832">
            <v>3.1547452165503</v>
          </cell>
        </row>
        <row r="5833">
          <cell r="D5833">
            <v>3.0267483939217676</v>
          </cell>
        </row>
        <row r="5834">
          <cell r="D5834">
            <v>2.7707547486647033</v>
          </cell>
        </row>
        <row r="5835">
          <cell r="D5835">
            <v>2.6502871508966721</v>
          </cell>
        </row>
        <row r="5836">
          <cell r="D5836">
            <v>2.5373487779891435</v>
          </cell>
        </row>
        <row r="5837">
          <cell r="D5837">
            <v>2.2813551327320787</v>
          </cell>
        </row>
        <row r="5838">
          <cell r="D5838">
            <v>2.2361797835690673</v>
          </cell>
        </row>
        <row r="5839">
          <cell r="D5839">
            <v>2.2135921089875614</v>
          </cell>
        </row>
        <row r="5840">
          <cell r="D5840">
            <v>2.2060628841270602</v>
          </cell>
        </row>
        <row r="5841">
          <cell r="D5841">
            <v>2.2211213338480635</v>
          </cell>
        </row>
        <row r="5842">
          <cell r="D5842">
            <v>2.4620565293841246</v>
          </cell>
        </row>
        <row r="5843">
          <cell r="D5843">
            <v>2.5222903282681401</v>
          </cell>
        </row>
        <row r="5844">
          <cell r="D5844">
            <v>2.7707547486647033</v>
          </cell>
        </row>
        <row r="5845">
          <cell r="D5845">
            <v>2.9514561453167483</v>
          </cell>
        </row>
        <row r="5846">
          <cell r="D5846">
            <v>3.2225082402948173</v>
          </cell>
        </row>
        <row r="5847">
          <cell r="D5847">
            <v>3.3279173883418443</v>
          </cell>
        </row>
        <row r="5848">
          <cell r="D5848">
            <v>3.6290863827619204</v>
          </cell>
        </row>
        <row r="5849">
          <cell r="D5849">
            <v>3.5914402584594112</v>
          </cell>
        </row>
        <row r="5850">
          <cell r="D5850">
            <v>3.6215571579014192</v>
          </cell>
        </row>
        <row r="5851">
          <cell r="D5851">
            <v>3.6968494065064377</v>
          </cell>
        </row>
        <row r="5852">
          <cell r="D5852">
            <v>3.7947293296929629</v>
          </cell>
        </row>
        <row r="5853">
          <cell r="D5853">
            <v>3.7194370810879436</v>
          </cell>
        </row>
        <row r="5854">
          <cell r="D5854">
            <v>3.7947293296929629</v>
          </cell>
        </row>
        <row r="5855">
          <cell r="D5855">
            <v>3.5989694833199133</v>
          </cell>
        </row>
        <row r="5856">
          <cell r="D5856">
            <v>3.5688525838779057</v>
          </cell>
        </row>
        <row r="5857">
          <cell r="D5857">
            <v>3.4032096369468632</v>
          </cell>
        </row>
        <row r="5858">
          <cell r="D5858">
            <v>3.1547452165503</v>
          </cell>
        </row>
        <row r="5859">
          <cell r="D5859">
            <v>2.8686346718512277</v>
          </cell>
        </row>
        <row r="5860">
          <cell r="D5860">
            <v>2.3717058310581018</v>
          </cell>
        </row>
        <row r="5861">
          <cell r="D5861">
            <v>2.6201702514546645</v>
          </cell>
        </row>
        <row r="5862">
          <cell r="D5862">
            <v>2.5749949022916536</v>
          </cell>
        </row>
        <row r="5863">
          <cell r="D5863">
            <v>2.4846442039656305</v>
          </cell>
        </row>
        <row r="5864">
          <cell r="D5864">
            <v>2.5524072277101477</v>
          </cell>
        </row>
        <row r="5865">
          <cell r="D5865">
            <v>2.5900533520126574</v>
          </cell>
        </row>
        <row r="5866">
          <cell r="D5866">
            <v>2.9665145950377529</v>
          </cell>
        </row>
        <row r="5867">
          <cell r="D5867">
            <v>3.1396867668292967</v>
          </cell>
        </row>
        <row r="5868">
          <cell r="D5868">
            <v>3.4182680866678674</v>
          </cell>
        </row>
        <row r="5869">
          <cell r="D5869">
            <v>3.6290863827619204</v>
          </cell>
        </row>
        <row r="5870">
          <cell r="D5870">
            <v>3.7495539805299511</v>
          </cell>
        </row>
        <row r="5871">
          <cell r="D5871">
            <v>3.9227261523214954</v>
          </cell>
        </row>
        <row r="5872">
          <cell r="D5872">
            <v>3.9377846020424991</v>
          </cell>
        </row>
        <row r="5873">
          <cell r="D5873">
            <v>4.1486028981365521</v>
          </cell>
        </row>
        <row r="5874">
          <cell r="D5874">
            <v>4.1787197975785606</v>
          </cell>
        </row>
        <row r="5875">
          <cell r="D5875">
            <v>4.1410736732760505</v>
          </cell>
        </row>
        <row r="5876">
          <cell r="D5876">
            <v>4.3217750699280968</v>
          </cell>
        </row>
        <row r="5877">
          <cell r="D5877">
            <v>4.3293042947885976</v>
          </cell>
        </row>
        <row r="5878">
          <cell r="D5878">
            <v>4.1787197975785606</v>
          </cell>
        </row>
        <row r="5879">
          <cell r="D5879">
            <v>3.9980184009265143</v>
          </cell>
        </row>
        <row r="5880">
          <cell r="D5880">
            <v>3.9377846020424991</v>
          </cell>
        </row>
        <row r="5881">
          <cell r="D5881">
            <v>3.772141655111457</v>
          </cell>
        </row>
        <row r="5882">
          <cell r="D5882">
            <v>3.4483849861098745</v>
          </cell>
        </row>
        <row r="5883">
          <cell r="D5883">
            <v>3.1622744414108026</v>
          </cell>
        </row>
        <row r="5884">
          <cell r="D5884">
            <v>2.7180501746411898</v>
          </cell>
        </row>
        <row r="5885">
          <cell r="D5885">
            <v>2.7858131983857066</v>
          </cell>
        </row>
        <row r="5886">
          <cell r="D5886">
            <v>2.7556962989436995</v>
          </cell>
        </row>
        <row r="5887">
          <cell r="D5887">
            <v>2.7029917249201856</v>
          </cell>
        </row>
        <row r="5888">
          <cell r="D5888">
            <v>2.672874825478178</v>
          </cell>
        </row>
        <row r="5889">
          <cell r="D5889">
            <v>2.7556962989436995</v>
          </cell>
        </row>
        <row r="5890">
          <cell r="D5890">
            <v>3.1170990922477908</v>
          </cell>
        </row>
        <row r="5891">
          <cell r="D5891">
            <v>3.3956804120863615</v>
          </cell>
        </row>
        <row r="5892">
          <cell r="D5892">
            <v>3.6366156076224225</v>
          </cell>
        </row>
        <row r="5893">
          <cell r="D5893">
            <v>3.8399046788559739</v>
          </cell>
        </row>
        <row r="5894">
          <cell r="D5894">
            <v>3.9829599512055105</v>
          </cell>
        </row>
        <row r="5895">
          <cell r="D5895">
            <v>4.1335444484155488</v>
          </cell>
        </row>
        <row r="5896">
          <cell r="D5896">
            <v>4.2615412710440808</v>
          </cell>
        </row>
        <row r="5897">
          <cell r="D5897">
            <v>4.4045965433936169</v>
          </cell>
        </row>
        <row r="5898">
          <cell r="D5898">
            <v>4.5928271649061649</v>
          </cell>
        </row>
        <row r="5899">
          <cell r="D5899">
            <v>4.6078856146271692</v>
          </cell>
        </row>
        <row r="5900">
          <cell r="D5900">
            <v>4.863879259884234</v>
          </cell>
        </row>
        <row r="5901">
          <cell r="D5901">
            <v>4.7885870112792146</v>
          </cell>
        </row>
        <row r="5902">
          <cell r="D5902">
            <v>4.4121257682541204</v>
          </cell>
        </row>
        <row r="5903">
          <cell r="D5903">
            <v>4.1862490224390623</v>
          </cell>
        </row>
        <row r="5904">
          <cell r="D5904">
            <v>4.0582521998105294</v>
          </cell>
        </row>
        <row r="5905">
          <cell r="D5905">
            <v>3.7796708799719592</v>
          </cell>
        </row>
        <row r="5906">
          <cell r="D5906">
            <v>3.31285893862084</v>
          </cell>
        </row>
        <row r="5907">
          <cell r="D5907">
            <v>2.9815730447587567</v>
          </cell>
        </row>
        <row r="5908">
          <cell r="D5908">
            <v>2.8686346718512277</v>
          </cell>
        </row>
        <row r="5909">
          <cell r="D5909">
            <v>2.5524072277101477</v>
          </cell>
        </row>
        <row r="5910">
          <cell r="D5910">
            <v>2.431939629942117</v>
          </cell>
        </row>
        <row r="5911">
          <cell r="D5911">
            <v>2.3415889316160943</v>
          </cell>
        </row>
        <row r="5912">
          <cell r="D5912">
            <v>2.3114720321740867</v>
          </cell>
        </row>
        <row r="5913">
          <cell r="D5913">
            <v>2.3491181564765959</v>
          </cell>
        </row>
        <row r="5914">
          <cell r="D5914">
            <v>2.5749949022916536</v>
          </cell>
        </row>
        <row r="5915">
          <cell r="D5915">
            <v>2.830988547548718</v>
          </cell>
        </row>
        <row r="5916">
          <cell r="D5916">
            <v>3.102040642526787</v>
          </cell>
        </row>
        <row r="5917">
          <cell r="D5917">
            <v>3.3956804120863615</v>
          </cell>
        </row>
        <row r="5918">
          <cell r="D5918">
            <v>3.6893201816459364</v>
          </cell>
        </row>
        <row r="5919">
          <cell r="D5919">
            <v>3.8549631285769776</v>
          </cell>
        </row>
        <row r="5920">
          <cell r="D5920">
            <v>4.1034275489735412</v>
          </cell>
        </row>
        <row r="5921">
          <cell r="D5921">
            <v>4.2238951467415715</v>
          </cell>
        </row>
        <row r="5922">
          <cell r="D5922">
            <v>4.3142458450675951</v>
          </cell>
        </row>
        <row r="5923">
          <cell r="D5923">
            <v>4.1787197975785606</v>
          </cell>
        </row>
        <row r="5924">
          <cell r="D5924">
            <v>4.3293042947885976</v>
          </cell>
        </row>
        <row r="5925">
          <cell r="D5925">
            <v>4.3594211942306051</v>
          </cell>
        </row>
        <row r="5926">
          <cell r="D5926">
            <v>4.336833519649101</v>
          </cell>
        </row>
        <row r="5927">
          <cell r="D5927">
            <v>4.0431937500895252</v>
          </cell>
        </row>
        <row r="5928">
          <cell r="D5928">
            <v>4.0431937500895252</v>
          </cell>
        </row>
        <row r="5929">
          <cell r="D5929">
            <v>3.8097877794139663</v>
          </cell>
        </row>
        <row r="5930">
          <cell r="D5930">
            <v>3.2450959148763232</v>
          </cell>
        </row>
        <row r="5931">
          <cell r="D5931">
            <v>2.9514561453167483</v>
          </cell>
        </row>
        <row r="5932">
          <cell r="D5932">
            <v>2.6879332751991818</v>
          </cell>
        </row>
        <row r="5933">
          <cell r="D5933">
            <v>2.4997026536866342</v>
          </cell>
        </row>
        <row r="5934">
          <cell r="D5934">
            <v>2.3867642807791056</v>
          </cell>
        </row>
        <row r="5935">
          <cell r="D5935">
            <v>2.2964135824530825</v>
          </cell>
        </row>
        <row r="5936">
          <cell r="D5936">
            <v>2.2888843575925808</v>
          </cell>
        </row>
        <row r="5937">
          <cell r="D5937">
            <v>2.3942935056396073</v>
          </cell>
        </row>
        <row r="5938">
          <cell r="D5938">
            <v>2.5373487779891435</v>
          </cell>
        </row>
        <row r="5939">
          <cell r="D5939">
            <v>2.6653456006176763</v>
          </cell>
        </row>
        <row r="5940">
          <cell r="D5940">
            <v>2.8987515712932352</v>
          </cell>
        </row>
        <row r="5941">
          <cell r="D5941">
            <v>3.0493360685032735</v>
          </cell>
        </row>
        <row r="5942">
          <cell r="D5942">
            <v>3.2827420391788333</v>
          </cell>
        </row>
        <row r="5943">
          <cell r="D5943">
            <v>3.4483849861098745</v>
          </cell>
        </row>
        <row r="5944">
          <cell r="D5944">
            <v>3.5086187849938901</v>
          </cell>
        </row>
        <row r="5945">
          <cell r="D5945">
            <v>3.5161480098543922</v>
          </cell>
        </row>
        <row r="5946">
          <cell r="D5946">
            <v>3.4785018855518826</v>
          </cell>
        </row>
        <row r="5947">
          <cell r="D5947">
            <v>3.5462649092963998</v>
          </cell>
        </row>
        <row r="5948">
          <cell r="D5948">
            <v>3.7043786313669398</v>
          </cell>
        </row>
        <row r="5949">
          <cell r="D5949">
            <v>3.5763818087384074</v>
          </cell>
        </row>
        <row r="5950">
          <cell r="D5950">
            <v>3.5839110335989091</v>
          </cell>
        </row>
        <row r="5951">
          <cell r="D5951">
            <v>3.342975838062848</v>
          </cell>
        </row>
        <row r="5952">
          <cell r="D5952">
            <v>3.2526251397368249</v>
          </cell>
        </row>
        <row r="5953">
          <cell r="D5953">
            <v>3.1321575419687941</v>
          </cell>
        </row>
        <row r="5954">
          <cell r="D5954">
            <v>2.7331086243621936</v>
          </cell>
        </row>
        <row r="5955">
          <cell r="D5955">
            <v>2.4545273045236224</v>
          </cell>
        </row>
        <row r="5956">
          <cell r="D5956">
            <v>2.672874825478178</v>
          </cell>
        </row>
        <row r="5957">
          <cell r="D5957">
            <v>2.1608875349640484</v>
          </cell>
        </row>
        <row r="5958">
          <cell r="D5958">
            <v>2.1232414106615387</v>
          </cell>
        </row>
        <row r="5959">
          <cell r="D5959">
            <v>2.0780660614985274</v>
          </cell>
        </row>
        <row r="5960">
          <cell r="D5960">
            <v>2.0479491620565198</v>
          </cell>
        </row>
        <row r="5961">
          <cell r="D5961">
            <v>2.085595286359029</v>
          </cell>
        </row>
        <row r="5962">
          <cell r="D5962">
            <v>2.1834752095455543</v>
          </cell>
        </row>
        <row r="5963">
          <cell r="D5963">
            <v>2.273825907871577</v>
          </cell>
        </row>
        <row r="5964">
          <cell r="D5964">
            <v>2.4545273045236224</v>
          </cell>
        </row>
        <row r="5965">
          <cell r="D5965">
            <v>2.7858131983857066</v>
          </cell>
        </row>
        <row r="5966">
          <cell r="D5966">
            <v>2.8460469972697218</v>
          </cell>
        </row>
        <row r="5967">
          <cell r="D5967">
            <v>3.102040642526787</v>
          </cell>
        </row>
        <row r="5968">
          <cell r="D5968">
            <v>3.2149790154343161</v>
          </cell>
        </row>
        <row r="5969">
          <cell r="D5969">
            <v>3.2375666900158215</v>
          </cell>
        </row>
        <row r="5970">
          <cell r="D5970">
            <v>3.2978004888998367</v>
          </cell>
        </row>
        <row r="5971">
          <cell r="D5971">
            <v>3.4483849861098745</v>
          </cell>
        </row>
        <row r="5972">
          <cell r="D5972">
            <v>3.4257973115283691</v>
          </cell>
        </row>
        <row r="5973">
          <cell r="D5973">
            <v>3.4032096369468632</v>
          </cell>
        </row>
        <row r="5974">
          <cell r="D5974">
            <v>3.3806219623653573</v>
          </cell>
        </row>
        <row r="5975">
          <cell r="D5975">
            <v>3.1848621159923081</v>
          </cell>
        </row>
        <row r="5976">
          <cell r="D5976">
            <v>3.1170990922477908</v>
          </cell>
        </row>
        <row r="5977">
          <cell r="D5977">
            <v>2.9815730447587567</v>
          </cell>
        </row>
        <row r="5978">
          <cell r="D5978">
            <v>2.7105209497806877</v>
          </cell>
        </row>
        <row r="5979">
          <cell r="D5979">
            <v>2.4545273045236224</v>
          </cell>
        </row>
        <row r="5980">
          <cell r="D5980">
            <v>2.2888843575925808</v>
          </cell>
        </row>
        <row r="5981">
          <cell r="D5981">
            <v>2.115712185801037</v>
          </cell>
        </row>
        <row r="5982">
          <cell r="D5982">
            <v>2.0780660614985274</v>
          </cell>
        </row>
        <row r="5983">
          <cell r="D5983">
            <v>2.0103030377540101</v>
          </cell>
        </row>
        <row r="5984">
          <cell r="D5984">
            <v>1.9801861383120025</v>
          </cell>
        </row>
        <row r="5985">
          <cell r="D5985">
            <v>1.9575984637304968</v>
          </cell>
        </row>
        <row r="5986">
          <cell r="D5986">
            <v>2.0479491620565198</v>
          </cell>
        </row>
        <row r="5987">
          <cell r="D5987">
            <v>2.1759459846850517</v>
          </cell>
        </row>
        <row r="5988">
          <cell r="D5988">
            <v>2.3190012570345884</v>
          </cell>
        </row>
        <row r="5989">
          <cell r="D5989">
            <v>2.5072318785471364</v>
          </cell>
        </row>
        <row r="5990">
          <cell r="D5990">
            <v>2.672874825478178</v>
          </cell>
        </row>
        <row r="5991">
          <cell r="D5991">
            <v>2.8084008729672125</v>
          </cell>
        </row>
        <row r="5992">
          <cell r="D5992">
            <v>2.9589853701772508</v>
          </cell>
        </row>
        <row r="5993">
          <cell r="D5993">
            <v>3.0568652933637761</v>
          </cell>
        </row>
        <row r="5994">
          <cell r="D5994">
            <v>3.0945114176662849</v>
          </cell>
        </row>
        <row r="5995">
          <cell r="D5995">
            <v>3.3279173883418443</v>
          </cell>
        </row>
        <row r="5996">
          <cell r="D5996">
            <v>3.4257973115283691</v>
          </cell>
        </row>
        <row r="5997">
          <cell r="D5997">
            <v>3.3806219623653573</v>
          </cell>
        </row>
        <row r="5998">
          <cell r="D5998">
            <v>3.2526251397368249</v>
          </cell>
        </row>
        <row r="5999">
          <cell r="D5999">
            <v>3.1321575419687941</v>
          </cell>
        </row>
        <row r="6000">
          <cell r="D6000">
            <v>2.9966314944797601</v>
          </cell>
        </row>
        <row r="6001">
          <cell r="D6001">
            <v>2.8836931215722315</v>
          </cell>
        </row>
        <row r="6002">
          <cell r="D6002">
            <v>2.4846442039656305</v>
          </cell>
        </row>
        <row r="6003">
          <cell r="D6003">
            <v>2.2888843575925808</v>
          </cell>
        </row>
        <row r="6004">
          <cell r="D6004">
            <v>2.2888843575925808</v>
          </cell>
        </row>
        <row r="6005">
          <cell r="D6005">
            <v>2.0780660614985274</v>
          </cell>
        </row>
        <row r="6006">
          <cell r="D6006">
            <v>2.0253614874750139</v>
          </cell>
        </row>
        <row r="6007">
          <cell r="D6007">
            <v>2.0328907123355155</v>
          </cell>
        </row>
        <row r="6008">
          <cell r="D6008">
            <v>2.0103030377540101</v>
          </cell>
        </row>
        <row r="6009">
          <cell r="D6009">
            <v>2.115712185801037</v>
          </cell>
        </row>
        <row r="6010">
          <cell r="D6010">
            <v>2.1533583101035458</v>
          </cell>
        </row>
        <row r="6011">
          <cell r="D6011">
            <v>2.1985336592665576</v>
          </cell>
        </row>
        <row r="6012">
          <cell r="D6012">
            <v>2.3792350559186035</v>
          </cell>
        </row>
        <row r="6013">
          <cell r="D6013">
            <v>2.5222903282681401</v>
          </cell>
        </row>
        <row r="6014">
          <cell r="D6014">
            <v>2.7331086243621936</v>
          </cell>
        </row>
        <row r="6015">
          <cell r="D6015">
            <v>2.8084008729672125</v>
          </cell>
        </row>
        <row r="6016">
          <cell r="D6016">
            <v>2.9891022696192584</v>
          </cell>
        </row>
        <row r="6017">
          <cell r="D6017">
            <v>3.0116899442007643</v>
          </cell>
        </row>
        <row r="6018">
          <cell r="D6018">
            <v>3.1095698673872887</v>
          </cell>
        </row>
        <row r="6019">
          <cell r="D6019">
            <v>2.943926920456247</v>
          </cell>
        </row>
        <row r="6020">
          <cell r="D6020">
            <v>3.0267483939217676</v>
          </cell>
        </row>
        <row r="6021">
          <cell r="D6021">
            <v>3.2450959148763232</v>
          </cell>
        </row>
        <row r="6022">
          <cell r="D6022">
            <v>3.0719237430847794</v>
          </cell>
        </row>
        <row r="6023">
          <cell r="D6023">
            <v>3.1095698673872887</v>
          </cell>
        </row>
        <row r="6024">
          <cell r="D6024">
            <v>3.1095698673872887</v>
          </cell>
        </row>
        <row r="6025">
          <cell r="D6025">
            <v>2.8159300978277146</v>
          </cell>
        </row>
        <row r="6026">
          <cell r="D6026">
            <v>2.6502871508966721</v>
          </cell>
        </row>
        <row r="6027">
          <cell r="D6027">
            <v>2.4771149791051283</v>
          </cell>
        </row>
        <row r="6028">
          <cell r="D6028">
            <v>2.1684167598245505</v>
          </cell>
        </row>
        <row r="6029">
          <cell r="D6029">
            <v>2.1307706355220404</v>
          </cell>
        </row>
        <row r="6030">
          <cell r="D6030">
            <v>2.0780660614985274</v>
          </cell>
        </row>
        <row r="6031">
          <cell r="D6031">
            <v>2.0328907123355155</v>
          </cell>
        </row>
        <row r="6032">
          <cell r="D6032">
            <v>2.1533583101035458</v>
          </cell>
        </row>
        <row r="6033">
          <cell r="D6033">
            <v>2.2587674581505732</v>
          </cell>
        </row>
        <row r="6034">
          <cell r="D6034">
            <v>2.5975825768731586</v>
          </cell>
        </row>
        <row r="6035">
          <cell r="D6035">
            <v>2.7481670740831974</v>
          </cell>
        </row>
        <row r="6036">
          <cell r="D6036">
            <v>2.9514561453167483</v>
          </cell>
        </row>
        <row r="6037">
          <cell r="D6037">
            <v>3.1321575419687941</v>
          </cell>
        </row>
        <row r="6038">
          <cell r="D6038">
            <v>3.2752128143183308</v>
          </cell>
        </row>
        <row r="6039">
          <cell r="D6039">
            <v>3.2300374651553194</v>
          </cell>
        </row>
        <row r="6040">
          <cell r="D6040">
            <v>3.2676835894578291</v>
          </cell>
        </row>
        <row r="6041">
          <cell r="D6041">
            <v>3.2978004888998367</v>
          </cell>
        </row>
        <row r="6042">
          <cell r="D6042">
            <v>3.2300374651553194</v>
          </cell>
        </row>
        <row r="6043">
          <cell r="D6043">
            <v>3.2676835894578291</v>
          </cell>
        </row>
        <row r="6044">
          <cell r="D6044">
            <v>3.1773328911318059</v>
          </cell>
        </row>
        <row r="6045">
          <cell r="D6045">
            <v>3.1321575419687941</v>
          </cell>
        </row>
        <row r="6046">
          <cell r="D6046">
            <v>3.0794529679452816</v>
          </cell>
        </row>
        <row r="6047">
          <cell r="D6047">
            <v>3.1848621159923081</v>
          </cell>
        </row>
        <row r="6048">
          <cell r="D6048">
            <v>3.0869821928057832</v>
          </cell>
        </row>
        <row r="6049">
          <cell r="D6049">
            <v>2.9363976955957449</v>
          </cell>
        </row>
        <row r="6050">
          <cell r="D6050">
            <v>2.5674656774311515</v>
          </cell>
        </row>
        <row r="6051">
          <cell r="D6051">
            <v>2.3792350559186035</v>
          </cell>
        </row>
        <row r="6052">
          <cell r="D6052">
            <v>2.1684167598245505</v>
          </cell>
        </row>
        <row r="6053">
          <cell r="D6053">
            <v>2.1458290852430446</v>
          </cell>
        </row>
        <row r="6054">
          <cell r="D6054">
            <v>2.1458290852430446</v>
          </cell>
        </row>
        <row r="6055">
          <cell r="D6055">
            <v>2.115712185801037</v>
          </cell>
        </row>
        <row r="6056">
          <cell r="D6056">
            <v>2.085595286359029</v>
          </cell>
        </row>
        <row r="6057">
          <cell r="D6057">
            <v>2.2286505587085652</v>
          </cell>
        </row>
        <row r="6058">
          <cell r="D6058">
            <v>2.4771149791051283</v>
          </cell>
        </row>
        <row r="6059">
          <cell r="D6059">
            <v>2.5900533520126574</v>
          </cell>
        </row>
        <row r="6060">
          <cell r="D6060">
            <v>2.7858131983857066</v>
          </cell>
        </row>
        <row r="6061">
          <cell r="D6061">
            <v>3.0116899442007643</v>
          </cell>
        </row>
        <row r="6062">
          <cell r="D6062">
            <v>3.0643945182242773</v>
          </cell>
        </row>
        <row r="6063">
          <cell r="D6063">
            <v>3.1999205657133114</v>
          </cell>
        </row>
        <row r="6064">
          <cell r="D6064">
            <v>3.2074497905738135</v>
          </cell>
        </row>
        <row r="6065">
          <cell r="D6065">
            <v>3.1999205657133114</v>
          </cell>
        </row>
        <row r="6066">
          <cell r="D6066">
            <v>3.2676835894578291</v>
          </cell>
        </row>
        <row r="6067">
          <cell r="D6067">
            <v>3.31285893862084</v>
          </cell>
        </row>
        <row r="6068">
          <cell r="D6068">
            <v>3.4935603352728863</v>
          </cell>
        </row>
        <row r="6069">
          <cell r="D6069">
            <v>3.3655635126443539</v>
          </cell>
        </row>
        <row r="6070">
          <cell r="D6070">
            <v>3.2676835894578291</v>
          </cell>
        </row>
        <row r="6071">
          <cell r="D6071">
            <v>3.3655635126443539</v>
          </cell>
        </row>
        <row r="6072">
          <cell r="D6072">
            <v>3.2752128143183308</v>
          </cell>
        </row>
        <row r="6073">
          <cell r="D6073">
            <v>3.019219169061266</v>
          </cell>
        </row>
        <row r="6074">
          <cell r="D6074">
            <v>2.6653456006176763</v>
          </cell>
        </row>
        <row r="6075">
          <cell r="D6075">
            <v>2.3566473813370976</v>
          </cell>
        </row>
        <row r="6076">
          <cell r="D6076">
            <v>2.2211213338480635</v>
          </cell>
        </row>
        <row r="6077">
          <cell r="D6077">
            <v>2.1608875349640484</v>
          </cell>
        </row>
        <row r="6078">
          <cell r="D6078">
            <v>2.2135921089875614</v>
          </cell>
        </row>
        <row r="6079">
          <cell r="D6079">
            <v>2.1382998603825425</v>
          </cell>
        </row>
        <row r="6080">
          <cell r="D6080">
            <v>2.1081829609405349</v>
          </cell>
        </row>
        <row r="6081">
          <cell r="D6081">
            <v>2.3265304818950905</v>
          </cell>
        </row>
        <row r="6082">
          <cell r="D6082">
            <v>2.5373487779891435</v>
          </cell>
        </row>
        <row r="6083">
          <cell r="D6083">
            <v>2.7331086243621936</v>
          </cell>
        </row>
        <row r="6084">
          <cell r="D6084">
            <v>2.9891022696192584</v>
          </cell>
        </row>
        <row r="6085">
          <cell r="D6085">
            <v>3.1095698673872887</v>
          </cell>
        </row>
        <row r="6086">
          <cell r="D6086">
            <v>3.2074497905738135</v>
          </cell>
        </row>
        <row r="6087">
          <cell r="D6087">
            <v>3.3655635126443539</v>
          </cell>
        </row>
        <row r="6088">
          <cell r="D6088">
            <v>3.4483849861098745</v>
          </cell>
        </row>
        <row r="6089">
          <cell r="D6089">
            <v>3.4785018855518826</v>
          </cell>
        </row>
        <row r="6090">
          <cell r="D6090">
            <v>3.4709726606913804</v>
          </cell>
        </row>
        <row r="6091">
          <cell r="D6091">
            <v>3.6064987081804145</v>
          </cell>
        </row>
        <row r="6092">
          <cell r="D6092">
            <v>3.6516740573434263</v>
          </cell>
        </row>
        <row r="6093">
          <cell r="D6093">
            <v>3.5161480098543922</v>
          </cell>
        </row>
        <row r="6094">
          <cell r="D6094">
            <v>3.2827420391788333</v>
          </cell>
        </row>
        <row r="6095">
          <cell r="D6095">
            <v>3.1622744414108026</v>
          </cell>
        </row>
        <row r="6096">
          <cell r="D6096">
            <v>3.1999205657133114</v>
          </cell>
        </row>
        <row r="6097">
          <cell r="D6097">
            <v>2.9815730447587567</v>
          </cell>
        </row>
        <row r="6098">
          <cell r="D6098">
            <v>2.6954625000596839</v>
          </cell>
        </row>
        <row r="6099">
          <cell r="D6099">
            <v>2.3491181564765959</v>
          </cell>
        </row>
        <row r="6100">
          <cell r="D6100">
            <v>2.2286505587085652</v>
          </cell>
        </row>
        <row r="6101">
          <cell r="D6101">
            <v>2.1232414106615387</v>
          </cell>
        </row>
        <row r="6102">
          <cell r="D6102">
            <v>2.1533583101035458</v>
          </cell>
        </row>
        <row r="6103">
          <cell r="D6103">
            <v>2.1006537360800328</v>
          </cell>
        </row>
        <row r="6104">
          <cell r="D6104">
            <v>2.0705368366380252</v>
          </cell>
        </row>
        <row r="6105">
          <cell r="D6105">
            <v>2.1533583101035458</v>
          </cell>
        </row>
        <row r="6106">
          <cell r="D6106">
            <v>2.5298195531286418</v>
          </cell>
        </row>
        <row r="6107">
          <cell r="D6107">
            <v>2.6276994763151666</v>
          </cell>
        </row>
        <row r="6108">
          <cell r="D6108">
            <v>2.861105446990726</v>
          </cell>
        </row>
        <row r="6109">
          <cell r="D6109">
            <v>2.8385177724092201</v>
          </cell>
        </row>
        <row r="6110">
          <cell r="D6110">
            <v>2.8761638967117298</v>
          </cell>
        </row>
        <row r="6111">
          <cell r="D6111">
            <v>2.9138100210142395</v>
          </cell>
        </row>
        <row r="6112">
          <cell r="D6112">
            <v>3.0342776187822702</v>
          </cell>
        </row>
        <row r="6113">
          <cell r="D6113">
            <v>3.1773328911318059</v>
          </cell>
        </row>
        <row r="6114">
          <cell r="D6114">
            <v>3.1999205657133114</v>
          </cell>
        </row>
        <row r="6115">
          <cell r="D6115">
            <v>3.1999205657133114</v>
          </cell>
        </row>
        <row r="6116">
          <cell r="D6116">
            <v>3.1999205657133114</v>
          </cell>
        </row>
        <row r="6117">
          <cell r="D6117">
            <v>3.2526251397368249</v>
          </cell>
        </row>
        <row r="6118">
          <cell r="D6118">
            <v>3.2149790154343161</v>
          </cell>
        </row>
        <row r="6119">
          <cell r="D6119">
            <v>3.1472159916897984</v>
          </cell>
        </row>
        <row r="6120">
          <cell r="D6120">
            <v>3.1698036662713043</v>
          </cell>
        </row>
        <row r="6121">
          <cell r="D6121">
            <v>2.9363976955957449</v>
          </cell>
        </row>
        <row r="6122">
          <cell r="D6122">
            <v>2.6051118017336607</v>
          </cell>
        </row>
        <row r="6123">
          <cell r="D6123">
            <v>2.3566473813370976</v>
          </cell>
        </row>
        <row r="6124">
          <cell r="D6124">
            <v>2.243709008429569</v>
          </cell>
        </row>
        <row r="6125">
          <cell r="D6125">
            <v>2.1608875349640484</v>
          </cell>
        </row>
        <row r="6126">
          <cell r="D6126">
            <v>2.0630076117775236</v>
          </cell>
        </row>
        <row r="6127">
          <cell r="D6127">
            <v>2.0404199371960177</v>
          </cell>
        </row>
        <row r="6128">
          <cell r="D6128">
            <v>1.9952445880330061</v>
          </cell>
        </row>
        <row r="6129">
          <cell r="D6129">
            <v>1.9877153631725044</v>
          </cell>
        </row>
        <row r="6130">
          <cell r="D6130">
            <v>2.0780660614985274</v>
          </cell>
        </row>
        <row r="6131">
          <cell r="D6131">
            <v>2.2211213338480635</v>
          </cell>
        </row>
        <row r="6132">
          <cell r="D6132">
            <v>2.3415889316160943</v>
          </cell>
        </row>
        <row r="6133">
          <cell r="D6133">
            <v>2.6051118017336607</v>
          </cell>
        </row>
        <row r="6134">
          <cell r="D6134">
            <v>2.7331086243621936</v>
          </cell>
        </row>
        <row r="6135">
          <cell r="D6135">
            <v>2.9213392458747411</v>
          </cell>
        </row>
        <row r="6136">
          <cell r="D6136">
            <v>2.9589853701772508</v>
          </cell>
        </row>
        <row r="6137">
          <cell r="D6137">
            <v>3.1622744414108026</v>
          </cell>
        </row>
        <row r="6138">
          <cell r="D6138">
            <v>3.1999205657133114</v>
          </cell>
        </row>
        <row r="6139">
          <cell r="D6139">
            <v>3.1923913408528102</v>
          </cell>
        </row>
        <row r="6140">
          <cell r="D6140">
            <v>3.2526251397368249</v>
          </cell>
        </row>
        <row r="6141">
          <cell r="D6141">
            <v>3.2827420391788333</v>
          </cell>
        </row>
        <row r="6142">
          <cell r="D6142">
            <v>3.2225082402948173</v>
          </cell>
        </row>
        <row r="6143">
          <cell r="D6143">
            <v>3.1773328911318059</v>
          </cell>
        </row>
        <row r="6144">
          <cell r="D6144">
            <v>3.2225082402948173</v>
          </cell>
        </row>
        <row r="6145">
          <cell r="D6145">
            <v>2.9891022696192584</v>
          </cell>
        </row>
        <row r="6146">
          <cell r="D6146">
            <v>2.6879332751991818</v>
          </cell>
        </row>
        <row r="6147">
          <cell r="D6147">
            <v>2.4771149791051283</v>
          </cell>
        </row>
        <row r="6148">
          <cell r="D6148">
            <v>2.2060628841270602</v>
          </cell>
        </row>
        <row r="6149">
          <cell r="D6149">
            <v>2.2135921089875614</v>
          </cell>
        </row>
        <row r="6150">
          <cell r="D6150">
            <v>2.1834752095455543</v>
          </cell>
        </row>
        <row r="6151">
          <cell r="D6151">
            <v>2.1307706355220404</v>
          </cell>
        </row>
        <row r="6152">
          <cell r="D6152">
            <v>2.1307706355220404</v>
          </cell>
        </row>
        <row r="6153">
          <cell r="D6153">
            <v>2.115712185801037</v>
          </cell>
        </row>
        <row r="6154">
          <cell r="D6154">
            <v>2.2361797835690673</v>
          </cell>
        </row>
        <row r="6155">
          <cell r="D6155">
            <v>2.5222903282681401</v>
          </cell>
        </row>
        <row r="6156">
          <cell r="D6156">
            <v>2.6653456006176763</v>
          </cell>
        </row>
        <row r="6157">
          <cell r="D6157">
            <v>2.8761638967117298</v>
          </cell>
        </row>
        <row r="6158">
          <cell r="D6158">
            <v>3.0568652933637761</v>
          </cell>
        </row>
        <row r="6159">
          <cell r="D6159">
            <v>3.3881511872258598</v>
          </cell>
        </row>
        <row r="6160">
          <cell r="D6160">
            <v>3.4257973115283691</v>
          </cell>
        </row>
        <row r="6161">
          <cell r="D6161">
            <v>3.5462649092963998</v>
          </cell>
        </row>
        <row r="6162">
          <cell r="D6162">
            <v>3.4559142109703767</v>
          </cell>
        </row>
        <row r="6163">
          <cell r="D6163">
            <v>3.6441448324829246</v>
          </cell>
        </row>
        <row r="6164">
          <cell r="D6164">
            <v>3.7043786313669398</v>
          </cell>
        </row>
        <row r="6165">
          <cell r="D6165">
            <v>3.6817909567854339</v>
          </cell>
        </row>
        <row r="6166">
          <cell r="D6166">
            <v>3.5613233590174032</v>
          </cell>
        </row>
        <row r="6167">
          <cell r="D6167">
            <v>3.3279173883418443</v>
          </cell>
        </row>
        <row r="6168">
          <cell r="D6168">
            <v>3.2752128143183308</v>
          </cell>
        </row>
        <row r="6169">
          <cell r="D6169">
            <v>3.0418068436427714</v>
          </cell>
        </row>
        <row r="6170">
          <cell r="D6170">
            <v>2.7933424232462087</v>
          </cell>
        </row>
        <row r="6171">
          <cell r="D6171">
            <v>2.5674656774311515</v>
          </cell>
        </row>
        <row r="6172">
          <cell r="D6172">
            <v>2.3265304818950905</v>
          </cell>
        </row>
        <row r="6173">
          <cell r="D6173">
            <v>2.243709008429569</v>
          </cell>
        </row>
        <row r="6174">
          <cell r="D6174">
            <v>2.1533583101035458</v>
          </cell>
        </row>
        <row r="6175">
          <cell r="D6175">
            <v>2.115712185801037</v>
          </cell>
        </row>
        <row r="6176">
          <cell r="D6176">
            <v>2.1382998603825425</v>
          </cell>
        </row>
        <row r="6177">
          <cell r="D6177">
            <v>2.2662966830110749</v>
          </cell>
        </row>
        <row r="6178">
          <cell r="D6178">
            <v>2.6804040503386801</v>
          </cell>
        </row>
        <row r="6179">
          <cell r="D6179">
            <v>2.6578163757571742</v>
          </cell>
        </row>
        <row r="6180">
          <cell r="D6180">
            <v>2.830988547548718</v>
          </cell>
        </row>
        <row r="6181">
          <cell r="D6181">
            <v>2.778283973525205</v>
          </cell>
        </row>
        <row r="6182">
          <cell r="D6182">
            <v>2.8761638967117298</v>
          </cell>
        </row>
        <row r="6183">
          <cell r="D6183">
            <v>2.9213392458747411</v>
          </cell>
        </row>
        <row r="6184">
          <cell r="D6184">
            <v>3.1170990922477908</v>
          </cell>
        </row>
        <row r="6185">
          <cell r="D6185">
            <v>2.9891022696192584</v>
          </cell>
        </row>
        <row r="6186">
          <cell r="D6186">
            <v>3.1547452165503</v>
          </cell>
        </row>
        <row r="6187">
          <cell r="D6187">
            <v>3.1396867668292967</v>
          </cell>
        </row>
        <row r="6188">
          <cell r="D6188">
            <v>3.2526251397368249</v>
          </cell>
        </row>
        <row r="6189">
          <cell r="D6189">
            <v>3.1923913408528102</v>
          </cell>
        </row>
        <row r="6190">
          <cell r="D6190">
            <v>3.1472159916897984</v>
          </cell>
        </row>
        <row r="6191">
          <cell r="D6191">
            <v>3.0267483939217676</v>
          </cell>
        </row>
        <row r="6192">
          <cell r="D6192">
            <v>3.0869821928057832</v>
          </cell>
        </row>
        <row r="6193">
          <cell r="D6193">
            <v>2.9062807961537369</v>
          </cell>
        </row>
        <row r="6194">
          <cell r="D6194">
            <v>2.4695857542446267</v>
          </cell>
        </row>
        <row r="6195">
          <cell r="D6195">
            <v>2.3039428073135846</v>
          </cell>
        </row>
        <row r="6196">
          <cell r="D6196">
            <v>2.2888843575925808</v>
          </cell>
        </row>
        <row r="6197">
          <cell r="D6197">
            <v>2.0931245112195311</v>
          </cell>
        </row>
        <row r="6198">
          <cell r="D6198">
            <v>2.0554783869170214</v>
          </cell>
        </row>
        <row r="6199">
          <cell r="D6199">
            <v>2.0328907123355155</v>
          </cell>
        </row>
        <row r="6200">
          <cell r="D6200">
            <v>2.0630076117775236</v>
          </cell>
        </row>
        <row r="6201">
          <cell r="D6201">
            <v>2.2060628841270602</v>
          </cell>
        </row>
        <row r="6202">
          <cell r="D6202">
            <v>2.4846442039656305</v>
          </cell>
        </row>
        <row r="6203">
          <cell r="D6203">
            <v>2.5674656774311515</v>
          </cell>
        </row>
        <row r="6204">
          <cell r="D6204">
            <v>2.7707547486647033</v>
          </cell>
        </row>
        <row r="6205">
          <cell r="D6205">
            <v>2.8836931215722315</v>
          </cell>
        </row>
        <row r="6206">
          <cell r="D6206">
            <v>2.8535762221302239</v>
          </cell>
        </row>
        <row r="6207">
          <cell r="D6207">
            <v>2.8234593226882163</v>
          </cell>
        </row>
        <row r="6208">
          <cell r="D6208">
            <v>2.9288684707352428</v>
          </cell>
        </row>
        <row r="6209">
          <cell r="D6209">
            <v>3.0869821928057832</v>
          </cell>
        </row>
        <row r="6210">
          <cell r="D6210">
            <v>3.1472159916897984</v>
          </cell>
        </row>
        <row r="6211">
          <cell r="D6211">
            <v>3.0493360685032735</v>
          </cell>
        </row>
        <row r="6212">
          <cell r="D6212">
            <v>3.1170990922477908</v>
          </cell>
        </row>
        <row r="6213">
          <cell r="D6213">
            <v>3.1472159916897984</v>
          </cell>
        </row>
        <row r="6214">
          <cell r="D6214">
            <v>3.0116899442007643</v>
          </cell>
        </row>
        <row r="6215">
          <cell r="D6215">
            <v>3.019219169061266</v>
          </cell>
        </row>
        <row r="6216">
          <cell r="D6216">
            <v>3.0945114176662849</v>
          </cell>
        </row>
        <row r="6217">
          <cell r="D6217">
            <v>2.8084008729672125</v>
          </cell>
        </row>
        <row r="6218">
          <cell r="D6218">
            <v>2.4620565293841246</v>
          </cell>
        </row>
        <row r="6219">
          <cell r="D6219">
            <v>2.2964135824530825</v>
          </cell>
        </row>
        <row r="6220">
          <cell r="D6220">
            <v>2.1458290852430446</v>
          </cell>
        </row>
        <row r="6221">
          <cell r="D6221">
            <v>2.0705368366380252</v>
          </cell>
        </row>
        <row r="6222">
          <cell r="D6222">
            <v>2.1081829609405349</v>
          </cell>
        </row>
        <row r="6223">
          <cell r="D6223">
            <v>2.115712185801037</v>
          </cell>
        </row>
        <row r="6224">
          <cell r="D6224">
            <v>2.0931245112195311</v>
          </cell>
        </row>
        <row r="6225">
          <cell r="D6225">
            <v>2.2135921089875614</v>
          </cell>
        </row>
        <row r="6226">
          <cell r="D6226">
            <v>2.6276994763151666</v>
          </cell>
        </row>
        <row r="6227">
          <cell r="D6227">
            <v>2.7481670740831974</v>
          </cell>
        </row>
        <row r="6228">
          <cell r="D6228">
            <v>2.8987515712932352</v>
          </cell>
        </row>
        <row r="6229">
          <cell r="D6229">
            <v>3.019219169061266</v>
          </cell>
        </row>
        <row r="6230">
          <cell r="D6230">
            <v>3.2074497905738135</v>
          </cell>
        </row>
        <row r="6231">
          <cell r="D6231">
            <v>3.1698036662713043</v>
          </cell>
        </row>
        <row r="6232">
          <cell r="D6232">
            <v>3.3279173883418443</v>
          </cell>
        </row>
        <row r="6233">
          <cell r="D6233">
            <v>3.3505050629233502</v>
          </cell>
        </row>
        <row r="6234">
          <cell r="D6234">
            <v>3.3956804120863615</v>
          </cell>
        </row>
        <row r="6235">
          <cell r="D6235">
            <v>3.4107388618073653</v>
          </cell>
        </row>
        <row r="6236">
          <cell r="D6236">
            <v>3.4860311104123847</v>
          </cell>
        </row>
        <row r="6237">
          <cell r="D6237">
            <v>3.4483849861098745</v>
          </cell>
        </row>
        <row r="6238">
          <cell r="D6238">
            <v>3.3881511872258598</v>
          </cell>
        </row>
        <row r="6239">
          <cell r="D6239">
            <v>3.4032096369468632</v>
          </cell>
        </row>
        <row r="6240">
          <cell r="D6240">
            <v>3.31285893862084</v>
          </cell>
        </row>
        <row r="6241">
          <cell r="D6241">
            <v>3.0945114176662849</v>
          </cell>
        </row>
        <row r="6242">
          <cell r="D6242">
            <v>2.7707547486647033</v>
          </cell>
        </row>
        <row r="6243">
          <cell r="D6243">
            <v>2.4771149791051283</v>
          </cell>
        </row>
        <row r="6244">
          <cell r="D6244">
            <v>2.1684167598245505</v>
          </cell>
        </row>
        <row r="6245">
          <cell r="D6245">
            <v>2.2587674581505732</v>
          </cell>
        </row>
        <row r="6246">
          <cell r="D6246">
            <v>2.2286505587085652</v>
          </cell>
        </row>
        <row r="6247">
          <cell r="D6247">
            <v>2.1684167598245505</v>
          </cell>
        </row>
        <row r="6248">
          <cell r="D6248">
            <v>2.1910044344060555</v>
          </cell>
        </row>
        <row r="6249">
          <cell r="D6249">
            <v>2.3039428073135846</v>
          </cell>
        </row>
        <row r="6250">
          <cell r="D6250">
            <v>2.6126410265941633</v>
          </cell>
        </row>
        <row r="6251">
          <cell r="D6251">
            <v>2.7707547486647033</v>
          </cell>
        </row>
        <row r="6252">
          <cell r="D6252">
            <v>2.8761638967117298</v>
          </cell>
        </row>
        <row r="6253">
          <cell r="D6253">
            <v>2.9288684707352428</v>
          </cell>
        </row>
        <row r="6254">
          <cell r="D6254">
            <v>2.9665145950377529</v>
          </cell>
        </row>
        <row r="6255">
          <cell r="D6255">
            <v>3.2450959148763232</v>
          </cell>
        </row>
        <row r="6256">
          <cell r="D6256">
            <v>3.31285893862084</v>
          </cell>
        </row>
        <row r="6257">
          <cell r="D6257">
            <v>3.4032096369468632</v>
          </cell>
        </row>
        <row r="6258">
          <cell r="D6258">
            <v>3.1773328911318059</v>
          </cell>
        </row>
        <row r="6259">
          <cell r="D6259">
            <v>3.2225082402948173</v>
          </cell>
        </row>
        <row r="6260">
          <cell r="D6260">
            <v>3.2827420391788333</v>
          </cell>
        </row>
        <row r="6261">
          <cell r="D6261">
            <v>3.4634434358308792</v>
          </cell>
        </row>
        <row r="6262">
          <cell r="D6262">
            <v>3.2450959148763232</v>
          </cell>
        </row>
        <row r="6263">
          <cell r="D6263">
            <v>3.1999205657133114</v>
          </cell>
        </row>
        <row r="6264">
          <cell r="D6264">
            <v>3.1246283171082929</v>
          </cell>
        </row>
        <row r="6265">
          <cell r="D6265">
            <v>3.0719237430847794</v>
          </cell>
        </row>
        <row r="6266">
          <cell r="D6266">
            <v>2.6502871508966721</v>
          </cell>
        </row>
        <row r="6267">
          <cell r="D6267">
            <v>2.3867642807791056</v>
          </cell>
        </row>
        <row r="6268">
          <cell r="D6268">
            <v>2.3566473813370976</v>
          </cell>
        </row>
        <row r="6269">
          <cell r="D6269">
            <v>2.1382998603825425</v>
          </cell>
        </row>
        <row r="6270">
          <cell r="D6270">
            <v>2.1458290852430446</v>
          </cell>
        </row>
        <row r="6271">
          <cell r="D6271">
            <v>2.085595286359029</v>
          </cell>
        </row>
        <row r="6272">
          <cell r="D6272">
            <v>2.085595286359029</v>
          </cell>
        </row>
        <row r="6273">
          <cell r="D6273">
            <v>2.2060628841270602</v>
          </cell>
        </row>
        <row r="6274">
          <cell r="D6274">
            <v>2.4695857542446267</v>
          </cell>
        </row>
        <row r="6275">
          <cell r="D6275">
            <v>2.6051118017336607</v>
          </cell>
        </row>
        <row r="6276">
          <cell r="D6276">
            <v>2.7105209497806877</v>
          </cell>
        </row>
        <row r="6277">
          <cell r="D6277">
            <v>2.7255793995016915</v>
          </cell>
        </row>
        <row r="6278">
          <cell r="D6278">
            <v>2.7858131983857066</v>
          </cell>
        </row>
        <row r="6279">
          <cell r="D6279">
            <v>2.7707547486647033</v>
          </cell>
        </row>
        <row r="6280">
          <cell r="D6280">
            <v>2.943926920456247</v>
          </cell>
        </row>
        <row r="6281">
          <cell r="D6281">
            <v>2.9815730447587567</v>
          </cell>
        </row>
        <row r="6282">
          <cell r="D6282">
            <v>2.9213392458747411</v>
          </cell>
        </row>
        <row r="6283">
          <cell r="D6283">
            <v>2.9815730447587567</v>
          </cell>
        </row>
        <row r="6284">
          <cell r="D6284">
            <v>3.0041607193402617</v>
          </cell>
        </row>
        <row r="6285">
          <cell r="D6285">
            <v>3.0267483939217676</v>
          </cell>
        </row>
        <row r="6286">
          <cell r="D6286">
            <v>2.9062807961537369</v>
          </cell>
        </row>
        <row r="6287">
          <cell r="D6287">
            <v>2.8761638967117298</v>
          </cell>
        </row>
        <row r="6288">
          <cell r="D6288">
            <v>2.8761638967117298</v>
          </cell>
        </row>
        <row r="6289">
          <cell r="D6289">
            <v>2.7105209497806877</v>
          </cell>
        </row>
        <row r="6290">
          <cell r="D6290">
            <v>2.5749949022916536</v>
          </cell>
        </row>
        <row r="6291">
          <cell r="D6291">
            <v>2.2964135824530825</v>
          </cell>
        </row>
        <row r="6292">
          <cell r="D6292">
            <v>2.2060628841270602</v>
          </cell>
        </row>
        <row r="6293">
          <cell r="D6293">
            <v>2.1006537360800328</v>
          </cell>
        </row>
        <row r="6294">
          <cell r="D6294">
            <v>2.0479491620565198</v>
          </cell>
        </row>
        <row r="6295">
          <cell r="D6295">
            <v>2.0630076117775236</v>
          </cell>
        </row>
        <row r="6296">
          <cell r="D6296">
            <v>2.0103030377540101</v>
          </cell>
        </row>
        <row r="6297">
          <cell r="D6297">
            <v>2.0931245112195311</v>
          </cell>
        </row>
        <row r="6298">
          <cell r="D6298">
            <v>2.1910044344060555</v>
          </cell>
        </row>
        <row r="6299">
          <cell r="D6299">
            <v>2.2888843575925808</v>
          </cell>
        </row>
        <row r="6300">
          <cell r="D6300">
            <v>2.4244104050816149</v>
          </cell>
        </row>
        <row r="6301">
          <cell r="D6301">
            <v>2.5298195531286418</v>
          </cell>
        </row>
        <row r="6302">
          <cell r="D6302">
            <v>2.6502871508966721</v>
          </cell>
        </row>
        <row r="6303">
          <cell r="D6303">
            <v>2.6502871508966721</v>
          </cell>
        </row>
        <row r="6304">
          <cell r="D6304">
            <v>2.7180501746411898</v>
          </cell>
        </row>
        <row r="6305">
          <cell r="D6305">
            <v>2.6427579260361704</v>
          </cell>
        </row>
        <row r="6306">
          <cell r="D6306">
            <v>2.6578163757571742</v>
          </cell>
        </row>
        <row r="6307">
          <cell r="D6307">
            <v>2.7180501746411898</v>
          </cell>
        </row>
        <row r="6308">
          <cell r="D6308">
            <v>2.9288684707352428</v>
          </cell>
        </row>
        <row r="6309">
          <cell r="D6309">
            <v>2.9966314944797601</v>
          </cell>
        </row>
        <row r="6310">
          <cell r="D6310">
            <v>2.9740438198982542</v>
          </cell>
        </row>
        <row r="6311">
          <cell r="D6311">
            <v>2.9138100210142395</v>
          </cell>
        </row>
        <row r="6312">
          <cell r="D6312">
            <v>2.8987515712932352</v>
          </cell>
        </row>
        <row r="6313">
          <cell r="D6313">
            <v>2.7180501746411898</v>
          </cell>
        </row>
        <row r="6314">
          <cell r="D6314">
            <v>2.4545273045236224</v>
          </cell>
        </row>
        <row r="6315">
          <cell r="D6315">
            <v>2.273825907871577</v>
          </cell>
        </row>
        <row r="6316">
          <cell r="D6316">
            <v>2.1684167598245505</v>
          </cell>
        </row>
        <row r="6317">
          <cell r="D6317">
            <v>2.0780660614985274</v>
          </cell>
        </row>
        <row r="6318">
          <cell r="D6318">
            <v>2.0103030377540101</v>
          </cell>
        </row>
        <row r="6319">
          <cell r="D6319">
            <v>2.0103030377540101</v>
          </cell>
        </row>
        <row r="6320">
          <cell r="D6320">
            <v>2.002773812893508</v>
          </cell>
        </row>
        <row r="6321">
          <cell r="D6321">
            <v>1.9952445880330061</v>
          </cell>
        </row>
        <row r="6322">
          <cell r="D6322">
            <v>2.1533583101035458</v>
          </cell>
        </row>
        <row r="6323">
          <cell r="D6323">
            <v>2.2286505587085652</v>
          </cell>
        </row>
        <row r="6324">
          <cell r="D6324">
            <v>2.2964135824530825</v>
          </cell>
        </row>
        <row r="6325">
          <cell r="D6325">
            <v>2.4244104050816149</v>
          </cell>
        </row>
        <row r="6326">
          <cell r="D6326">
            <v>2.5900533520126574</v>
          </cell>
        </row>
        <row r="6327">
          <cell r="D6327">
            <v>2.7180501746411898</v>
          </cell>
        </row>
        <row r="6328">
          <cell r="D6328">
            <v>2.8234593226882163</v>
          </cell>
        </row>
        <row r="6329">
          <cell r="D6329">
            <v>2.9966314944797601</v>
          </cell>
        </row>
        <row r="6330">
          <cell r="D6330">
            <v>2.9589853701772508</v>
          </cell>
        </row>
        <row r="6331">
          <cell r="D6331">
            <v>2.943926920456247</v>
          </cell>
        </row>
        <row r="6332">
          <cell r="D6332">
            <v>2.9665145950377529</v>
          </cell>
        </row>
        <row r="6333">
          <cell r="D6333">
            <v>3.0568652933637761</v>
          </cell>
        </row>
        <row r="6334">
          <cell r="D6334">
            <v>2.9213392458747411</v>
          </cell>
        </row>
        <row r="6335">
          <cell r="D6335">
            <v>2.9740438198982542</v>
          </cell>
        </row>
        <row r="6336">
          <cell r="D6336">
            <v>2.8761638967117298</v>
          </cell>
        </row>
        <row r="6337">
          <cell r="D6337">
            <v>2.6954625000596839</v>
          </cell>
        </row>
        <row r="6338">
          <cell r="D6338">
            <v>2.4997026536866342</v>
          </cell>
        </row>
        <row r="6339">
          <cell r="D6339">
            <v>2.2964135824530825</v>
          </cell>
        </row>
        <row r="6340">
          <cell r="D6340">
            <v>2.1458290852430446</v>
          </cell>
        </row>
        <row r="6341">
          <cell r="D6341">
            <v>2.1081829609405349</v>
          </cell>
        </row>
        <row r="6342">
          <cell r="D6342">
            <v>2.0931245112195311</v>
          </cell>
        </row>
        <row r="6343">
          <cell r="D6343">
            <v>2.1006537360800328</v>
          </cell>
        </row>
        <row r="6344">
          <cell r="D6344">
            <v>2.0931245112195311</v>
          </cell>
        </row>
        <row r="6345">
          <cell r="D6345">
            <v>2.2211213338480635</v>
          </cell>
        </row>
        <row r="6346">
          <cell r="D6346">
            <v>2.4846442039656305</v>
          </cell>
        </row>
        <row r="6347">
          <cell r="D6347">
            <v>2.7481670740831974</v>
          </cell>
        </row>
        <row r="6348">
          <cell r="D6348">
            <v>2.7481670740831974</v>
          </cell>
        </row>
        <row r="6349">
          <cell r="D6349">
            <v>2.778283973525205</v>
          </cell>
        </row>
        <row r="6350">
          <cell r="D6350">
            <v>2.830988547548718</v>
          </cell>
        </row>
        <row r="6351">
          <cell r="D6351">
            <v>2.8836931215722315</v>
          </cell>
        </row>
        <row r="6352">
          <cell r="D6352">
            <v>2.9665145950377529</v>
          </cell>
        </row>
        <row r="6353">
          <cell r="D6353">
            <v>2.9363976955957449</v>
          </cell>
        </row>
        <row r="6354">
          <cell r="D6354">
            <v>3.0116899442007643</v>
          </cell>
        </row>
        <row r="6355">
          <cell r="D6355">
            <v>3.0041607193402617</v>
          </cell>
        </row>
        <row r="6356">
          <cell r="D6356">
            <v>3.1848621159923081</v>
          </cell>
        </row>
        <row r="6357">
          <cell r="D6357">
            <v>3.2375666900158215</v>
          </cell>
        </row>
        <row r="6358">
          <cell r="D6358">
            <v>3.0794529679452816</v>
          </cell>
        </row>
        <row r="6359">
          <cell r="D6359">
            <v>3.0568652933637761</v>
          </cell>
        </row>
        <row r="6360">
          <cell r="D6360">
            <v>3.0493360685032735</v>
          </cell>
        </row>
        <row r="6361">
          <cell r="D6361">
            <v>2.8535762221302239</v>
          </cell>
        </row>
        <row r="6362">
          <cell r="D6362">
            <v>2.5373487779891435</v>
          </cell>
        </row>
        <row r="6363">
          <cell r="D6363">
            <v>2.3265304818950905</v>
          </cell>
        </row>
        <row r="6364">
          <cell r="D6364">
            <v>2.1985336592665576</v>
          </cell>
        </row>
        <row r="6365">
          <cell r="D6365">
            <v>2.0931245112195311</v>
          </cell>
        </row>
        <row r="6366">
          <cell r="D6366">
            <v>2.085595286359029</v>
          </cell>
        </row>
        <row r="6367">
          <cell r="D6367">
            <v>2.0931245112195311</v>
          </cell>
        </row>
        <row r="6368">
          <cell r="D6368">
            <v>2.1608875349640484</v>
          </cell>
        </row>
        <row r="6369">
          <cell r="D6369">
            <v>2.1910044344060555</v>
          </cell>
        </row>
        <row r="6370">
          <cell r="D6370">
            <v>2.5599364525706494</v>
          </cell>
        </row>
        <row r="6371">
          <cell r="D6371">
            <v>2.6427579260361704</v>
          </cell>
        </row>
        <row r="6372">
          <cell r="D6372">
            <v>2.778283973525205</v>
          </cell>
        </row>
        <row r="6373">
          <cell r="D6373">
            <v>2.8008716481067104</v>
          </cell>
        </row>
        <row r="6374">
          <cell r="D6374">
            <v>2.830988547548718</v>
          </cell>
        </row>
        <row r="6375">
          <cell r="D6375">
            <v>2.8987515712932352</v>
          </cell>
        </row>
        <row r="6376">
          <cell r="D6376">
            <v>3.0719237430847794</v>
          </cell>
        </row>
        <row r="6377">
          <cell r="D6377">
            <v>3.0719237430847794</v>
          </cell>
        </row>
        <row r="6378">
          <cell r="D6378">
            <v>3.0794529679452816</v>
          </cell>
        </row>
        <row r="6379">
          <cell r="D6379">
            <v>3.1698036662713043</v>
          </cell>
        </row>
        <row r="6380">
          <cell r="D6380">
            <v>3.2827420391788333</v>
          </cell>
        </row>
        <row r="6381">
          <cell r="D6381">
            <v>3.2149790154343161</v>
          </cell>
        </row>
        <row r="6382">
          <cell r="D6382">
            <v>3.1472159916897984</v>
          </cell>
        </row>
        <row r="6383">
          <cell r="D6383">
            <v>3.1622744414108026</v>
          </cell>
        </row>
        <row r="6384">
          <cell r="D6384">
            <v>3.1472159916897984</v>
          </cell>
        </row>
        <row r="6385">
          <cell r="D6385">
            <v>2.8912223464327336</v>
          </cell>
        </row>
        <row r="6386">
          <cell r="D6386">
            <v>2.514761103407638</v>
          </cell>
        </row>
        <row r="6387">
          <cell r="D6387">
            <v>2.3265304818950905</v>
          </cell>
        </row>
        <row r="6388">
          <cell r="D6388">
            <v>2.1458290852430446</v>
          </cell>
        </row>
        <row r="6389">
          <cell r="D6389">
            <v>2.0780660614985274</v>
          </cell>
        </row>
        <row r="6390">
          <cell r="D6390">
            <v>2.085595286359029</v>
          </cell>
        </row>
        <row r="6391">
          <cell r="D6391">
            <v>2.0705368366380252</v>
          </cell>
        </row>
        <row r="6392">
          <cell r="D6392">
            <v>2.0630076117775236</v>
          </cell>
        </row>
        <row r="6393">
          <cell r="D6393">
            <v>2.2512382332900711</v>
          </cell>
        </row>
        <row r="6394">
          <cell r="D6394">
            <v>2.4846442039656305</v>
          </cell>
        </row>
        <row r="6395">
          <cell r="D6395">
            <v>2.6427579260361704</v>
          </cell>
        </row>
        <row r="6396">
          <cell r="D6396">
            <v>2.778283973525205</v>
          </cell>
        </row>
        <row r="6397">
          <cell r="D6397">
            <v>2.9288684707352428</v>
          </cell>
        </row>
        <row r="6398">
          <cell r="D6398">
            <v>3.0041607193402617</v>
          </cell>
        </row>
        <row r="6399">
          <cell r="D6399">
            <v>3.1246283171082929</v>
          </cell>
        </row>
        <row r="6400">
          <cell r="D6400">
            <v>3.342975838062848</v>
          </cell>
        </row>
        <row r="6401">
          <cell r="D6401">
            <v>3.5086187849938901</v>
          </cell>
        </row>
        <row r="6402">
          <cell r="D6402">
            <v>3.5387356844358973</v>
          </cell>
        </row>
        <row r="6403">
          <cell r="D6403">
            <v>3.6140279330409166</v>
          </cell>
        </row>
        <row r="6404">
          <cell r="D6404">
            <v>3.7344955308089474</v>
          </cell>
        </row>
        <row r="6405">
          <cell r="D6405">
            <v>3.6667325070644305</v>
          </cell>
        </row>
        <row r="6406">
          <cell r="D6406">
            <v>3.5839110335989091</v>
          </cell>
        </row>
        <row r="6407">
          <cell r="D6407">
            <v>3.5537941341569015</v>
          </cell>
        </row>
        <row r="6408">
          <cell r="D6408">
            <v>3.5688525838779057</v>
          </cell>
        </row>
        <row r="6409">
          <cell r="D6409">
            <v>3.2225082402948173</v>
          </cell>
        </row>
        <row r="6410">
          <cell r="D6410">
            <v>2.6879332751991818</v>
          </cell>
        </row>
        <row r="6411">
          <cell r="D6411">
            <v>2.4168811802211132</v>
          </cell>
        </row>
        <row r="6412">
          <cell r="D6412">
            <v>2.1834752095455543</v>
          </cell>
        </row>
        <row r="6413">
          <cell r="D6413">
            <v>2.1985336592665576</v>
          </cell>
        </row>
        <row r="6414">
          <cell r="D6414">
            <v>2.1608875349640484</v>
          </cell>
        </row>
        <row r="6415">
          <cell r="D6415">
            <v>2.115712185801037</v>
          </cell>
        </row>
        <row r="6416">
          <cell r="D6416">
            <v>2.115712185801037</v>
          </cell>
        </row>
        <row r="6417">
          <cell r="D6417">
            <v>2.243709008429569</v>
          </cell>
        </row>
        <row r="6418">
          <cell r="D6418">
            <v>2.5674656774311515</v>
          </cell>
        </row>
        <row r="6419">
          <cell r="D6419">
            <v>2.6653456006176763</v>
          </cell>
        </row>
        <row r="6420">
          <cell r="D6420">
            <v>2.9138100210142395</v>
          </cell>
        </row>
        <row r="6421">
          <cell r="D6421">
            <v>2.9062807961537369</v>
          </cell>
        </row>
        <row r="6422">
          <cell r="D6422">
            <v>3.1472159916897984</v>
          </cell>
        </row>
        <row r="6423">
          <cell r="D6423">
            <v>3.3279173883418443</v>
          </cell>
        </row>
        <row r="6424">
          <cell r="D6424">
            <v>3.3806219623653573</v>
          </cell>
        </row>
        <row r="6425">
          <cell r="D6425">
            <v>3.5914402584594112</v>
          </cell>
        </row>
        <row r="6426">
          <cell r="D6426">
            <v>3.6893201816459364</v>
          </cell>
        </row>
        <row r="6427">
          <cell r="D6427">
            <v>3.6893201816459364</v>
          </cell>
        </row>
        <row r="6428">
          <cell r="D6428">
            <v>3.7269663059484457</v>
          </cell>
        </row>
        <row r="6429">
          <cell r="D6429">
            <v>3.6441448324829246</v>
          </cell>
        </row>
        <row r="6430">
          <cell r="D6430">
            <v>3.6215571579014192</v>
          </cell>
        </row>
        <row r="6431">
          <cell r="D6431">
            <v>3.5839110335989091</v>
          </cell>
        </row>
        <row r="6432">
          <cell r="D6432">
            <v>3.4182680866678674</v>
          </cell>
        </row>
        <row r="6433">
          <cell r="D6433">
            <v>3.2676835894578291</v>
          </cell>
        </row>
        <row r="6434">
          <cell r="D6434">
            <v>2.861105446990726</v>
          </cell>
        </row>
        <row r="6435">
          <cell r="D6435">
            <v>2.5975825768731586</v>
          </cell>
        </row>
        <row r="6436">
          <cell r="D6436">
            <v>2.3415889316160943</v>
          </cell>
        </row>
        <row r="6437">
          <cell r="D6437">
            <v>2.243709008429569</v>
          </cell>
        </row>
        <row r="6438">
          <cell r="D6438">
            <v>2.1834752095455543</v>
          </cell>
        </row>
        <row r="6439">
          <cell r="D6439">
            <v>2.1684167598245505</v>
          </cell>
        </row>
        <row r="6440">
          <cell r="D6440">
            <v>2.2361797835690673</v>
          </cell>
        </row>
        <row r="6441">
          <cell r="D6441">
            <v>2.3942935056396073</v>
          </cell>
        </row>
        <row r="6442">
          <cell r="D6442">
            <v>2.672874825478178</v>
          </cell>
        </row>
        <row r="6443">
          <cell r="D6443">
            <v>2.8159300978277146</v>
          </cell>
        </row>
        <row r="6444">
          <cell r="D6444">
            <v>2.9213392458747411</v>
          </cell>
        </row>
        <row r="6445">
          <cell r="D6445">
            <v>3.0794529679452816</v>
          </cell>
        </row>
        <row r="6446">
          <cell r="D6446">
            <v>3.1923913408528102</v>
          </cell>
        </row>
        <row r="6447">
          <cell r="D6447">
            <v>3.2827420391788333</v>
          </cell>
        </row>
        <row r="6448">
          <cell r="D6448">
            <v>3.4634434358308792</v>
          </cell>
        </row>
        <row r="6449">
          <cell r="D6449">
            <v>3.5688525838779057</v>
          </cell>
        </row>
        <row r="6450">
          <cell r="D6450">
            <v>3.6366156076224225</v>
          </cell>
        </row>
        <row r="6451">
          <cell r="D6451">
            <v>3.8248462291349705</v>
          </cell>
        </row>
        <row r="6452">
          <cell r="D6452">
            <v>3.8248462291349705</v>
          </cell>
        </row>
        <row r="6453">
          <cell r="D6453">
            <v>3.8248462291349705</v>
          </cell>
        </row>
        <row r="6454">
          <cell r="D6454">
            <v>3.7119078562274419</v>
          </cell>
        </row>
        <row r="6455">
          <cell r="D6455">
            <v>3.5839110335989091</v>
          </cell>
        </row>
        <row r="6456">
          <cell r="D6456">
            <v>3.5236772347148939</v>
          </cell>
        </row>
        <row r="6457">
          <cell r="D6457">
            <v>3.2149790154343161</v>
          </cell>
        </row>
        <row r="6458">
          <cell r="D6458">
            <v>2.8686346718512277</v>
          </cell>
        </row>
        <row r="6459">
          <cell r="D6459">
            <v>2.5825241271521548</v>
          </cell>
        </row>
        <row r="6460">
          <cell r="D6460">
            <v>2.3114720321740867</v>
          </cell>
        </row>
        <row r="6461">
          <cell r="D6461">
            <v>2.2135921089875614</v>
          </cell>
        </row>
        <row r="6462">
          <cell r="D6462">
            <v>2.1684167598245505</v>
          </cell>
        </row>
        <row r="6463">
          <cell r="D6463">
            <v>2.1232414106615387</v>
          </cell>
        </row>
        <row r="6464">
          <cell r="D6464">
            <v>2.1307706355220404</v>
          </cell>
        </row>
        <row r="6465">
          <cell r="D6465">
            <v>2.1307706355220404</v>
          </cell>
        </row>
        <row r="6466">
          <cell r="D6466">
            <v>2.243709008429569</v>
          </cell>
        </row>
        <row r="6467">
          <cell r="D6467">
            <v>2.3942935056396073</v>
          </cell>
        </row>
        <row r="6468">
          <cell r="D6468">
            <v>2.6051118017336607</v>
          </cell>
        </row>
        <row r="6469">
          <cell r="D6469">
            <v>2.861105446990726</v>
          </cell>
        </row>
        <row r="6470">
          <cell r="D6470">
            <v>3.0267483939217676</v>
          </cell>
        </row>
        <row r="6471">
          <cell r="D6471">
            <v>3.2149790154343161</v>
          </cell>
        </row>
        <row r="6472">
          <cell r="D6472">
            <v>3.3053297137603384</v>
          </cell>
        </row>
        <row r="6473">
          <cell r="D6473">
            <v>3.4107388618073653</v>
          </cell>
        </row>
        <row r="6474">
          <cell r="D6474">
            <v>3.5236772347148939</v>
          </cell>
        </row>
        <row r="6475">
          <cell r="D6475">
            <v>3.5839110335989091</v>
          </cell>
        </row>
        <row r="6476">
          <cell r="D6476">
            <v>3.6441448324829246</v>
          </cell>
        </row>
        <row r="6477">
          <cell r="D6477">
            <v>3.6592032822039284</v>
          </cell>
        </row>
        <row r="6478">
          <cell r="D6478">
            <v>3.6366156076224225</v>
          </cell>
        </row>
        <row r="6479">
          <cell r="D6479">
            <v>3.531206459575396</v>
          </cell>
        </row>
        <row r="6480">
          <cell r="D6480">
            <v>3.2978004888998367</v>
          </cell>
        </row>
        <row r="6481">
          <cell r="D6481">
            <v>3.0869821928057832</v>
          </cell>
        </row>
        <row r="6482">
          <cell r="D6482">
            <v>2.6502871508966721</v>
          </cell>
        </row>
        <row r="6483">
          <cell r="D6483">
            <v>2.4244104050816149</v>
          </cell>
        </row>
        <row r="6484">
          <cell r="D6484">
            <v>2.3265304818950905</v>
          </cell>
        </row>
        <row r="6485">
          <cell r="D6485">
            <v>2.1608875349640484</v>
          </cell>
        </row>
        <row r="6486">
          <cell r="D6486">
            <v>2.1382998603825425</v>
          </cell>
        </row>
        <row r="6487">
          <cell r="D6487">
            <v>2.1307706355220404</v>
          </cell>
        </row>
        <row r="6488">
          <cell r="D6488">
            <v>2.1006537360800328</v>
          </cell>
        </row>
        <row r="6489">
          <cell r="D6489">
            <v>2.1232414106615387</v>
          </cell>
        </row>
        <row r="6490">
          <cell r="D6490">
            <v>2.2888843575925808</v>
          </cell>
        </row>
        <row r="6491">
          <cell r="D6491">
            <v>2.5373487779891435</v>
          </cell>
        </row>
        <row r="6492">
          <cell r="D6492">
            <v>2.6804040503386801</v>
          </cell>
        </row>
        <row r="6493">
          <cell r="D6493">
            <v>2.9966314944797601</v>
          </cell>
        </row>
        <row r="6494">
          <cell r="D6494">
            <v>3.1321575419687941</v>
          </cell>
        </row>
        <row r="6495">
          <cell r="D6495">
            <v>3.3053297137603384</v>
          </cell>
        </row>
        <row r="6496">
          <cell r="D6496">
            <v>3.5537941341569015</v>
          </cell>
        </row>
        <row r="6497">
          <cell r="D6497">
            <v>3.6441448324829246</v>
          </cell>
        </row>
        <row r="6498">
          <cell r="D6498">
            <v>3.8248462291349705</v>
          </cell>
        </row>
        <row r="6499">
          <cell r="D6499">
            <v>3.8474339037164764</v>
          </cell>
        </row>
        <row r="6500">
          <cell r="D6500">
            <v>4.0130768506475176</v>
          </cell>
        </row>
        <row r="6501">
          <cell r="D6501">
            <v>3.960372276624005</v>
          </cell>
        </row>
        <row r="6502">
          <cell r="D6502">
            <v>3.8926092528794878</v>
          </cell>
        </row>
        <row r="6503">
          <cell r="D6503">
            <v>3.7194370810879436</v>
          </cell>
        </row>
        <row r="6504">
          <cell r="D6504">
            <v>3.4559142109703767</v>
          </cell>
        </row>
        <row r="6505">
          <cell r="D6505">
            <v>3.2601543645973274</v>
          </cell>
        </row>
        <row r="6506">
          <cell r="D6506">
            <v>2.9288684707352428</v>
          </cell>
        </row>
        <row r="6507">
          <cell r="D6507">
            <v>2.7331086243621936</v>
          </cell>
        </row>
        <row r="6508">
          <cell r="D6508">
            <v>2.2964135824530825</v>
          </cell>
        </row>
        <row r="6509">
          <cell r="D6509">
            <v>2.3717058310581018</v>
          </cell>
        </row>
        <row r="6510">
          <cell r="D6510">
            <v>2.3114720321740867</v>
          </cell>
        </row>
        <row r="6511">
          <cell r="D6511">
            <v>2.2662966830110749</v>
          </cell>
        </row>
        <row r="6512">
          <cell r="D6512">
            <v>2.2361797835690673</v>
          </cell>
        </row>
        <row r="6513">
          <cell r="D6513">
            <v>2.3641766061976002</v>
          </cell>
        </row>
        <row r="6514">
          <cell r="D6514">
            <v>2.6804040503386801</v>
          </cell>
        </row>
        <row r="6515">
          <cell r="D6515">
            <v>2.8987515712932352</v>
          </cell>
        </row>
        <row r="6516">
          <cell r="D6516">
            <v>3.102040642526787</v>
          </cell>
        </row>
        <row r="6517">
          <cell r="D6517">
            <v>3.2902712640393346</v>
          </cell>
        </row>
        <row r="6518">
          <cell r="D6518">
            <v>3.5086187849938901</v>
          </cell>
        </row>
        <row r="6519">
          <cell r="D6519">
            <v>3.6366156076224225</v>
          </cell>
        </row>
        <row r="6520">
          <cell r="D6520">
            <v>3.7194370810879436</v>
          </cell>
        </row>
        <row r="6521">
          <cell r="D6521">
            <v>4.0281353003685219</v>
          </cell>
        </row>
        <row r="6522">
          <cell r="D6522">
            <v>4.0356645252290235</v>
          </cell>
        </row>
        <row r="6523">
          <cell r="D6523">
            <v>4.1184859986945446</v>
          </cell>
        </row>
        <row r="6524">
          <cell r="D6524">
            <v>4.2238951467415715</v>
          </cell>
        </row>
        <row r="6525">
          <cell r="D6525">
            <v>4.088369099252537</v>
          </cell>
        </row>
        <row r="6526">
          <cell r="D6526">
            <v>4.0281353003685219</v>
          </cell>
        </row>
        <row r="6527">
          <cell r="D6527">
            <v>3.9829599512055105</v>
          </cell>
        </row>
        <row r="6528">
          <cell r="D6528">
            <v>3.8624923534374798</v>
          </cell>
        </row>
        <row r="6529">
          <cell r="D6529">
            <v>3.5839110335989091</v>
          </cell>
        </row>
        <row r="6530">
          <cell r="D6530">
            <v>3.1396867668292967</v>
          </cell>
        </row>
        <row r="6531">
          <cell r="D6531">
            <v>2.8987515712932352</v>
          </cell>
        </row>
        <row r="6532">
          <cell r="D6532">
            <v>2.4921734288261321</v>
          </cell>
        </row>
        <row r="6533">
          <cell r="D6533">
            <v>2.6051118017336607</v>
          </cell>
        </row>
        <row r="6534">
          <cell r="D6534">
            <v>2.5825241271521548</v>
          </cell>
        </row>
        <row r="6535">
          <cell r="D6535">
            <v>2.4695857542446267</v>
          </cell>
        </row>
        <row r="6536">
          <cell r="D6536">
            <v>2.4997026536866342</v>
          </cell>
        </row>
        <row r="6537">
          <cell r="D6537">
            <v>2.5298195531286418</v>
          </cell>
        </row>
        <row r="6538">
          <cell r="D6538">
            <v>2.8385177724092201</v>
          </cell>
        </row>
        <row r="6539">
          <cell r="D6539">
            <v>3.0493360685032735</v>
          </cell>
        </row>
        <row r="6540">
          <cell r="D6540">
            <v>3.1999205657133114</v>
          </cell>
        </row>
        <row r="6541">
          <cell r="D6541">
            <v>3.2149790154343161</v>
          </cell>
        </row>
        <row r="6542">
          <cell r="D6542">
            <v>3.2526251397368249</v>
          </cell>
        </row>
        <row r="6543">
          <cell r="D6543">
            <v>3.3053297137603384</v>
          </cell>
        </row>
        <row r="6544">
          <cell r="D6544">
            <v>3.2902712640393346</v>
          </cell>
        </row>
        <row r="6545">
          <cell r="D6545">
            <v>3.3655635126443539</v>
          </cell>
        </row>
        <row r="6546">
          <cell r="D6546">
            <v>3.3279173883418443</v>
          </cell>
        </row>
        <row r="6547">
          <cell r="D6547">
            <v>3.3203881634813426</v>
          </cell>
        </row>
        <row r="6548">
          <cell r="D6548">
            <v>3.2676835894578291</v>
          </cell>
        </row>
        <row r="6549">
          <cell r="D6549">
            <v>3.3354466132023459</v>
          </cell>
        </row>
        <row r="6550">
          <cell r="D6550">
            <v>3.2676835894578291</v>
          </cell>
        </row>
        <row r="6551">
          <cell r="D6551">
            <v>3.3580342877838514</v>
          </cell>
        </row>
        <row r="6552">
          <cell r="D6552">
            <v>3.2526251397368249</v>
          </cell>
        </row>
        <row r="6553">
          <cell r="D6553">
            <v>3.0418068436427714</v>
          </cell>
        </row>
        <row r="6554">
          <cell r="D6554">
            <v>2.6427579260361704</v>
          </cell>
        </row>
        <row r="6555">
          <cell r="D6555">
            <v>2.4093519553606115</v>
          </cell>
        </row>
        <row r="6556">
          <cell r="D6556">
            <v>2.6804040503386801</v>
          </cell>
        </row>
        <row r="6557">
          <cell r="D6557">
            <v>2.1307706355220404</v>
          </cell>
        </row>
        <row r="6558">
          <cell r="D6558">
            <v>2.1533583101035458</v>
          </cell>
        </row>
        <row r="6559">
          <cell r="D6559">
            <v>2.1232414106615387</v>
          </cell>
        </row>
        <row r="6560">
          <cell r="D6560">
            <v>2.115712185801037</v>
          </cell>
        </row>
        <row r="6561">
          <cell r="D6561">
            <v>2.2135921089875614</v>
          </cell>
        </row>
        <row r="6562">
          <cell r="D6562">
            <v>2.5674656774311515</v>
          </cell>
        </row>
        <row r="6563">
          <cell r="D6563">
            <v>2.778283973525205</v>
          </cell>
        </row>
        <row r="6564">
          <cell r="D6564">
            <v>2.778283973525205</v>
          </cell>
        </row>
        <row r="6565">
          <cell r="D6565">
            <v>3.0041607193402617</v>
          </cell>
        </row>
        <row r="6566">
          <cell r="D6566">
            <v>2.9815730447587567</v>
          </cell>
        </row>
        <row r="6567">
          <cell r="D6567">
            <v>3.2375666900158215</v>
          </cell>
        </row>
        <row r="6568">
          <cell r="D6568">
            <v>3.1923913408528102</v>
          </cell>
        </row>
        <row r="6569">
          <cell r="D6569">
            <v>3.2225082402948173</v>
          </cell>
        </row>
        <row r="6570">
          <cell r="D6570">
            <v>3.1396867668292967</v>
          </cell>
        </row>
        <row r="6571">
          <cell r="D6571">
            <v>3.0869821928057832</v>
          </cell>
        </row>
        <row r="6572">
          <cell r="D6572">
            <v>3.1321575419687941</v>
          </cell>
        </row>
        <row r="6573">
          <cell r="D6573">
            <v>3.1472159916897984</v>
          </cell>
        </row>
        <row r="6574">
          <cell r="D6574">
            <v>3.1095698673872887</v>
          </cell>
        </row>
        <row r="6575">
          <cell r="D6575">
            <v>3.1170990922477908</v>
          </cell>
        </row>
        <row r="6576">
          <cell r="D6576">
            <v>3.0342776187822702</v>
          </cell>
        </row>
        <row r="6577">
          <cell r="D6577">
            <v>2.861105446990726</v>
          </cell>
        </row>
        <row r="6578">
          <cell r="D6578">
            <v>2.5674656774311515</v>
          </cell>
        </row>
        <row r="6579">
          <cell r="D6579">
            <v>2.2813551327320787</v>
          </cell>
        </row>
        <row r="6580">
          <cell r="D6580">
            <v>2.2813551327320787</v>
          </cell>
        </row>
        <row r="6581">
          <cell r="D6581">
            <v>2.0705368366380252</v>
          </cell>
        </row>
        <row r="6582">
          <cell r="D6582">
            <v>2.085595286359029</v>
          </cell>
        </row>
        <row r="6583">
          <cell r="D6583">
            <v>2.085595286359029</v>
          </cell>
        </row>
        <row r="6584">
          <cell r="D6584">
            <v>2.085595286359029</v>
          </cell>
        </row>
        <row r="6585">
          <cell r="D6585">
            <v>2.1985336592665576</v>
          </cell>
        </row>
        <row r="6586">
          <cell r="D6586">
            <v>2.4846442039656305</v>
          </cell>
        </row>
        <row r="6587">
          <cell r="D6587">
            <v>2.6352287011756683</v>
          </cell>
        </row>
        <row r="6588">
          <cell r="D6588">
            <v>2.8008716481067104</v>
          </cell>
        </row>
        <row r="6589">
          <cell r="D6589">
            <v>2.9815730447587567</v>
          </cell>
        </row>
        <row r="6590">
          <cell r="D6590">
            <v>3.0719237430847794</v>
          </cell>
        </row>
        <row r="6591">
          <cell r="D6591">
            <v>3.1246283171082929</v>
          </cell>
        </row>
        <row r="6592">
          <cell r="D6592">
            <v>3.1698036662713043</v>
          </cell>
        </row>
        <row r="6593">
          <cell r="D6593">
            <v>3.1773328911318059</v>
          </cell>
        </row>
        <row r="6594">
          <cell r="D6594">
            <v>3.1321575419687941</v>
          </cell>
        </row>
        <row r="6595">
          <cell r="D6595">
            <v>3.0493360685032735</v>
          </cell>
        </row>
        <row r="6596">
          <cell r="D6596">
            <v>3.0041607193402617</v>
          </cell>
        </row>
        <row r="6597">
          <cell r="D6597">
            <v>3.1773328911318059</v>
          </cell>
        </row>
        <row r="6598">
          <cell r="D6598">
            <v>3.1170990922477908</v>
          </cell>
        </row>
        <row r="6599">
          <cell r="D6599">
            <v>3.1396867668292967</v>
          </cell>
        </row>
        <row r="6600">
          <cell r="D6600">
            <v>3.0794529679452816</v>
          </cell>
        </row>
        <row r="6601">
          <cell r="D6601">
            <v>2.9363976955957449</v>
          </cell>
        </row>
        <row r="6602">
          <cell r="D6602">
            <v>2.5749949022916536</v>
          </cell>
        </row>
        <row r="6603">
          <cell r="D6603">
            <v>2.3566473813370976</v>
          </cell>
        </row>
        <row r="6604">
          <cell r="D6604">
            <v>2.1081829609405349</v>
          </cell>
        </row>
        <row r="6605">
          <cell r="D6605">
            <v>2.115712185801037</v>
          </cell>
        </row>
        <row r="6606">
          <cell r="D6606">
            <v>2.1382998603825425</v>
          </cell>
        </row>
        <row r="6607">
          <cell r="D6607">
            <v>2.1081829609405349</v>
          </cell>
        </row>
        <row r="6608">
          <cell r="D6608">
            <v>2.1307706355220404</v>
          </cell>
        </row>
        <row r="6609">
          <cell r="D6609">
            <v>2.2813551327320787</v>
          </cell>
        </row>
        <row r="6610">
          <cell r="D6610">
            <v>2.4846442039656305</v>
          </cell>
        </row>
        <row r="6611">
          <cell r="D6611">
            <v>2.778283973525205</v>
          </cell>
        </row>
        <row r="6612">
          <cell r="D6612">
            <v>2.861105446990726</v>
          </cell>
        </row>
        <row r="6613">
          <cell r="D6613">
            <v>2.8836931215722315</v>
          </cell>
        </row>
        <row r="6614">
          <cell r="D6614">
            <v>3.0794529679452816</v>
          </cell>
        </row>
        <row r="6615">
          <cell r="D6615">
            <v>3.1547452165503</v>
          </cell>
        </row>
        <row r="6616">
          <cell r="D6616">
            <v>3.102040642526787</v>
          </cell>
        </row>
        <row r="6617">
          <cell r="D6617">
            <v>3.0116899442007643</v>
          </cell>
        </row>
        <row r="6618">
          <cell r="D6618">
            <v>2.943926920456247</v>
          </cell>
        </row>
        <row r="6619">
          <cell r="D6619">
            <v>2.9891022696192584</v>
          </cell>
        </row>
        <row r="6620">
          <cell r="D6620">
            <v>3.0643945182242773</v>
          </cell>
        </row>
        <row r="6621">
          <cell r="D6621">
            <v>2.9891022696192584</v>
          </cell>
        </row>
        <row r="6622">
          <cell r="D6622">
            <v>3.0267483939217676</v>
          </cell>
        </row>
        <row r="6623">
          <cell r="D6623">
            <v>3.0719237430847794</v>
          </cell>
        </row>
        <row r="6624">
          <cell r="D6624">
            <v>3.0267483939217676</v>
          </cell>
        </row>
        <row r="6625">
          <cell r="D6625">
            <v>2.9062807961537369</v>
          </cell>
        </row>
        <row r="6626">
          <cell r="D6626">
            <v>2.5373487779891435</v>
          </cell>
        </row>
        <row r="6627">
          <cell r="D6627">
            <v>2.3265304818950905</v>
          </cell>
        </row>
        <row r="6628">
          <cell r="D6628">
            <v>2.1608875349640484</v>
          </cell>
        </row>
        <row r="6629">
          <cell r="D6629">
            <v>2.1834752095455543</v>
          </cell>
        </row>
        <row r="6630">
          <cell r="D6630">
            <v>2.1006537360800328</v>
          </cell>
        </row>
        <row r="6631">
          <cell r="D6631">
            <v>2.0780660614985274</v>
          </cell>
        </row>
        <row r="6632">
          <cell r="D6632">
            <v>2.085595286359029</v>
          </cell>
        </row>
        <row r="6633">
          <cell r="D6633">
            <v>2.1232414106615387</v>
          </cell>
        </row>
        <row r="6634">
          <cell r="D6634">
            <v>2.2964135824530825</v>
          </cell>
        </row>
        <row r="6635">
          <cell r="D6635">
            <v>2.3717058310581018</v>
          </cell>
        </row>
        <row r="6636">
          <cell r="D6636">
            <v>2.4771149791051283</v>
          </cell>
        </row>
        <row r="6637">
          <cell r="D6637">
            <v>2.6201702514546645</v>
          </cell>
        </row>
        <row r="6638">
          <cell r="D6638">
            <v>2.6804040503386801</v>
          </cell>
        </row>
        <row r="6639">
          <cell r="D6639">
            <v>2.8084008729672125</v>
          </cell>
        </row>
        <row r="6640">
          <cell r="D6640">
            <v>2.7406378492226948</v>
          </cell>
        </row>
        <row r="6641">
          <cell r="D6641">
            <v>2.8912223464327336</v>
          </cell>
        </row>
        <row r="6642">
          <cell r="D6642">
            <v>2.6954625000596839</v>
          </cell>
        </row>
        <row r="6643">
          <cell r="D6643">
            <v>2.8234593226882163</v>
          </cell>
        </row>
        <row r="6644">
          <cell r="D6644">
            <v>2.8234593226882163</v>
          </cell>
        </row>
        <row r="6645">
          <cell r="D6645">
            <v>2.8535762221302239</v>
          </cell>
        </row>
        <row r="6646">
          <cell r="D6646">
            <v>2.8987515712932352</v>
          </cell>
        </row>
        <row r="6647">
          <cell r="D6647">
            <v>2.9740438198982542</v>
          </cell>
        </row>
        <row r="6648">
          <cell r="D6648">
            <v>2.8761638967117298</v>
          </cell>
        </row>
        <row r="6649">
          <cell r="D6649">
            <v>2.7180501746411898</v>
          </cell>
        </row>
        <row r="6650">
          <cell r="D6650">
            <v>2.4695857542446267</v>
          </cell>
        </row>
        <row r="6651">
          <cell r="D6651">
            <v>2.2964135824530825</v>
          </cell>
        </row>
        <row r="6652">
          <cell r="D6652">
            <v>2.273825907871577</v>
          </cell>
        </row>
        <row r="6653">
          <cell r="D6653">
            <v>2.0554783869170214</v>
          </cell>
        </row>
        <row r="6654">
          <cell r="D6654">
            <v>2.0404199371960177</v>
          </cell>
        </row>
        <row r="6655">
          <cell r="D6655">
            <v>2.0253614874750139</v>
          </cell>
        </row>
        <row r="6656">
          <cell r="D6656">
            <v>2.002773812893508</v>
          </cell>
        </row>
        <row r="6657">
          <cell r="D6657">
            <v>2.0178322626145118</v>
          </cell>
        </row>
        <row r="6658">
          <cell r="D6658">
            <v>2.1834752095455543</v>
          </cell>
        </row>
        <row r="6659">
          <cell r="D6659">
            <v>2.2813551327320787</v>
          </cell>
        </row>
        <row r="6660">
          <cell r="D6660">
            <v>2.4921734288261321</v>
          </cell>
        </row>
        <row r="6661">
          <cell r="D6661">
            <v>2.5373487779891435</v>
          </cell>
        </row>
        <row r="6662">
          <cell r="D6662">
            <v>2.7632255238042007</v>
          </cell>
        </row>
        <row r="6663">
          <cell r="D6663">
            <v>2.9138100210142395</v>
          </cell>
        </row>
        <row r="6664">
          <cell r="D6664">
            <v>2.9589853701772508</v>
          </cell>
        </row>
        <row r="6665">
          <cell r="D6665">
            <v>2.9213392458747411</v>
          </cell>
        </row>
        <row r="6666">
          <cell r="D6666">
            <v>2.8535762221302239</v>
          </cell>
        </row>
        <row r="6667">
          <cell r="D6667">
            <v>2.9062807961537369</v>
          </cell>
        </row>
        <row r="6668">
          <cell r="D6668">
            <v>3.0041607193402617</v>
          </cell>
        </row>
        <row r="6669">
          <cell r="D6669">
            <v>3.019219169061266</v>
          </cell>
        </row>
        <row r="6670">
          <cell r="D6670">
            <v>3.0116899442007643</v>
          </cell>
        </row>
        <row r="6671">
          <cell r="D6671">
            <v>3.0719237430847794</v>
          </cell>
        </row>
        <row r="6672">
          <cell r="D6672">
            <v>2.8535762221302239</v>
          </cell>
        </row>
        <row r="6673">
          <cell r="D6673">
            <v>2.6879332751991818</v>
          </cell>
        </row>
        <row r="6674">
          <cell r="D6674">
            <v>2.5825241271521548</v>
          </cell>
        </row>
        <row r="6675">
          <cell r="D6675">
            <v>2.3265304818950905</v>
          </cell>
        </row>
        <row r="6676">
          <cell r="D6676">
            <v>2.1382998603825425</v>
          </cell>
        </row>
        <row r="6677">
          <cell r="D6677">
            <v>2.0705368366380252</v>
          </cell>
        </row>
        <row r="6678">
          <cell r="D6678">
            <v>2.0404199371960177</v>
          </cell>
        </row>
        <row r="6679">
          <cell r="D6679">
            <v>2.0328907123355155</v>
          </cell>
        </row>
        <row r="6680">
          <cell r="D6680">
            <v>2.0479491620565198</v>
          </cell>
        </row>
        <row r="6681">
          <cell r="D6681">
            <v>2.243709008429569</v>
          </cell>
        </row>
        <row r="6682">
          <cell r="D6682">
            <v>2.6051118017336607</v>
          </cell>
        </row>
        <row r="6683">
          <cell r="D6683">
            <v>2.830988547548718</v>
          </cell>
        </row>
        <row r="6684">
          <cell r="D6684">
            <v>2.9363976955957449</v>
          </cell>
        </row>
        <row r="6685">
          <cell r="D6685">
            <v>2.9062807961537369</v>
          </cell>
        </row>
        <row r="6686">
          <cell r="D6686">
            <v>3.0267483939217676</v>
          </cell>
        </row>
        <row r="6687">
          <cell r="D6687">
            <v>3.0869821928057832</v>
          </cell>
        </row>
        <row r="6688">
          <cell r="D6688">
            <v>3.1170990922477908</v>
          </cell>
        </row>
        <row r="6689">
          <cell r="D6689">
            <v>3.0794529679452816</v>
          </cell>
        </row>
        <row r="6690">
          <cell r="D6690">
            <v>3.0342776187822702</v>
          </cell>
        </row>
        <row r="6691">
          <cell r="D6691">
            <v>2.9966314944797601</v>
          </cell>
        </row>
        <row r="6692">
          <cell r="D6692">
            <v>3.0869821928057832</v>
          </cell>
        </row>
        <row r="6693">
          <cell r="D6693">
            <v>3.1396867668292967</v>
          </cell>
        </row>
        <row r="6694">
          <cell r="D6694">
            <v>3.0342776187822702</v>
          </cell>
        </row>
        <row r="6695">
          <cell r="D6695">
            <v>3.0719237430847794</v>
          </cell>
        </row>
        <row r="6696">
          <cell r="D6696">
            <v>3.0568652933637761</v>
          </cell>
        </row>
        <row r="6697">
          <cell r="D6697">
            <v>2.8686346718512277</v>
          </cell>
        </row>
        <row r="6698">
          <cell r="D6698">
            <v>2.4921734288261321</v>
          </cell>
        </row>
        <row r="6699">
          <cell r="D6699">
            <v>2.3265304818950905</v>
          </cell>
        </row>
        <row r="6700">
          <cell r="D6700">
            <v>2.1608875349640484</v>
          </cell>
        </row>
        <row r="6701">
          <cell r="D6701">
            <v>2.0780660614985274</v>
          </cell>
        </row>
        <row r="6702">
          <cell r="D6702">
            <v>2.1081829609405349</v>
          </cell>
        </row>
        <row r="6703">
          <cell r="D6703">
            <v>2.1081829609405349</v>
          </cell>
        </row>
        <row r="6704">
          <cell r="D6704">
            <v>2.1232414106615387</v>
          </cell>
        </row>
        <row r="6705">
          <cell r="D6705">
            <v>2.2587674581505732</v>
          </cell>
        </row>
        <row r="6706">
          <cell r="D6706">
            <v>2.5674656774311515</v>
          </cell>
        </row>
        <row r="6707">
          <cell r="D6707">
            <v>2.7406378492226948</v>
          </cell>
        </row>
        <row r="6708">
          <cell r="D6708">
            <v>2.8234593226882163</v>
          </cell>
        </row>
        <row r="6709">
          <cell r="D6709">
            <v>2.8686346718512277</v>
          </cell>
        </row>
        <row r="6710">
          <cell r="D6710">
            <v>2.9665145950377529</v>
          </cell>
        </row>
        <row r="6711">
          <cell r="D6711">
            <v>2.9891022696192584</v>
          </cell>
        </row>
        <row r="6712">
          <cell r="D6712">
            <v>3.0869821928057832</v>
          </cell>
        </row>
        <row r="6713">
          <cell r="D6713">
            <v>3.0493360685032735</v>
          </cell>
        </row>
        <row r="6714">
          <cell r="D6714">
            <v>2.9740438198982542</v>
          </cell>
        </row>
        <row r="6715">
          <cell r="D6715">
            <v>2.9815730447587567</v>
          </cell>
        </row>
        <row r="6716">
          <cell r="D6716">
            <v>3.1848621159923081</v>
          </cell>
        </row>
        <row r="6717">
          <cell r="D6717">
            <v>3.1396867668292967</v>
          </cell>
        </row>
        <row r="6718">
          <cell r="D6718">
            <v>3.1773328911318059</v>
          </cell>
        </row>
        <row r="6719">
          <cell r="D6719">
            <v>3.2375666900158215</v>
          </cell>
        </row>
        <row r="6720">
          <cell r="D6720">
            <v>3.1170990922477908</v>
          </cell>
        </row>
        <row r="6721">
          <cell r="D6721">
            <v>3.0342776187822702</v>
          </cell>
        </row>
        <row r="6722">
          <cell r="D6722">
            <v>2.5749949022916536</v>
          </cell>
        </row>
        <row r="6723">
          <cell r="D6723">
            <v>2.3641766061976002</v>
          </cell>
        </row>
        <row r="6724">
          <cell r="D6724">
            <v>2.1834752095455543</v>
          </cell>
        </row>
        <row r="6725">
          <cell r="D6725">
            <v>2.1533583101035458</v>
          </cell>
        </row>
        <row r="6726">
          <cell r="D6726">
            <v>2.1307706355220404</v>
          </cell>
        </row>
        <row r="6727">
          <cell r="D6727">
            <v>2.1081829609405349</v>
          </cell>
        </row>
        <row r="6728">
          <cell r="D6728">
            <v>2.1307706355220404</v>
          </cell>
        </row>
        <row r="6729">
          <cell r="D6729">
            <v>2.3039428073135846</v>
          </cell>
        </row>
        <row r="6730">
          <cell r="D6730">
            <v>2.6804040503386801</v>
          </cell>
        </row>
        <row r="6731">
          <cell r="D6731">
            <v>2.8686346718512277</v>
          </cell>
        </row>
        <row r="6732">
          <cell r="D6732">
            <v>3.0418068436427714</v>
          </cell>
        </row>
        <row r="6733">
          <cell r="D6733">
            <v>3.1321575419687941</v>
          </cell>
        </row>
        <row r="6734">
          <cell r="D6734">
            <v>3.1321575419687941</v>
          </cell>
        </row>
        <row r="6735">
          <cell r="D6735">
            <v>3.0794529679452816</v>
          </cell>
        </row>
        <row r="6736">
          <cell r="D6736">
            <v>3.1698036662713043</v>
          </cell>
        </row>
        <row r="6737">
          <cell r="D6737">
            <v>3.0568652933637761</v>
          </cell>
        </row>
        <row r="6738">
          <cell r="D6738">
            <v>3.0719237430847794</v>
          </cell>
        </row>
        <row r="6739">
          <cell r="D6739">
            <v>3.0794529679452816</v>
          </cell>
        </row>
        <row r="6740">
          <cell r="D6740">
            <v>3.019219169061266</v>
          </cell>
        </row>
        <row r="6741">
          <cell r="D6741">
            <v>3.1321575419687941</v>
          </cell>
        </row>
        <row r="6742">
          <cell r="D6742">
            <v>3.019219169061266</v>
          </cell>
        </row>
        <row r="6743">
          <cell r="D6743">
            <v>3.1622744414108026</v>
          </cell>
        </row>
        <row r="6744">
          <cell r="D6744">
            <v>3.0719237430847794</v>
          </cell>
        </row>
        <row r="6745">
          <cell r="D6745">
            <v>2.8912223464327336</v>
          </cell>
        </row>
        <row r="6746">
          <cell r="D6746">
            <v>2.5448780028496456</v>
          </cell>
        </row>
        <row r="6747">
          <cell r="D6747">
            <v>2.3415889316160943</v>
          </cell>
        </row>
        <row r="6748">
          <cell r="D6748">
            <v>2.1910044344060555</v>
          </cell>
        </row>
        <row r="6749">
          <cell r="D6749">
            <v>2.1382998603825425</v>
          </cell>
        </row>
        <row r="6750">
          <cell r="D6750">
            <v>2.1458290852430446</v>
          </cell>
        </row>
        <row r="6751">
          <cell r="D6751">
            <v>2.1382998603825425</v>
          </cell>
        </row>
        <row r="6752">
          <cell r="D6752">
            <v>2.1081829609405349</v>
          </cell>
        </row>
        <row r="6753">
          <cell r="D6753">
            <v>2.3415889316160943</v>
          </cell>
        </row>
        <row r="6754">
          <cell r="D6754">
            <v>2.7406378492226948</v>
          </cell>
        </row>
        <row r="6755">
          <cell r="D6755">
            <v>2.8159300978277146</v>
          </cell>
        </row>
        <row r="6756">
          <cell r="D6756">
            <v>2.8686346718512277</v>
          </cell>
        </row>
        <row r="6757">
          <cell r="D6757">
            <v>2.7707547486647033</v>
          </cell>
        </row>
        <row r="6758">
          <cell r="D6758">
            <v>2.7406378492226948</v>
          </cell>
        </row>
        <row r="6759">
          <cell r="D6759">
            <v>2.9665145950377529</v>
          </cell>
        </row>
        <row r="6760">
          <cell r="D6760">
            <v>2.9514561453167483</v>
          </cell>
        </row>
        <row r="6761">
          <cell r="D6761">
            <v>3.0794529679452816</v>
          </cell>
        </row>
        <row r="6762">
          <cell r="D6762">
            <v>3.0869821928057832</v>
          </cell>
        </row>
        <row r="6763">
          <cell r="D6763">
            <v>3.0342776187822702</v>
          </cell>
        </row>
        <row r="6764">
          <cell r="D6764">
            <v>3.1773328911318059</v>
          </cell>
        </row>
        <row r="6765">
          <cell r="D6765">
            <v>3.1773328911318059</v>
          </cell>
        </row>
        <row r="6766">
          <cell r="D6766">
            <v>3.1246283171082929</v>
          </cell>
        </row>
        <row r="6767">
          <cell r="D6767">
            <v>3.1246283171082929</v>
          </cell>
        </row>
        <row r="6768">
          <cell r="D6768">
            <v>3.0267483939217676</v>
          </cell>
        </row>
        <row r="6769">
          <cell r="D6769">
            <v>2.8987515712932352</v>
          </cell>
        </row>
        <row r="6770">
          <cell r="D6770">
            <v>2.6804040503386801</v>
          </cell>
        </row>
        <row r="6771">
          <cell r="D6771">
            <v>2.4244104050816149</v>
          </cell>
        </row>
        <row r="6772">
          <cell r="D6772">
            <v>2.1985336592665576</v>
          </cell>
        </row>
        <row r="6773">
          <cell r="D6773">
            <v>2.1985336592665576</v>
          </cell>
        </row>
        <row r="6774">
          <cell r="D6774">
            <v>2.1307706355220404</v>
          </cell>
        </row>
        <row r="6775">
          <cell r="D6775">
            <v>2.1684167598245505</v>
          </cell>
        </row>
        <row r="6776">
          <cell r="D6776">
            <v>2.1533583101035458</v>
          </cell>
        </row>
        <row r="6777">
          <cell r="D6777">
            <v>2.3415889316160943</v>
          </cell>
        </row>
        <row r="6778">
          <cell r="D6778">
            <v>2.7331086243621936</v>
          </cell>
        </row>
        <row r="6779">
          <cell r="D6779">
            <v>2.8008716481067104</v>
          </cell>
        </row>
        <row r="6780">
          <cell r="D6780">
            <v>2.830988547548718</v>
          </cell>
        </row>
        <row r="6781">
          <cell r="D6781">
            <v>2.9062807961537369</v>
          </cell>
        </row>
        <row r="6782">
          <cell r="D6782">
            <v>2.8234593226882163</v>
          </cell>
        </row>
        <row r="6783">
          <cell r="D6783">
            <v>2.8987515712932352</v>
          </cell>
        </row>
        <row r="6784">
          <cell r="D6784">
            <v>2.9665145950377529</v>
          </cell>
        </row>
        <row r="6785">
          <cell r="D6785">
            <v>3.0418068436427714</v>
          </cell>
        </row>
        <row r="6786">
          <cell r="D6786">
            <v>3.102040642526787</v>
          </cell>
        </row>
        <row r="6787">
          <cell r="D6787">
            <v>3.0568652933637761</v>
          </cell>
        </row>
        <row r="6788">
          <cell r="D6788">
            <v>3.0643945182242773</v>
          </cell>
        </row>
        <row r="6789">
          <cell r="D6789">
            <v>2.9514561453167483</v>
          </cell>
        </row>
        <row r="6790">
          <cell r="D6790">
            <v>3.0342776187822702</v>
          </cell>
        </row>
        <row r="6791">
          <cell r="D6791">
            <v>3.1321575419687941</v>
          </cell>
        </row>
        <row r="6792">
          <cell r="D6792">
            <v>3.019219169061266</v>
          </cell>
        </row>
        <row r="6793">
          <cell r="D6793">
            <v>2.8535762221302239</v>
          </cell>
        </row>
        <row r="6794">
          <cell r="D6794">
            <v>2.5825241271521548</v>
          </cell>
        </row>
        <row r="6795">
          <cell r="D6795">
            <v>2.3717058310581018</v>
          </cell>
        </row>
        <row r="6796">
          <cell r="D6796">
            <v>2.243709008429569</v>
          </cell>
        </row>
        <row r="6797">
          <cell r="D6797">
            <v>2.2286505587085652</v>
          </cell>
        </row>
        <row r="6798">
          <cell r="D6798">
            <v>2.1684167598245505</v>
          </cell>
        </row>
        <row r="6799">
          <cell r="D6799">
            <v>2.115712185801037</v>
          </cell>
        </row>
        <row r="6800">
          <cell r="D6800">
            <v>2.1232414106615387</v>
          </cell>
        </row>
        <row r="6801">
          <cell r="D6801">
            <v>2.1458290852430446</v>
          </cell>
        </row>
        <row r="6802">
          <cell r="D6802">
            <v>2.3566473813370976</v>
          </cell>
        </row>
        <row r="6803">
          <cell r="D6803">
            <v>2.3867642807791056</v>
          </cell>
        </row>
        <row r="6804">
          <cell r="D6804">
            <v>2.6051118017336607</v>
          </cell>
        </row>
        <row r="6805">
          <cell r="D6805">
            <v>2.8836931215722315</v>
          </cell>
        </row>
        <row r="6806">
          <cell r="D6806">
            <v>3.0342776187822702</v>
          </cell>
        </row>
        <row r="6807">
          <cell r="D6807">
            <v>3.0342776187822702</v>
          </cell>
        </row>
        <row r="6808">
          <cell r="D6808">
            <v>3.019219169061266</v>
          </cell>
        </row>
        <row r="6809">
          <cell r="D6809">
            <v>3.1396867668292967</v>
          </cell>
        </row>
        <row r="6810">
          <cell r="D6810">
            <v>3.0869821928057832</v>
          </cell>
        </row>
        <row r="6811">
          <cell r="D6811">
            <v>3.1472159916897984</v>
          </cell>
        </row>
        <row r="6812">
          <cell r="D6812">
            <v>3.31285893862084</v>
          </cell>
        </row>
        <row r="6813">
          <cell r="D6813">
            <v>3.1321575419687941</v>
          </cell>
        </row>
        <row r="6814">
          <cell r="D6814">
            <v>3.0493360685032735</v>
          </cell>
        </row>
        <row r="6815">
          <cell r="D6815">
            <v>3.0418068436427714</v>
          </cell>
        </row>
        <row r="6816">
          <cell r="D6816">
            <v>2.861105446990726</v>
          </cell>
        </row>
        <row r="6817">
          <cell r="D6817">
            <v>2.7255793995016915</v>
          </cell>
        </row>
        <row r="6818">
          <cell r="D6818">
            <v>2.4997026536866342</v>
          </cell>
        </row>
        <row r="6819">
          <cell r="D6819">
            <v>2.2813551327320787</v>
          </cell>
        </row>
        <row r="6820">
          <cell r="D6820">
            <v>2.2286505587085652</v>
          </cell>
        </row>
        <row r="6821">
          <cell r="D6821">
            <v>2.002773812893508</v>
          </cell>
        </row>
        <row r="6822">
          <cell r="D6822">
            <v>2.002773812893508</v>
          </cell>
        </row>
        <row r="6823">
          <cell r="D6823">
            <v>1.9952445880330061</v>
          </cell>
        </row>
        <row r="6824">
          <cell r="D6824">
            <v>1.9726569134515002</v>
          </cell>
        </row>
        <row r="6825">
          <cell r="D6825">
            <v>2.0253614874750139</v>
          </cell>
        </row>
        <row r="6826">
          <cell r="D6826">
            <v>2.2211213338480635</v>
          </cell>
        </row>
        <row r="6827">
          <cell r="D6827">
            <v>2.2361797835690673</v>
          </cell>
        </row>
        <row r="6828">
          <cell r="D6828">
            <v>2.3491181564765959</v>
          </cell>
        </row>
        <row r="6829">
          <cell r="D6829">
            <v>2.4394688548026187</v>
          </cell>
        </row>
        <row r="6830">
          <cell r="D6830">
            <v>2.5524072277101477</v>
          </cell>
        </row>
        <row r="6831">
          <cell r="D6831">
            <v>2.7029917249201856</v>
          </cell>
        </row>
        <row r="6832">
          <cell r="D6832">
            <v>2.7105209497806877</v>
          </cell>
        </row>
        <row r="6833">
          <cell r="D6833">
            <v>2.672874825478178</v>
          </cell>
        </row>
        <row r="6834">
          <cell r="D6834">
            <v>2.6051118017336607</v>
          </cell>
        </row>
        <row r="6835">
          <cell r="D6835">
            <v>2.7331086243621936</v>
          </cell>
        </row>
        <row r="6836">
          <cell r="D6836">
            <v>2.8159300978277146</v>
          </cell>
        </row>
        <row r="6837">
          <cell r="D6837">
            <v>2.7556962989436995</v>
          </cell>
        </row>
        <row r="6838">
          <cell r="D6838">
            <v>2.7255793995016915</v>
          </cell>
        </row>
        <row r="6839">
          <cell r="D6839">
            <v>2.8686346718512277</v>
          </cell>
        </row>
        <row r="6840">
          <cell r="D6840">
            <v>2.7481670740831974</v>
          </cell>
        </row>
        <row r="6841">
          <cell r="D6841">
            <v>2.5448780028496456</v>
          </cell>
        </row>
        <row r="6842">
          <cell r="D6842">
            <v>2.3717058310581018</v>
          </cell>
        </row>
        <row r="6843">
          <cell r="D6843">
            <v>2.2211213338480635</v>
          </cell>
        </row>
        <row r="6844">
          <cell r="D6844">
            <v>2.1232414106615387</v>
          </cell>
        </row>
        <row r="6845">
          <cell r="D6845">
            <v>2.0404199371960177</v>
          </cell>
        </row>
        <row r="6846">
          <cell r="D6846">
            <v>2.0328907123355155</v>
          </cell>
        </row>
        <row r="6847">
          <cell r="D6847">
            <v>1.9952445880330061</v>
          </cell>
        </row>
        <row r="6848">
          <cell r="D6848">
            <v>1.9801861383120025</v>
          </cell>
        </row>
        <row r="6849">
          <cell r="D6849">
            <v>2.0705368366380252</v>
          </cell>
        </row>
        <row r="6850">
          <cell r="D6850">
            <v>2.1382998603825425</v>
          </cell>
        </row>
        <row r="6851">
          <cell r="D6851">
            <v>2.2361797835690673</v>
          </cell>
        </row>
        <row r="6852">
          <cell r="D6852">
            <v>2.3641766061976002</v>
          </cell>
        </row>
        <row r="6853">
          <cell r="D6853">
            <v>2.4620565293841246</v>
          </cell>
        </row>
        <row r="6854">
          <cell r="D6854">
            <v>2.5900533520126574</v>
          </cell>
        </row>
        <row r="6855">
          <cell r="D6855">
            <v>2.6502871508966721</v>
          </cell>
        </row>
        <row r="6856">
          <cell r="D6856">
            <v>2.5524072277101477</v>
          </cell>
        </row>
        <row r="6857">
          <cell r="D6857">
            <v>2.7029917249201856</v>
          </cell>
        </row>
        <row r="6858">
          <cell r="D6858">
            <v>2.7105209497806877</v>
          </cell>
        </row>
        <row r="6859">
          <cell r="D6859">
            <v>2.672874825478178</v>
          </cell>
        </row>
        <row r="6860">
          <cell r="D6860">
            <v>2.7180501746411898</v>
          </cell>
        </row>
        <row r="6861">
          <cell r="D6861">
            <v>2.7406378492226948</v>
          </cell>
        </row>
        <row r="6862">
          <cell r="D6862">
            <v>2.7933424232462087</v>
          </cell>
        </row>
        <row r="6863">
          <cell r="D6863">
            <v>2.8686346718512277</v>
          </cell>
        </row>
        <row r="6864">
          <cell r="D6864">
            <v>2.7406378492226948</v>
          </cell>
        </row>
        <row r="6865">
          <cell r="D6865">
            <v>2.6653456006176763</v>
          </cell>
        </row>
        <row r="6866">
          <cell r="D6866">
            <v>2.3340597067555917</v>
          </cell>
        </row>
        <row r="6867">
          <cell r="D6867">
            <v>2.2060628841270602</v>
          </cell>
        </row>
        <row r="6868">
          <cell r="D6868">
            <v>2.1307706355220404</v>
          </cell>
        </row>
        <row r="6869">
          <cell r="D6869">
            <v>1.9726569134515002</v>
          </cell>
        </row>
        <row r="6870">
          <cell r="D6870">
            <v>1.9726569134515002</v>
          </cell>
        </row>
        <row r="6871">
          <cell r="D6871">
            <v>1.9425400140094928</v>
          </cell>
        </row>
        <row r="6872">
          <cell r="D6872">
            <v>2.0328907123355155</v>
          </cell>
        </row>
        <row r="6873">
          <cell r="D6873">
            <v>2.2813551327320787</v>
          </cell>
        </row>
        <row r="6874">
          <cell r="D6874">
            <v>2.5298195531286418</v>
          </cell>
        </row>
        <row r="6875">
          <cell r="D6875">
            <v>2.8385177724092201</v>
          </cell>
        </row>
        <row r="6876">
          <cell r="D6876">
            <v>2.8535762221302239</v>
          </cell>
        </row>
        <row r="6877">
          <cell r="D6877">
            <v>3.1246283171082929</v>
          </cell>
        </row>
        <row r="6878">
          <cell r="D6878">
            <v>3.1622744414108026</v>
          </cell>
        </row>
        <row r="6879">
          <cell r="D6879">
            <v>3.0041607193402617</v>
          </cell>
        </row>
        <row r="6880">
          <cell r="D6880">
            <v>3.0493360685032735</v>
          </cell>
        </row>
        <row r="6881">
          <cell r="D6881">
            <v>3.0719237430847794</v>
          </cell>
        </row>
        <row r="6882">
          <cell r="D6882">
            <v>3.0041607193402617</v>
          </cell>
        </row>
        <row r="6883">
          <cell r="D6883">
            <v>2.9062807961537369</v>
          </cell>
        </row>
        <row r="6884">
          <cell r="D6884">
            <v>3.0116899442007643</v>
          </cell>
        </row>
        <row r="6885">
          <cell r="D6885">
            <v>3.0794529679452816</v>
          </cell>
        </row>
        <row r="6886">
          <cell r="D6886">
            <v>3.1170990922477908</v>
          </cell>
        </row>
        <row r="6887">
          <cell r="D6887">
            <v>3.1170990922477908</v>
          </cell>
        </row>
        <row r="6888">
          <cell r="D6888">
            <v>3.1095698673872887</v>
          </cell>
        </row>
        <row r="6889">
          <cell r="D6889">
            <v>2.8084008729672125</v>
          </cell>
        </row>
        <row r="6890">
          <cell r="D6890">
            <v>2.4997026536866342</v>
          </cell>
        </row>
        <row r="6891">
          <cell r="D6891">
            <v>2.3114720321740867</v>
          </cell>
        </row>
        <row r="6892">
          <cell r="D6892">
            <v>2.085595286359029</v>
          </cell>
        </row>
        <row r="6893">
          <cell r="D6893">
            <v>2.115712185801037</v>
          </cell>
        </row>
        <row r="6894">
          <cell r="D6894">
            <v>2.1232414106615387</v>
          </cell>
        </row>
        <row r="6895">
          <cell r="D6895">
            <v>2.1081829609405349</v>
          </cell>
        </row>
        <row r="6896">
          <cell r="D6896">
            <v>2.1232414106615387</v>
          </cell>
        </row>
        <row r="6897">
          <cell r="D6897">
            <v>2.3265304818950905</v>
          </cell>
        </row>
        <row r="6898">
          <cell r="D6898">
            <v>2.5975825768731586</v>
          </cell>
        </row>
        <row r="6899">
          <cell r="D6899">
            <v>2.7481670740831974</v>
          </cell>
        </row>
        <row r="6900">
          <cell r="D6900">
            <v>2.8385177724092201</v>
          </cell>
        </row>
        <row r="6901">
          <cell r="D6901">
            <v>2.8686346718512277</v>
          </cell>
        </row>
        <row r="6902">
          <cell r="D6902">
            <v>2.8912223464327336</v>
          </cell>
        </row>
        <row r="6903">
          <cell r="D6903">
            <v>2.9062807961537369</v>
          </cell>
        </row>
        <row r="6904">
          <cell r="D6904">
            <v>2.8912223464327336</v>
          </cell>
        </row>
        <row r="6905">
          <cell r="D6905">
            <v>2.9213392458747411</v>
          </cell>
        </row>
        <row r="6906">
          <cell r="D6906">
            <v>3.0493360685032735</v>
          </cell>
        </row>
        <row r="6907">
          <cell r="D6907">
            <v>2.9815730447587567</v>
          </cell>
        </row>
        <row r="6908">
          <cell r="D6908">
            <v>3.0493360685032735</v>
          </cell>
        </row>
        <row r="6909">
          <cell r="D6909">
            <v>3.0719237430847794</v>
          </cell>
        </row>
        <row r="6910">
          <cell r="D6910">
            <v>3.1170990922477908</v>
          </cell>
        </row>
        <row r="6911">
          <cell r="D6911">
            <v>3.1999205657133114</v>
          </cell>
        </row>
        <row r="6912">
          <cell r="D6912">
            <v>3.0116899442007643</v>
          </cell>
        </row>
        <row r="6913">
          <cell r="D6913">
            <v>2.8836931215722315</v>
          </cell>
        </row>
        <row r="6914">
          <cell r="D6914">
            <v>2.6201702514546645</v>
          </cell>
        </row>
        <row r="6915">
          <cell r="D6915">
            <v>2.3415889316160943</v>
          </cell>
        </row>
        <row r="6916">
          <cell r="D6916">
            <v>2.1759459846850517</v>
          </cell>
        </row>
        <row r="6917">
          <cell r="D6917">
            <v>2.1533583101035458</v>
          </cell>
        </row>
        <row r="6918">
          <cell r="D6918">
            <v>2.1307706355220404</v>
          </cell>
        </row>
        <row r="6919">
          <cell r="D6919">
            <v>2.115712185801037</v>
          </cell>
        </row>
        <row r="6920">
          <cell r="D6920">
            <v>2.1232414106615387</v>
          </cell>
        </row>
        <row r="6921">
          <cell r="D6921">
            <v>2.3265304818950905</v>
          </cell>
        </row>
        <row r="6922">
          <cell r="D6922">
            <v>2.6653456006176763</v>
          </cell>
        </row>
        <row r="6923">
          <cell r="D6923">
            <v>2.8836931215722315</v>
          </cell>
        </row>
        <row r="6924">
          <cell r="D6924">
            <v>2.9589853701772508</v>
          </cell>
        </row>
        <row r="6925">
          <cell r="D6925">
            <v>3.0869821928057832</v>
          </cell>
        </row>
        <row r="6926">
          <cell r="D6926">
            <v>3.2601543645973274</v>
          </cell>
        </row>
        <row r="6927">
          <cell r="D6927">
            <v>3.3354466132023459</v>
          </cell>
        </row>
        <row r="6928">
          <cell r="D6928">
            <v>3.3203881634813426</v>
          </cell>
        </row>
        <row r="6929">
          <cell r="D6929">
            <v>3.3279173883418443</v>
          </cell>
        </row>
        <row r="6930">
          <cell r="D6930">
            <v>3.2676835894578291</v>
          </cell>
        </row>
        <row r="6931">
          <cell r="D6931">
            <v>3.2450959148763232</v>
          </cell>
        </row>
        <row r="6932">
          <cell r="D6932">
            <v>3.2526251397368249</v>
          </cell>
        </row>
        <row r="6933">
          <cell r="D6933">
            <v>3.2149790154343161</v>
          </cell>
        </row>
        <row r="6934">
          <cell r="D6934">
            <v>3.2225082402948173</v>
          </cell>
        </row>
        <row r="6935">
          <cell r="D6935">
            <v>3.2601543645973274</v>
          </cell>
        </row>
        <row r="6936">
          <cell r="D6936">
            <v>3.0493360685032735</v>
          </cell>
        </row>
        <row r="6937">
          <cell r="D6937">
            <v>2.8686346718512277</v>
          </cell>
        </row>
        <row r="6938">
          <cell r="D6938">
            <v>2.6653456006176763</v>
          </cell>
        </row>
        <row r="6939">
          <cell r="D6939">
            <v>2.3717058310581018</v>
          </cell>
        </row>
        <row r="6940">
          <cell r="D6940">
            <v>2.2361797835690673</v>
          </cell>
        </row>
        <row r="6941">
          <cell r="D6941">
            <v>2.1910044344060555</v>
          </cell>
        </row>
        <row r="6942">
          <cell r="D6942">
            <v>2.2060628841270602</v>
          </cell>
        </row>
        <row r="6943">
          <cell r="D6943">
            <v>2.1533583101035458</v>
          </cell>
        </row>
        <row r="6944">
          <cell r="D6944">
            <v>2.1985336592665576</v>
          </cell>
        </row>
        <row r="6945">
          <cell r="D6945">
            <v>2.3415889316160943</v>
          </cell>
        </row>
        <row r="6946">
          <cell r="D6946">
            <v>2.6804040503386801</v>
          </cell>
        </row>
        <row r="6947">
          <cell r="D6947">
            <v>2.9062807961537369</v>
          </cell>
        </row>
        <row r="6948">
          <cell r="D6948">
            <v>2.9213392458747411</v>
          </cell>
        </row>
        <row r="6949">
          <cell r="D6949">
            <v>2.9514561453167483</v>
          </cell>
        </row>
        <row r="6950">
          <cell r="D6950">
            <v>3.0869821928057832</v>
          </cell>
        </row>
        <row r="6951">
          <cell r="D6951">
            <v>3.0342776187822702</v>
          </cell>
        </row>
        <row r="6952">
          <cell r="D6952">
            <v>2.9815730447587567</v>
          </cell>
        </row>
        <row r="6953">
          <cell r="D6953">
            <v>2.9966314944797601</v>
          </cell>
        </row>
        <row r="6954">
          <cell r="D6954">
            <v>2.9213392458747411</v>
          </cell>
        </row>
        <row r="6955">
          <cell r="D6955">
            <v>2.8385177724092201</v>
          </cell>
        </row>
        <row r="6956">
          <cell r="D6956">
            <v>2.9514561453167483</v>
          </cell>
        </row>
        <row r="6957">
          <cell r="D6957">
            <v>2.9891022696192584</v>
          </cell>
        </row>
        <row r="6958">
          <cell r="D6958">
            <v>3.1396867668292967</v>
          </cell>
        </row>
        <row r="6959">
          <cell r="D6959">
            <v>3.1472159916897984</v>
          </cell>
        </row>
        <row r="6960">
          <cell r="D6960">
            <v>3.0342776187822702</v>
          </cell>
        </row>
        <row r="6961">
          <cell r="D6961">
            <v>2.8460469972697218</v>
          </cell>
        </row>
        <row r="6962">
          <cell r="D6962">
            <v>2.6051118017336607</v>
          </cell>
        </row>
        <row r="6963">
          <cell r="D6963">
            <v>2.3491181564765959</v>
          </cell>
        </row>
        <row r="6964">
          <cell r="D6964">
            <v>2.243709008429569</v>
          </cell>
        </row>
        <row r="6965">
          <cell r="D6965">
            <v>2.1834752095455543</v>
          </cell>
        </row>
        <row r="6966">
          <cell r="D6966">
            <v>2.2211213338480635</v>
          </cell>
        </row>
        <row r="6967">
          <cell r="D6967">
            <v>2.1533583101035458</v>
          </cell>
        </row>
        <row r="6968">
          <cell r="D6968">
            <v>2.1910044344060555</v>
          </cell>
        </row>
        <row r="6969">
          <cell r="D6969">
            <v>2.2211213338480635</v>
          </cell>
        </row>
        <row r="6970">
          <cell r="D6970">
            <v>2.3641766061976002</v>
          </cell>
        </row>
        <row r="6971">
          <cell r="D6971">
            <v>2.5524072277101477</v>
          </cell>
        </row>
        <row r="6972">
          <cell r="D6972">
            <v>2.5524072277101477</v>
          </cell>
        </row>
        <row r="6973">
          <cell r="D6973">
            <v>2.6879332751991818</v>
          </cell>
        </row>
        <row r="6974">
          <cell r="D6974">
            <v>2.8987515712932352</v>
          </cell>
        </row>
        <row r="6975">
          <cell r="D6975">
            <v>2.9815730447587567</v>
          </cell>
        </row>
        <row r="6976">
          <cell r="D6976">
            <v>3.0041607193402617</v>
          </cell>
        </row>
        <row r="6977">
          <cell r="D6977">
            <v>2.6954625000596839</v>
          </cell>
        </row>
        <row r="6978">
          <cell r="D6978">
            <v>2.7029917249201856</v>
          </cell>
        </row>
        <row r="6979">
          <cell r="D6979">
            <v>2.7406378492226948</v>
          </cell>
        </row>
        <row r="6980">
          <cell r="D6980">
            <v>2.9665145950377529</v>
          </cell>
        </row>
        <row r="6981">
          <cell r="D6981">
            <v>3.0794529679452816</v>
          </cell>
        </row>
        <row r="6982">
          <cell r="D6982">
            <v>3.0945114176662849</v>
          </cell>
        </row>
        <row r="6983">
          <cell r="D6983">
            <v>3.102040642526787</v>
          </cell>
        </row>
        <row r="6984">
          <cell r="D6984">
            <v>2.9062807961537369</v>
          </cell>
        </row>
        <row r="6985">
          <cell r="D6985">
            <v>2.7707547486647033</v>
          </cell>
        </row>
        <row r="6986">
          <cell r="D6986">
            <v>2.6276994763151666</v>
          </cell>
        </row>
        <row r="6987">
          <cell r="D6987">
            <v>2.3190012570345884</v>
          </cell>
        </row>
        <row r="6988">
          <cell r="D6988">
            <v>2.2361797835690673</v>
          </cell>
        </row>
        <row r="6989">
          <cell r="D6989">
            <v>2.1759459846850517</v>
          </cell>
        </row>
        <row r="6990">
          <cell r="D6990">
            <v>2.1458290852430446</v>
          </cell>
        </row>
        <row r="6991">
          <cell r="D6991">
            <v>2.0328907123355155</v>
          </cell>
        </row>
        <row r="6992">
          <cell r="D6992">
            <v>2.085595286359029</v>
          </cell>
        </row>
        <row r="6993">
          <cell r="D6993">
            <v>2.115712185801037</v>
          </cell>
        </row>
        <row r="6994">
          <cell r="D6994">
            <v>2.2964135824530825</v>
          </cell>
        </row>
        <row r="6995">
          <cell r="D6995">
            <v>2.3867642807791056</v>
          </cell>
        </row>
        <row r="6996">
          <cell r="D6996">
            <v>2.514761103407638</v>
          </cell>
        </row>
        <row r="6997">
          <cell r="D6997">
            <v>2.6578163757571742</v>
          </cell>
        </row>
        <row r="6998">
          <cell r="D6998">
            <v>2.8008716481067104</v>
          </cell>
        </row>
        <row r="6999">
          <cell r="D6999">
            <v>2.8912223464327336</v>
          </cell>
        </row>
        <row r="7000">
          <cell r="D7000">
            <v>3.0342776187822702</v>
          </cell>
        </row>
        <row r="7001">
          <cell r="D7001">
            <v>2.9589853701772508</v>
          </cell>
        </row>
        <row r="7002">
          <cell r="D7002">
            <v>2.9062807961537369</v>
          </cell>
        </row>
        <row r="7003">
          <cell r="D7003">
            <v>3.0041607193402617</v>
          </cell>
        </row>
        <row r="7004">
          <cell r="D7004">
            <v>3.1547452165503</v>
          </cell>
        </row>
        <row r="7005">
          <cell r="D7005">
            <v>3.1848621159923081</v>
          </cell>
        </row>
        <row r="7006">
          <cell r="D7006">
            <v>3.1246283171082929</v>
          </cell>
        </row>
        <row r="7007">
          <cell r="D7007">
            <v>3.0116899442007643</v>
          </cell>
        </row>
        <row r="7008">
          <cell r="D7008">
            <v>2.8836931215722315</v>
          </cell>
        </row>
        <row r="7009">
          <cell r="D7009">
            <v>2.7632255238042007</v>
          </cell>
        </row>
        <row r="7010">
          <cell r="D7010">
            <v>2.5373487779891435</v>
          </cell>
        </row>
        <row r="7011">
          <cell r="D7011">
            <v>2.2512382332900711</v>
          </cell>
        </row>
        <row r="7012">
          <cell r="D7012">
            <v>2.2286505587085652</v>
          </cell>
        </row>
        <row r="7013">
          <cell r="D7013">
            <v>2.1382998603825425</v>
          </cell>
        </row>
        <row r="7014">
          <cell r="D7014">
            <v>2.1006537360800328</v>
          </cell>
        </row>
        <row r="7015">
          <cell r="D7015">
            <v>2.0404199371960177</v>
          </cell>
        </row>
        <row r="7016">
          <cell r="D7016">
            <v>2.0780660614985274</v>
          </cell>
        </row>
        <row r="7017">
          <cell r="D7017">
            <v>2.2662966830110749</v>
          </cell>
        </row>
        <row r="7018">
          <cell r="D7018">
            <v>2.5825241271521548</v>
          </cell>
        </row>
        <row r="7019">
          <cell r="D7019">
            <v>2.9740438198982542</v>
          </cell>
        </row>
        <row r="7020">
          <cell r="D7020">
            <v>3.0267483939217676</v>
          </cell>
        </row>
        <row r="7021">
          <cell r="D7021">
            <v>3.102040642526787</v>
          </cell>
        </row>
        <row r="7022">
          <cell r="D7022">
            <v>3.1999205657133114</v>
          </cell>
        </row>
        <row r="7023">
          <cell r="D7023">
            <v>3.2300374651553194</v>
          </cell>
        </row>
        <row r="7024">
          <cell r="D7024">
            <v>3.3279173883418443</v>
          </cell>
        </row>
        <row r="7025">
          <cell r="D7025">
            <v>3.2601543645973274</v>
          </cell>
        </row>
        <row r="7026">
          <cell r="D7026">
            <v>3.1773328911318059</v>
          </cell>
        </row>
        <row r="7027">
          <cell r="D7027">
            <v>3.2225082402948173</v>
          </cell>
        </row>
        <row r="7028">
          <cell r="D7028">
            <v>3.2827420391788333</v>
          </cell>
        </row>
        <row r="7029">
          <cell r="D7029">
            <v>3.2827420391788333</v>
          </cell>
        </row>
        <row r="7030">
          <cell r="D7030">
            <v>3.3279173883418443</v>
          </cell>
        </row>
        <row r="7031">
          <cell r="D7031">
            <v>3.1622744414108026</v>
          </cell>
        </row>
        <row r="7032">
          <cell r="D7032">
            <v>3.1698036662713043</v>
          </cell>
        </row>
        <row r="7033">
          <cell r="D7033">
            <v>2.9815730447587567</v>
          </cell>
        </row>
        <row r="7034">
          <cell r="D7034">
            <v>2.6427579260361704</v>
          </cell>
        </row>
        <row r="7035">
          <cell r="D7035">
            <v>2.4168811802211132</v>
          </cell>
        </row>
        <row r="7036">
          <cell r="D7036">
            <v>2.1759459846850517</v>
          </cell>
        </row>
        <row r="7037">
          <cell r="D7037">
            <v>2.1910044344060555</v>
          </cell>
        </row>
        <row r="7038">
          <cell r="D7038">
            <v>2.2060628841270602</v>
          </cell>
        </row>
        <row r="7039">
          <cell r="D7039">
            <v>2.1684167598245505</v>
          </cell>
        </row>
        <row r="7040">
          <cell r="D7040">
            <v>2.1985336592665576</v>
          </cell>
        </row>
        <row r="7041">
          <cell r="D7041">
            <v>2.3566473813370976</v>
          </cell>
        </row>
        <row r="7042">
          <cell r="D7042">
            <v>2.6427579260361704</v>
          </cell>
        </row>
        <row r="7043">
          <cell r="D7043">
            <v>2.9966314944797601</v>
          </cell>
        </row>
        <row r="7044">
          <cell r="D7044">
            <v>2.9363976955957449</v>
          </cell>
        </row>
        <row r="7045">
          <cell r="D7045">
            <v>3.0794529679452816</v>
          </cell>
        </row>
        <row r="7046">
          <cell r="D7046">
            <v>2.9740438198982542</v>
          </cell>
        </row>
        <row r="7047">
          <cell r="D7047">
            <v>2.9213392458747411</v>
          </cell>
        </row>
        <row r="7048">
          <cell r="D7048">
            <v>3.0493360685032735</v>
          </cell>
        </row>
        <row r="7049">
          <cell r="D7049">
            <v>3.0041607193402617</v>
          </cell>
        </row>
        <row r="7050">
          <cell r="D7050">
            <v>2.9815730447587567</v>
          </cell>
        </row>
        <row r="7051">
          <cell r="D7051">
            <v>3.0643945182242773</v>
          </cell>
        </row>
        <row r="7052">
          <cell r="D7052">
            <v>3.0794529679452816</v>
          </cell>
        </row>
        <row r="7053">
          <cell r="D7053">
            <v>3.1622744414108026</v>
          </cell>
        </row>
        <row r="7054">
          <cell r="D7054">
            <v>3.2149790154343161</v>
          </cell>
        </row>
        <row r="7055">
          <cell r="D7055">
            <v>3.2149790154343161</v>
          </cell>
        </row>
        <row r="7056">
          <cell r="D7056">
            <v>3.1848621159923081</v>
          </cell>
        </row>
        <row r="7057">
          <cell r="D7057">
            <v>2.9589853701772508</v>
          </cell>
        </row>
        <row r="7058">
          <cell r="D7058">
            <v>2.672874825478178</v>
          </cell>
        </row>
        <row r="7059">
          <cell r="D7059">
            <v>2.3867642807791056</v>
          </cell>
        </row>
        <row r="7060">
          <cell r="D7060">
            <v>2.273825907871577</v>
          </cell>
        </row>
        <row r="7061">
          <cell r="D7061">
            <v>2.1910044344060555</v>
          </cell>
        </row>
        <row r="7062">
          <cell r="D7062">
            <v>2.2662966830110749</v>
          </cell>
        </row>
        <row r="7063">
          <cell r="D7063">
            <v>2.2361797835690673</v>
          </cell>
        </row>
        <row r="7064">
          <cell r="D7064">
            <v>2.2135921089875614</v>
          </cell>
        </row>
        <row r="7065">
          <cell r="D7065">
            <v>2.3792350559186035</v>
          </cell>
        </row>
        <row r="7066">
          <cell r="D7066">
            <v>2.6804040503386801</v>
          </cell>
        </row>
        <row r="7067">
          <cell r="D7067">
            <v>2.9514561453167483</v>
          </cell>
        </row>
        <row r="7068">
          <cell r="D7068">
            <v>3.0568652933637761</v>
          </cell>
        </row>
        <row r="7069">
          <cell r="D7069">
            <v>3.1396867668292967</v>
          </cell>
        </row>
        <row r="7070">
          <cell r="D7070">
            <v>3.3279173883418443</v>
          </cell>
        </row>
        <row r="7071">
          <cell r="D7071">
            <v>3.3580342877838514</v>
          </cell>
        </row>
        <row r="7072">
          <cell r="D7072">
            <v>3.3956804120863615</v>
          </cell>
        </row>
        <row r="7073">
          <cell r="D7073">
            <v>3.2827420391788333</v>
          </cell>
        </row>
        <row r="7074">
          <cell r="D7074">
            <v>3.2300374651553194</v>
          </cell>
        </row>
        <row r="7075">
          <cell r="D7075">
            <v>3.1170990922477908</v>
          </cell>
        </row>
        <row r="7076">
          <cell r="D7076">
            <v>3.1622744414108026</v>
          </cell>
        </row>
        <row r="7077">
          <cell r="D7077">
            <v>3.0945114176662849</v>
          </cell>
        </row>
        <row r="7078">
          <cell r="D7078">
            <v>3.1923913408528102</v>
          </cell>
        </row>
        <row r="7079">
          <cell r="D7079">
            <v>3.1547452165503</v>
          </cell>
        </row>
        <row r="7080">
          <cell r="D7080">
            <v>3.1170990922477908</v>
          </cell>
        </row>
        <row r="7081">
          <cell r="D7081">
            <v>2.9213392458747411</v>
          </cell>
        </row>
        <row r="7082">
          <cell r="D7082">
            <v>2.6051118017336607</v>
          </cell>
        </row>
        <row r="7083">
          <cell r="D7083">
            <v>2.3792350559186035</v>
          </cell>
        </row>
        <row r="7084">
          <cell r="D7084">
            <v>2.2587674581505732</v>
          </cell>
        </row>
        <row r="7085">
          <cell r="D7085">
            <v>2.1533583101035458</v>
          </cell>
        </row>
        <row r="7086">
          <cell r="D7086">
            <v>2.1307706355220404</v>
          </cell>
        </row>
        <row r="7087">
          <cell r="D7087">
            <v>2.1608875349640484</v>
          </cell>
        </row>
        <row r="7088">
          <cell r="D7088">
            <v>2.1985336592665576</v>
          </cell>
        </row>
        <row r="7089">
          <cell r="D7089">
            <v>2.4093519553606115</v>
          </cell>
        </row>
        <row r="7090">
          <cell r="D7090">
            <v>2.7029917249201856</v>
          </cell>
        </row>
        <row r="7091">
          <cell r="D7091">
            <v>2.9138100210142395</v>
          </cell>
        </row>
        <row r="7092">
          <cell r="D7092">
            <v>2.9966314944797601</v>
          </cell>
        </row>
        <row r="7093">
          <cell r="D7093">
            <v>3.1472159916897984</v>
          </cell>
        </row>
        <row r="7094">
          <cell r="D7094">
            <v>3.2601543645973274</v>
          </cell>
        </row>
        <row r="7095">
          <cell r="D7095">
            <v>3.2149790154343161</v>
          </cell>
        </row>
        <row r="7096">
          <cell r="D7096">
            <v>3.2149790154343161</v>
          </cell>
        </row>
        <row r="7097">
          <cell r="D7097">
            <v>3.1321575419687941</v>
          </cell>
        </row>
        <row r="7098">
          <cell r="D7098">
            <v>3.102040642526787</v>
          </cell>
        </row>
        <row r="7099">
          <cell r="D7099">
            <v>3.0869821928057832</v>
          </cell>
        </row>
        <row r="7100">
          <cell r="D7100">
            <v>3.2074497905738135</v>
          </cell>
        </row>
        <row r="7101">
          <cell r="D7101">
            <v>3.2149790154343161</v>
          </cell>
        </row>
        <row r="7102">
          <cell r="D7102">
            <v>3.2375666900158215</v>
          </cell>
        </row>
        <row r="7103">
          <cell r="D7103">
            <v>3.31285893862084</v>
          </cell>
        </row>
        <row r="7104">
          <cell r="D7104">
            <v>3.102040642526787</v>
          </cell>
        </row>
        <row r="7105">
          <cell r="D7105">
            <v>2.9815730447587567</v>
          </cell>
        </row>
        <row r="7106">
          <cell r="D7106">
            <v>2.6954625000596839</v>
          </cell>
        </row>
        <row r="7107">
          <cell r="D7107">
            <v>2.4244104050816149</v>
          </cell>
        </row>
        <row r="7108">
          <cell r="D7108">
            <v>2.2361797835690673</v>
          </cell>
        </row>
        <row r="7109">
          <cell r="D7109">
            <v>2.1759459846850517</v>
          </cell>
        </row>
        <row r="7110">
          <cell r="D7110">
            <v>2.1533583101035458</v>
          </cell>
        </row>
        <row r="7111">
          <cell r="D7111">
            <v>2.115712185801037</v>
          </cell>
        </row>
        <row r="7112">
          <cell r="D7112">
            <v>2.1533583101035458</v>
          </cell>
        </row>
        <row r="7113">
          <cell r="D7113">
            <v>2.3340597067555917</v>
          </cell>
        </row>
        <row r="7114">
          <cell r="D7114">
            <v>2.6578163757571742</v>
          </cell>
        </row>
        <row r="7115">
          <cell r="D7115">
            <v>2.8987515712932352</v>
          </cell>
        </row>
        <row r="7116">
          <cell r="D7116">
            <v>3.0041607193402617</v>
          </cell>
        </row>
        <row r="7117">
          <cell r="D7117">
            <v>2.9288684707352428</v>
          </cell>
        </row>
        <row r="7118">
          <cell r="D7118">
            <v>3.0418068436427714</v>
          </cell>
        </row>
        <row r="7119">
          <cell r="D7119">
            <v>3.1547452165503</v>
          </cell>
        </row>
        <row r="7120">
          <cell r="D7120">
            <v>3.0794529679452816</v>
          </cell>
        </row>
        <row r="7121">
          <cell r="D7121">
            <v>3.2752128143183308</v>
          </cell>
        </row>
        <row r="7122">
          <cell r="D7122">
            <v>3.2074497905738135</v>
          </cell>
        </row>
        <row r="7123">
          <cell r="D7123">
            <v>3.2601543645973274</v>
          </cell>
        </row>
        <row r="7124">
          <cell r="D7124">
            <v>3.3505050629233502</v>
          </cell>
        </row>
        <row r="7125">
          <cell r="D7125">
            <v>3.2752128143183308</v>
          </cell>
        </row>
        <row r="7126">
          <cell r="D7126">
            <v>3.3053297137603384</v>
          </cell>
        </row>
        <row r="7127">
          <cell r="D7127">
            <v>3.3655635126443539</v>
          </cell>
        </row>
        <row r="7128">
          <cell r="D7128">
            <v>3.1396867668292967</v>
          </cell>
        </row>
        <row r="7129">
          <cell r="D7129">
            <v>3.0267483939217676</v>
          </cell>
        </row>
        <row r="7130">
          <cell r="D7130">
            <v>2.7481670740831974</v>
          </cell>
        </row>
        <row r="7131">
          <cell r="D7131">
            <v>2.4921734288261321</v>
          </cell>
        </row>
        <row r="7132">
          <cell r="D7132">
            <v>2.2512382332900711</v>
          </cell>
        </row>
        <row r="7133">
          <cell r="D7133">
            <v>2.1834752095455543</v>
          </cell>
        </row>
        <row r="7134">
          <cell r="D7134">
            <v>2.1006537360800328</v>
          </cell>
        </row>
        <row r="7135">
          <cell r="D7135">
            <v>2.0780660614985274</v>
          </cell>
        </row>
        <row r="7136">
          <cell r="D7136">
            <v>2.0931245112195311</v>
          </cell>
        </row>
        <row r="7137">
          <cell r="D7137">
            <v>2.1759459846850517</v>
          </cell>
        </row>
        <row r="7138">
          <cell r="D7138">
            <v>2.3190012570345884</v>
          </cell>
        </row>
        <row r="7139">
          <cell r="D7139">
            <v>2.5072318785471364</v>
          </cell>
        </row>
        <row r="7140">
          <cell r="D7140">
            <v>2.5900533520126574</v>
          </cell>
        </row>
        <row r="7141">
          <cell r="D7141">
            <v>2.8234593226882163</v>
          </cell>
        </row>
        <row r="7142">
          <cell r="D7142">
            <v>2.8460469972697218</v>
          </cell>
        </row>
        <row r="7143">
          <cell r="D7143">
            <v>2.8234593226882163</v>
          </cell>
        </row>
        <row r="7144">
          <cell r="D7144">
            <v>2.8234593226882163</v>
          </cell>
        </row>
        <row r="7145">
          <cell r="D7145">
            <v>2.8535762221302239</v>
          </cell>
        </row>
        <row r="7146">
          <cell r="D7146">
            <v>2.8987515712932352</v>
          </cell>
        </row>
        <row r="7147">
          <cell r="D7147">
            <v>2.830988547548718</v>
          </cell>
        </row>
        <row r="7148">
          <cell r="D7148">
            <v>2.9363976955957449</v>
          </cell>
        </row>
        <row r="7149">
          <cell r="D7149">
            <v>3.0267483939217676</v>
          </cell>
        </row>
        <row r="7150">
          <cell r="D7150">
            <v>3.1923913408528102</v>
          </cell>
        </row>
        <row r="7151">
          <cell r="D7151">
            <v>3.1095698673872887</v>
          </cell>
        </row>
        <row r="7152">
          <cell r="D7152">
            <v>2.9062807961537369</v>
          </cell>
        </row>
        <row r="7153">
          <cell r="D7153">
            <v>2.7933424232462087</v>
          </cell>
        </row>
        <row r="7154">
          <cell r="D7154">
            <v>2.514761103407638</v>
          </cell>
        </row>
        <row r="7155">
          <cell r="D7155">
            <v>2.3942935056396073</v>
          </cell>
        </row>
        <row r="7156">
          <cell r="D7156">
            <v>2.2662966830110749</v>
          </cell>
        </row>
        <row r="7157">
          <cell r="D7157">
            <v>2.1232414106615387</v>
          </cell>
        </row>
        <row r="7158">
          <cell r="D7158">
            <v>2.1232414106615387</v>
          </cell>
        </row>
        <row r="7159">
          <cell r="D7159">
            <v>2.1081829609405349</v>
          </cell>
        </row>
        <row r="7160">
          <cell r="D7160">
            <v>2.0780660614985274</v>
          </cell>
        </row>
        <row r="7161">
          <cell r="D7161">
            <v>2.1081829609405349</v>
          </cell>
        </row>
        <row r="7162">
          <cell r="D7162">
            <v>2.273825907871577</v>
          </cell>
        </row>
        <row r="7163">
          <cell r="D7163">
            <v>2.5298195531286418</v>
          </cell>
        </row>
        <row r="7164">
          <cell r="D7164">
            <v>2.6126410265941633</v>
          </cell>
        </row>
        <row r="7165">
          <cell r="D7165">
            <v>2.5975825768731586</v>
          </cell>
        </row>
        <row r="7166">
          <cell r="D7166">
            <v>2.8686346718512277</v>
          </cell>
        </row>
        <row r="7167">
          <cell r="D7167">
            <v>2.8159300978277146</v>
          </cell>
        </row>
        <row r="7168">
          <cell r="D7168">
            <v>2.8460469972697218</v>
          </cell>
        </row>
        <row r="7169">
          <cell r="D7169">
            <v>2.8836931215722315</v>
          </cell>
        </row>
        <row r="7170">
          <cell r="D7170">
            <v>2.7556962989436995</v>
          </cell>
        </row>
        <row r="7171">
          <cell r="D7171">
            <v>2.9288684707352428</v>
          </cell>
        </row>
        <row r="7172">
          <cell r="D7172">
            <v>3.1773328911318059</v>
          </cell>
        </row>
        <row r="7173">
          <cell r="D7173">
            <v>3.2225082402948173</v>
          </cell>
        </row>
        <row r="7174">
          <cell r="D7174">
            <v>3.0568652933637761</v>
          </cell>
        </row>
        <row r="7175">
          <cell r="D7175">
            <v>3.0267483939217676</v>
          </cell>
        </row>
        <row r="7176">
          <cell r="D7176">
            <v>3.0041607193402617</v>
          </cell>
        </row>
        <row r="7177">
          <cell r="D7177">
            <v>2.7933424232462087</v>
          </cell>
        </row>
        <row r="7178">
          <cell r="D7178">
            <v>2.6804040503386801</v>
          </cell>
        </row>
        <row r="7179">
          <cell r="D7179">
            <v>2.4997026536866342</v>
          </cell>
        </row>
        <row r="7180">
          <cell r="D7180">
            <v>2.2662966830110749</v>
          </cell>
        </row>
        <row r="7181">
          <cell r="D7181">
            <v>2.2361797835690673</v>
          </cell>
        </row>
        <row r="7182">
          <cell r="D7182">
            <v>2.1608875349640484</v>
          </cell>
        </row>
        <row r="7183">
          <cell r="D7183">
            <v>2.1382998603825425</v>
          </cell>
        </row>
        <row r="7184">
          <cell r="D7184">
            <v>2.1382998603825425</v>
          </cell>
        </row>
        <row r="7185">
          <cell r="D7185">
            <v>2.3641766061976002</v>
          </cell>
        </row>
        <row r="7186">
          <cell r="D7186">
            <v>2.7029917249201856</v>
          </cell>
        </row>
        <row r="7187">
          <cell r="D7187">
            <v>3.0116899442007643</v>
          </cell>
        </row>
        <row r="7188">
          <cell r="D7188">
            <v>3.1396867668292967</v>
          </cell>
        </row>
        <row r="7189">
          <cell r="D7189">
            <v>3.2149790154343161</v>
          </cell>
        </row>
        <row r="7190">
          <cell r="D7190">
            <v>3.2450959148763232</v>
          </cell>
        </row>
        <row r="7191">
          <cell r="D7191">
            <v>3.2676835894578291</v>
          </cell>
        </row>
        <row r="7192">
          <cell r="D7192">
            <v>3.2978004888998367</v>
          </cell>
        </row>
        <row r="7193">
          <cell r="D7193">
            <v>3.3354466132023459</v>
          </cell>
        </row>
        <row r="7194">
          <cell r="D7194">
            <v>3.2375666900158215</v>
          </cell>
        </row>
        <row r="7195">
          <cell r="D7195">
            <v>3.342975838062848</v>
          </cell>
        </row>
        <row r="7196">
          <cell r="D7196">
            <v>3.3881511872258598</v>
          </cell>
        </row>
        <row r="7197">
          <cell r="D7197">
            <v>3.4333265363888708</v>
          </cell>
        </row>
        <row r="7198">
          <cell r="D7198">
            <v>3.4408557612493733</v>
          </cell>
        </row>
        <row r="7199">
          <cell r="D7199">
            <v>3.2752128143183308</v>
          </cell>
        </row>
        <row r="7200">
          <cell r="D7200">
            <v>3.2074497905738135</v>
          </cell>
        </row>
        <row r="7201">
          <cell r="D7201">
            <v>2.9891022696192584</v>
          </cell>
        </row>
        <row r="7202">
          <cell r="D7202">
            <v>2.672874825478178</v>
          </cell>
        </row>
        <row r="7203">
          <cell r="D7203">
            <v>2.4469980796631208</v>
          </cell>
        </row>
        <row r="7204">
          <cell r="D7204">
            <v>2.3415889316160943</v>
          </cell>
        </row>
        <row r="7205">
          <cell r="D7205">
            <v>2.2662966830110749</v>
          </cell>
        </row>
        <row r="7206">
          <cell r="D7206">
            <v>2.2211213338480635</v>
          </cell>
        </row>
        <row r="7207">
          <cell r="D7207">
            <v>2.2135921089875614</v>
          </cell>
        </row>
        <row r="7208">
          <cell r="D7208">
            <v>2.2662966830110749</v>
          </cell>
        </row>
        <row r="7209">
          <cell r="D7209">
            <v>2.4394688548026187</v>
          </cell>
        </row>
        <row r="7210">
          <cell r="D7210">
            <v>2.8084008729672125</v>
          </cell>
        </row>
        <row r="7211">
          <cell r="D7211">
            <v>2.9589853701772508</v>
          </cell>
        </row>
        <row r="7212">
          <cell r="D7212">
            <v>3.1095698673872887</v>
          </cell>
        </row>
        <row r="7213">
          <cell r="D7213">
            <v>3.1246283171082929</v>
          </cell>
        </row>
        <row r="7214">
          <cell r="D7214">
            <v>3.2149790154343161</v>
          </cell>
        </row>
        <row r="7215">
          <cell r="D7215">
            <v>3.2074497905738135</v>
          </cell>
        </row>
        <row r="7216">
          <cell r="D7216">
            <v>3.2375666900158215</v>
          </cell>
        </row>
        <row r="7217">
          <cell r="D7217">
            <v>3.2752128143183308</v>
          </cell>
        </row>
        <row r="7218">
          <cell r="D7218">
            <v>3.1698036662713043</v>
          </cell>
        </row>
        <row r="7219">
          <cell r="D7219">
            <v>3.3279173883418443</v>
          </cell>
        </row>
        <row r="7220">
          <cell r="D7220">
            <v>3.4107388618073653</v>
          </cell>
        </row>
        <row r="7221">
          <cell r="D7221">
            <v>3.4257973115283691</v>
          </cell>
        </row>
        <row r="7222">
          <cell r="D7222">
            <v>3.4709726606913804</v>
          </cell>
        </row>
        <row r="7223">
          <cell r="D7223">
            <v>3.501089560133388</v>
          </cell>
        </row>
        <row r="7224">
          <cell r="D7224">
            <v>3.3505050629233502</v>
          </cell>
        </row>
        <row r="7225">
          <cell r="D7225">
            <v>3.1698036662713043</v>
          </cell>
        </row>
        <row r="7226">
          <cell r="D7226">
            <v>2.8234593226882163</v>
          </cell>
        </row>
        <row r="7227">
          <cell r="D7227">
            <v>2.5599364525706494</v>
          </cell>
        </row>
        <row r="7228">
          <cell r="D7228">
            <v>2.3265304818950905</v>
          </cell>
        </row>
        <row r="7229">
          <cell r="D7229">
            <v>2.3114720321740867</v>
          </cell>
        </row>
        <row r="7230">
          <cell r="D7230">
            <v>2.3190012570345884</v>
          </cell>
        </row>
        <row r="7231">
          <cell r="D7231">
            <v>2.3491181564765959</v>
          </cell>
        </row>
        <row r="7232">
          <cell r="D7232">
            <v>2.2888843575925808</v>
          </cell>
        </row>
        <row r="7233">
          <cell r="D7233">
            <v>2.4168811802211132</v>
          </cell>
        </row>
        <row r="7234">
          <cell r="D7234">
            <v>2.7858131983857066</v>
          </cell>
        </row>
        <row r="7235">
          <cell r="D7235">
            <v>3.1472159916897984</v>
          </cell>
        </row>
        <row r="7236">
          <cell r="D7236">
            <v>3.1698036662713043</v>
          </cell>
        </row>
        <row r="7237">
          <cell r="D7237">
            <v>3.2902712640393346</v>
          </cell>
        </row>
        <row r="7238">
          <cell r="D7238">
            <v>3.2978004888998367</v>
          </cell>
        </row>
        <row r="7239">
          <cell r="D7239">
            <v>3.2752128143183308</v>
          </cell>
        </row>
        <row r="7240">
          <cell r="D7240">
            <v>3.2450959148763232</v>
          </cell>
        </row>
        <row r="7241">
          <cell r="D7241">
            <v>3.1698036662713043</v>
          </cell>
        </row>
        <row r="7242">
          <cell r="D7242">
            <v>3.102040642526787</v>
          </cell>
        </row>
        <row r="7243">
          <cell r="D7243">
            <v>2.9740438198982542</v>
          </cell>
        </row>
        <row r="7244">
          <cell r="D7244">
            <v>3.1848621159923081</v>
          </cell>
        </row>
        <row r="7245">
          <cell r="D7245">
            <v>3.1923913408528102</v>
          </cell>
        </row>
        <row r="7246">
          <cell r="D7246">
            <v>3.4408557612493733</v>
          </cell>
        </row>
        <row r="7247">
          <cell r="D7247">
            <v>3.31285893862084</v>
          </cell>
        </row>
        <row r="7248">
          <cell r="D7248">
            <v>3.3053297137603384</v>
          </cell>
        </row>
        <row r="7249">
          <cell r="D7249">
            <v>3.102040642526787</v>
          </cell>
        </row>
        <row r="7250">
          <cell r="D7250">
            <v>2.7707547486647033</v>
          </cell>
        </row>
        <row r="7251">
          <cell r="D7251">
            <v>2.514761103407638</v>
          </cell>
        </row>
        <row r="7252">
          <cell r="D7252">
            <v>2.401822730500109</v>
          </cell>
        </row>
        <row r="7253">
          <cell r="D7253">
            <v>2.3039428073135846</v>
          </cell>
        </row>
        <row r="7254">
          <cell r="D7254">
            <v>2.2662966830110749</v>
          </cell>
        </row>
        <row r="7255">
          <cell r="D7255">
            <v>2.2512382332900711</v>
          </cell>
        </row>
        <row r="7256">
          <cell r="D7256">
            <v>2.3039428073135846</v>
          </cell>
        </row>
        <row r="7257">
          <cell r="D7257">
            <v>2.431939629942117</v>
          </cell>
        </row>
        <row r="7258">
          <cell r="D7258">
            <v>2.830988547548718</v>
          </cell>
        </row>
        <row r="7259">
          <cell r="D7259">
            <v>3.0418068436427714</v>
          </cell>
        </row>
        <row r="7260">
          <cell r="D7260">
            <v>3.0869821928057832</v>
          </cell>
        </row>
        <row r="7261">
          <cell r="D7261">
            <v>3.1923913408528102</v>
          </cell>
        </row>
        <row r="7262">
          <cell r="D7262">
            <v>3.2526251397368249</v>
          </cell>
        </row>
        <row r="7263">
          <cell r="D7263">
            <v>3.1848621159923081</v>
          </cell>
        </row>
        <row r="7264">
          <cell r="D7264">
            <v>3.1472159916897984</v>
          </cell>
        </row>
        <row r="7265">
          <cell r="D7265">
            <v>3.1999205657133114</v>
          </cell>
        </row>
        <row r="7266">
          <cell r="D7266">
            <v>3.2526251397368249</v>
          </cell>
        </row>
        <row r="7267">
          <cell r="D7267">
            <v>3.1999205657133114</v>
          </cell>
        </row>
        <row r="7268">
          <cell r="D7268">
            <v>3.31285893862084</v>
          </cell>
        </row>
        <row r="7269">
          <cell r="D7269">
            <v>3.3881511872258598</v>
          </cell>
        </row>
        <row r="7270">
          <cell r="D7270">
            <v>3.4333265363888708</v>
          </cell>
        </row>
        <row r="7271">
          <cell r="D7271">
            <v>3.2902712640393346</v>
          </cell>
        </row>
        <row r="7272">
          <cell r="D7272">
            <v>3.3053297137603384</v>
          </cell>
        </row>
        <row r="7273">
          <cell r="D7273">
            <v>3.0568652933637761</v>
          </cell>
        </row>
        <row r="7274">
          <cell r="D7274">
            <v>2.8234593226882163</v>
          </cell>
        </row>
        <row r="7275">
          <cell r="D7275">
            <v>2.5975825768731586</v>
          </cell>
        </row>
        <row r="7276">
          <cell r="D7276">
            <v>2.3566473813370976</v>
          </cell>
        </row>
        <row r="7277">
          <cell r="D7277">
            <v>2.3415889316160943</v>
          </cell>
        </row>
        <row r="7278">
          <cell r="D7278">
            <v>2.3792350559186035</v>
          </cell>
        </row>
        <row r="7279">
          <cell r="D7279">
            <v>2.3641766061976002</v>
          </cell>
        </row>
        <row r="7280">
          <cell r="D7280">
            <v>2.3867642807791056</v>
          </cell>
        </row>
        <row r="7281">
          <cell r="D7281">
            <v>2.514761103407638</v>
          </cell>
        </row>
        <row r="7282">
          <cell r="D7282">
            <v>2.8987515712932352</v>
          </cell>
        </row>
        <row r="7283">
          <cell r="D7283">
            <v>3.0643945182242773</v>
          </cell>
        </row>
        <row r="7284">
          <cell r="D7284">
            <v>3.102040642526787</v>
          </cell>
        </row>
        <row r="7285">
          <cell r="D7285">
            <v>3.2601543645973274</v>
          </cell>
        </row>
        <row r="7286">
          <cell r="D7286">
            <v>3.1246283171082929</v>
          </cell>
        </row>
        <row r="7287">
          <cell r="D7287">
            <v>3.0794529679452816</v>
          </cell>
        </row>
        <row r="7288">
          <cell r="D7288">
            <v>3.0267483939217676</v>
          </cell>
        </row>
        <row r="7289">
          <cell r="D7289">
            <v>2.943926920456247</v>
          </cell>
        </row>
        <row r="7290">
          <cell r="D7290">
            <v>2.8987515712932352</v>
          </cell>
        </row>
        <row r="7291">
          <cell r="D7291">
            <v>3.0568652933637761</v>
          </cell>
        </row>
        <row r="7292">
          <cell r="D7292">
            <v>3.1095698673872887</v>
          </cell>
        </row>
        <row r="7293">
          <cell r="D7293">
            <v>3.102040642526787</v>
          </cell>
        </row>
        <row r="7294">
          <cell r="D7294">
            <v>3.3053297137603384</v>
          </cell>
        </row>
        <row r="7295">
          <cell r="D7295">
            <v>3.2752128143183308</v>
          </cell>
        </row>
        <row r="7296">
          <cell r="D7296">
            <v>3.2450959148763232</v>
          </cell>
        </row>
        <row r="7297">
          <cell r="D7297">
            <v>3.1698036662713043</v>
          </cell>
        </row>
        <row r="7298">
          <cell r="D7298">
            <v>2.8987515712932352</v>
          </cell>
        </row>
        <row r="7299">
          <cell r="D7299">
            <v>2.6653456006176763</v>
          </cell>
        </row>
        <row r="7300">
          <cell r="D7300">
            <v>2.3867642807791056</v>
          </cell>
        </row>
        <row r="7301">
          <cell r="D7301">
            <v>2.431939629942117</v>
          </cell>
        </row>
        <row r="7302">
          <cell r="D7302">
            <v>2.3942935056396073</v>
          </cell>
        </row>
        <row r="7303">
          <cell r="D7303">
            <v>2.3867642807791056</v>
          </cell>
        </row>
        <row r="7304">
          <cell r="D7304">
            <v>2.3717058310581018</v>
          </cell>
        </row>
        <row r="7305">
          <cell r="D7305">
            <v>2.4545273045236224</v>
          </cell>
        </row>
        <row r="7306">
          <cell r="D7306">
            <v>2.6427579260361704</v>
          </cell>
        </row>
        <row r="7307">
          <cell r="D7307">
            <v>2.8159300978277146</v>
          </cell>
        </row>
        <row r="7308">
          <cell r="D7308">
            <v>2.9062807961537369</v>
          </cell>
        </row>
        <row r="7309">
          <cell r="D7309">
            <v>2.9740438198982542</v>
          </cell>
        </row>
        <row r="7310">
          <cell r="D7310">
            <v>2.9815730447587567</v>
          </cell>
        </row>
        <row r="7311">
          <cell r="D7311">
            <v>3.0041607193402617</v>
          </cell>
        </row>
        <row r="7312">
          <cell r="D7312">
            <v>2.9514561453167483</v>
          </cell>
        </row>
        <row r="7313">
          <cell r="D7313">
            <v>2.8460469972697218</v>
          </cell>
        </row>
        <row r="7314">
          <cell r="D7314">
            <v>3.0116899442007643</v>
          </cell>
        </row>
        <row r="7315">
          <cell r="D7315">
            <v>2.943926920456247</v>
          </cell>
        </row>
        <row r="7316">
          <cell r="D7316">
            <v>3.0116899442007643</v>
          </cell>
        </row>
        <row r="7317">
          <cell r="D7317">
            <v>3.0643945182242773</v>
          </cell>
        </row>
        <row r="7318">
          <cell r="D7318">
            <v>3.1773328911318059</v>
          </cell>
        </row>
        <row r="7319">
          <cell r="D7319">
            <v>3.1246283171082929</v>
          </cell>
        </row>
        <row r="7320">
          <cell r="D7320">
            <v>3.0719237430847794</v>
          </cell>
        </row>
        <row r="7321">
          <cell r="D7321">
            <v>2.8385177724092201</v>
          </cell>
        </row>
        <row r="7322">
          <cell r="D7322">
            <v>2.6653456006176763</v>
          </cell>
        </row>
        <row r="7323">
          <cell r="D7323">
            <v>2.5222903282681401</v>
          </cell>
        </row>
        <row r="7324">
          <cell r="D7324">
            <v>2.5825241271521548</v>
          </cell>
        </row>
        <row r="7325">
          <cell r="D7325">
            <v>2.2888843575925808</v>
          </cell>
        </row>
        <row r="7326">
          <cell r="D7326">
            <v>2.273825907871577</v>
          </cell>
        </row>
        <row r="7327">
          <cell r="D7327">
            <v>2.2211213338480635</v>
          </cell>
        </row>
        <row r="7328">
          <cell r="D7328">
            <v>2.2211213338480635</v>
          </cell>
        </row>
        <row r="7329">
          <cell r="D7329">
            <v>2.2361797835690673</v>
          </cell>
        </row>
        <row r="7330">
          <cell r="D7330">
            <v>2.2662966830110749</v>
          </cell>
        </row>
        <row r="7331">
          <cell r="D7331">
            <v>2.431939629942117</v>
          </cell>
        </row>
        <row r="7332">
          <cell r="D7332">
            <v>2.5448780028496456</v>
          </cell>
        </row>
        <row r="7333">
          <cell r="D7333">
            <v>2.8385177724092201</v>
          </cell>
        </row>
        <row r="7334">
          <cell r="D7334">
            <v>3.0568652933637761</v>
          </cell>
        </row>
        <row r="7335">
          <cell r="D7335">
            <v>3.1170990922477908</v>
          </cell>
        </row>
        <row r="7336">
          <cell r="D7336">
            <v>3.1848621159923081</v>
          </cell>
        </row>
        <row r="7337">
          <cell r="D7337">
            <v>3.2676835894578291</v>
          </cell>
        </row>
        <row r="7338">
          <cell r="D7338">
            <v>3.1773328911318059</v>
          </cell>
        </row>
        <row r="7339">
          <cell r="D7339">
            <v>3.2601543645973274</v>
          </cell>
        </row>
        <row r="7340">
          <cell r="D7340">
            <v>3.1848621159923081</v>
          </cell>
        </row>
        <row r="7341">
          <cell r="D7341">
            <v>3.3881511872258598</v>
          </cell>
        </row>
        <row r="7342">
          <cell r="D7342">
            <v>3.5462649092963998</v>
          </cell>
        </row>
        <row r="7343">
          <cell r="D7343">
            <v>3.4483849861098745</v>
          </cell>
        </row>
        <row r="7344">
          <cell r="D7344">
            <v>3.1773328911318059</v>
          </cell>
        </row>
        <row r="7345">
          <cell r="D7345">
            <v>3.0267483939217676</v>
          </cell>
        </row>
        <row r="7346">
          <cell r="D7346">
            <v>2.9213392458747411</v>
          </cell>
        </row>
        <row r="7347">
          <cell r="D7347">
            <v>2.778283973525205</v>
          </cell>
        </row>
        <row r="7348">
          <cell r="D7348">
            <v>2.3114720321740867</v>
          </cell>
        </row>
        <row r="7349">
          <cell r="D7349">
            <v>2.4093519553606115</v>
          </cell>
        </row>
        <row r="7350">
          <cell r="D7350">
            <v>2.3942935056396073</v>
          </cell>
        </row>
        <row r="7351">
          <cell r="D7351">
            <v>2.3039428073135846</v>
          </cell>
        </row>
        <row r="7352">
          <cell r="D7352">
            <v>2.3265304818950905</v>
          </cell>
        </row>
        <row r="7353">
          <cell r="D7353">
            <v>2.4545273045236224</v>
          </cell>
        </row>
        <row r="7354">
          <cell r="D7354">
            <v>2.6578163757571742</v>
          </cell>
        </row>
        <row r="7355">
          <cell r="D7355">
            <v>3.0041607193402617</v>
          </cell>
        </row>
        <row r="7356">
          <cell r="D7356">
            <v>3.0869821928057832</v>
          </cell>
        </row>
        <row r="7357">
          <cell r="D7357">
            <v>3.0719237430847794</v>
          </cell>
        </row>
        <row r="7358">
          <cell r="D7358">
            <v>4.2013074721600656</v>
          </cell>
        </row>
        <row r="7359">
          <cell r="D7359">
            <v>4.2163659218810698</v>
          </cell>
        </row>
        <row r="7360">
          <cell r="D7360">
            <v>4.2690704959045833</v>
          </cell>
        </row>
        <row r="7361">
          <cell r="D7361">
            <v>4.3744796439516094</v>
          </cell>
        </row>
        <row r="7362">
          <cell r="D7362">
            <v>4.5175349163011465</v>
          </cell>
        </row>
        <row r="7363">
          <cell r="D7363">
            <v>4.6154148394876708</v>
          </cell>
        </row>
        <row r="7364">
          <cell r="D7364">
            <v>4.7434116621162037</v>
          </cell>
        </row>
        <row r="7365">
          <cell r="D7365">
            <v>5.1274021300018013</v>
          </cell>
        </row>
        <row r="7366">
          <cell r="D7366">
            <v>5.1951651537463173</v>
          </cell>
        </row>
        <row r="7367">
          <cell r="D7367">
            <v>5.052109881396782</v>
          </cell>
        </row>
        <row r="7368">
          <cell r="D7368">
            <v>4.8789377096052373</v>
          </cell>
        </row>
        <row r="7369">
          <cell r="D7369">
            <v>4.8262331355817238</v>
          </cell>
        </row>
        <row r="7370">
          <cell r="D7370">
            <v>4.5024764665801422</v>
          </cell>
        </row>
        <row r="7371">
          <cell r="D7371">
            <v>4.0657814246710311</v>
          </cell>
        </row>
        <row r="7372">
          <cell r="D7372">
            <v>2.5599364525706494</v>
          </cell>
        </row>
        <row r="7373">
          <cell r="D7373">
            <v>3.4634434358308792</v>
          </cell>
        </row>
        <row r="7374">
          <cell r="D7374">
            <v>3.3203881634813426</v>
          </cell>
        </row>
        <row r="7375">
          <cell r="D7375">
            <v>3.2601543645973274</v>
          </cell>
        </row>
        <row r="7376">
          <cell r="D7376">
            <v>3.2978004888998367</v>
          </cell>
        </row>
        <row r="7377">
          <cell r="D7377">
            <v>3.2601543645973274</v>
          </cell>
        </row>
        <row r="7378">
          <cell r="D7378">
            <v>3.5236772347148939</v>
          </cell>
        </row>
        <row r="7379">
          <cell r="D7379">
            <v>3.960372276624005</v>
          </cell>
        </row>
        <row r="7380">
          <cell r="D7380">
            <v>4.0808398743920353</v>
          </cell>
        </row>
        <row r="7381">
          <cell r="D7381">
            <v>4.2841289456255867</v>
          </cell>
        </row>
        <row r="7382">
          <cell r="D7382">
            <v>4.3594211942306051</v>
          </cell>
        </row>
        <row r="7383">
          <cell r="D7383">
            <v>4.4121257682541204</v>
          </cell>
        </row>
        <row r="7384">
          <cell r="D7384">
            <v>4.4347134428356245</v>
          </cell>
        </row>
        <row r="7385">
          <cell r="D7385">
            <v>4.4121257682541204</v>
          </cell>
        </row>
        <row r="7386">
          <cell r="D7386">
            <v>4.487418016859138</v>
          </cell>
        </row>
        <row r="7387">
          <cell r="D7387">
            <v>4.4798887919986363</v>
          </cell>
        </row>
        <row r="7388">
          <cell r="D7388">
            <v>4.5100056914406439</v>
          </cell>
        </row>
        <row r="7389">
          <cell r="D7389">
            <v>4.8789377096052373</v>
          </cell>
        </row>
        <row r="7390">
          <cell r="D7390">
            <v>5.1575190294438089</v>
          </cell>
        </row>
        <row r="7391">
          <cell r="D7391">
            <v>5.0445806565362803</v>
          </cell>
        </row>
        <row r="7392">
          <cell r="D7392">
            <v>4.8262331355817238</v>
          </cell>
        </row>
        <row r="7393">
          <cell r="D7393">
            <v>4.758470111837207</v>
          </cell>
        </row>
        <row r="7394">
          <cell r="D7394">
            <v>4.5250641411616481</v>
          </cell>
        </row>
        <row r="7395">
          <cell r="D7395">
            <v>4.0431937500895252</v>
          </cell>
        </row>
        <row r="7396">
          <cell r="D7396">
            <v>3.7194370810879436</v>
          </cell>
        </row>
        <row r="7397">
          <cell r="D7397">
            <v>3.4634434358308792</v>
          </cell>
        </row>
        <row r="7398">
          <cell r="D7398">
            <v>3.3505050629233502</v>
          </cell>
        </row>
        <row r="7399">
          <cell r="D7399">
            <v>3.2752128143183308</v>
          </cell>
        </row>
        <row r="7400">
          <cell r="D7400">
            <v>3.2450959148763232</v>
          </cell>
        </row>
        <row r="7401">
          <cell r="D7401">
            <v>3.3354466132023459</v>
          </cell>
        </row>
        <row r="7402">
          <cell r="D7402">
            <v>3.4559142109703767</v>
          </cell>
        </row>
        <row r="7403">
          <cell r="D7403">
            <v>3.8549631285769776</v>
          </cell>
        </row>
        <row r="7404">
          <cell r="D7404">
            <v>4.0356645252290235</v>
          </cell>
        </row>
        <row r="7405">
          <cell r="D7405">
            <v>4.0733106495315337</v>
          </cell>
        </row>
        <row r="7406">
          <cell r="D7406">
            <v>4.0657814246710311</v>
          </cell>
        </row>
        <row r="7407">
          <cell r="D7407">
            <v>4.0958983241130396</v>
          </cell>
        </row>
        <row r="7408">
          <cell r="D7408">
            <v>4.0733106495315337</v>
          </cell>
        </row>
        <row r="7409">
          <cell r="D7409">
            <v>3.9754307263450088</v>
          </cell>
        </row>
        <row r="7410">
          <cell r="D7410">
            <v>4.0281353003685219</v>
          </cell>
        </row>
        <row r="7411">
          <cell r="D7411">
            <v>4.0431937500895252</v>
          </cell>
        </row>
        <row r="7412">
          <cell r="D7412">
            <v>4.0507229749500278</v>
          </cell>
        </row>
        <row r="7413">
          <cell r="D7413">
            <v>4.3669504190911086</v>
          </cell>
        </row>
        <row r="7414">
          <cell r="D7414">
            <v>4.6982363129531919</v>
          </cell>
        </row>
        <row r="7415">
          <cell r="D7415">
            <v>4.6756486383716869</v>
          </cell>
        </row>
        <row r="7416">
          <cell r="D7416">
            <v>4.4723595671381347</v>
          </cell>
        </row>
        <row r="7417">
          <cell r="D7417">
            <v>4.3443627445096027</v>
          </cell>
        </row>
        <row r="7418">
          <cell r="D7418">
            <v>4.1184859986945446</v>
          </cell>
        </row>
        <row r="7419">
          <cell r="D7419">
            <v>3.6592032822039284</v>
          </cell>
        </row>
        <row r="7420">
          <cell r="D7420">
            <v>3.6968494065064377</v>
          </cell>
        </row>
        <row r="7421">
          <cell r="D7421">
            <v>3.2074497905738135</v>
          </cell>
        </row>
        <row r="7422">
          <cell r="D7422">
            <v>3.0643945182242773</v>
          </cell>
        </row>
        <row r="7423">
          <cell r="D7423">
            <v>3.019219169061266</v>
          </cell>
        </row>
        <row r="7424">
          <cell r="D7424">
            <v>2.9891022696192584</v>
          </cell>
        </row>
        <row r="7425">
          <cell r="D7425">
            <v>3.0643945182242773</v>
          </cell>
        </row>
        <row r="7426">
          <cell r="D7426">
            <v>3.2601543645973274</v>
          </cell>
        </row>
        <row r="7427">
          <cell r="D7427">
            <v>3.6366156076224225</v>
          </cell>
        </row>
        <row r="7428">
          <cell r="D7428">
            <v>3.8850800280189857</v>
          </cell>
        </row>
        <row r="7429">
          <cell r="D7429">
            <v>3.8474339037164764</v>
          </cell>
        </row>
        <row r="7430">
          <cell r="D7430">
            <v>4.0281353003685219</v>
          </cell>
        </row>
        <row r="7431">
          <cell r="D7431">
            <v>3.9453138269030004</v>
          </cell>
        </row>
        <row r="7432">
          <cell r="D7432">
            <v>3.9377846020424991</v>
          </cell>
        </row>
        <row r="7433">
          <cell r="D7433">
            <v>4.0431937500895252</v>
          </cell>
        </row>
        <row r="7434">
          <cell r="D7434">
            <v>3.9377846020424991</v>
          </cell>
        </row>
        <row r="7435">
          <cell r="D7435">
            <v>4.0130768506475176</v>
          </cell>
        </row>
        <row r="7436">
          <cell r="D7436">
            <v>4.0281353003685219</v>
          </cell>
        </row>
        <row r="7437">
          <cell r="D7437">
            <v>4.3142458450675951</v>
          </cell>
        </row>
        <row r="7438">
          <cell r="D7438">
            <v>4.5928271649061649</v>
          </cell>
        </row>
        <row r="7439">
          <cell r="D7439">
            <v>4.4949472417196406</v>
          </cell>
        </row>
        <row r="7440">
          <cell r="D7440">
            <v>4.3744796439516094</v>
          </cell>
        </row>
        <row r="7441">
          <cell r="D7441">
            <v>4.2841289456255867</v>
          </cell>
        </row>
        <row r="7442">
          <cell r="D7442">
            <v>4.0808398743920353</v>
          </cell>
        </row>
        <row r="7443">
          <cell r="D7443">
            <v>3.6968494065064377</v>
          </cell>
        </row>
        <row r="7444">
          <cell r="D7444">
            <v>3.3505050629233502</v>
          </cell>
        </row>
        <row r="7445">
          <cell r="D7445">
            <v>3.1170990922477908</v>
          </cell>
        </row>
        <row r="7446">
          <cell r="D7446">
            <v>2.9514561453167483</v>
          </cell>
        </row>
        <row r="7447">
          <cell r="D7447">
            <v>2.8836931215722315</v>
          </cell>
        </row>
        <row r="7448">
          <cell r="D7448">
            <v>2.943926920456247</v>
          </cell>
        </row>
        <row r="7449">
          <cell r="D7449">
            <v>2.9363976955957449</v>
          </cell>
        </row>
        <row r="7450">
          <cell r="D7450">
            <v>3.1170990922477908</v>
          </cell>
        </row>
        <row r="7451">
          <cell r="D7451">
            <v>3.5537941341569015</v>
          </cell>
        </row>
        <row r="7452">
          <cell r="D7452">
            <v>3.6742617319249322</v>
          </cell>
        </row>
        <row r="7453">
          <cell r="D7453">
            <v>3.7796708799719592</v>
          </cell>
        </row>
        <row r="7454">
          <cell r="D7454">
            <v>3.8474339037164764</v>
          </cell>
        </row>
        <row r="7455">
          <cell r="D7455">
            <v>3.8399046788559739</v>
          </cell>
        </row>
        <row r="7456">
          <cell r="D7456">
            <v>4.0356645252290235</v>
          </cell>
        </row>
        <row r="7457">
          <cell r="D7457">
            <v>3.9227261523214954</v>
          </cell>
        </row>
        <row r="7458">
          <cell r="D7458">
            <v>3.9001384777399895</v>
          </cell>
        </row>
        <row r="7459">
          <cell r="D7459">
            <v>3.9528430517635029</v>
          </cell>
        </row>
        <row r="7460">
          <cell r="D7460">
            <v>4.1335444484155488</v>
          </cell>
        </row>
        <row r="7461">
          <cell r="D7461">
            <v>4.3067166202070917</v>
          </cell>
        </row>
        <row r="7462">
          <cell r="D7462">
            <v>4.6154148394876708</v>
          </cell>
        </row>
        <row r="7463">
          <cell r="D7463">
            <v>4.464830342277633</v>
          </cell>
        </row>
        <row r="7464">
          <cell r="D7464">
            <v>4.2540120461835791</v>
          </cell>
        </row>
        <row r="7465">
          <cell r="D7465">
            <v>4.171190572718058</v>
          </cell>
        </row>
        <row r="7466">
          <cell r="D7466">
            <v>3.930255377181997</v>
          </cell>
        </row>
        <row r="7467">
          <cell r="D7467">
            <v>3.6366156076224225</v>
          </cell>
        </row>
        <row r="7468">
          <cell r="D7468">
            <v>3.3279173883418443</v>
          </cell>
        </row>
        <row r="7469">
          <cell r="D7469">
            <v>3.102040642526787</v>
          </cell>
        </row>
        <row r="7470">
          <cell r="D7470">
            <v>2.9363976955957449</v>
          </cell>
        </row>
        <row r="7471">
          <cell r="D7471">
            <v>2.861105446990726</v>
          </cell>
        </row>
        <row r="7472">
          <cell r="D7472">
            <v>2.7632255238042007</v>
          </cell>
        </row>
        <row r="7473">
          <cell r="D7473">
            <v>2.8159300978277146</v>
          </cell>
        </row>
        <row r="7474">
          <cell r="D7474">
            <v>2.9062807961537369</v>
          </cell>
        </row>
        <row r="7475">
          <cell r="D7475">
            <v>3.0869821928057832</v>
          </cell>
        </row>
        <row r="7476">
          <cell r="D7476">
            <v>3.2902712640393346</v>
          </cell>
        </row>
        <row r="7477">
          <cell r="D7477">
            <v>3.6215571579014192</v>
          </cell>
        </row>
        <row r="7478">
          <cell r="D7478">
            <v>3.8097877794139663</v>
          </cell>
        </row>
        <row r="7479">
          <cell r="D7479">
            <v>3.8399046788559739</v>
          </cell>
        </row>
        <row r="7480">
          <cell r="D7480">
            <v>3.9377846020424991</v>
          </cell>
        </row>
        <row r="7481">
          <cell r="D7481">
            <v>3.9227261523214954</v>
          </cell>
        </row>
        <row r="7482">
          <cell r="D7482">
            <v>3.9453138269030004</v>
          </cell>
        </row>
        <row r="7483">
          <cell r="D7483">
            <v>3.9528430517635029</v>
          </cell>
        </row>
        <row r="7484">
          <cell r="D7484">
            <v>3.9904891760660122</v>
          </cell>
        </row>
        <row r="7485">
          <cell r="D7485">
            <v>4.3895380936726145</v>
          </cell>
        </row>
        <row r="7486">
          <cell r="D7486">
            <v>4.6003563897666675</v>
          </cell>
        </row>
        <row r="7487">
          <cell r="D7487">
            <v>4.5928271649061649</v>
          </cell>
        </row>
        <row r="7488">
          <cell r="D7488">
            <v>4.4121257682541204</v>
          </cell>
        </row>
        <row r="7489">
          <cell r="D7489">
            <v>4.1486028981365521</v>
          </cell>
        </row>
        <row r="7490">
          <cell r="D7490">
            <v>3.8248462291349705</v>
          </cell>
        </row>
        <row r="7491">
          <cell r="D7491">
            <v>3.5462649092963998</v>
          </cell>
        </row>
        <row r="7492">
          <cell r="D7492">
            <v>3.2752128143183308</v>
          </cell>
        </row>
        <row r="7493">
          <cell r="D7493">
            <v>3.019219169061266</v>
          </cell>
        </row>
        <row r="7494">
          <cell r="D7494">
            <v>2.9062807961537369</v>
          </cell>
        </row>
        <row r="7495">
          <cell r="D7495">
            <v>2.7707547486647033</v>
          </cell>
        </row>
        <row r="7496">
          <cell r="D7496">
            <v>2.7406378492226948</v>
          </cell>
        </row>
        <row r="7497">
          <cell r="D7497">
            <v>2.7255793995016915</v>
          </cell>
        </row>
        <row r="7498">
          <cell r="D7498">
            <v>2.9213392458747411</v>
          </cell>
        </row>
        <row r="7499">
          <cell r="D7499">
            <v>2.9815730447587567</v>
          </cell>
        </row>
        <row r="7500">
          <cell r="D7500">
            <v>3.1773328911318059</v>
          </cell>
        </row>
        <row r="7501">
          <cell r="D7501">
            <v>3.4333265363888708</v>
          </cell>
        </row>
        <row r="7502">
          <cell r="D7502">
            <v>3.4785018855518826</v>
          </cell>
        </row>
        <row r="7503">
          <cell r="D7503">
            <v>3.6817909567854339</v>
          </cell>
        </row>
        <row r="7504">
          <cell r="D7504">
            <v>3.8775508031584835</v>
          </cell>
        </row>
        <row r="7505">
          <cell r="D7505">
            <v>4.0507229749500278</v>
          </cell>
        </row>
        <row r="7506">
          <cell r="D7506">
            <v>4.0657814246710311</v>
          </cell>
        </row>
        <row r="7507">
          <cell r="D7507">
            <v>3.9754307263450088</v>
          </cell>
        </row>
        <row r="7508">
          <cell r="D7508">
            <v>4.1335444484155488</v>
          </cell>
        </row>
        <row r="7509">
          <cell r="D7509">
            <v>4.4045965433936169</v>
          </cell>
        </row>
        <row r="7510">
          <cell r="D7510">
            <v>4.7961162361397172</v>
          </cell>
        </row>
        <row r="7511">
          <cell r="D7511">
            <v>4.6455317389296784</v>
          </cell>
        </row>
        <row r="7512">
          <cell r="D7512">
            <v>4.2841289456255867</v>
          </cell>
        </row>
        <row r="7513">
          <cell r="D7513">
            <v>4.0206060755080202</v>
          </cell>
        </row>
        <row r="7514">
          <cell r="D7514">
            <v>3.7872001048324604</v>
          </cell>
        </row>
        <row r="7515">
          <cell r="D7515">
            <v>3.4333265363888708</v>
          </cell>
        </row>
        <row r="7516">
          <cell r="D7516">
            <v>3.2375666900158215</v>
          </cell>
        </row>
        <row r="7517">
          <cell r="D7517">
            <v>2.9740438198982542</v>
          </cell>
        </row>
        <row r="7518">
          <cell r="D7518">
            <v>2.8385177724092201</v>
          </cell>
        </row>
        <row r="7519">
          <cell r="D7519">
            <v>2.8008716481067104</v>
          </cell>
        </row>
        <row r="7520">
          <cell r="D7520">
            <v>2.7632255238042007</v>
          </cell>
        </row>
        <row r="7521">
          <cell r="D7521">
            <v>2.8460469972697218</v>
          </cell>
        </row>
        <row r="7522">
          <cell r="D7522">
            <v>3.0342776187822702</v>
          </cell>
        </row>
        <row r="7523">
          <cell r="D7523">
            <v>3.4483849861098745</v>
          </cell>
        </row>
        <row r="7524">
          <cell r="D7524">
            <v>3.7194370810879436</v>
          </cell>
        </row>
        <row r="7525">
          <cell r="D7525">
            <v>3.8700215782979823</v>
          </cell>
        </row>
        <row r="7526">
          <cell r="D7526">
            <v>3.7570832053904533</v>
          </cell>
        </row>
        <row r="7527">
          <cell r="D7527">
            <v>3.7947293296929629</v>
          </cell>
        </row>
        <row r="7528">
          <cell r="D7528">
            <v>3.7796708799719592</v>
          </cell>
        </row>
        <row r="7529">
          <cell r="D7529">
            <v>3.0869821928057832</v>
          </cell>
        </row>
        <row r="7530">
          <cell r="D7530">
            <v>3.1396867668292967</v>
          </cell>
        </row>
        <row r="7531">
          <cell r="D7531">
            <v>3.102040642526787</v>
          </cell>
        </row>
        <row r="7532">
          <cell r="D7532">
            <v>3.0643945182242773</v>
          </cell>
        </row>
        <row r="7533">
          <cell r="D7533">
            <v>3.2601543645973274</v>
          </cell>
        </row>
        <row r="7534">
          <cell r="D7534">
            <v>3.3505050629233502</v>
          </cell>
        </row>
        <row r="7535">
          <cell r="D7535">
            <v>3.3354466132023459</v>
          </cell>
        </row>
        <row r="7536">
          <cell r="D7536">
            <v>3.1622744414108026</v>
          </cell>
        </row>
        <row r="7537">
          <cell r="D7537">
            <v>3.0418068436427714</v>
          </cell>
        </row>
        <row r="7538">
          <cell r="D7538">
            <v>2.8987515712932352</v>
          </cell>
        </row>
        <row r="7539">
          <cell r="D7539">
            <v>2.5975825768731586</v>
          </cell>
        </row>
        <row r="7540">
          <cell r="D7540">
            <v>3.1698036662713043</v>
          </cell>
        </row>
        <row r="7541">
          <cell r="D7541">
            <v>2.243709008429569</v>
          </cell>
        </row>
        <row r="7542">
          <cell r="D7542">
            <v>2.2286505587085652</v>
          </cell>
        </row>
        <row r="7543">
          <cell r="D7543">
            <v>2.2135921089875614</v>
          </cell>
        </row>
        <row r="7544">
          <cell r="D7544">
            <v>2.2286505587085652</v>
          </cell>
        </row>
        <row r="7545">
          <cell r="D7545">
            <v>2.2512382332900711</v>
          </cell>
        </row>
        <row r="7546">
          <cell r="D7546">
            <v>2.3265304818950905</v>
          </cell>
        </row>
        <row r="7547">
          <cell r="D7547">
            <v>2.6653456006176763</v>
          </cell>
        </row>
        <row r="7548">
          <cell r="D7548">
            <v>2.7632255238042007</v>
          </cell>
        </row>
        <row r="7549">
          <cell r="D7549">
            <v>2.8159300978277146</v>
          </cell>
        </row>
        <row r="7550">
          <cell r="D7550">
            <v>2.943926920456247</v>
          </cell>
        </row>
        <row r="7551">
          <cell r="D7551">
            <v>3.0869821928057832</v>
          </cell>
        </row>
        <row r="7552">
          <cell r="D7552">
            <v>3.0116899442007643</v>
          </cell>
        </row>
        <row r="7553">
          <cell r="D7553">
            <v>3.0794529679452816</v>
          </cell>
        </row>
        <row r="7554">
          <cell r="D7554">
            <v>3.0568652933637761</v>
          </cell>
        </row>
        <row r="7555">
          <cell r="D7555">
            <v>3.0493360685032735</v>
          </cell>
        </row>
        <row r="7556">
          <cell r="D7556">
            <v>3.1547452165503</v>
          </cell>
        </row>
        <row r="7557">
          <cell r="D7557">
            <v>3.4107388618073653</v>
          </cell>
        </row>
        <row r="7558">
          <cell r="D7558">
            <v>3.4182680866678674</v>
          </cell>
        </row>
        <row r="7559">
          <cell r="D7559">
            <v>3.3580342877838514</v>
          </cell>
        </row>
        <row r="7560">
          <cell r="D7560">
            <v>3.2676835894578291</v>
          </cell>
        </row>
        <row r="7561">
          <cell r="D7561">
            <v>3.0568652933637761</v>
          </cell>
        </row>
        <row r="7562">
          <cell r="D7562">
            <v>2.9363976955957449</v>
          </cell>
        </row>
        <row r="7563">
          <cell r="D7563">
            <v>2.5975825768731586</v>
          </cell>
        </row>
        <row r="7564">
          <cell r="D7564">
            <v>2.3867642807791056</v>
          </cell>
        </row>
        <row r="7565">
          <cell r="D7565">
            <v>2.1759459846850517</v>
          </cell>
        </row>
        <row r="7566">
          <cell r="D7566">
            <v>2.1006537360800328</v>
          </cell>
        </row>
        <row r="7567">
          <cell r="D7567">
            <v>2.1232414106615387</v>
          </cell>
        </row>
        <row r="7568">
          <cell r="D7568">
            <v>2.085595286359029</v>
          </cell>
        </row>
        <row r="7569">
          <cell r="D7569">
            <v>2.1458290852430446</v>
          </cell>
        </row>
        <row r="7570">
          <cell r="D7570">
            <v>2.2662966830110749</v>
          </cell>
        </row>
        <row r="7571">
          <cell r="D7571">
            <v>2.5674656774311515</v>
          </cell>
        </row>
        <row r="7572">
          <cell r="D7572">
            <v>2.8008716481067104</v>
          </cell>
        </row>
        <row r="7573">
          <cell r="D7573">
            <v>2.9363976955957449</v>
          </cell>
        </row>
        <row r="7574">
          <cell r="D7574">
            <v>3.0794529679452816</v>
          </cell>
        </row>
        <row r="7575">
          <cell r="D7575">
            <v>3.2225082402948173</v>
          </cell>
        </row>
        <row r="7576">
          <cell r="D7576">
            <v>3.1999205657133114</v>
          </cell>
        </row>
        <row r="7577">
          <cell r="D7577">
            <v>3.1622744414108026</v>
          </cell>
        </row>
        <row r="7578">
          <cell r="D7578">
            <v>3.1999205657133114</v>
          </cell>
        </row>
        <row r="7579">
          <cell r="D7579">
            <v>3.0869821928057832</v>
          </cell>
        </row>
        <row r="7580">
          <cell r="D7580">
            <v>3.1321575419687941</v>
          </cell>
        </row>
        <row r="7581">
          <cell r="D7581">
            <v>3.2149790154343161</v>
          </cell>
        </row>
        <row r="7582">
          <cell r="D7582">
            <v>3.4333265363888708</v>
          </cell>
        </row>
        <row r="7583">
          <cell r="D7583">
            <v>3.3505050629233502</v>
          </cell>
        </row>
        <row r="7584">
          <cell r="D7584">
            <v>3.2752128143183308</v>
          </cell>
        </row>
        <row r="7585">
          <cell r="D7585">
            <v>3.1396867668292967</v>
          </cell>
        </row>
        <row r="7586">
          <cell r="D7586">
            <v>2.9891022696192584</v>
          </cell>
        </row>
        <row r="7587">
          <cell r="D7587">
            <v>2.6502871508966721</v>
          </cell>
        </row>
        <row r="7588">
          <cell r="D7588">
            <v>2.4168811802211132</v>
          </cell>
        </row>
        <row r="7589">
          <cell r="D7589">
            <v>2.2587674581505732</v>
          </cell>
        </row>
        <row r="7590">
          <cell r="D7590">
            <v>2.2361797835690673</v>
          </cell>
        </row>
        <row r="7591">
          <cell r="D7591">
            <v>2.2512382332900711</v>
          </cell>
        </row>
        <row r="7592">
          <cell r="D7592">
            <v>2.1985336592665576</v>
          </cell>
        </row>
        <row r="7593">
          <cell r="D7593">
            <v>2.243709008429569</v>
          </cell>
        </row>
        <row r="7594">
          <cell r="D7594">
            <v>2.4620565293841246</v>
          </cell>
        </row>
        <row r="7595">
          <cell r="D7595">
            <v>2.7632255238042007</v>
          </cell>
        </row>
        <row r="7596">
          <cell r="D7596">
            <v>2.9138100210142395</v>
          </cell>
        </row>
        <row r="7597">
          <cell r="D7597">
            <v>2.943926920456247</v>
          </cell>
        </row>
        <row r="7598">
          <cell r="D7598">
            <v>2.8987515712932352</v>
          </cell>
        </row>
        <row r="7599">
          <cell r="D7599">
            <v>3.0267483939217676</v>
          </cell>
        </row>
        <row r="7600">
          <cell r="D7600">
            <v>2.9589853701772508</v>
          </cell>
        </row>
        <row r="7601">
          <cell r="D7601">
            <v>2.9363976955957449</v>
          </cell>
        </row>
        <row r="7602">
          <cell r="D7602">
            <v>2.9514561453167483</v>
          </cell>
        </row>
        <row r="7603">
          <cell r="D7603">
            <v>3.019219169061266</v>
          </cell>
        </row>
        <row r="7604">
          <cell r="D7604">
            <v>2.9514561453167483</v>
          </cell>
        </row>
        <row r="7605">
          <cell r="D7605">
            <v>3.2601543645973274</v>
          </cell>
        </row>
        <row r="7606">
          <cell r="D7606">
            <v>3.4483849861098745</v>
          </cell>
        </row>
        <row r="7607">
          <cell r="D7607">
            <v>3.4257973115283691</v>
          </cell>
        </row>
        <row r="7608">
          <cell r="D7608">
            <v>3.2149790154343161</v>
          </cell>
        </row>
        <row r="7609">
          <cell r="D7609">
            <v>3.2676835894578291</v>
          </cell>
        </row>
        <row r="7610">
          <cell r="D7610">
            <v>2.9966314944797601</v>
          </cell>
        </row>
        <row r="7611">
          <cell r="D7611">
            <v>2.7029917249201856</v>
          </cell>
        </row>
        <row r="7612">
          <cell r="D7612">
            <v>2.3717058310581018</v>
          </cell>
        </row>
        <row r="7613">
          <cell r="D7613">
            <v>2.3114720321740867</v>
          </cell>
        </row>
        <row r="7614">
          <cell r="D7614">
            <v>2.1834752095455543</v>
          </cell>
        </row>
        <row r="7615">
          <cell r="D7615">
            <v>2.243709008429569</v>
          </cell>
        </row>
        <row r="7616">
          <cell r="D7616">
            <v>2.2135921089875614</v>
          </cell>
        </row>
        <row r="7617">
          <cell r="D7617">
            <v>2.273825907871577</v>
          </cell>
        </row>
        <row r="7618">
          <cell r="D7618">
            <v>2.4695857542446267</v>
          </cell>
        </row>
        <row r="7619">
          <cell r="D7619">
            <v>2.7933424232462087</v>
          </cell>
        </row>
        <row r="7620">
          <cell r="D7620">
            <v>2.8761638967117298</v>
          </cell>
        </row>
        <row r="7621">
          <cell r="D7621">
            <v>3.0869821928057832</v>
          </cell>
        </row>
        <row r="7622">
          <cell r="D7622">
            <v>3.0869821928057832</v>
          </cell>
        </row>
        <row r="7623">
          <cell r="D7623">
            <v>3.1999205657133114</v>
          </cell>
        </row>
        <row r="7624">
          <cell r="D7624">
            <v>3.1246283171082929</v>
          </cell>
        </row>
        <row r="7625">
          <cell r="D7625">
            <v>3.2074497905738135</v>
          </cell>
        </row>
        <row r="7626">
          <cell r="D7626">
            <v>3.1095698673872887</v>
          </cell>
        </row>
        <row r="7627">
          <cell r="D7627">
            <v>3.0794529679452816</v>
          </cell>
        </row>
        <row r="7628">
          <cell r="D7628">
            <v>3.1547452165503</v>
          </cell>
        </row>
        <row r="7629">
          <cell r="D7629">
            <v>3.3505050629233502</v>
          </cell>
        </row>
        <row r="7630">
          <cell r="D7630">
            <v>3.531206459575396</v>
          </cell>
        </row>
        <row r="7631">
          <cell r="D7631">
            <v>3.3806219623653573</v>
          </cell>
        </row>
        <row r="7632">
          <cell r="D7632">
            <v>3.2676835894578291</v>
          </cell>
        </row>
        <row r="7633">
          <cell r="D7633">
            <v>2.9815730447587567</v>
          </cell>
        </row>
        <row r="7634">
          <cell r="D7634">
            <v>2.8836931215722315</v>
          </cell>
        </row>
        <row r="7635">
          <cell r="D7635">
            <v>2.6954625000596839</v>
          </cell>
        </row>
        <row r="7636">
          <cell r="D7636">
            <v>2.4545273045236224</v>
          </cell>
        </row>
        <row r="7637">
          <cell r="D7637">
            <v>2.3491181564765959</v>
          </cell>
        </row>
        <row r="7638">
          <cell r="D7638">
            <v>2.2060628841270602</v>
          </cell>
        </row>
        <row r="7639">
          <cell r="D7639">
            <v>2.1759459846850517</v>
          </cell>
        </row>
        <row r="7640">
          <cell r="D7640">
            <v>2.1458290852430446</v>
          </cell>
        </row>
        <row r="7641">
          <cell r="D7641">
            <v>2.1910044344060555</v>
          </cell>
        </row>
        <row r="7642">
          <cell r="D7642">
            <v>2.2361797835690673</v>
          </cell>
        </row>
        <row r="7643">
          <cell r="D7643">
            <v>2.5222903282681401</v>
          </cell>
        </row>
        <row r="7644">
          <cell r="D7644">
            <v>2.6578163757571742</v>
          </cell>
        </row>
        <row r="7645">
          <cell r="D7645">
            <v>2.7858131983857066</v>
          </cell>
        </row>
        <row r="7646">
          <cell r="D7646">
            <v>2.778283973525205</v>
          </cell>
        </row>
        <row r="7647">
          <cell r="D7647">
            <v>2.8836931215722315</v>
          </cell>
        </row>
        <row r="7648">
          <cell r="D7648">
            <v>2.9138100210142395</v>
          </cell>
        </row>
        <row r="7649">
          <cell r="D7649">
            <v>2.8987515712932352</v>
          </cell>
        </row>
        <row r="7650">
          <cell r="D7650">
            <v>2.830988547548718</v>
          </cell>
        </row>
        <row r="7651">
          <cell r="D7651">
            <v>2.8836931215722315</v>
          </cell>
        </row>
        <row r="7652">
          <cell r="D7652">
            <v>2.9213392458747411</v>
          </cell>
        </row>
        <row r="7653">
          <cell r="D7653">
            <v>3.1622744414108026</v>
          </cell>
        </row>
        <row r="7654">
          <cell r="D7654">
            <v>3.5462649092963998</v>
          </cell>
        </row>
        <row r="7655">
          <cell r="D7655">
            <v>3.3655635126443539</v>
          </cell>
        </row>
        <row r="7656">
          <cell r="D7656">
            <v>3.2149790154343161</v>
          </cell>
        </row>
        <row r="7657">
          <cell r="D7657">
            <v>3.102040642526787</v>
          </cell>
        </row>
        <row r="7658">
          <cell r="D7658">
            <v>2.8234593226882163</v>
          </cell>
        </row>
        <row r="7659">
          <cell r="D7659">
            <v>2.5825241271521548</v>
          </cell>
        </row>
        <row r="7660">
          <cell r="D7660">
            <v>2.4168811802211132</v>
          </cell>
        </row>
        <row r="7661">
          <cell r="D7661">
            <v>2.3340597067555917</v>
          </cell>
        </row>
        <row r="7662">
          <cell r="D7662">
            <v>2.2587674581505732</v>
          </cell>
        </row>
        <row r="7663">
          <cell r="D7663">
            <v>2.1985336592665576</v>
          </cell>
        </row>
        <row r="7664">
          <cell r="D7664">
            <v>2.1684167598245505</v>
          </cell>
        </row>
        <row r="7665">
          <cell r="D7665">
            <v>2.1382998603825425</v>
          </cell>
        </row>
        <row r="7666">
          <cell r="D7666">
            <v>2.1759459846850517</v>
          </cell>
        </row>
        <row r="7667">
          <cell r="D7667">
            <v>2.4921734288261321</v>
          </cell>
        </row>
        <row r="7668">
          <cell r="D7668">
            <v>2.6276994763151666</v>
          </cell>
        </row>
        <row r="7669">
          <cell r="D7669">
            <v>2.8008716481067104</v>
          </cell>
        </row>
        <row r="7670">
          <cell r="D7670">
            <v>2.9363976955957449</v>
          </cell>
        </row>
        <row r="7671">
          <cell r="D7671">
            <v>3.1848621159923081</v>
          </cell>
        </row>
        <row r="7672">
          <cell r="D7672">
            <v>3.2526251397368249</v>
          </cell>
        </row>
        <row r="7673">
          <cell r="D7673">
            <v>3.3279173883418443</v>
          </cell>
        </row>
        <row r="7674">
          <cell r="D7674">
            <v>3.4107388618073653</v>
          </cell>
        </row>
        <row r="7675">
          <cell r="D7675">
            <v>3.3655635126443539</v>
          </cell>
        </row>
        <row r="7676">
          <cell r="D7676">
            <v>3.2902712640393346</v>
          </cell>
        </row>
        <row r="7677">
          <cell r="D7677">
            <v>3.501089560133388</v>
          </cell>
        </row>
        <row r="7678">
          <cell r="D7678">
            <v>3.5537941341569015</v>
          </cell>
        </row>
        <row r="7679">
          <cell r="D7679">
            <v>3.342975838062848</v>
          </cell>
        </row>
        <row r="7680">
          <cell r="D7680">
            <v>3.0945114176662849</v>
          </cell>
        </row>
        <row r="7681">
          <cell r="D7681">
            <v>3.0041607193402617</v>
          </cell>
        </row>
        <row r="7682">
          <cell r="D7682">
            <v>2.8008716481067104</v>
          </cell>
        </row>
        <row r="7683">
          <cell r="D7683">
            <v>2.6879332751991818</v>
          </cell>
        </row>
        <row r="7684">
          <cell r="D7684">
            <v>2.4545273045236224</v>
          </cell>
        </row>
        <row r="7685">
          <cell r="D7685">
            <v>2.3867642807791056</v>
          </cell>
        </row>
        <row r="7686">
          <cell r="D7686">
            <v>2.2286505587085652</v>
          </cell>
        </row>
        <row r="7687">
          <cell r="D7687">
            <v>2.2361797835690673</v>
          </cell>
        </row>
        <row r="7688">
          <cell r="D7688">
            <v>2.2587674581505732</v>
          </cell>
        </row>
        <row r="7689">
          <cell r="D7689">
            <v>2.273825907871577</v>
          </cell>
        </row>
        <row r="7690">
          <cell r="D7690">
            <v>2.5448780028496456</v>
          </cell>
        </row>
        <row r="7691">
          <cell r="D7691">
            <v>2.7707547486647033</v>
          </cell>
        </row>
        <row r="7692">
          <cell r="D7692">
            <v>2.9740438198982542</v>
          </cell>
        </row>
        <row r="7693">
          <cell r="D7693">
            <v>3.0041607193402617</v>
          </cell>
        </row>
        <row r="7694">
          <cell r="D7694">
            <v>3.0719237430847794</v>
          </cell>
        </row>
        <row r="7695">
          <cell r="D7695">
            <v>3.1170990922477908</v>
          </cell>
        </row>
        <row r="7696">
          <cell r="D7696">
            <v>3.2526251397368249</v>
          </cell>
        </row>
        <row r="7697">
          <cell r="D7697">
            <v>3.3053297137603384</v>
          </cell>
        </row>
        <row r="7698">
          <cell r="D7698">
            <v>3.2450959148763232</v>
          </cell>
        </row>
        <row r="7699">
          <cell r="D7699">
            <v>3.2827420391788333</v>
          </cell>
        </row>
        <row r="7700">
          <cell r="D7700">
            <v>3.3354466132023459</v>
          </cell>
        </row>
        <row r="7701">
          <cell r="D7701">
            <v>3.501089560133388</v>
          </cell>
        </row>
        <row r="7702">
          <cell r="D7702">
            <v>3.6290863827619204</v>
          </cell>
        </row>
        <row r="7703">
          <cell r="D7703">
            <v>3.5236772347148939</v>
          </cell>
        </row>
        <row r="7704">
          <cell r="D7704">
            <v>3.3580342877838514</v>
          </cell>
        </row>
        <row r="7705">
          <cell r="D7705">
            <v>3.1773328911318059</v>
          </cell>
        </row>
        <row r="7706">
          <cell r="D7706">
            <v>3.1622744414108026</v>
          </cell>
        </row>
        <row r="7707">
          <cell r="D7707">
            <v>2.778283973525205</v>
          </cell>
        </row>
        <row r="7708">
          <cell r="D7708">
            <v>2.4469980796631208</v>
          </cell>
        </row>
        <row r="7709">
          <cell r="D7709">
            <v>2.3792350559186035</v>
          </cell>
        </row>
        <row r="7710">
          <cell r="D7710">
            <v>2.3491181564765959</v>
          </cell>
        </row>
        <row r="7711">
          <cell r="D7711">
            <v>2.3114720321740867</v>
          </cell>
        </row>
        <row r="7712">
          <cell r="D7712">
            <v>2.3039428073135846</v>
          </cell>
        </row>
        <row r="7713">
          <cell r="D7713">
            <v>2.3491181564765959</v>
          </cell>
        </row>
        <row r="7714">
          <cell r="D7714">
            <v>2.5298195531286418</v>
          </cell>
        </row>
        <row r="7715">
          <cell r="D7715">
            <v>2.8761638967117298</v>
          </cell>
        </row>
        <row r="7716">
          <cell r="D7716">
            <v>3.1472159916897984</v>
          </cell>
        </row>
        <row r="7717">
          <cell r="D7717">
            <v>3.1396867668292967</v>
          </cell>
        </row>
        <row r="7718">
          <cell r="D7718">
            <v>3.1848621159923081</v>
          </cell>
        </row>
        <row r="7719">
          <cell r="D7719">
            <v>3.2450959148763232</v>
          </cell>
        </row>
        <row r="7720">
          <cell r="D7720">
            <v>3.2225082402948173</v>
          </cell>
        </row>
        <row r="7721">
          <cell r="D7721">
            <v>3.1321575419687941</v>
          </cell>
        </row>
        <row r="7722">
          <cell r="D7722">
            <v>3.1698036662713043</v>
          </cell>
        </row>
        <row r="7723">
          <cell r="D7723">
            <v>3.2300374651553194</v>
          </cell>
        </row>
        <row r="7724">
          <cell r="D7724">
            <v>3.3505050629233502</v>
          </cell>
        </row>
        <row r="7725">
          <cell r="D7725">
            <v>3.6516740573434263</v>
          </cell>
        </row>
        <row r="7726">
          <cell r="D7726">
            <v>3.7269663059484457</v>
          </cell>
        </row>
        <row r="7727">
          <cell r="D7727">
            <v>3.6441448324829246</v>
          </cell>
        </row>
        <row r="7728">
          <cell r="D7728">
            <v>3.4408557612493733</v>
          </cell>
        </row>
        <row r="7729">
          <cell r="D7729">
            <v>3.4408557612493733</v>
          </cell>
        </row>
        <row r="7730">
          <cell r="D7730">
            <v>3.1321575419687941</v>
          </cell>
        </row>
        <row r="7731">
          <cell r="D7731">
            <v>2.8686346718512277</v>
          </cell>
        </row>
        <row r="7732">
          <cell r="D7732">
            <v>2.5072318785471364</v>
          </cell>
        </row>
        <row r="7733">
          <cell r="D7733">
            <v>2.6578163757571742</v>
          </cell>
        </row>
        <row r="7734">
          <cell r="D7734">
            <v>2.5373487779891435</v>
          </cell>
        </row>
        <row r="7735">
          <cell r="D7735">
            <v>2.5222903282681401</v>
          </cell>
        </row>
        <row r="7736">
          <cell r="D7736">
            <v>2.4620565293841246</v>
          </cell>
        </row>
        <row r="7737">
          <cell r="D7737">
            <v>2.5373487779891435</v>
          </cell>
        </row>
        <row r="7738">
          <cell r="D7738">
            <v>2.6276994763151666</v>
          </cell>
        </row>
        <row r="7739">
          <cell r="D7739">
            <v>3.0568652933637761</v>
          </cell>
        </row>
        <row r="7740">
          <cell r="D7740">
            <v>3.2225082402948173</v>
          </cell>
        </row>
        <row r="7741">
          <cell r="D7741">
            <v>3.2300374651553194</v>
          </cell>
        </row>
        <row r="7742">
          <cell r="D7742">
            <v>3.3655635126443539</v>
          </cell>
        </row>
        <row r="7743">
          <cell r="D7743">
            <v>3.2526251397368249</v>
          </cell>
        </row>
        <row r="7744">
          <cell r="D7744">
            <v>3.1547452165503</v>
          </cell>
        </row>
        <row r="7745">
          <cell r="D7745">
            <v>3.1547452165503</v>
          </cell>
        </row>
        <row r="7746">
          <cell r="D7746">
            <v>3.1547452165503</v>
          </cell>
        </row>
        <row r="7747">
          <cell r="D7747">
            <v>3.1547452165503</v>
          </cell>
        </row>
        <row r="7748">
          <cell r="D7748">
            <v>3.1547452165503</v>
          </cell>
        </row>
        <row r="7749">
          <cell r="D7749">
            <v>3.1547452165503</v>
          </cell>
        </row>
        <row r="7750">
          <cell r="D7750">
            <v>3.1547452165503</v>
          </cell>
        </row>
        <row r="7751">
          <cell r="D7751">
            <v>3.1547452165503</v>
          </cell>
        </row>
        <row r="7752">
          <cell r="D7752">
            <v>3.4483849861098745</v>
          </cell>
        </row>
        <row r="7753">
          <cell r="D7753">
            <v>3.3956804120863615</v>
          </cell>
        </row>
        <row r="7754">
          <cell r="D7754">
            <v>3.2300374651553194</v>
          </cell>
        </row>
        <row r="7755">
          <cell r="D7755">
            <v>2.8686346718512277</v>
          </cell>
        </row>
        <row r="7756">
          <cell r="D7756">
            <v>2.6804040503386801</v>
          </cell>
        </row>
        <row r="7757">
          <cell r="D7757">
            <v>2.514761103407638</v>
          </cell>
        </row>
        <row r="7758">
          <cell r="D7758">
            <v>2.4846442039656305</v>
          </cell>
        </row>
        <row r="7759">
          <cell r="D7759">
            <v>2.4469980796631208</v>
          </cell>
        </row>
        <row r="7760">
          <cell r="D7760">
            <v>2.3717058310581018</v>
          </cell>
        </row>
        <row r="7761">
          <cell r="D7761">
            <v>2.4545273045236224</v>
          </cell>
        </row>
        <row r="7762">
          <cell r="D7762">
            <v>2.6653456006176763</v>
          </cell>
        </row>
        <row r="7763">
          <cell r="D7763">
            <v>2.9815730447587567</v>
          </cell>
        </row>
        <row r="7764">
          <cell r="D7764">
            <v>3.1170990922477908</v>
          </cell>
        </row>
        <row r="7765">
          <cell r="D7765">
            <v>3.1246283171082929</v>
          </cell>
        </row>
        <row r="7766">
          <cell r="D7766">
            <v>3.2300374651553194</v>
          </cell>
        </row>
        <row r="7767">
          <cell r="D7767">
            <v>3.2827420391788333</v>
          </cell>
        </row>
        <row r="7768">
          <cell r="D7768">
            <v>3.2978004888998367</v>
          </cell>
        </row>
        <row r="7769">
          <cell r="D7769">
            <v>3.2601543645973274</v>
          </cell>
        </row>
        <row r="7770">
          <cell r="D7770">
            <v>3.2526251397368249</v>
          </cell>
        </row>
        <row r="7771">
          <cell r="D7771">
            <v>3.1321575419687941</v>
          </cell>
        </row>
        <row r="7772">
          <cell r="D7772">
            <v>3.1848621159923081</v>
          </cell>
        </row>
        <row r="7773">
          <cell r="D7773">
            <v>3.4935603352728863</v>
          </cell>
        </row>
        <row r="7774">
          <cell r="D7774">
            <v>3.5462649092963998</v>
          </cell>
        </row>
        <row r="7775">
          <cell r="D7775">
            <v>3.4634434358308792</v>
          </cell>
        </row>
        <row r="7776">
          <cell r="D7776">
            <v>3.2827420391788333</v>
          </cell>
        </row>
        <row r="7777">
          <cell r="D7777">
            <v>3.2450959148763232</v>
          </cell>
        </row>
        <row r="7778">
          <cell r="D7778">
            <v>3.019219169061266</v>
          </cell>
        </row>
        <row r="7779">
          <cell r="D7779">
            <v>2.7180501746411898</v>
          </cell>
        </row>
        <row r="7780">
          <cell r="D7780">
            <v>2.6879332751991818</v>
          </cell>
        </row>
        <row r="7781">
          <cell r="D7781">
            <v>2.3942935056396073</v>
          </cell>
        </row>
        <row r="7782">
          <cell r="D7782">
            <v>2.2813551327320787</v>
          </cell>
        </row>
        <row r="7783">
          <cell r="D7783">
            <v>2.2286505587085652</v>
          </cell>
        </row>
        <row r="7784">
          <cell r="D7784">
            <v>2.1910044344060555</v>
          </cell>
        </row>
        <row r="7785">
          <cell r="D7785">
            <v>2.2662966830110749</v>
          </cell>
        </row>
        <row r="7786">
          <cell r="D7786">
            <v>2.4168811802211132</v>
          </cell>
        </row>
        <row r="7787">
          <cell r="D7787">
            <v>2.7481670740831974</v>
          </cell>
        </row>
        <row r="7788">
          <cell r="D7788">
            <v>2.9138100210142395</v>
          </cell>
        </row>
        <row r="7789">
          <cell r="D7789">
            <v>2.9363976955957449</v>
          </cell>
        </row>
        <row r="7790">
          <cell r="D7790">
            <v>3.1396867668292967</v>
          </cell>
        </row>
        <row r="7791">
          <cell r="D7791">
            <v>3.102040642526787</v>
          </cell>
        </row>
        <row r="7792">
          <cell r="D7792">
            <v>3.1472159916897984</v>
          </cell>
        </row>
        <row r="7793">
          <cell r="D7793">
            <v>3.1848621159923081</v>
          </cell>
        </row>
        <row r="7794">
          <cell r="D7794">
            <v>3.1396867668292967</v>
          </cell>
        </row>
        <row r="7795">
          <cell r="D7795">
            <v>3.102040642526787</v>
          </cell>
        </row>
        <row r="7796">
          <cell r="D7796">
            <v>3.0643945182242773</v>
          </cell>
        </row>
        <row r="7797">
          <cell r="D7797">
            <v>3.342975838062848</v>
          </cell>
        </row>
        <row r="7798">
          <cell r="D7798">
            <v>3.4333265363888708</v>
          </cell>
        </row>
        <row r="7799">
          <cell r="D7799">
            <v>3.2827420391788333</v>
          </cell>
        </row>
        <row r="7800">
          <cell r="D7800">
            <v>3.2300374651553194</v>
          </cell>
        </row>
        <row r="7801">
          <cell r="D7801">
            <v>3.0643945182242773</v>
          </cell>
        </row>
        <row r="7802">
          <cell r="D7802">
            <v>2.9213392458747411</v>
          </cell>
        </row>
        <row r="7803">
          <cell r="D7803">
            <v>2.672874825478178</v>
          </cell>
        </row>
        <row r="7804">
          <cell r="D7804">
            <v>2.5072318785471364</v>
          </cell>
        </row>
        <row r="7805">
          <cell r="D7805">
            <v>2.3265304818950905</v>
          </cell>
        </row>
        <row r="7806">
          <cell r="D7806">
            <v>2.2060628841270602</v>
          </cell>
        </row>
        <row r="7807">
          <cell r="D7807">
            <v>2.1608875349640484</v>
          </cell>
        </row>
        <row r="7808">
          <cell r="D7808">
            <v>2.1533583101035458</v>
          </cell>
        </row>
        <row r="7809">
          <cell r="D7809">
            <v>2.1910044344060555</v>
          </cell>
        </row>
        <row r="7810">
          <cell r="D7810">
            <v>2.2888843575925808</v>
          </cell>
        </row>
        <row r="7811">
          <cell r="D7811">
            <v>2.4244104050816149</v>
          </cell>
        </row>
        <row r="7812">
          <cell r="D7812">
            <v>2.5524072277101477</v>
          </cell>
        </row>
        <row r="7813">
          <cell r="D7813">
            <v>2.6954625000596839</v>
          </cell>
        </row>
        <row r="7814">
          <cell r="D7814">
            <v>2.8385177724092201</v>
          </cell>
        </row>
        <row r="7815">
          <cell r="D7815">
            <v>3.0041607193402617</v>
          </cell>
        </row>
        <row r="7816">
          <cell r="D7816">
            <v>2.9213392458747411</v>
          </cell>
        </row>
        <row r="7817">
          <cell r="D7817">
            <v>3.0719237430847794</v>
          </cell>
        </row>
        <row r="7818">
          <cell r="D7818">
            <v>3.0869821928057832</v>
          </cell>
        </row>
        <row r="7819">
          <cell r="D7819">
            <v>3.0869821928057832</v>
          </cell>
        </row>
        <row r="7820">
          <cell r="D7820">
            <v>3.2752128143183308</v>
          </cell>
        </row>
        <row r="7821">
          <cell r="D7821">
            <v>3.4935603352728863</v>
          </cell>
        </row>
        <row r="7822">
          <cell r="D7822">
            <v>3.5387356844358973</v>
          </cell>
        </row>
        <row r="7823">
          <cell r="D7823">
            <v>3.4559142109703767</v>
          </cell>
        </row>
        <row r="7824">
          <cell r="D7824">
            <v>3.2752128143183308</v>
          </cell>
        </row>
        <row r="7825">
          <cell r="D7825">
            <v>3.1321575419687941</v>
          </cell>
        </row>
        <row r="7826">
          <cell r="D7826">
            <v>2.8912223464327336</v>
          </cell>
        </row>
        <row r="7827">
          <cell r="D7827">
            <v>2.8084008729672125</v>
          </cell>
        </row>
        <row r="7828">
          <cell r="D7828">
            <v>2.4244104050816149</v>
          </cell>
        </row>
        <row r="7829">
          <cell r="D7829">
            <v>2.3415889316160943</v>
          </cell>
        </row>
        <row r="7830">
          <cell r="D7830">
            <v>2.2813551327320787</v>
          </cell>
        </row>
        <row r="7831">
          <cell r="D7831">
            <v>2.2587674581505732</v>
          </cell>
        </row>
        <row r="7832">
          <cell r="D7832">
            <v>2.2211213338480635</v>
          </cell>
        </row>
        <row r="7833">
          <cell r="D7833">
            <v>2.2286505587085652</v>
          </cell>
        </row>
        <row r="7834">
          <cell r="D7834">
            <v>2.2361797835690673</v>
          </cell>
        </row>
        <row r="7835">
          <cell r="D7835">
            <v>2.4469980796631208</v>
          </cell>
        </row>
        <row r="7836">
          <cell r="D7836">
            <v>2.5975825768731586</v>
          </cell>
        </row>
        <row r="7837">
          <cell r="D7837">
            <v>2.861105446990726</v>
          </cell>
        </row>
        <row r="7838">
          <cell r="D7838">
            <v>2.9815730447587567</v>
          </cell>
        </row>
        <row r="7839">
          <cell r="D7839">
            <v>3.1095698673872887</v>
          </cell>
        </row>
        <row r="7840">
          <cell r="D7840">
            <v>3.3203881634813426</v>
          </cell>
        </row>
        <row r="7841">
          <cell r="D7841">
            <v>3.4032096369468632</v>
          </cell>
        </row>
        <row r="7842">
          <cell r="D7842">
            <v>3.4032096369468632</v>
          </cell>
        </row>
        <row r="7843">
          <cell r="D7843">
            <v>3.5086187849938901</v>
          </cell>
        </row>
        <row r="7844">
          <cell r="D7844">
            <v>3.4408557612493733</v>
          </cell>
        </row>
        <row r="7845">
          <cell r="D7845">
            <v>3.7495539805299511</v>
          </cell>
        </row>
        <row r="7846">
          <cell r="D7846">
            <v>3.7796708799719592</v>
          </cell>
        </row>
        <row r="7847">
          <cell r="D7847">
            <v>3.4785018855518826</v>
          </cell>
        </row>
        <row r="7848">
          <cell r="D7848">
            <v>3.3354466132023459</v>
          </cell>
        </row>
        <row r="7849">
          <cell r="D7849">
            <v>3.2300374651553194</v>
          </cell>
        </row>
        <row r="7850">
          <cell r="D7850">
            <v>3.0116899442007643</v>
          </cell>
        </row>
        <row r="7851">
          <cell r="D7851">
            <v>2.830988547548718</v>
          </cell>
        </row>
        <row r="7852">
          <cell r="D7852">
            <v>2.4545273045236224</v>
          </cell>
        </row>
        <row r="7853">
          <cell r="D7853">
            <v>2.4695857542446267</v>
          </cell>
        </row>
        <row r="7854">
          <cell r="D7854">
            <v>2.3867642807791056</v>
          </cell>
        </row>
        <row r="7855">
          <cell r="D7855">
            <v>2.3415889316160943</v>
          </cell>
        </row>
        <row r="7856">
          <cell r="D7856">
            <v>2.3867642807791056</v>
          </cell>
        </row>
        <row r="7857">
          <cell r="D7857">
            <v>2.4168811802211132</v>
          </cell>
        </row>
        <row r="7858">
          <cell r="D7858">
            <v>2.5599364525706494</v>
          </cell>
        </row>
        <row r="7859">
          <cell r="D7859">
            <v>2.9062807961537369</v>
          </cell>
        </row>
        <row r="7860">
          <cell r="D7860">
            <v>3.0342776187822702</v>
          </cell>
        </row>
        <row r="7861">
          <cell r="D7861">
            <v>3.1848621159923081</v>
          </cell>
        </row>
        <row r="7862">
          <cell r="D7862">
            <v>3.3279173883418443</v>
          </cell>
        </row>
        <row r="7863">
          <cell r="D7863">
            <v>3.31285893862084</v>
          </cell>
        </row>
        <row r="7864">
          <cell r="D7864">
            <v>3.3053297137603384</v>
          </cell>
        </row>
        <row r="7865">
          <cell r="D7865">
            <v>3.31285893862084</v>
          </cell>
        </row>
        <row r="7866">
          <cell r="D7866">
            <v>3.2375666900158215</v>
          </cell>
        </row>
        <row r="7867">
          <cell r="D7867">
            <v>3.2074497905738135</v>
          </cell>
        </row>
        <row r="7868">
          <cell r="D7868">
            <v>3.2601543645973274</v>
          </cell>
        </row>
        <row r="7869">
          <cell r="D7869">
            <v>3.6290863827619204</v>
          </cell>
        </row>
        <row r="7870">
          <cell r="D7870">
            <v>3.7269663059484457</v>
          </cell>
        </row>
        <row r="7871">
          <cell r="D7871">
            <v>3.6215571579014192</v>
          </cell>
        </row>
        <row r="7872">
          <cell r="D7872">
            <v>3.4408557612493733</v>
          </cell>
        </row>
        <row r="7873">
          <cell r="D7873">
            <v>3.3806219623653573</v>
          </cell>
        </row>
        <row r="7874">
          <cell r="D7874">
            <v>3.2074497905738135</v>
          </cell>
        </row>
        <row r="7875">
          <cell r="D7875">
            <v>2.8535762221302239</v>
          </cell>
        </row>
        <row r="7876">
          <cell r="D7876">
            <v>2.6276994763151666</v>
          </cell>
        </row>
        <row r="7877">
          <cell r="D7877">
            <v>2.4771149791051283</v>
          </cell>
        </row>
        <row r="7878">
          <cell r="D7878">
            <v>2.4394688548026187</v>
          </cell>
        </row>
        <row r="7879">
          <cell r="D7879">
            <v>2.3415889316160943</v>
          </cell>
        </row>
        <row r="7880">
          <cell r="D7880">
            <v>2.3265304818950905</v>
          </cell>
        </row>
        <row r="7881">
          <cell r="D7881">
            <v>2.401822730500109</v>
          </cell>
        </row>
        <row r="7882">
          <cell r="D7882">
            <v>2.4997026536866342</v>
          </cell>
        </row>
        <row r="7883">
          <cell r="D7883">
            <v>2.861105446990726</v>
          </cell>
        </row>
        <row r="7884">
          <cell r="D7884">
            <v>3.1698036662713043</v>
          </cell>
        </row>
        <row r="7885">
          <cell r="D7885">
            <v>3.2827420391788333</v>
          </cell>
        </row>
        <row r="7886">
          <cell r="D7886">
            <v>3.3881511872258598</v>
          </cell>
        </row>
        <row r="7887">
          <cell r="D7887">
            <v>3.4709726606913804</v>
          </cell>
        </row>
        <row r="7888">
          <cell r="D7888">
            <v>3.3881511872258598</v>
          </cell>
        </row>
        <row r="7889">
          <cell r="D7889">
            <v>3.3806219623653573</v>
          </cell>
        </row>
        <row r="7890">
          <cell r="D7890">
            <v>3.3580342877838514</v>
          </cell>
        </row>
        <row r="7891">
          <cell r="D7891">
            <v>3.3580342877838514</v>
          </cell>
        </row>
        <row r="7892">
          <cell r="D7892">
            <v>3.4182680866678674</v>
          </cell>
        </row>
        <row r="7893">
          <cell r="D7893">
            <v>3.6516740573434263</v>
          </cell>
        </row>
        <row r="7894">
          <cell r="D7894">
            <v>3.6968494065064377</v>
          </cell>
        </row>
        <row r="7895">
          <cell r="D7895">
            <v>3.6742617319249322</v>
          </cell>
        </row>
        <row r="7896">
          <cell r="D7896">
            <v>3.5161480098543922</v>
          </cell>
        </row>
        <row r="7897">
          <cell r="D7897">
            <v>3.4333265363888708</v>
          </cell>
        </row>
        <row r="7898">
          <cell r="D7898">
            <v>3.342975838062848</v>
          </cell>
        </row>
        <row r="7899">
          <cell r="D7899">
            <v>2.9966314944797601</v>
          </cell>
        </row>
        <row r="7900">
          <cell r="D7900">
            <v>2.5749949022916536</v>
          </cell>
        </row>
        <row r="7901">
          <cell r="D7901">
            <v>2.5900533520126574</v>
          </cell>
        </row>
        <row r="7902">
          <cell r="D7902">
            <v>2.5373487779891435</v>
          </cell>
        </row>
        <row r="7903">
          <cell r="D7903">
            <v>2.4545273045236224</v>
          </cell>
        </row>
        <row r="7904">
          <cell r="D7904">
            <v>2.4695857542446267</v>
          </cell>
        </row>
        <row r="7905">
          <cell r="D7905">
            <v>2.4846442039656305</v>
          </cell>
        </row>
        <row r="7906">
          <cell r="D7906">
            <v>2.6804040503386801</v>
          </cell>
        </row>
        <row r="7907">
          <cell r="D7907">
            <v>2.8912223464327336</v>
          </cell>
        </row>
        <row r="7908">
          <cell r="D7908">
            <v>3.2074497905738135</v>
          </cell>
        </row>
        <row r="7909">
          <cell r="D7909">
            <v>3.2300374651553194</v>
          </cell>
        </row>
        <row r="7910">
          <cell r="D7910">
            <v>3.3580342877838514</v>
          </cell>
        </row>
        <row r="7911">
          <cell r="D7911">
            <v>3.3956804120863615</v>
          </cell>
        </row>
        <row r="7912">
          <cell r="D7912">
            <v>3.4107388618073653</v>
          </cell>
        </row>
        <row r="7913">
          <cell r="D7913">
            <v>3.3580342877838514</v>
          </cell>
        </row>
        <row r="7914">
          <cell r="D7914">
            <v>3.3354466132023459</v>
          </cell>
        </row>
        <row r="7915">
          <cell r="D7915">
            <v>3.3279173883418443</v>
          </cell>
        </row>
        <row r="7916">
          <cell r="D7916">
            <v>3.3279173883418443</v>
          </cell>
        </row>
        <row r="7917">
          <cell r="D7917">
            <v>3.7043786313669398</v>
          </cell>
        </row>
        <row r="7918">
          <cell r="D7918">
            <v>3.6592032822039284</v>
          </cell>
        </row>
        <row r="7919">
          <cell r="D7919">
            <v>3.501089560133388</v>
          </cell>
        </row>
        <row r="7920">
          <cell r="D7920">
            <v>3.342975838062848</v>
          </cell>
        </row>
        <row r="7921">
          <cell r="D7921">
            <v>3.31285893862084</v>
          </cell>
        </row>
        <row r="7922">
          <cell r="D7922">
            <v>3.1170990922477908</v>
          </cell>
        </row>
        <row r="7923">
          <cell r="D7923">
            <v>2.7707547486647033</v>
          </cell>
        </row>
        <row r="7924">
          <cell r="D7924">
            <v>2.7406378492226948</v>
          </cell>
        </row>
        <row r="7925">
          <cell r="D7925">
            <v>2.3717058310581018</v>
          </cell>
        </row>
        <row r="7926">
          <cell r="D7926">
            <v>2.2662966830110749</v>
          </cell>
        </row>
        <row r="7927">
          <cell r="D7927">
            <v>2.2813551327320787</v>
          </cell>
        </row>
        <row r="7928">
          <cell r="D7928">
            <v>2.273825907871577</v>
          </cell>
        </row>
        <row r="7929">
          <cell r="D7929">
            <v>2.3265304818950905</v>
          </cell>
        </row>
        <row r="7930">
          <cell r="D7930">
            <v>2.4620565293841246</v>
          </cell>
        </row>
        <row r="7931">
          <cell r="D7931">
            <v>2.7933424232462087</v>
          </cell>
        </row>
        <row r="7932">
          <cell r="D7932">
            <v>3.1547452165503</v>
          </cell>
        </row>
        <row r="7933">
          <cell r="D7933">
            <v>3.0945114176662849</v>
          </cell>
        </row>
        <row r="7934">
          <cell r="D7934">
            <v>3.2450959148763232</v>
          </cell>
        </row>
        <row r="7935">
          <cell r="D7935">
            <v>3.1773328911318059</v>
          </cell>
        </row>
        <row r="7936">
          <cell r="D7936">
            <v>3.2827420391788333</v>
          </cell>
        </row>
        <row r="7937">
          <cell r="D7937">
            <v>3.3203881634813426</v>
          </cell>
        </row>
        <row r="7938">
          <cell r="D7938">
            <v>3.3354466132023459</v>
          </cell>
        </row>
        <row r="7939">
          <cell r="D7939">
            <v>3.2902712640393346</v>
          </cell>
        </row>
        <row r="7940">
          <cell r="D7940">
            <v>3.3354466132023459</v>
          </cell>
        </row>
        <row r="7941">
          <cell r="D7941">
            <v>3.5537941341569015</v>
          </cell>
        </row>
        <row r="7942">
          <cell r="D7942">
            <v>3.6064987081804145</v>
          </cell>
        </row>
        <row r="7943">
          <cell r="D7943">
            <v>3.501089560133388</v>
          </cell>
        </row>
        <row r="7944">
          <cell r="D7944">
            <v>3.3505050629233502</v>
          </cell>
        </row>
        <row r="7945">
          <cell r="D7945">
            <v>3.2526251397368249</v>
          </cell>
        </row>
        <row r="7946">
          <cell r="D7946">
            <v>3.0945114176662849</v>
          </cell>
        </row>
        <row r="7947">
          <cell r="D7947">
            <v>2.6954625000596839</v>
          </cell>
        </row>
        <row r="7948">
          <cell r="D7948">
            <v>2.4620565293841246</v>
          </cell>
        </row>
        <row r="7949">
          <cell r="D7949">
            <v>2.3792350559186035</v>
          </cell>
        </row>
        <row r="7950">
          <cell r="D7950">
            <v>2.2286505587085652</v>
          </cell>
        </row>
        <row r="7951">
          <cell r="D7951">
            <v>2.243709008429569</v>
          </cell>
        </row>
        <row r="7952">
          <cell r="D7952">
            <v>2.1985336592665576</v>
          </cell>
        </row>
        <row r="7953">
          <cell r="D7953">
            <v>2.3114720321740867</v>
          </cell>
        </row>
        <row r="7954">
          <cell r="D7954">
            <v>2.401822730500109</v>
          </cell>
        </row>
        <row r="7955">
          <cell r="D7955">
            <v>2.8686346718512277</v>
          </cell>
        </row>
        <row r="7956">
          <cell r="D7956">
            <v>3.0267483939217676</v>
          </cell>
        </row>
        <row r="7957">
          <cell r="D7957">
            <v>3.0869821928057832</v>
          </cell>
        </row>
        <row r="7958">
          <cell r="D7958">
            <v>3.2074497905738135</v>
          </cell>
        </row>
        <row r="7959">
          <cell r="D7959">
            <v>3.2526251397368249</v>
          </cell>
        </row>
        <row r="7960">
          <cell r="D7960">
            <v>3.2752128143183308</v>
          </cell>
        </row>
        <row r="7961">
          <cell r="D7961">
            <v>3.2827420391788333</v>
          </cell>
        </row>
        <row r="7962">
          <cell r="D7962">
            <v>3.2978004888998367</v>
          </cell>
        </row>
        <row r="7963">
          <cell r="D7963">
            <v>3.2978004888998367</v>
          </cell>
        </row>
        <row r="7964">
          <cell r="D7964">
            <v>3.3580342877838514</v>
          </cell>
        </row>
        <row r="7965">
          <cell r="D7965">
            <v>3.5763818087384074</v>
          </cell>
        </row>
        <row r="7966">
          <cell r="D7966">
            <v>3.6215571579014192</v>
          </cell>
        </row>
        <row r="7967">
          <cell r="D7967">
            <v>3.3203881634813426</v>
          </cell>
        </row>
        <row r="7968">
          <cell r="D7968">
            <v>3.3655635126443539</v>
          </cell>
        </row>
        <row r="7969">
          <cell r="D7969">
            <v>3.1999205657133114</v>
          </cell>
        </row>
        <row r="7970">
          <cell r="D7970">
            <v>3.0116899442007643</v>
          </cell>
        </row>
        <row r="7971">
          <cell r="D7971">
            <v>2.8385177724092201</v>
          </cell>
        </row>
        <row r="7972">
          <cell r="D7972">
            <v>2.431939629942117</v>
          </cell>
        </row>
        <row r="7973">
          <cell r="D7973">
            <v>2.3566473813370976</v>
          </cell>
        </row>
        <row r="7974">
          <cell r="D7974">
            <v>2.2813551327320787</v>
          </cell>
        </row>
        <row r="7975">
          <cell r="D7975">
            <v>2.2587674581505732</v>
          </cell>
        </row>
        <row r="7976">
          <cell r="D7976">
            <v>2.2361797835690673</v>
          </cell>
        </row>
        <row r="7977">
          <cell r="D7977">
            <v>2.2813551327320787</v>
          </cell>
        </row>
        <row r="7978">
          <cell r="D7978">
            <v>2.2888843575925808</v>
          </cell>
        </row>
        <row r="7979">
          <cell r="D7979">
            <v>2.4620565293841246</v>
          </cell>
        </row>
        <row r="7980">
          <cell r="D7980">
            <v>2.7331086243621936</v>
          </cell>
        </row>
        <row r="7981">
          <cell r="D7981">
            <v>2.8159300978277146</v>
          </cell>
        </row>
        <row r="7982">
          <cell r="D7982">
            <v>2.9891022696192584</v>
          </cell>
        </row>
        <row r="7983">
          <cell r="D7983">
            <v>3.0869821928057832</v>
          </cell>
        </row>
        <row r="7984">
          <cell r="D7984">
            <v>2.8987515712932352</v>
          </cell>
        </row>
        <row r="7985">
          <cell r="D7985">
            <v>2.8987515712932352</v>
          </cell>
        </row>
        <row r="7986">
          <cell r="D7986">
            <v>3.0493360685032735</v>
          </cell>
        </row>
        <row r="7987">
          <cell r="D7987">
            <v>3.0493360685032735</v>
          </cell>
        </row>
        <row r="7988">
          <cell r="D7988">
            <v>3.0643945182242773</v>
          </cell>
        </row>
        <row r="7989">
          <cell r="D7989">
            <v>3.3279173883418443</v>
          </cell>
        </row>
        <row r="7990">
          <cell r="D7990">
            <v>3.501089560133388</v>
          </cell>
        </row>
        <row r="7991">
          <cell r="D7991">
            <v>3.4182680866678674</v>
          </cell>
        </row>
        <row r="7992">
          <cell r="D7992">
            <v>3.342975838062848</v>
          </cell>
        </row>
        <row r="7993">
          <cell r="D7993">
            <v>3.1622744414108026</v>
          </cell>
        </row>
        <row r="7994">
          <cell r="D7994">
            <v>2.9514561453167483</v>
          </cell>
        </row>
        <row r="7995">
          <cell r="D7995">
            <v>2.8159300978277146</v>
          </cell>
        </row>
        <row r="7996">
          <cell r="D7996">
            <v>2.5222903282681401</v>
          </cell>
        </row>
        <row r="7997">
          <cell r="D7997">
            <v>2.3491181564765959</v>
          </cell>
        </row>
        <row r="7998">
          <cell r="D7998">
            <v>2.2813551327320787</v>
          </cell>
        </row>
        <row r="7999">
          <cell r="D7999">
            <v>2.2060628841270602</v>
          </cell>
        </row>
        <row r="8000">
          <cell r="D8000">
            <v>2.2135921089875614</v>
          </cell>
        </row>
        <row r="8001">
          <cell r="D8001">
            <v>2.2587674581505732</v>
          </cell>
        </row>
        <row r="8002">
          <cell r="D8002">
            <v>2.2888843575925808</v>
          </cell>
        </row>
        <row r="8003">
          <cell r="D8003">
            <v>2.514761103407638</v>
          </cell>
        </row>
        <row r="8004">
          <cell r="D8004">
            <v>2.6126410265941633</v>
          </cell>
        </row>
        <row r="8005">
          <cell r="D8005">
            <v>2.7255793995016915</v>
          </cell>
        </row>
        <row r="8006">
          <cell r="D8006">
            <v>2.7858131983857066</v>
          </cell>
        </row>
        <row r="8007">
          <cell r="D8007">
            <v>2.7707547486647033</v>
          </cell>
        </row>
        <row r="8008">
          <cell r="D8008">
            <v>2.9213392458747411</v>
          </cell>
        </row>
        <row r="8009">
          <cell r="D8009">
            <v>2.8761638967117298</v>
          </cell>
        </row>
        <row r="8010">
          <cell r="D8010">
            <v>2.9213392458747411</v>
          </cell>
        </row>
        <row r="8011">
          <cell r="D8011">
            <v>3.0794529679452816</v>
          </cell>
        </row>
        <row r="8012">
          <cell r="D8012">
            <v>3.1472159916897984</v>
          </cell>
        </row>
        <row r="8013">
          <cell r="D8013">
            <v>3.3956804120863615</v>
          </cell>
        </row>
        <row r="8014">
          <cell r="D8014">
            <v>3.4860311104123847</v>
          </cell>
        </row>
        <row r="8015">
          <cell r="D8015">
            <v>3.4032096369468632</v>
          </cell>
        </row>
        <row r="8016">
          <cell r="D8016">
            <v>3.2225082402948173</v>
          </cell>
        </row>
        <row r="8017">
          <cell r="D8017">
            <v>3.1170990922477908</v>
          </cell>
        </row>
        <row r="8018">
          <cell r="D8018">
            <v>2.8987515712932352</v>
          </cell>
        </row>
        <row r="8019">
          <cell r="D8019">
            <v>2.7105209497806877</v>
          </cell>
        </row>
        <row r="8020">
          <cell r="D8020">
            <v>2.5072318785471364</v>
          </cell>
        </row>
        <row r="8021">
          <cell r="D8021">
            <v>2.3942935056396073</v>
          </cell>
        </row>
        <row r="8022">
          <cell r="D8022">
            <v>2.3340597067555917</v>
          </cell>
        </row>
        <row r="8023">
          <cell r="D8023">
            <v>2.273825907871577</v>
          </cell>
        </row>
        <row r="8024">
          <cell r="D8024">
            <v>2.2587674581505732</v>
          </cell>
        </row>
        <row r="8025">
          <cell r="D8025">
            <v>2.3491181564765959</v>
          </cell>
        </row>
        <row r="8026">
          <cell r="D8026">
            <v>2.5072318785471364</v>
          </cell>
        </row>
        <row r="8027">
          <cell r="D8027">
            <v>2.8761638967117298</v>
          </cell>
        </row>
        <row r="8028">
          <cell r="D8028">
            <v>3.0568652933637761</v>
          </cell>
        </row>
        <row r="8029">
          <cell r="D8029">
            <v>3.2074497905738135</v>
          </cell>
        </row>
        <row r="8030">
          <cell r="D8030">
            <v>3.2902712640393346</v>
          </cell>
        </row>
        <row r="8031">
          <cell r="D8031">
            <v>3.4182680866678674</v>
          </cell>
        </row>
        <row r="8032">
          <cell r="D8032">
            <v>3.4860311104123847</v>
          </cell>
        </row>
        <row r="8033">
          <cell r="D8033">
            <v>3.4860311104123847</v>
          </cell>
        </row>
        <row r="8034">
          <cell r="D8034">
            <v>3.4860311104123847</v>
          </cell>
        </row>
        <row r="8035">
          <cell r="D8035">
            <v>3.3956804120863615</v>
          </cell>
        </row>
        <row r="8036">
          <cell r="D8036">
            <v>3.3655635126443539</v>
          </cell>
        </row>
        <row r="8037">
          <cell r="D8037">
            <v>3.6516740573434263</v>
          </cell>
        </row>
        <row r="8038">
          <cell r="D8038">
            <v>3.6742617319249322</v>
          </cell>
        </row>
        <row r="8039">
          <cell r="D8039">
            <v>3.5688525838779057</v>
          </cell>
        </row>
        <row r="8040">
          <cell r="D8040">
            <v>3.4408557612493733</v>
          </cell>
        </row>
        <row r="8041">
          <cell r="D8041">
            <v>3.4032096369468632</v>
          </cell>
        </row>
        <row r="8042">
          <cell r="D8042">
            <v>3.1321575419687941</v>
          </cell>
        </row>
        <row r="8043">
          <cell r="D8043">
            <v>2.830988547548718</v>
          </cell>
        </row>
        <row r="8044">
          <cell r="D8044">
            <v>2.4545273045236224</v>
          </cell>
        </row>
        <row r="8045">
          <cell r="D8045">
            <v>2.3942935056396073</v>
          </cell>
        </row>
        <row r="8046">
          <cell r="D8046">
            <v>2.3265304818950905</v>
          </cell>
        </row>
        <row r="8047">
          <cell r="D8047">
            <v>2.3566473813370976</v>
          </cell>
        </row>
        <row r="8048">
          <cell r="D8048">
            <v>2.3190012570345884</v>
          </cell>
        </row>
        <row r="8049">
          <cell r="D8049">
            <v>2.3415889316160943</v>
          </cell>
        </row>
        <row r="8050">
          <cell r="D8050">
            <v>2.5825241271521548</v>
          </cell>
        </row>
        <row r="8051">
          <cell r="D8051">
            <v>2.9138100210142395</v>
          </cell>
        </row>
        <row r="8052">
          <cell r="D8052">
            <v>3.1396867668292967</v>
          </cell>
        </row>
        <row r="8053">
          <cell r="D8053">
            <v>3.1396867668292967</v>
          </cell>
        </row>
        <row r="8054">
          <cell r="D8054">
            <v>3.2601543645973274</v>
          </cell>
        </row>
        <row r="8055">
          <cell r="D8055">
            <v>3.3730927375048561</v>
          </cell>
        </row>
        <row r="8056">
          <cell r="D8056">
            <v>3.3053297137603384</v>
          </cell>
        </row>
        <row r="8057">
          <cell r="D8057">
            <v>3.3881511872258598</v>
          </cell>
        </row>
        <row r="8058">
          <cell r="D8058">
            <v>3.3354466132023459</v>
          </cell>
        </row>
        <row r="8059">
          <cell r="D8059">
            <v>3.3956804120863615</v>
          </cell>
        </row>
        <row r="8060">
          <cell r="D8060">
            <v>3.4483849861098745</v>
          </cell>
        </row>
        <row r="8061">
          <cell r="D8061">
            <v>3.6742617319249322</v>
          </cell>
        </row>
        <row r="8062">
          <cell r="D8062">
            <v>3.6742617319249322</v>
          </cell>
        </row>
        <row r="8063">
          <cell r="D8063">
            <v>3.5086187849938901</v>
          </cell>
        </row>
        <row r="8064">
          <cell r="D8064">
            <v>3.4032096369468632</v>
          </cell>
        </row>
        <row r="8065">
          <cell r="D8065">
            <v>3.3505050629233502</v>
          </cell>
        </row>
        <row r="8066">
          <cell r="D8066">
            <v>3.1622744414108026</v>
          </cell>
        </row>
        <row r="8067">
          <cell r="D8067">
            <v>2.9213392458747411</v>
          </cell>
        </row>
        <row r="8068">
          <cell r="D8068">
            <v>2.6051118017336607</v>
          </cell>
        </row>
        <row r="8069">
          <cell r="D8069">
            <v>2.5298195531286418</v>
          </cell>
        </row>
        <row r="8070">
          <cell r="D8070">
            <v>2.3942935056396073</v>
          </cell>
        </row>
        <row r="8071">
          <cell r="D8071">
            <v>2.3491181564765959</v>
          </cell>
        </row>
        <row r="8072">
          <cell r="D8072">
            <v>2.3491181564765959</v>
          </cell>
        </row>
        <row r="8073">
          <cell r="D8073">
            <v>2.4093519553606115</v>
          </cell>
        </row>
        <row r="8074">
          <cell r="D8074">
            <v>2.5900533520126574</v>
          </cell>
        </row>
        <row r="8075">
          <cell r="D8075">
            <v>2.943926920456247</v>
          </cell>
        </row>
        <row r="8076">
          <cell r="D8076">
            <v>3.2676835894578291</v>
          </cell>
        </row>
        <row r="8077">
          <cell r="D8077">
            <v>3.3053297137603384</v>
          </cell>
        </row>
        <row r="8078">
          <cell r="D8078">
            <v>3.4709726606913804</v>
          </cell>
        </row>
        <row r="8079">
          <cell r="D8079">
            <v>3.4559142109703767</v>
          </cell>
        </row>
        <row r="8080">
          <cell r="D8080">
            <v>3.5387356844358973</v>
          </cell>
        </row>
        <row r="8081">
          <cell r="D8081">
            <v>3.5763818087384074</v>
          </cell>
        </row>
        <row r="8082">
          <cell r="D8082">
            <v>3.5763818087384074</v>
          </cell>
        </row>
        <row r="8083">
          <cell r="D8083">
            <v>3.2978004888998367</v>
          </cell>
        </row>
        <row r="8084">
          <cell r="D8084">
            <v>3.2074497905738135</v>
          </cell>
        </row>
        <row r="8085">
          <cell r="D8085">
            <v>3.6742617319249322</v>
          </cell>
        </row>
        <row r="8086">
          <cell r="D8086">
            <v>3.7344955308089474</v>
          </cell>
        </row>
        <row r="8087">
          <cell r="D8087">
            <v>3.6893201816459364</v>
          </cell>
        </row>
        <row r="8088">
          <cell r="D8088">
            <v>3.5839110335989091</v>
          </cell>
        </row>
        <row r="8089">
          <cell r="D8089">
            <v>3.5236772347148939</v>
          </cell>
        </row>
        <row r="8090">
          <cell r="D8090">
            <v>3.2902712640393346</v>
          </cell>
        </row>
        <row r="8091">
          <cell r="D8091">
            <v>2.8686346718512277</v>
          </cell>
        </row>
        <row r="8092">
          <cell r="D8092">
            <v>2.6578163757571742</v>
          </cell>
        </row>
        <row r="8093">
          <cell r="D8093">
            <v>2.5749949022916536</v>
          </cell>
        </row>
        <row r="8094">
          <cell r="D8094">
            <v>2.3867642807791056</v>
          </cell>
        </row>
        <row r="8095">
          <cell r="D8095">
            <v>2.4093519553606115</v>
          </cell>
        </row>
        <row r="8096">
          <cell r="D8096">
            <v>2.4244104050816149</v>
          </cell>
        </row>
        <row r="8097">
          <cell r="D8097">
            <v>2.5298195531286418</v>
          </cell>
        </row>
        <row r="8098">
          <cell r="D8098">
            <v>2.5975825768731586</v>
          </cell>
        </row>
        <row r="8099">
          <cell r="D8099">
            <v>3.0041607193402617</v>
          </cell>
        </row>
        <row r="8100">
          <cell r="D8100">
            <v>3.1622744414108026</v>
          </cell>
        </row>
        <row r="8101">
          <cell r="D8101">
            <v>3.1999205657133114</v>
          </cell>
        </row>
        <row r="8102">
          <cell r="D8102">
            <v>3.3203881634813426</v>
          </cell>
        </row>
        <row r="8103">
          <cell r="D8103">
            <v>3.2225082402948173</v>
          </cell>
        </row>
        <row r="8104">
          <cell r="D8104">
            <v>3.4107388618073653</v>
          </cell>
        </row>
        <row r="8105">
          <cell r="D8105">
            <v>3.4860311104123847</v>
          </cell>
        </row>
        <row r="8106">
          <cell r="D8106">
            <v>3.5763818087384074</v>
          </cell>
        </row>
        <row r="8107">
          <cell r="D8107">
            <v>3.5763818087384074</v>
          </cell>
        </row>
        <row r="8108">
          <cell r="D8108">
            <v>3.6064987081804145</v>
          </cell>
        </row>
        <row r="8109">
          <cell r="D8109">
            <v>3.8248462291349705</v>
          </cell>
        </row>
        <row r="8110">
          <cell r="D8110">
            <v>3.7947293296929629</v>
          </cell>
        </row>
        <row r="8111">
          <cell r="D8111">
            <v>3.6516740573434263</v>
          </cell>
        </row>
        <row r="8112">
          <cell r="D8112">
            <v>3.4559142109703767</v>
          </cell>
        </row>
        <row r="8113">
          <cell r="D8113">
            <v>3.4107388618073653</v>
          </cell>
        </row>
        <row r="8114">
          <cell r="D8114">
            <v>3.3053297137603384</v>
          </cell>
        </row>
        <row r="8115">
          <cell r="D8115">
            <v>2.9665145950377529</v>
          </cell>
        </row>
        <row r="8116">
          <cell r="D8116">
            <v>2.6126410265941633</v>
          </cell>
        </row>
        <row r="8117">
          <cell r="D8117">
            <v>2.5072318785471364</v>
          </cell>
        </row>
        <row r="8118">
          <cell r="D8118">
            <v>2.4545273045236224</v>
          </cell>
        </row>
        <row r="8119">
          <cell r="D8119">
            <v>2.3415889316160943</v>
          </cell>
        </row>
        <row r="8120">
          <cell r="D8120">
            <v>2.3566473813370976</v>
          </cell>
        </row>
        <row r="8121">
          <cell r="D8121">
            <v>2.431939629942117</v>
          </cell>
        </row>
        <row r="8122">
          <cell r="D8122">
            <v>2.6051118017336607</v>
          </cell>
        </row>
        <row r="8123">
          <cell r="D8123">
            <v>3.019219169061266</v>
          </cell>
        </row>
        <row r="8124">
          <cell r="D8124">
            <v>3.2300374651553194</v>
          </cell>
        </row>
        <row r="8125">
          <cell r="D8125">
            <v>3.2978004888998367</v>
          </cell>
        </row>
        <row r="8126">
          <cell r="D8126">
            <v>3.31285893862084</v>
          </cell>
        </row>
        <row r="8127">
          <cell r="D8127">
            <v>3.5086187849938901</v>
          </cell>
        </row>
        <row r="8128">
          <cell r="D8128">
            <v>3.5839110335989091</v>
          </cell>
        </row>
        <row r="8129">
          <cell r="D8129">
            <v>3.6968494065064377</v>
          </cell>
        </row>
        <row r="8130">
          <cell r="D8130">
            <v>3.5236772347148939</v>
          </cell>
        </row>
        <row r="8131">
          <cell r="D8131">
            <v>3.501089560133388</v>
          </cell>
        </row>
        <row r="8132">
          <cell r="D8132">
            <v>3.4935603352728863</v>
          </cell>
        </row>
        <row r="8133">
          <cell r="D8133">
            <v>3.5161480098543922</v>
          </cell>
        </row>
        <row r="8134">
          <cell r="D8134">
            <v>3.6140279330409166</v>
          </cell>
        </row>
        <row r="8135">
          <cell r="D8135">
            <v>3.5086187849938901</v>
          </cell>
        </row>
        <row r="8136">
          <cell r="D8136">
            <v>3.4408557612493733</v>
          </cell>
        </row>
        <row r="8137">
          <cell r="D8137">
            <v>3.3806219623653573</v>
          </cell>
        </row>
        <row r="8138">
          <cell r="D8138">
            <v>3.2300374651553194</v>
          </cell>
        </row>
        <row r="8139">
          <cell r="D8139">
            <v>2.9589853701772508</v>
          </cell>
        </row>
        <row r="8140">
          <cell r="D8140">
            <v>2.6352287011756683</v>
          </cell>
        </row>
        <row r="8141">
          <cell r="D8141">
            <v>2.4469980796631208</v>
          </cell>
        </row>
        <row r="8142">
          <cell r="D8142">
            <v>2.3641766061976002</v>
          </cell>
        </row>
        <row r="8143">
          <cell r="D8143">
            <v>2.3415889316160943</v>
          </cell>
        </row>
        <row r="8144">
          <cell r="D8144">
            <v>2.3340597067555917</v>
          </cell>
        </row>
        <row r="8145">
          <cell r="D8145">
            <v>2.401822730500109</v>
          </cell>
        </row>
        <row r="8146">
          <cell r="D8146">
            <v>2.4469980796631208</v>
          </cell>
        </row>
        <row r="8147">
          <cell r="D8147">
            <v>2.6126410265941633</v>
          </cell>
        </row>
        <row r="8148">
          <cell r="D8148">
            <v>2.7707547486647033</v>
          </cell>
        </row>
        <row r="8149">
          <cell r="D8149">
            <v>3.0041607193402617</v>
          </cell>
        </row>
        <row r="8150">
          <cell r="D8150">
            <v>3.2225082402948173</v>
          </cell>
        </row>
        <row r="8151">
          <cell r="D8151">
            <v>3.3203881634813426</v>
          </cell>
        </row>
        <row r="8152">
          <cell r="D8152">
            <v>3.4408557612493733</v>
          </cell>
        </row>
        <row r="8153">
          <cell r="D8153">
            <v>3.4257973115283691</v>
          </cell>
        </row>
        <row r="8154">
          <cell r="D8154">
            <v>3.3279173883418443</v>
          </cell>
        </row>
        <row r="8155">
          <cell r="D8155">
            <v>3.3053297137603384</v>
          </cell>
        </row>
        <row r="8156">
          <cell r="D8156">
            <v>3.3655635126443539</v>
          </cell>
        </row>
        <row r="8157">
          <cell r="D8157">
            <v>3.6817909567854339</v>
          </cell>
        </row>
        <row r="8158">
          <cell r="D8158">
            <v>3.8549631285769776</v>
          </cell>
        </row>
        <row r="8159">
          <cell r="D8159">
            <v>3.6215571579014192</v>
          </cell>
        </row>
        <row r="8160">
          <cell r="D8160">
            <v>3.4860311104123847</v>
          </cell>
        </row>
        <row r="8161">
          <cell r="D8161">
            <v>3.3505050629233502</v>
          </cell>
        </row>
        <row r="8162">
          <cell r="D8162">
            <v>3.1773328911318059</v>
          </cell>
        </row>
        <row r="8163">
          <cell r="D8163">
            <v>2.8836931215722315</v>
          </cell>
        </row>
        <row r="8164">
          <cell r="D8164">
            <v>2.6954625000596839</v>
          </cell>
        </row>
        <row r="8165">
          <cell r="D8165">
            <v>2.5448780028496456</v>
          </cell>
        </row>
        <row r="8166">
          <cell r="D8166">
            <v>2.431939629942117</v>
          </cell>
        </row>
        <row r="8167">
          <cell r="D8167">
            <v>2.3717058310581018</v>
          </cell>
        </row>
        <row r="8168">
          <cell r="D8168">
            <v>2.3415889316160943</v>
          </cell>
        </row>
        <row r="8169">
          <cell r="D8169">
            <v>2.3717058310581018</v>
          </cell>
        </row>
        <row r="8170">
          <cell r="D8170">
            <v>2.5900533520126574</v>
          </cell>
        </row>
        <row r="8171">
          <cell r="D8171">
            <v>2.7406378492226948</v>
          </cell>
        </row>
        <row r="8172">
          <cell r="D8172">
            <v>2.8987515712932352</v>
          </cell>
        </row>
        <row r="8173">
          <cell r="D8173">
            <v>2.9891022696192584</v>
          </cell>
        </row>
        <row r="8174">
          <cell r="D8174">
            <v>3.1622744414108026</v>
          </cell>
        </row>
        <row r="8175">
          <cell r="D8175">
            <v>3.2225082402948173</v>
          </cell>
        </row>
        <row r="8176">
          <cell r="D8176">
            <v>3.1848621159923081</v>
          </cell>
        </row>
        <row r="8177">
          <cell r="D8177">
            <v>3.1095698673872887</v>
          </cell>
        </row>
        <row r="8178">
          <cell r="D8178">
            <v>3.1698036662713043</v>
          </cell>
        </row>
        <row r="8179">
          <cell r="D8179">
            <v>3.1622744414108026</v>
          </cell>
        </row>
        <row r="8180">
          <cell r="D8180">
            <v>3.3203881634813426</v>
          </cell>
        </row>
        <row r="8181">
          <cell r="D8181">
            <v>3.7269663059484457</v>
          </cell>
        </row>
        <row r="8182">
          <cell r="D8182">
            <v>3.8097877794139663</v>
          </cell>
        </row>
        <row r="8183">
          <cell r="D8183">
            <v>3.6893201816459364</v>
          </cell>
        </row>
        <row r="8184">
          <cell r="D8184">
            <v>3.5613233590174032</v>
          </cell>
        </row>
        <row r="8185">
          <cell r="D8185">
            <v>3.4408557612493733</v>
          </cell>
        </row>
        <row r="8186">
          <cell r="D8186">
            <v>3.1622744414108026</v>
          </cell>
        </row>
        <row r="8187">
          <cell r="D8187">
            <v>2.9740438198982542</v>
          </cell>
        </row>
        <row r="8188">
          <cell r="D8188">
            <v>2.6352287011756683</v>
          </cell>
        </row>
        <row r="8189">
          <cell r="D8189">
            <v>2.672874825478178</v>
          </cell>
        </row>
        <row r="8190">
          <cell r="D8190">
            <v>2.5749949022916536</v>
          </cell>
        </row>
        <row r="8191">
          <cell r="D8191">
            <v>2.4695857542446267</v>
          </cell>
        </row>
        <row r="8192">
          <cell r="D8192">
            <v>2.4771149791051283</v>
          </cell>
        </row>
        <row r="8193">
          <cell r="D8193">
            <v>2.5825241271521548</v>
          </cell>
        </row>
        <row r="8194">
          <cell r="D8194">
            <v>2.7632255238042007</v>
          </cell>
        </row>
        <row r="8195">
          <cell r="D8195">
            <v>3.102040642526787</v>
          </cell>
        </row>
        <row r="8196">
          <cell r="D8196">
            <v>3.2752128143183308</v>
          </cell>
        </row>
        <row r="8197">
          <cell r="D8197">
            <v>3.3730927375048561</v>
          </cell>
        </row>
        <row r="8198">
          <cell r="D8198">
            <v>3.3881511872258598</v>
          </cell>
        </row>
        <row r="8199">
          <cell r="D8199">
            <v>3.31285893862084</v>
          </cell>
        </row>
        <row r="8200">
          <cell r="D8200">
            <v>3.2601543645973274</v>
          </cell>
        </row>
        <row r="8201">
          <cell r="D8201">
            <v>3.3053297137603384</v>
          </cell>
        </row>
        <row r="8202">
          <cell r="D8202">
            <v>3.2978004888998367</v>
          </cell>
        </row>
        <row r="8203">
          <cell r="D8203">
            <v>3.4257973115283691</v>
          </cell>
        </row>
        <row r="8204">
          <cell r="D8204">
            <v>3.4333265363888708</v>
          </cell>
        </row>
        <row r="8205">
          <cell r="D8205">
            <v>3.7119078562274419</v>
          </cell>
        </row>
        <row r="8206">
          <cell r="D8206">
            <v>3.8624923534374798</v>
          </cell>
        </row>
        <row r="8207">
          <cell r="D8207">
            <v>3.8022585545534646</v>
          </cell>
        </row>
        <row r="8208">
          <cell r="D8208">
            <v>3.5989694833199133</v>
          </cell>
        </row>
        <row r="8209">
          <cell r="D8209">
            <v>3.5537941341569015</v>
          </cell>
        </row>
        <row r="8210">
          <cell r="D8210">
            <v>3.3655635126443539</v>
          </cell>
        </row>
        <row r="8211">
          <cell r="D8211">
            <v>3.0267483939217676</v>
          </cell>
        </row>
        <row r="8212">
          <cell r="D8212">
            <v>2.7180501746411898</v>
          </cell>
        </row>
        <row r="8213">
          <cell r="D8213">
            <v>2.672874825478178</v>
          </cell>
        </row>
        <row r="8214">
          <cell r="D8214">
            <v>2.5072318785471364</v>
          </cell>
        </row>
        <row r="8215">
          <cell r="D8215">
            <v>2.5524072277101477</v>
          </cell>
        </row>
        <row r="8216">
          <cell r="D8216">
            <v>2.5674656774311515</v>
          </cell>
        </row>
        <row r="8217">
          <cell r="D8217">
            <v>2.6352287011756683</v>
          </cell>
        </row>
        <row r="8218">
          <cell r="D8218">
            <v>2.7632255238042007</v>
          </cell>
        </row>
        <row r="8219">
          <cell r="D8219">
            <v>3.2225082402948173</v>
          </cell>
        </row>
        <row r="8220">
          <cell r="D8220">
            <v>3.2978004888998367</v>
          </cell>
        </row>
        <row r="8221">
          <cell r="D8221">
            <v>3.5086187849938901</v>
          </cell>
        </row>
        <row r="8222">
          <cell r="D8222">
            <v>3.4709726606913804</v>
          </cell>
        </row>
        <row r="8223">
          <cell r="D8223">
            <v>3.4559142109703767</v>
          </cell>
        </row>
        <row r="8224">
          <cell r="D8224">
            <v>3.3203881634813426</v>
          </cell>
        </row>
        <row r="8225">
          <cell r="D8225">
            <v>3.31285893862084</v>
          </cell>
        </row>
        <row r="8226">
          <cell r="D8226">
            <v>3.2300374651553194</v>
          </cell>
        </row>
        <row r="8227">
          <cell r="D8227">
            <v>3.3279173883418443</v>
          </cell>
        </row>
        <row r="8228">
          <cell r="D8228">
            <v>3.4559142109703767</v>
          </cell>
        </row>
        <row r="8229">
          <cell r="D8229">
            <v>3.7043786313669398</v>
          </cell>
        </row>
        <row r="8230">
          <cell r="D8230">
            <v>3.8700215782979823</v>
          </cell>
        </row>
        <row r="8231">
          <cell r="D8231">
            <v>3.7194370810879436</v>
          </cell>
        </row>
        <row r="8232">
          <cell r="D8232">
            <v>3.6140279330409166</v>
          </cell>
        </row>
        <row r="8233">
          <cell r="D8233">
            <v>3.5462649092963998</v>
          </cell>
        </row>
        <row r="8234">
          <cell r="D8234">
            <v>3.3203881634813426</v>
          </cell>
        </row>
        <row r="8235">
          <cell r="D8235">
            <v>3.0643945182242773</v>
          </cell>
        </row>
        <row r="8236">
          <cell r="D8236">
            <v>2.778283973525205</v>
          </cell>
        </row>
        <row r="8237">
          <cell r="D8237">
            <v>2.5599364525706494</v>
          </cell>
        </row>
        <row r="8238">
          <cell r="D8238">
            <v>2.4469980796631208</v>
          </cell>
        </row>
        <row r="8239">
          <cell r="D8239">
            <v>2.4846442039656305</v>
          </cell>
        </row>
        <row r="8240">
          <cell r="D8240">
            <v>2.4771149791051283</v>
          </cell>
        </row>
        <row r="8241">
          <cell r="D8241">
            <v>2.5749949022916536</v>
          </cell>
        </row>
        <row r="8242">
          <cell r="D8242">
            <v>2.6879332751991818</v>
          </cell>
        </row>
        <row r="8243">
          <cell r="D8243">
            <v>3.0116899442007643</v>
          </cell>
        </row>
        <row r="8244">
          <cell r="D8244">
            <v>3.2902712640393346</v>
          </cell>
        </row>
        <row r="8245">
          <cell r="D8245">
            <v>3.3730927375048561</v>
          </cell>
        </row>
        <row r="8246">
          <cell r="D8246">
            <v>3.4634434358308792</v>
          </cell>
        </row>
        <row r="8247">
          <cell r="D8247">
            <v>3.6064987081804145</v>
          </cell>
        </row>
        <row r="8248">
          <cell r="D8248">
            <v>3.5537941341569015</v>
          </cell>
        </row>
        <row r="8249">
          <cell r="D8249">
            <v>3.6215571579014192</v>
          </cell>
        </row>
        <row r="8250">
          <cell r="D8250">
            <v>3.6290863827619204</v>
          </cell>
        </row>
        <row r="8251">
          <cell r="D8251">
            <v>3.5537941341569015</v>
          </cell>
        </row>
        <row r="8252">
          <cell r="D8252">
            <v>3.5161480098543922</v>
          </cell>
        </row>
        <row r="8253">
          <cell r="D8253">
            <v>3.8700215782979823</v>
          </cell>
        </row>
        <row r="8254">
          <cell r="D8254">
            <v>3.8097877794139663</v>
          </cell>
        </row>
        <row r="8255">
          <cell r="D8255">
            <v>3.6215571579014192</v>
          </cell>
        </row>
        <row r="8256">
          <cell r="D8256">
            <v>3.6140279330409166</v>
          </cell>
        </row>
        <row r="8257">
          <cell r="D8257">
            <v>3.5161480098543922</v>
          </cell>
        </row>
        <row r="8258">
          <cell r="D8258">
            <v>3.3354466132023459</v>
          </cell>
        </row>
        <row r="8259">
          <cell r="D8259">
            <v>3.0041607193402617</v>
          </cell>
        </row>
        <row r="8260">
          <cell r="D8260">
            <v>2.7029917249201856</v>
          </cell>
        </row>
        <row r="8261">
          <cell r="D8261">
            <v>2.4771149791051283</v>
          </cell>
        </row>
        <row r="8262">
          <cell r="D8262">
            <v>2.3415889316160943</v>
          </cell>
        </row>
        <row r="8263">
          <cell r="D8263">
            <v>2.3641766061976002</v>
          </cell>
        </row>
        <row r="8264">
          <cell r="D8264">
            <v>2.3792350559186035</v>
          </cell>
        </row>
        <row r="8265">
          <cell r="D8265">
            <v>2.4244104050816149</v>
          </cell>
        </row>
        <row r="8266">
          <cell r="D8266">
            <v>2.6051118017336607</v>
          </cell>
        </row>
        <row r="8267">
          <cell r="D8267">
            <v>2.8987515712932352</v>
          </cell>
        </row>
        <row r="8268">
          <cell r="D8268">
            <v>3.1547452165503</v>
          </cell>
        </row>
        <row r="8269">
          <cell r="D8269">
            <v>3.2676835894578291</v>
          </cell>
        </row>
        <row r="8270">
          <cell r="D8270">
            <v>3.342975838062848</v>
          </cell>
        </row>
        <row r="8271">
          <cell r="D8271">
            <v>3.4032096369468632</v>
          </cell>
        </row>
        <row r="8272">
          <cell r="D8272">
            <v>3.4408557612493733</v>
          </cell>
        </row>
        <row r="8273">
          <cell r="D8273">
            <v>3.4182680866678674</v>
          </cell>
        </row>
        <row r="8274">
          <cell r="D8274">
            <v>3.5161480098543922</v>
          </cell>
        </row>
        <row r="8275">
          <cell r="D8275">
            <v>3.4257973115283691</v>
          </cell>
        </row>
        <row r="8276">
          <cell r="D8276">
            <v>3.4483849861098745</v>
          </cell>
        </row>
        <row r="8277">
          <cell r="D8277">
            <v>3.742024755669449</v>
          </cell>
        </row>
        <row r="8278">
          <cell r="D8278">
            <v>3.8549631285769776</v>
          </cell>
        </row>
        <row r="8279">
          <cell r="D8279">
            <v>3.7194370810879436</v>
          </cell>
        </row>
        <row r="8280">
          <cell r="D8280">
            <v>3.5839110335989091</v>
          </cell>
        </row>
        <row r="8281">
          <cell r="D8281">
            <v>4.2690704959045833</v>
          </cell>
        </row>
        <row r="8282">
          <cell r="D8282">
            <v>4.1787197975785606</v>
          </cell>
        </row>
        <row r="8283">
          <cell r="D8283">
            <v>2.9815730447587567</v>
          </cell>
        </row>
        <row r="8284">
          <cell r="D8284">
            <v>2.6578163757571742</v>
          </cell>
        </row>
        <row r="8285">
          <cell r="D8285">
            <v>2.5524072277101477</v>
          </cell>
        </row>
        <row r="8286">
          <cell r="D8286">
            <v>2.4921734288261321</v>
          </cell>
        </row>
        <row r="8287">
          <cell r="D8287">
            <v>2.4093519553606115</v>
          </cell>
        </row>
        <row r="8288">
          <cell r="D8288">
            <v>2.3717058310581018</v>
          </cell>
        </row>
        <row r="8289">
          <cell r="D8289">
            <v>2.5072318785471364</v>
          </cell>
        </row>
        <row r="8290">
          <cell r="D8290">
            <v>2.6954625000596839</v>
          </cell>
        </row>
        <row r="8291">
          <cell r="D8291">
            <v>2.9589853701772508</v>
          </cell>
        </row>
        <row r="8292">
          <cell r="D8292">
            <v>3.2450959148763232</v>
          </cell>
        </row>
        <row r="8293">
          <cell r="D8293">
            <v>3.3053297137603384</v>
          </cell>
        </row>
        <row r="8294">
          <cell r="D8294">
            <v>3.2902712640393346</v>
          </cell>
        </row>
        <row r="8295">
          <cell r="D8295">
            <v>3.1999205657133114</v>
          </cell>
        </row>
        <row r="8296">
          <cell r="D8296">
            <v>3.2149790154343161</v>
          </cell>
        </row>
        <row r="8297">
          <cell r="D8297">
            <v>3.1923913408528102</v>
          </cell>
        </row>
        <row r="8298">
          <cell r="D8298">
            <v>3.2149790154343161</v>
          </cell>
        </row>
        <row r="8299">
          <cell r="D8299">
            <v>3.1622744414108026</v>
          </cell>
        </row>
        <row r="8300">
          <cell r="D8300">
            <v>3.2676835894578291</v>
          </cell>
        </row>
        <row r="8301">
          <cell r="D8301">
            <v>3.531206459575396</v>
          </cell>
        </row>
        <row r="8302">
          <cell r="D8302">
            <v>3.5763818087384074</v>
          </cell>
        </row>
        <row r="8303">
          <cell r="D8303">
            <v>3.5236772347148939</v>
          </cell>
        </row>
        <row r="8304">
          <cell r="D8304">
            <v>3.3505050629233502</v>
          </cell>
        </row>
        <row r="8305">
          <cell r="D8305">
            <v>3.2300374651553194</v>
          </cell>
        </row>
        <row r="8306">
          <cell r="D8306">
            <v>3.2752128143183308</v>
          </cell>
        </row>
        <row r="8307">
          <cell r="D8307">
            <v>3.0267483939217676</v>
          </cell>
        </row>
        <row r="8308">
          <cell r="D8308">
            <v>2.6502871508966721</v>
          </cell>
        </row>
        <row r="8309">
          <cell r="D8309">
            <v>2.4771149791051283</v>
          </cell>
        </row>
        <row r="8310">
          <cell r="D8310">
            <v>2.3491181564765959</v>
          </cell>
        </row>
        <row r="8311">
          <cell r="D8311">
            <v>2.3114720321740867</v>
          </cell>
        </row>
        <row r="8312">
          <cell r="D8312">
            <v>2.2813551327320787</v>
          </cell>
        </row>
        <row r="8313">
          <cell r="D8313">
            <v>2.3491181564765959</v>
          </cell>
        </row>
        <row r="8314">
          <cell r="D8314">
            <v>2.4771149791051283</v>
          </cell>
        </row>
        <row r="8315">
          <cell r="D8315">
            <v>2.5222903282681401</v>
          </cell>
        </row>
        <row r="8316">
          <cell r="D8316">
            <v>2.8535762221302239</v>
          </cell>
        </row>
        <row r="8317">
          <cell r="D8317">
            <v>3.0116899442007643</v>
          </cell>
        </row>
        <row r="8318">
          <cell r="D8318">
            <v>3.2601543645973274</v>
          </cell>
        </row>
        <row r="8319">
          <cell r="D8319">
            <v>3.3806219623653573</v>
          </cell>
        </row>
        <row r="8320">
          <cell r="D8320">
            <v>3.4709726606913804</v>
          </cell>
        </row>
        <row r="8321">
          <cell r="D8321">
            <v>3.4257973115283691</v>
          </cell>
        </row>
        <row r="8322">
          <cell r="D8322">
            <v>3.4333265363888708</v>
          </cell>
        </row>
        <row r="8323">
          <cell r="D8323">
            <v>3.5086187849938901</v>
          </cell>
        </row>
        <row r="8324">
          <cell r="D8324">
            <v>3.4107388618073653</v>
          </cell>
        </row>
        <row r="8325">
          <cell r="D8325">
            <v>3.6968494065064377</v>
          </cell>
        </row>
        <row r="8326">
          <cell r="D8326">
            <v>3.7344955308089474</v>
          </cell>
        </row>
        <row r="8327">
          <cell r="D8327">
            <v>3.5763818087384074</v>
          </cell>
        </row>
        <row r="8328">
          <cell r="D8328">
            <v>3.4408557612493733</v>
          </cell>
        </row>
        <row r="8329">
          <cell r="D8329">
            <v>3.2978004888998367</v>
          </cell>
        </row>
        <row r="8330">
          <cell r="D8330">
            <v>3.0267483939217676</v>
          </cell>
        </row>
        <row r="8331">
          <cell r="D8331">
            <v>2.7933424232462087</v>
          </cell>
        </row>
        <row r="8332">
          <cell r="D8332">
            <v>2.6879332751991818</v>
          </cell>
        </row>
        <row r="8333">
          <cell r="D8333">
            <v>2.3415889316160943</v>
          </cell>
        </row>
        <row r="8334">
          <cell r="D8334">
            <v>2.2587674581505732</v>
          </cell>
        </row>
        <row r="8335">
          <cell r="D8335">
            <v>2.2662966830110749</v>
          </cell>
        </row>
        <row r="8336">
          <cell r="D8336">
            <v>2.2361797835690673</v>
          </cell>
        </row>
        <row r="8337">
          <cell r="D8337">
            <v>2.243709008429569</v>
          </cell>
        </row>
        <row r="8338">
          <cell r="D8338">
            <v>2.3415889316160943</v>
          </cell>
        </row>
        <row r="8339">
          <cell r="D8339">
            <v>2.4997026536866342</v>
          </cell>
        </row>
        <row r="8340">
          <cell r="D8340">
            <v>2.7180501746411898</v>
          </cell>
        </row>
        <row r="8341">
          <cell r="D8341">
            <v>2.9966314944797601</v>
          </cell>
        </row>
        <row r="8342">
          <cell r="D8342">
            <v>3.2149790154343161</v>
          </cell>
        </row>
        <row r="8343">
          <cell r="D8343">
            <v>3.31285893862084</v>
          </cell>
        </row>
        <row r="8344">
          <cell r="D8344">
            <v>3.3580342877838514</v>
          </cell>
        </row>
        <row r="8345">
          <cell r="D8345">
            <v>3.4634434358308792</v>
          </cell>
        </row>
        <row r="8346">
          <cell r="D8346">
            <v>3.342975838062848</v>
          </cell>
        </row>
        <row r="8347">
          <cell r="D8347">
            <v>3.3655635126443539</v>
          </cell>
        </row>
        <row r="8348">
          <cell r="D8348">
            <v>3.4333265363888708</v>
          </cell>
        </row>
        <row r="8349">
          <cell r="D8349">
            <v>3.8173170042744689</v>
          </cell>
        </row>
        <row r="8350">
          <cell r="D8350">
            <v>3.8549631285769776</v>
          </cell>
        </row>
        <row r="8351">
          <cell r="D8351">
            <v>3.7344955308089474</v>
          </cell>
        </row>
        <row r="8352">
          <cell r="D8352">
            <v>3.4483849861098745</v>
          </cell>
        </row>
        <row r="8353">
          <cell r="D8353">
            <v>3.4257973115283691</v>
          </cell>
        </row>
        <row r="8354">
          <cell r="D8354">
            <v>3.1547452165503</v>
          </cell>
        </row>
        <row r="8355">
          <cell r="D8355">
            <v>2.9138100210142395</v>
          </cell>
        </row>
        <row r="8356">
          <cell r="D8356">
            <v>2.5599364525706494</v>
          </cell>
        </row>
        <row r="8357">
          <cell r="D8357">
            <v>2.5222903282681401</v>
          </cell>
        </row>
        <row r="8358">
          <cell r="D8358">
            <v>2.431939629942117</v>
          </cell>
        </row>
        <row r="8359">
          <cell r="D8359">
            <v>2.4620565293841246</v>
          </cell>
        </row>
        <row r="8360">
          <cell r="D8360">
            <v>2.431939629942117</v>
          </cell>
        </row>
        <row r="8361">
          <cell r="D8361">
            <v>2.4168811802211132</v>
          </cell>
        </row>
        <row r="8362">
          <cell r="D8362">
            <v>2.5975825768731586</v>
          </cell>
        </row>
        <row r="8363">
          <cell r="D8363">
            <v>2.9363976955957449</v>
          </cell>
        </row>
        <row r="8364">
          <cell r="D8364">
            <v>3.1923913408528102</v>
          </cell>
        </row>
        <row r="8365">
          <cell r="D8365">
            <v>3.2526251397368249</v>
          </cell>
        </row>
        <row r="8366">
          <cell r="D8366">
            <v>3.3806219623653573</v>
          </cell>
        </row>
        <row r="8367">
          <cell r="D8367">
            <v>3.4333265363888708</v>
          </cell>
        </row>
        <row r="8368">
          <cell r="D8368">
            <v>3.5387356844358973</v>
          </cell>
        </row>
        <row r="8369">
          <cell r="D8369">
            <v>3.6215571579014192</v>
          </cell>
        </row>
        <row r="8370">
          <cell r="D8370">
            <v>3.3580342877838514</v>
          </cell>
        </row>
        <row r="8371">
          <cell r="D8371">
            <v>3.342975838062848</v>
          </cell>
        </row>
        <row r="8372">
          <cell r="D8372">
            <v>3.3655635126443539</v>
          </cell>
        </row>
        <row r="8373">
          <cell r="D8373">
            <v>3.772141655111457</v>
          </cell>
        </row>
        <row r="8374">
          <cell r="D8374">
            <v>3.8700215782979823</v>
          </cell>
        </row>
        <row r="8375">
          <cell r="D8375">
            <v>3.7796708799719592</v>
          </cell>
        </row>
        <row r="8376">
          <cell r="D8376">
            <v>3.6064987081804145</v>
          </cell>
        </row>
        <row r="8377">
          <cell r="D8377">
            <v>3.5763818087384074</v>
          </cell>
        </row>
        <row r="8378">
          <cell r="D8378">
            <v>3.2902712640393346</v>
          </cell>
        </row>
        <row r="8379">
          <cell r="D8379">
            <v>3.0342776187822702</v>
          </cell>
        </row>
        <row r="8380">
          <cell r="D8380">
            <v>2.6201702514546645</v>
          </cell>
        </row>
        <row r="8381">
          <cell r="D8381">
            <v>2.672874825478178</v>
          </cell>
        </row>
        <row r="8382">
          <cell r="D8382">
            <v>2.5448780028496456</v>
          </cell>
        </row>
        <row r="8383">
          <cell r="D8383">
            <v>2.5072318785471364</v>
          </cell>
        </row>
        <row r="8384">
          <cell r="D8384">
            <v>2.514761103407638</v>
          </cell>
        </row>
        <row r="8385">
          <cell r="D8385">
            <v>2.6276994763151666</v>
          </cell>
        </row>
        <row r="8386">
          <cell r="D8386">
            <v>2.943926920456247</v>
          </cell>
        </row>
        <row r="8387">
          <cell r="D8387">
            <v>3.2149790154343161</v>
          </cell>
        </row>
        <row r="8388">
          <cell r="D8388">
            <v>3.4182680866678674</v>
          </cell>
        </row>
        <row r="8389">
          <cell r="D8389">
            <v>3.3881511872258598</v>
          </cell>
        </row>
        <row r="8390">
          <cell r="D8390">
            <v>3.4483849861098745</v>
          </cell>
        </row>
        <row r="8391">
          <cell r="D8391">
            <v>3.3806219623653573</v>
          </cell>
        </row>
        <row r="8392">
          <cell r="D8392">
            <v>3.3203881634813426</v>
          </cell>
        </row>
        <row r="8393">
          <cell r="D8393">
            <v>3.3806219623653573</v>
          </cell>
        </row>
        <row r="8394">
          <cell r="D8394">
            <v>3.2827420391788333</v>
          </cell>
        </row>
        <row r="8395">
          <cell r="D8395">
            <v>3.3354466132023459</v>
          </cell>
        </row>
        <row r="8396">
          <cell r="D8396">
            <v>3.4483849861098745</v>
          </cell>
        </row>
        <row r="8397">
          <cell r="D8397">
            <v>3.9453138269030004</v>
          </cell>
        </row>
        <row r="8398">
          <cell r="D8398">
            <v>4.0356645252290235</v>
          </cell>
        </row>
        <row r="8399">
          <cell r="D8399">
            <v>3.8474339037164764</v>
          </cell>
        </row>
        <row r="8400">
          <cell r="D8400">
            <v>3.7947293296929629</v>
          </cell>
        </row>
        <row r="8401">
          <cell r="D8401">
            <v>3.7119078562274419</v>
          </cell>
        </row>
        <row r="8402">
          <cell r="D8402">
            <v>3.4408557612493733</v>
          </cell>
        </row>
        <row r="8403">
          <cell r="D8403">
            <v>3.2375666900158215</v>
          </cell>
        </row>
        <row r="8404">
          <cell r="D8404">
            <v>2.7556962989436995</v>
          </cell>
        </row>
        <row r="8405">
          <cell r="D8405">
            <v>2.8385177724092201</v>
          </cell>
        </row>
        <row r="8406">
          <cell r="D8406">
            <v>2.6879332751991818</v>
          </cell>
        </row>
        <row r="8407">
          <cell r="D8407">
            <v>2.6879332751991818</v>
          </cell>
        </row>
        <row r="8408">
          <cell r="D8408">
            <v>2.7632255238042007</v>
          </cell>
        </row>
        <row r="8409">
          <cell r="D8409">
            <v>2.861105446990726</v>
          </cell>
        </row>
        <row r="8410">
          <cell r="D8410">
            <v>2.9966314944797601</v>
          </cell>
        </row>
        <row r="8411">
          <cell r="D8411">
            <v>3.3580342877838514</v>
          </cell>
        </row>
        <row r="8412">
          <cell r="D8412">
            <v>3.6064987081804145</v>
          </cell>
        </row>
        <row r="8413">
          <cell r="D8413">
            <v>3.6667325070644305</v>
          </cell>
        </row>
        <row r="8414">
          <cell r="D8414">
            <v>3.8399046788559739</v>
          </cell>
        </row>
        <row r="8415">
          <cell r="D8415">
            <v>3.9001384777399895</v>
          </cell>
        </row>
        <row r="8416">
          <cell r="D8416">
            <v>3.960372276624005</v>
          </cell>
        </row>
        <row r="8417">
          <cell r="D8417">
            <v>3.8399046788559739</v>
          </cell>
        </row>
        <row r="8418">
          <cell r="D8418">
            <v>3.9453138269030004</v>
          </cell>
        </row>
        <row r="8419">
          <cell r="D8419">
            <v>3.9151969274609937</v>
          </cell>
        </row>
        <row r="8420">
          <cell r="D8420">
            <v>3.9980184009265143</v>
          </cell>
        </row>
        <row r="8421">
          <cell r="D8421">
            <v>4.2464828213230774</v>
          </cell>
        </row>
        <row r="8422">
          <cell r="D8422">
            <v>4.1561321229970547</v>
          </cell>
        </row>
        <row r="8423">
          <cell r="D8423">
            <v>4.1184859986945446</v>
          </cell>
        </row>
        <row r="8424">
          <cell r="D8424">
            <v>3.9679015014845063</v>
          </cell>
        </row>
        <row r="8425">
          <cell r="D8425">
            <v>3.8700215782979823</v>
          </cell>
        </row>
        <row r="8426">
          <cell r="D8426">
            <v>3.7043786313669398</v>
          </cell>
        </row>
        <row r="8427">
          <cell r="D8427">
            <v>3.3580342877838514</v>
          </cell>
        </row>
        <row r="8428">
          <cell r="D8428">
            <v>2.9213392458747411</v>
          </cell>
        </row>
        <row r="8429">
          <cell r="D8429">
            <v>2.8836931215722315</v>
          </cell>
        </row>
        <row r="8430">
          <cell r="D8430">
            <v>2.7707547486647033</v>
          </cell>
        </row>
        <row r="8431">
          <cell r="D8431">
            <v>2.8159300978277146</v>
          </cell>
        </row>
        <row r="8432">
          <cell r="D8432">
            <v>2.830988547548718</v>
          </cell>
        </row>
        <row r="8433">
          <cell r="D8433">
            <v>2.9062807961537369</v>
          </cell>
        </row>
        <row r="8434">
          <cell r="D8434">
            <v>3.019219169061266</v>
          </cell>
        </row>
        <row r="8435">
          <cell r="D8435">
            <v>3.3881511872258598</v>
          </cell>
        </row>
        <row r="8436">
          <cell r="D8436">
            <v>3.6968494065064377</v>
          </cell>
        </row>
        <row r="8437">
          <cell r="D8437">
            <v>3.6667325070644305</v>
          </cell>
        </row>
        <row r="8438">
          <cell r="D8438">
            <v>3.8022585545534646</v>
          </cell>
        </row>
        <row r="8439">
          <cell r="D8439">
            <v>3.7646124302509549</v>
          </cell>
        </row>
        <row r="8440">
          <cell r="D8440">
            <v>3.6064987081804145</v>
          </cell>
        </row>
        <row r="8441">
          <cell r="D8441">
            <v>3.5236772347148939</v>
          </cell>
        </row>
        <row r="8442">
          <cell r="D8442">
            <v>3.501089560133388</v>
          </cell>
        </row>
        <row r="8443">
          <cell r="D8443">
            <v>3.5613233590174032</v>
          </cell>
        </row>
        <row r="8444">
          <cell r="D8444">
            <v>3.6215571579014192</v>
          </cell>
        </row>
        <row r="8445">
          <cell r="D8445">
            <v>3.9829599512055105</v>
          </cell>
        </row>
        <row r="8446">
          <cell r="D8446">
            <v>4.0657814246710311</v>
          </cell>
        </row>
        <row r="8447">
          <cell r="D8447">
            <v>3.9076677026004911</v>
          </cell>
        </row>
        <row r="8448">
          <cell r="D8448">
            <v>3.8474339037164764</v>
          </cell>
        </row>
        <row r="8449">
          <cell r="D8449">
            <v>3.7570832053904533</v>
          </cell>
        </row>
        <row r="8450">
          <cell r="D8450">
            <v>3.6140279330409166</v>
          </cell>
        </row>
        <row r="8451">
          <cell r="D8451">
            <v>3.3279173883418443</v>
          </cell>
        </row>
        <row r="8452">
          <cell r="D8452">
            <v>3.0568652933637761</v>
          </cell>
        </row>
        <row r="8453">
          <cell r="D8453">
            <v>2.8761638967117298</v>
          </cell>
        </row>
        <row r="8454">
          <cell r="D8454">
            <v>2.8159300978277146</v>
          </cell>
        </row>
        <row r="8455">
          <cell r="D8455">
            <v>2.7858131983857066</v>
          </cell>
        </row>
        <row r="8456">
          <cell r="D8456">
            <v>2.7255793995016915</v>
          </cell>
        </row>
        <row r="8457">
          <cell r="D8457">
            <v>2.8460469972697218</v>
          </cell>
        </row>
        <row r="8458">
          <cell r="D8458">
            <v>3.0719237430847794</v>
          </cell>
        </row>
        <row r="8459">
          <cell r="D8459">
            <v>3.4483849861098745</v>
          </cell>
        </row>
        <row r="8460">
          <cell r="D8460">
            <v>3.5537941341569015</v>
          </cell>
        </row>
        <row r="8461">
          <cell r="D8461">
            <v>3.6290863827619204</v>
          </cell>
        </row>
        <row r="8462">
          <cell r="D8462">
            <v>3.6441448324829246</v>
          </cell>
        </row>
        <row r="8463">
          <cell r="D8463">
            <v>3.5763818087384074</v>
          </cell>
        </row>
        <row r="8464">
          <cell r="D8464">
            <v>3.4935603352728863</v>
          </cell>
        </row>
        <row r="8465">
          <cell r="D8465">
            <v>3.4257973115283691</v>
          </cell>
        </row>
        <row r="8466">
          <cell r="D8466">
            <v>3.4182680866678674</v>
          </cell>
        </row>
        <row r="8467">
          <cell r="D8467">
            <v>3.4483849861098745</v>
          </cell>
        </row>
        <row r="8468">
          <cell r="D8468">
            <v>3.4860311104123847</v>
          </cell>
        </row>
        <row r="8469">
          <cell r="D8469">
            <v>3.7872001048324604</v>
          </cell>
        </row>
        <row r="8470">
          <cell r="D8470">
            <v>3.9453138269030004</v>
          </cell>
        </row>
        <row r="8471">
          <cell r="D8471">
            <v>3.8549631285769776</v>
          </cell>
        </row>
        <row r="8472">
          <cell r="D8472">
            <v>3.6592032822039284</v>
          </cell>
        </row>
        <row r="8473">
          <cell r="D8473">
            <v>3.6742617319249322</v>
          </cell>
        </row>
        <row r="8474">
          <cell r="D8474">
            <v>3.4785018855518826</v>
          </cell>
        </row>
        <row r="8475">
          <cell r="D8475">
            <v>3.1999205657133114</v>
          </cell>
        </row>
        <row r="8476">
          <cell r="D8476">
            <v>2.9891022696192584</v>
          </cell>
        </row>
        <row r="8477">
          <cell r="D8477">
            <v>2.7858131983857066</v>
          </cell>
        </row>
        <row r="8478">
          <cell r="D8478">
            <v>2.672874825478178</v>
          </cell>
        </row>
        <row r="8479">
          <cell r="D8479">
            <v>2.6879332751991818</v>
          </cell>
        </row>
        <row r="8480">
          <cell r="D8480">
            <v>2.6879332751991818</v>
          </cell>
        </row>
        <row r="8481">
          <cell r="D8481">
            <v>2.7331086243621936</v>
          </cell>
        </row>
        <row r="8482">
          <cell r="D8482">
            <v>2.8008716481067104</v>
          </cell>
        </row>
        <row r="8483">
          <cell r="D8483">
            <v>2.8761638967117298</v>
          </cell>
        </row>
        <row r="8484">
          <cell r="D8484">
            <v>3.1246283171082929</v>
          </cell>
        </row>
        <row r="8485">
          <cell r="D8485">
            <v>3.2300374651553194</v>
          </cell>
        </row>
        <row r="8486">
          <cell r="D8486">
            <v>3.5236772347148939</v>
          </cell>
        </row>
        <row r="8487">
          <cell r="D8487">
            <v>3.6064987081804145</v>
          </cell>
        </row>
        <row r="8488">
          <cell r="D8488">
            <v>3.6516740573434263</v>
          </cell>
        </row>
        <row r="8489">
          <cell r="D8489">
            <v>3.6215571579014192</v>
          </cell>
        </row>
        <row r="8490">
          <cell r="D8490">
            <v>3.5914402584594112</v>
          </cell>
        </row>
        <row r="8491">
          <cell r="D8491">
            <v>3.4483849861098745</v>
          </cell>
        </row>
        <row r="8492">
          <cell r="D8492">
            <v>3.531206459575396</v>
          </cell>
        </row>
        <row r="8493">
          <cell r="D8493">
            <v>3.7646124302509549</v>
          </cell>
        </row>
        <row r="8494">
          <cell r="D8494">
            <v>3.8926092528794878</v>
          </cell>
        </row>
        <row r="8495">
          <cell r="D8495">
            <v>3.8173170042744689</v>
          </cell>
        </row>
        <row r="8496">
          <cell r="D8496">
            <v>3.6140279330409166</v>
          </cell>
        </row>
        <row r="8497">
          <cell r="D8497">
            <v>3.5086187849938901</v>
          </cell>
        </row>
        <row r="8498">
          <cell r="D8498">
            <v>3.1773328911318059</v>
          </cell>
        </row>
        <row r="8499">
          <cell r="D8499">
            <v>2.9815730447587567</v>
          </cell>
        </row>
        <row r="8500">
          <cell r="D8500">
            <v>2.8912223464327336</v>
          </cell>
        </row>
        <row r="8501">
          <cell r="D8501">
            <v>2.4921734288261321</v>
          </cell>
        </row>
        <row r="8502">
          <cell r="D8502">
            <v>2.4695857542446267</v>
          </cell>
        </row>
        <row r="8503">
          <cell r="D8503">
            <v>2.4168811802211132</v>
          </cell>
        </row>
        <row r="8504">
          <cell r="D8504">
            <v>2.3867642807791056</v>
          </cell>
        </row>
        <row r="8505">
          <cell r="D8505">
            <v>2.3792350559186035</v>
          </cell>
        </row>
        <row r="8506">
          <cell r="D8506">
            <v>2.4093519553606115</v>
          </cell>
        </row>
        <row r="8507">
          <cell r="D8507">
            <v>2.7556962989436995</v>
          </cell>
        </row>
        <row r="8508">
          <cell r="D8508">
            <v>2.943926920456247</v>
          </cell>
        </row>
        <row r="8509">
          <cell r="D8509">
            <v>3.1622744414108026</v>
          </cell>
        </row>
        <row r="8510">
          <cell r="D8510">
            <v>3.2300374651553194</v>
          </cell>
        </row>
        <row r="8511">
          <cell r="D8511">
            <v>3.3580342877838514</v>
          </cell>
        </row>
        <row r="8512">
          <cell r="D8512">
            <v>3.4257973115283691</v>
          </cell>
        </row>
        <row r="8513">
          <cell r="D8513">
            <v>3.5387356844358973</v>
          </cell>
        </row>
        <row r="8514">
          <cell r="D8514">
            <v>3.5462649092963998</v>
          </cell>
        </row>
        <row r="8515">
          <cell r="D8515">
            <v>3.4483849861098745</v>
          </cell>
        </row>
        <row r="8516">
          <cell r="D8516">
            <v>3.4559142109703767</v>
          </cell>
        </row>
        <row r="8517">
          <cell r="D8517">
            <v>3.7796708799719592</v>
          </cell>
        </row>
        <row r="8518">
          <cell r="D8518">
            <v>3.742024755669449</v>
          </cell>
        </row>
        <row r="8519">
          <cell r="D8519">
            <v>3.5763818087384074</v>
          </cell>
        </row>
        <row r="8520">
          <cell r="D8520">
            <v>3.4860311104123847</v>
          </cell>
        </row>
        <row r="8521">
          <cell r="D8521">
            <v>3.2978004888998367</v>
          </cell>
        </row>
        <row r="8522">
          <cell r="D8522">
            <v>3.1396867668292967</v>
          </cell>
        </row>
        <row r="8523">
          <cell r="D8523">
            <v>2.8008716481067104</v>
          </cell>
        </row>
        <row r="8524">
          <cell r="D8524">
            <v>2.6352287011756683</v>
          </cell>
        </row>
        <row r="8525">
          <cell r="D8525">
            <v>2.4695857542446267</v>
          </cell>
        </row>
        <row r="8526">
          <cell r="D8526">
            <v>2.4620565293841246</v>
          </cell>
        </row>
        <row r="8527">
          <cell r="D8527">
            <v>2.3641766061976002</v>
          </cell>
        </row>
        <row r="8528">
          <cell r="D8528">
            <v>2.4244104050816149</v>
          </cell>
        </row>
        <row r="8529">
          <cell r="D8529">
            <v>2.4469980796631208</v>
          </cell>
        </row>
        <row r="8530">
          <cell r="D8530">
            <v>2.6578163757571742</v>
          </cell>
        </row>
        <row r="8531">
          <cell r="D8531">
            <v>2.9288684707352428</v>
          </cell>
        </row>
        <row r="8532">
          <cell r="D8532">
            <v>3.1321575419687941</v>
          </cell>
        </row>
        <row r="8533">
          <cell r="D8533">
            <v>3.1923913408528102</v>
          </cell>
        </row>
        <row r="8534">
          <cell r="D8534">
            <v>3.3881511872258598</v>
          </cell>
        </row>
        <row r="8535">
          <cell r="D8535">
            <v>3.5462649092963998</v>
          </cell>
        </row>
        <row r="8536">
          <cell r="D8536">
            <v>3.5763818087384074</v>
          </cell>
        </row>
        <row r="8537">
          <cell r="D8537">
            <v>3.5989694833199133</v>
          </cell>
        </row>
        <row r="8538">
          <cell r="D8538">
            <v>3.5387356844358973</v>
          </cell>
        </row>
        <row r="8539">
          <cell r="D8539">
            <v>3.5763818087384074</v>
          </cell>
        </row>
        <row r="8540">
          <cell r="D8540">
            <v>3.5914402584594112</v>
          </cell>
        </row>
        <row r="8541">
          <cell r="D8541">
            <v>3.7872001048324604</v>
          </cell>
        </row>
        <row r="8542">
          <cell r="D8542">
            <v>3.9001384777399895</v>
          </cell>
        </row>
        <row r="8543">
          <cell r="D8543">
            <v>3.6667325070644305</v>
          </cell>
        </row>
        <row r="8544">
          <cell r="D8544">
            <v>3.6064987081804145</v>
          </cell>
        </row>
        <row r="8545">
          <cell r="D8545">
            <v>3.5462649092963998</v>
          </cell>
        </row>
        <row r="8546">
          <cell r="D8546">
            <v>3.2752128143183308</v>
          </cell>
        </row>
        <row r="8547">
          <cell r="D8547">
            <v>3.0116899442007643</v>
          </cell>
        </row>
        <row r="8548">
          <cell r="D8548">
            <v>2.5975825768731586</v>
          </cell>
        </row>
        <row r="8549">
          <cell r="D8549">
            <v>2.514761103407638</v>
          </cell>
        </row>
        <row r="8550">
          <cell r="D8550">
            <v>2.4545273045236224</v>
          </cell>
        </row>
        <row r="8551">
          <cell r="D8551">
            <v>2.4545273045236224</v>
          </cell>
        </row>
        <row r="8552">
          <cell r="D8552">
            <v>2.4469980796631208</v>
          </cell>
        </row>
        <row r="8553">
          <cell r="D8553">
            <v>2.4846442039656305</v>
          </cell>
        </row>
        <row r="8554">
          <cell r="D8554">
            <v>2.6427579260361704</v>
          </cell>
        </row>
        <row r="8555">
          <cell r="D8555">
            <v>2.9966314944797601</v>
          </cell>
        </row>
        <row r="8556">
          <cell r="D8556">
            <v>3.2149790154343161</v>
          </cell>
        </row>
        <row r="8557">
          <cell r="D8557">
            <v>3.2827420391788333</v>
          </cell>
        </row>
        <row r="8558">
          <cell r="D8558">
            <v>3.3354466132023459</v>
          </cell>
        </row>
        <row r="8559">
          <cell r="D8559">
            <v>3.3655635126443539</v>
          </cell>
        </row>
        <row r="8560">
          <cell r="D8560">
            <v>3.4935603352728863</v>
          </cell>
        </row>
        <row r="8561">
          <cell r="D8561">
            <v>3.5387356844358973</v>
          </cell>
        </row>
        <row r="8562">
          <cell r="D8562">
            <v>3.3730927375048561</v>
          </cell>
        </row>
        <row r="8563">
          <cell r="D8563">
            <v>3.2827420391788333</v>
          </cell>
        </row>
        <row r="8564">
          <cell r="D8564">
            <v>3.4032096369468632</v>
          </cell>
        </row>
        <row r="8565">
          <cell r="D8565">
            <v>3.6215571579014192</v>
          </cell>
        </row>
        <row r="8566">
          <cell r="D8566">
            <v>3.8549631285769776</v>
          </cell>
        </row>
        <row r="8567">
          <cell r="D8567">
            <v>3.7119078562274419</v>
          </cell>
        </row>
        <row r="8568">
          <cell r="D8568">
            <v>3.5763818087384074</v>
          </cell>
        </row>
        <row r="8569">
          <cell r="D8569">
            <v>3.5914402584594112</v>
          </cell>
        </row>
        <row r="8570">
          <cell r="D8570">
            <v>3.3505050629233502</v>
          </cell>
        </row>
        <row r="8571">
          <cell r="D8571">
            <v>3.102040642526787</v>
          </cell>
        </row>
        <row r="8572">
          <cell r="D8572">
            <v>2.6879332751991818</v>
          </cell>
        </row>
        <row r="8573">
          <cell r="D8573">
            <v>2.6578163757571742</v>
          </cell>
        </row>
        <row r="8574">
          <cell r="D8574">
            <v>2.5599364525706494</v>
          </cell>
        </row>
        <row r="8575">
          <cell r="D8575">
            <v>2.5749949022916536</v>
          </cell>
        </row>
        <row r="8576">
          <cell r="D8576">
            <v>2.5448780028496456</v>
          </cell>
        </row>
        <row r="8577">
          <cell r="D8577">
            <v>2.5599364525706494</v>
          </cell>
        </row>
        <row r="8578">
          <cell r="D8578">
            <v>2.672874825478178</v>
          </cell>
        </row>
        <row r="8579">
          <cell r="D8579">
            <v>3.0794529679452816</v>
          </cell>
        </row>
        <row r="8580">
          <cell r="D8580">
            <v>3.2676835894578291</v>
          </cell>
        </row>
        <row r="8581">
          <cell r="D8581">
            <v>3.4107388618073653</v>
          </cell>
        </row>
        <row r="8582">
          <cell r="D8582">
            <v>3.5387356844358973</v>
          </cell>
        </row>
        <row r="8583">
          <cell r="D8583">
            <v>3.6215571579014192</v>
          </cell>
        </row>
        <row r="8584">
          <cell r="D8584">
            <v>3.6592032822039284</v>
          </cell>
        </row>
        <row r="8585">
          <cell r="D8585">
            <v>3.5839110335989091</v>
          </cell>
        </row>
        <row r="8586">
          <cell r="D8586">
            <v>3.5989694833199133</v>
          </cell>
        </row>
        <row r="8587">
          <cell r="D8587">
            <v>3.6817909567854339</v>
          </cell>
        </row>
        <row r="8588">
          <cell r="D8588">
            <v>3.5613233590174032</v>
          </cell>
        </row>
        <row r="8589">
          <cell r="D8589">
            <v>3.7570832053904533</v>
          </cell>
        </row>
        <row r="8590">
          <cell r="D8590">
            <v>3.8700215782979823</v>
          </cell>
        </row>
        <row r="8591">
          <cell r="D8591">
            <v>3.6140279330409166</v>
          </cell>
        </row>
        <row r="8592">
          <cell r="D8592">
            <v>3.5537941341569015</v>
          </cell>
        </row>
        <row r="8593">
          <cell r="D8593">
            <v>3.3956804120863615</v>
          </cell>
        </row>
        <row r="8594">
          <cell r="D8594">
            <v>3.2978004888998367</v>
          </cell>
        </row>
        <row r="8595">
          <cell r="D8595">
            <v>3.0267483939217676</v>
          </cell>
        </row>
        <row r="8596">
          <cell r="D8596">
            <v>2.7331086243621936</v>
          </cell>
        </row>
        <row r="8597">
          <cell r="D8597">
            <v>2.5900533520126574</v>
          </cell>
        </row>
        <row r="8598">
          <cell r="D8598">
            <v>2.4469980796631208</v>
          </cell>
        </row>
        <row r="8599">
          <cell r="D8599">
            <v>2.401822730500109</v>
          </cell>
        </row>
        <row r="8600">
          <cell r="D8600">
            <v>2.4168811802211132</v>
          </cell>
        </row>
        <row r="8601">
          <cell r="D8601">
            <v>2.4168811802211132</v>
          </cell>
        </row>
        <row r="8602">
          <cell r="D8602">
            <v>2.5222903282681401</v>
          </cell>
        </row>
        <row r="8603">
          <cell r="D8603">
            <v>2.8084008729672125</v>
          </cell>
        </row>
        <row r="8604">
          <cell r="D8604">
            <v>3.0342776187822702</v>
          </cell>
        </row>
        <row r="8605">
          <cell r="D8605">
            <v>3.1321575419687941</v>
          </cell>
        </row>
        <row r="8606">
          <cell r="D8606">
            <v>3.2752128143183308</v>
          </cell>
        </row>
        <row r="8607">
          <cell r="D8607">
            <v>3.4709726606913804</v>
          </cell>
        </row>
        <row r="8608">
          <cell r="D8608">
            <v>3.4935603352728863</v>
          </cell>
        </row>
        <row r="8609">
          <cell r="D8609">
            <v>3.4634434358308792</v>
          </cell>
        </row>
        <row r="8610">
          <cell r="D8610">
            <v>3.4634434358308792</v>
          </cell>
        </row>
        <row r="8611">
          <cell r="D8611">
            <v>3.3279173883418443</v>
          </cell>
        </row>
        <row r="8612">
          <cell r="D8612">
            <v>3.2450959148763232</v>
          </cell>
        </row>
        <row r="8613">
          <cell r="D8613">
            <v>3.3730927375048561</v>
          </cell>
        </row>
        <row r="8614">
          <cell r="D8614">
            <v>3.3354466132023459</v>
          </cell>
        </row>
        <row r="8615">
          <cell r="D8615">
            <v>3.1246283171082929</v>
          </cell>
        </row>
        <row r="8616">
          <cell r="D8616">
            <v>2.9966314944797601</v>
          </cell>
        </row>
        <row r="8617">
          <cell r="D8617">
            <v>2.9062807961537369</v>
          </cell>
        </row>
        <row r="8618">
          <cell r="D8618">
            <v>2.830988547548718</v>
          </cell>
        </row>
        <row r="8619">
          <cell r="D8619">
            <v>2.6051118017336607</v>
          </cell>
        </row>
        <row r="8620">
          <cell r="D8620">
            <v>2.6879332751991818</v>
          </cell>
        </row>
        <row r="8621">
          <cell r="D8621">
            <v>2.3265304818950905</v>
          </cell>
        </row>
        <row r="8622">
          <cell r="D8622">
            <v>2.243709008429569</v>
          </cell>
        </row>
        <row r="8623">
          <cell r="D8623">
            <v>2.2135921089875614</v>
          </cell>
        </row>
        <row r="8624">
          <cell r="D8624">
            <v>2.1382998603825425</v>
          </cell>
        </row>
        <row r="8625">
          <cell r="D8625">
            <v>2.1307706355220404</v>
          </cell>
        </row>
        <row r="8626">
          <cell r="D8626">
            <v>2.2361797835690673</v>
          </cell>
        </row>
        <row r="8627">
          <cell r="D8627">
            <v>2.3491181564765959</v>
          </cell>
        </row>
        <row r="8628">
          <cell r="D8628">
            <v>2.4168811802211132</v>
          </cell>
        </row>
        <row r="8629">
          <cell r="D8629">
            <v>2.4846442039656305</v>
          </cell>
        </row>
        <row r="8630">
          <cell r="D8630">
            <v>2.6276994763151666</v>
          </cell>
        </row>
        <row r="8631">
          <cell r="D8631">
            <v>2.8385177724092201</v>
          </cell>
        </row>
        <row r="8632">
          <cell r="D8632">
            <v>2.8535762221302239</v>
          </cell>
        </row>
        <row r="8633">
          <cell r="D8633">
            <v>2.7481670740831974</v>
          </cell>
        </row>
        <row r="8634">
          <cell r="D8634">
            <v>2.8084008729672125</v>
          </cell>
        </row>
        <row r="8635">
          <cell r="D8635">
            <v>2.7933424232462087</v>
          </cell>
        </row>
        <row r="8636">
          <cell r="D8636">
            <v>2.7858131983857066</v>
          </cell>
        </row>
        <row r="8637">
          <cell r="D8637">
            <v>3.0643945182242773</v>
          </cell>
        </row>
        <row r="8638">
          <cell r="D8638">
            <v>3.1773328911318059</v>
          </cell>
        </row>
        <row r="8639">
          <cell r="D8639">
            <v>2.9966314944797601</v>
          </cell>
        </row>
        <row r="8640">
          <cell r="D8640">
            <v>2.9213392458747411</v>
          </cell>
        </row>
        <row r="8641">
          <cell r="D8641">
            <v>2.9138100210142395</v>
          </cell>
        </row>
        <row r="8642">
          <cell r="D8642">
            <v>2.8008716481067104</v>
          </cell>
        </row>
        <row r="8643">
          <cell r="D8643">
            <v>2.6653456006176763</v>
          </cell>
        </row>
        <row r="8644">
          <cell r="D8644">
            <v>2.4093519553606115</v>
          </cell>
        </row>
        <row r="8645">
          <cell r="D8645">
            <v>2.4695857542446267</v>
          </cell>
        </row>
        <row r="8646">
          <cell r="D8646">
            <v>2.3792350559186035</v>
          </cell>
        </row>
        <row r="8647">
          <cell r="D8647">
            <v>2.3491181564765959</v>
          </cell>
        </row>
        <row r="8648">
          <cell r="D8648">
            <v>2.3792350559186035</v>
          </cell>
        </row>
        <row r="8649">
          <cell r="D8649">
            <v>2.3867642807791056</v>
          </cell>
        </row>
        <row r="8650">
          <cell r="D8650">
            <v>2.431939629942117</v>
          </cell>
        </row>
        <row r="8651">
          <cell r="D8651">
            <v>2.6352287011756683</v>
          </cell>
        </row>
        <row r="8652">
          <cell r="D8652">
            <v>2.8234593226882163</v>
          </cell>
        </row>
        <row r="8653">
          <cell r="D8653">
            <v>2.8912223464327336</v>
          </cell>
        </row>
        <row r="8654">
          <cell r="D8654">
            <v>2.9815730447587567</v>
          </cell>
        </row>
        <row r="8655">
          <cell r="D8655">
            <v>3.102040642526787</v>
          </cell>
        </row>
        <row r="8656">
          <cell r="D8656">
            <v>3.31285893862084</v>
          </cell>
        </row>
        <row r="8657">
          <cell r="D8657">
            <v>3.2149790154343161</v>
          </cell>
        </row>
        <row r="8658">
          <cell r="D8658">
            <v>3.2601543645973274</v>
          </cell>
        </row>
        <row r="8659">
          <cell r="D8659">
            <v>3.2676835894578291</v>
          </cell>
        </row>
        <row r="8660">
          <cell r="D8660">
            <v>3.2074497905738135</v>
          </cell>
        </row>
        <row r="8661">
          <cell r="D8661">
            <v>3.3730927375048561</v>
          </cell>
        </row>
        <row r="8662">
          <cell r="D8662">
            <v>3.5537941341569015</v>
          </cell>
        </row>
        <row r="8663">
          <cell r="D8663">
            <v>3.4408557612493733</v>
          </cell>
        </row>
        <row r="8664">
          <cell r="D8664">
            <v>3.3203881634813426</v>
          </cell>
        </row>
        <row r="8665">
          <cell r="D8665">
            <v>3.0869821928057832</v>
          </cell>
        </row>
        <row r="8666">
          <cell r="D8666">
            <v>2.9815730447587567</v>
          </cell>
        </row>
        <row r="8667">
          <cell r="D8667">
            <v>2.7105209497806877</v>
          </cell>
        </row>
        <row r="8668">
          <cell r="D8668">
            <v>2.4997026536866342</v>
          </cell>
        </row>
        <row r="8669">
          <cell r="D8669">
            <v>2.4620565293841246</v>
          </cell>
        </row>
        <row r="8670">
          <cell r="D8670">
            <v>2.3867642807791056</v>
          </cell>
        </row>
        <row r="8671">
          <cell r="D8671">
            <v>2.3114720321740867</v>
          </cell>
        </row>
        <row r="8672">
          <cell r="D8672">
            <v>2.2964135824530825</v>
          </cell>
        </row>
        <row r="8673">
          <cell r="D8673">
            <v>2.3190012570345884</v>
          </cell>
        </row>
        <row r="8674">
          <cell r="D8674">
            <v>2.3491181564765959</v>
          </cell>
        </row>
        <row r="8675">
          <cell r="D8675">
            <v>2.6051118017336607</v>
          </cell>
        </row>
        <row r="8676">
          <cell r="D8676">
            <v>2.672874825478178</v>
          </cell>
        </row>
        <row r="8677">
          <cell r="D8677">
            <v>2.8159300978277146</v>
          </cell>
        </row>
        <row r="8678">
          <cell r="D8678">
            <v>2.9589853701772508</v>
          </cell>
        </row>
        <row r="8679">
          <cell r="D8679">
            <v>3.1321575419687941</v>
          </cell>
        </row>
        <row r="8680">
          <cell r="D8680">
            <v>3.1547452165503</v>
          </cell>
        </row>
        <row r="8681">
          <cell r="D8681">
            <v>3.2526251397368249</v>
          </cell>
        </row>
        <row r="8682">
          <cell r="D8682">
            <v>3.342975838062848</v>
          </cell>
        </row>
        <row r="8683">
          <cell r="D8683">
            <v>3.3203881634813426</v>
          </cell>
        </row>
        <row r="8684">
          <cell r="D8684">
            <v>3.31285893862084</v>
          </cell>
        </row>
        <row r="8685">
          <cell r="D8685">
            <v>3.4559142109703767</v>
          </cell>
        </row>
        <row r="8686">
          <cell r="D8686">
            <v>3.6366156076224225</v>
          </cell>
        </row>
        <row r="8687">
          <cell r="D8687">
            <v>3.5161480098543922</v>
          </cell>
        </row>
        <row r="8688">
          <cell r="D8688">
            <v>3.3730927375048561</v>
          </cell>
        </row>
        <row r="8689">
          <cell r="D8689">
            <v>3.1698036662713043</v>
          </cell>
        </row>
        <row r="8690">
          <cell r="D8690">
            <v>2.9514561453167483</v>
          </cell>
        </row>
        <row r="8691">
          <cell r="D8691">
            <v>2.7933424232462087</v>
          </cell>
        </row>
        <row r="8692">
          <cell r="D8692">
            <v>2.6051118017336607</v>
          </cell>
        </row>
        <row r="8693">
          <cell r="D8693">
            <v>2.6051118017336607</v>
          </cell>
        </row>
        <row r="8694">
          <cell r="D8694">
            <v>2.5072318785471364</v>
          </cell>
        </row>
        <row r="8695">
          <cell r="D8695">
            <v>2.4620565293841246</v>
          </cell>
        </row>
        <row r="8696">
          <cell r="D8696">
            <v>2.3566473813370976</v>
          </cell>
        </row>
        <row r="8697">
          <cell r="D8697">
            <v>2.4394688548026187</v>
          </cell>
        </row>
        <row r="8698">
          <cell r="D8698">
            <v>2.5448780028496456</v>
          </cell>
        </row>
        <row r="8699">
          <cell r="D8699">
            <v>2.6427579260361704</v>
          </cell>
        </row>
        <row r="8700">
          <cell r="D8700">
            <v>2.8686346718512277</v>
          </cell>
        </row>
        <row r="8701">
          <cell r="D8701">
            <v>2.9891022696192584</v>
          </cell>
        </row>
        <row r="8702">
          <cell r="D8702">
            <v>3.1170990922477908</v>
          </cell>
        </row>
        <row r="8703">
          <cell r="D8703">
            <v>3.2074497905738135</v>
          </cell>
        </row>
        <row r="8704">
          <cell r="D8704">
            <v>3.3956804120863615</v>
          </cell>
        </row>
        <row r="8705">
          <cell r="D8705">
            <v>3.3203881634813426</v>
          </cell>
        </row>
        <row r="8706">
          <cell r="D8706">
            <v>3.2978004888998367</v>
          </cell>
        </row>
        <row r="8707">
          <cell r="D8707">
            <v>3.342975838062848</v>
          </cell>
        </row>
        <row r="8708">
          <cell r="D8708">
            <v>3.3354466132023459</v>
          </cell>
        </row>
        <row r="8709">
          <cell r="D8709">
            <v>3.501089560133388</v>
          </cell>
        </row>
        <row r="8710">
          <cell r="D8710">
            <v>3.5989694833199133</v>
          </cell>
        </row>
        <row r="8711">
          <cell r="D8711">
            <v>3.5462649092963998</v>
          </cell>
        </row>
        <row r="8712">
          <cell r="D8712">
            <v>3.3580342877838514</v>
          </cell>
        </row>
        <row r="8713">
          <cell r="D8713">
            <v>3.2300374651553194</v>
          </cell>
        </row>
        <row r="8714">
          <cell r="D8714">
            <v>3.2074497905738135</v>
          </cell>
        </row>
        <row r="8715">
          <cell r="D8715">
            <v>2.8987515712932352</v>
          </cell>
        </row>
        <row r="8716">
          <cell r="D8716">
            <v>2.6578163757571742</v>
          </cell>
        </row>
        <row r="8717">
          <cell r="D8717">
            <v>2.514761103407638</v>
          </cell>
        </row>
        <row r="8718">
          <cell r="D8718">
            <v>2.4997026536866342</v>
          </cell>
        </row>
        <row r="8719">
          <cell r="D8719">
            <v>2.4168811802211132</v>
          </cell>
        </row>
        <row r="8720">
          <cell r="D8720">
            <v>2.3717058310581018</v>
          </cell>
        </row>
        <row r="8721">
          <cell r="D8721">
            <v>2.4469980796631208</v>
          </cell>
        </row>
        <row r="8722">
          <cell r="D8722">
            <v>2.6051118017336607</v>
          </cell>
        </row>
        <row r="8723">
          <cell r="D8723">
            <v>2.8385177724092201</v>
          </cell>
        </row>
        <row r="8724">
          <cell r="D8724">
            <v>3.0418068436427714</v>
          </cell>
        </row>
        <row r="8725">
          <cell r="D8725">
            <v>3.1773328911318059</v>
          </cell>
        </row>
        <row r="8726">
          <cell r="D8726">
            <v>3.2752128143183308</v>
          </cell>
        </row>
        <row r="8727">
          <cell r="D8727">
            <v>3.2676835894578291</v>
          </cell>
        </row>
        <row r="8728">
          <cell r="D8728">
            <v>3.2827420391788333</v>
          </cell>
        </row>
        <row r="8729">
          <cell r="D8729">
            <v>3.4559142109703767</v>
          </cell>
        </row>
        <row r="8730">
          <cell r="D8730">
            <v>3.3505050629233502</v>
          </cell>
        </row>
        <row r="8731">
          <cell r="D8731">
            <v>3.2149790154343161</v>
          </cell>
        </row>
        <row r="8732">
          <cell r="D8732">
            <v>3.4860311104123847</v>
          </cell>
        </row>
        <row r="8733">
          <cell r="D8733">
            <v>3.7194370810879436</v>
          </cell>
        </row>
        <row r="8734">
          <cell r="D8734">
            <v>3.8549631285769776</v>
          </cell>
        </row>
        <row r="8735">
          <cell r="D8735">
            <v>3.8399046788559739</v>
          </cell>
        </row>
        <row r="8736">
          <cell r="D8736">
            <v>3.6215571579014192</v>
          </cell>
        </row>
        <row r="8737">
          <cell r="D8737">
            <v>3.4257973115283691</v>
          </cell>
        </row>
        <row r="8738">
          <cell r="D8738">
            <v>3.2225082402948173</v>
          </cell>
        </row>
        <row r="8739">
          <cell r="D8739">
            <v>3.0418068436427714</v>
          </cell>
        </row>
        <row r="8740">
          <cell r="D8740">
            <v>2.6502871508966721</v>
          </cell>
        </row>
        <row r="8741">
          <cell r="D8741">
            <v>2.6653456006176763</v>
          </cell>
        </row>
        <row r="8742">
          <cell r="D8742">
            <v>2.5674656774311515</v>
          </cell>
        </row>
        <row r="8743">
          <cell r="D8743">
            <v>2.5599364525706494</v>
          </cell>
        </row>
        <row r="8744">
          <cell r="D8744">
            <v>2.5825241271521548</v>
          </cell>
        </row>
        <row r="8745">
          <cell r="D8745">
            <v>2.5825241271521548</v>
          </cell>
        </row>
        <row r="8746">
          <cell r="D8746">
            <v>2.7105209497806877</v>
          </cell>
        </row>
        <row r="8747">
          <cell r="D8747">
            <v>2.861105446990726</v>
          </cell>
        </row>
        <row r="8748">
          <cell r="D8748">
            <v>3.0869821928057832</v>
          </cell>
        </row>
        <row r="8749">
          <cell r="D8749">
            <v>3.3053297137603384</v>
          </cell>
        </row>
        <row r="8750">
          <cell r="D8750">
            <v>3.4182680866678674</v>
          </cell>
        </row>
        <row r="8751">
          <cell r="D8751">
            <v>3.4935603352728863</v>
          </cell>
        </row>
        <row r="8752">
          <cell r="D8752">
            <v>3.4935603352728863</v>
          </cell>
        </row>
        <row r="8753">
          <cell r="D8753">
            <v>3.5537941341569015</v>
          </cell>
        </row>
        <row r="8754">
          <cell r="D8754">
            <v>3.501089560133388</v>
          </cell>
        </row>
        <row r="8755">
          <cell r="D8755">
            <v>3.5914402584594112</v>
          </cell>
        </row>
        <row r="8756">
          <cell r="D8756">
            <v>3.6064987081804145</v>
          </cell>
        </row>
        <row r="8757">
          <cell r="D8757">
            <v>3.7872001048324604</v>
          </cell>
        </row>
        <row r="8758">
          <cell r="D8758">
            <v>3.7570832053904533</v>
          </cell>
        </row>
        <row r="8759">
          <cell r="D8759">
            <v>3.6290863827619204</v>
          </cell>
        </row>
        <row r="8760">
          <cell r="D8760">
            <v>3.4333265363888708</v>
          </cell>
        </row>
        <row r="8761">
          <cell r="D8761">
            <v>3.3354466132023459</v>
          </cell>
        </row>
        <row r="8762">
          <cell r="D8762">
            <v>3.1773328911318059</v>
          </cell>
        </row>
        <row r="8763">
          <cell r="D8763">
            <v>2.861105446990726</v>
          </cell>
        </row>
      </sheetData>
      <sheetData sheetId="4">
        <row r="11">
          <cell r="C11">
            <v>5737</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ieso.ca/-/media/Files/IESO/Document-Library/planning-forecasts/apo/Mar2024/Resource-Costs-and-Trends.pdf" TargetMode="External"/><Relationship Id="rId13" Type="http://schemas.openxmlformats.org/officeDocument/2006/relationships/hyperlink" Target="https://www.ieso.ca/-/media/Files/IESO/Document-Library/planning-forecasts/apo/Mar2024/Resource-Costs-and-Trends.pdf" TargetMode="External"/><Relationship Id="rId3" Type="http://schemas.openxmlformats.org/officeDocument/2006/relationships/hyperlink" Target="https://www.ieso.ca/Sector-Participants/IESO-News/2023/06/Non-Wires-Alternatives-Guide-Posted-for-Regional-Planning" TargetMode="External"/><Relationship Id="rId7" Type="http://schemas.openxmlformats.org/officeDocument/2006/relationships/hyperlink" Target="https://www.ieso.ca/-/media/Files/IESO/Document-Library/planning-forecasts/apo/Mar2024/Resource-Costs-and-Trends.pdf" TargetMode="External"/><Relationship Id="rId12" Type="http://schemas.openxmlformats.org/officeDocument/2006/relationships/hyperlink" Target="https://www.ieso.ca/-/media/Files/IESO/Document-Library/planning-forecasts/apo/Mar2024/Resource-Costs-and-Trends.pdf" TargetMode="External"/><Relationship Id="rId2" Type="http://schemas.openxmlformats.org/officeDocument/2006/relationships/hyperlink" Target="https://www.canada.ca/en/revenue-agency/services/tax/businesses/topics/corporations/provincial-territorial-corporation-tax/ontario-provincial-corporation-tax.html" TargetMode="External"/><Relationship Id="rId1" Type="http://schemas.openxmlformats.org/officeDocument/2006/relationships/hyperlink" Target="https://www.canada.ca/en/revenue-agency/services/tax/businesses/topics/corporations/corporation-tax-rates.html" TargetMode="External"/><Relationship Id="rId6" Type="http://schemas.openxmlformats.org/officeDocument/2006/relationships/hyperlink" Target="https://www.ieso.ca/-/media/Files/IESO/Document-Library/planning-forecasts/apo/Mar2024/Resource-Costs-and-Trends.pdf" TargetMode="External"/><Relationship Id="rId11" Type="http://schemas.openxmlformats.org/officeDocument/2006/relationships/hyperlink" Target="https://www.ieso.ca/-/media/Files/IESO/Document-Library/planning-forecasts/apo/Mar2024/Resource-Costs-and-Trends.pdf" TargetMode="External"/><Relationship Id="rId5" Type="http://schemas.openxmlformats.org/officeDocument/2006/relationships/hyperlink" Target="https://www.oeb.ca/sites/default/files/OEBLtr-2024-cost-of-capital-updates-20231031.pdf" TargetMode="External"/><Relationship Id="rId10" Type="http://schemas.openxmlformats.org/officeDocument/2006/relationships/hyperlink" Target="https://energyanalytics.org/the-battery-storage-delusion/" TargetMode="External"/><Relationship Id="rId4" Type="http://schemas.openxmlformats.org/officeDocument/2006/relationships/hyperlink" Target="https://www.ieso.ca/Sector-Participants/IESO-News/2023/06/Non-Wires-Alternatives-Guide-Posted-for-Regional-Planning" TargetMode="External"/><Relationship Id="rId9" Type="http://schemas.openxmlformats.org/officeDocument/2006/relationships/hyperlink" Target="https://www.ieso.ca/-/media/Files/IESO/Document-Library/planning-forecasts/apo/Mar2024/Resource-Costs-and-Trend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72C00"/>
  </sheetPr>
  <dimension ref="A6:J9"/>
  <sheetViews>
    <sheetView tabSelected="1" workbookViewId="0"/>
  </sheetViews>
  <sheetFormatPr defaultColWidth="8.6640625" defaultRowHeight="13.8" x14ac:dyDescent="0.25"/>
  <cols>
    <col min="1" max="16384" width="8.6640625" style="6"/>
  </cols>
  <sheetData>
    <row r="6" spans="1:10" ht="50.4" customHeight="1" x14ac:dyDescent="0.4">
      <c r="A6" s="240" t="s">
        <v>0</v>
      </c>
      <c r="B6" s="240"/>
      <c r="C6" s="240"/>
      <c r="D6" s="240"/>
      <c r="E6" s="240"/>
      <c r="F6" s="240"/>
      <c r="G6" s="240"/>
      <c r="H6" s="240"/>
      <c r="I6" s="240"/>
      <c r="J6" s="240"/>
    </row>
    <row r="8" spans="1:10" ht="77.400000000000006" customHeight="1" x14ac:dyDescent="0.25">
      <c r="A8" s="241" t="s">
        <v>1</v>
      </c>
      <c r="B8" s="241"/>
      <c r="C8" s="241"/>
      <c r="D8" s="241"/>
      <c r="E8" s="241"/>
      <c r="F8" s="241"/>
      <c r="G8" s="241"/>
      <c r="H8" s="241"/>
      <c r="I8" s="241"/>
      <c r="J8" s="241"/>
    </row>
    <row r="9" spans="1:10" ht="35.25" customHeight="1" x14ac:dyDescent="0.25">
      <c r="A9" s="241" t="s">
        <v>2</v>
      </c>
      <c r="B9" s="241"/>
      <c r="C9" s="241"/>
      <c r="D9" s="241"/>
      <c r="E9" s="241"/>
      <c r="F9" s="241"/>
      <c r="G9" s="241"/>
      <c r="H9" s="241"/>
      <c r="I9" s="241"/>
      <c r="J9" s="241"/>
    </row>
  </sheetData>
  <mergeCells count="3">
    <mergeCell ref="A6:J6"/>
    <mergeCell ref="A8:J8"/>
    <mergeCell ref="A9:J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FAB4-35A1-4F01-80F5-5487FBE21AD6}">
  <sheetPr>
    <tabColor theme="0" tint="-4.9989318521683403E-2"/>
  </sheetPr>
  <dimension ref="B2:C9"/>
  <sheetViews>
    <sheetView workbookViewId="0">
      <selection activeCell="E10" sqref="E10"/>
    </sheetView>
  </sheetViews>
  <sheetFormatPr defaultColWidth="9.109375" defaultRowHeight="14.4" x14ac:dyDescent="0.3"/>
  <cols>
    <col min="1" max="1" width="9.109375" style="210"/>
    <col min="2" max="2" width="15.6640625" style="210" customWidth="1"/>
    <col min="3" max="3" width="11.44140625" style="210" customWidth="1"/>
    <col min="4" max="16384" width="9.109375" style="210"/>
  </cols>
  <sheetData>
    <row r="2" spans="2:3" x14ac:dyDescent="0.3">
      <c r="B2" s="224" t="s">
        <v>197</v>
      </c>
      <c r="C2" s="210">
        <v>0.9</v>
      </c>
    </row>
    <row r="4" spans="2:3" x14ac:dyDescent="0.3">
      <c r="B4" s="225" t="s">
        <v>198</v>
      </c>
    </row>
    <row r="5" spans="2:3" x14ac:dyDescent="0.3">
      <c r="B5" s="210">
        <v>24</v>
      </c>
      <c r="C5" s="210" t="s">
        <v>199</v>
      </c>
    </row>
    <row r="6" spans="2:3" x14ac:dyDescent="0.3">
      <c r="B6" s="210">
        <v>10</v>
      </c>
      <c r="C6" s="210" t="s">
        <v>200</v>
      </c>
    </row>
    <row r="7" spans="2:3" x14ac:dyDescent="0.3">
      <c r="B7" s="210">
        <f>B6*8760</f>
        <v>87600</v>
      </c>
      <c r="C7" s="210" t="s">
        <v>201</v>
      </c>
    </row>
    <row r="8" spans="2:3" x14ac:dyDescent="0.3">
      <c r="B8" s="226">
        <f>B5/B7</f>
        <v>2.7397260273972601E-4</v>
      </c>
      <c r="C8" s="210" t="s">
        <v>202</v>
      </c>
    </row>
    <row r="9" spans="2:3" x14ac:dyDescent="0.3">
      <c r="B9" s="210">
        <f>8760*B8</f>
        <v>2.4</v>
      </c>
      <c r="C9" s="210" t="s">
        <v>203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9124-F1DE-4DEE-8507-DA611ED9723A}">
  <sheetPr>
    <tabColor rgb="FF4C8C7E"/>
  </sheetPr>
  <dimension ref="A2:A31"/>
  <sheetViews>
    <sheetView workbookViewId="0"/>
  </sheetViews>
  <sheetFormatPr defaultColWidth="8.6640625" defaultRowHeight="14.4" x14ac:dyDescent="0.3"/>
  <cols>
    <col min="1" max="1" width="57" style="1" bestFit="1" customWidth="1"/>
    <col min="2" max="16384" width="8.6640625" style="1"/>
  </cols>
  <sheetData>
    <row r="2" spans="1:1" x14ac:dyDescent="0.3">
      <c r="A2" s="4" t="s">
        <v>204</v>
      </c>
    </row>
    <row r="3" spans="1:1" x14ac:dyDescent="0.3">
      <c r="A3" s="2" t="s">
        <v>19</v>
      </c>
    </row>
    <row r="4" spans="1:1" x14ac:dyDescent="0.3">
      <c r="A4" s="2" t="s">
        <v>205</v>
      </c>
    </row>
    <row r="5" spans="1:1" x14ac:dyDescent="0.3">
      <c r="A5" s="2" t="s">
        <v>206</v>
      </c>
    </row>
    <row r="6" spans="1:1" x14ac:dyDescent="0.3">
      <c r="A6" s="2" t="s">
        <v>207</v>
      </c>
    </row>
    <row r="7" spans="1:1" x14ac:dyDescent="0.3">
      <c r="A7" s="2" t="s">
        <v>208</v>
      </c>
    </row>
    <row r="8" spans="1:1" x14ac:dyDescent="0.3">
      <c r="A8" s="3" t="s">
        <v>209</v>
      </c>
    </row>
    <row r="10" spans="1:1" x14ac:dyDescent="0.3">
      <c r="A10" s="4" t="s">
        <v>210</v>
      </c>
    </row>
    <row r="11" spans="1:1" x14ac:dyDescent="0.3">
      <c r="A11" s="5" t="s">
        <v>211</v>
      </c>
    </row>
    <row r="12" spans="1:1" x14ac:dyDescent="0.3">
      <c r="A12" s="2" t="s">
        <v>212</v>
      </c>
    </row>
    <row r="13" spans="1:1" x14ac:dyDescent="0.3">
      <c r="A13" s="2" t="s">
        <v>213</v>
      </c>
    </row>
    <row r="14" spans="1:1" x14ac:dyDescent="0.3">
      <c r="A14" s="3" t="s">
        <v>214</v>
      </c>
    </row>
    <row r="16" spans="1:1" x14ac:dyDescent="0.3">
      <c r="A16" s="4" t="s">
        <v>215</v>
      </c>
    </row>
    <row r="17" spans="1:1" x14ac:dyDescent="0.3">
      <c r="A17" s="2" t="s">
        <v>13</v>
      </c>
    </row>
    <row r="18" spans="1:1" x14ac:dyDescent="0.3">
      <c r="A18" s="2" t="s">
        <v>216</v>
      </c>
    </row>
    <row r="19" spans="1:1" x14ac:dyDescent="0.3">
      <c r="A19" s="2" t="s">
        <v>217</v>
      </c>
    </row>
    <row r="20" spans="1:1" x14ac:dyDescent="0.3">
      <c r="A20" s="2" t="s">
        <v>218</v>
      </c>
    </row>
    <row r="21" spans="1:1" x14ac:dyDescent="0.3">
      <c r="A21" s="2" t="s">
        <v>205</v>
      </c>
    </row>
    <row r="22" spans="1:1" x14ac:dyDescent="0.3">
      <c r="A22" s="2" t="s">
        <v>206</v>
      </c>
    </row>
    <row r="23" spans="1:1" x14ac:dyDescent="0.3">
      <c r="A23" s="2" t="s">
        <v>209</v>
      </c>
    </row>
    <row r="24" spans="1:1" x14ac:dyDescent="0.3">
      <c r="A24" s="3" t="s">
        <v>219</v>
      </c>
    </row>
    <row r="26" spans="1:1" x14ac:dyDescent="0.3">
      <c r="A26" s="4" t="s">
        <v>220</v>
      </c>
    </row>
    <row r="27" spans="1:1" x14ac:dyDescent="0.3">
      <c r="A27" s="5" t="s">
        <v>21</v>
      </c>
    </row>
    <row r="28" spans="1:1" x14ac:dyDescent="0.3">
      <c r="A28" s="2" t="s">
        <v>211</v>
      </c>
    </row>
    <row r="29" spans="1:1" x14ac:dyDescent="0.3">
      <c r="A29" s="2" t="s">
        <v>221</v>
      </c>
    </row>
    <row r="30" spans="1:1" x14ac:dyDescent="0.3">
      <c r="A30" s="2" t="s">
        <v>222</v>
      </c>
    </row>
    <row r="31" spans="1:1" x14ac:dyDescent="0.3">
      <c r="A31" s="3" t="s">
        <v>223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2A158-A8E4-4B7E-9EF9-813453D4177C}">
  <sheetPr>
    <tabColor rgb="FF1576AB"/>
  </sheetPr>
  <dimension ref="A3:M54"/>
  <sheetViews>
    <sheetView workbookViewId="0">
      <selection activeCell="E28" sqref="E28"/>
    </sheetView>
  </sheetViews>
  <sheetFormatPr defaultColWidth="8.6640625" defaultRowHeight="13.8" x14ac:dyDescent="0.25"/>
  <cols>
    <col min="1" max="1" width="33.88671875" style="6" customWidth="1"/>
    <col min="2" max="2" width="49" style="6" customWidth="1"/>
    <col min="3" max="3" width="26.88671875" style="6" customWidth="1"/>
    <col min="4" max="4" width="20.88671875" style="6" bestFit="1" customWidth="1"/>
    <col min="5" max="5" width="20.44140625" style="6" customWidth="1"/>
    <col min="6" max="16384" width="8.6640625" style="6"/>
  </cols>
  <sheetData>
    <row r="3" spans="1:13" ht="17.399999999999999" x14ac:dyDescent="0.25">
      <c r="A3" s="7" t="s">
        <v>3</v>
      </c>
      <c r="B3" s="8"/>
      <c r="C3" s="8"/>
      <c r="D3" s="8"/>
      <c r="E3" s="8"/>
      <c r="F3" s="8"/>
      <c r="G3" s="8"/>
      <c r="H3" s="8"/>
      <c r="I3" s="8"/>
      <c r="J3" s="8"/>
      <c r="K3" s="8"/>
      <c r="L3" s="8"/>
      <c r="M3" s="8"/>
    </row>
    <row r="5" spans="1:13" ht="15.6" x14ac:dyDescent="0.25">
      <c r="A5" s="9" t="s">
        <v>4</v>
      </c>
      <c r="B5" s="10" t="s">
        <v>5</v>
      </c>
    </row>
    <row r="6" spans="1:13" ht="36.75" customHeight="1" x14ac:dyDescent="0.25">
      <c r="A6" s="11" t="s">
        <v>6</v>
      </c>
      <c r="B6" s="15" t="s">
        <v>7</v>
      </c>
    </row>
    <row r="7" spans="1:13" ht="55.5" customHeight="1" x14ac:dyDescent="0.25">
      <c r="A7" s="12" t="s">
        <v>8</v>
      </c>
      <c r="B7" s="25" t="s">
        <v>9</v>
      </c>
    </row>
    <row r="9" spans="1:13" ht="26.25" customHeight="1" x14ac:dyDescent="0.25">
      <c r="A9" s="9" t="s">
        <v>10</v>
      </c>
      <c r="B9" s="10">
        <v>2026</v>
      </c>
    </row>
    <row r="10" spans="1:13" ht="45.75" customHeight="1" x14ac:dyDescent="0.25">
      <c r="A10" s="12" t="s">
        <v>11</v>
      </c>
      <c r="B10" s="10">
        <v>2026</v>
      </c>
    </row>
    <row r="12" spans="1:13" ht="17.399999999999999" x14ac:dyDescent="0.25">
      <c r="A12" s="7" t="s">
        <v>12</v>
      </c>
      <c r="B12" s="8"/>
      <c r="C12" s="8"/>
      <c r="D12" s="8"/>
      <c r="E12" s="8"/>
      <c r="F12" s="8"/>
      <c r="G12" s="8"/>
      <c r="H12" s="8"/>
      <c r="I12" s="8"/>
      <c r="J12" s="8"/>
      <c r="K12" s="8"/>
      <c r="L12" s="8"/>
      <c r="M12" s="8"/>
    </row>
    <row r="14" spans="1:13" ht="15.6" x14ac:dyDescent="0.25">
      <c r="A14" s="13" t="s">
        <v>13</v>
      </c>
    </row>
    <row r="15" spans="1:13" ht="14.4" x14ac:dyDescent="0.3">
      <c r="A15" s="14" t="s">
        <v>14</v>
      </c>
    </row>
    <row r="16" spans="1:13" x14ac:dyDescent="0.25">
      <c r="A16" s="11" t="s">
        <v>15</v>
      </c>
      <c r="B16" s="11" t="s">
        <v>16</v>
      </c>
      <c r="C16" s="11" t="s">
        <v>17</v>
      </c>
    </row>
    <row r="17" spans="1:13" ht="36.75" customHeight="1" x14ac:dyDescent="0.25">
      <c r="A17" s="15" t="s">
        <v>18</v>
      </c>
      <c r="B17" s="26" t="s">
        <v>19</v>
      </c>
      <c r="C17" s="238">
        <f>'Elexicon Calculations'!V14</f>
        <v>2.0059950895524759E-2</v>
      </c>
    </row>
    <row r="18" spans="1:13" ht="15.6" x14ac:dyDescent="0.3">
      <c r="A18" s="18" t="s">
        <v>20</v>
      </c>
      <c r="B18" s="19"/>
      <c r="C18" s="239">
        <f>SUM(C17)</f>
        <v>2.0059950895524759E-2</v>
      </c>
    </row>
    <row r="20" spans="1:13" ht="15.6" x14ac:dyDescent="0.25">
      <c r="A20" s="13" t="s">
        <v>21</v>
      </c>
    </row>
    <row r="21" spans="1:13" ht="14.4" x14ac:dyDescent="0.3">
      <c r="A21" s="14" t="s">
        <v>14</v>
      </c>
    </row>
    <row r="22" spans="1:13" x14ac:dyDescent="0.25">
      <c r="A22" s="11" t="s">
        <v>22</v>
      </c>
      <c r="B22" s="11" t="s">
        <v>23</v>
      </c>
      <c r="C22" s="11" t="s">
        <v>17</v>
      </c>
    </row>
    <row r="23" spans="1:13" ht="15" x14ac:dyDescent="0.25">
      <c r="A23" s="15" t="s">
        <v>24</v>
      </c>
      <c r="B23" s="26" t="s">
        <v>25</v>
      </c>
      <c r="C23" s="136">
        <f>'02 Annual Values'!E57</f>
        <v>8.7726488411914278</v>
      </c>
    </row>
    <row r="24" spans="1:13" ht="39" customHeight="1" x14ac:dyDescent="0.25">
      <c r="A24" s="16" t="s">
        <v>26</v>
      </c>
      <c r="B24" s="27" t="s">
        <v>27</v>
      </c>
      <c r="C24" s="136">
        <f>'02 Annual Values'!F57</f>
        <v>3.2778825561973881</v>
      </c>
    </row>
    <row r="25" spans="1:13" ht="15.6" x14ac:dyDescent="0.3">
      <c r="A25" s="18" t="s">
        <v>28</v>
      </c>
      <c r="B25" s="19"/>
      <c r="C25" s="137">
        <f>SUM(C23:C24)</f>
        <v>12.050531397388816</v>
      </c>
    </row>
    <row r="27" spans="1:13" ht="15.6" x14ac:dyDescent="0.25">
      <c r="A27" s="21" t="s">
        <v>29</v>
      </c>
      <c r="B27" s="108">
        <f>C18-C25</f>
        <v>-12.030471446493292</v>
      </c>
    </row>
    <row r="30" spans="1:13" ht="34.799999999999997" x14ac:dyDescent="0.25">
      <c r="A30" s="7" t="s">
        <v>30</v>
      </c>
      <c r="B30" s="8"/>
      <c r="C30" s="8"/>
      <c r="D30" s="8"/>
      <c r="E30" s="8"/>
      <c r="F30" s="8"/>
      <c r="G30" s="8"/>
      <c r="H30" s="8"/>
      <c r="I30" s="8"/>
      <c r="J30" s="8"/>
      <c r="K30" s="8"/>
      <c r="L30" s="8"/>
      <c r="M30" s="8"/>
    </row>
    <row r="32" spans="1:13" ht="15.6" x14ac:dyDescent="0.25">
      <c r="A32" s="13" t="s">
        <v>31</v>
      </c>
    </row>
    <row r="33" spans="1:3" ht="14.4" x14ac:dyDescent="0.3">
      <c r="A33" s="14" t="s">
        <v>14</v>
      </c>
    </row>
    <row r="34" spans="1:3" x14ac:dyDescent="0.25">
      <c r="A34" s="11" t="s">
        <v>15</v>
      </c>
      <c r="B34" s="11" t="s">
        <v>16</v>
      </c>
      <c r="C34" s="11" t="s">
        <v>32</v>
      </c>
    </row>
    <row r="35" spans="1:3" ht="15.6" x14ac:dyDescent="0.25">
      <c r="A35" s="15" t="s">
        <v>33</v>
      </c>
      <c r="B35" s="10"/>
      <c r="C35" s="10"/>
    </row>
    <row r="36" spans="1:3" ht="15.6" x14ac:dyDescent="0.25">
      <c r="A36" s="16" t="s">
        <v>34</v>
      </c>
      <c r="B36" s="17"/>
      <c r="C36" s="17"/>
    </row>
    <row r="37" spans="1:3" ht="15.6" x14ac:dyDescent="0.25">
      <c r="A37" s="15" t="s">
        <v>35</v>
      </c>
      <c r="B37" s="10"/>
      <c r="C37" s="10"/>
    </row>
    <row r="38" spans="1:3" ht="15.6" x14ac:dyDescent="0.25">
      <c r="A38" s="16" t="s">
        <v>36</v>
      </c>
      <c r="B38" s="17"/>
      <c r="C38" s="17"/>
    </row>
    <row r="39" spans="1:3" ht="15.6" x14ac:dyDescent="0.25">
      <c r="A39" s="15" t="s">
        <v>37</v>
      </c>
      <c r="B39" s="10"/>
      <c r="C39" s="10"/>
    </row>
    <row r="40" spans="1:3" ht="15.6" x14ac:dyDescent="0.25">
      <c r="A40" s="16" t="s">
        <v>38</v>
      </c>
      <c r="B40" s="17"/>
      <c r="C40" s="17"/>
    </row>
    <row r="41" spans="1:3" x14ac:dyDescent="0.25">
      <c r="A41" s="18" t="s">
        <v>39</v>
      </c>
      <c r="B41" s="19"/>
      <c r="C41" s="20"/>
    </row>
    <row r="43" spans="1:3" ht="15.6" x14ac:dyDescent="0.25">
      <c r="A43" s="13" t="s">
        <v>40</v>
      </c>
    </row>
    <row r="44" spans="1:3" ht="14.4" x14ac:dyDescent="0.3">
      <c r="A44" s="14" t="s">
        <v>14</v>
      </c>
    </row>
    <row r="45" spans="1:3" x14ac:dyDescent="0.25">
      <c r="A45" s="11" t="s">
        <v>22</v>
      </c>
      <c r="B45" s="11" t="s">
        <v>23</v>
      </c>
      <c r="C45" s="11" t="s">
        <v>32</v>
      </c>
    </row>
    <row r="46" spans="1:3" ht="15.6" x14ac:dyDescent="0.25">
      <c r="A46" s="15" t="s">
        <v>41</v>
      </c>
      <c r="B46" s="10"/>
      <c r="C46" s="10"/>
    </row>
    <row r="47" spans="1:3" ht="15.6" x14ac:dyDescent="0.25">
      <c r="A47" s="16" t="s">
        <v>42</v>
      </c>
      <c r="B47" s="17"/>
      <c r="C47" s="17"/>
    </row>
    <row r="48" spans="1:3" ht="15.6" x14ac:dyDescent="0.25">
      <c r="A48" s="15" t="s">
        <v>43</v>
      </c>
      <c r="B48" s="10"/>
      <c r="C48" s="10"/>
    </row>
    <row r="49" spans="1:3" ht="15.6" x14ac:dyDescent="0.25">
      <c r="A49" s="16" t="s">
        <v>44</v>
      </c>
      <c r="B49" s="17"/>
      <c r="C49" s="17"/>
    </row>
    <row r="50" spans="1:3" ht="15.6" x14ac:dyDescent="0.25">
      <c r="A50" s="15" t="s">
        <v>45</v>
      </c>
      <c r="B50" s="10"/>
      <c r="C50" s="10"/>
    </row>
    <row r="51" spans="1:3" ht="15.6" x14ac:dyDescent="0.25">
      <c r="A51" s="16" t="s">
        <v>46</v>
      </c>
      <c r="B51" s="17"/>
      <c r="C51" s="17"/>
    </row>
    <row r="52" spans="1:3" x14ac:dyDescent="0.25">
      <c r="A52" s="18" t="s">
        <v>47</v>
      </c>
      <c r="B52" s="19"/>
      <c r="C52" s="20"/>
    </row>
    <row r="54" spans="1:3" ht="15.6" x14ac:dyDescent="0.25">
      <c r="A54" s="21" t="s">
        <v>48</v>
      </c>
      <c r="B54" s="10"/>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06AD2C9-985A-427B-8932-5A6941ACFD7B}">
          <x14:formula1>
            <xm:f>'99 LookUps'!$A$17:$A$24</xm:f>
          </x14:formula1>
          <xm:sqref>B35:B40</xm:sqref>
        </x14:dataValidation>
        <x14:dataValidation type="list" allowBlank="1" showInputMessage="1" showErrorMessage="1" xr:uid="{7DE4D2B1-2807-438A-A59A-A32C39184600}">
          <x14:formula1>
            <xm:f>'99 LookUps'!$A$27:$A$31</xm:f>
          </x14:formula1>
          <xm:sqref>B46:B51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F400-1DB8-4313-A483-699B20392DE4}">
  <sheetPr>
    <tabColor rgb="FF1576AB"/>
  </sheetPr>
  <dimension ref="A2:F57"/>
  <sheetViews>
    <sheetView workbookViewId="0">
      <selection activeCell="E22" sqref="E22"/>
    </sheetView>
  </sheetViews>
  <sheetFormatPr defaultColWidth="8.6640625" defaultRowHeight="13.8" x14ac:dyDescent="0.25"/>
  <cols>
    <col min="1" max="1" width="16.44140625" style="6" customWidth="1"/>
    <col min="2" max="2" width="8.6640625" style="6"/>
    <col min="3" max="3" width="30.88671875" style="6" customWidth="1"/>
    <col min="4" max="4" width="8.6640625" style="6"/>
    <col min="5" max="5" width="36" style="6" customWidth="1"/>
    <col min="6" max="6" width="35.109375" style="6" customWidth="1"/>
    <col min="7" max="16384" width="8.6640625" style="6"/>
  </cols>
  <sheetData>
    <row r="2" spans="1:6" ht="14.4" x14ac:dyDescent="0.3">
      <c r="A2" s="14" t="s">
        <v>49</v>
      </c>
    </row>
    <row r="3" spans="1:6" ht="14.4" x14ac:dyDescent="0.3">
      <c r="A3" s="14"/>
    </row>
    <row r="4" spans="1:6" x14ac:dyDescent="0.25">
      <c r="C4" s="22" t="s">
        <v>50</v>
      </c>
      <c r="E4" s="22" t="s">
        <v>51</v>
      </c>
    </row>
    <row r="5" spans="1:6" x14ac:dyDescent="0.25">
      <c r="A5" s="23" t="s">
        <v>52</v>
      </c>
      <c r="C5" s="24" t="str">
        <f>'01 Summary'!A17</f>
        <v>Distribution Capacity Benefit</v>
      </c>
      <c r="E5" s="23" t="str">
        <f>'01 Summary'!A23</f>
        <v>Capital Cost (Nominal $)</v>
      </c>
      <c r="F5" s="23" t="str">
        <f>'01 Summary'!A24</f>
        <v>Fixed O&amp;M (Nominal $)</v>
      </c>
    </row>
    <row r="6" spans="1:6" x14ac:dyDescent="0.25">
      <c r="A6" s="28">
        <v>2026</v>
      </c>
      <c r="C6" s="29">
        <f>'Elexicon Calculations'!L16-'Elexicon Calculations'!Q16</f>
        <v>0</v>
      </c>
      <c r="E6" s="81">
        <f>'Elexicon Calculations'!C16</f>
        <v>0</v>
      </c>
      <c r="F6" s="81">
        <f>'Elexicon Calculations'!D16</f>
        <v>0</v>
      </c>
    </row>
    <row r="7" spans="1:6" x14ac:dyDescent="0.25">
      <c r="A7" s="28">
        <v>2027</v>
      </c>
      <c r="C7" s="29">
        <f>'Elexicon Calculations'!L17-'Elexicon Calculations'!Q17</f>
        <v>0</v>
      </c>
      <c r="E7" s="81">
        <f>'Elexicon Calculations'!C17</f>
        <v>0</v>
      </c>
      <c r="F7" s="81">
        <f>'Elexicon Calculations'!D17</f>
        <v>0</v>
      </c>
    </row>
    <row r="8" spans="1:6" x14ac:dyDescent="0.25">
      <c r="A8" s="28">
        <v>2028</v>
      </c>
      <c r="C8" s="29">
        <f>'Elexicon Calculations'!L18-'Elexicon Calculations'!Q18</f>
        <v>0</v>
      </c>
      <c r="E8" s="81">
        <f>'Elexicon Calculations'!C18</f>
        <v>0</v>
      </c>
      <c r="F8" s="81">
        <f>'Elexicon Calculations'!D18</f>
        <v>0</v>
      </c>
    </row>
    <row r="9" spans="1:6" x14ac:dyDescent="0.25">
      <c r="A9" s="28">
        <v>2029</v>
      </c>
      <c r="C9" s="29">
        <f>'Elexicon Calculations'!L19-'Elexicon Calculations'!Q19</f>
        <v>0</v>
      </c>
      <c r="E9" s="81">
        <f>'Elexicon Calculations'!C19</f>
        <v>0</v>
      </c>
      <c r="F9" s="81">
        <f>'Elexicon Calculations'!D19</f>
        <v>0</v>
      </c>
    </row>
    <row r="10" spans="1:6" x14ac:dyDescent="0.25">
      <c r="A10" s="28">
        <v>2030</v>
      </c>
      <c r="C10" s="29">
        <f>'Elexicon Calculations'!L20-'Elexicon Calculations'!Q20</f>
        <v>0</v>
      </c>
      <c r="E10" s="81">
        <f>'Elexicon Calculations'!C20</f>
        <v>0</v>
      </c>
      <c r="F10" s="81">
        <f>'Elexicon Calculations'!D20</f>
        <v>0</v>
      </c>
    </row>
    <row r="11" spans="1:6" x14ac:dyDescent="0.25">
      <c r="A11" s="28">
        <v>2031</v>
      </c>
      <c r="C11" s="29">
        <f>'Elexicon Calculations'!L21-'Elexicon Calculations'!Q21</f>
        <v>3.4614332836178409E-2</v>
      </c>
      <c r="E11" s="81">
        <f>'Elexicon Calculations'!C21</f>
        <v>1.0830400301750458</v>
      </c>
      <c r="F11" s="81">
        <f>'Elexicon Calculations'!D21</f>
        <v>0.40467572415586772</v>
      </c>
    </row>
    <row r="12" spans="1:6" x14ac:dyDescent="0.25">
      <c r="A12" s="28">
        <v>2032</v>
      </c>
      <c r="C12" s="29">
        <f>'Elexicon Calculations'!L22-'Elexicon Calculations'!Q22</f>
        <v>-5.6672486114135029E-4</v>
      </c>
      <c r="E12" s="81">
        <f>'Elexicon Calculations'!C22</f>
        <v>1.0618039511520057</v>
      </c>
      <c r="F12" s="81">
        <f>'Elexicon Calculations'!D22</f>
        <v>0.39674090603516443</v>
      </c>
    </row>
    <row r="13" spans="1:6" x14ac:dyDescent="0.25">
      <c r="A13" s="28">
        <v>2033</v>
      </c>
      <c r="C13" s="29">
        <f>'Elexicon Calculations'!L23-'Elexicon Calculations'!Q23</f>
        <v>-5.5561260896211384E-4</v>
      </c>
      <c r="E13" s="81">
        <f>'Elexicon Calculations'!C23</f>
        <v>1.0409842658352997</v>
      </c>
      <c r="F13" s="81">
        <f>'Elexicon Calculations'!D23</f>
        <v>0.38896167258349451</v>
      </c>
    </row>
    <row r="14" spans="1:6" x14ac:dyDescent="0.25">
      <c r="A14" s="28">
        <v>2034</v>
      </c>
      <c r="C14" s="29">
        <f>'Elexicon Calculations'!L24-'Elexicon Calculations'!Q24</f>
        <v>-5.4471824408049499E-4</v>
      </c>
      <c r="E14" s="81">
        <f>'Elexicon Calculations'!C24</f>
        <v>1.0205728096424505</v>
      </c>
      <c r="F14" s="81">
        <f>'Elexicon Calculations'!D24</f>
        <v>0.38133497312107301</v>
      </c>
    </row>
    <row r="15" spans="1:6" x14ac:dyDescent="0.25">
      <c r="A15" s="28">
        <v>2035</v>
      </c>
      <c r="C15" s="29">
        <f>'Elexicon Calculations'!L25-'Elexicon Calculations'!Q25</f>
        <v>-5.3403749419657365E-4</v>
      </c>
      <c r="E15" s="81">
        <f>'Elexicon Calculations'!C25</f>
        <v>1.0005615780808339</v>
      </c>
      <c r="F15" s="81">
        <f>'Elexicon Calculations'!D25</f>
        <v>0.37385781678536573</v>
      </c>
    </row>
    <row r="16" spans="1:6" x14ac:dyDescent="0.25">
      <c r="A16" s="28">
        <v>2036</v>
      </c>
      <c r="C16" s="29">
        <f>'Elexicon Calculations'!L26-'Elexicon Calculations'!Q26</f>
        <v>-5.2356617078094803E-4</v>
      </c>
      <c r="E16" s="81">
        <f>'Elexicon Calculations'!C26</f>
        <v>0.98094272360866064</v>
      </c>
      <c r="F16" s="81">
        <f>'Elexicon Calculations'!D26</f>
        <v>0.36652727135820168</v>
      </c>
    </row>
    <row r="17" spans="1:6" x14ac:dyDescent="0.25">
      <c r="A17" s="28">
        <v>2037</v>
      </c>
      <c r="C17" s="29">
        <f>'Elexicon Calculations'!L27-'Elexicon Calculations'!Q27</f>
        <v>-5.1330016743230539E-4</v>
      </c>
      <c r="E17" s="81">
        <f>'Elexicon Calculations'!C27</f>
        <v>0.96170855255751042</v>
      </c>
      <c r="F17" s="81">
        <f>'Elexicon Calculations'!D27</f>
        <v>0.359340462115884</v>
      </c>
    </row>
    <row r="18" spans="1:6" x14ac:dyDescent="0.25">
      <c r="A18" s="28">
        <v>2038</v>
      </c>
      <c r="C18" s="29">
        <f>'Elexicon Calculations'!L28-'Elexicon Calculations'!Q28</f>
        <v>-5.0323545826696375E-4</v>
      </c>
      <c r="E18" s="81">
        <f>'Elexicon Calculations'!C28</f>
        <v>0.94285152211520629</v>
      </c>
      <c r="F18" s="81">
        <f>'Elexicon Calculations'!D28</f>
        <v>0.35229457070184705</v>
      </c>
    </row>
    <row r="19" spans="1:6" x14ac:dyDescent="0.25">
      <c r="A19" s="28">
        <v>2039</v>
      </c>
      <c r="C19" s="29">
        <f>'Elexicon Calculations'!L29-'Elexicon Calculations'!Q29</f>
        <v>-4.9336809634016598E-4</v>
      </c>
      <c r="E19" s="81">
        <f>'Elexicon Calculations'!C29</f>
        <v>0.92436423736784934</v>
      </c>
      <c r="F19" s="81">
        <f>'Elexicon Calculations'!D29</f>
        <v>0.34538683402141873</v>
      </c>
    </row>
    <row r="20" spans="1:6" x14ac:dyDescent="0.25">
      <c r="A20" s="28">
        <v>2040</v>
      </c>
      <c r="C20" s="29">
        <f>'Elexicon Calculations'!L30-'Elexicon Calculations'!Q30</f>
        <v>-4.836942120981999E-4</v>
      </c>
      <c r="E20" s="81">
        <f>'Elexicon Calculations'!C30</f>
        <v>0.90623944839985227</v>
      </c>
      <c r="F20" s="81">
        <f>'Elexicon Calculations'!D30</f>
        <v>0.33861454315825362</v>
      </c>
    </row>
    <row r="21" spans="1:6" x14ac:dyDescent="0.25">
      <c r="A21" s="28">
        <v>2041</v>
      </c>
      <c r="C21" s="29">
        <f>'Elexicon Calculations'!L31-'Elexicon Calculations'!Q31</f>
        <v>-4.7421001186097322E-4</v>
      </c>
      <c r="E21" s="81">
        <f>'Elexicon Calculations'!C31</f>
        <v>0.88847004745083547</v>
      </c>
      <c r="F21" s="81">
        <f>'Elexicon Calculations'!D31</f>
        <v>0.3319750423120133</v>
      </c>
    </row>
    <row r="22" spans="1:6" x14ac:dyDescent="0.25">
      <c r="A22" s="28">
        <v>2042</v>
      </c>
      <c r="C22" s="29">
        <f>'Elexicon Calculations'!L32-'Elexicon Calculations'!Q32</f>
        <v>-4.6491177633429387E-4</v>
      </c>
      <c r="E22" s="81">
        <f>'Elexicon Calculations'!C32</f>
        <v>0.87104906612827004</v>
      </c>
      <c r="F22" s="81">
        <f>'Elexicon Calculations'!D32</f>
        <v>0.32546572775687582</v>
      </c>
    </row>
    <row r="23" spans="1:6" x14ac:dyDescent="0.25">
      <c r="A23" s="28">
        <v>2043</v>
      </c>
      <c r="C23" s="29">
        <f>'Elexicon Calculations'!L33-'Elexicon Calculations'!Q33</f>
        <v>-4.5579585915126938E-4</v>
      </c>
      <c r="E23" s="81">
        <f>'Elexicon Calculations'!C33</f>
        <v>0.85396967267477453</v>
      </c>
      <c r="F23" s="81">
        <f>'Elexicon Calculations'!D33</f>
        <v>0.31908404682046643</v>
      </c>
    </row>
    <row r="24" spans="1:6" x14ac:dyDescent="0.25">
      <c r="A24" s="28">
        <v>2044</v>
      </c>
      <c r="C24" s="29">
        <f>'Elexicon Calculations'!L34-'Elexicon Calculations'!Q34</f>
        <v>-4.4685868544241947E-4</v>
      </c>
      <c r="E24" s="81">
        <f>'Elexicon Calculations'!C34</f>
        <v>0.8372251692889946</v>
      </c>
      <c r="F24" s="81">
        <f>'Elexicon Calculations'!D34</f>
        <v>0.31282749688281025</v>
      </c>
    </row>
    <row r="25" spans="1:6" x14ac:dyDescent="0.25">
      <c r="A25" s="28">
        <v>2045</v>
      </c>
      <c r="C25" s="29">
        <f>'Elexicon Calculations'!L35-'Elexicon Calculations'!Q35</f>
        <v>-4.3809675043374185E-4</v>
      </c>
      <c r="E25" s="81">
        <f>'Elexicon Calculations'!C35</f>
        <v>0.82080898949901437</v>
      </c>
      <c r="F25" s="81">
        <f>'Elexicon Calculations'!D35</f>
        <v>0.30669362439491199</v>
      </c>
    </row>
    <row r="26" spans="1:6" x14ac:dyDescent="0.25">
      <c r="A26" s="28">
        <v>2046</v>
      </c>
      <c r="C26" s="29">
        <f>'Elexicon Calculations'!L36-'Elexicon Calculations'!Q36</f>
        <v>-4.2950661807229784E-4</v>
      </c>
      <c r="E26" s="81">
        <f>'Elexicon Calculations'!C36</f>
        <v>0</v>
      </c>
      <c r="F26" s="81">
        <f>'Elexicon Calculations'!D36</f>
        <v>0</v>
      </c>
    </row>
    <row r="27" spans="1:6" x14ac:dyDescent="0.25">
      <c r="A27" s="28">
        <v>2047</v>
      </c>
      <c r="C27" s="29">
        <f>'Elexicon Calculations'!L37-'Elexicon Calculations'!Q37</f>
        <v>-4.2108491967872072E-4</v>
      </c>
      <c r="E27" s="81">
        <f>'Elexicon Calculations'!C37</f>
        <v>0</v>
      </c>
      <c r="F27" s="81">
        <f>'Elexicon Calculations'!D37</f>
        <v>0</v>
      </c>
    </row>
    <row r="28" spans="1:6" x14ac:dyDescent="0.25">
      <c r="A28" s="28">
        <v>2048</v>
      </c>
      <c r="C28" s="29">
        <f>'Elexicon Calculations'!L38-'Elexicon Calculations'!Q38</f>
        <v>-4.128283526261961E-4</v>
      </c>
      <c r="E28" s="81">
        <f>'Elexicon Calculations'!C38</f>
        <v>0</v>
      </c>
      <c r="F28" s="81">
        <f>'Elexicon Calculations'!D38</f>
        <v>0</v>
      </c>
    </row>
    <row r="29" spans="1:6" x14ac:dyDescent="0.25">
      <c r="A29" s="28">
        <v>2049</v>
      </c>
      <c r="C29" s="29">
        <f>'Elexicon Calculations'!L39-'Elexicon Calculations'!Q39</f>
        <v>-4.0473367904529309E-4</v>
      </c>
      <c r="E29" s="81">
        <f>'Elexicon Calculations'!C39</f>
        <v>0</v>
      </c>
      <c r="F29" s="81">
        <f>'Elexicon Calculations'!D39</f>
        <v>0</v>
      </c>
    </row>
    <row r="30" spans="1:6" x14ac:dyDescent="0.25">
      <c r="A30" s="28">
        <v>2050</v>
      </c>
      <c r="C30" s="29">
        <f>'Elexicon Calculations'!L40-'Elexicon Calculations'!Q40</f>
        <v>-3.9679772455420911E-4</v>
      </c>
      <c r="E30" s="81">
        <f>'Elexicon Calculations'!C40</f>
        <v>0</v>
      </c>
      <c r="F30" s="81">
        <f>'Elexicon Calculations'!D40</f>
        <v>0</v>
      </c>
    </row>
    <row r="31" spans="1:6" x14ac:dyDescent="0.25">
      <c r="A31" s="28">
        <v>2051</v>
      </c>
      <c r="C31" s="29">
        <f>'Elexicon Calculations'!L41-'Elexicon Calculations'!Q41</f>
        <v>-3.8901737701393241E-4</v>
      </c>
      <c r="E31" s="81">
        <f>'Elexicon Calculations'!C41</f>
        <v>0</v>
      </c>
      <c r="F31" s="81">
        <f>'Elexicon Calculations'!D41</f>
        <v>0</v>
      </c>
    </row>
    <row r="32" spans="1:6" x14ac:dyDescent="0.25">
      <c r="A32" s="28">
        <v>2052</v>
      </c>
      <c r="C32" s="29">
        <f>'Elexicon Calculations'!L42-'Elexicon Calculations'!Q42</f>
        <v>-3.8138958530777728E-4</v>
      </c>
      <c r="E32" s="81">
        <f>'Elexicon Calculations'!C42</f>
        <v>0</v>
      </c>
      <c r="F32" s="81">
        <f>'Elexicon Calculations'!D42</f>
        <v>0</v>
      </c>
    </row>
    <row r="33" spans="1:6" x14ac:dyDescent="0.25">
      <c r="A33" s="28">
        <v>2053</v>
      </c>
      <c r="C33" s="29">
        <f>'Elexicon Calculations'!L43-'Elexicon Calculations'!Q43</f>
        <v>-3.7391135814487768E-4</v>
      </c>
      <c r="E33" s="81">
        <f>'Elexicon Calculations'!C43</f>
        <v>0</v>
      </c>
      <c r="F33" s="81">
        <f>'Elexicon Calculations'!D43</f>
        <v>0</v>
      </c>
    </row>
    <row r="34" spans="1:6" x14ac:dyDescent="0.25">
      <c r="A34" s="28">
        <v>2054</v>
      </c>
      <c r="C34" s="29">
        <f>'Elexicon Calculations'!L44-'Elexicon Calculations'!Q44</f>
        <v>-3.6657976288713423E-4</v>
      </c>
      <c r="E34" s="81">
        <f>'Elexicon Calculations'!C44</f>
        <v>0</v>
      </c>
      <c r="F34" s="81">
        <f>'Elexicon Calculations'!D44</f>
        <v>0</v>
      </c>
    </row>
    <row r="35" spans="1:6" x14ac:dyDescent="0.25">
      <c r="A35" s="28">
        <v>2055</v>
      </c>
      <c r="C35" s="29">
        <f>'Elexicon Calculations'!L45-'Elexicon Calculations'!Q45</f>
        <v>-3.5939192439915155E-4</v>
      </c>
      <c r="E35" s="81">
        <f>'Elexicon Calculations'!C45</f>
        <v>0</v>
      </c>
      <c r="F35" s="81">
        <f>'Elexicon Calculations'!D45</f>
        <v>0</v>
      </c>
    </row>
    <row r="36" spans="1:6" x14ac:dyDescent="0.25">
      <c r="A36" s="28">
        <v>2056</v>
      </c>
      <c r="C36" s="29">
        <f>'Elexicon Calculations'!L46-'Elexicon Calculations'!Q46</f>
        <v>-3.5234502392073735E-4</v>
      </c>
      <c r="E36" s="81">
        <f>'Elexicon Calculations'!C46</f>
        <v>0</v>
      </c>
      <c r="F36" s="81">
        <f>'Elexicon Calculations'!D46</f>
        <v>0</v>
      </c>
    </row>
    <row r="37" spans="1:6" x14ac:dyDescent="0.25">
      <c r="A37" s="28">
        <v>2057</v>
      </c>
      <c r="C37" s="29">
        <f>'Elexicon Calculations'!L47-'Elexicon Calculations'!Q47</f>
        <v>-3.4543629796150721E-4</v>
      </c>
      <c r="E37" s="81">
        <f>'Elexicon Calculations'!C47</f>
        <v>0</v>
      </c>
      <c r="F37" s="81">
        <f>'Elexicon Calculations'!D47</f>
        <v>0</v>
      </c>
    </row>
    <row r="38" spans="1:6" x14ac:dyDescent="0.25">
      <c r="A38" s="28">
        <v>2058</v>
      </c>
      <c r="C38" s="29">
        <f>'Elexicon Calculations'!L48-'Elexicon Calculations'!Q48</f>
        <v>-3.3866303721716284E-4</v>
      </c>
      <c r="E38" s="81">
        <f>'Elexicon Calculations'!C48</f>
        <v>0</v>
      </c>
      <c r="F38" s="81">
        <f>'Elexicon Calculations'!D48</f>
        <v>0</v>
      </c>
    </row>
    <row r="39" spans="1:6" x14ac:dyDescent="0.25">
      <c r="A39" s="28">
        <v>2059</v>
      </c>
      <c r="C39" s="29">
        <f>'Elexicon Calculations'!L49-'Elexicon Calculations'!Q49</f>
        <v>-3.320225855070226E-4</v>
      </c>
      <c r="E39" s="81">
        <f>'Elexicon Calculations'!C49</f>
        <v>0</v>
      </c>
      <c r="F39" s="81">
        <f>'Elexicon Calculations'!D49</f>
        <v>0</v>
      </c>
    </row>
    <row r="40" spans="1:6" x14ac:dyDescent="0.25">
      <c r="A40" s="28">
        <v>2060</v>
      </c>
      <c r="C40" s="29">
        <f>'Elexicon Calculations'!L50-'Elexicon Calculations'!Q50</f>
        <v>-3.2551233873237377E-4</v>
      </c>
      <c r="E40" s="81">
        <f>'Elexicon Calculations'!C50</f>
        <v>0</v>
      </c>
      <c r="F40" s="81">
        <f>'Elexicon Calculations'!D50</f>
        <v>0</v>
      </c>
    </row>
    <row r="41" spans="1:6" x14ac:dyDescent="0.25">
      <c r="A41" s="28">
        <v>2061</v>
      </c>
      <c r="C41" s="29">
        <f>'Elexicon Calculations'!L51-'Elexicon Calculations'!Q51</f>
        <v>-3.1912974385527038E-4</v>
      </c>
      <c r="E41" s="81">
        <f>'Elexicon Calculations'!C51</f>
        <v>0</v>
      </c>
      <c r="F41" s="81">
        <f>'Elexicon Calculations'!D51</f>
        <v>0</v>
      </c>
    </row>
    <row r="42" spans="1:6" x14ac:dyDescent="0.25">
      <c r="A42" s="28">
        <v>2062</v>
      </c>
      <c r="C42" s="29">
        <f>'Elexicon Calculations'!L52-'Elexicon Calculations'!Q52</f>
        <v>-3.1287229789732363E-4</v>
      </c>
      <c r="E42" s="81">
        <f>'Elexicon Calculations'!C52</f>
        <v>0</v>
      </c>
      <c r="F42" s="81">
        <f>'Elexicon Calculations'!D52</f>
        <v>0</v>
      </c>
    </row>
    <row r="43" spans="1:6" x14ac:dyDescent="0.25">
      <c r="A43" s="28">
        <v>2063</v>
      </c>
      <c r="C43" s="29">
        <f>'Elexicon Calculations'!L53-'Elexicon Calculations'!Q53</f>
        <v>-3.0673754695816069E-4</v>
      </c>
      <c r="E43" s="81">
        <f>'Elexicon Calculations'!C53</f>
        <v>0</v>
      </c>
      <c r="F43" s="81">
        <f>'Elexicon Calculations'!D53</f>
        <v>0</v>
      </c>
    </row>
    <row r="44" spans="1:6" x14ac:dyDescent="0.25">
      <c r="A44" s="28">
        <v>2064</v>
      </c>
      <c r="C44" s="29">
        <f>'Elexicon Calculations'!L54-'Elexicon Calculations'!Q54</f>
        <v>-3.0072308525309899E-4</v>
      </c>
      <c r="E44" s="81">
        <f>'Elexicon Calculations'!C54</f>
        <v>0</v>
      </c>
      <c r="F44" s="81">
        <f>'Elexicon Calculations'!D54</f>
        <v>0</v>
      </c>
    </row>
    <row r="45" spans="1:6" x14ac:dyDescent="0.25">
      <c r="A45" s="28">
        <v>2065</v>
      </c>
      <c r="C45" s="29">
        <f>'Elexicon Calculations'!L55-'Elexicon Calculations'!Q55</f>
        <v>-2.9482655416970382E-4</v>
      </c>
      <c r="E45" s="81">
        <f>'Elexicon Calculations'!C55</f>
        <v>0</v>
      </c>
      <c r="F45" s="81">
        <f>'Elexicon Calculations'!D55</f>
        <v>0</v>
      </c>
    </row>
    <row r="46" spans="1:6" x14ac:dyDescent="0.25">
      <c r="A46" s="28">
        <v>2066</v>
      </c>
      <c r="C46" s="29">
        <f>'Elexicon Calculations'!L56-'Elexicon Calculations'!Q56</f>
        <v>-2.8904564134284681E-4</v>
      </c>
      <c r="E46" s="81">
        <f>'Elexicon Calculations'!C56</f>
        <v>0</v>
      </c>
      <c r="F46" s="81">
        <f>'Elexicon Calculations'!D56</f>
        <v>0</v>
      </c>
    </row>
    <row r="47" spans="1:6" x14ac:dyDescent="0.25">
      <c r="A47" s="28">
        <v>2067</v>
      </c>
      <c r="C47" s="29">
        <f>'Elexicon Calculations'!L57-'Elexicon Calculations'!Q57</f>
        <v>-2.8337807974788878E-4</v>
      </c>
      <c r="E47" s="81">
        <f>'Elexicon Calculations'!C57</f>
        <v>0</v>
      </c>
      <c r="F47" s="81">
        <f>'Elexicon Calculations'!D57</f>
        <v>0</v>
      </c>
    </row>
    <row r="48" spans="1:6" x14ac:dyDescent="0.25">
      <c r="A48" s="28">
        <v>2068</v>
      </c>
      <c r="C48" s="29">
        <f>'Elexicon Calculations'!L58-'Elexicon Calculations'!Q58</f>
        <v>-2.7782164681165733E-4</v>
      </c>
      <c r="E48" s="81">
        <f>'Elexicon Calculations'!C58</f>
        <v>0</v>
      </c>
      <c r="F48" s="81">
        <f>'Elexicon Calculations'!D58</f>
        <v>0</v>
      </c>
    </row>
    <row r="49" spans="1:6" x14ac:dyDescent="0.25">
      <c r="A49" s="28">
        <v>2069</v>
      </c>
      <c r="C49" s="29">
        <f>'Elexicon Calculations'!L59-'Elexicon Calculations'!Q59</f>
        <v>-2.7237416354083943E-4</v>
      </c>
      <c r="E49" s="81">
        <f>'Elexicon Calculations'!C59</f>
        <v>0</v>
      </c>
      <c r="F49" s="81">
        <f>'Elexicon Calculations'!D59</f>
        <v>0</v>
      </c>
    </row>
    <row r="50" spans="1:6" x14ac:dyDescent="0.25">
      <c r="A50" s="28">
        <v>2070</v>
      </c>
      <c r="C50" s="29">
        <f>'Elexicon Calculations'!L60-'Elexicon Calculations'!Q60</f>
        <v>-2.6703349366748955E-4</v>
      </c>
      <c r="E50" s="81">
        <f>'Elexicon Calculations'!C60</f>
        <v>0</v>
      </c>
      <c r="F50" s="81">
        <f>'Elexicon Calculations'!D60</f>
        <v>0</v>
      </c>
    </row>
    <row r="51" spans="1:6" x14ac:dyDescent="0.25">
      <c r="A51" s="83">
        <f>A50+1</f>
        <v>2071</v>
      </c>
      <c r="C51" s="29">
        <f>'Elexicon Calculations'!L61-'Elexicon Calculations'!Q61</f>
        <v>-2.6179754281126493E-4</v>
      </c>
      <c r="E51" s="81">
        <f>'Elexicon Calculations'!C61</f>
        <v>0</v>
      </c>
      <c r="F51" s="81">
        <f>'Elexicon Calculations'!D61</f>
        <v>0</v>
      </c>
    </row>
    <row r="52" spans="1:6" x14ac:dyDescent="0.25">
      <c r="A52" s="83">
        <f t="shared" ref="A52:A55" si="0">A51+1</f>
        <v>2072</v>
      </c>
      <c r="C52" s="29">
        <f>'Elexicon Calculations'!L62-'Elexicon Calculations'!Q62</f>
        <v>-2.5666425765810338E-4</v>
      </c>
      <c r="E52" s="81">
        <f>'Elexicon Calculations'!C62</f>
        <v>0</v>
      </c>
      <c r="F52" s="81">
        <f>'Elexicon Calculations'!D62</f>
        <v>0</v>
      </c>
    </row>
    <row r="53" spans="1:6" x14ac:dyDescent="0.25">
      <c r="A53" s="83">
        <f t="shared" si="0"/>
        <v>2073</v>
      </c>
      <c r="C53" s="29">
        <f>'Elexicon Calculations'!L63-'Elexicon Calculations'!Q63</f>
        <v>-2.5163162515500284E-4</v>
      </c>
      <c r="E53" s="81">
        <f>'Elexicon Calculations'!C63</f>
        <v>0</v>
      </c>
      <c r="F53" s="81">
        <f>'Elexicon Calculations'!D63</f>
        <v>0</v>
      </c>
    </row>
    <row r="54" spans="1:6" x14ac:dyDescent="0.25">
      <c r="A54" s="83">
        <f t="shared" si="0"/>
        <v>2074</v>
      </c>
      <c r="C54" s="29">
        <f>'Elexicon Calculations'!L64-'Elexicon Calculations'!Q64</f>
        <v>-2.4669767172059032E-4</v>
      </c>
      <c r="E54" s="81">
        <f>'Elexicon Calculations'!C64</f>
        <v>0</v>
      </c>
      <c r="F54" s="81">
        <f>'Elexicon Calculations'!D64</f>
        <v>0</v>
      </c>
    </row>
    <row r="55" spans="1:6" x14ac:dyDescent="0.25">
      <c r="A55" s="84">
        <f t="shared" si="0"/>
        <v>2075</v>
      </c>
      <c r="C55" s="29">
        <f>'Elexicon Calculations'!L65-'Elexicon Calculations'!Q65</f>
        <v>-2.4186046247116682E-4</v>
      </c>
      <c r="E55" s="85">
        <f>'Elexicon Calculations'!C65</f>
        <v>0</v>
      </c>
      <c r="F55" s="85">
        <f>'Elexicon Calculations'!D65</f>
        <v>0</v>
      </c>
    </row>
    <row r="57" spans="1:6" x14ac:dyDescent="0.25">
      <c r="A57" s="82" t="s">
        <v>32</v>
      </c>
      <c r="C57" s="86">
        <f>NPV('Inputs and Assumptions'!$B$15,'02 Annual Values'!C6:C55)</f>
        <v>2.0402001331168786E-2</v>
      </c>
      <c r="E57" s="86">
        <f>NPV('Inputs and Assumptions'!$B$15,'02 Annual Values'!E6:E55)</f>
        <v>8.7726488411914278</v>
      </c>
      <c r="F57" s="86">
        <f>NPV('Inputs and Assumptions'!$B$15,'02 Annual Values'!F6:F55)</f>
        <v>3.2778825561973881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D097-432B-4B21-AB88-62A4AD673566}">
  <sheetPr>
    <tabColor rgb="FFFFC000"/>
  </sheetPr>
  <dimension ref="A1:F156"/>
  <sheetViews>
    <sheetView topLeftCell="A12" workbookViewId="0">
      <selection activeCell="C78" sqref="C78"/>
    </sheetView>
  </sheetViews>
  <sheetFormatPr defaultRowHeight="14.4" x14ac:dyDescent="0.3"/>
  <cols>
    <col min="1" max="1" width="46.6640625" customWidth="1"/>
    <col min="2" max="2" width="21.109375" customWidth="1"/>
    <col min="3" max="3" width="58.5546875" style="112" customWidth="1"/>
    <col min="4" max="4" width="12.109375" customWidth="1"/>
    <col min="5" max="5" width="19.109375" customWidth="1"/>
    <col min="6" max="7" width="14.5546875" bestFit="1" customWidth="1"/>
    <col min="8" max="9" width="13.109375" bestFit="1" customWidth="1"/>
  </cols>
  <sheetData>
    <row r="1" spans="1:5" x14ac:dyDescent="0.3">
      <c r="A1" s="6"/>
      <c r="B1" s="6"/>
      <c r="C1" s="109"/>
      <c r="D1" s="6"/>
      <c r="E1" s="6"/>
    </row>
    <row r="2" spans="1:5" x14ac:dyDescent="0.3">
      <c r="A2" s="6"/>
      <c r="B2" s="6"/>
      <c r="C2" s="109"/>
      <c r="D2" s="6"/>
      <c r="E2" s="6"/>
    </row>
    <row r="3" spans="1:5" ht="17.399999999999999" x14ac:dyDescent="0.3">
      <c r="A3" s="7" t="s">
        <v>53</v>
      </c>
      <c r="B3" s="7"/>
      <c r="C3" s="110"/>
      <c r="D3" s="8"/>
      <c r="E3" s="8"/>
    </row>
    <row r="4" spans="1:5" x14ac:dyDescent="0.3">
      <c r="A4" s="6"/>
      <c r="B4" s="6"/>
      <c r="C4" s="109"/>
      <c r="D4" s="6"/>
      <c r="E4" s="30" t="s">
        <v>54</v>
      </c>
    </row>
    <row r="5" spans="1:5" x14ac:dyDescent="0.3">
      <c r="A5" s="31" t="s">
        <v>55</v>
      </c>
      <c r="B5" s="31" t="s">
        <v>56</v>
      </c>
      <c r="C5" s="31" t="s">
        <v>57</v>
      </c>
      <c r="D5" s="6"/>
      <c r="E5" s="32" t="s">
        <v>58</v>
      </c>
    </row>
    <row r="6" spans="1:5" x14ac:dyDescent="0.3">
      <c r="A6" s="33" t="s">
        <v>59</v>
      </c>
      <c r="B6" s="34">
        <v>0.6</v>
      </c>
      <c r="C6" s="249" t="s">
        <v>60</v>
      </c>
      <c r="D6" s="6"/>
      <c r="E6" s="6"/>
    </row>
    <row r="7" spans="1:5" x14ac:dyDescent="0.3">
      <c r="A7" s="33" t="s">
        <v>61</v>
      </c>
      <c r="B7" s="34">
        <v>0.4</v>
      </c>
      <c r="C7" s="250"/>
      <c r="D7" s="6"/>
      <c r="E7" s="6"/>
    </row>
    <row r="8" spans="1:5" ht="30.75" customHeight="1" x14ac:dyDescent="0.3">
      <c r="A8" s="33" t="s">
        <v>62</v>
      </c>
      <c r="B8" s="35">
        <v>9.2100000000000001E-2</v>
      </c>
      <c r="C8" s="251" t="s">
        <v>63</v>
      </c>
      <c r="D8" s="6"/>
      <c r="E8" s="6"/>
    </row>
    <row r="9" spans="1:5" x14ac:dyDescent="0.3">
      <c r="A9" s="33" t="s">
        <v>64</v>
      </c>
      <c r="B9" s="35">
        <v>4.8800000000000003E-2</v>
      </c>
      <c r="C9" s="252"/>
      <c r="D9" s="6"/>
      <c r="E9" s="6"/>
    </row>
    <row r="10" spans="1:5" ht="38.25" customHeight="1" x14ac:dyDescent="0.3">
      <c r="A10" s="33" t="s">
        <v>65</v>
      </c>
      <c r="B10" s="35">
        <v>0.15</v>
      </c>
      <c r="C10" s="36" t="s">
        <v>66</v>
      </c>
      <c r="D10" s="6"/>
      <c r="E10" s="6"/>
    </row>
    <row r="11" spans="1:5" ht="28.2" x14ac:dyDescent="0.3">
      <c r="A11" s="33" t="s">
        <v>67</v>
      </c>
      <c r="B11" s="35">
        <v>0.115</v>
      </c>
      <c r="C11" s="36" t="s">
        <v>68</v>
      </c>
      <c r="D11" s="6"/>
      <c r="E11" s="6"/>
    </row>
    <row r="12" spans="1:5" x14ac:dyDescent="0.3">
      <c r="A12" s="33" t="s">
        <v>69</v>
      </c>
      <c r="B12" s="37">
        <f>B6*B9+B7*(B8/(1-B10-B11))</f>
        <v>7.9402448979591839E-2</v>
      </c>
      <c r="C12" s="38" t="s">
        <v>70</v>
      </c>
      <c r="D12" s="6"/>
      <c r="E12" s="6"/>
    </row>
    <row r="13" spans="1:5" x14ac:dyDescent="0.3">
      <c r="A13" s="33" t="s">
        <v>71</v>
      </c>
      <c r="B13" s="39">
        <v>1.4999999999999999E-2</v>
      </c>
      <c r="C13" s="38" t="s">
        <v>60</v>
      </c>
      <c r="D13" s="6"/>
      <c r="E13" s="6"/>
    </row>
    <row r="14" spans="1:5" x14ac:dyDescent="0.3">
      <c r="A14" s="33" t="s">
        <v>72</v>
      </c>
      <c r="B14" s="34">
        <v>0.02</v>
      </c>
      <c r="C14" s="253" t="s">
        <v>73</v>
      </c>
      <c r="D14" s="6"/>
      <c r="E14" s="6"/>
    </row>
    <row r="15" spans="1:5" x14ac:dyDescent="0.3">
      <c r="A15" s="33" t="s">
        <v>74</v>
      </c>
      <c r="B15" s="34">
        <v>0.04</v>
      </c>
      <c r="C15" s="253"/>
      <c r="D15" s="6"/>
      <c r="E15" s="6"/>
    </row>
    <row r="16" spans="1:5" x14ac:dyDescent="0.3">
      <c r="A16" s="11" t="s">
        <v>75</v>
      </c>
      <c r="B16" s="37">
        <f>SUM(B24,B12,B13)</f>
        <v>0.11110244897959183</v>
      </c>
      <c r="C16" s="38" t="s">
        <v>70</v>
      </c>
      <c r="D16" s="6"/>
      <c r="E16" s="6"/>
    </row>
    <row r="17" spans="1:5" ht="15.6" x14ac:dyDescent="0.3">
      <c r="A17" s="13"/>
      <c r="B17" s="6"/>
      <c r="C17" s="109"/>
      <c r="D17" s="6"/>
      <c r="E17" s="6"/>
    </row>
    <row r="18" spans="1:5" ht="17.399999999999999" x14ac:dyDescent="0.3">
      <c r="A18" s="247" t="s">
        <v>76</v>
      </c>
      <c r="B18" s="247"/>
      <c r="C18" s="247"/>
      <c r="D18" s="6"/>
      <c r="E18" s="6"/>
    </row>
    <row r="19" spans="1:5" x14ac:dyDescent="0.3">
      <c r="A19" s="6"/>
      <c r="B19" s="6"/>
      <c r="C19" s="109"/>
      <c r="D19" s="6"/>
      <c r="E19" s="6"/>
    </row>
    <row r="20" spans="1:5" x14ac:dyDescent="0.3">
      <c r="A20" s="40" t="s">
        <v>77</v>
      </c>
      <c r="B20" s="40" t="s">
        <v>56</v>
      </c>
      <c r="C20" s="40" t="s">
        <v>57</v>
      </c>
      <c r="D20" s="6"/>
      <c r="E20" s="6"/>
    </row>
    <row r="21" spans="1:5" x14ac:dyDescent="0.3">
      <c r="A21" s="11" t="s">
        <v>78</v>
      </c>
      <c r="B21" s="41">
        <v>60</v>
      </c>
      <c r="C21" s="38" t="s">
        <v>60</v>
      </c>
      <c r="D21" s="6"/>
      <c r="E21" s="6"/>
    </row>
    <row r="22" spans="1:5" ht="15" thickBot="1" x14ac:dyDescent="0.35">
      <c r="A22" s="11" t="s">
        <v>79</v>
      </c>
      <c r="B22" s="105">
        <f>B40</f>
        <v>0.34398000000000001</v>
      </c>
      <c r="C22" s="38" t="s">
        <v>80</v>
      </c>
      <c r="D22" s="6"/>
      <c r="E22" s="6"/>
    </row>
    <row r="23" spans="1:5" ht="27" thickBot="1" x14ac:dyDescent="0.35">
      <c r="A23" s="11" t="s">
        <v>81</v>
      </c>
      <c r="B23" s="41" t="s">
        <v>82</v>
      </c>
      <c r="C23" s="38" t="s">
        <v>60</v>
      </c>
      <c r="D23" s="6"/>
      <c r="E23" s="6"/>
    </row>
    <row r="24" spans="1:5" x14ac:dyDescent="0.3">
      <c r="A24" s="11" t="s">
        <v>83</v>
      </c>
      <c r="B24" s="35">
        <v>1.67E-2</v>
      </c>
      <c r="C24" s="38" t="s">
        <v>60</v>
      </c>
      <c r="D24" s="6"/>
      <c r="E24" s="6"/>
    </row>
    <row r="25" spans="1:5" x14ac:dyDescent="0.3">
      <c r="A25" s="6"/>
      <c r="B25" s="6"/>
      <c r="C25" s="109"/>
      <c r="D25" s="6"/>
      <c r="E25" s="6"/>
    </row>
    <row r="26" spans="1:5" ht="17.399999999999999" x14ac:dyDescent="0.3">
      <c r="A26" s="247" t="s">
        <v>84</v>
      </c>
      <c r="B26" s="247"/>
      <c r="C26" s="247"/>
      <c r="D26" s="6"/>
      <c r="E26" s="6"/>
    </row>
    <row r="27" spans="1:5" x14ac:dyDescent="0.3">
      <c r="A27" s="6"/>
      <c r="B27" s="6"/>
      <c r="C27" s="109"/>
      <c r="D27" s="6"/>
      <c r="E27" s="6"/>
    </row>
    <row r="28" spans="1:5" x14ac:dyDescent="0.3">
      <c r="A28" s="40" t="s">
        <v>77</v>
      </c>
      <c r="B28" s="40" t="s">
        <v>56</v>
      </c>
      <c r="C28" s="40" t="s">
        <v>57</v>
      </c>
      <c r="D28" s="6"/>
      <c r="E28" s="6"/>
    </row>
    <row r="29" spans="1:5" x14ac:dyDescent="0.3">
      <c r="A29" s="11" t="s">
        <v>85</v>
      </c>
      <c r="B29" s="42">
        <f>SUM('Elexicon Calculations'!E21:E35)</f>
        <v>19.498372776180254</v>
      </c>
      <c r="C29" s="38" t="s">
        <v>86</v>
      </c>
      <c r="D29" s="6"/>
      <c r="E29" s="6"/>
    </row>
    <row r="30" spans="1:5" x14ac:dyDescent="0.3">
      <c r="A30" s="11" t="s">
        <v>87</v>
      </c>
      <c r="B30" s="42">
        <f>'Elexicon Calculations'!V14</f>
        <v>2.0059950895524759E-2</v>
      </c>
      <c r="C30" s="38" t="s">
        <v>86</v>
      </c>
      <c r="D30" s="6"/>
      <c r="E30" s="6"/>
    </row>
    <row r="31" spans="1:5" x14ac:dyDescent="0.3">
      <c r="A31" s="11" t="s">
        <v>88</v>
      </c>
      <c r="B31" s="106">
        <f>(B52*B48*$B$47)/1000000</f>
        <v>17.936455596201252</v>
      </c>
      <c r="C31" s="38" t="s">
        <v>89</v>
      </c>
      <c r="D31" s="6"/>
      <c r="E31" s="87"/>
    </row>
    <row r="32" spans="1:5" x14ac:dyDescent="0.3">
      <c r="A32" s="11" t="s">
        <v>90</v>
      </c>
      <c r="B32" s="107">
        <f>(B53*B48*B51*$B$47)/1000000</f>
        <v>6.7019204784232809</v>
      </c>
      <c r="C32" s="38" t="s">
        <v>89</v>
      </c>
      <c r="D32" s="6"/>
      <c r="E32" s="87"/>
    </row>
    <row r="33" spans="1:5" x14ac:dyDescent="0.3">
      <c r="A33" s="6"/>
      <c r="B33" s="6"/>
      <c r="C33" s="109"/>
      <c r="D33" s="6"/>
      <c r="E33" s="6"/>
    </row>
    <row r="34" spans="1:5" ht="18" thickBot="1" x14ac:dyDescent="0.35">
      <c r="A34" s="247" t="s">
        <v>91</v>
      </c>
      <c r="B34" s="247"/>
      <c r="C34" s="248"/>
      <c r="D34" s="6"/>
      <c r="E34" s="6"/>
    </row>
    <row r="35" spans="1:5" x14ac:dyDescent="0.3">
      <c r="A35" s="242" t="s">
        <v>92</v>
      </c>
      <c r="B35" s="242" t="s">
        <v>93</v>
      </c>
      <c r="C35" s="245" t="s">
        <v>57</v>
      </c>
      <c r="D35" s="6"/>
      <c r="E35" s="6"/>
    </row>
    <row r="36" spans="1:5" ht="15" thickBot="1" x14ac:dyDescent="0.35">
      <c r="A36" s="243"/>
      <c r="B36" s="244"/>
      <c r="C36" s="246"/>
      <c r="D36" s="6"/>
      <c r="E36" s="6"/>
    </row>
    <row r="37" spans="1:5" ht="15" thickBot="1" x14ac:dyDescent="0.35">
      <c r="A37" s="114">
        <f>'BESS Inputs'!B30</f>
        <v>2030</v>
      </c>
      <c r="B37" s="161">
        <f>'BESS Inputs'!D30</f>
        <v>0.34398000000000001</v>
      </c>
      <c r="C37" s="139" t="s">
        <v>94</v>
      </c>
      <c r="D37" s="6"/>
      <c r="E37" s="6"/>
    </row>
    <row r="38" spans="1:5" ht="15" thickBot="1" x14ac:dyDescent="0.35">
      <c r="A38" s="114">
        <f>A37+1</f>
        <v>2031</v>
      </c>
      <c r="B38" s="161">
        <f>'BESS Inputs'!D31</f>
        <v>0</v>
      </c>
      <c r="C38" s="139" t="s">
        <v>94</v>
      </c>
      <c r="D38" s="6"/>
      <c r="E38" s="6"/>
    </row>
    <row r="39" spans="1:5" x14ac:dyDescent="0.3">
      <c r="A39" s="141">
        <f>A38+1</f>
        <v>2032</v>
      </c>
      <c r="B39" s="142"/>
      <c r="C39" s="139" t="s">
        <v>94</v>
      </c>
      <c r="D39" s="6"/>
      <c r="E39" s="6"/>
    </row>
    <row r="40" spans="1:5" x14ac:dyDescent="0.3">
      <c r="A40" s="143" t="s">
        <v>95</v>
      </c>
      <c r="B40" s="144">
        <f>SUM(B37:B39)</f>
        <v>0.34398000000000001</v>
      </c>
      <c r="C40" s="140" t="s">
        <v>94</v>
      </c>
      <c r="D40" s="6"/>
      <c r="E40" s="6"/>
    </row>
    <row r="41" spans="1:5" x14ac:dyDescent="0.3">
      <c r="A41" s="6"/>
      <c r="B41" s="6"/>
      <c r="C41" s="109"/>
      <c r="D41" s="6"/>
      <c r="E41" s="6"/>
    </row>
    <row r="42" spans="1:5" ht="17.399999999999999" x14ac:dyDescent="0.3">
      <c r="A42" s="247" t="s">
        <v>96</v>
      </c>
      <c r="B42" s="247"/>
      <c r="C42" s="247"/>
      <c r="D42" s="6"/>
      <c r="E42" s="6"/>
    </row>
    <row r="43" spans="1:5" x14ac:dyDescent="0.3">
      <c r="A43" s="242" t="s">
        <v>77</v>
      </c>
      <c r="B43" s="242" t="s">
        <v>56</v>
      </c>
      <c r="C43" s="242" t="s">
        <v>57</v>
      </c>
      <c r="D43" s="6"/>
      <c r="E43" s="6"/>
    </row>
    <row r="44" spans="1:5" ht="15" thickBot="1" x14ac:dyDescent="0.35">
      <c r="A44" s="243"/>
      <c r="B44" s="243"/>
      <c r="C44" s="243"/>
      <c r="D44" s="6"/>
      <c r="E44" s="6"/>
    </row>
    <row r="45" spans="1:5" x14ac:dyDescent="0.3">
      <c r="A45" s="126"/>
      <c r="B45" s="126"/>
      <c r="C45" s="126"/>
      <c r="D45" s="129"/>
      <c r="E45" s="129"/>
    </row>
    <row r="46" spans="1:5" ht="15" thickBot="1" x14ac:dyDescent="0.35">
      <c r="A46" s="127" t="s">
        <v>97</v>
      </c>
      <c r="B46" s="128"/>
      <c r="C46" s="128"/>
      <c r="D46" s="6"/>
      <c r="E46" s="6"/>
    </row>
    <row r="47" spans="1:5" ht="15" thickBot="1" x14ac:dyDescent="0.35">
      <c r="A47" s="115" t="s">
        <v>98</v>
      </c>
      <c r="B47" s="124">
        <f>'BESS Inputs'!D12</f>
        <v>3</v>
      </c>
      <c r="C47" s="125" t="s">
        <v>70</v>
      </c>
      <c r="D47" s="6"/>
      <c r="E47" s="6"/>
    </row>
    <row r="48" spans="1:5" ht="27" thickBot="1" x14ac:dyDescent="0.35">
      <c r="A48" s="115" t="s">
        <v>99</v>
      </c>
      <c r="B48" s="123">
        <f>(VLOOKUP(B54,'BESS Inputs'!$B$4:$D$7,3,FALSE)*1.1)/'BESS Inputs'!$D$12</f>
        <v>2.2000000000000002</v>
      </c>
      <c r="C48" s="125" t="s">
        <v>100</v>
      </c>
      <c r="D48" s="6"/>
      <c r="E48" s="6"/>
    </row>
    <row r="49" spans="1:6" ht="15" thickBot="1" x14ac:dyDescent="0.35">
      <c r="A49" s="115" t="s">
        <v>101</v>
      </c>
      <c r="B49" s="124">
        <f>'BESS Inputs'!$D$11</f>
        <v>4</v>
      </c>
      <c r="C49" s="125" t="s">
        <v>102</v>
      </c>
      <c r="D49" s="6"/>
      <c r="E49" s="6"/>
    </row>
    <row r="50" spans="1:6" ht="15" thickBot="1" x14ac:dyDescent="0.35">
      <c r="A50" s="115" t="s">
        <v>103</v>
      </c>
      <c r="B50" s="123">
        <f>B48*B49</f>
        <v>8.8000000000000007</v>
      </c>
      <c r="C50" s="120" t="s">
        <v>70</v>
      </c>
      <c r="D50" s="6"/>
      <c r="E50" s="6"/>
    </row>
    <row r="51" spans="1:6" ht="15" thickBot="1" x14ac:dyDescent="0.35">
      <c r="A51" s="115" t="s">
        <v>104</v>
      </c>
      <c r="B51" s="124">
        <v>15</v>
      </c>
      <c r="C51" s="117" t="s">
        <v>105</v>
      </c>
      <c r="D51" s="6"/>
      <c r="E51" s="6"/>
    </row>
    <row r="52" spans="1:6" ht="15" thickBot="1" x14ac:dyDescent="0.35">
      <c r="A52" s="115" t="s">
        <v>106</v>
      </c>
      <c r="B52" s="121">
        <f>IF(B49=8,B67,B65)</f>
        <v>2717644.7873032195</v>
      </c>
      <c r="C52" s="122" t="s">
        <v>107</v>
      </c>
      <c r="D52" s="6"/>
      <c r="E52" s="6"/>
    </row>
    <row r="53" spans="1:6" ht="15" thickBot="1" x14ac:dyDescent="0.35">
      <c r="A53" s="115" t="s">
        <v>108</v>
      </c>
      <c r="B53" s="121">
        <f>IF(B49=8,B68,B66)</f>
        <v>67696.166448720003</v>
      </c>
      <c r="C53" s="122" t="s">
        <v>107</v>
      </c>
      <c r="D53" s="6"/>
      <c r="E53" s="6"/>
    </row>
    <row r="54" spans="1:6" ht="15" thickBot="1" x14ac:dyDescent="0.35">
      <c r="A54" s="115" t="s">
        <v>109</v>
      </c>
      <c r="B54" s="124">
        <v>1</v>
      </c>
      <c r="C54" s="116" t="s">
        <v>60</v>
      </c>
      <c r="D54" s="6"/>
      <c r="E54" s="6"/>
    </row>
    <row r="55" spans="1:6" x14ac:dyDescent="0.3">
      <c r="D55" s="6"/>
      <c r="E55" s="6"/>
    </row>
    <row r="56" spans="1:6" x14ac:dyDescent="0.3">
      <c r="A56" s="6"/>
      <c r="B56" s="88"/>
      <c r="C56" s="111"/>
      <c r="D56" s="6"/>
      <c r="E56" s="6"/>
    </row>
    <row r="57" spans="1:6" ht="15" thickBot="1" x14ac:dyDescent="0.35">
      <c r="A57" s="113" t="s">
        <v>110</v>
      </c>
      <c r="B57" s="88"/>
      <c r="C57" s="118"/>
      <c r="D57" s="6"/>
      <c r="E57" s="6"/>
    </row>
    <row r="58" spans="1:6" ht="15" thickBot="1" x14ac:dyDescent="0.35">
      <c r="A58" s="115" t="s">
        <v>111</v>
      </c>
      <c r="B58" s="131">
        <v>3051</v>
      </c>
      <c r="C58" s="117" t="s">
        <v>112</v>
      </c>
      <c r="D58" s="6"/>
      <c r="E58" s="6"/>
    </row>
    <row r="59" spans="1:6" ht="15" thickBot="1" x14ac:dyDescent="0.35">
      <c r="A59" s="115" t="s">
        <v>113</v>
      </c>
      <c r="B59" s="131">
        <v>76</v>
      </c>
      <c r="C59" s="117" t="s">
        <v>112</v>
      </c>
      <c r="D59" s="6"/>
      <c r="E59" s="6"/>
    </row>
    <row r="60" spans="1:6" ht="29.4" thickBot="1" x14ac:dyDescent="0.35">
      <c r="A60" s="115" t="s">
        <v>114</v>
      </c>
      <c r="B60" s="130">
        <v>1.7424255179641577</v>
      </c>
      <c r="C60" s="117" t="s">
        <v>115</v>
      </c>
      <c r="D60" s="6"/>
      <c r="E60" s="6"/>
    </row>
    <row r="61" spans="1:6" ht="29.4" thickBot="1" x14ac:dyDescent="0.35">
      <c r="A61" s="115" t="s">
        <v>116</v>
      </c>
      <c r="B61" s="130">
        <v>1.7918910079014965</v>
      </c>
      <c r="C61" s="117" t="s">
        <v>117</v>
      </c>
      <c r="D61" s="6"/>
      <c r="E61" s="6"/>
    </row>
    <row r="62" spans="1:6" ht="15" thickBot="1" x14ac:dyDescent="0.35">
      <c r="A62" s="115" t="s">
        <v>118</v>
      </c>
      <c r="B62" s="119">
        <f>B58*B60</f>
        <v>5316.1402553086455</v>
      </c>
      <c r="C62" s="120" t="s">
        <v>70</v>
      </c>
      <c r="D62" s="6"/>
      <c r="E62" s="6"/>
    </row>
    <row r="63" spans="1:6" ht="15" thickBot="1" x14ac:dyDescent="0.35">
      <c r="A63" s="115" t="s">
        <v>119</v>
      </c>
      <c r="B63" s="119">
        <f>B59*B61</f>
        <v>136.18371660051372</v>
      </c>
      <c r="C63" s="120" t="s">
        <v>70</v>
      </c>
      <c r="D63" s="6"/>
      <c r="E63" s="6"/>
    </row>
    <row r="64" spans="1:6" ht="29.4" thickBot="1" x14ac:dyDescent="0.35">
      <c r="A64" s="115" t="s">
        <v>120</v>
      </c>
      <c r="B64" s="132">
        <f>100%-85.615055%</f>
        <v>0.14384945000000005</v>
      </c>
      <c r="C64" s="117" t="s">
        <v>121</v>
      </c>
      <c r="D64" s="6"/>
      <c r="E64" s="6"/>
      <c r="F64" s="146" t="s">
        <v>106</v>
      </c>
    </row>
    <row r="65" spans="1:5" ht="15" thickBot="1" x14ac:dyDescent="0.35">
      <c r="A65" s="115" t="s">
        <v>106</v>
      </c>
      <c r="B65" s="138">
        <f>(B58*(1+$B$14)^(A74-2024)*1000)*(1-B64)</f>
        <v>2717644.7873032195</v>
      </c>
      <c r="C65" s="117" t="s">
        <v>122</v>
      </c>
      <c r="D65" s="6"/>
      <c r="E65" s="6"/>
    </row>
    <row r="66" spans="1:5" ht="15" thickBot="1" x14ac:dyDescent="0.35">
      <c r="A66" s="115" t="s">
        <v>108</v>
      </c>
      <c r="B66" s="138">
        <f>(B59*(1+$B$14)^($A$74-2024)*1000)*(1-$B$64)</f>
        <v>67696.166448720003</v>
      </c>
      <c r="C66" s="117" t="s">
        <v>122</v>
      </c>
    </row>
    <row r="67" spans="1:5" ht="15" thickBot="1" x14ac:dyDescent="0.35">
      <c r="A67" s="115" t="s">
        <v>123</v>
      </c>
      <c r="B67" s="138">
        <f>(B62*(1+$B$14)^($A$74-2024)*1000)*(1-$B$64)</f>
        <v>4735293.6261594063</v>
      </c>
      <c r="C67" s="117" t="s">
        <v>122</v>
      </c>
      <c r="D67" s="6"/>
      <c r="E67" s="6"/>
    </row>
    <row r="68" spans="1:5" ht="15" thickBot="1" x14ac:dyDescent="0.35">
      <c r="A68" s="115" t="s">
        <v>124</v>
      </c>
      <c r="B68" s="138">
        <f>(B63*(1+$B$14)^($A$74-2024)*1000)*(1-$B$64)</f>
        <v>121304.15192886432</v>
      </c>
      <c r="C68" s="117" t="s">
        <v>122</v>
      </c>
      <c r="D68" s="6"/>
      <c r="E68" s="6"/>
    </row>
    <row r="69" spans="1:5" x14ac:dyDescent="0.3">
      <c r="A69" s="6"/>
      <c r="B69" s="6"/>
      <c r="C69" s="109"/>
      <c r="D69" s="6"/>
      <c r="E69" s="6"/>
    </row>
    <row r="70" spans="1:5" x14ac:dyDescent="0.3">
      <c r="A70" s="6"/>
      <c r="B70" s="6"/>
      <c r="C70" s="109"/>
      <c r="D70" s="6"/>
      <c r="E70" s="6"/>
    </row>
    <row r="71" spans="1:5" ht="17.399999999999999" x14ac:dyDescent="0.3">
      <c r="A71" s="247" t="s">
        <v>125</v>
      </c>
      <c r="B71" s="247"/>
      <c r="C71" s="247"/>
      <c r="D71" s="247"/>
      <c r="E71" s="247"/>
    </row>
    <row r="72" spans="1:5" x14ac:dyDescent="0.3">
      <c r="A72" s="254" t="s">
        <v>92</v>
      </c>
      <c r="B72" s="254" t="s">
        <v>126</v>
      </c>
      <c r="C72" s="254" t="s">
        <v>127</v>
      </c>
      <c r="D72" s="254" t="s">
        <v>128</v>
      </c>
    </row>
    <row r="73" spans="1:5" ht="15" thickBot="1" x14ac:dyDescent="0.35">
      <c r="A73" s="255"/>
      <c r="B73" s="255"/>
      <c r="C73" s="255"/>
      <c r="D73" s="255"/>
    </row>
    <row r="74" spans="1:5" ht="15" thickBot="1" x14ac:dyDescent="0.35">
      <c r="A74" s="43">
        <v>2026</v>
      </c>
      <c r="B74" s="44">
        <v>1</v>
      </c>
      <c r="C74" s="45" t="str">
        <f>IFERROR(VLOOKUP(A74,$A$37:$B$39,2,FALSE),"")</f>
        <v/>
      </c>
      <c r="D74" s="46"/>
    </row>
    <row r="75" spans="1:5" ht="15" thickBot="1" x14ac:dyDescent="0.35">
      <c r="A75" s="43">
        <f>A74+1</f>
        <v>2027</v>
      </c>
      <c r="B75" s="44">
        <f>B74*(1+$B$14)</f>
        <v>1.02</v>
      </c>
      <c r="C75" s="45" t="str">
        <f t="shared" ref="C75:C81" si="0">IFERROR(VLOOKUP(A75,$A$37:$B$39,2,FALSE),"")</f>
        <v/>
      </c>
      <c r="D75" s="46"/>
    </row>
    <row r="76" spans="1:5" ht="15" thickBot="1" x14ac:dyDescent="0.35">
      <c r="A76" s="43">
        <f t="shared" ref="A76:A139" si="1">A75+1</f>
        <v>2028</v>
      </c>
      <c r="B76" s="44">
        <f>B75*(1+$B$14)</f>
        <v>1.0404</v>
      </c>
      <c r="C76" s="45" t="str">
        <f t="shared" si="0"/>
        <v/>
      </c>
      <c r="D76" s="46"/>
    </row>
    <row r="77" spans="1:5" ht="15" thickBot="1" x14ac:dyDescent="0.35">
      <c r="A77" s="43">
        <f t="shared" si="1"/>
        <v>2029</v>
      </c>
      <c r="B77" s="44">
        <f t="shared" ref="B77:B140" si="2">B76*(1+$B$14)</f>
        <v>1.0612079999999999</v>
      </c>
      <c r="C77" s="45" t="str">
        <f t="shared" si="0"/>
        <v/>
      </c>
      <c r="D77" s="46"/>
    </row>
    <row r="78" spans="1:5" ht="15" thickBot="1" x14ac:dyDescent="0.35">
      <c r="A78" s="43">
        <f t="shared" si="1"/>
        <v>2030</v>
      </c>
      <c r="B78" s="44">
        <f t="shared" si="2"/>
        <v>1.08243216</v>
      </c>
      <c r="C78" s="45">
        <f t="shared" si="0"/>
        <v>0.34398000000000001</v>
      </c>
      <c r="D78" s="46"/>
    </row>
    <row r="79" spans="1:5" ht="15" thickBot="1" x14ac:dyDescent="0.35">
      <c r="A79" s="43">
        <f t="shared" si="1"/>
        <v>2031</v>
      </c>
      <c r="B79" s="44">
        <f t="shared" si="2"/>
        <v>1.1040808032</v>
      </c>
      <c r="C79" s="45">
        <f t="shared" si="0"/>
        <v>0</v>
      </c>
      <c r="D79" s="47">
        <f>IF(VLOOKUP($B$54,'BESS Inputs'!$B$15:$D$19,2,FALSE)=$A79,$B$37,IF(VLOOKUP($B$54,'BESS Inputs'!$B$15:$D$19,3,FALSE)=$A79,$B$38,0))</f>
        <v>0.34398000000000001</v>
      </c>
    </row>
    <row r="80" spans="1:5" ht="15" thickBot="1" x14ac:dyDescent="0.35">
      <c r="A80" s="43">
        <f t="shared" si="1"/>
        <v>2032</v>
      </c>
      <c r="B80" s="44">
        <f t="shared" si="2"/>
        <v>1.1261624192640001</v>
      </c>
      <c r="C80" s="45">
        <f t="shared" si="0"/>
        <v>0</v>
      </c>
      <c r="D80" s="47">
        <f>IF(VLOOKUP($B$54,'BESS Inputs'!$B$15:$D$19,2,FALSE)=$A80,$B$37,IF(VLOOKUP($B$54,'BESS Inputs'!$B$15:$D$19,3,FALSE)=$A80,$B$38,0))</f>
        <v>0</v>
      </c>
    </row>
    <row r="81" spans="1:5" ht="15" thickBot="1" x14ac:dyDescent="0.35">
      <c r="A81" s="43">
        <f t="shared" si="1"/>
        <v>2033</v>
      </c>
      <c r="B81" s="44">
        <f t="shared" si="2"/>
        <v>1.14868566764928</v>
      </c>
      <c r="C81" s="45" t="str">
        <f t="shared" si="0"/>
        <v/>
      </c>
      <c r="D81" s="47">
        <f>IF(VLOOKUP($B$54,'BESS Inputs'!$B$15:$D$19,2,FALSE)=$A81,$B$37,IF(VLOOKUP($B$54,'BESS Inputs'!$B$15:$D$19,3,FALSE)=$A81,$B$38,0))</f>
        <v>0</v>
      </c>
    </row>
    <row r="82" spans="1:5" ht="15" thickBot="1" x14ac:dyDescent="0.35">
      <c r="A82" s="43">
        <f t="shared" si="1"/>
        <v>2034</v>
      </c>
      <c r="B82" s="44">
        <f t="shared" si="2"/>
        <v>1.1716593810022657</v>
      </c>
      <c r="C82" s="46"/>
      <c r="D82" s="47">
        <f>IF(VLOOKUP($B$54,'BESS Inputs'!$B$15:$D$19,2,FALSE)=$A82,$B$37,IF(VLOOKUP($B$54,'BESS Inputs'!$B$15:$D$19,3,FALSE)=$A82,$B$38,0))</f>
        <v>0</v>
      </c>
    </row>
    <row r="83" spans="1:5" ht="15" thickBot="1" x14ac:dyDescent="0.35">
      <c r="A83" s="43">
        <f t="shared" si="1"/>
        <v>2035</v>
      </c>
      <c r="B83" s="44">
        <f t="shared" si="2"/>
        <v>1.1950925686223111</v>
      </c>
      <c r="C83" s="48"/>
      <c r="D83" s="47">
        <f>IF(VLOOKUP($B$54,'BESS Inputs'!$B$15:$D$19,2,FALSE)=$A83,$B$37,IF(VLOOKUP($B$54,'BESS Inputs'!$B$15:$D$19,3,FALSE)=$A83,$B$38,0))</f>
        <v>0</v>
      </c>
    </row>
    <row r="84" spans="1:5" ht="15" thickBot="1" x14ac:dyDescent="0.35">
      <c r="A84" s="43">
        <f t="shared" si="1"/>
        <v>2036</v>
      </c>
      <c r="B84" s="44">
        <f t="shared" si="2"/>
        <v>1.2189944199947573</v>
      </c>
      <c r="C84" s="48"/>
      <c r="D84" s="47">
        <f>IF(VLOOKUP($B$54,'BESS Inputs'!$B$15:$D$19,2,FALSE)=$A84,$B$37,IF(VLOOKUP($B$54,'BESS Inputs'!$B$15:$D$19,3,FALSE)=$A84,$B$38,0))</f>
        <v>0</v>
      </c>
    </row>
    <row r="85" spans="1:5" ht="15" thickBot="1" x14ac:dyDescent="0.35">
      <c r="A85" s="43">
        <f t="shared" si="1"/>
        <v>2037</v>
      </c>
      <c r="B85" s="44">
        <f t="shared" si="2"/>
        <v>1.2433743083946525</v>
      </c>
      <c r="C85" s="48"/>
      <c r="D85" s="47">
        <f>IF(VLOOKUP($B$54,'BESS Inputs'!$B$15:$D$19,2,FALSE)=$A85,$B$37,IF(VLOOKUP($B$54,'BESS Inputs'!$B$15:$D$19,3,FALSE)=$A85,$B$38,0))</f>
        <v>0</v>
      </c>
    </row>
    <row r="86" spans="1:5" ht="15" thickBot="1" x14ac:dyDescent="0.35">
      <c r="A86" s="43">
        <f t="shared" si="1"/>
        <v>2038</v>
      </c>
      <c r="B86" s="44">
        <f t="shared" si="2"/>
        <v>1.2682417945625455</v>
      </c>
      <c r="C86" s="48"/>
      <c r="D86" s="47">
        <f>IF(VLOOKUP($B$54,'BESS Inputs'!$B$15:$D$19,2,FALSE)=$A86,$B$37,IF(VLOOKUP($B$54,'BESS Inputs'!$B$15:$D$19,3,FALSE)=$A86,$B$38,0))</f>
        <v>0</v>
      </c>
    </row>
    <row r="87" spans="1:5" ht="15" thickBot="1" x14ac:dyDescent="0.35">
      <c r="A87" s="43">
        <f t="shared" si="1"/>
        <v>2039</v>
      </c>
      <c r="B87" s="44">
        <f t="shared" si="2"/>
        <v>1.2936066304537963</v>
      </c>
      <c r="C87" s="109"/>
      <c r="D87" s="47">
        <f>IF(VLOOKUP($B$54,'BESS Inputs'!$B$15:$D$19,2,FALSE)=$A87,$B$37,IF(VLOOKUP($B$54,'BESS Inputs'!$B$15:$D$19,3,FALSE)=$A87,$B$38,0))</f>
        <v>0</v>
      </c>
    </row>
    <row r="88" spans="1:5" ht="15" thickBot="1" x14ac:dyDescent="0.35">
      <c r="A88" s="43">
        <f t="shared" si="1"/>
        <v>2040</v>
      </c>
      <c r="B88" s="44">
        <f t="shared" si="2"/>
        <v>1.3194787630628724</v>
      </c>
      <c r="C88" s="109"/>
      <c r="D88" s="47">
        <f>IF(VLOOKUP($B$54,'BESS Inputs'!$B$15:$D$19,2,FALSE)=$A88,$B$37,IF(VLOOKUP($B$54,'BESS Inputs'!$B$15:$D$19,3,FALSE)=$A88,$B$38,0))</f>
        <v>0</v>
      </c>
    </row>
    <row r="89" spans="1:5" ht="15" thickBot="1" x14ac:dyDescent="0.35">
      <c r="A89" s="43">
        <f t="shared" si="1"/>
        <v>2041</v>
      </c>
      <c r="B89" s="44">
        <f t="shared" si="2"/>
        <v>1.3458683383241299</v>
      </c>
      <c r="C89" s="109"/>
      <c r="D89" s="47">
        <f>IF(VLOOKUP($B$54,'BESS Inputs'!$B$15:$D$19,2,FALSE)=$A89,$B$37,IF(VLOOKUP($B$54,'BESS Inputs'!$B$15:$D$19,3,FALSE)=$A89,$B$38,0))</f>
        <v>0</v>
      </c>
    </row>
    <row r="90" spans="1:5" ht="15" thickBot="1" x14ac:dyDescent="0.35">
      <c r="A90" s="43">
        <f t="shared" si="1"/>
        <v>2042</v>
      </c>
      <c r="B90" s="44">
        <f t="shared" si="2"/>
        <v>1.3727857050906125</v>
      </c>
      <c r="C90" s="109"/>
      <c r="D90" s="47">
        <f>IF(VLOOKUP($B$54,'BESS Inputs'!$B$15:$D$19,2,FALSE)=$A90,$B$37,IF(VLOOKUP($B$54,'BESS Inputs'!$B$15:$D$19,3,FALSE)=$A90,$B$38,0))</f>
        <v>0</v>
      </c>
    </row>
    <row r="91" spans="1:5" ht="15" thickBot="1" x14ac:dyDescent="0.35">
      <c r="A91" s="43">
        <f t="shared" si="1"/>
        <v>2043</v>
      </c>
      <c r="B91" s="44">
        <f t="shared" si="2"/>
        <v>1.4002414191924248</v>
      </c>
      <c r="C91" s="109"/>
      <c r="D91" s="47">
        <f>IF(VLOOKUP($B$54,'BESS Inputs'!$B$15:$D$19,2,FALSE)=$A91,$B$37,IF(VLOOKUP($B$54,'BESS Inputs'!$B$15:$D$19,3,FALSE)=$A91,$B$38,0))</f>
        <v>0</v>
      </c>
    </row>
    <row r="92" spans="1:5" ht="15" thickBot="1" x14ac:dyDescent="0.35">
      <c r="A92" s="43">
        <f t="shared" si="1"/>
        <v>2044</v>
      </c>
      <c r="B92" s="44">
        <f t="shared" si="2"/>
        <v>1.4282462475762734</v>
      </c>
      <c r="C92" s="109"/>
      <c r="D92" s="6"/>
      <c r="E92" s="6"/>
    </row>
    <row r="93" spans="1:5" ht="15" thickBot="1" x14ac:dyDescent="0.35">
      <c r="A93" s="43">
        <f t="shared" si="1"/>
        <v>2045</v>
      </c>
      <c r="B93" s="44">
        <f t="shared" si="2"/>
        <v>1.4568111725277988</v>
      </c>
      <c r="C93" s="109"/>
      <c r="D93" s="6"/>
      <c r="E93" s="6"/>
    </row>
    <row r="94" spans="1:5" ht="15" thickBot="1" x14ac:dyDescent="0.35">
      <c r="A94" s="43">
        <f t="shared" si="1"/>
        <v>2046</v>
      </c>
      <c r="B94" s="44">
        <f t="shared" si="2"/>
        <v>1.4859473959783549</v>
      </c>
      <c r="C94" s="109"/>
      <c r="D94" s="6"/>
      <c r="E94" s="6"/>
    </row>
    <row r="95" spans="1:5" ht="15" thickBot="1" x14ac:dyDescent="0.35">
      <c r="A95" s="43">
        <f t="shared" si="1"/>
        <v>2047</v>
      </c>
      <c r="B95" s="44">
        <f t="shared" si="2"/>
        <v>1.5156663438979221</v>
      </c>
      <c r="C95" s="109"/>
      <c r="D95" s="6"/>
      <c r="E95" s="6"/>
    </row>
    <row r="96" spans="1:5" ht="15" thickBot="1" x14ac:dyDescent="0.35">
      <c r="A96" s="43">
        <f t="shared" si="1"/>
        <v>2048</v>
      </c>
      <c r="B96" s="44">
        <f t="shared" si="2"/>
        <v>1.5459796707758806</v>
      </c>
      <c r="C96" s="109"/>
      <c r="D96" s="6"/>
      <c r="E96" s="6"/>
    </row>
    <row r="97" spans="1:5" ht="15" thickBot="1" x14ac:dyDescent="0.35">
      <c r="A97" s="43">
        <f t="shared" si="1"/>
        <v>2049</v>
      </c>
      <c r="B97" s="44">
        <f t="shared" si="2"/>
        <v>1.5768992641913981</v>
      </c>
      <c r="C97" s="109"/>
      <c r="D97" s="6"/>
      <c r="E97" s="6"/>
    </row>
    <row r="98" spans="1:5" ht="15" thickBot="1" x14ac:dyDescent="0.35">
      <c r="A98" s="43">
        <f t="shared" si="1"/>
        <v>2050</v>
      </c>
      <c r="B98" s="44">
        <f t="shared" si="2"/>
        <v>1.6084372494752261</v>
      </c>
      <c r="C98" s="109"/>
      <c r="D98" s="6"/>
      <c r="E98" s="6"/>
    </row>
    <row r="99" spans="1:5" ht="15" thickBot="1" x14ac:dyDescent="0.35">
      <c r="A99" s="43">
        <f t="shared" si="1"/>
        <v>2051</v>
      </c>
      <c r="B99" s="44">
        <f t="shared" si="2"/>
        <v>1.6406059944647307</v>
      </c>
      <c r="C99" s="109"/>
      <c r="D99" s="6"/>
      <c r="E99" s="6"/>
    </row>
    <row r="100" spans="1:5" ht="15" thickBot="1" x14ac:dyDescent="0.35">
      <c r="A100" s="43">
        <f t="shared" si="1"/>
        <v>2052</v>
      </c>
      <c r="B100" s="44">
        <f t="shared" si="2"/>
        <v>1.6734181143540252</v>
      </c>
      <c r="C100" s="109"/>
      <c r="D100" s="6"/>
      <c r="E100" s="6"/>
    </row>
    <row r="101" spans="1:5" ht="15" thickBot="1" x14ac:dyDescent="0.35">
      <c r="A101" s="43">
        <f t="shared" si="1"/>
        <v>2053</v>
      </c>
      <c r="B101" s="44">
        <f t="shared" si="2"/>
        <v>1.7068864766411058</v>
      </c>
      <c r="C101" s="109"/>
      <c r="D101" s="6"/>
      <c r="E101" s="6"/>
    </row>
    <row r="102" spans="1:5" ht="15" thickBot="1" x14ac:dyDescent="0.35">
      <c r="A102" s="43">
        <f t="shared" si="1"/>
        <v>2054</v>
      </c>
      <c r="B102" s="44">
        <f t="shared" si="2"/>
        <v>1.7410242061739281</v>
      </c>
      <c r="C102" s="109"/>
      <c r="D102" s="6"/>
      <c r="E102" s="6"/>
    </row>
    <row r="103" spans="1:5" ht="15" thickBot="1" x14ac:dyDescent="0.35">
      <c r="A103" s="43">
        <f t="shared" si="1"/>
        <v>2055</v>
      </c>
      <c r="B103" s="44">
        <f t="shared" si="2"/>
        <v>1.7758446902974065</v>
      </c>
      <c r="C103" s="109"/>
      <c r="D103" s="6"/>
      <c r="E103" s="6"/>
    </row>
    <row r="104" spans="1:5" ht="15" thickBot="1" x14ac:dyDescent="0.35">
      <c r="A104" s="43">
        <f t="shared" si="1"/>
        <v>2056</v>
      </c>
      <c r="B104" s="44">
        <f t="shared" si="2"/>
        <v>1.8113615841033548</v>
      </c>
      <c r="C104" s="109"/>
      <c r="D104" s="6"/>
      <c r="E104" s="6"/>
    </row>
    <row r="105" spans="1:5" ht="15" thickBot="1" x14ac:dyDescent="0.35">
      <c r="A105" s="43">
        <f t="shared" si="1"/>
        <v>2057</v>
      </c>
      <c r="B105" s="44">
        <f t="shared" si="2"/>
        <v>1.8475888157854219</v>
      </c>
      <c r="C105" s="109"/>
      <c r="D105" s="6"/>
      <c r="E105" s="6"/>
    </row>
    <row r="106" spans="1:5" ht="15" thickBot="1" x14ac:dyDescent="0.35">
      <c r="A106" s="43">
        <f t="shared" si="1"/>
        <v>2058</v>
      </c>
      <c r="B106" s="44">
        <f t="shared" si="2"/>
        <v>1.8845405921011305</v>
      </c>
      <c r="C106" s="109"/>
      <c r="D106" s="6"/>
      <c r="E106" s="6"/>
    </row>
    <row r="107" spans="1:5" ht="15" thickBot="1" x14ac:dyDescent="0.35">
      <c r="A107" s="43">
        <f t="shared" si="1"/>
        <v>2059</v>
      </c>
      <c r="B107" s="44">
        <f t="shared" si="2"/>
        <v>1.9222314039431532</v>
      </c>
      <c r="C107" s="109"/>
      <c r="D107" s="6"/>
      <c r="E107" s="6"/>
    </row>
    <row r="108" spans="1:5" ht="15" thickBot="1" x14ac:dyDescent="0.35">
      <c r="A108" s="43">
        <f t="shared" si="1"/>
        <v>2060</v>
      </c>
      <c r="B108" s="44">
        <f t="shared" si="2"/>
        <v>1.9606760320220162</v>
      </c>
      <c r="C108" s="109"/>
      <c r="D108" s="6"/>
      <c r="E108" s="6"/>
    </row>
    <row r="109" spans="1:5" ht="15" thickBot="1" x14ac:dyDescent="0.35">
      <c r="A109" s="43">
        <f t="shared" si="1"/>
        <v>2061</v>
      </c>
      <c r="B109" s="44">
        <f t="shared" si="2"/>
        <v>1.9998895526624565</v>
      </c>
      <c r="C109" s="109"/>
      <c r="D109" s="6"/>
      <c r="E109" s="6"/>
    </row>
    <row r="110" spans="1:5" ht="15" thickBot="1" x14ac:dyDescent="0.35">
      <c r="A110" s="43">
        <f t="shared" si="1"/>
        <v>2062</v>
      </c>
      <c r="B110" s="44">
        <f t="shared" si="2"/>
        <v>2.0398873437157055</v>
      </c>
      <c r="C110" s="109"/>
      <c r="D110" s="6"/>
      <c r="E110" s="6"/>
    </row>
    <row r="111" spans="1:5" ht="15" thickBot="1" x14ac:dyDescent="0.35">
      <c r="A111" s="43">
        <f t="shared" si="1"/>
        <v>2063</v>
      </c>
      <c r="B111" s="44">
        <f t="shared" si="2"/>
        <v>2.0806850905900198</v>
      </c>
      <c r="C111" s="109"/>
      <c r="D111" s="6"/>
      <c r="E111" s="6"/>
    </row>
    <row r="112" spans="1:5" ht="15" thickBot="1" x14ac:dyDescent="0.35">
      <c r="A112" s="43">
        <f t="shared" si="1"/>
        <v>2064</v>
      </c>
      <c r="B112" s="44">
        <f t="shared" si="2"/>
        <v>2.1222987924018204</v>
      </c>
      <c r="C112" s="109"/>
      <c r="D112" s="6"/>
      <c r="E112" s="6"/>
    </row>
    <row r="113" spans="1:5" ht="15" thickBot="1" x14ac:dyDescent="0.35">
      <c r="A113" s="43">
        <f t="shared" si="1"/>
        <v>2065</v>
      </c>
      <c r="B113" s="44">
        <f t="shared" si="2"/>
        <v>2.1647447682498568</v>
      </c>
      <c r="C113" s="109"/>
      <c r="D113" s="6"/>
      <c r="E113" s="6"/>
    </row>
    <row r="114" spans="1:5" ht="15" thickBot="1" x14ac:dyDescent="0.35">
      <c r="A114" s="43">
        <f t="shared" si="1"/>
        <v>2066</v>
      </c>
      <c r="B114" s="44">
        <f t="shared" si="2"/>
        <v>2.208039663614854</v>
      </c>
      <c r="C114" s="109"/>
      <c r="D114" s="6"/>
      <c r="E114" s="6"/>
    </row>
    <row r="115" spans="1:5" ht="15" thickBot="1" x14ac:dyDescent="0.35">
      <c r="A115" s="43">
        <f t="shared" si="1"/>
        <v>2067</v>
      </c>
      <c r="B115" s="44">
        <f t="shared" si="2"/>
        <v>2.252200456887151</v>
      </c>
      <c r="C115" s="109"/>
      <c r="D115" s="6"/>
      <c r="E115" s="6"/>
    </row>
    <row r="116" spans="1:5" ht="15" thickBot="1" x14ac:dyDescent="0.35">
      <c r="A116" s="43">
        <f t="shared" si="1"/>
        <v>2068</v>
      </c>
      <c r="B116" s="44">
        <f t="shared" si="2"/>
        <v>2.2972444660248938</v>
      </c>
      <c r="C116" s="109"/>
      <c r="D116" s="6"/>
      <c r="E116" s="6"/>
    </row>
    <row r="117" spans="1:5" ht="15" thickBot="1" x14ac:dyDescent="0.35">
      <c r="A117" s="43">
        <f t="shared" si="1"/>
        <v>2069</v>
      </c>
      <c r="B117" s="44">
        <f t="shared" si="2"/>
        <v>2.343189355345392</v>
      </c>
      <c r="C117" s="109"/>
      <c r="D117" s="6"/>
      <c r="E117" s="6"/>
    </row>
    <row r="118" spans="1:5" ht="15" thickBot="1" x14ac:dyDescent="0.35">
      <c r="A118" s="43">
        <f t="shared" si="1"/>
        <v>2070</v>
      </c>
      <c r="B118" s="44">
        <f t="shared" si="2"/>
        <v>2.3900531424522997</v>
      </c>
      <c r="C118" s="109"/>
      <c r="D118" s="6"/>
      <c r="E118" s="6"/>
    </row>
    <row r="119" spans="1:5" ht="15" thickBot="1" x14ac:dyDescent="0.35">
      <c r="A119" s="43">
        <f t="shared" si="1"/>
        <v>2071</v>
      </c>
      <c r="B119" s="44">
        <f t="shared" si="2"/>
        <v>2.4378542053013459</v>
      </c>
      <c r="C119" s="109"/>
      <c r="D119" s="6"/>
      <c r="E119" s="6"/>
    </row>
    <row r="120" spans="1:5" ht="15" thickBot="1" x14ac:dyDescent="0.35">
      <c r="A120" s="43">
        <f t="shared" si="1"/>
        <v>2072</v>
      </c>
      <c r="B120" s="44">
        <f t="shared" si="2"/>
        <v>2.4866112894073726</v>
      </c>
      <c r="C120" s="109"/>
      <c r="D120" s="6"/>
      <c r="E120" s="6"/>
    </row>
    <row r="121" spans="1:5" ht="15" thickBot="1" x14ac:dyDescent="0.35">
      <c r="A121" s="43">
        <f t="shared" si="1"/>
        <v>2073</v>
      </c>
      <c r="B121" s="44">
        <f t="shared" si="2"/>
        <v>2.53634351519552</v>
      </c>
      <c r="C121" s="109"/>
      <c r="D121" s="6"/>
      <c r="E121" s="6"/>
    </row>
    <row r="122" spans="1:5" ht="15" thickBot="1" x14ac:dyDescent="0.35">
      <c r="A122" s="43">
        <f t="shared" si="1"/>
        <v>2074</v>
      </c>
      <c r="B122" s="44">
        <f t="shared" si="2"/>
        <v>2.5870703854994304</v>
      </c>
      <c r="C122" s="109"/>
      <c r="D122" s="6"/>
      <c r="E122" s="6"/>
    </row>
    <row r="123" spans="1:5" ht="15" thickBot="1" x14ac:dyDescent="0.35">
      <c r="A123" s="43">
        <f t="shared" si="1"/>
        <v>2075</v>
      </c>
      <c r="B123" s="44">
        <f t="shared" si="2"/>
        <v>2.6388117932094191</v>
      </c>
    </row>
    <row r="124" spans="1:5" ht="15" thickBot="1" x14ac:dyDescent="0.35">
      <c r="A124" s="43">
        <f t="shared" si="1"/>
        <v>2076</v>
      </c>
      <c r="B124" s="44">
        <f t="shared" si="2"/>
        <v>2.6915880290736074</v>
      </c>
    </row>
    <row r="125" spans="1:5" ht="15" thickBot="1" x14ac:dyDescent="0.35">
      <c r="A125" s="43">
        <f t="shared" si="1"/>
        <v>2077</v>
      </c>
      <c r="B125" s="44">
        <f t="shared" si="2"/>
        <v>2.7454197896550796</v>
      </c>
    </row>
    <row r="126" spans="1:5" ht="15" thickBot="1" x14ac:dyDescent="0.35">
      <c r="A126" s="43">
        <f t="shared" si="1"/>
        <v>2078</v>
      </c>
      <c r="B126" s="44">
        <f t="shared" si="2"/>
        <v>2.8003281854481812</v>
      </c>
    </row>
    <row r="127" spans="1:5" ht="15" thickBot="1" x14ac:dyDescent="0.35">
      <c r="A127" s="43">
        <f t="shared" si="1"/>
        <v>2079</v>
      </c>
      <c r="B127" s="44">
        <f t="shared" si="2"/>
        <v>2.8563347491571447</v>
      </c>
    </row>
    <row r="128" spans="1:5" ht="15" thickBot="1" x14ac:dyDescent="0.35">
      <c r="A128" s="43">
        <f t="shared" si="1"/>
        <v>2080</v>
      </c>
      <c r="B128" s="44">
        <f t="shared" si="2"/>
        <v>2.9134614441402875</v>
      </c>
    </row>
    <row r="129" spans="1:2" ht="15" thickBot="1" x14ac:dyDescent="0.35">
      <c r="A129" s="43">
        <f t="shared" si="1"/>
        <v>2081</v>
      </c>
      <c r="B129" s="44">
        <f t="shared" si="2"/>
        <v>2.9717306730230932</v>
      </c>
    </row>
    <row r="130" spans="1:2" ht="15" thickBot="1" x14ac:dyDescent="0.35">
      <c r="A130" s="43">
        <f t="shared" si="1"/>
        <v>2082</v>
      </c>
      <c r="B130" s="44">
        <f t="shared" si="2"/>
        <v>3.0311652864835552</v>
      </c>
    </row>
    <row r="131" spans="1:2" ht="15" thickBot="1" x14ac:dyDescent="0.35">
      <c r="A131" s="43">
        <f t="shared" si="1"/>
        <v>2083</v>
      </c>
      <c r="B131" s="44">
        <f t="shared" si="2"/>
        <v>3.0917885922132262</v>
      </c>
    </row>
    <row r="132" spans="1:2" ht="15" thickBot="1" x14ac:dyDescent="0.35">
      <c r="A132" s="43">
        <f t="shared" si="1"/>
        <v>2084</v>
      </c>
      <c r="B132" s="44">
        <f t="shared" si="2"/>
        <v>3.1536243640574906</v>
      </c>
    </row>
    <row r="133" spans="1:2" ht="15" thickBot="1" x14ac:dyDescent="0.35">
      <c r="A133" s="43">
        <f t="shared" si="1"/>
        <v>2085</v>
      </c>
      <c r="B133" s="44">
        <f t="shared" si="2"/>
        <v>3.2166968513386403</v>
      </c>
    </row>
    <row r="134" spans="1:2" ht="15" thickBot="1" x14ac:dyDescent="0.35">
      <c r="A134" s="43">
        <f t="shared" si="1"/>
        <v>2086</v>
      </c>
      <c r="B134" s="44">
        <f t="shared" si="2"/>
        <v>3.2810307883654133</v>
      </c>
    </row>
    <row r="135" spans="1:2" ht="15" thickBot="1" x14ac:dyDescent="0.35">
      <c r="A135" s="43">
        <f t="shared" si="1"/>
        <v>2087</v>
      </c>
      <c r="B135" s="44">
        <f t="shared" si="2"/>
        <v>3.3466514041327216</v>
      </c>
    </row>
    <row r="136" spans="1:2" ht="15" thickBot="1" x14ac:dyDescent="0.35">
      <c r="A136" s="43">
        <f t="shared" si="1"/>
        <v>2088</v>
      </c>
      <c r="B136" s="44">
        <f t="shared" si="2"/>
        <v>3.4135844322153761</v>
      </c>
    </row>
    <row r="137" spans="1:2" ht="15" thickBot="1" x14ac:dyDescent="0.35">
      <c r="A137" s="43">
        <f t="shared" si="1"/>
        <v>2089</v>
      </c>
      <c r="B137" s="44">
        <f t="shared" si="2"/>
        <v>3.4818561208596837</v>
      </c>
    </row>
    <row r="138" spans="1:2" ht="15" thickBot="1" x14ac:dyDescent="0.35">
      <c r="A138" s="43">
        <f t="shared" si="1"/>
        <v>2090</v>
      </c>
      <c r="B138" s="44">
        <f t="shared" si="2"/>
        <v>3.5514932432768775</v>
      </c>
    </row>
    <row r="139" spans="1:2" ht="15" thickBot="1" x14ac:dyDescent="0.35">
      <c r="A139" s="43">
        <f t="shared" si="1"/>
        <v>2091</v>
      </c>
      <c r="B139" s="44">
        <f t="shared" si="2"/>
        <v>3.6225231081424152</v>
      </c>
    </row>
    <row r="140" spans="1:2" ht="15" thickBot="1" x14ac:dyDescent="0.35">
      <c r="A140" s="43">
        <f t="shared" ref="A140:A156" si="3">A139+1</f>
        <v>2092</v>
      </c>
      <c r="B140" s="44">
        <f t="shared" si="2"/>
        <v>3.6949735703052635</v>
      </c>
    </row>
    <row r="141" spans="1:2" ht="15" thickBot="1" x14ac:dyDescent="0.35">
      <c r="A141" s="43">
        <f t="shared" si="3"/>
        <v>2093</v>
      </c>
      <c r="B141" s="44">
        <f t="shared" ref="B141:B156" si="4">B140*(1+$B$14)</f>
        <v>3.7688730417113687</v>
      </c>
    </row>
    <row r="142" spans="1:2" ht="15" thickBot="1" x14ac:dyDescent="0.35">
      <c r="A142" s="43">
        <f t="shared" si="3"/>
        <v>2094</v>
      </c>
      <c r="B142" s="44">
        <f t="shared" si="4"/>
        <v>3.844250502545596</v>
      </c>
    </row>
    <row r="143" spans="1:2" ht="15" thickBot="1" x14ac:dyDescent="0.35">
      <c r="A143" s="43">
        <f t="shared" si="3"/>
        <v>2095</v>
      </c>
      <c r="B143" s="44">
        <f t="shared" si="4"/>
        <v>3.9211355125965079</v>
      </c>
    </row>
    <row r="144" spans="1:2" ht="15" thickBot="1" x14ac:dyDescent="0.35">
      <c r="A144" s="43">
        <f t="shared" si="3"/>
        <v>2096</v>
      </c>
      <c r="B144" s="44">
        <f t="shared" si="4"/>
        <v>3.9995582228484383</v>
      </c>
    </row>
    <row r="145" spans="1:2" ht="15" thickBot="1" x14ac:dyDescent="0.35">
      <c r="A145" s="43">
        <f t="shared" si="3"/>
        <v>2097</v>
      </c>
      <c r="B145" s="44">
        <f t="shared" si="4"/>
        <v>4.0795493873054074</v>
      </c>
    </row>
    <row r="146" spans="1:2" ht="15" thickBot="1" x14ac:dyDescent="0.35">
      <c r="A146" s="43">
        <f t="shared" si="3"/>
        <v>2098</v>
      </c>
      <c r="B146" s="44">
        <f t="shared" si="4"/>
        <v>4.1611403750515157</v>
      </c>
    </row>
    <row r="147" spans="1:2" ht="15" thickBot="1" x14ac:dyDescent="0.35">
      <c r="A147" s="43">
        <f t="shared" si="3"/>
        <v>2099</v>
      </c>
      <c r="B147" s="44">
        <f t="shared" si="4"/>
        <v>4.2443631825525463</v>
      </c>
    </row>
    <row r="148" spans="1:2" ht="15" thickBot="1" x14ac:dyDescent="0.35">
      <c r="A148" s="43">
        <f t="shared" si="3"/>
        <v>2100</v>
      </c>
      <c r="B148" s="44">
        <f t="shared" si="4"/>
        <v>4.3292504462035977</v>
      </c>
    </row>
    <row r="149" spans="1:2" ht="15" thickBot="1" x14ac:dyDescent="0.35">
      <c r="A149" s="43">
        <f t="shared" si="3"/>
        <v>2101</v>
      </c>
      <c r="B149" s="44">
        <f t="shared" si="4"/>
        <v>4.4158354551276693</v>
      </c>
    </row>
    <row r="150" spans="1:2" ht="15" thickBot="1" x14ac:dyDescent="0.35">
      <c r="A150" s="43">
        <f t="shared" si="3"/>
        <v>2102</v>
      </c>
      <c r="B150" s="44">
        <f t="shared" si="4"/>
        <v>4.5041521642302227</v>
      </c>
    </row>
    <row r="151" spans="1:2" ht="15" thickBot="1" x14ac:dyDescent="0.35">
      <c r="A151" s="43">
        <f t="shared" si="3"/>
        <v>2103</v>
      </c>
      <c r="B151" s="44">
        <f t="shared" si="4"/>
        <v>4.5942352075148269</v>
      </c>
    </row>
    <row r="152" spans="1:2" ht="15" thickBot="1" x14ac:dyDescent="0.35">
      <c r="A152" s="43">
        <f t="shared" si="3"/>
        <v>2104</v>
      </c>
      <c r="B152" s="44">
        <f t="shared" si="4"/>
        <v>4.6861199116651235</v>
      </c>
    </row>
    <row r="153" spans="1:2" ht="15" thickBot="1" x14ac:dyDescent="0.35">
      <c r="A153" s="43">
        <f t="shared" si="3"/>
        <v>2105</v>
      </c>
      <c r="B153" s="44">
        <f t="shared" si="4"/>
        <v>4.7798423098984264</v>
      </c>
    </row>
    <row r="154" spans="1:2" ht="15" thickBot="1" x14ac:dyDescent="0.35">
      <c r="A154" s="43">
        <f t="shared" si="3"/>
        <v>2106</v>
      </c>
      <c r="B154" s="44">
        <f t="shared" si="4"/>
        <v>4.8754391560963954</v>
      </c>
    </row>
    <row r="155" spans="1:2" ht="15" thickBot="1" x14ac:dyDescent="0.35">
      <c r="A155" s="43">
        <f t="shared" si="3"/>
        <v>2107</v>
      </c>
      <c r="B155" s="44">
        <f t="shared" si="4"/>
        <v>4.9729479392183231</v>
      </c>
    </row>
    <row r="156" spans="1:2" ht="15" thickBot="1" x14ac:dyDescent="0.35">
      <c r="A156" s="43">
        <f t="shared" si="3"/>
        <v>2108</v>
      </c>
      <c r="B156" s="44">
        <f t="shared" si="4"/>
        <v>5.07240689800269</v>
      </c>
    </row>
  </sheetData>
  <mergeCells count="18">
    <mergeCell ref="A72:A73"/>
    <mergeCell ref="B72:B73"/>
    <mergeCell ref="C72:C73"/>
    <mergeCell ref="D72:D73"/>
    <mergeCell ref="A71:E71"/>
    <mergeCell ref="A34:C34"/>
    <mergeCell ref="A42:C42"/>
    <mergeCell ref="C6:C7"/>
    <mergeCell ref="C8:C9"/>
    <mergeCell ref="C14:C15"/>
    <mergeCell ref="A18:C18"/>
    <mergeCell ref="A26:C26"/>
    <mergeCell ref="A43:A44"/>
    <mergeCell ref="B43:B44"/>
    <mergeCell ref="C43:C44"/>
    <mergeCell ref="A35:A36"/>
    <mergeCell ref="B35:B36"/>
    <mergeCell ref="C35:C36"/>
  </mergeCells>
  <hyperlinks>
    <hyperlink ref="C10" r:id="rId1" display="https://www.canada.ca/en/revenue-agency/services/tax/businesses/topics/corporations/corporation-tax-rates.html" xr:uid="{35EDDBD3-C22E-4FF6-94EE-C51410A830C2}"/>
    <hyperlink ref="C11" r:id="rId2" display="https://www.canada.ca/en/revenue-agency/services/tax/businesses/topics/corporations/provincial-territorial-corporation-tax/ontario-provincial-corporation-tax.html" xr:uid="{9A0C6656-A16C-4F90-9601-FA9123A4201D}"/>
    <hyperlink ref="C16" r:id="rId3" display="IESO" xr:uid="{EB21747F-AA4C-4FB9-8BA0-43B9FC540C9E}"/>
    <hyperlink ref="C14:C15" r:id="rId4" display="IESO" xr:uid="{70FA9CF8-A37B-49BC-A94A-67B370C91692}"/>
    <hyperlink ref="C8:C9" r:id="rId5" display="Ontario Energy Board, 2024 Cost of Capital Parameters, October 2023" xr:uid="{4142F510-BE06-440C-A9AC-7BF728FE9B43}"/>
    <hyperlink ref="C58" r:id="rId6" xr:uid="{E0F8E0E7-0959-4A30-B364-469AC48CF05F}"/>
    <hyperlink ref="C59" r:id="rId7" xr:uid="{706642C6-1193-4936-A4FA-6EF81D2228A5}"/>
    <hyperlink ref="C65" r:id="rId8" display="https://www.ieso.ca/-/media/Files/IESO/Document-Library/planning-forecasts/apo/Mar2024/Resource-Costs-and-Trends.pdf" xr:uid="{E772EBA6-B6C3-43A0-815A-FB19DC97C7D9}"/>
    <hyperlink ref="C66:C68" r:id="rId9" display="https://www.ieso.ca/-/media/Files/IESO/Document-Library/planning-forecasts/apo/Mar2024/Resource-Costs-and-Trends.pdf" xr:uid="{5505B0D5-F00F-475A-9BC9-1BEF941BE511}"/>
    <hyperlink ref="C51" r:id="rId10" display="EnergyAnalytics, 2025" xr:uid="{96B8D4CD-086F-4D0A-A90E-F410798E3A17}"/>
    <hyperlink ref="C66" r:id="rId11" xr:uid="{3ACE42FD-4CA6-4B8C-838B-E57124C864B3}"/>
    <hyperlink ref="C67" r:id="rId12" xr:uid="{94814792-3FA0-49B6-98D6-A65CA280140E}"/>
    <hyperlink ref="C68" r:id="rId13" xr:uid="{3B51C9AF-F0D4-46E5-B789-3DE2CFD7BE08}"/>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0EABE6E-241E-4330-8D89-D5F78CABD0D6}">
          <x14:formula1>
            <xm:f>'BESS Inputs'!$B$4:$B$7</xm:f>
          </x14:formula1>
          <xm:sqref>B1</xm:sqref>
        </x14:dataValidation>
        <x14:dataValidation type="list" allowBlank="1" showInputMessage="1" showErrorMessage="1" xr:uid="{126D8162-29D5-409B-8F58-5D2CBB9617E0}">
          <x14:formula1>
            <xm:f>'BESS Inputs'!B$4:B$7</xm:f>
          </x14:formula1>
          <xm:sqref>B54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B27D1-C361-41D2-AEC1-7A61BCC44FCE}">
  <sheetPr>
    <tabColor rgb="FFFFC000"/>
  </sheetPr>
  <dimension ref="A1:AA83"/>
  <sheetViews>
    <sheetView topLeftCell="C1" workbookViewId="0">
      <selection activeCell="P29" sqref="P29"/>
    </sheetView>
  </sheetViews>
  <sheetFormatPr defaultRowHeight="14.4" x14ac:dyDescent="0.3"/>
  <cols>
    <col min="2" max="2" width="14.6640625" customWidth="1"/>
    <col min="3" max="3" width="18.5546875" customWidth="1"/>
    <col min="4" max="4" width="19.44140625" customWidth="1"/>
    <col min="5" max="5" width="28.33203125" customWidth="1"/>
    <col min="8" max="8" width="20.5546875" customWidth="1"/>
    <col min="9" max="10" width="13.109375" bestFit="1" customWidth="1"/>
    <col min="11" max="11" width="19.88671875" customWidth="1"/>
    <col min="12" max="12" width="16.44140625" customWidth="1"/>
    <col min="13" max="13" width="20.109375" customWidth="1"/>
    <col min="14" max="14" width="18" customWidth="1"/>
    <col min="15" max="15" width="17.88671875" customWidth="1"/>
    <col min="16" max="16" width="16.109375" customWidth="1"/>
    <col min="17" max="17" width="19.6640625" customWidth="1"/>
    <col min="21" max="21" width="21.44140625" customWidth="1"/>
    <col min="22" max="22" width="20.5546875" customWidth="1"/>
    <col min="26" max="26" width="15.44140625" bestFit="1" customWidth="1"/>
  </cols>
  <sheetData>
    <row r="1" spans="1:27" x14ac:dyDescent="0.3">
      <c r="A1" s="6"/>
      <c r="B1" s="6"/>
      <c r="C1" s="6"/>
      <c r="D1" s="6"/>
      <c r="E1" s="6"/>
      <c r="F1" s="6"/>
      <c r="G1" s="49"/>
      <c r="H1" s="6"/>
      <c r="I1" s="6"/>
      <c r="J1" s="6"/>
      <c r="K1" s="6"/>
      <c r="L1" s="6"/>
      <c r="M1" s="6"/>
      <c r="N1" s="6"/>
      <c r="O1" s="6"/>
      <c r="P1" s="6"/>
      <c r="Q1" s="6"/>
      <c r="R1" s="6"/>
      <c r="S1" s="49"/>
      <c r="T1" s="6"/>
      <c r="U1" s="6"/>
      <c r="V1" s="6"/>
      <c r="W1" s="6"/>
    </row>
    <row r="2" spans="1:27" x14ac:dyDescent="0.3">
      <c r="A2" s="6"/>
      <c r="B2" s="6"/>
      <c r="C2" s="6"/>
      <c r="D2" s="6"/>
      <c r="E2" s="6"/>
      <c r="F2" s="6"/>
      <c r="G2" s="49"/>
      <c r="H2" s="6"/>
      <c r="I2" s="6"/>
      <c r="J2" s="6"/>
      <c r="K2" s="6"/>
      <c r="L2" s="6"/>
      <c r="M2" s="6"/>
      <c r="N2" s="6"/>
      <c r="O2" s="6"/>
      <c r="P2" s="6"/>
      <c r="Q2" s="6"/>
      <c r="R2" s="6"/>
      <c r="S2" s="49"/>
      <c r="T2" s="6"/>
      <c r="U2" s="6"/>
      <c r="V2" s="6"/>
      <c r="W2" s="6"/>
    </row>
    <row r="3" spans="1:27" x14ac:dyDescent="0.3">
      <c r="A3" s="6"/>
      <c r="B3" s="6"/>
      <c r="C3" s="6"/>
      <c r="D3" s="6"/>
      <c r="E3" s="6"/>
      <c r="F3" s="6"/>
      <c r="G3" s="49"/>
      <c r="H3" s="6"/>
      <c r="I3" s="6"/>
      <c r="J3" s="6"/>
      <c r="K3" s="6"/>
      <c r="L3" s="6"/>
      <c r="M3" s="6"/>
      <c r="N3" s="6"/>
      <c r="O3" s="6"/>
      <c r="P3" s="6"/>
      <c r="Q3" s="6"/>
      <c r="R3" s="6"/>
      <c r="S3" s="49"/>
      <c r="T3" s="6"/>
      <c r="U3" s="6"/>
      <c r="V3" s="6"/>
      <c r="W3" s="6"/>
    </row>
    <row r="4" spans="1:27" x14ac:dyDescent="0.3">
      <c r="A4" s="6"/>
      <c r="B4" s="6"/>
      <c r="C4" s="6"/>
      <c r="D4" s="6"/>
      <c r="E4" s="6"/>
      <c r="F4" s="6"/>
      <c r="G4" s="49"/>
      <c r="H4" s="6"/>
      <c r="I4" s="6"/>
      <c r="J4" s="6"/>
      <c r="K4" s="6"/>
      <c r="L4" s="6"/>
      <c r="M4" s="6"/>
      <c r="N4" s="6"/>
      <c r="O4" s="6"/>
      <c r="P4" s="6"/>
      <c r="Q4" s="6"/>
      <c r="R4" s="6"/>
      <c r="S4" s="49"/>
      <c r="T4" s="6"/>
      <c r="U4" s="6"/>
      <c r="V4" s="6"/>
      <c r="W4" s="6"/>
    </row>
    <row r="5" spans="1:27" x14ac:dyDescent="0.3">
      <c r="A5" s="6"/>
      <c r="B5" s="6"/>
      <c r="C5" s="6"/>
      <c r="D5" s="6"/>
      <c r="E5" s="6"/>
      <c r="F5" s="6"/>
      <c r="G5" s="49"/>
      <c r="H5" s="6"/>
      <c r="I5" s="6"/>
      <c r="J5" s="6"/>
      <c r="K5" s="6"/>
      <c r="L5" s="6"/>
      <c r="M5" s="6"/>
      <c r="N5" s="6"/>
      <c r="O5" s="6"/>
      <c r="P5" s="6"/>
      <c r="Q5" s="6"/>
      <c r="R5" s="6"/>
      <c r="S5" s="49"/>
      <c r="T5" s="6"/>
      <c r="U5" s="6"/>
      <c r="V5" s="6"/>
      <c r="W5" s="6"/>
    </row>
    <row r="6" spans="1:27" x14ac:dyDescent="0.3">
      <c r="A6" s="6"/>
      <c r="B6" s="6"/>
      <c r="C6" s="6"/>
      <c r="D6" s="6"/>
      <c r="E6" s="6"/>
      <c r="F6" s="6"/>
      <c r="G6" s="49"/>
      <c r="H6" s="6"/>
      <c r="I6" s="6"/>
      <c r="J6" s="6"/>
      <c r="K6" s="6"/>
      <c r="L6" s="6"/>
      <c r="M6" s="6"/>
      <c r="N6" s="6"/>
      <c r="O6" s="6"/>
      <c r="P6" s="6"/>
      <c r="Q6" s="6"/>
      <c r="R6" s="6"/>
      <c r="S6" s="49"/>
      <c r="T6" s="6"/>
      <c r="U6" s="6"/>
      <c r="V6" s="6"/>
      <c r="W6" s="6"/>
    </row>
    <row r="7" spans="1:27" x14ac:dyDescent="0.3">
      <c r="A7" s="6"/>
      <c r="B7" s="6"/>
      <c r="C7" s="6"/>
      <c r="D7" s="6"/>
      <c r="E7" s="6"/>
      <c r="F7" s="6"/>
      <c r="G7" s="49"/>
      <c r="H7" s="6"/>
      <c r="I7" s="6"/>
      <c r="J7" s="6"/>
      <c r="K7" s="6"/>
      <c r="L7" s="6"/>
      <c r="M7" s="6"/>
      <c r="N7" s="6"/>
      <c r="O7" s="6"/>
      <c r="P7" s="6"/>
      <c r="Q7" s="6"/>
      <c r="R7" s="6"/>
      <c r="S7" s="49"/>
      <c r="T7" s="6"/>
      <c r="U7" s="6"/>
      <c r="V7" s="6"/>
      <c r="W7" s="6"/>
    </row>
    <row r="8" spans="1:27" x14ac:dyDescent="0.3">
      <c r="A8" s="6"/>
      <c r="B8" s="6"/>
      <c r="C8" s="6"/>
      <c r="D8" s="6"/>
      <c r="E8" s="6"/>
      <c r="F8" s="6"/>
      <c r="G8" s="49"/>
      <c r="H8" s="6"/>
      <c r="I8" s="6"/>
      <c r="J8" s="6"/>
      <c r="K8" s="6"/>
      <c r="L8" s="6"/>
      <c r="M8" s="6"/>
      <c r="N8" s="6"/>
      <c r="O8" s="6"/>
      <c r="P8" s="6"/>
      <c r="Q8" s="6"/>
      <c r="R8" s="6"/>
      <c r="S8" s="49"/>
      <c r="T8" s="6"/>
      <c r="U8" s="6"/>
      <c r="V8" s="6"/>
      <c r="W8" s="6"/>
    </row>
    <row r="9" spans="1:27" ht="17.399999999999999" x14ac:dyDescent="0.3">
      <c r="A9" s="50" t="s">
        <v>129</v>
      </c>
      <c r="B9" s="6"/>
      <c r="C9" s="6"/>
      <c r="D9" s="6"/>
      <c r="E9" s="6"/>
      <c r="F9" s="6"/>
      <c r="G9" s="49"/>
      <c r="H9" s="50" t="s">
        <v>130</v>
      </c>
      <c r="I9" s="50"/>
      <c r="J9" s="6"/>
      <c r="K9" s="6"/>
      <c r="L9" s="6"/>
      <c r="M9" s="6"/>
      <c r="N9" s="6"/>
      <c r="O9" s="6"/>
      <c r="P9" s="6"/>
      <c r="Q9" s="6"/>
      <c r="R9" s="6"/>
      <c r="S9" s="49"/>
      <c r="T9" s="50" t="s">
        <v>131</v>
      </c>
      <c r="U9" s="6"/>
      <c r="V9" s="6"/>
      <c r="W9" s="6"/>
    </row>
    <row r="10" spans="1:27" x14ac:dyDescent="0.3">
      <c r="A10" s="6"/>
      <c r="B10" s="6"/>
      <c r="C10" s="6"/>
      <c r="D10" s="6"/>
      <c r="E10" s="6"/>
      <c r="F10" s="6"/>
      <c r="G10" s="49"/>
      <c r="H10" s="6"/>
      <c r="I10" s="6"/>
      <c r="J10" s="6"/>
      <c r="K10" s="6"/>
      <c r="L10" s="6"/>
      <c r="M10" s="6"/>
      <c r="N10" s="6"/>
      <c r="O10" s="6"/>
      <c r="P10" s="6"/>
      <c r="Q10" s="6"/>
      <c r="R10" s="6"/>
      <c r="S10" s="49"/>
      <c r="T10" s="6"/>
      <c r="U10" s="6"/>
      <c r="V10" s="6"/>
      <c r="W10" s="6"/>
    </row>
    <row r="11" spans="1:27" x14ac:dyDescent="0.3">
      <c r="A11" s="6"/>
      <c r="D11" s="51" t="s">
        <v>32</v>
      </c>
      <c r="E11" s="52">
        <f>NPV('Inputs and Assumptions'!B15,'Elexicon Calculations'!E16:E35)</f>
        <v>12.050531397388816</v>
      </c>
      <c r="F11" s="6"/>
      <c r="G11" s="49"/>
      <c r="H11" s="6"/>
      <c r="I11" s="6"/>
      <c r="J11" s="6"/>
      <c r="K11" s="51" t="s">
        <v>32</v>
      </c>
      <c r="L11" s="52">
        <f>NPV('Inputs and Assumptions'!B15,'Elexicon Calculations'!L16:L81)</f>
        <v>0.35001942562245025</v>
      </c>
      <c r="M11" s="6"/>
      <c r="N11" s="6"/>
      <c r="O11" s="6"/>
      <c r="P11" s="51" t="s">
        <v>32</v>
      </c>
      <c r="Q11" s="52">
        <f>NPV('Inputs and Assumptions'!B15,'Elexicon Calculations'!Q16:Q83)</f>
        <v>0.32995947472692549</v>
      </c>
      <c r="R11" s="6"/>
      <c r="S11" s="49"/>
      <c r="T11" s="6"/>
      <c r="U11" s="6"/>
      <c r="V11" s="6"/>
      <c r="W11" s="6"/>
    </row>
    <row r="12" spans="1:27" x14ac:dyDescent="0.3">
      <c r="A12" s="6"/>
      <c r="B12" s="6"/>
      <c r="C12" s="6"/>
      <c r="D12" s="6"/>
      <c r="E12" s="6"/>
      <c r="F12" s="6"/>
      <c r="G12" s="49"/>
      <c r="H12" s="6"/>
      <c r="I12" s="6"/>
      <c r="J12" s="6"/>
      <c r="K12" s="6"/>
      <c r="L12" s="6"/>
      <c r="M12" s="6"/>
      <c r="N12" s="6"/>
      <c r="O12" s="6"/>
      <c r="P12" s="6"/>
      <c r="Q12" s="6"/>
      <c r="R12" s="6"/>
      <c r="S12" s="49"/>
      <c r="T12" s="6"/>
      <c r="U12" s="6"/>
      <c r="V12" s="6"/>
      <c r="W12" s="6"/>
    </row>
    <row r="13" spans="1:27" x14ac:dyDescent="0.3">
      <c r="A13" s="6"/>
      <c r="B13" s="6"/>
      <c r="C13" s="6"/>
      <c r="D13" s="6"/>
      <c r="E13" s="53" t="s">
        <v>132</v>
      </c>
      <c r="F13" s="6"/>
      <c r="G13" s="54"/>
      <c r="H13" s="6"/>
      <c r="I13" s="256" t="s">
        <v>133</v>
      </c>
      <c r="J13" s="256"/>
      <c r="K13" s="256"/>
      <c r="L13" s="256"/>
      <c r="M13" s="6"/>
      <c r="N13" s="257" t="s">
        <v>134</v>
      </c>
      <c r="O13" s="257"/>
      <c r="P13" s="257"/>
      <c r="Q13" s="257"/>
      <c r="R13" s="6"/>
      <c r="S13" s="54"/>
      <c r="T13" s="6"/>
      <c r="U13" s="57" t="s">
        <v>135</v>
      </c>
      <c r="V13" s="227">
        <f>E11</f>
        <v>12.050531397388816</v>
      </c>
      <c r="W13" s="6"/>
      <c r="Z13" t="s">
        <v>136</v>
      </c>
      <c r="AA13" s="145">
        <f>-V13</f>
        <v>-12.050531397388816</v>
      </c>
    </row>
    <row r="14" spans="1:27" x14ac:dyDescent="0.3">
      <c r="A14" s="6"/>
      <c r="B14" s="6"/>
      <c r="C14" s="6"/>
      <c r="D14" s="6"/>
      <c r="E14" s="6"/>
      <c r="F14" s="6"/>
      <c r="G14" s="58"/>
      <c r="H14" s="6"/>
      <c r="I14" s="55"/>
      <c r="J14" s="55"/>
      <c r="K14" s="59" t="s">
        <v>137</v>
      </c>
      <c r="L14" s="59" t="s">
        <v>138</v>
      </c>
      <c r="M14" s="6"/>
      <c r="N14" s="56"/>
      <c r="O14" s="56"/>
      <c r="P14" s="133" t="s">
        <v>137</v>
      </c>
      <c r="Q14" s="133" t="s">
        <v>138</v>
      </c>
      <c r="R14" s="6"/>
      <c r="S14" s="58"/>
      <c r="T14" s="6"/>
      <c r="U14" s="57" t="s">
        <v>139</v>
      </c>
      <c r="V14" s="228">
        <f>L11-Q11</f>
        <v>2.0059950895524759E-2</v>
      </c>
      <c r="W14" s="6"/>
      <c r="Z14" t="s">
        <v>140</v>
      </c>
      <c r="AA14" s="145">
        <f>V14</f>
        <v>2.0059950895524759E-2</v>
      </c>
    </row>
    <row r="15" spans="1:27" ht="28.2" x14ac:dyDescent="0.3">
      <c r="A15" s="6"/>
      <c r="B15" s="60" t="s">
        <v>52</v>
      </c>
      <c r="C15" s="64" t="s">
        <v>88</v>
      </c>
      <c r="D15" s="64" t="s">
        <v>90</v>
      </c>
      <c r="E15" s="91" t="s">
        <v>141</v>
      </c>
      <c r="F15" s="6"/>
      <c r="G15" s="61"/>
      <c r="H15" s="62" t="s">
        <v>52</v>
      </c>
      <c r="I15" s="63" t="s">
        <v>142</v>
      </c>
      <c r="J15" s="63" t="s">
        <v>143</v>
      </c>
      <c r="K15" s="63" t="s">
        <v>144</v>
      </c>
      <c r="L15" s="63" t="s">
        <v>144</v>
      </c>
      <c r="M15" s="64" t="s">
        <v>52</v>
      </c>
      <c r="N15" s="65" t="s">
        <v>142</v>
      </c>
      <c r="O15" s="65" t="s">
        <v>143</v>
      </c>
      <c r="P15" s="65" t="s">
        <v>144</v>
      </c>
      <c r="Q15" s="65" t="s">
        <v>144</v>
      </c>
      <c r="R15" s="6"/>
      <c r="S15" s="61"/>
      <c r="T15" s="6"/>
      <c r="U15" s="66" t="s">
        <v>145</v>
      </c>
      <c r="V15" s="227">
        <f>V14-V13</f>
        <v>-12.030471446493292</v>
      </c>
      <c r="W15" s="6"/>
      <c r="Z15" t="s">
        <v>145</v>
      </c>
      <c r="AA15" s="145">
        <f>V15</f>
        <v>-12.030471446493292</v>
      </c>
    </row>
    <row r="16" spans="1:27" x14ac:dyDescent="0.3">
      <c r="A16" s="6"/>
      <c r="B16" s="89">
        <v>2026</v>
      </c>
      <c r="C16" s="97"/>
      <c r="D16" s="100"/>
      <c r="E16" s="93">
        <v>0</v>
      </c>
      <c r="F16" s="6"/>
      <c r="G16" s="68"/>
      <c r="H16" s="77">
        <v>2026</v>
      </c>
      <c r="I16" s="69">
        <v>0</v>
      </c>
      <c r="J16" s="69"/>
      <c r="K16" s="70">
        <v>0</v>
      </c>
      <c r="L16" s="70">
        <v>0</v>
      </c>
      <c r="M16" s="79">
        <v>2026</v>
      </c>
      <c r="N16" s="73">
        <f>MAX(IF(M16&lt;(2031+'Inputs and Assumptions'!$B$54),0,IF(M16=(2031+'Inputs and Assumptions'!$B$54),SUM('Inputs and Assumptions'!$D$74:$D$95),SUM(N15:O15))),0)</f>
        <v>0</v>
      </c>
      <c r="O16" s="73">
        <f>IF(M16&lt;(2031+'Inputs and Assumptions'!$B$54),0,SUM('Inputs and Assumptions'!$D$74:$D$86)*(-1)*'Inputs and Assumptions'!$B$24)</f>
        <v>0</v>
      </c>
      <c r="P16" s="73">
        <f>N16*'Inputs and Assumptions'!$B$16</f>
        <v>0</v>
      </c>
      <c r="Q16" s="73">
        <f>P16/INDEX('Inputs and Assumptions'!$A$74:$B$156,MATCH('Elexicon Calculations'!$M16,'Inputs and Assumptions'!$A$74:$A$156,0),2)</f>
        <v>0</v>
      </c>
      <c r="R16" s="6"/>
      <c r="S16" s="68"/>
      <c r="T16" s="6"/>
      <c r="U16" s="6"/>
      <c r="V16" s="6"/>
      <c r="W16" s="6"/>
    </row>
    <row r="17" spans="1:23" x14ac:dyDescent="0.3">
      <c r="A17" s="6"/>
      <c r="B17" s="89">
        <f>B16+1</f>
        <v>2027</v>
      </c>
      <c r="C17" s="92"/>
      <c r="D17" s="101"/>
      <c r="E17" s="94">
        <v>0</v>
      </c>
      <c r="F17" s="6"/>
      <c r="G17" s="68"/>
      <c r="H17" s="78">
        <f>H16+1</f>
        <v>2027</v>
      </c>
      <c r="I17" s="69">
        <v>0</v>
      </c>
      <c r="J17" s="69"/>
      <c r="K17" s="70">
        <v>0</v>
      </c>
      <c r="L17" s="70">
        <v>0</v>
      </c>
      <c r="M17" s="80">
        <f>M16+1</f>
        <v>2027</v>
      </c>
      <c r="N17" s="73">
        <f>MAX(IF(M17&lt;(2031+'Inputs and Assumptions'!$B$54),0,IF(M17=(2031+'Inputs and Assumptions'!$B$54),SUM('Inputs and Assumptions'!$D$74:$D$95),SUM(N16:O16))),0)</f>
        <v>0</v>
      </c>
      <c r="O17" s="73">
        <f>IF(M17&lt;(2031+'Inputs and Assumptions'!$B$54),0,SUM('Inputs and Assumptions'!$D$74:$D$86)*(-1)*'Inputs and Assumptions'!$B$24)</f>
        <v>0</v>
      </c>
      <c r="P17" s="73">
        <f>N17*'Inputs and Assumptions'!$B$16</f>
        <v>0</v>
      </c>
      <c r="Q17" s="73">
        <f>P17/INDEX('Inputs and Assumptions'!$A$74:$B$156,MATCH('Elexicon Calculations'!$M17,'Inputs and Assumptions'!$A$74:$A$156,0),2)</f>
        <v>0</v>
      </c>
      <c r="R17" s="6"/>
      <c r="S17" s="68"/>
      <c r="T17" s="6"/>
      <c r="U17" s="6"/>
      <c r="V17" s="6"/>
      <c r="W17" s="6"/>
    </row>
    <row r="18" spans="1:23" x14ac:dyDescent="0.3">
      <c r="A18" s="6"/>
      <c r="B18" s="89">
        <f t="shared" ref="B18:B66" si="0">B17+1</f>
        <v>2028</v>
      </c>
      <c r="C18" s="92"/>
      <c r="D18" s="101"/>
      <c r="E18" s="94">
        <v>0</v>
      </c>
      <c r="F18" s="6"/>
      <c r="G18" s="68"/>
      <c r="H18" s="78">
        <f t="shared" ref="H18:H81" si="1">H17+1</f>
        <v>2028</v>
      </c>
      <c r="I18" s="69">
        <v>0</v>
      </c>
      <c r="J18" s="69"/>
      <c r="K18" s="70">
        <v>0</v>
      </c>
      <c r="L18" s="70">
        <v>0</v>
      </c>
      <c r="M18" s="80">
        <f t="shared" ref="M18:M81" si="2">M17+1</f>
        <v>2028</v>
      </c>
      <c r="N18" s="73">
        <f>MAX(IF(M18&lt;(2031+'Inputs and Assumptions'!$B$54),0,IF(M18=(2031+'Inputs and Assumptions'!$B$54),SUM('Inputs and Assumptions'!$D$74:$D$95),SUM(N17:O17))),0)</f>
        <v>0</v>
      </c>
      <c r="O18" s="73">
        <f>IF(M18&lt;(2031+'Inputs and Assumptions'!$B$54),0,SUM('Inputs and Assumptions'!$D$74:$D$86)*(-1)*'Inputs and Assumptions'!$B$24)</f>
        <v>0</v>
      </c>
      <c r="P18" s="73">
        <f>N18*'Inputs and Assumptions'!$B$16</f>
        <v>0</v>
      </c>
      <c r="Q18" s="73">
        <f>P18/INDEX('Inputs and Assumptions'!$A$74:$B$156,MATCH('Elexicon Calculations'!$M18,'Inputs and Assumptions'!$A$74:$A$156,0),2)</f>
        <v>0</v>
      </c>
      <c r="R18" s="6"/>
      <c r="S18" s="68"/>
      <c r="T18" s="6"/>
      <c r="U18" s="6"/>
      <c r="V18" s="6"/>
      <c r="W18" s="6"/>
    </row>
    <row r="19" spans="1:23" x14ac:dyDescent="0.3">
      <c r="A19" s="6"/>
      <c r="B19" s="89">
        <f t="shared" si="0"/>
        <v>2029</v>
      </c>
      <c r="C19" s="92"/>
      <c r="D19" s="102"/>
      <c r="E19" s="94">
        <v>0</v>
      </c>
      <c r="F19" s="6"/>
      <c r="G19" s="68"/>
      <c r="H19" s="78">
        <f t="shared" si="1"/>
        <v>2029</v>
      </c>
      <c r="I19" s="69">
        <v>0</v>
      </c>
      <c r="J19" s="72"/>
      <c r="K19" s="70">
        <v>0</v>
      </c>
      <c r="L19" s="70">
        <v>0</v>
      </c>
      <c r="M19" s="80">
        <f t="shared" si="2"/>
        <v>2029</v>
      </c>
      <c r="N19" s="73">
        <f>MAX(IF(M19&lt;(2031+'Inputs and Assumptions'!$B$54),0,IF(M19=(2031+'Inputs and Assumptions'!$B$54),SUM('Inputs and Assumptions'!$D$74:$D$95),SUM(N18:O18))),0)</f>
        <v>0</v>
      </c>
      <c r="O19" s="73">
        <f>IF(M19&lt;(2031+'Inputs and Assumptions'!$B$54),0,SUM('Inputs and Assumptions'!$D$74:$D$86)*(-1)*'Inputs and Assumptions'!$B$24)</f>
        <v>0</v>
      </c>
      <c r="P19" s="73">
        <f>N19*'Inputs and Assumptions'!$B$16</f>
        <v>0</v>
      </c>
      <c r="Q19" s="73">
        <f>P19/INDEX('Inputs and Assumptions'!$A$74:$B$156,MATCH('Elexicon Calculations'!$M19,'Inputs and Assumptions'!$A$74:$A$156,0),2)</f>
        <v>0</v>
      </c>
      <c r="R19" s="6"/>
      <c r="S19" s="68"/>
      <c r="T19" s="6"/>
      <c r="U19" s="6"/>
      <c r="V19" s="74"/>
      <c r="W19" s="6"/>
    </row>
    <row r="20" spans="1:23" x14ac:dyDescent="0.3">
      <c r="A20" s="6"/>
      <c r="B20" s="89">
        <f t="shared" si="0"/>
        <v>2030</v>
      </c>
      <c r="C20" s="92"/>
      <c r="D20" s="102"/>
      <c r="E20" s="94">
        <v>0</v>
      </c>
      <c r="F20" s="6"/>
      <c r="G20" s="68"/>
      <c r="H20" s="78">
        <f t="shared" si="1"/>
        <v>2030</v>
      </c>
      <c r="I20" s="69">
        <v>0</v>
      </c>
      <c r="J20" s="72"/>
      <c r="K20" s="70">
        <v>0</v>
      </c>
      <c r="L20" s="70">
        <v>0</v>
      </c>
      <c r="M20" s="80">
        <f t="shared" si="2"/>
        <v>2030</v>
      </c>
      <c r="N20" s="73">
        <f>MAX(IF(M20&lt;(2031+'Inputs and Assumptions'!$B$54),0,IF(M20=(2031+'Inputs and Assumptions'!$B$54),SUM('Inputs and Assumptions'!$D$74:$D$95),SUM(N19:O19))),0)</f>
        <v>0</v>
      </c>
      <c r="O20" s="73">
        <f>IF(M20&lt;(2031+'Inputs and Assumptions'!$B$54),0,SUM('Inputs and Assumptions'!$D$74:$D$86)*(-1)*'Inputs and Assumptions'!$B$24)</f>
        <v>0</v>
      </c>
      <c r="P20" s="73">
        <f>N20*'Inputs and Assumptions'!$B$16</f>
        <v>0</v>
      </c>
      <c r="Q20" s="73">
        <f>P20/INDEX('Inputs and Assumptions'!$A$74:$B$156,MATCH('Elexicon Calculations'!$M20,'Inputs and Assumptions'!$A$74:$A$156,0),2)</f>
        <v>0</v>
      </c>
      <c r="R20" s="6"/>
      <c r="S20" s="68"/>
      <c r="T20" s="6"/>
      <c r="U20" s="6"/>
      <c r="V20" s="74"/>
      <c r="W20" s="6"/>
    </row>
    <row r="21" spans="1:23" x14ac:dyDescent="0.3">
      <c r="A21" s="6"/>
      <c r="B21" s="90">
        <f t="shared" si="0"/>
        <v>2031</v>
      </c>
      <c r="C21" s="98">
        <f>_xlfn.XLOOKUP($C$15,
          'Inputs and Assumptions'!$A$31:$A$32,
          'Inputs and Assumptions'!$B$31:$B$32)/ 'Inputs and Assumptions'!$B$51
  /_xlfn.XLOOKUP(B21,'Inputs and Assumptions'!$A$74:$A$121,'Inputs and Assumptions'!$B$74:$B$121)</f>
        <v>1.0830400301750458</v>
      </c>
      <c r="D21" s="103">
        <f>_xlfn.XLOOKUP($D$15,
          'Inputs and Assumptions'!$A$31:$A$32,
          'Inputs and Assumptions'!$B$31:$B$32)/ 'Inputs and Assumptions'!$B$51
  /_xlfn.XLOOKUP(B21,'Inputs and Assumptions'!$A$74:$A$121,'Inputs and Assumptions'!$B$74:$B$121)</f>
        <v>0.40467572415586772</v>
      </c>
      <c r="E21" s="95">
        <f>SUM(C21:D21)</f>
        <v>1.4877157543309134</v>
      </c>
      <c r="F21" s="6"/>
      <c r="G21" s="68"/>
      <c r="H21" s="78">
        <f t="shared" si="1"/>
        <v>2031</v>
      </c>
      <c r="I21" s="71">
        <f>'Inputs and Assumptions'!B22</f>
        <v>0.34398000000000001</v>
      </c>
      <c r="J21" s="230">
        <f>$I$21*(-1)*'Inputs and Assumptions'!$B$24</f>
        <v>-5.7444660000000002E-3</v>
      </c>
      <c r="K21" s="230">
        <f>I21*'Inputs and Assumptions'!$B$16</f>
        <v>3.8217020399999996E-2</v>
      </c>
      <c r="L21" s="230">
        <f>K21/INDEX('Inputs and Assumptions'!$A$74:$B$156,MATCH('Elexicon Calculations'!$H21,'Inputs and Assumptions'!$A$74:$A$156,0),2)</f>
        <v>3.4614332836178409E-2</v>
      </c>
      <c r="M21" s="80">
        <f t="shared" si="2"/>
        <v>2031</v>
      </c>
      <c r="N21" s="73">
        <f>MAX(IF(M21&lt;(2031+'Inputs and Assumptions'!$B$54),0,IF(M21=(2031+'Inputs and Assumptions'!$B$54),SUM('Inputs and Assumptions'!$D$74:$D$95),SUM(N20:O20))),0)</f>
        <v>0</v>
      </c>
      <c r="O21" s="73">
        <f>IF(M21&lt;(2031+'Inputs and Assumptions'!$B$54),0,SUM('Inputs and Assumptions'!$D$74:$D$86)*(-1)*'Inputs and Assumptions'!$B$24)</f>
        <v>0</v>
      </c>
      <c r="P21" s="73">
        <f>N21*'Inputs and Assumptions'!$B$16</f>
        <v>0</v>
      </c>
      <c r="Q21" s="73">
        <f>P21/INDEX('Inputs and Assumptions'!$A$74:$B$156,MATCH('Elexicon Calculations'!$M21,'Inputs and Assumptions'!$A$74:$A$156,0),2)</f>
        <v>0</v>
      </c>
      <c r="R21" s="6"/>
      <c r="S21" s="68"/>
      <c r="T21" s="6"/>
      <c r="U21" s="6"/>
      <c r="V21" s="74"/>
      <c r="W21" s="6"/>
    </row>
    <row r="22" spans="1:23" x14ac:dyDescent="0.3">
      <c r="A22" s="6"/>
      <c r="B22" s="89">
        <f t="shared" si="0"/>
        <v>2032</v>
      </c>
      <c r="C22" s="98">
        <f>_xlfn.XLOOKUP($C$15,
          'Inputs and Assumptions'!$A$31:$A$32,
          'Inputs and Assumptions'!$B$31:$B$32)/ 'Inputs and Assumptions'!$B$51
  /_xlfn.XLOOKUP(B22,'Inputs and Assumptions'!$A$74:$A$121,'Inputs and Assumptions'!$B$74:$B$121)</f>
        <v>1.0618039511520057</v>
      </c>
      <c r="D22" s="103">
        <f>_xlfn.XLOOKUP($D$15,
          'Inputs and Assumptions'!$A$31:$A$32,
          'Inputs and Assumptions'!$B$31:$B$32)/ 'Inputs and Assumptions'!$B$51
  /_xlfn.XLOOKUP(B22,'Inputs and Assumptions'!$A$74:$A$121,'Inputs and Assumptions'!$B$74:$B$121)</f>
        <v>0.39674090603516443</v>
      </c>
      <c r="E22" s="95">
        <f t="shared" ref="E22:E35" si="3">SUM(C22:D22)</f>
        <v>1.45854485718717</v>
      </c>
      <c r="F22" s="6"/>
      <c r="G22" s="68"/>
      <c r="H22" s="78">
        <f t="shared" si="1"/>
        <v>2032</v>
      </c>
      <c r="I22" s="72">
        <f>SUM(I21:J21)</f>
        <v>0.338235534</v>
      </c>
      <c r="J22" s="230">
        <f>$I$21*(-1)*'Inputs and Assumptions'!$B$24</f>
        <v>-5.7444660000000002E-3</v>
      </c>
      <c r="K22" s="230">
        <f>I22*'Inputs and Assumptions'!$B$16</f>
        <v>3.7578796159319999E-2</v>
      </c>
      <c r="L22" s="230">
        <f>K22/INDEX('Inputs and Assumptions'!$A$74:$B$156,MATCH('Elexicon Calculations'!$H22,'Inputs and Assumptions'!$A$74:$A$156,0),2)</f>
        <v>3.3368895566484542E-2</v>
      </c>
      <c r="M22" s="80">
        <f t="shared" si="2"/>
        <v>2032</v>
      </c>
      <c r="N22" s="73">
        <f>MAX(IF(M22&lt;(2031+'Inputs and Assumptions'!$B$54),0,IF(M22=(2031+'Inputs and Assumptions'!$B$54),SUM('Inputs and Assumptions'!$D$74:$D$95),SUM(N21:O21))),0)</f>
        <v>0.34398000000000001</v>
      </c>
      <c r="O22" s="231">
        <f>IF(M22&lt;(2031+'Inputs and Assumptions'!$B$54),0,SUM('Inputs and Assumptions'!$D$74:$D$86)*(-1)*'Inputs and Assumptions'!$B$24)</f>
        <v>-5.7444660000000002E-3</v>
      </c>
      <c r="P22" s="231">
        <f>N22*'Inputs and Assumptions'!$B$16</f>
        <v>3.8217020399999996E-2</v>
      </c>
      <c r="Q22" s="231">
        <f>P22/INDEX('Inputs and Assumptions'!$A$74:$B$156,MATCH('Elexicon Calculations'!$M22,'Inputs and Assumptions'!$A$74:$A$156,0),2)</f>
        <v>3.3935620427625893E-2</v>
      </c>
      <c r="R22" s="6"/>
      <c r="S22" s="68"/>
      <c r="T22" s="6"/>
      <c r="U22" s="6"/>
      <c r="V22" s="74"/>
      <c r="W22" s="6"/>
    </row>
    <row r="23" spans="1:23" x14ac:dyDescent="0.3">
      <c r="A23" s="6"/>
      <c r="B23" s="89">
        <f t="shared" si="0"/>
        <v>2033</v>
      </c>
      <c r="C23" s="98">
        <f>_xlfn.XLOOKUP($C$15,
          'Inputs and Assumptions'!$A$31:$A$32,
          'Inputs and Assumptions'!$B$31:$B$32)/ 'Inputs and Assumptions'!$B$51
  /_xlfn.XLOOKUP(B23,'Inputs and Assumptions'!$A$74:$A$121,'Inputs and Assumptions'!$B$74:$B$121)</f>
        <v>1.0409842658352997</v>
      </c>
      <c r="D23" s="103">
        <f>_xlfn.XLOOKUP($D$15,
          'Inputs and Assumptions'!$A$31:$A$32,
          'Inputs and Assumptions'!$B$31:$B$32)/ 'Inputs and Assumptions'!$B$51
  /_xlfn.XLOOKUP(B23,'Inputs and Assumptions'!$A$74:$A$121,'Inputs and Assumptions'!$B$74:$B$121)</f>
        <v>0.38896167258349451</v>
      </c>
      <c r="E23" s="95">
        <f t="shared" si="3"/>
        <v>1.4299459384187942</v>
      </c>
      <c r="F23" s="6"/>
      <c r="G23" s="68"/>
      <c r="H23" s="78">
        <f t="shared" si="1"/>
        <v>2033</v>
      </c>
      <c r="I23" s="72">
        <f t="shared" ref="I23:I63" si="4">SUM(I22:J22)</f>
        <v>0.332491068</v>
      </c>
      <c r="J23" s="230">
        <f>$I$21*(-1)*'Inputs and Assumptions'!$B$24</f>
        <v>-5.7444660000000002E-3</v>
      </c>
      <c r="K23" s="230">
        <f>I23*'Inputs and Assumptions'!$B$16</f>
        <v>3.6940571918639996E-2</v>
      </c>
      <c r="L23" s="230">
        <f>K23/INDEX('Inputs and Assumptions'!$A$74:$B$156,MATCH('Elexicon Calculations'!$H23,'Inputs and Assumptions'!$A$74:$A$156,0),2)</f>
        <v>3.215899088759136E-2</v>
      </c>
      <c r="M23" s="80">
        <f t="shared" si="2"/>
        <v>2033</v>
      </c>
      <c r="N23" s="73">
        <f>MAX(IF(M23&lt;(2031+'Inputs and Assumptions'!$B$54),0,IF(M23=(2031+'Inputs and Assumptions'!$B$54),SUM('Inputs and Assumptions'!$D$74:$D$95),SUM(N22:O22))),0)</f>
        <v>0.338235534</v>
      </c>
      <c r="O23" s="231">
        <f>IF(M23&lt;(2031+'Inputs and Assumptions'!$B$54),0,SUM('Inputs and Assumptions'!$D$74:$D$86)*(-1)*'Inputs and Assumptions'!$B$24)</f>
        <v>-5.7444660000000002E-3</v>
      </c>
      <c r="P23" s="231">
        <f>N23*'Inputs and Assumptions'!$B$16</f>
        <v>3.7578796159319999E-2</v>
      </c>
      <c r="Q23" s="231">
        <f>P23/INDEX('Inputs and Assumptions'!$A$74:$B$156,MATCH('Elexicon Calculations'!$M23,'Inputs and Assumptions'!$A$74:$A$156,0),2)</f>
        <v>3.2714603496553474E-2</v>
      </c>
      <c r="R23" s="6"/>
      <c r="S23" s="68"/>
      <c r="T23" s="6"/>
      <c r="U23" s="6"/>
      <c r="V23" s="74"/>
      <c r="W23" s="6"/>
    </row>
    <row r="24" spans="1:23" x14ac:dyDescent="0.3">
      <c r="A24" s="6"/>
      <c r="B24" s="89">
        <f t="shared" si="0"/>
        <v>2034</v>
      </c>
      <c r="C24" s="98">
        <f>_xlfn.XLOOKUP($C$15,
          'Inputs and Assumptions'!$A$31:$A$32,
          'Inputs and Assumptions'!$B$31:$B$32)/ 'Inputs and Assumptions'!$B$51
  /_xlfn.XLOOKUP(B24,'Inputs and Assumptions'!$A$74:$A$121,'Inputs and Assumptions'!$B$74:$B$121)</f>
        <v>1.0205728096424505</v>
      </c>
      <c r="D24" s="103">
        <f>_xlfn.XLOOKUP($D$15,
          'Inputs and Assumptions'!$A$31:$A$32,
          'Inputs and Assumptions'!$B$31:$B$32)/ 'Inputs and Assumptions'!$B$51
  /_xlfn.XLOOKUP(B24,'Inputs and Assumptions'!$A$74:$A$121,'Inputs and Assumptions'!$B$74:$B$121)</f>
        <v>0.38133497312107301</v>
      </c>
      <c r="E24" s="95">
        <f t="shared" si="3"/>
        <v>1.4019077827635233</v>
      </c>
      <c r="F24" s="6"/>
      <c r="G24" s="68"/>
      <c r="H24" s="78">
        <f t="shared" si="1"/>
        <v>2034</v>
      </c>
      <c r="I24" s="72">
        <f t="shared" si="4"/>
        <v>0.326746602</v>
      </c>
      <c r="J24" s="230">
        <f>$I$21*(-1)*'Inputs and Assumptions'!$B$24</f>
        <v>-5.7444660000000002E-3</v>
      </c>
      <c r="K24" s="230">
        <f>I24*'Inputs and Assumptions'!$B$16</f>
        <v>3.6302347677959999E-2</v>
      </c>
      <c r="L24" s="230">
        <f>K24/INDEX('Inputs and Assumptions'!$A$74:$B$156,MATCH('Elexicon Calculations'!$H24,'Inputs and Assumptions'!$A$74:$A$156,0),2)</f>
        <v>3.0983704194734559E-2</v>
      </c>
      <c r="M24" s="80">
        <f t="shared" si="2"/>
        <v>2034</v>
      </c>
      <c r="N24" s="73">
        <f>MAX(IF(M24&lt;(2031+'Inputs and Assumptions'!$B$54),0,IF(M24=(2031+'Inputs and Assumptions'!$B$54),SUM('Inputs and Assumptions'!$D$74:$D$95),SUM(N23:O23))),0)</f>
        <v>0.332491068</v>
      </c>
      <c r="O24" s="231">
        <f>IF(M24&lt;(2031+'Inputs and Assumptions'!$B$54),0,SUM('Inputs and Assumptions'!$D$74:$D$86)*(-1)*'Inputs and Assumptions'!$B$24)</f>
        <v>-5.7444660000000002E-3</v>
      </c>
      <c r="P24" s="231">
        <f>N24*'Inputs and Assumptions'!$B$16</f>
        <v>3.6940571918639996E-2</v>
      </c>
      <c r="Q24" s="231">
        <f>P24/INDEX('Inputs and Assumptions'!$A$74:$B$156,MATCH('Elexicon Calculations'!$M24,'Inputs and Assumptions'!$A$74:$A$156,0),2)</f>
        <v>3.1528422438815054E-2</v>
      </c>
      <c r="R24" s="6"/>
      <c r="S24" s="68"/>
      <c r="T24" s="75"/>
      <c r="U24" s="76"/>
      <c r="V24" s="74"/>
      <c r="W24" s="6"/>
    </row>
    <row r="25" spans="1:23" x14ac:dyDescent="0.3">
      <c r="A25" s="6"/>
      <c r="B25" s="89">
        <f t="shared" si="0"/>
        <v>2035</v>
      </c>
      <c r="C25" s="98">
        <f>_xlfn.XLOOKUP($C$15,
          'Inputs and Assumptions'!$A$31:$A$32,
          'Inputs and Assumptions'!$B$31:$B$32)/ 'Inputs and Assumptions'!$B$51
  /_xlfn.XLOOKUP(B25,'Inputs and Assumptions'!$A$74:$A$121,'Inputs and Assumptions'!$B$74:$B$121)</f>
        <v>1.0005615780808339</v>
      </c>
      <c r="D25" s="103">
        <f>_xlfn.XLOOKUP($D$15,
          'Inputs and Assumptions'!$A$31:$A$32,
          'Inputs and Assumptions'!$B$31:$B$32)/ 'Inputs and Assumptions'!$B$51
  /_xlfn.XLOOKUP(B25,'Inputs and Assumptions'!$A$74:$A$121,'Inputs and Assumptions'!$B$74:$B$121)</f>
        <v>0.37385781678536573</v>
      </c>
      <c r="E25" s="95">
        <f t="shared" si="3"/>
        <v>1.3744193948661996</v>
      </c>
      <c r="F25" s="6"/>
      <c r="G25" s="68"/>
      <c r="H25" s="78">
        <f t="shared" si="1"/>
        <v>2035</v>
      </c>
      <c r="I25" s="72">
        <f t="shared" si="4"/>
        <v>0.32100213599999999</v>
      </c>
      <c r="J25" s="230">
        <f>$I$21*(-1)*'Inputs and Assumptions'!$B$24</f>
        <v>-5.7444660000000002E-3</v>
      </c>
      <c r="K25" s="230">
        <f>I25*'Inputs and Assumptions'!$B$16</f>
        <v>3.5664123437279996E-2</v>
      </c>
      <c r="L25" s="230">
        <f>K25/INDEX('Inputs and Assumptions'!$A$74:$B$156,MATCH('Elexicon Calculations'!$H25,'Inputs and Assumptions'!$A$74:$A$156,0),2)</f>
        <v>2.9842143088876526E-2</v>
      </c>
      <c r="M25" s="80">
        <f t="shared" si="2"/>
        <v>2035</v>
      </c>
      <c r="N25" s="73">
        <f>MAX(IF(M25&lt;(2031+'Inputs and Assumptions'!$B$54),0,IF(M25=(2031+'Inputs and Assumptions'!$B$54),SUM('Inputs and Assumptions'!$D$74:$D$95),SUM(N24:O24))),0)</f>
        <v>0.326746602</v>
      </c>
      <c r="O25" s="231">
        <f>IF(M25&lt;(2031+'Inputs and Assumptions'!$B$54),0,SUM('Inputs and Assumptions'!$D$74:$D$86)*(-1)*'Inputs and Assumptions'!$B$24)</f>
        <v>-5.7444660000000002E-3</v>
      </c>
      <c r="P25" s="231">
        <f>N25*'Inputs and Assumptions'!$B$16</f>
        <v>3.6302347677959999E-2</v>
      </c>
      <c r="Q25" s="231">
        <f>P25/INDEX('Inputs and Assumptions'!$A$74:$B$156,MATCH('Elexicon Calculations'!$M25,'Inputs and Assumptions'!$A$74:$A$156,0),2)</f>
        <v>3.0376180583073099E-2</v>
      </c>
      <c r="R25" s="6"/>
      <c r="S25" s="68"/>
      <c r="T25" s="6"/>
      <c r="U25" s="6"/>
      <c r="V25" s="74"/>
      <c r="W25" s="6"/>
    </row>
    <row r="26" spans="1:23" x14ac:dyDescent="0.3">
      <c r="A26" s="6"/>
      <c r="B26" s="89">
        <f t="shared" si="0"/>
        <v>2036</v>
      </c>
      <c r="C26" s="98">
        <f>_xlfn.XLOOKUP($C$15,
          'Inputs and Assumptions'!$A$31:$A$32,
          'Inputs and Assumptions'!$B$31:$B$32)/ 'Inputs and Assumptions'!$B$51
  /_xlfn.XLOOKUP(B26,'Inputs and Assumptions'!$A$74:$A$121,'Inputs and Assumptions'!$B$74:$B$121)</f>
        <v>0.98094272360866064</v>
      </c>
      <c r="D26" s="103">
        <f>_xlfn.XLOOKUP($D$15,
          'Inputs and Assumptions'!$A$31:$A$32,
          'Inputs and Assumptions'!$B$31:$B$32)/ 'Inputs and Assumptions'!$B$51
  /_xlfn.XLOOKUP(B26,'Inputs and Assumptions'!$A$74:$A$121,'Inputs and Assumptions'!$B$74:$B$121)</f>
        <v>0.36652727135820168</v>
      </c>
      <c r="E26" s="95">
        <f t="shared" si="3"/>
        <v>1.3474699949668623</v>
      </c>
      <c r="F26" s="6"/>
      <c r="G26" s="49"/>
      <c r="H26" s="78">
        <f t="shared" si="1"/>
        <v>2036</v>
      </c>
      <c r="I26" s="72">
        <f t="shared" si="4"/>
        <v>0.31525766999999999</v>
      </c>
      <c r="J26" s="230">
        <f>$I$21*(-1)*'Inputs and Assumptions'!$B$24</f>
        <v>-5.7444660000000002E-3</v>
      </c>
      <c r="K26" s="230">
        <f>I26*'Inputs and Assumptions'!$B$16</f>
        <v>3.5025899196599999E-2</v>
      </c>
      <c r="L26" s="230">
        <f>K26/INDEX('Inputs and Assumptions'!$A$74:$B$156,MATCH('Elexicon Calculations'!$H26,'Inputs and Assumptions'!$A$74:$A$156,0),2)</f>
        <v>2.8733436857529372E-2</v>
      </c>
      <c r="M26" s="80">
        <f t="shared" si="2"/>
        <v>2036</v>
      </c>
      <c r="N26" s="73">
        <f>MAX(IF(M26&lt;(2031+'Inputs and Assumptions'!$B$54),0,IF(M26=(2031+'Inputs and Assumptions'!$B$54),SUM('Inputs and Assumptions'!$D$74:$D$95),SUM(N25:O25))),0)</f>
        <v>0.32100213599999999</v>
      </c>
      <c r="O26" s="231">
        <f>IF(M26&lt;(2031+'Inputs and Assumptions'!$B$54),0,SUM('Inputs and Assumptions'!$D$74:$D$86)*(-1)*'Inputs and Assumptions'!$B$24)</f>
        <v>-5.7444660000000002E-3</v>
      </c>
      <c r="P26" s="231">
        <f>N26*'Inputs and Assumptions'!$B$16</f>
        <v>3.5664123437279996E-2</v>
      </c>
      <c r="Q26" s="231">
        <f>P26/INDEX('Inputs and Assumptions'!$A$74:$B$156,MATCH('Elexicon Calculations'!$M26,'Inputs and Assumptions'!$A$74:$A$156,0),2)</f>
        <v>2.925700302831032E-2</v>
      </c>
      <c r="R26" s="6"/>
      <c r="S26" s="49"/>
      <c r="T26" s="6"/>
      <c r="U26" s="6"/>
      <c r="V26" s="74"/>
      <c r="W26" s="6"/>
    </row>
    <row r="27" spans="1:23" x14ac:dyDescent="0.3">
      <c r="A27" s="6"/>
      <c r="B27" s="89">
        <f t="shared" si="0"/>
        <v>2037</v>
      </c>
      <c r="C27" s="98">
        <f>_xlfn.XLOOKUP($C$15,
          'Inputs and Assumptions'!$A$31:$A$32,
          'Inputs and Assumptions'!$B$31:$B$32)/ 'Inputs and Assumptions'!$B$51
  /_xlfn.XLOOKUP(B27,'Inputs and Assumptions'!$A$74:$A$121,'Inputs and Assumptions'!$B$74:$B$121)</f>
        <v>0.96170855255751042</v>
      </c>
      <c r="D27" s="103">
        <f>_xlfn.XLOOKUP($D$15,
          'Inputs and Assumptions'!$A$31:$A$32,
          'Inputs and Assumptions'!$B$31:$B$32)/ 'Inputs and Assumptions'!$B$51
  /_xlfn.XLOOKUP(B27,'Inputs and Assumptions'!$A$74:$A$121,'Inputs and Assumptions'!$B$74:$B$121)</f>
        <v>0.359340462115884</v>
      </c>
      <c r="E27" s="95">
        <f t="shared" si="3"/>
        <v>1.3210490146733944</v>
      </c>
      <c r="F27" s="6"/>
      <c r="G27" s="49"/>
      <c r="H27" s="78">
        <f t="shared" si="1"/>
        <v>2037</v>
      </c>
      <c r="I27" s="72">
        <f t="shared" si="4"/>
        <v>0.30951320399999999</v>
      </c>
      <c r="J27" s="230">
        <f>$I$21*(-1)*'Inputs and Assumptions'!$B$24</f>
        <v>-5.7444660000000002E-3</v>
      </c>
      <c r="K27" s="230">
        <f>I27*'Inputs and Assumptions'!$B$16</f>
        <v>3.4387674955919996E-2</v>
      </c>
      <c r="L27" s="230">
        <f>K27/INDEX('Inputs and Assumptions'!$A$74:$B$156,MATCH('Elexicon Calculations'!$H27,'Inputs and Assumptions'!$A$74:$A$156,0),2)</f>
        <v>2.7656735967400412E-2</v>
      </c>
      <c r="M27" s="80">
        <f t="shared" si="2"/>
        <v>2037</v>
      </c>
      <c r="N27" s="73">
        <f>MAX(IF(M27&lt;(2031+'Inputs and Assumptions'!$B$54),0,IF(M27=(2031+'Inputs and Assumptions'!$B$54),SUM('Inputs and Assumptions'!$D$74:$D$95),SUM(N26:O26))),0)</f>
        <v>0.31525766999999999</v>
      </c>
      <c r="O27" s="231">
        <f>IF(M27&lt;(2031+'Inputs and Assumptions'!$B$54),0,SUM('Inputs and Assumptions'!$D$74:$D$86)*(-1)*'Inputs and Assumptions'!$B$24)</f>
        <v>-5.7444660000000002E-3</v>
      </c>
      <c r="P27" s="231">
        <f>N27*'Inputs and Assumptions'!$B$16</f>
        <v>3.5025899196599999E-2</v>
      </c>
      <c r="Q27" s="231">
        <f>P27/INDEX('Inputs and Assumptions'!$A$74:$B$156,MATCH('Elexicon Calculations'!$M27,'Inputs and Assumptions'!$A$74:$A$156,0),2)</f>
        <v>2.8170036134832717E-2</v>
      </c>
      <c r="R27" s="6"/>
      <c r="S27" s="49"/>
      <c r="T27" s="6"/>
      <c r="U27" s="6"/>
      <c r="V27" s="74"/>
      <c r="W27" s="6"/>
    </row>
    <row r="28" spans="1:23" x14ac:dyDescent="0.3">
      <c r="A28" s="6"/>
      <c r="B28" s="89">
        <f t="shared" si="0"/>
        <v>2038</v>
      </c>
      <c r="C28" s="98">
        <f>_xlfn.XLOOKUP($C$15,
          'Inputs and Assumptions'!$A$31:$A$32,
          'Inputs and Assumptions'!$B$31:$B$32)/ 'Inputs and Assumptions'!$B$51
  /_xlfn.XLOOKUP(B28,'Inputs and Assumptions'!$A$74:$A$121,'Inputs and Assumptions'!$B$74:$B$121)</f>
        <v>0.94285152211520629</v>
      </c>
      <c r="D28" s="103">
        <f>_xlfn.XLOOKUP($D$15,
          'Inputs and Assumptions'!$A$31:$A$32,
          'Inputs and Assumptions'!$B$31:$B$32)/ 'Inputs and Assumptions'!$B$51
  /_xlfn.XLOOKUP(B28,'Inputs and Assumptions'!$A$74:$A$121,'Inputs and Assumptions'!$B$74:$B$121)</f>
        <v>0.35229457070184705</v>
      </c>
      <c r="E28" s="95">
        <f t="shared" si="3"/>
        <v>1.2951460928170533</v>
      </c>
      <c r="F28" s="6"/>
      <c r="G28" s="49"/>
      <c r="H28" s="78">
        <f t="shared" si="1"/>
        <v>2038</v>
      </c>
      <c r="I28" s="72">
        <f t="shared" si="4"/>
        <v>0.30376873799999998</v>
      </c>
      <c r="J28" s="230">
        <f>$I$21*(-1)*'Inputs and Assumptions'!$B$24</f>
        <v>-5.7444660000000002E-3</v>
      </c>
      <c r="K28" s="230">
        <f>I28*'Inputs and Assumptions'!$B$16</f>
        <v>3.3749450715239999E-2</v>
      </c>
      <c r="L28" s="230">
        <f>K28/INDEX('Inputs and Assumptions'!$A$74:$B$156,MATCH('Elexicon Calculations'!$H28,'Inputs and Assumptions'!$A$74:$A$156,0),2)</f>
        <v>2.6611211568596187E-2</v>
      </c>
      <c r="M28" s="80">
        <f t="shared" si="2"/>
        <v>2038</v>
      </c>
      <c r="N28" s="73">
        <f>MAX(IF(M28&lt;(2031+'Inputs and Assumptions'!$B$54),0,IF(M28=(2031+'Inputs and Assumptions'!$B$54),SUM('Inputs and Assumptions'!$D$74:$D$95),SUM(N27:O27))),0)</f>
        <v>0.30951320399999999</v>
      </c>
      <c r="O28" s="231">
        <f>IF(M28&lt;(2031+'Inputs and Assumptions'!$B$54),0,SUM('Inputs and Assumptions'!$D$74:$D$86)*(-1)*'Inputs and Assumptions'!$B$24)</f>
        <v>-5.7444660000000002E-3</v>
      </c>
      <c r="P28" s="231">
        <f>N28*'Inputs and Assumptions'!$B$16</f>
        <v>3.4387674955919996E-2</v>
      </c>
      <c r="Q28" s="231">
        <f>P28/INDEX('Inputs and Assumptions'!$A$74:$B$156,MATCH('Elexicon Calculations'!$M28,'Inputs and Assumptions'!$A$74:$A$156,0),2)</f>
        <v>2.711444702686315E-2</v>
      </c>
      <c r="R28" s="6"/>
      <c r="S28" s="49"/>
      <c r="T28" s="6"/>
      <c r="U28" s="6"/>
      <c r="V28" s="74"/>
      <c r="W28" s="6"/>
    </row>
    <row r="29" spans="1:23" x14ac:dyDescent="0.3">
      <c r="A29" s="6"/>
      <c r="B29" s="89">
        <f t="shared" si="0"/>
        <v>2039</v>
      </c>
      <c r="C29" s="98">
        <f>_xlfn.XLOOKUP($C$15,
          'Inputs and Assumptions'!$A$31:$A$32,
          'Inputs and Assumptions'!$B$31:$B$32)/ 'Inputs and Assumptions'!$B$51
  /_xlfn.XLOOKUP(B29,'Inputs and Assumptions'!$A$74:$A$121,'Inputs and Assumptions'!$B$74:$B$121)</f>
        <v>0.92436423736784934</v>
      </c>
      <c r="D29" s="103">
        <f>_xlfn.XLOOKUP($D$15,
          'Inputs and Assumptions'!$A$31:$A$32,
          'Inputs and Assumptions'!$B$31:$B$32)/ 'Inputs and Assumptions'!$B$51
  /_xlfn.XLOOKUP(B29,'Inputs and Assumptions'!$A$74:$A$121,'Inputs and Assumptions'!$B$74:$B$121)</f>
        <v>0.34538683402141873</v>
      </c>
      <c r="E29" s="95">
        <f t="shared" si="3"/>
        <v>1.2697510713892681</v>
      </c>
      <c r="F29" s="6"/>
      <c r="G29" s="49"/>
      <c r="H29" s="78">
        <f t="shared" si="1"/>
        <v>2039</v>
      </c>
      <c r="I29" s="72">
        <f t="shared" si="4"/>
        <v>0.29802427199999998</v>
      </c>
      <c r="J29" s="230">
        <f>$I$21*(-1)*'Inputs and Assumptions'!$B$24</f>
        <v>-5.7444660000000002E-3</v>
      </c>
      <c r="K29" s="230">
        <f>I29*'Inputs and Assumptions'!$B$16</f>
        <v>3.3111226474559996E-2</v>
      </c>
      <c r="L29" s="230">
        <f>K29/INDEX('Inputs and Assumptions'!$A$74:$B$156,MATCH('Elexicon Calculations'!$H29,'Inputs and Assumptions'!$A$74:$A$156,0),2)</f>
        <v>2.5596055010126687E-2</v>
      </c>
      <c r="M29" s="80">
        <f t="shared" si="2"/>
        <v>2039</v>
      </c>
      <c r="N29" s="73">
        <f>MAX(IF(M29&lt;(2031+'Inputs and Assumptions'!$B$54),0,IF(M29=(2031+'Inputs and Assumptions'!$B$54),SUM('Inputs and Assumptions'!$D$74:$D$95),SUM(N28:O28))),0)</f>
        <v>0.30376873799999998</v>
      </c>
      <c r="O29" s="231">
        <f>IF(M29&lt;(2031+'Inputs and Assumptions'!$B$54),0,SUM('Inputs and Assumptions'!$D$74:$D$86)*(-1)*'Inputs and Assumptions'!$B$24)</f>
        <v>-5.7444660000000002E-3</v>
      </c>
      <c r="P29" s="231">
        <f>N29*'Inputs and Assumptions'!$B$16</f>
        <v>3.3749450715239999E-2</v>
      </c>
      <c r="Q29" s="231">
        <f>P29/INDEX('Inputs and Assumptions'!$A$74:$B$156,MATCH('Elexicon Calculations'!$M29,'Inputs and Assumptions'!$A$74:$A$156,0),2)</f>
        <v>2.6089423106466853E-2</v>
      </c>
      <c r="R29" s="6"/>
      <c r="S29" s="49"/>
      <c r="T29" s="6"/>
      <c r="U29" s="6"/>
      <c r="V29" s="74"/>
      <c r="W29" s="6"/>
    </row>
    <row r="30" spans="1:23" x14ac:dyDescent="0.3">
      <c r="A30" s="6"/>
      <c r="B30" s="89">
        <f t="shared" si="0"/>
        <v>2040</v>
      </c>
      <c r="C30" s="98">
        <f>_xlfn.XLOOKUP($C$15,
          'Inputs and Assumptions'!$A$31:$A$32,
          'Inputs and Assumptions'!$B$31:$B$32)/ 'Inputs and Assumptions'!$B$51
  /_xlfn.XLOOKUP(B30,'Inputs and Assumptions'!$A$74:$A$121,'Inputs and Assumptions'!$B$74:$B$121)</f>
        <v>0.90623944839985227</v>
      </c>
      <c r="D30" s="103">
        <f>_xlfn.XLOOKUP($D$15,
          'Inputs and Assumptions'!$A$31:$A$32,
          'Inputs and Assumptions'!$B$31:$B$32)/ 'Inputs and Assumptions'!$B$51
  /_xlfn.XLOOKUP(B30,'Inputs and Assumptions'!$A$74:$A$121,'Inputs and Assumptions'!$B$74:$B$121)</f>
        <v>0.33861454315825362</v>
      </c>
      <c r="E30" s="95">
        <f t="shared" si="3"/>
        <v>1.2448539915581058</v>
      </c>
      <c r="F30" s="6"/>
      <c r="G30" s="49"/>
      <c r="H30" s="78">
        <f t="shared" si="1"/>
        <v>2040</v>
      </c>
      <c r="I30" s="72">
        <f t="shared" si="4"/>
        <v>0.29227980599999998</v>
      </c>
      <c r="J30" s="230">
        <f>$I$21*(-1)*'Inputs and Assumptions'!$B$24</f>
        <v>-5.7444660000000002E-3</v>
      </c>
      <c r="K30" s="230">
        <f>I30*'Inputs and Assumptions'!$B$16</f>
        <v>3.2473002233879993E-2</v>
      </c>
      <c r="L30" s="230">
        <f>K30/INDEX('Inputs and Assumptions'!$A$74:$B$156,MATCH('Elexicon Calculations'!$H30,'Inputs and Assumptions'!$A$74:$A$156,0),2)</f>
        <v>2.4610477366457374E-2</v>
      </c>
      <c r="M30" s="80">
        <f t="shared" si="2"/>
        <v>2040</v>
      </c>
      <c r="N30" s="73">
        <f>MAX(IF(M30&lt;(2031+'Inputs and Assumptions'!$B$54),0,IF(M30=(2031+'Inputs and Assumptions'!$B$54),SUM('Inputs and Assumptions'!$D$74:$D$95),SUM(N29:O29))),0)</f>
        <v>0.29802427199999998</v>
      </c>
      <c r="O30" s="231">
        <f>IF(M30&lt;(2031+'Inputs and Assumptions'!$B$54),0,SUM('Inputs and Assumptions'!$D$74:$D$86)*(-1)*'Inputs and Assumptions'!$B$24)</f>
        <v>-5.7444660000000002E-3</v>
      </c>
      <c r="P30" s="231">
        <f>N30*'Inputs and Assumptions'!$B$16</f>
        <v>3.3111226474559996E-2</v>
      </c>
      <c r="Q30" s="231">
        <f>P30/INDEX('Inputs and Assumptions'!$A$74:$B$156,MATCH('Elexicon Calculations'!$M30,'Inputs and Assumptions'!$A$74:$A$156,0),2)</f>
        <v>2.5094171578555573E-2</v>
      </c>
      <c r="R30" s="6"/>
      <c r="S30" s="49"/>
      <c r="T30" s="6"/>
      <c r="U30" s="6"/>
      <c r="V30" s="74"/>
      <c r="W30" s="6"/>
    </row>
    <row r="31" spans="1:23" x14ac:dyDescent="0.3">
      <c r="A31" s="6"/>
      <c r="B31" s="89">
        <f t="shared" si="0"/>
        <v>2041</v>
      </c>
      <c r="C31" s="98">
        <f>_xlfn.XLOOKUP($C$15,
          'Inputs and Assumptions'!$A$31:$A$32,
          'Inputs and Assumptions'!$B$31:$B$32)/ 'Inputs and Assumptions'!$B$51
  /_xlfn.XLOOKUP(B31,'Inputs and Assumptions'!$A$74:$A$121,'Inputs and Assumptions'!$B$74:$B$121)</f>
        <v>0.88847004745083547</v>
      </c>
      <c r="D31" s="103">
        <f>_xlfn.XLOOKUP($D$15,
          'Inputs and Assumptions'!$A$31:$A$32,
          'Inputs and Assumptions'!$B$31:$B$32)/ 'Inputs and Assumptions'!$B$51
  /_xlfn.XLOOKUP(B31,'Inputs and Assumptions'!$A$74:$A$121,'Inputs and Assumptions'!$B$74:$B$121)</f>
        <v>0.3319750423120133</v>
      </c>
      <c r="E31" s="95">
        <f t="shared" si="3"/>
        <v>1.2204450897628487</v>
      </c>
      <c r="F31" s="6"/>
      <c r="G31" s="49"/>
      <c r="H31" s="78">
        <f t="shared" si="1"/>
        <v>2041</v>
      </c>
      <c r="I31" s="72">
        <f t="shared" si="4"/>
        <v>0.28653533999999997</v>
      </c>
      <c r="J31" s="230">
        <f>$I$21*(-1)*'Inputs and Assumptions'!$B$24</f>
        <v>-5.7444660000000002E-3</v>
      </c>
      <c r="K31" s="230">
        <f>I31*'Inputs and Assumptions'!$B$16</f>
        <v>3.1834777993199996E-2</v>
      </c>
      <c r="L31" s="230">
        <f>K31/INDEX('Inputs and Assumptions'!$A$74:$B$156,MATCH('Elexicon Calculations'!$H31,'Inputs and Assumptions'!$A$74:$A$156,0),2)</f>
        <v>2.365370897486194E-2</v>
      </c>
      <c r="M31" s="80">
        <f t="shared" si="2"/>
        <v>2041</v>
      </c>
      <c r="N31" s="73">
        <f>MAX(IF(M31&lt;(2031+'Inputs and Assumptions'!$B$54),0,IF(M31=(2031+'Inputs and Assumptions'!$B$54),SUM('Inputs and Assumptions'!$D$74:$D$95),SUM(N30:O30))),0)</f>
        <v>0.29227980599999998</v>
      </c>
      <c r="O31" s="231">
        <f>IF(M31&lt;(2031+'Inputs and Assumptions'!$B$54),0,SUM('Inputs and Assumptions'!$D$74:$D$86)*(-1)*'Inputs and Assumptions'!$B$24)</f>
        <v>-5.7444660000000002E-3</v>
      </c>
      <c r="P31" s="231">
        <f>N31*'Inputs and Assumptions'!$B$16</f>
        <v>3.2473002233879993E-2</v>
      </c>
      <c r="Q31" s="231">
        <f>P31/INDEX('Inputs and Assumptions'!$A$74:$B$156,MATCH('Elexicon Calculations'!$M31,'Inputs and Assumptions'!$A$74:$A$156,0),2)</f>
        <v>2.4127918986722913E-2</v>
      </c>
      <c r="R31" s="6"/>
      <c r="S31" s="49"/>
      <c r="T31" s="6"/>
      <c r="U31" s="6"/>
      <c r="V31" s="74"/>
      <c r="W31" s="6"/>
    </row>
    <row r="32" spans="1:23" x14ac:dyDescent="0.3">
      <c r="A32" s="6"/>
      <c r="B32" s="89">
        <f t="shared" si="0"/>
        <v>2042</v>
      </c>
      <c r="C32" s="98">
        <f>_xlfn.XLOOKUP($C$15,
          'Inputs and Assumptions'!$A$31:$A$32,
          'Inputs and Assumptions'!$B$31:$B$32)/ 'Inputs and Assumptions'!$B$51
  /_xlfn.XLOOKUP(B32,'Inputs and Assumptions'!$A$74:$A$121,'Inputs and Assumptions'!$B$74:$B$121)</f>
        <v>0.87104906612827004</v>
      </c>
      <c r="D32" s="103">
        <f>_xlfn.XLOOKUP($D$15,
          'Inputs and Assumptions'!$A$31:$A$32,
          'Inputs and Assumptions'!$B$31:$B$32)/ 'Inputs and Assumptions'!$B$51
  /_xlfn.XLOOKUP(B32,'Inputs and Assumptions'!$A$74:$A$121,'Inputs and Assumptions'!$B$74:$B$121)</f>
        <v>0.32546572775687582</v>
      </c>
      <c r="E32" s="95">
        <f t="shared" si="3"/>
        <v>1.1965147938851459</v>
      </c>
      <c r="F32" s="6"/>
      <c r="G32" s="49"/>
      <c r="H32" s="78">
        <f t="shared" si="1"/>
        <v>2042</v>
      </c>
      <c r="I32" s="72">
        <f t="shared" si="4"/>
        <v>0.28079087399999997</v>
      </c>
      <c r="J32" s="230">
        <f>$I$21*(-1)*'Inputs and Assumptions'!$B$24</f>
        <v>-5.7444660000000002E-3</v>
      </c>
      <c r="K32" s="230">
        <f>I32*'Inputs and Assumptions'!$B$16</f>
        <v>3.1196553752519996E-2</v>
      </c>
      <c r="L32" s="230">
        <f>K32/INDEX('Inputs and Assumptions'!$A$74:$B$156,MATCH('Elexicon Calculations'!$H32,'Inputs and Assumptions'!$A$74:$A$156,0),2)</f>
        <v>2.2724998983334275E-2</v>
      </c>
      <c r="M32" s="80">
        <f t="shared" si="2"/>
        <v>2042</v>
      </c>
      <c r="N32" s="73">
        <f>MAX(IF(M32&lt;(2031+'Inputs and Assumptions'!$B$54),0,IF(M32=(2031+'Inputs and Assumptions'!$B$54),SUM('Inputs and Assumptions'!$D$74:$D$95),SUM(N31:O31))),0)</f>
        <v>0.28653533999999997</v>
      </c>
      <c r="O32" s="231">
        <f>IF(M32&lt;(2031+'Inputs and Assumptions'!$B$54),0,SUM('Inputs and Assumptions'!$D$74:$D$86)*(-1)*'Inputs and Assumptions'!$B$24)</f>
        <v>-5.7444660000000002E-3</v>
      </c>
      <c r="P32" s="231">
        <f>N32*'Inputs and Assumptions'!$B$16</f>
        <v>3.1834777993199996E-2</v>
      </c>
      <c r="Q32" s="231">
        <f>P32/INDEX('Inputs and Assumptions'!$A$74:$B$156,MATCH('Elexicon Calculations'!$M32,'Inputs and Assumptions'!$A$74:$A$156,0),2)</f>
        <v>2.3189910759668569E-2</v>
      </c>
      <c r="R32" s="6"/>
      <c r="S32" s="49"/>
      <c r="T32" s="6"/>
      <c r="U32" s="6"/>
      <c r="V32" s="74"/>
      <c r="W32" s="6"/>
    </row>
    <row r="33" spans="1:23" x14ac:dyDescent="0.3">
      <c r="A33" s="6"/>
      <c r="B33" s="89">
        <f t="shared" si="0"/>
        <v>2043</v>
      </c>
      <c r="C33" s="98">
        <f>_xlfn.XLOOKUP($C$15,
          'Inputs and Assumptions'!$A$31:$A$32,
          'Inputs and Assumptions'!$B$31:$B$32)/ 'Inputs and Assumptions'!$B$51
  /_xlfn.XLOOKUP(B33,'Inputs and Assumptions'!$A$74:$A$121,'Inputs and Assumptions'!$B$74:$B$121)</f>
        <v>0.85396967267477453</v>
      </c>
      <c r="D33" s="103">
        <f>_xlfn.XLOOKUP($D$15,
          'Inputs and Assumptions'!$A$31:$A$32,
          'Inputs and Assumptions'!$B$31:$B$32)/ 'Inputs and Assumptions'!$B$51
  /_xlfn.XLOOKUP(B33,'Inputs and Assumptions'!$A$74:$A$121,'Inputs and Assumptions'!$B$74:$B$121)</f>
        <v>0.31908404682046643</v>
      </c>
      <c r="E33" s="95">
        <f t="shared" si="3"/>
        <v>1.1730537194952411</v>
      </c>
      <c r="F33" s="6"/>
      <c r="G33" s="49"/>
      <c r="H33" s="78">
        <f t="shared" si="1"/>
        <v>2043</v>
      </c>
      <c r="I33" s="72">
        <f t="shared" si="4"/>
        <v>0.27504640799999996</v>
      </c>
      <c r="J33" s="230">
        <f>$I$21*(-1)*'Inputs and Assumptions'!$B$24</f>
        <v>-5.7444660000000002E-3</v>
      </c>
      <c r="K33" s="230">
        <f>I33*'Inputs and Assumptions'!$B$16</f>
        <v>3.0558329511839996E-2</v>
      </c>
      <c r="L33" s="230">
        <f>K33/INDEX('Inputs and Assumptions'!$A$74:$B$156,MATCH('Elexicon Calculations'!$H33,'Inputs and Assumptions'!$A$74:$A$156,0),2)</f>
        <v>2.1823614908823511E-2</v>
      </c>
      <c r="M33" s="80">
        <f t="shared" si="2"/>
        <v>2043</v>
      </c>
      <c r="N33" s="73">
        <f>MAX(IF(M33&lt;(2031+'Inputs and Assumptions'!$B$54),0,IF(M33=(2031+'Inputs and Assumptions'!$B$54),SUM('Inputs and Assumptions'!$D$74:$D$95),SUM(N32:O32))),0)</f>
        <v>0.28079087399999997</v>
      </c>
      <c r="O33" s="231">
        <f>IF(M33&lt;(2031+'Inputs and Assumptions'!$B$54),0,SUM('Inputs and Assumptions'!$D$74:$D$86)*(-1)*'Inputs and Assumptions'!$B$24)</f>
        <v>-5.7444660000000002E-3</v>
      </c>
      <c r="P33" s="231">
        <f>N33*'Inputs and Assumptions'!$B$16</f>
        <v>3.1196553752519996E-2</v>
      </c>
      <c r="Q33" s="231">
        <f>P33/INDEX('Inputs and Assumptions'!$A$74:$B$156,MATCH('Elexicon Calculations'!$M33,'Inputs and Assumptions'!$A$74:$A$156,0),2)</f>
        <v>2.227941076797478E-2</v>
      </c>
      <c r="R33" s="6"/>
      <c r="S33" s="49"/>
      <c r="T33" s="6"/>
      <c r="U33" s="6"/>
      <c r="V33" s="74"/>
      <c r="W33" s="6"/>
    </row>
    <row r="34" spans="1:23" x14ac:dyDescent="0.3">
      <c r="A34" s="6"/>
      <c r="B34" s="89">
        <f t="shared" si="0"/>
        <v>2044</v>
      </c>
      <c r="C34" s="98">
        <f>_xlfn.XLOOKUP($C$15,
          'Inputs and Assumptions'!$A$31:$A$32,
          'Inputs and Assumptions'!$B$31:$B$32)/ 'Inputs and Assumptions'!$B$51
  /_xlfn.XLOOKUP(B34,'Inputs and Assumptions'!$A$74:$A$121,'Inputs and Assumptions'!$B$74:$B$121)</f>
        <v>0.8372251692889946</v>
      </c>
      <c r="D34" s="103">
        <f>_xlfn.XLOOKUP($D$15,
          'Inputs and Assumptions'!$A$31:$A$32,
          'Inputs and Assumptions'!$B$31:$B$32)/ 'Inputs and Assumptions'!$B$51
  /_xlfn.XLOOKUP(B34,'Inputs and Assumptions'!$A$74:$A$121,'Inputs and Assumptions'!$B$74:$B$121)</f>
        <v>0.31282749688281025</v>
      </c>
      <c r="E34" s="95">
        <f t="shared" si="3"/>
        <v>1.1500526661718049</v>
      </c>
      <c r="F34" s="6"/>
      <c r="G34" s="49"/>
      <c r="H34" s="78">
        <f t="shared" si="1"/>
        <v>2044</v>
      </c>
      <c r="I34" s="72">
        <f t="shared" si="4"/>
        <v>0.26930194199999996</v>
      </c>
      <c r="J34" s="230">
        <f>$I$21*(-1)*'Inputs and Assumptions'!$B$24</f>
        <v>-5.7444660000000002E-3</v>
      </c>
      <c r="K34" s="230">
        <f>I34*'Inputs and Assumptions'!$B$16</f>
        <v>2.9920105271159993E-2</v>
      </c>
      <c r="L34" s="230">
        <f>K34/INDEX('Inputs and Assumptions'!$A$74:$B$156,MATCH('Elexicon Calculations'!$H34,'Inputs and Assumptions'!$A$74:$A$156,0),2)</f>
        <v>2.0948842205561022E-2</v>
      </c>
      <c r="M34" s="80">
        <f t="shared" si="2"/>
        <v>2044</v>
      </c>
      <c r="N34" s="73">
        <f>MAX(IF(M34&lt;(2031+'Inputs and Assumptions'!$B$54),0,IF(M34=(2031+'Inputs and Assumptions'!$B$54),SUM('Inputs and Assumptions'!$D$74:$D$95),SUM(N33:O33))),0)</f>
        <v>0.27504640799999996</v>
      </c>
      <c r="O34" s="231">
        <f>IF(M34&lt;(2031+'Inputs and Assumptions'!$B$54),0,SUM('Inputs and Assumptions'!$D$74:$D$86)*(-1)*'Inputs and Assumptions'!$B$24)</f>
        <v>-5.7444660000000002E-3</v>
      </c>
      <c r="P34" s="231">
        <f>N34*'Inputs and Assumptions'!$B$16</f>
        <v>3.0558329511839996E-2</v>
      </c>
      <c r="Q34" s="231">
        <f>P34/INDEX('Inputs and Assumptions'!$A$74:$B$156,MATCH('Elexicon Calculations'!$M34,'Inputs and Assumptions'!$A$74:$A$156,0),2)</f>
        <v>2.1395700891003441E-2</v>
      </c>
      <c r="R34" s="6"/>
      <c r="S34" s="49"/>
      <c r="T34" s="6"/>
      <c r="U34" s="6"/>
      <c r="V34" s="74"/>
      <c r="W34" s="6"/>
    </row>
    <row r="35" spans="1:23" x14ac:dyDescent="0.3">
      <c r="A35" s="6"/>
      <c r="B35" s="89">
        <f t="shared" si="0"/>
        <v>2045</v>
      </c>
      <c r="C35" s="99">
        <f>_xlfn.XLOOKUP($C$15,
          'Inputs and Assumptions'!$A$31:$A$32,
          'Inputs and Assumptions'!$B$31:$B$32)/ 'Inputs and Assumptions'!$B$51
  /_xlfn.XLOOKUP(B35,'Inputs and Assumptions'!$A$74:$A$121,'Inputs and Assumptions'!$B$74:$B$121)</f>
        <v>0.82080898949901437</v>
      </c>
      <c r="D35" s="104">
        <f>_xlfn.XLOOKUP($D$15,
          'Inputs and Assumptions'!$A$31:$A$32,
          'Inputs and Assumptions'!$B$31:$B$32)/ 'Inputs and Assumptions'!$B$51
  /_xlfn.XLOOKUP(B35,'Inputs and Assumptions'!$A$74:$A$121,'Inputs and Assumptions'!$B$74:$B$121)</f>
        <v>0.30669362439491199</v>
      </c>
      <c r="E35" s="96">
        <f t="shared" si="3"/>
        <v>1.1275026138939264</v>
      </c>
      <c r="F35" s="6"/>
      <c r="G35" s="49"/>
      <c r="H35" s="78">
        <f t="shared" si="1"/>
        <v>2045</v>
      </c>
      <c r="I35" s="72">
        <f t="shared" si="4"/>
        <v>0.26355747599999996</v>
      </c>
      <c r="J35" s="230">
        <f>$I$21*(-1)*'Inputs and Assumptions'!$B$24</f>
        <v>-5.7444660000000002E-3</v>
      </c>
      <c r="K35" s="230">
        <f>I35*'Inputs and Assumptions'!$B$16</f>
        <v>2.9281881030479993E-2</v>
      </c>
      <c r="L35" s="230">
        <f>K35/INDEX('Inputs and Assumptions'!$A$74:$B$156,MATCH('Elexicon Calculations'!$H35,'Inputs and Assumptions'!$A$74:$A$156,0),2)</f>
        <v>2.0099983843253535E-2</v>
      </c>
      <c r="M35" s="80">
        <f t="shared" si="2"/>
        <v>2045</v>
      </c>
      <c r="N35" s="73">
        <f>MAX(IF(M35&lt;(2031+'Inputs and Assumptions'!$B$54),0,IF(M35=(2031+'Inputs and Assumptions'!$B$54),SUM('Inputs and Assumptions'!$D$74:$D$95),SUM(N34:O34))),0)</f>
        <v>0.26930194199999996</v>
      </c>
      <c r="O35" s="231">
        <f>IF(M35&lt;(2031+'Inputs and Assumptions'!$B$54),0,SUM('Inputs and Assumptions'!$D$74:$D$86)*(-1)*'Inputs and Assumptions'!$B$24)</f>
        <v>-5.7444660000000002E-3</v>
      </c>
      <c r="P35" s="231">
        <f>N35*'Inputs and Assumptions'!$B$16</f>
        <v>2.9920105271159993E-2</v>
      </c>
      <c r="Q35" s="231">
        <f>P35/INDEX('Inputs and Assumptions'!$A$74:$B$156,MATCH('Elexicon Calculations'!$M35,'Inputs and Assumptions'!$A$74:$A$156,0),2)</f>
        <v>2.0538080593687277E-2</v>
      </c>
      <c r="R35" s="6"/>
      <c r="S35" s="49"/>
      <c r="T35" s="6"/>
      <c r="U35" s="6"/>
      <c r="V35" s="74"/>
      <c r="W35" s="6"/>
    </row>
    <row r="36" spans="1:23" x14ac:dyDescent="0.3">
      <c r="A36" s="6"/>
      <c r="B36" s="67">
        <f t="shared" si="0"/>
        <v>2046</v>
      </c>
      <c r="C36" s="6"/>
      <c r="D36" s="6"/>
      <c r="E36" s="6"/>
      <c r="F36" s="6"/>
      <c r="G36" s="49"/>
      <c r="H36" s="78">
        <f t="shared" si="1"/>
        <v>2046</v>
      </c>
      <c r="I36" s="72">
        <f t="shared" si="4"/>
        <v>0.25781300999999995</v>
      </c>
      <c r="J36" s="230">
        <f>$I$21*(-1)*'Inputs and Assumptions'!$B$24</f>
        <v>-5.7444660000000002E-3</v>
      </c>
      <c r="K36" s="230">
        <f>I36*'Inputs and Assumptions'!$B$16</f>
        <v>2.8643656789799993E-2</v>
      </c>
      <c r="L36" s="230">
        <f>K36/INDEX('Inputs and Assumptions'!$A$74:$B$156,MATCH('Elexicon Calculations'!$H36,'Inputs and Assumptions'!$A$74:$A$156,0),2)</f>
        <v>1.9276359894921363E-2</v>
      </c>
      <c r="M36" s="80">
        <f t="shared" si="2"/>
        <v>2046</v>
      </c>
      <c r="N36" s="73">
        <f>MAX(IF(M36&lt;(2031+'Inputs and Assumptions'!$B$54),0,IF(M36=(2031+'Inputs and Assumptions'!$B$54),SUM('Inputs and Assumptions'!$D$74:$D$95),SUM(N35:O35))),0)</f>
        <v>0.26355747599999996</v>
      </c>
      <c r="O36" s="231">
        <f>IF(M36&lt;(2031+'Inputs and Assumptions'!$B$54),0,SUM('Inputs and Assumptions'!$D$74:$D$86)*(-1)*'Inputs and Assumptions'!$B$24)</f>
        <v>-5.7444660000000002E-3</v>
      </c>
      <c r="P36" s="231">
        <f>N36*'Inputs and Assumptions'!$B$16</f>
        <v>2.9281881030479993E-2</v>
      </c>
      <c r="Q36" s="231">
        <f>P36/INDEX('Inputs and Assumptions'!$A$74:$B$156,MATCH('Elexicon Calculations'!$M36,'Inputs and Assumptions'!$A$74:$A$156,0),2)</f>
        <v>1.970586651299366E-2</v>
      </c>
      <c r="R36" s="6"/>
      <c r="S36" s="49"/>
      <c r="T36" s="6"/>
      <c r="U36" s="6"/>
      <c r="V36" s="74"/>
      <c r="W36" s="6"/>
    </row>
    <row r="37" spans="1:23" x14ac:dyDescent="0.3">
      <c r="A37" s="6"/>
      <c r="B37" s="67">
        <f t="shared" si="0"/>
        <v>2047</v>
      </c>
      <c r="C37" s="6"/>
      <c r="D37" s="6"/>
      <c r="E37" s="6"/>
      <c r="F37" s="6"/>
      <c r="G37" s="49"/>
      <c r="H37" s="78">
        <f t="shared" si="1"/>
        <v>2047</v>
      </c>
      <c r="I37" s="72">
        <f t="shared" si="4"/>
        <v>0.25206854399999995</v>
      </c>
      <c r="J37" s="230">
        <f>$I$21*(-1)*'Inputs and Assumptions'!$B$24</f>
        <v>-5.7444660000000002E-3</v>
      </c>
      <c r="K37" s="230">
        <f>I37*'Inputs and Assumptions'!$B$16</f>
        <v>2.8005432549119993E-2</v>
      </c>
      <c r="L37" s="230">
        <f>K37/INDEX('Inputs and Assumptions'!$A$74:$B$156,MATCH('Elexicon Calculations'!$H37,'Inputs and Assumptions'!$A$74:$A$156,0),2)</f>
        <v>1.847730713416575E-2</v>
      </c>
      <c r="M37" s="80">
        <f t="shared" si="2"/>
        <v>2047</v>
      </c>
      <c r="N37" s="73">
        <f>MAX(IF(M37&lt;(2031+'Inputs and Assumptions'!$B$54),0,IF(M37=(2031+'Inputs and Assumptions'!$B$54),SUM('Inputs and Assumptions'!$D$74:$D$95),SUM(N36:O36))),0)</f>
        <v>0.25781300999999995</v>
      </c>
      <c r="O37" s="231">
        <f>IF(M37&lt;(2031+'Inputs and Assumptions'!$B$54),0,SUM('Inputs and Assumptions'!$D$74:$D$86)*(-1)*'Inputs and Assumptions'!$B$24)</f>
        <v>-5.7444660000000002E-3</v>
      </c>
      <c r="P37" s="231">
        <f>N37*'Inputs and Assumptions'!$B$16</f>
        <v>2.8643656789799993E-2</v>
      </c>
      <c r="Q37" s="231">
        <f>P37/INDEX('Inputs and Assumptions'!$A$74:$B$156,MATCH('Elexicon Calculations'!$M37,'Inputs and Assumptions'!$A$74:$A$156,0),2)</f>
        <v>1.8898392053844471E-2</v>
      </c>
      <c r="R37" s="6"/>
      <c r="S37" s="49"/>
      <c r="T37" s="6"/>
      <c r="U37" s="6"/>
      <c r="V37" s="74"/>
      <c r="W37" s="6"/>
    </row>
    <row r="38" spans="1:23" x14ac:dyDescent="0.3">
      <c r="A38" s="6"/>
      <c r="B38" s="67">
        <f t="shared" si="0"/>
        <v>2048</v>
      </c>
      <c r="C38" s="6"/>
      <c r="D38" s="6"/>
      <c r="E38" s="6"/>
      <c r="F38" s="6"/>
      <c r="G38" s="49"/>
      <c r="H38" s="78">
        <f t="shared" si="1"/>
        <v>2048</v>
      </c>
      <c r="I38" s="72">
        <f t="shared" si="4"/>
        <v>0.24632407799999995</v>
      </c>
      <c r="J38" s="230">
        <f>$I$21*(-1)*'Inputs and Assumptions'!$B$24</f>
        <v>-5.7444660000000002E-3</v>
      </c>
      <c r="K38" s="230">
        <f>I38*'Inputs and Assumptions'!$B$16</f>
        <v>2.7367208308439993E-2</v>
      </c>
      <c r="L38" s="230">
        <f>K38/INDEX('Inputs and Assumptions'!$A$74:$B$156,MATCH('Elexicon Calculations'!$H38,'Inputs and Assumptions'!$A$74:$A$156,0),2)</f>
        <v>1.7702178641653948E-2</v>
      </c>
      <c r="M38" s="80">
        <f t="shared" si="2"/>
        <v>2048</v>
      </c>
      <c r="N38" s="73">
        <f>MAX(IF(M38&lt;(2031+'Inputs and Assumptions'!$B$54),0,IF(M38=(2031+'Inputs and Assumptions'!$B$54),SUM('Inputs and Assumptions'!$D$74:$D$95),SUM(N37:O37))),0)</f>
        <v>0.25206854399999995</v>
      </c>
      <c r="O38" s="231">
        <f>IF(M38&lt;(2031+'Inputs and Assumptions'!$B$54),0,SUM('Inputs and Assumptions'!$D$74:$D$86)*(-1)*'Inputs and Assumptions'!$B$24)</f>
        <v>-5.7444660000000002E-3</v>
      </c>
      <c r="P38" s="231">
        <f>N38*'Inputs and Assumptions'!$B$16</f>
        <v>2.8005432549119993E-2</v>
      </c>
      <c r="Q38" s="231">
        <f>P38/INDEX('Inputs and Assumptions'!$A$74:$B$156,MATCH('Elexicon Calculations'!$M38,'Inputs and Assumptions'!$A$74:$A$156,0),2)</f>
        <v>1.8115006994280144E-2</v>
      </c>
      <c r="R38" s="6"/>
      <c r="S38" s="49"/>
      <c r="T38" s="6"/>
      <c r="U38" s="6"/>
      <c r="V38" s="74"/>
      <c r="W38" s="6"/>
    </row>
    <row r="39" spans="1:23" x14ac:dyDescent="0.3">
      <c r="A39" s="6"/>
      <c r="B39" s="67">
        <f t="shared" si="0"/>
        <v>2049</v>
      </c>
      <c r="C39" s="6"/>
      <c r="D39" s="6"/>
      <c r="E39" s="6"/>
      <c r="F39" s="6"/>
      <c r="G39" s="49"/>
      <c r="H39" s="78">
        <f t="shared" si="1"/>
        <v>2049</v>
      </c>
      <c r="I39" s="72">
        <f t="shared" si="4"/>
        <v>0.24057961199999994</v>
      </c>
      <c r="J39" s="230">
        <f>$I$21*(-1)*'Inputs and Assumptions'!$B$24</f>
        <v>-5.7444660000000002E-3</v>
      </c>
      <c r="K39" s="230">
        <f>I39*'Inputs and Assumptions'!$B$16</f>
        <v>2.6728984067759993E-2</v>
      </c>
      <c r="L39" s="230">
        <f>K39/INDEX('Inputs and Assumptions'!$A$74:$B$156,MATCH('Elexicon Calculations'!$H39,'Inputs and Assumptions'!$A$74:$A$156,0),2)</f>
        <v>1.6950343420615438E-2</v>
      </c>
      <c r="M39" s="80">
        <f t="shared" si="2"/>
        <v>2049</v>
      </c>
      <c r="N39" s="73">
        <f>MAX(IF(M39&lt;(2031+'Inputs and Assumptions'!$B$54),0,IF(M39=(2031+'Inputs and Assumptions'!$B$54),SUM('Inputs and Assumptions'!$D$74:$D$95),SUM(N38:O38))),0)</f>
        <v>0.24632407799999995</v>
      </c>
      <c r="O39" s="231">
        <f>IF(M39&lt;(2031+'Inputs and Assumptions'!$B$54),0,SUM('Inputs and Assumptions'!$D$74:$D$86)*(-1)*'Inputs and Assumptions'!$B$24)</f>
        <v>-5.7444660000000002E-3</v>
      </c>
      <c r="P39" s="231">
        <f>N39*'Inputs and Assumptions'!$B$16</f>
        <v>2.7367208308439993E-2</v>
      </c>
      <c r="Q39" s="231">
        <f>P39/INDEX('Inputs and Assumptions'!$A$74:$B$156,MATCH('Elexicon Calculations'!$M39,'Inputs and Assumptions'!$A$74:$A$156,0),2)</f>
        <v>1.7355077099660731E-2</v>
      </c>
      <c r="R39" s="6"/>
      <c r="S39" s="49"/>
      <c r="T39" s="6"/>
      <c r="U39" s="6"/>
      <c r="V39" s="74"/>
      <c r="W39" s="6"/>
    </row>
    <row r="40" spans="1:23" x14ac:dyDescent="0.3">
      <c r="A40" s="6"/>
      <c r="B40" s="67">
        <f t="shared" si="0"/>
        <v>2050</v>
      </c>
      <c r="C40" s="6"/>
      <c r="D40" s="6"/>
      <c r="E40" s="6"/>
      <c r="F40" s="6"/>
      <c r="G40" s="49"/>
      <c r="H40" s="78">
        <f t="shared" si="1"/>
        <v>2050</v>
      </c>
      <c r="I40" s="72">
        <f t="shared" si="4"/>
        <v>0.23483514599999994</v>
      </c>
      <c r="J40" s="230">
        <f>$I$21*(-1)*'Inputs and Assumptions'!$B$24</f>
        <v>-5.7444660000000002E-3</v>
      </c>
      <c r="K40" s="230">
        <f>I40*'Inputs and Assumptions'!$B$16</f>
        <v>2.6090759827079993E-2</v>
      </c>
      <c r="L40" s="230">
        <f>K40/INDEX('Inputs and Assumptions'!$A$74:$B$156,MATCH('Elexicon Calculations'!$H40,'Inputs and Assumptions'!$A$74:$A$156,0),2)</f>
        <v>1.6221186021147201E-2</v>
      </c>
      <c r="M40" s="80">
        <f t="shared" si="2"/>
        <v>2050</v>
      </c>
      <c r="N40" s="73">
        <f>MAX(IF(M40&lt;(2031+'Inputs and Assumptions'!$B$54),0,IF(M40=(2031+'Inputs and Assumptions'!$B$54),SUM('Inputs and Assumptions'!$D$74:$D$95),SUM(N39:O39))),0)</f>
        <v>0.24057961199999994</v>
      </c>
      <c r="O40" s="231">
        <f>IF(M40&lt;(2031+'Inputs and Assumptions'!$B$54),0,SUM('Inputs and Assumptions'!$D$74:$D$86)*(-1)*'Inputs and Assumptions'!$B$24)</f>
        <v>-5.7444660000000002E-3</v>
      </c>
      <c r="P40" s="231">
        <f>N40*'Inputs and Assumptions'!$B$16</f>
        <v>2.6728984067759993E-2</v>
      </c>
      <c r="Q40" s="231">
        <f>P40/INDEX('Inputs and Assumptions'!$A$74:$B$156,MATCH('Elexicon Calculations'!$M40,'Inputs and Assumptions'!$A$74:$A$156,0),2)</f>
        <v>1.661798374570141E-2</v>
      </c>
      <c r="R40" s="6"/>
      <c r="S40" s="49"/>
      <c r="T40" s="6"/>
      <c r="U40" s="6"/>
      <c r="V40" s="74"/>
      <c r="W40" s="6"/>
    </row>
    <row r="41" spans="1:23" x14ac:dyDescent="0.3">
      <c r="A41" s="6"/>
      <c r="B41" s="67">
        <f t="shared" si="0"/>
        <v>2051</v>
      </c>
      <c r="C41" s="6"/>
      <c r="D41" s="6"/>
      <c r="E41" s="6"/>
      <c r="F41" s="6"/>
      <c r="G41" s="49"/>
      <c r="H41" s="78">
        <f t="shared" si="1"/>
        <v>2051</v>
      </c>
      <c r="I41" s="72">
        <f t="shared" si="4"/>
        <v>0.22909067999999994</v>
      </c>
      <c r="J41" s="230">
        <f>$I$21*(-1)*'Inputs and Assumptions'!$B$24</f>
        <v>-5.7444660000000002E-3</v>
      </c>
      <c r="K41" s="230">
        <f>I41*'Inputs and Assumptions'!$B$16</f>
        <v>2.5452535586399993E-2</v>
      </c>
      <c r="L41" s="230">
        <f>K41/INDEX('Inputs and Assumptions'!$A$74:$B$156,MATCH('Elexicon Calculations'!$H41,'Inputs and Assumptions'!$A$74:$A$156,0),2)</f>
        <v>1.5514106173130385E-2</v>
      </c>
      <c r="M41" s="80">
        <f t="shared" si="2"/>
        <v>2051</v>
      </c>
      <c r="N41" s="73">
        <f>MAX(IF(M41&lt;(2031+'Inputs and Assumptions'!$B$54),0,IF(M41=(2031+'Inputs and Assumptions'!$B$54),SUM('Inputs and Assumptions'!$D$74:$D$95),SUM(N40:O40))),0)</f>
        <v>0.23483514599999994</v>
      </c>
      <c r="O41" s="231">
        <f>IF(M41&lt;(2031+'Inputs and Assumptions'!$B$54),0,SUM('Inputs and Assumptions'!$D$74:$D$86)*(-1)*'Inputs and Assumptions'!$B$24)</f>
        <v>-5.7444660000000002E-3</v>
      </c>
      <c r="P41" s="231">
        <f>N41*'Inputs and Assumptions'!$B$16</f>
        <v>2.6090759827079993E-2</v>
      </c>
      <c r="Q41" s="231">
        <f>P41/INDEX('Inputs and Assumptions'!$A$74:$B$156,MATCH('Elexicon Calculations'!$M41,'Inputs and Assumptions'!$A$74:$A$156,0),2)</f>
        <v>1.5903123550144317E-2</v>
      </c>
      <c r="R41" s="6"/>
      <c r="S41" s="49"/>
      <c r="T41" s="6"/>
      <c r="U41" s="6"/>
      <c r="V41" s="74"/>
      <c r="W41" s="6"/>
    </row>
    <row r="42" spans="1:23" x14ac:dyDescent="0.3">
      <c r="A42" s="6"/>
      <c r="B42" s="67">
        <f t="shared" si="0"/>
        <v>2052</v>
      </c>
      <c r="C42" s="6"/>
      <c r="D42" s="6"/>
      <c r="E42" s="6"/>
      <c r="F42" s="6"/>
      <c r="G42" s="49"/>
      <c r="H42" s="78">
        <f t="shared" si="1"/>
        <v>2052</v>
      </c>
      <c r="I42" s="72">
        <f t="shared" si="4"/>
        <v>0.22334621399999993</v>
      </c>
      <c r="J42" s="230">
        <f>$I$21*(-1)*'Inputs and Assumptions'!$B$24</f>
        <v>-5.7444660000000002E-3</v>
      </c>
      <c r="K42" s="230">
        <f>I42*'Inputs and Assumptions'!$B$16</f>
        <v>2.4814311345719989E-2</v>
      </c>
      <c r="L42" s="230">
        <f>K42/INDEX('Inputs and Assumptions'!$A$74:$B$156,MATCH('Elexicon Calculations'!$H42,'Inputs and Assumptions'!$A$74:$A$156,0),2)</f>
        <v>1.4828518427565151E-2</v>
      </c>
      <c r="M42" s="80">
        <f t="shared" si="2"/>
        <v>2052</v>
      </c>
      <c r="N42" s="73">
        <f>MAX(IF(M42&lt;(2031+'Inputs and Assumptions'!$B$54),0,IF(M42=(2031+'Inputs and Assumptions'!$B$54),SUM('Inputs and Assumptions'!$D$74:$D$95),SUM(N41:O41))),0)</f>
        <v>0.22909067999999994</v>
      </c>
      <c r="O42" s="231">
        <f>IF(M42&lt;(2031+'Inputs and Assumptions'!$B$54),0,SUM('Inputs and Assumptions'!$D$74:$D$86)*(-1)*'Inputs and Assumptions'!$B$24)</f>
        <v>-5.7444660000000002E-3</v>
      </c>
      <c r="P42" s="231">
        <f>N42*'Inputs and Assumptions'!$B$16</f>
        <v>2.5452535586399993E-2</v>
      </c>
      <c r="Q42" s="231">
        <f>P42/INDEX('Inputs and Assumptions'!$A$74:$B$156,MATCH('Elexicon Calculations'!$M42,'Inputs and Assumptions'!$A$74:$A$156,0),2)</f>
        <v>1.5209908012872928E-2</v>
      </c>
      <c r="R42" s="6"/>
      <c r="S42" s="49"/>
      <c r="T42" s="6"/>
      <c r="U42" s="6"/>
      <c r="V42" s="74"/>
      <c r="W42" s="6"/>
    </row>
    <row r="43" spans="1:23" x14ac:dyDescent="0.3">
      <c r="A43" s="6"/>
      <c r="B43" s="67">
        <f t="shared" si="0"/>
        <v>2053</v>
      </c>
      <c r="C43" s="6"/>
      <c r="D43" s="6"/>
      <c r="E43" s="6"/>
      <c r="F43" s="6"/>
      <c r="G43" s="49"/>
      <c r="H43" s="78">
        <f t="shared" si="1"/>
        <v>2053</v>
      </c>
      <c r="I43" s="72">
        <f t="shared" si="4"/>
        <v>0.21760174799999993</v>
      </c>
      <c r="J43" s="230">
        <f>$I$21*(-1)*'Inputs and Assumptions'!$B$24</f>
        <v>-5.7444660000000002E-3</v>
      </c>
      <c r="K43" s="230">
        <f>I43*'Inputs and Assumptions'!$B$16</f>
        <v>2.4176087105039989E-2</v>
      </c>
      <c r="L43" s="230">
        <f>K43/INDEX('Inputs and Assumptions'!$A$74:$B$156,MATCH('Elexicon Calculations'!$H43,'Inputs and Assumptions'!$A$74:$A$156,0),2)</f>
        <v>1.4163851806134681E-2</v>
      </c>
      <c r="M43" s="80">
        <f t="shared" si="2"/>
        <v>2053</v>
      </c>
      <c r="N43" s="73">
        <f>MAX(IF(M43&lt;(2031+'Inputs and Assumptions'!$B$54),0,IF(M43=(2031+'Inputs and Assumptions'!$B$54),SUM('Inputs and Assumptions'!$D$74:$D$95),SUM(N42:O42))),0)</f>
        <v>0.22334621399999993</v>
      </c>
      <c r="O43" s="231">
        <f>IF(M43&lt;(2031+'Inputs and Assumptions'!$B$54),0,SUM('Inputs and Assumptions'!$D$74:$D$86)*(-1)*'Inputs and Assumptions'!$B$24)</f>
        <v>-5.7444660000000002E-3</v>
      </c>
      <c r="P43" s="231">
        <f>N43*'Inputs and Assumptions'!$B$16</f>
        <v>2.4814311345719989E-2</v>
      </c>
      <c r="Q43" s="231">
        <f>P43/INDEX('Inputs and Assumptions'!$A$74:$B$156,MATCH('Elexicon Calculations'!$M43,'Inputs and Assumptions'!$A$74:$A$156,0),2)</f>
        <v>1.4537763164279559E-2</v>
      </c>
      <c r="R43" s="6"/>
      <c r="S43" s="49"/>
      <c r="T43" s="6"/>
      <c r="U43" s="6"/>
      <c r="V43" s="74"/>
      <c r="W43" s="6"/>
    </row>
    <row r="44" spans="1:23" x14ac:dyDescent="0.3">
      <c r="A44" s="6"/>
      <c r="B44" s="67">
        <f t="shared" si="0"/>
        <v>2054</v>
      </c>
      <c r="C44" s="6"/>
      <c r="D44" s="6"/>
      <c r="E44" s="6"/>
      <c r="F44" s="6"/>
      <c r="G44" s="49"/>
      <c r="H44" s="78">
        <f t="shared" si="1"/>
        <v>2054</v>
      </c>
      <c r="I44" s="72">
        <f t="shared" si="4"/>
        <v>0.21185728199999992</v>
      </c>
      <c r="J44" s="230">
        <f>$I$21*(-1)*'Inputs and Assumptions'!$B$24</f>
        <v>-5.7444660000000002E-3</v>
      </c>
      <c r="K44" s="230">
        <f>I44*'Inputs and Assumptions'!$B$16</f>
        <v>2.353786286435999E-2</v>
      </c>
      <c r="L44" s="230">
        <f>K44/INDEX('Inputs and Assumptions'!$A$74:$B$156,MATCH('Elexicon Calculations'!$H44,'Inputs and Assumptions'!$A$74:$A$156,0),2)</f>
        <v>1.3519549458813533E-2</v>
      </c>
      <c r="M44" s="80">
        <f t="shared" si="2"/>
        <v>2054</v>
      </c>
      <c r="N44" s="73">
        <f>MAX(IF(M44&lt;(2031+'Inputs and Assumptions'!$B$54),0,IF(M44=(2031+'Inputs and Assumptions'!$B$54),SUM('Inputs and Assumptions'!$D$74:$D$95),SUM(N43:O43))),0)</f>
        <v>0.21760174799999993</v>
      </c>
      <c r="O44" s="231">
        <f>IF(M44&lt;(2031+'Inputs and Assumptions'!$B$54),0,SUM('Inputs and Assumptions'!$D$74:$D$86)*(-1)*'Inputs and Assumptions'!$B$24)</f>
        <v>-5.7444660000000002E-3</v>
      </c>
      <c r="P44" s="231">
        <f>N44*'Inputs and Assumptions'!$B$16</f>
        <v>2.4176087105039989E-2</v>
      </c>
      <c r="Q44" s="231">
        <f>P44/INDEX('Inputs and Assumptions'!$A$74:$B$156,MATCH('Elexicon Calculations'!$M44,'Inputs and Assumptions'!$A$74:$A$156,0),2)</f>
        <v>1.3886129221700667E-2</v>
      </c>
      <c r="R44" s="6"/>
      <c r="S44" s="49"/>
      <c r="T44" s="6"/>
      <c r="U44" s="6"/>
      <c r="V44" s="74"/>
      <c r="W44" s="6"/>
    </row>
    <row r="45" spans="1:23" x14ac:dyDescent="0.3">
      <c r="A45" s="6"/>
      <c r="B45" s="67">
        <f t="shared" si="0"/>
        <v>2055</v>
      </c>
      <c r="C45" s="6"/>
      <c r="D45" s="6"/>
      <c r="E45" s="6"/>
      <c r="F45" s="6"/>
      <c r="G45" s="49"/>
      <c r="H45" s="78">
        <f t="shared" si="1"/>
        <v>2055</v>
      </c>
      <c r="I45" s="72">
        <f t="shared" si="4"/>
        <v>0.20611281599999992</v>
      </c>
      <c r="J45" s="230">
        <f>$I$21*(-1)*'Inputs and Assumptions'!$B$24</f>
        <v>-5.7444660000000002E-3</v>
      </c>
      <c r="K45" s="230">
        <f>I45*'Inputs and Assumptions'!$B$16</f>
        <v>2.289963862367999E-2</v>
      </c>
      <c r="L45" s="230">
        <f>K45/INDEX('Inputs and Assumptions'!$A$74:$B$156,MATCH('Elexicon Calculations'!$H45,'Inputs and Assumptions'!$A$74:$A$156,0),2)</f>
        <v>1.2895068329339607E-2</v>
      </c>
      <c r="M45" s="80">
        <f t="shared" si="2"/>
        <v>2055</v>
      </c>
      <c r="N45" s="73">
        <f>MAX(IF(M45&lt;(2031+'Inputs and Assumptions'!$B$54),0,IF(M45=(2031+'Inputs and Assumptions'!$B$54),SUM('Inputs and Assumptions'!$D$74:$D$95),SUM(N44:O44))),0)</f>
        <v>0.21185728199999992</v>
      </c>
      <c r="O45" s="231">
        <f>IF(M45&lt;(2031+'Inputs and Assumptions'!$B$54),0,SUM('Inputs and Assumptions'!$D$74:$D$86)*(-1)*'Inputs and Assumptions'!$B$24)</f>
        <v>-5.7444660000000002E-3</v>
      </c>
      <c r="P45" s="231">
        <f>N45*'Inputs and Assumptions'!$B$16</f>
        <v>2.353786286435999E-2</v>
      </c>
      <c r="Q45" s="231">
        <f>P45/INDEX('Inputs and Assumptions'!$A$74:$B$156,MATCH('Elexicon Calculations'!$M45,'Inputs and Assumptions'!$A$74:$A$156,0),2)</f>
        <v>1.3254460253738758E-2</v>
      </c>
      <c r="R45" s="6"/>
      <c r="S45" s="49"/>
      <c r="T45" s="6"/>
      <c r="U45" s="6"/>
      <c r="V45" s="74"/>
      <c r="W45" s="6"/>
    </row>
    <row r="46" spans="1:23" x14ac:dyDescent="0.3">
      <c r="A46" s="6"/>
      <c r="B46" s="67">
        <f t="shared" si="0"/>
        <v>2056</v>
      </c>
      <c r="C46" s="6"/>
      <c r="D46" s="6"/>
      <c r="E46" s="6"/>
      <c r="F46" s="6"/>
      <c r="G46" s="49"/>
      <c r="H46" s="78">
        <f t="shared" si="1"/>
        <v>2056</v>
      </c>
      <c r="I46" s="72">
        <f t="shared" si="4"/>
        <v>0.20036834999999992</v>
      </c>
      <c r="J46" s="230">
        <f>$I$21*(-1)*'Inputs and Assumptions'!$B$24</f>
        <v>-5.7444660000000002E-3</v>
      </c>
      <c r="K46" s="230">
        <f>I46*'Inputs and Assumptions'!$B$16</f>
        <v>2.226141438299999E-2</v>
      </c>
      <c r="L46" s="230">
        <f>K46/INDEX('Inputs and Assumptions'!$A$74:$B$156,MATCH('Elexicon Calculations'!$H46,'Inputs and Assumptions'!$A$74:$A$156,0),2)</f>
        <v>1.2289878828372994E-2</v>
      </c>
      <c r="M46" s="80">
        <f t="shared" si="2"/>
        <v>2056</v>
      </c>
      <c r="N46" s="73">
        <f>MAX(IF(M46&lt;(2031+'Inputs and Assumptions'!$B$54),0,IF(M46=(2031+'Inputs and Assumptions'!$B$54),SUM('Inputs and Assumptions'!$D$74:$D$95),SUM(N45:O45))),0)</f>
        <v>0.20611281599999992</v>
      </c>
      <c r="O46" s="231">
        <f>IF(M46&lt;(2031+'Inputs and Assumptions'!$B$54),0,SUM('Inputs and Assumptions'!$D$74:$D$86)*(-1)*'Inputs and Assumptions'!$B$24)</f>
        <v>-5.7444660000000002E-3</v>
      </c>
      <c r="P46" s="231">
        <f>N46*'Inputs and Assumptions'!$B$16</f>
        <v>2.289963862367999E-2</v>
      </c>
      <c r="Q46" s="231">
        <f>P46/INDEX('Inputs and Assumptions'!$A$74:$B$156,MATCH('Elexicon Calculations'!$M46,'Inputs and Assumptions'!$A$74:$A$156,0),2)</f>
        <v>1.2642223852293731E-2</v>
      </c>
      <c r="R46" s="6"/>
      <c r="S46" s="49"/>
      <c r="T46" s="6"/>
      <c r="U46" s="6"/>
      <c r="V46" s="74"/>
      <c r="W46" s="6"/>
    </row>
    <row r="47" spans="1:23" x14ac:dyDescent="0.3">
      <c r="A47" s="6"/>
      <c r="B47" s="67">
        <f t="shared" si="0"/>
        <v>2057</v>
      </c>
      <c r="C47" s="6"/>
      <c r="D47" s="6"/>
      <c r="E47" s="6"/>
      <c r="F47" s="6"/>
      <c r="G47" s="49"/>
      <c r="H47" s="78">
        <f t="shared" si="1"/>
        <v>2057</v>
      </c>
      <c r="I47" s="72">
        <f t="shared" si="4"/>
        <v>0.19462388399999991</v>
      </c>
      <c r="J47" s="230">
        <f>$I$21*(-1)*'Inputs and Assumptions'!$B$24</f>
        <v>-5.7444660000000002E-3</v>
      </c>
      <c r="K47" s="230">
        <f>I47*'Inputs and Assumptions'!$B$16</f>
        <v>2.162319014231999E-2</v>
      </c>
      <c r="L47" s="230">
        <f>K47/INDEX('Inputs and Assumptions'!$A$74:$B$156,MATCH('Elexicon Calculations'!$H47,'Inputs and Assumptions'!$A$74:$A$156,0),2)</f>
        <v>1.170346451416888E-2</v>
      </c>
      <c r="M47" s="80">
        <f t="shared" si="2"/>
        <v>2057</v>
      </c>
      <c r="N47" s="73">
        <f>MAX(IF(M47&lt;(2031+'Inputs and Assumptions'!$B$54),0,IF(M47=(2031+'Inputs and Assumptions'!$B$54),SUM('Inputs and Assumptions'!$D$74:$D$95),SUM(N46:O46))),0)</f>
        <v>0.20036834999999992</v>
      </c>
      <c r="O47" s="231">
        <f>IF(M47&lt;(2031+'Inputs and Assumptions'!$B$54),0,SUM('Inputs and Assumptions'!$D$74:$D$86)*(-1)*'Inputs and Assumptions'!$B$24)</f>
        <v>-5.7444660000000002E-3</v>
      </c>
      <c r="P47" s="231">
        <f>N47*'Inputs and Assumptions'!$B$16</f>
        <v>2.226141438299999E-2</v>
      </c>
      <c r="Q47" s="231">
        <f>P47/INDEX('Inputs and Assumptions'!$A$74:$B$156,MATCH('Elexicon Calculations'!$M47,'Inputs and Assumptions'!$A$74:$A$156,0),2)</f>
        <v>1.2048900812130387E-2</v>
      </c>
      <c r="R47" s="6"/>
      <c r="S47" s="49"/>
      <c r="T47" s="6"/>
      <c r="U47" s="6"/>
      <c r="V47" s="74"/>
      <c r="W47" s="6"/>
    </row>
    <row r="48" spans="1:23" x14ac:dyDescent="0.3">
      <c r="A48" s="6"/>
      <c r="B48" s="67">
        <f t="shared" si="0"/>
        <v>2058</v>
      </c>
      <c r="C48" s="6"/>
      <c r="D48" s="6"/>
      <c r="E48" s="6"/>
      <c r="F48" s="6"/>
      <c r="G48" s="49"/>
      <c r="H48" s="78">
        <f t="shared" si="1"/>
        <v>2058</v>
      </c>
      <c r="I48" s="72">
        <f t="shared" si="4"/>
        <v>0.18887941799999991</v>
      </c>
      <c r="J48" s="230">
        <f>$I$21*(-1)*'Inputs and Assumptions'!$B$24</f>
        <v>-5.7444660000000002E-3</v>
      </c>
      <c r="K48" s="230">
        <f>I48*'Inputs and Assumptions'!$B$16</f>
        <v>2.098496590163999E-2</v>
      </c>
      <c r="L48" s="230">
        <f>K48/INDEX('Inputs and Assumptions'!$A$74:$B$156,MATCH('Elexicon Calculations'!$H48,'Inputs and Assumptions'!$A$74:$A$156,0),2)</f>
        <v>1.1135321780595463E-2</v>
      </c>
      <c r="M48" s="80">
        <f t="shared" si="2"/>
        <v>2058</v>
      </c>
      <c r="N48" s="73">
        <f>MAX(IF(M48&lt;(2031+'Inputs and Assumptions'!$B$54),0,IF(M48=(2031+'Inputs and Assumptions'!$B$54),SUM('Inputs and Assumptions'!$D$74:$D$95),SUM(N47:O47))),0)</f>
        <v>0.19462388399999991</v>
      </c>
      <c r="O48" s="231">
        <f>IF(M48&lt;(2031+'Inputs and Assumptions'!$B$54),0,SUM('Inputs and Assumptions'!$D$74:$D$86)*(-1)*'Inputs and Assumptions'!$B$24)</f>
        <v>-5.7444660000000002E-3</v>
      </c>
      <c r="P48" s="231">
        <f>N48*'Inputs and Assumptions'!$B$16</f>
        <v>2.162319014231999E-2</v>
      </c>
      <c r="Q48" s="231">
        <f>P48/INDEX('Inputs and Assumptions'!$A$74:$B$156,MATCH('Elexicon Calculations'!$M48,'Inputs and Assumptions'!$A$74:$A$156,0),2)</f>
        <v>1.1473984817812626E-2</v>
      </c>
      <c r="R48" s="6"/>
      <c r="S48" s="49"/>
      <c r="T48" s="6"/>
      <c r="U48" s="6"/>
      <c r="V48" s="74"/>
      <c r="W48" s="6"/>
    </row>
    <row r="49" spans="1:23" x14ac:dyDescent="0.3">
      <c r="A49" s="6"/>
      <c r="B49" s="67">
        <f t="shared" si="0"/>
        <v>2059</v>
      </c>
      <c r="C49" s="6"/>
      <c r="D49" s="6"/>
      <c r="E49" s="6"/>
      <c r="F49" s="6"/>
      <c r="G49" s="49"/>
      <c r="H49" s="78">
        <f t="shared" si="1"/>
        <v>2059</v>
      </c>
      <c r="I49" s="72">
        <f t="shared" si="4"/>
        <v>0.18313495199999991</v>
      </c>
      <c r="J49" s="230">
        <f>$I$21*(-1)*'Inputs and Assumptions'!$B$24</f>
        <v>-5.7444660000000002E-3</v>
      </c>
      <c r="K49" s="230">
        <f>I49*'Inputs and Assumptions'!$B$16</f>
        <v>2.034674166095999E-2</v>
      </c>
      <c r="L49" s="230">
        <f>K49/INDEX('Inputs and Assumptions'!$A$74:$B$156,MATCH('Elexicon Calculations'!$H49,'Inputs and Assumptions'!$A$74:$A$156,0),2)</f>
        <v>1.0584959552331666E-2</v>
      </c>
      <c r="M49" s="80">
        <f t="shared" si="2"/>
        <v>2059</v>
      </c>
      <c r="N49" s="73">
        <f>MAX(IF(M49&lt;(2031+'Inputs and Assumptions'!$B$54),0,IF(M49=(2031+'Inputs and Assumptions'!$B$54),SUM('Inputs and Assumptions'!$D$74:$D$95),SUM(N48:O48))),0)</f>
        <v>0.18887941799999991</v>
      </c>
      <c r="O49" s="231">
        <f>IF(M49&lt;(2031+'Inputs and Assumptions'!$B$54),0,SUM('Inputs and Assumptions'!$D$74:$D$86)*(-1)*'Inputs and Assumptions'!$B$24)</f>
        <v>-5.7444660000000002E-3</v>
      </c>
      <c r="P49" s="231">
        <f>N49*'Inputs and Assumptions'!$B$16</f>
        <v>2.098496590163999E-2</v>
      </c>
      <c r="Q49" s="231">
        <f>P49/INDEX('Inputs and Assumptions'!$A$74:$B$156,MATCH('Elexicon Calculations'!$M49,'Inputs and Assumptions'!$A$74:$A$156,0),2)</f>
        <v>1.0916982137838689E-2</v>
      </c>
      <c r="R49" s="6"/>
      <c r="S49" s="49"/>
      <c r="T49" s="6"/>
      <c r="U49" s="6"/>
      <c r="V49" s="74"/>
      <c r="W49" s="6"/>
    </row>
    <row r="50" spans="1:23" x14ac:dyDescent="0.3">
      <c r="A50" s="6"/>
      <c r="B50" s="67">
        <f t="shared" si="0"/>
        <v>2060</v>
      </c>
      <c r="C50" s="6"/>
      <c r="D50" s="6"/>
      <c r="E50" s="6"/>
      <c r="F50" s="6"/>
      <c r="G50" s="49"/>
      <c r="H50" s="78">
        <f t="shared" si="1"/>
        <v>2060</v>
      </c>
      <c r="I50" s="72">
        <f t="shared" si="4"/>
        <v>0.1773904859999999</v>
      </c>
      <c r="J50" s="230">
        <f>$I$21*(-1)*'Inputs and Assumptions'!$B$24</f>
        <v>-5.7444660000000002E-3</v>
      </c>
      <c r="K50" s="230">
        <f>I50*'Inputs and Assumptions'!$B$16</f>
        <v>1.970851742027999E-2</v>
      </c>
      <c r="L50" s="230">
        <f>K50/INDEX('Inputs and Assumptions'!$A$74:$B$156,MATCH('Elexicon Calculations'!$H50,'Inputs and Assumptions'!$A$74:$A$156,0),2)</f>
        <v>1.0051898987082985E-2</v>
      </c>
      <c r="M50" s="80">
        <f t="shared" si="2"/>
        <v>2060</v>
      </c>
      <c r="N50" s="73">
        <f>MAX(IF(M50&lt;(2031+'Inputs and Assumptions'!$B$54),0,IF(M50=(2031+'Inputs and Assumptions'!$B$54),SUM('Inputs and Assumptions'!$D$74:$D$95),SUM(N49:O49))),0)</f>
        <v>0.18313495199999991</v>
      </c>
      <c r="O50" s="231">
        <f>IF(M50&lt;(2031+'Inputs and Assumptions'!$B$54),0,SUM('Inputs and Assumptions'!$D$74:$D$86)*(-1)*'Inputs and Assumptions'!$B$24)</f>
        <v>-5.7444660000000002E-3</v>
      </c>
      <c r="P50" s="231">
        <f>N50*'Inputs and Assumptions'!$B$16</f>
        <v>2.034674166095999E-2</v>
      </c>
      <c r="Q50" s="231">
        <f>P50/INDEX('Inputs and Assumptions'!$A$74:$B$156,MATCH('Elexicon Calculations'!$M50,'Inputs and Assumptions'!$A$74:$A$156,0),2)</f>
        <v>1.0377411325815359E-2</v>
      </c>
      <c r="R50" s="6"/>
      <c r="S50" s="49"/>
      <c r="T50" s="6"/>
      <c r="U50" s="6"/>
      <c r="V50" s="74"/>
      <c r="W50" s="6"/>
    </row>
    <row r="51" spans="1:23" x14ac:dyDescent="0.3">
      <c r="A51" s="6"/>
      <c r="B51" s="67">
        <f t="shared" si="0"/>
        <v>2061</v>
      </c>
      <c r="C51" s="6"/>
      <c r="D51" s="6"/>
      <c r="E51" s="6"/>
      <c r="F51" s="6"/>
      <c r="G51" s="49"/>
      <c r="H51" s="78">
        <f t="shared" si="1"/>
        <v>2061</v>
      </c>
      <c r="I51" s="72">
        <f t="shared" si="4"/>
        <v>0.1716460199999999</v>
      </c>
      <c r="J51" s="230">
        <f>$I$21*(-1)*'Inputs and Assumptions'!$B$24</f>
        <v>-5.7444660000000002E-3</v>
      </c>
      <c r="K51" s="230">
        <f>I51*'Inputs and Assumptions'!$B$16</f>
        <v>1.9070293179599986E-2</v>
      </c>
      <c r="L51" s="230">
        <f>K51/INDEX('Inputs and Assumptions'!$A$74:$B$156,MATCH('Elexicon Calculations'!$H51,'Inputs and Assumptions'!$A$74:$A$156,0),2)</f>
        <v>9.5356731846574592E-3</v>
      </c>
      <c r="M51" s="80">
        <f t="shared" si="2"/>
        <v>2061</v>
      </c>
      <c r="N51" s="73">
        <f>MAX(IF(M51&lt;(2031+'Inputs and Assumptions'!$B$54),0,IF(M51=(2031+'Inputs and Assumptions'!$B$54),SUM('Inputs and Assumptions'!$D$74:$D$95),SUM(N50:O50))),0)</f>
        <v>0.1773904859999999</v>
      </c>
      <c r="O51" s="231">
        <f>IF(M51&lt;(2031+'Inputs and Assumptions'!$B$54),0,SUM('Inputs and Assumptions'!$D$74:$D$86)*(-1)*'Inputs and Assumptions'!$B$24)</f>
        <v>-5.7444660000000002E-3</v>
      </c>
      <c r="P51" s="231">
        <f>N51*'Inputs and Assumptions'!$B$16</f>
        <v>1.970851742027999E-2</v>
      </c>
      <c r="Q51" s="231">
        <f>P51/INDEX('Inputs and Assumptions'!$A$74:$B$156,MATCH('Elexicon Calculations'!$M51,'Inputs and Assumptions'!$A$74:$A$156,0),2)</f>
        <v>9.8548029285127296E-3</v>
      </c>
      <c r="R51" s="6"/>
      <c r="S51" s="49"/>
      <c r="T51" s="6"/>
      <c r="U51" s="6"/>
      <c r="V51" s="74"/>
      <c r="W51" s="6"/>
    </row>
    <row r="52" spans="1:23" x14ac:dyDescent="0.3">
      <c r="A52" s="6"/>
      <c r="B52" s="67">
        <f t="shared" si="0"/>
        <v>2062</v>
      </c>
      <c r="C52" s="6"/>
      <c r="D52" s="6"/>
      <c r="E52" s="6"/>
      <c r="F52" s="6"/>
      <c r="G52" s="49"/>
      <c r="H52" s="78">
        <f t="shared" si="1"/>
        <v>2062</v>
      </c>
      <c r="I52" s="72">
        <f t="shared" si="4"/>
        <v>0.1659015539999999</v>
      </c>
      <c r="J52" s="230">
        <f>$I$21*(-1)*'Inputs and Assumptions'!$B$24</f>
        <v>-5.7444660000000002E-3</v>
      </c>
      <c r="K52" s="230">
        <f>I52*'Inputs and Assumptions'!$B$16</f>
        <v>1.8432068938919986E-2</v>
      </c>
      <c r="L52" s="230">
        <f>K52/INDEX('Inputs and Assumptions'!$A$74:$B$156,MATCH('Elexicon Calculations'!$H52,'Inputs and Assumptions'!$A$74:$A$156,0),2)</f>
        <v>9.0358269027472436E-3</v>
      </c>
      <c r="M52" s="80">
        <f t="shared" si="2"/>
        <v>2062</v>
      </c>
      <c r="N52" s="73">
        <f>MAX(IF(M52&lt;(2031+'Inputs and Assumptions'!$B$54),0,IF(M52=(2031+'Inputs and Assumptions'!$B$54),SUM('Inputs and Assumptions'!$D$74:$D$95),SUM(N51:O51))),0)</f>
        <v>0.1716460199999999</v>
      </c>
      <c r="O52" s="231">
        <f>IF(M52&lt;(2031+'Inputs and Assumptions'!$B$54),0,SUM('Inputs and Assumptions'!$D$74:$D$86)*(-1)*'Inputs and Assumptions'!$B$24)</f>
        <v>-5.7444660000000002E-3</v>
      </c>
      <c r="P52" s="231">
        <f>N52*'Inputs and Assumptions'!$B$16</f>
        <v>1.9070293179599986E-2</v>
      </c>
      <c r="Q52" s="231">
        <f>P52/INDEX('Inputs and Assumptions'!$A$74:$B$156,MATCH('Elexicon Calculations'!$M52,'Inputs and Assumptions'!$A$74:$A$156,0),2)</f>
        <v>9.3486992006445672E-3</v>
      </c>
      <c r="R52" s="6"/>
      <c r="S52" s="49"/>
      <c r="T52" s="6"/>
      <c r="U52" s="6"/>
      <c r="V52" s="74"/>
      <c r="W52" s="6"/>
    </row>
    <row r="53" spans="1:23" x14ac:dyDescent="0.3">
      <c r="A53" s="6"/>
      <c r="B53" s="67">
        <f t="shared" si="0"/>
        <v>2063</v>
      </c>
      <c r="C53" s="6"/>
      <c r="D53" s="6"/>
      <c r="E53" s="6"/>
      <c r="F53" s="6"/>
      <c r="G53" s="49"/>
      <c r="H53" s="78">
        <f t="shared" si="1"/>
        <v>2063</v>
      </c>
      <c r="I53" s="72">
        <f t="shared" si="4"/>
        <v>0.16015708799999989</v>
      </c>
      <c r="J53" s="230">
        <f>$I$21*(-1)*'Inputs and Assumptions'!$B$24</f>
        <v>-5.7444660000000002E-3</v>
      </c>
      <c r="K53" s="230">
        <f>I53*'Inputs and Assumptions'!$B$16</f>
        <v>1.7793844698239986E-2</v>
      </c>
      <c r="L53" s="230">
        <f>K53/INDEX('Inputs and Assumptions'!$A$74:$B$156,MATCH('Elexicon Calculations'!$H53,'Inputs and Assumptions'!$A$74:$A$156,0),2)</f>
        <v>8.5519162792646267E-3</v>
      </c>
      <c r="M53" s="80">
        <f t="shared" si="2"/>
        <v>2063</v>
      </c>
      <c r="N53" s="73">
        <f>MAX(IF(M53&lt;(2031+'Inputs and Assumptions'!$B$54),0,IF(M53=(2031+'Inputs and Assumptions'!$B$54),SUM('Inputs and Assumptions'!$D$74:$D$95),SUM(N52:O52))),0)</f>
        <v>0.1659015539999999</v>
      </c>
      <c r="O53" s="231">
        <f>IF(M53&lt;(2031+'Inputs and Assumptions'!$B$54),0,SUM('Inputs and Assumptions'!$D$74:$D$86)*(-1)*'Inputs and Assumptions'!$B$24)</f>
        <v>-5.7444660000000002E-3</v>
      </c>
      <c r="P53" s="231">
        <f>N53*'Inputs and Assumptions'!$B$16</f>
        <v>1.8432068938919986E-2</v>
      </c>
      <c r="Q53" s="231">
        <f>P53/INDEX('Inputs and Assumptions'!$A$74:$B$156,MATCH('Elexicon Calculations'!$M53,'Inputs and Assumptions'!$A$74:$A$156,0),2)</f>
        <v>8.8586538262227874E-3</v>
      </c>
      <c r="R53" s="6"/>
      <c r="S53" s="49"/>
      <c r="T53" s="6"/>
      <c r="U53" s="6"/>
      <c r="V53" s="74"/>
      <c r="W53" s="6"/>
    </row>
    <row r="54" spans="1:23" x14ac:dyDescent="0.3">
      <c r="A54" s="6"/>
      <c r="B54" s="67">
        <f t="shared" si="0"/>
        <v>2064</v>
      </c>
      <c r="C54" s="6"/>
      <c r="D54" s="6"/>
      <c r="E54" s="6"/>
      <c r="F54" s="6"/>
      <c r="G54" s="49"/>
      <c r="H54" s="78">
        <f t="shared" si="1"/>
        <v>2064</v>
      </c>
      <c r="I54" s="72">
        <f t="shared" si="4"/>
        <v>0.15441262199999989</v>
      </c>
      <c r="J54" s="230">
        <f>$I$21*(-1)*'Inputs and Assumptions'!$B$24</f>
        <v>-5.7444660000000002E-3</v>
      </c>
      <c r="K54" s="230">
        <f>I54*'Inputs and Assumptions'!$B$16</f>
        <v>1.7155620457559986E-2</v>
      </c>
      <c r="L54" s="230">
        <f>K54/INDEX('Inputs and Assumptions'!$A$74:$B$156,MATCH('Elexicon Calculations'!$H54,'Inputs and Assumptions'!$A$74:$A$156,0),2)</f>
        <v>8.0835085610847703E-3</v>
      </c>
      <c r="M54" s="80">
        <f t="shared" si="2"/>
        <v>2064</v>
      </c>
      <c r="N54" s="73">
        <f>MAX(IF(M54&lt;(2031+'Inputs and Assumptions'!$B$54),0,IF(M54=(2031+'Inputs and Assumptions'!$B$54),SUM('Inputs and Assumptions'!$D$74:$D$95),SUM(N53:O53))),0)</f>
        <v>0.16015708799999989</v>
      </c>
      <c r="O54" s="231">
        <f>IF(M54&lt;(2031+'Inputs and Assumptions'!$B$54),0,SUM('Inputs and Assumptions'!$D$74:$D$86)*(-1)*'Inputs and Assumptions'!$B$24)</f>
        <v>-5.7444660000000002E-3</v>
      </c>
      <c r="P54" s="231">
        <f>N54*'Inputs and Assumptions'!$B$16</f>
        <v>1.7793844698239986E-2</v>
      </c>
      <c r="Q54" s="231">
        <f>P54/INDEX('Inputs and Assumptions'!$A$74:$B$156,MATCH('Elexicon Calculations'!$M54,'Inputs and Assumptions'!$A$74:$A$156,0),2)</f>
        <v>8.3842316463378693E-3</v>
      </c>
      <c r="R54" s="6"/>
      <c r="S54" s="49"/>
      <c r="T54" s="6"/>
      <c r="U54" s="6"/>
      <c r="V54" s="74"/>
      <c r="W54" s="6"/>
    </row>
    <row r="55" spans="1:23" x14ac:dyDescent="0.3">
      <c r="A55" s="6"/>
      <c r="B55" s="67">
        <f t="shared" si="0"/>
        <v>2065</v>
      </c>
      <c r="C55" s="6"/>
      <c r="D55" s="6"/>
      <c r="E55" s="6"/>
      <c r="F55" s="6"/>
      <c r="G55" s="49"/>
      <c r="H55" s="78">
        <f t="shared" si="1"/>
        <v>2065</v>
      </c>
      <c r="I55" s="72">
        <f>SUM(I54:J54)</f>
        <v>0.14866815599999988</v>
      </c>
      <c r="J55" s="230">
        <f>$I$21*(-1)*'Inputs and Assumptions'!$B$24</f>
        <v>-5.7444660000000002E-3</v>
      </c>
      <c r="K55" s="230">
        <f>I55*'Inputs and Assumptions'!$B$16</f>
        <v>1.6517396216879986E-2</v>
      </c>
      <c r="L55" s="230">
        <f>K55/INDEX('Inputs and Assumptions'!$A$74:$B$156,MATCH('Elexicon Calculations'!$H55,'Inputs and Assumptions'!$A$74:$A$156,0),2)</f>
        <v>7.6301818390506594E-3</v>
      </c>
      <c r="M55" s="80">
        <f t="shared" si="2"/>
        <v>2065</v>
      </c>
      <c r="N55" s="73">
        <f>MAX(IF(M55&lt;(2031+'Inputs and Assumptions'!$B$54),0,IF(M55=(2031+'Inputs and Assumptions'!$B$54),SUM('Inputs and Assumptions'!$D$74:$D$95),SUM(N54:O54))),0)</f>
        <v>0.15441262199999989</v>
      </c>
      <c r="O55" s="231">
        <f>IF(M55&lt;(2031+'Inputs and Assumptions'!$B$54),0,SUM('Inputs and Assumptions'!$D$74:$D$86)*(-1)*'Inputs and Assumptions'!$B$24)</f>
        <v>-5.7444660000000002E-3</v>
      </c>
      <c r="P55" s="231">
        <f>N55*'Inputs and Assumptions'!$B$16</f>
        <v>1.7155620457559986E-2</v>
      </c>
      <c r="Q55" s="231">
        <f>P55/INDEX('Inputs and Assumptions'!$A$74:$B$156,MATCH('Elexicon Calculations'!$M55,'Inputs and Assumptions'!$A$74:$A$156,0),2)</f>
        <v>7.9250083932203633E-3</v>
      </c>
      <c r="R55" s="6"/>
      <c r="S55" s="49"/>
      <c r="T55" s="6"/>
      <c r="U55" s="6"/>
      <c r="V55" s="74"/>
      <c r="W55" s="6"/>
    </row>
    <row r="56" spans="1:23" x14ac:dyDescent="0.3">
      <c r="A56" s="6"/>
      <c r="B56" s="67">
        <f t="shared" si="0"/>
        <v>2066</v>
      </c>
      <c r="C56" s="6"/>
      <c r="D56" s="6"/>
      <c r="E56" s="6"/>
      <c r="F56" s="6"/>
      <c r="G56" s="49"/>
      <c r="H56" s="78">
        <f t="shared" si="1"/>
        <v>2066</v>
      </c>
      <c r="I56" s="72">
        <f t="shared" si="4"/>
        <v>0.14292368999999988</v>
      </c>
      <c r="J56" s="230">
        <f>$I$21*(-1)*'Inputs and Assumptions'!$B$24</f>
        <v>-5.7444660000000002E-3</v>
      </c>
      <c r="K56" s="230">
        <f>I56*'Inputs and Assumptions'!$B$16</f>
        <v>1.5879171976199986E-2</v>
      </c>
      <c r="L56" s="230">
        <f>K56/INDEX('Inputs and Assumptions'!$A$74:$B$156,MATCH('Elexicon Calculations'!$H56,'Inputs and Assumptions'!$A$74:$A$156,0),2)</f>
        <v>7.1915247890989758E-3</v>
      </c>
      <c r="M56" s="80">
        <f t="shared" si="2"/>
        <v>2066</v>
      </c>
      <c r="N56" s="73">
        <f>MAX(IF(M56&lt;(2031+'Inputs and Assumptions'!$B$54),0,IF(M56=(2031+'Inputs and Assumptions'!$B$54),SUM('Inputs and Assumptions'!$D$74:$D$95),SUM(N55:O55))),0)</f>
        <v>0.14866815599999988</v>
      </c>
      <c r="O56" s="231">
        <f>IF(M56&lt;(2031+'Inputs and Assumptions'!$B$54),0,SUM('Inputs and Assumptions'!$D$74:$D$86)*(-1)*'Inputs and Assumptions'!$B$24)</f>
        <v>-5.7444660000000002E-3</v>
      </c>
      <c r="P56" s="231">
        <f>N56*'Inputs and Assumptions'!$B$16</f>
        <v>1.6517396216879986E-2</v>
      </c>
      <c r="Q56" s="231">
        <f>P56/INDEX('Inputs and Assumptions'!$A$74:$B$156,MATCH('Elexicon Calculations'!$M56,'Inputs and Assumptions'!$A$74:$A$156,0),2)</f>
        <v>7.4805704304418226E-3</v>
      </c>
      <c r="R56" s="6"/>
      <c r="S56" s="49"/>
      <c r="T56" s="6"/>
      <c r="U56" s="6"/>
      <c r="V56" s="74"/>
      <c r="W56" s="6"/>
    </row>
    <row r="57" spans="1:23" x14ac:dyDescent="0.3">
      <c r="A57" s="6"/>
      <c r="B57" s="67">
        <f t="shared" si="0"/>
        <v>2067</v>
      </c>
      <c r="C57" s="6"/>
      <c r="D57" s="6"/>
      <c r="E57" s="6"/>
      <c r="F57" s="6"/>
      <c r="G57" s="49"/>
      <c r="H57" s="78">
        <f t="shared" si="1"/>
        <v>2067</v>
      </c>
      <c r="I57" s="72">
        <f t="shared" si="4"/>
        <v>0.13717922399999988</v>
      </c>
      <c r="J57" s="230">
        <f>$I$21*(-1)*'Inputs and Assumptions'!$B$24</f>
        <v>-5.7444660000000002E-3</v>
      </c>
      <c r="K57" s="230">
        <f>I57*'Inputs and Assumptions'!$B$16</f>
        <v>1.5240947735519986E-2</v>
      </c>
      <c r="L57" s="230">
        <f>K57/INDEX('Inputs and Assumptions'!$A$74:$B$156,MATCH('Elexicon Calculations'!$H57,'Inputs and Assumptions'!$A$74:$A$156,0),2)</f>
        <v>6.7671364193687541E-3</v>
      </c>
      <c r="M57" s="80">
        <f t="shared" si="2"/>
        <v>2067</v>
      </c>
      <c r="N57" s="73">
        <f>MAX(IF(M57&lt;(2031+'Inputs and Assumptions'!$B$54),0,IF(M57=(2031+'Inputs and Assumptions'!$B$54),SUM('Inputs and Assumptions'!$D$74:$D$95),SUM(N56:O56))),0)</f>
        <v>0.14292368999999988</v>
      </c>
      <c r="O57" s="231">
        <f>IF(M57&lt;(2031+'Inputs and Assumptions'!$B$54),0,SUM('Inputs and Assumptions'!$D$74:$D$86)*(-1)*'Inputs and Assumptions'!$B$24)</f>
        <v>-5.7444660000000002E-3</v>
      </c>
      <c r="P57" s="231">
        <f>N57*'Inputs and Assumptions'!$B$16</f>
        <v>1.5879171976199986E-2</v>
      </c>
      <c r="Q57" s="231">
        <f>P57/INDEX('Inputs and Assumptions'!$A$74:$B$156,MATCH('Elexicon Calculations'!$M57,'Inputs and Assumptions'!$A$74:$A$156,0),2)</f>
        <v>7.0505144991166429E-3</v>
      </c>
      <c r="R57" s="6"/>
      <c r="S57" s="49"/>
      <c r="T57" s="6"/>
      <c r="U57" s="6"/>
      <c r="V57" s="74"/>
      <c r="W57" s="6"/>
    </row>
    <row r="58" spans="1:23" x14ac:dyDescent="0.3">
      <c r="A58" s="6"/>
      <c r="B58" s="67">
        <f t="shared" si="0"/>
        <v>2068</v>
      </c>
      <c r="C58" s="6"/>
      <c r="D58" s="6"/>
      <c r="E58" s="6"/>
      <c r="F58" s="6"/>
      <c r="G58" s="49"/>
      <c r="H58" s="78">
        <f t="shared" si="1"/>
        <v>2068</v>
      </c>
      <c r="I58" s="72">
        <f t="shared" si="4"/>
        <v>0.13143475799999987</v>
      </c>
      <c r="J58" s="230">
        <f>$I$21*(-1)*'Inputs and Assumptions'!$B$24</f>
        <v>-5.7444660000000002E-3</v>
      </c>
      <c r="K58" s="230">
        <f>I58*'Inputs and Assumptions'!$B$16</f>
        <v>1.4602723494839985E-2</v>
      </c>
      <c r="L58" s="230">
        <f>K58/INDEX('Inputs and Assumptions'!$A$74:$B$156,MATCH('Elexicon Calculations'!$H58,'Inputs and Assumptions'!$A$74:$A$156,0),2)</f>
        <v>6.3566258231577098E-3</v>
      </c>
      <c r="M58" s="80">
        <f t="shared" si="2"/>
        <v>2068</v>
      </c>
      <c r="N58" s="73">
        <f>MAX(IF(M58&lt;(2031+'Inputs and Assumptions'!$B$54),0,IF(M58=(2031+'Inputs and Assumptions'!$B$54),SUM('Inputs and Assumptions'!$D$74:$D$95),SUM(N57:O57))),0)</f>
        <v>0.13717922399999988</v>
      </c>
      <c r="O58" s="231">
        <f>IF(M58&lt;(2031+'Inputs and Assumptions'!$B$54),0,SUM('Inputs and Assumptions'!$D$74:$D$86)*(-1)*'Inputs and Assumptions'!$B$24)</f>
        <v>-5.7444660000000002E-3</v>
      </c>
      <c r="P58" s="231">
        <f>N58*'Inputs and Assumptions'!$B$16</f>
        <v>1.5240947735519986E-2</v>
      </c>
      <c r="Q58" s="231">
        <f>P58/INDEX('Inputs and Assumptions'!$A$74:$B$156,MATCH('Elexicon Calculations'!$M58,'Inputs and Assumptions'!$A$74:$A$156,0),2)</f>
        <v>6.6344474699693672E-3</v>
      </c>
      <c r="R58" s="6"/>
      <c r="S58" s="49"/>
      <c r="T58" s="6"/>
      <c r="U58" s="6"/>
      <c r="V58" s="74"/>
      <c r="W58" s="6"/>
    </row>
    <row r="59" spans="1:23" x14ac:dyDescent="0.3">
      <c r="A59" s="6"/>
      <c r="B59" s="67">
        <f t="shared" si="0"/>
        <v>2069</v>
      </c>
      <c r="C59" s="6"/>
      <c r="D59" s="6"/>
      <c r="E59" s="6"/>
      <c r="F59" s="6"/>
      <c r="G59" s="49"/>
      <c r="H59" s="78">
        <f t="shared" si="1"/>
        <v>2069</v>
      </c>
      <c r="I59" s="72">
        <f t="shared" si="4"/>
        <v>0.12569029199999987</v>
      </c>
      <c r="J59" s="230">
        <f>$I$21*(-1)*'Inputs and Assumptions'!$B$24</f>
        <v>-5.7444660000000002E-3</v>
      </c>
      <c r="K59" s="230">
        <f>I59*'Inputs and Assumptions'!$B$16</f>
        <v>1.3964499254159985E-2</v>
      </c>
      <c r="L59" s="230">
        <f>K59/INDEX('Inputs and Assumptions'!$A$74:$B$156,MATCH('Elexicon Calculations'!$H59,'Inputs and Assumptions'!$A$74:$A$156,0),2)</f>
        <v>5.9596119375941699E-3</v>
      </c>
      <c r="M59" s="80">
        <f t="shared" si="2"/>
        <v>2069</v>
      </c>
      <c r="N59" s="73">
        <f>MAX(IF(M59&lt;(2031+'Inputs and Assumptions'!$B$54),0,IF(M59=(2031+'Inputs and Assumptions'!$B$54),SUM('Inputs and Assumptions'!$D$74:$D$95),SUM(N58:O58))),0)</f>
        <v>0.13143475799999987</v>
      </c>
      <c r="O59" s="231">
        <f>IF(M59&lt;(2031+'Inputs and Assumptions'!$B$54),0,SUM('Inputs and Assumptions'!$D$74:$D$86)*(-1)*'Inputs and Assumptions'!$B$24)</f>
        <v>-5.7444660000000002E-3</v>
      </c>
      <c r="P59" s="231">
        <f>N59*'Inputs and Assumptions'!$B$16</f>
        <v>1.4602723494839985E-2</v>
      </c>
      <c r="Q59" s="231">
        <f>P59/INDEX('Inputs and Assumptions'!$A$74:$B$156,MATCH('Elexicon Calculations'!$M59,'Inputs and Assumptions'!$A$74:$A$156,0),2)</f>
        <v>6.2319861011350093E-3</v>
      </c>
      <c r="R59" s="6"/>
      <c r="S59" s="49"/>
      <c r="T59" s="6"/>
      <c r="U59" s="6"/>
      <c r="V59" s="6"/>
      <c r="W59" s="6"/>
    </row>
    <row r="60" spans="1:23" x14ac:dyDescent="0.3">
      <c r="A60" s="6"/>
      <c r="B60" s="67">
        <f t="shared" si="0"/>
        <v>2070</v>
      </c>
      <c r="C60" s="6"/>
      <c r="D60" s="6"/>
      <c r="E60" s="6"/>
      <c r="F60" s="6"/>
      <c r="G60" s="49"/>
      <c r="H60" s="78">
        <f t="shared" si="1"/>
        <v>2070</v>
      </c>
      <c r="I60" s="72">
        <f t="shared" si="4"/>
        <v>0.11994582599999987</v>
      </c>
      <c r="J60" s="230">
        <f>$I$21*(-1)*'Inputs and Assumptions'!$B$24</f>
        <v>-5.7444660000000002E-3</v>
      </c>
      <c r="K60" s="230">
        <f>I60*'Inputs and Assumptions'!$B$16</f>
        <v>1.3326275013479985E-2</v>
      </c>
      <c r="L60" s="230">
        <f>K60/INDEX('Inputs and Assumptions'!$A$74:$B$156,MATCH('Elexicon Calculations'!$H60,'Inputs and Assumptions'!$A$74:$A$156,0),2)</f>
        <v>5.5757233078954221E-3</v>
      </c>
      <c r="M60" s="80">
        <f t="shared" si="2"/>
        <v>2070</v>
      </c>
      <c r="N60" s="73">
        <f>MAX(IF(M60&lt;(2031+'Inputs and Assumptions'!$B$54),0,IF(M60=(2031+'Inputs and Assumptions'!$B$54),SUM('Inputs and Assumptions'!$D$74:$D$95),SUM(N59:O59))),0)</f>
        <v>0.12569029199999987</v>
      </c>
      <c r="O60" s="231">
        <f>IF(M60&lt;(2031+'Inputs and Assumptions'!$B$54),0,SUM('Inputs and Assumptions'!$D$74:$D$86)*(-1)*'Inputs and Assumptions'!$B$24)</f>
        <v>-5.7444660000000002E-3</v>
      </c>
      <c r="P60" s="231">
        <f>N60*'Inputs and Assumptions'!$B$16</f>
        <v>1.3964499254159985E-2</v>
      </c>
      <c r="Q60" s="231">
        <f>P60/INDEX('Inputs and Assumptions'!$A$74:$B$156,MATCH('Elexicon Calculations'!$M60,'Inputs and Assumptions'!$A$74:$A$156,0),2)</f>
        <v>5.8427568015629117E-3</v>
      </c>
      <c r="R60" s="6"/>
      <c r="S60" s="49"/>
      <c r="T60" s="6"/>
      <c r="U60" s="6"/>
      <c r="V60" s="6"/>
      <c r="W60" s="6"/>
    </row>
    <row r="61" spans="1:23" x14ac:dyDescent="0.3">
      <c r="A61" s="6"/>
      <c r="B61" s="67">
        <f t="shared" si="0"/>
        <v>2071</v>
      </c>
      <c r="C61" s="6"/>
      <c r="D61" s="6"/>
      <c r="E61" s="6"/>
      <c r="F61" s="6"/>
      <c r="G61" s="49"/>
      <c r="H61" s="78">
        <f t="shared" si="1"/>
        <v>2071</v>
      </c>
      <c r="I61" s="229">
        <f t="shared" si="4"/>
        <v>0.11420135999999986</v>
      </c>
      <c r="J61" s="230">
        <f>$I$21*(-1)*'Inputs and Assumptions'!$B$24</f>
        <v>-5.7444660000000002E-3</v>
      </c>
      <c r="K61" s="230">
        <f>I61*'Inputs and Assumptions'!$B$16</f>
        <v>1.2688050772799985E-2</v>
      </c>
      <c r="L61" s="230">
        <f>K61/INDEX('Inputs and Assumptions'!$A$74:$B$156,MATCH('Elexicon Calculations'!$H61,'Inputs and Assumptions'!$A$74:$A$156,0),2)</f>
        <v>5.2045978570862076E-3</v>
      </c>
      <c r="M61" s="80">
        <f t="shared" si="2"/>
        <v>2071</v>
      </c>
      <c r="N61" s="73">
        <f>MAX(IF(M61&lt;(2031+'Inputs and Assumptions'!$B$54),0,IF(M61=(2031+'Inputs and Assumptions'!$B$54),SUM('Inputs and Assumptions'!$D$74:$D$95),SUM(N60:O60))),0)</f>
        <v>0.11994582599999987</v>
      </c>
      <c r="O61" s="231">
        <f>IF(M61&lt;(2031+'Inputs and Assumptions'!$B$54),0,SUM('Inputs and Assumptions'!$D$74:$D$86)*(-1)*'Inputs and Assumptions'!$B$24)</f>
        <v>-5.7444660000000002E-3</v>
      </c>
      <c r="P61" s="231">
        <f>N61*'Inputs and Assumptions'!$B$16</f>
        <v>1.3326275013479985E-2</v>
      </c>
      <c r="Q61" s="231">
        <f>P61/INDEX('Inputs and Assumptions'!$A$74:$B$156,MATCH('Elexicon Calculations'!$M61,'Inputs and Assumptions'!$A$74:$A$156,0),2)</f>
        <v>5.4663953998974725E-3</v>
      </c>
      <c r="R61" s="6"/>
      <c r="S61" s="49"/>
      <c r="T61" s="6"/>
      <c r="U61" s="6"/>
      <c r="V61" s="6"/>
      <c r="W61" s="6"/>
    </row>
    <row r="62" spans="1:23" x14ac:dyDescent="0.3">
      <c r="A62" s="6"/>
      <c r="B62" s="67">
        <f t="shared" si="0"/>
        <v>2072</v>
      </c>
      <c r="C62" s="6"/>
      <c r="D62" s="6"/>
      <c r="E62" s="6"/>
      <c r="F62" s="6"/>
      <c r="G62" s="49"/>
      <c r="H62" s="78">
        <f t="shared" si="1"/>
        <v>2072</v>
      </c>
      <c r="I62" s="72">
        <f t="shared" si="4"/>
        <v>0.10845689399999986</v>
      </c>
      <c r="J62" s="230">
        <f>$I$21*(-1)*'Inputs and Assumptions'!$B$24</f>
        <v>-5.7444660000000002E-3</v>
      </c>
      <c r="K62" s="230">
        <f>I62*'Inputs and Assumptions'!$B$16</f>
        <v>1.2049826532119983E-2</v>
      </c>
      <c r="L62" s="230">
        <f>K62/INDEX('Inputs and Assumptions'!$A$74:$B$156,MATCH('Elexicon Calculations'!$H62,'Inputs and Assumptions'!$A$74:$A$156,0),2)</f>
        <v>4.8458826610538654E-3</v>
      </c>
      <c r="M62" s="80">
        <f t="shared" si="2"/>
        <v>2072</v>
      </c>
      <c r="N62" s="73">
        <f>MAX(IF(M62&lt;(2031+'Inputs and Assumptions'!$B$54),0,IF(M62=(2031+'Inputs and Assumptions'!$B$54),SUM('Inputs and Assumptions'!$D$74:$D$95),SUM(N61:O61))),0)</f>
        <v>0.11420135999999986</v>
      </c>
      <c r="O62" s="231">
        <f>IF(M62&lt;(2031+'Inputs and Assumptions'!$B$54),0,SUM('Inputs and Assumptions'!$D$74:$D$86)*(-1)*'Inputs and Assumptions'!$B$24)</f>
        <v>-5.7444660000000002E-3</v>
      </c>
      <c r="P62" s="231">
        <f>N62*'Inputs and Assumptions'!$B$16</f>
        <v>1.2688050772799985E-2</v>
      </c>
      <c r="Q62" s="231">
        <f>P62/INDEX('Inputs and Assumptions'!$A$74:$B$156,MATCH('Elexicon Calculations'!$M62,'Inputs and Assumptions'!$A$74:$A$156,0),2)</f>
        <v>5.1025469187119688E-3</v>
      </c>
      <c r="R62" s="6"/>
      <c r="S62" s="49"/>
      <c r="T62" s="6"/>
      <c r="U62" s="6"/>
      <c r="V62" s="6"/>
      <c r="W62" s="6"/>
    </row>
    <row r="63" spans="1:23" x14ac:dyDescent="0.3">
      <c r="A63" s="6"/>
      <c r="B63" s="67">
        <f t="shared" si="0"/>
        <v>2073</v>
      </c>
      <c r="C63" s="6"/>
      <c r="D63" s="6"/>
      <c r="E63" s="6"/>
      <c r="F63" s="6"/>
      <c r="G63" s="49"/>
      <c r="H63" s="78">
        <f t="shared" si="1"/>
        <v>2073</v>
      </c>
      <c r="I63" s="230">
        <f t="shared" si="4"/>
        <v>0.10271242799999986</v>
      </c>
      <c r="J63" s="230">
        <f>$I$21*(-1)*'Inputs and Assumptions'!$B$24</f>
        <v>-5.7444660000000002E-3</v>
      </c>
      <c r="K63" s="230">
        <f>I63*'Inputs and Assumptions'!$B$16</f>
        <v>1.1411602291439983E-2</v>
      </c>
      <c r="L63" s="230">
        <f>K63/INDEX('Inputs and Assumptions'!$A$74:$B$156,MATCH('Elexicon Calculations'!$H63,'Inputs and Assumptions'!$A$74:$A$156,0),2)</f>
        <v>4.4992337288193756E-3</v>
      </c>
      <c r="M63" s="80">
        <f t="shared" si="2"/>
        <v>2073</v>
      </c>
      <c r="N63" s="73">
        <f>MAX(IF(M63&lt;(2031+'Inputs and Assumptions'!$B$54),0,IF(M63=(2031+'Inputs and Assumptions'!$B$54),SUM('Inputs and Assumptions'!$D$74:$D$95),SUM(N62:O62))),0)</f>
        <v>0.10845689399999986</v>
      </c>
      <c r="O63" s="231">
        <f>IF(M63&lt;(2031+'Inputs and Assumptions'!$B$54),0,SUM('Inputs and Assumptions'!$D$74:$D$86)*(-1)*'Inputs and Assumptions'!$B$24)</f>
        <v>-5.7444660000000002E-3</v>
      </c>
      <c r="P63" s="231">
        <f>N63*'Inputs and Assumptions'!$B$16</f>
        <v>1.2049826532119983E-2</v>
      </c>
      <c r="Q63" s="231">
        <f>P63/INDEX('Inputs and Assumptions'!$A$74:$B$156,MATCH('Elexicon Calculations'!$M63,'Inputs and Assumptions'!$A$74:$A$156,0),2)</f>
        <v>4.7508653539743784E-3</v>
      </c>
      <c r="R63" s="6"/>
      <c r="S63" s="49"/>
      <c r="T63" s="6"/>
      <c r="U63" s="6"/>
      <c r="V63" s="6"/>
      <c r="W63" s="6"/>
    </row>
    <row r="64" spans="1:23" x14ac:dyDescent="0.3">
      <c r="A64" s="6"/>
      <c r="B64" s="67">
        <f t="shared" si="0"/>
        <v>2074</v>
      </c>
      <c r="C64" s="6"/>
      <c r="D64" s="6"/>
      <c r="E64" s="6"/>
      <c r="F64" s="6"/>
      <c r="G64" s="49"/>
      <c r="H64" s="134">
        <f t="shared" si="1"/>
        <v>2074</v>
      </c>
      <c r="I64" s="229">
        <f>SUM(I63:J63)</f>
        <v>9.6967961999999852E-2</v>
      </c>
      <c r="J64" s="230">
        <f>$I$21*(-1)*'Inputs and Assumptions'!$B$24</f>
        <v>-5.7444660000000002E-3</v>
      </c>
      <c r="K64" s="230">
        <f>I64*'Inputs and Assumptions'!$B$16</f>
        <v>1.0773378050759983E-2</v>
      </c>
      <c r="L64" s="230">
        <f>K64/INDEX('Inputs and Assumptions'!$A$74:$B$156,MATCH('Elexicon Calculations'!$H64,'Inputs and Assumptions'!$A$74:$A$156,0),2)</f>
        <v>4.164315787906249E-3</v>
      </c>
      <c r="M64" s="135">
        <f>M63+1</f>
        <v>2074</v>
      </c>
      <c r="N64" s="73">
        <f>MAX(IF(M64&lt;(2031+'Inputs and Assumptions'!$B$54),0,IF(M64=(2031+'Inputs and Assumptions'!$B$54),SUM('Inputs and Assumptions'!$D$74:$D$95),SUM(N63:O63))),0)</f>
        <v>0.10271242799999986</v>
      </c>
      <c r="O64" s="231">
        <f>IF(M64&lt;(2031+'Inputs and Assumptions'!$B$54),0,SUM('Inputs and Assumptions'!$D$74:$D$86)*(-1)*'Inputs and Assumptions'!$B$24)</f>
        <v>-5.7444660000000002E-3</v>
      </c>
      <c r="P64" s="231">
        <f>N64*'Inputs and Assumptions'!$B$16</f>
        <v>1.1411602291439983E-2</v>
      </c>
      <c r="Q64" s="231">
        <f>P64/INDEX('Inputs and Assumptions'!$A$74:$B$156,MATCH('Elexicon Calculations'!$M64,'Inputs and Assumptions'!$A$74:$A$156,0),2)</f>
        <v>4.4110134596268393E-3</v>
      </c>
      <c r="R64" s="6"/>
      <c r="S64" s="49"/>
      <c r="T64" s="6"/>
      <c r="U64" s="6"/>
      <c r="V64" s="6"/>
      <c r="W64" s="6"/>
    </row>
    <row r="65" spans="1:23" x14ac:dyDescent="0.3">
      <c r="A65" s="6"/>
      <c r="B65" s="67">
        <f t="shared" si="0"/>
        <v>2075</v>
      </c>
      <c r="C65" s="6"/>
      <c r="D65" s="6"/>
      <c r="E65" s="6"/>
      <c r="F65" s="6"/>
      <c r="G65" s="49"/>
      <c r="H65" s="134">
        <f t="shared" si="1"/>
        <v>2075</v>
      </c>
      <c r="I65" s="229">
        <f t="shared" ref="I65:I66" si="5">SUM(I64:J64)</f>
        <v>9.1223495999999848E-2</v>
      </c>
      <c r="J65" s="230">
        <f>$I$21*(-1)*'Inputs and Assumptions'!$B$24</f>
        <v>-5.7444660000000002E-3</v>
      </c>
      <c r="K65" s="230">
        <f>I65*'Inputs and Assumptions'!$B$16</f>
        <v>1.0135153810079983E-2</v>
      </c>
      <c r="L65" s="230">
        <f>K65/INDEX('Inputs and Assumptions'!$A$74:$B$156,MATCH('Elexicon Calculations'!$H65,'Inputs and Assumptions'!$A$74:$A$156,0),2)</f>
        <v>3.8408020746918217E-3</v>
      </c>
      <c r="M65" s="135">
        <f t="shared" si="2"/>
        <v>2075</v>
      </c>
      <c r="N65" s="231">
        <f>MAX(IF(M65&lt;(2031+'Inputs and Assumptions'!$B$54),0,IF(M65=(2031+'Inputs and Assumptions'!$B$54),SUM('Inputs and Assumptions'!$D$74:$D$95),SUM(N64:O64))),0)</f>
        <v>9.6967961999999852E-2</v>
      </c>
      <c r="O65" s="231">
        <f>IF(M65&lt;(2031+'Inputs and Assumptions'!$B$54),0,SUM('Inputs and Assumptions'!$D$74:$D$86)*(-1)*'Inputs and Assumptions'!$B$24)</f>
        <v>-5.7444660000000002E-3</v>
      </c>
      <c r="P65" s="231">
        <f>N65*'Inputs and Assumptions'!$B$16</f>
        <v>1.0773378050759983E-2</v>
      </c>
      <c r="Q65" s="231">
        <f>P65/INDEX('Inputs and Assumptions'!$A$74:$B$156,MATCH('Elexicon Calculations'!$M65,'Inputs and Assumptions'!$A$74:$A$156,0),2)</f>
        <v>4.0826625371629885E-3</v>
      </c>
      <c r="R65" s="6"/>
      <c r="S65" s="49"/>
      <c r="T65" s="6"/>
      <c r="U65" s="6"/>
      <c r="V65" s="6"/>
      <c r="W65" s="6"/>
    </row>
    <row r="66" spans="1:23" x14ac:dyDescent="0.3">
      <c r="A66" s="6"/>
      <c r="B66" s="67">
        <f t="shared" si="0"/>
        <v>2076</v>
      </c>
      <c r="C66" s="6"/>
      <c r="D66" s="6"/>
      <c r="E66" s="6"/>
      <c r="F66" s="6"/>
      <c r="G66" s="49"/>
      <c r="H66" s="134">
        <f t="shared" si="1"/>
        <v>2076</v>
      </c>
      <c r="I66" s="229">
        <f t="shared" si="5"/>
        <v>8.5479029999999845E-2</v>
      </c>
      <c r="J66" s="230">
        <f>$I$21*(-1)*'Inputs and Assumptions'!$B$24</f>
        <v>-5.7444660000000002E-3</v>
      </c>
      <c r="K66" s="230">
        <f>I66*'Inputs and Assumptions'!$B$16</f>
        <v>9.4969295693999815E-3</v>
      </c>
      <c r="L66" s="230">
        <f>K66/INDEX('Inputs and Assumptions'!$A$74:$B$156,MATCH('Elexicon Calculations'!$H66,'Inputs and Assumptions'!$A$74:$A$156,0),2)</f>
        <v>3.528374129628092E-3</v>
      </c>
      <c r="M66" s="135">
        <f>M65+1</f>
        <v>2076</v>
      </c>
      <c r="N66" s="231">
        <f>MAX(IF(M66&lt;(2031+'Inputs and Assumptions'!$B$54),0,IF(M66=(2031+'Inputs and Assumptions'!$B$54),SUM('Inputs and Assumptions'!$D$74:$D$95),SUM(N65:O65))),0)</f>
        <v>9.1223495999999848E-2</v>
      </c>
      <c r="O66" s="231">
        <f>IF(M66&lt;(2031+'Inputs and Assumptions'!$B$54),0,SUM('Inputs and Assumptions'!$D$74:$D$86)*(-1)*'Inputs and Assumptions'!$B$24)</f>
        <v>-5.7444660000000002E-3</v>
      </c>
      <c r="P66" s="231">
        <f>N66*'Inputs and Assumptions'!$B$16</f>
        <v>1.0135153810079983E-2</v>
      </c>
      <c r="Q66" s="231">
        <f>P66/INDEX('Inputs and Assumptions'!$A$74:$B$156,MATCH('Elexicon Calculations'!$M66,'Inputs and Assumptions'!$A$74:$A$156,0),2)</f>
        <v>3.7654922300900213E-3</v>
      </c>
      <c r="R66" s="6"/>
      <c r="S66" s="49"/>
      <c r="T66" s="6"/>
      <c r="U66" s="6"/>
      <c r="V66" s="6"/>
      <c r="W66" s="6"/>
    </row>
    <row r="67" spans="1:23" x14ac:dyDescent="0.3">
      <c r="H67" s="134">
        <f t="shared" si="1"/>
        <v>2077</v>
      </c>
      <c r="I67" s="229">
        <f>SUM(I66:J66)</f>
        <v>7.9734563999999841E-2</v>
      </c>
      <c r="J67" s="230">
        <f>$I$21*(-1)*'Inputs and Assumptions'!$B$24</f>
        <v>-5.7444660000000002E-3</v>
      </c>
      <c r="K67" s="230">
        <f>I67*'Inputs and Assumptions'!$B$16</f>
        <v>8.8587053287199815E-3</v>
      </c>
      <c r="L67" s="230">
        <f>K67/INDEX('Inputs and Assumptions'!$A$74:$B$156,MATCH('Elexicon Calculations'!$H67,'Inputs and Assumptions'!$A$74:$A$156,0),2)</f>
        <v>3.2267215972217288E-3</v>
      </c>
      <c r="M67" s="135">
        <f t="shared" si="2"/>
        <v>2077</v>
      </c>
      <c r="N67" s="231">
        <f>MAX(IF(M67&lt;(2031+'Inputs and Assumptions'!$B$54),0,IF(M67=(2031+'Inputs and Assumptions'!$B$54),SUM('Inputs and Assumptions'!$D$74:$D$95),SUM(N66:O66))),0)</f>
        <v>8.5479029999999845E-2</v>
      </c>
      <c r="O67" s="231">
        <f>IF(M67&lt;(2031+'Inputs and Assumptions'!$B$54),0,SUM('Inputs and Assumptions'!$D$74:$D$86)*(-1)*'Inputs and Assumptions'!$B$24)</f>
        <v>-5.7444660000000002E-3</v>
      </c>
      <c r="P67" s="231">
        <f>N67*'Inputs and Assumptions'!$B$16</f>
        <v>9.4969295693999815E-3</v>
      </c>
      <c r="Q67" s="231">
        <f>P67/INDEX('Inputs and Assumptions'!$A$74:$B$156,MATCH('Elexicon Calculations'!$M67,'Inputs and Assumptions'!$A$74:$A$156,0),2)</f>
        <v>3.4591903231647961E-3</v>
      </c>
    </row>
    <row r="68" spans="1:23" x14ac:dyDescent="0.3">
      <c r="H68" s="134">
        <f t="shared" si="1"/>
        <v>2078</v>
      </c>
      <c r="I68" s="229">
        <f t="shared" ref="I68" si="6">SUM(I67:J67)</f>
        <v>7.3990097999999838E-2</v>
      </c>
      <c r="J68" s="230">
        <f>$I$21*(-1)*'Inputs and Assumptions'!$B$24</f>
        <v>-5.7444660000000002E-3</v>
      </c>
      <c r="K68" s="230">
        <f>I68*'Inputs and Assumptions'!$B$16</f>
        <v>8.2204810880399815E-3</v>
      </c>
      <c r="L68" s="230">
        <f>K68/INDEX('Inputs and Assumptions'!$A$74:$B$156,MATCH('Elexicon Calculations'!$H68,'Inputs and Assumptions'!$A$74:$A$156,0),2)</f>
        <v>2.9355420306653546E-3</v>
      </c>
      <c r="M68" s="135">
        <f t="shared" si="2"/>
        <v>2078</v>
      </c>
      <c r="N68" s="231">
        <f>MAX(IF(M68&lt;(2031+'Inputs and Assumptions'!$B$54),0,IF(M68=(2031+'Inputs and Assumptions'!$B$54),SUM('Inputs and Assumptions'!$D$74:$D$95),SUM(N67:O67))),0)</f>
        <v>7.9734563999999841E-2</v>
      </c>
      <c r="O68" s="231">
        <f>IF(M68&lt;(2031+'Inputs and Assumptions'!$B$54),0,SUM('Inputs and Assumptions'!$D$74:$D$86)*(-1)*'Inputs and Assumptions'!$B$24)</f>
        <v>-5.7444660000000002E-3</v>
      </c>
      <c r="P68" s="231">
        <f>N68*'Inputs and Assumptions'!$B$16</f>
        <v>8.8587053287199815E-3</v>
      </c>
      <c r="Q68" s="231">
        <f>P68/INDEX('Inputs and Assumptions'!$A$74:$B$156,MATCH('Elexicon Calculations'!$M68,'Inputs and Assumptions'!$A$74:$A$156,0),2)</f>
        <v>3.1634525462958126E-3</v>
      </c>
    </row>
    <row r="69" spans="1:23" x14ac:dyDescent="0.3">
      <c r="H69" s="134">
        <f t="shared" si="1"/>
        <v>2079</v>
      </c>
      <c r="I69" s="229">
        <f>SUM(I68:J68)</f>
        <v>6.8245631999999834E-2</v>
      </c>
      <c r="J69" s="230">
        <f>$I$21*(-1)*'Inputs and Assumptions'!$B$24</f>
        <v>-5.7444660000000002E-3</v>
      </c>
      <c r="K69" s="230">
        <f>I69*'Inputs and Assumptions'!$B$16</f>
        <v>7.5822568473599816E-3</v>
      </c>
      <c r="L69" s="230">
        <f>K69/INDEX('Inputs and Assumptions'!$A$74:$B$156,MATCH('Elexicon Calculations'!$H69,'Inputs and Assumptions'!$A$74:$A$156,0),2)</f>
        <v>2.6545407010146044E-3</v>
      </c>
      <c r="M69" s="135">
        <f t="shared" si="2"/>
        <v>2079</v>
      </c>
      <c r="N69" s="231">
        <f>MAX(IF(M69&lt;(2031+'Inputs and Assumptions'!$B$54),0,IF(M69=(2031+'Inputs and Assumptions'!$B$54),SUM('Inputs and Assumptions'!$D$74:$D$95),SUM(N68:O68))),0)</f>
        <v>7.3990097999999838E-2</v>
      </c>
      <c r="O69" s="231">
        <f>IF(M69&lt;(2031+'Inputs and Assumptions'!$B$54),0,SUM('Inputs and Assumptions'!$D$74:$D$86)*(-1)*'Inputs and Assumptions'!$B$24)</f>
        <v>-5.7444660000000002E-3</v>
      </c>
      <c r="P69" s="231">
        <f>N69*'Inputs and Assumptions'!$B$16</f>
        <v>8.2204810880399815E-3</v>
      </c>
      <c r="Q69" s="231">
        <f>P69/INDEX('Inputs and Assumptions'!$A$74:$B$156,MATCH('Elexicon Calculations'!$M69,'Inputs and Assumptions'!$A$74:$A$156,0),2)</f>
        <v>2.8779823830052498E-3</v>
      </c>
    </row>
    <row r="70" spans="1:23" x14ac:dyDescent="0.3">
      <c r="H70" s="134">
        <f t="shared" si="1"/>
        <v>2080</v>
      </c>
      <c r="I70" s="229">
        <f t="shared" ref="I70" si="7">SUM(I69:J69)</f>
        <v>6.250116599999983E-2</v>
      </c>
      <c r="J70" s="230">
        <f>$I$21*(-1)*'Inputs and Assumptions'!$B$24</f>
        <v>-5.7444660000000002E-3</v>
      </c>
      <c r="K70" s="230">
        <f>I70*'Inputs and Assumptions'!$B$16</f>
        <v>6.9440326066799807E-3</v>
      </c>
      <c r="L70" s="230">
        <f>K70/INDEX('Inputs and Assumptions'!$A$74:$B$156,MATCH('Elexicon Calculations'!$H70,'Inputs and Assumptions'!$A$74:$A$156,0),2)</f>
        <v>2.3834304108078029E-3</v>
      </c>
      <c r="M70" s="135">
        <f t="shared" si="2"/>
        <v>2080</v>
      </c>
      <c r="N70" s="231">
        <f>MAX(IF(M70&lt;(2031+'Inputs and Assumptions'!$B$54),0,IF(M70=(2031+'Inputs and Assumptions'!$B$54),SUM('Inputs and Assumptions'!$D$74:$D$95),SUM(N69:O69))),0)</f>
        <v>6.8245631999999834E-2</v>
      </c>
      <c r="O70" s="231">
        <f>IF(M70&lt;(2031+'Inputs and Assumptions'!$B$54),0,SUM('Inputs and Assumptions'!$D$74:$D$86)*(-1)*'Inputs and Assumptions'!$B$24)</f>
        <v>-5.7444660000000002E-3</v>
      </c>
      <c r="P70" s="231">
        <f>N70*'Inputs and Assumptions'!$B$16</f>
        <v>7.5822568473599816E-3</v>
      </c>
      <c r="Q70" s="231">
        <f>P70/INDEX('Inputs and Assumptions'!$A$74:$B$156,MATCH('Elexicon Calculations'!$M70,'Inputs and Assumptions'!$A$74:$A$156,0),2)</f>
        <v>2.6024908833476518E-3</v>
      </c>
    </row>
    <row r="71" spans="1:23" x14ac:dyDescent="0.3">
      <c r="H71" s="134">
        <f t="shared" si="1"/>
        <v>2081</v>
      </c>
      <c r="I71" s="229">
        <f t="shared" ref="I71:I79" si="8">SUM(I70:J70)</f>
        <v>5.6756699999999827E-2</v>
      </c>
      <c r="J71" s="230">
        <f>$I$21*(-1)*'Inputs and Assumptions'!$B$24</f>
        <v>-5.7444660000000002E-3</v>
      </c>
      <c r="K71" s="230">
        <f>I71*'Inputs and Assumptions'!$B$16</f>
        <v>6.3058083659999807E-3</v>
      </c>
      <c r="L71" s="230">
        <f>K71/INDEX('Inputs and Assumptions'!$A$74:$B$156,MATCH('Elexicon Calculations'!$H71,'Inputs and Assumptions'!$A$74:$A$156,0),2)</f>
        <v>2.1219313120274066E-3</v>
      </c>
      <c r="M71" s="135">
        <f t="shared" si="2"/>
        <v>2081</v>
      </c>
      <c r="N71" s="231">
        <f>MAX(IF(M71&lt;(2031+'Inputs and Assumptions'!$B$54),0,IF(M71=(2031+'Inputs and Assumptions'!$B$54),SUM('Inputs and Assumptions'!$D$74:$D$95),SUM(N70:O70))),0)</f>
        <v>6.250116599999983E-2</v>
      </c>
      <c r="O71" s="231">
        <f>IF(M71&lt;(2031+'Inputs and Assumptions'!$B$54),0,SUM('Inputs and Assumptions'!$D$74:$D$86)*(-1)*'Inputs and Assumptions'!$B$24)</f>
        <v>-5.7444660000000002E-3</v>
      </c>
      <c r="P71" s="231">
        <f>N71*'Inputs and Assumptions'!$B$16</f>
        <v>6.9440326066799807E-3</v>
      </c>
      <c r="Q71" s="231">
        <f>P71/INDEX('Inputs and Assumptions'!$A$74:$B$156,MATCH('Elexicon Calculations'!$M71,'Inputs and Assumptions'!$A$74:$A$156,0),2)</f>
        <v>2.3366964811841208E-3</v>
      </c>
    </row>
    <row r="72" spans="1:23" x14ac:dyDescent="0.3">
      <c r="H72" s="134">
        <f t="shared" si="1"/>
        <v>2082</v>
      </c>
      <c r="I72" s="229">
        <f t="shared" si="8"/>
        <v>5.1012233999999823E-2</v>
      </c>
      <c r="J72" s="230">
        <f>$I$21*(-1)*'Inputs and Assumptions'!$B$24</f>
        <v>-5.7444660000000002E-3</v>
      </c>
      <c r="K72" s="230">
        <f>I72*'Inputs and Assumptions'!$B$16</f>
        <v>5.6675841253199799E-3</v>
      </c>
      <c r="L72" s="230">
        <f>K72/INDEX('Inputs and Assumptions'!$A$74:$B$156,MATCH('Elexicon Calculations'!$H72,'Inputs and Assumptions'!$A$74:$A$156,0),2)</f>
        <v>1.8697707283046004E-3</v>
      </c>
      <c r="M72" s="135">
        <f t="shared" si="2"/>
        <v>2082</v>
      </c>
      <c r="N72" s="231">
        <f>MAX(IF(M72&lt;(2031+'Inputs and Assumptions'!$B$54),0,IF(M72=(2031+'Inputs and Assumptions'!$B$54),SUM('Inputs and Assumptions'!$D$74:$D$95),SUM(N71:O71))),0)</f>
        <v>5.6756699999999827E-2</v>
      </c>
      <c r="O72" s="231">
        <f>IF(M72&lt;(2031+'Inputs and Assumptions'!$B$54),0,SUM('Inputs and Assumptions'!$D$74:$D$86)*(-1)*'Inputs and Assumptions'!$B$24)</f>
        <v>-5.7444660000000002E-3</v>
      </c>
      <c r="P72" s="231">
        <f>N72*'Inputs and Assumptions'!$B$16</f>
        <v>6.3058083659999807E-3</v>
      </c>
      <c r="Q72" s="231">
        <f>P72/INDEX('Inputs and Assumptions'!$A$74:$B$156,MATCH('Elexicon Calculations'!$M72,'Inputs and Assumptions'!$A$74:$A$156,0),2)</f>
        <v>2.0803248157131439E-3</v>
      </c>
    </row>
    <row r="73" spans="1:23" x14ac:dyDescent="0.3">
      <c r="H73" s="134">
        <f t="shared" si="1"/>
        <v>2083</v>
      </c>
      <c r="I73" s="229">
        <f t="shared" si="8"/>
        <v>4.5267767999999819E-2</v>
      </c>
      <c r="J73" s="230">
        <f>$I$21*(-1)*'Inputs and Assumptions'!$B$24</f>
        <v>-5.7444660000000002E-3</v>
      </c>
      <c r="K73" s="230">
        <f>I73*'Inputs and Assumptions'!$B$16</f>
        <v>5.0293598846399799E-3</v>
      </c>
      <c r="L73" s="230">
        <f>K73/INDEX('Inputs and Assumptions'!$A$74:$B$156,MATCH('Elexicon Calculations'!$H73,'Inputs and Assumptions'!$A$74:$A$156,0),2)</f>
        <v>1.6266829812706446E-3</v>
      </c>
      <c r="M73" s="135">
        <f t="shared" si="2"/>
        <v>2083</v>
      </c>
      <c r="N73" s="231">
        <f>MAX(IF(M73&lt;(2031+'Inputs and Assumptions'!$B$54),0,IF(M73=(2031+'Inputs and Assumptions'!$B$54),SUM('Inputs and Assumptions'!$D$74:$D$95),SUM(N72:O72))),0)</f>
        <v>5.1012233999999823E-2</v>
      </c>
      <c r="O73" s="231">
        <f>IF(M73&lt;(2031+'Inputs and Assumptions'!$B$54),0,SUM('Inputs and Assumptions'!$D$74:$D$86)*(-1)*'Inputs and Assumptions'!$B$24)</f>
        <v>-5.7444660000000002E-3</v>
      </c>
      <c r="P73" s="231">
        <f>N73*'Inputs and Assumptions'!$B$16</f>
        <v>5.6675841253199799E-3</v>
      </c>
      <c r="Q73" s="231">
        <f>P73/INDEX('Inputs and Assumptions'!$A$74:$B$156,MATCH('Elexicon Calculations'!$M73,'Inputs and Assumptions'!$A$74:$A$156,0),2)</f>
        <v>1.833108557161373E-3</v>
      </c>
    </row>
    <row r="74" spans="1:23" x14ac:dyDescent="0.3">
      <c r="H74" s="134">
        <f t="shared" si="1"/>
        <v>2084</v>
      </c>
      <c r="I74" s="229">
        <f t="shared" si="8"/>
        <v>3.9523301999999816E-2</v>
      </c>
      <c r="J74" s="230">
        <f>$I$21*(-1)*'Inputs and Assumptions'!$B$24</f>
        <v>-5.7444660000000002E-3</v>
      </c>
      <c r="K74" s="230">
        <f>I74*'Inputs and Assumptions'!$B$16</f>
        <v>4.3911356439599791E-3</v>
      </c>
      <c r="L74" s="230">
        <f>K74/INDEX('Inputs and Assumptions'!$A$74:$B$156,MATCH('Elexicon Calculations'!$H74,'Inputs and Assumptions'!$A$74:$A$156,0),2)</f>
        <v>1.3924092209607018E-3</v>
      </c>
      <c r="M74" s="135">
        <f t="shared" si="2"/>
        <v>2084</v>
      </c>
      <c r="N74" s="231">
        <f>MAX(IF(M74&lt;(2031+'Inputs and Assumptions'!$B$54),0,IF(M74=(2031+'Inputs and Assumptions'!$B$54),SUM('Inputs and Assumptions'!$D$74:$D$95),SUM(N73:O73))),0)</f>
        <v>4.5267767999999819E-2</v>
      </c>
      <c r="O74" s="231">
        <f>IF(M74&lt;(2031+'Inputs and Assumptions'!$B$54),0,SUM('Inputs and Assumptions'!$D$74:$D$86)*(-1)*'Inputs and Assumptions'!$B$24)</f>
        <v>-5.7444660000000002E-3</v>
      </c>
      <c r="P74" s="231">
        <f>N74*'Inputs and Assumptions'!$B$16</f>
        <v>5.0293598846399799E-3</v>
      </c>
      <c r="Q74" s="231">
        <f>P74/INDEX('Inputs and Assumptions'!$A$74:$B$156,MATCH('Elexicon Calculations'!$M74,'Inputs and Assumptions'!$A$74:$A$156,0),2)</f>
        <v>1.5947872365398477E-3</v>
      </c>
    </row>
    <row r="75" spans="1:23" x14ac:dyDescent="0.3">
      <c r="H75" s="134">
        <f t="shared" si="1"/>
        <v>2085</v>
      </c>
      <c r="I75" s="229">
        <f t="shared" si="8"/>
        <v>3.3778835999999812E-2</v>
      </c>
      <c r="J75" s="230">
        <f>$I$21*(-1)*'Inputs and Assumptions'!$B$24</f>
        <v>-5.7444660000000002E-3</v>
      </c>
      <c r="K75" s="230">
        <f>I75*'Inputs and Assumptions'!$B$16</f>
        <v>3.7529114032799791E-3</v>
      </c>
      <c r="L75" s="230">
        <f>K75/INDEX('Inputs and Assumptions'!$A$74:$B$156,MATCH('Elexicon Calculations'!$H75,'Inputs and Assumptions'!$A$74:$A$156,0),2)</f>
        <v>1.1666972601779963E-3</v>
      </c>
      <c r="M75" s="135">
        <f t="shared" si="2"/>
        <v>2085</v>
      </c>
      <c r="N75" s="231">
        <f>MAX(IF(M75&lt;(2031+'Inputs and Assumptions'!$B$54),0,IF(M75=(2031+'Inputs and Assumptions'!$B$54),SUM('Inputs and Assumptions'!$D$74:$D$95),SUM(N74:O74))),0)</f>
        <v>3.9523301999999816E-2</v>
      </c>
      <c r="O75" s="231">
        <f>IF(M75&lt;(2031+'Inputs and Assumptions'!$B$54),0,SUM('Inputs and Assumptions'!$D$74:$D$86)*(-1)*'Inputs and Assumptions'!$B$24)</f>
        <v>-5.7444660000000002E-3</v>
      </c>
      <c r="P75" s="231">
        <f>N75*'Inputs and Assumptions'!$B$16</f>
        <v>4.3911356439599791E-3</v>
      </c>
      <c r="Q75" s="231">
        <f>P75/INDEX('Inputs and Assumptions'!$A$74:$B$156,MATCH('Elexicon Calculations'!$M75,'Inputs and Assumptions'!$A$74:$A$156,0),2)</f>
        <v>1.3651070793732371E-3</v>
      </c>
    </row>
    <row r="76" spans="1:23" x14ac:dyDescent="0.3">
      <c r="H76" s="134">
        <f t="shared" si="1"/>
        <v>2086</v>
      </c>
      <c r="I76" s="229">
        <f t="shared" si="8"/>
        <v>2.8034369999999812E-2</v>
      </c>
      <c r="J76" s="230">
        <f>$I$21*(-1)*'Inputs and Assumptions'!$B$24</f>
        <v>-5.7444660000000002E-3</v>
      </c>
      <c r="K76" s="230">
        <f>I76*'Inputs and Assumptions'!$B$16</f>
        <v>3.1146871625999792E-3</v>
      </c>
      <c r="L76" s="230">
        <f>K76/INDEX('Inputs and Assumptions'!$A$74:$B$156,MATCH('Elexicon Calculations'!$H76,'Inputs and Assumptions'!$A$74:$A$156,0),2)</f>
        <v>9.4930141272819163E-4</v>
      </c>
      <c r="M76" s="135">
        <f t="shared" si="2"/>
        <v>2086</v>
      </c>
      <c r="N76" s="231">
        <f>MAX(IF(M76&lt;(2031+'Inputs and Assumptions'!$B$54),0,IF(M76=(2031+'Inputs and Assumptions'!$B$54),SUM('Inputs and Assumptions'!$D$74:$D$95),SUM(N75:O75))),0)</f>
        <v>3.3778835999999812E-2</v>
      </c>
      <c r="O76" s="231">
        <f>IF(M76&lt;(2031+'Inputs and Assumptions'!$B$54),0,SUM('Inputs and Assumptions'!$D$74:$D$86)*(-1)*'Inputs and Assumptions'!$B$24)</f>
        <v>-5.7444660000000002E-3</v>
      </c>
      <c r="P76" s="231">
        <f>N76*'Inputs and Assumptions'!$B$16</f>
        <v>3.7529114032799791E-3</v>
      </c>
      <c r="Q76" s="231">
        <f>P76/INDEX('Inputs and Assumptions'!$A$74:$B$156,MATCH('Elexicon Calculations'!$M76,'Inputs and Assumptions'!$A$74:$A$156,0),2)</f>
        <v>1.143820843311761E-3</v>
      </c>
    </row>
    <row r="77" spans="1:23" x14ac:dyDescent="0.3">
      <c r="H77" s="134">
        <f t="shared" si="1"/>
        <v>2087</v>
      </c>
      <c r="I77" s="229">
        <f t="shared" si="8"/>
        <v>2.2289903999999812E-2</v>
      </c>
      <c r="J77" s="230">
        <f>$I$21*(-1)*'Inputs and Assumptions'!$B$24</f>
        <v>-5.7444660000000002E-3</v>
      </c>
      <c r="K77" s="230">
        <f>I77*'Inputs and Assumptions'!$B$16</f>
        <v>2.4764629219199792E-3</v>
      </c>
      <c r="L77" s="230">
        <f>K77/INDEX('Inputs and Assumptions'!$A$74:$B$156,MATCH('Elexicon Calculations'!$H77,'Inputs and Assumptions'!$A$74:$A$156,0),2)</f>
        <v>7.3998233543590413E-4</v>
      </c>
      <c r="M77" s="135">
        <f t="shared" si="2"/>
        <v>2087</v>
      </c>
      <c r="N77" s="231">
        <f>MAX(IF(M77&lt;(2031+'Inputs and Assumptions'!$B$54),0,IF(M77=(2031+'Inputs and Assumptions'!$B$54),SUM('Inputs and Assumptions'!$D$74:$D$95),SUM(N76:O76))),0)</f>
        <v>2.8034369999999812E-2</v>
      </c>
      <c r="O77" s="231">
        <f>IF(M77&lt;(2031+'Inputs and Assumptions'!$B$54),0,SUM('Inputs and Assumptions'!$D$74:$D$86)*(-1)*'Inputs and Assumptions'!$B$24)</f>
        <v>-5.7444660000000002E-3</v>
      </c>
      <c r="P77" s="231">
        <f>N77*'Inputs and Assumptions'!$B$16</f>
        <v>3.1146871625999792E-3</v>
      </c>
      <c r="Q77" s="231">
        <f>P77/INDEX('Inputs and Assumptions'!$A$74:$B$156,MATCH('Elexicon Calculations'!$M77,'Inputs and Assumptions'!$A$74:$A$156,0),2)</f>
        <v>9.3068765953744281E-4</v>
      </c>
    </row>
    <row r="78" spans="1:23" x14ac:dyDescent="0.3">
      <c r="H78" s="134">
        <f t="shared" si="1"/>
        <v>2088</v>
      </c>
      <c r="I78" s="229">
        <f t="shared" si="8"/>
        <v>1.6545437999999812E-2</v>
      </c>
      <c r="J78" s="230">
        <f>$I$21*(-1)*'Inputs and Assumptions'!$B$24</f>
        <v>-5.7444660000000002E-3</v>
      </c>
      <c r="K78" s="230">
        <f>I78*'Inputs and Assumptions'!$B$16</f>
        <v>1.838238681239979E-3</v>
      </c>
      <c r="L78" s="230">
        <f>K78/INDEX('Inputs and Assumptions'!$A$74:$B$156,MATCH('Elexicon Calculations'!$H78,'Inputs and Assumptions'!$A$74:$A$156,0),2)</f>
        <v>5.3850687385722097E-4</v>
      </c>
      <c r="M78" s="135">
        <f t="shared" si="2"/>
        <v>2088</v>
      </c>
      <c r="N78" s="231">
        <f>MAX(IF(M78&lt;(2031+'Inputs and Assumptions'!$B$54),0,IF(M78=(2031+'Inputs and Assumptions'!$B$54),SUM('Inputs and Assumptions'!$D$74:$D$95),SUM(N77:O77))),0)</f>
        <v>2.2289903999999812E-2</v>
      </c>
      <c r="O78" s="231">
        <f>IF(M78&lt;(2031+'Inputs and Assumptions'!$B$54),0,SUM('Inputs and Assumptions'!$D$74:$D$86)*(-1)*'Inputs and Assumptions'!$B$24)</f>
        <v>-5.7444660000000002E-3</v>
      </c>
      <c r="P78" s="231">
        <f>N78*'Inputs and Assumptions'!$B$16</f>
        <v>2.4764629219199792E-3</v>
      </c>
      <c r="Q78" s="231">
        <f>P78/INDEX('Inputs and Assumptions'!$A$74:$B$156,MATCH('Elexicon Calculations'!$M78,'Inputs and Assumptions'!$A$74:$A$156,0),2)</f>
        <v>7.2547287787833742E-4</v>
      </c>
    </row>
    <row r="79" spans="1:23" x14ac:dyDescent="0.3">
      <c r="H79" s="134">
        <f t="shared" si="1"/>
        <v>2089</v>
      </c>
      <c r="I79" s="229">
        <f t="shared" si="8"/>
        <v>1.0800971999999812E-2</v>
      </c>
      <c r="J79" s="230">
        <f>$I$21*(-1)*'Inputs and Assumptions'!$B$24</f>
        <v>-5.7444660000000002E-3</v>
      </c>
      <c r="K79" s="230">
        <f>I79*'Inputs and Assumptions'!$B$16</f>
        <v>1.200014440559979E-3</v>
      </c>
      <c r="L79" s="230">
        <f>K79/INDEX('Inputs and Assumptions'!$A$74:$B$156,MATCH('Elexicon Calculations'!$H79,'Inputs and Assumptions'!$A$74:$A$156,0),2)</f>
        <v>3.4464791160402426E-4</v>
      </c>
      <c r="M79" s="135">
        <f t="shared" si="2"/>
        <v>2089</v>
      </c>
      <c r="N79" s="231">
        <f>MAX(IF(M79&lt;(2031+'Inputs and Assumptions'!$B$54),0,IF(M79=(2031+'Inputs and Assumptions'!$B$54),SUM('Inputs and Assumptions'!$D$74:$D$95),SUM(N78:O78))),0)</f>
        <v>1.6545437999999812E-2</v>
      </c>
      <c r="O79" s="231">
        <f>IF(M79&lt;(2031+'Inputs and Assumptions'!$B$54),0,SUM('Inputs and Assumptions'!$D$74:$D$86)*(-1)*'Inputs and Assumptions'!$B$24)</f>
        <v>-5.7444660000000002E-3</v>
      </c>
      <c r="P79" s="231">
        <f>N79*'Inputs and Assumptions'!$B$16</f>
        <v>1.838238681239979E-3</v>
      </c>
      <c r="Q79" s="231">
        <f>P79/INDEX('Inputs and Assumptions'!$A$74:$B$156,MATCH('Elexicon Calculations'!$M79,'Inputs and Assumptions'!$A$74:$A$156,0),2)</f>
        <v>5.279479155462951E-4</v>
      </c>
    </row>
    <row r="80" spans="1:23" x14ac:dyDescent="0.3">
      <c r="H80" s="134">
        <f t="shared" si="1"/>
        <v>2090</v>
      </c>
      <c r="I80" s="229">
        <f t="shared" ref="I80:I81" si="9">SUM(I79:J79)</f>
        <v>5.0565059999998115E-3</v>
      </c>
      <c r="J80" s="230">
        <f>$I$21*(-1)*'Inputs and Assumptions'!$B$24</f>
        <v>-5.7444660000000002E-3</v>
      </c>
      <c r="K80" s="230">
        <f>I80*'Inputs and Assumptions'!$B$16</f>
        <v>5.6179019987997905E-4</v>
      </c>
      <c r="L80" s="230">
        <f>K80/INDEX('Inputs and Assumptions'!$A$74:$B$156,MATCH('Elexicon Calculations'!$H80,'Inputs and Assumptions'!$A$74:$A$156,0),2)</f>
        <v>1.5818422319779742E-4</v>
      </c>
      <c r="M80" s="135">
        <f t="shared" si="2"/>
        <v>2090</v>
      </c>
      <c r="N80" s="231">
        <f>MAX(IF(M80&lt;(2031+'Inputs and Assumptions'!$B$54),0,IF(M80=(2031+'Inputs and Assumptions'!$B$54),SUM('Inputs and Assumptions'!$D$74:$D$95),SUM(N79:O79))),0)</f>
        <v>1.0800971999999812E-2</v>
      </c>
      <c r="O80" s="231">
        <f>IF(M80&lt;(2031+'Inputs and Assumptions'!$B$54),0,SUM('Inputs and Assumptions'!$D$74:$D$86)*(-1)*'Inputs and Assumptions'!$B$24)</f>
        <v>-5.7444660000000002E-3</v>
      </c>
      <c r="P80" s="231">
        <f>N80*'Inputs and Assumptions'!$B$16</f>
        <v>1.200014440559979E-3</v>
      </c>
      <c r="Q80" s="231">
        <f>P80/INDEX('Inputs and Assumptions'!$A$74:$B$156,MATCH('Elexicon Calculations'!$M80,'Inputs and Assumptions'!$A$74:$A$156,0),2)</f>
        <v>3.3789010941571003E-4</v>
      </c>
    </row>
    <row r="81" spans="8:17" x14ac:dyDescent="0.3">
      <c r="H81" s="134">
        <f t="shared" si="1"/>
        <v>2091</v>
      </c>
      <c r="I81" s="229">
        <f t="shared" si="9"/>
        <v>-6.879600000001887E-4</v>
      </c>
      <c r="J81" s="230">
        <f>$I$21*(-1)*'Inputs and Assumptions'!$B$24</f>
        <v>-5.7444660000000002E-3</v>
      </c>
      <c r="K81" s="230">
        <f>I81*'Inputs and Assumptions'!$B$16</f>
        <v>-7.6434040800020962E-5</v>
      </c>
      <c r="L81" s="230">
        <f>K81/INDEX('Inputs and Assumptions'!$A$74:$B$156,MATCH('Elexicon Calculations'!$H81,'Inputs and Assumptions'!$A$74:$A$156,0),2)</f>
        <v>-2.1099669627563918E-5</v>
      </c>
      <c r="M81" s="135">
        <f t="shared" si="2"/>
        <v>2091</v>
      </c>
      <c r="N81" s="231">
        <f>MAX(IF(M81&lt;(2031+'Inputs and Assumptions'!$B$54),0,IF(M81=(2031+'Inputs and Assumptions'!$B$54),SUM('Inputs and Assumptions'!$D$74:$D$95),SUM(N80:O80))),0)</f>
        <v>5.0565059999998115E-3</v>
      </c>
      <c r="O81" s="231">
        <f>IF(M81&lt;(2031+'Inputs and Assumptions'!$B$54),0,SUM('Inputs and Assumptions'!$D$74:$D$86)*(-1)*'Inputs and Assumptions'!$B$24)</f>
        <v>-5.7444660000000002E-3</v>
      </c>
      <c r="P81" s="231">
        <f>N81*'Inputs and Assumptions'!$B$16</f>
        <v>5.6179019987997905E-4</v>
      </c>
      <c r="Q81" s="231">
        <f>P81/INDEX('Inputs and Assumptions'!$A$74:$B$156,MATCH('Elexicon Calculations'!$M81,'Inputs and Assumptions'!$A$74:$A$156,0),2)</f>
        <v>1.5508257176254648E-4</v>
      </c>
    </row>
    <row r="82" spans="8:17" x14ac:dyDescent="0.3">
      <c r="M82" s="135">
        <f t="shared" ref="M82:M83" si="10">M81+1</f>
        <v>2092</v>
      </c>
      <c r="N82" s="231">
        <f>MAX(IF(M82&lt;(2031+'Inputs and Assumptions'!$B$54),0,IF(M82=(2031+'Inputs and Assumptions'!$B$54),SUM('Inputs and Assumptions'!$D$74:$D$95),SUM(N81:O81))),0)</f>
        <v>0</v>
      </c>
      <c r="O82" s="231">
        <f>IF(M82&lt;(2031+'Inputs and Assumptions'!$B$54),0,SUM('Inputs and Assumptions'!$D$74:$D$86)*(-1)*'Inputs and Assumptions'!$B$24)</f>
        <v>-5.7444660000000002E-3</v>
      </c>
      <c r="P82" s="231">
        <f>N82*'Inputs and Assumptions'!$B$16</f>
        <v>0</v>
      </c>
      <c r="Q82" s="231">
        <f>P82/INDEX('Inputs and Assumptions'!$A$74:$B$156,MATCH('Elexicon Calculations'!$M82,'Inputs and Assumptions'!$A$74:$A$156,0),2)</f>
        <v>0</v>
      </c>
    </row>
    <row r="83" spans="8:17" x14ac:dyDescent="0.3">
      <c r="M83" s="135">
        <f t="shared" si="10"/>
        <v>2093</v>
      </c>
      <c r="N83" s="231">
        <f>MAX(IF(M83&lt;(2031+'Inputs and Assumptions'!$B$54),0,IF(M83=(2031+'Inputs and Assumptions'!$B$54),SUM('Inputs and Assumptions'!$D$74:$D$95),SUM(N82:O82))),0)</f>
        <v>0</v>
      </c>
      <c r="O83" s="231">
        <f>IF(M83&lt;(2031+'Inputs and Assumptions'!$B$54),0,SUM('Inputs and Assumptions'!$D$74:$D$86)*(-1)*'Inputs and Assumptions'!$B$24)</f>
        <v>-5.7444660000000002E-3</v>
      </c>
      <c r="P83" s="231">
        <f>N83*'Inputs and Assumptions'!$B$16</f>
        <v>0</v>
      </c>
      <c r="Q83" s="231">
        <f>P83/INDEX('Inputs and Assumptions'!$A$74:$B$156,MATCH('Elexicon Calculations'!$M83,'Inputs and Assumptions'!$A$74:$A$156,0),2)</f>
        <v>0</v>
      </c>
    </row>
  </sheetData>
  <mergeCells count="2">
    <mergeCell ref="I13:L13"/>
    <mergeCell ref="N13:Q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4639-5558-4F9B-A67C-373D783D6FA8}">
  <sheetPr>
    <tabColor theme="7" tint="0.79998168889431442"/>
  </sheetPr>
  <dimension ref="B2:E31"/>
  <sheetViews>
    <sheetView workbookViewId="0">
      <selection activeCell="D12" sqref="D12"/>
    </sheetView>
  </sheetViews>
  <sheetFormatPr defaultColWidth="9.109375" defaultRowHeight="14.4" x14ac:dyDescent="0.3"/>
  <cols>
    <col min="1" max="1" width="9.109375" style="1"/>
    <col min="2" max="2" width="21.109375" style="1" customWidth="1"/>
    <col min="3" max="3" width="13.88671875" style="1" bestFit="1" customWidth="1"/>
    <col min="4" max="4" width="18.6640625" style="1" customWidth="1"/>
    <col min="5" max="5" width="14.6640625" style="1" customWidth="1"/>
    <col min="6" max="6" width="9.109375" style="1"/>
    <col min="7" max="7" width="9.5546875" style="1" bestFit="1" customWidth="1"/>
    <col min="8" max="16384" width="9.109375" style="1"/>
  </cols>
  <sheetData>
    <row r="2" spans="2:5" x14ac:dyDescent="0.3">
      <c r="D2" s="152" t="s">
        <v>146</v>
      </c>
    </row>
    <row r="3" spans="2:5" x14ac:dyDescent="0.3">
      <c r="B3" s="163" t="s">
        <v>147</v>
      </c>
      <c r="C3" s="164" t="s">
        <v>92</v>
      </c>
      <c r="D3" s="165" t="s">
        <v>148</v>
      </c>
    </row>
    <row r="4" spans="2:5" x14ac:dyDescent="0.3">
      <c r="B4" s="166">
        <f t="shared" ref="B4:B7" si="0">C4-2031</f>
        <v>1</v>
      </c>
      <c r="C4" s="1">
        <v>2032</v>
      </c>
      <c r="D4" s="236">
        <f>'BELL-F2 hourly'!V45</f>
        <v>6</v>
      </c>
    </row>
    <row r="5" spans="2:5" x14ac:dyDescent="0.3">
      <c r="B5" s="166">
        <f t="shared" si="0"/>
        <v>2</v>
      </c>
      <c r="C5" s="1">
        <v>2033</v>
      </c>
      <c r="D5" s="167">
        <f>'BELL-F2 hourly'!V46</f>
        <v>6.5</v>
      </c>
    </row>
    <row r="6" spans="2:5" x14ac:dyDescent="0.3">
      <c r="B6" s="166">
        <f t="shared" si="0"/>
        <v>3</v>
      </c>
      <c r="C6" s="1">
        <v>2034</v>
      </c>
      <c r="D6" s="236">
        <f>'BELL-F2 hourly'!V47</f>
        <v>7</v>
      </c>
    </row>
    <row r="7" spans="2:5" x14ac:dyDescent="0.3">
      <c r="B7" s="168">
        <f t="shared" si="0"/>
        <v>4</v>
      </c>
      <c r="C7" s="169">
        <v>2035</v>
      </c>
      <c r="D7" s="170">
        <f>'BELL-F2 hourly'!V48</f>
        <v>7.5</v>
      </c>
    </row>
    <row r="9" spans="2:5" x14ac:dyDescent="0.3">
      <c r="B9" s="152" t="s">
        <v>97</v>
      </c>
    </row>
    <row r="10" spans="2:5" x14ac:dyDescent="0.3">
      <c r="B10" s="171" t="s">
        <v>149</v>
      </c>
      <c r="C10" s="172" t="s">
        <v>150</v>
      </c>
      <c r="D10" s="173" t="s">
        <v>56</v>
      </c>
    </row>
    <row r="11" spans="2:5" x14ac:dyDescent="0.3">
      <c r="B11" s="166" t="s">
        <v>151</v>
      </c>
      <c r="C11" s="1" t="s">
        <v>101</v>
      </c>
      <c r="D11" s="167">
        <v>4</v>
      </c>
    </row>
    <row r="12" spans="2:5" x14ac:dyDescent="0.3">
      <c r="B12" s="168" t="s">
        <v>152</v>
      </c>
      <c r="C12" s="169" t="s">
        <v>153</v>
      </c>
      <c r="D12" s="170">
        <v>3</v>
      </c>
    </row>
    <row r="14" spans="2:5" x14ac:dyDescent="0.3">
      <c r="B14" s="152" t="s">
        <v>154</v>
      </c>
    </row>
    <row r="15" spans="2:5" x14ac:dyDescent="0.3">
      <c r="B15" s="163" t="s">
        <v>147</v>
      </c>
      <c r="C15" s="164" t="s">
        <v>155</v>
      </c>
      <c r="D15" s="165" t="s">
        <v>156</v>
      </c>
    </row>
    <row r="16" spans="2:5" x14ac:dyDescent="0.3">
      <c r="B16" s="166">
        <v>1</v>
      </c>
      <c r="C16" s="175">
        <f>'Inputs and Assumptions'!A37+1</f>
        <v>2031</v>
      </c>
      <c r="D16" s="174">
        <f>C16+1</f>
        <v>2032</v>
      </c>
      <c r="E16" s="175"/>
    </row>
    <row r="17" spans="2:5" x14ac:dyDescent="0.3">
      <c r="B17" s="166">
        <f t="shared" ref="B17:C19" si="1">B16+1</f>
        <v>2</v>
      </c>
      <c r="C17" s="175">
        <f>C16+1</f>
        <v>2032</v>
      </c>
      <c r="D17" s="174">
        <f t="shared" ref="D17:D19" si="2">C17+1</f>
        <v>2033</v>
      </c>
      <c r="E17" s="175"/>
    </row>
    <row r="18" spans="2:5" x14ac:dyDescent="0.3">
      <c r="B18" s="166">
        <f t="shared" si="1"/>
        <v>3</v>
      </c>
      <c r="C18" s="175">
        <f t="shared" si="1"/>
        <v>2033</v>
      </c>
      <c r="D18" s="174">
        <f t="shared" si="2"/>
        <v>2034</v>
      </c>
      <c r="E18" s="175"/>
    </row>
    <row r="19" spans="2:5" x14ac:dyDescent="0.3">
      <c r="B19" s="168">
        <f t="shared" si="1"/>
        <v>4</v>
      </c>
      <c r="C19" s="186">
        <f t="shared" si="1"/>
        <v>2034</v>
      </c>
      <c r="D19" s="176">
        <f t="shared" si="2"/>
        <v>2035</v>
      </c>
      <c r="E19" s="175"/>
    </row>
    <row r="22" spans="2:5" x14ac:dyDescent="0.3">
      <c r="B22" s="152" t="s">
        <v>157</v>
      </c>
    </row>
    <row r="23" spans="2:5" ht="28.8" x14ac:dyDescent="0.3">
      <c r="B23" s="187" t="s">
        <v>158</v>
      </c>
      <c r="C23" s="182">
        <v>264600</v>
      </c>
      <c r="D23" s="183">
        <f>C23/1000000</f>
        <v>0.2646</v>
      </c>
    </row>
    <row r="24" spans="2:5" ht="28.8" x14ac:dyDescent="0.3">
      <c r="B24" s="188" t="s">
        <v>159</v>
      </c>
      <c r="C24" s="184">
        <v>343980</v>
      </c>
      <c r="D24" s="185">
        <f>C24/1000000</f>
        <v>0.34398000000000001</v>
      </c>
    </row>
    <row r="28" spans="2:5" x14ac:dyDescent="0.3">
      <c r="B28" s="152" t="s">
        <v>160</v>
      </c>
    </row>
    <row r="29" spans="2:5" x14ac:dyDescent="0.3">
      <c r="B29" s="177"/>
      <c r="C29" s="178" t="s">
        <v>161</v>
      </c>
      <c r="D29" s="179"/>
    </row>
    <row r="30" spans="2:5" x14ac:dyDescent="0.3">
      <c r="B30" s="166">
        <v>2030</v>
      </c>
      <c r="C30" s="1">
        <v>1</v>
      </c>
      <c r="D30" s="180">
        <f>$D$24*C30</f>
        <v>0.34398000000000001</v>
      </c>
    </row>
    <row r="31" spans="2:5" x14ac:dyDescent="0.3">
      <c r="B31" s="168">
        <v>2031</v>
      </c>
      <c r="C31" s="169">
        <f>1-C30</f>
        <v>0</v>
      </c>
      <c r="D31" s="181">
        <f>$D$24*C31</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BE8A-68E9-403C-92A6-DBE3C65F7FAC}">
  <sheetPr>
    <tabColor theme="0" tint="-4.9989318521683403E-2"/>
  </sheetPr>
  <dimension ref="B3"/>
  <sheetViews>
    <sheetView workbookViewId="0">
      <selection activeCell="G7" sqref="G7"/>
    </sheetView>
  </sheetViews>
  <sheetFormatPr defaultColWidth="9.109375" defaultRowHeight="14.4" x14ac:dyDescent="0.3"/>
  <cols>
    <col min="1" max="16384" width="9.109375" style="1"/>
  </cols>
  <sheetData>
    <row r="3" spans="2:2" x14ac:dyDescent="0.3">
      <c r="B3" s="162" t="s">
        <v>162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89AD-0F6A-428A-9BBE-A26B250F03BC}">
  <sheetPr>
    <tabColor theme="0" tint="-4.9989318521683403E-2"/>
  </sheetPr>
  <dimension ref="A1:Z8763"/>
  <sheetViews>
    <sheetView zoomScale="90" zoomScaleNormal="90" workbookViewId="0">
      <selection activeCell="W44" sqref="W44:W48"/>
    </sheetView>
  </sheetViews>
  <sheetFormatPr defaultRowHeight="14.4" x14ac:dyDescent="0.3"/>
  <cols>
    <col min="1" max="1" width="24.88671875" style="149" customWidth="1"/>
    <col min="2" max="2" width="16.6640625" customWidth="1"/>
    <col min="3" max="3" width="10.44140625" bestFit="1" customWidth="1"/>
    <col min="4" max="5" width="17.33203125" customWidth="1"/>
    <col min="6" max="7" width="10.5546875" bestFit="1" customWidth="1"/>
    <col min="16" max="16" width="21.88671875" bestFit="1" customWidth="1"/>
    <col min="17" max="17" width="22.5546875" bestFit="1" customWidth="1"/>
    <col min="21" max="21" width="21.6640625" bestFit="1" customWidth="1"/>
    <col min="22" max="22" width="15.109375" customWidth="1"/>
    <col min="23" max="23" width="12" bestFit="1" customWidth="1"/>
    <col min="24" max="26" width="9.5546875" bestFit="1" customWidth="1"/>
  </cols>
  <sheetData>
    <row r="1" spans="1:26" s="1" customFormat="1" x14ac:dyDescent="0.3">
      <c r="A1" s="154"/>
      <c r="B1" s="155"/>
      <c r="C1" s="155"/>
      <c r="D1" s="148"/>
      <c r="E1" s="148"/>
      <c r="F1" s="258" t="s">
        <v>163</v>
      </c>
      <c r="G1" s="258"/>
      <c r="H1" s="258"/>
      <c r="I1" s="258"/>
      <c r="J1" s="258"/>
      <c r="K1" s="156"/>
      <c r="L1" s="156"/>
      <c r="M1" s="156"/>
      <c r="N1" s="156"/>
      <c r="O1" s="156"/>
      <c r="P1" s="260" t="s">
        <v>164</v>
      </c>
      <c r="Q1" s="260"/>
      <c r="V1" s="87"/>
    </row>
    <row r="2" spans="1:26" s="1" customFormat="1" x14ac:dyDescent="0.3">
      <c r="A2" s="154" t="s">
        <v>165</v>
      </c>
      <c r="B2" s="155"/>
      <c r="C2" s="155"/>
      <c r="D2" s="151">
        <f>SUM(D4:D8763)</f>
        <v>28798.818279478597</v>
      </c>
      <c r="E2" s="148"/>
      <c r="F2" s="151">
        <f>D2*(1+'2031 forecast'!$C$6)^11</f>
        <v>42937.960281294116</v>
      </c>
      <c r="G2" s="151">
        <f>F2*(1+'2031 forecast'!$C$6)</f>
        <v>44525.736698115907</v>
      </c>
      <c r="H2" s="151">
        <f>G2*(1+'2031 forecast'!$C$6)</f>
        <v>46172.2265222188</v>
      </c>
      <c r="I2" s="151">
        <f>H2*(1+'2031 forecast'!$C$6)</f>
        <v>47879.600880568803</v>
      </c>
      <c r="J2" s="151">
        <f>I2*(1+'2031 forecast'!$C$6)</f>
        <v>49650.111184900285</v>
      </c>
      <c r="K2" s="259" t="s">
        <v>166</v>
      </c>
      <c r="L2" s="259"/>
      <c r="M2" s="259"/>
      <c r="N2" s="259"/>
      <c r="O2" s="259"/>
      <c r="P2" s="260"/>
      <c r="Q2" s="260"/>
    </row>
    <row r="3" spans="1:26" s="152" customFormat="1" x14ac:dyDescent="0.3">
      <c r="A3" s="157" t="s">
        <v>167</v>
      </c>
      <c r="B3" s="158" t="s">
        <v>168</v>
      </c>
      <c r="C3" s="158" t="s">
        <v>169</v>
      </c>
      <c r="D3" s="147" t="s">
        <v>170</v>
      </c>
      <c r="E3" s="150" t="s">
        <v>171</v>
      </c>
      <c r="F3" s="153">
        <v>2031</v>
      </c>
      <c r="G3" s="153">
        <v>2032</v>
      </c>
      <c r="H3" s="153">
        <v>2033</v>
      </c>
      <c r="I3" s="153">
        <v>2034</v>
      </c>
      <c r="J3" s="153">
        <v>2035</v>
      </c>
      <c r="K3" s="159">
        <v>2031</v>
      </c>
      <c r="L3" s="159">
        <v>2032</v>
      </c>
      <c r="M3" s="159">
        <v>2033</v>
      </c>
      <c r="N3" s="159">
        <v>2034</v>
      </c>
      <c r="O3" s="159">
        <v>2035</v>
      </c>
      <c r="P3" s="160" t="s">
        <v>172</v>
      </c>
      <c r="Q3" s="160" t="s">
        <v>173</v>
      </c>
      <c r="R3" s="207"/>
      <c r="S3" s="207"/>
      <c r="T3" s="207"/>
    </row>
    <row r="4" spans="1:26" s="1" customFormat="1" x14ac:dyDescent="0.3">
      <c r="A4" s="189">
        <v>43831</v>
      </c>
      <c r="B4" s="190">
        <f>INT(A4)</f>
        <v>43831</v>
      </c>
      <c r="C4" s="1">
        <f>HOUR(A4)</f>
        <v>0</v>
      </c>
      <c r="D4" s="191">
        <v>2.5524072277101477</v>
      </c>
      <c r="E4" s="192">
        <f>D4/SUM($D$4:$D$8763)</f>
        <v>8.8628887579353797E-5</v>
      </c>
      <c r="F4" s="193">
        <f>$E4*F$2</f>
        <v>3.8055436546575749</v>
      </c>
      <c r="G4" s="193">
        <f>$E4*G$2</f>
        <v>3.9462665122052223</v>
      </c>
      <c r="H4" s="193">
        <f>$E4*H$2</f>
        <v>4.0921930737261878</v>
      </c>
      <c r="I4" s="193">
        <f>$E4*I$2</f>
        <v>4.2435157637882615</v>
      </c>
      <c r="J4" s="193">
        <f>$E4*J$2</f>
        <v>4.4004341225089441</v>
      </c>
      <c r="K4" s="193">
        <f>MAX(0,(F4-'2031 forecast'!$C$10))</f>
        <v>0</v>
      </c>
      <c r="L4" s="193">
        <f>MAX(0,(G4-'2031 forecast'!$C$10))</f>
        <v>0</v>
      </c>
      <c r="M4" s="193">
        <f>MAX(0,(H4-'2031 forecast'!$C$10))</f>
        <v>0</v>
      </c>
      <c r="N4" s="193">
        <f>MAX(0,(I4-'2031 forecast'!$C$10))</f>
        <v>0</v>
      </c>
      <c r="O4" s="193">
        <f>MAX(0,(J4-'2031 forecast'!$C$10))</f>
        <v>0</v>
      </c>
      <c r="P4" s="175"/>
      <c r="Q4" s="175" t="str">
        <f>IF(AND(K4&gt;0,K5=0),P4,"")</f>
        <v/>
      </c>
      <c r="U4" s="208" t="s">
        <v>174</v>
      </c>
      <c r="V4" s="209"/>
      <c r="W4" s="209"/>
      <c r="X4" s="209"/>
      <c r="Y4" s="209"/>
      <c r="Z4" s="209"/>
    </row>
    <row r="5" spans="1:26" s="1" customFormat="1" x14ac:dyDescent="0.3">
      <c r="A5" s="189">
        <f>A4 + TIME(1,0,0)</f>
        <v>43831.041666666664</v>
      </c>
      <c r="B5" s="190">
        <f t="shared" ref="B5:B68" si="0">INT(A5)</f>
        <v>43831</v>
      </c>
      <c r="C5" s="1">
        <f t="shared" ref="C5:C68" si="1">HOUR(A5)</f>
        <v>1</v>
      </c>
      <c r="D5" s="191">
        <v>2.4093519553606115</v>
      </c>
      <c r="E5" s="192">
        <f t="shared" ref="E5:E68" si="2">D5/SUM($D$4:$D$8763)</f>
        <v>8.3661486800569958E-5</v>
      </c>
      <c r="F5" s="193">
        <f t="shared" ref="F5:F68" si="3">E5*$F$2</f>
        <v>3.5922535973168848</v>
      </c>
      <c r="G5" s="193">
        <f t="shared" ref="G5:J24" si="4">$E5*G$2</f>
        <v>3.7250893330550774</v>
      </c>
      <c r="H5" s="193">
        <f t="shared" si="4"/>
        <v>3.8628371197415343</v>
      </c>
      <c r="I5" s="193">
        <f t="shared" si="4"/>
        <v>4.0056785970862645</v>
      </c>
      <c r="J5" s="193">
        <f t="shared" si="4"/>
        <v>4.1538021215423662</v>
      </c>
      <c r="K5" s="193">
        <f>MAX(0,(F5-'2031 forecast'!$C$10))</f>
        <v>0</v>
      </c>
      <c r="L5" s="193">
        <f>MAX(0,(G5-'2031 forecast'!$C$10))</f>
        <v>0</v>
      </c>
      <c r="M5" s="193">
        <f>MAX(0,(H5-'2031 forecast'!$C$10))</f>
        <v>0</v>
      </c>
      <c r="N5" s="193">
        <f>MAX(0,(I5-'2031 forecast'!$C$10))</f>
        <v>0</v>
      </c>
      <c r="O5" s="193">
        <f>MAX(0,(J5-'2031 forecast'!$C$10))</f>
        <v>0</v>
      </c>
      <c r="P5" s="175" t="str">
        <f>IF(K5&gt;0,IF(K4&gt;0,P4+1,1),"")</f>
        <v/>
      </c>
      <c r="Q5" s="175" t="str">
        <f>IF(AND(K5&gt;0,K6=0),P5,"")</f>
        <v/>
      </c>
      <c r="V5" s="152">
        <v>2031</v>
      </c>
      <c r="X5" s="152" t="s">
        <v>175</v>
      </c>
    </row>
    <row r="6" spans="1:26" s="1" customFormat="1" x14ac:dyDescent="0.3">
      <c r="A6" s="189">
        <f t="shared" ref="A6:A69" si="5">A5 + TIME(1,0,0)</f>
        <v>43831.083333333328</v>
      </c>
      <c r="B6" s="190">
        <f t="shared" si="0"/>
        <v>43831</v>
      </c>
      <c r="C6" s="1">
        <f t="shared" si="1"/>
        <v>2</v>
      </c>
      <c r="D6" s="191">
        <v>2.4093519553606115</v>
      </c>
      <c r="E6" s="192">
        <f t="shared" si="2"/>
        <v>8.3661486800569958E-5</v>
      </c>
      <c r="F6" s="193">
        <f t="shared" si="3"/>
        <v>3.5922535973168848</v>
      </c>
      <c r="G6" s="193">
        <f t="shared" si="4"/>
        <v>3.7250893330550774</v>
      </c>
      <c r="H6" s="193">
        <f t="shared" si="4"/>
        <v>3.8628371197415343</v>
      </c>
      <c r="I6" s="193">
        <f t="shared" si="4"/>
        <v>4.0056785970862645</v>
      </c>
      <c r="J6" s="193">
        <f t="shared" si="4"/>
        <v>4.1538021215423662</v>
      </c>
      <c r="K6" s="193">
        <f>MAX(0,(F6-'2031 forecast'!$C$10))</f>
        <v>0</v>
      </c>
      <c r="L6" s="193">
        <f>MAX(0,(G6-'2031 forecast'!$C$10))</f>
        <v>0</v>
      </c>
      <c r="M6" s="193">
        <f>MAX(0,(H6-'2031 forecast'!$C$10))</f>
        <v>0</v>
      </c>
      <c r="N6" s="193">
        <f>MAX(0,(I6-'2031 forecast'!$C$10))</f>
        <v>0</v>
      </c>
      <c r="O6" s="193">
        <f>MAX(0,(J6-'2031 forecast'!$C$10))</f>
        <v>0</v>
      </c>
      <c r="P6" s="175" t="str">
        <f t="shared" ref="P6:P69" si="6">IF(K6&gt;0,IF(K5&gt;0,P5+1,1),"")</f>
        <v/>
      </c>
      <c r="Q6" s="175" t="str">
        <f t="shared" ref="Q6:Q69" si="7">IF(AND(K6&gt;0,K7=0),P6,"")</f>
        <v/>
      </c>
      <c r="U6" s="177" t="s">
        <v>176</v>
      </c>
      <c r="V6" s="194">
        <f>COUNTIF($K$4:$K$8763,"&gt;0")</f>
        <v>1981</v>
      </c>
      <c r="X6" s="195" t="s">
        <v>177</v>
      </c>
      <c r="Y6" s="196">
        <f>AVERAGE(Q:Q)</f>
        <v>11.005555555555556</v>
      </c>
    </row>
    <row r="7" spans="1:26" s="1" customFormat="1" x14ac:dyDescent="0.3">
      <c r="A7" s="189">
        <f t="shared" si="5"/>
        <v>43831.124999999993</v>
      </c>
      <c r="B7" s="190">
        <f t="shared" si="0"/>
        <v>43831</v>
      </c>
      <c r="C7" s="1">
        <f t="shared" si="1"/>
        <v>3</v>
      </c>
      <c r="D7" s="191">
        <v>2.2512382332900711</v>
      </c>
      <c r="E7" s="192">
        <f t="shared" si="2"/>
        <v>7.8171201729282551E-5</v>
      </c>
      <c r="F7" s="193">
        <f t="shared" si="3"/>
        <v>3.3565119549929641</v>
      </c>
      <c r="G7" s="193">
        <f t="shared" si="4"/>
        <v>3.4806303455733376</v>
      </c>
      <c r="H7" s="193">
        <f t="shared" si="4"/>
        <v>3.6093384337584959</v>
      </c>
      <c r="I7" s="193">
        <f t="shared" si="4"/>
        <v>3.7428059391524786</v>
      </c>
      <c r="J7" s="193">
        <f t="shared" si="4"/>
        <v>3.8812088573161478</v>
      </c>
      <c r="K7" s="193">
        <f>MAX(0,(F7-'2031 forecast'!$C$10))</f>
        <v>0</v>
      </c>
      <c r="L7" s="193">
        <f>MAX(0,(G7-'2031 forecast'!$C$10))</f>
        <v>0</v>
      </c>
      <c r="M7" s="193">
        <f>MAX(0,(H7-'2031 forecast'!$C$10))</f>
        <v>0</v>
      </c>
      <c r="N7" s="193">
        <f>MAX(0,(I7-'2031 forecast'!$C$10))</f>
        <v>0</v>
      </c>
      <c r="O7" s="193">
        <f>MAX(0,(J7-'2031 forecast'!$C$10))</f>
        <v>0</v>
      </c>
      <c r="P7" s="175" t="str">
        <f t="shared" si="6"/>
        <v/>
      </c>
      <c r="Q7" s="175" t="str">
        <f t="shared" si="7"/>
        <v/>
      </c>
      <c r="U7" s="168" t="s">
        <v>178</v>
      </c>
      <c r="V7" s="197">
        <f>V6/8760</f>
        <v>0.22614155251141552</v>
      </c>
      <c r="X7" s="198" t="s">
        <v>179</v>
      </c>
      <c r="Y7" s="174">
        <f>MAX(Q:Q)</f>
        <v>66</v>
      </c>
    </row>
    <row r="8" spans="1:26" s="1" customFormat="1" x14ac:dyDescent="0.3">
      <c r="A8" s="189">
        <f t="shared" si="5"/>
        <v>43831.166666666657</v>
      </c>
      <c r="B8" s="190">
        <f t="shared" si="0"/>
        <v>43831</v>
      </c>
      <c r="C8" s="1">
        <f t="shared" si="1"/>
        <v>4</v>
      </c>
      <c r="D8" s="191">
        <v>2.2361797835690673</v>
      </c>
      <c r="E8" s="192">
        <f t="shared" si="2"/>
        <v>7.7648317436778983E-5</v>
      </c>
      <c r="F8" s="193">
        <f t="shared" si="3"/>
        <v>3.3340603700097331</v>
      </c>
      <c r="G8" s="193">
        <f t="shared" si="4"/>
        <v>3.4573485372417432</v>
      </c>
      <c r="H8" s="193">
        <f t="shared" si="4"/>
        <v>3.585195701760111</v>
      </c>
      <c r="I8" s="193">
        <f t="shared" si="4"/>
        <v>3.7177704479206888</v>
      </c>
      <c r="J8" s="193">
        <f t="shared" si="4"/>
        <v>3.8552475940565079</v>
      </c>
      <c r="K8" s="193">
        <f>MAX(0,(F8-'2031 forecast'!$C$10))</f>
        <v>0</v>
      </c>
      <c r="L8" s="193">
        <f>MAX(0,(G8-'2031 forecast'!$C$10))</f>
        <v>0</v>
      </c>
      <c r="M8" s="193">
        <f>MAX(0,(H8-'2031 forecast'!$C$10))</f>
        <v>0</v>
      </c>
      <c r="N8" s="193">
        <f>MAX(0,(I8-'2031 forecast'!$C$10))</f>
        <v>0</v>
      </c>
      <c r="O8" s="193">
        <f>MAX(0,(J8-'2031 forecast'!$C$10))</f>
        <v>0</v>
      </c>
      <c r="P8" s="175" t="str">
        <f t="shared" si="6"/>
        <v/>
      </c>
      <c r="Q8" s="175" t="str">
        <f t="shared" si="7"/>
        <v/>
      </c>
      <c r="X8" s="199" t="s">
        <v>180</v>
      </c>
      <c r="Y8" s="176">
        <f>MEDIAN(Q:Q)</f>
        <v>12</v>
      </c>
    </row>
    <row r="9" spans="1:26" s="1" customFormat="1" x14ac:dyDescent="0.3">
      <c r="A9" s="189">
        <f t="shared" si="5"/>
        <v>43831.208333333321</v>
      </c>
      <c r="B9" s="190">
        <f t="shared" si="0"/>
        <v>43831</v>
      </c>
      <c r="C9" s="1">
        <f t="shared" si="1"/>
        <v>5</v>
      </c>
      <c r="D9" s="191">
        <v>2.2512382332900711</v>
      </c>
      <c r="E9" s="192">
        <f t="shared" si="2"/>
        <v>7.8171201729282551E-5</v>
      </c>
      <c r="F9" s="193">
        <f t="shared" si="3"/>
        <v>3.3565119549929641</v>
      </c>
      <c r="G9" s="193">
        <f t="shared" si="4"/>
        <v>3.4806303455733376</v>
      </c>
      <c r="H9" s="193">
        <f t="shared" si="4"/>
        <v>3.6093384337584959</v>
      </c>
      <c r="I9" s="193">
        <f t="shared" si="4"/>
        <v>3.7428059391524786</v>
      </c>
      <c r="J9" s="193">
        <f t="shared" si="4"/>
        <v>3.8812088573161478</v>
      </c>
      <c r="K9" s="193">
        <f>MAX(0,(F9-'2031 forecast'!$C$10))</f>
        <v>0</v>
      </c>
      <c r="L9" s="193">
        <f>MAX(0,(G9-'2031 forecast'!$C$10))</f>
        <v>0</v>
      </c>
      <c r="M9" s="193">
        <f>MAX(0,(H9-'2031 forecast'!$C$10))</f>
        <v>0</v>
      </c>
      <c r="N9" s="193">
        <f>MAX(0,(I9-'2031 forecast'!$C$10))</f>
        <v>0</v>
      </c>
      <c r="O9" s="193">
        <f>MAX(0,(J9-'2031 forecast'!$C$10))</f>
        <v>0</v>
      </c>
      <c r="P9" s="175" t="str">
        <f t="shared" si="6"/>
        <v/>
      </c>
      <c r="Q9" s="175" t="str">
        <f t="shared" si="7"/>
        <v/>
      </c>
    </row>
    <row r="10" spans="1:26" s="1" customFormat="1" x14ac:dyDescent="0.3">
      <c r="A10" s="189">
        <f t="shared" si="5"/>
        <v>43831.249999999985</v>
      </c>
      <c r="B10" s="190">
        <f t="shared" si="0"/>
        <v>43831</v>
      </c>
      <c r="C10" s="1">
        <f t="shared" si="1"/>
        <v>6</v>
      </c>
      <c r="D10" s="191">
        <v>2.2888843575925808</v>
      </c>
      <c r="E10" s="192">
        <f t="shared" si="2"/>
        <v>7.9478412460541457E-5</v>
      </c>
      <c r="F10" s="193">
        <f t="shared" si="3"/>
        <v>3.4126409174510406</v>
      </c>
      <c r="G10" s="193">
        <f t="shared" si="4"/>
        <v>3.5388348664023233</v>
      </c>
      <c r="H10" s="193">
        <f t="shared" si="4"/>
        <v>3.6696952637544573</v>
      </c>
      <c r="I10" s="193">
        <f t="shared" si="4"/>
        <v>3.8053946672319512</v>
      </c>
      <c r="J10" s="193">
        <f t="shared" si="4"/>
        <v>3.9461120154652476</v>
      </c>
      <c r="K10" s="193">
        <f>MAX(0,(F10-'2031 forecast'!$C$10))</f>
        <v>0</v>
      </c>
      <c r="L10" s="193">
        <f>MAX(0,(G10-'2031 forecast'!$C$10))</f>
        <v>0</v>
      </c>
      <c r="M10" s="193">
        <f>MAX(0,(H10-'2031 forecast'!$C$10))</f>
        <v>0</v>
      </c>
      <c r="N10" s="193">
        <f>MAX(0,(I10-'2031 forecast'!$C$10))</f>
        <v>0</v>
      </c>
      <c r="O10" s="193">
        <f>MAX(0,(J10-'2031 forecast'!$C$10))</f>
        <v>0</v>
      </c>
      <c r="P10" s="175" t="str">
        <f t="shared" si="6"/>
        <v/>
      </c>
      <c r="Q10" s="175" t="str">
        <f t="shared" si="7"/>
        <v/>
      </c>
      <c r="U10" s="208" t="s">
        <v>181</v>
      </c>
      <c r="V10" s="209"/>
      <c r="W10" s="209"/>
      <c r="X10" s="209"/>
      <c r="Y10" s="209"/>
      <c r="Z10" s="209"/>
    </row>
    <row r="11" spans="1:26" s="1" customFormat="1" x14ac:dyDescent="0.3">
      <c r="A11" s="189">
        <f t="shared" si="5"/>
        <v>43831.29166666665</v>
      </c>
      <c r="B11" s="190">
        <f t="shared" si="0"/>
        <v>43831</v>
      </c>
      <c r="C11" s="1">
        <f t="shared" si="1"/>
        <v>7</v>
      </c>
      <c r="D11" s="191">
        <v>2.4620565293841246</v>
      </c>
      <c r="E11" s="192">
        <f t="shared" si="2"/>
        <v>8.5491581824332418E-5</v>
      </c>
      <c r="F11" s="193">
        <f t="shared" si="3"/>
        <v>3.6708341447581914</v>
      </c>
      <c r="G11" s="193">
        <f t="shared" si="4"/>
        <v>3.8065756622156566</v>
      </c>
      <c r="H11" s="193">
        <f t="shared" si="4"/>
        <v>3.9473366817358801</v>
      </c>
      <c r="I11" s="193">
        <f t="shared" si="4"/>
        <v>4.093302816397526</v>
      </c>
      <c r="J11" s="193">
        <f t="shared" si="4"/>
        <v>4.244666542951105</v>
      </c>
      <c r="K11" s="193">
        <f>MAX(0,(F11-'2031 forecast'!$C$10))</f>
        <v>0</v>
      </c>
      <c r="L11" s="193">
        <f>MAX(0,(G11-'2031 forecast'!$C$10))</f>
        <v>0</v>
      </c>
      <c r="M11" s="193">
        <f>MAX(0,(H11-'2031 forecast'!$C$10))</f>
        <v>0</v>
      </c>
      <c r="N11" s="193">
        <f>MAX(0,(I11-'2031 forecast'!$C$10))</f>
        <v>0</v>
      </c>
      <c r="O11" s="193">
        <f>MAX(0,(J11-'2031 forecast'!$C$10))</f>
        <v>0</v>
      </c>
      <c r="P11" s="175" t="str">
        <f t="shared" si="6"/>
        <v/>
      </c>
      <c r="Q11" s="175" t="str">
        <f t="shared" si="7"/>
        <v/>
      </c>
      <c r="U11" s="148"/>
      <c r="V11" s="147" t="s">
        <v>182</v>
      </c>
      <c r="W11" s="148"/>
      <c r="X11" s="148"/>
      <c r="Y11" s="148"/>
      <c r="Z11" s="148"/>
    </row>
    <row r="12" spans="1:26" s="1" customFormat="1" x14ac:dyDescent="0.3">
      <c r="A12" s="189">
        <f t="shared" si="5"/>
        <v>43831.333333333314</v>
      </c>
      <c r="B12" s="190">
        <f t="shared" si="0"/>
        <v>43831</v>
      </c>
      <c r="C12" s="1">
        <f t="shared" si="1"/>
        <v>8</v>
      </c>
      <c r="D12" s="191">
        <v>2.4771149791051283</v>
      </c>
      <c r="E12" s="192">
        <f t="shared" si="2"/>
        <v>8.6014466116835972E-5</v>
      </c>
      <c r="F12" s="193">
        <f t="shared" si="3"/>
        <v>3.6932857297414214</v>
      </c>
      <c r="G12" s="193">
        <f t="shared" si="4"/>
        <v>3.8298574705472506</v>
      </c>
      <c r="H12" s="193">
        <f t="shared" si="4"/>
        <v>3.9714794137342642</v>
      </c>
      <c r="I12" s="193">
        <f t="shared" si="4"/>
        <v>4.1183383076293154</v>
      </c>
      <c r="J12" s="193">
        <f t="shared" si="4"/>
        <v>4.2706278062107446</v>
      </c>
      <c r="K12" s="193">
        <f>MAX(0,(F12-'2031 forecast'!$C$10))</f>
        <v>0</v>
      </c>
      <c r="L12" s="193">
        <f>MAX(0,(G12-'2031 forecast'!$C$10))</f>
        <v>0</v>
      </c>
      <c r="M12" s="193">
        <f>MAX(0,(H12-'2031 forecast'!$C$10))</f>
        <v>0</v>
      </c>
      <c r="N12" s="193">
        <f>MAX(0,(I12-'2031 forecast'!$C$10))</f>
        <v>0</v>
      </c>
      <c r="O12" s="193">
        <f>MAX(0,(J12-'2031 forecast'!$C$10))</f>
        <v>0</v>
      </c>
      <c r="P12" s="175" t="str">
        <f t="shared" si="6"/>
        <v/>
      </c>
      <c r="Q12" s="175" t="str">
        <f t="shared" si="7"/>
        <v/>
      </c>
      <c r="U12" s="163"/>
      <c r="V12" s="200">
        <v>2031</v>
      </c>
      <c r="W12" s="200">
        <v>2032</v>
      </c>
      <c r="X12" s="200">
        <v>2033</v>
      </c>
      <c r="Y12" s="200">
        <v>2034</v>
      </c>
      <c r="Z12" s="201">
        <v>2035</v>
      </c>
    </row>
    <row r="13" spans="1:26" s="1" customFormat="1" x14ac:dyDescent="0.3">
      <c r="A13" s="189">
        <f t="shared" si="5"/>
        <v>43831.374999999978</v>
      </c>
      <c r="B13" s="190">
        <f t="shared" si="0"/>
        <v>43831</v>
      </c>
      <c r="C13" s="1">
        <f t="shared" si="1"/>
        <v>9</v>
      </c>
      <c r="D13" s="191">
        <v>2.5072318785471364</v>
      </c>
      <c r="E13" s="192">
        <f t="shared" si="2"/>
        <v>8.7060234701843108E-5</v>
      </c>
      <c r="F13" s="193">
        <f t="shared" si="3"/>
        <v>3.7381888997078829</v>
      </c>
      <c r="G13" s="193">
        <f t="shared" si="4"/>
        <v>3.8764210872104394</v>
      </c>
      <c r="H13" s="193">
        <f t="shared" si="4"/>
        <v>4.019764877731034</v>
      </c>
      <c r="I13" s="193">
        <f t="shared" si="4"/>
        <v>4.1684092900928942</v>
      </c>
      <c r="J13" s="193">
        <f t="shared" si="4"/>
        <v>4.3225503327300245</v>
      </c>
      <c r="K13" s="193">
        <f>MAX(0,(F13-'2031 forecast'!$C$10))</f>
        <v>0</v>
      </c>
      <c r="L13" s="193">
        <f>MAX(0,(G13-'2031 forecast'!$C$10))</f>
        <v>0</v>
      </c>
      <c r="M13" s="193">
        <f>MAX(0,(H13-'2031 forecast'!$C$10))</f>
        <v>0</v>
      </c>
      <c r="N13" s="193">
        <f>MAX(0,(I13-'2031 forecast'!$C$10))</f>
        <v>0</v>
      </c>
      <c r="O13" s="193">
        <f>MAX(0,(J13-'2031 forecast'!$C$10))</f>
        <v>0</v>
      </c>
      <c r="P13" s="175" t="str">
        <f t="shared" si="6"/>
        <v/>
      </c>
      <c r="Q13" s="175" t="str">
        <f t="shared" si="7"/>
        <v/>
      </c>
      <c r="U13" s="195" t="s">
        <v>177</v>
      </c>
      <c r="V13" s="233">
        <f>AVERAGEIF(K:K,"&gt;0",K:K)</f>
        <v>2.2193438298904082</v>
      </c>
      <c r="W13" s="233">
        <f>AVERAGEIF(L:L,"&gt;0",L:L)</f>
        <v>2.1807783993211638</v>
      </c>
      <c r="X13" s="233">
        <f>AVERAGEIF(M:M,"&gt;0",M:M)</f>
        <v>2.1063087232966273</v>
      </c>
      <c r="Y13" s="233">
        <f>AVERAGEIF(N:N,"&gt;0",N:N)</f>
        <v>2.0578817035498025</v>
      </c>
      <c r="Z13" s="234">
        <f>AVERAGEIF(O:O,"&gt;0",O:O)</f>
        <v>2.0231209660594471</v>
      </c>
    </row>
    <row r="14" spans="1:26" s="1" customFormat="1" x14ac:dyDescent="0.3">
      <c r="A14" s="189">
        <f t="shared" si="5"/>
        <v>43831.416666666642</v>
      </c>
      <c r="B14" s="190">
        <f t="shared" si="0"/>
        <v>43831</v>
      </c>
      <c r="C14" s="1">
        <f t="shared" si="1"/>
        <v>10</v>
      </c>
      <c r="D14" s="191">
        <v>2.6653456006176763</v>
      </c>
      <c r="E14" s="192">
        <f t="shared" si="2"/>
        <v>9.2550519773130515E-5</v>
      </c>
      <c r="F14" s="193">
        <f t="shared" si="3"/>
        <v>3.9739305420318036</v>
      </c>
      <c r="G14" s="193">
        <f t="shared" si="4"/>
        <v>4.1208800746921792</v>
      </c>
      <c r="H14" s="193">
        <f t="shared" si="4"/>
        <v>4.2732635637140719</v>
      </c>
      <c r="I14" s="193">
        <f t="shared" si="4"/>
        <v>4.4312819480266805</v>
      </c>
      <c r="J14" s="193">
        <f t="shared" si="4"/>
        <v>4.595143596956242</v>
      </c>
      <c r="K14" s="193">
        <f>MAX(0,(F14-'2031 forecast'!$C$10))</f>
        <v>0</v>
      </c>
      <c r="L14" s="193">
        <f>MAX(0,(G14-'2031 forecast'!$C$10))</f>
        <v>0</v>
      </c>
      <c r="M14" s="193">
        <f>MAX(0,(H14-'2031 forecast'!$C$10))</f>
        <v>0</v>
      </c>
      <c r="N14" s="193">
        <f>MAX(0,(I14-'2031 forecast'!$C$10))</f>
        <v>0</v>
      </c>
      <c r="O14" s="193">
        <f>MAX(0,(J14-'2031 forecast'!$C$10))</f>
        <v>0</v>
      </c>
      <c r="P14" s="175" t="str">
        <f t="shared" si="6"/>
        <v/>
      </c>
      <c r="Q14" s="175" t="str">
        <f t="shared" si="7"/>
        <v/>
      </c>
      <c r="U14" s="198" t="s">
        <v>179</v>
      </c>
      <c r="V14" s="232">
        <f>_xlfn.MAXIFS(K$4:K$1048576,K$4:K$1048576,"&gt;0")</f>
        <v>5.7918888888888755</v>
      </c>
      <c r="W14" s="232">
        <f t="shared" ref="W14:Z14" si="8">_xlfn.MAXIFS(L$4:L$1048576,L$4:L$1048576,"&gt;0")</f>
        <v>6.2182085782736358</v>
      </c>
      <c r="X14" s="232">
        <f t="shared" si="8"/>
        <v>6.6602928811704842</v>
      </c>
      <c r="Y14" s="232">
        <f t="shared" si="8"/>
        <v>7.1187247475237285</v>
      </c>
      <c r="Z14" s="235">
        <f t="shared" si="8"/>
        <v>7.5941086838250289</v>
      </c>
    </row>
    <row r="15" spans="1:26" s="1" customFormat="1" x14ac:dyDescent="0.3">
      <c r="A15" s="189">
        <f t="shared" si="5"/>
        <v>43831.458333333307</v>
      </c>
      <c r="B15" s="190">
        <f t="shared" si="0"/>
        <v>43831</v>
      </c>
      <c r="C15" s="1">
        <f t="shared" si="1"/>
        <v>11</v>
      </c>
      <c r="D15" s="191">
        <v>2.6051118017336607</v>
      </c>
      <c r="E15" s="192">
        <f t="shared" si="2"/>
        <v>9.0458982603116257E-5</v>
      </c>
      <c r="F15" s="193">
        <f t="shared" si="3"/>
        <v>3.8841242020988811</v>
      </c>
      <c r="G15" s="193">
        <f t="shared" si="4"/>
        <v>4.0277528413658015</v>
      </c>
      <c r="H15" s="193">
        <f t="shared" si="4"/>
        <v>4.1766926357205332</v>
      </c>
      <c r="I15" s="193">
        <f t="shared" si="4"/>
        <v>4.331139983099523</v>
      </c>
      <c r="J15" s="193">
        <f t="shared" si="4"/>
        <v>4.4912985439176829</v>
      </c>
      <c r="K15" s="193">
        <f>MAX(0,(F15-'2031 forecast'!$C$10))</f>
        <v>0</v>
      </c>
      <c r="L15" s="193">
        <f>MAX(0,(G15-'2031 forecast'!$C$10))</f>
        <v>0</v>
      </c>
      <c r="M15" s="193">
        <f>MAX(0,(H15-'2031 forecast'!$C$10))</f>
        <v>0</v>
      </c>
      <c r="N15" s="193">
        <f>MAX(0,(I15-'2031 forecast'!$C$10))</f>
        <v>0</v>
      </c>
      <c r="O15" s="193">
        <f>MAX(0,(J15-'2031 forecast'!$C$10))</f>
        <v>0</v>
      </c>
      <c r="P15" s="175" t="str">
        <f t="shared" si="6"/>
        <v/>
      </c>
      <c r="Q15" s="175" t="str">
        <f t="shared" si="7"/>
        <v/>
      </c>
      <c r="U15" s="199" t="s">
        <v>180</v>
      </c>
      <c r="V15" s="202" cm="1">
        <f t="array" ref="V15">MEDIAN(_xlfn._xlws.FILTER(K$4:K$8763,K$4:K$8763&gt;0))</f>
        <v>0.99847549496915899</v>
      </c>
      <c r="W15" s="202" cm="1">
        <f t="array" ref="W15">MEDIAN(_xlfn._xlws.FILTER(L$4:L$8763,L$4:L$8763&gt;0))</f>
        <v>1.0903902932400089</v>
      </c>
      <c r="X15" s="202" cm="1">
        <f t="array" ref="X15">MEDIAN(_xlfn._xlws.FILTER(M$4:M$8763,M$4:M$8763&gt;0))</f>
        <v>1.1316072535404142</v>
      </c>
      <c r="Y15" s="202" cm="1">
        <f t="array" ref="Y15">MEDIAN(_xlfn._xlws.FILTER(N$4:N$8763,N$4:N$8763&gt;0))</f>
        <v>1.135242343126122</v>
      </c>
      <c r="Z15" s="203" cm="1">
        <f t="array" ref="Z15">MEDIAN(_xlfn._xlws.FILTER(O$4:O$8763,O$4:O$8763&gt;0))</f>
        <v>1.1297541321747238</v>
      </c>
    </row>
    <row r="16" spans="1:26" s="1" customFormat="1" x14ac:dyDescent="0.3">
      <c r="A16" s="189">
        <f t="shared" si="5"/>
        <v>43831.499999999971</v>
      </c>
      <c r="B16" s="190">
        <f t="shared" si="0"/>
        <v>43831</v>
      </c>
      <c r="C16" s="1">
        <f t="shared" si="1"/>
        <v>12</v>
      </c>
      <c r="D16" s="191">
        <v>2.7707547486647033</v>
      </c>
      <c r="E16" s="192">
        <f t="shared" si="2"/>
        <v>9.6210709820655448E-5</v>
      </c>
      <c r="F16" s="193">
        <f t="shared" si="3"/>
        <v>4.1310916369144177</v>
      </c>
      <c r="G16" s="193">
        <f t="shared" si="4"/>
        <v>4.2838527330133385</v>
      </c>
      <c r="H16" s="193">
        <f t="shared" si="4"/>
        <v>4.4422626877027644</v>
      </c>
      <c r="I16" s="193">
        <f t="shared" si="4"/>
        <v>4.6065303866492044</v>
      </c>
      <c r="J16" s="193">
        <f t="shared" si="4"/>
        <v>4.7768724397737206</v>
      </c>
      <c r="K16" s="193">
        <f>MAX(0,(F16-'2031 forecast'!$C$10))</f>
        <v>0</v>
      </c>
      <c r="L16" s="193">
        <f>MAX(0,(G16-'2031 forecast'!$C$10))</f>
        <v>0</v>
      </c>
      <c r="M16" s="193">
        <f>MAX(0,(H16-'2031 forecast'!$C$10))</f>
        <v>0</v>
      </c>
      <c r="N16" s="193">
        <f>MAX(0,(I16-'2031 forecast'!$C$10))</f>
        <v>0</v>
      </c>
      <c r="O16" s="193">
        <f>MAX(0,(J16-'2031 forecast'!$C$10))</f>
        <v>0</v>
      </c>
      <c r="P16" s="175" t="str">
        <f t="shared" si="6"/>
        <v/>
      </c>
      <c r="Q16" s="175" t="str">
        <f t="shared" si="7"/>
        <v/>
      </c>
    </row>
    <row r="17" spans="1:26" s="1" customFormat="1" x14ac:dyDescent="0.3">
      <c r="A17" s="189">
        <f t="shared" si="5"/>
        <v>43831.541666666635</v>
      </c>
      <c r="B17" s="190">
        <f t="shared" si="0"/>
        <v>43831</v>
      </c>
      <c r="C17" s="1">
        <f t="shared" si="1"/>
        <v>13</v>
      </c>
      <c r="D17" s="191">
        <v>2.8159300978277146</v>
      </c>
      <c r="E17" s="192">
        <f t="shared" si="2"/>
        <v>9.7779362698166138E-5</v>
      </c>
      <c r="F17" s="193">
        <f t="shared" si="3"/>
        <v>4.1984463918641088</v>
      </c>
      <c r="G17" s="193">
        <f t="shared" si="4"/>
        <v>4.3536981580081218</v>
      </c>
      <c r="H17" s="193">
        <f t="shared" si="4"/>
        <v>4.5146908836979183</v>
      </c>
      <c r="I17" s="193">
        <f t="shared" si="4"/>
        <v>4.6816368603445717</v>
      </c>
      <c r="J17" s="193">
        <f t="shared" si="4"/>
        <v>4.8547562295526401</v>
      </c>
      <c r="K17" s="193">
        <f>MAX(0,(F17-'2031 forecast'!$C$10))</f>
        <v>0</v>
      </c>
      <c r="L17" s="193">
        <f>MAX(0,(G17-'2031 forecast'!$C$10))</f>
        <v>0</v>
      </c>
      <c r="M17" s="193">
        <f>MAX(0,(H17-'2031 forecast'!$C$10))</f>
        <v>0</v>
      </c>
      <c r="N17" s="193">
        <f>MAX(0,(I17-'2031 forecast'!$C$10))</f>
        <v>0</v>
      </c>
      <c r="O17" s="193">
        <f>MAX(0,(J17-'2031 forecast'!$C$10))</f>
        <v>0</v>
      </c>
      <c r="P17" s="175" t="str">
        <f t="shared" si="6"/>
        <v/>
      </c>
      <c r="Q17" s="175" t="str">
        <f t="shared" si="7"/>
        <v/>
      </c>
      <c r="U17" s="163" t="s">
        <v>183</v>
      </c>
      <c r="V17" s="200">
        <v>2031</v>
      </c>
      <c r="W17" s="200">
        <v>2032</v>
      </c>
      <c r="X17" s="200">
        <v>2033</v>
      </c>
      <c r="Y17" s="200">
        <v>2034</v>
      </c>
      <c r="Z17" s="201">
        <v>2035</v>
      </c>
    </row>
    <row r="18" spans="1:26" s="1" customFormat="1" x14ac:dyDescent="0.3">
      <c r="A18" s="189">
        <f t="shared" si="5"/>
        <v>43831.583333333299</v>
      </c>
      <c r="B18" s="190">
        <f t="shared" si="0"/>
        <v>43831</v>
      </c>
      <c r="C18" s="1">
        <f t="shared" si="1"/>
        <v>14</v>
      </c>
      <c r="D18" s="191">
        <v>2.8084008729672125</v>
      </c>
      <c r="E18" s="192">
        <f t="shared" si="2"/>
        <v>9.7517920551914354E-5</v>
      </c>
      <c r="F18" s="193">
        <f t="shared" si="3"/>
        <v>4.1872205993724938</v>
      </c>
      <c r="G18" s="193">
        <f t="shared" si="4"/>
        <v>4.3420572538423245</v>
      </c>
      <c r="H18" s="193">
        <f t="shared" si="4"/>
        <v>4.5026195176987258</v>
      </c>
      <c r="I18" s="193">
        <f t="shared" si="4"/>
        <v>4.6691191147286775</v>
      </c>
      <c r="J18" s="193">
        <f t="shared" si="4"/>
        <v>4.8417755979228199</v>
      </c>
      <c r="K18" s="193">
        <f>MAX(0,(F18-'2031 forecast'!$C$10))</f>
        <v>0</v>
      </c>
      <c r="L18" s="193">
        <f>MAX(0,(G18-'2031 forecast'!$C$10))</f>
        <v>0</v>
      </c>
      <c r="M18" s="193">
        <f>MAX(0,(H18-'2031 forecast'!$C$10))</f>
        <v>0</v>
      </c>
      <c r="N18" s="193">
        <f>MAX(0,(I18-'2031 forecast'!$C$10))</f>
        <v>0</v>
      </c>
      <c r="O18" s="193">
        <f>MAX(0,(J18-'2031 forecast'!$C$10))</f>
        <v>0</v>
      </c>
      <c r="P18" s="175" t="str">
        <f t="shared" si="6"/>
        <v/>
      </c>
      <c r="Q18" s="175" t="str">
        <f t="shared" si="7"/>
        <v/>
      </c>
      <c r="U18" s="177">
        <v>0.5</v>
      </c>
      <c r="V18" s="1">
        <f>COUNTIFS(K$4:K$8763,"&gt;"&amp;$U18)</f>
        <v>1456</v>
      </c>
      <c r="W18" s="1">
        <f t="shared" ref="W18:Z33" si="9">COUNTIFS(L$4:L$8763,"&gt;"&amp;$U18)</f>
        <v>1681</v>
      </c>
      <c r="X18" s="1">
        <f t="shared" si="9"/>
        <v>1903</v>
      </c>
      <c r="Y18" s="1">
        <f t="shared" si="9"/>
        <v>2157</v>
      </c>
      <c r="Z18" s="167">
        <f t="shared" si="9"/>
        <v>2522</v>
      </c>
    </row>
    <row r="19" spans="1:26" s="1" customFormat="1" x14ac:dyDescent="0.3">
      <c r="A19" s="189">
        <f t="shared" si="5"/>
        <v>43831.624999999964</v>
      </c>
      <c r="B19" s="190">
        <f t="shared" si="0"/>
        <v>43831</v>
      </c>
      <c r="C19" s="1">
        <f t="shared" si="1"/>
        <v>15</v>
      </c>
      <c r="D19" s="191">
        <v>2.8159300978277146</v>
      </c>
      <c r="E19" s="192">
        <f t="shared" si="2"/>
        <v>9.7779362698166138E-5</v>
      </c>
      <c r="F19" s="193">
        <f t="shared" si="3"/>
        <v>4.1984463918641088</v>
      </c>
      <c r="G19" s="193">
        <f t="shared" si="4"/>
        <v>4.3536981580081218</v>
      </c>
      <c r="H19" s="193">
        <f t="shared" si="4"/>
        <v>4.5146908836979183</v>
      </c>
      <c r="I19" s="193">
        <f t="shared" si="4"/>
        <v>4.6816368603445717</v>
      </c>
      <c r="J19" s="193">
        <f t="shared" si="4"/>
        <v>4.8547562295526401</v>
      </c>
      <c r="K19" s="193">
        <f>MAX(0,(F19-'2031 forecast'!$C$10))</f>
        <v>0</v>
      </c>
      <c r="L19" s="193">
        <f>MAX(0,(G19-'2031 forecast'!$C$10))</f>
        <v>0</v>
      </c>
      <c r="M19" s="193">
        <f>MAX(0,(H19-'2031 forecast'!$C$10))</f>
        <v>0</v>
      </c>
      <c r="N19" s="193">
        <f>MAX(0,(I19-'2031 forecast'!$C$10))</f>
        <v>0</v>
      </c>
      <c r="O19" s="193">
        <f>MAX(0,(J19-'2031 forecast'!$C$10))</f>
        <v>0</v>
      </c>
      <c r="P19" s="175" t="str">
        <f t="shared" si="6"/>
        <v/>
      </c>
      <c r="Q19" s="175" t="str">
        <f t="shared" si="7"/>
        <v/>
      </c>
      <c r="U19" s="166">
        <f>U18+0.5</f>
        <v>1</v>
      </c>
      <c r="V19" s="1">
        <f t="shared" ref="V19:Z40" si="10">COUNTIFS(K$4:K$8763,"&gt;"&amp;$U19)</f>
        <v>985</v>
      </c>
      <c r="W19" s="1">
        <f t="shared" si="9"/>
        <v>1204</v>
      </c>
      <c r="X19" s="1">
        <f t="shared" si="9"/>
        <v>1424</v>
      </c>
      <c r="Y19" s="1">
        <f t="shared" si="9"/>
        <v>1636</v>
      </c>
      <c r="Z19" s="167">
        <f t="shared" si="9"/>
        <v>1867</v>
      </c>
    </row>
    <row r="20" spans="1:26" s="1" customFormat="1" x14ac:dyDescent="0.3">
      <c r="A20" s="189">
        <f t="shared" si="5"/>
        <v>43831.666666666628</v>
      </c>
      <c r="B20" s="190">
        <f t="shared" si="0"/>
        <v>43831</v>
      </c>
      <c r="C20" s="1">
        <f t="shared" si="1"/>
        <v>16</v>
      </c>
      <c r="D20" s="191">
        <v>2.8234593226882163</v>
      </c>
      <c r="E20" s="192">
        <f t="shared" si="2"/>
        <v>9.8040804844417908E-5</v>
      </c>
      <c r="F20" s="193">
        <f t="shared" si="3"/>
        <v>4.2096721843557239</v>
      </c>
      <c r="G20" s="193">
        <f t="shared" si="4"/>
        <v>4.3653390621739181</v>
      </c>
      <c r="H20" s="193">
        <f t="shared" si="4"/>
        <v>4.5267622496971098</v>
      </c>
      <c r="I20" s="193">
        <f t="shared" si="4"/>
        <v>4.694154605960466</v>
      </c>
      <c r="J20" s="193">
        <f t="shared" si="4"/>
        <v>4.8677368611824594</v>
      </c>
      <c r="K20" s="193">
        <f>MAX(0,(F20-'2031 forecast'!$C$10))</f>
        <v>0</v>
      </c>
      <c r="L20" s="193">
        <f>MAX(0,(G20-'2031 forecast'!$C$10))</f>
        <v>0</v>
      </c>
      <c r="M20" s="193">
        <f>MAX(0,(H20-'2031 forecast'!$C$10))</f>
        <v>0</v>
      </c>
      <c r="N20" s="193">
        <f>MAX(0,(I20-'2031 forecast'!$C$10))</f>
        <v>0</v>
      </c>
      <c r="O20" s="193">
        <f>MAX(0,(J20-'2031 forecast'!$C$10))</f>
        <v>0</v>
      </c>
      <c r="P20" s="175" t="str">
        <f t="shared" si="6"/>
        <v/>
      </c>
      <c r="Q20" s="175" t="str">
        <f t="shared" si="7"/>
        <v/>
      </c>
      <c r="U20" s="166">
        <f t="shared" ref="U20:U40" si="11">U19+0.5</f>
        <v>1.5</v>
      </c>
      <c r="V20" s="1">
        <f t="shared" si="10"/>
        <v>614</v>
      </c>
      <c r="W20" s="1">
        <f t="shared" si="9"/>
        <v>797</v>
      </c>
      <c r="X20" s="1">
        <f t="shared" si="9"/>
        <v>999</v>
      </c>
      <c r="Y20" s="1">
        <f t="shared" si="9"/>
        <v>1204</v>
      </c>
      <c r="Z20" s="167">
        <f t="shared" si="9"/>
        <v>1433</v>
      </c>
    </row>
    <row r="21" spans="1:26" s="1" customFormat="1" x14ac:dyDescent="0.3">
      <c r="A21" s="189">
        <f t="shared" si="5"/>
        <v>43831.708333333292</v>
      </c>
      <c r="B21" s="190">
        <f t="shared" si="0"/>
        <v>43831</v>
      </c>
      <c r="C21" s="1">
        <f t="shared" si="1"/>
        <v>17</v>
      </c>
      <c r="D21" s="191">
        <v>3.2676835894578291</v>
      </c>
      <c r="E21" s="192">
        <f t="shared" si="2"/>
        <v>1.1346589147327299E-4</v>
      </c>
      <c r="F21" s="193">
        <f t="shared" si="3"/>
        <v>4.8719939413610245</v>
      </c>
      <c r="G21" s="193">
        <f t="shared" si="4"/>
        <v>5.0521524079559477</v>
      </c>
      <c r="H21" s="193">
        <f t="shared" si="4"/>
        <v>5.2389728436494556</v>
      </c>
      <c r="I21" s="193">
        <f t="shared" si="4"/>
        <v>5.4327015972982462</v>
      </c>
      <c r="J21" s="193">
        <f t="shared" si="4"/>
        <v>5.6335941273418335</v>
      </c>
      <c r="K21" s="193">
        <f>MAX(0,(F21-'2031 forecast'!$C$10))</f>
        <v>0</v>
      </c>
      <c r="L21" s="193">
        <f>MAX(0,(G21-'2031 forecast'!$C$10))</f>
        <v>0</v>
      </c>
      <c r="M21" s="193">
        <f>MAX(0,(H21-'2031 forecast'!$C$10))</f>
        <v>0</v>
      </c>
      <c r="N21" s="193">
        <f>MAX(0,(I21-'2031 forecast'!$C$10))</f>
        <v>0</v>
      </c>
      <c r="O21" s="193">
        <f>MAX(0,(J21-'2031 forecast'!$C$10))</f>
        <v>0</v>
      </c>
      <c r="P21" s="175" t="str">
        <f t="shared" si="6"/>
        <v/>
      </c>
      <c r="Q21" s="175" t="str">
        <f t="shared" si="7"/>
        <v/>
      </c>
      <c r="U21" s="166">
        <f t="shared" si="11"/>
        <v>2</v>
      </c>
      <c r="V21" s="1">
        <f t="shared" si="10"/>
        <v>301</v>
      </c>
      <c r="W21" s="1">
        <f t="shared" si="9"/>
        <v>472</v>
      </c>
      <c r="X21" s="1">
        <f t="shared" si="9"/>
        <v>636</v>
      </c>
      <c r="Y21" s="1">
        <f t="shared" si="9"/>
        <v>812</v>
      </c>
      <c r="Z21" s="167">
        <f t="shared" si="9"/>
        <v>1028</v>
      </c>
    </row>
    <row r="22" spans="1:26" s="1" customFormat="1" x14ac:dyDescent="0.3">
      <c r="A22" s="189">
        <f t="shared" si="5"/>
        <v>43831.749999999956</v>
      </c>
      <c r="B22" s="190">
        <f t="shared" si="0"/>
        <v>43831</v>
      </c>
      <c r="C22" s="1">
        <f t="shared" si="1"/>
        <v>18</v>
      </c>
      <c r="D22" s="191">
        <v>3.2300374651553194</v>
      </c>
      <c r="E22" s="192">
        <f t="shared" si="2"/>
        <v>1.1215868074201409E-4</v>
      </c>
      <c r="F22" s="193">
        <f t="shared" si="3"/>
        <v>4.8158649789029484</v>
      </c>
      <c r="G22" s="193">
        <f t="shared" si="4"/>
        <v>4.9939478871269625</v>
      </c>
      <c r="H22" s="193">
        <f t="shared" si="4"/>
        <v>5.1786160136534942</v>
      </c>
      <c r="I22" s="193">
        <f t="shared" si="4"/>
        <v>5.3701128692187732</v>
      </c>
      <c r="J22" s="193">
        <f t="shared" si="4"/>
        <v>5.5686909691927342</v>
      </c>
      <c r="K22" s="193">
        <f>MAX(0,(F22-'2031 forecast'!$C$10))</f>
        <v>0</v>
      </c>
      <c r="L22" s="193">
        <f>MAX(0,(G22-'2031 forecast'!$C$10))</f>
        <v>0</v>
      </c>
      <c r="M22" s="193">
        <f>MAX(0,(H22-'2031 forecast'!$C$10))</f>
        <v>0</v>
      </c>
      <c r="N22" s="193">
        <f>MAX(0,(I22-'2031 forecast'!$C$10))</f>
        <v>0</v>
      </c>
      <c r="O22" s="193">
        <f>MAX(0,(J22-'2031 forecast'!$C$10))</f>
        <v>0</v>
      </c>
      <c r="P22" s="175" t="str">
        <f t="shared" si="6"/>
        <v/>
      </c>
      <c r="Q22" s="175" t="str">
        <f t="shared" si="7"/>
        <v/>
      </c>
      <c r="U22" s="166">
        <f t="shared" si="11"/>
        <v>2.5</v>
      </c>
      <c r="V22" s="1">
        <f t="shared" si="10"/>
        <v>159</v>
      </c>
      <c r="W22" s="1">
        <f t="shared" si="9"/>
        <v>242</v>
      </c>
      <c r="X22" s="1">
        <f t="shared" si="9"/>
        <v>343</v>
      </c>
      <c r="Y22" s="1">
        <f t="shared" si="9"/>
        <v>509</v>
      </c>
      <c r="Z22" s="167">
        <f t="shared" si="9"/>
        <v>680</v>
      </c>
    </row>
    <row r="23" spans="1:26" s="1" customFormat="1" x14ac:dyDescent="0.3">
      <c r="A23" s="189">
        <f t="shared" si="5"/>
        <v>43831.791666666621</v>
      </c>
      <c r="B23" s="190">
        <f t="shared" si="0"/>
        <v>43831</v>
      </c>
      <c r="C23" s="1">
        <f t="shared" si="1"/>
        <v>19</v>
      </c>
      <c r="D23" s="191">
        <v>3.2074497905738135</v>
      </c>
      <c r="E23" s="192">
        <f t="shared" si="2"/>
        <v>1.1137435430325874E-4</v>
      </c>
      <c r="F23" s="193">
        <f t="shared" si="3"/>
        <v>4.7821876014281024</v>
      </c>
      <c r="G23" s="193">
        <f t="shared" si="4"/>
        <v>4.9590251746295708</v>
      </c>
      <c r="H23" s="193">
        <f t="shared" si="4"/>
        <v>5.1424019156559169</v>
      </c>
      <c r="I23" s="193">
        <f t="shared" si="4"/>
        <v>5.3325596323710887</v>
      </c>
      <c r="J23" s="193">
        <f t="shared" si="4"/>
        <v>5.5297490743032736</v>
      </c>
      <c r="K23" s="193">
        <f>MAX(0,(F23-'2031 forecast'!$C$10))</f>
        <v>0</v>
      </c>
      <c r="L23" s="193">
        <f>MAX(0,(G23-'2031 forecast'!$C$10))</f>
        <v>0</v>
      </c>
      <c r="M23" s="193">
        <f>MAX(0,(H23-'2031 forecast'!$C$10))</f>
        <v>0</v>
      </c>
      <c r="N23" s="193">
        <f>MAX(0,(I23-'2031 forecast'!$C$10))</f>
        <v>0</v>
      </c>
      <c r="O23" s="193">
        <f>MAX(0,(J23-'2031 forecast'!$C$10))</f>
        <v>0</v>
      </c>
      <c r="P23" s="175" t="str">
        <f t="shared" si="6"/>
        <v/>
      </c>
      <c r="Q23" s="175" t="str">
        <f t="shared" si="7"/>
        <v/>
      </c>
      <c r="U23" s="166">
        <f t="shared" si="11"/>
        <v>3</v>
      </c>
      <c r="V23" s="1">
        <f t="shared" si="10"/>
        <v>102</v>
      </c>
      <c r="W23" s="1">
        <f t="shared" si="9"/>
        <v>138</v>
      </c>
      <c r="X23" s="1">
        <f t="shared" si="9"/>
        <v>184</v>
      </c>
      <c r="Y23" s="1">
        <f t="shared" si="9"/>
        <v>275</v>
      </c>
      <c r="Z23" s="167">
        <f t="shared" si="9"/>
        <v>404</v>
      </c>
    </row>
    <row r="24" spans="1:26" s="1" customFormat="1" x14ac:dyDescent="0.3">
      <c r="A24" s="189">
        <f t="shared" si="5"/>
        <v>43831.833333333285</v>
      </c>
      <c r="B24" s="190">
        <f t="shared" si="0"/>
        <v>43831</v>
      </c>
      <c r="C24" s="1">
        <f t="shared" si="1"/>
        <v>20</v>
      </c>
      <c r="D24" s="191">
        <v>3.0869821928057832</v>
      </c>
      <c r="E24" s="192">
        <f t="shared" si="2"/>
        <v>1.0719127996323025E-4</v>
      </c>
      <c r="F24" s="193">
        <f t="shared" si="3"/>
        <v>4.6025749215622582</v>
      </c>
      <c r="G24" s="193">
        <f t="shared" si="4"/>
        <v>4.7727707079768171</v>
      </c>
      <c r="H24" s="193">
        <f t="shared" si="4"/>
        <v>4.9492600596688403</v>
      </c>
      <c r="I24" s="193">
        <f t="shared" si="4"/>
        <v>5.1322757025167762</v>
      </c>
      <c r="J24" s="193">
        <f t="shared" si="4"/>
        <v>5.3220589682261563</v>
      </c>
      <c r="K24" s="193">
        <f>MAX(0,(F24-'2031 forecast'!$C$10))</f>
        <v>0</v>
      </c>
      <c r="L24" s="193">
        <f>MAX(0,(G24-'2031 forecast'!$C$10))</f>
        <v>0</v>
      </c>
      <c r="M24" s="193">
        <f>MAX(0,(H24-'2031 forecast'!$C$10))</f>
        <v>0</v>
      </c>
      <c r="N24" s="193">
        <f>MAX(0,(I24-'2031 forecast'!$C$10))</f>
        <v>0</v>
      </c>
      <c r="O24" s="193">
        <f>MAX(0,(J24-'2031 forecast'!$C$10))</f>
        <v>0</v>
      </c>
      <c r="P24" s="175" t="str">
        <f t="shared" si="6"/>
        <v/>
      </c>
      <c r="Q24" s="175" t="str">
        <f t="shared" si="7"/>
        <v/>
      </c>
      <c r="U24" s="166">
        <f t="shared" si="11"/>
        <v>3.5</v>
      </c>
      <c r="V24" s="1">
        <f t="shared" si="10"/>
        <v>66</v>
      </c>
      <c r="W24" s="1">
        <f t="shared" si="9"/>
        <v>87</v>
      </c>
      <c r="X24" s="1">
        <f t="shared" si="9"/>
        <v>116</v>
      </c>
      <c r="Y24" s="1">
        <f t="shared" si="9"/>
        <v>151</v>
      </c>
      <c r="Z24" s="167">
        <f t="shared" si="9"/>
        <v>223</v>
      </c>
    </row>
    <row r="25" spans="1:26" s="1" customFormat="1" x14ac:dyDescent="0.3">
      <c r="A25" s="189">
        <f t="shared" si="5"/>
        <v>43831.874999999949</v>
      </c>
      <c r="B25" s="190">
        <f t="shared" si="0"/>
        <v>43831</v>
      </c>
      <c r="C25" s="1">
        <f t="shared" si="1"/>
        <v>21</v>
      </c>
      <c r="D25" s="191">
        <v>3.0794529679452816</v>
      </c>
      <c r="E25" s="192">
        <f t="shared" si="2"/>
        <v>1.0692983781697848E-4</v>
      </c>
      <c r="F25" s="193">
        <f t="shared" si="3"/>
        <v>4.5913491290706432</v>
      </c>
      <c r="G25" s="193">
        <f t="shared" ref="G25:J44" si="12">$E25*G$2</f>
        <v>4.7611298038110208</v>
      </c>
      <c r="H25" s="193">
        <f t="shared" si="12"/>
        <v>4.9371886936696487</v>
      </c>
      <c r="I25" s="193">
        <f t="shared" si="12"/>
        <v>5.119757956900882</v>
      </c>
      <c r="J25" s="193">
        <f t="shared" si="12"/>
        <v>5.309078336596337</v>
      </c>
      <c r="K25" s="193">
        <f>MAX(0,(F25-'2031 forecast'!$C$10))</f>
        <v>0</v>
      </c>
      <c r="L25" s="193">
        <f>MAX(0,(G25-'2031 forecast'!$C$10))</f>
        <v>0</v>
      </c>
      <c r="M25" s="193">
        <f>MAX(0,(H25-'2031 forecast'!$C$10))</f>
        <v>0</v>
      </c>
      <c r="N25" s="193">
        <f>MAX(0,(I25-'2031 forecast'!$C$10))</f>
        <v>0</v>
      </c>
      <c r="O25" s="193">
        <f>MAX(0,(J25-'2031 forecast'!$C$10))</f>
        <v>0</v>
      </c>
      <c r="P25" s="175" t="str">
        <f t="shared" si="6"/>
        <v/>
      </c>
      <c r="Q25" s="175" t="str">
        <f t="shared" si="7"/>
        <v/>
      </c>
      <c r="U25" s="166">
        <f t="shared" si="11"/>
        <v>4</v>
      </c>
      <c r="V25" s="1">
        <f t="shared" si="10"/>
        <v>48</v>
      </c>
      <c r="W25" s="1">
        <f t="shared" si="9"/>
        <v>62</v>
      </c>
      <c r="X25" s="1">
        <f t="shared" si="9"/>
        <v>77</v>
      </c>
      <c r="Y25" s="1">
        <f t="shared" si="9"/>
        <v>103</v>
      </c>
      <c r="Z25" s="167">
        <f t="shared" si="9"/>
        <v>138</v>
      </c>
    </row>
    <row r="26" spans="1:26" s="1" customFormat="1" x14ac:dyDescent="0.3">
      <c r="A26" s="189">
        <f t="shared" si="5"/>
        <v>43831.916666666613</v>
      </c>
      <c r="B26" s="190">
        <f t="shared" si="0"/>
        <v>43831</v>
      </c>
      <c r="C26" s="1">
        <f t="shared" si="1"/>
        <v>22</v>
      </c>
      <c r="D26" s="191">
        <v>2.9062807961537369</v>
      </c>
      <c r="E26" s="192">
        <f t="shared" si="2"/>
        <v>1.0091666845318749E-4</v>
      </c>
      <c r="F26" s="193">
        <f t="shared" si="3"/>
        <v>4.3331559017634911</v>
      </c>
      <c r="G26" s="193">
        <f t="shared" si="12"/>
        <v>4.4933890079976857</v>
      </c>
      <c r="H26" s="193">
        <f t="shared" si="12"/>
        <v>4.659547275688225</v>
      </c>
      <c r="I26" s="193">
        <f t="shared" si="12"/>
        <v>4.8318498077353054</v>
      </c>
      <c r="J26" s="193">
        <f t="shared" si="12"/>
        <v>5.0105238091104782</v>
      </c>
      <c r="K26" s="193">
        <f>MAX(0,(F26-'2031 forecast'!$C$10))</f>
        <v>0</v>
      </c>
      <c r="L26" s="193">
        <f>MAX(0,(G26-'2031 forecast'!$C$10))</f>
        <v>0</v>
      </c>
      <c r="M26" s="193">
        <f>MAX(0,(H26-'2031 forecast'!$C$10))</f>
        <v>0</v>
      </c>
      <c r="N26" s="193">
        <f>MAX(0,(I26-'2031 forecast'!$C$10))</f>
        <v>0</v>
      </c>
      <c r="O26" s="193">
        <f>MAX(0,(J26-'2031 forecast'!$C$10))</f>
        <v>0</v>
      </c>
      <c r="P26" s="175" t="str">
        <f t="shared" si="6"/>
        <v/>
      </c>
      <c r="Q26" s="175" t="str">
        <f t="shared" si="7"/>
        <v/>
      </c>
      <c r="U26" s="166">
        <f t="shared" si="11"/>
        <v>4.5</v>
      </c>
      <c r="V26" s="1">
        <f t="shared" si="10"/>
        <v>29</v>
      </c>
      <c r="W26" s="1">
        <f t="shared" si="9"/>
        <v>44</v>
      </c>
      <c r="X26" s="1">
        <f t="shared" si="9"/>
        <v>60</v>
      </c>
      <c r="Y26" s="1">
        <f t="shared" si="9"/>
        <v>70</v>
      </c>
      <c r="Z26" s="167">
        <f t="shared" si="9"/>
        <v>91</v>
      </c>
    </row>
    <row r="27" spans="1:26" s="1" customFormat="1" x14ac:dyDescent="0.3">
      <c r="A27" s="189">
        <f t="shared" si="5"/>
        <v>43831.958333333278</v>
      </c>
      <c r="B27" s="190">
        <f t="shared" si="0"/>
        <v>43831</v>
      </c>
      <c r="C27" s="1">
        <f t="shared" si="1"/>
        <v>23</v>
      </c>
      <c r="D27" s="191">
        <v>2.6427579260361704</v>
      </c>
      <c r="E27" s="192">
        <f t="shared" si="2"/>
        <v>9.1766193334375163E-5</v>
      </c>
      <c r="F27" s="193">
        <f t="shared" si="3"/>
        <v>3.9402531645569576</v>
      </c>
      <c r="G27" s="193">
        <f t="shared" si="12"/>
        <v>4.0859573621947876</v>
      </c>
      <c r="H27" s="193">
        <f t="shared" si="12"/>
        <v>4.2370494657164945</v>
      </c>
      <c r="I27" s="193">
        <f t="shared" si="12"/>
        <v>4.393728711178996</v>
      </c>
      <c r="J27" s="193">
        <f t="shared" si="12"/>
        <v>4.5562017020667822</v>
      </c>
      <c r="K27" s="193">
        <f>MAX(0,(F27-'2031 forecast'!$C$10))</f>
        <v>0</v>
      </c>
      <c r="L27" s="193">
        <f>MAX(0,(G27-'2031 forecast'!$C$10))</f>
        <v>0</v>
      </c>
      <c r="M27" s="193">
        <f>MAX(0,(H27-'2031 forecast'!$C$10))</f>
        <v>0</v>
      </c>
      <c r="N27" s="193">
        <f>MAX(0,(I27-'2031 forecast'!$C$10))</f>
        <v>0</v>
      </c>
      <c r="O27" s="193">
        <f>MAX(0,(J27-'2031 forecast'!$C$10))</f>
        <v>0</v>
      </c>
      <c r="P27" s="175" t="str">
        <f t="shared" si="6"/>
        <v/>
      </c>
      <c r="Q27" s="175" t="str">
        <f t="shared" si="7"/>
        <v/>
      </c>
      <c r="U27" s="166">
        <f t="shared" si="11"/>
        <v>5</v>
      </c>
      <c r="V27" s="1">
        <f t="shared" si="10"/>
        <v>12</v>
      </c>
      <c r="W27" s="1">
        <f t="shared" si="9"/>
        <v>23</v>
      </c>
      <c r="X27" s="1">
        <f t="shared" si="9"/>
        <v>37</v>
      </c>
      <c r="Y27" s="1">
        <f t="shared" si="9"/>
        <v>53</v>
      </c>
      <c r="Z27" s="167">
        <f t="shared" si="9"/>
        <v>65</v>
      </c>
    </row>
    <row r="28" spans="1:26" s="1" customFormat="1" x14ac:dyDescent="0.3">
      <c r="A28" s="189">
        <f t="shared" si="5"/>
        <v>43831.999999999942</v>
      </c>
      <c r="B28" s="190">
        <f t="shared" si="0"/>
        <v>43831</v>
      </c>
      <c r="C28" s="1">
        <f t="shared" si="1"/>
        <v>0</v>
      </c>
      <c r="D28" s="191">
        <v>2.5524072277101477</v>
      </c>
      <c r="E28" s="192">
        <f t="shared" si="2"/>
        <v>8.8628887579353797E-5</v>
      </c>
      <c r="F28" s="193">
        <f t="shared" si="3"/>
        <v>3.8055436546575749</v>
      </c>
      <c r="G28" s="193">
        <f t="shared" si="12"/>
        <v>3.9462665122052223</v>
      </c>
      <c r="H28" s="193">
        <f t="shared" si="12"/>
        <v>4.0921930737261878</v>
      </c>
      <c r="I28" s="193">
        <f t="shared" si="12"/>
        <v>4.2435157637882615</v>
      </c>
      <c r="J28" s="193">
        <f t="shared" si="12"/>
        <v>4.4004341225089441</v>
      </c>
      <c r="K28" s="193">
        <f>MAX(0,(F28-'2031 forecast'!$C$10))</f>
        <v>0</v>
      </c>
      <c r="L28" s="193">
        <f>MAX(0,(G28-'2031 forecast'!$C$10))</f>
        <v>0</v>
      </c>
      <c r="M28" s="193">
        <f>MAX(0,(H28-'2031 forecast'!$C$10))</f>
        <v>0</v>
      </c>
      <c r="N28" s="193">
        <f>MAX(0,(I28-'2031 forecast'!$C$10))</f>
        <v>0</v>
      </c>
      <c r="O28" s="193">
        <f>MAX(0,(J28-'2031 forecast'!$C$10))</f>
        <v>0</v>
      </c>
      <c r="P28" s="175" t="str">
        <f t="shared" si="6"/>
        <v/>
      </c>
      <c r="Q28" s="175" t="str">
        <f t="shared" si="7"/>
        <v/>
      </c>
      <c r="U28" s="166">
        <f t="shared" si="11"/>
        <v>5.5</v>
      </c>
      <c r="V28" s="1">
        <f>COUNTIFS(K$4:K$8763,"&gt;"&amp;$U28)</f>
        <v>2</v>
      </c>
      <c r="W28" s="1">
        <f t="shared" si="9"/>
        <v>11</v>
      </c>
      <c r="X28" s="1">
        <f t="shared" si="9"/>
        <v>20</v>
      </c>
      <c r="Y28" s="1">
        <f t="shared" si="9"/>
        <v>36</v>
      </c>
      <c r="Z28" s="167">
        <f t="shared" si="9"/>
        <v>50</v>
      </c>
    </row>
    <row r="29" spans="1:26" s="1" customFormat="1" x14ac:dyDescent="0.3">
      <c r="A29" s="189">
        <f t="shared" si="5"/>
        <v>43832.041666666606</v>
      </c>
      <c r="B29" s="190">
        <f t="shared" si="0"/>
        <v>43832</v>
      </c>
      <c r="C29" s="1">
        <f t="shared" si="1"/>
        <v>1</v>
      </c>
      <c r="D29" s="191">
        <v>2.4244104050816149</v>
      </c>
      <c r="E29" s="192">
        <f t="shared" si="2"/>
        <v>8.4184371093073499E-5</v>
      </c>
      <c r="F29" s="193">
        <f t="shared" si="3"/>
        <v>3.6147051823001144</v>
      </c>
      <c r="G29" s="193">
        <f t="shared" si="12"/>
        <v>3.7483711413866705</v>
      </c>
      <c r="H29" s="193">
        <f t="shared" si="12"/>
        <v>3.8869798517399179</v>
      </c>
      <c r="I29" s="193">
        <f t="shared" si="12"/>
        <v>4.030714088318053</v>
      </c>
      <c r="J29" s="193">
        <f t="shared" si="12"/>
        <v>4.1797633848020048</v>
      </c>
      <c r="K29" s="193">
        <f>MAX(0,(F29-'2031 forecast'!$C$10))</f>
        <v>0</v>
      </c>
      <c r="L29" s="193">
        <f>MAX(0,(G29-'2031 forecast'!$C$10))</f>
        <v>0</v>
      </c>
      <c r="M29" s="193">
        <f>MAX(0,(H29-'2031 forecast'!$C$10))</f>
        <v>0</v>
      </c>
      <c r="N29" s="193">
        <f>MAX(0,(I29-'2031 forecast'!$C$10))</f>
        <v>0</v>
      </c>
      <c r="O29" s="193">
        <f>MAX(0,(J29-'2031 forecast'!$C$10))</f>
        <v>0</v>
      </c>
      <c r="P29" s="175" t="str">
        <f t="shared" si="6"/>
        <v/>
      </c>
      <c r="Q29" s="175" t="str">
        <f t="shared" si="7"/>
        <v/>
      </c>
      <c r="U29" s="166">
        <f t="shared" si="11"/>
        <v>6</v>
      </c>
      <c r="V29" s="1">
        <f t="shared" si="10"/>
        <v>0</v>
      </c>
      <c r="W29" s="1">
        <f t="shared" si="9"/>
        <v>2</v>
      </c>
      <c r="X29" s="1">
        <f t="shared" si="9"/>
        <v>6</v>
      </c>
      <c r="Y29" s="1">
        <f t="shared" si="9"/>
        <v>18</v>
      </c>
      <c r="Z29" s="167">
        <f t="shared" si="9"/>
        <v>34</v>
      </c>
    </row>
    <row r="30" spans="1:26" s="1" customFormat="1" x14ac:dyDescent="0.3">
      <c r="A30" s="189">
        <f t="shared" si="5"/>
        <v>43832.08333333327</v>
      </c>
      <c r="B30" s="190">
        <f t="shared" si="0"/>
        <v>43832</v>
      </c>
      <c r="C30" s="1">
        <f t="shared" si="1"/>
        <v>2</v>
      </c>
      <c r="D30" s="191">
        <v>2.3340597067555917</v>
      </c>
      <c r="E30" s="192">
        <f t="shared" si="2"/>
        <v>8.1047065338052119E-5</v>
      </c>
      <c r="F30" s="193">
        <f t="shared" si="3"/>
        <v>3.4799956724007308</v>
      </c>
      <c r="G30" s="193">
        <f t="shared" si="12"/>
        <v>3.6086802913971048</v>
      </c>
      <c r="H30" s="193">
        <f t="shared" si="12"/>
        <v>3.7421234597496102</v>
      </c>
      <c r="I30" s="193">
        <f t="shared" si="12"/>
        <v>3.8805011409273176</v>
      </c>
      <c r="J30" s="193">
        <f t="shared" si="12"/>
        <v>4.0239958052441658</v>
      </c>
      <c r="K30" s="193">
        <f>MAX(0,(F30-'2031 forecast'!$C$10))</f>
        <v>0</v>
      </c>
      <c r="L30" s="193">
        <f>MAX(0,(G30-'2031 forecast'!$C$10))</f>
        <v>0</v>
      </c>
      <c r="M30" s="193">
        <f>MAX(0,(H30-'2031 forecast'!$C$10))</f>
        <v>0</v>
      </c>
      <c r="N30" s="193">
        <f>MAX(0,(I30-'2031 forecast'!$C$10))</f>
        <v>0</v>
      </c>
      <c r="O30" s="193">
        <f>MAX(0,(J30-'2031 forecast'!$C$10))</f>
        <v>0</v>
      </c>
      <c r="P30" s="175" t="str">
        <f t="shared" si="6"/>
        <v/>
      </c>
      <c r="Q30" s="175" t="str">
        <f t="shared" si="7"/>
        <v/>
      </c>
      <c r="U30" s="166">
        <f t="shared" si="11"/>
        <v>6.5</v>
      </c>
      <c r="V30" s="1">
        <f t="shared" si="10"/>
        <v>0</v>
      </c>
      <c r="W30" s="1">
        <f t="shared" si="9"/>
        <v>0</v>
      </c>
      <c r="X30" s="1">
        <f t="shared" si="9"/>
        <v>1</v>
      </c>
      <c r="Y30" s="1">
        <f t="shared" si="9"/>
        <v>4</v>
      </c>
      <c r="Z30" s="167">
        <f t="shared" si="9"/>
        <v>16</v>
      </c>
    </row>
    <row r="31" spans="1:26" s="1" customFormat="1" x14ac:dyDescent="0.3">
      <c r="A31" s="189">
        <f t="shared" si="5"/>
        <v>43832.124999999935</v>
      </c>
      <c r="B31" s="190">
        <f t="shared" si="0"/>
        <v>43832</v>
      </c>
      <c r="C31" s="1">
        <f t="shared" si="1"/>
        <v>3</v>
      </c>
      <c r="D31" s="191">
        <v>2.3265304818950905</v>
      </c>
      <c r="E31" s="192">
        <f t="shared" si="2"/>
        <v>8.0785623191800363E-5</v>
      </c>
      <c r="F31" s="193">
        <f t="shared" si="3"/>
        <v>3.4687698799091167</v>
      </c>
      <c r="G31" s="193">
        <f t="shared" si="12"/>
        <v>3.5970393872313089</v>
      </c>
      <c r="H31" s="193">
        <f t="shared" si="12"/>
        <v>3.7300520937504187</v>
      </c>
      <c r="I31" s="193">
        <f t="shared" si="12"/>
        <v>3.8679833953114242</v>
      </c>
      <c r="J31" s="193">
        <f t="shared" si="12"/>
        <v>4.0110151736143473</v>
      </c>
      <c r="K31" s="193">
        <f>MAX(0,(F31-'2031 forecast'!$C$10))</f>
        <v>0</v>
      </c>
      <c r="L31" s="193">
        <f>MAX(0,(G31-'2031 forecast'!$C$10))</f>
        <v>0</v>
      </c>
      <c r="M31" s="193">
        <f>MAX(0,(H31-'2031 forecast'!$C$10))</f>
        <v>0</v>
      </c>
      <c r="N31" s="193">
        <f>MAX(0,(I31-'2031 forecast'!$C$10))</f>
        <v>0</v>
      </c>
      <c r="O31" s="193">
        <f>MAX(0,(J31-'2031 forecast'!$C$10))</f>
        <v>0</v>
      </c>
      <c r="P31" s="175" t="str">
        <f t="shared" si="6"/>
        <v/>
      </c>
      <c r="Q31" s="175" t="str">
        <f t="shared" si="7"/>
        <v/>
      </c>
      <c r="U31" s="166">
        <f t="shared" si="11"/>
        <v>7</v>
      </c>
      <c r="V31" s="1">
        <f t="shared" si="10"/>
        <v>0</v>
      </c>
      <c r="W31" s="1">
        <f t="shared" si="9"/>
        <v>0</v>
      </c>
      <c r="X31" s="1">
        <f t="shared" si="9"/>
        <v>0</v>
      </c>
      <c r="Y31" s="1">
        <f t="shared" si="9"/>
        <v>1</v>
      </c>
      <c r="Z31" s="167">
        <f t="shared" si="9"/>
        <v>3</v>
      </c>
    </row>
    <row r="32" spans="1:26" s="1" customFormat="1" x14ac:dyDescent="0.3">
      <c r="A32" s="189">
        <f t="shared" si="5"/>
        <v>43832.166666666599</v>
      </c>
      <c r="B32" s="190">
        <f t="shared" si="0"/>
        <v>43832</v>
      </c>
      <c r="C32" s="1">
        <f t="shared" si="1"/>
        <v>4</v>
      </c>
      <c r="D32" s="191">
        <v>2.3039428073135846</v>
      </c>
      <c r="E32" s="192">
        <f t="shared" si="2"/>
        <v>8.0001296753045011E-5</v>
      </c>
      <c r="F32" s="193">
        <f t="shared" si="3"/>
        <v>3.4350925024342707</v>
      </c>
      <c r="G32" s="193">
        <f t="shared" si="12"/>
        <v>3.5621166747339172</v>
      </c>
      <c r="H32" s="193">
        <f t="shared" si="12"/>
        <v>3.6938379957528418</v>
      </c>
      <c r="I32" s="193">
        <f t="shared" si="12"/>
        <v>3.8304301584637401</v>
      </c>
      <c r="J32" s="193">
        <f t="shared" si="12"/>
        <v>3.9720732787248871</v>
      </c>
      <c r="K32" s="193">
        <f>MAX(0,(F32-'2031 forecast'!$C$10))</f>
        <v>0</v>
      </c>
      <c r="L32" s="193">
        <f>MAX(0,(G32-'2031 forecast'!$C$10))</f>
        <v>0</v>
      </c>
      <c r="M32" s="193">
        <f>MAX(0,(H32-'2031 forecast'!$C$10))</f>
        <v>0</v>
      </c>
      <c r="N32" s="193">
        <f>MAX(0,(I32-'2031 forecast'!$C$10))</f>
        <v>0</v>
      </c>
      <c r="O32" s="193">
        <f>MAX(0,(J32-'2031 forecast'!$C$10))</f>
        <v>0</v>
      </c>
      <c r="P32" s="175" t="str">
        <f t="shared" si="6"/>
        <v/>
      </c>
      <c r="Q32" s="175" t="str">
        <f t="shared" si="7"/>
        <v/>
      </c>
      <c r="U32" s="166">
        <f t="shared" si="11"/>
        <v>7.5</v>
      </c>
      <c r="V32" s="1">
        <f t="shared" si="10"/>
        <v>0</v>
      </c>
      <c r="W32" s="1">
        <f t="shared" si="9"/>
        <v>0</v>
      </c>
      <c r="X32" s="1">
        <f t="shared" si="9"/>
        <v>0</v>
      </c>
      <c r="Y32" s="1">
        <f t="shared" si="9"/>
        <v>0</v>
      </c>
      <c r="Z32" s="167">
        <f t="shared" si="9"/>
        <v>1</v>
      </c>
    </row>
    <row r="33" spans="1:26" s="1" customFormat="1" x14ac:dyDescent="0.3">
      <c r="A33" s="189">
        <f t="shared" si="5"/>
        <v>43832.208333333263</v>
      </c>
      <c r="B33" s="190">
        <f t="shared" si="0"/>
        <v>43832</v>
      </c>
      <c r="C33" s="1">
        <f t="shared" si="1"/>
        <v>5</v>
      </c>
      <c r="D33" s="191">
        <v>2.3039428073135846</v>
      </c>
      <c r="E33" s="192">
        <f t="shared" si="2"/>
        <v>8.0001296753045011E-5</v>
      </c>
      <c r="F33" s="193">
        <f t="shared" si="3"/>
        <v>3.4350925024342707</v>
      </c>
      <c r="G33" s="193">
        <f t="shared" si="12"/>
        <v>3.5621166747339172</v>
      </c>
      <c r="H33" s="193">
        <f t="shared" si="12"/>
        <v>3.6938379957528418</v>
      </c>
      <c r="I33" s="193">
        <f t="shared" si="12"/>
        <v>3.8304301584637401</v>
      </c>
      <c r="J33" s="193">
        <f t="shared" si="12"/>
        <v>3.9720732787248871</v>
      </c>
      <c r="K33" s="193">
        <f>MAX(0,(F33-'2031 forecast'!$C$10))</f>
        <v>0</v>
      </c>
      <c r="L33" s="193">
        <f>MAX(0,(G33-'2031 forecast'!$C$10))</f>
        <v>0</v>
      </c>
      <c r="M33" s="193">
        <f>MAX(0,(H33-'2031 forecast'!$C$10))</f>
        <v>0</v>
      </c>
      <c r="N33" s="193">
        <f>MAX(0,(I33-'2031 forecast'!$C$10))</f>
        <v>0</v>
      </c>
      <c r="O33" s="193">
        <f>MAX(0,(J33-'2031 forecast'!$C$10))</f>
        <v>0</v>
      </c>
      <c r="P33" s="175" t="str">
        <f t="shared" si="6"/>
        <v/>
      </c>
      <c r="Q33" s="175" t="str">
        <f t="shared" si="7"/>
        <v/>
      </c>
      <c r="U33" s="166">
        <f t="shared" si="11"/>
        <v>8</v>
      </c>
      <c r="V33" s="1">
        <f t="shared" si="10"/>
        <v>0</v>
      </c>
      <c r="W33" s="1">
        <f t="shared" si="9"/>
        <v>0</v>
      </c>
      <c r="X33" s="1">
        <f t="shared" si="9"/>
        <v>0</v>
      </c>
      <c r="Y33" s="1">
        <f t="shared" si="9"/>
        <v>0</v>
      </c>
      <c r="Z33" s="167">
        <f t="shared" si="9"/>
        <v>0</v>
      </c>
    </row>
    <row r="34" spans="1:26" s="1" customFormat="1" x14ac:dyDescent="0.3">
      <c r="A34" s="189">
        <f t="shared" si="5"/>
        <v>43832.249999999927</v>
      </c>
      <c r="B34" s="190">
        <f t="shared" si="0"/>
        <v>43832</v>
      </c>
      <c r="C34" s="1">
        <f t="shared" si="1"/>
        <v>6</v>
      </c>
      <c r="D34" s="191">
        <v>2.5599364525706494</v>
      </c>
      <c r="E34" s="192">
        <f t="shared" si="2"/>
        <v>8.8890329725605568E-5</v>
      </c>
      <c r="F34" s="193">
        <f t="shared" si="3"/>
        <v>3.8167694471491895</v>
      </c>
      <c r="G34" s="193">
        <f t="shared" si="12"/>
        <v>3.9579074163710191</v>
      </c>
      <c r="H34" s="193">
        <f t="shared" si="12"/>
        <v>4.1042644397253794</v>
      </c>
      <c r="I34" s="193">
        <f t="shared" si="12"/>
        <v>4.2560335094041557</v>
      </c>
      <c r="J34" s="193">
        <f t="shared" si="12"/>
        <v>4.4134147541387634</v>
      </c>
      <c r="K34" s="193">
        <f>MAX(0,(F34-'2031 forecast'!$C$10))</f>
        <v>0</v>
      </c>
      <c r="L34" s="193">
        <f>MAX(0,(G34-'2031 forecast'!$C$10))</f>
        <v>0</v>
      </c>
      <c r="M34" s="193">
        <f>MAX(0,(H34-'2031 forecast'!$C$10))</f>
        <v>0</v>
      </c>
      <c r="N34" s="193">
        <f>MAX(0,(I34-'2031 forecast'!$C$10))</f>
        <v>0</v>
      </c>
      <c r="O34" s="193">
        <f>MAX(0,(J34-'2031 forecast'!$C$10))</f>
        <v>0</v>
      </c>
      <c r="P34" s="175" t="str">
        <f t="shared" si="6"/>
        <v/>
      </c>
      <c r="Q34" s="175" t="str">
        <f t="shared" si="7"/>
        <v/>
      </c>
      <c r="U34" s="166">
        <f t="shared" si="11"/>
        <v>8.5</v>
      </c>
      <c r="V34" s="1">
        <f t="shared" si="10"/>
        <v>0</v>
      </c>
      <c r="W34" s="1">
        <f t="shared" si="10"/>
        <v>0</v>
      </c>
      <c r="X34" s="1">
        <f t="shared" si="10"/>
        <v>0</v>
      </c>
      <c r="Y34" s="1">
        <f t="shared" si="10"/>
        <v>0</v>
      </c>
      <c r="Z34" s="167">
        <f t="shared" si="10"/>
        <v>0</v>
      </c>
    </row>
    <row r="35" spans="1:26" s="1" customFormat="1" x14ac:dyDescent="0.3">
      <c r="A35" s="189">
        <f t="shared" si="5"/>
        <v>43832.291666666591</v>
      </c>
      <c r="B35" s="190">
        <f t="shared" si="0"/>
        <v>43832</v>
      </c>
      <c r="C35" s="1">
        <f t="shared" si="1"/>
        <v>7</v>
      </c>
      <c r="D35" s="191">
        <v>2.9213392458747411</v>
      </c>
      <c r="E35" s="192">
        <f t="shared" si="2"/>
        <v>1.0143955274569106E-4</v>
      </c>
      <c r="F35" s="193">
        <f t="shared" si="3"/>
        <v>4.355607486746722</v>
      </c>
      <c r="G35" s="193">
        <f t="shared" si="12"/>
        <v>4.5166708163292801</v>
      </c>
      <c r="H35" s="193">
        <f t="shared" si="12"/>
        <v>4.6836900076866099</v>
      </c>
      <c r="I35" s="193">
        <f t="shared" si="12"/>
        <v>4.8568852989670948</v>
      </c>
      <c r="J35" s="193">
        <f t="shared" si="12"/>
        <v>5.0364850723701178</v>
      </c>
      <c r="K35" s="193">
        <f>MAX(0,(F35-'2031 forecast'!$C$10))</f>
        <v>0</v>
      </c>
      <c r="L35" s="193">
        <f>MAX(0,(G35-'2031 forecast'!$C$10))</f>
        <v>0</v>
      </c>
      <c r="M35" s="193">
        <f>MAX(0,(H35-'2031 forecast'!$C$10))</f>
        <v>0</v>
      </c>
      <c r="N35" s="193">
        <f>MAX(0,(I35-'2031 forecast'!$C$10))</f>
        <v>0</v>
      </c>
      <c r="O35" s="193">
        <f>MAX(0,(J35-'2031 forecast'!$C$10))</f>
        <v>0</v>
      </c>
      <c r="P35" s="175" t="str">
        <f t="shared" si="6"/>
        <v/>
      </c>
      <c r="Q35" s="175" t="str">
        <f t="shared" si="7"/>
        <v/>
      </c>
      <c r="U35" s="166">
        <f t="shared" si="11"/>
        <v>9</v>
      </c>
      <c r="V35" s="1">
        <f t="shared" si="10"/>
        <v>0</v>
      </c>
      <c r="W35" s="1">
        <f t="shared" si="10"/>
        <v>0</v>
      </c>
      <c r="X35" s="1">
        <f t="shared" si="10"/>
        <v>0</v>
      </c>
      <c r="Y35" s="1">
        <f t="shared" si="10"/>
        <v>0</v>
      </c>
      <c r="Z35" s="167">
        <f t="shared" si="10"/>
        <v>0</v>
      </c>
    </row>
    <row r="36" spans="1:26" s="1" customFormat="1" x14ac:dyDescent="0.3">
      <c r="A36" s="189">
        <f t="shared" si="5"/>
        <v>43832.333333333256</v>
      </c>
      <c r="B36" s="190">
        <f t="shared" si="0"/>
        <v>43832</v>
      </c>
      <c r="C36" s="1">
        <f t="shared" si="1"/>
        <v>8</v>
      </c>
      <c r="D36" s="191">
        <v>3.0794529679452816</v>
      </c>
      <c r="E36" s="192">
        <f t="shared" si="2"/>
        <v>1.0692983781697848E-4</v>
      </c>
      <c r="F36" s="193">
        <f t="shared" si="3"/>
        <v>4.5913491290706432</v>
      </c>
      <c r="G36" s="193">
        <f t="shared" si="12"/>
        <v>4.7611298038110208</v>
      </c>
      <c r="H36" s="193">
        <f t="shared" si="12"/>
        <v>4.9371886936696487</v>
      </c>
      <c r="I36" s="193">
        <f t="shared" si="12"/>
        <v>5.119757956900882</v>
      </c>
      <c r="J36" s="193">
        <f t="shared" si="12"/>
        <v>5.309078336596337</v>
      </c>
      <c r="K36" s="193">
        <f>MAX(0,(F36-'2031 forecast'!$C$10))</f>
        <v>0</v>
      </c>
      <c r="L36" s="193">
        <f>MAX(0,(G36-'2031 forecast'!$C$10))</f>
        <v>0</v>
      </c>
      <c r="M36" s="193">
        <f>MAX(0,(H36-'2031 forecast'!$C$10))</f>
        <v>0</v>
      </c>
      <c r="N36" s="193">
        <f>MAX(0,(I36-'2031 forecast'!$C$10))</f>
        <v>0</v>
      </c>
      <c r="O36" s="193">
        <f>MAX(0,(J36-'2031 forecast'!$C$10))</f>
        <v>0</v>
      </c>
      <c r="P36" s="175" t="str">
        <f t="shared" si="6"/>
        <v/>
      </c>
      <c r="Q36" s="175" t="str">
        <f t="shared" si="7"/>
        <v/>
      </c>
      <c r="U36" s="166">
        <f t="shared" si="11"/>
        <v>9.5</v>
      </c>
      <c r="V36" s="1">
        <f t="shared" si="10"/>
        <v>0</v>
      </c>
      <c r="W36" s="1">
        <f t="shared" si="10"/>
        <v>0</v>
      </c>
      <c r="X36" s="1">
        <f t="shared" si="10"/>
        <v>0</v>
      </c>
      <c r="Y36" s="1">
        <f t="shared" si="10"/>
        <v>0</v>
      </c>
      <c r="Z36" s="167">
        <f t="shared" si="10"/>
        <v>0</v>
      </c>
    </row>
    <row r="37" spans="1:26" s="1" customFormat="1" x14ac:dyDescent="0.3">
      <c r="A37" s="189">
        <f t="shared" si="5"/>
        <v>43832.37499999992</v>
      </c>
      <c r="B37" s="190">
        <f t="shared" si="0"/>
        <v>43832</v>
      </c>
      <c r="C37" s="1">
        <f t="shared" si="1"/>
        <v>9</v>
      </c>
      <c r="D37" s="191">
        <v>3.1095698673872887</v>
      </c>
      <c r="E37" s="192">
        <f t="shared" si="2"/>
        <v>1.0797560640198559E-4</v>
      </c>
      <c r="F37" s="193">
        <f t="shared" si="3"/>
        <v>4.6362522990371033</v>
      </c>
      <c r="G37" s="193">
        <f t="shared" si="12"/>
        <v>4.8076934204742088</v>
      </c>
      <c r="H37" s="193">
        <f t="shared" si="12"/>
        <v>4.9854741576664168</v>
      </c>
      <c r="I37" s="193">
        <f t="shared" si="12"/>
        <v>5.1698289393644599</v>
      </c>
      <c r="J37" s="193">
        <f t="shared" si="12"/>
        <v>5.3610008631156152</v>
      </c>
      <c r="K37" s="193">
        <f>MAX(0,(F37-'2031 forecast'!$C$10))</f>
        <v>0</v>
      </c>
      <c r="L37" s="193">
        <f>MAX(0,(G37-'2031 forecast'!$C$10))</f>
        <v>0</v>
      </c>
      <c r="M37" s="193">
        <f>MAX(0,(H37-'2031 forecast'!$C$10))</f>
        <v>0</v>
      </c>
      <c r="N37" s="193">
        <f>MAX(0,(I37-'2031 forecast'!$C$10))</f>
        <v>0</v>
      </c>
      <c r="O37" s="193">
        <f>MAX(0,(J37-'2031 forecast'!$C$10))</f>
        <v>0</v>
      </c>
      <c r="P37" s="175" t="str">
        <f t="shared" si="6"/>
        <v/>
      </c>
      <c r="Q37" s="175" t="str">
        <f t="shared" si="7"/>
        <v/>
      </c>
      <c r="U37" s="166">
        <f t="shared" si="11"/>
        <v>10</v>
      </c>
      <c r="V37" s="1">
        <f t="shared" si="10"/>
        <v>0</v>
      </c>
      <c r="W37" s="1">
        <f t="shared" si="10"/>
        <v>0</v>
      </c>
      <c r="X37" s="1">
        <f t="shared" si="10"/>
        <v>0</v>
      </c>
      <c r="Y37" s="1">
        <f t="shared" si="10"/>
        <v>0</v>
      </c>
      <c r="Z37" s="167">
        <f t="shared" si="10"/>
        <v>0</v>
      </c>
    </row>
    <row r="38" spans="1:26" s="1" customFormat="1" x14ac:dyDescent="0.3">
      <c r="A38" s="189">
        <f t="shared" si="5"/>
        <v>43832.416666666584</v>
      </c>
      <c r="B38" s="190">
        <f t="shared" si="0"/>
        <v>43832</v>
      </c>
      <c r="C38" s="1">
        <f t="shared" si="1"/>
        <v>10</v>
      </c>
      <c r="D38" s="191">
        <v>3.1698036662713043</v>
      </c>
      <c r="E38" s="192">
        <f t="shared" si="2"/>
        <v>1.1006714357199984E-4</v>
      </c>
      <c r="F38" s="193">
        <f t="shared" si="3"/>
        <v>4.7260586389700263</v>
      </c>
      <c r="G38" s="193">
        <f t="shared" si="12"/>
        <v>4.9008206538005856</v>
      </c>
      <c r="H38" s="193">
        <f t="shared" si="12"/>
        <v>5.0820450856599555</v>
      </c>
      <c r="I38" s="193">
        <f t="shared" si="12"/>
        <v>5.2699709042916165</v>
      </c>
      <c r="J38" s="193">
        <f t="shared" si="12"/>
        <v>5.4648459161541751</v>
      </c>
      <c r="K38" s="193">
        <f>MAX(0,(F38-'2031 forecast'!$C$10))</f>
        <v>0</v>
      </c>
      <c r="L38" s="193">
        <f>MAX(0,(G38-'2031 forecast'!$C$10))</f>
        <v>0</v>
      </c>
      <c r="M38" s="193">
        <f>MAX(0,(H38-'2031 forecast'!$C$10))</f>
        <v>0</v>
      </c>
      <c r="N38" s="193">
        <f>MAX(0,(I38-'2031 forecast'!$C$10))</f>
        <v>0</v>
      </c>
      <c r="O38" s="193">
        <f>MAX(0,(J38-'2031 forecast'!$C$10))</f>
        <v>0</v>
      </c>
      <c r="P38" s="175" t="str">
        <f t="shared" si="6"/>
        <v/>
      </c>
      <c r="Q38" s="175" t="str">
        <f t="shared" si="7"/>
        <v/>
      </c>
      <c r="U38" s="166">
        <f t="shared" si="11"/>
        <v>10.5</v>
      </c>
      <c r="V38" s="1">
        <f t="shared" si="10"/>
        <v>0</v>
      </c>
      <c r="W38" s="1">
        <f t="shared" si="10"/>
        <v>0</v>
      </c>
      <c r="X38" s="1">
        <f t="shared" si="10"/>
        <v>0</v>
      </c>
      <c r="Y38" s="1">
        <f t="shared" si="10"/>
        <v>0</v>
      </c>
      <c r="Z38" s="167">
        <f t="shared" si="10"/>
        <v>0</v>
      </c>
    </row>
    <row r="39" spans="1:26" s="1" customFormat="1" x14ac:dyDescent="0.3">
      <c r="A39" s="189">
        <f t="shared" si="5"/>
        <v>43832.458333333248</v>
      </c>
      <c r="B39" s="190">
        <f t="shared" si="0"/>
        <v>43832</v>
      </c>
      <c r="C39" s="1">
        <f t="shared" si="1"/>
        <v>11</v>
      </c>
      <c r="D39" s="191">
        <v>3.2752128143183308</v>
      </c>
      <c r="E39" s="192">
        <f t="shared" si="2"/>
        <v>1.1372733361952476E-4</v>
      </c>
      <c r="F39" s="193">
        <f t="shared" si="3"/>
        <v>4.8832197338526395</v>
      </c>
      <c r="G39" s="193">
        <f t="shared" si="12"/>
        <v>5.0637933121217449</v>
      </c>
      <c r="H39" s="193">
        <f t="shared" si="12"/>
        <v>5.2510442096486472</v>
      </c>
      <c r="I39" s="193">
        <f t="shared" si="12"/>
        <v>5.4452193429141396</v>
      </c>
      <c r="J39" s="193">
        <f t="shared" si="12"/>
        <v>5.6465747589716528</v>
      </c>
      <c r="K39" s="193">
        <f>MAX(0,(F39-'2031 forecast'!$C$10))</f>
        <v>0</v>
      </c>
      <c r="L39" s="193">
        <f>MAX(0,(G39-'2031 forecast'!$C$10))</f>
        <v>0</v>
      </c>
      <c r="M39" s="193">
        <f>MAX(0,(H39-'2031 forecast'!$C$10))</f>
        <v>0</v>
      </c>
      <c r="N39" s="193">
        <f>MAX(0,(I39-'2031 forecast'!$C$10))</f>
        <v>0</v>
      </c>
      <c r="O39" s="193">
        <f>MAX(0,(J39-'2031 forecast'!$C$10))</f>
        <v>0</v>
      </c>
      <c r="P39" s="175" t="str">
        <f t="shared" si="6"/>
        <v/>
      </c>
      <c r="Q39" s="175" t="str">
        <f t="shared" si="7"/>
        <v/>
      </c>
      <c r="U39" s="166">
        <f t="shared" si="11"/>
        <v>11</v>
      </c>
      <c r="V39" s="1">
        <f t="shared" si="10"/>
        <v>0</v>
      </c>
      <c r="W39" s="1">
        <f t="shared" si="10"/>
        <v>0</v>
      </c>
      <c r="X39" s="1">
        <f t="shared" si="10"/>
        <v>0</v>
      </c>
      <c r="Y39" s="1">
        <f t="shared" si="10"/>
        <v>0</v>
      </c>
      <c r="Z39" s="167">
        <f t="shared" si="10"/>
        <v>0</v>
      </c>
    </row>
    <row r="40" spans="1:26" s="1" customFormat="1" x14ac:dyDescent="0.3">
      <c r="A40" s="189">
        <f t="shared" si="5"/>
        <v>43832.499999999913</v>
      </c>
      <c r="B40" s="190">
        <f t="shared" si="0"/>
        <v>43832</v>
      </c>
      <c r="C40" s="1">
        <f t="shared" si="1"/>
        <v>12</v>
      </c>
      <c r="D40" s="191">
        <v>2.9514561453167483</v>
      </c>
      <c r="E40" s="192">
        <f t="shared" si="2"/>
        <v>1.0248532133069817E-4</v>
      </c>
      <c r="F40" s="193">
        <f t="shared" si="3"/>
        <v>4.4005106567131822</v>
      </c>
      <c r="G40" s="193">
        <f t="shared" si="12"/>
        <v>4.5632344329924681</v>
      </c>
      <c r="H40" s="193">
        <f t="shared" si="12"/>
        <v>4.731975471683378</v>
      </c>
      <c r="I40" s="193">
        <f t="shared" si="12"/>
        <v>4.9069562814306726</v>
      </c>
      <c r="J40" s="193">
        <f t="shared" si="12"/>
        <v>5.0884075988893969</v>
      </c>
      <c r="K40" s="193">
        <f>MAX(0,(F40-'2031 forecast'!$C$10))</f>
        <v>0</v>
      </c>
      <c r="L40" s="193">
        <f>MAX(0,(G40-'2031 forecast'!$C$10))</f>
        <v>0</v>
      </c>
      <c r="M40" s="193">
        <f>MAX(0,(H40-'2031 forecast'!$C$10))</f>
        <v>0</v>
      </c>
      <c r="N40" s="193">
        <f>MAX(0,(I40-'2031 forecast'!$C$10))</f>
        <v>0</v>
      </c>
      <c r="O40" s="193">
        <f>MAX(0,(J40-'2031 forecast'!$C$10))</f>
        <v>0</v>
      </c>
      <c r="P40" s="175" t="str">
        <f t="shared" si="6"/>
        <v/>
      </c>
      <c r="Q40" s="175" t="str">
        <f t="shared" si="7"/>
        <v/>
      </c>
      <c r="U40" s="166">
        <f t="shared" si="11"/>
        <v>11.5</v>
      </c>
      <c r="V40" s="1">
        <f t="shared" si="10"/>
        <v>0</v>
      </c>
      <c r="W40" s="1">
        <f t="shared" si="10"/>
        <v>0</v>
      </c>
      <c r="X40" s="1">
        <f t="shared" si="10"/>
        <v>0</v>
      </c>
      <c r="Y40" s="1">
        <f t="shared" si="10"/>
        <v>0</v>
      </c>
      <c r="Z40" s="167">
        <f t="shared" si="10"/>
        <v>0</v>
      </c>
    </row>
    <row r="41" spans="1:26" s="1" customFormat="1" x14ac:dyDescent="0.3">
      <c r="A41" s="189">
        <f t="shared" si="5"/>
        <v>43832.541666666577</v>
      </c>
      <c r="B41" s="190">
        <f t="shared" si="0"/>
        <v>43832</v>
      </c>
      <c r="C41" s="1">
        <f t="shared" si="1"/>
        <v>13</v>
      </c>
      <c r="D41" s="191">
        <v>2.8460469972697218</v>
      </c>
      <c r="E41" s="192">
        <f t="shared" si="2"/>
        <v>9.8825131283173246E-5</v>
      </c>
      <c r="F41" s="193">
        <f t="shared" si="3"/>
        <v>4.2433495618305699</v>
      </c>
      <c r="G41" s="193">
        <f t="shared" si="12"/>
        <v>4.4002617746713097</v>
      </c>
      <c r="H41" s="193">
        <f t="shared" si="12"/>
        <v>4.5629763476946863</v>
      </c>
      <c r="I41" s="193">
        <f t="shared" si="12"/>
        <v>4.7317078428081496</v>
      </c>
      <c r="J41" s="193">
        <f t="shared" si="12"/>
        <v>4.9066787560719192</v>
      </c>
      <c r="K41" s="193">
        <f>MAX(0,(F41-'2031 forecast'!$C$10))</f>
        <v>0</v>
      </c>
      <c r="L41" s="193">
        <f>MAX(0,(G41-'2031 forecast'!$C$10))</f>
        <v>0</v>
      </c>
      <c r="M41" s="193">
        <f>MAX(0,(H41-'2031 forecast'!$C$10))</f>
        <v>0</v>
      </c>
      <c r="N41" s="193">
        <f>MAX(0,(I41-'2031 forecast'!$C$10))</f>
        <v>0</v>
      </c>
      <c r="O41" s="193">
        <f>MAX(0,(J41-'2031 forecast'!$C$10))</f>
        <v>0</v>
      </c>
      <c r="P41" s="175" t="str">
        <f t="shared" si="6"/>
        <v/>
      </c>
      <c r="Q41" s="175" t="str">
        <f t="shared" si="7"/>
        <v/>
      </c>
      <c r="U41" s="163" t="s">
        <v>184</v>
      </c>
      <c r="V41" s="164">
        <f>IFERROR(_xlfn.MINIFS($U$18:$U$40, V$18:V$40, "&lt;=" &amp;Assumptions!$B$9), "")</f>
        <v>5.5</v>
      </c>
      <c r="W41" s="164">
        <f>IFERROR(_xlfn.MINIFS($U$18:$U$40, W$18:W$40, "&lt;=" &amp;Assumptions!$B$9), "")</f>
        <v>6</v>
      </c>
      <c r="X41" s="164">
        <f>IFERROR(_xlfn.MINIFS($U$18:$U$40, X$18:X$40, "&lt;=" &amp;Assumptions!$B$9), "")</f>
        <v>6.5</v>
      </c>
      <c r="Y41" s="164">
        <f>IFERROR(_xlfn.MINIFS($U$18:$U$40, Y$18:Y$40, "&lt;=" &amp;Assumptions!$B$9), "")</f>
        <v>7</v>
      </c>
      <c r="Z41" s="164">
        <f>IFERROR(_xlfn.MINIFS($U$18:$U$40, Z$18:Z$40, "&lt;=" &amp;Assumptions!$B$9), "")</f>
        <v>7.5</v>
      </c>
    </row>
    <row r="42" spans="1:26" s="1" customFormat="1" x14ac:dyDescent="0.3">
      <c r="A42" s="189">
        <f t="shared" si="5"/>
        <v>43832.583333333241</v>
      </c>
      <c r="B42" s="190">
        <f t="shared" si="0"/>
        <v>43832</v>
      </c>
      <c r="C42" s="1">
        <f t="shared" si="1"/>
        <v>14</v>
      </c>
      <c r="D42" s="191">
        <v>2.830988547548718</v>
      </c>
      <c r="E42" s="192">
        <f t="shared" si="2"/>
        <v>9.8302246990669679E-5</v>
      </c>
      <c r="F42" s="193">
        <f t="shared" si="3"/>
        <v>4.2208979768473389</v>
      </c>
      <c r="G42" s="193">
        <f t="shared" si="12"/>
        <v>4.3769799663397144</v>
      </c>
      <c r="H42" s="193">
        <f t="shared" si="12"/>
        <v>4.5388336156963014</v>
      </c>
      <c r="I42" s="193">
        <f t="shared" si="12"/>
        <v>4.7066723515763602</v>
      </c>
      <c r="J42" s="193">
        <f t="shared" si="12"/>
        <v>4.8807174928122787</v>
      </c>
      <c r="K42" s="193">
        <f>MAX(0,(F42-'2031 forecast'!$C$10))</f>
        <v>0</v>
      </c>
      <c r="L42" s="193">
        <f>MAX(0,(G42-'2031 forecast'!$C$10))</f>
        <v>0</v>
      </c>
      <c r="M42" s="193">
        <f>MAX(0,(H42-'2031 forecast'!$C$10))</f>
        <v>0</v>
      </c>
      <c r="N42" s="193">
        <f>MAX(0,(I42-'2031 forecast'!$C$10))</f>
        <v>0</v>
      </c>
      <c r="O42" s="193">
        <f>MAX(0,(J42-'2031 forecast'!$C$10))</f>
        <v>0</v>
      </c>
      <c r="P42" s="175" t="str">
        <f t="shared" si="6"/>
        <v/>
      </c>
      <c r="Q42" s="175" t="str">
        <f t="shared" si="7"/>
        <v/>
      </c>
    </row>
    <row r="43" spans="1:26" s="1" customFormat="1" x14ac:dyDescent="0.3">
      <c r="A43" s="189">
        <f t="shared" si="5"/>
        <v>43832.624999999905</v>
      </c>
      <c r="B43" s="190">
        <f t="shared" si="0"/>
        <v>43832</v>
      </c>
      <c r="C43" s="1">
        <f t="shared" si="1"/>
        <v>15</v>
      </c>
      <c r="D43" s="191">
        <v>2.8084008729672125</v>
      </c>
      <c r="E43" s="192">
        <f t="shared" si="2"/>
        <v>9.7517920551914354E-5</v>
      </c>
      <c r="F43" s="193">
        <f t="shared" si="3"/>
        <v>4.1872205993724938</v>
      </c>
      <c r="G43" s="193">
        <f t="shared" si="12"/>
        <v>4.3420572538423245</v>
      </c>
      <c r="H43" s="193">
        <f t="shared" si="12"/>
        <v>4.5026195176987258</v>
      </c>
      <c r="I43" s="193">
        <f t="shared" si="12"/>
        <v>4.6691191147286775</v>
      </c>
      <c r="J43" s="193">
        <f t="shared" si="12"/>
        <v>4.8417755979228199</v>
      </c>
      <c r="K43" s="193">
        <f>MAX(0,(F43-'2031 forecast'!$C$10))</f>
        <v>0</v>
      </c>
      <c r="L43" s="193">
        <f>MAX(0,(G43-'2031 forecast'!$C$10))</f>
        <v>0</v>
      </c>
      <c r="M43" s="193">
        <f>MAX(0,(H43-'2031 forecast'!$C$10))</f>
        <v>0</v>
      </c>
      <c r="N43" s="193">
        <f>MAX(0,(I43-'2031 forecast'!$C$10))</f>
        <v>0</v>
      </c>
      <c r="O43" s="193">
        <f>MAX(0,(J43-'2031 forecast'!$C$10))</f>
        <v>0</v>
      </c>
      <c r="P43" s="175" t="str">
        <f t="shared" si="6"/>
        <v/>
      </c>
      <c r="Q43" s="175" t="str">
        <f t="shared" si="7"/>
        <v/>
      </c>
      <c r="U43" s="163" t="s">
        <v>92</v>
      </c>
      <c r="V43" s="164" t="s">
        <v>185</v>
      </c>
      <c r="W43" s="165" t="s">
        <v>186</v>
      </c>
    </row>
    <row r="44" spans="1:26" s="1" customFormat="1" x14ac:dyDescent="0.3">
      <c r="A44" s="189">
        <f t="shared" si="5"/>
        <v>43832.66666666657</v>
      </c>
      <c r="B44" s="190">
        <f t="shared" si="0"/>
        <v>43832</v>
      </c>
      <c r="C44" s="1">
        <f t="shared" si="1"/>
        <v>16</v>
      </c>
      <c r="D44" s="191">
        <v>2.8234593226882163</v>
      </c>
      <c r="E44" s="192">
        <f t="shared" si="2"/>
        <v>9.8040804844417908E-5</v>
      </c>
      <c r="F44" s="193">
        <f t="shared" si="3"/>
        <v>4.2096721843557239</v>
      </c>
      <c r="G44" s="193">
        <f t="shared" si="12"/>
        <v>4.3653390621739181</v>
      </c>
      <c r="H44" s="193">
        <f t="shared" si="12"/>
        <v>4.5267622496971098</v>
      </c>
      <c r="I44" s="193">
        <f t="shared" si="12"/>
        <v>4.694154605960466</v>
      </c>
      <c r="J44" s="193">
        <f t="shared" si="12"/>
        <v>4.8677368611824594</v>
      </c>
      <c r="K44" s="193">
        <f>MAX(0,(F44-'2031 forecast'!$C$10))</f>
        <v>0</v>
      </c>
      <c r="L44" s="193">
        <f>MAX(0,(G44-'2031 forecast'!$C$10))</f>
        <v>0</v>
      </c>
      <c r="M44" s="193">
        <f>MAX(0,(H44-'2031 forecast'!$C$10))</f>
        <v>0</v>
      </c>
      <c r="N44" s="193">
        <f>MAX(0,(I44-'2031 forecast'!$C$10))</f>
        <v>0</v>
      </c>
      <c r="O44" s="193">
        <f>MAX(0,(J44-'2031 forecast'!$C$10))</f>
        <v>0</v>
      </c>
      <c r="P44" s="175" t="str">
        <f t="shared" si="6"/>
        <v/>
      </c>
      <c r="Q44" s="175" t="str">
        <f t="shared" si="7"/>
        <v/>
      </c>
      <c r="U44" s="204">
        <v>2031</v>
      </c>
      <c r="V44" s="1" cm="1">
        <f t="array" ref="V44:V48">TRANSPOSE(V41:Z41)</f>
        <v>5.5</v>
      </c>
      <c r="W44" s="236">
        <f>V44/3</f>
        <v>1.8333333333333333</v>
      </c>
    </row>
    <row r="45" spans="1:26" s="1" customFormat="1" x14ac:dyDescent="0.3">
      <c r="A45" s="189">
        <f t="shared" si="5"/>
        <v>43832.708333333234</v>
      </c>
      <c r="B45" s="190">
        <f t="shared" si="0"/>
        <v>43832</v>
      </c>
      <c r="C45" s="1">
        <f t="shared" si="1"/>
        <v>17</v>
      </c>
      <c r="D45" s="191">
        <v>2.9966314944797601</v>
      </c>
      <c r="E45" s="192">
        <f t="shared" si="2"/>
        <v>1.0405397420820887E-4</v>
      </c>
      <c r="F45" s="193">
        <f t="shared" si="3"/>
        <v>4.4678654116628751</v>
      </c>
      <c r="G45" s="193">
        <f t="shared" ref="G45:J64" si="13">$E45*G$2</f>
        <v>4.6330798579872514</v>
      </c>
      <c r="H45" s="193">
        <f t="shared" si="13"/>
        <v>4.8044036676785327</v>
      </c>
      <c r="I45" s="193">
        <f t="shared" si="13"/>
        <v>4.9820627551260408</v>
      </c>
      <c r="J45" s="193">
        <f t="shared" si="13"/>
        <v>5.1662913886683173</v>
      </c>
      <c r="K45" s="193">
        <f>MAX(0,(F45-'2031 forecast'!$C$10))</f>
        <v>0</v>
      </c>
      <c r="L45" s="193">
        <f>MAX(0,(G45-'2031 forecast'!$C$10))</f>
        <v>0</v>
      </c>
      <c r="M45" s="193">
        <f>MAX(0,(H45-'2031 forecast'!$C$10))</f>
        <v>0</v>
      </c>
      <c r="N45" s="193">
        <f>MAX(0,(I45-'2031 forecast'!$C$10))</f>
        <v>0</v>
      </c>
      <c r="O45" s="193">
        <f>MAX(0,(J45-'2031 forecast'!$C$10))</f>
        <v>0</v>
      </c>
      <c r="P45" s="175" t="str">
        <f t="shared" si="6"/>
        <v/>
      </c>
      <c r="Q45" s="175" t="str">
        <f t="shared" si="7"/>
        <v/>
      </c>
      <c r="U45" s="204">
        <v>2032</v>
      </c>
      <c r="V45" s="1">
        <v>6</v>
      </c>
      <c r="W45" s="236">
        <f t="shared" ref="W45:W48" si="14">V45/3</f>
        <v>2</v>
      </c>
    </row>
    <row r="46" spans="1:26" s="1" customFormat="1" x14ac:dyDescent="0.3">
      <c r="A46" s="189">
        <f t="shared" si="5"/>
        <v>43832.749999999898</v>
      </c>
      <c r="B46" s="190">
        <f t="shared" si="0"/>
        <v>43832</v>
      </c>
      <c r="C46" s="1">
        <f t="shared" si="1"/>
        <v>18</v>
      </c>
      <c r="D46" s="191">
        <v>3.1095698673872887</v>
      </c>
      <c r="E46" s="192">
        <f t="shared" si="2"/>
        <v>1.0797560640198559E-4</v>
      </c>
      <c r="F46" s="193">
        <f t="shared" si="3"/>
        <v>4.6362522990371033</v>
      </c>
      <c r="G46" s="193">
        <f t="shared" si="13"/>
        <v>4.8076934204742088</v>
      </c>
      <c r="H46" s="193">
        <f t="shared" si="13"/>
        <v>4.9854741576664168</v>
      </c>
      <c r="I46" s="193">
        <f t="shared" si="13"/>
        <v>5.1698289393644599</v>
      </c>
      <c r="J46" s="193">
        <f t="shared" si="13"/>
        <v>5.3610008631156152</v>
      </c>
      <c r="K46" s="193">
        <f>MAX(0,(F46-'2031 forecast'!$C$10))</f>
        <v>0</v>
      </c>
      <c r="L46" s="193">
        <f>MAX(0,(G46-'2031 forecast'!$C$10))</f>
        <v>0</v>
      </c>
      <c r="M46" s="193">
        <f>MAX(0,(H46-'2031 forecast'!$C$10))</f>
        <v>0</v>
      </c>
      <c r="N46" s="193">
        <f>MAX(0,(I46-'2031 forecast'!$C$10))</f>
        <v>0</v>
      </c>
      <c r="O46" s="193">
        <f>MAX(0,(J46-'2031 forecast'!$C$10))</f>
        <v>0</v>
      </c>
      <c r="P46" s="175" t="str">
        <f t="shared" si="6"/>
        <v/>
      </c>
      <c r="Q46" s="175" t="str">
        <f t="shared" si="7"/>
        <v/>
      </c>
      <c r="U46" s="204">
        <v>2033</v>
      </c>
      <c r="V46" s="1">
        <v>6.5</v>
      </c>
      <c r="W46" s="236">
        <f t="shared" si="14"/>
        <v>2.1666666666666665</v>
      </c>
    </row>
    <row r="47" spans="1:26" s="1" customFormat="1" x14ac:dyDescent="0.3">
      <c r="A47" s="189">
        <f t="shared" si="5"/>
        <v>43832.791666666562</v>
      </c>
      <c r="B47" s="190">
        <f t="shared" si="0"/>
        <v>43832</v>
      </c>
      <c r="C47" s="1">
        <f t="shared" si="1"/>
        <v>19</v>
      </c>
      <c r="D47" s="191">
        <v>3.0643945182242773</v>
      </c>
      <c r="E47" s="192">
        <f t="shared" si="2"/>
        <v>1.064069535244749E-4</v>
      </c>
      <c r="F47" s="193">
        <f t="shared" si="3"/>
        <v>4.5688975440874122</v>
      </c>
      <c r="G47" s="193">
        <f t="shared" si="13"/>
        <v>4.7378479954794255</v>
      </c>
      <c r="H47" s="193">
        <f t="shared" si="13"/>
        <v>4.913045961671263</v>
      </c>
      <c r="I47" s="193">
        <f t="shared" si="13"/>
        <v>5.0947224656690917</v>
      </c>
      <c r="J47" s="193">
        <f t="shared" si="13"/>
        <v>5.2831170733366957</v>
      </c>
      <c r="K47" s="193">
        <f>MAX(0,(F47-'2031 forecast'!$C$10))</f>
        <v>0</v>
      </c>
      <c r="L47" s="193">
        <f>MAX(0,(G47-'2031 forecast'!$C$10))</f>
        <v>0</v>
      </c>
      <c r="M47" s="193">
        <f>MAX(0,(H47-'2031 forecast'!$C$10))</f>
        <v>0</v>
      </c>
      <c r="N47" s="193">
        <f>MAX(0,(I47-'2031 forecast'!$C$10))</f>
        <v>0</v>
      </c>
      <c r="O47" s="193">
        <f>MAX(0,(J47-'2031 forecast'!$C$10))</f>
        <v>0</v>
      </c>
      <c r="P47" s="175" t="str">
        <f t="shared" si="6"/>
        <v/>
      </c>
      <c r="Q47" s="175" t="str">
        <f t="shared" si="7"/>
        <v/>
      </c>
      <c r="U47" s="204">
        <v>2034</v>
      </c>
      <c r="V47" s="1">
        <v>7</v>
      </c>
      <c r="W47" s="236">
        <f t="shared" si="14"/>
        <v>2.3333333333333335</v>
      </c>
    </row>
    <row r="48" spans="1:26" s="1" customFormat="1" x14ac:dyDescent="0.3">
      <c r="A48" s="189">
        <f t="shared" si="5"/>
        <v>43832.833333333227</v>
      </c>
      <c r="B48" s="190">
        <f t="shared" si="0"/>
        <v>43832</v>
      </c>
      <c r="C48" s="1">
        <f t="shared" si="1"/>
        <v>20</v>
      </c>
      <c r="D48" s="191">
        <v>2.9514561453167483</v>
      </c>
      <c r="E48" s="192">
        <f t="shared" si="2"/>
        <v>1.0248532133069817E-4</v>
      </c>
      <c r="F48" s="193">
        <f t="shared" si="3"/>
        <v>4.4005106567131822</v>
      </c>
      <c r="G48" s="193">
        <f t="shared" si="13"/>
        <v>4.5632344329924681</v>
      </c>
      <c r="H48" s="193">
        <f t="shared" si="13"/>
        <v>4.731975471683378</v>
      </c>
      <c r="I48" s="193">
        <f t="shared" si="13"/>
        <v>4.9069562814306726</v>
      </c>
      <c r="J48" s="193">
        <f t="shared" si="13"/>
        <v>5.0884075988893969</v>
      </c>
      <c r="K48" s="193">
        <f>MAX(0,(F48-'2031 forecast'!$C$10))</f>
        <v>0</v>
      </c>
      <c r="L48" s="193">
        <f>MAX(0,(G48-'2031 forecast'!$C$10))</f>
        <v>0</v>
      </c>
      <c r="M48" s="193">
        <f>MAX(0,(H48-'2031 forecast'!$C$10))</f>
        <v>0</v>
      </c>
      <c r="N48" s="193">
        <f>MAX(0,(I48-'2031 forecast'!$C$10))</f>
        <v>0</v>
      </c>
      <c r="O48" s="193">
        <f>MAX(0,(J48-'2031 forecast'!$C$10))</f>
        <v>0</v>
      </c>
      <c r="P48" s="175" t="str">
        <f t="shared" si="6"/>
        <v/>
      </c>
      <c r="Q48" s="175" t="str">
        <f t="shared" si="7"/>
        <v/>
      </c>
      <c r="U48" s="205">
        <v>2035</v>
      </c>
      <c r="V48" s="169">
        <v>7.5</v>
      </c>
      <c r="W48" s="237">
        <f t="shared" si="14"/>
        <v>2.5</v>
      </c>
    </row>
    <row r="49" spans="1:21" s="1" customFormat="1" x14ac:dyDescent="0.3">
      <c r="A49" s="189">
        <f t="shared" si="5"/>
        <v>43832.874999999891</v>
      </c>
      <c r="B49" s="190">
        <f t="shared" si="0"/>
        <v>43832</v>
      </c>
      <c r="C49" s="1">
        <f t="shared" si="1"/>
        <v>21</v>
      </c>
      <c r="D49" s="191">
        <v>2.943926920456247</v>
      </c>
      <c r="E49" s="192">
        <f t="shared" si="2"/>
        <v>1.0222387918444641E-4</v>
      </c>
      <c r="F49" s="193">
        <f t="shared" si="3"/>
        <v>4.389284864221568</v>
      </c>
      <c r="G49" s="193">
        <f t="shared" si="13"/>
        <v>4.5515935288266727</v>
      </c>
      <c r="H49" s="193">
        <f t="shared" si="13"/>
        <v>4.7199041056841864</v>
      </c>
      <c r="I49" s="193">
        <f t="shared" si="13"/>
        <v>4.8944385358147793</v>
      </c>
      <c r="J49" s="193">
        <f t="shared" si="13"/>
        <v>5.0754269672595784</v>
      </c>
      <c r="K49" s="193">
        <f>MAX(0,(F49-'2031 forecast'!$C$10))</f>
        <v>0</v>
      </c>
      <c r="L49" s="193">
        <f>MAX(0,(G49-'2031 forecast'!$C$10))</f>
        <v>0</v>
      </c>
      <c r="M49" s="193">
        <f>MAX(0,(H49-'2031 forecast'!$C$10))</f>
        <v>0</v>
      </c>
      <c r="N49" s="193">
        <f>MAX(0,(I49-'2031 forecast'!$C$10))</f>
        <v>0</v>
      </c>
      <c r="O49" s="193">
        <f>MAX(0,(J49-'2031 forecast'!$C$10))</f>
        <v>0</v>
      </c>
      <c r="P49" s="175" t="str">
        <f t="shared" si="6"/>
        <v/>
      </c>
      <c r="Q49" s="175" t="str">
        <f t="shared" si="7"/>
        <v/>
      </c>
    </row>
    <row r="50" spans="1:21" s="1" customFormat="1" x14ac:dyDescent="0.3">
      <c r="A50" s="189">
        <f t="shared" si="5"/>
        <v>43832.916666666555</v>
      </c>
      <c r="B50" s="190">
        <f t="shared" si="0"/>
        <v>43832</v>
      </c>
      <c r="C50" s="1">
        <f t="shared" si="1"/>
        <v>22</v>
      </c>
      <c r="D50" s="191">
        <v>2.7481670740831974</v>
      </c>
      <c r="E50" s="192">
        <f t="shared" si="2"/>
        <v>9.542638338190011E-5</v>
      </c>
      <c r="F50" s="193">
        <f t="shared" si="3"/>
        <v>4.0974142594395717</v>
      </c>
      <c r="G50" s="193">
        <f t="shared" si="13"/>
        <v>4.2489300205159477</v>
      </c>
      <c r="H50" s="193">
        <f t="shared" si="13"/>
        <v>4.406048589705188</v>
      </c>
      <c r="I50" s="193">
        <f t="shared" si="13"/>
        <v>4.5689771498015208</v>
      </c>
      <c r="J50" s="193">
        <f t="shared" si="13"/>
        <v>4.7379305448842617</v>
      </c>
      <c r="K50" s="193">
        <f>MAX(0,(F50-'2031 forecast'!$C$10))</f>
        <v>0</v>
      </c>
      <c r="L50" s="193">
        <f>MAX(0,(G50-'2031 forecast'!$C$10))</f>
        <v>0</v>
      </c>
      <c r="M50" s="193">
        <f>MAX(0,(H50-'2031 forecast'!$C$10))</f>
        <v>0</v>
      </c>
      <c r="N50" s="193">
        <f>MAX(0,(I50-'2031 forecast'!$C$10))</f>
        <v>0</v>
      </c>
      <c r="O50" s="193">
        <f>MAX(0,(J50-'2031 forecast'!$C$10))</f>
        <v>0</v>
      </c>
      <c r="P50" s="175" t="str">
        <f t="shared" si="6"/>
        <v/>
      </c>
      <c r="Q50" s="175" t="str">
        <f t="shared" si="7"/>
        <v/>
      </c>
    </row>
    <row r="51" spans="1:21" s="1" customFormat="1" x14ac:dyDescent="0.3">
      <c r="A51" s="189">
        <f t="shared" si="5"/>
        <v>43832.958333333219</v>
      </c>
      <c r="B51" s="190">
        <f t="shared" si="0"/>
        <v>43832</v>
      </c>
      <c r="C51" s="1">
        <f t="shared" si="1"/>
        <v>23</v>
      </c>
      <c r="D51" s="191">
        <v>2.4846442039656305</v>
      </c>
      <c r="E51" s="192">
        <f t="shared" si="2"/>
        <v>8.627590826308777E-5</v>
      </c>
      <c r="F51" s="193">
        <f t="shared" si="3"/>
        <v>3.7045115222330374</v>
      </c>
      <c r="G51" s="193">
        <f t="shared" si="13"/>
        <v>3.8414983747130487</v>
      </c>
      <c r="H51" s="193">
        <f t="shared" si="13"/>
        <v>3.9835507797334571</v>
      </c>
      <c r="I51" s="193">
        <f t="shared" si="13"/>
        <v>4.1308560532452105</v>
      </c>
      <c r="J51" s="193">
        <f t="shared" si="13"/>
        <v>4.2836084378405648</v>
      </c>
      <c r="K51" s="193">
        <f>MAX(0,(F51-'2031 forecast'!$C$10))</f>
        <v>0</v>
      </c>
      <c r="L51" s="193">
        <f>MAX(0,(G51-'2031 forecast'!$C$10))</f>
        <v>0</v>
      </c>
      <c r="M51" s="193">
        <f>MAX(0,(H51-'2031 forecast'!$C$10))</f>
        <v>0</v>
      </c>
      <c r="N51" s="193">
        <f>MAX(0,(I51-'2031 forecast'!$C$10))</f>
        <v>0</v>
      </c>
      <c r="O51" s="193">
        <f>MAX(0,(J51-'2031 forecast'!$C$10))</f>
        <v>0</v>
      </c>
      <c r="P51" s="175" t="str">
        <f t="shared" si="6"/>
        <v/>
      </c>
      <c r="Q51" s="175" t="str">
        <f t="shared" si="7"/>
        <v/>
      </c>
    </row>
    <row r="52" spans="1:21" s="1" customFormat="1" x14ac:dyDescent="0.3">
      <c r="A52" s="189">
        <f t="shared" si="5"/>
        <v>43832.999999999884</v>
      </c>
      <c r="B52" s="190">
        <f t="shared" si="0"/>
        <v>43832</v>
      </c>
      <c r="C52" s="1">
        <f t="shared" si="1"/>
        <v>0</v>
      </c>
      <c r="D52" s="191">
        <v>2.5222903282681401</v>
      </c>
      <c r="E52" s="192">
        <f t="shared" si="2"/>
        <v>8.7583118994346675E-5</v>
      </c>
      <c r="F52" s="193">
        <f t="shared" si="3"/>
        <v>3.7606404846911139</v>
      </c>
      <c r="G52" s="193">
        <f t="shared" si="13"/>
        <v>3.8997028955420339</v>
      </c>
      <c r="H52" s="193">
        <f t="shared" si="13"/>
        <v>4.0439076097294189</v>
      </c>
      <c r="I52" s="193">
        <f t="shared" si="13"/>
        <v>4.1934447813246836</v>
      </c>
      <c r="J52" s="193">
        <f t="shared" si="13"/>
        <v>4.3485115959896641</v>
      </c>
      <c r="K52" s="193">
        <f>MAX(0,(F52-'2031 forecast'!$C$10))</f>
        <v>0</v>
      </c>
      <c r="L52" s="193">
        <f>MAX(0,(G52-'2031 forecast'!$C$10))</f>
        <v>0</v>
      </c>
      <c r="M52" s="193">
        <f>MAX(0,(H52-'2031 forecast'!$C$10))</f>
        <v>0</v>
      </c>
      <c r="N52" s="193">
        <f>MAX(0,(I52-'2031 forecast'!$C$10))</f>
        <v>0</v>
      </c>
      <c r="O52" s="193">
        <f>MAX(0,(J52-'2031 forecast'!$C$10))</f>
        <v>0</v>
      </c>
      <c r="P52" s="175" t="str">
        <f t="shared" si="6"/>
        <v/>
      </c>
      <c r="Q52" s="175" t="str">
        <f t="shared" si="7"/>
        <v/>
      </c>
    </row>
    <row r="53" spans="1:21" s="1" customFormat="1" x14ac:dyDescent="0.3">
      <c r="A53" s="189">
        <f t="shared" si="5"/>
        <v>43833.041666666548</v>
      </c>
      <c r="B53" s="190">
        <f t="shared" si="0"/>
        <v>43833</v>
      </c>
      <c r="C53" s="1">
        <f t="shared" si="1"/>
        <v>1</v>
      </c>
      <c r="D53" s="191">
        <v>2.1910044344060555</v>
      </c>
      <c r="E53" s="192">
        <f t="shared" si="2"/>
        <v>7.6079664559268294E-5</v>
      </c>
      <c r="F53" s="193">
        <f t="shared" si="3"/>
        <v>3.2667056150600415</v>
      </c>
      <c r="G53" s="193">
        <f t="shared" si="13"/>
        <v>3.3875031122469603</v>
      </c>
      <c r="H53" s="193">
        <f t="shared" si="13"/>
        <v>3.5127675057649572</v>
      </c>
      <c r="I53" s="193">
        <f t="shared" si="13"/>
        <v>3.6426639742253215</v>
      </c>
      <c r="J53" s="193">
        <f t="shared" si="13"/>
        <v>3.7773638042775883</v>
      </c>
      <c r="K53" s="193">
        <f>MAX(0,(F53-'2031 forecast'!$C$10))</f>
        <v>0</v>
      </c>
      <c r="L53" s="193">
        <f>MAX(0,(G53-'2031 forecast'!$C$10))</f>
        <v>0</v>
      </c>
      <c r="M53" s="193">
        <f>MAX(0,(H53-'2031 forecast'!$C$10))</f>
        <v>0</v>
      </c>
      <c r="N53" s="193">
        <f>MAX(0,(I53-'2031 forecast'!$C$10))</f>
        <v>0</v>
      </c>
      <c r="O53" s="193">
        <f>MAX(0,(J53-'2031 forecast'!$C$10))</f>
        <v>0</v>
      </c>
      <c r="P53" s="175" t="str">
        <f t="shared" si="6"/>
        <v/>
      </c>
      <c r="Q53" s="175" t="str">
        <f t="shared" si="7"/>
        <v/>
      </c>
      <c r="U53" s="206"/>
    </row>
    <row r="54" spans="1:21" s="1" customFormat="1" x14ac:dyDescent="0.3">
      <c r="A54" s="189">
        <f t="shared" si="5"/>
        <v>43833.083333333212</v>
      </c>
      <c r="B54" s="190">
        <f t="shared" si="0"/>
        <v>43833</v>
      </c>
      <c r="C54" s="1">
        <f t="shared" si="1"/>
        <v>2</v>
      </c>
      <c r="D54" s="191">
        <v>2.1006537360800328</v>
      </c>
      <c r="E54" s="192">
        <f t="shared" si="2"/>
        <v>7.2942358804246914E-5</v>
      </c>
      <c r="F54" s="193">
        <f t="shared" si="3"/>
        <v>3.131996105160658</v>
      </c>
      <c r="G54" s="193">
        <f t="shared" si="13"/>
        <v>3.2478122622573946</v>
      </c>
      <c r="H54" s="193">
        <f t="shared" si="13"/>
        <v>3.3679111137746491</v>
      </c>
      <c r="I54" s="193">
        <f t="shared" si="13"/>
        <v>3.4924510268345861</v>
      </c>
      <c r="J54" s="193">
        <f t="shared" si="13"/>
        <v>3.6215962247197493</v>
      </c>
      <c r="K54" s="193">
        <f>MAX(0,(F54-'2031 forecast'!$C$10))</f>
        <v>0</v>
      </c>
      <c r="L54" s="193">
        <f>MAX(0,(G54-'2031 forecast'!$C$10))</f>
        <v>0</v>
      </c>
      <c r="M54" s="193">
        <f>MAX(0,(H54-'2031 forecast'!$C$10))</f>
        <v>0</v>
      </c>
      <c r="N54" s="193">
        <f>MAX(0,(I54-'2031 forecast'!$C$10))</f>
        <v>0</v>
      </c>
      <c r="O54" s="193">
        <f>MAX(0,(J54-'2031 forecast'!$C$10))</f>
        <v>0</v>
      </c>
      <c r="P54" s="175" t="str">
        <f t="shared" si="6"/>
        <v/>
      </c>
      <c r="Q54" s="175" t="str">
        <f t="shared" si="7"/>
        <v/>
      </c>
    </row>
    <row r="55" spans="1:21" s="1" customFormat="1" x14ac:dyDescent="0.3">
      <c r="A55" s="189">
        <f t="shared" si="5"/>
        <v>43833.124999999876</v>
      </c>
      <c r="B55" s="190">
        <f t="shared" si="0"/>
        <v>43833</v>
      </c>
      <c r="C55" s="1">
        <f t="shared" si="1"/>
        <v>3</v>
      </c>
      <c r="D55" s="191">
        <v>1.9425400140094928</v>
      </c>
      <c r="E55" s="192">
        <f t="shared" si="2"/>
        <v>6.7452073732959521E-5</v>
      </c>
      <c r="F55" s="193">
        <f t="shared" si="3"/>
        <v>2.8962544628367382</v>
      </c>
      <c r="G55" s="193">
        <f t="shared" si="13"/>
        <v>3.0033532747756557</v>
      </c>
      <c r="H55" s="193">
        <f t="shared" si="13"/>
        <v>3.1144124277916116</v>
      </c>
      <c r="I55" s="193">
        <f t="shared" si="13"/>
        <v>3.2295783689008006</v>
      </c>
      <c r="J55" s="193">
        <f t="shared" si="13"/>
        <v>3.3490029604935323</v>
      </c>
      <c r="K55" s="193">
        <f>MAX(0,(F55-'2031 forecast'!$C$10))</f>
        <v>0</v>
      </c>
      <c r="L55" s="193">
        <f>MAX(0,(G55-'2031 forecast'!$C$10))</f>
        <v>0</v>
      </c>
      <c r="M55" s="193">
        <f>MAX(0,(H55-'2031 forecast'!$C$10))</f>
        <v>0</v>
      </c>
      <c r="N55" s="193">
        <f>MAX(0,(I55-'2031 forecast'!$C$10))</f>
        <v>0</v>
      </c>
      <c r="O55" s="193">
        <f>MAX(0,(J55-'2031 forecast'!$C$10))</f>
        <v>0</v>
      </c>
      <c r="P55" s="175" t="str">
        <f t="shared" si="6"/>
        <v/>
      </c>
      <c r="Q55" s="175" t="str">
        <f t="shared" si="7"/>
        <v/>
      </c>
      <c r="U55" s="152"/>
    </row>
    <row r="56" spans="1:21" s="1" customFormat="1" x14ac:dyDescent="0.3">
      <c r="A56" s="189">
        <f t="shared" si="5"/>
        <v>43833.166666666541</v>
      </c>
      <c r="B56" s="190">
        <f t="shared" si="0"/>
        <v>43833</v>
      </c>
      <c r="C56" s="1">
        <f t="shared" si="1"/>
        <v>4</v>
      </c>
      <c r="D56" s="191">
        <v>1.9726569134515002</v>
      </c>
      <c r="E56" s="192">
        <f t="shared" si="2"/>
        <v>6.8497842317966643E-5</v>
      </c>
      <c r="F56" s="193">
        <f t="shared" si="3"/>
        <v>2.9411576328031988</v>
      </c>
      <c r="G56" s="193">
        <f t="shared" si="13"/>
        <v>3.0499168914388441</v>
      </c>
      <c r="H56" s="193">
        <f t="shared" si="13"/>
        <v>3.1626978917883806</v>
      </c>
      <c r="I56" s="193">
        <f t="shared" si="13"/>
        <v>3.2796493513643785</v>
      </c>
      <c r="J56" s="193">
        <f t="shared" si="13"/>
        <v>3.4009254870128118</v>
      </c>
      <c r="K56" s="193">
        <f>MAX(0,(F56-'2031 forecast'!$C$10))</f>
        <v>0</v>
      </c>
      <c r="L56" s="193">
        <f>MAX(0,(G56-'2031 forecast'!$C$10))</f>
        <v>0</v>
      </c>
      <c r="M56" s="193">
        <f>MAX(0,(H56-'2031 forecast'!$C$10))</f>
        <v>0</v>
      </c>
      <c r="N56" s="193">
        <f>MAX(0,(I56-'2031 forecast'!$C$10))</f>
        <v>0</v>
      </c>
      <c r="O56" s="193">
        <f>MAX(0,(J56-'2031 forecast'!$C$10))</f>
        <v>0</v>
      </c>
      <c r="P56" s="175" t="str">
        <f t="shared" si="6"/>
        <v/>
      </c>
      <c r="Q56" s="175" t="str">
        <f t="shared" si="7"/>
        <v/>
      </c>
    </row>
    <row r="57" spans="1:21" s="1" customFormat="1" x14ac:dyDescent="0.3">
      <c r="A57" s="189">
        <f t="shared" si="5"/>
        <v>43833.208333333205</v>
      </c>
      <c r="B57" s="190">
        <f t="shared" si="0"/>
        <v>43833</v>
      </c>
      <c r="C57" s="1">
        <f t="shared" si="1"/>
        <v>5</v>
      </c>
      <c r="D57" s="191">
        <v>2.0103030377540101</v>
      </c>
      <c r="E57" s="192">
        <f t="shared" si="2"/>
        <v>6.9805053049225548E-5</v>
      </c>
      <c r="F57" s="193">
        <f t="shared" si="3"/>
        <v>2.9972865952612753</v>
      </c>
      <c r="G57" s="193">
        <f t="shared" si="13"/>
        <v>3.1081214122678298</v>
      </c>
      <c r="H57" s="193">
        <f t="shared" si="13"/>
        <v>3.2230547217843424</v>
      </c>
      <c r="I57" s="193">
        <f t="shared" si="13"/>
        <v>3.3422380794438515</v>
      </c>
      <c r="J57" s="193">
        <f t="shared" si="13"/>
        <v>3.4658286451619111</v>
      </c>
      <c r="K57" s="193">
        <f>MAX(0,(F57-'2031 forecast'!$C$10))</f>
        <v>0</v>
      </c>
      <c r="L57" s="193">
        <f>MAX(0,(G57-'2031 forecast'!$C$10))</f>
        <v>0</v>
      </c>
      <c r="M57" s="193">
        <f>MAX(0,(H57-'2031 forecast'!$C$10))</f>
        <v>0</v>
      </c>
      <c r="N57" s="193">
        <f>MAX(0,(I57-'2031 forecast'!$C$10))</f>
        <v>0</v>
      </c>
      <c r="O57" s="193">
        <f>MAX(0,(J57-'2031 forecast'!$C$10))</f>
        <v>0</v>
      </c>
      <c r="P57" s="175" t="str">
        <f t="shared" si="6"/>
        <v/>
      </c>
      <c r="Q57" s="175" t="str">
        <f t="shared" si="7"/>
        <v/>
      </c>
    </row>
    <row r="58" spans="1:21" s="1" customFormat="1" x14ac:dyDescent="0.3">
      <c r="A58" s="189">
        <f t="shared" si="5"/>
        <v>43833.249999999869</v>
      </c>
      <c r="B58" s="190">
        <f t="shared" si="0"/>
        <v>43833</v>
      </c>
      <c r="C58" s="1">
        <f t="shared" si="1"/>
        <v>6</v>
      </c>
      <c r="D58" s="191">
        <v>2.1533583101035458</v>
      </c>
      <c r="E58" s="192">
        <f t="shared" si="2"/>
        <v>7.4772453828009374E-5</v>
      </c>
      <c r="F58" s="193">
        <f t="shared" si="3"/>
        <v>3.2105766526019646</v>
      </c>
      <c r="G58" s="193">
        <f t="shared" si="13"/>
        <v>3.3292985914179742</v>
      </c>
      <c r="H58" s="193">
        <f t="shared" si="13"/>
        <v>3.452410675768995</v>
      </c>
      <c r="I58" s="193">
        <f t="shared" si="13"/>
        <v>3.580075246145848</v>
      </c>
      <c r="J58" s="193">
        <f t="shared" si="13"/>
        <v>3.7124606461284881</v>
      </c>
      <c r="K58" s="193">
        <f>MAX(0,(F58-'2031 forecast'!$C$10))</f>
        <v>0</v>
      </c>
      <c r="L58" s="193">
        <f>MAX(0,(G58-'2031 forecast'!$C$10))</f>
        <v>0</v>
      </c>
      <c r="M58" s="193">
        <f>MAX(0,(H58-'2031 forecast'!$C$10))</f>
        <v>0</v>
      </c>
      <c r="N58" s="193">
        <f>MAX(0,(I58-'2031 forecast'!$C$10))</f>
        <v>0</v>
      </c>
      <c r="O58" s="193">
        <f>MAX(0,(J58-'2031 forecast'!$C$10))</f>
        <v>0</v>
      </c>
      <c r="P58" s="175" t="str">
        <f t="shared" si="6"/>
        <v/>
      </c>
      <c r="Q58" s="175" t="str">
        <f t="shared" si="7"/>
        <v/>
      </c>
    </row>
    <row r="59" spans="1:21" s="1" customFormat="1" x14ac:dyDescent="0.3">
      <c r="A59" s="189">
        <f t="shared" si="5"/>
        <v>43833.291666666533</v>
      </c>
      <c r="B59" s="190">
        <f t="shared" si="0"/>
        <v>43833</v>
      </c>
      <c r="C59" s="1">
        <f t="shared" si="1"/>
        <v>7</v>
      </c>
      <c r="D59" s="191">
        <v>2.4695857542446267</v>
      </c>
      <c r="E59" s="192">
        <f t="shared" si="2"/>
        <v>8.5753023970584202E-5</v>
      </c>
      <c r="F59" s="193">
        <f t="shared" si="3"/>
        <v>3.6820599372498068</v>
      </c>
      <c r="G59" s="193">
        <f t="shared" si="13"/>
        <v>3.8182165663814542</v>
      </c>
      <c r="H59" s="193">
        <f t="shared" si="13"/>
        <v>3.9594080477350726</v>
      </c>
      <c r="I59" s="193">
        <f t="shared" si="13"/>
        <v>4.1058205620134212</v>
      </c>
      <c r="J59" s="193">
        <f t="shared" si="13"/>
        <v>4.2576471745809252</v>
      </c>
      <c r="K59" s="193">
        <f>MAX(0,(F59-'2031 forecast'!$C$10))</f>
        <v>0</v>
      </c>
      <c r="L59" s="193">
        <f>MAX(0,(G59-'2031 forecast'!$C$10))</f>
        <v>0</v>
      </c>
      <c r="M59" s="193">
        <f>MAX(0,(H59-'2031 forecast'!$C$10))</f>
        <v>0</v>
      </c>
      <c r="N59" s="193">
        <f>MAX(0,(I59-'2031 forecast'!$C$10))</f>
        <v>0</v>
      </c>
      <c r="O59" s="193">
        <f>MAX(0,(J59-'2031 forecast'!$C$10))</f>
        <v>0</v>
      </c>
      <c r="P59" s="175" t="str">
        <f t="shared" si="6"/>
        <v/>
      </c>
      <c r="Q59" s="175" t="str">
        <f t="shared" si="7"/>
        <v/>
      </c>
      <c r="U59" s="192"/>
    </row>
    <row r="60" spans="1:21" s="1" customFormat="1" x14ac:dyDescent="0.3">
      <c r="A60" s="189">
        <f t="shared" si="5"/>
        <v>43833.333333333198</v>
      </c>
      <c r="B60" s="190">
        <f t="shared" si="0"/>
        <v>43833</v>
      </c>
      <c r="C60" s="1">
        <f t="shared" si="1"/>
        <v>8</v>
      </c>
      <c r="D60" s="191">
        <v>2.5900533520126574</v>
      </c>
      <c r="E60" s="192">
        <f t="shared" si="2"/>
        <v>8.9936098310612703E-5</v>
      </c>
      <c r="F60" s="193">
        <f t="shared" si="3"/>
        <v>3.861672617115651</v>
      </c>
      <c r="G60" s="193">
        <f t="shared" si="13"/>
        <v>4.0044710330342079</v>
      </c>
      <c r="H60" s="193">
        <f t="shared" si="13"/>
        <v>4.1525499037221492</v>
      </c>
      <c r="I60" s="193">
        <f t="shared" si="13"/>
        <v>4.3061044918677345</v>
      </c>
      <c r="J60" s="193">
        <f t="shared" si="13"/>
        <v>4.4653372806580434</v>
      </c>
      <c r="K60" s="193">
        <f>MAX(0,(F60-'2031 forecast'!$C$10))</f>
        <v>0</v>
      </c>
      <c r="L60" s="193">
        <f>MAX(0,(G60-'2031 forecast'!$C$10))</f>
        <v>0</v>
      </c>
      <c r="M60" s="193">
        <f>MAX(0,(H60-'2031 forecast'!$C$10))</f>
        <v>0</v>
      </c>
      <c r="N60" s="193">
        <f>MAX(0,(I60-'2031 forecast'!$C$10))</f>
        <v>0</v>
      </c>
      <c r="O60" s="193">
        <f>MAX(0,(J60-'2031 forecast'!$C$10))</f>
        <v>0</v>
      </c>
      <c r="P60" s="175" t="str">
        <f t="shared" si="6"/>
        <v/>
      </c>
      <c r="Q60" s="175" t="str">
        <f t="shared" si="7"/>
        <v/>
      </c>
    </row>
    <row r="61" spans="1:21" s="1" customFormat="1" x14ac:dyDescent="0.3">
      <c r="A61" s="189">
        <f t="shared" si="5"/>
        <v>43833.374999999862</v>
      </c>
      <c r="B61" s="190">
        <f t="shared" si="0"/>
        <v>43833</v>
      </c>
      <c r="C61" s="1">
        <f t="shared" si="1"/>
        <v>9</v>
      </c>
      <c r="D61" s="191">
        <v>2.6653456006176763</v>
      </c>
      <c r="E61" s="192">
        <f t="shared" si="2"/>
        <v>9.2550519773130515E-5</v>
      </c>
      <c r="F61" s="193">
        <f t="shared" si="3"/>
        <v>3.9739305420318036</v>
      </c>
      <c r="G61" s="193">
        <f t="shared" si="13"/>
        <v>4.1208800746921792</v>
      </c>
      <c r="H61" s="193">
        <f t="shared" si="13"/>
        <v>4.2732635637140719</v>
      </c>
      <c r="I61" s="193">
        <f t="shared" si="13"/>
        <v>4.4312819480266805</v>
      </c>
      <c r="J61" s="193">
        <f t="shared" si="13"/>
        <v>4.595143596956242</v>
      </c>
      <c r="K61" s="193">
        <f>MAX(0,(F61-'2031 forecast'!$C$10))</f>
        <v>0</v>
      </c>
      <c r="L61" s="193">
        <f>MAX(0,(G61-'2031 forecast'!$C$10))</f>
        <v>0</v>
      </c>
      <c r="M61" s="193">
        <f>MAX(0,(H61-'2031 forecast'!$C$10))</f>
        <v>0</v>
      </c>
      <c r="N61" s="193">
        <f>MAX(0,(I61-'2031 forecast'!$C$10))</f>
        <v>0</v>
      </c>
      <c r="O61" s="193">
        <f>MAX(0,(J61-'2031 forecast'!$C$10))</f>
        <v>0</v>
      </c>
      <c r="P61" s="175" t="str">
        <f t="shared" si="6"/>
        <v/>
      </c>
      <c r="Q61" s="175" t="str">
        <f t="shared" si="7"/>
        <v/>
      </c>
    </row>
    <row r="62" spans="1:21" s="1" customFormat="1" x14ac:dyDescent="0.3">
      <c r="A62" s="189">
        <f t="shared" si="5"/>
        <v>43833.416666666526</v>
      </c>
      <c r="B62" s="190">
        <f t="shared" si="0"/>
        <v>43833</v>
      </c>
      <c r="C62" s="1">
        <f t="shared" si="1"/>
        <v>10</v>
      </c>
      <c r="D62" s="191">
        <v>2.8159300978277146</v>
      </c>
      <c r="E62" s="192">
        <f t="shared" si="2"/>
        <v>9.7779362698166138E-5</v>
      </c>
      <c r="F62" s="193">
        <f t="shared" si="3"/>
        <v>4.1984463918641088</v>
      </c>
      <c r="G62" s="193">
        <f t="shared" si="13"/>
        <v>4.3536981580081218</v>
      </c>
      <c r="H62" s="193">
        <f t="shared" si="13"/>
        <v>4.5146908836979183</v>
      </c>
      <c r="I62" s="193">
        <f t="shared" si="13"/>
        <v>4.6816368603445717</v>
      </c>
      <c r="J62" s="193">
        <f t="shared" si="13"/>
        <v>4.8547562295526401</v>
      </c>
      <c r="K62" s="193">
        <f>MAX(0,(F62-'2031 forecast'!$C$10))</f>
        <v>0</v>
      </c>
      <c r="L62" s="193">
        <f>MAX(0,(G62-'2031 forecast'!$C$10))</f>
        <v>0</v>
      </c>
      <c r="M62" s="193">
        <f>MAX(0,(H62-'2031 forecast'!$C$10))</f>
        <v>0</v>
      </c>
      <c r="N62" s="193">
        <f>MAX(0,(I62-'2031 forecast'!$C$10))</f>
        <v>0</v>
      </c>
      <c r="O62" s="193">
        <f>MAX(0,(J62-'2031 forecast'!$C$10))</f>
        <v>0</v>
      </c>
      <c r="P62" s="175" t="str">
        <f t="shared" si="6"/>
        <v/>
      </c>
      <c r="Q62" s="175" t="str">
        <f t="shared" si="7"/>
        <v/>
      </c>
    </row>
    <row r="63" spans="1:21" s="1" customFormat="1" x14ac:dyDescent="0.3">
      <c r="A63" s="189">
        <f t="shared" si="5"/>
        <v>43833.45833333319</v>
      </c>
      <c r="B63" s="190">
        <f t="shared" si="0"/>
        <v>43833</v>
      </c>
      <c r="C63" s="1">
        <f t="shared" si="1"/>
        <v>11</v>
      </c>
      <c r="D63" s="191">
        <v>2.8761638967117298</v>
      </c>
      <c r="E63" s="192">
        <f t="shared" si="2"/>
        <v>9.9870899868180382E-5</v>
      </c>
      <c r="F63" s="193">
        <f t="shared" si="3"/>
        <v>4.2882527317970309</v>
      </c>
      <c r="G63" s="193">
        <f t="shared" si="13"/>
        <v>4.4468253913344986</v>
      </c>
      <c r="H63" s="193">
        <f t="shared" si="13"/>
        <v>4.6112618116914561</v>
      </c>
      <c r="I63" s="193">
        <f t="shared" si="13"/>
        <v>4.7817788252717284</v>
      </c>
      <c r="J63" s="193">
        <f t="shared" si="13"/>
        <v>4.9586012825911991</v>
      </c>
      <c r="K63" s="193">
        <f>MAX(0,(F63-'2031 forecast'!$C$10))</f>
        <v>0</v>
      </c>
      <c r="L63" s="193">
        <f>MAX(0,(G63-'2031 forecast'!$C$10))</f>
        <v>0</v>
      </c>
      <c r="M63" s="193">
        <f>MAX(0,(H63-'2031 forecast'!$C$10))</f>
        <v>0</v>
      </c>
      <c r="N63" s="193">
        <f>MAX(0,(I63-'2031 forecast'!$C$10))</f>
        <v>0</v>
      </c>
      <c r="O63" s="193">
        <f>MAX(0,(J63-'2031 forecast'!$C$10))</f>
        <v>0</v>
      </c>
      <c r="P63" s="175" t="str">
        <f t="shared" si="6"/>
        <v/>
      </c>
      <c r="Q63" s="175" t="str">
        <f t="shared" si="7"/>
        <v/>
      </c>
    </row>
    <row r="64" spans="1:21" s="1" customFormat="1" x14ac:dyDescent="0.3">
      <c r="A64" s="189">
        <f t="shared" si="5"/>
        <v>43833.499999999854</v>
      </c>
      <c r="B64" s="190">
        <f t="shared" si="0"/>
        <v>43833</v>
      </c>
      <c r="C64" s="1">
        <f t="shared" si="1"/>
        <v>12</v>
      </c>
      <c r="D64" s="191">
        <v>2.8686346718512277</v>
      </c>
      <c r="E64" s="192">
        <f t="shared" si="2"/>
        <v>9.9609457721928598E-5</v>
      </c>
      <c r="F64" s="193">
        <f t="shared" si="3"/>
        <v>4.2770269393054159</v>
      </c>
      <c r="G64" s="193">
        <f t="shared" si="13"/>
        <v>4.4351844871687014</v>
      </c>
      <c r="H64" s="193">
        <f t="shared" si="13"/>
        <v>4.5991904456922637</v>
      </c>
      <c r="I64" s="193">
        <f t="shared" si="13"/>
        <v>4.7692610796558332</v>
      </c>
      <c r="J64" s="193">
        <f t="shared" si="13"/>
        <v>4.9456206509613789</v>
      </c>
      <c r="K64" s="193">
        <f>MAX(0,(F64-'2031 forecast'!$C$10))</f>
        <v>0</v>
      </c>
      <c r="L64" s="193">
        <f>MAX(0,(G64-'2031 forecast'!$C$10))</f>
        <v>0</v>
      </c>
      <c r="M64" s="193">
        <f>MAX(0,(H64-'2031 forecast'!$C$10))</f>
        <v>0</v>
      </c>
      <c r="N64" s="193">
        <f>MAX(0,(I64-'2031 forecast'!$C$10))</f>
        <v>0</v>
      </c>
      <c r="O64" s="193">
        <f>MAX(0,(J64-'2031 forecast'!$C$10))</f>
        <v>0</v>
      </c>
      <c r="P64" s="175" t="str">
        <f t="shared" si="6"/>
        <v/>
      </c>
      <c r="Q64" s="175" t="str">
        <f t="shared" si="7"/>
        <v/>
      </c>
    </row>
    <row r="65" spans="1:17" s="1" customFormat="1" x14ac:dyDescent="0.3">
      <c r="A65" s="189">
        <f t="shared" si="5"/>
        <v>43833.541666666519</v>
      </c>
      <c r="B65" s="190">
        <f t="shared" si="0"/>
        <v>43833</v>
      </c>
      <c r="C65" s="1">
        <f t="shared" si="1"/>
        <v>13</v>
      </c>
      <c r="D65" s="191">
        <v>2.8008716481067104</v>
      </c>
      <c r="E65" s="192">
        <f t="shared" si="2"/>
        <v>9.7256478405662557E-5</v>
      </c>
      <c r="F65" s="193">
        <f t="shared" si="3"/>
        <v>4.1759948068808779</v>
      </c>
      <c r="G65" s="193">
        <f t="shared" ref="G65:J84" si="15">$E65*G$2</f>
        <v>4.3304163496765264</v>
      </c>
      <c r="H65" s="193">
        <f t="shared" si="15"/>
        <v>4.4905481516995325</v>
      </c>
      <c r="I65" s="193">
        <f t="shared" si="15"/>
        <v>4.6566013691127814</v>
      </c>
      <c r="J65" s="193">
        <f t="shared" si="15"/>
        <v>4.8287949662929996</v>
      </c>
      <c r="K65" s="193">
        <f>MAX(0,(F65-'2031 forecast'!$C$10))</f>
        <v>0</v>
      </c>
      <c r="L65" s="193">
        <f>MAX(0,(G65-'2031 forecast'!$C$10))</f>
        <v>0</v>
      </c>
      <c r="M65" s="193">
        <f>MAX(0,(H65-'2031 forecast'!$C$10))</f>
        <v>0</v>
      </c>
      <c r="N65" s="193">
        <f>MAX(0,(I65-'2031 forecast'!$C$10))</f>
        <v>0</v>
      </c>
      <c r="O65" s="193">
        <f>MAX(0,(J65-'2031 forecast'!$C$10))</f>
        <v>0</v>
      </c>
      <c r="P65" s="175" t="str">
        <f t="shared" si="6"/>
        <v/>
      </c>
      <c r="Q65" s="175" t="str">
        <f t="shared" si="7"/>
        <v/>
      </c>
    </row>
    <row r="66" spans="1:17" s="1" customFormat="1" x14ac:dyDescent="0.3">
      <c r="A66" s="189">
        <f t="shared" si="5"/>
        <v>43833.583333333183</v>
      </c>
      <c r="B66" s="190">
        <f t="shared" si="0"/>
        <v>43833</v>
      </c>
      <c r="C66" s="1">
        <f t="shared" si="1"/>
        <v>14</v>
      </c>
      <c r="D66" s="191">
        <v>2.8008716481067104</v>
      </c>
      <c r="E66" s="192">
        <f t="shared" si="2"/>
        <v>9.7256478405662557E-5</v>
      </c>
      <c r="F66" s="193">
        <f t="shared" si="3"/>
        <v>4.1759948068808779</v>
      </c>
      <c r="G66" s="193">
        <f t="shared" si="15"/>
        <v>4.3304163496765264</v>
      </c>
      <c r="H66" s="193">
        <f t="shared" si="15"/>
        <v>4.4905481516995325</v>
      </c>
      <c r="I66" s="193">
        <f t="shared" si="15"/>
        <v>4.6566013691127814</v>
      </c>
      <c r="J66" s="193">
        <f t="shared" si="15"/>
        <v>4.8287949662929996</v>
      </c>
      <c r="K66" s="193">
        <f>MAX(0,(F66-'2031 forecast'!$C$10))</f>
        <v>0</v>
      </c>
      <c r="L66" s="193">
        <f>MAX(0,(G66-'2031 forecast'!$C$10))</f>
        <v>0</v>
      </c>
      <c r="M66" s="193">
        <f>MAX(0,(H66-'2031 forecast'!$C$10))</f>
        <v>0</v>
      </c>
      <c r="N66" s="193">
        <f>MAX(0,(I66-'2031 forecast'!$C$10))</f>
        <v>0</v>
      </c>
      <c r="O66" s="193">
        <f>MAX(0,(J66-'2031 forecast'!$C$10))</f>
        <v>0</v>
      </c>
      <c r="P66" s="175" t="str">
        <f t="shared" si="6"/>
        <v/>
      </c>
      <c r="Q66" s="175" t="str">
        <f t="shared" si="7"/>
        <v/>
      </c>
    </row>
    <row r="67" spans="1:17" s="1" customFormat="1" x14ac:dyDescent="0.3">
      <c r="A67" s="189">
        <f t="shared" si="5"/>
        <v>43833.624999999847</v>
      </c>
      <c r="B67" s="190">
        <f t="shared" si="0"/>
        <v>43833</v>
      </c>
      <c r="C67" s="1">
        <f t="shared" si="1"/>
        <v>15</v>
      </c>
      <c r="D67" s="191">
        <v>2.8084008729672125</v>
      </c>
      <c r="E67" s="192">
        <f t="shared" si="2"/>
        <v>9.7517920551914354E-5</v>
      </c>
      <c r="F67" s="193">
        <f t="shared" si="3"/>
        <v>4.1872205993724938</v>
      </c>
      <c r="G67" s="193">
        <f t="shared" si="15"/>
        <v>4.3420572538423245</v>
      </c>
      <c r="H67" s="193">
        <f t="shared" si="15"/>
        <v>4.5026195176987258</v>
      </c>
      <c r="I67" s="193">
        <f t="shared" si="15"/>
        <v>4.6691191147286775</v>
      </c>
      <c r="J67" s="193">
        <f t="shared" si="15"/>
        <v>4.8417755979228199</v>
      </c>
      <c r="K67" s="193">
        <f>MAX(0,(F67-'2031 forecast'!$C$10))</f>
        <v>0</v>
      </c>
      <c r="L67" s="193">
        <f>MAX(0,(G67-'2031 forecast'!$C$10))</f>
        <v>0</v>
      </c>
      <c r="M67" s="193">
        <f>MAX(0,(H67-'2031 forecast'!$C$10))</f>
        <v>0</v>
      </c>
      <c r="N67" s="193">
        <f>MAX(0,(I67-'2031 forecast'!$C$10))</f>
        <v>0</v>
      </c>
      <c r="O67" s="193">
        <f>MAX(0,(J67-'2031 forecast'!$C$10))</f>
        <v>0</v>
      </c>
      <c r="P67" s="175" t="str">
        <f t="shared" si="6"/>
        <v/>
      </c>
      <c r="Q67" s="175" t="str">
        <f t="shared" si="7"/>
        <v/>
      </c>
    </row>
    <row r="68" spans="1:17" s="1" customFormat="1" x14ac:dyDescent="0.3">
      <c r="A68" s="189">
        <f t="shared" si="5"/>
        <v>43833.666666666511</v>
      </c>
      <c r="B68" s="190">
        <f t="shared" si="0"/>
        <v>43833</v>
      </c>
      <c r="C68" s="1">
        <f t="shared" si="1"/>
        <v>16</v>
      </c>
      <c r="D68" s="191">
        <v>2.8084008729672125</v>
      </c>
      <c r="E68" s="192">
        <f t="shared" si="2"/>
        <v>9.7517920551914354E-5</v>
      </c>
      <c r="F68" s="193">
        <f t="shared" si="3"/>
        <v>4.1872205993724938</v>
      </c>
      <c r="G68" s="193">
        <f t="shared" si="15"/>
        <v>4.3420572538423245</v>
      </c>
      <c r="H68" s="193">
        <f t="shared" si="15"/>
        <v>4.5026195176987258</v>
      </c>
      <c r="I68" s="193">
        <f t="shared" si="15"/>
        <v>4.6691191147286775</v>
      </c>
      <c r="J68" s="193">
        <f t="shared" si="15"/>
        <v>4.8417755979228199</v>
      </c>
      <c r="K68" s="193">
        <f>MAX(0,(F68-'2031 forecast'!$C$10))</f>
        <v>0</v>
      </c>
      <c r="L68" s="193">
        <f>MAX(0,(G68-'2031 forecast'!$C$10))</f>
        <v>0</v>
      </c>
      <c r="M68" s="193">
        <f>MAX(0,(H68-'2031 forecast'!$C$10))</f>
        <v>0</v>
      </c>
      <c r="N68" s="193">
        <f>MAX(0,(I68-'2031 forecast'!$C$10))</f>
        <v>0</v>
      </c>
      <c r="O68" s="193">
        <f>MAX(0,(J68-'2031 forecast'!$C$10))</f>
        <v>0</v>
      </c>
      <c r="P68" s="175" t="str">
        <f t="shared" si="6"/>
        <v/>
      </c>
      <c r="Q68" s="175" t="str">
        <f t="shared" si="7"/>
        <v/>
      </c>
    </row>
    <row r="69" spans="1:17" s="1" customFormat="1" x14ac:dyDescent="0.3">
      <c r="A69" s="189">
        <f t="shared" si="5"/>
        <v>43833.708333333176</v>
      </c>
      <c r="B69" s="190">
        <f t="shared" ref="B69:B132" si="16">INT(A69)</f>
        <v>43833</v>
      </c>
      <c r="C69" s="1">
        <f t="shared" ref="C69:C132" si="17">HOUR(A69)</f>
        <v>17</v>
      </c>
      <c r="D69" s="191">
        <v>2.8686346718512277</v>
      </c>
      <c r="E69" s="192">
        <f t="shared" ref="E69:E132" si="18">D69/SUM($D$4:$D$8763)</f>
        <v>9.9609457721928598E-5</v>
      </c>
      <c r="F69" s="193">
        <f t="shared" ref="F69:F132" si="19">E69*$F$2</f>
        <v>4.2770269393054159</v>
      </c>
      <c r="G69" s="193">
        <f t="shared" si="15"/>
        <v>4.4351844871687014</v>
      </c>
      <c r="H69" s="193">
        <f t="shared" si="15"/>
        <v>4.5991904456922637</v>
      </c>
      <c r="I69" s="193">
        <f t="shared" si="15"/>
        <v>4.7692610796558332</v>
      </c>
      <c r="J69" s="193">
        <f t="shared" si="15"/>
        <v>4.9456206509613789</v>
      </c>
      <c r="K69" s="193">
        <f>MAX(0,(F69-'2031 forecast'!$C$10))</f>
        <v>0</v>
      </c>
      <c r="L69" s="193">
        <f>MAX(0,(G69-'2031 forecast'!$C$10))</f>
        <v>0</v>
      </c>
      <c r="M69" s="193">
        <f>MAX(0,(H69-'2031 forecast'!$C$10))</f>
        <v>0</v>
      </c>
      <c r="N69" s="193">
        <f>MAX(0,(I69-'2031 forecast'!$C$10))</f>
        <v>0</v>
      </c>
      <c r="O69" s="193">
        <f>MAX(0,(J69-'2031 forecast'!$C$10))</f>
        <v>0</v>
      </c>
      <c r="P69" s="175" t="str">
        <f t="shared" si="6"/>
        <v/>
      </c>
      <c r="Q69" s="175" t="str">
        <f t="shared" si="7"/>
        <v/>
      </c>
    </row>
    <row r="70" spans="1:17" s="1" customFormat="1" x14ac:dyDescent="0.3">
      <c r="A70" s="189">
        <f t="shared" ref="A70:A133" si="20">A69 + TIME(1,0,0)</f>
        <v>43833.74999999984</v>
      </c>
      <c r="B70" s="190">
        <f t="shared" si="16"/>
        <v>43833</v>
      </c>
      <c r="C70" s="1">
        <f t="shared" si="17"/>
        <v>18</v>
      </c>
      <c r="D70" s="191">
        <v>3.0116899442007643</v>
      </c>
      <c r="E70" s="192">
        <f t="shared" si="18"/>
        <v>1.0457685850071245E-4</v>
      </c>
      <c r="F70" s="193">
        <f t="shared" si="19"/>
        <v>4.4903169966461061</v>
      </c>
      <c r="G70" s="193">
        <f t="shared" si="15"/>
        <v>4.6563616663188467</v>
      </c>
      <c r="H70" s="193">
        <f t="shared" si="15"/>
        <v>4.8285463996769176</v>
      </c>
      <c r="I70" s="193">
        <f t="shared" si="15"/>
        <v>5.0070982463578311</v>
      </c>
      <c r="J70" s="193">
        <f t="shared" si="15"/>
        <v>5.1922526519279577</v>
      </c>
      <c r="K70" s="193">
        <f>MAX(0,(F70-'2031 forecast'!$C$10))</f>
        <v>0</v>
      </c>
      <c r="L70" s="193">
        <f>MAX(0,(G70-'2031 forecast'!$C$10))</f>
        <v>0</v>
      </c>
      <c r="M70" s="193">
        <f>MAX(0,(H70-'2031 forecast'!$C$10))</f>
        <v>0</v>
      </c>
      <c r="N70" s="193">
        <f>MAX(0,(I70-'2031 forecast'!$C$10))</f>
        <v>0</v>
      </c>
      <c r="O70" s="193">
        <f>MAX(0,(J70-'2031 forecast'!$C$10))</f>
        <v>0</v>
      </c>
      <c r="P70" s="175" t="str">
        <f t="shared" ref="P70:P133" si="21">IF(K70&gt;0,IF(K69&gt;0,P69+1,1),"")</f>
        <v/>
      </c>
      <c r="Q70" s="175" t="str">
        <f t="shared" ref="Q70:Q133" si="22">IF(AND(K70&gt;0,K71=0),P70,"")</f>
        <v/>
      </c>
    </row>
    <row r="71" spans="1:17" s="1" customFormat="1" x14ac:dyDescent="0.3">
      <c r="A71" s="189">
        <f t="shared" si="20"/>
        <v>43833.791666666504</v>
      </c>
      <c r="B71" s="190">
        <f t="shared" si="16"/>
        <v>43833</v>
      </c>
      <c r="C71" s="1">
        <f t="shared" si="17"/>
        <v>19</v>
      </c>
      <c r="D71" s="191">
        <v>3.0342776187822702</v>
      </c>
      <c r="E71" s="192">
        <f t="shared" si="18"/>
        <v>1.0536118493946779E-4</v>
      </c>
      <c r="F71" s="193">
        <f t="shared" si="19"/>
        <v>4.5239943741209521</v>
      </c>
      <c r="G71" s="193">
        <f t="shared" si="15"/>
        <v>4.6912843788162375</v>
      </c>
      <c r="H71" s="193">
        <f t="shared" si="15"/>
        <v>4.8647604976744949</v>
      </c>
      <c r="I71" s="193">
        <f t="shared" si="15"/>
        <v>5.0446514832055147</v>
      </c>
      <c r="J71" s="193">
        <f t="shared" si="15"/>
        <v>5.2311945468174175</v>
      </c>
      <c r="K71" s="193">
        <f>MAX(0,(F71-'2031 forecast'!$C$10))</f>
        <v>0</v>
      </c>
      <c r="L71" s="193">
        <f>MAX(0,(G71-'2031 forecast'!$C$10))</f>
        <v>0</v>
      </c>
      <c r="M71" s="193">
        <f>MAX(0,(H71-'2031 forecast'!$C$10))</f>
        <v>0</v>
      </c>
      <c r="N71" s="193">
        <f>MAX(0,(I71-'2031 forecast'!$C$10))</f>
        <v>0</v>
      </c>
      <c r="O71" s="193">
        <f>MAX(0,(J71-'2031 forecast'!$C$10))</f>
        <v>0</v>
      </c>
      <c r="P71" s="175" t="str">
        <f t="shared" si="21"/>
        <v/>
      </c>
      <c r="Q71" s="175" t="str">
        <f t="shared" si="22"/>
        <v/>
      </c>
    </row>
    <row r="72" spans="1:17" s="1" customFormat="1" x14ac:dyDescent="0.3">
      <c r="A72" s="189">
        <f t="shared" si="20"/>
        <v>43833.833333333168</v>
      </c>
      <c r="B72" s="190">
        <f t="shared" si="16"/>
        <v>43833</v>
      </c>
      <c r="C72" s="1">
        <f t="shared" si="17"/>
        <v>20</v>
      </c>
      <c r="D72" s="191">
        <v>2.8535762221302239</v>
      </c>
      <c r="E72" s="192">
        <f t="shared" si="18"/>
        <v>9.908657342942503E-5</v>
      </c>
      <c r="F72" s="193">
        <f t="shared" si="19"/>
        <v>4.2545753543221849</v>
      </c>
      <c r="G72" s="193">
        <f t="shared" si="15"/>
        <v>4.411902678837107</v>
      </c>
      <c r="H72" s="193">
        <f t="shared" si="15"/>
        <v>4.5750477136938787</v>
      </c>
      <c r="I72" s="193">
        <f t="shared" si="15"/>
        <v>4.7442255884240438</v>
      </c>
      <c r="J72" s="193">
        <f t="shared" si="15"/>
        <v>4.9196593877017394</v>
      </c>
      <c r="K72" s="193">
        <f>MAX(0,(F72-'2031 forecast'!$C$10))</f>
        <v>0</v>
      </c>
      <c r="L72" s="193">
        <f>MAX(0,(G72-'2031 forecast'!$C$10))</f>
        <v>0</v>
      </c>
      <c r="M72" s="193">
        <f>MAX(0,(H72-'2031 forecast'!$C$10))</f>
        <v>0</v>
      </c>
      <c r="N72" s="193">
        <f>MAX(0,(I72-'2031 forecast'!$C$10))</f>
        <v>0</v>
      </c>
      <c r="O72" s="193">
        <f>MAX(0,(J72-'2031 forecast'!$C$10))</f>
        <v>0</v>
      </c>
      <c r="P72" s="175" t="str">
        <f t="shared" si="21"/>
        <v/>
      </c>
      <c r="Q72" s="175" t="str">
        <f t="shared" si="22"/>
        <v/>
      </c>
    </row>
    <row r="73" spans="1:17" s="1" customFormat="1" x14ac:dyDescent="0.3">
      <c r="A73" s="189">
        <f t="shared" si="20"/>
        <v>43833.874999999833</v>
      </c>
      <c r="B73" s="190">
        <f t="shared" si="16"/>
        <v>43833</v>
      </c>
      <c r="C73" s="1">
        <f t="shared" si="17"/>
        <v>21</v>
      </c>
      <c r="D73" s="191">
        <v>2.8912223464327336</v>
      </c>
      <c r="E73" s="192">
        <f t="shared" si="18"/>
        <v>1.0039378416068394E-4</v>
      </c>
      <c r="F73" s="193">
        <f t="shared" si="19"/>
        <v>4.310704316780261</v>
      </c>
      <c r="G73" s="193">
        <f t="shared" si="15"/>
        <v>4.4701071996660922</v>
      </c>
      <c r="H73" s="193">
        <f t="shared" si="15"/>
        <v>4.6354045436898401</v>
      </c>
      <c r="I73" s="193">
        <f t="shared" si="15"/>
        <v>4.8068143165035169</v>
      </c>
      <c r="J73" s="193">
        <f t="shared" si="15"/>
        <v>4.9845625458508387</v>
      </c>
      <c r="K73" s="193">
        <f>MAX(0,(F73-'2031 forecast'!$C$10))</f>
        <v>0</v>
      </c>
      <c r="L73" s="193">
        <f>MAX(0,(G73-'2031 forecast'!$C$10))</f>
        <v>0</v>
      </c>
      <c r="M73" s="193">
        <f>MAX(0,(H73-'2031 forecast'!$C$10))</f>
        <v>0</v>
      </c>
      <c r="N73" s="193">
        <f>MAX(0,(I73-'2031 forecast'!$C$10))</f>
        <v>0</v>
      </c>
      <c r="O73" s="193">
        <f>MAX(0,(J73-'2031 forecast'!$C$10))</f>
        <v>0</v>
      </c>
      <c r="P73" s="175" t="str">
        <f t="shared" si="21"/>
        <v/>
      </c>
      <c r="Q73" s="175" t="str">
        <f t="shared" si="22"/>
        <v/>
      </c>
    </row>
    <row r="74" spans="1:17" s="1" customFormat="1" x14ac:dyDescent="0.3">
      <c r="A74" s="189">
        <f t="shared" si="20"/>
        <v>43833.916666666497</v>
      </c>
      <c r="B74" s="190">
        <f t="shared" si="16"/>
        <v>43833</v>
      </c>
      <c r="C74" s="1">
        <f t="shared" si="17"/>
        <v>22</v>
      </c>
      <c r="D74" s="191">
        <v>2.7255793995016915</v>
      </c>
      <c r="E74" s="192">
        <f t="shared" si="18"/>
        <v>9.4642056943144759E-5</v>
      </c>
      <c r="F74" s="193">
        <f t="shared" si="19"/>
        <v>4.0637368819647257</v>
      </c>
      <c r="G74" s="193">
        <f t="shared" si="15"/>
        <v>4.2140073080185561</v>
      </c>
      <c r="H74" s="193">
        <f t="shared" si="15"/>
        <v>4.3698344917076106</v>
      </c>
      <c r="I74" s="193">
        <f t="shared" si="15"/>
        <v>4.5314239129538363</v>
      </c>
      <c r="J74" s="193">
        <f t="shared" si="15"/>
        <v>4.698988649994801</v>
      </c>
      <c r="K74" s="193">
        <f>MAX(0,(F74-'2031 forecast'!$C$10))</f>
        <v>0</v>
      </c>
      <c r="L74" s="193">
        <f>MAX(0,(G74-'2031 forecast'!$C$10))</f>
        <v>0</v>
      </c>
      <c r="M74" s="193">
        <f>MAX(0,(H74-'2031 forecast'!$C$10))</f>
        <v>0</v>
      </c>
      <c r="N74" s="193">
        <f>MAX(0,(I74-'2031 forecast'!$C$10))</f>
        <v>0</v>
      </c>
      <c r="O74" s="193">
        <f>MAX(0,(J74-'2031 forecast'!$C$10))</f>
        <v>0</v>
      </c>
      <c r="P74" s="175" t="str">
        <f t="shared" si="21"/>
        <v/>
      </c>
      <c r="Q74" s="175" t="str">
        <f t="shared" si="22"/>
        <v/>
      </c>
    </row>
    <row r="75" spans="1:17" s="1" customFormat="1" x14ac:dyDescent="0.3">
      <c r="A75" s="189">
        <f t="shared" si="20"/>
        <v>43833.958333333161</v>
      </c>
      <c r="B75" s="190">
        <f t="shared" si="16"/>
        <v>43833</v>
      </c>
      <c r="C75" s="1">
        <f t="shared" si="17"/>
        <v>23</v>
      </c>
      <c r="D75" s="191">
        <v>2.5373487779891435</v>
      </c>
      <c r="E75" s="192">
        <f t="shared" si="18"/>
        <v>8.8106003286850216E-5</v>
      </c>
      <c r="F75" s="193">
        <f t="shared" si="19"/>
        <v>3.7830920696743435</v>
      </c>
      <c r="G75" s="193">
        <f t="shared" si="15"/>
        <v>3.9229847038736274</v>
      </c>
      <c r="H75" s="193">
        <f t="shared" si="15"/>
        <v>4.068050341727802</v>
      </c>
      <c r="I75" s="193">
        <f t="shared" si="15"/>
        <v>4.2184802725564712</v>
      </c>
      <c r="J75" s="193">
        <f t="shared" si="15"/>
        <v>4.3744728592493027</v>
      </c>
      <c r="K75" s="193">
        <f>MAX(0,(F75-'2031 forecast'!$C$10))</f>
        <v>0</v>
      </c>
      <c r="L75" s="193">
        <f>MAX(0,(G75-'2031 forecast'!$C$10))</f>
        <v>0</v>
      </c>
      <c r="M75" s="193">
        <f>MAX(0,(H75-'2031 forecast'!$C$10))</f>
        <v>0</v>
      </c>
      <c r="N75" s="193">
        <f>MAX(0,(I75-'2031 forecast'!$C$10))</f>
        <v>0</v>
      </c>
      <c r="O75" s="193">
        <f>MAX(0,(J75-'2031 forecast'!$C$10))</f>
        <v>0</v>
      </c>
      <c r="P75" s="175" t="str">
        <f t="shared" si="21"/>
        <v/>
      </c>
      <c r="Q75" s="175" t="str">
        <f t="shared" si="22"/>
        <v/>
      </c>
    </row>
    <row r="76" spans="1:17" s="1" customFormat="1" x14ac:dyDescent="0.3">
      <c r="A76" s="189">
        <f t="shared" si="20"/>
        <v>43833.999999999825</v>
      </c>
      <c r="B76" s="190">
        <f t="shared" si="16"/>
        <v>43833</v>
      </c>
      <c r="C76" s="1">
        <f t="shared" si="17"/>
        <v>0</v>
      </c>
      <c r="D76" s="191">
        <v>2.2587674581505732</v>
      </c>
      <c r="E76" s="192">
        <f t="shared" si="18"/>
        <v>7.8432643875534335E-5</v>
      </c>
      <c r="F76" s="193">
        <f t="shared" si="19"/>
        <v>3.3677377474845795</v>
      </c>
      <c r="G76" s="193">
        <f t="shared" si="15"/>
        <v>3.4922712497391348</v>
      </c>
      <c r="H76" s="193">
        <f t="shared" si="15"/>
        <v>3.6214097997576884</v>
      </c>
      <c r="I76" s="193">
        <f t="shared" si="15"/>
        <v>3.7553236847683733</v>
      </c>
      <c r="J76" s="193">
        <f t="shared" si="15"/>
        <v>3.8941894889459681</v>
      </c>
      <c r="K76" s="193">
        <f>MAX(0,(F76-'2031 forecast'!$C$10))</f>
        <v>0</v>
      </c>
      <c r="L76" s="193">
        <f>MAX(0,(G76-'2031 forecast'!$C$10))</f>
        <v>0</v>
      </c>
      <c r="M76" s="193">
        <f>MAX(0,(H76-'2031 forecast'!$C$10))</f>
        <v>0</v>
      </c>
      <c r="N76" s="193">
        <f>MAX(0,(I76-'2031 forecast'!$C$10))</f>
        <v>0</v>
      </c>
      <c r="O76" s="193">
        <f>MAX(0,(J76-'2031 forecast'!$C$10))</f>
        <v>0</v>
      </c>
      <c r="P76" s="175" t="str">
        <f t="shared" si="21"/>
        <v/>
      </c>
      <c r="Q76" s="175" t="str">
        <f t="shared" si="22"/>
        <v/>
      </c>
    </row>
    <row r="77" spans="1:17" s="1" customFormat="1" x14ac:dyDescent="0.3">
      <c r="A77" s="189">
        <f t="shared" si="20"/>
        <v>43834.04166666649</v>
      </c>
      <c r="B77" s="190">
        <f t="shared" si="16"/>
        <v>43834</v>
      </c>
      <c r="C77" s="1">
        <f t="shared" si="17"/>
        <v>1</v>
      </c>
      <c r="D77" s="191">
        <v>2.1307706355220404</v>
      </c>
      <c r="E77" s="192">
        <f t="shared" si="18"/>
        <v>7.3988127389254036E-5</v>
      </c>
      <c r="F77" s="193">
        <f t="shared" si="19"/>
        <v>3.176899275127119</v>
      </c>
      <c r="G77" s="193">
        <f t="shared" si="15"/>
        <v>3.294375878920583</v>
      </c>
      <c r="H77" s="193">
        <f t="shared" si="15"/>
        <v>3.4161965777714185</v>
      </c>
      <c r="I77" s="193">
        <f t="shared" si="15"/>
        <v>3.5425220092981644</v>
      </c>
      <c r="J77" s="193">
        <f t="shared" si="15"/>
        <v>3.6735187512390288</v>
      </c>
      <c r="K77" s="193">
        <f>MAX(0,(F77-'2031 forecast'!$C$10))</f>
        <v>0</v>
      </c>
      <c r="L77" s="193">
        <f>MAX(0,(G77-'2031 forecast'!$C$10))</f>
        <v>0</v>
      </c>
      <c r="M77" s="193">
        <f>MAX(0,(H77-'2031 forecast'!$C$10))</f>
        <v>0</v>
      </c>
      <c r="N77" s="193">
        <f>MAX(0,(I77-'2031 forecast'!$C$10))</f>
        <v>0</v>
      </c>
      <c r="O77" s="193">
        <f>MAX(0,(J77-'2031 forecast'!$C$10))</f>
        <v>0</v>
      </c>
      <c r="P77" s="175" t="str">
        <f t="shared" si="21"/>
        <v/>
      </c>
      <c r="Q77" s="175" t="str">
        <f t="shared" si="22"/>
        <v/>
      </c>
    </row>
    <row r="78" spans="1:17" s="1" customFormat="1" x14ac:dyDescent="0.3">
      <c r="A78" s="189">
        <f t="shared" si="20"/>
        <v>43834.083333333154</v>
      </c>
      <c r="B78" s="190">
        <f t="shared" si="16"/>
        <v>43834</v>
      </c>
      <c r="C78" s="1">
        <f t="shared" si="17"/>
        <v>2</v>
      </c>
      <c r="D78" s="191">
        <v>2.1232414106615387</v>
      </c>
      <c r="E78" s="192">
        <f t="shared" si="18"/>
        <v>7.3726685243002266E-5</v>
      </c>
      <c r="F78" s="193">
        <f t="shared" si="19"/>
        <v>3.1656734826355044</v>
      </c>
      <c r="G78" s="193">
        <f t="shared" si="15"/>
        <v>3.2827349747547863</v>
      </c>
      <c r="H78" s="193">
        <f t="shared" si="15"/>
        <v>3.4041252117722265</v>
      </c>
      <c r="I78" s="193">
        <f t="shared" si="15"/>
        <v>3.5300042636822702</v>
      </c>
      <c r="J78" s="193">
        <f t="shared" si="15"/>
        <v>3.6605381196092095</v>
      </c>
      <c r="K78" s="193">
        <f>MAX(0,(F78-'2031 forecast'!$C$10))</f>
        <v>0</v>
      </c>
      <c r="L78" s="193">
        <f>MAX(0,(G78-'2031 forecast'!$C$10))</f>
        <v>0</v>
      </c>
      <c r="M78" s="193">
        <f>MAX(0,(H78-'2031 forecast'!$C$10))</f>
        <v>0</v>
      </c>
      <c r="N78" s="193">
        <f>MAX(0,(I78-'2031 forecast'!$C$10))</f>
        <v>0</v>
      </c>
      <c r="O78" s="193">
        <f>MAX(0,(J78-'2031 forecast'!$C$10))</f>
        <v>0</v>
      </c>
      <c r="P78" s="175" t="str">
        <f t="shared" si="21"/>
        <v/>
      </c>
      <c r="Q78" s="175" t="str">
        <f t="shared" si="22"/>
        <v/>
      </c>
    </row>
    <row r="79" spans="1:17" s="1" customFormat="1" x14ac:dyDescent="0.3">
      <c r="A79" s="189">
        <f t="shared" si="20"/>
        <v>43834.124999999818</v>
      </c>
      <c r="B79" s="190">
        <f t="shared" si="16"/>
        <v>43834</v>
      </c>
      <c r="C79" s="1">
        <f t="shared" si="17"/>
        <v>3</v>
      </c>
      <c r="D79" s="191">
        <v>1.9726569134515002</v>
      </c>
      <c r="E79" s="192">
        <f t="shared" si="18"/>
        <v>6.8497842317966643E-5</v>
      </c>
      <c r="F79" s="193">
        <f t="shared" si="19"/>
        <v>2.9411576328031988</v>
      </c>
      <c r="G79" s="193">
        <f t="shared" si="15"/>
        <v>3.0499168914388441</v>
      </c>
      <c r="H79" s="193">
        <f t="shared" si="15"/>
        <v>3.1626978917883806</v>
      </c>
      <c r="I79" s="193">
        <f t="shared" si="15"/>
        <v>3.2796493513643785</v>
      </c>
      <c r="J79" s="193">
        <f t="shared" si="15"/>
        <v>3.4009254870128118</v>
      </c>
      <c r="K79" s="193">
        <f>MAX(0,(F79-'2031 forecast'!$C$10))</f>
        <v>0</v>
      </c>
      <c r="L79" s="193">
        <f>MAX(0,(G79-'2031 forecast'!$C$10))</f>
        <v>0</v>
      </c>
      <c r="M79" s="193">
        <f>MAX(0,(H79-'2031 forecast'!$C$10))</f>
        <v>0</v>
      </c>
      <c r="N79" s="193">
        <f>MAX(0,(I79-'2031 forecast'!$C$10))</f>
        <v>0</v>
      </c>
      <c r="O79" s="193">
        <f>MAX(0,(J79-'2031 forecast'!$C$10))</f>
        <v>0</v>
      </c>
      <c r="P79" s="175" t="str">
        <f t="shared" si="21"/>
        <v/>
      </c>
      <c r="Q79" s="175" t="str">
        <f t="shared" si="22"/>
        <v/>
      </c>
    </row>
    <row r="80" spans="1:17" s="1" customFormat="1" x14ac:dyDescent="0.3">
      <c r="A80" s="189">
        <f t="shared" si="20"/>
        <v>43834.166666666482</v>
      </c>
      <c r="B80" s="190">
        <f t="shared" si="16"/>
        <v>43834</v>
      </c>
      <c r="C80" s="1">
        <f t="shared" si="17"/>
        <v>4</v>
      </c>
      <c r="D80" s="191">
        <v>1.9425400140094928</v>
      </c>
      <c r="E80" s="192">
        <f t="shared" si="18"/>
        <v>6.7452073732959521E-5</v>
      </c>
      <c r="F80" s="193">
        <f t="shared" si="19"/>
        <v>2.8962544628367382</v>
      </c>
      <c r="G80" s="193">
        <f t="shared" si="15"/>
        <v>3.0033532747756557</v>
      </c>
      <c r="H80" s="193">
        <f t="shared" si="15"/>
        <v>3.1144124277916116</v>
      </c>
      <c r="I80" s="193">
        <f t="shared" si="15"/>
        <v>3.2295783689008006</v>
      </c>
      <c r="J80" s="193">
        <f t="shared" si="15"/>
        <v>3.3490029604935323</v>
      </c>
      <c r="K80" s="193">
        <f>MAX(0,(F80-'2031 forecast'!$C$10))</f>
        <v>0</v>
      </c>
      <c r="L80" s="193">
        <f>MAX(0,(G80-'2031 forecast'!$C$10))</f>
        <v>0</v>
      </c>
      <c r="M80" s="193">
        <f>MAX(0,(H80-'2031 forecast'!$C$10))</f>
        <v>0</v>
      </c>
      <c r="N80" s="193">
        <f>MAX(0,(I80-'2031 forecast'!$C$10))</f>
        <v>0</v>
      </c>
      <c r="O80" s="193">
        <f>MAX(0,(J80-'2031 forecast'!$C$10))</f>
        <v>0</v>
      </c>
      <c r="P80" s="175" t="str">
        <f t="shared" si="21"/>
        <v/>
      </c>
      <c r="Q80" s="175" t="str">
        <f t="shared" si="22"/>
        <v/>
      </c>
    </row>
    <row r="81" spans="1:17" s="1" customFormat="1" x14ac:dyDescent="0.3">
      <c r="A81" s="189">
        <f t="shared" si="20"/>
        <v>43834.208333333147</v>
      </c>
      <c r="B81" s="190">
        <f t="shared" si="16"/>
        <v>43834</v>
      </c>
      <c r="C81" s="1">
        <f t="shared" si="17"/>
        <v>5</v>
      </c>
      <c r="D81" s="191">
        <v>1.9726569134515002</v>
      </c>
      <c r="E81" s="192">
        <f t="shared" si="18"/>
        <v>6.8497842317966643E-5</v>
      </c>
      <c r="F81" s="193">
        <f t="shared" si="19"/>
        <v>2.9411576328031988</v>
      </c>
      <c r="G81" s="193">
        <f t="shared" si="15"/>
        <v>3.0499168914388441</v>
      </c>
      <c r="H81" s="193">
        <f t="shared" si="15"/>
        <v>3.1626978917883806</v>
      </c>
      <c r="I81" s="193">
        <f t="shared" si="15"/>
        <v>3.2796493513643785</v>
      </c>
      <c r="J81" s="193">
        <f t="shared" si="15"/>
        <v>3.4009254870128118</v>
      </c>
      <c r="K81" s="193">
        <f>MAX(0,(F81-'2031 forecast'!$C$10))</f>
        <v>0</v>
      </c>
      <c r="L81" s="193">
        <f>MAX(0,(G81-'2031 forecast'!$C$10))</f>
        <v>0</v>
      </c>
      <c r="M81" s="193">
        <f>MAX(0,(H81-'2031 forecast'!$C$10))</f>
        <v>0</v>
      </c>
      <c r="N81" s="193">
        <f>MAX(0,(I81-'2031 forecast'!$C$10))</f>
        <v>0</v>
      </c>
      <c r="O81" s="193">
        <f>MAX(0,(J81-'2031 forecast'!$C$10))</f>
        <v>0</v>
      </c>
      <c r="P81" s="175" t="str">
        <f t="shared" si="21"/>
        <v/>
      </c>
      <c r="Q81" s="175" t="str">
        <f t="shared" si="22"/>
        <v/>
      </c>
    </row>
    <row r="82" spans="1:17" s="1" customFormat="1" x14ac:dyDescent="0.3">
      <c r="A82" s="189">
        <f t="shared" si="20"/>
        <v>43834.249999999811</v>
      </c>
      <c r="B82" s="190">
        <f t="shared" si="16"/>
        <v>43834</v>
      </c>
      <c r="C82" s="1">
        <f t="shared" si="17"/>
        <v>6</v>
      </c>
      <c r="D82" s="191">
        <v>2.0554783869170214</v>
      </c>
      <c r="E82" s="192">
        <f t="shared" si="18"/>
        <v>7.1373705926736238E-5</v>
      </c>
      <c r="F82" s="193">
        <f t="shared" si="19"/>
        <v>3.0646413502109668</v>
      </c>
      <c r="G82" s="193">
        <f t="shared" si="15"/>
        <v>3.1779668372626126</v>
      </c>
      <c r="H82" s="193">
        <f t="shared" si="15"/>
        <v>3.2954829177794962</v>
      </c>
      <c r="I82" s="193">
        <f t="shared" si="15"/>
        <v>3.4173445531392193</v>
      </c>
      <c r="J82" s="193">
        <f t="shared" si="15"/>
        <v>3.5437124349408307</v>
      </c>
      <c r="K82" s="193">
        <f>MAX(0,(F82-'2031 forecast'!$C$10))</f>
        <v>0</v>
      </c>
      <c r="L82" s="193">
        <f>MAX(0,(G82-'2031 forecast'!$C$10))</f>
        <v>0</v>
      </c>
      <c r="M82" s="193">
        <f>MAX(0,(H82-'2031 forecast'!$C$10))</f>
        <v>0</v>
      </c>
      <c r="N82" s="193">
        <f>MAX(0,(I82-'2031 forecast'!$C$10))</f>
        <v>0</v>
      </c>
      <c r="O82" s="193">
        <f>MAX(0,(J82-'2031 forecast'!$C$10))</f>
        <v>0</v>
      </c>
      <c r="P82" s="175" t="str">
        <f t="shared" si="21"/>
        <v/>
      </c>
      <c r="Q82" s="175" t="str">
        <f t="shared" si="22"/>
        <v/>
      </c>
    </row>
    <row r="83" spans="1:17" s="1" customFormat="1" x14ac:dyDescent="0.3">
      <c r="A83" s="189">
        <f t="shared" si="20"/>
        <v>43834.291666666475</v>
      </c>
      <c r="B83" s="190">
        <f t="shared" si="16"/>
        <v>43834</v>
      </c>
      <c r="C83" s="1">
        <f t="shared" si="17"/>
        <v>7</v>
      </c>
      <c r="D83" s="191">
        <v>2.3867642807791056</v>
      </c>
      <c r="E83" s="192">
        <f t="shared" si="18"/>
        <v>8.2877160361814606E-5</v>
      </c>
      <c r="F83" s="193">
        <f t="shared" si="19"/>
        <v>3.5585762198420388</v>
      </c>
      <c r="G83" s="193">
        <f t="shared" si="15"/>
        <v>3.6901666205576857</v>
      </c>
      <c r="H83" s="193">
        <f t="shared" si="15"/>
        <v>3.826623021743957</v>
      </c>
      <c r="I83" s="193">
        <f t="shared" si="15"/>
        <v>3.9681253602385804</v>
      </c>
      <c r="J83" s="193">
        <f t="shared" si="15"/>
        <v>4.1148602266529055</v>
      </c>
      <c r="K83" s="193">
        <f>MAX(0,(F83-'2031 forecast'!$C$10))</f>
        <v>0</v>
      </c>
      <c r="L83" s="193">
        <f>MAX(0,(G83-'2031 forecast'!$C$10))</f>
        <v>0</v>
      </c>
      <c r="M83" s="193">
        <f>MAX(0,(H83-'2031 forecast'!$C$10))</f>
        <v>0</v>
      </c>
      <c r="N83" s="193">
        <f>MAX(0,(I83-'2031 forecast'!$C$10))</f>
        <v>0</v>
      </c>
      <c r="O83" s="193">
        <f>MAX(0,(J83-'2031 forecast'!$C$10))</f>
        <v>0</v>
      </c>
      <c r="P83" s="175" t="str">
        <f t="shared" si="21"/>
        <v/>
      </c>
      <c r="Q83" s="175" t="str">
        <f t="shared" si="22"/>
        <v/>
      </c>
    </row>
    <row r="84" spans="1:17" s="1" customFormat="1" x14ac:dyDescent="0.3">
      <c r="A84" s="189">
        <f t="shared" si="20"/>
        <v>43834.333333333139</v>
      </c>
      <c r="B84" s="190">
        <f t="shared" si="16"/>
        <v>43834</v>
      </c>
      <c r="C84" s="1">
        <f t="shared" si="17"/>
        <v>8</v>
      </c>
      <c r="D84" s="191">
        <v>2.5674656774311515</v>
      </c>
      <c r="E84" s="192">
        <f t="shared" si="18"/>
        <v>8.9151771871857352E-5</v>
      </c>
      <c r="F84" s="193">
        <f t="shared" si="19"/>
        <v>3.827995239640805</v>
      </c>
      <c r="G84" s="193">
        <f t="shared" si="15"/>
        <v>3.9695483205368163</v>
      </c>
      <c r="H84" s="193">
        <f t="shared" si="15"/>
        <v>4.1163358057245718</v>
      </c>
      <c r="I84" s="193">
        <f t="shared" si="15"/>
        <v>4.26855125502005</v>
      </c>
      <c r="J84" s="193">
        <f t="shared" si="15"/>
        <v>4.4263953857685836</v>
      </c>
      <c r="K84" s="193">
        <f>MAX(0,(F84-'2031 forecast'!$C$10))</f>
        <v>0</v>
      </c>
      <c r="L84" s="193">
        <f>MAX(0,(G84-'2031 forecast'!$C$10))</f>
        <v>0</v>
      </c>
      <c r="M84" s="193">
        <f>MAX(0,(H84-'2031 forecast'!$C$10))</f>
        <v>0</v>
      </c>
      <c r="N84" s="193">
        <f>MAX(0,(I84-'2031 forecast'!$C$10))</f>
        <v>0</v>
      </c>
      <c r="O84" s="193">
        <f>MAX(0,(J84-'2031 forecast'!$C$10))</f>
        <v>0</v>
      </c>
      <c r="P84" s="175" t="str">
        <f t="shared" si="21"/>
        <v/>
      </c>
      <c r="Q84" s="175" t="str">
        <f t="shared" si="22"/>
        <v/>
      </c>
    </row>
    <row r="85" spans="1:17" s="1" customFormat="1" x14ac:dyDescent="0.3">
      <c r="A85" s="189">
        <f t="shared" si="20"/>
        <v>43834.374999999804</v>
      </c>
      <c r="B85" s="190">
        <f t="shared" si="16"/>
        <v>43834</v>
      </c>
      <c r="C85" s="1">
        <f t="shared" si="17"/>
        <v>9</v>
      </c>
      <c r="D85" s="191">
        <v>2.6126410265941633</v>
      </c>
      <c r="E85" s="192">
        <f t="shared" si="18"/>
        <v>9.0720424749368055E-5</v>
      </c>
      <c r="F85" s="193">
        <f t="shared" si="19"/>
        <v>3.895349994590497</v>
      </c>
      <c r="G85" s="193">
        <f t="shared" ref="G85:J104" si="23">$E85*G$2</f>
        <v>4.0393937455315996</v>
      </c>
      <c r="H85" s="193">
        <f t="shared" si="23"/>
        <v>4.1887640017197265</v>
      </c>
      <c r="I85" s="193">
        <f t="shared" si="23"/>
        <v>4.343657728715419</v>
      </c>
      <c r="J85" s="193">
        <f t="shared" si="23"/>
        <v>4.5042791755475031</v>
      </c>
      <c r="K85" s="193">
        <f>MAX(0,(F85-'2031 forecast'!$C$10))</f>
        <v>0</v>
      </c>
      <c r="L85" s="193">
        <f>MAX(0,(G85-'2031 forecast'!$C$10))</f>
        <v>0</v>
      </c>
      <c r="M85" s="193">
        <f>MAX(0,(H85-'2031 forecast'!$C$10))</f>
        <v>0</v>
      </c>
      <c r="N85" s="193">
        <f>MAX(0,(I85-'2031 forecast'!$C$10))</f>
        <v>0</v>
      </c>
      <c r="O85" s="193">
        <f>MAX(0,(J85-'2031 forecast'!$C$10))</f>
        <v>0</v>
      </c>
      <c r="P85" s="175" t="str">
        <f t="shared" si="21"/>
        <v/>
      </c>
      <c r="Q85" s="175" t="str">
        <f t="shared" si="22"/>
        <v/>
      </c>
    </row>
    <row r="86" spans="1:17" s="1" customFormat="1" x14ac:dyDescent="0.3">
      <c r="A86" s="189">
        <f t="shared" si="20"/>
        <v>43834.416666666468</v>
      </c>
      <c r="B86" s="190">
        <f t="shared" si="16"/>
        <v>43834</v>
      </c>
      <c r="C86" s="1">
        <f t="shared" si="17"/>
        <v>10</v>
      </c>
      <c r="D86" s="191">
        <v>2.830988547548718</v>
      </c>
      <c r="E86" s="192">
        <f t="shared" si="18"/>
        <v>9.8302246990669679E-5</v>
      </c>
      <c r="F86" s="193">
        <f t="shared" si="19"/>
        <v>4.2208979768473389</v>
      </c>
      <c r="G86" s="193">
        <f t="shared" si="23"/>
        <v>4.3769799663397144</v>
      </c>
      <c r="H86" s="193">
        <f t="shared" si="23"/>
        <v>4.5388336156963014</v>
      </c>
      <c r="I86" s="193">
        <f t="shared" si="23"/>
        <v>4.7066723515763602</v>
      </c>
      <c r="J86" s="193">
        <f t="shared" si="23"/>
        <v>4.8807174928122787</v>
      </c>
      <c r="K86" s="193">
        <f>MAX(0,(F86-'2031 forecast'!$C$10))</f>
        <v>0</v>
      </c>
      <c r="L86" s="193">
        <f>MAX(0,(G86-'2031 forecast'!$C$10))</f>
        <v>0</v>
      </c>
      <c r="M86" s="193">
        <f>MAX(0,(H86-'2031 forecast'!$C$10))</f>
        <v>0</v>
      </c>
      <c r="N86" s="193">
        <f>MAX(0,(I86-'2031 forecast'!$C$10))</f>
        <v>0</v>
      </c>
      <c r="O86" s="193">
        <f>MAX(0,(J86-'2031 forecast'!$C$10))</f>
        <v>0</v>
      </c>
      <c r="P86" s="175" t="str">
        <f t="shared" si="21"/>
        <v/>
      </c>
      <c r="Q86" s="175" t="str">
        <f t="shared" si="22"/>
        <v/>
      </c>
    </row>
    <row r="87" spans="1:17" s="1" customFormat="1" x14ac:dyDescent="0.3">
      <c r="A87" s="189">
        <f t="shared" si="20"/>
        <v>43834.458333333132</v>
      </c>
      <c r="B87" s="190">
        <f t="shared" si="16"/>
        <v>43834</v>
      </c>
      <c r="C87" s="1">
        <f t="shared" si="17"/>
        <v>11</v>
      </c>
      <c r="D87" s="191">
        <v>2.8836931215722315</v>
      </c>
      <c r="E87" s="192">
        <f t="shared" si="18"/>
        <v>1.0013234201443215E-4</v>
      </c>
      <c r="F87" s="193">
        <f t="shared" si="19"/>
        <v>4.299478524288646</v>
      </c>
      <c r="G87" s="193">
        <f t="shared" si="23"/>
        <v>4.4584662955002949</v>
      </c>
      <c r="H87" s="193">
        <f t="shared" si="23"/>
        <v>4.6233331776906477</v>
      </c>
      <c r="I87" s="193">
        <f t="shared" si="23"/>
        <v>4.7942965708876226</v>
      </c>
      <c r="J87" s="193">
        <f t="shared" si="23"/>
        <v>4.9715819142210185</v>
      </c>
      <c r="K87" s="193">
        <f>MAX(0,(F87-'2031 forecast'!$C$10))</f>
        <v>0</v>
      </c>
      <c r="L87" s="193">
        <f>MAX(0,(G87-'2031 forecast'!$C$10))</f>
        <v>0</v>
      </c>
      <c r="M87" s="193">
        <f>MAX(0,(H87-'2031 forecast'!$C$10))</f>
        <v>0</v>
      </c>
      <c r="N87" s="193">
        <f>MAX(0,(I87-'2031 forecast'!$C$10))</f>
        <v>0</v>
      </c>
      <c r="O87" s="193">
        <f>MAX(0,(J87-'2031 forecast'!$C$10))</f>
        <v>0</v>
      </c>
      <c r="P87" s="175" t="str">
        <f t="shared" si="21"/>
        <v/>
      </c>
      <c r="Q87" s="175" t="str">
        <f t="shared" si="22"/>
        <v/>
      </c>
    </row>
    <row r="88" spans="1:17" s="1" customFormat="1" x14ac:dyDescent="0.3">
      <c r="A88" s="189">
        <f t="shared" si="20"/>
        <v>43834.499999999796</v>
      </c>
      <c r="B88" s="190">
        <f t="shared" si="16"/>
        <v>43834</v>
      </c>
      <c r="C88" s="1">
        <f t="shared" si="17"/>
        <v>12</v>
      </c>
      <c r="D88" s="191">
        <v>2.9213392458747411</v>
      </c>
      <c r="E88" s="192">
        <f t="shared" si="18"/>
        <v>1.0143955274569106E-4</v>
      </c>
      <c r="F88" s="193">
        <f t="shared" si="19"/>
        <v>4.355607486746722</v>
      </c>
      <c r="G88" s="193">
        <f t="shared" si="23"/>
        <v>4.5166708163292801</v>
      </c>
      <c r="H88" s="193">
        <f t="shared" si="23"/>
        <v>4.6836900076866099</v>
      </c>
      <c r="I88" s="193">
        <f t="shared" si="23"/>
        <v>4.8568852989670948</v>
      </c>
      <c r="J88" s="193">
        <f t="shared" si="23"/>
        <v>5.0364850723701178</v>
      </c>
      <c r="K88" s="193">
        <f>MAX(0,(F88-'2031 forecast'!$C$10))</f>
        <v>0</v>
      </c>
      <c r="L88" s="193">
        <f>MAX(0,(G88-'2031 forecast'!$C$10))</f>
        <v>0</v>
      </c>
      <c r="M88" s="193">
        <f>MAX(0,(H88-'2031 forecast'!$C$10))</f>
        <v>0</v>
      </c>
      <c r="N88" s="193">
        <f>MAX(0,(I88-'2031 forecast'!$C$10))</f>
        <v>0</v>
      </c>
      <c r="O88" s="193">
        <f>MAX(0,(J88-'2031 forecast'!$C$10))</f>
        <v>0</v>
      </c>
      <c r="P88" s="175" t="str">
        <f t="shared" si="21"/>
        <v/>
      </c>
      <c r="Q88" s="175" t="str">
        <f t="shared" si="22"/>
        <v/>
      </c>
    </row>
    <row r="89" spans="1:17" s="1" customFormat="1" x14ac:dyDescent="0.3">
      <c r="A89" s="189">
        <f t="shared" si="20"/>
        <v>43834.541666666461</v>
      </c>
      <c r="B89" s="190">
        <f t="shared" si="16"/>
        <v>43834</v>
      </c>
      <c r="C89" s="1">
        <f t="shared" si="17"/>
        <v>13</v>
      </c>
      <c r="D89" s="191">
        <v>3.0041607193402617</v>
      </c>
      <c r="E89" s="192">
        <f t="shared" si="18"/>
        <v>1.0431541635446064E-4</v>
      </c>
      <c r="F89" s="193">
        <f t="shared" si="19"/>
        <v>4.4790912041544892</v>
      </c>
      <c r="G89" s="193">
        <f t="shared" si="23"/>
        <v>4.6447207621530486</v>
      </c>
      <c r="H89" s="193">
        <f t="shared" si="23"/>
        <v>4.8164750336777242</v>
      </c>
      <c r="I89" s="193">
        <f t="shared" si="23"/>
        <v>4.994580500741935</v>
      </c>
      <c r="J89" s="193">
        <f t="shared" si="23"/>
        <v>5.1792720202981366</v>
      </c>
      <c r="K89" s="193">
        <f>MAX(0,(F89-'2031 forecast'!$C$10))</f>
        <v>0</v>
      </c>
      <c r="L89" s="193">
        <f>MAX(0,(G89-'2031 forecast'!$C$10))</f>
        <v>0</v>
      </c>
      <c r="M89" s="193">
        <f>MAX(0,(H89-'2031 forecast'!$C$10))</f>
        <v>0</v>
      </c>
      <c r="N89" s="193">
        <f>MAX(0,(I89-'2031 forecast'!$C$10))</f>
        <v>0</v>
      </c>
      <c r="O89" s="193">
        <f>MAX(0,(J89-'2031 forecast'!$C$10))</f>
        <v>0</v>
      </c>
      <c r="P89" s="175" t="str">
        <f t="shared" si="21"/>
        <v/>
      </c>
      <c r="Q89" s="175" t="str">
        <f t="shared" si="22"/>
        <v/>
      </c>
    </row>
    <row r="90" spans="1:17" s="1" customFormat="1" x14ac:dyDescent="0.3">
      <c r="A90" s="189">
        <f t="shared" si="20"/>
        <v>43834.583333333125</v>
      </c>
      <c r="B90" s="190">
        <f t="shared" si="16"/>
        <v>43834</v>
      </c>
      <c r="C90" s="1">
        <f t="shared" si="17"/>
        <v>14</v>
      </c>
      <c r="D90" s="191">
        <v>2.9815730447587567</v>
      </c>
      <c r="E90" s="192">
        <f t="shared" si="18"/>
        <v>1.0353108991570533E-4</v>
      </c>
      <c r="F90" s="193">
        <f t="shared" si="19"/>
        <v>4.445413826679645</v>
      </c>
      <c r="G90" s="193">
        <f t="shared" si="23"/>
        <v>4.6097980496556588</v>
      </c>
      <c r="H90" s="193">
        <f t="shared" si="23"/>
        <v>4.7802609356801486</v>
      </c>
      <c r="I90" s="193">
        <f t="shared" si="23"/>
        <v>4.9570272638942532</v>
      </c>
      <c r="J90" s="193">
        <f t="shared" si="23"/>
        <v>5.1403301254086786</v>
      </c>
      <c r="K90" s="193">
        <f>MAX(0,(F90-'2031 forecast'!$C$10))</f>
        <v>0</v>
      </c>
      <c r="L90" s="193">
        <f>MAX(0,(G90-'2031 forecast'!$C$10))</f>
        <v>0</v>
      </c>
      <c r="M90" s="193">
        <f>MAX(0,(H90-'2031 forecast'!$C$10))</f>
        <v>0</v>
      </c>
      <c r="N90" s="193">
        <f>MAX(0,(I90-'2031 forecast'!$C$10))</f>
        <v>0</v>
      </c>
      <c r="O90" s="193">
        <f>MAX(0,(J90-'2031 forecast'!$C$10))</f>
        <v>0</v>
      </c>
      <c r="P90" s="175" t="str">
        <f t="shared" si="21"/>
        <v/>
      </c>
      <c r="Q90" s="175" t="str">
        <f t="shared" si="22"/>
        <v/>
      </c>
    </row>
    <row r="91" spans="1:17" s="1" customFormat="1" x14ac:dyDescent="0.3">
      <c r="A91" s="189">
        <f t="shared" si="20"/>
        <v>43834.624999999789</v>
      </c>
      <c r="B91" s="190">
        <f t="shared" si="16"/>
        <v>43834</v>
      </c>
      <c r="C91" s="1">
        <f t="shared" si="17"/>
        <v>15</v>
      </c>
      <c r="D91" s="191">
        <v>2.9062807961537369</v>
      </c>
      <c r="E91" s="192">
        <f t="shared" si="18"/>
        <v>1.0091666845318749E-4</v>
      </c>
      <c r="F91" s="193">
        <f t="shared" si="19"/>
        <v>4.3331559017634911</v>
      </c>
      <c r="G91" s="193">
        <f t="shared" si="23"/>
        <v>4.4933890079976857</v>
      </c>
      <c r="H91" s="193">
        <f t="shared" si="23"/>
        <v>4.659547275688225</v>
      </c>
      <c r="I91" s="193">
        <f t="shared" si="23"/>
        <v>4.8318498077353054</v>
      </c>
      <c r="J91" s="193">
        <f t="shared" si="23"/>
        <v>5.0105238091104782</v>
      </c>
      <c r="K91" s="193">
        <f>MAX(0,(F91-'2031 forecast'!$C$10))</f>
        <v>0</v>
      </c>
      <c r="L91" s="193">
        <f>MAX(0,(G91-'2031 forecast'!$C$10))</f>
        <v>0</v>
      </c>
      <c r="M91" s="193">
        <f>MAX(0,(H91-'2031 forecast'!$C$10))</f>
        <v>0</v>
      </c>
      <c r="N91" s="193">
        <f>MAX(0,(I91-'2031 forecast'!$C$10))</f>
        <v>0</v>
      </c>
      <c r="O91" s="193">
        <f>MAX(0,(J91-'2031 forecast'!$C$10))</f>
        <v>0</v>
      </c>
      <c r="P91" s="175" t="str">
        <f t="shared" si="21"/>
        <v/>
      </c>
      <c r="Q91" s="175" t="str">
        <f t="shared" si="22"/>
        <v/>
      </c>
    </row>
    <row r="92" spans="1:17" s="1" customFormat="1" x14ac:dyDescent="0.3">
      <c r="A92" s="189">
        <f t="shared" si="20"/>
        <v>43834.666666666453</v>
      </c>
      <c r="B92" s="190">
        <f t="shared" si="16"/>
        <v>43834</v>
      </c>
      <c r="C92" s="1">
        <f t="shared" si="17"/>
        <v>16</v>
      </c>
      <c r="D92" s="191">
        <v>2.8761638967117298</v>
      </c>
      <c r="E92" s="192">
        <f t="shared" si="18"/>
        <v>9.9870899868180382E-5</v>
      </c>
      <c r="F92" s="193">
        <f t="shared" si="19"/>
        <v>4.2882527317970309</v>
      </c>
      <c r="G92" s="193">
        <f t="shared" si="23"/>
        <v>4.4468253913344986</v>
      </c>
      <c r="H92" s="193">
        <f t="shared" si="23"/>
        <v>4.6112618116914561</v>
      </c>
      <c r="I92" s="193">
        <f t="shared" si="23"/>
        <v>4.7817788252717284</v>
      </c>
      <c r="J92" s="193">
        <f t="shared" si="23"/>
        <v>4.9586012825911991</v>
      </c>
      <c r="K92" s="193">
        <f>MAX(0,(F92-'2031 forecast'!$C$10))</f>
        <v>0</v>
      </c>
      <c r="L92" s="193">
        <f>MAX(0,(G92-'2031 forecast'!$C$10))</f>
        <v>0</v>
      </c>
      <c r="M92" s="193">
        <f>MAX(0,(H92-'2031 forecast'!$C$10))</f>
        <v>0</v>
      </c>
      <c r="N92" s="193">
        <f>MAX(0,(I92-'2031 forecast'!$C$10))</f>
        <v>0</v>
      </c>
      <c r="O92" s="193">
        <f>MAX(0,(J92-'2031 forecast'!$C$10))</f>
        <v>0</v>
      </c>
      <c r="P92" s="175" t="str">
        <f t="shared" si="21"/>
        <v/>
      </c>
      <c r="Q92" s="175" t="str">
        <f t="shared" si="22"/>
        <v/>
      </c>
    </row>
    <row r="93" spans="1:17" s="1" customFormat="1" x14ac:dyDescent="0.3">
      <c r="A93" s="189">
        <f t="shared" si="20"/>
        <v>43834.708333333117</v>
      </c>
      <c r="B93" s="190">
        <f t="shared" si="16"/>
        <v>43834</v>
      </c>
      <c r="C93" s="1">
        <f t="shared" si="17"/>
        <v>17</v>
      </c>
      <c r="D93" s="191">
        <v>3.0568652933637761</v>
      </c>
      <c r="E93" s="192">
        <f t="shared" si="18"/>
        <v>1.0614551137822314E-4</v>
      </c>
      <c r="F93" s="193">
        <f t="shared" si="19"/>
        <v>4.5576717515957981</v>
      </c>
      <c r="G93" s="193">
        <f t="shared" si="23"/>
        <v>4.72620709131363</v>
      </c>
      <c r="H93" s="193">
        <f t="shared" si="23"/>
        <v>4.9009745956720723</v>
      </c>
      <c r="I93" s="193">
        <f t="shared" si="23"/>
        <v>5.0822047200531983</v>
      </c>
      <c r="J93" s="193">
        <f t="shared" si="23"/>
        <v>5.2701364417068772</v>
      </c>
      <c r="K93" s="193">
        <f>MAX(0,(F93-'2031 forecast'!$C$10))</f>
        <v>0</v>
      </c>
      <c r="L93" s="193">
        <f>MAX(0,(G93-'2031 forecast'!$C$10))</f>
        <v>0</v>
      </c>
      <c r="M93" s="193">
        <f>MAX(0,(H93-'2031 forecast'!$C$10))</f>
        <v>0</v>
      </c>
      <c r="N93" s="193">
        <f>MAX(0,(I93-'2031 forecast'!$C$10))</f>
        <v>0</v>
      </c>
      <c r="O93" s="193">
        <f>MAX(0,(J93-'2031 forecast'!$C$10))</f>
        <v>0</v>
      </c>
      <c r="P93" s="175" t="str">
        <f t="shared" si="21"/>
        <v/>
      </c>
      <c r="Q93" s="175" t="str">
        <f t="shared" si="22"/>
        <v/>
      </c>
    </row>
    <row r="94" spans="1:17" s="1" customFormat="1" x14ac:dyDescent="0.3">
      <c r="A94" s="189">
        <f t="shared" si="20"/>
        <v>43834.749999999782</v>
      </c>
      <c r="B94" s="190">
        <f t="shared" si="16"/>
        <v>43834</v>
      </c>
      <c r="C94" s="1">
        <f t="shared" si="17"/>
        <v>18</v>
      </c>
      <c r="D94" s="191">
        <v>3.1999205657133114</v>
      </c>
      <c r="E94" s="192">
        <f t="shared" si="18"/>
        <v>1.1111291215700695E-4</v>
      </c>
      <c r="F94" s="193">
        <f t="shared" si="19"/>
        <v>4.7709618089364865</v>
      </c>
      <c r="G94" s="193">
        <f t="shared" si="23"/>
        <v>4.9473842704637736</v>
      </c>
      <c r="H94" s="193">
        <f t="shared" si="23"/>
        <v>5.1303305496567244</v>
      </c>
      <c r="I94" s="193">
        <f t="shared" si="23"/>
        <v>5.3200418867551944</v>
      </c>
      <c r="J94" s="193">
        <f t="shared" si="23"/>
        <v>5.5167684426734533</v>
      </c>
      <c r="K94" s="193">
        <f>MAX(0,(F94-'2031 forecast'!$C$10))</f>
        <v>0</v>
      </c>
      <c r="L94" s="193">
        <f>MAX(0,(G94-'2031 forecast'!$C$10))</f>
        <v>0</v>
      </c>
      <c r="M94" s="193">
        <f>MAX(0,(H94-'2031 forecast'!$C$10))</f>
        <v>0</v>
      </c>
      <c r="N94" s="193">
        <f>MAX(0,(I94-'2031 forecast'!$C$10))</f>
        <v>0</v>
      </c>
      <c r="O94" s="193">
        <f>MAX(0,(J94-'2031 forecast'!$C$10))</f>
        <v>0</v>
      </c>
      <c r="P94" s="175" t="str">
        <f t="shared" si="21"/>
        <v/>
      </c>
      <c r="Q94" s="175" t="str">
        <f t="shared" si="22"/>
        <v/>
      </c>
    </row>
    <row r="95" spans="1:17" s="1" customFormat="1" x14ac:dyDescent="0.3">
      <c r="A95" s="189">
        <f t="shared" si="20"/>
        <v>43834.791666666446</v>
      </c>
      <c r="B95" s="190">
        <f t="shared" si="16"/>
        <v>43834</v>
      </c>
      <c r="C95" s="1">
        <f t="shared" si="17"/>
        <v>19</v>
      </c>
      <c r="D95" s="191">
        <v>3.102040642526787</v>
      </c>
      <c r="E95" s="192">
        <f t="shared" si="18"/>
        <v>1.0771416425573382E-4</v>
      </c>
      <c r="F95" s="193">
        <f t="shared" si="19"/>
        <v>4.6250265065454892</v>
      </c>
      <c r="G95" s="193">
        <f t="shared" si="23"/>
        <v>4.7960525163084116</v>
      </c>
      <c r="H95" s="193">
        <f t="shared" si="23"/>
        <v>4.9734027916672252</v>
      </c>
      <c r="I95" s="193">
        <f t="shared" si="23"/>
        <v>5.1573111937485656</v>
      </c>
      <c r="J95" s="193">
        <f t="shared" si="23"/>
        <v>5.3480202314857959</v>
      </c>
      <c r="K95" s="193">
        <f>MAX(0,(F95-'2031 forecast'!$C$10))</f>
        <v>0</v>
      </c>
      <c r="L95" s="193">
        <f>MAX(0,(G95-'2031 forecast'!$C$10))</f>
        <v>0</v>
      </c>
      <c r="M95" s="193">
        <f>MAX(0,(H95-'2031 forecast'!$C$10))</f>
        <v>0</v>
      </c>
      <c r="N95" s="193">
        <f>MAX(0,(I95-'2031 forecast'!$C$10))</f>
        <v>0</v>
      </c>
      <c r="O95" s="193">
        <f>MAX(0,(J95-'2031 forecast'!$C$10))</f>
        <v>0</v>
      </c>
      <c r="P95" s="175" t="str">
        <f t="shared" si="21"/>
        <v/>
      </c>
      <c r="Q95" s="175" t="str">
        <f t="shared" si="22"/>
        <v/>
      </c>
    </row>
    <row r="96" spans="1:17" s="1" customFormat="1" x14ac:dyDescent="0.3">
      <c r="A96" s="189">
        <f t="shared" si="20"/>
        <v>43834.83333333311</v>
      </c>
      <c r="B96" s="190">
        <f t="shared" si="16"/>
        <v>43834</v>
      </c>
      <c r="C96" s="1">
        <f t="shared" si="17"/>
        <v>20</v>
      </c>
      <c r="D96" s="191">
        <v>3.0041607193402617</v>
      </c>
      <c r="E96" s="192">
        <f t="shared" si="18"/>
        <v>1.0431541635446064E-4</v>
      </c>
      <c r="F96" s="193">
        <f t="shared" si="19"/>
        <v>4.4790912041544892</v>
      </c>
      <c r="G96" s="193">
        <f t="shared" si="23"/>
        <v>4.6447207621530486</v>
      </c>
      <c r="H96" s="193">
        <f t="shared" si="23"/>
        <v>4.8164750336777242</v>
      </c>
      <c r="I96" s="193">
        <f t="shared" si="23"/>
        <v>4.994580500741935</v>
      </c>
      <c r="J96" s="193">
        <f t="shared" si="23"/>
        <v>5.1792720202981366</v>
      </c>
      <c r="K96" s="193">
        <f>MAX(0,(F96-'2031 forecast'!$C$10))</f>
        <v>0</v>
      </c>
      <c r="L96" s="193">
        <f>MAX(0,(G96-'2031 forecast'!$C$10))</f>
        <v>0</v>
      </c>
      <c r="M96" s="193">
        <f>MAX(0,(H96-'2031 forecast'!$C$10))</f>
        <v>0</v>
      </c>
      <c r="N96" s="193">
        <f>MAX(0,(I96-'2031 forecast'!$C$10))</f>
        <v>0</v>
      </c>
      <c r="O96" s="193">
        <f>MAX(0,(J96-'2031 forecast'!$C$10))</f>
        <v>0</v>
      </c>
      <c r="P96" s="175" t="str">
        <f t="shared" si="21"/>
        <v/>
      </c>
      <c r="Q96" s="175" t="str">
        <f t="shared" si="22"/>
        <v/>
      </c>
    </row>
    <row r="97" spans="1:17" s="1" customFormat="1" x14ac:dyDescent="0.3">
      <c r="A97" s="189">
        <f t="shared" si="20"/>
        <v>43834.874999999774</v>
      </c>
      <c r="B97" s="190">
        <f t="shared" si="16"/>
        <v>43834</v>
      </c>
      <c r="C97" s="1">
        <f t="shared" si="17"/>
        <v>21</v>
      </c>
      <c r="D97" s="191">
        <v>2.8159300978277146</v>
      </c>
      <c r="E97" s="192">
        <f t="shared" si="18"/>
        <v>9.7779362698166138E-5</v>
      </c>
      <c r="F97" s="193">
        <f t="shared" si="19"/>
        <v>4.1984463918641088</v>
      </c>
      <c r="G97" s="193">
        <f t="shared" si="23"/>
        <v>4.3536981580081218</v>
      </c>
      <c r="H97" s="193">
        <f t="shared" si="23"/>
        <v>4.5146908836979183</v>
      </c>
      <c r="I97" s="193">
        <f t="shared" si="23"/>
        <v>4.6816368603445717</v>
      </c>
      <c r="J97" s="193">
        <f t="shared" si="23"/>
        <v>4.8547562295526401</v>
      </c>
      <c r="K97" s="193">
        <f>MAX(0,(F97-'2031 forecast'!$C$10))</f>
        <v>0</v>
      </c>
      <c r="L97" s="193">
        <f>MAX(0,(G97-'2031 forecast'!$C$10))</f>
        <v>0</v>
      </c>
      <c r="M97" s="193">
        <f>MAX(0,(H97-'2031 forecast'!$C$10))</f>
        <v>0</v>
      </c>
      <c r="N97" s="193">
        <f>MAX(0,(I97-'2031 forecast'!$C$10))</f>
        <v>0</v>
      </c>
      <c r="O97" s="193">
        <f>MAX(0,(J97-'2031 forecast'!$C$10))</f>
        <v>0</v>
      </c>
      <c r="P97" s="175" t="str">
        <f t="shared" si="21"/>
        <v/>
      </c>
      <c r="Q97" s="175" t="str">
        <f t="shared" si="22"/>
        <v/>
      </c>
    </row>
    <row r="98" spans="1:17" s="1" customFormat="1" x14ac:dyDescent="0.3">
      <c r="A98" s="189">
        <f t="shared" si="20"/>
        <v>43834.916666666439</v>
      </c>
      <c r="B98" s="190">
        <f t="shared" si="16"/>
        <v>43834</v>
      </c>
      <c r="C98" s="1">
        <f t="shared" si="17"/>
        <v>22</v>
      </c>
      <c r="D98" s="191">
        <v>2.6653456006176763</v>
      </c>
      <c r="E98" s="192">
        <f t="shared" si="18"/>
        <v>9.2550519773130515E-5</v>
      </c>
      <c r="F98" s="193">
        <f t="shared" si="19"/>
        <v>3.9739305420318036</v>
      </c>
      <c r="G98" s="193">
        <f t="shared" si="23"/>
        <v>4.1208800746921792</v>
      </c>
      <c r="H98" s="193">
        <f t="shared" si="23"/>
        <v>4.2732635637140719</v>
      </c>
      <c r="I98" s="193">
        <f t="shared" si="23"/>
        <v>4.4312819480266805</v>
      </c>
      <c r="J98" s="193">
        <f t="shared" si="23"/>
        <v>4.595143596956242</v>
      </c>
      <c r="K98" s="193">
        <f>MAX(0,(F98-'2031 forecast'!$C$10))</f>
        <v>0</v>
      </c>
      <c r="L98" s="193">
        <f>MAX(0,(G98-'2031 forecast'!$C$10))</f>
        <v>0</v>
      </c>
      <c r="M98" s="193">
        <f>MAX(0,(H98-'2031 forecast'!$C$10))</f>
        <v>0</v>
      </c>
      <c r="N98" s="193">
        <f>MAX(0,(I98-'2031 forecast'!$C$10))</f>
        <v>0</v>
      </c>
      <c r="O98" s="193">
        <f>MAX(0,(J98-'2031 forecast'!$C$10))</f>
        <v>0</v>
      </c>
      <c r="P98" s="175" t="str">
        <f t="shared" si="21"/>
        <v/>
      </c>
      <c r="Q98" s="175" t="str">
        <f t="shared" si="22"/>
        <v/>
      </c>
    </row>
    <row r="99" spans="1:17" s="1" customFormat="1" x14ac:dyDescent="0.3">
      <c r="A99" s="189">
        <f t="shared" si="20"/>
        <v>43834.958333333103</v>
      </c>
      <c r="B99" s="190">
        <f t="shared" si="16"/>
        <v>43834</v>
      </c>
      <c r="C99" s="1">
        <f t="shared" si="17"/>
        <v>23</v>
      </c>
      <c r="D99" s="191">
        <v>2.6051118017336607</v>
      </c>
      <c r="E99" s="192">
        <f t="shared" si="18"/>
        <v>9.0458982603116257E-5</v>
      </c>
      <c r="F99" s="193">
        <f t="shared" si="19"/>
        <v>3.8841242020988811</v>
      </c>
      <c r="G99" s="193">
        <f t="shared" si="23"/>
        <v>4.0277528413658015</v>
      </c>
      <c r="H99" s="193">
        <f t="shared" si="23"/>
        <v>4.1766926357205332</v>
      </c>
      <c r="I99" s="193">
        <f t="shared" si="23"/>
        <v>4.331139983099523</v>
      </c>
      <c r="J99" s="193">
        <f t="shared" si="23"/>
        <v>4.4912985439176829</v>
      </c>
      <c r="K99" s="193">
        <f>MAX(0,(F99-'2031 forecast'!$C$10))</f>
        <v>0</v>
      </c>
      <c r="L99" s="193">
        <f>MAX(0,(G99-'2031 forecast'!$C$10))</f>
        <v>0</v>
      </c>
      <c r="M99" s="193">
        <f>MAX(0,(H99-'2031 forecast'!$C$10))</f>
        <v>0</v>
      </c>
      <c r="N99" s="193">
        <f>MAX(0,(I99-'2031 forecast'!$C$10))</f>
        <v>0</v>
      </c>
      <c r="O99" s="193">
        <f>MAX(0,(J99-'2031 forecast'!$C$10))</f>
        <v>0</v>
      </c>
      <c r="P99" s="175" t="str">
        <f t="shared" si="21"/>
        <v/>
      </c>
      <c r="Q99" s="175" t="str">
        <f t="shared" si="22"/>
        <v/>
      </c>
    </row>
    <row r="100" spans="1:17" s="1" customFormat="1" x14ac:dyDescent="0.3">
      <c r="A100" s="189">
        <f t="shared" si="20"/>
        <v>43834.999999999767</v>
      </c>
      <c r="B100" s="190">
        <f t="shared" si="16"/>
        <v>43834</v>
      </c>
      <c r="C100" s="1">
        <f t="shared" si="17"/>
        <v>0</v>
      </c>
      <c r="D100" s="191">
        <v>2.3039428073135846</v>
      </c>
      <c r="E100" s="192">
        <f t="shared" si="18"/>
        <v>8.0001296753045011E-5</v>
      </c>
      <c r="F100" s="193">
        <f t="shared" si="19"/>
        <v>3.4350925024342707</v>
      </c>
      <c r="G100" s="193">
        <f t="shared" si="23"/>
        <v>3.5621166747339172</v>
      </c>
      <c r="H100" s="193">
        <f t="shared" si="23"/>
        <v>3.6938379957528418</v>
      </c>
      <c r="I100" s="193">
        <f t="shared" si="23"/>
        <v>3.8304301584637401</v>
      </c>
      <c r="J100" s="193">
        <f t="shared" si="23"/>
        <v>3.9720732787248871</v>
      </c>
      <c r="K100" s="193">
        <f>MAX(0,(F100-'2031 forecast'!$C$10))</f>
        <v>0</v>
      </c>
      <c r="L100" s="193">
        <f>MAX(0,(G100-'2031 forecast'!$C$10))</f>
        <v>0</v>
      </c>
      <c r="M100" s="193">
        <f>MAX(0,(H100-'2031 forecast'!$C$10))</f>
        <v>0</v>
      </c>
      <c r="N100" s="193">
        <f>MAX(0,(I100-'2031 forecast'!$C$10))</f>
        <v>0</v>
      </c>
      <c r="O100" s="193">
        <f>MAX(0,(J100-'2031 forecast'!$C$10))</f>
        <v>0</v>
      </c>
      <c r="P100" s="175" t="str">
        <f t="shared" si="21"/>
        <v/>
      </c>
      <c r="Q100" s="175" t="str">
        <f t="shared" si="22"/>
        <v/>
      </c>
    </row>
    <row r="101" spans="1:17" s="1" customFormat="1" x14ac:dyDescent="0.3">
      <c r="A101" s="189">
        <f t="shared" si="20"/>
        <v>43835.041666666431</v>
      </c>
      <c r="B101" s="190">
        <f t="shared" si="16"/>
        <v>43835</v>
      </c>
      <c r="C101" s="1">
        <f t="shared" si="17"/>
        <v>1</v>
      </c>
      <c r="D101" s="191">
        <v>2.2060628841270602</v>
      </c>
      <c r="E101" s="192">
        <f t="shared" si="18"/>
        <v>7.6602548851771875E-5</v>
      </c>
      <c r="F101" s="193">
        <f t="shared" si="19"/>
        <v>3.2891572000432729</v>
      </c>
      <c r="G101" s="193">
        <f t="shared" si="23"/>
        <v>3.4107849205785556</v>
      </c>
      <c r="H101" s="193">
        <f t="shared" si="23"/>
        <v>3.5369102377633426</v>
      </c>
      <c r="I101" s="193">
        <f t="shared" si="23"/>
        <v>3.6676994654571113</v>
      </c>
      <c r="J101" s="193">
        <f t="shared" si="23"/>
        <v>3.8033250675372292</v>
      </c>
      <c r="K101" s="193">
        <f>MAX(0,(F101-'2031 forecast'!$C$10))</f>
        <v>0</v>
      </c>
      <c r="L101" s="193">
        <f>MAX(0,(G101-'2031 forecast'!$C$10))</f>
        <v>0</v>
      </c>
      <c r="M101" s="193">
        <f>MAX(0,(H101-'2031 forecast'!$C$10))</f>
        <v>0</v>
      </c>
      <c r="N101" s="193">
        <f>MAX(0,(I101-'2031 forecast'!$C$10))</f>
        <v>0</v>
      </c>
      <c r="O101" s="193">
        <f>MAX(0,(J101-'2031 forecast'!$C$10))</f>
        <v>0</v>
      </c>
      <c r="P101" s="175" t="str">
        <f t="shared" si="21"/>
        <v/>
      </c>
      <c r="Q101" s="175" t="str">
        <f t="shared" si="22"/>
        <v/>
      </c>
    </row>
    <row r="102" spans="1:17" s="1" customFormat="1" x14ac:dyDescent="0.3">
      <c r="A102" s="189">
        <f t="shared" si="20"/>
        <v>43835.083333333096</v>
      </c>
      <c r="B102" s="190">
        <f t="shared" si="16"/>
        <v>43835</v>
      </c>
      <c r="C102" s="1">
        <f t="shared" si="17"/>
        <v>2</v>
      </c>
      <c r="D102" s="191">
        <v>2.1834752095455543</v>
      </c>
      <c r="E102" s="192">
        <f t="shared" si="18"/>
        <v>7.5818222413016523E-5</v>
      </c>
      <c r="F102" s="193">
        <f t="shared" si="19"/>
        <v>3.2554798225684269</v>
      </c>
      <c r="G102" s="193">
        <f t="shared" si="23"/>
        <v>3.3758622080811636</v>
      </c>
      <c r="H102" s="193">
        <f t="shared" si="23"/>
        <v>3.5006961397657652</v>
      </c>
      <c r="I102" s="193">
        <f t="shared" si="23"/>
        <v>3.6301462286094273</v>
      </c>
      <c r="J102" s="193">
        <f t="shared" si="23"/>
        <v>3.764383172647769</v>
      </c>
      <c r="K102" s="193">
        <f>MAX(0,(F102-'2031 forecast'!$C$10))</f>
        <v>0</v>
      </c>
      <c r="L102" s="193">
        <f>MAX(0,(G102-'2031 forecast'!$C$10))</f>
        <v>0</v>
      </c>
      <c r="M102" s="193">
        <f>MAX(0,(H102-'2031 forecast'!$C$10))</f>
        <v>0</v>
      </c>
      <c r="N102" s="193">
        <f>MAX(0,(I102-'2031 forecast'!$C$10))</f>
        <v>0</v>
      </c>
      <c r="O102" s="193">
        <f>MAX(0,(J102-'2031 forecast'!$C$10))</f>
        <v>0</v>
      </c>
      <c r="P102" s="175" t="str">
        <f t="shared" si="21"/>
        <v/>
      </c>
      <c r="Q102" s="175" t="str">
        <f t="shared" si="22"/>
        <v/>
      </c>
    </row>
    <row r="103" spans="1:17" s="1" customFormat="1" x14ac:dyDescent="0.3">
      <c r="A103" s="189">
        <f t="shared" si="20"/>
        <v>43835.12499999976</v>
      </c>
      <c r="B103" s="190">
        <f t="shared" si="16"/>
        <v>43835</v>
      </c>
      <c r="C103" s="1">
        <f t="shared" si="17"/>
        <v>3</v>
      </c>
      <c r="D103" s="191">
        <v>2.0630076117775236</v>
      </c>
      <c r="E103" s="192">
        <f t="shared" si="18"/>
        <v>7.1635148072988022E-5</v>
      </c>
      <c r="F103" s="193">
        <f t="shared" si="19"/>
        <v>3.0758671427025823</v>
      </c>
      <c r="G103" s="193">
        <f t="shared" si="23"/>
        <v>3.1896077414284099</v>
      </c>
      <c r="H103" s="193">
        <f t="shared" si="23"/>
        <v>3.3075542837786887</v>
      </c>
      <c r="I103" s="193">
        <f t="shared" si="23"/>
        <v>3.4298622987551139</v>
      </c>
      <c r="J103" s="193">
        <f t="shared" si="23"/>
        <v>3.5566930665706509</v>
      </c>
      <c r="K103" s="193">
        <f>MAX(0,(F103-'2031 forecast'!$C$10))</f>
        <v>0</v>
      </c>
      <c r="L103" s="193">
        <f>MAX(0,(G103-'2031 forecast'!$C$10))</f>
        <v>0</v>
      </c>
      <c r="M103" s="193">
        <f>MAX(0,(H103-'2031 forecast'!$C$10))</f>
        <v>0</v>
      </c>
      <c r="N103" s="193">
        <f>MAX(0,(I103-'2031 forecast'!$C$10))</f>
        <v>0</v>
      </c>
      <c r="O103" s="193">
        <f>MAX(0,(J103-'2031 forecast'!$C$10))</f>
        <v>0</v>
      </c>
      <c r="P103" s="175" t="str">
        <f t="shared" si="21"/>
        <v/>
      </c>
      <c r="Q103" s="175" t="str">
        <f t="shared" si="22"/>
        <v/>
      </c>
    </row>
    <row r="104" spans="1:17" s="1" customFormat="1" x14ac:dyDescent="0.3">
      <c r="A104" s="189">
        <f t="shared" si="20"/>
        <v>43835.166666666424</v>
      </c>
      <c r="B104" s="190">
        <f t="shared" si="16"/>
        <v>43835</v>
      </c>
      <c r="C104" s="1">
        <f t="shared" si="17"/>
        <v>4</v>
      </c>
      <c r="D104" s="191">
        <v>2.0780660614985274</v>
      </c>
      <c r="E104" s="192">
        <f t="shared" si="18"/>
        <v>7.215803236549159E-5</v>
      </c>
      <c r="F104" s="193">
        <f t="shared" si="19"/>
        <v>3.0983187276858133</v>
      </c>
      <c r="G104" s="193">
        <f t="shared" si="23"/>
        <v>3.2128895497600043</v>
      </c>
      <c r="H104" s="193">
        <f t="shared" si="23"/>
        <v>3.3316970157770736</v>
      </c>
      <c r="I104" s="193">
        <f t="shared" si="23"/>
        <v>3.4548977899869033</v>
      </c>
      <c r="J104" s="193">
        <f t="shared" si="23"/>
        <v>3.5826543298302909</v>
      </c>
      <c r="K104" s="193">
        <f>MAX(0,(F104-'2031 forecast'!$C$10))</f>
        <v>0</v>
      </c>
      <c r="L104" s="193">
        <f>MAX(0,(G104-'2031 forecast'!$C$10))</f>
        <v>0</v>
      </c>
      <c r="M104" s="193">
        <f>MAX(0,(H104-'2031 forecast'!$C$10))</f>
        <v>0</v>
      </c>
      <c r="N104" s="193">
        <f>MAX(0,(I104-'2031 forecast'!$C$10))</f>
        <v>0</v>
      </c>
      <c r="O104" s="193">
        <f>MAX(0,(J104-'2031 forecast'!$C$10))</f>
        <v>0</v>
      </c>
      <c r="P104" s="175" t="str">
        <f t="shared" si="21"/>
        <v/>
      </c>
      <c r="Q104" s="175" t="str">
        <f t="shared" si="22"/>
        <v/>
      </c>
    </row>
    <row r="105" spans="1:17" s="1" customFormat="1" x14ac:dyDescent="0.3">
      <c r="A105" s="189">
        <f t="shared" si="20"/>
        <v>43835.208333333088</v>
      </c>
      <c r="B105" s="190">
        <f t="shared" si="16"/>
        <v>43835</v>
      </c>
      <c r="C105" s="1">
        <f t="shared" si="17"/>
        <v>5</v>
      </c>
      <c r="D105" s="191">
        <v>2.0630076117775236</v>
      </c>
      <c r="E105" s="192">
        <f t="shared" si="18"/>
        <v>7.1635148072988022E-5</v>
      </c>
      <c r="F105" s="193">
        <f t="shared" si="19"/>
        <v>3.0758671427025823</v>
      </c>
      <c r="G105" s="193">
        <f t="shared" ref="G105:J124" si="24">$E105*G$2</f>
        <v>3.1896077414284099</v>
      </c>
      <c r="H105" s="193">
        <f t="shared" si="24"/>
        <v>3.3075542837786887</v>
      </c>
      <c r="I105" s="193">
        <f t="shared" si="24"/>
        <v>3.4298622987551139</v>
      </c>
      <c r="J105" s="193">
        <f t="shared" si="24"/>
        <v>3.5566930665706509</v>
      </c>
      <c r="K105" s="193">
        <f>MAX(0,(F105-'2031 forecast'!$C$10))</f>
        <v>0</v>
      </c>
      <c r="L105" s="193">
        <f>MAX(0,(G105-'2031 forecast'!$C$10))</f>
        <v>0</v>
      </c>
      <c r="M105" s="193">
        <f>MAX(0,(H105-'2031 forecast'!$C$10))</f>
        <v>0</v>
      </c>
      <c r="N105" s="193">
        <f>MAX(0,(I105-'2031 forecast'!$C$10))</f>
        <v>0</v>
      </c>
      <c r="O105" s="193">
        <f>MAX(0,(J105-'2031 forecast'!$C$10))</f>
        <v>0</v>
      </c>
      <c r="P105" s="175" t="str">
        <f t="shared" si="21"/>
        <v/>
      </c>
      <c r="Q105" s="175" t="str">
        <f t="shared" si="22"/>
        <v/>
      </c>
    </row>
    <row r="106" spans="1:17" s="1" customFormat="1" x14ac:dyDescent="0.3">
      <c r="A106" s="189">
        <f t="shared" si="20"/>
        <v>43835.249999999753</v>
      </c>
      <c r="B106" s="190">
        <f t="shared" si="16"/>
        <v>43835</v>
      </c>
      <c r="C106" s="1">
        <f t="shared" si="17"/>
        <v>6</v>
      </c>
      <c r="D106" s="191">
        <v>2.1458290852430446</v>
      </c>
      <c r="E106" s="192">
        <f t="shared" si="18"/>
        <v>7.4511011681757617E-5</v>
      </c>
      <c r="F106" s="193">
        <f t="shared" si="19"/>
        <v>3.1993508601103504</v>
      </c>
      <c r="G106" s="193">
        <f t="shared" si="24"/>
        <v>3.3176576872521784</v>
      </c>
      <c r="H106" s="193">
        <f t="shared" si="24"/>
        <v>3.4403393097698038</v>
      </c>
      <c r="I106" s="193">
        <f t="shared" si="24"/>
        <v>3.5675575005299542</v>
      </c>
      <c r="J106" s="193">
        <f t="shared" si="24"/>
        <v>3.6994800144986697</v>
      </c>
      <c r="K106" s="193">
        <f>MAX(0,(F106-'2031 forecast'!$C$10))</f>
        <v>0</v>
      </c>
      <c r="L106" s="193">
        <f>MAX(0,(G106-'2031 forecast'!$C$10))</f>
        <v>0</v>
      </c>
      <c r="M106" s="193">
        <f>MAX(0,(H106-'2031 forecast'!$C$10))</f>
        <v>0</v>
      </c>
      <c r="N106" s="193">
        <f>MAX(0,(I106-'2031 forecast'!$C$10))</f>
        <v>0</v>
      </c>
      <c r="O106" s="193">
        <f>MAX(0,(J106-'2031 forecast'!$C$10))</f>
        <v>0</v>
      </c>
      <c r="P106" s="175" t="str">
        <f t="shared" si="21"/>
        <v/>
      </c>
      <c r="Q106" s="175" t="str">
        <f t="shared" si="22"/>
        <v/>
      </c>
    </row>
    <row r="107" spans="1:17" s="1" customFormat="1" x14ac:dyDescent="0.3">
      <c r="A107" s="189">
        <f t="shared" si="20"/>
        <v>43835.291666666417</v>
      </c>
      <c r="B107" s="190">
        <f t="shared" si="16"/>
        <v>43835</v>
      </c>
      <c r="C107" s="1">
        <f t="shared" si="17"/>
        <v>7</v>
      </c>
      <c r="D107" s="191">
        <v>2.2964135824530825</v>
      </c>
      <c r="E107" s="192">
        <f t="shared" si="18"/>
        <v>7.9739854606793227E-5</v>
      </c>
      <c r="F107" s="193">
        <f t="shared" si="19"/>
        <v>3.4238667099426552</v>
      </c>
      <c r="G107" s="193">
        <f t="shared" si="24"/>
        <v>3.55047577056812</v>
      </c>
      <c r="H107" s="193">
        <f t="shared" si="24"/>
        <v>3.6817666297536493</v>
      </c>
      <c r="I107" s="193">
        <f t="shared" si="24"/>
        <v>3.8179124128478454</v>
      </c>
      <c r="J107" s="193">
        <f t="shared" si="24"/>
        <v>3.9590926470950669</v>
      </c>
      <c r="K107" s="193">
        <f>MAX(0,(F107-'2031 forecast'!$C$10))</f>
        <v>0</v>
      </c>
      <c r="L107" s="193">
        <f>MAX(0,(G107-'2031 forecast'!$C$10))</f>
        <v>0</v>
      </c>
      <c r="M107" s="193">
        <f>MAX(0,(H107-'2031 forecast'!$C$10))</f>
        <v>0</v>
      </c>
      <c r="N107" s="193">
        <f>MAX(0,(I107-'2031 forecast'!$C$10))</f>
        <v>0</v>
      </c>
      <c r="O107" s="193">
        <f>MAX(0,(J107-'2031 forecast'!$C$10))</f>
        <v>0</v>
      </c>
      <c r="P107" s="175" t="str">
        <f t="shared" si="21"/>
        <v/>
      </c>
      <c r="Q107" s="175" t="str">
        <f t="shared" si="22"/>
        <v/>
      </c>
    </row>
    <row r="108" spans="1:17" s="1" customFormat="1" x14ac:dyDescent="0.3">
      <c r="A108" s="189">
        <f t="shared" si="20"/>
        <v>43835.333333333081</v>
      </c>
      <c r="B108" s="190">
        <f t="shared" si="16"/>
        <v>43835</v>
      </c>
      <c r="C108" s="1">
        <f t="shared" si="17"/>
        <v>8</v>
      </c>
      <c r="D108" s="191">
        <v>2.4469980796631208</v>
      </c>
      <c r="E108" s="192">
        <f t="shared" si="18"/>
        <v>8.496869753182885E-5</v>
      </c>
      <c r="F108" s="193">
        <f t="shared" si="19"/>
        <v>3.6483825597749604</v>
      </c>
      <c r="G108" s="193">
        <f t="shared" si="24"/>
        <v>3.7832938538840621</v>
      </c>
      <c r="H108" s="193">
        <f t="shared" si="24"/>
        <v>3.9231939497374952</v>
      </c>
      <c r="I108" s="193">
        <f t="shared" si="24"/>
        <v>4.0682673251657366</v>
      </c>
      <c r="J108" s="193">
        <f t="shared" si="24"/>
        <v>4.2187052796914646</v>
      </c>
      <c r="K108" s="193">
        <f>MAX(0,(F108-'2031 forecast'!$C$10))</f>
        <v>0</v>
      </c>
      <c r="L108" s="193">
        <f>MAX(0,(G108-'2031 forecast'!$C$10))</f>
        <v>0</v>
      </c>
      <c r="M108" s="193">
        <f>MAX(0,(H108-'2031 forecast'!$C$10))</f>
        <v>0</v>
      </c>
      <c r="N108" s="193">
        <f>MAX(0,(I108-'2031 forecast'!$C$10))</f>
        <v>0</v>
      </c>
      <c r="O108" s="193">
        <f>MAX(0,(J108-'2031 forecast'!$C$10))</f>
        <v>0</v>
      </c>
      <c r="P108" s="175" t="str">
        <f t="shared" si="21"/>
        <v/>
      </c>
      <c r="Q108" s="175" t="str">
        <f t="shared" si="22"/>
        <v/>
      </c>
    </row>
    <row r="109" spans="1:17" s="1" customFormat="1" x14ac:dyDescent="0.3">
      <c r="A109" s="189">
        <f t="shared" si="20"/>
        <v>43835.374999999745</v>
      </c>
      <c r="B109" s="190">
        <f t="shared" si="16"/>
        <v>43835</v>
      </c>
      <c r="C109" s="1">
        <f t="shared" si="17"/>
        <v>9</v>
      </c>
      <c r="D109" s="191">
        <v>2.5373487779891435</v>
      </c>
      <c r="E109" s="192">
        <f t="shared" si="18"/>
        <v>8.8106003286850216E-5</v>
      </c>
      <c r="F109" s="193">
        <f t="shared" si="19"/>
        <v>3.7830920696743435</v>
      </c>
      <c r="G109" s="193">
        <f t="shared" si="24"/>
        <v>3.9229847038736274</v>
      </c>
      <c r="H109" s="193">
        <f t="shared" si="24"/>
        <v>4.068050341727802</v>
      </c>
      <c r="I109" s="193">
        <f t="shared" si="24"/>
        <v>4.2184802725564712</v>
      </c>
      <c r="J109" s="193">
        <f t="shared" si="24"/>
        <v>4.3744728592493027</v>
      </c>
      <c r="K109" s="193">
        <f>MAX(0,(F109-'2031 forecast'!$C$10))</f>
        <v>0</v>
      </c>
      <c r="L109" s="193">
        <f>MAX(0,(G109-'2031 forecast'!$C$10))</f>
        <v>0</v>
      </c>
      <c r="M109" s="193">
        <f>MAX(0,(H109-'2031 forecast'!$C$10))</f>
        <v>0</v>
      </c>
      <c r="N109" s="193">
        <f>MAX(0,(I109-'2031 forecast'!$C$10))</f>
        <v>0</v>
      </c>
      <c r="O109" s="193">
        <f>MAX(0,(J109-'2031 forecast'!$C$10))</f>
        <v>0</v>
      </c>
      <c r="P109" s="175" t="str">
        <f t="shared" si="21"/>
        <v/>
      </c>
      <c r="Q109" s="175" t="str">
        <f t="shared" si="22"/>
        <v/>
      </c>
    </row>
    <row r="110" spans="1:17" s="1" customFormat="1" x14ac:dyDescent="0.3">
      <c r="A110" s="189">
        <f t="shared" si="20"/>
        <v>43835.41666666641</v>
      </c>
      <c r="B110" s="190">
        <f t="shared" si="16"/>
        <v>43835</v>
      </c>
      <c r="C110" s="1">
        <f t="shared" si="17"/>
        <v>10</v>
      </c>
      <c r="D110" s="191">
        <v>2.6804040503386801</v>
      </c>
      <c r="E110" s="192">
        <f t="shared" si="18"/>
        <v>9.3073404065634069E-5</v>
      </c>
      <c r="F110" s="193">
        <f t="shared" si="19"/>
        <v>3.9963821270150337</v>
      </c>
      <c r="G110" s="193">
        <f t="shared" si="24"/>
        <v>4.1441618830237728</v>
      </c>
      <c r="H110" s="193">
        <f t="shared" si="24"/>
        <v>4.2974062957124568</v>
      </c>
      <c r="I110" s="193">
        <f t="shared" si="24"/>
        <v>4.456317439258469</v>
      </c>
      <c r="J110" s="193">
        <f t="shared" si="24"/>
        <v>4.6211048602158815</v>
      </c>
      <c r="K110" s="193">
        <f>MAX(0,(F110-'2031 forecast'!$C$10))</f>
        <v>0</v>
      </c>
      <c r="L110" s="193">
        <f>MAX(0,(G110-'2031 forecast'!$C$10))</f>
        <v>0</v>
      </c>
      <c r="M110" s="193">
        <f>MAX(0,(H110-'2031 forecast'!$C$10))</f>
        <v>0</v>
      </c>
      <c r="N110" s="193">
        <f>MAX(0,(I110-'2031 forecast'!$C$10))</f>
        <v>0</v>
      </c>
      <c r="O110" s="193">
        <f>MAX(0,(J110-'2031 forecast'!$C$10))</f>
        <v>0</v>
      </c>
      <c r="P110" s="175" t="str">
        <f t="shared" si="21"/>
        <v/>
      </c>
      <c r="Q110" s="175" t="str">
        <f t="shared" si="22"/>
        <v/>
      </c>
    </row>
    <row r="111" spans="1:17" s="1" customFormat="1" x14ac:dyDescent="0.3">
      <c r="A111" s="189">
        <f t="shared" si="20"/>
        <v>43835.458333333074</v>
      </c>
      <c r="B111" s="190">
        <f t="shared" si="16"/>
        <v>43835</v>
      </c>
      <c r="C111" s="1">
        <f t="shared" si="17"/>
        <v>11</v>
      </c>
      <c r="D111" s="191">
        <v>2.8987515712932352</v>
      </c>
      <c r="E111" s="192">
        <f t="shared" si="18"/>
        <v>1.0065522630693572E-4</v>
      </c>
      <c r="F111" s="193">
        <f t="shared" si="19"/>
        <v>4.3219301092718769</v>
      </c>
      <c r="G111" s="193">
        <f t="shared" si="24"/>
        <v>4.4817481038318894</v>
      </c>
      <c r="H111" s="193">
        <f t="shared" si="24"/>
        <v>4.6474759096890326</v>
      </c>
      <c r="I111" s="193">
        <f t="shared" si="24"/>
        <v>4.819332062119412</v>
      </c>
      <c r="J111" s="193">
        <f t="shared" si="24"/>
        <v>4.9975431774806589</v>
      </c>
      <c r="K111" s="193">
        <f>MAX(0,(F111-'2031 forecast'!$C$10))</f>
        <v>0</v>
      </c>
      <c r="L111" s="193">
        <f>MAX(0,(G111-'2031 forecast'!$C$10))</f>
        <v>0</v>
      </c>
      <c r="M111" s="193">
        <f>MAX(0,(H111-'2031 forecast'!$C$10))</f>
        <v>0</v>
      </c>
      <c r="N111" s="193">
        <f>MAX(0,(I111-'2031 forecast'!$C$10))</f>
        <v>0</v>
      </c>
      <c r="O111" s="193">
        <f>MAX(0,(J111-'2031 forecast'!$C$10))</f>
        <v>0</v>
      </c>
      <c r="P111" s="175" t="str">
        <f t="shared" si="21"/>
        <v/>
      </c>
      <c r="Q111" s="175" t="str">
        <f t="shared" si="22"/>
        <v/>
      </c>
    </row>
    <row r="112" spans="1:17" s="1" customFormat="1" x14ac:dyDescent="0.3">
      <c r="A112" s="189">
        <f t="shared" si="20"/>
        <v>43835.499999999738</v>
      </c>
      <c r="B112" s="190">
        <f t="shared" si="16"/>
        <v>43835</v>
      </c>
      <c r="C112" s="1">
        <f t="shared" si="17"/>
        <v>12</v>
      </c>
      <c r="D112" s="191">
        <v>2.8836931215722315</v>
      </c>
      <c r="E112" s="192">
        <f t="shared" si="18"/>
        <v>1.0013234201443215E-4</v>
      </c>
      <c r="F112" s="193">
        <f t="shared" si="19"/>
        <v>4.299478524288646</v>
      </c>
      <c r="G112" s="193">
        <f t="shared" si="24"/>
        <v>4.4584662955002949</v>
      </c>
      <c r="H112" s="193">
        <f t="shared" si="24"/>
        <v>4.6233331776906477</v>
      </c>
      <c r="I112" s="193">
        <f t="shared" si="24"/>
        <v>4.7942965708876226</v>
      </c>
      <c r="J112" s="193">
        <f t="shared" si="24"/>
        <v>4.9715819142210185</v>
      </c>
      <c r="K112" s="193">
        <f>MAX(0,(F112-'2031 forecast'!$C$10))</f>
        <v>0</v>
      </c>
      <c r="L112" s="193">
        <f>MAX(0,(G112-'2031 forecast'!$C$10))</f>
        <v>0</v>
      </c>
      <c r="M112" s="193">
        <f>MAX(0,(H112-'2031 forecast'!$C$10))</f>
        <v>0</v>
      </c>
      <c r="N112" s="193">
        <f>MAX(0,(I112-'2031 forecast'!$C$10))</f>
        <v>0</v>
      </c>
      <c r="O112" s="193">
        <f>MAX(0,(J112-'2031 forecast'!$C$10))</f>
        <v>0</v>
      </c>
      <c r="P112" s="175" t="str">
        <f t="shared" si="21"/>
        <v/>
      </c>
      <c r="Q112" s="175" t="str">
        <f t="shared" si="22"/>
        <v/>
      </c>
    </row>
    <row r="113" spans="1:17" s="1" customFormat="1" x14ac:dyDescent="0.3">
      <c r="A113" s="189">
        <f t="shared" si="20"/>
        <v>43835.541666666402</v>
      </c>
      <c r="B113" s="190">
        <f t="shared" si="16"/>
        <v>43835</v>
      </c>
      <c r="C113" s="1">
        <f t="shared" si="17"/>
        <v>13</v>
      </c>
      <c r="D113" s="191">
        <v>2.9288684707352428</v>
      </c>
      <c r="E113" s="192">
        <f t="shared" si="18"/>
        <v>1.0170099489194284E-4</v>
      </c>
      <c r="F113" s="193">
        <f t="shared" si="19"/>
        <v>4.3668332792383371</v>
      </c>
      <c r="G113" s="193">
        <f t="shared" si="24"/>
        <v>4.5283117204950774</v>
      </c>
      <c r="H113" s="193">
        <f t="shared" si="24"/>
        <v>4.6957613736858024</v>
      </c>
      <c r="I113" s="193">
        <f t="shared" si="24"/>
        <v>4.8694030445829899</v>
      </c>
      <c r="J113" s="193">
        <f t="shared" si="24"/>
        <v>5.049465703999938</v>
      </c>
      <c r="K113" s="193">
        <f>MAX(0,(F113-'2031 forecast'!$C$10))</f>
        <v>0</v>
      </c>
      <c r="L113" s="193">
        <f>MAX(0,(G113-'2031 forecast'!$C$10))</f>
        <v>0</v>
      </c>
      <c r="M113" s="193">
        <f>MAX(0,(H113-'2031 forecast'!$C$10))</f>
        <v>0</v>
      </c>
      <c r="N113" s="193">
        <f>MAX(0,(I113-'2031 forecast'!$C$10))</f>
        <v>0</v>
      </c>
      <c r="O113" s="193">
        <f>MAX(0,(J113-'2031 forecast'!$C$10))</f>
        <v>0</v>
      </c>
      <c r="P113" s="175" t="str">
        <f t="shared" si="21"/>
        <v/>
      </c>
      <c r="Q113" s="175" t="str">
        <f t="shared" si="22"/>
        <v/>
      </c>
    </row>
    <row r="114" spans="1:17" s="1" customFormat="1" x14ac:dyDescent="0.3">
      <c r="A114" s="189">
        <f t="shared" si="20"/>
        <v>43835.583333333067</v>
      </c>
      <c r="B114" s="190">
        <f t="shared" si="16"/>
        <v>43835</v>
      </c>
      <c r="C114" s="1">
        <f t="shared" si="17"/>
        <v>14</v>
      </c>
      <c r="D114" s="191">
        <v>2.8535762221302239</v>
      </c>
      <c r="E114" s="192">
        <f t="shared" si="18"/>
        <v>9.908657342942503E-5</v>
      </c>
      <c r="F114" s="193">
        <f t="shared" si="19"/>
        <v>4.2545753543221849</v>
      </c>
      <c r="G114" s="193">
        <f t="shared" si="24"/>
        <v>4.411902678837107</v>
      </c>
      <c r="H114" s="193">
        <f t="shared" si="24"/>
        <v>4.5750477136938787</v>
      </c>
      <c r="I114" s="193">
        <f t="shared" si="24"/>
        <v>4.7442255884240438</v>
      </c>
      <c r="J114" s="193">
        <f t="shared" si="24"/>
        <v>4.9196593877017394</v>
      </c>
      <c r="K114" s="193">
        <f>MAX(0,(F114-'2031 forecast'!$C$10))</f>
        <v>0</v>
      </c>
      <c r="L114" s="193">
        <f>MAX(0,(G114-'2031 forecast'!$C$10))</f>
        <v>0</v>
      </c>
      <c r="M114" s="193">
        <f>MAX(0,(H114-'2031 forecast'!$C$10))</f>
        <v>0</v>
      </c>
      <c r="N114" s="193">
        <f>MAX(0,(I114-'2031 forecast'!$C$10))</f>
        <v>0</v>
      </c>
      <c r="O114" s="193">
        <f>MAX(0,(J114-'2031 forecast'!$C$10))</f>
        <v>0</v>
      </c>
      <c r="P114" s="175" t="str">
        <f t="shared" si="21"/>
        <v/>
      </c>
      <c r="Q114" s="175" t="str">
        <f t="shared" si="22"/>
        <v/>
      </c>
    </row>
    <row r="115" spans="1:17" s="1" customFormat="1" x14ac:dyDescent="0.3">
      <c r="A115" s="189">
        <f t="shared" si="20"/>
        <v>43835.624999999731</v>
      </c>
      <c r="B115" s="190">
        <f t="shared" si="16"/>
        <v>43835</v>
      </c>
      <c r="C115" s="1">
        <f t="shared" si="17"/>
        <v>15</v>
      </c>
      <c r="D115" s="191">
        <v>2.9062807961537369</v>
      </c>
      <c r="E115" s="192">
        <f t="shared" si="18"/>
        <v>1.0091666845318749E-4</v>
      </c>
      <c r="F115" s="193">
        <f t="shared" si="19"/>
        <v>4.3331559017634911</v>
      </c>
      <c r="G115" s="193">
        <f t="shared" si="24"/>
        <v>4.4933890079976857</v>
      </c>
      <c r="H115" s="193">
        <f t="shared" si="24"/>
        <v>4.659547275688225</v>
      </c>
      <c r="I115" s="193">
        <f t="shared" si="24"/>
        <v>4.8318498077353054</v>
      </c>
      <c r="J115" s="193">
        <f t="shared" si="24"/>
        <v>5.0105238091104782</v>
      </c>
      <c r="K115" s="193">
        <f>MAX(0,(F115-'2031 forecast'!$C$10))</f>
        <v>0</v>
      </c>
      <c r="L115" s="193">
        <f>MAX(0,(G115-'2031 forecast'!$C$10))</f>
        <v>0</v>
      </c>
      <c r="M115" s="193">
        <f>MAX(0,(H115-'2031 forecast'!$C$10))</f>
        <v>0</v>
      </c>
      <c r="N115" s="193">
        <f>MAX(0,(I115-'2031 forecast'!$C$10))</f>
        <v>0</v>
      </c>
      <c r="O115" s="193">
        <f>MAX(0,(J115-'2031 forecast'!$C$10))</f>
        <v>0</v>
      </c>
      <c r="P115" s="175" t="str">
        <f t="shared" si="21"/>
        <v/>
      </c>
      <c r="Q115" s="175" t="str">
        <f t="shared" si="22"/>
        <v/>
      </c>
    </row>
    <row r="116" spans="1:17" s="1" customFormat="1" x14ac:dyDescent="0.3">
      <c r="A116" s="189">
        <f t="shared" si="20"/>
        <v>43835.666666666395</v>
      </c>
      <c r="B116" s="190">
        <f t="shared" si="16"/>
        <v>43835</v>
      </c>
      <c r="C116" s="1">
        <f t="shared" si="17"/>
        <v>16</v>
      </c>
      <c r="D116" s="191">
        <v>2.7933424232462087</v>
      </c>
      <c r="E116" s="192">
        <f t="shared" si="18"/>
        <v>9.6995036259410786E-5</v>
      </c>
      <c r="F116" s="193">
        <f t="shared" si="19"/>
        <v>4.1647690143892628</v>
      </c>
      <c r="G116" s="193">
        <f t="shared" si="24"/>
        <v>4.3187754455107301</v>
      </c>
      <c r="H116" s="193">
        <f t="shared" si="24"/>
        <v>4.4784767857003409</v>
      </c>
      <c r="I116" s="193">
        <f t="shared" si="24"/>
        <v>4.6440836234968881</v>
      </c>
      <c r="J116" s="193">
        <f t="shared" si="24"/>
        <v>4.8158143346631803</v>
      </c>
      <c r="K116" s="193">
        <f>MAX(0,(F116-'2031 forecast'!$C$10))</f>
        <v>0</v>
      </c>
      <c r="L116" s="193">
        <f>MAX(0,(G116-'2031 forecast'!$C$10))</f>
        <v>0</v>
      </c>
      <c r="M116" s="193">
        <f>MAX(0,(H116-'2031 forecast'!$C$10))</f>
        <v>0</v>
      </c>
      <c r="N116" s="193">
        <f>MAX(0,(I116-'2031 forecast'!$C$10))</f>
        <v>0</v>
      </c>
      <c r="O116" s="193">
        <f>MAX(0,(J116-'2031 forecast'!$C$10))</f>
        <v>0</v>
      </c>
      <c r="P116" s="175" t="str">
        <f t="shared" si="21"/>
        <v/>
      </c>
      <c r="Q116" s="175" t="str">
        <f t="shared" si="22"/>
        <v/>
      </c>
    </row>
    <row r="117" spans="1:17" s="1" customFormat="1" x14ac:dyDescent="0.3">
      <c r="A117" s="189">
        <f t="shared" si="20"/>
        <v>43835.708333333059</v>
      </c>
      <c r="B117" s="190">
        <f t="shared" si="16"/>
        <v>43835</v>
      </c>
      <c r="C117" s="1">
        <f t="shared" si="17"/>
        <v>17</v>
      </c>
      <c r="D117" s="191">
        <v>3.1698036662713043</v>
      </c>
      <c r="E117" s="192">
        <f t="shared" si="18"/>
        <v>1.1006714357199984E-4</v>
      </c>
      <c r="F117" s="193">
        <f t="shared" si="19"/>
        <v>4.7260586389700263</v>
      </c>
      <c r="G117" s="193">
        <f t="shared" si="24"/>
        <v>4.9008206538005856</v>
      </c>
      <c r="H117" s="193">
        <f t="shared" si="24"/>
        <v>5.0820450856599555</v>
      </c>
      <c r="I117" s="193">
        <f t="shared" si="24"/>
        <v>5.2699709042916165</v>
      </c>
      <c r="J117" s="193">
        <f t="shared" si="24"/>
        <v>5.4648459161541751</v>
      </c>
      <c r="K117" s="193">
        <f>MAX(0,(F117-'2031 forecast'!$C$10))</f>
        <v>0</v>
      </c>
      <c r="L117" s="193">
        <f>MAX(0,(G117-'2031 forecast'!$C$10))</f>
        <v>0</v>
      </c>
      <c r="M117" s="193">
        <f>MAX(0,(H117-'2031 forecast'!$C$10))</f>
        <v>0</v>
      </c>
      <c r="N117" s="193">
        <f>MAX(0,(I117-'2031 forecast'!$C$10))</f>
        <v>0</v>
      </c>
      <c r="O117" s="193">
        <f>MAX(0,(J117-'2031 forecast'!$C$10))</f>
        <v>0</v>
      </c>
      <c r="P117" s="175" t="str">
        <f t="shared" si="21"/>
        <v/>
      </c>
      <c r="Q117" s="175" t="str">
        <f t="shared" si="22"/>
        <v/>
      </c>
    </row>
    <row r="118" spans="1:17" s="1" customFormat="1" x14ac:dyDescent="0.3">
      <c r="A118" s="189">
        <f t="shared" si="20"/>
        <v>43835.749999999724</v>
      </c>
      <c r="B118" s="190">
        <f t="shared" si="16"/>
        <v>43835</v>
      </c>
      <c r="C118" s="1">
        <f t="shared" si="17"/>
        <v>18</v>
      </c>
      <c r="D118" s="191">
        <v>3.3279173883418443</v>
      </c>
      <c r="E118" s="192">
        <f t="shared" si="18"/>
        <v>1.1555742864328724E-4</v>
      </c>
      <c r="F118" s="193">
        <f t="shared" si="19"/>
        <v>4.9618002812939466</v>
      </c>
      <c r="G118" s="193">
        <f t="shared" si="24"/>
        <v>5.1452796412823245</v>
      </c>
      <c r="H118" s="193">
        <f t="shared" si="24"/>
        <v>5.3355437716429934</v>
      </c>
      <c r="I118" s="193">
        <f t="shared" si="24"/>
        <v>5.532843562225402</v>
      </c>
      <c r="J118" s="193">
        <f t="shared" si="24"/>
        <v>5.7374391803803926</v>
      </c>
      <c r="K118" s="193">
        <f>MAX(0,(F118-'2031 forecast'!$C$10))</f>
        <v>0</v>
      </c>
      <c r="L118" s="193">
        <f>MAX(0,(G118-'2031 forecast'!$C$10))</f>
        <v>0</v>
      </c>
      <c r="M118" s="193">
        <f>MAX(0,(H118-'2031 forecast'!$C$10))</f>
        <v>0</v>
      </c>
      <c r="N118" s="193">
        <f>MAX(0,(I118-'2031 forecast'!$C$10))</f>
        <v>0</v>
      </c>
      <c r="O118" s="193">
        <f>MAX(0,(J118-'2031 forecast'!$C$10))</f>
        <v>4.3918038039247875E-4</v>
      </c>
      <c r="P118" s="175" t="str">
        <f t="shared" si="21"/>
        <v/>
      </c>
      <c r="Q118" s="175" t="str">
        <f t="shared" si="22"/>
        <v/>
      </c>
    </row>
    <row r="119" spans="1:17" s="1" customFormat="1" x14ac:dyDescent="0.3">
      <c r="A119" s="189">
        <f t="shared" si="20"/>
        <v>43835.791666666388</v>
      </c>
      <c r="B119" s="190">
        <f t="shared" si="16"/>
        <v>43835</v>
      </c>
      <c r="C119" s="1">
        <f t="shared" si="17"/>
        <v>19</v>
      </c>
      <c r="D119" s="191">
        <v>3.2149790154343161</v>
      </c>
      <c r="E119" s="192">
        <f t="shared" si="18"/>
        <v>1.1163579644951055E-4</v>
      </c>
      <c r="F119" s="193">
        <f t="shared" si="19"/>
        <v>4.7934133939197183</v>
      </c>
      <c r="G119" s="193">
        <f t="shared" si="24"/>
        <v>4.9706660787953689</v>
      </c>
      <c r="H119" s="193">
        <f t="shared" si="24"/>
        <v>5.1544732816551102</v>
      </c>
      <c r="I119" s="193">
        <f t="shared" si="24"/>
        <v>5.3450773779869847</v>
      </c>
      <c r="J119" s="193">
        <f t="shared" si="24"/>
        <v>5.5427297059330956</v>
      </c>
      <c r="K119" s="193">
        <f>MAX(0,(F119-'2031 forecast'!$C$10))</f>
        <v>0</v>
      </c>
      <c r="L119" s="193">
        <f>MAX(0,(G119-'2031 forecast'!$C$10))</f>
        <v>0</v>
      </c>
      <c r="M119" s="193">
        <f>MAX(0,(H119-'2031 forecast'!$C$10))</f>
        <v>0</v>
      </c>
      <c r="N119" s="193">
        <f>MAX(0,(I119-'2031 forecast'!$C$10))</f>
        <v>0</v>
      </c>
      <c r="O119" s="193">
        <f>MAX(0,(J119-'2031 forecast'!$C$10))</f>
        <v>0</v>
      </c>
      <c r="P119" s="175" t="str">
        <f t="shared" si="21"/>
        <v/>
      </c>
      <c r="Q119" s="175" t="str">
        <f t="shared" si="22"/>
        <v/>
      </c>
    </row>
    <row r="120" spans="1:17" s="1" customFormat="1" x14ac:dyDescent="0.3">
      <c r="A120" s="189">
        <f t="shared" si="20"/>
        <v>43835.833333333052</v>
      </c>
      <c r="B120" s="190">
        <f t="shared" si="16"/>
        <v>43835</v>
      </c>
      <c r="C120" s="1">
        <f t="shared" si="17"/>
        <v>20</v>
      </c>
      <c r="D120" s="191">
        <v>2.9815730447587567</v>
      </c>
      <c r="E120" s="192">
        <f t="shared" si="18"/>
        <v>1.0353108991570533E-4</v>
      </c>
      <c r="F120" s="193">
        <f t="shared" si="19"/>
        <v>4.445413826679645</v>
      </c>
      <c r="G120" s="193">
        <f t="shared" si="24"/>
        <v>4.6097980496556588</v>
      </c>
      <c r="H120" s="193">
        <f t="shared" si="24"/>
        <v>4.7802609356801486</v>
      </c>
      <c r="I120" s="193">
        <f t="shared" si="24"/>
        <v>4.9570272638942532</v>
      </c>
      <c r="J120" s="193">
        <f t="shared" si="24"/>
        <v>5.1403301254086786</v>
      </c>
      <c r="K120" s="193">
        <f>MAX(0,(F120-'2031 forecast'!$C$10))</f>
        <v>0</v>
      </c>
      <c r="L120" s="193">
        <f>MAX(0,(G120-'2031 forecast'!$C$10))</f>
        <v>0</v>
      </c>
      <c r="M120" s="193">
        <f>MAX(0,(H120-'2031 forecast'!$C$10))</f>
        <v>0</v>
      </c>
      <c r="N120" s="193">
        <f>MAX(0,(I120-'2031 forecast'!$C$10))</f>
        <v>0</v>
      </c>
      <c r="O120" s="193">
        <f>MAX(0,(J120-'2031 forecast'!$C$10))</f>
        <v>0</v>
      </c>
      <c r="P120" s="175" t="str">
        <f t="shared" si="21"/>
        <v/>
      </c>
      <c r="Q120" s="175" t="str">
        <f t="shared" si="22"/>
        <v/>
      </c>
    </row>
    <row r="121" spans="1:17" s="1" customFormat="1" x14ac:dyDescent="0.3">
      <c r="A121" s="189">
        <f t="shared" si="20"/>
        <v>43835.874999999716</v>
      </c>
      <c r="B121" s="190">
        <f t="shared" si="16"/>
        <v>43835</v>
      </c>
      <c r="C121" s="1">
        <f t="shared" si="17"/>
        <v>21</v>
      </c>
      <c r="D121" s="191">
        <v>2.7858131983857066</v>
      </c>
      <c r="E121" s="192">
        <f t="shared" si="18"/>
        <v>9.6733594113159003E-5</v>
      </c>
      <c r="F121" s="193">
        <f t="shared" si="19"/>
        <v>4.1535432218976478</v>
      </c>
      <c r="G121" s="193">
        <f t="shared" si="24"/>
        <v>4.3071345413449329</v>
      </c>
      <c r="H121" s="193">
        <f t="shared" si="24"/>
        <v>4.4664054197011485</v>
      </c>
      <c r="I121" s="193">
        <f t="shared" si="24"/>
        <v>4.6315658778809929</v>
      </c>
      <c r="J121" s="193">
        <f t="shared" si="24"/>
        <v>4.8028337030333601</v>
      </c>
      <c r="K121" s="193">
        <f>MAX(0,(F121-'2031 forecast'!$C$10))</f>
        <v>0</v>
      </c>
      <c r="L121" s="193">
        <f>MAX(0,(G121-'2031 forecast'!$C$10))</f>
        <v>0</v>
      </c>
      <c r="M121" s="193">
        <f>MAX(0,(H121-'2031 forecast'!$C$10))</f>
        <v>0</v>
      </c>
      <c r="N121" s="193">
        <f>MAX(0,(I121-'2031 forecast'!$C$10))</f>
        <v>0</v>
      </c>
      <c r="O121" s="193">
        <f>MAX(0,(J121-'2031 forecast'!$C$10))</f>
        <v>0</v>
      </c>
      <c r="P121" s="175" t="str">
        <f t="shared" si="21"/>
        <v/>
      </c>
      <c r="Q121" s="175" t="str">
        <f t="shared" si="22"/>
        <v/>
      </c>
    </row>
    <row r="122" spans="1:17" s="1" customFormat="1" x14ac:dyDescent="0.3">
      <c r="A122" s="189">
        <f t="shared" si="20"/>
        <v>43835.91666666638</v>
      </c>
      <c r="B122" s="190">
        <f t="shared" si="16"/>
        <v>43835</v>
      </c>
      <c r="C122" s="1">
        <f t="shared" si="17"/>
        <v>22</v>
      </c>
      <c r="D122" s="191">
        <v>2.6276994763151666</v>
      </c>
      <c r="E122" s="192">
        <f t="shared" si="18"/>
        <v>9.1243309041871595E-5</v>
      </c>
      <c r="F122" s="193">
        <f t="shared" si="19"/>
        <v>3.9178015795737267</v>
      </c>
      <c r="G122" s="193">
        <f t="shared" si="24"/>
        <v>4.0626755538631931</v>
      </c>
      <c r="H122" s="193">
        <f t="shared" si="24"/>
        <v>4.2129067337181105</v>
      </c>
      <c r="I122" s="193">
        <f t="shared" si="24"/>
        <v>4.3686932199472066</v>
      </c>
      <c r="J122" s="193">
        <f t="shared" si="24"/>
        <v>4.5302404388071418</v>
      </c>
      <c r="K122" s="193">
        <f>MAX(0,(F122-'2031 forecast'!$C$10))</f>
        <v>0</v>
      </c>
      <c r="L122" s="193">
        <f>MAX(0,(G122-'2031 forecast'!$C$10))</f>
        <v>0</v>
      </c>
      <c r="M122" s="193">
        <f>MAX(0,(H122-'2031 forecast'!$C$10))</f>
        <v>0</v>
      </c>
      <c r="N122" s="193">
        <f>MAX(0,(I122-'2031 forecast'!$C$10))</f>
        <v>0</v>
      </c>
      <c r="O122" s="193">
        <f>MAX(0,(J122-'2031 forecast'!$C$10))</f>
        <v>0</v>
      </c>
      <c r="P122" s="175" t="str">
        <f t="shared" si="21"/>
        <v/>
      </c>
      <c r="Q122" s="175" t="str">
        <f t="shared" si="22"/>
        <v/>
      </c>
    </row>
    <row r="123" spans="1:17" s="1" customFormat="1" x14ac:dyDescent="0.3">
      <c r="A123" s="189">
        <f t="shared" si="20"/>
        <v>43835.958333333045</v>
      </c>
      <c r="B123" s="190">
        <f t="shared" si="16"/>
        <v>43835</v>
      </c>
      <c r="C123" s="1">
        <f t="shared" si="17"/>
        <v>23</v>
      </c>
      <c r="D123" s="191">
        <v>2.5900533520126574</v>
      </c>
      <c r="E123" s="192">
        <f t="shared" si="18"/>
        <v>8.9936098310612703E-5</v>
      </c>
      <c r="F123" s="193">
        <f t="shared" si="19"/>
        <v>3.861672617115651</v>
      </c>
      <c r="G123" s="193">
        <f t="shared" si="24"/>
        <v>4.0044710330342079</v>
      </c>
      <c r="H123" s="193">
        <f t="shared" si="24"/>
        <v>4.1525499037221492</v>
      </c>
      <c r="I123" s="193">
        <f t="shared" si="24"/>
        <v>4.3061044918677345</v>
      </c>
      <c r="J123" s="193">
        <f t="shared" si="24"/>
        <v>4.4653372806580434</v>
      </c>
      <c r="K123" s="193">
        <f>MAX(0,(F123-'2031 forecast'!$C$10))</f>
        <v>0</v>
      </c>
      <c r="L123" s="193">
        <f>MAX(0,(G123-'2031 forecast'!$C$10))</f>
        <v>0</v>
      </c>
      <c r="M123" s="193">
        <f>MAX(0,(H123-'2031 forecast'!$C$10))</f>
        <v>0</v>
      </c>
      <c r="N123" s="193">
        <f>MAX(0,(I123-'2031 forecast'!$C$10))</f>
        <v>0</v>
      </c>
      <c r="O123" s="193">
        <f>MAX(0,(J123-'2031 forecast'!$C$10))</f>
        <v>0</v>
      </c>
      <c r="P123" s="175" t="str">
        <f t="shared" si="21"/>
        <v/>
      </c>
      <c r="Q123" s="175" t="str">
        <f t="shared" si="22"/>
        <v/>
      </c>
    </row>
    <row r="124" spans="1:17" s="1" customFormat="1" x14ac:dyDescent="0.3">
      <c r="A124" s="189">
        <f t="shared" si="20"/>
        <v>43835.999999999709</v>
      </c>
      <c r="B124" s="190">
        <f t="shared" si="16"/>
        <v>43835</v>
      </c>
      <c r="C124" s="1">
        <f t="shared" si="17"/>
        <v>0</v>
      </c>
      <c r="D124" s="191">
        <v>2.3717058310581018</v>
      </c>
      <c r="E124" s="192">
        <f t="shared" si="18"/>
        <v>8.2354276069311052E-5</v>
      </c>
      <c r="F124" s="193">
        <f t="shared" si="19"/>
        <v>3.5361246348588082</v>
      </c>
      <c r="G124" s="193">
        <f t="shared" si="24"/>
        <v>3.6668848122260917</v>
      </c>
      <c r="H124" s="193">
        <f t="shared" si="24"/>
        <v>3.802480289745573</v>
      </c>
      <c r="I124" s="193">
        <f t="shared" si="24"/>
        <v>3.9430898690067919</v>
      </c>
      <c r="J124" s="193">
        <f t="shared" si="24"/>
        <v>4.0888989633932669</v>
      </c>
      <c r="K124" s="193">
        <f>MAX(0,(F124-'2031 forecast'!$C$10))</f>
        <v>0</v>
      </c>
      <c r="L124" s="193">
        <f>MAX(0,(G124-'2031 forecast'!$C$10))</f>
        <v>0</v>
      </c>
      <c r="M124" s="193">
        <f>MAX(0,(H124-'2031 forecast'!$C$10))</f>
        <v>0</v>
      </c>
      <c r="N124" s="193">
        <f>MAX(0,(I124-'2031 forecast'!$C$10))</f>
        <v>0</v>
      </c>
      <c r="O124" s="193">
        <f>MAX(0,(J124-'2031 forecast'!$C$10))</f>
        <v>0</v>
      </c>
      <c r="P124" s="175" t="str">
        <f t="shared" si="21"/>
        <v/>
      </c>
      <c r="Q124" s="175" t="str">
        <f t="shared" si="22"/>
        <v/>
      </c>
    </row>
    <row r="125" spans="1:17" s="1" customFormat="1" x14ac:dyDescent="0.3">
      <c r="A125" s="189">
        <f t="shared" si="20"/>
        <v>43836.041666666373</v>
      </c>
      <c r="B125" s="190">
        <f t="shared" si="16"/>
        <v>43836</v>
      </c>
      <c r="C125" s="1">
        <f t="shared" si="17"/>
        <v>1</v>
      </c>
      <c r="D125" s="191">
        <v>2.273825907871577</v>
      </c>
      <c r="E125" s="192">
        <f t="shared" si="18"/>
        <v>7.8955528168037889E-5</v>
      </c>
      <c r="F125" s="193">
        <f t="shared" si="19"/>
        <v>3.3901893324678096</v>
      </c>
      <c r="G125" s="193">
        <f t="shared" ref="G125:J144" si="25">$E125*G$2</f>
        <v>3.5155530580707288</v>
      </c>
      <c r="H125" s="193">
        <f t="shared" si="25"/>
        <v>3.6455525317560724</v>
      </c>
      <c r="I125" s="193">
        <f t="shared" si="25"/>
        <v>3.7803591760001618</v>
      </c>
      <c r="J125" s="193">
        <f t="shared" si="25"/>
        <v>3.9201507522056076</v>
      </c>
      <c r="K125" s="193">
        <f>MAX(0,(F125-'2031 forecast'!$C$10))</f>
        <v>0</v>
      </c>
      <c r="L125" s="193">
        <f>MAX(0,(G125-'2031 forecast'!$C$10))</f>
        <v>0</v>
      </c>
      <c r="M125" s="193">
        <f>MAX(0,(H125-'2031 forecast'!$C$10))</f>
        <v>0</v>
      </c>
      <c r="N125" s="193">
        <f>MAX(0,(I125-'2031 forecast'!$C$10))</f>
        <v>0</v>
      </c>
      <c r="O125" s="193">
        <f>MAX(0,(J125-'2031 forecast'!$C$10))</f>
        <v>0</v>
      </c>
      <c r="P125" s="175" t="str">
        <f t="shared" si="21"/>
        <v/>
      </c>
      <c r="Q125" s="175" t="str">
        <f t="shared" si="22"/>
        <v/>
      </c>
    </row>
    <row r="126" spans="1:17" s="1" customFormat="1" x14ac:dyDescent="0.3">
      <c r="A126" s="189">
        <f t="shared" si="20"/>
        <v>43836.083333333037</v>
      </c>
      <c r="B126" s="190">
        <f t="shared" si="16"/>
        <v>43836</v>
      </c>
      <c r="C126" s="1">
        <f t="shared" si="17"/>
        <v>2</v>
      </c>
      <c r="D126" s="191">
        <v>2.1985336592665576</v>
      </c>
      <c r="E126" s="192">
        <f t="shared" si="18"/>
        <v>7.6341106705520077E-5</v>
      </c>
      <c r="F126" s="193">
        <f t="shared" si="19"/>
        <v>3.277931407551657</v>
      </c>
      <c r="G126" s="193">
        <f t="shared" si="25"/>
        <v>3.3991440164127575</v>
      </c>
      <c r="H126" s="193">
        <f t="shared" si="25"/>
        <v>3.5248388717641497</v>
      </c>
      <c r="I126" s="193">
        <f t="shared" si="25"/>
        <v>3.6551817198412162</v>
      </c>
      <c r="J126" s="193">
        <f t="shared" si="25"/>
        <v>3.7903444359074085</v>
      </c>
      <c r="K126" s="193">
        <f>MAX(0,(F126-'2031 forecast'!$C$10))</f>
        <v>0</v>
      </c>
      <c r="L126" s="193">
        <f>MAX(0,(G126-'2031 forecast'!$C$10))</f>
        <v>0</v>
      </c>
      <c r="M126" s="193">
        <f>MAX(0,(H126-'2031 forecast'!$C$10))</f>
        <v>0</v>
      </c>
      <c r="N126" s="193">
        <f>MAX(0,(I126-'2031 forecast'!$C$10))</f>
        <v>0</v>
      </c>
      <c r="O126" s="193">
        <f>MAX(0,(J126-'2031 forecast'!$C$10))</f>
        <v>0</v>
      </c>
      <c r="P126" s="175" t="str">
        <f t="shared" si="21"/>
        <v/>
      </c>
      <c r="Q126" s="175" t="str">
        <f t="shared" si="22"/>
        <v/>
      </c>
    </row>
    <row r="127" spans="1:17" s="1" customFormat="1" x14ac:dyDescent="0.3">
      <c r="A127" s="189">
        <f t="shared" si="20"/>
        <v>43836.124999999702</v>
      </c>
      <c r="B127" s="190">
        <f t="shared" si="16"/>
        <v>43836</v>
      </c>
      <c r="C127" s="1">
        <f t="shared" si="17"/>
        <v>3</v>
      </c>
      <c r="D127" s="191">
        <v>2.1759459846850517</v>
      </c>
      <c r="E127" s="192">
        <f t="shared" si="18"/>
        <v>7.5556780266764726E-5</v>
      </c>
      <c r="F127" s="193">
        <f t="shared" si="19"/>
        <v>3.244254030076811</v>
      </c>
      <c r="G127" s="193">
        <f t="shared" si="25"/>
        <v>3.3642213039153659</v>
      </c>
      <c r="H127" s="193">
        <f t="shared" si="25"/>
        <v>3.4886247737665723</v>
      </c>
      <c r="I127" s="193">
        <f t="shared" si="25"/>
        <v>3.6176284829935321</v>
      </c>
      <c r="J127" s="193">
        <f t="shared" si="25"/>
        <v>3.7514025410179483</v>
      </c>
      <c r="K127" s="193">
        <f>MAX(0,(F127-'2031 forecast'!$C$10))</f>
        <v>0</v>
      </c>
      <c r="L127" s="193">
        <f>MAX(0,(G127-'2031 forecast'!$C$10))</f>
        <v>0</v>
      </c>
      <c r="M127" s="193">
        <f>MAX(0,(H127-'2031 forecast'!$C$10))</f>
        <v>0</v>
      </c>
      <c r="N127" s="193">
        <f>MAX(0,(I127-'2031 forecast'!$C$10))</f>
        <v>0</v>
      </c>
      <c r="O127" s="193">
        <f>MAX(0,(J127-'2031 forecast'!$C$10))</f>
        <v>0</v>
      </c>
      <c r="P127" s="175" t="str">
        <f t="shared" si="21"/>
        <v/>
      </c>
      <c r="Q127" s="175" t="str">
        <f t="shared" si="22"/>
        <v/>
      </c>
    </row>
    <row r="128" spans="1:17" s="1" customFormat="1" x14ac:dyDescent="0.3">
      <c r="A128" s="189">
        <f t="shared" si="20"/>
        <v>43836.166666666366</v>
      </c>
      <c r="B128" s="190">
        <f t="shared" si="16"/>
        <v>43836</v>
      </c>
      <c r="C128" s="1">
        <f t="shared" si="17"/>
        <v>4</v>
      </c>
      <c r="D128" s="191">
        <v>2.0404199371960177</v>
      </c>
      <c r="E128" s="192">
        <f t="shared" si="18"/>
        <v>7.085082163423267E-5</v>
      </c>
      <c r="F128" s="193">
        <f t="shared" si="19"/>
        <v>3.0421897652277363</v>
      </c>
      <c r="G128" s="193">
        <f t="shared" si="25"/>
        <v>3.1546850289310182</v>
      </c>
      <c r="H128" s="193">
        <f t="shared" si="25"/>
        <v>3.2713401857811113</v>
      </c>
      <c r="I128" s="193">
        <f t="shared" si="25"/>
        <v>3.3923090619074299</v>
      </c>
      <c r="J128" s="193">
        <f t="shared" si="25"/>
        <v>3.5177511716811907</v>
      </c>
      <c r="K128" s="193">
        <f>MAX(0,(F128-'2031 forecast'!$C$10))</f>
        <v>0</v>
      </c>
      <c r="L128" s="193">
        <f>MAX(0,(G128-'2031 forecast'!$C$10))</f>
        <v>0</v>
      </c>
      <c r="M128" s="193">
        <f>MAX(0,(H128-'2031 forecast'!$C$10))</f>
        <v>0</v>
      </c>
      <c r="N128" s="193">
        <f>MAX(0,(I128-'2031 forecast'!$C$10))</f>
        <v>0</v>
      </c>
      <c r="O128" s="193">
        <f>MAX(0,(J128-'2031 forecast'!$C$10))</f>
        <v>0</v>
      </c>
      <c r="P128" s="175" t="str">
        <f t="shared" si="21"/>
        <v/>
      </c>
      <c r="Q128" s="175" t="str">
        <f t="shared" si="22"/>
        <v/>
      </c>
    </row>
    <row r="129" spans="1:17" s="1" customFormat="1" x14ac:dyDescent="0.3">
      <c r="A129" s="189">
        <f t="shared" si="20"/>
        <v>43836.20833333303</v>
      </c>
      <c r="B129" s="190">
        <f t="shared" si="16"/>
        <v>43836</v>
      </c>
      <c r="C129" s="1">
        <f t="shared" si="17"/>
        <v>5</v>
      </c>
      <c r="D129" s="191">
        <v>2.1382998603825425</v>
      </c>
      <c r="E129" s="192">
        <f t="shared" si="18"/>
        <v>7.4249569535505834E-5</v>
      </c>
      <c r="F129" s="193">
        <f t="shared" si="19"/>
        <v>3.1881250676187349</v>
      </c>
      <c r="G129" s="193">
        <f t="shared" si="25"/>
        <v>3.3060167830863811</v>
      </c>
      <c r="H129" s="193">
        <f t="shared" si="25"/>
        <v>3.4282679437706114</v>
      </c>
      <c r="I129" s="193">
        <f t="shared" si="25"/>
        <v>3.5550397549140595</v>
      </c>
      <c r="J129" s="193">
        <f t="shared" si="25"/>
        <v>3.6864993828688495</v>
      </c>
      <c r="K129" s="193">
        <f>MAX(0,(F129-'2031 forecast'!$C$10))</f>
        <v>0</v>
      </c>
      <c r="L129" s="193">
        <f>MAX(0,(G129-'2031 forecast'!$C$10))</f>
        <v>0</v>
      </c>
      <c r="M129" s="193">
        <f>MAX(0,(H129-'2031 forecast'!$C$10))</f>
        <v>0</v>
      </c>
      <c r="N129" s="193">
        <f>MAX(0,(I129-'2031 forecast'!$C$10))</f>
        <v>0</v>
      </c>
      <c r="O129" s="193">
        <f>MAX(0,(J129-'2031 forecast'!$C$10))</f>
        <v>0</v>
      </c>
      <c r="P129" s="175" t="str">
        <f t="shared" si="21"/>
        <v/>
      </c>
      <c r="Q129" s="175" t="str">
        <f t="shared" si="22"/>
        <v/>
      </c>
    </row>
    <row r="130" spans="1:17" s="1" customFormat="1" x14ac:dyDescent="0.3">
      <c r="A130" s="189">
        <f t="shared" si="20"/>
        <v>43836.249999999694</v>
      </c>
      <c r="B130" s="190">
        <f t="shared" si="16"/>
        <v>43836</v>
      </c>
      <c r="C130" s="1">
        <f t="shared" si="17"/>
        <v>6</v>
      </c>
      <c r="D130" s="191">
        <v>2.3340597067555917</v>
      </c>
      <c r="E130" s="192">
        <f t="shared" si="18"/>
        <v>8.1047065338052119E-5</v>
      </c>
      <c r="F130" s="193">
        <f t="shared" si="19"/>
        <v>3.4799956724007308</v>
      </c>
      <c r="G130" s="193">
        <f t="shared" si="25"/>
        <v>3.6086802913971048</v>
      </c>
      <c r="H130" s="193">
        <f t="shared" si="25"/>
        <v>3.7421234597496102</v>
      </c>
      <c r="I130" s="193">
        <f t="shared" si="25"/>
        <v>3.8805011409273176</v>
      </c>
      <c r="J130" s="193">
        <f t="shared" si="25"/>
        <v>4.0239958052441658</v>
      </c>
      <c r="K130" s="193">
        <f>MAX(0,(F130-'2031 forecast'!$C$10))</f>
        <v>0</v>
      </c>
      <c r="L130" s="193">
        <f>MAX(0,(G130-'2031 forecast'!$C$10))</f>
        <v>0</v>
      </c>
      <c r="M130" s="193">
        <f>MAX(0,(H130-'2031 forecast'!$C$10))</f>
        <v>0</v>
      </c>
      <c r="N130" s="193">
        <f>MAX(0,(I130-'2031 forecast'!$C$10))</f>
        <v>0</v>
      </c>
      <c r="O130" s="193">
        <f>MAX(0,(J130-'2031 forecast'!$C$10))</f>
        <v>0</v>
      </c>
      <c r="P130" s="175" t="str">
        <f t="shared" si="21"/>
        <v/>
      </c>
      <c r="Q130" s="175" t="str">
        <f t="shared" si="22"/>
        <v/>
      </c>
    </row>
    <row r="131" spans="1:17" s="1" customFormat="1" x14ac:dyDescent="0.3">
      <c r="A131" s="189">
        <f t="shared" si="20"/>
        <v>43836.291666666359</v>
      </c>
      <c r="B131" s="190">
        <f t="shared" si="16"/>
        <v>43836</v>
      </c>
      <c r="C131" s="1">
        <f t="shared" si="17"/>
        <v>7</v>
      </c>
      <c r="D131" s="191">
        <v>2.7105209497806877</v>
      </c>
      <c r="E131" s="192">
        <f t="shared" si="18"/>
        <v>9.4119172650641191E-5</v>
      </c>
      <c r="F131" s="193">
        <f t="shared" si="19"/>
        <v>4.0412852969814947</v>
      </c>
      <c r="G131" s="193">
        <f t="shared" si="25"/>
        <v>4.1907254996869616</v>
      </c>
      <c r="H131" s="193">
        <f t="shared" si="25"/>
        <v>4.3456917597092257</v>
      </c>
      <c r="I131" s="193">
        <f t="shared" si="25"/>
        <v>4.5063884217220469</v>
      </c>
      <c r="J131" s="193">
        <f t="shared" si="25"/>
        <v>4.6730273867351615</v>
      </c>
      <c r="K131" s="193">
        <f>MAX(0,(F131-'2031 forecast'!$C$10))</f>
        <v>0</v>
      </c>
      <c r="L131" s="193">
        <f>MAX(0,(G131-'2031 forecast'!$C$10))</f>
        <v>0</v>
      </c>
      <c r="M131" s="193">
        <f>MAX(0,(H131-'2031 forecast'!$C$10))</f>
        <v>0</v>
      </c>
      <c r="N131" s="193">
        <f>MAX(0,(I131-'2031 forecast'!$C$10))</f>
        <v>0</v>
      </c>
      <c r="O131" s="193">
        <f>MAX(0,(J131-'2031 forecast'!$C$10))</f>
        <v>0</v>
      </c>
      <c r="P131" s="175" t="str">
        <f t="shared" si="21"/>
        <v/>
      </c>
      <c r="Q131" s="175" t="str">
        <f t="shared" si="22"/>
        <v/>
      </c>
    </row>
    <row r="132" spans="1:17" s="1" customFormat="1" x14ac:dyDescent="0.3">
      <c r="A132" s="189">
        <f t="shared" si="20"/>
        <v>43836.333333333023</v>
      </c>
      <c r="B132" s="190">
        <f t="shared" si="16"/>
        <v>43836</v>
      </c>
      <c r="C132" s="1">
        <f t="shared" si="17"/>
        <v>8</v>
      </c>
      <c r="D132" s="191">
        <v>2.8385177724092201</v>
      </c>
      <c r="E132" s="192">
        <f t="shared" si="18"/>
        <v>9.8563689136921476E-5</v>
      </c>
      <c r="F132" s="193">
        <f t="shared" si="19"/>
        <v>4.2321237693389548</v>
      </c>
      <c r="G132" s="193">
        <f t="shared" si="25"/>
        <v>4.3886208705055125</v>
      </c>
      <c r="H132" s="193">
        <f t="shared" si="25"/>
        <v>4.5509049816954947</v>
      </c>
      <c r="I132" s="193">
        <f t="shared" si="25"/>
        <v>4.7191900971922554</v>
      </c>
      <c r="J132" s="193">
        <f t="shared" si="25"/>
        <v>4.8936981244420998</v>
      </c>
      <c r="K132" s="193">
        <f>MAX(0,(F132-'2031 forecast'!$C$10))</f>
        <v>0</v>
      </c>
      <c r="L132" s="193">
        <f>MAX(0,(G132-'2031 forecast'!$C$10))</f>
        <v>0</v>
      </c>
      <c r="M132" s="193">
        <f>MAX(0,(H132-'2031 forecast'!$C$10))</f>
        <v>0</v>
      </c>
      <c r="N132" s="193">
        <f>MAX(0,(I132-'2031 forecast'!$C$10))</f>
        <v>0</v>
      </c>
      <c r="O132" s="193">
        <f>MAX(0,(J132-'2031 forecast'!$C$10))</f>
        <v>0</v>
      </c>
      <c r="P132" s="175" t="str">
        <f t="shared" si="21"/>
        <v/>
      </c>
      <c r="Q132" s="175" t="str">
        <f t="shared" si="22"/>
        <v/>
      </c>
    </row>
    <row r="133" spans="1:17" s="1" customFormat="1" x14ac:dyDescent="0.3">
      <c r="A133" s="189">
        <f t="shared" si="20"/>
        <v>43836.374999999687</v>
      </c>
      <c r="B133" s="190">
        <f t="shared" ref="B133:B196" si="26">INT(A133)</f>
        <v>43836</v>
      </c>
      <c r="C133" s="1">
        <f t="shared" ref="C133:C196" si="27">HOUR(A133)</f>
        <v>9</v>
      </c>
      <c r="D133" s="191">
        <v>2.8460469972697218</v>
      </c>
      <c r="E133" s="192">
        <f t="shared" ref="E133:E196" si="28">D133/SUM($D$4:$D$8763)</f>
        <v>9.8825131283173246E-5</v>
      </c>
      <c r="F133" s="193">
        <f t="shared" ref="F133:F196" si="29">E133*$F$2</f>
        <v>4.2433495618305699</v>
      </c>
      <c r="G133" s="193">
        <f t="shared" si="25"/>
        <v>4.4002617746713097</v>
      </c>
      <c r="H133" s="193">
        <f t="shared" si="25"/>
        <v>4.5629763476946863</v>
      </c>
      <c r="I133" s="193">
        <f t="shared" si="25"/>
        <v>4.7317078428081496</v>
      </c>
      <c r="J133" s="193">
        <f t="shared" si="25"/>
        <v>4.9066787560719192</v>
      </c>
      <c r="K133" s="193">
        <f>MAX(0,(F133-'2031 forecast'!$C$10))</f>
        <v>0</v>
      </c>
      <c r="L133" s="193">
        <f>MAX(0,(G133-'2031 forecast'!$C$10))</f>
        <v>0</v>
      </c>
      <c r="M133" s="193">
        <f>MAX(0,(H133-'2031 forecast'!$C$10))</f>
        <v>0</v>
      </c>
      <c r="N133" s="193">
        <f>MAX(0,(I133-'2031 forecast'!$C$10))</f>
        <v>0</v>
      </c>
      <c r="O133" s="193">
        <f>MAX(0,(J133-'2031 forecast'!$C$10))</f>
        <v>0</v>
      </c>
      <c r="P133" s="175" t="str">
        <f t="shared" si="21"/>
        <v/>
      </c>
      <c r="Q133" s="175" t="str">
        <f t="shared" si="22"/>
        <v/>
      </c>
    </row>
    <row r="134" spans="1:17" s="1" customFormat="1" x14ac:dyDescent="0.3">
      <c r="A134" s="189">
        <f t="shared" ref="A134:A197" si="30">A133 + TIME(1,0,0)</f>
        <v>43836.416666666351</v>
      </c>
      <c r="B134" s="190">
        <f t="shared" si="26"/>
        <v>43836</v>
      </c>
      <c r="C134" s="1">
        <f t="shared" si="27"/>
        <v>10</v>
      </c>
      <c r="D134" s="191">
        <v>2.9288684707352428</v>
      </c>
      <c r="E134" s="192">
        <f t="shared" si="28"/>
        <v>1.0170099489194284E-4</v>
      </c>
      <c r="F134" s="193">
        <f t="shared" si="29"/>
        <v>4.3668332792383371</v>
      </c>
      <c r="G134" s="193">
        <f t="shared" si="25"/>
        <v>4.5283117204950774</v>
      </c>
      <c r="H134" s="193">
        <f t="shared" si="25"/>
        <v>4.6957613736858024</v>
      </c>
      <c r="I134" s="193">
        <f t="shared" si="25"/>
        <v>4.8694030445829899</v>
      </c>
      <c r="J134" s="193">
        <f t="shared" si="25"/>
        <v>5.049465703999938</v>
      </c>
      <c r="K134" s="193">
        <f>MAX(0,(F134-'2031 forecast'!$C$10))</f>
        <v>0</v>
      </c>
      <c r="L134" s="193">
        <f>MAX(0,(G134-'2031 forecast'!$C$10))</f>
        <v>0</v>
      </c>
      <c r="M134" s="193">
        <f>MAX(0,(H134-'2031 forecast'!$C$10))</f>
        <v>0</v>
      </c>
      <c r="N134" s="193">
        <f>MAX(0,(I134-'2031 forecast'!$C$10))</f>
        <v>0</v>
      </c>
      <c r="O134" s="193">
        <f>MAX(0,(J134-'2031 forecast'!$C$10))</f>
        <v>0</v>
      </c>
      <c r="P134" s="175" t="str">
        <f t="shared" ref="P134:P197" si="31">IF(K134&gt;0,IF(K133&gt;0,P133+1,1),"")</f>
        <v/>
      </c>
      <c r="Q134" s="175" t="str">
        <f t="shared" ref="Q134:Q197" si="32">IF(AND(K134&gt;0,K135=0),P134,"")</f>
        <v/>
      </c>
    </row>
    <row r="135" spans="1:17" s="1" customFormat="1" x14ac:dyDescent="0.3">
      <c r="A135" s="189">
        <f t="shared" si="30"/>
        <v>43836.458333333016</v>
      </c>
      <c r="B135" s="190">
        <f t="shared" si="26"/>
        <v>43836</v>
      </c>
      <c r="C135" s="1">
        <f t="shared" si="27"/>
        <v>11</v>
      </c>
      <c r="D135" s="191">
        <v>3.0568652933637761</v>
      </c>
      <c r="E135" s="192">
        <f t="shared" si="28"/>
        <v>1.0614551137822314E-4</v>
      </c>
      <c r="F135" s="193">
        <f t="shared" si="29"/>
        <v>4.5576717515957981</v>
      </c>
      <c r="G135" s="193">
        <f t="shared" si="25"/>
        <v>4.72620709131363</v>
      </c>
      <c r="H135" s="193">
        <f t="shared" si="25"/>
        <v>4.9009745956720723</v>
      </c>
      <c r="I135" s="193">
        <f t="shared" si="25"/>
        <v>5.0822047200531983</v>
      </c>
      <c r="J135" s="193">
        <f t="shared" si="25"/>
        <v>5.2701364417068772</v>
      </c>
      <c r="K135" s="193">
        <f>MAX(0,(F135-'2031 forecast'!$C$10))</f>
        <v>0</v>
      </c>
      <c r="L135" s="193">
        <f>MAX(0,(G135-'2031 forecast'!$C$10))</f>
        <v>0</v>
      </c>
      <c r="M135" s="193">
        <f>MAX(0,(H135-'2031 forecast'!$C$10))</f>
        <v>0</v>
      </c>
      <c r="N135" s="193">
        <f>MAX(0,(I135-'2031 forecast'!$C$10))</f>
        <v>0</v>
      </c>
      <c r="O135" s="193">
        <f>MAX(0,(J135-'2031 forecast'!$C$10))</f>
        <v>0</v>
      </c>
      <c r="P135" s="175" t="str">
        <f t="shared" si="31"/>
        <v/>
      </c>
      <c r="Q135" s="175" t="str">
        <f t="shared" si="32"/>
        <v/>
      </c>
    </row>
    <row r="136" spans="1:17" s="1" customFormat="1" x14ac:dyDescent="0.3">
      <c r="A136" s="189">
        <f t="shared" si="30"/>
        <v>43836.49999999968</v>
      </c>
      <c r="B136" s="190">
        <f t="shared" si="26"/>
        <v>43836</v>
      </c>
      <c r="C136" s="1">
        <f t="shared" si="27"/>
        <v>12</v>
      </c>
      <c r="D136" s="191">
        <v>2.9891022696192584</v>
      </c>
      <c r="E136" s="192">
        <f t="shared" si="28"/>
        <v>1.037925320619571E-4</v>
      </c>
      <c r="F136" s="193">
        <f t="shared" si="29"/>
        <v>4.4566396191712601</v>
      </c>
      <c r="G136" s="193">
        <f t="shared" si="25"/>
        <v>4.6214389538214551</v>
      </c>
      <c r="H136" s="193">
        <f t="shared" si="25"/>
        <v>4.7923323016793411</v>
      </c>
      <c r="I136" s="193">
        <f t="shared" si="25"/>
        <v>4.9695450095101465</v>
      </c>
      <c r="J136" s="193">
        <f t="shared" si="25"/>
        <v>5.1533107570384979</v>
      </c>
      <c r="K136" s="193">
        <f>MAX(0,(F136-'2031 forecast'!$C$10))</f>
        <v>0</v>
      </c>
      <c r="L136" s="193">
        <f>MAX(0,(G136-'2031 forecast'!$C$10))</f>
        <v>0</v>
      </c>
      <c r="M136" s="193">
        <f>MAX(0,(H136-'2031 forecast'!$C$10))</f>
        <v>0</v>
      </c>
      <c r="N136" s="193">
        <f>MAX(0,(I136-'2031 forecast'!$C$10))</f>
        <v>0</v>
      </c>
      <c r="O136" s="193">
        <f>MAX(0,(J136-'2031 forecast'!$C$10))</f>
        <v>0</v>
      </c>
      <c r="P136" s="175" t="str">
        <f t="shared" si="31"/>
        <v/>
      </c>
      <c r="Q136" s="175" t="str">
        <f t="shared" si="32"/>
        <v/>
      </c>
    </row>
    <row r="137" spans="1:17" s="1" customFormat="1" x14ac:dyDescent="0.3">
      <c r="A137" s="189">
        <f t="shared" si="30"/>
        <v>43836.541666666344</v>
      </c>
      <c r="B137" s="190">
        <f t="shared" si="26"/>
        <v>43836</v>
      </c>
      <c r="C137" s="1">
        <f t="shared" si="27"/>
        <v>13</v>
      </c>
      <c r="D137" s="191">
        <v>3.0493360685032735</v>
      </c>
      <c r="E137" s="192">
        <f t="shared" si="28"/>
        <v>1.0588406923197134E-4</v>
      </c>
      <c r="F137" s="193">
        <f t="shared" si="29"/>
        <v>4.5464459591041821</v>
      </c>
      <c r="G137" s="193">
        <f t="shared" si="25"/>
        <v>4.7145661871478319</v>
      </c>
      <c r="H137" s="193">
        <f t="shared" si="25"/>
        <v>4.8889032296728789</v>
      </c>
      <c r="I137" s="193">
        <f t="shared" si="25"/>
        <v>5.0696869744373032</v>
      </c>
      <c r="J137" s="193">
        <f t="shared" si="25"/>
        <v>5.2571558100770561</v>
      </c>
      <c r="K137" s="193">
        <f>MAX(0,(F137-'2031 forecast'!$C$10))</f>
        <v>0</v>
      </c>
      <c r="L137" s="193">
        <f>MAX(0,(G137-'2031 forecast'!$C$10))</f>
        <v>0</v>
      </c>
      <c r="M137" s="193">
        <f>MAX(0,(H137-'2031 forecast'!$C$10))</f>
        <v>0</v>
      </c>
      <c r="N137" s="193">
        <f>MAX(0,(I137-'2031 forecast'!$C$10))</f>
        <v>0</v>
      </c>
      <c r="O137" s="193">
        <f>MAX(0,(J137-'2031 forecast'!$C$10))</f>
        <v>0</v>
      </c>
      <c r="P137" s="175" t="str">
        <f t="shared" si="31"/>
        <v/>
      </c>
      <c r="Q137" s="175" t="str">
        <f t="shared" si="32"/>
        <v/>
      </c>
    </row>
    <row r="138" spans="1:17" s="1" customFormat="1" x14ac:dyDescent="0.3">
      <c r="A138" s="189">
        <f t="shared" si="30"/>
        <v>43836.583333333008</v>
      </c>
      <c r="B138" s="190">
        <f t="shared" si="26"/>
        <v>43836</v>
      </c>
      <c r="C138" s="1">
        <f t="shared" si="27"/>
        <v>14</v>
      </c>
      <c r="D138" s="191">
        <v>3.0116899442007643</v>
      </c>
      <c r="E138" s="192">
        <f t="shared" si="28"/>
        <v>1.0457685850071245E-4</v>
      </c>
      <c r="F138" s="193">
        <f t="shared" si="29"/>
        <v>4.4903169966461061</v>
      </c>
      <c r="G138" s="193">
        <f t="shared" si="25"/>
        <v>4.6563616663188467</v>
      </c>
      <c r="H138" s="193">
        <f t="shared" si="25"/>
        <v>4.8285463996769176</v>
      </c>
      <c r="I138" s="193">
        <f t="shared" si="25"/>
        <v>5.0070982463578311</v>
      </c>
      <c r="J138" s="193">
        <f t="shared" si="25"/>
        <v>5.1922526519279577</v>
      </c>
      <c r="K138" s="193">
        <f>MAX(0,(F138-'2031 forecast'!$C$10))</f>
        <v>0</v>
      </c>
      <c r="L138" s="193">
        <f>MAX(0,(G138-'2031 forecast'!$C$10))</f>
        <v>0</v>
      </c>
      <c r="M138" s="193">
        <f>MAX(0,(H138-'2031 forecast'!$C$10))</f>
        <v>0</v>
      </c>
      <c r="N138" s="193">
        <f>MAX(0,(I138-'2031 forecast'!$C$10))</f>
        <v>0</v>
      </c>
      <c r="O138" s="193">
        <f>MAX(0,(J138-'2031 forecast'!$C$10))</f>
        <v>0</v>
      </c>
      <c r="P138" s="175" t="str">
        <f t="shared" si="31"/>
        <v/>
      </c>
      <c r="Q138" s="175" t="str">
        <f t="shared" si="32"/>
        <v/>
      </c>
    </row>
    <row r="139" spans="1:17" s="1" customFormat="1" x14ac:dyDescent="0.3">
      <c r="A139" s="189">
        <f t="shared" si="30"/>
        <v>43836.624999999673</v>
      </c>
      <c r="B139" s="190">
        <f t="shared" si="26"/>
        <v>43836</v>
      </c>
      <c r="C139" s="1">
        <f t="shared" si="27"/>
        <v>15</v>
      </c>
      <c r="D139" s="191">
        <v>3.0267483939217676</v>
      </c>
      <c r="E139" s="192">
        <f t="shared" si="28"/>
        <v>1.0509974279321599E-4</v>
      </c>
      <c r="F139" s="193">
        <f t="shared" si="29"/>
        <v>4.5127685816293361</v>
      </c>
      <c r="G139" s="193">
        <f t="shared" si="25"/>
        <v>4.6796434746504403</v>
      </c>
      <c r="H139" s="193">
        <f t="shared" si="25"/>
        <v>4.8526891316753016</v>
      </c>
      <c r="I139" s="193">
        <f t="shared" si="25"/>
        <v>5.0321337375896196</v>
      </c>
      <c r="J139" s="193">
        <f t="shared" si="25"/>
        <v>5.2182139151875964</v>
      </c>
      <c r="K139" s="193">
        <f>MAX(0,(F139-'2031 forecast'!$C$10))</f>
        <v>0</v>
      </c>
      <c r="L139" s="193">
        <f>MAX(0,(G139-'2031 forecast'!$C$10))</f>
        <v>0</v>
      </c>
      <c r="M139" s="193">
        <f>MAX(0,(H139-'2031 forecast'!$C$10))</f>
        <v>0</v>
      </c>
      <c r="N139" s="193">
        <f>MAX(0,(I139-'2031 forecast'!$C$10))</f>
        <v>0</v>
      </c>
      <c r="O139" s="193">
        <f>MAX(0,(J139-'2031 forecast'!$C$10))</f>
        <v>0</v>
      </c>
      <c r="P139" s="175" t="str">
        <f t="shared" si="31"/>
        <v/>
      </c>
      <c r="Q139" s="175" t="str">
        <f t="shared" si="32"/>
        <v/>
      </c>
    </row>
    <row r="140" spans="1:17" s="1" customFormat="1" x14ac:dyDescent="0.3">
      <c r="A140" s="189">
        <f t="shared" si="30"/>
        <v>43836.666666666337</v>
      </c>
      <c r="B140" s="190">
        <f t="shared" si="26"/>
        <v>43836</v>
      </c>
      <c r="C140" s="1">
        <f t="shared" si="27"/>
        <v>16</v>
      </c>
      <c r="D140" s="191">
        <v>3.6140279330409166</v>
      </c>
      <c r="E140" s="192">
        <f t="shared" si="28"/>
        <v>1.254922302008549E-4</v>
      </c>
      <c r="F140" s="193">
        <f t="shared" si="29"/>
        <v>5.388380395975326</v>
      </c>
      <c r="G140" s="193">
        <f t="shared" si="25"/>
        <v>5.5876339995826143</v>
      </c>
      <c r="H140" s="193">
        <f t="shared" si="25"/>
        <v>5.7942556796122995</v>
      </c>
      <c r="I140" s="193">
        <f t="shared" si="25"/>
        <v>6.008517895629395</v>
      </c>
      <c r="J140" s="193">
        <f t="shared" si="25"/>
        <v>6.2307031823135475</v>
      </c>
      <c r="K140" s="193">
        <f>MAX(0,(F140-'2031 forecast'!$C$10))</f>
        <v>0</v>
      </c>
      <c r="L140" s="193">
        <f>MAX(0,(G140-'2031 forecast'!$C$10))</f>
        <v>0</v>
      </c>
      <c r="M140" s="193">
        <f>MAX(0,(H140-'2031 forecast'!$C$10))</f>
        <v>5.7255679612299382E-2</v>
      </c>
      <c r="N140" s="193">
        <f>MAX(0,(I140-'2031 forecast'!$C$10))</f>
        <v>0.27151789562939488</v>
      </c>
      <c r="O140" s="193">
        <f>MAX(0,(J140-'2031 forecast'!$C$10))</f>
        <v>0.49370318231354737</v>
      </c>
      <c r="P140" s="175" t="str">
        <f t="shared" si="31"/>
        <v/>
      </c>
      <c r="Q140" s="175" t="str">
        <f t="shared" si="32"/>
        <v/>
      </c>
    </row>
    <row r="141" spans="1:17" s="1" customFormat="1" x14ac:dyDescent="0.3">
      <c r="A141" s="189">
        <f t="shared" si="30"/>
        <v>43836.708333333001</v>
      </c>
      <c r="B141" s="190">
        <f t="shared" si="26"/>
        <v>43836</v>
      </c>
      <c r="C141" s="1">
        <f t="shared" si="27"/>
        <v>17</v>
      </c>
      <c r="D141" s="191">
        <v>3.6592032822039284</v>
      </c>
      <c r="E141" s="192">
        <f t="shared" si="28"/>
        <v>1.2706088307836561E-4</v>
      </c>
      <c r="F141" s="193">
        <f t="shared" si="29"/>
        <v>5.455735150925018</v>
      </c>
      <c r="G141" s="193">
        <f t="shared" si="25"/>
        <v>5.6574794245773976</v>
      </c>
      <c r="H141" s="193">
        <f t="shared" si="25"/>
        <v>5.8666838756074542</v>
      </c>
      <c r="I141" s="193">
        <f t="shared" si="25"/>
        <v>6.083624369324764</v>
      </c>
      <c r="J141" s="193">
        <f t="shared" si="25"/>
        <v>6.3085869720924679</v>
      </c>
      <c r="K141" s="193">
        <f>MAX(0,(F141-'2031 forecast'!$C$10))</f>
        <v>0</v>
      </c>
      <c r="L141" s="193">
        <f>MAX(0,(G141-'2031 forecast'!$C$10))</f>
        <v>0</v>
      </c>
      <c r="M141" s="193">
        <f>MAX(0,(H141-'2031 forecast'!$C$10))</f>
        <v>0.12968387560745409</v>
      </c>
      <c r="N141" s="193">
        <f>MAX(0,(I141-'2031 forecast'!$C$10))</f>
        <v>0.34662436932476393</v>
      </c>
      <c r="O141" s="193">
        <f>MAX(0,(J141-'2031 forecast'!$C$10))</f>
        <v>0.57158697209246778</v>
      </c>
      <c r="P141" s="175" t="str">
        <f t="shared" si="31"/>
        <v/>
      </c>
      <c r="Q141" s="175" t="str">
        <f t="shared" si="32"/>
        <v/>
      </c>
    </row>
    <row r="142" spans="1:17" s="1" customFormat="1" x14ac:dyDescent="0.3">
      <c r="A142" s="189">
        <f t="shared" si="30"/>
        <v>43836.749999999665</v>
      </c>
      <c r="B142" s="190">
        <f t="shared" si="26"/>
        <v>43836</v>
      </c>
      <c r="C142" s="1">
        <f t="shared" si="27"/>
        <v>18</v>
      </c>
      <c r="D142" s="191">
        <v>3.8399046788559739</v>
      </c>
      <c r="E142" s="192">
        <f t="shared" si="28"/>
        <v>1.3333549458840834E-4</v>
      </c>
      <c r="F142" s="193">
        <f t="shared" si="29"/>
        <v>5.7251541707237834</v>
      </c>
      <c r="G142" s="193">
        <f t="shared" si="25"/>
        <v>5.9368611245565281</v>
      </c>
      <c r="H142" s="193">
        <f t="shared" si="25"/>
        <v>6.1563966595880686</v>
      </c>
      <c r="I142" s="193">
        <f t="shared" si="25"/>
        <v>6.3840502641062331</v>
      </c>
      <c r="J142" s="193">
        <f t="shared" si="25"/>
        <v>6.6201221312081442</v>
      </c>
      <c r="K142" s="193">
        <f>MAX(0,(F142-'2031 forecast'!$C$10))</f>
        <v>0</v>
      </c>
      <c r="L142" s="193">
        <f>MAX(0,(G142-'2031 forecast'!$C$10))</f>
        <v>0.19986112455652805</v>
      </c>
      <c r="M142" s="193">
        <f>MAX(0,(H142-'2031 forecast'!$C$10))</f>
        <v>0.41939665958806849</v>
      </c>
      <c r="N142" s="193">
        <f>MAX(0,(I142-'2031 forecast'!$C$10))</f>
        <v>0.64705026410623301</v>
      </c>
      <c r="O142" s="193">
        <f>MAX(0,(J142-'2031 forecast'!$C$10))</f>
        <v>0.88312213120814409</v>
      </c>
      <c r="P142" s="175" t="str">
        <f t="shared" si="31"/>
        <v/>
      </c>
      <c r="Q142" s="175" t="str">
        <f t="shared" si="32"/>
        <v/>
      </c>
    </row>
    <row r="143" spans="1:17" s="1" customFormat="1" x14ac:dyDescent="0.3">
      <c r="A143" s="189">
        <f t="shared" si="30"/>
        <v>43836.79166666633</v>
      </c>
      <c r="B143" s="190">
        <f t="shared" si="26"/>
        <v>43836</v>
      </c>
      <c r="C143" s="1">
        <f t="shared" si="27"/>
        <v>19</v>
      </c>
      <c r="D143" s="191">
        <v>3.6742617319249322</v>
      </c>
      <c r="E143" s="192">
        <f t="shared" si="28"/>
        <v>1.2758376737086917E-4</v>
      </c>
      <c r="F143" s="193">
        <f t="shared" si="29"/>
        <v>5.478186735908249</v>
      </c>
      <c r="G143" s="193">
        <f t="shared" si="25"/>
        <v>5.680761232908992</v>
      </c>
      <c r="H143" s="193">
        <f t="shared" si="25"/>
        <v>5.8908266076058391</v>
      </c>
      <c r="I143" s="193">
        <f t="shared" si="25"/>
        <v>6.1086598605565534</v>
      </c>
      <c r="J143" s="193">
        <f t="shared" si="25"/>
        <v>6.3345482353521074</v>
      </c>
      <c r="K143" s="193">
        <f>MAX(0,(F143-'2031 forecast'!$C$10))</f>
        <v>0</v>
      </c>
      <c r="L143" s="193">
        <f>MAX(0,(G143-'2031 forecast'!$C$10))</f>
        <v>0</v>
      </c>
      <c r="M143" s="193">
        <f>MAX(0,(H143-'2031 forecast'!$C$10))</f>
        <v>0.15382660760583899</v>
      </c>
      <c r="N143" s="193">
        <f>MAX(0,(I143-'2031 forecast'!$C$10))</f>
        <v>0.37165986055655331</v>
      </c>
      <c r="O143" s="193">
        <f>MAX(0,(J143-'2031 forecast'!$C$10))</f>
        <v>0.59754823535210733</v>
      </c>
      <c r="P143" s="175" t="str">
        <f t="shared" si="31"/>
        <v/>
      </c>
      <c r="Q143" s="175" t="str">
        <f t="shared" si="32"/>
        <v/>
      </c>
    </row>
    <row r="144" spans="1:17" s="1" customFormat="1" x14ac:dyDescent="0.3">
      <c r="A144" s="189">
        <f t="shared" si="30"/>
        <v>43836.833333332994</v>
      </c>
      <c r="B144" s="190">
        <f t="shared" si="26"/>
        <v>43836</v>
      </c>
      <c r="C144" s="1">
        <f t="shared" si="27"/>
        <v>20</v>
      </c>
      <c r="D144" s="191">
        <v>3.7344955308089474</v>
      </c>
      <c r="E144" s="192">
        <f t="shared" si="28"/>
        <v>1.2967530454088342E-4</v>
      </c>
      <c r="F144" s="193">
        <f t="shared" si="29"/>
        <v>5.5679930758411711</v>
      </c>
      <c r="G144" s="193">
        <f t="shared" si="25"/>
        <v>5.7738884662353689</v>
      </c>
      <c r="H144" s="193">
        <f t="shared" si="25"/>
        <v>5.9873975355993769</v>
      </c>
      <c r="I144" s="193">
        <f t="shared" si="25"/>
        <v>6.2088018254837092</v>
      </c>
      <c r="J144" s="193">
        <f t="shared" si="25"/>
        <v>6.4383932883906665</v>
      </c>
      <c r="K144" s="193">
        <f>MAX(0,(F144-'2031 forecast'!$C$10))</f>
        <v>0</v>
      </c>
      <c r="L144" s="193">
        <f>MAX(0,(G144-'2031 forecast'!$C$10))</f>
        <v>3.6888466235368789E-2</v>
      </c>
      <c r="M144" s="193">
        <f>MAX(0,(H144-'2031 forecast'!$C$10))</f>
        <v>0.25039753559937683</v>
      </c>
      <c r="N144" s="193">
        <f>MAX(0,(I144-'2031 forecast'!$C$10))</f>
        <v>0.47180182548370908</v>
      </c>
      <c r="O144" s="193">
        <f>MAX(0,(J144-'2031 forecast'!$C$10))</f>
        <v>0.70139328839066639</v>
      </c>
      <c r="P144" s="175" t="str">
        <f t="shared" si="31"/>
        <v/>
      </c>
      <c r="Q144" s="175" t="str">
        <f t="shared" si="32"/>
        <v/>
      </c>
    </row>
    <row r="145" spans="1:17" s="1" customFormat="1" x14ac:dyDescent="0.3">
      <c r="A145" s="189">
        <f t="shared" si="30"/>
        <v>43836.874999999658</v>
      </c>
      <c r="B145" s="190">
        <f t="shared" si="26"/>
        <v>43836</v>
      </c>
      <c r="C145" s="1">
        <f t="shared" si="27"/>
        <v>21</v>
      </c>
      <c r="D145" s="191">
        <v>3.5914402584594112</v>
      </c>
      <c r="E145" s="192">
        <f t="shared" si="28"/>
        <v>1.2470790376209958E-4</v>
      </c>
      <c r="F145" s="193">
        <f t="shared" si="29"/>
        <v>5.3547030185004809</v>
      </c>
      <c r="G145" s="193">
        <f t="shared" ref="G145:J164" si="33">$E145*G$2</f>
        <v>5.5527112870852235</v>
      </c>
      <c r="H145" s="193">
        <f t="shared" si="33"/>
        <v>5.7580415816147239</v>
      </c>
      <c r="I145" s="193">
        <f t="shared" si="33"/>
        <v>5.9709646587817122</v>
      </c>
      <c r="J145" s="193">
        <f t="shared" si="33"/>
        <v>6.1917612874240886</v>
      </c>
      <c r="K145" s="193">
        <f>MAX(0,(F145-'2031 forecast'!$C$10))</f>
        <v>0</v>
      </c>
      <c r="L145" s="193">
        <f>MAX(0,(G145-'2031 forecast'!$C$10))</f>
        <v>0</v>
      </c>
      <c r="M145" s="193">
        <f>MAX(0,(H145-'2031 forecast'!$C$10))</f>
        <v>2.1041581614723803E-2</v>
      </c>
      <c r="N145" s="193">
        <f>MAX(0,(I145-'2031 forecast'!$C$10))</f>
        <v>0.23396465878171213</v>
      </c>
      <c r="O145" s="193">
        <f>MAX(0,(J145-'2031 forecast'!$C$10))</f>
        <v>0.4547612874240885</v>
      </c>
      <c r="P145" s="175" t="str">
        <f t="shared" si="31"/>
        <v/>
      </c>
      <c r="Q145" s="175" t="str">
        <f t="shared" si="32"/>
        <v/>
      </c>
    </row>
    <row r="146" spans="1:17" s="1" customFormat="1" x14ac:dyDescent="0.3">
      <c r="A146" s="189">
        <f t="shared" si="30"/>
        <v>43836.916666666322</v>
      </c>
      <c r="B146" s="190">
        <f t="shared" si="26"/>
        <v>43836</v>
      </c>
      <c r="C146" s="1">
        <f t="shared" si="27"/>
        <v>22</v>
      </c>
      <c r="D146" s="191">
        <v>3.4935603352728863</v>
      </c>
      <c r="E146" s="192">
        <f t="shared" si="28"/>
        <v>1.2130915586082643E-4</v>
      </c>
      <c r="F146" s="193">
        <f t="shared" si="29"/>
        <v>5.2087677161094827</v>
      </c>
      <c r="G146" s="193">
        <f t="shared" si="33"/>
        <v>5.4013795329298615</v>
      </c>
      <c r="H146" s="193">
        <f t="shared" si="33"/>
        <v>5.6011138236252238</v>
      </c>
      <c r="I146" s="193">
        <f t="shared" si="33"/>
        <v>5.8082339657750834</v>
      </c>
      <c r="J146" s="193">
        <f t="shared" si="33"/>
        <v>6.0230130762364302</v>
      </c>
      <c r="K146" s="193">
        <f>MAX(0,(F146-'2031 forecast'!$C$10))</f>
        <v>0</v>
      </c>
      <c r="L146" s="193">
        <f>MAX(0,(G146-'2031 forecast'!$C$10))</f>
        <v>0</v>
      </c>
      <c r="M146" s="193">
        <f>MAX(0,(H146-'2031 forecast'!$C$10))</f>
        <v>0</v>
      </c>
      <c r="N146" s="193">
        <f>MAX(0,(I146-'2031 forecast'!$C$10))</f>
        <v>7.1233965775083341E-2</v>
      </c>
      <c r="O146" s="193">
        <f>MAX(0,(J146-'2031 forecast'!$C$10))</f>
        <v>0.28601307623643013</v>
      </c>
      <c r="P146" s="175" t="str">
        <f t="shared" si="31"/>
        <v/>
      </c>
      <c r="Q146" s="175" t="str">
        <f t="shared" si="32"/>
        <v/>
      </c>
    </row>
    <row r="147" spans="1:17" s="1" customFormat="1" x14ac:dyDescent="0.3">
      <c r="A147" s="189">
        <f t="shared" si="30"/>
        <v>43836.958333332987</v>
      </c>
      <c r="B147" s="190">
        <f t="shared" si="26"/>
        <v>43836</v>
      </c>
      <c r="C147" s="1">
        <f t="shared" si="27"/>
        <v>23</v>
      </c>
      <c r="D147" s="191">
        <v>3.2676835894578291</v>
      </c>
      <c r="E147" s="192">
        <f t="shared" si="28"/>
        <v>1.1346589147327299E-4</v>
      </c>
      <c r="F147" s="193">
        <f t="shared" si="29"/>
        <v>4.8719939413610245</v>
      </c>
      <c r="G147" s="193">
        <f t="shared" si="33"/>
        <v>5.0521524079559477</v>
      </c>
      <c r="H147" s="193">
        <f t="shared" si="33"/>
        <v>5.2389728436494556</v>
      </c>
      <c r="I147" s="193">
        <f t="shared" si="33"/>
        <v>5.4327015972982462</v>
      </c>
      <c r="J147" s="193">
        <f t="shared" si="33"/>
        <v>5.6335941273418335</v>
      </c>
      <c r="K147" s="193">
        <f>MAX(0,(F147-'2031 forecast'!$C$10))</f>
        <v>0</v>
      </c>
      <c r="L147" s="193">
        <f>MAX(0,(G147-'2031 forecast'!$C$10))</f>
        <v>0</v>
      </c>
      <c r="M147" s="193">
        <f>MAX(0,(H147-'2031 forecast'!$C$10))</f>
        <v>0</v>
      </c>
      <c r="N147" s="193">
        <f>MAX(0,(I147-'2031 forecast'!$C$10))</f>
        <v>0</v>
      </c>
      <c r="O147" s="193">
        <f>MAX(0,(J147-'2031 forecast'!$C$10))</f>
        <v>0</v>
      </c>
      <c r="P147" s="175" t="str">
        <f t="shared" si="31"/>
        <v/>
      </c>
      <c r="Q147" s="175" t="str">
        <f t="shared" si="32"/>
        <v/>
      </c>
    </row>
    <row r="148" spans="1:17" s="1" customFormat="1" x14ac:dyDescent="0.3">
      <c r="A148" s="189">
        <f t="shared" si="30"/>
        <v>43836.999999999651</v>
      </c>
      <c r="B148" s="190">
        <f t="shared" si="26"/>
        <v>43836</v>
      </c>
      <c r="C148" s="1">
        <f t="shared" si="27"/>
        <v>0</v>
      </c>
      <c r="D148" s="191">
        <v>2.3867642807791056</v>
      </c>
      <c r="E148" s="192">
        <f t="shared" si="28"/>
        <v>8.2877160361814606E-5</v>
      </c>
      <c r="F148" s="193">
        <f t="shared" si="29"/>
        <v>3.5585762198420388</v>
      </c>
      <c r="G148" s="193">
        <f t="shared" si="33"/>
        <v>3.6901666205576857</v>
      </c>
      <c r="H148" s="193">
        <f t="shared" si="33"/>
        <v>3.826623021743957</v>
      </c>
      <c r="I148" s="193">
        <f t="shared" si="33"/>
        <v>3.9681253602385804</v>
      </c>
      <c r="J148" s="193">
        <f t="shared" si="33"/>
        <v>4.1148602266529055</v>
      </c>
      <c r="K148" s="193">
        <f>MAX(0,(F148-'2031 forecast'!$C$10))</f>
        <v>0</v>
      </c>
      <c r="L148" s="193">
        <f>MAX(0,(G148-'2031 forecast'!$C$10))</f>
        <v>0</v>
      </c>
      <c r="M148" s="193">
        <f>MAX(0,(H148-'2031 forecast'!$C$10))</f>
        <v>0</v>
      </c>
      <c r="N148" s="193">
        <f>MAX(0,(I148-'2031 forecast'!$C$10))</f>
        <v>0</v>
      </c>
      <c r="O148" s="193">
        <f>MAX(0,(J148-'2031 forecast'!$C$10))</f>
        <v>0</v>
      </c>
      <c r="P148" s="175" t="str">
        <f t="shared" si="31"/>
        <v/>
      </c>
      <c r="Q148" s="175" t="str">
        <f t="shared" si="32"/>
        <v/>
      </c>
    </row>
    <row r="149" spans="1:17" s="1" customFormat="1" x14ac:dyDescent="0.3">
      <c r="A149" s="189">
        <f t="shared" si="30"/>
        <v>43837.041666666315</v>
      </c>
      <c r="B149" s="190">
        <f t="shared" si="26"/>
        <v>43837</v>
      </c>
      <c r="C149" s="1">
        <f t="shared" si="27"/>
        <v>1</v>
      </c>
      <c r="D149" s="191">
        <v>2.5749949022916536</v>
      </c>
      <c r="E149" s="192">
        <f t="shared" si="28"/>
        <v>8.9413214018109149E-5</v>
      </c>
      <c r="F149" s="193">
        <f t="shared" si="29"/>
        <v>3.8392210321324209</v>
      </c>
      <c r="G149" s="193">
        <f t="shared" si="33"/>
        <v>3.9811892247026139</v>
      </c>
      <c r="H149" s="193">
        <f t="shared" si="33"/>
        <v>4.1284071717237651</v>
      </c>
      <c r="I149" s="193">
        <f t="shared" si="33"/>
        <v>4.281069000635946</v>
      </c>
      <c r="J149" s="193">
        <f t="shared" si="33"/>
        <v>4.4393760173984038</v>
      </c>
      <c r="K149" s="193">
        <f>MAX(0,(F149-'2031 forecast'!$C$10))</f>
        <v>0</v>
      </c>
      <c r="L149" s="193">
        <f>MAX(0,(G149-'2031 forecast'!$C$10))</f>
        <v>0</v>
      </c>
      <c r="M149" s="193">
        <f>MAX(0,(H149-'2031 forecast'!$C$10))</f>
        <v>0</v>
      </c>
      <c r="N149" s="193">
        <f>MAX(0,(I149-'2031 forecast'!$C$10))</f>
        <v>0</v>
      </c>
      <c r="O149" s="193">
        <f>MAX(0,(J149-'2031 forecast'!$C$10))</f>
        <v>0</v>
      </c>
      <c r="P149" s="175" t="str">
        <f t="shared" si="31"/>
        <v/>
      </c>
      <c r="Q149" s="175" t="str">
        <f t="shared" si="32"/>
        <v/>
      </c>
    </row>
    <row r="150" spans="1:17" s="1" customFormat="1" x14ac:dyDescent="0.3">
      <c r="A150" s="189">
        <f t="shared" si="30"/>
        <v>43837.083333332979</v>
      </c>
      <c r="B150" s="190">
        <f t="shared" si="26"/>
        <v>43837</v>
      </c>
      <c r="C150" s="1">
        <f t="shared" si="27"/>
        <v>2</v>
      </c>
      <c r="D150" s="191">
        <v>2.5599364525706494</v>
      </c>
      <c r="E150" s="192">
        <f t="shared" si="28"/>
        <v>8.8890329725605568E-5</v>
      </c>
      <c r="F150" s="193">
        <f t="shared" si="29"/>
        <v>3.8167694471491895</v>
      </c>
      <c r="G150" s="193">
        <f t="shared" si="33"/>
        <v>3.9579074163710191</v>
      </c>
      <c r="H150" s="193">
        <f t="shared" si="33"/>
        <v>4.1042644397253794</v>
      </c>
      <c r="I150" s="193">
        <f t="shared" si="33"/>
        <v>4.2560335094041557</v>
      </c>
      <c r="J150" s="193">
        <f t="shared" si="33"/>
        <v>4.4134147541387634</v>
      </c>
      <c r="K150" s="193">
        <f>MAX(0,(F150-'2031 forecast'!$C$10))</f>
        <v>0</v>
      </c>
      <c r="L150" s="193">
        <f>MAX(0,(G150-'2031 forecast'!$C$10))</f>
        <v>0</v>
      </c>
      <c r="M150" s="193">
        <f>MAX(0,(H150-'2031 forecast'!$C$10))</f>
        <v>0</v>
      </c>
      <c r="N150" s="193">
        <f>MAX(0,(I150-'2031 forecast'!$C$10))</f>
        <v>0</v>
      </c>
      <c r="O150" s="193">
        <f>MAX(0,(J150-'2031 forecast'!$C$10))</f>
        <v>0</v>
      </c>
      <c r="P150" s="175" t="str">
        <f t="shared" si="31"/>
        <v/>
      </c>
      <c r="Q150" s="175" t="str">
        <f t="shared" si="32"/>
        <v/>
      </c>
    </row>
    <row r="151" spans="1:17" s="1" customFormat="1" x14ac:dyDescent="0.3">
      <c r="A151" s="189">
        <f t="shared" si="30"/>
        <v>43837.124999999643</v>
      </c>
      <c r="B151" s="190">
        <f t="shared" si="26"/>
        <v>43837</v>
      </c>
      <c r="C151" s="1">
        <f t="shared" si="27"/>
        <v>3</v>
      </c>
      <c r="D151" s="191">
        <v>2.4997026536866342</v>
      </c>
      <c r="E151" s="192">
        <f t="shared" si="28"/>
        <v>8.6798792555591324E-5</v>
      </c>
      <c r="F151" s="193">
        <f t="shared" si="29"/>
        <v>3.7269631072162674</v>
      </c>
      <c r="G151" s="193">
        <f t="shared" si="33"/>
        <v>3.8647801830446422</v>
      </c>
      <c r="H151" s="193">
        <f t="shared" si="33"/>
        <v>4.0076935117318415</v>
      </c>
      <c r="I151" s="193">
        <f t="shared" si="33"/>
        <v>4.155891544476999</v>
      </c>
      <c r="J151" s="193">
        <f t="shared" si="33"/>
        <v>4.3095697011002043</v>
      </c>
      <c r="K151" s="193">
        <f>MAX(0,(F151-'2031 forecast'!$C$10))</f>
        <v>0</v>
      </c>
      <c r="L151" s="193">
        <f>MAX(0,(G151-'2031 forecast'!$C$10))</f>
        <v>0</v>
      </c>
      <c r="M151" s="193">
        <f>MAX(0,(H151-'2031 forecast'!$C$10))</f>
        <v>0</v>
      </c>
      <c r="N151" s="193">
        <f>MAX(0,(I151-'2031 forecast'!$C$10))</f>
        <v>0</v>
      </c>
      <c r="O151" s="193">
        <f>MAX(0,(J151-'2031 forecast'!$C$10))</f>
        <v>0</v>
      </c>
      <c r="P151" s="175" t="str">
        <f t="shared" si="31"/>
        <v/>
      </c>
      <c r="Q151" s="175" t="str">
        <f t="shared" si="32"/>
        <v/>
      </c>
    </row>
    <row r="152" spans="1:17" s="1" customFormat="1" x14ac:dyDescent="0.3">
      <c r="A152" s="189">
        <f t="shared" si="30"/>
        <v>43837.166666666308</v>
      </c>
      <c r="B152" s="190">
        <f t="shared" si="26"/>
        <v>43837</v>
      </c>
      <c r="C152" s="1">
        <f t="shared" si="27"/>
        <v>4</v>
      </c>
      <c r="D152" s="191">
        <v>2.4997026536866342</v>
      </c>
      <c r="E152" s="192">
        <f t="shared" si="28"/>
        <v>8.6798792555591324E-5</v>
      </c>
      <c r="F152" s="193">
        <f t="shared" si="29"/>
        <v>3.7269631072162674</v>
      </c>
      <c r="G152" s="193">
        <f t="shared" si="33"/>
        <v>3.8647801830446422</v>
      </c>
      <c r="H152" s="193">
        <f t="shared" si="33"/>
        <v>4.0076935117318415</v>
      </c>
      <c r="I152" s="193">
        <f t="shared" si="33"/>
        <v>4.155891544476999</v>
      </c>
      <c r="J152" s="193">
        <f t="shared" si="33"/>
        <v>4.3095697011002043</v>
      </c>
      <c r="K152" s="193">
        <f>MAX(0,(F152-'2031 forecast'!$C$10))</f>
        <v>0</v>
      </c>
      <c r="L152" s="193">
        <f>MAX(0,(G152-'2031 forecast'!$C$10))</f>
        <v>0</v>
      </c>
      <c r="M152" s="193">
        <f>MAX(0,(H152-'2031 forecast'!$C$10))</f>
        <v>0</v>
      </c>
      <c r="N152" s="193">
        <f>MAX(0,(I152-'2031 forecast'!$C$10))</f>
        <v>0</v>
      </c>
      <c r="O152" s="193">
        <f>MAX(0,(J152-'2031 forecast'!$C$10))</f>
        <v>0</v>
      </c>
      <c r="P152" s="175" t="str">
        <f t="shared" si="31"/>
        <v/>
      </c>
      <c r="Q152" s="175" t="str">
        <f t="shared" si="32"/>
        <v/>
      </c>
    </row>
    <row r="153" spans="1:17" s="1" customFormat="1" x14ac:dyDescent="0.3">
      <c r="A153" s="189">
        <f t="shared" si="30"/>
        <v>43837.208333332972</v>
      </c>
      <c r="B153" s="190">
        <f t="shared" si="26"/>
        <v>43837</v>
      </c>
      <c r="C153" s="1">
        <f t="shared" si="27"/>
        <v>5</v>
      </c>
      <c r="D153" s="191">
        <v>2.5448780028496456</v>
      </c>
      <c r="E153" s="192">
        <f t="shared" si="28"/>
        <v>8.8367445433102014E-5</v>
      </c>
      <c r="F153" s="193">
        <f t="shared" si="29"/>
        <v>3.7943178621659595</v>
      </c>
      <c r="G153" s="193">
        <f t="shared" si="33"/>
        <v>3.9346256080394251</v>
      </c>
      <c r="H153" s="193">
        <f t="shared" si="33"/>
        <v>4.0801217077269953</v>
      </c>
      <c r="I153" s="193">
        <f t="shared" si="33"/>
        <v>4.2309980181723672</v>
      </c>
      <c r="J153" s="193">
        <f t="shared" si="33"/>
        <v>4.3874534908791238</v>
      </c>
      <c r="K153" s="193">
        <f>MAX(0,(F153-'2031 forecast'!$C$10))</f>
        <v>0</v>
      </c>
      <c r="L153" s="193">
        <f>MAX(0,(G153-'2031 forecast'!$C$10))</f>
        <v>0</v>
      </c>
      <c r="M153" s="193">
        <f>MAX(0,(H153-'2031 forecast'!$C$10))</f>
        <v>0</v>
      </c>
      <c r="N153" s="193">
        <f>MAX(0,(I153-'2031 forecast'!$C$10))</f>
        <v>0</v>
      </c>
      <c r="O153" s="193">
        <f>MAX(0,(J153-'2031 forecast'!$C$10))</f>
        <v>0</v>
      </c>
      <c r="P153" s="175" t="str">
        <f t="shared" si="31"/>
        <v/>
      </c>
      <c r="Q153" s="175" t="str">
        <f t="shared" si="32"/>
        <v/>
      </c>
    </row>
    <row r="154" spans="1:17" s="1" customFormat="1" x14ac:dyDescent="0.3">
      <c r="A154" s="189">
        <f t="shared" si="30"/>
        <v>43837.249999999636</v>
      </c>
      <c r="B154" s="190">
        <f t="shared" si="26"/>
        <v>43837</v>
      </c>
      <c r="C154" s="1">
        <f t="shared" si="27"/>
        <v>6</v>
      </c>
      <c r="D154" s="191">
        <v>2.7556962989436995</v>
      </c>
      <c r="E154" s="192">
        <f t="shared" si="28"/>
        <v>9.5687825528151894E-5</v>
      </c>
      <c r="F154" s="193">
        <f t="shared" si="29"/>
        <v>4.1086400519311868</v>
      </c>
      <c r="G154" s="193">
        <f t="shared" si="33"/>
        <v>4.2605709246817449</v>
      </c>
      <c r="H154" s="193">
        <f t="shared" si="33"/>
        <v>4.4181199557043804</v>
      </c>
      <c r="I154" s="193">
        <f t="shared" si="33"/>
        <v>4.5814948954174151</v>
      </c>
      <c r="J154" s="193">
        <f t="shared" si="33"/>
        <v>4.750911176514081</v>
      </c>
      <c r="K154" s="193">
        <f>MAX(0,(F154-'2031 forecast'!$C$10))</f>
        <v>0</v>
      </c>
      <c r="L154" s="193">
        <f>MAX(0,(G154-'2031 forecast'!$C$10))</f>
        <v>0</v>
      </c>
      <c r="M154" s="193">
        <f>MAX(0,(H154-'2031 forecast'!$C$10))</f>
        <v>0</v>
      </c>
      <c r="N154" s="193">
        <f>MAX(0,(I154-'2031 forecast'!$C$10))</f>
        <v>0</v>
      </c>
      <c r="O154" s="193">
        <f>MAX(0,(J154-'2031 forecast'!$C$10))</f>
        <v>0</v>
      </c>
      <c r="P154" s="175" t="str">
        <f t="shared" si="31"/>
        <v/>
      </c>
      <c r="Q154" s="175" t="str">
        <f t="shared" si="32"/>
        <v/>
      </c>
    </row>
    <row r="155" spans="1:17" s="1" customFormat="1" x14ac:dyDescent="0.3">
      <c r="A155" s="189">
        <f t="shared" si="30"/>
        <v>43837.2916666663</v>
      </c>
      <c r="B155" s="190">
        <f t="shared" si="26"/>
        <v>43837</v>
      </c>
      <c r="C155" s="1">
        <f t="shared" si="27"/>
        <v>7</v>
      </c>
      <c r="D155" s="191">
        <v>3.0945114176662849</v>
      </c>
      <c r="E155" s="192">
        <f t="shared" si="28"/>
        <v>1.0745272210948202E-4</v>
      </c>
      <c r="F155" s="193">
        <f t="shared" si="29"/>
        <v>4.6138007140538733</v>
      </c>
      <c r="G155" s="193">
        <f t="shared" si="33"/>
        <v>4.7844116121426143</v>
      </c>
      <c r="H155" s="193">
        <f t="shared" si="33"/>
        <v>4.9613314256680319</v>
      </c>
      <c r="I155" s="193">
        <f t="shared" si="33"/>
        <v>5.1447934481326705</v>
      </c>
      <c r="J155" s="193">
        <f t="shared" si="33"/>
        <v>5.3350395998559756</v>
      </c>
      <c r="K155" s="193">
        <f>MAX(0,(F155-'2031 forecast'!$C$10))</f>
        <v>0</v>
      </c>
      <c r="L155" s="193">
        <f>MAX(0,(G155-'2031 forecast'!$C$10))</f>
        <v>0</v>
      </c>
      <c r="M155" s="193">
        <f>MAX(0,(H155-'2031 forecast'!$C$10))</f>
        <v>0</v>
      </c>
      <c r="N155" s="193">
        <f>MAX(0,(I155-'2031 forecast'!$C$10))</f>
        <v>0</v>
      </c>
      <c r="O155" s="193">
        <f>MAX(0,(J155-'2031 forecast'!$C$10))</f>
        <v>0</v>
      </c>
      <c r="P155" s="175" t="str">
        <f t="shared" si="31"/>
        <v/>
      </c>
      <c r="Q155" s="175" t="str">
        <f t="shared" si="32"/>
        <v/>
      </c>
    </row>
    <row r="156" spans="1:17" s="1" customFormat="1" x14ac:dyDescent="0.3">
      <c r="A156" s="189">
        <f t="shared" si="30"/>
        <v>43837.333333332965</v>
      </c>
      <c r="B156" s="190">
        <f t="shared" si="26"/>
        <v>43837</v>
      </c>
      <c r="C156" s="1">
        <f t="shared" si="27"/>
        <v>8</v>
      </c>
      <c r="D156" s="191">
        <v>3.3203881634813426</v>
      </c>
      <c r="E156" s="192">
        <f t="shared" si="28"/>
        <v>1.1529598649703547E-4</v>
      </c>
      <c r="F156" s="193">
        <f t="shared" si="29"/>
        <v>4.9505744888023315</v>
      </c>
      <c r="G156" s="193">
        <f t="shared" si="33"/>
        <v>5.1336387371165282</v>
      </c>
      <c r="H156" s="193">
        <f t="shared" si="33"/>
        <v>5.3234724056438019</v>
      </c>
      <c r="I156" s="193">
        <f t="shared" si="33"/>
        <v>5.5203258166095086</v>
      </c>
      <c r="J156" s="193">
        <f t="shared" si="33"/>
        <v>5.7244585487505733</v>
      </c>
      <c r="K156" s="193">
        <f>MAX(0,(F156-'2031 forecast'!$C$10))</f>
        <v>0</v>
      </c>
      <c r="L156" s="193">
        <f>MAX(0,(G156-'2031 forecast'!$C$10))</f>
        <v>0</v>
      </c>
      <c r="M156" s="193">
        <f>MAX(0,(H156-'2031 forecast'!$C$10))</f>
        <v>0</v>
      </c>
      <c r="N156" s="193">
        <f>MAX(0,(I156-'2031 forecast'!$C$10))</f>
        <v>0</v>
      </c>
      <c r="O156" s="193">
        <f>MAX(0,(J156-'2031 forecast'!$C$10))</f>
        <v>0</v>
      </c>
      <c r="P156" s="175" t="str">
        <f t="shared" si="31"/>
        <v/>
      </c>
      <c r="Q156" s="175" t="str">
        <f t="shared" si="32"/>
        <v/>
      </c>
    </row>
    <row r="157" spans="1:17" s="1" customFormat="1" x14ac:dyDescent="0.3">
      <c r="A157" s="189">
        <f t="shared" si="30"/>
        <v>43837.374999999629</v>
      </c>
      <c r="B157" s="190">
        <f t="shared" si="26"/>
        <v>43837</v>
      </c>
      <c r="C157" s="1">
        <f t="shared" si="27"/>
        <v>9</v>
      </c>
      <c r="D157" s="191">
        <v>3.4559142109703767</v>
      </c>
      <c r="E157" s="192">
        <f t="shared" si="28"/>
        <v>1.2000194512956752E-4</v>
      </c>
      <c r="F157" s="193">
        <f t="shared" si="29"/>
        <v>5.1526387536514058</v>
      </c>
      <c r="G157" s="193">
        <f t="shared" si="33"/>
        <v>5.3431750121008763</v>
      </c>
      <c r="H157" s="193">
        <f t="shared" si="33"/>
        <v>5.5407569936292624</v>
      </c>
      <c r="I157" s="193">
        <f t="shared" si="33"/>
        <v>5.7456452376956104</v>
      </c>
      <c r="J157" s="193">
        <f t="shared" si="33"/>
        <v>5.9581099180873309</v>
      </c>
      <c r="K157" s="193">
        <f>MAX(0,(F157-'2031 forecast'!$C$10))</f>
        <v>0</v>
      </c>
      <c r="L157" s="193">
        <f>MAX(0,(G157-'2031 forecast'!$C$10))</f>
        <v>0</v>
      </c>
      <c r="M157" s="193">
        <f>MAX(0,(H157-'2031 forecast'!$C$10))</f>
        <v>0</v>
      </c>
      <c r="N157" s="193">
        <f>MAX(0,(I157-'2031 forecast'!$C$10))</f>
        <v>8.6452376956103194E-3</v>
      </c>
      <c r="O157" s="193">
        <f>MAX(0,(J157-'2031 forecast'!$C$10))</f>
        <v>0.22110991808733083</v>
      </c>
      <c r="P157" s="175" t="str">
        <f t="shared" si="31"/>
        <v/>
      </c>
      <c r="Q157" s="175" t="str">
        <f t="shared" si="32"/>
        <v/>
      </c>
    </row>
    <row r="158" spans="1:17" s="1" customFormat="1" x14ac:dyDescent="0.3">
      <c r="A158" s="189">
        <f t="shared" si="30"/>
        <v>43837.416666666293</v>
      </c>
      <c r="B158" s="190">
        <f t="shared" si="26"/>
        <v>43837</v>
      </c>
      <c r="C158" s="1">
        <f t="shared" si="27"/>
        <v>10</v>
      </c>
      <c r="D158" s="191">
        <v>3.4333265363888708</v>
      </c>
      <c r="E158" s="192">
        <f t="shared" si="28"/>
        <v>1.1921761869081217E-4</v>
      </c>
      <c r="F158" s="193">
        <f t="shared" si="29"/>
        <v>5.1189613761765598</v>
      </c>
      <c r="G158" s="193">
        <f t="shared" si="33"/>
        <v>5.3082522996034847</v>
      </c>
      <c r="H158" s="193">
        <f t="shared" si="33"/>
        <v>5.5045428956316851</v>
      </c>
      <c r="I158" s="193">
        <f t="shared" si="33"/>
        <v>5.7080920008479259</v>
      </c>
      <c r="J158" s="193">
        <f t="shared" si="33"/>
        <v>5.9191680231978703</v>
      </c>
      <c r="K158" s="193">
        <f>MAX(0,(F158-'2031 forecast'!$C$10))</f>
        <v>0</v>
      </c>
      <c r="L158" s="193">
        <f>MAX(0,(G158-'2031 forecast'!$C$10))</f>
        <v>0</v>
      </c>
      <c r="M158" s="193">
        <f>MAX(0,(H158-'2031 forecast'!$C$10))</f>
        <v>0</v>
      </c>
      <c r="N158" s="193">
        <f>MAX(0,(I158-'2031 forecast'!$C$10))</f>
        <v>0</v>
      </c>
      <c r="O158" s="193">
        <f>MAX(0,(J158-'2031 forecast'!$C$10))</f>
        <v>0.18216802319787018</v>
      </c>
      <c r="P158" s="175" t="str">
        <f t="shared" si="31"/>
        <v/>
      </c>
      <c r="Q158" s="175" t="str">
        <f t="shared" si="32"/>
        <v/>
      </c>
    </row>
    <row r="159" spans="1:17" s="1" customFormat="1" x14ac:dyDescent="0.3">
      <c r="A159" s="189">
        <f t="shared" si="30"/>
        <v>43837.458333332957</v>
      </c>
      <c r="B159" s="190">
        <f t="shared" si="26"/>
        <v>43837</v>
      </c>
      <c r="C159" s="1">
        <f t="shared" si="27"/>
        <v>11</v>
      </c>
      <c r="D159" s="191">
        <v>3.4333265363888708</v>
      </c>
      <c r="E159" s="192">
        <f t="shared" si="28"/>
        <v>1.1921761869081217E-4</v>
      </c>
      <c r="F159" s="193">
        <f t="shared" si="29"/>
        <v>5.1189613761765598</v>
      </c>
      <c r="G159" s="193">
        <f t="shared" si="33"/>
        <v>5.3082522996034847</v>
      </c>
      <c r="H159" s="193">
        <f t="shared" si="33"/>
        <v>5.5045428956316851</v>
      </c>
      <c r="I159" s="193">
        <f t="shared" si="33"/>
        <v>5.7080920008479259</v>
      </c>
      <c r="J159" s="193">
        <f t="shared" si="33"/>
        <v>5.9191680231978703</v>
      </c>
      <c r="K159" s="193">
        <f>MAX(0,(F159-'2031 forecast'!$C$10))</f>
        <v>0</v>
      </c>
      <c r="L159" s="193">
        <f>MAX(0,(G159-'2031 forecast'!$C$10))</f>
        <v>0</v>
      </c>
      <c r="M159" s="193">
        <f>MAX(0,(H159-'2031 forecast'!$C$10))</f>
        <v>0</v>
      </c>
      <c r="N159" s="193">
        <f>MAX(0,(I159-'2031 forecast'!$C$10))</f>
        <v>0</v>
      </c>
      <c r="O159" s="193">
        <f>MAX(0,(J159-'2031 forecast'!$C$10))</f>
        <v>0.18216802319787018</v>
      </c>
      <c r="P159" s="175" t="str">
        <f t="shared" si="31"/>
        <v/>
      </c>
      <c r="Q159" s="175" t="str">
        <f t="shared" si="32"/>
        <v/>
      </c>
    </row>
    <row r="160" spans="1:17" s="1" customFormat="1" x14ac:dyDescent="0.3">
      <c r="A160" s="189">
        <f t="shared" si="30"/>
        <v>43837.499999999622</v>
      </c>
      <c r="B160" s="190">
        <f t="shared" si="26"/>
        <v>43837</v>
      </c>
      <c r="C160" s="1">
        <f t="shared" si="27"/>
        <v>12</v>
      </c>
      <c r="D160" s="191">
        <v>3.4860311104123847</v>
      </c>
      <c r="E160" s="192">
        <f t="shared" si="28"/>
        <v>1.2104771371457466E-4</v>
      </c>
      <c r="F160" s="193">
        <f t="shared" si="29"/>
        <v>5.1975419236178677</v>
      </c>
      <c r="G160" s="193">
        <f t="shared" si="33"/>
        <v>5.3897386287640652</v>
      </c>
      <c r="H160" s="193">
        <f t="shared" si="33"/>
        <v>5.5890424576260322</v>
      </c>
      <c r="I160" s="193">
        <f t="shared" si="33"/>
        <v>5.7957162201591892</v>
      </c>
      <c r="J160" s="193">
        <f t="shared" si="33"/>
        <v>6.0100324446066109</v>
      </c>
      <c r="K160" s="193">
        <f>MAX(0,(F160-'2031 forecast'!$C$10))</f>
        <v>0</v>
      </c>
      <c r="L160" s="193">
        <f>MAX(0,(G160-'2031 forecast'!$C$10))</f>
        <v>0</v>
      </c>
      <c r="M160" s="193">
        <f>MAX(0,(H160-'2031 forecast'!$C$10))</f>
        <v>0</v>
      </c>
      <c r="N160" s="193">
        <f>MAX(0,(I160-'2031 forecast'!$C$10))</f>
        <v>5.8716220159189092E-2</v>
      </c>
      <c r="O160" s="193">
        <f>MAX(0,(J160-'2031 forecast'!$C$10))</f>
        <v>0.2730324446066108</v>
      </c>
      <c r="P160" s="175" t="str">
        <f t="shared" si="31"/>
        <v/>
      </c>
      <c r="Q160" s="175" t="str">
        <f t="shared" si="32"/>
        <v/>
      </c>
    </row>
    <row r="161" spans="1:17" s="1" customFormat="1" x14ac:dyDescent="0.3">
      <c r="A161" s="189">
        <f t="shared" si="30"/>
        <v>43837.541666666286</v>
      </c>
      <c r="B161" s="190">
        <f t="shared" si="26"/>
        <v>43837</v>
      </c>
      <c r="C161" s="1">
        <f t="shared" si="27"/>
        <v>13</v>
      </c>
      <c r="D161" s="191">
        <v>3.5086187849938901</v>
      </c>
      <c r="E161" s="192">
        <f t="shared" si="28"/>
        <v>1.2183204015332998E-4</v>
      </c>
      <c r="F161" s="193">
        <f t="shared" si="29"/>
        <v>5.2312193010927128</v>
      </c>
      <c r="G161" s="193">
        <f t="shared" si="33"/>
        <v>5.4246613412614559</v>
      </c>
      <c r="H161" s="193">
        <f t="shared" si="33"/>
        <v>5.6252565556236087</v>
      </c>
      <c r="I161" s="193">
        <f t="shared" si="33"/>
        <v>5.8332694570068719</v>
      </c>
      <c r="J161" s="193">
        <f t="shared" si="33"/>
        <v>6.0489743394960698</v>
      </c>
      <c r="K161" s="193">
        <f>MAX(0,(F161-'2031 forecast'!$C$10))</f>
        <v>0</v>
      </c>
      <c r="L161" s="193">
        <f>MAX(0,(G161-'2031 forecast'!$C$10))</f>
        <v>0</v>
      </c>
      <c r="M161" s="193">
        <f>MAX(0,(H161-'2031 forecast'!$C$10))</f>
        <v>0</v>
      </c>
      <c r="N161" s="193">
        <f>MAX(0,(I161-'2031 forecast'!$C$10))</f>
        <v>9.6269457006871839E-2</v>
      </c>
      <c r="O161" s="193">
        <f>MAX(0,(J161-'2031 forecast'!$C$10))</f>
        <v>0.31197433949606967</v>
      </c>
      <c r="P161" s="175" t="str">
        <f t="shared" si="31"/>
        <v/>
      </c>
      <c r="Q161" s="175" t="str">
        <f t="shared" si="32"/>
        <v/>
      </c>
    </row>
    <row r="162" spans="1:17" s="1" customFormat="1" x14ac:dyDescent="0.3">
      <c r="A162" s="189">
        <f t="shared" si="30"/>
        <v>43837.58333333295</v>
      </c>
      <c r="B162" s="190">
        <f t="shared" si="26"/>
        <v>43837</v>
      </c>
      <c r="C162" s="1">
        <f t="shared" si="27"/>
        <v>14</v>
      </c>
      <c r="D162" s="191">
        <v>3.5161480098543922</v>
      </c>
      <c r="E162" s="192">
        <f t="shared" si="28"/>
        <v>1.2209348229958177E-4</v>
      </c>
      <c r="F162" s="193">
        <f t="shared" si="29"/>
        <v>5.2424450935843279</v>
      </c>
      <c r="G162" s="193">
        <f t="shared" si="33"/>
        <v>5.4363022454272532</v>
      </c>
      <c r="H162" s="193">
        <f t="shared" si="33"/>
        <v>5.6373279216228012</v>
      </c>
      <c r="I162" s="193">
        <f t="shared" si="33"/>
        <v>5.8457872026227671</v>
      </c>
      <c r="J162" s="193">
        <f t="shared" si="33"/>
        <v>6.06195497112589</v>
      </c>
      <c r="K162" s="193">
        <f>MAX(0,(F162-'2031 forecast'!$C$10))</f>
        <v>0</v>
      </c>
      <c r="L162" s="193">
        <f>MAX(0,(G162-'2031 forecast'!$C$10))</f>
        <v>0</v>
      </c>
      <c r="M162" s="193">
        <f>MAX(0,(H162-'2031 forecast'!$C$10))</f>
        <v>0</v>
      </c>
      <c r="N162" s="193">
        <f>MAX(0,(I162-'2031 forecast'!$C$10))</f>
        <v>0.10878720262276698</v>
      </c>
      <c r="O162" s="193">
        <f>MAX(0,(J162-'2031 forecast'!$C$10))</f>
        <v>0.32495497112588989</v>
      </c>
      <c r="P162" s="175" t="str">
        <f t="shared" si="31"/>
        <v/>
      </c>
      <c r="Q162" s="175" t="str">
        <f t="shared" si="32"/>
        <v/>
      </c>
    </row>
    <row r="163" spans="1:17" s="1" customFormat="1" x14ac:dyDescent="0.3">
      <c r="A163" s="189">
        <f t="shared" si="30"/>
        <v>43837.624999999614</v>
      </c>
      <c r="B163" s="190">
        <f t="shared" si="26"/>
        <v>43837</v>
      </c>
      <c r="C163" s="1">
        <f t="shared" si="27"/>
        <v>15</v>
      </c>
      <c r="D163" s="191">
        <v>3.4483849861098745</v>
      </c>
      <c r="E163" s="192">
        <f t="shared" si="28"/>
        <v>1.1974050298331573E-4</v>
      </c>
      <c r="F163" s="193">
        <f t="shared" si="29"/>
        <v>5.1414129611597899</v>
      </c>
      <c r="G163" s="193">
        <f t="shared" si="33"/>
        <v>5.3315341079350782</v>
      </c>
      <c r="H163" s="193">
        <f t="shared" si="33"/>
        <v>5.52868562763007</v>
      </c>
      <c r="I163" s="193">
        <f t="shared" si="33"/>
        <v>5.7331274920797153</v>
      </c>
      <c r="J163" s="193">
        <f t="shared" si="33"/>
        <v>5.9451292864575098</v>
      </c>
      <c r="K163" s="193">
        <f>MAX(0,(F163-'2031 forecast'!$C$10))</f>
        <v>0</v>
      </c>
      <c r="L163" s="193">
        <f>MAX(0,(G163-'2031 forecast'!$C$10))</f>
        <v>0</v>
      </c>
      <c r="M163" s="193">
        <f>MAX(0,(H163-'2031 forecast'!$C$10))</f>
        <v>0</v>
      </c>
      <c r="N163" s="193">
        <f>MAX(0,(I163-'2031 forecast'!$C$10))</f>
        <v>0</v>
      </c>
      <c r="O163" s="193">
        <f>MAX(0,(J163-'2031 forecast'!$C$10))</f>
        <v>0.20812928645750972</v>
      </c>
      <c r="P163" s="175" t="str">
        <f t="shared" si="31"/>
        <v/>
      </c>
      <c r="Q163" s="175" t="str">
        <f t="shared" si="32"/>
        <v/>
      </c>
    </row>
    <row r="164" spans="1:17" s="1" customFormat="1" x14ac:dyDescent="0.3">
      <c r="A164" s="189">
        <f t="shared" si="30"/>
        <v>43837.666666666279</v>
      </c>
      <c r="B164" s="190">
        <f t="shared" si="26"/>
        <v>43837</v>
      </c>
      <c r="C164" s="1">
        <f t="shared" si="27"/>
        <v>16</v>
      </c>
      <c r="D164" s="191">
        <v>3.4634434358308792</v>
      </c>
      <c r="E164" s="192">
        <f t="shared" si="28"/>
        <v>1.2026338727581932E-4</v>
      </c>
      <c r="F164" s="193">
        <f t="shared" si="29"/>
        <v>5.1638645461430217</v>
      </c>
      <c r="G164" s="193">
        <f t="shared" si="33"/>
        <v>5.3548159162666735</v>
      </c>
      <c r="H164" s="193">
        <f t="shared" si="33"/>
        <v>5.5528283596284558</v>
      </c>
      <c r="I164" s="193">
        <f t="shared" si="33"/>
        <v>5.7581629833115056</v>
      </c>
      <c r="J164" s="193">
        <f t="shared" si="33"/>
        <v>5.9710905497171511</v>
      </c>
      <c r="K164" s="193">
        <f>MAX(0,(F164-'2031 forecast'!$C$10))</f>
        <v>0</v>
      </c>
      <c r="L164" s="193">
        <f>MAX(0,(G164-'2031 forecast'!$C$10))</f>
        <v>0</v>
      </c>
      <c r="M164" s="193">
        <f>MAX(0,(H164-'2031 forecast'!$C$10))</f>
        <v>0</v>
      </c>
      <c r="N164" s="193">
        <f>MAX(0,(I164-'2031 forecast'!$C$10))</f>
        <v>2.1162983311505457E-2</v>
      </c>
      <c r="O164" s="193">
        <f>MAX(0,(J164-'2031 forecast'!$C$10))</f>
        <v>0.23409054971715104</v>
      </c>
      <c r="P164" s="175" t="str">
        <f t="shared" si="31"/>
        <v/>
      </c>
      <c r="Q164" s="175" t="str">
        <f t="shared" si="32"/>
        <v/>
      </c>
    </row>
    <row r="165" spans="1:17" s="1" customFormat="1" x14ac:dyDescent="0.3">
      <c r="A165" s="189">
        <f t="shared" si="30"/>
        <v>43837.708333332943</v>
      </c>
      <c r="B165" s="190">
        <f t="shared" si="26"/>
        <v>43837</v>
      </c>
      <c r="C165" s="1">
        <f t="shared" si="27"/>
        <v>17</v>
      </c>
      <c r="D165" s="191">
        <v>3.7194370810879436</v>
      </c>
      <c r="E165" s="192">
        <f t="shared" si="28"/>
        <v>1.2915242024837985E-4</v>
      </c>
      <c r="F165" s="193">
        <f t="shared" si="29"/>
        <v>5.5455414908579401</v>
      </c>
      <c r="G165" s="193">
        <f t="shared" ref="G165:J184" si="34">$E165*G$2</f>
        <v>5.7506066579037745</v>
      </c>
      <c r="H165" s="193">
        <f t="shared" si="34"/>
        <v>5.9632548036009929</v>
      </c>
      <c r="I165" s="193">
        <f t="shared" si="34"/>
        <v>6.1837663342519198</v>
      </c>
      <c r="J165" s="193">
        <f t="shared" si="34"/>
        <v>6.4124320251310261</v>
      </c>
      <c r="K165" s="193">
        <f>MAX(0,(F165-'2031 forecast'!$C$10))</f>
        <v>0</v>
      </c>
      <c r="L165" s="193">
        <f>MAX(0,(G165-'2031 forecast'!$C$10))</f>
        <v>1.3606657903774355E-2</v>
      </c>
      <c r="M165" s="193">
        <f>MAX(0,(H165-'2031 forecast'!$C$10))</f>
        <v>0.22625480360099282</v>
      </c>
      <c r="N165" s="193">
        <f>MAX(0,(I165-'2031 forecast'!$C$10))</f>
        <v>0.44676633425191969</v>
      </c>
      <c r="O165" s="193">
        <f>MAX(0,(J165-'2031 forecast'!$C$10))</f>
        <v>0.67543202513102596</v>
      </c>
      <c r="P165" s="175" t="str">
        <f t="shared" si="31"/>
        <v/>
      </c>
      <c r="Q165" s="175" t="str">
        <f t="shared" si="32"/>
        <v/>
      </c>
    </row>
    <row r="166" spans="1:17" s="1" customFormat="1" x14ac:dyDescent="0.3">
      <c r="A166" s="189">
        <f t="shared" si="30"/>
        <v>43837.749999999607</v>
      </c>
      <c r="B166" s="190">
        <f t="shared" si="26"/>
        <v>43837</v>
      </c>
      <c r="C166" s="1">
        <f t="shared" si="27"/>
        <v>18</v>
      </c>
      <c r="D166" s="191">
        <v>3.8022585545534646</v>
      </c>
      <c r="E166" s="192">
        <f t="shared" si="28"/>
        <v>1.3202828385714945E-4</v>
      </c>
      <c r="F166" s="193">
        <f t="shared" si="29"/>
        <v>5.6690252082657082</v>
      </c>
      <c r="G166" s="193">
        <f t="shared" si="34"/>
        <v>5.878656603727543</v>
      </c>
      <c r="H166" s="193">
        <f t="shared" si="34"/>
        <v>6.0960398295921081</v>
      </c>
      <c r="I166" s="193">
        <f t="shared" si="34"/>
        <v>6.321461536026761</v>
      </c>
      <c r="J166" s="193">
        <f t="shared" si="34"/>
        <v>6.5552189730590458</v>
      </c>
      <c r="K166" s="193">
        <f>MAX(0,(F166-'2031 forecast'!$C$10))</f>
        <v>0</v>
      </c>
      <c r="L166" s="193">
        <f>MAX(0,(G166-'2031 forecast'!$C$10))</f>
        <v>0.14165660372754285</v>
      </c>
      <c r="M166" s="193">
        <f>MAX(0,(H166-'2031 forecast'!$C$10))</f>
        <v>0.35903982959210801</v>
      </c>
      <c r="N166" s="193">
        <f>MAX(0,(I166-'2031 forecast'!$C$10))</f>
        <v>0.58446153602676088</v>
      </c>
      <c r="O166" s="193">
        <f>MAX(0,(J166-'2031 forecast'!$C$10))</f>
        <v>0.81821897305904567</v>
      </c>
      <c r="P166" s="175" t="str">
        <f t="shared" si="31"/>
        <v/>
      </c>
      <c r="Q166" s="175" t="str">
        <f t="shared" si="32"/>
        <v/>
      </c>
    </row>
    <row r="167" spans="1:17" s="1" customFormat="1" x14ac:dyDescent="0.3">
      <c r="A167" s="189">
        <f t="shared" si="30"/>
        <v>43837.791666666271</v>
      </c>
      <c r="B167" s="190">
        <f t="shared" si="26"/>
        <v>43837</v>
      </c>
      <c r="C167" s="1">
        <f t="shared" si="27"/>
        <v>19</v>
      </c>
      <c r="D167" s="191">
        <v>3.5989694833199133</v>
      </c>
      <c r="E167" s="192">
        <f t="shared" si="28"/>
        <v>1.2496934590835136E-4</v>
      </c>
      <c r="F167" s="193">
        <f t="shared" si="29"/>
        <v>5.365928810992096</v>
      </c>
      <c r="G167" s="193">
        <f t="shared" si="34"/>
        <v>5.5643521912510208</v>
      </c>
      <c r="H167" s="193">
        <f t="shared" si="34"/>
        <v>5.7701129476139164</v>
      </c>
      <c r="I167" s="193">
        <f t="shared" si="34"/>
        <v>5.9834824043976074</v>
      </c>
      <c r="J167" s="193">
        <f t="shared" si="34"/>
        <v>6.2047419190539088</v>
      </c>
      <c r="K167" s="193">
        <f>MAX(0,(F167-'2031 forecast'!$C$10))</f>
        <v>0</v>
      </c>
      <c r="L167" s="193">
        <f>MAX(0,(G167-'2031 forecast'!$C$10))</f>
        <v>0</v>
      </c>
      <c r="M167" s="193">
        <f>MAX(0,(H167-'2031 forecast'!$C$10))</f>
        <v>3.3112947613916255E-2</v>
      </c>
      <c r="N167" s="193">
        <f>MAX(0,(I167-'2031 forecast'!$C$10))</f>
        <v>0.24648240439760727</v>
      </c>
      <c r="O167" s="193">
        <f>MAX(0,(J167-'2031 forecast'!$C$10))</f>
        <v>0.46774191905390872</v>
      </c>
      <c r="P167" s="175" t="str">
        <f t="shared" si="31"/>
        <v/>
      </c>
      <c r="Q167" s="175" t="str">
        <f t="shared" si="32"/>
        <v/>
      </c>
    </row>
    <row r="168" spans="1:17" s="1" customFormat="1" x14ac:dyDescent="0.3">
      <c r="A168" s="189">
        <f t="shared" si="30"/>
        <v>43837.833333332936</v>
      </c>
      <c r="B168" s="190">
        <f t="shared" si="26"/>
        <v>43837</v>
      </c>
      <c r="C168" s="1">
        <f t="shared" si="27"/>
        <v>20</v>
      </c>
      <c r="D168" s="191">
        <v>3.5688525838779057</v>
      </c>
      <c r="E168" s="192">
        <f t="shared" si="28"/>
        <v>1.2392357732334425E-4</v>
      </c>
      <c r="F168" s="193">
        <f t="shared" si="29"/>
        <v>5.3210256410256358</v>
      </c>
      <c r="G168" s="193">
        <f t="shared" si="34"/>
        <v>5.5177885745878337</v>
      </c>
      <c r="H168" s="193">
        <f t="shared" si="34"/>
        <v>5.7218274836171474</v>
      </c>
      <c r="I168" s="193">
        <f t="shared" si="34"/>
        <v>5.9334114219340295</v>
      </c>
      <c r="J168" s="193">
        <f t="shared" si="34"/>
        <v>6.1528193925346297</v>
      </c>
      <c r="K168" s="193">
        <f>MAX(0,(F168-'2031 forecast'!$C$10))</f>
        <v>0</v>
      </c>
      <c r="L168" s="193">
        <f>MAX(0,(G168-'2031 forecast'!$C$10))</f>
        <v>0</v>
      </c>
      <c r="M168" s="193">
        <f>MAX(0,(H168-'2031 forecast'!$C$10))</f>
        <v>0</v>
      </c>
      <c r="N168" s="193">
        <f>MAX(0,(I168-'2031 forecast'!$C$10))</f>
        <v>0.19641142193402938</v>
      </c>
      <c r="O168" s="193">
        <f>MAX(0,(J168-'2031 forecast'!$C$10))</f>
        <v>0.41581939253462963</v>
      </c>
      <c r="P168" s="175" t="str">
        <f t="shared" si="31"/>
        <v/>
      </c>
      <c r="Q168" s="175" t="str">
        <f t="shared" si="32"/>
        <v/>
      </c>
    </row>
    <row r="169" spans="1:17" s="1" customFormat="1" x14ac:dyDescent="0.3">
      <c r="A169" s="189">
        <f t="shared" si="30"/>
        <v>43837.8749999996</v>
      </c>
      <c r="B169" s="190">
        <f t="shared" si="26"/>
        <v>43837</v>
      </c>
      <c r="C169" s="1">
        <f t="shared" si="27"/>
        <v>21</v>
      </c>
      <c r="D169" s="191">
        <v>3.5688525838779057</v>
      </c>
      <c r="E169" s="192">
        <f t="shared" si="28"/>
        <v>1.2392357732334425E-4</v>
      </c>
      <c r="F169" s="193">
        <f t="shared" si="29"/>
        <v>5.3210256410256358</v>
      </c>
      <c r="G169" s="193">
        <f t="shared" si="34"/>
        <v>5.5177885745878337</v>
      </c>
      <c r="H169" s="193">
        <f t="shared" si="34"/>
        <v>5.7218274836171474</v>
      </c>
      <c r="I169" s="193">
        <f t="shared" si="34"/>
        <v>5.9334114219340295</v>
      </c>
      <c r="J169" s="193">
        <f t="shared" si="34"/>
        <v>6.1528193925346297</v>
      </c>
      <c r="K169" s="193">
        <f>MAX(0,(F169-'2031 forecast'!$C$10))</f>
        <v>0</v>
      </c>
      <c r="L169" s="193">
        <f>MAX(0,(G169-'2031 forecast'!$C$10))</f>
        <v>0</v>
      </c>
      <c r="M169" s="193">
        <f>MAX(0,(H169-'2031 forecast'!$C$10))</f>
        <v>0</v>
      </c>
      <c r="N169" s="193">
        <f>MAX(0,(I169-'2031 forecast'!$C$10))</f>
        <v>0.19641142193402938</v>
      </c>
      <c r="O169" s="193">
        <f>MAX(0,(J169-'2031 forecast'!$C$10))</f>
        <v>0.41581939253462963</v>
      </c>
      <c r="P169" s="175" t="str">
        <f t="shared" si="31"/>
        <v/>
      </c>
      <c r="Q169" s="175" t="str">
        <f t="shared" si="32"/>
        <v/>
      </c>
    </row>
    <row r="170" spans="1:17" s="1" customFormat="1" x14ac:dyDescent="0.3">
      <c r="A170" s="189">
        <f t="shared" si="30"/>
        <v>43837.916666666264</v>
      </c>
      <c r="B170" s="190">
        <f t="shared" si="26"/>
        <v>43837</v>
      </c>
      <c r="C170" s="1">
        <f t="shared" si="27"/>
        <v>22</v>
      </c>
      <c r="D170" s="191">
        <v>3.3730927375048561</v>
      </c>
      <c r="E170" s="192">
        <f t="shared" si="28"/>
        <v>1.1712608152079794E-4</v>
      </c>
      <c r="F170" s="193">
        <f t="shared" si="29"/>
        <v>5.0291550362436386</v>
      </c>
      <c r="G170" s="193">
        <f t="shared" si="34"/>
        <v>5.2151250662771078</v>
      </c>
      <c r="H170" s="193">
        <f t="shared" si="34"/>
        <v>5.4079719676381481</v>
      </c>
      <c r="I170" s="193">
        <f t="shared" si="34"/>
        <v>5.6079500359207701</v>
      </c>
      <c r="J170" s="193">
        <f t="shared" si="34"/>
        <v>5.8153229701593121</v>
      </c>
      <c r="K170" s="193">
        <f>MAX(0,(F170-'2031 forecast'!$C$10))</f>
        <v>0</v>
      </c>
      <c r="L170" s="193">
        <f>MAX(0,(G170-'2031 forecast'!$C$10))</f>
        <v>0</v>
      </c>
      <c r="M170" s="193">
        <f>MAX(0,(H170-'2031 forecast'!$C$10))</f>
        <v>0</v>
      </c>
      <c r="N170" s="193">
        <f>MAX(0,(I170-'2031 forecast'!$C$10))</f>
        <v>0</v>
      </c>
      <c r="O170" s="193">
        <f>MAX(0,(J170-'2031 forecast'!$C$10))</f>
        <v>7.8322970159312E-2</v>
      </c>
      <c r="P170" s="175" t="str">
        <f t="shared" si="31"/>
        <v/>
      </c>
      <c r="Q170" s="175" t="str">
        <f t="shared" si="32"/>
        <v/>
      </c>
    </row>
    <row r="171" spans="1:17" s="1" customFormat="1" x14ac:dyDescent="0.3">
      <c r="A171" s="189">
        <f t="shared" si="30"/>
        <v>43837.958333332928</v>
      </c>
      <c r="B171" s="190">
        <f t="shared" si="26"/>
        <v>43837</v>
      </c>
      <c r="C171" s="1">
        <f t="shared" si="27"/>
        <v>23</v>
      </c>
      <c r="D171" s="191">
        <v>3.1095698673872887</v>
      </c>
      <c r="E171" s="192">
        <f t="shared" si="28"/>
        <v>1.0797560640198559E-4</v>
      </c>
      <c r="F171" s="193">
        <f t="shared" si="29"/>
        <v>4.6362522990371033</v>
      </c>
      <c r="G171" s="193">
        <f t="shared" si="34"/>
        <v>4.8076934204742088</v>
      </c>
      <c r="H171" s="193">
        <f t="shared" si="34"/>
        <v>4.9854741576664168</v>
      </c>
      <c r="I171" s="193">
        <f t="shared" si="34"/>
        <v>5.1698289393644599</v>
      </c>
      <c r="J171" s="193">
        <f t="shared" si="34"/>
        <v>5.3610008631156152</v>
      </c>
      <c r="K171" s="193">
        <f>MAX(0,(F171-'2031 forecast'!$C$10))</f>
        <v>0</v>
      </c>
      <c r="L171" s="193">
        <f>MAX(0,(G171-'2031 forecast'!$C$10))</f>
        <v>0</v>
      </c>
      <c r="M171" s="193">
        <f>MAX(0,(H171-'2031 forecast'!$C$10))</f>
        <v>0</v>
      </c>
      <c r="N171" s="193">
        <f>MAX(0,(I171-'2031 forecast'!$C$10))</f>
        <v>0</v>
      </c>
      <c r="O171" s="193">
        <f>MAX(0,(J171-'2031 forecast'!$C$10))</f>
        <v>0</v>
      </c>
      <c r="P171" s="175" t="str">
        <f t="shared" si="31"/>
        <v/>
      </c>
      <c r="Q171" s="175" t="str">
        <f t="shared" si="32"/>
        <v/>
      </c>
    </row>
    <row r="172" spans="1:17" s="1" customFormat="1" x14ac:dyDescent="0.3">
      <c r="A172" s="189">
        <f t="shared" si="30"/>
        <v>43837.999999999593</v>
      </c>
      <c r="B172" s="190">
        <f t="shared" si="26"/>
        <v>43837</v>
      </c>
      <c r="C172" s="1">
        <f t="shared" si="27"/>
        <v>0</v>
      </c>
      <c r="D172" s="191">
        <v>2.7481670740831974</v>
      </c>
      <c r="E172" s="192">
        <f t="shared" si="28"/>
        <v>9.542638338190011E-5</v>
      </c>
      <c r="F172" s="193">
        <f t="shared" si="29"/>
        <v>4.0974142594395717</v>
      </c>
      <c r="G172" s="193">
        <f t="shared" si="34"/>
        <v>4.2489300205159477</v>
      </c>
      <c r="H172" s="193">
        <f t="shared" si="34"/>
        <v>4.406048589705188</v>
      </c>
      <c r="I172" s="193">
        <f t="shared" si="34"/>
        <v>4.5689771498015208</v>
      </c>
      <c r="J172" s="193">
        <f t="shared" si="34"/>
        <v>4.7379305448842617</v>
      </c>
      <c r="K172" s="193">
        <f>MAX(0,(F172-'2031 forecast'!$C$10))</f>
        <v>0</v>
      </c>
      <c r="L172" s="193">
        <f>MAX(0,(G172-'2031 forecast'!$C$10))</f>
        <v>0</v>
      </c>
      <c r="M172" s="193">
        <f>MAX(0,(H172-'2031 forecast'!$C$10))</f>
        <v>0</v>
      </c>
      <c r="N172" s="193">
        <f>MAX(0,(I172-'2031 forecast'!$C$10))</f>
        <v>0</v>
      </c>
      <c r="O172" s="193">
        <f>MAX(0,(J172-'2031 forecast'!$C$10))</f>
        <v>0</v>
      </c>
      <c r="P172" s="175" t="str">
        <f t="shared" si="31"/>
        <v/>
      </c>
      <c r="Q172" s="175" t="str">
        <f t="shared" si="32"/>
        <v/>
      </c>
    </row>
    <row r="173" spans="1:17" s="1" customFormat="1" x14ac:dyDescent="0.3">
      <c r="A173" s="189">
        <f t="shared" si="30"/>
        <v>43838.041666666257</v>
      </c>
      <c r="B173" s="190">
        <f t="shared" si="26"/>
        <v>43838</v>
      </c>
      <c r="C173" s="1">
        <f t="shared" si="27"/>
        <v>1</v>
      </c>
      <c r="D173" s="191">
        <v>2.6051118017336607</v>
      </c>
      <c r="E173" s="192">
        <f t="shared" si="28"/>
        <v>9.0458982603116257E-5</v>
      </c>
      <c r="F173" s="193">
        <f t="shared" si="29"/>
        <v>3.8841242020988811</v>
      </c>
      <c r="G173" s="193">
        <f t="shared" si="34"/>
        <v>4.0277528413658015</v>
      </c>
      <c r="H173" s="193">
        <f t="shared" si="34"/>
        <v>4.1766926357205332</v>
      </c>
      <c r="I173" s="193">
        <f t="shared" si="34"/>
        <v>4.331139983099523</v>
      </c>
      <c r="J173" s="193">
        <f t="shared" si="34"/>
        <v>4.4912985439176829</v>
      </c>
      <c r="K173" s="193">
        <f>MAX(0,(F173-'2031 forecast'!$C$10))</f>
        <v>0</v>
      </c>
      <c r="L173" s="193">
        <f>MAX(0,(G173-'2031 forecast'!$C$10))</f>
        <v>0</v>
      </c>
      <c r="M173" s="193">
        <f>MAX(0,(H173-'2031 forecast'!$C$10))</f>
        <v>0</v>
      </c>
      <c r="N173" s="193">
        <f>MAX(0,(I173-'2031 forecast'!$C$10))</f>
        <v>0</v>
      </c>
      <c r="O173" s="193">
        <f>MAX(0,(J173-'2031 forecast'!$C$10))</f>
        <v>0</v>
      </c>
      <c r="P173" s="175" t="str">
        <f t="shared" si="31"/>
        <v/>
      </c>
      <c r="Q173" s="175" t="str">
        <f t="shared" si="32"/>
        <v/>
      </c>
    </row>
    <row r="174" spans="1:17" s="1" customFormat="1" x14ac:dyDescent="0.3">
      <c r="A174" s="189">
        <f t="shared" si="30"/>
        <v>43838.083333332921</v>
      </c>
      <c r="B174" s="190">
        <f t="shared" si="26"/>
        <v>43838</v>
      </c>
      <c r="C174" s="1">
        <f t="shared" si="27"/>
        <v>2</v>
      </c>
      <c r="D174" s="191">
        <v>2.5072318785471364</v>
      </c>
      <c r="E174" s="192">
        <f t="shared" si="28"/>
        <v>8.7060234701843108E-5</v>
      </c>
      <c r="F174" s="193">
        <f t="shared" si="29"/>
        <v>3.7381888997078829</v>
      </c>
      <c r="G174" s="193">
        <f t="shared" si="34"/>
        <v>3.8764210872104394</v>
      </c>
      <c r="H174" s="193">
        <f t="shared" si="34"/>
        <v>4.019764877731034</v>
      </c>
      <c r="I174" s="193">
        <f t="shared" si="34"/>
        <v>4.1684092900928942</v>
      </c>
      <c r="J174" s="193">
        <f t="shared" si="34"/>
        <v>4.3225503327300245</v>
      </c>
      <c r="K174" s="193">
        <f>MAX(0,(F174-'2031 forecast'!$C$10))</f>
        <v>0</v>
      </c>
      <c r="L174" s="193">
        <f>MAX(0,(G174-'2031 forecast'!$C$10))</f>
        <v>0</v>
      </c>
      <c r="M174" s="193">
        <f>MAX(0,(H174-'2031 forecast'!$C$10))</f>
        <v>0</v>
      </c>
      <c r="N174" s="193">
        <f>MAX(0,(I174-'2031 forecast'!$C$10))</f>
        <v>0</v>
      </c>
      <c r="O174" s="193">
        <f>MAX(0,(J174-'2031 forecast'!$C$10))</f>
        <v>0</v>
      </c>
      <c r="P174" s="175" t="str">
        <f t="shared" si="31"/>
        <v/>
      </c>
      <c r="Q174" s="175" t="str">
        <f t="shared" si="32"/>
        <v/>
      </c>
    </row>
    <row r="175" spans="1:17" s="1" customFormat="1" x14ac:dyDescent="0.3">
      <c r="A175" s="189">
        <f t="shared" si="30"/>
        <v>43838.124999999585</v>
      </c>
      <c r="B175" s="190">
        <f t="shared" si="26"/>
        <v>43838</v>
      </c>
      <c r="C175" s="1">
        <f t="shared" si="27"/>
        <v>3</v>
      </c>
      <c r="D175" s="191">
        <v>2.4545273045236224</v>
      </c>
      <c r="E175" s="192">
        <f t="shared" si="28"/>
        <v>8.5230139678080621E-5</v>
      </c>
      <c r="F175" s="193">
        <f t="shared" si="29"/>
        <v>3.6596083522665754</v>
      </c>
      <c r="G175" s="193">
        <f t="shared" si="34"/>
        <v>3.7949347580498589</v>
      </c>
      <c r="H175" s="193">
        <f t="shared" si="34"/>
        <v>3.9352653157366868</v>
      </c>
      <c r="I175" s="193">
        <f t="shared" si="34"/>
        <v>4.0807850707816309</v>
      </c>
      <c r="J175" s="193">
        <f t="shared" si="34"/>
        <v>4.2316859113212839</v>
      </c>
      <c r="K175" s="193">
        <f>MAX(0,(F175-'2031 forecast'!$C$10))</f>
        <v>0</v>
      </c>
      <c r="L175" s="193">
        <f>MAX(0,(G175-'2031 forecast'!$C$10))</f>
        <v>0</v>
      </c>
      <c r="M175" s="193">
        <f>MAX(0,(H175-'2031 forecast'!$C$10))</f>
        <v>0</v>
      </c>
      <c r="N175" s="193">
        <f>MAX(0,(I175-'2031 forecast'!$C$10))</f>
        <v>0</v>
      </c>
      <c r="O175" s="193">
        <f>MAX(0,(J175-'2031 forecast'!$C$10))</f>
        <v>0</v>
      </c>
      <c r="P175" s="175" t="str">
        <f t="shared" si="31"/>
        <v/>
      </c>
      <c r="Q175" s="175" t="str">
        <f t="shared" si="32"/>
        <v/>
      </c>
    </row>
    <row r="176" spans="1:17" s="1" customFormat="1" x14ac:dyDescent="0.3">
      <c r="A176" s="189">
        <f t="shared" si="30"/>
        <v>43838.16666666625</v>
      </c>
      <c r="B176" s="190">
        <f t="shared" si="26"/>
        <v>43838</v>
      </c>
      <c r="C176" s="1">
        <f t="shared" si="27"/>
        <v>4</v>
      </c>
      <c r="D176" s="191">
        <v>2.4997026536866342</v>
      </c>
      <c r="E176" s="192">
        <f t="shared" si="28"/>
        <v>8.6798792555591324E-5</v>
      </c>
      <c r="F176" s="193">
        <f t="shared" si="29"/>
        <v>3.7269631072162674</v>
      </c>
      <c r="G176" s="193">
        <f t="shared" si="34"/>
        <v>3.8647801830446422</v>
      </c>
      <c r="H176" s="193">
        <f t="shared" si="34"/>
        <v>4.0076935117318415</v>
      </c>
      <c r="I176" s="193">
        <f t="shared" si="34"/>
        <v>4.155891544476999</v>
      </c>
      <c r="J176" s="193">
        <f t="shared" si="34"/>
        <v>4.3095697011002043</v>
      </c>
      <c r="K176" s="193">
        <f>MAX(0,(F176-'2031 forecast'!$C$10))</f>
        <v>0</v>
      </c>
      <c r="L176" s="193">
        <f>MAX(0,(G176-'2031 forecast'!$C$10))</f>
        <v>0</v>
      </c>
      <c r="M176" s="193">
        <f>MAX(0,(H176-'2031 forecast'!$C$10))</f>
        <v>0</v>
      </c>
      <c r="N176" s="193">
        <f>MAX(0,(I176-'2031 forecast'!$C$10))</f>
        <v>0</v>
      </c>
      <c r="O176" s="193">
        <f>MAX(0,(J176-'2031 forecast'!$C$10))</f>
        <v>0</v>
      </c>
      <c r="P176" s="175" t="str">
        <f t="shared" si="31"/>
        <v/>
      </c>
      <c r="Q176" s="175" t="str">
        <f t="shared" si="32"/>
        <v/>
      </c>
    </row>
    <row r="177" spans="1:17" s="1" customFormat="1" x14ac:dyDescent="0.3">
      <c r="A177" s="189">
        <f t="shared" si="30"/>
        <v>43838.208333332914</v>
      </c>
      <c r="B177" s="190">
        <f t="shared" si="26"/>
        <v>43838</v>
      </c>
      <c r="C177" s="1">
        <f t="shared" si="27"/>
        <v>5</v>
      </c>
      <c r="D177" s="191">
        <v>2.5524072277101477</v>
      </c>
      <c r="E177" s="192">
        <f t="shared" si="28"/>
        <v>8.8628887579353797E-5</v>
      </c>
      <c r="F177" s="193">
        <f t="shared" si="29"/>
        <v>3.8055436546575749</v>
      </c>
      <c r="G177" s="193">
        <f t="shared" si="34"/>
        <v>3.9462665122052223</v>
      </c>
      <c r="H177" s="193">
        <f t="shared" si="34"/>
        <v>4.0921930737261878</v>
      </c>
      <c r="I177" s="193">
        <f t="shared" si="34"/>
        <v>4.2435157637882615</v>
      </c>
      <c r="J177" s="193">
        <f t="shared" si="34"/>
        <v>4.4004341225089441</v>
      </c>
      <c r="K177" s="193">
        <f>MAX(0,(F177-'2031 forecast'!$C$10))</f>
        <v>0</v>
      </c>
      <c r="L177" s="193">
        <f>MAX(0,(G177-'2031 forecast'!$C$10))</f>
        <v>0</v>
      </c>
      <c r="M177" s="193">
        <f>MAX(0,(H177-'2031 forecast'!$C$10))</f>
        <v>0</v>
      </c>
      <c r="N177" s="193">
        <f>MAX(0,(I177-'2031 forecast'!$C$10))</f>
        <v>0</v>
      </c>
      <c r="O177" s="193">
        <f>MAX(0,(J177-'2031 forecast'!$C$10))</f>
        <v>0</v>
      </c>
      <c r="P177" s="175" t="str">
        <f t="shared" si="31"/>
        <v/>
      </c>
      <c r="Q177" s="175" t="str">
        <f t="shared" si="32"/>
        <v/>
      </c>
    </row>
    <row r="178" spans="1:17" s="1" customFormat="1" x14ac:dyDescent="0.3">
      <c r="A178" s="189">
        <f t="shared" si="30"/>
        <v>43838.249999999578</v>
      </c>
      <c r="B178" s="190">
        <f t="shared" si="26"/>
        <v>43838</v>
      </c>
      <c r="C178" s="1">
        <f t="shared" si="27"/>
        <v>6</v>
      </c>
      <c r="D178" s="191">
        <v>2.7406378492226948</v>
      </c>
      <c r="E178" s="192">
        <f t="shared" si="28"/>
        <v>9.5164941235648299E-5</v>
      </c>
      <c r="F178" s="193">
        <f t="shared" si="29"/>
        <v>4.0861884669479549</v>
      </c>
      <c r="G178" s="193">
        <f t="shared" si="34"/>
        <v>4.2372891163501496</v>
      </c>
      <c r="H178" s="193">
        <f t="shared" si="34"/>
        <v>4.3939772237059938</v>
      </c>
      <c r="I178" s="193">
        <f t="shared" si="34"/>
        <v>4.5564594041856248</v>
      </c>
      <c r="J178" s="193">
        <f t="shared" si="34"/>
        <v>4.7249499132544397</v>
      </c>
      <c r="K178" s="193">
        <f>MAX(0,(F178-'2031 forecast'!$C$10))</f>
        <v>0</v>
      </c>
      <c r="L178" s="193">
        <f>MAX(0,(G178-'2031 forecast'!$C$10))</f>
        <v>0</v>
      </c>
      <c r="M178" s="193">
        <f>MAX(0,(H178-'2031 forecast'!$C$10))</f>
        <v>0</v>
      </c>
      <c r="N178" s="193">
        <f>MAX(0,(I178-'2031 forecast'!$C$10))</f>
        <v>0</v>
      </c>
      <c r="O178" s="193">
        <f>MAX(0,(J178-'2031 forecast'!$C$10))</f>
        <v>0</v>
      </c>
      <c r="P178" s="175" t="str">
        <f t="shared" si="31"/>
        <v/>
      </c>
      <c r="Q178" s="175" t="str">
        <f t="shared" si="32"/>
        <v/>
      </c>
    </row>
    <row r="179" spans="1:17" s="1" customFormat="1" x14ac:dyDescent="0.3">
      <c r="A179" s="189">
        <f t="shared" si="30"/>
        <v>43838.291666666242</v>
      </c>
      <c r="B179" s="190">
        <f t="shared" si="26"/>
        <v>43838</v>
      </c>
      <c r="C179" s="1">
        <f t="shared" si="27"/>
        <v>7</v>
      </c>
      <c r="D179" s="191">
        <v>3.0945114176662849</v>
      </c>
      <c r="E179" s="192">
        <f t="shared" si="28"/>
        <v>1.0745272210948202E-4</v>
      </c>
      <c r="F179" s="193">
        <f t="shared" si="29"/>
        <v>4.6138007140538733</v>
      </c>
      <c r="G179" s="193">
        <f t="shared" si="34"/>
        <v>4.7844116121426143</v>
      </c>
      <c r="H179" s="193">
        <f t="shared" si="34"/>
        <v>4.9613314256680319</v>
      </c>
      <c r="I179" s="193">
        <f t="shared" si="34"/>
        <v>5.1447934481326705</v>
      </c>
      <c r="J179" s="193">
        <f t="shared" si="34"/>
        <v>5.3350395998559756</v>
      </c>
      <c r="K179" s="193">
        <f>MAX(0,(F179-'2031 forecast'!$C$10))</f>
        <v>0</v>
      </c>
      <c r="L179" s="193">
        <f>MAX(0,(G179-'2031 forecast'!$C$10))</f>
        <v>0</v>
      </c>
      <c r="M179" s="193">
        <f>MAX(0,(H179-'2031 forecast'!$C$10))</f>
        <v>0</v>
      </c>
      <c r="N179" s="193">
        <f>MAX(0,(I179-'2031 forecast'!$C$10))</f>
        <v>0</v>
      </c>
      <c r="O179" s="193">
        <f>MAX(0,(J179-'2031 forecast'!$C$10))</f>
        <v>0</v>
      </c>
      <c r="P179" s="175" t="str">
        <f t="shared" si="31"/>
        <v/>
      </c>
      <c r="Q179" s="175" t="str">
        <f t="shared" si="32"/>
        <v/>
      </c>
    </row>
    <row r="180" spans="1:17" s="1" customFormat="1" x14ac:dyDescent="0.3">
      <c r="A180" s="189">
        <f t="shared" si="30"/>
        <v>43838.333333332906</v>
      </c>
      <c r="B180" s="190">
        <f t="shared" si="26"/>
        <v>43838</v>
      </c>
      <c r="C180" s="1">
        <f t="shared" si="27"/>
        <v>8</v>
      </c>
      <c r="D180" s="191">
        <v>3.3203881634813426</v>
      </c>
      <c r="E180" s="192">
        <f t="shared" si="28"/>
        <v>1.1529598649703547E-4</v>
      </c>
      <c r="F180" s="193">
        <f t="shared" si="29"/>
        <v>4.9505744888023315</v>
      </c>
      <c r="G180" s="193">
        <f t="shared" si="34"/>
        <v>5.1336387371165282</v>
      </c>
      <c r="H180" s="193">
        <f t="shared" si="34"/>
        <v>5.3234724056438019</v>
      </c>
      <c r="I180" s="193">
        <f t="shared" si="34"/>
        <v>5.5203258166095086</v>
      </c>
      <c r="J180" s="193">
        <f t="shared" si="34"/>
        <v>5.7244585487505733</v>
      </c>
      <c r="K180" s="193">
        <f>MAX(0,(F180-'2031 forecast'!$C$10))</f>
        <v>0</v>
      </c>
      <c r="L180" s="193">
        <f>MAX(0,(G180-'2031 forecast'!$C$10))</f>
        <v>0</v>
      </c>
      <c r="M180" s="193">
        <f>MAX(0,(H180-'2031 forecast'!$C$10))</f>
        <v>0</v>
      </c>
      <c r="N180" s="193">
        <f>MAX(0,(I180-'2031 forecast'!$C$10))</f>
        <v>0</v>
      </c>
      <c r="O180" s="193">
        <f>MAX(0,(J180-'2031 forecast'!$C$10))</f>
        <v>0</v>
      </c>
      <c r="P180" s="175" t="str">
        <f t="shared" si="31"/>
        <v/>
      </c>
      <c r="Q180" s="175" t="str">
        <f t="shared" si="32"/>
        <v/>
      </c>
    </row>
    <row r="181" spans="1:17" s="1" customFormat="1" x14ac:dyDescent="0.3">
      <c r="A181" s="189">
        <f t="shared" si="30"/>
        <v>43838.374999999571</v>
      </c>
      <c r="B181" s="190">
        <f t="shared" si="26"/>
        <v>43838</v>
      </c>
      <c r="C181" s="1">
        <f t="shared" si="27"/>
        <v>9</v>
      </c>
      <c r="D181" s="191">
        <v>3.4182680866678674</v>
      </c>
      <c r="E181" s="192">
        <f t="shared" si="28"/>
        <v>1.1869473439830862E-4</v>
      </c>
      <c r="F181" s="193">
        <f t="shared" si="29"/>
        <v>5.0965097911933297</v>
      </c>
      <c r="G181" s="193">
        <f t="shared" si="34"/>
        <v>5.2849704912718902</v>
      </c>
      <c r="H181" s="193">
        <f t="shared" si="34"/>
        <v>5.4804001636333011</v>
      </c>
      <c r="I181" s="193">
        <f t="shared" si="34"/>
        <v>5.6830565096161374</v>
      </c>
      <c r="J181" s="193">
        <f t="shared" si="34"/>
        <v>5.8932067599382316</v>
      </c>
      <c r="K181" s="193">
        <f>MAX(0,(F181-'2031 forecast'!$C$10))</f>
        <v>0</v>
      </c>
      <c r="L181" s="193">
        <f>MAX(0,(G181-'2031 forecast'!$C$10))</f>
        <v>0</v>
      </c>
      <c r="M181" s="193">
        <f>MAX(0,(H181-'2031 forecast'!$C$10))</f>
        <v>0</v>
      </c>
      <c r="N181" s="193">
        <f>MAX(0,(I181-'2031 forecast'!$C$10))</f>
        <v>0</v>
      </c>
      <c r="O181" s="193">
        <f>MAX(0,(J181-'2031 forecast'!$C$10))</f>
        <v>0.15620675993823152</v>
      </c>
      <c r="P181" s="175" t="str">
        <f t="shared" si="31"/>
        <v/>
      </c>
      <c r="Q181" s="175" t="str">
        <f t="shared" si="32"/>
        <v/>
      </c>
    </row>
    <row r="182" spans="1:17" s="1" customFormat="1" x14ac:dyDescent="0.3">
      <c r="A182" s="189">
        <f t="shared" si="30"/>
        <v>43838.416666666235</v>
      </c>
      <c r="B182" s="190">
        <f t="shared" si="26"/>
        <v>43838</v>
      </c>
      <c r="C182" s="1">
        <f t="shared" si="27"/>
        <v>10</v>
      </c>
      <c r="D182" s="191">
        <v>3.4333265363888708</v>
      </c>
      <c r="E182" s="192">
        <f t="shared" si="28"/>
        <v>1.1921761869081217E-4</v>
      </c>
      <c r="F182" s="193">
        <f t="shared" si="29"/>
        <v>5.1189613761765598</v>
      </c>
      <c r="G182" s="193">
        <f t="shared" si="34"/>
        <v>5.3082522996034847</v>
      </c>
      <c r="H182" s="193">
        <f t="shared" si="34"/>
        <v>5.5045428956316851</v>
      </c>
      <c r="I182" s="193">
        <f t="shared" si="34"/>
        <v>5.7080920008479259</v>
      </c>
      <c r="J182" s="193">
        <f t="shared" si="34"/>
        <v>5.9191680231978703</v>
      </c>
      <c r="K182" s="193">
        <f>MAX(0,(F182-'2031 forecast'!$C$10))</f>
        <v>0</v>
      </c>
      <c r="L182" s="193">
        <f>MAX(0,(G182-'2031 forecast'!$C$10))</f>
        <v>0</v>
      </c>
      <c r="M182" s="193">
        <f>MAX(0,(H182-'2031 forecast'!$C$10))</f>
        <v>0</v>
      </c>
      <c r="N182" s="193">
        <f>MAX(0,(I182-'2031 forecast'!$C$10))</f>
        <v>0</v>
      </c>
      <c r="O182" s="193">
        <f>MAX(0,(J182-'2031 forecast'!$C$10))</f>
        <v>0.18216802319787018</v>
      </c>
      <c r="P182" s="175" t="str">
        <f t="shared" si="31"/>
        <v/>
      </c>
      <c r="Q182" s="175" t="str">
        <f t="shared" si="32"/>
        <v/>
      </c>
    </row>
    <row r="183" spans="1:17" s="1" customFormat="1" x14ac:dyDescent="0.3">
      <c r="A183" s="189">
        <f t="shared" si="30"/>
        <v>43838.458333332899</v>
      </c>
      <c r="B183" s="190">
        <f t="shared" si="26"/>
        <v>43838</v>
      </c>
      <c r="C183" s="1">
        <f t="shared" si="27"/>
        <v>11</v>
      </c>
      <c r="D183" s="191">
        <v>3.4032096369468632</v>
      </c>
      <c r="E183" s="192">
        <f t="shared" si="28"/>
        <v>1.1817185010580505E-4</v>
      </c>
      <c r="F183" s="193">
        <f t="shared" si="29"/>
        <v>5.0740582062100987</v>
      </c>
      <c r="G183" s="193">
        <f t="shared" si="34"/>
        <v>5.2616886829402958</v>
      </c>
      <c r="H183" s="193">
        <f t="shared" si="34"/>
        <v>5.4562574316349162</v>
      </c>
      <c r="I183" s="193">
        <f t="shared" si="34"/>
        <v>5.658021018384348</v>
      </c>
      <c r="J183" s="193">
        <f t="shared" si="34"/>
        <v>5.8672454966785912</v>
      </c>
      <c r="K183" s="193">
        <f>MAX(0,(F183-'2031 forecast'!$C$10))</f>
        <v>0</v>
      </c>
      <c r="L183" s="193">
        <f>MAX(0,(G183-'2031 forecast'!$C$10))</f>
        <v>0</v>
      </c>
      <c r="M183" s="193">
        <f>MAX(0,(H183-'2031 forecast'!$C$10))</f>
        <v>0</v>
      </c>
      <c r="N183" s="193">
        <f>MAX(0,(I183-'2031 forecast'!$C$10))</f>
        <v>0</v>
      </c>
      <c r="O183" s="193">
        <f>MAX(0,(J183-'2031 forecast'!$C$10))</f>
        <v>0.13024549667859109</v>
      </c>
      <c r="P183" s="175" t="str">
        <f t="shared" si="31"/>
        <v/>
      </c>
      <c r="Q183" s="175" t="str">
        <f t="shared" si="32"/>
        <v/>
      </c>
    </row>
    <row r="184" spans="1:17" s="1" customFormat="1" x14ac:dyDescent="0.3">
      <c r="A184" s="189">
        <f t="shared" si="30"/>
        <v>43838.499999999563</v>
      </c>
      <c r="B184" s="190">
        <f t="shared" si="26"/>
        <v>43838</v>
      </c>
      <c r="C184" s="1">
        <f t="shared" si="27"/>
        <v>12</v>
      </c>
      <c r="D184" s="191">
        <v>3.4182680866678674</v>
      </c>
      <c r="E184" s="192">
        <f t="shared" si="28"/>
        <v>1.1869473439830862E-4</v>
      </c>
      <c r="F184" s="193">
        <f t="shared" si="29"/>
        <v>5.0965097911933297</v>
      </c>
      <c r="G184" s="193">
        <f t="shared" si="34"/>
        <v>5.2849704912718902</v>
      </c>
      <c r="H184" s="193">
        <f t="shared" si="34"/>
        <v>5.4804001636333011</v>
      </c>
      <c r="I184" s="193">
        <f t="shared" si="34"/>
        <v>5.6830565096161374</v>
      </c>
      <c r="J184" s="193">
        <f t="shared" si="34"/>
        <v>5.8932067599382316</v>
      </c>
      <c r="K184" s="193">
        <f>MAX(0,(F184-'2031 forecast'!$C$10))</f>
        <v>0</v>
      </c>
      <c r="L184" s="193">
        <f>MAX(0,(G184-'2031 forecast'!$C$10))</f>
        <v>0</v>
      </c>
      <c r="M184" s="193">
        <f>MAX(0,(H184-'2031 forecast'!$C$10))</f>
        <v>0</v>
      </c>
      <c r="N184" s="193">
        <f>MAX(0,(I184-'2031 forecast'!$C$10))</f>
        <v>0</v>
      </c>
      <c r="O184" s="193">
        <f>MAX(0,(J184-'2031 forecast'!$C$10))</f>
        <v>0.15620675993823152</v>
      </c>
      <c r="P184" s="175" t="str">
        <f t="shared" si="31"/>
        <v/>
      </c>
      <c r="Q184" s="175" t="str">
        <f t="shared" si="32"/>
        <v/>
      </c>
    </row>
    <row r="185" spans="1:17" s="1" customFormat="1" x14ac:dyDescent="0.3">
      <c r="A185" s="189">
        <f t="shared" si="30"/>
        <v>43838.541666666228</v>
      </c>
      <c r="B185" s="190">
        <f t="shared" si="26"/>
        <v>43838</v>
      </c>
      <c r="C185" s="1">
        <f t="shared" si="27"/>
        <v>13</v>
      </c>
      <c r="D185" s="191">
        <v>3.4935603352728863</v>
      </c>
      <c r="E185" s="192">
        <f t="shared" si="28"/>
        <v>1.2130915586082643E-4</v>
      </c>
      <c r="F185" s="193">
        <f t="shared" si="29"/>
        <v>5.2087677161094827</v>
      </c>
      <c r="G185" s="193">
        <f t="shared" ref="G185:J204" si="35">$E185*G$2</f>
        <v>5.4013795329298615</v>
      </c>
      <c r="H185" s="193">
        <f t="shared" si="35"/>
        <v>5.6011138236252238</v>
      </c>
      <c r="I185" s="193">
        <f t="shared" si="35"/>
        <v>5.8082339657750834</v>
      </c>
      <c r="J185" s="193">
        <f t="shared" si="35"/>
        <v>6.0230130762364302</v>
      </c>
      <c r="K185" s="193">
        <f>MAX(0,(F185-'2031 forecast'!$C$10))</f>
        <v>0</v>
      </c>
      <c r="L185" s="193">
        <f>MAX(0,(G185-'2031 forecast'!$C$10))</f>
        <v>0</v>
      </c>
      <c r="M185" s="193">
        <f>MAX(0,(H185-'2031 forecast'!$C$10))</f>
        <v>0</v>
      </c>
      <c r="N185" s="193">
        <f>MAX(0,(I185-'2031 forecast'!$C$10))</f>
        <v>7.1233965775083341E-2</v>
      </c>
      <c r="O185" s="193">
        <f>MAX(0,(J185-'2031 forecast'!$C$10))</f>
        <v>0.28601307623643013</v>
      </c>
      <c r="P185" s="175" t="str">
        <f t="shared" si="31"/>
        <v/>
      </c>
      <c r="Q185" s="175" t="str">
        <f t="shared" si="32"/>
        <v/>
      </c>
    </row>
    <row r="186" spans="1:17" s="1" customFormat="1" x14ac:dyDescent="0.3">
      <c r="A186" s="189">
        <f t="shared" si="30"/>
        <v>43838.583333332892</v>
      </c>
      <c r="B186" s="190">
        <f t="shared" si="26"/>
        <v>43838</v>
      </c>
      <c r="C186" s="1">
        <f t="shared" si="27"/>
        <v>14</v>
      </c>
      <c r="D186" s="191">
        <v>3.5688525838779057</v>
      </c>
      <c r="E186" s="192">
        <f t="shared" si="28"/>
        <v>1.2392357732334425E-4</v>
      </c>
      <c r="F186" s="193">
        <f t="shared" si="29"/>
        <v>5.3210256410256358</v>
      </c>
      <c r="G186" s="193">
        <f t="shared" si="35"/>
        <v>5.5177885745878337</v>
      </c>
      <c r="H186" s="193">
        <f t="shared" si="35"/>
        <v>5.7218274836171474</v>
      </c>
      <c r="I186" s="193">
        <f t="shared" si="35"/>
        <v>5.9334114219340295</v>
      </c>
      <c r="J186" s="193">
        <f t="shared" si="35"/>
        <v>6.1528193925346297</v>
      </c>
      <c r="K186" s="193">
        <f>MAX(0,(F186-'2031 forecast'!$C$10))</f>
        <v>0</v>
      </c>
      <c r="L186" s="193">
        <f>MAX(0,(G186-'2031 forecast'!$C$10))</f>
        <v>0</v>
      </c>
      <c r="M186" s="193">
        <f>MAX(0,(H186-'2031 forecast'!$C$10))</f>
        <v>0</v>
      </c>
      <c r="N186" s="193">
        <f>MAX(0,(I186-'2031 forecast'!$C$10))</f>
        <v>0.19641142193402938</v>
      </c>
      <c r="O186" s="193">
        <f>MAX(0,(J186-'2031 forecast'!$C$10))</f>
        <v>0.41581939253462963</v>
      </c>
      <c r="P186" s="175" t="str">
        <f t="shared" si="31"/>
        <v/>
      </c>
      <c r="Q186" s="175" t="str">
        <f t="shared" si="32"/>
        <v/>
      </c>
    </row>
    <row r="187" spans="1:17" s="1" customFormat="1" x14ac:dyDescent="0.3">
      <c r="A187" s="189">
        <f t="shared" si="30"/>
        <v>43838.624999999556</v>
      </c>
      <c r="B187" s="190">
        <f t="shared" si="26"/>
        <v>43838</v>
      </c>
      <c r="C187" s="1">
        <f t="shared" si="27"/>
        <v>15</v>
      </c>
      <c r="D187" s="191">
        <v>3.4935603352728863</v>
      </c>
      <c r="E187" s="192">
        <f t="shared" si="28"/>
        <v>1.2130915586082643E-4</v>
      </c>
      <c r="F187" s="193">
        <f t="shared" si="29"/>
        <v>5.2087677161094827</v>
      </c>
      <c r="G187" s="193">
        <f t="shared" si="35"/>
        <v>5.4013795329298615</v>
      </c>
      <c r="H187" s="193">
        <f t="shared" si="35"/>
        <v>5.6011138236252238</v>
      </c>
      <c r="I187" s="193">
        <f t="shared" si="35"/>
        <v>5.8082339657750834</v>
      </c>
      <c r="J187" s="193">
        <f t="shared" si="35"/>
        <v>6.0230130762364302</v>
      </c>
      <c r="K187" s="193">
        <f>MAX(0,(F187-'2031 forecast'!$C$10))</f>
        <v>0</v>
      </c>
      <c r="L187" s="193">
        <f>MAX(0,(G187-'2031 forecast'!$C$10))</f>
        <v>0</v>
      </c>
      <c r="M187" s="193">
        <f>MAX(0,(H187-'2031 forecast'!$C$10))</f>
        <v>0</v>
      </c>
      <c r="N187" s="193">
        <f>MAX(0,(I187-'2031 forecast'!$C$10))</f>
        <v>7.1233965775083341E-2</v>
      </c>
      <c r="O187" s="193">
        <f>MAX(0,(J187-'2031 forecast'!$C$10))</f>
        <v>0.28601307623643013</v>
      </c>
      <c r="P187" s="175" t="str">
        <f t="shared" si="31"/>
        <v/>
      </c>
      <c r="Q187" s="175" t="str">
        <f t="shared" si="32"/>
        <v/>
      </c>
    </row>
    <row r="188" spans="1:17" s="1" customFormat="1" x14ac:dyDescent="0.3">
      <c r="A188" s="189">
        <f t="shared" si="30"/>
        <v>43838.66666666622</v>
      </c>
      <c r="B188" s="190">
        <f t="shared" si="26"/>
        <v>43838</v>
      </c>
      <c r="C188" s="1">
        <f t="shared" si="27"/>
        <v>16</v>
      </c>
      <c r="D188" s="191">
        <v>3.6215571579014192</v>
      </c>
      <c r="E188" s="192">
        <f t="shared" si="28"/>
        <v>1.2575367234710671E-4</v>
      </c>
      <c r="F188" s="193">
        <f t="shared" si="29"/>
        <v>5.399606188466942</v>
      </c>
      <c r="G188" s="193">
        <f t="shared" si="35"/>
        <v>5.5992749037484133</v>
      </c>
      <c r="H188" s="193">
        <f t="shared" si="35"/>
        <v>5.8063270456114937</v>
      </c>
      <c r="I188" s="193">
        <f t="shared" si="35"/>
        <v>6.021035641245291</v>
      </c>
      <c r="J188" s="193">
        <f t="shared" si="35"/>
        <v>6.2436838139433686</v>
      </c>
      <c r="K188" s="193">
        <f>MAX(0,(F188-'2031 forecast'!$C$10))</f>
        <v>0</v>
      </c>
      <c r="L188" s="193">
        <f>MAX(0,(G188-'2031 forecast'!$C$10))</f>
        <v>0</v>
      </c>
      <c r="M188" s="193">
        <f>MAX(0,(H188-'2031 forecast'!$C$10))</f>
        <v>6.932704561149361E-2</v>
      </c>
      <c r="N188" s="193">
        <f>MAX(0,(I188-'2031 forecast'!$C$10))</f>
        <v>0.2840356412452909</v>
      </c>
      <c r="O188" s="193">
        <f>MAX(0,(J188-'2031 forecast'!$C$10))</f>
        <v>0.50668381394336848</v>
      </c>
      <c r="P188" s="175" t="str">
        <f t="shared" si="31"/>
        <v/>
      </c>
      <c r="Q188" s="175" t="str">
        <f t="shared" si="32"/>
        <v/>
      </c>
    </row>
    <row r="189" spans="1:17" s="1" customFormat="1" x14ac:dyDescent="0.3">
      <c r="A189" s="189">
        <f t="shared" si="30"/>
        <v>43838.708333332885</v>
      </c>
      <c r="B189" s="190">
        <f t="shared" si="26"/>
        <v>43838</v>
      </c>
      <c r="C189" s="1">
        <f t="shared" si="27"/>
        <v>17</v>
      </c>
      <c r="D189" s="191">
        <v>3.7043786313669398</v>
      </c>
      <c r="E189" s="192">
        <f t="shared" si="28"/>
        <v>1.2862953595587631E-4</v>
      </c>
      <c r="F189" s="193">
        <f t="shared" si="29"/>
        <v>5.52308990587471</v>
      </c>
      <c r="G189" s="193">
        <f t="shared" si="35"/>
        <v>5.7273248495721809</v>
      </c>
      <c r="H189" s="193">
        <f t="shared" si="35"/>
        <v>5.9391120716026089</v>
      </c>
      <c r="I189" s="193">
        <f t="shared" si="35"/>
        <v>6.1587308430201322</v>
      </c>
      <c r="J189" s="193">
        <f t="shared" si="35"/>
        <v>6.3864707618713874</v>
      </c>
      <c r="K189" s="193">
        <f>MAX(0,(F189-'2031 forecast'!$C$10))</f>
        <v>0</v>
      </c>
      <c r="L189" s="193">
        <f>MAX(0,(G189-'2031 forecast'!$C$10))</f>
        <v>0</v>
      </c>
      <c r="M189" s="193">
        <f>MAX(0,(H189-'2031 forecast'!$C$10))</f>
        <v>0.2021120716026088</v>
      </c>
      <c r="N189" s="193">
        <f>MAX(0,(I189-'2031 forecast'!$C$10))</f>
        <v>0.42173084302013208</v>
      </c>
      <c r="O189" s="193">
        <f>MAX(0,(J189-'2031 forecast'!$C$10))</f>
        <v>0.6494707618713873</v>
      </c>
      <c r="P189" s="175" t="str">
        <f t="shared" si="31"/>
        <v/>
      </c>
      <c r="Q189" s="175" t="str">
        <f t="shared" si="32"/>
        <v/>
      </c>
    </row>
    <row r="190" spans="1:17" s="1" customFormat="1" x14ac:dyDescent="0.3">
      <c r="A190" s="189">
        <f t="shared" si="30"/>
        <v>43838.749999999549</v>
      </c>
      <c r="B190" s="190">
        <f t="shared" si="26"/>
        <v>43838</v>
      </c>
      <c r="C190" s="1">
        <f t="shared" si="27"/>
        <v>18</v>
      </c>
      <c r="D190" s="191">
        <v>4.0206060755080202</v>
      </c>
      <c r="E190" s="192">
        <f t="shared" si="28"/>
        <v>1.396101060984511E-4</v>
      </c>
      <c r="F190" s="193">
        <f t="shared" si="29"/>
        <v>5.9945731905225506</v>
      </c>
      <c r="G190" s="193">
        <f t="shared" si="35"/>
        <v>6.2162428245356596</v>
      </c>
      <c r="H190" s="193">
        <f t="shared" si="35"/>
        <v>6.4461094435686848</v>
      </c>
      <c r="I190" s="193">
        <f t="shared" si="35"/>
        <v>6.6844761588877031</v>
      </c>
      <c r="J190" s="193">
        <f t="shared" si="35"/>
        <v>6.9316572903238223</v>
      </c>
      <c r="K190" s="193">
        <f>MAX(0,(F190-'2031 forecast'!$C$10))</f>
        <v>0.25757319052255045</v>
      </c>
      <c r="L190" s="193">
        <f>MAX(0,(G190-'2031 forecast'!$C$10))</f>
        <v>0.47924282453565947</v>
      </c>
      <c r="M190" s="193">
        <f>MAX(0,(H190-'2031 forecast'!$C$10))</f>
        <v>0.70910944356868466</v>
      </c>
      <c r="N190" s="193">
        <f>MAX(0,(I190-'2031 forecast'!$C$10))</f>
        <v>0.94747615888770298</v>
      </c>
      <c r="O190" s="193">
        <f>MAX(0,(J190-'2031 forecast'!$C$10))</f>
        <v>1.1946572903238222</v>
      </c>
      <c r="P190" s="175">
        <f t="shared" si="31"/>
        <v>1</v>
      </c>
      <c r="Q190" s="175" t="str">
        <f t="shared" si="32"/>
        <v/>
      </c>
    </row>
    <row r="191" spans="1:17" s="1" customFormat="1" x14ac:dyDescent="0.3">
      <c r="A191" s="189">
        <f t="shared" si="30"/>
        <v>43838.791666666213</v>
      </c>
      <c r="B191" s="190">
        <f t="shared" si="26"/>
        <v>43838</v>
      </c>
      <c r="C191" s="1">
        <f t="shared" si="27"/>
        <v>19</v>
      </c>
      <c r="D191" s="191">
        <v>3.9227261523214954</v>
      </c>
      <c r="E191" s="192">
        <f t="shared" si="28"/>
        <v>1.3621135819717796E-4</v>
      </c>
      <c r="F191" s="193">
        <f t="shared" si="29"/>
        <v>5.8486378881315533</v>
      </c>
      <c r="G191" s="193">
        <f t="shared" si="35"/>
        <v>6.0649110703802975</v>
      </c>
      <c r="H191" s="193">
        <f t="shared" si="35"/>
        <v>6.2891816855791856</v>
      </c>
      <c r="I191" s="193">
        <f t="shared" si="35"/>
        <v>6.5217454658810743</v>
      </c>
      <c r="J191" s="193">
        <f t="shared" si="35"/>
        <v>6.7629090791361648</v>
      </c>
      <c r="K191" s="193">
        <f>MAX(0,(F191-'2031 forecast'!$C$10))</f>
        <v>0.11163788813155318</v>
      </c>
      <c r="L191" s="193">
        <f>MAX(0,(G191-'2031 forecast'!$C$10))</f>
        <v>0.32791107038029743</v>
      </c>
      <c r="M191" s="193">
        <f>MAX(0,(H191-'2031 forecast'!$C$10))</f>
        <v>0.55218168557918546</v>
      </c>
      <c r="N191" s="193">
        <f>MAX(0,(I191-'2031 forecast'!$C$10))</f>
        <v>0.78474546588107419</v>
      </c>
      <c r="O191" s="193">
        <f>MAX(0,(J191-'2031 forecast'!$C$10))</f>
        <v>1.0259090791361647</v>
      </c>
      <c r="P191" s="175">
        <f t="shared" si="31"/>
        <v>2</v>
      </c>
      <c r="Q191" s="175" t="str">
        <f t="shared" si="32"/>
        <v/>
      </c>
    </row>
    <row r="192" spans="1:17" s="1" customFormat="1" x14ac:dyDescent="0.3">
      <c r="A192" s="189">
        <f t="shared" si="30"/>
        <v>43838.833333332877</v>
      </c>
      <c r="B192" s="190">
        <f t="shared" si="26"/>
        <v>43838</v>
      </c>
      <c r="C192" s="1">
        <f t="shared" si="27"/>
        <v>20</v>
      </c>
      <c r="D192" s="191">
        <v>3.9904891760660122</v>
      </c>
      <c r="E192" s="192">
        <f t="shared" si="28"/>
        <v>1.3856433751344396E-4</v>
      </c>
      <c r="F192" s="193">
        <f t="shared" si="29"/>
        <v>5.9496700205560886</v>
      </c>
      <c r="G192" s="193">
        <f t="shared" si="35"/>
        <v>6.1696792078724707</v>
      </c>
      <c r="H192" s="193">
        <f t="shared" si="35"/>
        <v>6.397823979571915</v>
      </c>
      <c r="I192" s="193">
        <f t="shared" si="35"/>
        <v>6.6344051764241243</v>
      </c>
      <c r="J192" s="193">
        <f t="shared" si="35"/>
        <v>6.8797347638045423</v>
      </c>
      <c r="K192" s="193">
        <f>MAX(0,(F192-'2031 forecast'!$C$10))</f>
        <v>0.21267002055608852</v>
      </c>
      <c r="L192" s="193">
        <f>MAX(0,(G192-'2031 forecast'!$C$10))</f>
        <v>0.43267920787247061</v>
      </c>
      <c r="M192" s="193">
        <f>MAX(0,(H192-'2031 forecast'!$C$10))</f>
        <v>0.66082397957191485</v>
      </c>
      <c r="N192" s="193">
        <f>MAX(0,(I192-'2031 forecast'!$C$10))</f>
        <v>0.89740517642412421</v>
      </c>
      <c r="O192" s="193">
        <f>MAX(0,(J192-'2031 forecast'!$C$10))</f>
        <v>1.1427347638045422</v>
      </c>
      <c r="P192" s="175">
        <f t="shared" si="31"/>
        <v>3</v>
      </c>
      <c r="Q192" s="175" t="str">
        <f t="shared" si="32"/>
        <v/>
      </c>
    </row>
    <row r="193" spans="1:17" s="1" customFormat="1" x14ac:dyDescent="0.3">
      <c r="A193" s="189">
        <f t="shared" si="30"/>
        <v>43838.874999999542</v>
      </c>
      <c r="B193" s="190">
        <f t="shared" si="26"/>
        <v>43838</v>
      </c>
      <c r="C193" s="1">
        <f t="shared" si="27"/>
        <v>21</v>
      </c>
      <c r="D193" s="191">
        <v>3.960372276624005</v>
      </c>
      <c r="E193" s="192">
        <f t="shared" si="28"/>
        <v>1.3751856892843685E-4</v>
      </c>
      <c r="F193" s="193">
        <f t="shared" si="29"/>
        <v>5.9047668505896285</v>
      </c>
      <c r="G193" s="193">
        <f t="shared" si="35"/>
        <v>6.1231155912092827</v>
      </c>
      <c r="H193" s="193">
        <f t="shared" si="35"/>
        <v>6.349538515575146</v>
      </c>
      <c r="I193" s="193">
        <f t="shared" si="35"/>
        <v>6.5843341939605464</v>
      </c>
      <c r="J193" s="193">
        <f t="shared" si="35"/>
        <v>6.8278122372852632</v>
      </c>
      <c r="K193" s="193">
        <f>MAX(0,(F193-'2031 forecast'!$C$10))</f>
        <v>0.16776685058962837</v>
      </c>
      <c r="L193" s="193">
        <f>MAX(0,(G193-'2031 forecast'!$C$10))</f>
        <v>0.38611559120928263</v>
      </c>
      <c r="M193" s="193">
        <f>MAX(0,(H193-'2031 forecast'!$C$10))</f>
        <v>0.61253851557514594</v>
      </c>
      <c r="N193" s="193">
        <f>MAX(0,(I193-'2031 forecast'!$C$10))</f>
        <v>0.84733419396054632</v>
      </c>
      <c r="O193" s="193">
        <f>MAX(0,(J193-'2031 forecast'!$C$10))</f>
        <v>1.0908122372852631</v>
      </c>
      <c r="P193" s="175">
        <f t="shared" si="31"/>
        <v>4</v>
      </c>
      <c r="Q193" s="175">
        <f t="shared" si="32"/>
        <v>4</v>
      </c>
    </row>
    <row r="194" spans="1:17" s="1" customFormat="1" x14ac:dyDescent="0.3">
      <c r="A194" s="189">
        <f t="shared" si="30"/>
        <v>43838.916666666206</v>
      </c>
      <c r="B194" s="190">
        <f t="shared" si="26"/>
        <v>43838</v>
      </c>
      <c r="C194" s="1">
        <f t="shared" si="27"/>
        <v>22</v>
      </c>
      <c r="D194" s="191">
        <v>3.6817909567854339</v>
      </c>
      <c r="E194" s="192">
        <f t="shared" si="28"/>
        <v>1.2784520951712096E-4</v>
      </c>
      <c r="F194" s="193">
        <f t="shared" si="29"/>
        <v>5.489412528399864</v>
      </c>
      <c r="G194" s="193">
        <f t="shared" si="35"/>
        <v>5.6924021370747893</v>
      </c>
      <c r="H194" s="193">
        <f t="shared" si="35"/>
        <v>5.9028979736050315</v>
      </c>
      <c r="I194" s="193">
        <f t="shared" si="35"/>
        <v>6.1211776061724477</v>
      </c>
      <c r="J194" s="193">
        <f t="shared" si="35"/>
        <v>6.3475288669819276</v>
      </c>
      <c r="K194" s="193">
        <f>MAX(0,(F194-'2031 forecast'!$C$10))</f>
        <v>0</v>
      </c>
      <c r="L194" s="193">
        <f>MAX(0,(G194-'2031 forecast'!$C$10))</f>
        <v>0</v>
      </c>
      <c r="M194" s="193">
        <f>MAX(0,(H194-'2031 forecast'!$C$10))</f>
        <v>0.16589797360503145</v>
      </c>
      <c r="N194" s="193">
        <f>MAX(0,(I194-'2031 forecast'!$C$10))</f>
        <v>0.38417760617244756</v>
      </c>
      <c r="O194" s="193">
        <f>MAX(0,(J194-'2031 forecast'!$C$10))</f>
        <v>0.61052886698192754</v>
      </c>
      <c r="P194" s="175" t="str">
        <f t="shared" si="31"/>
        <v/>
      </c>
      <c r="Q194" s="175" t="str">
        <f t="shared" si="32"/>
        <v/>
      </c>
    </row>
    <row r="195" spans="1:17" s="1" customFormat="1" x14ac:dyDescent="0.3">
      <c r="A195" s="189">
        <f t="shared" si="30"/>
        <v>43838.95833333287</v>
      </c>
      <c r="B195" s="190">
        <f t="shared" si="26"/>
        <v>43838</v>
      </c>
      <c r="C195" s="1">
        <f t="shared" si="27"/>
        <v>23</v>
      </c>
      <c r="D195" s="191">
        <v>3.4182680866678674</v>
      </c>
      <c r="E195" s="192">
        <f t="shared" si="28"/>
        <v>1.1869473439830862E-4</v>
      </c>
      <c r="F195" s="193">
        <f t="shared" si="29"/>
        <v>5.0965097911933297</v>
      </c>
      <c r="G195" s="193">
        <f t="shared" si="35"/>
        <v>5.2849704912718902</v>
      </c>
      <c r="H195" s="193">
        <f t="shared" si="35"/>
        <v>5.4804001636333011</v>
      </c>
      <c r="I195" s="193">
        <f t="shared" si="35"/>
        <v>5.6830565096161374</v>
      </c>
      <c r="J195" s="193">
        <f t="shared" si="35"/>
        <v>5.8932067599382316</v>
      </c>
      <c r="K195" s="193">
        <f>MAX(0,(F195-'2031 forecast'!$C$10))</f>
        <v>0</v>
      </c>
      <c r="L195" s="193">
        <f>MAX(0,(G195-'2031 forecast'!$C$10))</f>
        <v>0</v>
      </c>
      <c r="M195" s="193">
        <f>MAX(0,(H195-'2031 forecast'!$C$10))</f>
        <v>0</v>
      </c>
      <c r="N195" s="193">
        <f>MAX(0,(I195-'2031 forecast'!$C$10))</f>
        <v>0</v>
      </c>
      <c r="O195" s="193">
        <f>MAX(0,(J195-'2031 forecast'!$C$10))</f>
        <v>0.15620675993823152</v>
      </c>
      <c r="P195" s="175" t="str">
        <f t="shared" si="31"/>
        <v/>
      </c>
      <c r="Q195" s="175" t="str">
        <f t="shared" si="32"/>
        <v/>
      </c>
    </row>
    <row r="196" spans="1:17" s="1" customFormat="1" x14ac:dyDescent="0.3">
      <c r="A196" s="189">
        <f t="shared" si="30"/>
        <v>43838.999999999534</v>
      </c>
      <c r="B196" s="190">
        <f t="shared" si="26"/>
        <v>43838</v>
      </c>
      <c r="C196" s="1">
        <f t="shared" si="27"/>
        <v>0</v>
      </c>
      <c r="D196" s="191">
        <v>2.7406378492226948</v>
      </c>
      <c r="E196" s="192">
        <f t="shared" si="28"/>
        <v>9.5164941235648299E-5</v>
      </c>
      <c r="F196" s="193">
        <f t="shared" si="29"/>
        <v>4.0861884669479549</v>
      </c>
      <c r="G196" s="193">
        <f t="shared" si="35"/>
        <v>4.2372891163501496</v>
      </c>
      <c r="H196" s="193">
        <f t="shared" si="35"/>
        <v>4.3939772237059938</v>
      </c>
      <c r="I196" s="193">
        <f t="shared" si="35"/>
        <v>4.5564594041856248</v>
      </c>
      <c r="J196" s="193">
        <f t="shared" si="35"/>
        <v>4.7249499132544397</v>
      </c>
      <c r="K196" s="193">
        <f>MAX(0,(F196-'2031 forecast'!$C$10))</f>
        <v>0</v>
      </c>
      <c r="L196" s="193">
        <f>MAX(0,(G196-'2031 forecast'!$C$10))</f>
        <v>0</v>
      </c>
      <c r="M196" s="193">
        <f>MAX(0,(H196-'2031 forecast'!$C$10))</f>
        <v>0</v>
      </c>
      <c r="N196" s="193">
        <f>MAX(0,(I196-'2031 forecast'!$C$10))</f>
        <v>0</v>
      </c>
      <c r="O196" s="193">
        <f>MAX(0,(J196-'2031 forecast'!$C$10))</f>
        <v>0</v>
      </c>
      <c r="P196" s="175" t="str">
        <f t="shared" si="31"/>
        <v/>
      </c>
      <c r="Q196" s="175" t="str">
        <f t="shared" si="32"/>
        <v/>
      </c>
    </row>
    <row r="197" spans="1:17" s="1" customFormat="1" x14ac:dyDescent="0.3">
      <c r="A197" s="189">
        <f t="shared" si="30"/>
        <v>43839.041666666199</v>
      </c>
      <c r="B197" s="190">
        <f t="shared" ref="B197:B260" si="36">INT(A197)</f>
        <v>43839</v>
      </c>
      <c r="C197" s="1">
        <f t="shared" ref="C197:C260" si="37">HOUR(A197)</f>
        <v>1</v>
      </c>
      <c r="D197" s="191">
        <v>2.9514561453167483</v>
      </c>
      <c r="E197" s="192">
        <f t="shared" ref="E197:E260" si="38">D197/SUM($D$4:$D$8763)</f>
        <v>1.0248532133069817E-4</v>
      </c>
      <c r="F197" s="193">
        <f t="shared" ref="F197:F260" si="39">E197*$F$2</f>
        <v>4.4005106567131822</v>
      </c>
      <c r="G197" s="193">
        <f t="shared" si="35"/>
        <v>4.5632344329924681</v>
      </c>
      <c r="H197" s="193">
        <f t="shared" si="35"/>
        <v>4.731975471683378</v>
      </c>
      <c r="I197" s="193">
        <f t="shared" si="35"/>
        <v>4.9069562814306726</v>
      </c>
      <c r="J197" s="193">
        <f t="shared" si="35"/>
        <v>5.0884075988893969</v>
      </c>
      <c r="K197" s="193">
        <f>MAX(0,(F197-'2031 forecast'!$C$10))</f>
        <v>0</v>
      </c>
      <c r="L197" s="193">
        <f>MAX(0,(G197-'2031 forecast'!$C$10))</f>
        <v>0</v>
      </c>
      <c r="M197" s="193">
        <f>MAX(0,(H197-'2031 forecast'!$C$10))</f>
        <v>0</v>
      </c>
      <c r="N197" s="193">
        <f>MAX(0,(I197-'2031 forecast'!$C$10))</f>
        <v>0</v>
      </c>
      <c r="O197" s="193">
        <f>MAX(0,(J197-'2031 forecast'!$C$10))</f>
        <v>0</v>
      </c>
      <c r="P197" s="175" t="str">
        <f t="shared" si="31"/>
        <v/>
      </c>
      <c r="Q197" s="175" t="str">
        <f t="shared" si="32"/>
        <v/>
      </c>
    </row>
    <row r="198" spans="1:17" s="1" customFormat="1" x14ac:dyDescent="0.3">
      <c r="A198" s="189">
        <f t="shared" ref="A198:A261" si="40">A197 + TIME(1,0,0)</f>
        <v>43839.083333332863</v>
      </c>
      <c r="B198" s="190">
        <f t="shared" si="36"/>
        <v>43839</v>
      </c>
      <c r="C198" s="1">
        <f t="shared" si="37"/>
        <v>2</v>
      </c>
      <c r="D198" s="191">
        <v>2.8460469972697218</v>
      </c>
      <c r="E198" s="192">
        <f t="shared" si="38"/>
        <v>9.8825131283173246E-5</v>
      </c>
      <c r="F198" s="193">
        <f t="shared" si="39"/>
        <v>4.2433495618305699</v>
      </c>
      <c r="G198" s="193">
        <f t="shared" si="35"/>
        <v>4.4002617746713097</v>
      </c>
      <c r="H198" s="193">
        <f t="shared" si="35"/>
        <v>4.5629763476946863</v>
      </c>
      <c r="I198" s="193">
        <f t="shared" si="35"/>
        <v>4.7317078428081496</v>
      </c>
      <c r="J198" s="193">
        <f t="shared" si="35"/>
        <v>4.9066787560719192</v>
      </c>
      <c r="K198" s="193">
        <f>MAX(0,(F198-'2031 forecast'!$C$10))</f>
        <v>0</v>
      </c>
      <c r="L198" s="193">
        <f>MAX(0,(G198-'2031 forecast'!$C$10))</f>
        <v>0</v>
      </c>
      <c r="M198" s="193">
        <f>MAX(0,(H198-'2031 forecast'!$C$10))</f>
        <v>0</v>
      </c>
      <c r="N198" s="193">
        <f>MAX(0,(I198-'2031 forecast'!$C$10))</f>
        <v>0</v>
      </c>
      <c r="O198" s="193">
        <f>MAX(0,(J198-'2031 forecast'!$C$10))</f>
        <v>0</v>
      </c>
      <c r="P198" s="175" t="str">
        <f t="shared" ref="P198:P261" si="41">IF(K198&gt;0,IF(K197&gt;0,P197+1,1),"")</f>
        <v/>
      </c>
      <c r="Q198" s="175" t="str">
        <f t="shared" ref="Q198:Q261" si="42">IF(AND(K198&gt;0,K199=0),P198,"")</f>
        <v/>
      </c>
    </row>
    <row r="199" spans="1:17" s="1" customFormat="1" x14ac:dyDescent="0.3">
      <c r="A199" s="189">
        <f t="shared" si="40"/>
        <v>43839.124999999527</v>
      </c>
      <c r="B199" s="190">
        <f t="shared" si="36"/>
        <v>43839</v>
      </c>
      <c r="C199" s="1">
        <f t="shared" si="37"/>
        <v>3</v>
      </c>
      <c r="D199" s="191">
        <v>2.8385177724092201</v>
      </c>
      <c r="E199" s="192">
        <f t="shared" si="38"/>
        <v>9.8563689136921476E-5</v>
      </c>
      <c r="F199" s="193">
        <f t="shared" si="39"/>
        <v>4.2321237693389548</v>
      </c>
      <c r="G199" s="193">
        <f t="shared" si="35"/>
        <v>4.3886208705055125</v>
      </c>
      <c r="H199" s="193">
        <f t="shared" si="35"/>
        <v>4.5509049816954947</v>
      </c>
      <c r="I199" s="193">
        <f t="shared" si="35"/>
        <v>4.7191900971922554</v>
      </c>
      <c r="J199" s="193">
        <f t="shared" si="35"/>
        <v>4.8936981244420998</v>
      </c>
      <c r="K199" s="193">
        <f>MAX(0,(F199-'2031 forecast'!$C$10))</f>
        <v>0</v>
      </c>
      <c r="L199" s="193">
        <f>MAX(0,(G199-'2031 forecast'!$C$10))</f>
        <v>0</v>
      </c>
      <c r="M199" s="193">
        <f>MAX(0,(H199-'2031 forecast'!$C$10))</f>
        <v>0</v>
      </c>
      <c r="N199" s="193">
        <f>MAX(0,(I199-'2031 forecast'!$C$10))</f>
        <v>0</v>
      </c>
      <c r="O199" s="193">
        <f>MAX(0,(J199-'2031 forecast'!$C$10))</f>
        <v>0</v>
      </c>
      <c r="P199" s="175" t="str">
        <f t="shared" si="41"/>
        <v/>
      </c>
      <c r="Q199" s="175" t="str">
        <f t="shared" si="42"/>
        <v/>
      </c>
    </row>
    <row r="200" spans="1:17" s="1" customFormat="1" x14ac:dyDescent="0.3">
      <c r="A200" s="189">
        <f t="shared" si="40"/>
        <v>43839.166666666191</v>
      </c>
      <c r="B200" s="190">
        <f t="shared" si="36"/>
        <v>43839</v>
      </c>
      <c r="C200" s="1">
        <f t="shared" si="37"/>
        <v>4</v>
      </c>
      <c r="D200" s="191">
        <v>2.8234593226882163</v>
      </c>
      <c r="E200" s="192">
        <f t="shared" si="38"/>
        <v>9.8040804844417908E-5</v>
      </c>
      <c r="F200" s="193">
        <f t="shared" si="39"/>
        <v>4.2096721843557239</v>
      </c>
      <c r="G200" s="193">
        <f t="shared" si="35"/>
        <v>4.3653390621739181</v>
      </c>
      <c r="H200" s="193">
        <f t="shared" si="35"/>
        <v>4.5267622496971098</v>
      </c>
      <c r="I200" s="193">
        <f t="shared" si="35"/>
        <v>4.694154605960466</v>
      </c>
      <c r="J200" s="193">
        <f t="shared" si="35"/>
        <v>4.8677368611824594</v>
      </c>
      <c r="K200" s="193">
        <f>MAX(0,(F200-'2031 forecast'!$C$10))</f>
        <v>0</v>
      </c>
      <c r="L200" s="193">
        <f>MAX(0,(G200-'2031 forecast'!$C$10))</f>
        <v>0</v>
      </c>
      <c r="M200" s="193">
        <f>MAX(0,(H200-'2031 forecast'!$C$10))</f>
        <v>0</v>
      </c>
      <c r="N200" s="193">
        <f>MAX(0,(I200-'2031 forecast'!$C$10))</f>
        <v>0</v>
      </c>
      <c r="O200" s="193">
        <f>MAX(0,(J200-'2031 forecast'!$C$10))</f>
        <v>0</v>
      </c>
      <c r="P200" s="175" t="str">
        <f t="shared" si="41"/>
        <v/>
      </c>
      <c r="Q200" s="175" t="str">
        <f t="shared" si="42"/>
        <v/>
      </c>
    </row>
    <row r="201" spans="1:17" s="1" customFormat="1" x14ac:dyDescent="0.3">
      <c r="A201" s="189">
        <f t="shared" si="40"/>
        <v>43839.208333332856</v>
      </c>
      <c r="B201" s="190">
        <f t="shared" si="36"/>
        <v>43839</v>
      </c>
      <c r="C201" s="1">
        <f t="shared" si="37"/>
        <v>5</v>
      </c>
      <c r="D201" s="191">
        <v>2.9062807961537369</v>
      </c>
      <c r="E201" s="192">
        <f t="shared" si="38"/>
        <v>1.0091666845318749E-4</v>
      </c>
      <c r="F201" s="193">
        <f t="shared" si="39"/>
        <v>4.3331559017634911</v>
      </c>
      <c r="G201" s="193">
        <f t="shared" si="35"/>
        <v>4.4933890079976857</v>
      </c>
      <c r="H201" s="193">
        <f t="shared" si="35"/>
        <v>4.659547275688225</v>
      </c>
      <c r="I201" s="193">
        <f t="shared" si="35"/>
        <v>4.8318498077353054</v>
      </c>
      <c r="J201" s="193">
        <f t="shared" si="35"/>
        <v>5.0105238091104782</v>
      </c>
      <c r="K201" s="193">
        <f>MAX(0,(F201-'2031 forecast'!$C$10))</f>
        <v>0</v>
      </c>
      <c r="L201" s="193">
        <f>MAX(0,(G201-'2031 forecast'!$C$10))</f>
        <v>0</v>
      </c>
      <c r="M201" s="193">
        <f>MAX(0,(H201-'2031 forecast'!$C$10))</f>
        <v>0</v>
      </c>
      <c r="N201" s="193">
        <f>MAX(0,(I201-'2031 forecast'!$C$10))</f>
        <v>0</v>
      </c>
      <c r="O201" s="193">
        <f>MAX(0,(J201-'2031 forecast'!$C$10))</f>
        <v>0</v>
      </c>
      <c r="P201" s="175" t="str">
        <f t="shared" si="41"/>
        <v/>
      </c>
      <c r="Q201" s="175" t="str">
        <f t="shared" si="42"/>
        <v/>
      </c>
    </row>
    <row r="202" spans="1:17" s="1" customFormat="1" x14ac:dyDescent="0.3">
      <c r="A202" s="189">
        <f t="shared" si="40"/>
        <v>43839.24999999952</v>
      </c>
      <c r="B202" s="190">
        <f t="shared" si="36"/>
        <v>43839</v>
      </c>
      <c r="C202" s="1">
        <f t="shared" si="37"/>
        <v>6</v>
      </c>
      <c r="D202" s="191">
        <v>3.1396867668292967</v>
      </c>
      <c r="E202" s="192">
        <f t="shared" si="38"/>
        <v>1.0902137498699272E-4</v>
      </c>
      <c r="F202" s="193">
        <f t="shared" si="39"/>
        <v>4.6811554690035653</v>
      </c>
      <c r="G202" s="193">
        <f t="shared" si="35"/>
        <v>4.8542570371373976</v>
      </c>
      <c r="H202" s="193">
        <f t="shared" si="35"/>
        <v>5.0337596216631866</v>
      </c>
      <c r="I202" s="193">
        <f t="shared" si="35"/>
        <v>5.2198999218280386</v>
      </c>
      <c r="J202" s="193">
        <f t="shared" si="35"/>
        <v>5.4129233896348952</v>
      </c>
      <c r="K202" s="193">
        <f>MAX(0,(F202-'2031 forecast'!$C$10))</f>
        <v>0</v>
      </c>
      <c r="L202" s="193">
        <f>MAX(0,(G202-'2031 forecast'!$C$10))</f>
        <v>0</v>
      </c>
      <c r="M202" s="193">
        <f>MAX(0,(H202-'2031 forecast'!$C$10))</f>
        <v>0</v>
      </c>
      <c r="N202" s="193">
        <f>MAX(0,(I202-'2031 forecast'!$C$10))</f>
        <v>0</v>
      </c>
      <c r="O202" s="193">
        <f>MAX(0,(J202-'2031 forecast'!$C$10))</f>
        <v>0</v>
      </c>
      <c r="P202" s="175" t="str">
        <f t="shared" si="41"/>
        <v/>
      </c>
      <c r="Q202" s="175" t="str">
        <f t="shared" si="42"/>
        <v/>
      </c>
    </row>
    <row r="203" spans="1:17" s="1" customFormat="1" x14ac:dyDescent="0.3">
      <c r="A203" s="189">
        <f t="shared" si="40"/>
        <v>43839.291666666184</v>
      </c>
      <c r="B203" s="190">
        <f t="shared" si="36"/>
        <v>43839</v>
      </c>
      <c r="C203" s="1">
        <f t="shared" si="37"/>
        <v>7</v>
      </c>
      <c r="D203" s="191">
        <v>3.4107388618073653</v>
      </c>
      <c r="E203" s="192">
        <f t="shared" si="38"/>
        <v>1.1843329225205683E-4</v>
      </c>
      <c r="F203" s="193">
        <f t="shared" si="39"/>
        <v>5.0852839987017147</v>
      </c>
      <c r="G203" s="193">
        <f t="shared" si="35"/>
        <v>5.273329587106093</v>
      </c>
      <c r="H203" s="193">
        <f t="shared" si="35"/>
        <v>5.4683287976341086</v>
      </c>
      <c r="I203" s="193">
        <f t="shared" si="35"/>
        <v>5.6705387640002431</v>
      </c>
      <c r="J203" s="193">
        <f t="shared" si="35"/>
        <v>5.8802261283084114</v>
      </c>
      <c r="K203" s="193">
        <f>MAX(0,(F203-'2031 forecast'!$C$10))</f>
        <v>0</v>
      </c>
      <c r="L203" s="193">
        <f>MAX(0,(G203-'2031 forecast'!$C$10))</f>
        <v>0</v>
      </c>
      <c r="M203" s="193">
        <f>MAX(0,(H203-'2031 forecast'!$C$10))</f>
        <v>0</v>
      </c>
      <c r="N203" s="193">
        <f>MAX(0,(I203-'2031 forecast'!$C$10))</f>
        <v>0</v>
      </c>
      <c r="O203" s="193">
        <f>MAX(0,(J203-'2031 forecast'!$C$10))</f>
        <v>0.1432261283084113</v>
      </c>
      <c r="P203" s="175" t="str">
        <f t="shared" si="41"/>
        <v/>
      </c>
      <c r="Q203" s="175" t="str">
        <f t="shared" si="42"/>
        <v/>
      </c>
    </row>
    <row r="204" spans="1:17" s="1" customFormat="1" x14ac:dyDescent="0.3">
      <c r="A204" s="189">
        <f t="shared" si="40"/>
        <v>43839.333333332848</v>
      </c>
      <c r="B204" s="190">
        <f t="shared" si="36"/>
        <v>43839</v>
      </c>
      <c r="C204" s="1">
        <f t="shared" si="37"/>
        <v>8</v>
      </c>
      <c r="D204" s="191">
        <v>3.6516740573434263</v>
      </c>
      <c r="E204" s="192">
        <f t="shared" si="38"/>
        <v>1.2679944093211382E-4</v>
      </c>
      <c r="F204" s="193">
        <f t="shared" si="39"/>
        <v>5.444509358433403</v>
      </c>
      <c r="G204" s="193">
        <f t="shared" si="35"/>
        <v>5.6458385204116004</v>
      </c>
      <c r="H204" s="193">
        <f t="shared" si="35"/>
        <v>5.8546125096082617</v>
      </c>
      <c r="I204" s="193">
        <f t="shared" si="35"/>
        <v>6.0711066237088689</v>
      </c>
      <c r="J204" s="193">
        <f t="shared" si="35"/>
        <v>6.2956063404626477</v>
      </c>
      <c r="K204" s="193">
        <f>MAX(0,(F204-'2031 forecast'!$C$10))</f>
        <v>0</v>
      </c>
      <c r="L204" s="193">
        <f>MAX(0,(G204-'2031 forecast'!$C$10))</f>
        <v>0</v>
      </c>
      <c r="M204" s="193">
        <f>MAX(0,(H204-'2031 forecast'!$C$10))</f>
        <v>0.11761250960826164</v>
      </c>
      <c r="N204" s="193">
        <f>MAX(0,(I204-'2031 forecast'!$C$10))</f>
        <v>0.33410662370886879</v>
      </c>
      <c r="O204" s="193">
        <f>MAX(0,(J204-'2031 forecast'!$C$10))</f>
        <v>0.55860634046264757</v>
      </c>
      <c r="P204" s="175" t="str">
        <f t="shared" si="41"/>
        <v/>
      </c>
      <c r="Q204" s="175" t="str">
        <f t="shared" si="42"/>
        <v/>
      </c>
    </row>
    <row r="205" spans="1:17" s="1" customFormat="1" x14ac:dyDescent="0.3">
      <c r="A205" s="189">
        <f t="shared" si="40"/>
        <v>43839.374999999513</v>
      </c>
      <c r="B205" s="190">
        <f t="shared" si="36"/>
        <v>43839</v>
      </c>
      <c r="C205" s="1">
        <f t="shared" si="37"/>
        <v>9</v>
      </c>
      <c r="D205" s="191">
        <v>3.742024755669449</v>
      </c>
      <c r="E205" s="192">
        <f t="shared" si="38"/>
        <v>1.299367466871352E-4</v>
      </c>
      <c r="F205" s="193">
        <f t="shared" si="39"/>
        <v>5.5792188683327861</v>
      </c>
      <c r="G205" s="193">
        <f t="shared" ref="G205:J224" si="43">$E205*G$2</f>
        <v>5.7855293704011661</v>
      </c>
      <c r="H205" s="193">
        <f t="shared" si="43"/>
        <v>5.9994689015985694</v>
      </c>
      <c r="I205" s="193">
        <f t="shared" si="43"/>
        <v>6.2213195710996043</v>
      </c>
      <c r="J205" s="193">
        <f t="shared" si="43"/>
        <v>6.4513739200204867</v>
      </c>
      <c r="K205" s="193">
        <f>MAX(0,(F205-'2031 forecast'!$C$10))</f>
        <v>0</v>
      </c>
      <c r="L205" s="193">
        <f>MAX(0,(G205-'2031 forecast'!$C$10))</f>
        <v>4.8529370401166005E-2</v>
      </c>
      <c r="M205" s="193">
        <f>MAX(0,(H205-'2031 forecast'!$C$10))</f>
        <v>0.26246890159856928</v>
      </c>
      <c r="N205" s="193">
        <f>MAX(0,(I205-'2031 forecast'!$C$10))</f>
        <v>0.48431957109960422</v>
      </c>
      <c r="O205" s="193">
        <f>MAX(0,(J205-'2031 forecast'!$C$10))</f>
        <v>0.71437392002048661</v>
      </c>
      <c r="P205" s="175" t="str">
        <f t="shared" si="41"/>
        <v/>
      </c>
      <c r="Q205" s="175" t="str">
        <f t="shared" si="42"/>
        <v/>
      </c>
    </row>
    <row r="206" spans="1:17" s="1" customFormat="1" x14ac:dyDescent="0.3">
      <c r="A206" s="189">
        <f t="shared" si="40"/>
        <v>43839.416666666177</v>
      </c>
      <c r="B206" s="190">
        <f t="shared" si="36"/>
        <v>43839</v>
      </c>
      <c r="C206" s="1">
        <f t="shared" si="37"/>
        <v>10</v>
      </c>
      <c r="D206" s="191">
        <v>3.7194370810879436</v>
      </c>
      <c r="E206" s="192">
        <f t="shared" si="38"/>
        <v>1.2915242024837985E-4</v>
      </c>
      <c r="F206" s="193">
        <f t="shared" si="39"/>
        <v>5.5455414908579401</v>
      </c>
      <c r="G206" s="193">
        <f t="shared" si="43"/>
        <v>5.7506066579037745</v>
      </c>
      <c r="H206" s="193">
        <f t="shared" si="43"/>
        <v>5.9632548036009929</v>
      </c>
      <c r="I206" s="193">
        <f t="shared" si="43"/>
        <v>6.1837663342519198</v>
      </c>
      <c r="J206" s="193">
        <f t="shared" si="43"/>
        <v>6.4124320251310261</v>
      </c>
      <c r="K206" s="193">
        <f>MAX(0,(F206-'2031 forecast'!$C$10))</f>
        <v>0</v>
      </c>
      <c r="L206" s="193">
        <f>MAX(0,(G206-'2031 forecast'!$C$10))</f>
        <v>1.3606657903774355E-2</v>
      </c>
      <c r="M206" s="193">
        <f>MAX(0,(H206-'2031 forecast'!$C$10))</f>
        <v>0.22625480360099282</v>
      </c>
      <c r="N206" s="193">
        <f>MAX(0,(I206-'2031 forecast'!$C$10))</f>
        <v>0.44676633425191969</v>
      </c>
      <c r="O206" s="193">
        <f>MAX(0,(J206-'2031 forecast'!$C$10))</f>
        <v>0.67543202513102596</v>
      </c>
      <c r="P206" s="175" t="str">
        <f t="shared" si="41"/>
        <v/>
      </c>
      <c r="Q206" s="175" t="str">
        <f t="shared" si="42"/>
        <v/>
      </c>
    </row>
    <row r="207" spans="1:17" s="1" customFormat="1" x14ac:dyDescent="0.3">
      <c r="A207" s="189">
        <f t="shared" si="40"/>
        <v>43839.458333332841</v>
      </c>
      <c r="B207" s="190">
        <f t="shared" si="36"/>
        <v>43839</v>
      </c>
      <c r="C207" s="1">
        <f t="shared" si="37"/>
        <v>11</v>
      </c>
      <c r="D207" s="191">
        <v>3.8022585545534646</v>
      </c>
      <c r="E207" s="192">
        <f t="shared" si="38"/>
        <v>1.3202828385714945E-4</v>
      </c>
      <c r="F207" s="193">
        <f t="shared" si="39"/>
        <v>5.6690252082657082</v>
      </c>
      <c r="G207" s="193">
        <f t="shared" si="43"/>
        <v>5.878656603727543</v>
      </c>
      <c r="H207" s="193">
        <f t="shared" si="43"/>
        <v>6.0960398295921081</v>
      </c>
      <c r="I207" s="193">
        <f t="shared" si="43"/>
        <v>6.321461536026761</v>
      </c>
      <c r="J207" s="193">
        <f t="shared" si="43"/>
        <v>6.5552189730590458</v>
      </c>
      <c r="K207" s="193">
        <f>MAX(0,(F207-'2031 forecast'!$C$10))</f>
        <v>0</v>
      </c>
      <c r="L207" s="193">
        <f>MAX(0,(G207-'2031 forecast'!$C$10))</f>
        <v>0.14165660372754285</v>
      </c>
      <c r="M207" s="193">
        <f>MAX(0,(H207-'2031 forecast'!$C$10))</f>
        <v>0.35903982959210801</v>
      </c>
      <c r="N207" s="193">
        <f>MAX(0,(I207-'2031 forecast'!$C$10))</f>
        <v>0.58446153602676088</v>
      </c>
      <c r="O207" s="193">
        <f>MAX(0,(J207-'2031 forecast'!$C$10))</f>
        <v>0.81821897305904567</v>
      </c>
      <c r="P207" s="175" t="str">
        <f t="shared" si="41"/>
        <v/>
      </c>
      <c r="Q207" s="175" t="str">
        <f t="shared" si="42"/>
        <v/>
      </c>
    </row>
    <row r="208" spans="1:17" s="1" customFormat="1" x14ac:dyDescent="0.3">
      <c r="A208" s="189">
        <f t="shared" si="40"/>
        <v>43839.499999999505</v>
      </c>
      <c r="B208" s="190">
        <f t="shared" si="36"/>
        <v>43839</v>
      </c>
      <c r="C208" s="1">
        <f t="shared" si="37"/>
        <v>12</v>
      </c>
      <c r="D208" s="191">
        <v>3.6064987081804145</v>
      </c>
      <c r="E208" s="192">
        <f t="shared" si="38"/>
        <v>1.2523078805460312E-4</v>
      </c>
      <c r="F208" s="193">
        <f t="shared" si="39"/>
        <v>5.3771546034837101</v>
      </c>
      <c r="G208" s="193">
        <f t="shared" si="43"/>
        <v>5.5759930954168171</v>
      </c>
      <c r="H208" s="193">
        <f t="shared" si="43"/>
        <v>5.782184313613107</v>
      </c>
      <c r="I208" s="193">
        <f t="shared" si="43"/>
        <v>5.9960001500135007</v>
      </c>
      <c r="J208" s="193">
        <f t="shared" si="43"/>
        <v>6.2177225506837273</v>
      </c>
      <c r="K208" s="193">
        <f>MAX(0,(F208-'2031 forecast'!$C$10))</f>
        <v>0</v>
      </c>
      <c r="L208" s="193">
        <f>MAX(0,(G208-'2031 forecast'!$C$10))</f>
        <v>0</v>
      </c>
      <c r="M208" s="193">
        <f>MAX(0,(H208-'2031 forecast'!$C$10))</f>
        <v>4.518431361310693E-2</v>
      </c>
      <c r="N208" s="193">
        <f>MAX(0,(I208-'2031 forecast'!$C$10))</f>
        <v>0.25900015001350063</v>
      </c>
      <c r="O208" s="193">
        <f>MAX(0,(J208-'2031 forecast'!$C$10))</f>
        <v>0.48072255068372716</v>
      </c>
      <c r="P208" s="175" t="str">
        <f t="shared" si="41"/>
        <v/>
      </c>
      <c r="Q208" s="175" t="str">
        <f t="shared" si="42"/>
        <v/>
      </c>
    </row>
    <row r="209" spans="1:17" s="1" customFormat="1" x14ac:dyDescent="0.3">
      <c r="A209" s="189">
        <f t="shared" si="40"/>
        <v>43839.541666666169</v>
      </c>
      <c r="B209" s="190">
        <f t="shared" si="36"/>
        <v>43839</v>
      </c>
      <c r="C209" s="1">
        <f t="shared" si="37"/>
        <v>13</v>
      </c>
      <c r="D209" s="191">
        <v>3.6667325070644305</v>
      </c>
      <c r="E209" s="192">
        <f t="shared" si="38"/>
        <v>1.2732232522461739E-4</v>
      </c>
      <c r="F209" s="193">
        <f t="shared" si="39"/>
        <v>5.4669609434166331</v>
      </c>
      <c r="G209" s="193">
        <f t="shared" si="43"/>
        <v>5.6691203287431948</v>
      </c>
      <c r="H209" s="193">
        <f t="shared" si="43"/>
        <v>5.8787552416066466</v>
      </c>
      <c r="I209" s="193">
        <f t="shared" si="43"/>
        <v>6.0961421149406583</v>
      </c>
      <c r="J209" s="193">
        <f t="shared" si="43"/>
        <v>6.3215676037222872</v>
      </c>
      <c r="K209" s="193">
        <f>MAX(0,(F209-'2031 forecast'!$C$10))</f>
        <v>0</v>
      </c>
      <c r="L209" s="193">
        <f>MAX(0,(G209-'2031 forecast'!$C$10))</f>
        <v>0</v>
      </c>
      <c r="M209" s="193">
        <f>MAX(0,(H209-'2031 forecast'!$C$10))</f>
        <v>0.14175524160664654</v>
      </c>
      <c r="N209" s="193">
        <f>MAX(0,(I209-'2031 forecast'!$C$10))</f>
        <v>0.35914211494065817</v>
      </c>
      <c r="O209" s="193">
        <f>MAX(0,(J209-'2031 forecast'!$C$10))</f>
        <v>0.58456760372228711</v>
      </c>
      <c r="P209" s="175" t="str">
        <f t="shared" si="41"/>
        <v/>
      </c>
      <c r="Q209" s="175" t="str">
        <f t="shared" si="42"/>
        <v/>
      </c>
    </row>
    <row r="210" spans="1:17" s="1" customFormat="1" x14ac:dyDescent="0.3">
      <c r="A210" s="189">
        <f t="shared" si="40"/>
        <v>43839.583333332834</v>
      </c>
      <c r="B210" s="190">
        <f t="shared" si="36"/>
        <v>43839</v>
      </c>
      <c r="C210" s="1">
        <f t="shared" si="37"/>
        <v>14</v>
      </c>
      <c r="D210" s="191">
        <v>3.6215571579014192</v>
      </c>
      <c r="E210" s="192">
        <f t="shared" si="38"/>
        <v>1.2575367234710671E-4</v>
      </c>
      <c r="F210" s="193">
        <f t="shared" si="39"/>
        <v>5.399606188466942</v>
      </c>
      <c r="G210" s="193">
        <f t="shared" si="43"/>
        <v>5.5992749037484133</v>
      </c>
      <c r="H210" s="193">
        <f t="shared" si="43"/>
        <v>5.8063270456114937</v>
      </c>
      <c r="I210" s="193">
        <f t="shared" si="43"/>
        <v>6.021035641245291</v>
      </c>
      <c r="J210" s="193">
        <f t="shared" si="43"/>
        <v>6.2436838139433686</v>
      </c>
      <c r="K210" s="193">
        <f>MAX(0,(F210-'2031 forecast'!$C$10))</f>
        <v>0</v>
      </c>
      <c r="L210" s="193">
        <f>MAX(0,(G210-'2031 forecast'!$C$10))</f>
        <v>0</v>
      </c>
      <c r="M210" s="193">
        <f>MAX(0,(H210-'2031 forecast'!$C$10))</f>
        <v>6.932704561149361E-2</v>
      </c>
      <c r="N210" s="193">
        <f>MAX(0,(I210-'2031 forecast'!$C$10))</f>
        <v>0.2840356412452909</v>
      </c>
      <c r="O210" s="193">
        <f>MAX(0,(J210-'2031 forecast'!$C$10))</f>
        <v>0.50668381394336848</v>
      </c>
      <c r="P210" s="175" t="str">
        <f t="shared" si="41"/>
        <v/>
      </c>
      <c r="Q210" s="175" t="str">
        <f t="shared" si="42"/>
        <v/>
      </c>
    </row>
    <row r="211" spans="1:17" s="1" customFormat="1" x14ac:dyDescent="0.3">
      <c r="A211" s="189">
        <f t="shared" si="40"/>
        <v>43839.624999999498</v>
      </c>
      <c r="B211" s="190">
        <f t="shared" si="36"/>
        <v>43839</v>
      </c>
      <c r="C211" s="1">
        <f t="shared" si="37"/>
        <v>15</v>
      </c>
      <c r="D211" s="191">
        <v>3.772141655111457</v>
      </c>
      <c r="E211" s="192">
        <f t="shared" si="38"/>
        <v>1.3098251527214234E-4</v>
      </c>
      <c r="F211" s="193">
        <f t="shared" si="39"/>
        <v>5.6241220382992472</v>
      </c>
      <c r="G211" s="193">
        <f t="shared" si="43"/>
        <v>5.832092987064355</v>
      </c>
      <c r="H211" s="193">
        <f t="shared" si="43"/>
        <v>6.0477543655953392</v>
      </c>
      <c r="I211" s="193">
        <f t="shared" si="43"/>
        <v>6.2713905535631831</v>
      </c>
      <c r="J211" s="193">
        <f t="shared" si="43"/>
        <v>6.5032964465397667</v>
      </c>
      <c r="K211" s="193">
        <f>MAX(0,(F211-'2031 forecast'!$C$10))</f>
        <v>0</v>
      </c>
      <c r="L211" s="193">
        <f>MAX(0,(G211-'2031 forecast'!$C$10))</f>
        <v>9.5092987064354872E-2</v>
      </c>
      <c r="M211" s="193">
        <f>MAX(0,(H211-'2031 forecast'!$C$10))</f>
        <v>0.31075436559533909</v>
      </c>
      <c r="N211" s="193">
        <f>MAX(0,(I211-'2031 forecast'!$C$10))</f>
        <v>0.53439055356318299</v>
      </c>
      <c r="O211" s="193">
        <f>MAX(0,(J211-'2031 forecast'!$C$10))</f>
        <v>0.76629644653976658</v>
      </c>
      <c r="P211" s="175" t="str">
        <f t="shared" si="41"/>
        <v/>
      </c>
      <c r="Q211" s="175" t="str">
        <f t="shared" si="42"/>
        <v/>
      </c>
    </row>
    <row r="212" spans="1:17" s="1" customFormat="1" x14ac:dyDescent="0.3">
      <c r="A212" s="189">
        <f t="shared" si="40"/>
        <v>43839.666666666162</v>
      </c>
      <c r="B212" s="190">
        <f t="shared" si="36"/>
        <v>43839</v>
      </c>
      <c r="C212" s="1">
        <f t="shared" si="37"/>
        <v>16</v>
      </c>
      <c r="D212" s="191">
        <v>3.7796708799719592</v>
      </c>
      <c r="E212" s="192">
        <f t="shared" si="38"/>
        <v>1.3124395741839412E-4</v>
      </c>
      <c r="F212" s="193">
        <f t="shared" si="39"/>
        <v>5.6353478307908631</v>
      </c>
      <c r="G212" s="193">
        <f t="shared" si="43"/>
        <v>5.8437338912301522</v>
      </c>
      <c r="H212" s="193">
        <f t="shared" si="43"/>
        <v>6.0598257315945316</v>
      </c>
      <c r="I212" s="193">
        <f t="shared" si="43"/>
        <v>6.2839082991790773</v>
      </c>
      <c r="J212" s="193">
        <f t="shared" si="43"/>
        <v>6.5162770781695869</v>
      </c>
      <c r="K212" s="193">
        <f>MAX(0,(F212-'2031 forecast'!$C$10))</f>
        <v>0</v>
      </c>
      <c r="L212" s="193">
        <f>MAX(0,(G212-'2031 forecast'!$C$10))</f>
        <v>0.10673389123015209</v>
      </c>
      <c r="M212" s="193">
        <f>MAX(0,(H212-'2031 forecast'!$C$10))</f>
        <v>0.32282573159453154</v>
      </c>
      <c r="N212" s="193">
        <f>MAX(0,(I212-'2031 forecast'!$C$10))</f>
        <v>0.54690829917907724</v>
      </c>
      <c r="O212" s="193">
        <f>MAX(0,(J212-'2031 forecast'!$C$10))</f>
        <v>0.7792770781695868</v>
      </c>
      <c r="P212" s="175" t="str">
        <f t="shared" si="41"/>
        <v/>
      </c>
      <c r="Q212" s="175" t="str">
        <f t="shared" si="42"/>
        <v/>
      </c>
    </row>
    <row r="213" spans="1:17" s="1" customFormat="1" x14ac:dyDescent="0.3">
      <c r="A213" s="189">
        <f t="shared" si="40"/>
        <v>43839.708333332826</v>
      </c>
      <c r="B213" s="190">
        <f t="shared" si="36"/>
        <v>43839</v>
      </c>
      <c r="C213" s="1">
        <f t="shared" si="37"/>
        <v>17</v>
      </c>
      <c r="D213" s="191">
        <v>4.0356645252290235</v>
      </c>
      <c r="E213" s="192">
        <f t="shared" si="38"/>
        <v>1.4013299039095466E-4</v>
      </c>
      <c r="F213" s="193">
        <f t="shared" si="39"/>
        <v>6.0170247755057815</v>
      </c>
      <c r="G213" s="193">
        <f t="shared" si="43"/>
        <v>6.239524632867254</v>
      </c>
      <c r="H213" s="193">
        <f t="shared" si="43"/>
        <v>6.4702521755670688</v>
      </c>
      <c r="I213" s="193">
        <f t="shared" si="43"/>
        <v>6.7095116501194925</v>
      </c>
      <c r="J213" s="193">
        <f t="shared" si="43"/>
        <v>6.9576185535834627</v>
      </c>
      <c r="K213" s="193">
        <f>MAX(0,(F213-'2031 forecast'!$C$10))</f>
        <v>0.28002477550578142</v>
      </c>
      <c r="L213" s="193">
        <f>MAX(0,(G213-'2031 forecast'!$C$10))</f>
        <v>0.50252463286725391</v>
      </c>
      <c r="M213" s="193">
        <f>MAX(0,(H213-'2031 forecast'!$C$10))</f>
        <v>0.73325217556706868</v>
      </c>
      <c r="N213" s="193">
        <f>MAX(0,(I213-'2031 forecast'!$C$10))</f>
        <v>0.97251165011949237</v>
      </c>
      <c r="O213" s="193">
        <f>MAX(0,(J213-'2031 forecast'!$C$10))</f>
        <v>1.2206185535834626</v>
      </c>
      <c r="P213" s="175">
        <f t="shared" si="41"/>
        <v>1</v>
      </c>
      <c r="Q213" s="175" t="str">
        <f t="shared" si="42"/>
        <v/>
      </c>
    </row>
    <row r="214" spans="1:17" s="1" customFormat="1" x14ac:dyDescent="0.3">
      <c r="A214" s="189">
        <f t="shared" si="40"/>
        <v>43839.749999999491</v>
      </c>
      <c r="B214" s="190">
        <f t="shared" si="36"/>
        <v>43839</v>
      </c>
      <c r="C214" s="1">
        <f t="shared" si="37"/>
        <v>18</v>
      </c>
      <c r="D214" s="191">
        <v>4.0507229749500278</v>
      </c>
      <c r="E214" s="192">
        <f t="shared" si="38"/>
        <v>1.4065587468345823E-4</v>
      </c>
      <c r="F214" s="193">
        <f t="shared" si="39"/>
        <v>6.0394763604890125</v>
      </c>
      <c r="G214" s="193">
        <f t="shared" si="43"/>
        <v>6.2628064411988484</v>
      </c>
      <c r="H214" s="193">
        <f t="shared" si="43"/>
        <v>6.4943949075654537</v>
      </c>
      <c r="I214" s="193">
        <f t="shared" si="43"/>
        <v>6.7345471413512819</v>
      </c>
      <c r="J214" s="193">
        <f t="shared" si="43"/>
        <v>6.9835798168431023</v>
      </c>
      <c r="K214" s="193">
        <f>MAX(0,(F214-'2031 forecast'!$C$10))</f>
        <v>0.30247636048901239</v>
      </c>
      <c r="L214" s="193">
        <f>MAX(0,(G214-'2031 forecast'!$C$10))</f>
        <v>0.52580644119884834</v>
      </c>
      <c r="M214" s="193">
        <f>MAX(0,(H214-'2031 forecast'!$C$10))</f>
        <v>0.75739490756545358</v>
      </c>
      <c r="N214" s="193">
        <f>MAX(0,(I214-'2031 forecast'!$C$10))</f>
        <v>0.99754714135128175</v>
      </c>
      <c r="O214" s="193">
        <f>MAX(0,(J214-'2031 forecast'!$C$10))</f>
        <v>1.2465798168431022</v>
      </c>
      <c r="P214" s="175">
        <f t="shared" si="41"/>
        <v>2</v>
      </c>
      <c r="Q214" s="175" t="str">
        <f t="shared" si="42"/>
        <v/>
      </c>
    </row>
    <row r="215" spans="1:17" s="1" customFormat="1" x14ac:dyDescent="0.3">
      <c r="A215" s="189">
        <f t="shared" si="40"/>
        <v>43839.791666666155</v>
      </c>
      <c r="B215" s="190">
        <f t="shared" si="36"/>
        <v>43839</v>
      </c>
      <c r="C215" s="1">
        <f t="shared" si="37"/>
        <v>19</v>
      </c>
      <c r="D215" s="191">
        <v>4.0356645252290235</v>
      </c>
      <c r="E215" s="192">
        <f t="shared" si="38"/>
        <v>1.4013299039095466E-4</v>
      </c>
      <c r="F215" s="193">
        <f t="shared" si="39"/>
        <v>6.0170247755057815</v>
      </c>
      <c r="G215" s="193">
        <f t="shared" si="43"/>
        <v>6.239524632867254</v>
      </c>
      <c r="H215" s="193">
        <f t="shared" si="43"/>
        <v>6.4702521755670688</v>
      </c>
      <c r="I215" s="193">
        <f t="shared" si="43"/>
        <v>6.7095116501194925</v>
      </c>
      <c r="J215" s="193">
        <f t="shared" si="43"/>
        <v>6.9576185535834627</v>
      </c>
      <c r="K215" s="193">
        <f>MAX(0,(F215-'2031 forecast'!$C$10))</f>
        <v>0.28002477550578142</v>
      </c>
      <c r="L215" s="193">
        <f>MAX(0,(G215-'2031 forecast'!$C$10))</f>
        <v>0.50252463286725391</v>
      </c>
      <c r="M215" s="193">
        <f>MAX(0,(H215-'2031 forecast'!$C$10))</f>
        <v>0.73325217556706868</v>
      </c>
      <c r="N215" s="193">
        <f>MAX(0,(I215-'2031 forecast'!$C$10))</f>
        <v>0.97251165011949237</v>
      </c>
      <c r="O215" s="193">
        <f>MAX(0,(J215-'2031 forecast'!$C$10))</f>
        <v>1.2206185535834626</v>
      </c>
      <c r="P215" s="175">
        <f t="shared" si="41"/>
        <v>3</v>
      </c>
      <c r="Q215" s="175" t="str">
        <f t="shared" si="42"/>
        <v/>
      </c>
    </row>
    <row r="216" spans="1:17" s="1" customFormat="1" x14ac:dyDescent="0.3">
      <c r="A216" s="189">
        <f t="shared" si="40"/>
        <v>43839.833333332819</v>
      </c>
      <c r="B216" s="190">
        <f t="shared" si="36"/>
        <v>43839</v>
      </c>
      <c r="C216" s="1">
        <f t="shared" si="37"/>
        <v>20</v>
      </c>
      <c r="D216" s="191">
        <v>3.8926092528794878</v>
      </c>
      <c r="E216" s="192">
        <f t="shared" si="38"/>
        <v>1.3516558961217083E-4</v>
      </c>
      <c r="F216" s="193">
        <f t="shared" si="39"/>
        <v>5.8037347181650913</v>
      </c>
      <c r="G216" s="193">
        <f t="shared" si="43"/>
        <v>6.0183474537171087</v>
      </c>
      <c r="H216" s="193">
        <f t="shared" si="43"/>
        <v>6.2408962215824157</v>
      </c>
      <c r="I216" s="193">
        <f t="shared" si="43"/>
        <v>6.4716744834174955</v>
      </c>
      <c r="J216" s="193">
        <f t="shared" si="43"/>
        <v>6.7109865526168848</v>
      </c>
      <c r="K216" s="193">
        <f>MAX(0,(F216-'2031 forecast'!$C$10))</f>
        <v>6.6734718165091245E-2</v>
      </c>
      <c r="L216" s="193">
        <f>MAX(0,(G216-'2031 forecast'!$C$10))</f>
        <v>0.28134745371710856</v>
      </c>
      <c r="M216" s="193">
        <f>MAX(0,(H216-'2031 forecast'!$C$10))</f>
        <v>0.50389622158241565</v>
      </c>
      <c r="N216" s="193">
        <f>MAX(0,(I216-'2031 forecast'!$C$10))</f>
        <v>0.73467448341749542</v>
      </c>
      <c r="O216" s="193">
        <f>MAX(0,(J216-'2031 forecast'!$C$10))</f>
        <v>0.97398655261688472</v>
      </c>
      <c r="P216" s="175">
        <f t="shared" si="41"/>
        <v>4</v>
      </c>
      <c r="Q216" s="175">
        <f t="shared" si="42"/>
        <v>4</v>
      </c>
    </row>
    <row r="217" spans="1:17" s="1" customFormat="1" x14ac:dyDescent="0.3">
      <c r="A217" s="189">
        <f t="shared" si="40"/>
        <v>43839.874999999483</v>
      </c>
      <c r="B217" s="190">
        <f t="shared" si="36"/>
        <v>43839</v>
      </c>
      <c r="C217" s="1">
        <f t="shared" si="37"/>
        <v>21</v>
      </c>
      <c r="D217" s="191">
        <v>3.8399046788559739</v>
      </c>
      <c r="E217" s="192">
        <f t="shared" si="38"/>
        <v>1.3333549458840834E-4</v>
      </c>
      <c r="F217" s="193">
        <f t="shared" si="39"/>
        <v>5.7251541707237834</v>
      </c>
      <c r="G217" s="193">
        <f t="shared" si="43"/>
        <v>5.9368611245565281</v>
      </c>
      <c r="H217" s="193">
        <f t="shared" si="43"/>
        <v>6.1563966595880686</v>
      </c>
      <c r="I217" s="193">
        <f t="shared" si="43"/>
        <v>6.3840502641062331</v>
      </c>
      <c r="J217" s="193">
        <f t="shared" si="43"/>
        <v>6.6201221312081442</v>
      </c>
      <c r="K217" s="193">
        <f>MAX(0,(F217-'2031 forecast'!$C$10))</f>
        <v>0</v>
      </c>
      <c r="L217" s="193">
        <f>MAX(0,(G217-'2031 forecast'!$C$10))</f>
        <v>0.19986112455652805</v>
      </c>
      <c r="M217" s="193">
        <f>MAX(0,(H217-'2031 forecast'!$C$10))</f>
        <v>0.41939665958806849</v>
      </c>
      <c r="N217" s="193">
        <f>MAX(0,(I217-'2031 forecast'!$C$10))</f>
        <v>0.64705026410623301</v>
      </c>
      <c r="O217" s="193">
        <f>MAX(0,(J217-'2031 forecast'!$C$10))</f>
        <v>0.88312213120814409</v>
      </c>
      <c r="P217" s="175" t="str">
        <f t="shared" si="41"/>
        <v/>
      </c>
      <c r="Q217" s="175" t="str">
        <f t="shared" si="42"/>
        <v/>
      </c>
    </row>
    <row r="218" spans="1:17" s="1" customFormat="1" x14ac:dyDescent="0.3">
      <c r="A218" s="189">
        <f t="shared" si="40"/>
        <v>43839.916666666148</v>
      </c>
      <c r="B218" s="190">
        <f t="shared" si="36"/>
        <v>43839</v>
      </c>
      <c r="C218" s="1">
        <f t="shared" si="37"/>
        <v>22</v>
      </c>
      <c r="D218" s="191">
        <v>3.5839110335989091</v>
      </c>
      <c r="E218" s="192">
        <f t="shared" si="38"/>
        <v>1.2444646161584779E-4</v>
      </c>
      <c r="F218" s="193">
        <f t="shared" si="39"/>
        <v>5.343477226008865</v>
      </c>
      <c r="G218" s="193">
        <f t="shared" si="43"/>
        <v>5.5410703829194263</v>
      </c>
      <c r="H218" s="193">
        <f t="shared" si="43"/>
        <v>5.7459702156155315</v>
      </c>
      <c r="I218" s="193">
        <f t="shared" si="43"/>
        <v>5.958446913165818</v>
      </c>
      <c r="J218" s="193">
        <f t="shared" si="43"/>
        <v>6.1787806557942684</v>
      </c>
      <c r="K218" s="193">
        <f>MAX(0,(F218-'2031 forecast'!$C$10))</f>
        <v>0</v>
      </c>
      <c r="L218" s="193">
        <f>MAX(0,(G218-'2031 forecast'!$C$10))</f>
        <v>0</v>
      </c>
      <c r="M218" s="193">
        <f>MAX(0,(H218-'2031 forecast'!$C$10))</f>
        <v>8.9702156155313517E-3</v>
      </c>
      <c r="N218" s="193">
        <f>MAX(0,(I218-'2031 forecast'!$C$10))</f>
        <v>0.22144691316581788</v>
      </c>
      <c r="O218" s="193">
        <f>MAX(0,(J218-'2031 forecast'!$C$10))</f>
        <v>0.44178065579426828</v>
      </c>
      <c r="P218" s="175" t="str">
        <f t="shared" si="41"/>
        <v/>
      </c>
      <c r="Q218" s="175" t="str">
        <f t="shared" si="42"/>
        <v/>
      </c>
    </row>
    <row r="219" spans="1:17" s="1" customFormat="1" x14ac:dyDescent="0.3">
      <c r="A219" s="189">
        <f t="shared" si="40"/>
        <v>43839.958333332812</v>
      </c>
      <c r="B219" s="190">
        <f t="shared" si="36"/>
        <v>43839</v>
      </c>
      <c r="C219" s="1">
        <f t="shared" si="37"/>
        <v>23</v>
      </c>
      <c r="D219" s="191">
        <v>3.2902712640393346</v>
      </c>
      <c r="E219" s="192">
        <f t="shared" si="38"/>
        <v>1.1425021791202833E-4</v>
      </c>
      <c r="F219" s="193">
        <f t="shared" si="39"/>
        <v>4.9056713188358705</v>
      </c>
      <c r="G219" s="193">
        <f t="shared" si="43"/>
        <v>5.0870751204533393</v>
      </c>
      <c r="H219" s="193">
        <f t="shared" si="43"/>
        <v>5.2751869416470321</v>
      </c>
      <c r="I219" s="193">
        <f t="shared" si="43"/>
        <v>5.4702548341459298</v>
      </c>
      <c r="J219" s="193">
        <f t="shared" si="43"/>
        <v>5.6725360222312924</v>
      </c>
      <c r="K219" s="193">
        <f>MAX(0,(F219-'2031 forecast'!$C$10))</f>
        <v>0</v>
      </c>
      <c r="L219" s="193">
        <f>MAX(0,(G219-'2031 forecast'!$C$10))</f>
        <v>0</v>
      </c>
      <c r="M219" s="193">
        <f>MAX(0,(H219-'2031 forecast'!$C$10))</f>
        <v>0</v>
      </c>
      <c r="N219" s="193">
        <f>MAX(0,(I219-'2031 forecast'!$C$10))</f>
        <v>0</v>
      </c>
      <c r="O219" s="193">
        <f>MAX(0,(J219-'2031 forecast'!$C$10))</f>
        <v>0</v>
      </c>
      <c r="P219" s="175" t="str">
        <f t="shared" si="41"/>
        <v/>
      </c>
      <c r="Q219" s="175" t="str">
        <f t="shared" si="42"/>
        <v/>
      </c>
    </row>
    <row r="220" spans="1:17" s="1" customFormat="1" x14ac:dyDescent="0.3">
      <c r="A220" s="189">
        <f t="shared" si="40"/>
        <v>43839.999999999476</v>
      </c>
      <c r="B220" s="190">
        <f t="shared" si="36"/>
        <v>43839</v>
      </c>
      <c r="C220" s="1">
        <f t="shared" si="37"/>
        <v>0</v>
      </c>
      <c r="D220" s="191">
        <v>3.1396867668292967</v>
      </c>
      <c r="E220" s="192">
        <f t="shared" si="38"/>
        <v>1.0902137498699272E-4</v>
      </c>
      <c r="F220" s="193">
        <f t="shared" si="39"/>
        <v>4.6811554690035653</v>
      </c>
      <c r="G220" s="193">
        <f t="shared" si="43"/>
        <v>4.8542570371373976</v>
      </c>
      <c r="H220" s="193">
        <f t="shared" si="43"/>
        <v>5.0337596216631866</v>
      </c>
      <c r="I220" s="193">
        <f t="shared" si="43"/>
        <v>5.2198999218280386</v>
      </c>
      <c r="J220" s="193">
        <f t="shared" si="43"/>
        <v>5.4129233896348952</v>
      </c>
      <c r="K220" s="193">
        <f>MAX(0,(F220-'2031 forecast'!$C$10))</f>
        <v>0</v>
      </c>
      <c r="L220" s="193">
        <f>MAX(0,(G220-'2031 forecast'!$C$10))</f>
        <v>0</v>
      </c>
      <c r="M220" s="193">
        <f>MAX(0,(H220-'2031 forecast'!$C$10))</f>
        <v>0</v>
      </c>
      <c r="N220" s="193">
        <f>MAX(0,(I220-'2031 forecast'!$C$10))</f>
        <v>0</v>
      </c>
      <c r="O220" s="193">
        <f>MAX(0,(J220-'2031 forecast'!$C$10))</f>
        <v>0</v>
      </c>
      <c r="P220" s="175" t="str">
        <f t="shared" si="41"/>
        <v/>
      </c>
      <c r="Q220" s="175" t="str">
        <f t="shared" si="42"/>
        <v/>
      </c>
    </row>
    <row r="221" spans="1:17" s="1" customFormat="1" x14ac:dyDescent="0.3">
      <c r="A221" s="189">
        <f t="shared" si="40"/>
        <v>43840.04166666614</v>
      </c>
      <c r="B221" s="190">
        <f t="shared" si="36"/>
        <v>43840</v>
      </c>
      <c r="C221" s="1">
        <f t="shared" si="37"/>
        <v>1</v>
      </c>
      <c r="D221" s="191">
        <v>2.778283973525205</v>
      </c>
      <c r="E221" s="192">
        <f t="shared" si="38"/>
        <v>9.6472151966907232E-5</v>
      </c>
      <c r="F221" s="193">
        <f t="shared" si="39"/>
        <v>4.1423174294060328</v>
      </c>
      <c r="G221" s="193">
        <f t="shared" si="43"/>
        <v>4.2954936371791357</v>
      </c>
      <c r="H221" s="193">
        <f t="shared" si="43"/>
        <v>4.4543340537019569</v>
      </c>
      <c r="I221" s="193">
        <f t="shared" si="43"/>
        <v>4.6190481322650987</v>
      </c>
      <c r="J221" s="193">
        <f t="shared" si="43"/>
        <v>4.7898530714035408</v>
      </c>
      <c r="K221" s="193">
        <f>MAX(0,(F221-'2031 forecast'!$C$10))</f>
        <v>0</v>
      </c>
      <c r="L221" s="193">
        <f>MAX(0,(G221-'2031 forecast'!$C$10))</f>
        <v>0</v>
      </c>
      <c r="M221" s="193">
        <f>MAX(0,(H221-'2031 forecast'!$C$10))</f>
        <v>0</v>
      </c>
      <c r="N221" s="193">
        <f>MAX(0,(I221-'2031 forecast'!$C$10))</f>
        <v>0</v>
      </c>
      <c r="O221" s="193">
        <f>MAX(0,(J221-'2031 forecast'!$C$10))</f>
        <v>0</v>
      </c>
      <c r="P221" s="175" t="str">
        <f t="shared" si="41"/>
        <v/>
      </c>
      <c r="Q221" s="175" t="str">
        <f t="shared" si="42"/>
        <v/>
      </c>
    </row>
    <row r="222" spans="1:17" s="1" customFormat="1" x14ac:dyDescent="0.3">
      <c r="A222" s="189">
        <f t="shared" si="40"/>
        <v>43840.083333332805</v>
      </c>
      <c r="B222" s="190">
        <f t="shared" si="36"/>
        <v>43840</v>
      </c>
      <c r="C222" s="1">
        <f t="shared" si="37"/>
        <v>2</v>
      </c>
      <c r="D222" s="191">
        <v>2.7255793995016915</v>
      </c>
      <c r="E222" s="192">
        <f t="shared" si="38"/>
        <v>9.4642056943144759E-5</v>
      </c>
      <c r="F222" s="193">
        <f t="shared" si="39"/>
        <v>4.0637368819647257</v>
      </c>
      <c r="G222" s="193">
        <f t="shared" si="43"/>
        <v>4.2140073080185561</v>
      </c>
      <c r="H222" s="193">
        <f t="shared" si="43"/>
        <v>4.3698344917076106</v>
      </c>
      <c r="I222" s="193">
        <f t="shared" si="43"/>
        <v>4.5314239129538363</v>
      </c>
      <c r="J222" s="193">
        <f t="shared" si="43"/>
        <v>4.698988649994801</v>
      </c>
      <c r="K222" s="193">
        <f>MAX(0,(F222-'2031 forecast'!$C$10))</f>
        <v>0</v>
      </c>
      <c r="L222" s="193">
        <f>MAX(0,(G222-'2031 forecast'!$C$10))</f>
        <v>0</v>
      </c>
      <c r="M222" s="193">
        <f>MAX(0,(H222-'2031 forecast'!$C$10))</f>
        <v>0</v>
      </c>
      <c r="N222" s="193">
        <f>MAX(0,(I222-'2031 forecast'!$C$10))</f>
        <v>0</v>
      </c>
      <c r="O222" s="193">
        <f>MAX(0,(J222-'2031 forecast'!$C$10))</f>
        <v>0</v>
      </c>
      <c r="P222" s="175" t="str">
        <f t="shared" si="41"/>
        <v/>
      </c>
      <c r="Q222" s="175" t="str">
        <f t="shared" si="42"/>
        <v/>
      </c>
    </row>
    <row r="223" spans="1:17" s="1" customFormat="1" x14ac:dyDescent="0.3">
      <c r="A223" s="189">
        <f t="shared" si="40"/>
        <v>43840.124999999469</v>
      </c>
      <c r="B223" s="190">
        <f t="shared" si="36"/>
        <v>43840</v>
      </c>
      <c r="C223" s="1">
        <f t="shared" si="37"/>
        <v>3</v>
      </c>
      <c r="D223" s="191">
        <v>2.6653456006176763</v>
      </c>
      <c r="E223" s="192">
        <f t="shared" si="38"/>
        <v>9.2550519773130515E-5</v>
      </c>
      <c r="F223" s="193">
        <f t="shared" si="39"/>
        <v>3.9739305420318036</v>
      </c>
      <c r="G223" s="193">
        <f t="shared" si="43"/>
        <v>4.1208800746921792</v>
      </c>
      <c r="H223" s="193">
        <f t="shared" si="43"/>
        <v>4.2732635637140719</v>
      </c>
      <c r="I223" s="193">
        <f t="shared" si="43"/>
        <v>4.4312819480266805</v>
      </c>
      <c r="J223" s="193">
        <f t="shared" si="43"/>
        <v>4.595143596956242</v>
      </c>
      <c r="K223" s="193">
        <f>MAX(0,(F223-'2031 forecast'!$C$10))</f>
        <v>0</v>
      </c>
      <c r="L223" s="193">
        <f>MAX(0,(G223-'2031 forecast'!$C$10))</f>
        <v>0</v>
      </c>
      <c r="M223" s="193">
        <f>MAX(0,(H223-'2031 forecast'!$C$10))</f>
        <v>0</v>
      </c>
      <c r="N223" s="193">
        <f>MAX(0,(I223-'2031 forecast'!$C$10))</f>
        <v>0</v>
      </c>
      <c r="O223" s="193">
        <f>MAX(0,(J223-'2031 forecast'!$C$10))</f>
        <v>0</v>
      </c>
      <c r="P223" s="175" t="str">
        <f t="shared" si="41"/>
        <v/>
      </c>
      <c r="Q223" s="175" t="str">
        <f t="shared" si="42"/>
        <v/>
      </c>
    </row>
    <row r="224" spans="1:17" s="1" customFormat="1" x14ac:dyDescent="0.3">
      <c r="A224" s="189">
        <f t="shared" si="40"/>
        <v>43840.166666666133</v>
      </c>
      <c r="B224" s="190">
        <f t="shared" si="36"/>
        <v>43840</v>
      </c>
      <c r="C224" s="1">
        <f t="shared" si="37"/>
        <v>4</v>
      </c>
      <c r="D224" s="191">
        <v>2.6879332751991818</v>
      </c>
      <c r="E224" s="192">
        <f t="shared" si="38"/>
        <v>9.3334846211885839E-5</v>
      </c>
      <c r="F224" s="193">
        <f t="shared" si="39"/>
        <v>4.0076079195066487</v>
      </c>
      <c r="G224" s="193">
        <f t="shared" si="43"/>
        <v>4.15580278718957</v>
      </c>
      <c r="H224" s="193">
        <f t="shared" si="43"/>
        <v>4.3094776617116484</v>
      </c>
      <c r="I224" s="193">
        <f t="shared" si="43"/>
        <v>4.4688351848743633</v>
      </c>
      <c r="J224" s="193">
        <f t="shared" si="43"/>
        <v>4.6340854918457008</v>
      </c>
      <c r="K224" s="193">
        <f>MAX(0,(F224-'2031 forecast'!$C$10))</f>
        <v>0</v>
      </c>
      <c r="L224" s="193">
        <f>MAX(0,(G224-'2031 forecast'!$C$10))</f>
        <v>0</v>
      </c>
      <c r="M224" s="193">
        <f>MAX(0,(H224-'2031 forecast'!$C$10))</f>
        <v>0</v>
      </c>
      <c r="N224" s="193">
        <f>MAX(0,(I224-'2031 forecast'!$C$10))</f>
        <v>0</v>
      </c>
      <c r="O224" s="193">
        <f>MAX(0,(J224-'2031 forecast'!$C$10))</f>
        <v>0</v>
      </c>
      <c r="P224" s="175" t="str">
        <f t="shared" si="41"/>
        <v/>
      </c>
      <c r="Q224" s="175" t="str">
        <f t="shared" si="42"/>
        <v/>
      </c>
    </row>
    <row r="225" spans="1:17" s="1" customFormat="1" x14ac:dyDescent="0.3">
      <c r="A225" s="189">
        <f t="shared" si="40"/>
        <v>43840.208333332797</v>
      </c>
      <c r="B225" s="190">
        <f t="shared" si="36"/>
        <v>43840</v>
      </c>
      <c r="C225" s="1">
        <f t="shared" si="37"/>
        <v>5</v>
      </c>
      <c r="D225" s="191">
        <v>2.6879332751991818</v>
      </c>
      <c r="E225" s="192">
        <f t="shared" si="38"/>
        <v>9.3334846211885839E-5</v>
      </c>
      <c r="F225" s="193">
        <f t="shared" si="39"/>
        <v>4.0076079195066487</v>
      </c>
      <c r="G225" s="193">
        <f t="shared" ref="G225:J244" si="44">$E225*G$2</f>
        <v>4.15580278718957</v>
      </c>
      <c r="H225" s="193">
        <f t="shared" si="44"/>
        <v>4.3094776617116484</v>
      </c>
      <c r="I225" s="193">
        <f t="shared" si="44"/>
        <v>4.4688351848743633</v>
      </c>
      <c r="J225" s="193">
        <f t="shared" si="44"/>
        <v>4.6340854918457008</v>
      </c>
      <c r="K225" s="193">
        <f>MAX(0,(F225-'2031 forecast'!$C$10))</f>
        <v>0</v>
      </c>
      <c r="L225" s="193">
        <f>MAX(0,(G225-'2031 forecast'!$C$10))</f>
        <v>0</v>
      </c>
      <c r="M225" s="193">
        <f>MAX(0,(H225-'2031 forecast'!$C$10))</f>
        <v>0</v>
      </c>
      <c r="N225" s="193">
        <f>MAX(0,(I225-'2031 forecast'!$C$10))</f>
        <v>0</v>
      </c>
      <c r="O225" s="193">
        <f>MAX(0,(J225-'2031 forecast'!$C$10))</f>
        <v>0</v>
      </c>
      <c r="P225" s="175" t="str">
        <f t="shared" si="41"/>
        <v/>
      </c>
      <c r="Q225" s="175" t="str">
        <f t="shared" si="42"/>
        <v/>
      </c>
    </row>
    <row r="226" spans="1:17" s="1" customFormat="1" x14ac:dyDescent="0.3">
      <c r="A226" s="189">
        <f t="shared" si="40"/>
        <v>43840.249999999462</v>
      </c>
      <c r="B226" s="190">
        <f t="shared" si="36"/>
        <v>43840</v>
      </c>
      <c r="C226" s="1">
        <f t="shared" si="37"/>
        <v>6</v>
      </c>
      <c r="D226" s="191">
        <v>2.778283973525205</v>
      </c>
      <c r="E226" s="192">
        <f t="shared" si="38"/>
        <v>9.6472151966907232E-5</v>
      </c>
      <c r="F226" s="193">
        <f t="shared" si="39"/>
        <v>4.1423174294060328</v>
      </c>
      <c r="G226" s="193">
        <f t="shared" si="44"/>
        <v>4.2954936371791357</v>
      </c>
      <c r="H226" s="193">
        <f t="shared" si="44"/>
        <v>4.4543340537019569</v>
      </c>
      <c r="I226" s="193">
        <f t="shared" si="44"/>
        <v>4.6190481322650987</v>
      </c>
      <c r="J226" s="193">
        <f t="shared" si="44"/>
        <v>4.7898530714035408</v>
      </c>
      <c r="K226" s="193">
        <f>MAX(0,(F226-'2031 forecast'!$C$10))</f>
        <v>0</v>
      </c>
      <c r="L226" s="193">
        <f>MAX(0,(G226-'2031 forecast'!$C$10))</f>
        <v>0</v>
      </c>
      <c r="M226" s="193">
        <f>MAX(0,(H226-'2031 forecast'!$C$10))</f>
        <v>0</v>
      </c>
      <c r="N226" s="193">
        <f>MAX(0,(I226-'2031 forecast'!$C$10))</f>
        <v>0</v>
      </c>
      <c r="O226" s="193">
        <f>MAX(0,(J226-'2031 forecast'!$C$10))</f>
        <v>0</v>
      </c>
      <c r="P226" s="175" t="str">
        <f t="shared" si="41"/>
        <v/>
      </c>
      <c r="Q226" s="175" t="str">
        <f t="shared" si="42"/>
        <v/>
      </c>
    </row>
    <row r="227" spans="1:17" s="1" customFormat="1" x14ac:dyDescent="0.3">
      <c r="A227" s="189">
        <f t="shared" si="40"/>
        <v>43840.291666666126</v>
      </c>
      <c r="B227" s="190">
        <f t="shared" si="36"/>
        <v>43840</v>
      </c>
      <c r="C227" s="1">
        <f t="shared" si="37"/>
        <v>7</v>
      </c>
      <c r="D227" s="191">
        <v>3.1923913408528102</v>
      </c>
      <c r="E227" s="192">
        <f t="shared" si="38"/>
        <v>1.108514700107552E-4</v>
      </c>
      <c r="F227" s="193">
        <f t="shared" si="39"/>
        <v>4.7597360164448723</v>
      </c>
      <c r="G227" s="193">
        <f t="shared" si="44"/>
        <v>4.9357433662979773</v>
      </c>
      <c r="H227" s="193">
        <f t="shared" si="44"/>
        <v>5.1182591836575329</v>
      </c>
      <c r="I227" s="193">
        <f t="shared" si="44"/>
        <v>5.307524141139301</v>
      </c>
      <c r="J227" s="193">
        <f t="shared" si="44"/>
        <v>5.5037878110436349</v>
      </c>
      <c r="K227" s="193">
        <f>MAX(0,(F227-'2031 forecast'!$C$10))</f>
        <v>0</v>
      </c>
      <c r="L227" s="193">
        <f>MAX(0,(G227-'2031 forecast'!$C$10))</f>
        <v>0</v>
      </c>
      <c r="M227" s="193">
        <f>MAX(0,(H227-'2031 forecast'!$C$10))</f>
        <v>0</v>
      </c>
      <c r="N227" s="193">
        <f>MAX(0,(I227-'2031 forecast'!$C$10))</f>
        <v>0</v>
      </c>
      <c r="O227" s="193">
        <f>MAX(0,(J227-'2031 forecast'!$C$10))</f>
        <v>0</v>
      </c>
      <c r="P227" s="175" t="str">
        <f t="shared" si="41"/>
        <v/>
      </c>
      <c r="Q227" s="175" t="str">
        <f t="shared" si="42"/>
        <v/>
      </c>
    </row>
    <row r="228" spans="1:17" s="1" customFormat="1" x14ac:dyDescent="0.3">
      <c r="A228" s="189">
        <f t="shared" si="40"/>
        <v>43840.33333333279</v>
      </c>
      <c r="B228" s="190">
        <f t="shared" si="36"/>
        <v>43840</v>
      </c>
      <c r="C228" s="1">
        <f t="shared" si="37"/>
        <v>8</v>
      </c>
      <c r="D228" s="191">
        <v>3.3956804120863615</v>
      </c>
      <c r="E228" s="192">
        <f t="shared" si="38"/>
        <v>1.1791040795955328E-4</v>
      </c>
      <c r="F228" s="193">
        <f t="shared" si="39"/>
        <v>5.0628324137184846</v>
      </c>
      <c r="G228" s="193">
        <f t="shared" si="44"/>
        <v>5.2500477787744995</v>
      </c>
      <c r="H228" s="193">
        <f t="shared" si="44"/>
        <v>5.4441860656357246</v>
      </c>
      <c r="I228" s="193">
        <f t="shared" si="44"/>
        <v>5.6455032727684538</v>
      </c>
      <c r="J228" s="193">
        <f t="shared" si="44"/>
        <v>5.8542648650487719</v>
      </c>
      <c r="K228" s="193">
        <f>MAX(0,(F228-'2031 forecast'!$C$10))</f>
        <v>0</v>
      </c>
      <c r="L228" s="193">
        <f>MAX(0,(G228-'2031 forecast'!$C$10))</f>
        <v>0</v>
      </c>
      <c r="M228" s="193">
        <f>MAX(0,(H228-'2031 forecast'!$C$10))</f>
        <v>0</v>
      </c>
      <c r="N228" s="193">
        <f>MAX(0,(I228-'2031 forecast'!$C$10))</f>
        <v>0</v>
      </c>
      <c r="O228" s="193">
        <f>MAX(0,(J228-'2031 forecast'!$C$10))</f>
        <v>0.11726486504877176</v>
      </c>
      <c r="P228" s="175" t="str">
        <f t="shared" si="41"/>
        <v/>
      </c>
      <c r="Q228" s="175" t="str">
        <f t="shared" si="42"/>
        <v/>
      </c>
    </row>
    <row r="229" spans="1:17" s="1" customFormat="1" x14ac:dyDescent="0.3">
      <c r="A229" s="189">
        <f t="shared" si="40"/>
        <v>43840.374999999454</v>
      </c>
      <c r="B229" s="190">
        <f t="shared" si="36"/>
        <v>43840</v>
      </c>
      <c r="C229" s="1">
        <f t="shared" si="37"/>
        <v>9</v>
      </c>
      <c r="D229" s="191">
        <v>3.531206459575396</v>
      </c>
      <c r="E229" s="192">
        <f t="shared" si="38"/>
        <v>1.2261636659208533E-4</v>
      </c>
      <c r="F229" s="193">
        <f t="shared" si="39"/>
        <v>5.2648966785675588</v>
      </c>
      <c r="G229" s="193">
        <f t="shared" si="44"/>
        <v>5.4595840537588476</v>
      </c>
      <c r="H229" s="193">
        <f t="shared" si="44"/>
        <v>5.6614706536211861</v>
      </c>
      <c r="I229" s="193">
        <f t="shared" si="44"/>
        <v>5.8708226938545565</v>
      </c>
      <c r="J229" s="193">
        <f t="shared" si="44"/>
        <v>6.0879162343855295</v>
      </c>
      <c r="K229" s="193">
        <f>MAX(0,(F229-'2031 forecast'!$C$10))</f>
        <v>0</v>
      </c>
      <c r="L229" s="193">
        <f>MAX(0,(G229-'2031 forecast'!$C$10))</f>
        <v>0</v>
      </c>
      <c r="M229" s="193">
        <f>MAX(0,(H229-'2031 forecast'!$C$10))</f>
        <v>0</v>
      </c>
      <c r="N229" s="193">
        <f>MAX(0,(I229-'2031 forecast'!$C$10))</f>
        <v>0.13382269385455636</v>
      </c>
      <c r="O229" s="193">
        <f>MAX(0,(J229-'2031 forecast'!$C$10))</f>
        <v>0.35091623438552944</v>
      </c>
      <c r="P229" s="175" t="str">
        <f t="shared" si="41"/>
        <v/>
      </c>
      <c r="Q229" s="175" t="str">
        <f t="shared" si="42"/>
        <v/>
      </c>
    </row>
    <row r="230" spans="1:17" s="1" customFormat="1" x14ac:dyDescent="0.3">
      <c r="A230" s="189">
        <f t="shared" si="40"/>
        <v>43840.416666666119</v>
      </c>
      <c r="B230" s="190">
        <f t="shared" si="36"/>
        <v>43840</v>
      </c>
      <c r="C230" s="1">
        <f t="shared" si="37"/>
        <v>10</v>
      </c>
      <c r="D230" s="191">
        <v>3.5613233590174032</v>
      </c>
      <c r="E230" s="192">
        <f t="shared" si="38"/>
        <v>1.2366213517709244E-4</v>
      </c>
      <c r="F230" s="193">
        <f t="shared" si="39"/>
        <v>5.309799848534019</v>
      </c>
      <c r="G230" s="193">
        <f t="shared" si="44"/>
        <v>5.5061476704220347</v>
      </c>
      <c r="H230" s="193">
        <f t="shared" si="44"/>
        <v>5.7097561176179541</v>
      </c>
      <c r="I230" s="193">
        <f t="shared" si="44"/>
        <v>5.9208936763181335</v>
      </c>
      <c r="J230" s="193">
        <f t="shared" si="44"/>
        <v>6.1398387609048086</v>
      </c>
      <c r="K230" s="193">
        <f>MAX(0,(F230-'2031 forecast'!$C$10))</f>
        <v>0</v>
      </c>
      <c r="L230" s="193">
        <f>MAX(0,(G230-'2031 forecast'!$C$10))</f>
        <v>0</v>
      </c>
      <c r="M230" s="193">
        <f>MAX(0,(H230-'2031 forecast'!$C$10))</f>
        <v>0</v>
      </c>
      <c r="N230" s="193">
        <f>MAX(0,(I230-'2031 forecast'!$C$10))</f>
        <v>0.18389367631813336</v>
      </c>
      <c r="O230" s="193">
        <f>MAX(0,(J230-'2031 forecast'!$C$10))</f>
        <v>0.40283876090480852</v>
      </c>
      <c r="P230" s="175" t="str">
        <f t="shared" si="41"/>
        <v/>
      </c>
      <c r="Q230" s="175" t="str">
        <f t="shared" si="42"/>
        <v/>
      </c>
    </row>
    <row r="231" spans="1:17" s="1" customFormat="1" x14ac:dyDescent="0.3">
      <c r="A231" s="189">
        <f t="shared" si="40"/>
        <v>43840.458333332783</v>
      </c>
      <c r="B231" s="190">
        <f t="shared" si="36"/>
        <v>43840</v>
      </c>
      <c r="C231" s="1">
        <f t="shared" si="37"/>
        <v>11</v>
      </c>
      <c r="D231" s="191">
        <v>3.5989694833199133</v>
      </c>
      <c r="E231" s="192">
        <f t="shared" si="38"/>
        <v>1.2496934590835136E-4</v>
      </c>
      <c r="F231" s="193">
        <f t="shared" si="39"/>
        <v>5.365928810992096</v>
      </c>
      <c r="G231" s="193">
        <f t="shared" si="44"/>
        <v>5.5643521912510208</v>
      </c>
      <c r="H231" s="193">
        <f t="shared" si="44"/>
        <v>5.7701129476139164</v>
      </c>
      <c r="I231" s="193">
        <f t="shared" si="44"/>
        <v>5.9834824043976074</v>
      </c>
      <c r="J231" s="193">
        <f t="shared" si="44"/>
        <v>6.2047419190539088</v>
      </c>
      <c r="K231" s="193">
        <f>MAX(0,(F231-'2031 forecast'!$C$10))</f>
        <v>0</v>
      </c>
      <c r="L231" s="193">
        <f>MAX(0,(G231-'2031 forecast'!$C$10))</f>
        <v>0</v>
      </c>
      <c r="M231" s="193">
        <f>MAX(0,(H231-'2031 forecast'!$C$10))</f>
        <v>3.3112947613916255E-2</v>
      </c>
      <c r="N231" s="193">
        <f>MAX(0,(I231-'2031 forecast'!$C$10))</f>
        <v>0.24648240439760727</v>
      </c>
      <c r="O231" s="193">
        <f>MAX(0,(J231-'2031 forecast'!$C$10))</f>
        <v>0.46774191905390872</v>
      </c>
      <c r="P231" s="175" t="str">
        <f t="shared" si="41"/>
        <v/>
      </c>
      <c r="Q231" s="175" t="str">
        <f t="shared" si="42"/>
        <v/>
      </c>
    </row>
    <row r="232" spans="1:17" s="1" customFormat="1" x14ac:dyDescent="0.3">
      <c r="A232" s="189">
        <f t="shared" si="40"/>
        <v>43840.499999999447</v>
      </c>
      <c r="B232" s="190">
        <f t="shared" si="36"/>
        <v>43840</v>
      </c>
      <c r="C232" s="1">
        <f t="shared" si="37"/>
        <v>12</v>
      </c>
      <c r="D232" s="191">
        <v>3.5236772347148939</v>
      </c>
      <c r="E232" s="192">
        <f t="shared" si="38"/>
        <v>1.2235492444583355E-4</v>
      </c>
      <c r="F232" s="193">
        <f t="shared" si="39"/>
        <v>5.2536708860759438</v>
      </c>
      <c r="G232" s="193">
        <f t="shared" si="44"/>
        <v>5.4479431495930504</v>
      </c>
      <c r="H232" s="193">
        <f t="shared" si="44"/>
        <v>5.6493992876219936</v>
      </c>
      <c r="I232" s="193">
        <f t="shared" si="44"/>
        <v>5.8583049482386613</v>
      </c>
      <c r="J232" s="193">
        <f t="shared" si="44"/>
        <v>6.0749356027557093</v>
      </c>
      <c r="K232" s="193">
        <f>MAX(0,(F232-'2031 forecast'!$C$10))</f>
        <v>0</v>
      </c>
      <c r="L232" s="193">
        <f>MAX(0,(G232-'2031 forecast'!$C$10))</f>
        <v>0</v>
      </c>
      <c r="M232" s="193">
        <f>MAX(0,(H232-'2031 forecast'!$C$10))</f>
        <v>0</v>
      </c>
      <c r="N232" s="193">
        <f>MAX(0,(I232-'2031 forecast'!$C$10))</f>
        <v>0.12130494823866123</v>
      </c>
      <c r="O232" s="193">
        <f>MAX(0,(J232-'2031 forecast'!$C$10))</f>
        <v>0.33793560275570922</v>
      </c>
      <c r="P232" s="175" t="str">
        <f t="shared" si="41"/>
        <v/>
      </c>
      <c r="Q232" s="175" t="str">
        <f t="shared" si="42"/>
        <v/>
      </c>
    </row>
    <row r="233" spans="1:17" s="1" customFormat="1" x14ac:dyDescent="0.3">
      <c r="A233" s="189">
        <f t="shared" si="40"/>
        <v>43840.541666666111</v>
      </c>
      <c r="B233" s="190">
        <f t="shared" si="36"/>
        <v>43840</v>
      </c>
      <c r="C233" s="1">
        <f t="shared" si="37"/>
        <v>13</v>
      </c>
      <c r="D233" s="191">
        <v>3.4860311104123847</v>
      </c>
      <c r="E233" s="192">
        <f t="shared" si="38"/>
        <v>1.2104771371457466E-4</v>
      </c>
      <c r="F233" s="193">
        <f t="shared" si="39"/>
        <v>5.1975419236178677</v>
      </c>
      <c r="G233" s="193">
        <f t="shared" si="44"/>
        <v>5.3897386287640652</v>
      </c>
      <c r="H233" s="193">
        <f t="shared" si="44"/>
        <v>5.5890424576260322</v>
      </c>
      <c r="I233" s="193">
        <f t="shared" si="44"/>
        <v>5.7957162201591892</v>
      </c>
      <c r="J233" s="193">
        <f t="shared" si="44"/>
        <v>6.0100324446066109</v>
      </c>
      <c r="K233" s="193">
        <f>MAX(0,(F233-'2031 forecast'!$C$10))</f>
        <v>0</v>
      </c>
      <c r="L233" s="193">
        <f>MAX(0,(G233-'2031 forecast'!$C$10))</f>
        <v>0</v>
      </c>
      <c r="M233" s="193">
        <f>MAX(0,(H233-'2031 forecast'!$C$10))</f>
        <v>0</v>
      </c>
      <c r="N233" s="193">
        <f>MAX(0,(I233-'2031 forecast'!$C$10))</f>
        <v>5.8716220159189092E-2</v>
      </c>
      <c r="O233" s="193">
        <f>MAX(0,(J233-'2031 forecast'!$C$10))</f>
        <v>0.2730324446066108</v>
      </c>
      <c r="P233" s="175" t="str">
        <f t="shared" si="41"/>
        <v/>
      </c>
      <c r="Q233" s="175" t="str">
        <f t="shared" si="42"/>
        <v/>
      </c>
    </row>
    <row r="234" spans="1:17" s="1" customFormat="1" x14ac:dyDescent="0.3">
      <c r="A234" s="189">
        <f t="shared" si="40"/>
        <v>43840.583333332776</v>
      </c>
      <c r="B234" s="190">
        <f t="shared" si="36"/>
        <v>43840</v>
      </c>
      <c r="C234" s="1">
        <f t="shared" si="37"/>
        <v>14</v>
      </c>
      <c r="D234" s="191">
        <v>3.6215571579014192</v>
      </c>
      <c r="E234" s="192">
        <f t="shared" si="38"/>
        <v>1.2575367234710671E-4</v>
      </c>
      <c r="F234" s="193">
        <f t="shared" si="39"/>
        <v>5.399606188466942</v>
      </c>
      <c r="G234" s="193">
        <f t="shared" si="44"/>
        <v>5.5992749037484133</v>
      </c>
      <c r="H234" s="193">
        <f t="shared" si="44"/>
        <v>5.8063270456114937</v>
      </c>
      <c r="I234" s="193">
        <f t="shared" si="44"/>
        <v>6.021035641245291</v>
      </c>
      <c r="J234" s="193">
        <f t="shared" si="44"/>
        <v>6.2436838139433686</v>
      </c>
      <c r="K234" s="193">
        <f>MAX(0,(F234-'2031 forecast'!$C$10))</f>
        <v>0</v>
      </c>
      <c r="L234" s="193">
        <f>MAX(0,(G234-'2031 forecast'!$C$10))</f>
        <v>0</v>
      </c>
      <c r="M234" s="193">
        <f>MAX(0,(H234-'2031 forecast'!$C$10))</f>
        <v>6.932704561149361E-2</v>
      </c>
      <c r="N234" s="193">
        <f>MAX(0,(I234-'2031 forecast'!$C$10))</f>
        <v>0.2840356412452909</v>
      </c>
      <c r="O234" s="193">
        <f>MAX(0,(J234-'2031 forecast'!$C$10))</f>
        <v>0.50668381394336848</v>
      </c>
      <c r="P234" s="175" t="str">
        <f t="shared" si="41"/>
        <v/>
      </c>
      <c r="Q234" s="175" t="str">
        <f t="shared" si="42"/>
        <v/>
      </c>
    </row>
    <row r="235" spans="1:17" s="1" customFormat="1" x14ac:dyDescent="0.3">
      <c r="A235" s="189">
        <f t="shared" si="40"/>
        <v>43840.62499999944</v>
      </c>
      <c r="B235" s="190">
        <f t="shared" si="36"/>
        <v>43840</v>
      </c>
      <c r="C235" s="1">
        <f t="shared" si="37"/>
        <v>15</v>
      </c>
      <c r="D235" s="191">
        <v>3.5839110335989091</v>
      </c>
      <c r="E235" s="192">
        <f t="shared" si="38"/>
        <v>1.2444646161584779E-4</v>
      </c>
      <c r="F235" s="193">
        <f t="shared" si="39"/>
        <v>5.343477226008865</v>
      </c>
      <c r="G235" s="193">
        <f t="shared" si="44"/>
        <v>5.5410703829194263</v>
      </c>
      <c r="H235" s="193">
        <f t="shared" si="44"/>
        <v>5.7459702156155315</v>
      </c>
      <c r="I235" s="193">
        <f t="shared" si="44"/>
        <v>5.958446913165818</v>
      </c>
      <c r="J235" s="193">
        <f t="shared" si="44"/>
        <v>6.1787806557942684</v>
      </c>
      <c r="K235" s="193">
        <f>MAX(0,(F235-'2031 forecast'!$C$10))</f>
        <v>0</v>
      </c>
      <c r="L235" s="193">
        <f>MAX(0,(G235-'2031 forecast'!$C$10))</f>
        <v>0</v>
      </c>
      <c r="M235" s="193">
        <f>MAX(0,(H235-'2031 forecast'!$C$10))</f>
        <v>8.9702156155313517E-3</v>
      </c>
      <c r="N235" s="193">
        <f>MAX(0,(I235-'2031 forecast'!$C$10))</f>
        <v>0.22144691316581788</v>
      </c>
      <c r="O235" s="193">
        <f>MAX(0,(J235-'2031 forecast'!$C$10))</f>
        <v>0.44178065579426828</v>
      </c>
      <c r="P235" s="175" t="str">
        <f t="shared" si="41"/>
        <v/>
      </c>
      <c r="Q235" s="175" t="str">
        <f t="shared" si="42"/>
        <v/>
      </c>
    </row>
    <row r="236" spans="1:17" s="1" customFormat="1" x14ac:dyDescent="0.3">
      <c r="A236" s="189">
        <f t="shared" si="40"/>
        <v>43840.666666666104</v>
      </c>
      <c r="B236" s="190">
        <f t="shared" si="36"/>
        <v>43840</v>
      </c>
      <c r="C236" s="1">
        <f t="shared" si="37"/>
        <v>16</v>
      </c>
      <c r="D236" s="191">
        <v>3.5839110335989091</v>
      </c>
      <c r="E236" s="192">
        <f t="shared" si="38"/>
        <v>1.2444646161584779E-4</v>
      </c>
      <c r="F236" s="193">
        <f t="shared" si="39"/>
        <v>5.343477226008865</v>
      </c>
      <c r="G236" s="193">
        <f t="shared" si="44"/>
        <v>5.5410703829194263</v>
      </c>
      <c r="H236" s="193">
        <f t="shared" si="44"/>
        <v>5.7459702156155315</v>
      </c>
      <c r="I236" s="193">
        <f t="shared" si="44"/>
        <v>5.958446913165818</v>
      </c>
      <c r="J236" s="193">
        <f t="shared" si="44"/>
        <v>6.1787806557942684</v>
      </c>
      <c r="K236" s="193">
        <f>MAX(0,(F236-'2031 forecast'!$C$10))</f>
        <v>0</v>
      </c>
      <c r="L236" s="193">
        <f>MAX(0,(G236-'2031 forecast'!$C$10))</f>
        <v>0</v>
      </c>
      <c r="M236" s="193">
        <f>MAX(0,(H236-'2031 forecast'!$C$10))</f>
        <v>8.9702156155313517E-3</v>
      </c>
      <c r="N236" s="193">
        <f>MAX(0,(I236-'2031 forecast'!$C$10))</f>
        <v>0.22144691316581788</v>
      </c>
      <c r="O236" s="193">
        <f>MAX(0,(J236-'2031 forecast'!$C$10))</f>
        <v>0.44178065579426828</v>
      </c>
      <c r="P236" s="175" t="str">
        <f t="shared" si="41"/>
        <v/>
      </c>
      <c r="Q236" s="175" t="str">
        <f t="shared" si="42"/>
        <v/>
      </c>
    </row>
    <row r="237" spans="1:17" s="1" customFormat="1" x14ac:dyDescent="0.3">
      <c r="A237" s="189">
        <f t="shared" si="40"/>
        <v>43840.708333332768</v>
      </c>
      <c r="B237" s="190">
        <f t="shared" si="36"/>
        <v>43840</v>
      </c>
      <c r="C237" s="1">
        <f t="shared" si="37"/>
        <v>17</v>
      </c>
      <c r="D237" s="191">
        <v>3.7495539805299511</v>
      </c>
      <c r="E237" s="192">
        <f t="shared" si="38"/>
        <v>1.3019818883338699E-4</v>
      </c>
      <c r="F237" s="193">
        <f t="shared" si="39"/>
        <v>5.5904446608244012</v>
      </c>
      <c r="G237" s="193">
        <f t="shared" si="44"/>
        <v>5.7971702745669633</v>
      </c>
      <c r="H237" s="193">
        <f t="shared" si="44"/>
        <v>6.0115402675977618</v>
      </c>
      <c r="I237" s="193">
        <f t="shared" si="44"/>
        <v>6.2338373167154986</v>
      </c>
      <c r="J237" s="193">
        <f t="shared" si="44"/>
        <v>6.4643545516503069</v>
      </c>
      <c r="K237" s="193">
        <f>MAX(0,(F237-'2031 forecast'!$C$10))</f>
        <v>0</v>
      </c>
      <c r="L237" s="193">
        <f>MAX(0,(G237-'2031 forecast'!$C$10))</f>
        <v>6.0170274566963222E-2</v>
      </c>
      <c r="M237" s="193">
        <f>MAX(0,(H237-'2031 forecast'!$C$10))</f>
        <v>0.27454026759776173</v>
      </c>
      <c r="N237" s="193">
        <f>MAX(0,(I237-'2031 forecast'!$C$10))</f>
        <v>0.49683731671549847</v>
      </c>
      <c r="O237" s="193">
        <f>MAX(0,(J237-'2031 forecast'!$C$10))</f>
        <v>0.72735455165030682</v>
      </c>
      <c r="P237" s="175" t="str">
        <f t="shared" si="41"/>
        <v/>
      </c>
      <c r="Q237" s="175" t="str">
        <f t="shared" si="42"/>
        <v/>
      </c>
    </row>
    <row r="238" spans="1:17" s="1" customFormat="1" x14ac:dyDescent="0.3">
      <c r="A238" s="189">
        <f t="shared" si="40"/>
        <v>43840.749999999432</v>
      </c>
      <c r="B238" s="190">
        <f t="shared" si="36"/>
        <v>43840</v>
      </c>
      <c r="C238" s="1">
        <f t="shared" si="37"/>
        <v>18</v>
      </c>
      <c r="D238" s="191">
        <v>3.6817909567854339</v>
      </c>
      <c r="E238" s="192">
        <f t="shared" si="38"/>
        <v>1.2784520951712096E-4</v>
      </c>
      <c r="F238" s="193">
        <f t="shared" si="39"/>
        <v>5.489412528399864</v>
      </c>
      <c r="G238" s="193">
        <f t="shared" si="44"/>
        <v>5.6924021370747893</v>
      </c>
      <c r="H238" s="193">
        <f t="shared" si="44"/>
        <v>5.9028979736050315</v>
      </c>
      <c r="I238" s="193">
        <f t="shared" si="44"/>
        <v>6.1211776061724477</v>
      </c>
      <c r="J238" s="193">
        <f t="shared" si="44"/>
        <v>6.3475288669819276</v>
      </c>
      <c r="K238" s="193">
        <f>MAX(0,(F238-'2031 forecast'!$C$10))</f>
        <v>0</v>
      </c>
      <c r="L238" s="193">
        <f>MAX(0,(G238-'2031 forecast'!$C$10))</f>
        <v>0</v>
      </c>
      <c r="M238" s="193">
        <f>MAX(0,(H238-'2031 forecast'!$C$10))</f>
        <v>0.16589797360503145</v>
      </c>
      <c r="N238" s="193">
        <f>MAX(0,(I238-'2031 forecast'!$C$10))</f>
        <v>0.38417760617244756</v>
      </c>
      <c r="O238" s="193">
        <f>MAX(0,(J238-'2031 forecast'!$C$10))</f>
        <v>0.61052886698192754</v>
      </c>
      <c r="P238" s="175" t="str">
        <f t="shared" si="41"/>
        <v/>
      </c>
      <c r="Q238" s="175" t="str">
        <f t="shared" si="42"/>
        <v/>
      </c>
    </row>
    <row r="239" spans="1:17" s="1" customFormat="1" x14ac:dyDescent="0.3">
      <c r="A239" s="189">
        <f t="shared" si="40"/>
        <v>43840.791666666097</v>
      </c>
      <c r="B239" s="190">
        <f t="shared" si="36"/>
        <v>43840</v>
      </c>
      <c r="C239" s="1">
        <f t="shared" si="37"/>
        <v>19</v>
      </c>
      <c r="D239" s="191">
        <v>3.6441448324829246</v>
      </c>
      <c r="E239" s="192">
        <f t="shared" si="38"/>
        <v>1.2653799878586207E-4</v>
      </c>
      <c r="F239" s="193">
        <f t="shared" si="39"/>
        <v>5.4332835659417889</v>
      </c>
      <c r="G239" s="193">
        <f t="shared" si="44"/>
        <v>5.634197616245805</v>
      </c>
      <c r="H239" s="193">
        <f t="shared" si="44"/>
        <v>5.8425411436090711</v>
      </c>
      <c r="I239" s="193">
        <f t="shared" si="44"/>
        <v>6.0585888780929755</v>
      </c>
      <c r="J239" s="193">
        <f t="shared" si="44"/>
        <v>6.2826257088328292</v>
      </c>
      <c r="K239" s="193">
        <f>MAX(0,(F239-'2031 forecast'!$C$10))</f>
        <v>0</v>
      </c>
      <c r="L239" s="193">
        <f>MAX(0,(G239-'2031 forecast'!$C$10))</f>
        <v>0</v>
      </c>
      <c r="M239" s="193">
        <f>MAX(0,(H239-'2031 forecast'!$C$10))</f>
        <v>0.10554114360907096</v>
      </c>
      <c r="N239" s="193">
        <f>MAX(0,(I239-'2031 forecast'!$C$10))</f>
        <v>0.32158887809297543</v>
      </c>
      <c r="O239" s="193">
        <f>MAX(0,(J239-'2031 forecast'!$C$10))</f>
        <v>0.54562570883282913</v>
      </c>
      <c r="P239" s="175" t="str">
        <f t="shared" si="41"/>
        <v/>
      </c>
      <c r="Q239" s="175" t="str">
        <f t="shared" si="42"/>
        <v/>
      </c>
    </row>
    <row r="240" spans="1:17" s="1" customFormat="1" x14ac:dyDescent="0.3">
      <c r="A240" s="189">
        <f t="shared" si="40"/>
        <v>43840.833333332761</v>
      </c>
      <c r="B240" s="190">
        <f t="shared" si="36"/>
        <v>43840</v>
      </c>
      <c r="C240" s="1">
        <f t="shared" si="37"/>
        <v>20</v>
      </c>
      <c r="D240" s="191">
        <v>3.6064987081804145</v>
      </c>
      <c r="E240" s="192">
        <f t="shared" si="38"/>
        <v>1.2523078805460312E-4</v>
      </c>
      <c r="F240" s="193">
        <f t="shared" si="39"/>
        <v>5.3771546034837101</v>
      </c>
      <c r="G240" s="193">
        <f t="shared" si="44"/>
        <v>5.5759930954168171</v>
      </c>
      <c r="H240" s="193">
        <f t="shared" si="44"/>
        <v>5.782184313613107</v>
      </c>
      <c r="I240" s="193">
        <f t="shared" si="44"/>
        <v>5.9960001500135007</v>
      </c>
      <c r="J240" s="193">
        <f t="shared" si="44"/>
        <v>6.2177225506837273</v>
      </c>
      <c r="K240" s="193">
        <f>MAX(0,(F240-'2031 forecast'!$C$10))</f>
        <v>0</v>
      </c>
      <c r="L240" s="193">
        <f>MAX(0,(G240-'2031 forecast'!$C$10))</f>
        <v>0</v>
      </c>
      <c r="M240" s="193">
        <f>MAX(0,(H240-'2031 forecast'!$C$10))</f>
        <v>4.518431361310693E-2</v>
      </c>
      <c r="N240" s="193">
        <f>MAX(0,(I240-'2031 forecast'!$C$10))</f>
        <v>0.25900015001350063</v>
      </c>
      <c r="O240" s="193">
        <f>MAX(0,(J240-'2031 forecast'!$C$10))</f>
        <v>0.48072255068372716</v>
      </c>
      <c r="P240" s="175" t="str">
        <f t="shared" si="41"/>
        <v/>
      </c>
      <c r="Q240" s="175" t="str">
        <f t="shared" si="42"/>
        <v/>
      </c>
    </row>
    <row r="241" spans="1:17" s="1" customFormat="1" x14ac:dyDescent="0.3">
      <c r="A241" s="189">
        <f t="shared" si="40"/>
        <v>43840.874999999425</v>
      </c>
      <c r="B241" s="190">
        <f t="shared" si="36"/>
        <v>43840</v>
      </c>
      <c r="C241" s="1">
        <f t="shared" si="37"/>
        <v>21</v>
      </c>
      <c r="D241" s="191">
        <v>3.5161480098543922</v>
      </c>
      <c r="E241" s="192">
        <f t="shared" si="38"/>
        <v>1.2209348229958177E-4</v>
      </c>
      <c r="F241" s="193">
        <f t="shared" si="39"/>
        <v>5.2424450935843279</v>
      </c>
      <c r="G241" s="193">
        <f t="shared" si="44"/>
        <v>5.4363022454272532</v>
      </c>
      <c r="H241" s="193">
        <f t="shared" si="44"/>
        <v>5.6373279216228012</v>
      </c>
      <c r="I241" s="193">
        <f t="shared" si="44"/>
        <v>5.8457872026227671</v>
      </c>
      <c r="J241" s="193">
        <f t="shared" si="44"/>
        <v>6.06195497112589</v>
      </c>
      <c r="K241" s="193">
        <f>MAX(0,(F241-'2031 forecast'!$C$10))</f>
        <v>0</v>
      </c>
      <c r="L241" s="193">
        <f>MAX(0,(G241-'2031 forecast'!$C$10))</f>
        <v>0</v>
      </c>
      <c r="M241" s="193">
        <f>MAX(0,(H241-'2031 forecast'!$C$10))</f>
        <v>0</v>
      </c>
      <c r="N241" s="193">
        <f>MAX(0,(I241-'2031 forecast'!$C$10))</f>
        <v>0.10878720262276698</v>
      </c>
      <c r="O241" s="193">
        <f>MAX(0,(J241-'2031 forecast'!$C$10))</f>
        <v>0.32495497112588989</v>
      </c>
      <c r="P241" s="175" t="str">
        <f t="shared" si="41"/>
        <v/>
      </c>
      <c r="Q241" s="175" t="str">
        <f t="shared" si="42"/>
        <v/>
      </c>
    </row>
    <row r="242" spans="1:17" s="1" customFormat="1" x14ac:dyDescent="0.3">
      <c r="A242" s="189">
        <f t="shared" si="40"/>
        <v>43840.916666666089</v>
      </c>
      <c r="B242" s="190">
        <f t="shared" si="36"/>
        <v>43840</v>
      </c>
      <c r="C242" s="1">
        <f t="shared" si="37"/>
        <v>22</v>
      </c>
      <c r="D242" s="191">
        <v>3.2450959148763232</v>
      </c>
      <c r="E242" s="192">
        <f t="shared" si="38"/>
        <v>1.1268156503451764E-4</v>
      </c>
      <c r="F242" s="193">
        <f t="shared" si="39"/>
        <v>4.8383165638861785</v>
      </c>
      <c r="G242" s="193">
        <f t="shared" si="44"/>
        <v>5.017229695458556</v>
      </c>
      <c r="H242" s="193">
        <f t="shared" si="44"/>
        <v>5.2027587456518782</v>
      </c>
      <c r="I242" s="193">
        <f t="shared" si="44"/>
        <v>5.3951483604505617</v>
      </c>
      <c r="J242" s="193">
        <f t="shared" si="44"/>
        <v>5.5946522324523729</v>
      </c>
      <c r="K242" s="193">
        <f>MAX(0,(F242-'2031 forecast'!$C$10))</f>
        <v>0</v>
      </c>
      <c r="L242" s="193">
        <f>MAX(0,(G242-'2031 forecast'!$C$10))</f>
        <v>0</v>
      </c>
      <c r="M242" s="193">
        <f>MAX(0,(H242-'2031 forecast'!$C$10))</f>
        <v>0</v>
      </c>
      <c r="N242" s="193">
        <f>MAX(0,(I242-'2031 forecast'!$C$10))</f>
        <v>0</v>
      </c>
      <c r="O242" s="193">
        <f>MAX(0,(J242-'2031 forecast'!$C$10))</f>
        <v>0</v>
      </c>
      <c r="P242" s="175" t="str">
        <f t="shared" si="41"/>
        <v/>
      </c>
      <c r="Q242" s="175" t="str">
        <f t="shared" si="42"/>
        <v/>
      </c>
    </row>
    <row r="243" spans="1:17" s="1" customFormat="1" x14ac:dyDescent="0.3">
      <c r="A243" s="189">
        <f t="shared" si="40"/>
        <v>43840.958333332754</v>
      </c>
      <c r="B243" s="190">
        <f t="shared" si="36"/>
        <v>43840</v>
      </c>
      <c r="C243" s="1">
        <f t="shared" si="37"/>
        <v>23</v>
      </c>
      <c r="D243" s="191">
        <v>3.102040642526787</v>
      </c>
      <c r="E243" s="192">
        <f t="shared" si="38"/>
        <v>1.0771416425573382E-4</v>
      </c>
      <c r="F243" s="193">
        <f t="shared" si="39"/>
        <v>4.6250265065454892</v>
      </c>
      <c r="G243" s="193">
        <f t="shared" si="44"/>
        <v>4.7960525163084116</v>
      </c>
      <c r="H243" s="193">
        <f t="shared" si="44"/>
        <v>4.9734027916672252</v>
      </c>
      <c r="I243" s="193">
        <f t="shared" si="44"/>
        <v>5.1573111937485656</v>
      </c>
      <c r="J243" s="193">
        <f t="shared" si="44"/>
        <v>5.3480202314857959</v>
      </c>
      <c r="K243" s="193">
        <f>MAX(0,(F243-'2031 forecast'!$C$10))</f>
        <v>0</v>
      </c>
      <c r="L243" s="193">
        <f>MAX(0,(G243-'2031 forecast'!$C$10))</f>
        <v>0</v>
      </c>
      <c r="M243" s="193">
        <f>MAX(0,(H243-'2031 forecast'!$C$10))</f>
        <v>0</v>
      </c>
      <c r="N243" s="193">
        <f>MAX(0,(I243-'2031 forecast'!$C$10))</f>
        <v>0</v>
      </c>
      <c r="O243" s="193">
        <f>MAX(0,(J243-'2031 forecast'!$C$10))</f>
        <v>0</v>
      </c>
      <c r="P243" s="175" t="str">
        <f t="shared" si="41"/>
        <v/>
      </c>
      <c r="Q243" s="175" t="str">
        <f t="shared" si="42"/>
        <v/>
      </c>
    </row>
    <row r="244" spans="1:17" s="1" customFormat="1" x14ac:dyDescent="0.3">
      <c r="A244" s="189">
        <f t="shared" si="40"/>
        <v>43840.999999999418</v>
      </c>
      <c r="B244" s="190">
        <f t="shared" si="36"/>
        <v>43840</v>
      </c>
      <c r="C244" s="1">
        <f t="shared" si="37"/>
        <v>0</v>
      </c>
      <c r="D244" s="191">
        <v>2.8686346718512277</v>
      </c>
      <c r="E244" s="192">
        <f t="shared" si="38"/>
        <v>9.9609457721928598E-5</v>
      </c>
      <c r="F244" s="193">
        <f t="shared" si="39"/>
        <v>4.2770269393054159</v>
      </c>
      <c r="G244" s="193">
        <f t="shared" si="44"/>
        <v>4.4351844871687014</v>
      </c>
      <c r="H244" s="193">
        <f t="shared" si="44"/>
        <v>4.5991904456922637</v>
      </c>
      <c r="I244" s="193">
        <f t="shared" si="44"/>
        <v>4.7692610796558332</v>
      </c>
      <c r="J244" s="193">
        <f t="shared" si="44"/>
        <v>4.9456206509613789</v>
      </c>
      <c r="K244" s="193">
        <f>MAX(0,(F244-'2031 forecast'!$C$10))</f>
        <v>0</v>
      </c>
      <c r="L244" s="193">
        <f>MAX(0,(G244-'2031 forecast'!$C$10))</f>
        <v>0</v>
      </c>
      <c r="M244" s="193">
        <f>MAX(0,(H244-'2031 forecast'!$C$10))</f>
        <v>0</v>
      </c>
      <c r="N244" s="193">
        <f>MAX(0,(I244-'2031 forecast'!$C$10))</f>
        <v>0</v>
      </c>
      <c r="O244" s="193">
        <f>MAX(0,(J244-'2031 forecast'!$C$10))</f>
        <v>0</v>
      </c>
      <c r="P244" s="175" t="str">
        <f t="shared" si="41"/>
        <v/>
      </c>
      <c r="Q244" s="175" t="str">
        <f t="shared" si="42"/>
        <v/>
      </c>
    </row>
    <row r="245" spans="1:17" s="1" customFormat="1" x14ac:dyDescent="0.3">
      <c r="A245" s="189">
        <f t="shared" si="40"/>
        <v>43841.041666666082</v>
      </c>
      <c r="B245" s="190">
        <f t="shared" si="36"/>
        <v>43841</v>
      </c>
      <c r="C245" s="1">
        <f t="shared" si="37"/>
        <v>1</v>
      </c>
      <c r="D245" s="191">
        <v>2.5599364525706494</v>
      </c>
      <c r="E245" s="192">
        <f t="shared" si="38"/>
        <v>8.8890329725605568E-5</v>
      </c>
      <c r="F245" s="193">
        <f t="shared" si="39"/>
        <v>3.8167694471491895</v>
      </c>
      <c r="G245" s="193">
        <f t="shared" ref="G245:J264" si="45">$E245*G$2</f>
        <v>3.9579074163710191</v>
      </c>
      <c r="H245" s="193">
        <f t="shared" si="45"/>
        <v>4.1042644397253794</v>
      </c>
      <c r="I245" s="193">
        <f t="shared" si="45"/>
        <v>4.2560335094041557</v>
      </c>
      <c r="J245" s="193">
        <f t="shared" si="45"/>
        <v>4.4134147541387634</v>
      </c>
      <c r="K245" s="193">
        <f>MAX(0,(F245-'2031 forecast'!$C$10))</f>
        <v>0</v>
      </c>
      <c r="L245" s="193">
        <f>MAX(0,(G245-'2031 forecast'!$C$10))</f>
        <v>0</v>
      </c>
      <c r="M245" s="193">
        <f>MAX(0,(H245-'2031 forecast'!$C$10))</f>
        <v>0</v>
      </c>
      <c r="N245" s="193">
        <f>MAX(0,(I245-'2031 forecast'!$C$10))</f>
        <v>0</v>
      </c>
      <c r="O245" s="193">
        <f>MAX(0,(J245-'2031 forecast'!$C$10))</f>
        <v>0</v>
      </c>
      <c r="P245" s="175" t="str">
        <f t="shared" si="41"/>
        <v/>
      </c>
      <c r="Q245" s="175" t="str">
        <f t="shared" si="42"/>
        <v/>
      </c>
    </row>
    <row r="246" spans="1:17" s="1" customFormat="1" x14ac:dyDescent="0.3">
      <c r="A246" s="189">
        <f t="shared" si="40"/>
        <v>43841.083333332746</v>
      </c>
      <c r="B246" s="190">
        <f t="shared" si="36"/>
        <v>43841</v>
      </c>
      <c r="C246" s="1">
        <f t="shared" si="37"/>
        <v>2</v>
      </c>
      <c r="D246" s="191">
        <v>2.4846442039656305</v>
      </c>
      <c r="E246" s="192">
        <f t="shared" si="38"/>
        <v>8.627590826308777E-5</v>
      </c>
      <c r="F246" s="193">
        <f t="shared" si="39"/>
        <v>3.7045115222330374</v>
      </c>
      <c r="G246" s="193">
        <f t="shared" si="45"/>
        <v>3.8414983747130487</v>
      </c>
      <c r="H246" s="193">
        <f t="shared" si="45"/>
        <v>3.9835507797334571</v>
      </c>
      <c r="I246" s="193">
        <f t="shared" si="45"/>
        <v>4.1308560532452105</v>
      </c>
      <c r="J246" s="193">
        <f t="shared" si="45"/>
        <v>4.2836084378405648</v>
      </c>
      <c r="K246" s="193">
        <f>MAX(0,(F246-'2031 forecast'!$C$10))</f>
        <v>0</v>
      </c>
      <c r="L246" s="193">
        <f>MAX(0,(G246-'2031 forecast'!$C$10))</f>
        <v>0</v>
      </c>
      <c r="M246" s="193">
        <f>MAX(0,(H246-'2031 forecast'!$C$10))</f>
        <v>0</v>
      </c>
      <c r="N246" s="193">
        <f>MAX(0,(I246-'2031 forecast'!$C$10))</f>
        <v>0</v>
      </c>
      <c r="O246" s="193">
        <f>MAX(0,(J246-'2031 forecast'!$C$10))</f>
        <v>0</v>
      </c>
      <c r="P246" s="175" t="str">
        <f t="shared" si="41"/>
        <v/>
      </c>
      <c r="Q246" s="175" t="str">
        <f t="shared" si="42"/>
        <v/>
      </c>
    </row>
    <row r="247" spans="1:17" s="1" customFormat="1" x14ac:dyDescent="0.3">
      <c r="A247" s="189">
        <f t="shared" si="40"/>
        <v>43841.124999999411</v>
      </c>
      <c r="B247" s="190">
        <f t="shared" si="36"/>
        <v>43841</v>
      </c>
      <c r="C247" s="1">
        <f t="shared" si="37"/>
        <v>3</v>
      </c>
      <c r="D247" s="191">
        <v>2.3942935056396073</v>
      </c>
      <c r="E247" s="192">
        <f t="shared" si="38"/>
        <v>8.3138602508066377E-5</v>
      </c>
      <c r="F247" s="193">
        <f t="shared" si="39"/>
        <v>3.5698020123336534</v>
      </c>
      <c r="G247" s="193">
        <f t="shared" si="45"/>
        <v>3.7018075247234821</v>
      </c>
      <c r="H247" s="193">
        <f t="shared" si="45"/>
        <v>3.838694387743149</v>
      </c>
      <c r="I247" s="193">
        <f t="shared" si="45"/>
        <v>3.9806431058544747</v>
      </c>
      <c r="J247" s="193">
        <f t="shared" si="45"/>
        <v>4.1278408582827248</v>
      </c>
      <c r="K247" s="193">
        <f>MAX(0,(F247-'2031 forecast'!$C$10))</f>
        <v>0</v>
      </c>
      <c r="L247" s="193">
        <f>MAX(0,(G247-'2031 forecast'!$C$10))</f>
        <v>0</v>
      </c>
      <c r="M247" s="193">
        <f>MAX(0,(H247-'2031 forecast'!$C$10))</f>
        <v>0</v>
      </c>
      <c r="N247" s="193">
        <f>MAX(0,(I247-'2031 forecast'!$C$10))</f>
        <v>0</v>
      </c>
      <c r="O247" s="193">
        <f>MAX(0,(J247-'2031 forecast'!$C$10))</f>
        <v>0</v>
      </c>
      <c r="P247" s="175" t="str">
        <f t="shared" si="41"/>
        <v/>
      </c>
      <c r="Q247" s="175" t="str">
        <f t="shared" si="42"/>
        <v/>
      </c>
    </row>
    <row r="248" spans="1:17" s="1" customFormat="1" x14ac:dyDescent="0.3">
      <c r="A248" s="189">
        <f t="shared" si="40"/>
        <v>43841.166666666075</v>
      </c>
      <c r="B248" s="190">
        <f t="shared" si="36"/>
        <v>43841</v>
      </c>
      <c r="C248" s="1">
        <f t="shared" si="37"/>
        <v>4</v>
      </c>
      <c r="D248" s="191">
        <v>2.3641766061976002</v>
      </c>
      <c r="E248" s="192">
        <f t="shared" si="38"/>
        <v>8.2092833923059282E-5</v>
      </c>
      <c r="F248" s="193">
        <f t="shared" si="39"/>
        <v>3.5248988423671936</v>
      </c>
      <c r="G248" s="193">
        <f t="shared" si="45"/>
        <v>3.655243908060295</v>
      </c>
      <c r="H248" s="193">
        <f t="shared" si="45"/>
        <v>3.7904089237463809</v>
      </c>
      <c r="I248" s="193">
        <f t="shared" si="45"/>
        <v>3.9305721233908977</v>
      </c>
      <c r="J248" s="193">
        <f t="shared" si="45"/>
        <v>4.0759183317634475</v>
      </c>
      <c r="K248" s="193">
        <f>MAX(0,(F248-'2031 forecast'!$C$10))</f>
        <v>0</v>
      </c>
      <c r="L248" s="193">
        <f>MAX(0,(G248-'2031 forecast'!$C$10))</f>
        <v>0</v>
      </c>
      <c r="M248" s="193">
        <f>MAX(0,(H248-'2031 forecast'!$C$10))</f>
        <v>0</v>
      </c>
      <c r="N248" s="193">
        <f>MAX(0,(I248-'2031 forecast'!$C$10))</f>
        <v>0</v>
      </c>
      <c r="O248" s="193">
        <f>MAX(0,(J248-'2031 forecast'!$C$10))</f>
        <v>0</v>
      </c>
      <c r="P248" s="175" t="str">
        <f t="shared" si="41"/>
        <v/>
      </c>
      <c r="Q248" s="175" t="str">
        <f t="shared" si="42"/>
        <v/>
      </c>
    </row>
    <row r="249" spans="1:17" s="1" customFormat="1" x14ac:dyDescent="0.3">
      <c r="A249" s="189">
        <f t="shared" si="40"/>
        <v>43841.208333332739</v>
      </c>
      <c r="B249" s="190">
        <f t="shared" si="36"/>
        <v>43841</v>
      </c>
      <c r="C249" s="1">
        <f t="shared" si="37"/>
        <v>5</v>
      </c>
      <c r="D249" s="191">
        <v>2.3415889316160943</v>
      </c>
      <c r="E249" s="192">
        <f t="shared" si="38"/>
        <v>8.130850748430393E-5</v>
      </c>
      <c r="F249" s="193">
        <f t="shared" si="39"/>
        <v>3.4912214648923476</v>
      </c>
      <c r="G249" s="193">
        <f t="shared" si="45"/>
        <v>3.6203211955629033</v>
      </c>
      <c r="H249" s="193">
        <f t="shared" si="45"/>
        <v>3.7541948257488036</v>
      </c>
      <c r="I249" s="193">
        <f t="shared" si="45"/>
        <v>3.8930188865432136</v>
      </c>
      <c r="J249" s="193">
        <f t="shared" si="45"/>
        <v>4.0369764368739869</v>
      </c>
      <c r="K249" s="193">
        <f>MAX(0,(F249-'2031 forecast'!$C$10))</f>
        <v>0</v>
      </c>
      <c r="L249" s="193">
        <f>MAX(0,(G249-'2031 forecast'!$C$10))</f>
        <v>0</v>
      </c>
      <c r="M249" s="193">
        <f>MAX(0,(H249-'2031 forecast'!$C$10))</f>
        <v>0</v>
      </c>
      <c r="N249" s="193">
        <f>MAX(0,(I249-'2031 forecast'!$C$10))</f>
        <v>0</v>
      </c>
      <c r="O249" s="193">
        <f>MAX(0,(J249-'2031 forecast'!$C$10))</f>
        <v>0</v>
      </c>
      <c r="P249" s="175" t="str">
        <f t="shared" si="41"/>
        <v/>
      </c>
      <c r="Q249" s="175" t="str">
        <f t="shared" si="42"/>
        <v/>
      </c>
    </row>
    <row r="250" spans="1:17" s="1" customFormat="1" x14ac:dyDescent="0.3">
      <c r="A250" s="189">
        <f t="shared" si="40"/>
        <v>43841.249999999403</v>
      </c>
      <c r="B250" s="190">
        <f t="shared" si="36"/>
        <v>43841</v>
      </c>
      <c r="C250" s="1">
        <f t="shared" si="37"/>
        <v>6</v>
      </c>
      <c r="D250" s="191">
        <v>2.4620565293841246</v>
      </c>
      <c r="E250" s="192">
        <f t="shared" si="38"/>
        <v>8.5491581824332418E-5</v>
      </c>
      <c r="F250" s="193">
        <f t="shared" si="39"/>
        <v>3.6708341447581914</v>
      </c>
      <c r="G250" s="193">
        <f t="shared" si="45"/>
        <v>3.8065756622156566</v>
      </c>
      <c r="H250" s="193">
        <f t="shared" si="45"/>
        <v>3.9473366817358801</v>
      </c>
      <c r="I250" s="193">
        <f t="shared" si="45"/>
        <v>4.093302816397526</v>
      </c>
      <c r="J250" s="193">
        <f t="shared" si="45"/>
        <v>4.244666542951105</v>
      </c>
      <c r="K250" s="193">
        <f>MAX(0,(F250-'2031 forecast'!$C$10))</f>
        <v>0</v>
      </c>
      <c r="L250" s="193">
        <f>MAX(0,(G250-'2031 forecast'!$C$10))</f>
        <v>0</v>
      </c>
      <c r="M250" s="193">
        <f>MAX(0,(H250-'2031 forecast'!$C$10))</f>
        <v>0</v>
      </c>
      <c r="N250" s="193">
        <f>MAX(0,(I250-'2031 forecast'!$C$10))</f>
        <v>0</v>
      </c>
      <c r="O250" s="193">
        <f>MAX(0,(J250-'2031 forecast'!$C$10))</f>
        <v>0</v>
      </c>
      <c r="P250" s="175" t="str">
        <f t="shared" si="41"/>
        <v/>
      </c>
      <c r="Q250" s="175" t="str">
        <f t="shared" si="42"/>
        <v/>
      </c>
    </row>
    <row r="251" spans="1:17" s="1" customFormat="1" x14ac:dyDescent="0.3">
      <c r="A251" s="189">
        <f t="shared" si="40"/>
        <v>43841.291666666068</v>
      </c>
      <c r="B251" s="190">
        <f t="shared" si="36"/>
        <v>43841</v>
      </c>
      <c r="C251" s="1">
        <f t="shared" si="37"/>
        <v>7</v>
      </c>
      <c r="D251" s="191">
        <v>2.6427579260361704</v>
      </c>
      <c r="E251" s="192">
        <f t="shared" si="38"/>
        <v>9.1766193334375163E-5</v>
      </c>
      <c r="F251" s="193">
        <f t="shared" si="39"/>
        <v>3.9402531645569576</v>
      </c>
      <c r="G251" s="193">
        <f t="shared" si="45"/>
        <v>4.0859573621947876</v>
      </c>
      <c r="H251" s="193">
        <f t="shared" si="45"/>
        <v>4.2370494657164945</v>
      </c>
      <c r="I251" s="193">
        <f t="shared" si="45"/>
        <v>4.393728711178996</v>
      </c>
      <c r="J251" s="193">
        <f t="shared" si="45"/>
        <v>4.5562017020667822</v>
      </c>
      <c r="K251" s="193">
        <f>MAX(0,(F251-'2031 forecast'!$C$10))</f>
        <v>0</v>
      </c>
      <c r="L251" s="193">
        <f>MAX(0,(G251-'2031 forecast'!$C$10))</f>
        <v>0</v>
      </c>
      <c r="M251" s="193">
        <f>MAX(0,(H251-'2031 forecast'!$C$10))</f>
        <v>0</v>
      </c>
      <c r="N251" s="193">
        <f>MAX(0,(I251-'2031 forecast'!$C$10))</f>
        <v>0</v>
      </c>
      <c r="O251" s="193">
        <f>MAX(0,(J251-'2031 forecast'!$C$10))</f>
        <v>0</v>
      </c>
      <c r="P251" s="175" t="str">
        <f t="shared" si="41"/>
        <v/>
      </c>
      <c r="Q251" s="175" t="str">
        <f t="shared" si="42"/>
        <v/>
      </c>
    </row>
    <row r="252" spans="1:17" s="1" customFormat="1" x14ac:dyDescent="0.3">
      <c r="A252" s="189">
        <f t="shared" si="40"/>
        <v>43841.333333332732</v>
      </c>
      <c r="B252" s="190">
        <f t="shared" si="36"/>
        <v>43841</v>
      </c>
      <c r="C252" s="1">
        <f t="shared" si="37"/>
        <v>8</v>
      </c>
      <c r="D252" s="191">
        <v>2.8460469972697218</v>
      </c>
      <c r="E252" s="192">
        <f t="shared" si="38"/>
        <v>9.8825131283173246E-5</v>
      </c>
      <c r="F252" s="193">
        <f t="shared" si="39"/>
        <v>4.2433495618305699</v>
      </c>
      <c r="G252" s="193">
        <f t="shared" si="45"/>
        <v>4.4002617746713097</v>
      </c>
      <c r="H252" s="193">
        <f t="shared" si="45"/>
        <v>4.5629763476946863</v>
      </c>
      <c r="I252" s="193">
        <f t="shared" si="45"/>
        <v>4.7317078428081496</v>
      </c>
      <c r="J252" s="193">
        <f t="shared" si="45"/>
        <v>4.9066787560719192</v>
      </c>
      <c r="K252" s="193">
        <f>MAX(0,(F252-'2031 forecast'!$C$10))</f>
        <v>0</v>
      </c>
      <c r="L252" s="193">
        <f>MAX(0,(G252-'2031 forecast'!$C$10))</f>
        <v>0</v>
      </c>
      <c r="M252" s="193">
        <f>MAX(0,(H252-'2031 forecast'!$C$10))</f>
        <v>0</v>
      </c>
      <c r="N252" s="193">
        <f>MAX(0,(I252-'2031 forecast'!$C$10))</f>
        <v>0</v>
      </c>
      <c r="O252" s="193">
        <f>MAX(0,(J252-'2031 forecast'!$C$10))</f>
        <v>0</v>
      </c>
      <c r="P252" s="175" t="str">
        <f t="shared" si="41"/>
        <v/>
      </c>
      <c r="Q252" s="175" t="str">
        <f t="shared" si="42"/>
        <v/>
      </c>
    </row>
    <row r="253" spans="1:17" s="1" customFormat="1" x14ac:dyDescent="0.3">
      <c r="A253" s="189">
        <f t="shared" si="40"/>
        <v>43841.374999999396</v>
      </c>
      <c r="B253" s="190">
        <f t="shared" si="36"/>
        <v>43841</v>
      </c>
      <c r="C253" s="1">
        <f t="shared" si="37"/>
        <v>9</v>
      </c>
      <c r="D253" s="191">
        <v>2.8987515712932352</v>
      </c>
      <c r="E253" s="192">
        <f t="shared" si="38"/>
        <v>1.0065522630693572E-4</v>
      </c>
      <c r="F253" s="193">
        <f t="shared" si="39"/>
        <v>4.3219301092718769</v>
      </c>
      <c r="G253" s="193">
        <f t="shared" si="45"/>
        <v>4.4817481038318894</v>
      </c>
      <c r="H253" s="193">
        <f t="shared" si="45"/>
        <v>4.6474759096890326</v>
      </c>
      <c r="I253" s="193">
        <f t="shared" si="45"/>
        <v>4.819332062119412</v>
      </c>
      <c r="J253" s="193">
        <f t="shared" si="45"/>
        <v>4.9975431774806589</v>
      </c>
      <c r="K253" s="193">
        <f>MAX(0,(F253-'2031 forecast'!$C$10))</f>
        <v>0</v>
      </c>
      <c r="L253" s="193">
        <f>MAX(0,(G253-'2031 forecast'!$C$10))</f>
        <v>0</v>
      </c>
      <c r="M253" s="193">
        <f>MAX(0,(H253-'2031 forecast'!$C$10))</f>
        <v>0</v>
      </c>
      <c r="N253" s="193">
        <f>MAX(0,(I253-'2031 forecast'!$C$10))</f>
        <v>0</v>
      </c>
      <c r="O253" s="193">
        <f>MAX(0,(J253-'2031 forecast'!$C$10))</f>
        <v>0</v>
      </c>
      <c r="P253" s="175" t="str">
        <f t="shared" si="41"/>
        <v/>
      </c>
      <c r="Q253" s="175" t="str">
        <f t="shared" si="42"/>
        <v/>
      </c>
    </row>
    <row r="254" spans="1:17" s="1" customFormat="1" x14ac:dyDescent="0.3">
      <c r="A254" s="189">
        <f t="shared" si="40"/>
        <v>43841.41666666606</v>
      </c>
      <c r="B254" s="190">
        <f t="shared" si="36"/>
        <v>43841</v>
      </c>
      <c r="C254" s="1">
        <f t="shared" si="37"/>
        <v>10</v>
      </c>
      <c r="D254" s="191">
        <v>3.1923913408528102</v>
      </c>
      <c r="E254" s="192">
        <f t="shared" si="38"/>
        <v>1.108514700107552E-4</v>
      </c>
      <c r="F254" s="193">
        <f t="shared" si="39"/>
        <v>4.7597360164448723</v>
      </c>
      <c r="G254" s="193">
        <f t="shared" si="45"/>
        <v>4.9357433662979773</v>
      </c>
      <c r="H254" s="193">
        <f t="shared" si="45"/>
        <v>5.1182591836575329</v>
      </c>
      <c r="I254" s="193">
        <f t="shared" si="45"/>
        <v>5.307524141139301</v>
      </c>
      <c r="J254" s="193">
        <f t="shared" si="45"/>
        <v>5.5037878110436349</v>
      </c>
      <c r="K254" s="193">
        <f>MAX(0,(F254-'2031 forecast'!$C$10))</f>
        <v>0</v>
      </c>
      <c r="L254" s="193">
        <f>MAX(0,(G254-'2031 forecast'!$C$10))</f>
        <v>0</v>
      </c>
      <c r="M254" s="193">
        <f>MAX(0,(H254-'2031 forecast'!$C$10))</f>
        <v>0</v>
      </c>
      <c r="N254" s="193">
        <f>MAX(0,(I254-'2031 forecast'!$C$10))</f>
        <v>0</v>
      </c>
      <c r="O254" s="193">
        <f>MAX(0,(J254-'2031 forecast'!$C$10))</f>
        <v>0</v>
      </c>
      <c r="P254" s="175" t="str">
        <f t="shared" si="41"/>
        <v/>
      </c>
      <c r="Q254" s="175" t="str">
        <f t="shared" si="42"/>
        <v/>
      </c>
    </row>
    <row r="255" spans="1:17" s="1" customFormat="1" x14ac:dyDescent="0.3">
      <c r="A255" s="189">
        <f t="shared" si="40"/>
        <v>43841.458333332725</v>
      </c>
      <c r="B255" s="190">
        <f t="shared" si="36"/>
        <v>43841</v>
      </c>
      <c r="C255" s="1">
        <f t="shared" si="37"/>
        <v>11</v>
      </c>
      <c r="D255" s="191">
        <v>3.4182680866678674</v>
      </c>
      <c r="E255" s="192">
        <f t="shared" si="38"/>
        <v>1.1869473439830862E-4</v>
      </c>
      <c r="F255" s="193">
        <f t="shared" si="39"/>
        <v>5.0965097911933297</v>
      </c>
      <c r="G255" s="193">
        <f t="shared" si="45"/>
        <v>5.2849704912718902</v>
      </c>
      <c r="H255" s="193">
        <f t="shared" si="45"/>
        <v>5.4804001636333011</v>
      </c>
      <c r="I255" s="193">
        <f t="shared" si="45"/>
        <v>5.6830565096161374</v>
      </c>
      <c r="J255" s="193">
        <f t="shared" si="45"/>
        <v>5.8932067599382316</v>
      </c>
      <c r="K255" s="193">
        <f>MAX(0,(F255-'2031 forecast'!$C$10))</f>
        <v>0</v>
      </c>
      <c r="L255" s="193">
        <f>MAX(0,(G255-'2031 forecast'!$C$10))</f>
        <v>0</v>
      </c>
      <c r="M255" s="193">
        <f>MAX(0,(H255-'2031 forecast'!$C$10))</f>
        <v>0</v>
      </c>
      <c r="N255" s="193">
        <f>MAX(0,(I255-'2031 forecast'!$C$10))</f>
        <v>0</v>
      </c>
      <c r="O255" s="193">
        <f>MAX(0,(J255-'2031 forecast'!$C$10))</f>
        <v>0.15620675993823152</v>
      </c>
      <c r="P255" s="175" t="str">
        <f t="shared" si="41"/>
        <v/>
      </c>
      <c r="Q255" s="175" t="str">
        <f t="shared" si="42"/>
        <v/>
      </c>
    </row>
    <row r="256" spans="1:17" s="1" customFormat="1" x14ac:dyDescent="0.3">
      <c r="A256" s="189">
        <f t="shared" si="40"/>
        <v>43841.499999999389</v>
      </c>
      <c r="B256" s="190">
        <f t="shared" si="36"/>
        <v>43841</v>
      </c>
      <c r="C256" s="1">
        <f t="shared" si="37"/>
        <v>12</v>
      </c>
      <c r="D256" s="191">
        <v>3.5236772347148939</v>
      </c>
      <c r="E256" s="192">
        <f t="shared" si="38"/>
        <v>1.2235492444583355E-4</v>
      </c>
      <c r="F256" s="193">
        <f t="shared" si="39"/>
        <v>5.2536708860759438</v>
      </c>
      <c r="G256" s="193">
        <f t="shared" si="45"/>
        <v>5.4479431495930504</v>
      </c>
      <c r="H256" s="193">
        <f t="shared" si="45"/>
        <v>5.6493992876219936</v>
      </c>
      <c r="I256" s="193">
        <f t="shared" si="45"/>
        <v>5.8583049482386613</v>
      </c>
      <c r="J256" s="193">
        <f t="shared" si="45"/>
        <v>6.0749356027557093</v>
      </c>
      <c r="K256" s="193">
        <f>MAX(0,(F256-'2031 forecast'!$C$10))</f>
        <v>0</v>
      </c>
      <c r="L256" s="193">
        <f>MAX(0,(G256-'2031 forecast'!$C$10))</f>
        <v>0</v>
      </c>
      <c r="M256" s="193">
        <f>MAX(0,(H256-'2031 forecast'!$C$10))</f>
        <v>0</v>
      </c>
      <c r="N256" s="193">
        <f>MAX(0,(I256-'2031 forecast'!$C$10))</f>
        <v>0.12130494823866123</v>
      </c>
      <c r="O256" s="193">
        <f>MAX(0,(J256-'2031 forecast'!$C$10))</f>
        <v>0.33793560275570922</v>
      </c>
      <c r="P256" s="175" t="str">
        <f t="shared" si="41"/>
        <v/>
      </c>
      <c r="Q256" s="175" t="str">
        <f t="shared" si="42"/>
        <v/>
      </c>
    </row>
    <row r="257" spans="1:17" s="1" customFormat="1" x14ac:dyDescent="0.3">
      <c r="A257" s="189">
        <f t="shared" si="40"/>
        <v>43841.541666666053</v>
      </c>
      <c r="B257" s="190">
        <f t="shared" si="36"/>
        <v>43841</v>
      </c>
      <c r="C257" s="1">
        <f t="shared" si="37"/>
        <v>13</v>
      </c>
      <c r="D257" s="191">
        <v>3.4709726606913804</v>
      </c>
      <c r="E257" s="192">
        <f t="shared" si="38"/>
        <v>1.2052482942207108E-4</v>
      </c>
      <c r="F257" s="193">
        <f t="shared" si="39"/>
        <v>5.1750903386346367</v>
      </c>
      <c r="G257" s="193">
        <f t="shared" si="45"/>
        <v>5.3664568204324699</v>
      </c>
      <c r="H257" s="193">
        <f t="shared" si="45"/>
        <v>5.5648997256276473</v>
      </c>
      <c r="I257" s="193">
        <f t="shared" si="45"/>
        <v>5.7706807289273989</v>
      </c>
      <c r="J257" s="193">
        <f t="shared" si="45"/>
        <v>5.9840711813469705</v>
      </c>
      <c r="K257" s="193">
        <f>MAX(0,(F257-'2031 forecast'!$C$10))</f>
        <v>0</v>
      </c>
      <c r="L257" s="193">
        <f>MAX(0,(G257-'2031 forecast'!$C$10))</f>
        <v>0</v>
      </c>
      <c r="M257" s="193">
        <f>MAX(0,(H257-'2031 forecast'!$C$10))</f>
        <v>0</v>
      </c>
      <c r="N257" s="193">
        <f>MAX(0,(I257-'2031 forecast'!$C$10))</f>
        <v>3.3680728927398818E-2</v>
      </c>
      <c r="O257" s="193">
        <f>MAX(0,(J257-'2031 forecast'!$C$10))</f>
        <v>0.24707118134697037</v>
      </c>
      <c r="P257" s="175" t="str">
        <f t="shared" si="41"/>
        <v/>
      </c>
      <c r="Q257" s="175" t="str">
        <f t="shared" si="42"/>
        <v/>
      </c>
    </row>
    <row r="258" spans="1:17" s="1" customFormat="1" x14ac:dyDescent="0.3">
      <c r="A258" s="189">
        <f t="shared" si="40"/>
        <v>43841.583333332717</v>
      </c>
      <c r="B258" s="190">
        <f t="shared" si="36"/>
        <v>43841</v>
      </c>
      <c r="C258" s="1">
        <f t="shared" si="37"/>
        <v>14</v>
      </c>
      <c r="D258" s="191">
        <v>3.5537941341569015</v>
      </c>
      <c r="E258" s="192">
        <f t="shared" si="38"/>
        <v>1.2340069303084066E-4</v>
      </c>
      <c r="F258" s="193">
        <f t="shared" si="39"/>
        <v>5.2985740560424039</v>
      </c>
      <c r="G258" s="193">
        <f t="shared" si="45"/>
        <v>5.4945067662562375</v>
      </c>
      <c r="H258" s="193">
        <f t="shared" si="45"/>
        <v>5.6976847516187616</v>
      </c>
      <c r="I258" s="193">
        <f t="shared" si="45"/>
        <v>5.9083759307022392</v>
      </c>
      <c r="J258" s="193">
        <f t="shared" si="45"/>
        <v>6.1268581292749884</v>
      </c>
      <c r="K258" s="193">
        <f>MAX(0,(F258-'2031 forecast'!$C$10))</f>
        <v>0</v>
      </c>
      <c r="L258" s="193">
        <f>MAX(0,(G258-'2031 forecast'!$C$10))</f>
        <v>0</v>
      </c>
      <c r="M258" s="193">
        <f>MAX(0,(H258-'2031 forecast'!$C$10))</f>
        <v>0</v>
      </c>
      <c r="N258" s="193">
        <f>MAX(0,(I258-'2031 forecast'!$C$10))</f>
        <v>0.17137593070223911</v>
      </c>
      <c r="O258" s="193">
        <f>MAX(0,(J258-'2031 forecast'!$C$10))</f>
        <v>0.38985812927498831</v>
      </c>
      <c r="P258" s="175" t="str">
        <f t="shared" si="41"/>
        <v/>
      </c>
      <c r="Q258" s="175" t="str">
        <f t="shared" si="42"/>
        <v/>
      </c>
    </row>
    <row r="259" spans="1:17" s="1" customFormat="1" x14ac:dyDescent="0.3">
      <c r="A259" s="189">
        <f t="shared" si="40"/>
        <v>43841.624999999382</v>
      </c>
      <c r="B259" s="190">
        <f t="shared" si="36"/>
        <v>43841</v>
      </c>
      <c r="C259" s="1">
        <f t="shared" si="37"/>
        <v>15</v>
      </c>
      <c r="D259" s="191">
        <v>3.531206459575396</v>
      </c>
      <c r="E259" s="192">
        <f t="shared" si="38"/>
        <v>1.2261636659208533E-4</v>
      </c>
      <c r="F259" s="193">
        <f t="shared" si="39"/>
        <v>5.2648966785675588</v>
      </c>
      <c r="G259" s="193">
        <f t="shared" si="45"/>
        <v>5.4595840537588476</v>
      </c>
      <c r="H259" s="193">
        <f t="shared" si="45"/>
        <v>5.6614706536211861</v>
      </c>
      <c r="I259" s="193">
        <f t="shared" si="45"/>
        <v>5.8708226938545565</v>
      </c>
      <c r="J259" s="193">
        <f t="shared" si="45"/>
        <v>6.0879162343855295</v>
      </c>
      <c r="K259" s="193">
        <f>MAX(0,(F259-'2031 forecast'!$C$10))</f>
        <v>0</v>
      </c>
      <c r="L259" s="193">
        <f>MAX(0,(G259-'2031 forecast'!$C$10))</f>
        <v>0</v>
      </c>
      <c r="M259" s="193">
        <f>MAX(0,(H259-'2031 forecast'!$C$10))</f>
        <v>0</v>
      </c>
      <c r="N259" s="193">
        <f>MAX(0,(I259-'2031 forecast'!$C$10))</f>
        <v>0.13382269385455636</v>
      </c>
      <c r="O259" s="193">
        <f>MAX(0,(J259-'2031 forecast'!$C$10))</f>
        <v>0.35091623438552944</v>
      </c>
      <c r="P259" s="175" t="str">
        <f t="shared" si="41"/>
        <v/>
      </c>
      <c r="Q259" s="175" t="str">
        <f t="shared" si="42"/>
        <v/>
      </c>
    </row>
    <row r="260" spans="1:17" s="1" customFormat="1" x14ac:dyDescent="0.3">
      <c r="A260" s="189">
        <f t="shared" si="40"/>
        <v>43841.666666666046</v>
      </c>
      <c r="B260" s="190">
        <f t="shared" si="36"/>
        <v>43841</v>
      </c>
      <c r="C260" s="1">
        <f t="shared" si="37"/>
        <v>16</v>
      </c>
      <c r="D260" s="191">
        <v>3.5161480098543922</v>
      </c>
      <c r="E260" s="192">
        <f t="shared" si="38"/>
        <v>1.2209348229958177E-4</v>
      </c>
      <c r="F260" s="193">
        <f t="shared" si="39"/>
        <v>5.2424450935843279</v>
      </c>
      <c r="G260" s="193">
        <f t="shared" si="45"/>
        <v>5.4363022454272532</v>
      </c>
      <c r="H260" s="193">
        <f t="shared" si="45"/>
        <v>5.6373279216228012</v>
      </c>
      <c r="I260" s="193">
        <f t="shared" si="45"/>
        <v>5.8457872026227671</v>
      </c>
      <c r="J260" s="193">
        <f t="shared" si="45"/>
        <v>6.06195497112589</v>
      </c>
      <c r="K260" s="193">
        <f>MAX(0,(F260-'2031 forecast'!$C$10))</f>
        <v>0</v>
      </c>
      <c r="L260" s="193">
        <f>MAX(0,(G260-'2031 forecast'!$C$10))</f>
        <v>0</v>
      </c>
      <c r="M260" s="193">
        <f>MAX(0,(H260-'2031 forecast'!$C$10))</f>
        <v>0</v>
      </c>
      <c r="N260" s="193">
        <f>MAX(0,(I260-'2031 forecast'!$C$10))</f>
        <v>0.10878720262276698</v>
      </c>
      <c r="O260" s="193">
        <f>MAX(0,(J260-'2031 forecast'!$C$10))</f>
        <v>0.32495497112588989</v>
      </c>
      <c r="P260" s="175" t="str">
        <f t="shared" si="41"/>
        <v/>
      </c>
      <c r="Q260" s="175" t="str">
        <f t="shared" si="42"/>
        <v/>
      </c>
    </row>
    <row r="261" spans="1:17" s="1" customFormat="1" x14ac:dyDescent="0.3">
      <c r="A261" s="189">
        <f t="shared" si="40"/>
        <v>43841.70833333271</v>
      </c>
      <c r="B261" s="190">
        <f t="shared" ref="B261:B324" si="46">INT(A261)</f>
        <v>43841</v>
      </c>
      <c r="C261" s="1">
        <f t="shared" ref="C261:C324" si="47">HOUR(A261)</f>
        <v>17</v>
      </c>
      <c r="D261" s="191">
        <v>3.6064987081804145</v>
      </c>
      <c r="E261" s="192">
        <f t="shared" ref="E261:E324" si="48">D261/SUM($D$4:$D$8763)</f>
        <v>1.2523078805460312E-4</v>
      </c>
      <c r="F261" s="193">
        <f t="shared" ref="F261:F324" si="49">E261*$F$2</f>
        <v>5.3771546034837101</v>
      </c>
      <c r="G261" s="193">
        <f t="shared" si="45"/>
        <v>5.5759930954168171</v>
      </c>
      <c r="H261" s="193">
        <f t="shared" si="45"/>
        <v>5.782184313613107</v>
      </c>
      <c r="I261" s="193">
        <f t="shared" si="45"/>
        <v>5.9960001500135007</v>
      </c>
      <c r="J261" s="193">
        <f t="shared" si="45"/>
        <v>6.2177225506837273</v>
      </c>
      <c r="K261" s="193">
        <f>MAX(0,(F261-'2031 forecast'!$C$10))</f>
        <v>0</v>
      </c>
      <c r="L261" s="193">
        <f>MAX(0,(G261-'2031 forecast'!$C$10))</f>
        <v>0</v>
      </c>
      <c r="M261" s="193">
        <f>MAX(0,(H261-'2031 forecast'!$C$10))</f>
        <v>4.518431361310693E-2</v>
      </c>
      <c r="N261" s="193">
        <f>MAX(0,(I261-'2031 forecast'!$C$10))</f>
        <v>0.25900015001350063</v>
      </c>
      <c r="O261" s="193">
        <f>MAX(0,(J261-'2031 forecast'!$C$10))</f>
        <v>0.48072255068372716</v>
      </c>
      <c r="P261" s="175" t="str">
        <f t="shared" si="41"/>
        <v/>
      </c>
      <c r="Q261" s="175" t="str">
        <f t="shared" si="42"/>
        <v/>
      </c>
    </row>
    <row r="262" spans="1:17" s="1" customFormat="1" x14ac:dyDescent="0.3">
      <c r="A262" s="189">
        <f t="shared" ref="A262:A325" si="50">A261 + TIME(1,0,0)</f>
        <v>43841.749999999374</v>
      </c>
      <c r="B262" s="190">
        <f t="shared" si="46"/>
        <v>43841</v>
      </c>
      <c r="C262" s="1">
        <f t="shared" si="47"/>
        <v>18</v>
      </c>
      <c r="D262" s="191">
        <v>3.7570832053904533</v>
      </c>
      <c r="E262" s="192">
        <f t="shared" si="48"/>
        <v>1.3045963097963877E-4</v>
      </c>
      <c r="F262" s="193">
        <f t="shared" si="49"/>
        <v>5.6016704533160171</v>
      </c>
      <c r="G262" s="193">
        <f t="shared" si="45"/>
        <v>5.8088111787327605</v>
      </c>
      <c r="H262" s="193">
        <f t="shared" si="45"/>
        <v>6.0236116335969543</v>
      </c>
      <c r="I262" s="193">
        <f t="shared" si="45"/>
        <v>6.2463550623313937</v>
      </c>
      <c r="J262" s="193">
        <f t="shared" si="45"/>
        <v>6.4773351832801263</v>
      </c>
      <c r="K262" s="193">
        <f>MAX(0,(F262-'2031 forecast'!$C$10))</f>
        <v>0</v>
      </c>
      <c r="L262" s="193">
        <f>MAX(0,(G262-'2031 forecast'!$C$10))</f>
        <v>7.1811178732760439E-2</v>
      </c>
      <c r="M262" s="193">
        <f>MAX(0,(H262-'2031 forecast'!$C$10))</f>
        <v>0.28661163359695419</v>
      </c>
      <c r="N262" s="193">
        <f>MAX(0,(I262-'2031 forecast'!$C$10))</f>
        <v>0.5093550623313936</v>
      </c>
      <c r="O262" s="193">
        <f>MAX(0,(J262-'2031 forecast'!$C$10))</f>
        <v>0.74033518328012615</v>
      </c>
      <c r="P262" s="175" t="str">
        <f t="shared" ref="P262:P325" si="51">IF(K262&gt;0,IF(K261&gt;0,P261+1,1),"")</f>
        <v/>
      </c>
      <c r="Q262" s="175" t="str">
        <f t="shared" ref="Q262:Q325" si="52">IF(AND(K262&gt;0,K263=0),P262,"")</f>
        <v/>
      </c>
    </row>
    <row r="263" spans="1:17" s="1" customFormat="1" x14ac:dyDescent="0.3">
      <c r="A263" s="189">
        <f t="shared" si="50"/>
        <v>43841.791666666039</v>
      </c>
      <c r="B263" s="190">
        <f t="shared" si="46"/>
        <v>43841</v>
      </c>
      <c r="C263" s="1">
        <f t="shared" si="47"/>
        <v>19</v>
      </c>
      <c r="D263" s="191">
        <v>3.6968494065064377</v>
      </c>
      <c r="E263" s="192">
        <f t="shared" si="48"/>
        <v>1.283680938096245E-4</v>
      </c>
      <c r="F263" s="193">
        <f t="shared" si="49"/>
        <v>5.5118641133830941</v>
      </c>
      <c r="G263" s="193">
        <f t="shared" si="45"/>
        <v>5.7156839454063828</v>
      </c>
      <c r="H263" s="193">
        <f t="shared" si="45"/>
        <v>5.9270407056034156</v>
      </c>
      <c r="I263" s="193">
        <f t="shared" si="45"/>
        <v>6.1462130974042362</v>
      </c>
      <c r="J263" s="193">
        <f t="shared" si="45"/>
        <v>6.3734901302415663</v>
      </c>
      <c r="K263" s="193">
        <f>MAX(0,(F263-'2031 forecast'!$C$10))</f>
        <v>0</v>
      </c>
      <c r="L263" s="193">
        <f>MAX(0,(G263-'2031 forecast'!$C$10))</f>
        <v>0</v>
      </c>
      <c r="M263" s="193">
        <f>MAX(0,(H263-'2031 forecast'!$C$10))</f>
        <v>0.19004070560341546</v>
      </c>
      <c r="N263" s="193">
        <f>MAX(0,(I263-'2031 forecast'!$C$10))</f>
        <v>0.40921309740423606</v>
      </c>
      <c r="O263" s="193">
        <f>MAX(0,(J263-'2031 forecast'!$C$10))</f>
        <v>0.6364901302415662</v>
      </c>
      <c r="P263" s="175" t="str">
        <f t="shared" si="51"/>
        <v/>
      </c>
      <c r="Q263" s="175" t="str">
        <f t="shared" si="52"/>
        <v/>
      </c>
    </row>
    <row r="264" spans="1:17" s="1" customFormat="1" x14ac:dyDescent="0.3">
      <c r="A264" s="189">
        <f t="shared" si="50"/>
        <v>43841.833333332703</v>
      </c>
      <c r="B264" s="190">
        <f t="shared" si="46"/>
        <v>43841</v>
      </c>
      <c r="C264" s="1">
        <f t="shared" si="47"/>
        <v>20</v>
      </c>
      <c r="D264" s="191">
        <v>3.6366156076224225</v>
      </c>
      <c r="E264" s="192">
        <f t="shared" si="48"/>
        <v>1.2627655663961025E-4</v>
      </c>
      <c r="F264" s="193">
        <f t="shared" si="49"/>
        <v>5.422057773450172</v>
      </c>
      <c r="G264" s="193">
        <f t="shared" si="45"/>
        <v>5.622556712080006</v>
      </c>
      <c r="H264" s="193">
        <f t="shared" si="45"/>
        <v>5.8304697776098768</v>
      </c>
      <c r="I264" s="193">
        <f t="shared" si="45"/>
        <v>6.0460711324770795</v>
      </c>
      <c r="J264" s="193">
        <f t="shared" si="45"/>
        <v>6.2696450772030072</v>
      </c>
      <c r="K264" s="193">
        <f>MAX(0,(F264-'2031 forecast'!$C$10))</f>
        <v>0</v>
      </c>
      <c r="L264" s="193">
        <f>MAX(0,(G264-'2031 forecast'!$C$10))</f>
        <v>0</v>
      </c>
      <c r="M264" s="193">
        <f>MAX(0,(H264-'2031 forecast'!$C$10))</f>
        <v>9.3469777609876736E-2</v>
      </c>
      <c r="N264" s="193">
        <f>MAX(0,(I264-'2031 forecast'!$C$10))</f>
        <v>0.3090711324770794</v>
      </c>
      <c r="O264" s="193">
        <f>MAX(0,(J264-'2031 forecast'!$C$10))</f>
        <v>0.53264507720300713</v>
      </c>
      <c r="P264" s="175" t="str">
        <f t="shared" si="51"/>
        <v/>
      </c>
      <c r="Q264" s="175" t="str">
        <f t="shared" si="52"/>
        <v/>
      </c>
    </row>
    <row r="265" spans="1:17" s="1" customFormat="1" x14ac:dyDescent="0.3">
      <c r="A265" s="189">
        <f t="shared" si="50"/>
        <v>43841.874999999367</v>
      </c>
      <c r="B265" s="190">
        <f t="shared" si="46"/>
        <v>43841</v>
      </c>
      <c r="C265" s="1">
        <f t="shared" si="47"/>
        <v>21</v>
      </c>
      <c r="D265" s="191">
        <v>3.5236772347148939</v>
      </c>
      <c r="E265" s="192">
        <f t="shared" si="48"/>
        <v>1.2235492444583355E-4</v>
      </c>
      <c r="F265" s="193">
        <f t="shared" si="49"/>
        <v>5.2536708860759438</v>
      </c>
      <c r="G265" s="193">
        <f t="shared" ref="G265:J284" si="53">$E265*G$2</f>
        <v>5.4479431495930504</v>
      </c>
      <c r="H265" s="193">
        <f t="shared" si="53"/>
        <v>5.6493992876219936</v>
      </c>
      <c r="I265" s="193">
        <f t="shared" si="53"/>
        <v>5.8583049482386613</v>
      </c>
      <c r="J265" s="193">
        <f t="shared" si="53"/>
        <v>6.0749356027557093</v>
      </c>
      <c r="K265" s="193">
        <f>MAX(0,(F265-'2031 forecast'!$C$10))</f>
        <v>0</v>
      </c>
      <c r="L265" s="193">
        <f>MAX(0,(G265-'2031 forecast'!$C$10))</f>
        <v>0</v>
      </c>
      <c r="M265" s="193">
        <f>MAX(0,(H265-'2031 forecast'!$C$10))</f>
        <v>0</v>
      </c>
      <c r="N265" s="193">
        <f>MAX(0,(I265-'2031 forecast'!$C$10))</f>
        <v>0.12130494823866123</v>
      </c>
      <c r="O265" s="193">
        <f>MAX(0,(J265-'2031 forecast'!$C$10))</f>
        <v>0.33793560275570922</v>
      </c>
      <c r="P265" s="175" t="str">
        <f t="shared" si="51"/>
        <v/>
      </c>
      <c r="Q265" s="175" t="str">
        <f t="shared" si="52"/>
        <v/>
      </c>
    </row>
    <row r="266" spans="1:17" s="1" customFormat="1" x14ac:dyDescent="0.3">
      <c r="A266" s="189">
        <f t="shared" si="50"/>
        <v>43841.916666666031</v>
      </c>
      <c r="B266" s="190">
        <f t="shared" si="46"/>
        <v>43841</v>
      </c>
      <c r="C266" s="1">
        <f t="shared" si="47"/>
        <v>22</v>
      </c>
      <c r="D266" s="191">
        <v>3.1622744414108026</v>
      </c>
      <c r="E266" s="192">
        <f t="shared" si="48"/>
        <v>1.0980570142574807E-4</v>
      </c>
      <c r="F266" s="193">
        <f t="shared" si="49"/>
        <v>4.7148328464784113</v>
      </c>
      <c r="G266" s="193">
        <f t="shared" si="53"/>
        <v>4.8891797496347893</v>
      </c>
      <c r="H266" s="193">
        <f t="shared" si="53"/>
        <v>5.0699737196607639</v>
      </c>
      <c r="I266" s="193">
        <f t="shared" si="53"/>
        <v>5.2574531586757223</v>
      </c>
      <c r="J266" s="193">
        <f t="shared" si="53"/>
        <v>5.4518652845243558</v>
      </c>
      <c r="K266" s="193">
        <f>MAX(0,(F266-'2031 forecast'!$C$10))</f>
        <v>0</v>
      </c>
      <c r="L266" s="193">
        <f>MAX(0,(G266-'2031 forecast'!$C$10))</f>
        <v>0</v>
      </c>
      <c r="M266" s="193">
        <f>MAX(0,(H266-'2031 forecast'!$C$10))</f>
        <v>0</v>
      </c>
      <c r="N266" s="193">
        <f>MAX(0,(I266-'2031 forecast'!$C$10))</f>
        <v>0</v>
      </c>
      <c r="O266" s="193">
        <f>MAX(0,(J266-'2031 forecast'!$C$10))</f>
        <v>0</v>
      </c>
      <c r="P266" s="175" t="str">
        <f t="shared" si="51"/>
        <v/>
      </c>
      <c r="Q266" s="175" t="str">
        <f t="shared" si="52"/>
        <v/>
      </c>
    </row>
    <row r="267" spans="1:17" s="1" customFormat="1" x14ac:dyDescent="0.3">
      <c r="A267" s="189">
        <f t="shared" si="50"/>
        <v>43841.958333332695</v>
      </c>
      <c r="B267" s="190">
        <f t="shared" si="46"/>
        <v>43841</v>
      </c>
      <c r="C267" s="1">
        <f t="shared" si="47"/>
        <v>23</v>
      </c>
      <c r="D267" s="191">
        <v>2.9966314944797601</v>
      </c>
      <c r="E267" s="192">
        <f t="shared" si="48"/>
        <v>1.0405397420820887E-4</v>
      </c>
      <c r="F267" s="193">
        <f t="shared" si="49"/>
        <v>4.4678654116628751</v>
      </c>
      <c r="G267" s="193">
        <f t="shared" si="53"/>
        <v>4.6330798579872514</v>
      </c>
      <c r="H267" s="193">
        <f t="shared" si="53"/>
        <v>4.8044036676785327</v>
      </c>
      <c r="I267" s="193">
        <f t="shared" si="53"/>
        <v>4.9820627551260408</v>
      </c>
      <c r="J267" s="193">
        <f t="shared" si="53"/>
        <v>5.1662913886683173</v>
      </c>
      <c r="K267" s="193">
        <f>MAX(0,(F267-'2031 forecast'!$C$10))</f>
        <v>0</v>
      </c>
      <c r="L267" s="193">
        <f>MAX(0,(G267-'2031 forecast'!$C$10))</f>
        <v>0</v>
      </c>
      <c r="M267" s="193">
        <f>MAX(0,(H267-'2031 forecast'!$C$10))</f>
        <v>0</v>
      </c>
      <c r="N267" s="193">
        <f>MAX(0,(I267-'2031 forecast'!$C$10))</f>
        <v>0</v>
      </c>
      <c r="O267" s="193">
        <f>MAX(0,(J267-'2031 forecast'!$C$10))</f>
        <v>0</v>
      </c>
      <c r="P267" s="175" t="str">
        <f t="shared" si="51"/>
        <v/>
      </c>
      <c r="Q267" s="175" t="str">
        <f t="shared" si="52"/>
        <v/>
      </c>
    </row>
    <row r="268" spans="1:17" s="1" customFormat="1" x14ac:dyDescent="0.3">
      <c r="A268" s="189">
        <f t="shared" si="50"/>
        <v>43841.99999999936</v>
      </c>
      <c r="B268" s="190">
        <f t="shared" si="46"/>
        <v>43841</v>
      </c>
      <c r="C268" s="1">
        <f t="shared" si="47"/>
        <v>0</v>
      </c>
      <c r="D268" s="191">
        <v>2.6879332751991818</v>
      </c>
      <c r="E268" s="192">
        <f t="shared" si="48"/>
        <v>9.3334846211885839E-5</v>
      </c>
      <c r="F268" s="193">
        <f t="shared" si="49"/>
        <v>4.0076079195066487</v>
      </c>
      <c r="G268" s="193">
        <f t="shared" si="53"/>
        <v>4.15580278718957</v>
      </c>
      <c r="H268" s="193">
        <f t="shared" si="53"/>
        <v>4.3094776617116484</v>
      </c>
      <c r="I268" s="193">
        <f t="shared" si="53"/>
        <v>4.4688351848743633</v>
      </c>
      <c r="J268" s="193">
        <f t="shared" si="53"/>
        <v>4.6340854918457008</v>
      </c>
      <c r="K268" s="193">
        <f>MAX(0,(F268-'2031 forecast'!$C$10))</f>
        <v>0</v>
      </c>
      <c r="L268" s="193">
        <f>MAX(0,(G268-'2031 forecast'!$C$10))</f>
        <v>0</v>
      </c>
      <c r="M268" s="193">
        <f>MAX(0,(H268-'2031 forecast'!$C$10))</f>
        <v>0</v>
      </c>
      <c r="N268" s="193">
        <f>MAX(0,(I268-'2031 forecast'!$C$10))</f>
        <v>0</v>
      </c>
      <c r="O268" s="193">
        <f>MAX(0,(J268-'2031 forecast'!$C$10))</f>
        <v>0</v>
      </c>
      <c r="P268" s="175" t="str">
        <f t="shared" si="51"/>
        <v/>
      </c>
      <c r="Q268" s="175" t="str">
        <f t="shared" si="52"/>
        <v/>
      </c>
    </row>
    <row r="269" spans="1:17" s="1" customFormat="1" x14ac:dyDescent="0.3">
      <c r="A269" s="189">
        <f t="shared" si="50"/>
        <v>43842.041666666024</v>
      </c>
      <c r="B269" s="190">
        <f t="shared" si="46"/>
        <v>43842</v>
      </c>
      <c r="C269" s="1">
        <f t="shared" si="47"/>
        <v>1</v>
      </c>
      <c r="D269" s="191">
        <v>2.6201702514546645</v>
      </c>
      <c r="E269" s="192">
        <f t="shared" si="48"/>
        <v>9.0981866895619812E-5</v>
      </c>
      <c r="F269" s="193">
        <f t="shared" si="49"/>
        <v>3.9065757870821116</v>
      </c>
      <c r="G269" s="193">
        <f t="shared" si="53"/>
        <v>4.0510346496973959</v>
      </c>
      <c r="H269" s="193">
        <f t="shared" si="53"/>
        <v>4.2008353677189181</v>
      </c>
      <c r="I269" s="193">
        <f t="shared" si="53"/>
        <v>4.3561754743313124</v>
      </c>
      <c r="J269" s="193">
        <f t="shared" si="53"/>
        <v>4.5172598071773225</v>
      </c>
      <c r="K269" s="193">
        <f>MAX(0,(F269-'2031 forecast'!$C$10))</f>
        <v>0</v>
      </c>
      <c r="L269" s="193">
        <f>MAX(0,(G269-'2031 forecast'!$C$10))</f>
        <v>0</v>
      </c>
      <c r="M269" s="193">
        <f>MAX(0,(H269-'2031 forecast'!$C$10))</f>
        <v>0</v>
      </c>
      <c r="N269" s="193">
        <f>MAX(0,(I269-'2031 forecast'!$C$10))</f>
        <v>0</v>
      </c>
      <c r="O269" s="193">
        <f>MAX(0,(J269-'2031 forecast'!$C$10))</f>
        <v>0</v>
      </c>
      <c r="P269" s="175" t="str">
        <f t="shared" si="51"/>
        <v/>
      </c>
      <c r="Q269" s="175" t="str">
        <f t="shared" si="52"/>
        <v/>
      </c>
    </row>
    <row r="270" spans="1:17" s="1" customFormat="1" x14ac:dyDescent="0.3">
      <c r="A270" s="189">
        <f t="shared" si="50"/>
        <v>43842.083333332688</v>
      </c>
      <c r="B270" s="190">
        <f t="shared" si="46"/>
        <v>43842</v>
      </c>
      <c r="C270" s="1">
        <f t="shared" si="47"/>
        <v>2</v>
      </c>
      <c r="D270" s="191">
        <v>2.5373487779891435</v>
      </c>
      <c r="E270" s="192">
        <f t="shared" si="48"/>
        <v>8.8106003286850216E-5</v>
      </c>
      <c r="F270" s="193">
        <f t="shared" si="49"/>
        <v>3.7830920696743435</v>
      </c>
      <c r="G270" s="193">
        <f t="shared" si="53"/>
        <v>3.9229847038736274</v>
      </c>
      <c r="H270" s="193">
        <f t="shared" si="53"/>
        <v>4.068050341727802</v>
      </c>
      <c r="I270" s="193">
        <f t="shared" si="53"/>
        <v>4.2184802725564712</v>
      </c>
      <c r="J270" s="193">
        <f t="shared" si="53"/>
        <v>4.3744728592493027</v>
      </c>
      <c r="K270" s="193">
        <f>MAX(0,(F270-'2031 forecast'!$C$10))</f>
        <v>0</v>
      </c>
      <c r="L270" s="193">
        <f>MAX(0,(G270-'2031 forecast'!$C$10))</f>
        <v>0</v>
      </c>
      <c r="M270" s="193">
        <f>MAX(0,(H270-'2031 forecast'!$C$10))</f>
        <v>0</v>
      </c>
      <c r="N270" s="193">
        <f>MAX(0,(I270-'2031 forecast'!$C$10))</f>
        <v>0</v>
      </c>
      <c r="O270" s="193">
        <f>MAX(0,(J270-'2031 forecast'!$C$10))</f>
        <v>0</v>
      </c>
      <c r="P270" s="175" t="str">
        <f t="shared" si="51"/>
        <v/>
      </c>
      <c r="Q270" s="175" t="str">
        <f t="shared" si="52"/>
        <v/>
      </c>
    </row>
    <row r="271" spans="1:17" s="1" customFormat="1" x14ac:dyDescent="0.3">
      <c r="A271" s="189">
        <f t="shared" si="50"/>
        <v>43842.124999999352</v>
      </c>
      <c r="B271" s="190">
        <f t="shared" si="46"/>
        <v>43842</v>
      </c>
      <c r="C271" s="1">
        <f t="shared" si="47"/>
        <v>3</v>
      </c>
      <c r="D271" s="191">
        <v>2.5298195531286418</v>
      </c>
      <c r="E271" s="192">
        <f t="shared" si="48"/>
        <v>8.7844561140598446E-5</v>
      </c>
      <c r="F271" s="193">
        <f t="shared" si="49"/>
        <v>3.7718662771827285</v>
      </c>
      <c r="G271" s="193">
        <f t="shared" si="53"/>
        <v>3.9113437997078306</v>
      </c>
      <c r="H271" s="193">
        <f t="shared" si="53"/>
        <v>4.0559789757286104</v>
      </c>
      <c r="I271" s="193">
        <f t="shared" si="53"/>
        <v>4.2059625269405778</v>
      </c>
      <c r="J271" s="193">
        <f t="shared" si="53"/>
        <v>4.3614922276194834</v>
      </c>
      <c r="K271" s="193">
        <f>MAX(0,(F271-'2031 forecast'!$C$10))</f>
        <v>0</v>
      </c>
      <c r="L271" s="193">
        <f>MAX(0,(G271-'2031 forecast'!$C$10))</f>
        <v>0</v>
      </c>
      <c r="M271" s="193">
        <f>MAX(0,(H271-'2031 forecast'!$C$10))</f>
        <v>0</v>
      </c>
      <c r="N271" s="193">
        <f>MAX(0,(I271-'2031 forecast'!$C$10))</f>
        <v>0</v>
      </c>
      <c r="O271" s="193">
        <f>MAX(0,(J271-'2031 forecast'!$C$10))</f>
        <v>0</v>
      </c>
      <c r="P271" s="175" t="str">
        <f t="shared" si="51"/>
        <v/>
      </c>
      <c r="Q271" s="175" t="str">
        <f t="shared" si="52"/>
        <v/>
      </c>
    </row>
    <row r="272" spans="1:17" s="1" customFormat="1" x14ac:dyDescent="0.3">
      <c r="A272" s="189">
        <f t="shared" si="50"/>
        <v>43842.166666666017</v>
      </c>
      <c r="B272" s="190">
        <f t="shared" si="46"/>
        <v>43842</v>
      </c>
      <c r="C272" s="1">
        <f t="shared" si="47"/>
        <v>4</v>
      </c>
      <c r="D272" s="191">
        <v>2.431939629942117</v>
      </c>
      <c r="E272" s="192">
        <f t="shared" si="48"/>
        <v>8.4445813239325296E-5</v>
      </c>
      <c r="F272" s="193">
        <f t="shared" si="49"/>
        <v>3.6259309747917303</v>
      </c>
      <c r="G272" s="193">
        <f t="shared" si="53"/>
        <v>3.7600120455524686</v>
      </c>
      <c r="H272" s="193">
        <f t="shared" si="53"/>
        <v>3.8990512177391108</v>
      </c>
      <c r="I272" s="193">
        <f t="shared" si="53"/>
        <v>4.0432318339339481</v>
      </c>
      <c r="J272" s="193">
        <f t="shared" si="53"/>
        <v>4.192744016431825</v>
      </c>
      <c r="K272" s="193">
        <f>MAX(0,(F272-'2031 forecast'!$C$10))</f>
        <v>0</v>
      </c>
      <c r="L272" s="193">
        <f>MAX(0,(G272-'2031 forecast'!$C$10))</f>
        <v>0</v>
      </c>
      <c r="M272" s="193">
        <f>MAX(0,(H272-'2031 forecast'!$C$10))</f>
        <v>0</v>
      </c>
      <c r="N272" s="193">
        <f>MAX(0,(I272-'2031 forecast'!$C$10))</f>
        <v>0</v>
      </c>
      <c r="O272" s="193">
        <f>MAX(0,(J272-'2031 forecast'!$C$10))</f>
        <v>0</v>
      </c>
      <c r="P272" s="175" t="str">
        <f t="shared" si="51"/>
        <v/>
      </c>
      <c r="Q272" s="175" t="str">
        <f t="shared" si="52"/>
        <v/>
      </c>
    </row>
    <row r="273" spans="1:17" s="1" customFormat="1" x14ac:dyDescent="0.3">
      <c r="A273" s="189">
        <f t="shared" si="50"/>
        <v>43842.208333332681</v>
      </c>
      <c r="B273" s="190">
        <f t="shared" si="46"/>
        <v>43842</v>
      </c>
      <c r="C273" s="1">
        <f t="shared" si="47"/>
        <v>5</v>
      </c>
      <c r="D273" s="191">
        <v>2.4168811802211132</v>
      </c>
      <c r="E273" s="192">
        <f t="shared" si="48"/>
        <v>8.3922928946821728E-5</v>
      </c>
      <c r="F273" s="193">
        <f t="shared" si="49"/>
        <v>3.6034793898084998</v>
      </c>
      <c r="G273" s="193">
        <f t="shared" si="53"/>
        <v>3.7367302372208742</v>
      </c>
      <c r="H273" s="193">
        <f t="shared" si="53"/>
        <v>3.8749084857407259</v>
      </c>
      <c r="I273" s="193">
        <f t="shared" si="53"/>
        <v>4.0181963427021588</v>
      </c>
      <c r="J273" s="193">
        <f t="shared" si="53"/>
        <v>4.1667827531721855</v>
      </c>
      <c r="K273" s="193">
        <f>MAX(0,(F273-'2031 forecast'!$C$10))</f>
        <v>0</v>
      </c>
      <c r="L273" s="193">
        <f>MAX(0,(G273-'2031 forecast'!$C$10))</f>
        <v>0</v>
      </c>
      <c r="M273" s="193">
        <f>MAX(0,(H273-'2031 forecast'!$C$10))</f>
        <v>0</v>
      </c>
      <c r="N273" s="193">
        <f>MAX(0,(I273-'2031 forecast'!$C$10))</f>
        <v>0</v>
      </c>
      <c r="O273" s="193">
        <f>MAX(0,(J273-'2031 forecast'!$C$10))</f>
        <v>0</v>
      </c>
      <c r="P273" s="175" t="str">
        <f t="shared" si="51"/>
        <v/>
      </c>
      <c r="Q273" s="175" t="str">
        <f t="shared" si="52"/>
        <v/>
      </c>
    </row>
    <row r="274" spans="1:17" s="1" customFormat="1" x14ac:dyDescent="0.3">
      <c r="A274" s="189">
        <f t="shared" si="50"/>
        <v>43842.249999999345</v>
      </c>
      <c r="B274" s="190">
        <f t="shared" si="46"/>
        <v>43842</v>
      </c>
      <c r="C274" s="1">
        <f t="shared" si="47"/>
        <v>6</v>
      </c>
      <c r="D274" s="191">
        <v>2.5599364525706494</v>
      </c>
      <c r="E274" s="192">
        <f t="shared" si="48"/>
        <v>8.8890329725605568E-5</v>
      </c>
      <c r="F274" s="193">
        <f t="shared" si="49"/>
        <v>3.8167694471491895</v>
      </c>
      <c r="G274" s="193">
        <f t="shared" si="53"/>
        <v>3.9579074163710191</v>
      </c>
      <c r="H274" s="193">
        <f t="shared" si="53"/>
        <v>4.1042644397253794</v>
      </c>
      <c r="I274" s="193">
        <f t="shared" si="53"/>
        <v>4.2560335094041557</v>
      </c>
      <c r="J274" s="193">
        <f t="shared" si="53"/>
        <v>4.4134147541387634</v>
      </c>
      <c r="K274" s="193">
        <f>MAX(0,(F274-'2031 forecast'!$C$10))</f>
        <v>0</v>
      </c>
      <c r="L274" s="193">
        <f>MAX(0,(G274-'2031 forecast'!$C$10))</f>
        <v>0</v>
      </c>
      <c r="M274" s="193">
        <f>MAX(0,(H274-'2031 forecast'!$C$10))</f>
        <v>0</v>
      </c>
      <c r="N274" s="193">
        <f>MAX(0,(I274-'2031 forecast'!$C$10))</f>
        <v>0</v>
      </c>
      <c r="O274" s="193">
        <f>MAX(0,(J274-'2031 forecast'!$C$10))</f>
        <v>0</v>
      </c>
      <c r="P274" s="175" t="str">
        <f t="shared" si="51"/>
        <v/>
      </c>
      <c r="Q274" s="175" t="str">
        <f t="shared" si="52"/>
        <v/>
      </c>
    </row>
    <row r="275" spans="1:17" s="1" customFormat="1" x14ac:dyDescent="0.3">
      <c r="A275" s="189">
        <f t="shared" si="50"/>
        <v>43842.291666666009</v>
      </c>
      <c r="B275" s="190">
        <f t="shared" si="46"/>
        <v>43842</v>
      </c>
      <c r="C275" s="1">
        <f t="shared" si="47"/>
        <v>7</v>
      </c>
      <c r="D275" s="191">
        <v>2.7632255238042007</v>
      </c>
      <c r="E275" s="192">
        <f t="shared" si="48"/>
        <v>9.5949267674403651E-5</v>
      </c>
      <c r="F275" s="193">
        <f t="shared" si="49"/>
        <v>4.1198658444228018</v>
      </c>
      <c r="G275" s="193">
        <f t="shared" si="53"/>
        <v>4.2722118288475412</v>
      </c>
      <c r="H275" s="193">
        <f t="shared" si="53"/>
        <v>4.4301913217035711</v>
      </c>
      <c r="I275" s="193">
        <f t="shared" si="53"/>
        <v>4.5940126410333093</v>
      </c>
      <c r="J275" s="193">
        <f t="shared" si="53"/>
        <v>4.7638918081439003</v>
      </c>
      <c r="K275" s="193">
        <f>MAX(0,(F275-'2031 forecast'!$C$10))</f>
        <v>0</v>
      </c>
      <c r="L275" s="193">
        <f>MAX(0,(G275-'2031 forecast'!$C$10))</f>
        <v>0</v>
      </c>
      <c r="M275" s="193">
        <f>MAX(0,(H275-'2031 forecast'!$C$10))</f>
        <v>0</v>
      </c>
      <c r="N275" s="193">
        <f>MAX(0,(I275-'2031 forecast'!$C$10))</f>
        <v>0</v>
      </c>
      <c r="O275" s="193">
        <f>MAX(0,(J275-'2031 forecast'!$C$10))</f>
        <v>0</v>
      </c>
      <c r="P275" s="175" t="str">
        <f t="shared" si="51"/>
        <v/>
      </c>
      <c r="Q275" s="175" t="str">
        <f t="shared" si="52"/>
        <v/>
      </c>
    </row>
    <row r="276" spans="1:17" s="1" customFormat="1" x14ac:dyDescent="0.3">
      <c r="A276" s="189">
        <f t="shared" si="50"/>
        <v>43842.333333332674</v>
      </c>
      <c r="B276" s="190">
        <f t="shared" si="46"/>
        <v>43842</v>
      </c>
      <c r="C276" s="1">
        <f t="shared" si="47"/>
        <v>8</v>
      </c>
      <c r="D276" s="191">
        <v>2.9062807961537369</v>
      </c>
      <c r="E276" s="192">
        <f t="shared" si="48"/>
        <v>1.0091666845318749E-4</v>
      </c>
      <c r="F276" s="193">
        <f t="shared" si="49"/>
        <v>4.3331559017634911</v>
      </c>
      <c r="G276" s="193">
        <f t="shared" si="53"/>
        <v>4.4933890079976857</v>
      </c>
      <c r="H276" s="193">
        <f t="shared" si="53"/>
        <v>4.659547275688225</v>
      </c>
      <c r="I276" s="193">
        <f t="shared" si="53"/>
        <v>4.8318498077353054</v>
      </c>
      <c r="J276" s="193">
        <f t="shared" si="53"/>
        <v>5.0105238091104782</v>
      </c>
      <c r="K276" s="193">
        <f>MAX(0,(F276-'2031 forecast'!$C$10))</f>
        <v>0</v>
      </c>
      <c r="L276" s="193">
        <f>MAX(0,(G276-'2031 forecast'!$C$10))</f>
        <v>0</v>
      </c>
      <c r="M276" s="193">
        <f>MAX(0,(H276-'2031 forecast'!$C$10))</f>
        <v>0</v>
      </c>
      <c r="N276" s="193">
        <f>MAX(0,(I276-'2031 forecast'!$C$10))</f>
        <v>0</v>
      </c>
      <c r="O276" s="193">
        <f>MAX(0,(J276-'2031 forecast'!$C$10))</f>
        <v>0</v>
      </c>
      <c r="P276" s="175" t="str">
        <f t="shared" si="51"/>
        <v/>
      </c>
      <c r="Q276" s="175" t="str">
        <f t="shared" si="52"/>
        <v/>
      </c>
    </row>
    <row r="277" spans="1:17" s="1" customFormat="1" x14ac:dyDescent="0.3">
      <c r="A277" s="189">
        <f t="shared" si="50"/>
        <v>43842.374999999338</v>
      </c>
      <c r="B277" s="190">
        <f t="shared" si="46"/>
        <v>43842</v>
      </c>
      <c r="C277" s="1">
        <f t="shared" si="47"/>
        <v>9</v>
      </c>
      <c r="D277" s="191">
        <v>3.0418068436427714</v>
      </c>
      <c r="E277" s="192">
        <f t="shared" si="48"/>
        <v>1.0562262708571955E-4</v>
      </c>
      <c r="F277" s="193">
        <f t="shared" si="49"/>
        <v>4.5352201666125662</v>
      </c>
      <c r="G277" s="193">
        <f t="shared" si="53"/>
        <v>4.7029252829820338</v>
      </c>
      <c r="H277" s="193">
        <f t="shared" si="53"/>
        <v>4.8768318636736856</v>
      </c>
      <c r="I277" s="193">
        <f t="shared" si="53"/>
        <v>5.0571692288214081</v>
      </c>
      <c r="J277" s="193">
        <f t="shared" si="53"/>
        <v>5.2441751784472359</v>
      </c>
      <c r="K277" s="193">
        <f>MAX(0,(F277-'2031 forecast'!$C$10))</f>
        <v>0</v>
      </c>
      <c r="L277" s="193">
        <f>MAX(0,(G277-'2031 forecast'!$C$10))</f>
        <v>0</v>
      </c>
      <c r="M277" s="193">
        <f>MAX(0,(H277-'2031 forecast'!$C$10))</f>
        <v>0</v>
      </c>
      <c r="N277" s="193">
        <f>MAX(0,(I277-'2031 forecast'!$C$10))</f>
        <v>0</v>
      </c>
      <c r="O277" s="193">
        <f>MAX(0,(J277-'2031 forecast'!$C$10))</f>
        <v>0</v>
      </c>
      <c r="P277" s="175" t="str">
        <f t="shared" si="51"/>
        <v/>
      </c>
      <c r="Q277" s="175" t="str">
        <f t="shared" si="52"/>
        <v/>
      </c>
    </row>
    <row r="278" spans="1:17" s="1" customFormat="1" x14ac:dyDescent="0.3">
      <c r="A278" s="189">
        <f t="shared" si="50"/>
        <v>43842.416666666002</v>
      </c>
      <c r="B278" s="190">
        <f t="shared" si="46"/>
        <v>43842</v>
      </c>
      <c r="C278" s="1">
        <f t="shared" si="47"/>
        <v>10</v>
      </c>
      <c r="D278" s="191">
        <v>3.1396867668292967</v>
      </c>
      <c r="E278" s="192">
        <f t="shared" si="48"/>
        <v>1.0902137498699272E-4</v>
      </c>
      <c r="F278" s="193">
        <f t="shared" si="49"/>
        <v>4.6811554690035653</v>
      </c>
      <c r="G278" s="193">
        <f t="shared" si="53"/>
        <v>4.8542570371373976</v>
      </c>
      <c r="H278" s="193">
        <f t="shared" si="53"/>
        <v>5.0337596216631866</v>
      </c>
      <c r="I278" s="193">
        <f t="shared" si="53"/>
        <v>5.2198999218280386</v>
      </c>
      <c r="J278" s="193">
        <f t="shared" si="53"/>
        <v>5.4129233896348952</v>
      </c>
      <c r="K278" s="193">
        <f>MAX(0,(F278-'2031 forecast'!$C$10))</f>
        <v>0</v>
      </c>
      <c r="L278" s="193">
        <f>MAX(0,(G278-'2031 forecast'!$C$10))</f>
        <v>0</v>
      </c>
      <c r="M278" s="193">
        <f>MAX(0,(H278-'2031 forecast'!$C$10))</f>
        <v>0</v>
      </c>
      <c r="N278" s="193">
        <f>MAX(0,(I278-'2031 forecast'!$C$10))</f>
        <v>0</v>
      </c>
      <c r="O278" s="193">
        <f>MAX(0,(J278-'2031 forecast'!$C$10))</f>
        <v>0</v>
      </c>
      <c r="P278" s="175" t="str">
        <f t="shared" si="51"/>
        <v/>
      </c>
      <c r="Q278" s="175" t="str">
        <f t="shared" si="52"/>
        <v/>
      </c>
    </row>
    <row r="279" spans="1:17" s="1" customFormat="1" x14ac:dyDescent="0.3">
      <c r="A279" s="189">
        <f t="shared" si="50"/>
        <v>43842.458333332666</v>
      </c>
      <c r="B279" s="190">
        <f t="shared" si="46"/>
        <v>43842</v>
      </c>
      <c r="C279" s="1">
        <f t="shared" si="47"/>
        <v>11</v>
      </c>
      <c r="D279" s="191">
        <v>3.3053297137603384</v>
      </c>
      <c r="E279" s="192">
        <f t="shared" si="48"/>
        <v>1.1477310220453189E-4</v>
      </c>
      <c r="F279" s="193">
        <f t="shared" si="49"/>
        <v>4.9281229038191006</v>
      </c>
      <c r="G279" s="193">
        <f t="shared" si="53"/>
        <v>5.1103569287849329</v>
      </c>
      <c r="H279" s="193">
        <f t="shared" si="53"/>
        <v>5.2993296736454161</v>
      </c>
      <c r="I279" s="193">
        <f t="shared" si="53"/>
        <v>5.4952903253777183</v>
      </c>
      <c r="J279" s="193">
        <f t="shared" si="53"/>
        <v>5.6984972854909319</v>
      </c>
      <c r="K279" s="193">
        <f>MAX(0,(F279-'2031 forecast'!$C$10))</f>
        <v>0</v>
      </c>
      <c r="L279" s="193">
        <f>MAX(0,(G279-'2031 forecast'!$C$10))</f>
        <v>0</v>
      </c>
      <c r="M279" s="193">
        <f>MAX(0,(H279-'2031 forecast'!$C$10))</f>
        <v>0</v>
      </c>
      <c r="N279" s="193">
        <f>MAX(0,(I279-'2031 forecast'!$C$10))</f>
        <v>0</v>
      </c>
      <c r="O279" s="193">
        <f>MAX(0,(J279-'2031 forecast'!$C$10))</f>
        <v>0</v>
      </c>
      <c r="P279" s="175" t="str">
        <f t="shared" si="51"/>
        <v/>
      </c>
      <c r="Q279" s="175" t="str">
        <f t="shared" si="52"/>
        <v/>
      </c>
    </row>
    <row r="280" spans="1:17" s="1" customFormat="1" x14ac:dyDescent="0.3">
      <c r="A280" s="189">
        <f t="shared" si="50"/>
        <v>43842.499999999331</v>
      </c>
      <c r="B280" s="190">
        <f t="shared" si="46"/>
        <v>43842</v>
      </c>
      <c r="C280" s="1">
        <f t="shared" si="47"/>
        <v>12</v>
      </c>
      <c r="D280" s="191">
        <v>3.5161480098543922</v>
      </c>
      <c r="E280" s="192">
        <f t="shared" si="48"/>
        <v>1.2209348229958177E-4</v>
      </c>
      <c r="F280" s="193">
        <f t="shared" si="49"/>
        <v>5.2424450935843279</v>
      </c>
      <c r="G280" s="193">
        <f t="shared" si="53"/>
        <v>5.4363022454272532</v>
      </c>
      <c r="H280" s="193">
        <f t="shared" si="53"/>
        <v>5.6373279216228012</v>
      </c>
      <c r="I280" s="193">
        <f t="shared" si="53"/>
        <v>5.8457872026227671</v>
      </c>
      <c r="J280" s="193">
        <f t="shared" si="53"/>
        <v>6.06195497112589</v>
      </c>
      <c r="K280" s="193">
        <f>MAX(0,(F280-'2031 forecast'!$C$10))</f>
        <v>0</v>
      </c>
      <c r="L280" s="193">
        <f>MAX(0,(G280-'2031 forecast'!$C$10))</f>
        <v>0</v>
      </c>
      <c r="M280" s="193">
        <f>MAX(0,(H280-'2031 forecast'!$C$10))</f>
        <v>0</v>
      </c>
      <c r="N280" s="193">
        <f>MAX(0,(I280-'2031 forecast'!$C$10))</f>
        <v>0.10878720262276698</v>
      </c>
      <c r="O280" s="193">
        <f>MAX(0,(J280-'2031 forecast'!$C$10))</f>
        <v>0.32495497112588989</v>
      </c>
      <c r="P280" s="175" t="str">
        <f t="shared" si="51"/>
        <v/>
      </c>
      <c r="Q280" s="175" t="str">
        <f t="shared" si="52"/>
        <v/>
      </c>
    </row>
    <row r="281" spans="1:17" s="1" customFormat="1" x14ac:dyDescent="0.3">
      <c r="A281" s="189">
        <f t="shared" si="50"/>
        <v>43842.541666665995</v>
      </c>
      <c r="B281" s="190">
        <f t="shared" si="46"/>
        <v>43842</v>
      </c>
      <c r="C281" s="1">
        <f t="shared" si="47"/>
        <v>13</v>
      </c>
      <c r="D281" s="191">
        <v>3.5613233590174032</v>
      </c>
      <c r="E281" s="192">
        <f t="shared" si="48"/>
        <v>1.2366213517709244E-4</v>
      </c>
      <c r="F281" s="193">
        <f t="shared" si="49"/>
        <v>5.309799848534019</v>
      </c>
      <c r="G281" s="193">
        <f t="shared" si="53"/>
        <v>5.5061476704220347</v>
      </c>
      <c r="H281" s="193">
        <f t="shared" si="53"/>
        <v>5.7097561176179541</v>
      </c>
      <c r="I281" s="193">
        <f t="shared" si="53"/>
        <v>5.9208936763181335</v>
      </c>
      <c r="J281" s="193">
        <f t="shared" si="53"/>
        <v>6.1398387609048086</v>
      </c>
      <c r="K281" s="193">
        <f>MAX(0,(F281-'2031 forecast'!$C$10))</f>
        <v>0</v>
      </c>
      <c r="L281" s="193">
        <f>MAX(0,(G281-'2031 forecast'!$C$10))</f>
        <v>0</v>
      </c>
      <c r="M281" s="193">
        <f>MAX(0,(H281-'2031 forecast'!$C$10))</f>
        <v>0</v>
      </c>
      <c r="N281" s="193">
        <f>MAX(0,(I281-'2031 forecast'!$C$10))</f>
        <v>0.18389367631813336</v>
      </c>
      <c r="O281" s="193">
        <f>MAX(0,(J281-'2031 forecast'!$C$10))</f>
        <v>0.40283876090480852</v>
      </c>
      <c r="P281" s="175" t="str">
        <f t="shared" si="51"/>
        <v/>
      </c>
      <c r="Q281" s="175" t="str">
        <f t="shared" si="52"/>
        <v/>
      </c>
    </row>
    <row r="282" spans="1:17" s="1" customFormat="1" x14ac:dyDescent="0.3">
      <c r="A282" s="189">
        <f t="shared" si="50"/>
        <v>43842.583333332659</v>
      </c>
      <c r="B282" s="190">
        <f t="shared" si="46"/>
        <v>43842</v>
      </c>
      <c r="C282" s="1">
        <f t="shared" si="47"/>
        <v>14</v>
      </c>
      <c r="D282" s="191">
        <v>3.5387356844358973</v>
      </c>
      <c r="E282" s="192">
        <f t="shared" si="48"/>
        <v>1.2287780873833709E-4</v>
      </c>
      <c r="F282" s="193">
        <f t="shared" si="49"/>
        <v>5.276122471059173</v>
      </c>
      <c r="G282" s="193">
        <f t="shared" si="53"/>
        <v>5.471224957924643</v>
      </c>
      <c r="H282" s="193">
        <f t="shared" si="53"/>
        <v>5.6735420196203767</v>
      </c>
      <c r="I282" s="193">
        <f t="shared" si="53"/>
        <v>5.8833404394704498</v>
      </c>
      <c r="J282" s="193">
        <f t="shared" si="53"/>
        <v>6.100896866015348</v>
      </c>
      <c r="K282" s="193">
        <f>MAX(0,(F282-'2031 forecast'!$C$10))</f>
        <v>0</v>
      </c>
      <c r="L282" s="193">
        <f>MAX(0,(G282-'2031 forecast'!$C$10))</f>
        <v>0</v>
      </c>
      <c r="M282" s="193">
        <f>MAX(0,(H282-'2031 forecast'!$C$10))</f>
        <v>0</v>
      </c>
      <c r="N282" s="193">
        <f>MAX(0,(I282-'2031 forecast'!$C$10))</f>
        <v>0.14634043947044972</v>
      </c>
      <c r="O282" s="193">
        <f>MAX(0,(J282-'2031 forecast'!$C$10))</f>
        <v>0.36389686601534788</v>
      </c>
      <c r="P282" s="175" t="str">
        <f t="shared" si="51"/>
        <v/>
      </c>
      <c r="Q282" s="175" t="str">
        <f t="shared" si="52"/>
        <v/>
      </c>
    </row>
    <row r="283" spans="1:17" s="1" customFormat="1" x14ac:dyDescent="0.3">
      <c r="A283" s="189">
        <f t="shared" si="50"/>
        <v>43842.624999999323</v>
      </c>
      <c r="B283" s="190">
        <f t="shared" si="46"/>
        <v>43842</v>
      </c>
      <c r="C283" s="1">
        <f t="shared" si="47"/>
        <v>15</v>
      </c>
      <c r="D283" s="191">
        <v>3.6140279330409166</v>
      </c>
      <c r="E283" s="192">
        <f t="shared" si="48"/>
        <v>1.254922302008549E-4</v>
      </c>
      <c r="F283" s="193">
        <f t="shared" si="49"/>
        <v>5.388380395975326</v>
      </c>
      <c r="G283" s="193">
        <f t="shared" si="53"/>
        <v>5.5876339995826143</v>
      </c>
      <c r="H283" s="193">
        <f t="shared" si="53"/>
        <v>5.7942556796122995</v>
      </c>
      <c r="I283" s="193">
        <f t="shared" si="53"/>
        <v>6.008517895629395</v>
      </c>
      <c r="J283" s="193">
        <f t="shared" si="53"/>
        <v>6.2307031823135475</v>
      </c>
      <c r="K283" s="193">
        <f>MAX(0,(F283-'2031 forecast'!$C$10))</f>
        <v>0</v>
      </c>
      <c r="L283" s="193">
        <f>MAX(0,(G283-'2031 forecast'!$C$10))</f>
        <v>0</v>
      </c>
      <c r="M283" s="193">
        <f>MAX(0,(H283-'2031 forecast'!$C$10))</f>
        <v>5.7255679612299382E-2</v>
      </c>
      <c r="N283" s="193">
        <f>MAX(0,(I283-'2031 forecast'!$C$10))</f>
        <v>0.27151789562939488</v>
      </c>
      <c r="O283" s="193">
        <f>MAX(0,(J283-'2031 forecast'!$C$10))</f>
        <v>0.49370318231354737</v>
      </c>
      <c r="P283" s="175" t="str">
        <f t="shared" si="51"/>
        <v/>
      </c>
      <c r="Q283" s="175" t="str">
        <f t="shared" si="52"/>
        <v/>
      </c>
    </row>
    <row r="284" spans="1:17" s="1" customFormat="1" x14ac:dyDescent="0.3">
      <c r="A284" s="189">
        <f t="shared" si="50"/>
        <v>43842.666666665988</v>
      </c>
      <c r="B284" s="190">
        <f t="shared" si="46"/>
        <v>43842</v>
      </c>
      <c r="C284" s="1">
        <f t="shared" si="47"/>
        <v>16</v>
      </c>
      <c r="D284" s="191">
        <v>3.6441448324829246</v>
      </c>
      <c r="E284" s="192">
        <f t="shared" si="48"/>
        <v>1.2653799878586207E-4</v>
      </c>
      <c r="F284" s="193">
        <f t="shared" si="49"/>
        <v>5.4332835659417889</v>
      </c>
      <c r="G284" s="193">
        <f t="shared" si="53"/>
        <v>5.634197616245805</v>
      </c>
      <c r="H284" s="193">
        <f t="shared" si="53"/>
        <v>5.8425411436090711</v>
      </c>
      <c r="I284" s="193">
        <f t="shared" si="53"/>
        <v>6.0585888780929755</v>
      </c>
      <c r="J284" s="193">
        <f t="shared" si="53"/>
        <v>6.2826257088328292</v>
      </c>
      <c r="K284" s="193">
        <f>MAX(0,(F284-'2031 forecast'!$C$10))</f>
        <v>0</v>
      </c>
      <c r="L284" s="193">
        <f>MAX(0,(G284-'2031 forecast'!$C$10))</f>
        <v>0</v>
      </c>
      <c r="M284" s="193">
        <f>MAX(0,(H284-'2031 forecast'!$C$10))</f>
        <v>0.10554114360907096</v>
      </c>
      <c r="N284" s="193">
        <f>MAX(0,(I284-'2031 forecast'!$C$10))</f>
        <v>0.32158887809297543</v>
      </c>
      <c r="O284" s="193">
        <f>MAX(0,(J284-'2031 forecast'!$C$10))</f>
        <v>0.54562570883282913</v>
      </c>
      <c r="P284" s="175" t="str">
        <f t="shared" si="51"/>
        <v/>
      </c>
      <c r="Q284" s="175" t="str">
        <f t="shared" si="52"/>
        <v/>
      </c>
    </row>
    <row r="285" spans="1:17" s="1" customFormat="1" x14ac:dyDescent="0.3">
      <c r="A285" s="189">
        <f t="shared" si="50"/>
        <v>43842.708333332652</v>
      </c>
      <c r="B285" s="190">
        <f t="shared" si="46"/>
        <v>43842</v>
      </c>
      <c r="C285" s="1">
        <f t="shared" si="47"/>
        <v>17</v>
      </c>
      <c r="D285" s="191">
        <v>3.8097877794139663</v>
      </c>
      <c r="E285" s="192">
        <f t="shared" si="48"/>
        <v>1.3228972600340123E-4</v>
      </c>
      <c r="F285" s="193">
        <f t="shared" si="49"/>
        <v>5.6802510007573233</v>
      </c>
      <c r="G285" s="193">
        <f t="shared" ref="G285:J304" si="54">$E285*G$2</f>
        <v>5.8902975078933402</v>
      </c>
      <c r="H285" s="193">
        <f t="shared" si="54"/>
        <v>6.1081111955913006</v>
      </c>
      <c r="I285" s="193">
        <f t="shared" si="54"/>
        <v>6.3339792816426552</v>
      </c>
      <c r="J285" s="193">
        <f t="shared" si="54"/>
        <v>6.5681996046888651</v>
      </c>
      <c r="K285" s="193">
        <f>MAX(0,(F285-'2031 forecast'!$C$10))</f>
        <v>0</v>
      </c>
      <c r="L285" s="193">
        <f>MAX(0,(G285-'2031 forecast'!$C$10))</f>
        <v>0.15329750789334007</v>
      </c>
      <c r="M285" s="193">
        <f>MAX(0,(H285-'2031 forecast'!$C$10))</f>
        <v>0.37111119559130046</v>
      </c>
      <c r="N285" s="193">
        <f>MAX(0,(I285-'2031 forecast'!$C$10))</f>
        <v>0.59697928164265512</v>
      </c>
      <c r="O285" s="193">
        <f>MAX(0,(J285-'2031 forecast'!$C$10))</f>
        <v>0.831199604688865</v>
      </c>
      <c r="P285" s="175" t="str">
        <f t="shared" si="51"/>
        <v/>
      </c>
      <c r="Q285" s="175" t="str">
        <f t="shared" si="52"/>
        <v/>
      </c>
    </row>
    <row r="286" spans="1:17" s="1" customFormat="1" x14ac:dyDescent="0.3">
      <c r="A286" s="189">
        <f t="shared" si="50"/>
        <v>43842.749999999316</v>
      </c>
      <c r="B286" s="190">
        <f t="shared" si="46"/>
        <v>43842</v>
      </c>
      <c r="C286" s="1">
        <f t="shared" si="47"/>
        <v>18</v>
      </c>
      <c r="D286" s="191">
        <v>3.9453138269030004</v>
      </c>
      <c r="E286" s="192">
        <f t="shared" si="48"/>
        <v>1.3699568463593329E-4</v>
      </c>
      <c r="F286" s="193">
        <f t="shared" si="49"/>
        <v>5.8823152656063975</v>
      </c>
      <c r="G286" s="193">
        <f t="shared" si="54"/>
        <v>6.0998337828776883</v>
      </c>
      <c r="H286" s="193">
        <f t="shared" si="54"/>
        <v>6.3253957835767611</v>
      </c>
      <c r="I286" s="193">
        <f t="shared" si="54"/>
        <v>6.559298702728757</v>
      </c>
      <c r="J286" s="193">
        <f t="shared" si="54"/>
        <v>6.8018509740256237</v>
      </c>
      <c r="K286" s="193">
        <f>MAX(0,(F286-'2031 forecast'!$C$10))</f>
        <v>0.1453152656063974</v>
      </c>
      <c r="L286" s="193">
        <f>MAX(0,(G286-'2031 forecast'!$C$10))</f>
        <v>0.36283378287768819</v>
      </c>
      <c r="M286" s="193">
        <f>MAX(0,(H286-'2031 forecast'!$C$10))</f>
        <v>0.58839578357676103</v>
      </c>
      <c r="N286" s="193">
        <f>MAX(0,(I286-'2031 forecast'!$C$10))</f>
        <v>0.82229870272875694</v>
      </c>
      <c r="O286" s="193">
        <f>MAX(0,(J286-'2031 forecast'!$C$10))</f>
        <v>1.0648509740256236</v>
      </c>
      <c r="P286" s="175">
        <f t="shared" si="51"/>
        <v>1</v>
      </c>
      <c r="Q286" s="175" t="str">
        <f t="shared" si="52"/>
        <v/>
      </c>
    </row>
    <row r="287" spans="1:17" s="1" customFormat="1" x14ac:dyDescent="0.3">
      <c r="A287" s="189">
        <f t="shared" si="50"/>
        <v>43842.79166666598</v>
      </c>
      <c r="B287" s="190">
        <f t="shared" si="46"/>
        <v>43842</v>
      </c>
      <c r="C287" s="1">
        <f t="shared" si="47"/>
        <v>19</v>
      </c>
      <c r="D287" s="191">
        <v>3.9151969274609937</v>
      </c>
      <c r="E287" s="192">
        <f t="shared" si="48"/>
        <v>1.3594991605092618E-4</v>
      </c>
      <c r="F287" s="193">
        <f t="shared" si="49"/>
        <v>5.8374120956399373</v>
      </c>
      <c r="G287" s="193">
        <f t="shared" si="54"/>
        <v>6.0532701662145003</v>
      </c>
      <c r="H287" s="193">
        <f t="shared" si="54"/>
        <v>6.2771103195799931</v>
      </c>
      <c r="I287" s="193">
        <f t="shared" si="54"/>
        <v>6.50922772026518</v>
      </c>
      <c r="J287" s="193">
        <f t="shared" si="54"/>
        <v>6.7499284475063446</v>
      </c>
      <c r="K287" s="193">
        <f>MAX(0,(F287-'2031 forecast'!$C$10))</f>
        <v>0.10041209563993725</v>
      </c>
      <c r="L287" s="193">
        <f>MAX(0,(G287-'2031 forecast'!$C$10))</f>
        <v>0.31627016621450021</v>
      </c>
      <c r="M287" s="193">
        <f>MAX(0,(H287-'2031 forecast'!$C$10))</f>
        <v>0.540110319579993</v>
      </c>
      <c r="N287" s="193">
        <f>MAX(0,(I287-'2031 forecast'!$C$10))</f>
        <v>0.77222772026517994</v>
      </c>
      <c r="O287" s="193">
        <f>MAX(0,(J287-'2031 forecast'!$C$10))</f>
        <v>1.0129284475063445</v>
      </c>
      <c r="P287" s="175">
        <f t="shared" si="51"/>
        <v>2</v>
      </c>
      <c r="Q287" s="175">
        <f t="shared" si="52"/>
        <v>2</v>
      </c>
    </row>
    <row r="288" spans="1:17" s="1" customFormat="1" x14ac:dyDescent="0.3">
      <c r="A288" s="189">
        <f t="shared" si="50"/>
        <v>43842.833333332645</v>
      </c>
      <c r="B288" s="190">
        <f t="shared" si="46"/>
        <v>43842</v>
      </c>
      <c r="C288" s="1">
        <f t="shared" si="47"/>
        <v>20</v>
      </c>
      <c r="D288" s="191">
        <v>3.6516740573434263</v>
      </c>
      <c r="E288" s="192">
        <f t="shared" si="48"/>
        <v>1.2679944093211382E-4</v>
      </c>
      <c r="F288" s="193">
        <f t="shared" si="49"/>
        <v>5.444509358433403</v>
      </c>
      <c r="G288" s="193">
        <f t="shared" si="54"/>
        <v>5.6458385204116004</v>
      </c>
      <c r="H288" s="193">
        <f t="shared" si="54"/>
        <v>5.8546125096082617</v>
      </c>
      <c r="I288" s="193">
        <f t="shared" si="54"/>
        <v>6.0711066237088689</v>
      </c>
      <c r="J288" s="193">
        <f t="shared" si="54"/>
        <v>6.2956063404626477</v>
      </c>
      <c r="K288" s="193">
        <f>MAX(0,(F288-'2031 forecast'!$C$10))</f>
        <v>0</v>
      </c>
      <c r="L288" s="193">
        <f>MAX(0,(G288-'2031 forecast'!$C$10))</f>
        <v>0</v>
      </c>
      <c r="M288" s="193">
        <f>MAX(0,(H288-'2031 forecast'!$C$10))</f>
        <v>0.11761250960826164</v>
      </c>
      <c r="N288" s="193">
        <f>MAX(0,(I288-'2031 forecast'!$C$10))</f>
        <v>0.33410662370886879</v>
      </c>
      <c r="O288" s="193">
        <f>MAX(0,(J288-'2031 forecast'!$C$10))</f>
        <v>0.55860634046264757</v>
      </c>
      <c r="P288" s="175" t="str">
        <f t="shared" si="51"/>
        <v/>
      </c>
      <c r="Q288" s="175" t="str">
        <f t="shared" si="52"/>
        <v/>
      </c>
    </row>
    <row r="289" spans="1:17" s="1" customFormat="1" x14ac:dyDescent="0.3">
      <c r="A289" s="189">
        <f t="shared" si="50"/>
        <v>43842.874999999309</v>
      </c>
      <c r="B289" s="190">
        <f t="shared" si="46"/>
        <v>43842</v>
      </c>
      <c r="C289" s="1">
        <f t="shared" si="47"/>
        <v>21</v>
      </c>
      <c r="D289" s="191">
        <v>3.4860311104123847</v>
      </c>
      <c r="E289" s="192">
        <f t="shared" si="48"/>
        <v>1.2104771371457466E-4</v>
      </c>
      <c r="F289" s="193">
        <f t="shared" si="49"/>
        <v>5.1975419236178677</v>
      </c>
      <c r="G289" s="193">
        <f t="shared" si="54"/>
        <v>5.3897386287640652</v>
      </c>
      <c r="H289" s="193">
        <f t="shared" si="54"/>
        <v>5.5890424576260322</v>
      </c>
      <c r="I289" s="193">
        <f t="shared" si="54"/>
        <v>5.7957162201591892</v>
      </c>
      <c r="J289" s="193">
        <f t="shared" si="54"/>
        <v>6.0100324446066109</v>
      </c>
      <c r="K289" s="193">
        <f>MAX(0,(F289-'2031 forecast'!$C$10))</f>
        <v>0</v>
      </c>
      <c r="L289" s="193">
        <f>MAX(0,(G289-'2031 forecast'!$C$10))</f>
        <v>0</v>
      </c>
      <c r="M289" s="193">
        <f>MAX(0,(H289-'2031 forecast'!$C$10))</f>
        <v>0</v>
      </c>
      <c r="N289" s="193">
        <f>MAX(0,(I289-'2031 forecast'!$C$10))</f>
        <v>5.8716220159189092E-2</v>
      </c>
      <c r="O289" s="193">
        <f>MAX(0,(J289-'2031 forecast'!$C$10))</f>
        <v>0.2730324446066108</v>
      </c>
      <c r="P289" s="175" t="str">
        <f t="shared" si="51"/>
        <v/>
      </c>
      <c r="Q289" s="175" t="str">
        <f t="shared" si="52"/>
        <v/>
      </c>
    </row>
    <row r="290" spans="1:17" s="1" customFormat="1" x14ac:dyDescent="0.3">
      <c r="A290" s="189">
        <f t="shared" si="50"/>
        <v>43842.916666665973</v>
      </c>
      <c r="B290" s="190">
        <f t="shared" si="46"/>
        <v>43842</v>
      </c>
      <c r="C290" s="1">
        <f t="shared" si="47"/>
        <v>22</v>
      </c>
      <c r="D290" s="191">
        <v>3.3053297137603384</v>
      </c>
      <c r="E290" s="192">
        <f t="shared" si="48"/>
        <v>1.1477310220453189E-4</v>
      </c>
      <c r="F290" s="193">
        <f t="shared" si="49"/>
        <v>4.9281229038191006</v>
      </c>
      <c r="G290" s="193">
        <f t="shared" si="54"/>
        <v>5.1103569287849329</v>
      </c>
      <c r="H290" s="193">
        <f t="shared" si="54"/>
        <v>5.2993296736454161</v>
      </c>
      <c r="I290" s="193">
        <f t="shared" si="54"/>
        <v>5.4952903253777183</v>
      </c>
      <c r="J290" s="193">
        <f t="shared" si="54"/>
        <v>5.6984972854909319</v>
      </c>
      <c r="K290" s="193">
        <f>MAX(0,(F290-'2031 forecast'!$C$10))</f>
        <v>0</v>
      </c>
      <c r="L290" s="193">
        <f>MAX(0,(G290-'2031 forecast'!$C$10))</f>
        <v>0</v>
      </c>
      <c r="M290" s="193">
        <f>MAX(0,(H290-'2031 forecast'!$C$10))</f>
        <v>0</v>
      </c>
      <c r="N290" s="193">
        <f>MAX(0,(I290-'2031 forecast'!$C$10))</f>
        <v>0</v>
      </c>
      <c r="O290" s="193">
        <f>MAX(0,(J290-'2031 forecast'!$C$10))</f>
        <v>0</v>
      </c>
      <c r="P290" s="175" t="str">
        <f t="shared" si="51"/>
        <v/>
      </c>
      <c r="Q290" s="175" t="str">
        <f t="shared" si="52"/>
        <v/>
      </c>
    </row>
    <row r="291" spans="1:17" s="1" customFormat="1" x14ac:dyDescent="0.3">
      <c r="A291" s="189">
        <f t="shared" si="50"/>
        <v>43842.958333332637</v>
      </c>
      <c r="B291" s="190">
        <f t="shared" si="46"/>
        <v>43842</v>
      </c>
      <c r="C291" s="1">
        <f t="shared" si="47"/>
        <v>23</v>
      </c>
      <c r="D291" s="191">
        <v>3.2074497905738135</v>
      </c>
      <c r="E291" s="192">
        <f t="shared" si="48"/>
        <v>1.1137435430325874E-4</v>
      </c>
      <c r="F291" s="193">
        <f t="shared" si="49"/>
        <v>4.7821876014281024</v>
      </c>
      <c r="G291" s="193">
        <f t="shared" si="54"/>
        <v>4.9590251746295708</v>
      </c>
      <c r="H291" s="193">
        <f t="shared" si="54"/>
        <v>5.1424019156559169</v>
      </c>
      <c r="I291" s="193">
        <f t="shared" si="54"/>
        <v>5.3325596323710887</v>
      </c>
      <c r="J291" s="193">
        <f t="shared" si="54"/>
        <v>5.5297490743032736</v>
      </c>
      <c r="K291" s="193">
        <f>MAX(0,(F291-'2031 forecast'!$C$10))</f>
        <v>0</v>
      </c>
      <c r="L291" s="193">
        <f>MAX(0,(G291-'2031 forecast'!$C$10))</f>
        <v>0</v>
      </c>
      <c r="M291" s="193">
        <f>MAX(0,(H291-'2031 forecast'!$C$10))</f>
        <v>0</v>
      </c>
      <c r="N291" s="193">
        <f>MAX(0,(I291-'2031 forecast'!$C$10))</f>
        <v>0</v>
      </c>
      <c r="O291" s="193">
        <f>MAX(0,(J291-'2031 forecast'!$C$10))</f>
        <v>0</v>
      </c>
      <c r="P291" s="175" t="str">
        <f t="shared" si="51"/>
        <v/>
      </c>
      <c r="Q291" s="175" t="str">
        <f t="shared" si="52"/>
        <v/>
      </c>
    </row>
    <row r="292" spans="1:17" s="1" customFormat="1" x14ac:dyDescent="0.3">
      <c r="A292" s="189">
        <f t="shared" si="50"/>
        <v>43842.999999999302</v>
      </c>
      <c r="B292" s="190">
        <f t="shared" si="46"/>
        <v>43842</v>
      </c>
      <c r="C292" s="1">
        <f t="shared" si="47"/>
        <v>0</v>
      </c>
      <c r="D292" s="191">
        <v>2.7933424232462087</v>
      </c>
      <c r="E292" s="192">
        <f t="shared" si="48"/>
        <v>9.6995036259410786E-5</v>
      </c>
      <c r="F292" s="193">
        <f t="shared" si="49"/>
        <v>4.1647690143892628</v>
      </c>
      <c r="G292" s="193">
        <f t="shared" si="54"/>
        <v>4.3187754455107301</v>
      </c>
      <c r="H292" s="193">
        <f t="shared" si="54"/>
        <v>4.4784767857003409</v>
      </c>
      <c r="I292" s="193">
        <f t="shared" si="54"/>
        <v>4.6440836234968881</v>
      </c>
      <c r="J292" s="193">
        <f t="shared" si="54"/>
        <v>4.8158143346631803</v>
      </c>
      <c r="K292" s="193">
        <f>MAX(0,(F292-'2031 forecast'!$C$10))</f>
        <v>0</v>
      </c>
      <c r="L292" s="193">
        <f>MAX(0,(G292-'2031 forecast'!$C$10))</f>
        <v>0</v>
      </c>
      <c r="M292" s="193">
        <f>MAX(0,(H292-'2031 forecast'!$C$10))</f>
        <v>0</v>
      </c>
      <c r="N292" s="193">
        <f>MAX(0,(I292-'2031 forecast'!$C$10))</f>
        <v>0</v>
      </c>
      <c r="O292" s="193">
        <f>MAX(0,(J292-'2031 forecast'!$C$10))</f>
        <v>0</v>
      </c>
      <c r="P292" s="175" t="str">
        <f t="shared" si="51"/>
        <v/>
      </c>
      <c r="Q292" s="175" t="str">
        <f t="shared" si="52"/>
        <v/>
      </c>
    </row>
    <row r="293" spans="1:17" s="1" customFormat="1" x14ac:dyDescent="0.3">
      <c r="A293" s="189">
        <f t="shared" si="50"/>
        <v>43843.041666665966</v>
      </c>
      <c r="B293" s="190">
        <f t="shared" si="46"/>
        <v>43843</v>
      </c>
      <c r="C293" s="1">
        <f t="shared" si="47"/>
        <v>1</v>
      </c>
      <c r="D293" s="191">
        <v>2.9288684707352428</v>
      </c>
      <c r="E293" s="192">
        <f t="shared" si="48"/>
        <v>1.0170099489194284E-4</v>
      </c>
      <c r="F293" s="193">
        <f t="shared" si="49"/>
        <v>4.3668332792383371</v>
      </c>
      <c r="G293" s="193">
        <f t="shared" si="54"/>
        <v>4.5283117204950774</v>
      </c>
      <c r="H293" s="193">
        <f t="shared" si="54"/>
        <v>4.6957613736858024</v>
      </c>
      <c r="I293" s="193">
        <f t="shared" si="54"/>
        <v>4.8694030445829899</v>
      </c>
      <c r="J293" s="193">
        <f t="shared" si="54"/>
        <v>5.049465703999938</v>
      </c>
      <c r="K293" s="193">
        <f>MAX(0,(F293-'2031 forecast'!$C$10))</f>
        <v>0</v>
      </c>
      <c r="L293" s="193">
        <f>MAX(0,(G293-'2031 forecast'!$C$10))</f>
        <v>0</v>
      </c>
      <c r="M293" s="193">
        <f>MAX(0,(H293-'2031 forecast'!$C$10))</f>
        <v>0</v>
      </c>
      <c r="N293" s="193">
        <f>MAX(0,(I293-'2031 forecast'!$C$10))</f>
        <v>0</v>
      </c>
      <c r="O293" s="193">
        <f>MAX(0,(J293-'2031 forecast'!$C$10))</f>
        <v>0</v>
      </c>
      <c r="P293" s="175" t="str">
        <f t="shared" si="51"/>
        <v/>
      </c>
      <c r="Q293" s="175" t="str">
        <f t="shared" si="52"/>
        <v/>
      </c>
    </row>
    <row r="294" spans="1:17" s="1" customFormat="1" x14ac:dyDescent="0.3">
      <c r="A294" s="189">
        <f t="shared" si="50"/>
        <v>43843.08333333263</v>
      </c>
      <c r="B294" s="190">
        <f t="shared" si="46"/>
        <v>43843</v>
      </c>
      <c r="C294" s="1">
        <f t="shared" si="47"/>
        <v>2</v>
      </c>
      <c r="D294" s="191">
        <v>2.7632255238042007</v>
      </c>
      <c r="E294" s="192">
        <f t="shared" si="48"/>
        <v>9.5949267674403651E-5</v>
      </c>
      <c r="F294" s="193">
        <f t="shared" si="49"/>
        <v>4.1198658444228018</v>
      </c>
      <c r="G294" s="193">
        <f t="shared" si="54"/>
        <v>4.2722118288475412</v>
      </c>
      <c r="H294" s="193">
        <f t="shared" si="54"/>
        <v>4.4301913217035711</v>
      </c>
      <c r="I294" s="193">
        <f t="shared" si="54"/>
        <v>4.5940126410333093</v>
      </c>
      <c r="J294" s="193">
        <f t="shared" si="54"/>
        <v>4.7638918081439003</v>
      </c>
      <c r="K294" s="193">
        <f>MAX(0,(F294-'2031 forecast'!$C$10))</f>
        <v>0</v>
      </c>
      <c r="L294" s="193">
        <f>MAX(0,(G294-'2031 forecast'!$C$10))</f>
        <v>0</v>
      </c>
      <c r="M294" s="193">
        <f>MAX(0,(H294-'2031 forecast'!$C$10))</f>
        <v>0</v>
      </c>
      <c r="N294" s="193">
        <f>MAX(0,(I294-'2031 forecast'!$C$10))</f>
        <v>0</v>
      </c>
      <c r="O294" s="193">
        <f>MAX(0,(J294-'2031 forecast'!$C$10))</f>
        <v>0</v>
      </c>
      <c r="P294" s="175" t="str">
        <f t="shared" si="51"/>
        <v/>
      </c>
      <c r="Q294" s="175" t="str">
        <f t="shared" si="52"/>
        <v/>
      </c>
    </row>
    <row r="295" spans="1:17" s="1" customFormat="1" x14ac:dyDescent="0.3">
      <c r="A295" s="189">
        <f t="shared" si="50"/>
        <v>43843.124999999294</v>
      </c>
      <c r="B295" s="190">
        <f t="shared" si="46"/>
        <v>43843</v>
      </c>
      <c r="C295" s="1">
        <f t="shared" si="47"/>
        <v>3</v>
      </c>
      <c r="D295" s="191">
        <v>2.7029917249201856</v>
      </c>
      <c r="E295" s="192">
        <f t="shared" si="48"/>
        <v>9.3857730504389407E-5</v>
      </c>
      <c r="F295" s="193">
        <f t="shared" si="49"/>
        <v>4.0300595044898797</v>
      </c>
      <c r="G295" s="193">
        <f t="shared" si="54"/>
        <v>4.1790845955211644</v>
      </c>
      <c r="H295" s="193">
        <f t="shared" si="54"/>
        <v>4.3336203937100333</v>
      </c>
      <c r="I295" s="193">
        <f t="shared" si="54"/>
        <v>4.4938706761061527</v>
      </c>
      <c r="J295" s="193">
        <f t="shared" si="54"/>
        <v>4.6600467551053413</v>
      </c>
      <c r="K295" s="193">
        <f>MAX(0,(F295-'2031 forecast'!$C$10))</f>
        <v>0</v>
      </c>
      <c r="L295" s="193">
        <f>MAX(0,(G295-'2031 forecast'!$C$10))</f>
        <v>0</v>
      </c>
      <c r="M295" s="193">
        <f>MAX(0,(H295-'2031 forecast'!$C$10))</f>
        <v>0</v>
      </c>
      <c r="N295" s="193">
        <f>MAX(0,(I295-'2031 forecast'!$C$10))</f>
        <v>0</v>
      </c>
      <c r="O295" s="193">
        <f>MAX(0,(J295-'2031 forecast'!$C$10))</f>
        <v>0</v>
      </c>
      <c r="P295" s="175" t="str">
        <f t="shared" si="51"/>
        <v/>
      </c>
      <c r="Q295" s="175" t="str">
        <f t="shared" si="52"/>
        <v/>
      </c>
    </row>
    <row r="296" spans="1:17" s="1" customFormat="1" x14ac:dyDescent="0.3">
      <c r="A296" s="189">
        <f t="shared" si="50"/>
        <v>43843.166666665958</v>
      </c>
      <c r="B296" s="190">
        <f t="shared" si="46"/>
        <v>43843</v>
      </c>
      <c r="C296" s="1">
        <f t="shared" si="47"/>
        <v>4</v>
      </c>
      <c r="D296" s="191">
        <v>2.6126410265941633</v>
      </c>
      <c r="E296" s="192">
        <f t="shared" si="48"/>
        <v>9.0720424749368055E-5</v>
      </c>
      <c r="F296" s="193">
        <f t="shared" si="49"/>
        <v>3.895349994590497</v>
      </c>
      <c r="G296" s="193">
        <f t="shared" si="54"/>
        <v>4.0393937455315996</v>
      </c>
      <c r="H296" s="193">
        <f t="shared" si="54"/>
        <v>4.1887640017197265</v>
      </c>
      <c r="I296" s="193">
        <f t="shared" si="54"/>
        <v>4.343657728715419</v>
      </c>
      <c r="J296" s="193">
        <f t="shared" si="54"/>
        <v>4.5042791755475031</v>
      </c>
      <c r="K296" s="193">
        <f>MAX(0,(F296-'2031 forecast'!$C$10))</f>
        <v>0</v>
      </c>
      <c r="L296" s="193">
        <f>MAX(0,(G296-'2031 forecast'!$C$10))</f>
        <v>0</v>
      </c>
      <c r="M296" s="193">
        <f>MAX(0,(H296-'2031 forecast'!$C$10))</f>
        <v>0</v>
      </c>
      <c r="N296" s="193">
        <f>MAX(0,(I296-'2031 forecast'!$C$10))</f>
        <v>0</v>
      </c>
      <c r="O296" s="193">
        <f>MAX(0,(J296-'2031 forecast'!$C$10))</f>
        <v>0</v>
      </c>
      <c r="P296" s="175" t="str">
        <f t="shared" si="51"/>
        <v/>
      </c>
      <c r="Q296" s="175" t="str">
        <f t="shared" si="52"/>
        <v/>
      </c>
    </row>
    <row r="297" spans="1:17" s="1" customFormat="1" x14ac:dyDescent="0.3">
      <c r="A297" s="189">
        <f t="shared" si="50"/>
        <v>43843.208333332623</v>
      </c>
      <c r="B297" s="190">
        <f t="shared" si="46"/>
        <v>43843</v>
      </c>
      <c r="C297" s="1">
        <f t="shared" si="47"/>
        <v>5</v>
      </c>
      <c r="D297" s="191">
        <v>2.6578163757571742</v>
      </c>
      <c r="E297" s="192">
        <f t="shared" si="48"/>
        <v>9.2289077626878717E-5</v>
      </c>
      <c r="F297" s="193">
        <f t="shared" si="49"/>
        <v>3.9627047495401877</v>
      </c>
      <c r="G297" s="193">
        <f t="shared" si="54"/>
        <v>4.1092391705263811</v>
      </c>
      <c r="H297" s="193">
        <f t="shared" si="54"/>
        <v>4.2611921977148794</v>
      </c>
      <c r="I297" s="193">
        <f t="shared" si="54"/>
        <v>4.4187642024107845</v>
      </c>
      <c r="J297" s="193">
        <f t="shared" si="54"/>
        <v>4.5821629653264218</v>
      </c>
      <c r="K297" s="193">
        <f>MAX(0,(F297-'2031 forecast'!$C$10))</f>
        <v>0</v>
      </c>
      <c r="L297" s="193">
        <f>MAX(0,(G297-'2031 forecast'!$C$10))</f>
        <v>0</v>
      </c>
      <c r="M297" s="193">
        <f>MAX(0,(H297-'2031 forecast'!$C$10))</f>
        <v>0</v>
      </c>
      <c r="N297" s="193">
        <f>MAX(0,(I297-'2031 forecast'!$C$10))</f>
        <v>0</v>
      </c>
      <c r="O297" s="193">
        <f>MAX(0,(J297-'2031 forecast'!$C$10))</f>
        <v>0</v>
      </c>
      <c r="P297" s="175" t="str">
        <f t="shared" si="51"/>
        <v/>
      </c>
      <c r="Q297" s="175" t="str">
        <f t="shared" si="52"/>
        <v/>
      </c>
    </row>
    <row r="298" spans="1:17" s="1" customFormat="1" x14ac:dyDescent="0.3">
      <c r="A298" s="189">
        <f t="shared" si="50"/>
        <v>43843.249999999287</v>
      </c>
      <c r="B298" s="190">
        <f t="shared" si="46"/>
        <v>43843</v>
      </c>
      <c r="C298" s="1">
        <f t="shared" si="47"/>
        <v>6</v>
      </c>
      <c r="D298" s="191">
        <v>2.9363976955957449</v>
      </c>
      <c r="E298" s="192">
        <f t="shared" si="48"/>
        <v>1.0196243703819463E-4</v>
      </c>
      <c r="F298" s="193">
        <f t="shared" si="49"/>
        <v>4.378059071729953</v>
      </c>
      <c r="G298" s="193">
        <f t="shared" si="54"/>
        <v>4.5399526246608746</v>
      </c>
      <c r="H298" s="193">
        <f t="shared" si="54"/>
        <v>4.7078327396849948</v>
      </c>
      <c r="I298" s="193">
        <f t="shared" si="54"/>
        <v>4.8819207901988841</v>
      </c>
      <c r="J298" s="193">
        <f t="shared" si="54"/>
        <v>5.0624463356297582</v>
      </c>
      <c r="K298" s="193">
        <f>MAX(0,(F298-'2031 forecast'!$C$10))</f>
        <v>0</v>
      </c>
      <c r="L298" s="193">
        <f>MAX(0,(G298-'2031 forecast'!$C$10))</f>
        <v>0</v>
      </c>
      <c r="M298" s="193">
        <f>MAX(0,(H298-'2031 forecast'!$C$10))</f>
        <v>0</v>
      </c>
      <c r="N298" s="193">
        <f>MAX(0,(I298-'2031 forecast'!$C$10))</f>
        <v>0</v>
      </c>
      <c r="O298" s="193">
        <f>MAX(0,(J298-'2031 forecast'!$C$10))</f>
        <v>0</v>
      </c>
      <c r="P298" s="175" t="str">
        <f t="shared" si="51"/>
        <v/>
      </c>
      <c r="Q298" s="175" t="str">
        <f t="shared" si="52"/>
        <v/>
      </c>
    </row>
    <row r="299" spans="1:17" s="1" customFormat="1" x14ac:dyDescent="0.3">
      <c r="A299" s="189">
        <f t="shared" si="50"/>
        <v>43843.291666665951</v>
      </c>
      <c r="B299" s="190">
        <f t="shared" si="46"/>
        <v>43843</v>
      </c>
      <c r="C299" s="1">
        <f t="shared" si="47"/>
        <v>7</v>
      </c>
      <c r="D299" s="191">
        <v>3.2978004888998367</v>
      </c>
      <c r="E299" s="192">
        <f t="shared" si="48"/>
        <v>1.1451166005828012E-4</v>
      </c>
      <c r="F299" s="193">
        <f t="shared" si="49"/>
        <v>4.9168971113274855</v>
      </c>
      <c r="G299" s="193">
        <f t="shared" si="54"/>
        <v>5.0987160246191365</v>
      </c>
      <c r="H299" s="193">
        <f t="shared" si="54"/>
        <v>5.2872583076462245</v>
      </c>
      <c r="I299" s="193">
        <f t="shared" si="54"/>
        <v>5.4827725797618241</v>
      </c>
      <c r="J299" s="193">
        <f t="shared" si="54"/>
        <v>5.6855166538611126</v>
      </c>
      <c r="K299" s="193">
        <f>MAX(0,(F299-'2031 forecast'!$C$10))</f>
        <v>0</v>
      </c>
      <c r="L299" s="193">
        <f>MAX(0,(G299-'2031 forecast'!$C$10))</f>
        <v>0</v>
      </c>
      <c r="M299" s="193">
        <f>MAX(0,(H299-'2031 forecast'!$C$10))</f>
        <v>0</v>
      </c>
      <c r="N299" s="193">
        <f>MAX(0,(I299-'2031 forecast'!$C$10))</f>
        <v>0</v>
      </c>
      <c r="O299" s="193">
        <f>MAX(0,(J299-'2031 forecast'!$C$10))</f>
        <v>0</v>
      </c>
      <c r="P299" s="175" t="str">
        <f t="shared" si="51"/>
        <v/>
      </c>
      <c r="Q299" s="175" t="str">
        <f t="shared" si="52"/>
        <v/>
      </c>
    </row>
    <row r="300" spans="1:17" s="1" customFormat="1" x14ac:dyDescent="0.3">
      <c r="A300" s="189">
        <f t="shared" si="50"/>
        <v>43843.333333332615</v>
      </c>
      <c r="B300" s="190">
        <f t="shared" si="46"/>
        <v>43843</v>
      </c>
      <c r="C300" s="1">
        <f t="shared" si="47"/>
        <v>8</v>
      </c>
      <c r="D300" s="191">
        <v>3.3806219623653573</v>
      </c>
      <c r="E300" s="192">
        <f t="shared" si="48"/>
        <v>1.173875236670497E-4</v>
      </c>
      <c r="F300" s="193">
        <f t="shared" si="49"/>
        <v>5.0403808287352527</v>
      </c>
      <c r="G300" s="193">
        <f t="shared" si="54"/>
        <v>5.2267659704429041</v>
      </c>
      <c r="H300" s="193">
        <f t="shared" si="54"/>
        <v>5.4200433336373388</v>
      </c>
      <c r="I300" s="193">
        <f t="shared" si="54"/>
        <v>5.6204677815366644</v>
      </c>
      <c r="J300" s="193">
        <f t="shared" si="54"/>
        <v>5.8283036017891314</v>
      </c>
      <c r="K300" s="193">
        <f>MAX(0,(F300-'2031 forecast'!$C$10))</f>
        <v>0</v>
      </c>
      <c r="L300" s="193">
        <f>MAX(0,(G300-'2031 forecast'!$C$10))</f>
        <v>0</v>
      </c>
      <c r="M300" s="193">
        <f>MAX(0,(H300-'2031 forecast'!$C$10))</f>
        <v>0</v>
      </c>
      <c r="N300" s="193">
        <f>MAX(0,(I300-'2031 forecast'!$C$10))</f>
        <v>0</v>
      </c>
      <c r="O300" s="193">
        <f>MAX(0,(J300-'2031 forecast'!$C$10))</f>
        <v>9.1303601789131328E-2</v>
      </c>
      <c r="P300" s="175" t="str">
        <f t="shared" si="51"/>
        <v/>
      </c>
      <c r="Q300" s="175" t="str">
        <f t="shared" si="52"/>
        <v/>
      </c>
    </row>
    <row r="301" spans="1:17" s="1" customFormat="1" x14ac:dyDescent="0.3">
      <c r="A301" s="189">
        <f t="shared" si="50"/>
        <v>43843.37499999928</v>
      </c>
      <c r="B301" s="190">
        <f t="shared" si="46"/>
        <v>43843</v>
      </c>
      <c r="C301" s="1">
        <f t="shared" si="47"/>
        <v>9</v>
      </c>
      <c r="D301" s="191">
        <v>3.3806219623653573</v>
      </c>
      <c r="E301" s="192">
        <f t="shared" si="48"/>
        <v>1.173875236670497E-4</v>
      </c>
      <c r="F301" s="193">
        <f t="shared" si="49"/>
        <v>5.0403808287352527</v>
      </c>
      <c r="G301" s="193">
        <f t="shared" si="54"/>
        <v>5.2267659704429041</v>
      </c>
      <c r="H301" s="193">
        <f t="shared" si="54"/>
        <v>5.4200433336373388</v>
      </c>
      <c r="I301" s="193">
        <f t="shared" si="54"/>
        <v>5.6204677815366644</v>
      </c>
      <c r="J301" s="193">
        <f t="shared" si="54"/>
        <v>5.8283036017891314</v>
      </c>
      <c r="K301" s="193">
        <f>MAX(0,(F301-'2031 forecast'!$C$10))</f>
        <v>0</v>
      </c>
      <c r="L301" s="193">
        <f>MAX(0,(G301-'2031 forecast'!$C$10))</f>
        <v>0</v>
      </c>
      <c r="M301" s="193">
        <f>MAX(0,(H301-'2031 forecast'!$C$10))</f>
        <v>0</v>
      </c>
      <c r="N301" s="193">
        <f>MAX(0,(I301-'2031 forecast'!$C$10))</f>
        <v>0</v>
      </c>
      <c r="O301" s="193">
        <f>MAX(0,(J301-'2031 forecast'!$C$10))</f>
        <v>9.1303601789131328E-2</v>
      </c>
      <c r="P301" s="175" t="str">
        <f t="shared" si="51"/>
        <v/>
      </c>
      <c r="Q301" s="175" t="str">
        <f t="shared" si="52"/>
        <v/>
      </c>
    </row>
    <row r="302" spans="1:17" s="1" customFormat="1" x14ac:dyDescent="0.3">
      <c r="A302" s="189">
        <f t="shared" si="50"/>
        <v>43843.416666665944</v>
      </c>
      <c r="B302" s="190">
        <f t="shared" si="46"/>
        <v>43843</v>
      </c>
      <c r="C302" s="1">
        <f t="shared" si="47"/>
        <v>10</v>
      </c>
      <c r="D302" s="191">
        <v>3.6290863827619204</v>
      </c>
      <c r="E302" s="192">
        <f t="shared" si="48"/>
        <v>1.2601511449335847E-4</v>
      </c>
      <c r="F302" s="193">
        <f t="shared" si="49"/>
        <v>5.4108319809585561</v>
      </c>
      <c r="G302" s="193">
        <f t="shared" si="54"/>
        <v>5.6109158079142087</v>
      </c>
      <c r="H302" s="193">
        <f t="shared" si="54"/>
        <v>5.8183984116106844</v>
      </c>
      <c r="I302" s="193">
        <f t="shared" si="54"/>
        <v>6.0335533868611853</v>
      </c>
      <c r="J302" s="193">
        <f t="shared" si="54"/>
        <v>6.256664445573187</v>
      </c>
      <c r="K302" s="193">
        <f>MAX(0,(F302-'2031 forecast'!$C$10))</f>
        <v>0</v>
      </c>
      <c r="L302" s="193">
        <f>MAX(0,(G302-'2031 forecast'!$C$10))</f>
        <v>0</v>
      </c>
      <c r="M302" s="193">
        <f>MAX(0,(H302-'2031 forecast'!$C$10))</f>
        <v>8.1398411610684285E-2</v>
      </c>
      <c r="N302" s="193">
        <f>MAX(0,(I302-'2031 forecast'!$C$10))</f>
        <v>0.29655338686118515</v>
      </c>
      <c r="O302" s="193">
        <f>MAX(0,(J302-'2031 forecast'!$C$10))</f>
        <v>0.51966444557318692</v>
      </c>
      <c r="P302" s="175" t="str">
        <f t="shared" si="51"/>
        <v/>
      </c>
      <c r="Q302" s="175" t="str">
        <f t="shared" si="52"/>
        <v/>
      </c>
    </row>
    <row r="303" spans="1:17" s="1" customFormat="1" x14ac:dyDescent="0.3">
      <c r="A303" s="189">
        <f t="shared" si="50"/>
        <v>43843.458333332608</v>
      </c>
      <c r="B303" s="190">
        <f t="shared" si="46"/>
        <v>43843</v>
      </c>
      <c r="C303" s="1">
        <f t="shared" si="47"/>
        <v>11</v>
      </c>
      <c r="D303" s="191">
        <v>3.7344955308089474</v>
      </c>
      <c r="E303" s="192">
        <f t="shared" si="48"/>
        <v>1.2967530454088342E-4</v>
      </c>
      <c r="F303" s="193">
        <f t="shared" si="49"/>
        <v>5.5679930758411711</v>
      </c>
      <c r="G303" s="193">
        <f t="shared" si="54"/>
        <v>5.7738884662353689</v>
      </c>
      <c r="H303" s="193">
        <f t="shared" si="54"/>
        <v>5.9873975355993769</v>
      </c>
      <c r="I303" s="193">
        <f t="shared" si="54"/>
        <v>6.2088018254837092</v>
      </c>
      <c r="J303" s="193">
        <f t="shared" si="54"/>
        <v>6.4383932883906665</v>
      </c>
      <c r="K303" s="193">
        <f>MAX(0,(F303-'2031 forecast'!$C$10))</f>
        <v>0</v>
      </c>
      <c r="L303" s="193">
        <f>MAX(0,(G303-'2031 forecast'!$C$10))</f>
        <v>3.6888466235368789E-2</v>
      </c>
      <c r="M303" s="193">
        <f>MAX(0,(H303-'2031 forecast'!$C$10))</f>
        <v>0.25039753559937683</v>
      </c>
      <c r="N303" s="193">
        <f>MAX(0,(I303-'2031 forecast'!$C$10))</f>
        <v>0.47180182548370908</v>
      </c>
      <c r="O303" s="193">
        <f>MAX(0,(J303-'2031 forecast'!$C$10))</f>
        <v>0.70139328839066639</v>
      </c>
      <c r="P303" s="175" t="str">
        <f t="shared" si="51"/>
        <v/>
      </c>
      <c r="Q303" s="175" t="str">
        <f t="shared" si="52"/>
        <v/>
      </c>
    </row>
    <row r="304" spans="1:17" s="1" customFormat="1" x14ac:dyDescent="0.3">
      <c r="A304" s="189">
        <f t="shared" si="50"/>
        <v>43843.499999999272</v>
      </c>
      <c r="B304" s="190">
        <f t="shared" si="46"/>
        <v>43843</v>
      </c>
      <c r="C304" s="1">
        <f t="shared" si="47"/>
        <v>12</v>
      </c>
      <c r="D304" s="191">
        <v>3.7872001048324604</v>
      </c>
      <c r="E304" s="192">
        <f t="shared" si="48"/>
        <v>1.3150539956464588E-4</v>
      </c>
      <c r="F304" s="193">
        <f t="shared" si="49"/>
        <v>5.6465736232824773</v>
      </c>
      <c r="G304" s="193">
        <f t="shared" si="54"/>
        <v>5.8553747953959485</v>
      </c>
      <c r="H304" s="193">
        <f t="shared" si="54"/>
        <v>6.0718970975937232</v>
      </c>
      <c r="I304" s="193">
        <f t="shared" si="54"/>
        <v>6.2964260447949707</v>
      </c>
      <c r="J304" s="193">
        <f t="shared" si="54"/>
        <v>6.5292577097994053</v>
      </c>
      <c r="K304" s="193">
        <f>MAX(0,(F304-'2031 forecast'!$C$10))</f>
        <v>0</v>
      </c>
      <c r="L304" s="193">
        <f>MAX(0,(G304-'2031 forecast'!$C$10))</f>
        <v>0.11837479539594842</v>
      </c>
      <c r="M304" s="193">
        <f>MAX(0,(H304-'2031 forecast'!$C$10))</f>
        <v>0.3348970975937231</v>
      </c>
      <c r="N304" s="193">
        <f>MAX(0,(I304-'2031 forecast'!$C$10))</f>
        <v>0.5594260447949706</v>
      </c>
      <c r="O304" s="193">
        <f>MAX(0,(J304-'2031 forecast'!$C$10))</f>
        <v>0.79225770979940524</v>
      </c>
      <c r="P304" s="175" t="str">
        <f t="shared" si="51"/>
        <v/>
      </c>
      <c r="Q304" s="175" t="str">
        <f t="shared" si="52"/>
        <v/>
      </c>
    </row>
    <row r="305" spans="1:17" s="1" customFormat="1" x14ac:dyDescent="0.3">
      <c r="A305" s="189">
        <f t="shared" si="50"/>
        <v>43843.541666665937</v>
      </c>
      <c r="B305" s="190">
        <f t="shared" si="46"/>
        <v>43843</v>
      </c>
      <c r="C305" s="1">
        <f t="shared" si="47"/>
        <v>13</v>
      </c>
      <c r="D305" s="191">
        <v>3.7269663059484457</v>
      </c>
      <c r="E305" s="192">
        <f t="shared" si="48"/>
        <v>1.2941386239463163E-4</v>
      </c>
      <c r="F305" s="193">
        <f t="shared" si="49"/>
        <v>5.5567672833495552</v>
      </c>
      <c r="G305" s="193">
        <f t="shared" ref="G305:J324" si="55">$E305*G$2</f>
        <v>5.7622475620695717</v>
      </c>
      <c r="H305" s="193">
        <f t="shared" si="55"/>
        <v>5.9753261696001845</v>
      </c>
      <c r="I305" s="193">
        <f t="shared" si="55"/>
        <v>6.1962840798678149</v>
      </c>
      <c r="J305" s="193">
        <f t="shared" si="55"/>
        <v>6.4254126567608463</v>
      </c>
      <c r="K305" s="193">
        <f>MAX(0,(F305-'2031 forecast'!$C$10))</f>
        <v>0</v>
      </c>
      <c r="L305" s="193">
        <f>MAX(0,(G305-'2031 forecast'!$C$10))</f>
        <v>2.5247562069571572E-2</v>
      </c>
      <c r="M305" s="193">
        <f>MAX(0,(H305-'2031 forecast'!$C$10))</f>
        <v>0.23832616960018438</v>
      </c>
      <c r="N305" s="193">
        <f>MAX(0,(I305-'2031 forecast'!$C$10))</f>
        <v>0.45928407986781483</v>
      </c>
      <c r="O305" s="193">
        <f>MAX(0,(J305-'2031 forecast'!$C$10))</f>
        <v>0.68841265676084618</v>
      </c>
      <c r="P305" s="175" t="str">
        <f t="shared" si="51"/>
        <v/>
      </c>
      <c r="Q305" s="175" t="str">
        <f t="shared" si="52"/>
        <v/>
      </c>
    </row>
    <row r="306" spans="1:17" s="1" customFormat="1" x14ac:dyDescent="0.3">
      <c r="A306" s="189">
        <f t="shared" si="50"/>
        <v>43843.583333332601</v>
      </c>
      <c r="B306" s="190">
        <f t="shared" si="46"/>
        <v>43843</v>
      </c>
      <c r="C306" s="1">
        <f t="shared" si="47"/>
        <v>14</v>
      </c>
      <c r="D306" s="191">
        <v>3.6441448324829246</v>
      </c>
      <c r="E306" s="192">
        <f t="shared" si="48"/>
        <v>1.2653799878586207E-4</v>
      </c>
      <c r="F306" s="193">
        <f t="shared" si="49"/>
        <v>5.4332835659417889</v>
      </c>
      <c r="G306" s="193">
        <f t="shared" si="55"/>
        <v>5.634197616245805</v>
      </c>
      <c r="H306" s="193">
        <f t="shared" si="55"/>
        <v>5.8425411436090711</v>
      </c>
      <c r="I306" s="193">
        <f t="shared" si="55"/>
        <v>6.0585888780929755</v>
      </c>
      <c r="J306" s="193">
        <f t="shared" si="55"/>
        <v>6.2826257088328292</v>
      </c>
      <c r="K306" s="193">
        <f>MAX(0,(F306-'2031 forecast'!$C$10))</f>
        <v>0</v>
      </c>
      <c r="L306" s="193">
        <f>MAX(0,(G306-'2031 forecast'!$C$10))</f>
        <v>0</v>
      </c>
      <c r="M306" s="193">
        <f>MAX(0,(H306-'2031 forecast'!$C$10))</f>
        <v>0.10554114360907096</v>
      </c>
      <c r="N306" s="193">
        <f>MAX(0,(I306-'2031 forecast'!$C$10))</f>
        <v>0.32158887809297543</v>
      </c>
      <c r="O306" s="193">
        <f>MAX(0,(J306-'2031 forecast'!$C$10))</f>
        <v>0.54562570883282913</v>
      </c>
      <c r="P306" s="175" t="str">
        <f t="shared" si="51"/>
        <v/>
      </c>
      <c r="Q306" s="175" t="str">
        <f t="shared" si="52"/>
        <v/>
      </c>
    </row>
    <row r="307" spans="1:17" s="1" customFormat="1" x14ac:dyDescent="0.3">
      <c r="A307" s="189">
        <f t="shared" si="50"/>
        <v>43843.624999999265</v>
      </c>
      <c r="B307" s="190">
        <f t="shared" si="46"/>
        <v>43843</v>
      </c>
      <c r="C307" s="1">
        <f t="shared" si="47"/>
        <v>15</v>
      </c>
      <c r="D307" s="191">
        <v>3.7269663059484457</v>
      </c>
      <c r="E307" s="192">
        <f t="shared" si="48"/>
        <v>1.2941386239463163E-4</v>
      </c>
      <c r="F307" s="193">
        <f t="shared" si="49"/>
        <v>5.5567672833495552</v>
      </c>
      <c r="G307" s="193">
        <f t="shared" si="55"/>
        <v>5.7622475620695717</v>
      </c>
      <c r="H307" s="193">
        <f t="shared" si="55"/>
        <v>5.9753261696001845</v>
      </c>
      <c r="I307" s="193">
        <f t="shared" si="55"/>
        <v>6.1962840798678149</v>
      </c>
      <c r="J307" s="193">
        <f t="shared" si="55"/>
        <v>6.4254126567608463</v>
      </c>
      <c r="K307" s="193">
        <f>MAX(0,(F307-'2031 forecast'!$C$10))</f>
        <v>0</v>
      </c>
      <c r="L307" s="193">
        <f>MAX(0,(G307-'2031 forecast'!$C$10))</f>
        <v>2.5247562069571572E-2</v>
      </c>
      <c r="M307" s="193">
        <f>MAX(0,(H307-'2031 forecast'!$C$10))</f>
        <v>0.23832616960018438</v>
      </c>
      <c r="N307" s="193">
        <f>MAX(0,(I307-'2031 forecast'!$C$10))</f>
        <v>0.45928407986781483</v>
      </c>
      <c r="O307" s="193">
        <f>MAX(0,(J307-'2031 forecast'!$C$10))</f>
        <v>0.68841265676084618</v>
      </c>
      <c r="P307" s="175" t="str">
        <f t="shared" si="51"/>
        <v/>
      </c>
      <c r="Q307" s="175" t="str">
        <f t="shared" si="52"/>
        <v/>
      </c>
    </row>
    <row r="308" spans="1:17" s="1" customFormat="1" x14ac:dyDescent="0.3">
      <c r="A308" s="189">
        <f t="shared" si="50"/>
        <v>43843.666666665929</v>
      </c>
      <c r="B308" s="190">
        <f t="shared" si="46"/>
        <v>43843</v>
      </c>
      <c r="C308" s="1">
        <f t="shared" si="47"/>
        <v>16</v>
      </c>
      <c r="D308" s="191">
        <v>3.6516740573434263</v>
      </c>
      <c r="E308" s="192">
        <f t="shared" si="48"/>
        <v>1.2679944093211382E-4</v>
      </c>
      <c r="F308" s="193">
        <f t="shared" si="49"/>
        <v>5.444509358433403</v>
      </c>
      <c r="G308" s="193">
        <f t="shared" si="55"/>
        <v>5.6458385204116004</v>
      </c>
      <c r="H308" s="193">
        <f t="shared" si="55"/>
        <v>5.8546125096082617</v>
      </c>
      <c r="I308" s="193">
        <f t="shared" si="55"/>
        <v>6.0711066237088689</v>
      </c>
      <c r="J308" s="193">
        <f t="shared" si="55"/>
        <v>6.2956063404626477</v>
      </c>
      <c r="K308" s="193">
        <f>MAX(0,(F308-'2031 forecast'!$C$10))</f>
        <v>0</v>
      </c>
      <c r="L308" s="193">
        <f>MAX(0,(G308-'2031 forecast'!$C$10))</f>
        <v>0</v>
      </c>
      <c r="M308" s="193">
        <f>MAX(0,(H308-'2031 forecast'!$C$10))</f>
        <v>0.11761250960826164</v>
      </c>
      <c r="N308" s="193">
        <f>MAX(0,(I308-'2031 forecast'!$C$10))</f>
        <v>0.33410662370886879</v>
      </c>
      <c r="O308" s="193">
        <f>MAX(0,(J308-'2031 forecast'!$C$10))</f>
        <v>0.55860634046264757</v>
      </c>
      <c r="P308" s="175" t="str">
        <f t="shared" si="51"/>
        <v/>
      </c>
      <c r="Q308" s="175" t="str">
        <f t="shared" si="52"/>
        <v/>
      </c>
    </row>
    <row r="309" spans="1:17" s="1" customFormat="1" x14ac:dyDescent="0.3">
      <c r="A309" s="189">
        <f t="shared" si="50"/>
        <v>43843.708333332594</v>
      </c>
      <c r="B309" s="190">
        <f t="shared" si="46"/>
        <v>43843</v>
      </c>
      <c r="C309" s="1">
        <f t="shared" si="47"/>
        <v>17</v>
      </c>
      <c r="D309" s="191">
        <v>3.9980184009265143</v>
      </c>
      <c r="E309" s="192">
        <f t="shared" si="48"/>
        <v>1.3882577965969577E-4</v>
      </c>
      <c r="F309" s="193">
        <f t="shared" si="49"/>
        <v>5.9608958130477054</v>
      </c>
      <c r="G309" s="193">
        <f t="shared" si="55"/>
        <v>6.1813201120382688</v>
      </c>
      <c r="H309" s="193">
        <f t="shared" si="55"/>
        <v>6.4098953455711083</v>
      </c>
      <c r="I309" s="193">
        <f t="shared" si="55"/>
        <v>6.6469229220400203</v>
      </c>
      <c r="J309" s="193">
        <f t="shared" si="55"/>
        <v>6.8927153954343634</v>
      </c>
      <c r="K309" s="193">
        <f>MAX(0,(F309-'2031 forecast'!$C$10))</f>
        <v>0.22389581304770534</v>
      </c>
      <c r="L309" s="193">
        <f>MAX(0,(G309-'2031 forecast'!$C$10))</f>
        <v>0.44432011203826871</v>
      </c>
      <c r="M309" s="193">
        <f>MAX(0,(H309-'2031 forecast'!$C$10))</f>
        <v>0.67289534557110819</v>
      </c>
      <c r="N309" s="193">
        <f>MAX(0,(I309-'2031 forecast'!$C$10))</f>
        <v>0.90992292204002023</v>
      </c>
      <c r="O309" s="193">
        <f>MAX(0,(J309-'2031 forecast'!$C$10))</f>
        <v>1.1557153954343633</v>
      </c>
      <c r="P309" s="175">
        <f t="shared" si="51"/>
        <v>1</v>
      </c>
      <c r="Q309" s="175" t="str">
        <f t="shared" si="52"/>
        <v/>
      </c>
    </row>
    <row r="310" spans="1:17" s="1" customFormat="1" x14ac:dyDescent="0.3">
      <c r="A310" s="189">
        <f t="shared" si="50"/>
        <v>43843.749999999258</v>
      </c>
      <c r="B310" s="190">
        <f t="shared" si="46"/>
        <v>43843</v>
      </c>
      <c r="C310" s="1">
        <f t="shared" si="47"/>
        <v>18</v>
      </c>
      <c r="D310" s="191">
        <v>4.0206060755080202</v>
      </c>
      <c r="E310" s="192">
        <f t="shared" si="48"/>
        <v>1.396101060984511E-4</v>
      </c>
      <c r="F310" s="193">
        <f t="shared" si="49"/>
        <v>5.9945731905225506</v>
      </c>
      <c r="G310" s="193">
        <f t="shared" si="55"/>
        <v>6.2162428245356596</v>
      </c>
      <c r="H310" s="193">
        <f t="shared" si="55"/>
        <v>6.4461094435686848</v>
      </c>
      <c r="I310" s="193">
        <f t="shared" si="55"/>
        <v>6.6844761588877031</v>
      </c>
      <c r="J310" s="193">
        <f t="shared" si="55"/>
        <v>6.9316572903238223</v>
      </c>
      <c r="K310" s="193">
        <f>MAX(0,(F310-'2031 forecast'!$C$10))</f>
        <v>0.25757319052255045</v>
      </c>
      <c r="L310" s="193">
        <f>MAX(0,(G310-'2031 forecast'!$C$10))</f>
        <v>0.47924282453565947</v>
      </c>
      <c r="M310" s="193">
        <f>MAX(0,(H310-'2031 forecast'!$C$10))</f>
        <v>0.70910944356868466</v>
      </c>
      <c r="N310" s="193">
        <f>MAX(0,(I310-'2031 forecast'!$C$10))</f>
        <v>0.94747615888770298</v>
      </c>
      <c r="O310" s="193">
        <f>MAX(0,(J310-'2031 forecast'!$C$10))</f>
        <v>1.1946572903238222</v>
      </c>
      <c r="P310" s="175">
        <f t="shared" si="51"/>
        <v>2</v>
      </c>
      <c r="Q310" s="175" t="str">
        <f t="shared" si="52"/>
        <v/>
      </c>
    </row>
    <row r="311" spans="1:17" s="1" customFormat="1" x14ac:dyDescent="0.3">
      <c r="A311" s="189">
        <f t="shared" si="50"/>
        <v>43843.791666665922</v>
      </c>
      <c r="B311" s="190">
        <f t="shared" si="46"/>
        <v>43843</v>
      </c>
      <c r="C311" s="1">
        <f t="shared" si="47"/>
        <v>19</v>
      </c>
      <c r="D311" s="191">
        <v>3.9151969274609937</v>
      </c>
      <c r="E311" s="192">
        <f t="shared" si="48"/>
        <v>1.3594991605092618E-4</v>
      </c>
      <c r="F311" s="193">
        <f t="shared" si="49"/>
        <v>5.8374120956399373</v>
      </c>
      <c r="G311" s="193">
        <f t="shared" si="55"/>
        <v>6.0532701662145003</v>
      </c>
      <c r="H311" s="193">
        <f t="shared" si="55"/>
        <v>6.2771103195799931</v>
      </c>
      <c r="I311" s="193">
        <f t="shared" si="55"/>
        <v>6.50922772026518</v>
      </c>
      <c r="J311" s="193">
        <f t="shared" si="55"/>
        <v>6.7499284475063446</v>
      </c>
      <c r="K311" s="193">
        <f>MAX(0,(F311-'2031 forecast'!$C$10))</f>
        <v>0.10041209563993725</v>
      </c>
      <c r="L311" s="193">
        <f>MAX(0,(G311-'2031 forecast'!$C$10))</f>
        <v>0.31627016621450021</v>
      </c>
      <c r="M311" s="193">
        <f>MAX(0,(H311-'2031 forecast'!$C$10))</f>
        <v>0.540110319579993</v>
      </c>
      <c r="N311" s="193">
        <f>MAX(0,(I311-'2031 forecast'!$C$10))</f>
        <v>0.77222772026517994</v>
      </c>
      <c r="O311" s="193">
        <f>MAX(0,(J311-'2031 forecast'!$C$10))</f>
        <v>1.0129284475063445</v>
      </c>
      <c r="P311" s="175">
        <f t="shared" si="51"/>
        <v>3</v>
      </c>
      <c r="Q311" s="175">
        <f t="shared" si="52"/>
        <v>3</v>
      </c>
    </row>
    <row r="312" spans="1:17" s="1" customFormat="1" x14ac:dyDescent="0.3">
      <c r="A312" s="189">
        <f t="shared" si="50"/>
        <v>43843.833333332586</v>
      </c>
      <c r="B312" s="190">
        <f t="shared" si="46"/>
        <v>43843</v>
      </c>
      <c r="C312" s="1">
        <f t="shared" si="47"/>
        <v>20</v>
      </c>
      <c r="D312" s="191">
        <v>3.7570832053904533</v>
      </c>
      <c r="E312" s="192">
        <f t="shared" si="48"/>
        <v>1.3045963097963877E-4</v>
      </c>
      <c r="F312" s="193">
        <f t="shared" si="49"/>
        <v>5.6016704533160171</v>
      </c>
      <c r="G312" s="193">
        <f t="shared" si="55"/>
        <v>5.8088111787327605</v>
      </c>
      <c r="H312" s="193">
        <f t="shared" si="55"/>
        <v>6.0236116335969543</v>
      </c>
      <c r="I312" s="193">
        <f t="shared" si="55"/>
        <v>6.2463550623313937</v>
      </c>
      <c r="J312" s="193">
        <f t="shared" si="55"/>
        <v>6.4773351832801263</v>
      </c>
      <c r="K312" s="193">
        <f>MAX(0,(F312-'2031 forecast'!$C$10))</f>
        <v>0</v>
      </c>
      <c r="L312" s="193">
        <f>MAX(0,(G312-'2031 forecast'!$C$10))</f>
        <v>7.1811178732760439E-2</v>
      </c>
      <c r="M312" s="193">
        <f>MAX(0,(H312-'2031 forecast'!$C$10))</f>
        <v>0.28661163359695419</v>
      </c>
      <c r="N312" s="193">
        <f>MAX(0,(I312-'2031 forecast'!$C$10))</f>
        <v>0.5093550623313936</v>
      </c>
      <c r="O312" s="193">
        <f>MAX(0,(J312-'2031 forecast'!$C$10))</f>
        <v>0.74033518328012615</v>
      </c>
      <c r="P312" s="175" t="str">
        <f t="shared" si="51"/>
        <v/>
      </c>
      <c r="Q312" s="175" t="str">
        <f t="shared" si="52"/>
        <v/>
      </c>
    </row>
    <row r="313" spans="1:17" s="1" customFormat="1" x14ac:dyDescent="0.3">
      <c r="A313" s="189">
        <f t="shared" si="50"/>
        <v>43843.874999999251</v>
      </c>
      <c r="B313" s="190">
        <f t="shared" si="46"/>
        <v>43843</v>
      </c>
      <c r="C313" s="1">
        <f t="shared" si="47"/>
        <v>21</v>
      </c>
      <c r="D313" s="191">
        <v>3.6893201816459364</v>
      </c>
      <c r="E313" s="192">
        <f t="shared" si="48"/>
        <v>1.2810665166337274E-4</v>
      </c>
      <c r="F313" s="193">
        <f t="shared" si="49"/>
        <v>5.50063832089148</v>
      </c>
      <c r="G313" s="193">
        <f t="shared" si="55"/>
        <v>5.7040430412405865</v>
      </c>
      <c r="H313" s="193">
        <f t="shared" si="55"/>
        <v>5.914969339604224</v>
      </c>
      <c r="I313" s="193">
        <f t="shared" si="55"/>
        <v>6.1336953517883428</v>
      </c>
      <c r="J313" s="193">
        <f t="shared" si="55"/>
        <v>6.3605094986117479</v>
      </c>
      <c r="K313" s="193">
        <f>MAX(0,(F313-'2031 forecast'!$C$10))</f>
        <v>0</v>
      </c>
      <c r="L313" s="193">
        <f>MAX(0,(G313-'2031 forecast'!$C$10))</f>
        <v>0</v>
      </c>
      <c r="M313" s="193">
        <f>MAX(0,(H313-'2031 forecast'!$C$10))</f>
        <v>0.1779693396042239</v>
      </c>
      <c r="N313" s="193">
        <f>MAX(0,(I313-'2031 forecast'!$C$10))</f>
        <v>0.3966953517883427</v>
      </c>
      <c r="O313" s="193">
        <f>MAX(0,(J313-'2031 forecast'!$C$10))</f>
        <v>0.62350949861174776</v>
      </c>
      <c r="P313" s="175" t="str">
        <f t="shared" si="51"/>
        <v/>
      </c>
      <c r="Q313" s="175" t="str">
        <f t="shared" si="52"/>
        <v/>
      </c>
    </row>
    <row r="314" spans="1:17" s="1" customFormat="1" x14ac:dyDescent="0.3">
      <c r="A314" s="189">
        <f t="shared" si="50"/>
        <v>43843.916666665915</v>
      </c>
      <c r="B314" s="190">
        <f t="shared" si="46"/>
        <v>43843</v>
      </c>
      <c r="C314" s="1">
        <f t="shared" si="47"/>
        <v>22</v>
      </c>
      <c r="D314" s="191">
        <v>3.5763818087384074</v>
      </c>
      <c r="E314" s="192">
        <f t="shared" si="48"/>
        <v>1.2418501946959601E-4</v>
      </c>
      <c r="F314" s="193">
        <f t="shared" si="49"/>
        <v>5.33225143351725</v>
      </c>
      <c r="G314" s="193">
        <f t="shared" si="55"/>
        <v>5.5294294787536291</v>
      </c>
      <c r="H314" s="193">
        <f t="shared" si="55"/>
        <v>5.733898849616339</v>
      </c>
      <c r="I314" s="193">
        <f t="shared" si="55"/>
        <v>5.9459291675499228</v>
      </c>
      <c r="J314" s="193">
        <f t="shared" si="55"/>
        <v>6.1658000241644482</v>
      </c>
      <c r="K314" s="193">
        <f>MAX(0,(F314-'2031 forecast'!$C$10))</f>
        <v>0</v>
      </c>
      <c r="L314" s="193">
        <f>MAX(0,(G314-'2031 forecast'!$C$10))</f>
        <v>0</v>
      </c>
      <c r="M314" s="193">
        <f>MAX(0,(H314-'2031 forecast'!$C$10))</f>
        <v>0</v>
      </c>
      <c r="N314" s="193">
        <f>MAX(0,(I314-'2031 forecast'!$C$10))</f>
        <v>0.20892916754992275</v>
      </c>
      <c r="O314" s="193">
        <f>MAX(0,(J314-'2031 forecast'!$C$10))</f>
        <v>0.42880002416444807</v>
      </c>
      <c r="P314" s="175" t="str">
        <f t="shared" si="51"/>
        <v/>
      </c>
      <c r="Q314" s="175" t="str">
        <f t="shared" si="52"/>
        <v/>
      </c>
    </row>
    <row r="315" spans="1:17" s="1" customFormat="1" x14ac:dyDescent="0.3">
      <c r="A315" s="189">
        <f t="shared" si="50"/>
        <v>43843.958333332579</v>
      </c>
      <c r="B315" s="190">
        <f t="shared" si="46"/>
        <v>43843</v>
      </c>
      <c r="C315" s="1">
        <f t="shared" si="47"/>
        <v>23</v>
      </c>
      <c r="D315" s="191">
        <v>3.1923913408528102</v>
      </c>
      <c r="E315" s="192">
        <f t="shared" si="48"/>
        <v>1.108514700107552E-4</v>
      </c>
      <c r="F315" s="193">
        <f t="shared" si="49"/>
        <v>4.7597360164448723</v>
      </c>
      <c r="G315" s="193">
        <f t="shared" si="55"/>
        <v>4.9357433662979773</v>
      </c>
      <c r="H315" s="193">
        <f t="shared" si="55"/>
        <v>5.1182591836575329</v>
      </c>
      <c r="I315" s="193">
        <f t="shared" si="55"/>
        <v>5.307524141139301</v>
      </c>
      <c r="J315" s="193">
        <f t="shared" si="55"/>
        <v>5.5037878110436349</v>
      </c>
      <c r="K315" s="193">
        <f>MAX(0,(F315-'2031 forecast'!$C$10))</f>
        <v>0</v>
      </c>
      <c r="L315" s="193">
        <f>MAX(0,(G315-'2031 forecast'!$C$10))</f>
        <v>0</v>
      </c>
      <c r="M315" s="193">
        <f>MAX(0,(H315-'2031 forecast'!$C$10))</f>
        <v>0</v>
      </c>
      <c r="N315" s="193">
        <f>MAX(0,(I315-'2031 forecast'!$C$10))</f>
        <v>0</v>
      </c>
      <c r="O315" s="193">
        <f>MAX(0,(J315-'2031 forecast'!$C$10))</f>
        <v>0</v>
      </c>
      <c r="P315" s="175" t="str">
        <f t="shared" si="51"/>
        <v/>
      </c>
      <c r="Q315" s="175" t="str">
        <f t="shared" si="52"/>
        <v/>
      </c>
    </row>
    <row r="316" spans="1:17" s="1" customFormat="1" x14ac:dyDescent="0.3">
      <c r="A316" s="189">
        <f t="shared" si="50"/>
        <v>43843.999999999243</v>
      </c>
      <c r="B316" s="190">
        <f t="shared" si="46"/>
        <v>43843</v>
      </c>
      <c r="C316" s="1">
        <f t="shared" si="47"/>
        <v>0</v>
      </c>
      <c r="D316" s="191">
        <v>3.0041607193402617</v>
      </c>
      <c r="E316" s="192">
        <f t="shared" si="48"/>
        <v>1.0431541635446064E-4</v>
      </c>
      <c r="F316" s="193">
        <f t="shared" si="49"/>
        <v>4.4790912041544892</v>
      </c>
      <c r="G316" s="193">
        <f t="shared" si="55"/>
        <v>4.6447207621530486</v>
      </c>
      <c r="H316" s="193">
        <f t="shared" si="55"/>
        <v>4.8164750336777242</v>
      </c>
      <c r="I316" s="193">
        <f t="shared" si="55"/>
        <v>4.994580500741935</v>
      </c>
      <c r="J316" s="193">
        <f t="shared" si="55"/>
        <v>5.1792720202981366</v>
      </c>
      <c r="K316" s="193">
        <f>MAX(0,(F316-'2031 forecast'!$C$10))</f>
        <v>0</v>
      </c>
      <c r="L316" s="193">
        <f>MAX(0,(G316-'2031 forecast'!$C$10))</f>
        <v>0</v>
      </c>
      <c r="M316" s="193">
        <f>MAX(0,(H316-'2031 forecast'!$C$10))</f>
        <v>0</v>
      </c>
      <c r="N316" s="193">
        <f>MAX(0,(I316-'2031 forecast'!$C$10))</f>
        <v>0</v>
      </c>
      <c r="O316" s="193">
        <f>MAX(0,(J316-'2031 forecast'!$C$10))</f>
        <v>0</v>
      </c>
      <c r="P316" s="175" t="str">
        <f t="shared" si="51"/>
        <v/>
      </c>
      <c r="Q316" s="175" t="str">
        <f t="shared" si="52"/>
        <v/>
      </c>
    </row>
    <row r="317" spans="1:17" s="1" customFormat="1" x14ac:dyDescent="0.3">
      <c r="A317" s="189">
        <f t="shared" si="50"/>
        <v>43844.041666665908</v>
      </c>
      <c r="B317" s="190">
        <f t="shared" si="46"/>
        <v>43844</v>
      </c>
      <c r="C317" s="1">
        <f t="shared" si="47"/>
        <v>1</v>
      </c>
      <c r="D317" s="191">
        <v>2.6879332751991818</v>
      </c>
      <c r="E317" s="192">
        <f t="shared" si="48"/>
        <v>9.3334846211885839E-5</v>
      </c>
      <c r="F317" s="193">
        <f t="shared" si="49"/>
        <v>4.0076079195066487</v>
      </c>
      <c r="G317" s="193">
        <f t="shared" si="55"/>
        <v>4.15580278718957</v>
      </c>
      <c r="H317" s="193">
        <f t="shared" si="55"/>
        <v>4.3094776617116484</v>
      </c>
      <c r="I317" s="193">
        <f t="shared" si="55"/>
        <v>4.4688351848743633</v>
      </c>
      <c r="J317" s="193">
        <f t="shared" si="55"/>
        <v>4.6340854918457008</v>
      </c>
      <c r="K317" s="193">
        <f>MAX(0,(F317-'2031 forecast'!$C$10))</f>
        <v>0</v>
      </c>
      <c r="L317" s="193">
        <f>MAX(0,(G317-'2031 forecast'!$C$10))</f>
        <v>0</v>
      </c>
      <c r="M317" s="193">
        <f>MAX(0,(H317-'2031 forecast'!$C$10))</f>
        <v>0</v>
      </c>
      <c r="N317" s="193">
        <f>MAX(0,(I317-'2031 forecast'!$C$10))</f>
        <v>0</v>
      </c>
      <c r="O317" s="193">
        <f>MAX(0,(J317-'2031 forecast'!$C$10))</f>
        <v>0</v>
      </c>
      <c r="P317" s="175" t="str">
        <f t="shared" si="51"/>
        <v/>
      </c>
      <c r="Q317" s="175" t="str">
        <f t="shared" si="52"/>
        <v/>
      </c>
    </row>
    <row r="318" spans="1:17" s="1" customFormat="1" x14ac:dyDescent="0.3">
      <c r="A318" s="189">
        <f t="shared" si="50"/>
        <v>43844.083333332572</v>
      </c>
      <c r="B318" s="190">
        <f t="shared" si="46"/>
        <v>43844</v>
      </c>
      <c r="C318" s="1">
        <f t="shared" si="47"/>
        <v>2</v>
      </c>
      <c r="D318" s="191">
        <v>2.6879332751991818</v>
      </c>
      <c r="E318" s="192">
        <f t="shared" si="48"/>
        <v>9.3334846211885839E-5</v>
      </c>
      <c r="F318" s="193">
        <f t="shared" si="49"/>
        <v>4.0076079195066487</v>
      </c>
      <c r="G318" s="193">
        <f t="shared" si="55"/>
        <v>4.15580278718957</v>
      </c>
      <c r="H318" s="193">
        <f t="shared" si="55"/>
        <v>4.3094776617116484</v>
      </c>
      <c r="I318" s="193">
        <f t="shared" si="55"/>
        <v>4.4688351848743633</v>
      </c>
      <c r="J318" s="193">
        <f t="shared" si="55"/>
        <v>4.6340854918457008</v>
      </c>
      <c r="K318" s="193">
        <f>MAX(0,(F318-'2031 forecast'!$C$10))</f>
        <v>0</v>
      </c>
      <c r="L318" s="193">
        <f>MAX(0,(G318-'2031 forecast'!$C$10))</f>
        <v>0</v>
      </c>
      <c r="M318" s="193">
        <f>MAX(0,(H318-'2031 forecast'!$C$10))</f>
        <v>0</v>
      </c>
      <c r="N318" s="193">
        <f>MAX(0,(I318-'2031 forecast'!$C$10))</f>
        <v>0</v>
      </c>
      <c r="O318" s="193">
        <f>MAX(0,(J318-'2031 forecast'!$C$10))</f>
        <v>0</v>
      </c>
      <c r="P318" s="175" t="str">
        <f t="shared" si="51"/>
        <v/>
      </c>
      <c r="Q318" s="175" t="str">
        <f t="shared" si="52"/>
        <v/>
      </c>
    </row>
    <row r="319" spans="1:17" s="1" customFormat="1" x14ac:dyDescent="0.3">
      <c r="A319" s="189">
        <f t="shared" si="50"/>
        <v>43844.124999999236</v>
      </c>
      <c r="B319" s="190">
        <f t="shared" si="46"/>
        <v>43844</v>
      </c>
      <c r="C319" s="1">
        <f t="shared" si="47"/>
        <v>3</v>
      </c>
      <c r="D319" s="191">
        <v>2.6126410265941633</v>
      </c>
      <c r="E319" s="192">
        <f t="shared" si="48"/>
        <v>9.0720424749368055E-5</v>
      </c>
      <c r="F319" s="193">
        <f t="shared" si="49"/>
        <v>3.895349994590497</v>
      </c>
      <c r="G319" s="193">
        <f t="shared" si="55"/>
        <v>4.0393937455315996</v>
      </c>
      <c r="H319" s="193">
        <f t="shared" si="55"/>
        <v>4.1887640017197265</v>
      </c>
      <c r="I319" s="193">
        <f t="shared" si="55"/>
        <v>4.343657728715419</v>
      </c>
      <c r="J319" s="193">
        <f t="shared" si="55"/>
        <v>4.5042791755475031</v>
      </c>
      <c r="K319" s="193">
        <f>MAX(0,(F319-'2031 forecast'!$C$10))</f>
        <v>0</v>
      </c>
      <c r="L319" s="193">
        <f>MAX(0,(G319-'2031 forecast'!$C$10))</f>
        <v>0</v>
      </c>
      <c r="M319" s="193">
        <f>MAX(0,(H319-'2031 forecast'!$C$10))</f>
        <v>0</v>
      </c>
      <c r="N319" s="193">
        <f>MAX(0,(I319-'2031 forecast'!$C$10))</f>
        <v>0</v>
      </c>
      <c r="O319" s="193">
        <f>MAX(0,(J319-'2031 forecast'!$C$10))</f>
        <v>0</v>
      </c>
      <c r="P319" s="175" t="str">
        <f t="shared" si="51"/>
        <v/>
      </c>
      <c r="Q319" s="175" t="str">
        <f t="shared" si="52"/>
        <v/>
      </c>
    </row>
    <row r="320" spans="1:17" s="1" customFormat="1" x14ac:dyDescent="0.3">
      <c r="A320" s="189">
        <f t="shared" si="50"/>
        <v>43844.1666666659</v>
      </c>
      <c r="B320" s="190">
        <f t="shared" si="46"/>
        <v>43844</v>
      </c>
      <c r="C320" s="1">
        <f t="shared" si="47"/>
        <v>4</v>
      </c>
      <c r="D320" s="191">
        <v>2.5825241271521548</v>
      </c>
      <c r="E320" s="192">
        <f t="shared" si="48"/>
        <v>8.9674656164360906E-5</v>
      </c>
      <c r="F320" s="193">
        <f t="shared" si="49"/>
        <v>3.8504468246240351</v>
      </c>
      <c r="G320" s="193">
        <f t="shared" si="55"/>
        <v>3.9928301288684103</v>
      </c>
      <c r="H320" s="193">
        <f t="shared" si="55"/>
        <v>4.1404785377229558</v>
      </c>
      <c r="I320" s="193">
        <f t="shared" si="55"/>
        <v>4.2935867462518393</v>
      </c>
      <c r="J320" s="193">
        <f t="shared" si="55"/>
        <v>4.4523566490282223</v>
      </c>
      <c r="K320" s="193">
        <f>MAX(0,(F320-'2031 forecast'!$C$10))</f>
        <v>0</v>
      </c>
      <c r="L320" s="193">
        <f>MAX(0,(G320-'2031 forecast'!$C$10))</f>
        <v>0</v>
      </c>
      <c r="M320" s="193">
        <f>MAX(0,(H320-'2031 forecast'!$C$10))</f>
        <v>0</v>
      </c>
      <c r="N320" s="193">
        <f>MAX(0,(I320-'2031 forecast'!$C$10))</f>
        <v>0</v>
      </c>
      <c r="O320" s="193">
        <f>MAX(0,(J320-'2031 forecast'!$C$10))</f>
        <v>0</v>
      </c>
      <c r="P320" s="175" t="str">
        <f t="shared" si="51"/>
        <v/>
      </c>
      <c r="Q320" s="175" t="str">
        <f t="shared" si="52"/>
        <v/>
      </c>
    </row>
    <row r="321" spans="1:17" s="1" customFormat="1" x14ac:dyDescent="0.3">
      <c r="A321" s="189">
        <f t="shared" si="50"/>
        <v>43844.208333332565</v>
      </c>
      <c r="B321" s="190">
        <f t="shared" si="46"/>
        <v>43844</v>
      </c>
      <c r="C321" s="1">
        <f t="shared" si="47"/>
        <v>5</v>
      </c>
      <c r="D321" s="191">
        <v>2.6502871508966721</v>
      </c>
      <c r="E321" s="192">
        <f t="shared" si="48"/>
        <v>9.2027635480626934E-5</v>
      </c>
      <c r="F321" s="193">
        <f t="shared" si="49"/>
        <v>3.9514789570485722</v>
      </c>
      <c r="G321" s="193">
        <f t="shared" si="55"/>
        <v>4.0975982663605839</v>
      </c>
      <c r="H321" s="193">
        <f t="shared" si="55"/>
        <v>4.249120831715687</v>
      </c>
      <c r="I321" s="193">
        <f t="shared" si="55"/>
        <v>4.4062464567948902</v>
      </c>
      <c r="J321" s="193">
        <f t="shared" si="55"/>
        <v>4.5691823336966015</v>
      </c>
      <c r="K321" s="193">
        <f>MAX(0,(F321-'2031 forecast'!$C$10))</f>
        <v>0</v>
      </c>
      <c r="L321" s="193">
        <f>MAX(0,(G321-'2031 forecast'!$C$10))</f>
        <v>0</v>
      </c>
      <c r="M321" s="193">
        <f>MAX(0,(H321-'2031 forecast'!$C$10))</f>
        <v>0</v>
      </c>
      <c r="N321" s="193">
        <f>MAX(0,(I321-'2031 forecast'!$C$10))</f>
        <v>0</v>
      </c>
      <c r="O321" s="193">
        <f>MAX(0,(J321-'2031 forecast'!$C$10))</f>
        <v>0</v>
      </c>
      <c r="P321" s="175" t="str">
        <f t="shared" si="51"/>
        <v/>
      </c>
      <c r="Q321" s="175" t="str">
        <f t="shared" si="52"/>
        <v/>
      </c>
    </row>
    <row r="322" spans="1:17" s="1" customFormat="1" x14ac:dyDescent="0.3">
      <c r="A322" s="189">
        <f t="shared" si="50"/>
        <v>43844.249999999229</v>
      </c>
      <c r="B322" s="190">
        <f t="shared" si="46"/>
        <v>43844</v>
      </c>
      <c r="C322" s="1">
        <f t="shared" si="47"/>
        <v>6</v>
      </c>
      <c r="D322" s="191">
        <v>2.8385177724092201</v>
      </c>
      <c r="E322" s="192">
        <f t="shared" si="48"/>
        <v>9.8563689136921476E-5</v>
      </c>
      <c r="F322" s="193">
        <f t="shared" si="49"/>
        <v>4.2321237693389548</v>
      </c>
      <c r="G322" s="193">
        <f t="shared" si="55"/>
        <v>4.3886208705055125</v>
      </c>
      <c r="H322" s="193">
        <f t="shared" si="55"/>
        <v>4.5509049816954947</v>
      </c>
      <c r="I322" s="193">
        <f t="shared" si="55"/>
        <v>4.7191900971922554</v>
      </c>
      <c r="J322" s="193">
        <f t="shared" si="55"/>
        <v>4.8936981244420998</v>
      </c>
      <c r="K322" s="193">
        <f>MAX(0,(F322-'2031 forecast'!$C$10))</f>
        <v>0</v>
      </c>
      <c r="L322" s="193">
        <f>MAX(0,(G322-'2031 forecast'!$C$10))</f>
        <v>0</v>
      </c>
      <c r="M322" s="193">
        <f>MAX(0,(H322-'2031 forecast'!$C$10))</f>
        <v>0</v>
      </c>
      <c r="N322" s="193">
        <f>MAX(0,(I322-'2031 forecast'!$C$10))</f>
        <v>0</v>
      </c>
      <c r="O322" s="193">
        <f>MAX(0,(J322-'2031 forecast'!$C$10))</f>
        <v>0</v>
      </c>
      <c r="P322" s="175" t="str">
        <f t="shared" si="51"/>
        <v/>
      </c>
      <c r="Q322" s="175" t="str">
        <f t="shared" si="52"/>
        <v/>
      </c>
    </row>
    <row r="323" spans="1:17" s="1" customFormat="1" x14ac:dyDescent="0.3">
      <c r="A323" s="189">
        <f t="shared" si="50"/>
        <v>43844.291666665893</v>
      </c>
      <c r="B323" s="190">
        <f t="shared" si="46"/>
        <v>43844</v>
      </c>
      <c r="C323" s="1">
        <f t="shared" si="47"/>
        <v>7</v>
      </c>
      <c r="D323" s="191">
        <v>3.1848621159923081</v>
      </c>
      <c r="E323" s="192">
        <f t="shared" si="48"/>
        <v>1.105900278645034E-4</v>
      </c>
      <c r="F323" s="193">
        <f t="shared" si="49"/>
        <v>4.7485102239532564</v>
      </c>
      <c r="G323" s="193">
        <f t="shared" si="55"/>
        <v>4.9241024621321801</v>
      </c>
      <c r="H323" s="193">
        <f t="shared" si="55"/>
        <v>5.1061878176583395</v>
      </c>
      <c r="I323" s="193">
        <f t="shared" si="55"/>
        <v>5.295006395523405</v>
      </c>
      <c r="J323" s="193">
        <f t="shared" si="55"/>
        <v>5.4908071794138147</v>
      </c>
      <c r="K323" s="193">
        <f>MAX(0,(F323-'2031 forecast'!$C$10))</f>
        <v>0</v>
      </c>
      <c r="L323" s="193">
        <f>MAX(0,(G323-'2031 forecast'!$C$10))</f>
        <v>0</v>
      </c>
      <c r="M323" s="193">
        <f>MAX(0,(H323-'2031 forecast'!$C$10))</f>
        <v>0</v>
      </c>
      <c r="N323" s="193">
        <f>MAX(0,(I323-'2031 forecast'!$C$10))</f>
        <v>0</v>
      </c>
      <c r="O323" s="193">
        <f>MAX(0,(J323-'2031 forecast'!$C$10))</f>
        <v>0</v>
      </c>
      <c r="P323" s="175" t="str">
        <f t="shared" si="51"/>
        <v/>
      </c>
      <c r="Q323" s="175" t="str">
        <f t="shared" si="52"/>
        <v/>
      </c>
    </row>
    <row r="324" spans="1:17" s="1" customFormat="1" x14ac:dyDescent="0.3">
      <c r="A324" s="189">
        <f t="shared" si="50"/>
        <v>43844.333333332557</v>
      </c>
      <c r="B324" s="190">
        <f t="shared" si="46"/>
        <v>43844</v>
      </c>
      <c r="C324" s="1">
        <f t="shared" si="47"/>
        <v>8</v>
      </c>
      <c r="D324" s="191">
        <v>3.3806219623653573</v>
      </c>
      <c r="E324" s="192">
        <f t="shared" si="48"/>
        <v>1.173875236670497E-4</v>
      </c>
      <c r="F324" s="193">
        <f t="shared" si="49"/>
        <v>5.0403808287352527</v>
      </c>
      <c r="G324" s="193">
        <f t="shared" si="55"/>
        <v>5.2267659704429041</v>
      </c>
      <c r="H324" s="193">
        <f t="shared" si="55"/>
        <v>5.4200433336373388</v>
      </c>
      <c r="I324" s="193">
        <f t="shared" si="55"/>
        <v>5.6204677815366644</v>
      </c>
      <c r="J324" s="193">
        <f t="shared" si="55"/>
        <v>5.8283036017891314</v>
      </c>
      <c r="K324" s="193">
        <f>MAX(0,(F324-'2031 forecast'!$C$10))</f>
        <v>0</v>
      </c>
      <c r="L324" s="193">
        <f>MAX(0,(G324-'2031 forecast'!$C$10))</f>
        <v>0</v>
      </c>
      <c r="M324" s="193">
        <f>MAX(0,(H324-'2031 forecast'!$C$10))</f>
        <v>0</v>
      </c>
      <c r="N324" s="193">
        <f>MAX(0,(I324-'2031 forecast'!$C$10))</f>
        <v>0</v>
      </c>
      <c r="O324" s="193">
        <f>MAX(0,(J324-'2031 forecast'!$C$10))</f>
        <v>9.1303601789131328E-2</v>
      </c>
      <c r="P324" s="175" t="str">
        <f t="shared" si="51"/>
        <v/>
      </c>
      <c r="Q324" s="175" t="str">
        <f t="shared" si="52"/>
        <v/>
      </c>
    </row>
    <row r="325" spans="1:17" s="1" customFormat="1" x14ac:dyDescent="0.3">
      <c r="A325" s="189">
        <f t="shared" si="50"/>
        <v>43844.374999999221</v>
      </c>
      <c r="B325" s="190">
        <f t="shared" ref="B325:B388" si="56">INT(A325)</f>
        <v>43844</v>
      </c>
      <c r="C325" s="1">
        <f t="shared" ref="C325:C388" si="57">HOUR(A325)</f>
        <v>9</v>
      </c>
      <c r="D325" s="191">
        <v>3.5236772347148939</v>
      </c>
      <c r="E325" s="192">
        <f t="shared" ref="E325:E388" si="58">D325/SUM($D$4:$D$8763)</f>
        <v>1.2235492444583355E-4</v>
      </c>
      <c r="F325" s="193">
        <f t="shared" ref="F325:F388" si="59">E325*$F$2</f>
        <v>5.2536708860759438</v>
      </c>
      <c r="G325" s="193">
        <f t="shared" ref="G325:J344" si="60">$E325*G$2</f>
        <v>5.4479431495930504</v>
      </c>
      <c r="H325" s="193">
        <f t="shared" si="60"/>
        <v>5.6493992876219936</v>
      </c>
      <c r="I325" s="193">
        <f t="shared" si="60"/>
        <v>5.8583049482386613</v>
      </c>
      <c r="J325" s="193">
        <f t="shared" si="60"/>
        <v>6.0749356027557093</v>
      </c>
      <c r="K325" s="193">
        <f>MAX(0,(F325-'2031 forecast'!$C$10))</f>
        <v>0</v>
      </c>
      <c r="L325" s="193">
        <f>MAX(0,(G325-'2031 forecast'!$C$10))</f>
        <v>0</v>
      </c>
      <c r="M325" s="193">
        <f>MAX(0,(H325-'2031 forecast'!$C$10))</f>
        <v>0</v>
      </c>
      <c r="N325" s="193">
        <f>MAX(0,(I325-'2031 forecast'!$C$10))</f>
        <v>0.12130494823866123</v>
      </c>
      <c r="O325" s="193">
        <f>MAX(0,(J325-'2031 forecast'!$C$10))</f>
        <v>0.33793560275570922</v>
      </c>
      <c r="P325" s="175" t="str">
        <f t="shared" si="51"/>
        <v/>
      </c>
      <c r="Q325" s="175" t="str">
        <f t="shared" si="52"/>
        <v/>
      </c>
    </row>
    <row r="326" spans="1:17" s="1" customFormat="1" x14ac:dyDescent="0.3">
      <c r="A326" s="189">
        <f t="shared" ref="A326:A389" si="61">A325 + TIME(1,0,0)</f>
        <v>43844.416666665886</v>
      </c>
      <c r="B326" s="190">
        <f t="shared" si="56"/>
        <v>43844</v>
      </c>
      <c r="C326" s="1">
        <f t="shared" si="57"/>
        <v>10</v>
      </c>
      <c r="D326" s="191">
        <v>3.6742617319249322</v>
      </c>
      <c r="E326" s="192">
        <f t="shared" si="58"/>
        <v>1.2758376737086917E-4</v>
      </c>
      <c r="F326" s="193">
        <f t="shared" si="59"/>
        <v>5.478186735908249</v>
      </c>
      <c r="G326" s="193">
        <f t="shared" si="60"/>
        <v>5.680761232908992</v>
      </c>
      <c r="H326" s="193">
        <f t="shared" si="60"/>
        <v>5.8908266076058391</v>
      </c>
      <c r="I326" s="193">
        <f t="shared" si="60"/>
        <v>6.1086598605565534</v>
      </c>
      <c r="J326" s="193">
        <f t="shared" si="60"/>
        <v>6.3345482353521074</v>
      </c>
      <c r="K326" s="193">
        <f>MAX(0,(F326-'2031 forecast'!$C$10))</f>
        <v>0</v>
      </c>
      <c r="L326" s="193">
        <f>MAX(0,(G326-'2031 forecast'!$C$10))</f>
        <v>0</v>
      </c>
      <c r="M326" s="193">
        <f>MAX(0,(H326-'2031 forecast'!$C$10))</f>
        <v>0.15382660760583899</v>
      </c>
      <c r="N326" s="193">
        <f>MAX(0,(I326-'2031 forecast'!$C$10))</f>
        <v>0.37165986055655331</v>
      </c>
      <c r="O326" s="193">
        <f>MAX(0,(J326-'2031 forecast'!$C$10))</f>
        <v>0.59754823535210733</v>
      </c>
      <c r="P326" s="175" t="str">
        <f t="shared" ref="P326:P389" si="62">IF(K326&gt;0,IF(K325&gt;0,P325+1,1),"")</f>
        <v/>
      </c>
      <c r="Q326" s="175" t="str">
        <f t="shared" ref="Q326:Q389" si="63">IF(AND(K326&gt;0,K327=0),P326,"")</f>
        <v/>
      </c>
    </row>
    <row r="327" spans="1:17" s="1" customFormat="1" x14ac:dyDescent="0.3">
      <c r="A327" s="189">
        <f t="shared" si="61"/>
        <v>43844.45833333255</v>
      </c>
      <c r="B327" s="190">
        <f t="shared" si="56"/>
        <v>43844</v>
      </c>
      <c r="C327" s="1">
        <f t="shared" si="57"/>
        <v>11</v>
      </c>
      <c r="D327" s="191">
        <v>3.772141655111457</v>
      </c>
      <c r="E327" s="192">
        <f t="shared" si="58"/>
        <v>1.3098251527214234E-4</v>
      </c>
      <c r="F327" s="193">
        <f t="shared" si="59"/>
        <v>5.6241220382992472</v>
      </c>
      <c r="G327" s="193">
        <f t="shared" si="60"/>
        <v>5.832092987064355</v>
      </c>
      <c r="H327" s="193">
        <f t="shared" si="60"/>
        <v>6.0477543655953392</v>
      </c>
      <c r="I327" s="193">
        <f t="shared" si="60"/>
        <v>6.2713905535631831</v>
      </c>
      <c r="J327" s="193">
        <f t="shared" si="60"/>
        <v>6.5032964465397667</v>
      </c>
      <c r="K327" s="193">
        <f>MAX(0,(F327-'2031 forecast'!$C$10))</f>
        <v>0</v>
      </c>
      <c r="L327" s="193">
        <f>MAX(0,(G327-'2031 forecast'!$C$10))</f>
        <v>9.5092987064354872E-2</v>
      </c>
      <c r="M327" s="193">
        <f>MAX(0,(H327-'2031 forecast'!$C$10))</f>
        <v>0.31075436559533909</v>
      </c>
      <c r="N327" s="193">
        <f>MAX(0,(I327-'2031 forecast'!$C$10))</f>
        <v>0.53439055356318299</v>
      </c>
      <c r="O327" s="193">
        <f>MAX(0,(J327-'2031 forecast'!$C$10))</f>
        <v>0.76629644653976658</v>
      </c>
      <c r="P327" s="175" t="str">
        <f t="shared" si="62"/>
        <v/>
      </c>
      <c r="Q327" s="175" t="str">
        <f t="shared" si="63"/>
        <v/>
      </c>
    </row>
    <row r="328" spans="1:17" s="1" customFormat="1" x14ac:dyDescent="0.3">
      <c r="A328" s="189">
        <f t="shared" si="61"/>
        <v>43844.499999999214</v>
      </c>
      <c r="B328" s="190">
        <f t="shared" si="56"/>
        <v>43844</v>
      </c>
      <c r="C328" s="1">
        <f t="shared" si="57"/>
        <v>12</v>
      </c>
      <c r="D328" s="191">
        <v>3.6893201816459364</v>
      </c>
      <c r="E328" s="192">
        <f t="shared" si="58"/>
        <v>1.2810665166337274E-4</v>
      </c>
      <c r="F328" s="193">
        <f t="shared" si="59"/>
        <v>5.50063832089148</v>
      </c>
      <c r="G328" s="193">
        <f t="shared" si="60"/>
        <v>5.7040430412405865</v>
      </c>
      <c r="H328" s="193">
        <f t="shared" si="60"/>
        <v>5.914969339604224</v>
      </c>
      <c r="I328" s="193">
        <f t="shared" si="60"/>
        <v>6.1336953517883428</v>
      </c>
      <c r="J328" s="193">
        <f t="shared" si="60"/>
        <v>6.3605094986117479</v>
      </c>
      <c r="K328" s="193">
        <f>MAX(0,(F328-'2031 forecast'!$C$10))</f>
        <v>0</v>
      </c>
      <c r="L328" s="193">
        <f>MAX(0,(G328-'2031 forecast'!$C$10))</f>
        <v>0</v>
      </c>
      <c r="M328" s="193">
        <f>MAX(0,(H328-'2031 forecast'!$C$10))</f>
        <v>0.1779693396042239</v>
      </c>
      <c r="N328" s="193">
        <f>MAX(0,(I328-'2031 forecast'!$C$10))</f>
        <v>0.3966953517883427</v>
      </c>
      <c r="O328" s="193">
        <f>MAX(0,(J328-'2031 forecast'!$C$10))</f>
        <v>0.62350949861174776</v>
      </c>
      <c r="P328" s="175" t="str">
        <f t="shared" si="62"/>
        <v/>
      </c>
      <c r="Q328" s="175" t="str">
        <f t="shared" si="63"/>
        <v/>
      </c>
    </row>
    <row r="329" spans="1:17" s="1" customFormat="1" x14ac:dyDescent="0.3">
      <c r="A329" s="189">
        <f t="shared" si="61"/>
        <v>43844.541666665878</v>
      </c>
      <c r="B329" s="190">
        <f t="shared" si="56"/>
        <v>43844</v>
      </c>
      <c r="C329" s="1">
        <f t="shared" si="57"/>
        <v>13</v>
      </c>
      <c r="D329" s="191">
        <v>3.6893201816459364</v>
      </c>
      <c r="E329" s="192">
        <f t="shared" si="58"/>
        <v>1.2810665166337274E-4</v>
      </c>
      <c r="F329" s="193">
        <f t="shared" si="59"/>
        <v>5.50063832089148</v>
      </c>
      <c r="G329" s="193">
        <f t="shared" si="60"/>
        <v>5.7040430412405865</v>
      </c>
      <c r="H329" s="193">
        <f t="shared" si="60"/>
        <v>5.914969339604224</v>
      </c>
      <c r="I329" s="193">
        <f t="shared" si="60"/>
        <v>6.1336953517883428</v>
      </c>
      <c r="J329" s="193">
        <f t="shared" si="60"/>
        <v>6.3605094986117479</v>
      </c>
      <c r="K329" s="193">
        <f>MAX(0,(F329-'2031 forecast'!$C$10))</f>
        <v>0</v>
      </c>
      <c r="L329" s="193">
        <f>MAX(0,(G329-'2031 forecast'!$C$10))</f>
        <v>0</v>
      </c>
      <c r="M329" s="193">
        <f>MAX(0,(H329-'2031 forecast'!$C$10))</f>
        <v>0.1779693396042239</v>
      </c>
      <c r="N329" s="193">
        <f>MAX(0,(I329-'2031 forecast'!$C$10))</f>
        <v>0.3966953517883427</v>
      </c>
      <c r="O329" s="193">
        <f>MAX(0,(J329-'2031 forecast'!$C$10))</f>
        <v>0.62350949861174776</v>
      </c>
      <c r="P329" s="175" t="str">
        <f t="shared" si="62"/>
        <v/>
      </c>
      <c r="Q329" s="175" t="str">
        <f t="shared" si="63"/>
        <v/>
      </c>
    </row>
    <row r="330" spans="1:17" s="1" customFormat="1" x14ac:dyDescent="0.3">
      <c r="A330" s="189">
        <f t="shared" si="61"/>
        <v>43844.583333332543</v>
      </c>
      <c r="B330" s="190">
        <f t="shared" si="56"/>
        <v>43844</v>
      </c>
      <c r="C330" s="1">
        <f t="shared" si="57"/>
        <v>14</v>
      </c>
      <c r="D330" s="191">
        <v>3.7194370810879436</v>
      </c>
      <c r="E330" s="192">
        <f t="shared" si="58"/>
        <v>1.2915242024837985E-4</v>
      </c>
      <c r="F330" s="193">
        <f t="shared" si="59"/>
        <v>5.5455414908579401</v>
      </c>
      <c r="G330" s="193">
        <f t="shared" si="60"/>
        <v>5.7506066579037745</v>
      </c>
      <c r="H330" s="193">
        <f t="shared" si="60"/>
        <v>5.9632548036009929</v>
      </c>
      <c r="I330" s="193">
        <f t="shared" si="60"/>
        <v>6.1837663342519198</v>
      </c>
      <c r="J330" s="193">
        <f t="shared" si="60"/>
        <v>6.4124320251310261</v>
      </c>
      <c r="K330" s="193">
        <f>MAX(0,(F330-'2031 forecast'!$C$10))</f>
        <v>0</v>
      </c>
      <c r="L330" s="193">
        <f>MAX(0,(G330-'2031 forecast'!$C$10))</f>
        <v>1.3606657903774355E-2</v>
      </c>
      <c r="M330" s="193">
        <f>MAX(0,(H330-'2031 forecast'!$C$10))</f>
        <v>0.22625480360099282</v>
      </c>
      <c r="N330" s="193">
        <f>MAX(0,(I330-'2031 forecast'!$C$10))</f>
        <v>0.44676633425191969</v>
      </c>
      <c r="O330" s="193">
        <f>MAX(0,(J330-'2031 forecast'!$C$10))</f>
        <v>0.67543202513102596</v>
      </c>
      <c r="P330" s="175" t="str">
        <f t="shared" si="62"/>
        <v/>
      </c>
      <c r="Q330" s="175" t="str">
        <f t="shared" si="63"/>
        <v/>
      </c>
    </row>
    <row r="331" spans="1:17" s="1" customFormat="1" x14ac:dyDescent="0.3">
      <c r="A331" s="189">
        <f t="shared" si="61"/>
        <v>43844.624999999207</v>
      </c>
      <c r="B331" s="190">
        <f t="shared" si="56"/>
        <v>43844</v>
      </c>
      <c r="C331" s="1">
        <f t="shared" si="57"/>
        <v>15</v>
      </c>
      <c r="D331" s="191">
        <v>3.6592032822039284</v>
      </c>
      <c r="E331" s="192">
        <f t="shared" si="58"/>
        <v>1.2706088307836561E-4</v>
      </c>
      <c r="F331" s="193">
        <f t="shared" si="59"/>
        <v>5.455735150925018</v>
      </c>
      <c r="G331" s="193">
        <f t="shared" si="60"/>
        <v>5.6574794245773976</v>
      </c>
      <c r="H331" s="193">
        <f t="shared" si="60"/>
        <v>5.8666838756074542</v>
      </c>
      <c r="I331" s="193">
        <f t="shared" si="60"/>
        <v>6.083624369324764</v>
      </c>
      <c r="J331" s="193">
        <f t="shared" si="60"/>
        <v>6.3085869720924679</v>
      </c>
      <c r="K331" s="193">
        <f>MAX(0,(F331-'2031 forecast'!$C$10))</f>
        <v>0</v>
      </c>
      <c r="L331" s="193">
        <f>MAX(0,(G331-'2031 forecast'!$C$10))</f>
        <v>0</v>
      </c>
      <c r="M331" s="193">
        <f>MAX(0,(H331-'2031 forecast'!$C$10))</f>
        <v>0.12968387560745409</v>
      </c>
      <c r="N331" s="193">
        <f>MAX(0,(I331-'2031 forecast'!$C$10))</f>
        <v>0.34662436932476393</v>
      </c>
      <c r="O331" s="193">
        <f>MAX(0,(J331-'2031 forecast'!$C$10))</f>
        <v>0.57158697209246778</v>
      </c>
      <c r="P331" s="175" t="str">
        <f t="shared" si="62"/>
        <v/>
      </c>
      <c r="Q331" s="175" t="str">
        <f t="shared" si="63"/>
        <v/>
      </c>
    </row>
    <row r="332" spans="1:17" s="1" customFormat="1" x14ac:dyDescent="0.3">
      <c r="A332" s="189">
        <f t="shared" si="61"/>
        <v>43844.666666665871</v>
      </c>
      <c r="B332" s="190">
        <f t="shared" si="56"/>
        <v>43844</v>
      </c>
      <c r="C332" s="1">
        <f t="shared" si="57"/>
        <v>16</v>
      </c>
      <c r="D332" s="191">
        <v>3.6893201816459364</v>
      </c>
      <c r="E332" s="192">
        <f t="shared" si="58"/>
        <v>1.2810665166337274E-4</v>
      </c>
      <c r="F332" s="193">
        <f t="shared" si="59"/>
        <v>5.50063832089148</v>
      </c>
      <c r="G332" s="193">
        <f t="shared" si="60"/>
        <v>5.7040430412405865</v>
      </c>
      <c r="H332" s="193">
        <f t="shared" si="60"/>
        <v>5.914969339604224</v>
      </c>
      <c r="I332" s="193">
        <f t="shared" si="60"/>
        <v>6.1336953517883428</v>
      </c>
      <c r="J332" s="193">
        <f t="shared" si="60"/>
        <v>6.3605094986117479</v>
      </c>
      <c r="K332" s="193">
        <f>MAX(0,(F332-'2031 forecast'!$C$10))</f>
        <v>0</v>
      </c>
      <c r="L332" s="193">
        <f>MAX(0,(G332-'2031 forecast'!$C$10))</f>
        <v>0</v>
      </c>
      <c r="M332" s="193">
        <f>MAX(0,(H332-'2031 forecast'!$C$10))</f>
        <v>0.1779693396042239</v>
      </c>
      <c r="N332" s="193">
        <f>MAX(0,(I332-'2031 forecast'!$C$10))</f>
        <v>0.3966953517883427</v>
      </c>
      <c r="O332" s="193">
        <f>MAX(0,(J332-'2031 forecast'!$C$10))</f>
        <v>0.62350949861174776</v>
      </c>
      <c r="P332" s="175" t="str">
        <f t="shared" si="62"/>
        <v/>
      </c>
      <c r="Q332" s="175" t="str">
        <f t="shared" si="63"/>
        <v/>
      </c>
    </row>
    <row r="333" spans="1:17" s="1" customFormat="1" x14ac:dyDescent="0.3">
      <c r="A333" s="189">
        <f t="shared" si="61"/>
        <v>43844.708333332535</v>
      </c>
      <c r="B333" s="190">
        <f t="shared" si="56"/>
        <v>43844</v>
      </c>
      <c r="C333" s="1">
        <f t="shared" si="57"/>
        <v>17</v>
      </c>
      <c r="D333" s="191">
        <v>3.8549631285769776</v>
      </c>
      <c r="E333" s="192">
        <f t="shared" si="58"/>
        <v>1.3385837888091191E-4</v>
      </c>
      <c r="F333" s="193">
        <f t="shared" si="59"/>
        <v>5.7476057557070144</v>
      </c>
      <c r="G333" s="193">
        <f t="shared" si="60"/>
        <v>5.9601429328881226</v>
      </c>
      <c r="H333" s="193">
        <f t="shared" si="60"/>
        <v>6.1805393915864535</v>
      </c>
      <c r="I333" s="193">
        <f t="shared" si="60"/>
        <v>6.4090857553380225</v>
      </c>
      <c r="J333" s="193">
        <f t="shared" si="60"/>
        <v>6.6460833944677846</v>
      </c>
      <c r="K333" s="193">
        <f>MAX(0,(F333-'2031 forecast'!$C$10))</f>
        <v>1.0605755707014275E-2</v>
      </c>
      <c r="L333" s="193">
        <f>MAX(0,(G333-'2031 forecast'!$C$10))</f>
        <v>0.22314293288812248</v>
      </c>
      <c r="M333" s="193">
        <f>MAX(0,(H333-'2031 forecast'!$C$10))</f>
        <v>0.44353939158645339</v>
      </c>
      <c r="N333" s="193">
        <f>MAX(0,(I333-'2031 forecast'!$C$10))</f>
        <v>0.67208575533802239</v>
      </c>
      <c r="O333" s="193">
        <f>MAX(0,(J333-'2031 forecast'!$C$10))</f>
        <v>0.90908339446778452</v>
      </c>
      <c r="P333" s="175">
        <f t="shared" si="62"/>
        <v>1</v>
      </c>
      <c r="Q333" s="175" t="str">
        <f t="shared" si="63"/>
        <v/>
      </c>
    </row>
    <row r="334" spans="1:17" s="1" customFormat="1" x14ac:dyDescent="0.3">
      <c r="A334" s="189">
        <f t="shared" si="61"/>
        <v>43844.7499999992</v>
      </c>
      <c r="B334" s="190">
        <f t="shared" si="56"/>
        <v>43844</v>
      </c>
      <c r="C334" s="1">
        <f t="shared" si="57"/>
        <v>18</v>
      </c>
      <c r="D334" s="191">
        <v>3.9377846020424991</v>
      </c>
      <c r="E334" s="192">
        <f t="shared" si="58"/>
        <v>1.3673424248968153E-4</v>
      </c>
      <c r="F334" s="193">
        <f t="shared" si="59"/>
        <v>5.8710894731147834</v>
      </c>
      <c r="G334" s="193">
        <f t="shared" si="60"/>
        <v>6.088192878711892</v>
      </c>
      <c r="H334" s="193">
        <f t="shared" si="60"/>
        <v>6.3133244175775705</v>
      </c>
      <c r="I334" s="193">
        <f t="shared" si="60"/>
        <v>6.5467809571128637</v>
      </c>
      <c r="J334" s="193">
        <f t="shared" si="60"/>
        <v>6.7888703423958043</v>
      </c>
      <c r="K334" s="193">
        <f>MAX(0,(F334-'2031 forecast'!$C$10))</f>
        <v>0.13408947311478325</v>
      </c>
      <c r="L334" s="193">
        <f>MAX(0,(G334-'2031 forecast'!$C$10))</f>
        <v>0.35119287871189186</v>
      </c>
      <c r="M334" s="193">
        <f>MAX(0,(H334-'2031 forecast'!$C$10))</f>
        <v>0.57632441757757036</v>
      </c>
      <c r="N334" s="193">
        <f>MAX(0,(I334-'2031 forecast'!$C$10))</f>
        <v>0.80978095711286358</v>
      </c>
      <c r="O334" s="193">
        <f>MAX(0,(J334-'2031 forecast'!$C$10))</f>
        <v>1.0518703423958042</v>
      </c>
      <c r="P334" s="175">
        <f t="shared" si="62"/>
        <v>2</v>
      </c>
      <c r="Q334" s="175" t="str">
        <f t="shared" si="63"/>
        <v/>
      </c>
    </row>
    <row r="335" spans="1:17" s="1" customFormat="1" x14ac:dyDescent="0.3">
      <c r="A335" s="189">
        <f t="shared" si="61"/>
        <v>43844.791666665864</v>
      </c>
      <c r="B335" s="190">
        <f t="shared" si="56"/>
        <v>43844</v>
      </c>
      <c r="C335" s="1">
        <f t="shared" si="57"/>
        <v>19</v>
      </c>
      <c r="D335" s="191">
        <v>3.8624923534374798</v>
      </c>
      <c r="E335" s="192">
        <f t="shared" si="58"/>
        <v>1.3411982102716369E-4</v>
      </c>
      <c r="F335" s="193">
        <f t="shared" si="59"/>
        <v>5.7588315481986303</v>
      </c>
      <c r="G335" s="193">
        <f t="shared" si="60"/>
        <v>5.9717838370539198</v>
      </c>
      <c r="H335" s="193">
        <f t="shared" si="60"/>
        <v>6.1926107575856459</v>
      </c>
      <c r="I335" s="193">
        <f t="shared" si="60"/>
        <v>6.4216035009539167</v>
      </c>
      <c r="J335" s="193">
        <f t="shared" si="60"/>
        <v>6.6590640260976039</v>
      </c>
      <c r="K335" s="193">
        <f>MAX(0,(F335-'2031 forecast'!$C$10))</f>
        <v>2.1831548198630202E-2</v>
      </c>
      <c r="L335" s="193">
        <f>MAX(0,(G335-'2031 forecast'!$C$10))</f>
        <v>0.2347838370539197</v>
      </c>
      <c r="M335" s="193">
        <f>MAX(0,(H335-'2031 forecast'!$C$10))</f>
        <v>0.45561075758564584</v>
      </c>
      <c r="N335" s="193">
        <f>MAX(0,(I335-'2031 forecast'!$C$10))</f>
        <v>0.68460350095391664</v>
      </c>
      <c r="O335" s="193">
        <f>MAX(0,(J335-'2031 forecast'!$C$10))</f>
        <v>0.92206402609760385</v>
      </c>
      <c r="P335" s="175">
        <f t="shared" si="62"/>
        <v>3</v>
      </c>
      <c r="Q335" s="175">
        <f t="shared" si="63"/>
        <v>3</v>
      </c>
    </row>
    <row r="336" spans="1:17" s="1" customFormat="1" x14ac:dyDescent="0.3">
      <c r="A336" s="189">
        <f t="shared" si="61"/>
        <v>43844.833333332528</v>
      </c>
      <c r="B336" s="190">
        <f t="shared" si="56"/>
        <v>43844</v>
      </c>
      <c r="C336" s="1">
        <f t="shared" si="57"/>
        <v>20</v>
      </c>
      <c r="D336" s="191">
        <v>3.7872001048324604</v>
      </c>
      <c r="E336" s="192">
        <f t="shared" si="58"/>
        <v>1.3150539956464588E-4</v>
      </c>
      <c r="F336" s="193">
        <f t="shared" si="59"/>
        <v>5.6465736232824773</v>
      </c>
      <c r="G336" s="193">
        <f t="shared" si="60"/>
        <v>5.8553747953959485</v>
      </c>
      <c r="H336" s="193">
        <f t="shared" si="60"/>
        <v>6.0718970975937232</v>
      </c>
      <c r="I336" s="193">
        <f t="shared" si="60"/>
        <v>6.2964260447949707</v>
      </c>
      <c r="J336" s="193">
        <f t="shared" si="60"/>
        <v>6.5292577097994053</v>
      </c>
      <c r="K336" s="193">
        <f>MAX(0,(F336-'2031 forecast'!$C$10))</f>
        <v>0</v>
      </c>
      <c r="L336" s="193">
        <f>MAX(0,(G336-'2031 forecast'!$C$10))</f>
        <v>0.11837479539594842</v>
      </c>
      <c r="M336" s="193">
        <f>MAX(0,(H336-'2031 forecast'!$C$10))</f>
        <v>0.3348970975937231</v>
      </c>
      <c r="N336" s="193">
        <f>MAX(0,(I336-'2031 forecast'!$C$10))</f>
        <v>0.5594260447949706</v>
      </c>
      <c r="O336" s="193">
        <f>MAX(0,(J336-'2031 forecast'!$C$10))</f>
        <v>0.79225770979940524</v>
      </c>
      <c r="P336" s="175" t="str">
        <f t="shared" si="62"/>
        <v/>
      </c>
      <c r="Q336" s="175" t="str">
        <f t="shared" si="63"/>
        <v/>
      </c>
    </row>
    <row r="337" spans="1:17" s="1" customFormat="1" x14ac:dyDescent="0.3">
      <c r="A337" s="189">
        <f t="shared" si="61"/>
        <v>43844.874999999192</v>
      </c>
      <c r="B337" s="190">
        <f t="shared" si="56"/>
        <v>43844</v>
      </c>
      <c r="C337" s="1">
        <f t="shared" si="57"/>
        <v>21</v>
      </c>
      <c r="D337" s="191">
        <v>3.7344955308089474</v>
      </c>
      <c r="E337" s="192">
        <f t="shared" si="58"/>
        <v>1.2967530454088342E-4</v>
      </c>
      <c r="F337" s="193">
        <f t="shared" si="59"/>
        <v>5.5679930758411711</v>
      </c>
      <c r="G337" s="193">
        <f t="shared" si="60"/>
        <v>5.7738884662353689</v>
      </c>
      <c r="H337" s="193">
        <f t="shared" si="60"/>
        <v>5.9873975355993769</v>
      </c>
      <c r="I337" s="193">
        <f t="shared" si="60"/>
        <v>6.2088018254837092</v>
      </c>
      <c r="J337" s="193">
        <f t="shared" si="60"/>
        <v>6.4383932883906665</v>
      </c>
      <c r="K337" s="193">
        <f>MAX(0,(F337-'2031 forecast'!$C$10))</f>
        <v>0</v>
      </c>
      <c r="L337" s="193">
        <f>MAX(0,(G337-'2031 forecast'!$C$10))</f>
        <v>3.6888466235368789E-2</v>
      </c>
      <c r="M337" s="193">
        <f>MAX(0,(H337-'2031 forecast'!$C$10))</f>
        <v>0.25039753559937683</v>
      </c>
      <c r="N337" s="193">
        <f>MAX(0,(I337-'2031 forecast'!$C$10))</f>
        <v>0.47180182548370908</v>
      </c>
      <c r="O337" s="193">
        <f>MAX(0,(J337-'2031 forecast'!$C$10))</f>
        <v>0.70139328839066639</v>
      </c>
      <c r="P337" s="175" t="str">
        <f t="shared" si="62"/>
        <v/>
      </c>
      <c r="Q337" s="175" t="str">
        <f t="shared" si="63"/>
        <v/>
      </c>
    </row>
    <row r="338" spans="1:17" s="1" customFormat="1" x14ac:dyDescent="0.3">
      <c r="A338" s="189">
        <f t="shared" si="61"/>
        <v>43844.916666665857</v>
      </c>
      <c r="B338" s="190">
        <f t="shared" si="56"/>
        <v>43844</v>
      </c>
      <c r="C338" s="1">
        <f t="shared" si="57"/>
        <v>22</v>
      </c>
      <c r="D338" s="191">
        <v>3.5763818087384074</v>
      </c>
      <c r="E338" s="192">
        <f t="shared" si="58"/>
        <v>1.2418501946959601E-4</v>
      </c>
      <c r="F338" s="193">
        <f t="shared" si="59"/>
        <v>5.33225143351725</v>
      </c>
      <c r="G338" s="193">
        <f t="shared" si="60"/>
        <v>5.5294294787536291</v>
      </c>
      <c r="H338" s="193">
        <f t="shared" si="60"/>
        <v>5.733898849616339</v>
      </c>
      <c r="I338" s="193">
        <f t="shared" si="60"/>
        <v>5.9459291675499228</v>
      </c>
      <c r="J338" s="193">
        <f t="shared" si="60"/>
        <v>6.1658000241644482</v>
      </c>
      <c r="K338" s="193">
        <f>MAX(0,(F338-'2031 forecast'!$C$10))</f>
        <v>0</v>
      </c>
      <c r="L338" s="193">
        <f>MAX(0,(G338-'2031 forecast'!$C$10))</f>
        <v>0</v>
      </c>
      <c r="M338" s="193">
        <f>MAX(0,(H338-'2031 forecast'!$C$10))</f>
        <v>0</v>
      </c>
      <c r="N338" s="193">
        <f>MAX(0,(I338-'2031 forecast'!$C$10))</f>
        <v>0.20892916754992275</v>
      </c>
      <c r="O338" s="193">
        <f>MAX(0,(J338-'2031 forecast'!$C$10))</f>
        <v>0.42880002416444807</v>
      </c>
      <c r="P338" s="175" t="str">
        <f t="shared" si="62"/>
        <v/>
      </c>
      <c r="Q338" s="175" t="str">
        <f t="shared" si="63"/>
        <v/>
      </c>
    </row>
    <row r="339" spans="1:17" s="1" customFormat="1" x14ac:dyDescent="0.3">
      <c r="A339" s="189">
        <f t="shared" si="61"/>
        <v>43844.958333332521</v>
      </c>
      <c r="B339" s="190">
        <f t="shared" si="56"/>
        <v>43844</v>
      </c>
      <c r="C339" s="1">
        <f t="shared" si="57"/>
        <v>23</v>
      </c>
      <c r="D339" s="191">
        <v>3.3203881634813426</v>
      </c>
      <c r="E339" s="192">
        <f t="shared" si="58"/>
        <v>1.1529598649703547E-4</v>
      </c>
      <c r="F339" s="193">
        <f t="shared" si="59"/>
        <v>4.9505744888023315</v>
      </c>
      <c r="G339" s="193">
        <f t="shared" si="60"/>
        <v>5.1336387371165282</v>
      </c>
      <c r="H339" s="193">
        <f t="shared" si="60"/>
        <v>5.3234724056438019</v>
      </c>
      <c r="I339" s="193">
        <f t="shared" si="60"/>
        <v>5.5203258166095086</v>
      </c>
      <c r="J339" s="193">
        <f t="shared" si="60"/>
        <v>5.7244585487505733</v>
      </c>
      <c r="K339" s="193">
        <f>MAX(0,(F339-'2031 forecast'!$C$10))</f>
        <v>0</v>
      </c>
      <c r="L339" s="193">
        <f>MAX(0,(G339-'2031 forecast'!$C$10))</f>
        <v>0</v>
      </c>
      <c r="M339" s="193">
        <f>MAX(0,(H339-'2031 forecast'!$C$10))</f>
        <v>0</v>
      </c>
      <c r="N339" s="193">
        <f>MAX(0,(I339-'2031 forecast'!$C$10))</f>
        <v>0</v>
      </c>
      <c r="O339" s="193">
        <f>MAX(0,(J339-'2031 forecast'!$C$10))</f>
        <v>0</v>
      </c>
      <c r="P339" s="175" t="str">
        <f t="shared" si="62"/>
        <v/>
      </c>
      <c r="Q339" s="175" t="str">
        <f t="shared" si="63"/>
        <v/>
      </c>
    </row>
    <row r="340" spans="1:17" s="1" customFormat="1" x14ac:dyDescent="0.3">
      <c r="A340" s="189">
        <f t="shared" si="61"/>
        <v>43844.999999999185</v>
      </c>
      <c r="B340" s="190">
        <f t="shared" si="56"/>
        <v>43844</v>
      </c>
      <c r="C340" s="1">
        <f t="shared" si="57"/>
        <v>0</v>
      </c>
      <c r="D340" s="191">
        <v>2.8460469972697218</v>
      </c>
      <c r="E340" s="192">
        <f t="shared" si="58"/>
        <v>9.8825131283173246E-5</v>
      </c>
      <c r="F340" s="193">
        <f t="shared" si="59"/>
        <v>4.2433495618305699</v>
      </c>
      <c r="G340" s="193">
        <f t="shared" si="60"/>
        <v>4.4002617746713097</v>
      </c>
      <c r="H340" s="193">
        <f t="shared" si="60"/>
        <v>4.5629763476946863</v>
      </c>
      <c r="I340" s="193">
        <f t="shared" si="60"/>
        <v>4.7317078428081496</v>
      </c>
      <c r="J340" s="193">
        <f t="shared" si="60"/>
        <v>4.9066787560719192</v>
      </c>
      <c r="K340" s="193">
        <f>MAX(0,(F340-'2031 forecast'!$C$10))</f>
        <v>0</v>
      </c>
      <c r="L340" s="193">
        <f>MAX(0,(G340-'2031 forecast'!$C$10))</f>
        <v>0</v>
      </c>
      <c r="M340" s="193">
        <f>MAX(0,(H340-'2031 forecast'!$C$10))</f>
        <v>0</v>
      </c>
      <c r="N340" s="193">
        <f>MAX(0,(I340-'2031 forecast'!$C$10))</f>
        <v>0</v>
      </c>
      <c r="O340" s="193">
        <f>MAX(0,(J340-'2031 forecast'!$C$10))</f>
        <v>0</v>
      </c>
      <c r="P340" s="175" t="str">
        <f t="shared" si="62"/>
        <v/>
      </c>
      <c r="Q340" s="175" t="str">
        <f t="shared" si="63"/>
        <v/>
      </c>
    </row>
    <row r="341" spans="1:17" s="1" customFormat="1" x14ac:dyDescent="0.3">
      <c r="A341" s="189">
        <f t="shared" si="61"/>
        <v>43845.041666665849</v>
      </c>
      <c r="B341" s="190">
        <f t="shared" si="56"/>
        <v>43845</v>
      </c>
      <c r="C341" s="1">
        <f t="shared" si="57"/>
        <v>1</v>
      </c>
      <c r="D341" s="191">
        <v>2.6879332751991818</v>
      </c>
      <c r="E341" s="192">
        <f t="shared" si="58"/>
        <v>9.3334846211885839E-5</v>
      </c>
      <c r="F341" s="193">
        <f t="shared" si="59"/>
        <v>4.0076079195066487</v>
      </c>
      <c r="G341" s="193">
        <f t="shared" si="60"/>
        <v>4.15580278718957</v>
      </c>
      <c r="H341" s="193">
        <f t="shared" si="60"/>
        <v>4.3094776617116484</v>
      </c>
      <c r="I341" s="193">
        <f t="shared" si="60"/>
        <v>4.4688351848743633</v>
      </c>
      <c r="J341" s="193">
        <f t="shared" si="60"/>
        <v>4.6340854918457008</v>
      </c>
      <c r="K341" s="193">
        <f>MAX(0,(F341-'2031 forecast'!$C$10))</f>
        <v>0</v>
      </c>
      <c r="L341" s="193">
        <f>MAX(0,(G341-'2031 forecast'!$C$10))</f>
        <v>0</v>
      </c>
      <c r="M341" s="193">
        <f>MAX(0,(H341-'2031 forecast'!$C$10))</f>
        <v>0</v>
      </c>
      <c r="N341" s="193">
        <f>MAX(0,(I341-'2031 forecast'!$C$10))</f>
        <v>0</v>
      </c>
      <c r="O341" s="193">
        <f>MAX(0,(J341-'2031 forecast'!$C$10))</f>
        <v>0</v>
      </c>
      <c r="P341" s="175" t="str">
        <f t="shared" si="62"/>
        <v/>
      </c>
      <c r="Q341" s="175" t="str">
        <f t="shared" si="63"/>
        <v/>
      </c>
    </row>
    <row r="342" spans="1:17" s="1" customFormat="1" x14ac:dyDescent="0.3">
      <c r="A342" s="189">
        <f t="shared" si="61"/>
        <v>43845.083333332514</v>
      </c>
      <c r="B342" s="190">
        <f t="shared" si="56"/>
        <v>43845</v>
      </c>
      <c r="C342" s="1">
        <f t="shared" si="57"/>
        <v>2</v>
      </c>
      <c r="D342" s="191">
        <v>2.5749949022916536</v>
      </c>
      <c r="E342" s="192">
        <f t="shared" si="58"/>
        <v>8.9413214018109149E-5</v>
      </c>
      <c r="F342" s="193">
        <f t="shared" si="59"/>
        <v>3.8392210321324209</v>
      </c>
      <c r="G342" s="193">
        <f t="shared" si="60"/>
        <v>3.9811892247026139</v>
      </c>
      <c r="H342" s="193">
        <f t="shared" si="60"/>
        <v>4.1284071717237651</v>
      </c>
      <c r="I342" s="193">
        <f t="shared" si="60"/>
        <v>4.281069000635946</v>
      </c>
      <c r="J342" s="193">
        <f t="shared" si="60"/>
        <v>4.4393760173984038</v>
      </c>
      <c r="K342" s="193">
        <f>MAX(0,(F342-'2031 forecast'!$C$10))</f>
        <v>0</v>
      </c>
      <c r="L342" s="193">
        <f>MAX(0,(G342-'2031 forecast'!$C$10))</f>
        <v>0</v>
      </c>
      <c r="M342" s="193">
        <f>MAX(0,(H342-'2031 forecast'!$C$10))</f>
        <v>0</v>
      </c>
      <c r="N342" s="193">
        <f>MAX(0,(I342-'2031 forecast'!$C$10))</f>
        <v>0</v>
      </c>
      <c r="O342" s="193">
        <f>MAX(0,(J342-'2031 forecast'!$C$10))</f>
        <v>0</v>
      </c>
      <c r="P342" s="175" t="str">
        <f t="shared" si="62"/>
        <v/>
      </c>
      <c r="Q342" s="175" t="str">
        <f t="shared" si="63"/>
        <v/>
      </c>
    </row>
    <row r="343" spans="1:17" s="1" customFormat="1" x14ac:dyDescent="0.3">
      <c r="A343" s="189">
        <f t="shared" si="61"/>
        <v>43845.124999999178</v>
      </c>
      <c r="B343" s="190">
        <f t="shared" si="56"/>
        <v>43845</v>
      </c>
      <c r="C343" s="1">
        <f t="shared" si="57"/>
        <v>3</v>
      </c>
      <c r="D343" s="191">
        <v>2.5448780028496456</v>
      </c>
      <c r="E343" s="192">
        <f t="shared" si="58"/>
        <v>8.8367445433102014E-5</v>
      </c>
      <c r="F343" s="193">
        <f t="shared" si="59"/>
        <v>3.7943178621659595</v>
      </c>
      <c r="G343" s="193">
        <f t="shared" si="60"/>
        <v>3.9346256080394251</v>
      </c>
      <c r="H343" s="193">
        <f t="shared" si="60"/>
        <v>4.0801217077269953</v>
      </c>
      <c r="I343" s="193">
        <f t="shared" si="60"/>
        <v>4.2309980181723672</v>
      </c>
      <c r="J343" s="193">
        <f t="shared" si="60"/>
        <v>4.3874534908791238</v>
      </c>
      <c r="K343" s="193">
        <f>MAX(0,(F343-'2031 forecast'!$C$10))</f>
        <v>0</v>
      </c>
      <c r="L343" s="193">
        <f>MAX(0,(G343-'2031 forecast'!$C$10))</f>
        <v>0</v>
      </c>
      <c r="M343" s="193">
        <f>MAX(0,(H343-'2031 forecast'!$C$10))</f>
        <v>0</v>
      </c>
      <c r="N343" s="193">
        <f>MAX(0,(I343-'2031 forecast'!$C$10))</f>
        <v>0</v>
      </c>
      <c r="O343" s="193">
        <f>MAX(0,(J343-'2031 forecast'!$C$10))</f>
        <v>0</v>
      </c>
      <c r="P343" s="175" t="str">
        <f t="shared" si="62"/>
        <v/>
      </c>
      <c r="Q343" s="175" t="str">
        <f t="shared" si="63"/>
        <v/>
      </c>
    </row>
    <row r="344" spans="1:17" s="1" customFormat="1" x14ac:dyDescent="0.3">
      <c r="A344" s="189">
        <f t="shared" si="61"/>
        <v>43845.166666665842</v>
      </c>
      <c r="B344" s="190">
        <f t="shared" si="56"/>
        <v>43845</v>
      </c>
      <c r="C344" s="1">
        <f t="shared" si="57"/>
        <v>4</v>
      </c>
      <c r="D344" s="191">
        <v>2.6201702514546645</v>
      </c>
      <c r="E344" s="192">
        <f t="shared" si="58"/>
        <v>9.0981866895619812E-5</v>
      </c>
      <c r="F344" s="193">
        <f t="shared" si="59"/>
        <v>3.9065757870821116</v>
      </c>
      <c r="G344" s="193">
        <f t="shared" si="60"/>
        <v>4.0510346496973959</v>
      </c>
      <c r="H344" s="193">
        <f t="shared" si="60"/>
        <v>4.2008353677189181</v>
      </c>
      <c r="I344" s="193">
        <f t="shared" si="60"/>
        <v>4.3561754743313124</v>
      </c>
      <c r="J344" s="193">
        <f t="shared" si="60"/>
        <v>4.5172598071773225</v>
      </c>
      <c r="K344" s="193">
        <f>MAX(0,(F344-'2031 forecast'!$C$10))</f>
        <v>0</v>
      </c>
      <c r="L344" s="193">
        <f>MAX(0,(G344-'2031 forecast'!$C$10))</f>
        <v>0</v>
      </c>
      <c r="M344" s="193">
        <f>MAX(0,(H344-'2031 forecast'!$C$10))</f>
        <v>0</v>
      </c>
      <c r="N344" s="193">
        <f>MAX(0,(I344-'2031 forecast'!$C$10))</f>
        <v>0</v>
      </c>
      <c r="O344" s="193">
        <f>MAX(0,(J344-'2031 forecast'!$C$10))</f>
        <v>0</v>
      </c>
      <c r="P344" s="175" t="str">
        <f t="shared" si="62"/>
        <v/>
      </c>
      <c r="Q344" s="175" t="str">
        <f t="shared" si="63"/>
        <v/>
      </c>
    </row>
    <row r="345" spans="1:17" s="1" customFormat="1" x14ac:dyDescent="0.3">
      <c r="A345" s="189">
        <f t="shared" si="61"/>
        <v>43845.208333332506</v>
      </c>
      <c r="B345" s="190">
        <f t="shared" si="56"/>
        <v>43845</v>
      </c>
      <c r="C345" s="1">
        <f t="shared" si="57"/>
        <v>5</v>
      </c>
      <c r="D345" s="191">
        <v>2.6653456006176763</v>
      </c>
      <c r="E345" s="192">
        <f t="shared" si="58"/>
        <v>9.2550519773130515E-5</v>
      </c>
      <c r="F345" s="193">
        <f t="shared" si="59"/>
        <v>3.9739305420318036</v>
      </c>
      <c r="G345" s="193">
        <f t="shared" ref="G345:J364" si="64">$E345*G$2</f>
        <v>4.1208800746921792</v>
      </c>
      <c r="H345" s="193">
        <f t="shared" si="64"/>
        <v>4.2732635637140719</v>
      </c>
      <c r="I345" s="193">
        <f t="shared" si="64"/>
        <v>4.4312819480266805</v>
      </c>
      <c r="J345" s="193">
        <f t="shared" si="64"/>
        <v>4.595143596956242</v>
      </c>
      <c r="K345" s="193">
        <f>MAX(0,(F345-'2031 forecast'!$C$10))</f>
        <v>0</v>
      </c>
      <c r="L345" s="193">
        <f>MAX(0,(G345-'2031 forecast'!$C$10))</f>
        <v>0</v>
      </c>
      <c r="M345" s="193">
        <f>MAX(0,(H345-'2031 forecast'!$C$10))</f>
        <v>0</v>
      </c>
      <c r="N345" s="193">
        <f>MAX(0,(I345-'2031 forecast'!$C$10))</f>
        <v>0</v>
      </c>
      <c r="O345" s="193">
        <f>MAX(0,(J345-'2031 forecast'!$C$10))</f>
        <v>0</v>
      </c>
      <c r="P345" s="175" t="str">
        <f t="shared" si="62"/>
        <v/>
      </c>
      <c r="Q345" s="175" t="str">
        <f t="shared" si="63"/>
        <v/>
      </c>
    </row>
    <row r="346" spans="1:17" s="1" customFormat="1" x14ac:dyDescent="0.3">
      <c r="A346" s="189">
        <f t="shared" si="61"/>
        <v>43845.249999999171</v>
      </c>
      <c r="B346" s="190">
        <f t="shared" si="56"/>
        <v>43845</v>
      </c>
      <c r="C346" s="1">
        <f t="shared" si="57"/>
        <v>6</v>
      </c>
      <c r="D346" s="191">
        <v>2.8535762221302239</v>
      </c>
      <c r="E346" s="192">
        <f t="shared" si="58"/>
        <v>9.908657342942503E-5</v>
      </c>
      <c r="F346" s="193">
        <f t="shared" si="59"/>
        <v>4.2545753543221849</v>
      </c>
      <c r="G346" s="193">
        <f t="shared" si="64"/>
        <v>4.411902678837107</v>
      </c>
      <c r="H346" s="193">
        <f t="shared" si="64"/>
        <v>4.5750477136938787</v>
      </c>
      <c r="I346" s="193">
        <f t="shared" si="64"/>
        <v>4.7442255884240438</v>
      </c>
      <c r="J346" s="193">
        <f t="shared" si="64"/>
        <v>4.9196593877017394</v>
      </c>
      <c r="K346" s="193">
        <f>MAX(0,(F346-'2031 forecast'!$C$10))</f>
        <v>0</v>
      </c>
      <c r="L346" s="193">
        <f>MAX(0,(G346-'2031 forecast'!$C$10))</f>
        <v>0</v>
      </c>
      <c r="M346" s="193">
        <f>MAX(0,(H346-'2031 forecast'!$C$10))</f>
        <v>0</v>
      </c>
      <c r="N346" s="193">
        <f>MAX(0,(I346-'2031 forecast'!$C$10))</f>
        <v>0</v>
      </c>
      <c r="O346" s="193">
        <f>MAX(0,(J346-'2031 forecast'!$C$10))</f>
        <v>0</v>
      </c>
      <c r="P346" s="175" t="str">
        <f t="shared" si="62"/>
        <v/>
      </c>
      <c r="Q346" s="175" t="str">
        <f t="shared" si="63"/>
        <v/>
      </c>
    </row>
    <row r="347" spans="1:17" s="1" customFormat="1" x14ac:dyDescent="0.3">
      <c r="A347" s="189">
        <f t="shared" si="61"/>
        <v>43845.291666665835</v>
      </c>
      <c r="B347" s="190">
        <f t="shared" si="56"/>
        <v>43845</v>
      </c>
      <c r="C347" s="1">
        <f t="shared" si="57"/>
        <v>7</v>
      </c>
      <c r="D347" s="191">
        <v>3.2526251397368249</v>
      </c>
      <c r="E347" s="192">
        <f t="shared" si="58"/>
        <v>1.1294300718076943E-4</v>
      </c>
      <c r="F347" s="193">
        <f t="shared" si="59"/>
        <v>4.8495423563777935</v>
      </c>
      <c r="G347" s="193">
        <f t="shared" si="64"/>
        <v>5.0288705996243532</v>
      </c>
      <c r="H347" s="193">
        <f t="shared" si="64"/>
        <v>5.2148301116510707</v>
      </c>
      <c r="I347" s="193">
        <f t="shared" si="64"/>
        <v>5.4076661060664568</v>
      </c>
      <c r="J347" s="193">
        <f t="shared" si="64"/>
        <v>5.6076328640821931</v>
      </c>
      <c r="K347" s="193">
        <f>MAX(0,(F347-'2031 forecast'!$C$10))</f>
        <v>0</v>
      </c>
      <c r="L347" s="193">
        <f>MAX(0,(G347-'2031 forecast'!$C$10))</f>
        <v>0</v>
      </c>
      <c r="M347" s="193">
        <f>MAX(0,(H347-'2031 forecast'!$C$10))</f>
        <v>0</v>
      </c>
      <c r="N347" s="193">
        <f>MAX(0,(I347-'2031 forecast'!$C$10))</f>
        <v>0</v>
      </c>
      <c r="O347" s="193">
        <f>MAX(0,(J347-'2031 forecast'!$C$10))</f>
        <v>0</v>
      </c>
      <c r="P347" s="175" t="str">
        <f t="shared" si="62"/>
        <v/>
      </c>
      <c r="Q347" s="175" t="str">
        <f t="shared" si="63"/>
        <v/>
      </c>
    </row>
    <row r="348" spans="1:17" s="1" customFormat="1" x14ac:dyDescent="0.3">
      <c r="A348" s="189">
        <f t="shared" si="61"/>
        <v>43845.333333332499</v>
      </c>
      <c r="B348" s="190">
        <f t="shared" si="56"/>
        <v>43845</v>
      </c>
      <c r="C348" s="1">
        <f t="shared" si="57"/>
        <v>8</v>
      </c>
      <c r="D348" s="191">
        <v>3.4333265363888708</v>
      </c>
      <c r="E348" s="192">
        <f t="shared" si="58"/>
        <v>1.1921761869081217E-4</v>
      </c>
      <c r="F348" s="193">
        <f t="shared" si="59"/>
        <v>5.1189613761765598</v>
      </c>
      <c r="G348" s="193">
        <f t="shared" si="64"/>
        <v>5.3082522996034847</v>
      </c>
      <c r="H348" s="193">
        <f t="shared" si="64"/>
        <v>5.5045428956316851</v>
      </c>
      <c r="I348" s="193">
        <f t="shared" si="64"/>
        <v>5.7080920008479259</v>
      </c>
      <c r="J348" s="193">
        <f t="shared" si="64"/>
        <v>5.9191680231978703</v>
      </c>
      <c r="K348" s="193">
        <f>MAX(0,(F348-'2031 forecast'!$C$10))</f>
        <v>0</v>
      </c>
      <c r="L348" s="193">
        <f>MAX(0,(G348-'2031 forecast'!$C$10))</f>
        <v>0</v>
      </c>
      <c r="M348" s="193">
        <f>MAX(0,(H348-'2031 forecast'!$C$10))</f>
        <v>0</v>
      </c>
      <c r="N348" s="193">
        <f>MAX(0,(I348-'2031 forecast'!$C$10))</f>
        <v>0</v>
      </c>
      <c r="O348" s="193">
        <f>MAX(0,(J348-'2031 forecast'!$C$10))</f>
        <v>0.18216802319787018</v>
      </c>
      <c r="P348" s="175" t="str">
        <f t="shared" si="62"/>
        <v/>
      </c>
      <c r="Q348" s="175" t="str">
        <f t="shared" si="63"/>
        <v/>
      </c>
    </row>
    <row r="349" spans="1:17" s="1" customFormat="1" x14ac:dyDescent="0.3">
      <c r="A349" s="189">
        <f t="shared" si="61"/>
        <v>43845.374999999163</v>
      </c>
      <c r="B349" s="190">
        <f t="shared" si="56"/>
        <v>43845</v>
      </c>
      <c r="C349" s="1">
        <f t="shared" si="57"/>
        <v>9</v>
      </c>
      <c r="D349" s="191">
        <v>3.4860311104123847</v>
      </c>
      <c r="E349" s="192">
        <f t="shared" si="58"/>
        <v>1.2104771371457466E-4</v>
      </c>
      <c r="F349" s="193">
        <f t="shared" si="59"/>
        <v>5.1975419236178677</v>
      </c>
      <c r="G349" s="193">
        <f t="shared" si="64"/>
        <v>5.3897386287640652</v>
      </c>
      <c r="H349" s="193">
        <f t="shared" si="64"/>
        <v>5.5890424576260322</v>
      </c>
      <c r="I349" s="193">
        <f t="shared" si="64"/>
        <v>5.7957162201591892</v>
      </c>
      <c r="J349" s="193">
        <f t="shared" si="64"/>
        <v>6.0100324446066109</v>
      </c>
      <c r="K349" s="193">
        <f>MAX(0,(F349-'2031 forecast'!$C$10))</f>
        <v>0</v>
      </c>
      <c r="L349" s="193">
        <f>MAX(0,(G349-'2031 forecast'!$C$10))</f>
        <v>0</v>
      </c>
      <c r="M349" s="193">
        <f>MAX(0,(H349-'2031 forecast'!$C$10))</f>
        <v>0</v>
      </c>
      <c r="N349" s="193">
        <f>MAX(0,(I349-'2031 forecast'!$C$10))</f>
        <v>5.8716220159189092E-2</v>
      </c>
      <c r="O349" s="193">
        <f>MAX(0,(J349-'2031 forecast'!$C$10))</f>
        <v>0.2730324446066108</v>
      </c>
      <c r="P349" s="175" t="str">
        <f t="shared" si="62"/>
        <v/>
      </c>
      <c r="Q349" s="175" t="str">
        <f t="shared" si="63"/>
        <v/>
      </c>
    </row>
    <row r="350" spans="1:17" s="1" customFormat="1" x14ac:dyDescent="0.3">
      <c r="A350" s="189">
        <f t="shared" si="61"/>
        <v>43845.416666665828</v>
      </c>
      <c r="B350" s="190">
        <f t="shared" si="56"/>
        <v>43845</v>
      </c>
      <c r="C350" s="1">
        <f t="shared" si="57"/>
        <v>10</v>
      </c>
      <c r="D350" s="191">
        <v>3.4709726606913804</v>
      </c>
      <c r="E350" s="192">
        <f t="shared" si="58"/>
        <v>1.2052482942207108E-4</v>
      </c>
      <c r="F350" s="193">
        <f t="shared" si="59"/>
        <v>5.1750903386346367</v>
      </c>
      <c r="G350" s="193">
        <f t="shared" si="64"/>
        <v>5.3664568204324699</v>
      </c>
      <c r="H350" s="193">
        <f t="shared" si="64"/>
        <v>5.5648997256276473</v>
      </c>
      <c r="I350" s="193">
        <f t="shared" si="64"/>
        <v>5.7706807289273989</v>
      </c>
      <c r="J350" s="193">
        <f t="shared" si="64"/>
        <v>5.9840711813469705</v>
      </c>
      <c r="K350" s="193">
        <f>MAX(0,(F350-'2031 forecast'!$C$10))</f>
        <v>0</v>
      </c>
      <c r="L350" s="193">
        <f>MAX(0,(G350-'2031 forecast'!$C$10))</f>
        <v>0</v>
      </c>
      <c r="M350" s="193">
        <f>MAX(0,(H350-'2031 forecast'!$C$10))</f>
        <v>0</v>
      </c>
      <c r="N350" s="193">
        <f>MAX(0,(I350-'2031 forecast'!$C$10))</f>
        <v>3.3680728927398818E-2</v>
      </c>
      <c r="O350" s="193">
        <f>MAX(0,(J350-'2031 forecast'!$C$10))</f>
        <v>0.24707118134697037</v>
      </c>
      <c r="P350" s="175" t="str">
        <f t="shared" si="62"/>
        <v/>
      </c>
      <c r="Q350" s="175" t="str">
        <f t="shared" si="63"/>
        <v/>
      </c>
    </row>
    <row r="351" spans="1:17" s="1" customFormat="1" x14ac:dyDescent="0.3">
      <c r="A351" s="189">
        <f t="shared" si="61"/>
        <v>43845.458333332492</v>
      </c>
      <c r="B351" s="190">
        <f t="shared" si="56"/>
        <v>43845</v>
      </c>
      <c r="C351" s="1">
        <f t="shared" si="57"/>
        <v>11</v>
      </c>
      <c r="D351" s="191">
        <v>3.4935603352728863</v>
      </c>
      <c r="E351" s="192">
        <f t="shared" si="58"/>
        <v>1.2130915586082643E-4</v>
      </c>
      <c r="F351" s="193">
        <f t="shared" si="59"/>
        <v>5.2087677161094827</v>
      </c>
      <c r="G351" s="193">
        <f t="shared" si="64"/>
        <v>5.4013795329298615</v>
      </c>
      <c r="H351" s="193">
        <f t="shared" si="64"/>
        <v>5.6011138236252238</v>
      </c>
      <c r="I351" s="193">
        <f t="shared" si="64"/>
        <v>5.8082339657750834</v>
      </c>
      <c r="J351" s="193">
        <f t="shared" si="64"/>
        <v>6.0230130762364302</v>
      </c>
      <c r="K351" s="193">
        <f>MAX(0,(F351-'2031 forecast'!$C$10))</f>
        <v>0</v>
      </c>
      <c r="L351" s="193">
        <f>MAX(0,(G351-'2031 forecast'!$C$10))</f>
        <v>0</v>
      </c>
      <c r="M351" s="193">
        <f>MAX(0,(H351-'2031 forecast'!$C$10))</f>
        <v>0</v>
      </c>
      <c r="N351" s="193">
        <f>MAX(0,(I351-'2031 forecast'!$C$10))</f>
        <v>7.1233965775083341E-2</v>
      </c>
      <c r="O351" s="193">
        <f>MAX(0,(J351-'2031 forecast'!$C$10))</f>
        <v>0.28601307623643013</v>
      </c>
      <c r="P351" s="175" t="str">
        <f t="shared" si="62"/>
        <v/>
      </c>
      <c r="Q351" s="175" t="str">
        <f t="shared" si="63"/>
        <v/>
      </c>
    </row>
    <row r="352" spans="1:17" s="1" customFormat="1" x14ac:dyDescent="0.3">
      <c r="A352" s="189">
        <f t="shared" si="61"/>
        <v>43845.499999999156</v>
      </c>
      <c r="B352" s="190">
        <f t="shared" si="56"/>
        <v>43845</v>
      </c>
      <c r="C352" s="1">
        <f t="shared" si="57"/>
        <v>12</v>
      </c>
      <c r="D352" s="191">
        <v>3.4634434358308792</v>
      </c>
      <c r="E352" s="192">
        <f t="shared" si="58"/>
        <v>1.2026338727581932E-4</v>
      </c>
      <c r="F352" s="193">
        <f t="shared" si="59"/>
        <v>5.1638645461430217</v>
      </c>
      <c r="G352" s="193">
        <f t="shared" si="64"/>
        <v>5.3548159162666735</v>
      </c>
      <c r="H352" s="193">
        <f t="shared" si="64"/>
        <v>5.5528283596284558</v>
      </c>
      <c r="I352" s="193">
        <f t="shared" si="64"/>
        <v>5.7581629833115056</v>
      </c>
      <c r="J352" s="193">
        <f t="shared" si="64"/>
        <v>5.9710905497171511</v>
      </c>
      <c r="K352" s="193">
        <f>MAX(0,(F352-'2031 forecast'!$C$10))</f>
        <v>0</v>
      </c>
      <c r="L352" s="193">
        <f>MAX(0,(G352-'2031 forecast'!$C$10))</f>
        <v>0</v>
      </c>
      <c r="M352" s="193">
        <f>MAX(0,(H352-'2031 forecast'!$C$10))</f>
        <v>0</v>
      </c>
      <c r="N352" s="193">
        <f>MAX(0,(I352-'2031 forecast'!$C$10))</f>
        <v>2.1162983311505457E-2</v>
      </c>
      <c r="O352" s="193">
        <f>MAX(0,(J352-'2031 forecast'!$C$10))</f>
        <v>0.23409054971715104</v>
      </c>
      <c r="P352" s="175" t="str">
        <f t="shared" si="62"/>
        <v/>
      </c>
      <c r="Q352" s="175" t="str">
        <f t="shared" si="63"/>
        <v/>
      </c>
    </row>
    <row r="353" spans="1:17" s="1" customFormat="1" x14ac:dyDescent="0.3">
      <c r="A353" s="189">
        <f t="shared" si="61"/>
        <v>43845.54166666582</v>
      </c>
      <c r="B353" s="190">
        <f t="shared" si="56"/>
        <v>43845</v>
      </c>
      <c r="C353" s="1">
        <f t="shared" si="57"/>
        <v>13</v>
      </c>
      <c r="D353" s="191">
        <v>3.5086187849938901</v>
      </c>
      <c r="E353" s="192">
        <f t="shared" si="58"/>
        <v>1.2183204015332998E-4</v>
      </c>
      <c r="F353" s="193">
        <f t="shared" si="59"/>
        <v>5.2312193010927128</v>
      </c>
      <c r="G353" s="193">
        <f t="shared" si="64"/>
        <v>5.4246613412614559</v>
      </c>
      <c r="H353" s="193">
        <f t="shared" si="64"/>
        <v>5.6252565556236087</v>
      </c>
      <c r="I353" s="193">
        <f t="shared" si="64"/>
        <v>5.8332694570068719</v>
      </c>
      <c r="J353" s="193">
        <f t="shared" si="64"/>
        <v>6.0489743394960698</v>
      </c>
      <c r="K353" s="193">
        <f>MAX(0,(F353-'2031 forecast'!$C$10))</f>
        <v>0</v>
      </c>
      <c r="L353" s="193">
        <f>MAX(0,(G353-'2031 forecast'!$C$10))</f>
        <v>0</v>
      </c>
      <c r="M353" s="193">
        <f>MAX(0,(H353-'2031 forecast'!$C$10))</f>
        <v>0</v>
      </c>
      <c r="N353" s="193">
        <f>MAX(0,(I353-'2031 forecast'!$C$10))</f>
        <v>9.6269457006871839E-2</v>
      </c>
      <c r="O353" s="193">
        <f>MAX(0,(J353-'2031 forecast'!$C$10))</f>
        <v>0.31197433949606967</v>
      </c>
      <c r="P353" s="175" t="str">
        <f t="shared" si="62"/>
        <v/>
      </c>
      <c r="Q353" s="175" t="str">
        <f t="shared" si="63"/>
        <v/>
      </c>
    </row>
    <row r="354" spans="1:17" s="1" customFormat="1" x14ac:dyDescent="0.3">
      <c r="A354" s="189">
        <f t="shared" si="61"/>
        <v>43845.583333332484</v>
      </c>
      <c r="B354" s="190">
        <f t="shared" si="56"/>
        <v>43845</v>
      </c>
      <c r="C354" s="1">
        <f t="shared" si="57"/>
        <v>14</v>
      </c>
      <c r="D354" s="191">
        <v>3.6064987081804145</v>
      </c>
      <c r="E354" s="192">
        <f t="shared" si="58"/>
        <v>1.2523078805460312E-4</v>
      </c>
      <c r="F354" s="193">
        <f t="shared" si="59"/>
        <v>5.3771546034837101</v>
      </c>
      <c r="G354" s="193">
        <f t="shared" si="64"/>
        <v>5.5759930954168171</v>
      </c>
      <c r="H354" s="193">
        <f t="shared" si="64"/>
        <v>5.782184313613107</v>
      </c>
      <c r="I354" s="193">
        <f t="shared" si="64"/>
        <v>5.9960001500135007</v>
      </c>
      <c r="J354" s="193">
        <f t="shared" si="64"/>
        <v>6.2177225506837273</v>
      </c>
      <c r="K354" s="193">
        <f>MAX(0,(F354-'2031 forecast'!$C$10))</f>
        <v>0</v>
      </c>
      <c r="L354" s="193">
        <f>MAX(0,(G354-'2031 forecast'!$C$10))</f>
        <v>0</v>
      </c>
      <c r="M354" s="193">
        <f>MAX(0,(H354-'2031 forecast'!$C$10))</f>
        <v>4.518431361310693E-2</v>
      </c>
      <c r="N354" s="193">
        <f>MAX(0,(I354-'2031 forecast'!$C$10))</f>
        <v>0.25900015001350063</v>
      </c>
      <c r="O354" s="193">
        <f>MAX(0,(J354-'2031 forecast'!$C$10))</f>
        <v>0.48072255068372716</v>
      </c>
      <c r="P354" s="175" t="str">
        <f t="shared" si="62"/>
        <v/>
      </c>
      <c r="Q354" s="175" t="str">
        <f t="shared" si="63"/>
        <v/>
      </c>
    </row>
    <row r="355" spans="1:17" s="1" customFormat="1" x14ac:dyDescent="0.3">
      <c r="A355" s="189">
        <f t="shared" si="61"/>
        <v>43845.624999999149</v>
      </c>
      <c r="B355" s="190">
        <f t="shared" si="56"/>
        <v>43845</v>
      </c>
      <c r="C355" s="1">
        <f t="shared" si="57"/>
        <v>15</v>
      </c>
      <c r="D355" s="191">
        <v>3.4559142109703767</v>
      </c>
      <c r="E355" s="192">
        <f t="shared" si="58"/>
        <v>1.2000194512956752E-4</v>
      </c>
      <c r="F355" s="193">
        <f t="shared" si="59"/>
        <v>5.1526387536514058</v>
      </c>
      <c r="G355" s="193">
        <f t="shared" si="64"/>
        <v>5.3431750121008763</v>
      </c>
      <c r="H355" s="193">
        <f t="shared" si="64"/>
        <v>5.5407569936292624</v>
      </c>
      <c r="I355" s="193">
        <f t="shared" si="64"/>
        <v>5.7456452376956104</v>
      </c>
      <c r="J355" s="193">
        <f t="shared" si="64"/>
        <v>5.9581099180873309</v>
      </c>
      <c r="K355" s="193">
        <f>MAX(0,(F355-'2031 forecast'!$C$10))</f>
        <v>0</v>
      </c>
      <c r="L355" s="193">
        <f>MAX(0,(G355-'2031 forecast'!$C$10))</f>
        <v>0</v>
      </c>
      <c r="M355" s="193">
        <f>MAX(0,(H355-'2031 forecast'!$C$10))</f>
        <v>0</v>
      </c>
      <c r="N355" s="193">
        <f>MAX(0,(I355-'2031 forecast'!$C$10))</f>
        <v>8.6452376956103194E-3</v>
      </c>
      <c r="O355" s="193">
        <f>MAX(0,(J355-'2031 forecast'!$C$10))</f>
        <v>0.22110991808733083</v>
      </c>
      <c r="P355" s="175" t="str">
        <f t="shared" si="62"/>
        <v/>
      </c>
      <c r="Q355" s="175" t="str">
        <f t="shared" si="63"/>
        <v/>
      </c>
    </row>
    <row r="356" spans="1:17" s="1" customFormat="1" x14ac:dyDescent="0.3">
      <c r="A356" s="189">
        <f t="shared" si="61"/>
        <v>43845.666666665813</v>
      </c>
      <c r="B356" s="190">
        <f t="shared" si="56"/>
        <v>43845</v>
      </c>
      <c r="C356" s="1">
        <f t="shared" si="57"/>
        <v>16</v>
      </c>
      <c r="D356" s="191">
        <v>3.5086187849938901</v>
      </c>
      <c r="E356" s="192">
        <f t="shared" si="58"/>
        <v>1.2183204015332998E-4</v>
      </c>
      <c r="F356" s="193">
        <f t="shared" si="59"/>
        <v>5.2312193010927128</v>
      </c>
      <c r="G356" s="193">
        <f t="shared" si="64"/>
        <v>5.4246613412614559</v>
      </c>
      <c r="H356" s="193">
        <f t="shared" si="64"/>
        <v>5.6252565556236087</v>
      </c>
      <c r="I356" s="193">
        <f t="shared" si="64"/>
        <v>5.8332694570068719</v>
      </c>
      <c r="J356" s="193">
        <f t="shared" si="64"/>
        <v>6.0489743394960698</v>
      </c>
      <c r="K356" s="193">
        <f>MAX(0,(F356-'2031 forecast'!$C$10))</f>
        <v>0</v>
      </c>
      <c r="L356" s="193">
        <f>MAX(0,(G356-'2031 forecast'!$C$10))</f>
        <v>0</v>
      </c>
      <c r="M356" s="193">
        <f>MAX(0,(H356-'2031 forecast'!$C$10))</f>
        <v>0</v>
      </c>
      <c r="N356" s="193">
        <f>MAX(0,(I356-'2031 forecast'!$C$10))</f>
        <v>9.6269457006871839E-2</v>
      </c>
      <c r="O356" s="193">
        <f>MAX(0,(J356-'2031 forecast'!$C$10))</f>
        <v>0.31197433949606967</v>
      </c>
      <c r="P356" s="175" t="str">
        <f t="shared" si="62"/>
        <v/>
      </c>
      <c r="Q356" s="175" t="str">
        <f t="shared" si="63"/>
        <v/>
      </c>
    </row>
    <row r="357" spans="1:17" s="1" customFormat="1" x14ac:dyDescent="0.3">
      <c r="A357" s="189">
        <f t="shared" si="61"/>
        <v>43845.708333332477</v>
      </c>
      <c r="B357" s="190">
        <f t="shared" si="56"/>
        <v>43845</v>
      </c>
      <c r="C357" s="1">
        <f t="shared" si="57"/>
        <v>17</v>
      </c>
      <c r="D357" s="191">
        <v>3.6215571579014192</v>
      </c>
      <c r="E357" s="192">
        <f t="shared" si="58"/>
        <v>1.2575367234710671E-4</v>
      </c>
      <c r="F357" s="193">
        <f t="shared" si="59"/>
        <v>5.399606188466942</v>
      </c>
      <c r="G357" s="193">
        <f t="shared" si="64"/>
        <v>5.5992749037484133</v>
      </c>
      <c r="H357" s="193">
        <f t="shared" si="64"/>
        <v>5.8063270456114937</v>
      </c>
      <c r="I357" s="193">
        <f t="shared" si="64"/>
        <v>6.021035641245291</v>
      </c>
      <c r="J357" s="193">
        <f t="shared" si="64"/>
        <v>6.2436838139433686</v>
      </c>
      <c r="K357" s="193">
        <f>MAX(0,(F357-'2031 forecast'!$C$10))</f>
        <v>0</v>
      </c>
      <c r="L357" s="193">
        <f>MAX(0,(G357-'2031 forecast'!$C$10))</f>
        <v>0</v>
      </c>
      <c r="M357" s="193">
        <f>MAX(0,(H357-'2031 forecast'!$C$10))</f>
        <v>6.932704561149361E-2</v>
      </c>
      <c r="N357" s="193">
        <f>MAX(0,(I357-'2031 forecast'!$C$10))</f>
        <v>0.2840356412452909</v>
      </c>
      <c r="O357" s="193">
        <f>MAX(0,(J357-'2031 forecast'!$C$10))</f>
        <v>0.50668381394336848</v>
      </c>
      <c r="P357" s="175" t="str">
        <f t="shared" si="62"/>
        <v/>
      </c>
      <c r="Q357" s="175" t="str">
        <f t="shared" si="63"/>
        <v/>
      </c>
    </row>
    <row r="358" spans="1:17" s="1" customFormat="1" x14ac:dyDescent="0.3">
      <c r="A358" s="189">
        <f t="shared" si="61"/>
        <v>43845.749999999141</v>
      </c>
      <c r="B358" s="190">
        <f t="shared" si="56"/>
        <v>43845</v>
      </c>
      <c r="C358" s="1">
        <f t="shared" si="57"/>
        <v>18</v>
      </c>
      <c r="D358" s="191">
        <v>3.8474339037164764</v>
      </c>
      <c r="E358" s="192">
        <f t="shared" si="58"/>
        <v>1.3359693673466015E-4</v>
      </c>
      <c r="F358" s="193">
        <f t="shared" si="59"/>
        <v>5.7363799632154002</v>
      </c>
      <c r="G358" s="193">
        <f t="shared" si="64"/>
        <v>5.9485020287223263</v>
      </c>
      <c r="H358" s="193">
        <f t="shared" si="64"/>
        <v>6.1684680255872628</v>
      </c>
      <c r="I358" s="193">
        <f t="shared" si="64"/>
        <v>6.3965680097221291</v>
      </c>
      <c r="J358" s="193">
        <f t="shared" si="64"/>
        <v>6.6331027628379653</v>
      </c>
      <c r="K358" s="193">
        <f>MAX(0,(F358-'2031 forecast'!$C$10))</f>
        <v>0</v>
      </c>
      <c r="L358" s="193">
        <f>MAX(0,(G358-'2031 forecast'!$C$10))</f>
        <v>0.21150202872232615</v>
      </c>
      <c r="M358" s="193">
        <f>MAX(0,(H358-'2031 forecast'!$C$10))</f>
        <v>0.43146802558726272</v>
      </c>
      <c r="N358" s="193">
        <f>MAX(0,(I358-'2031 forecast'!$C$10))</f>
        <v>0.65956800972212903</v>
      </c>
      <c r="O358" s="193">
        <f>MAX(0,(J358-'2031 forecast'!$C$10))</f>
        <v>0.89610276283796519</v>
      </c>
      <c r="P358" s="175" t="str">
        <f t="shared" si="62"/>
        <v/>
      </c>
      <c r="Q358" s="175" t="str">
        <f t="shared" si="63"/>
        <v/>
      </c>
    </row>
    <row r="359" spans="1:17" s="1" customFormat="1" x14ac:dyDescent="0.3">
      <c r="A359" s="189">
        <f t="shared" si="61"/>
        <v>43845.791666665806</v>
      </c>
      <c r="B359" s="190">
        <f t="shared" si="56"/>
        <v>43845</v>
      </c>
      <c r="C359" s="1">
        <f t="shared" si="57"/>
        <v>19</v>
      </c>
      <c r="D359" s="191">
        <v>3.7043786313669398</v>
      </c>
      <c r="E359" s="192">
        <f t="shared" si="58"/>
        <v>1.2862953595587631E-4</v>
      </c>
      <c r="F359" s="193">
        <f t="shared" si="59"/>
        <v>5.52308990587471</v>
      </c>
      <c r="G359" s="193">
        <f t="shared" si="64"/>
        <v>5.7273248495721809</v>
      </c>
      <c r="H359" s="193">
        <f t="shared" si="64"/>
        <v>5.9391120716026089</v>
      </c>
      <c r="I359" s="193">
        <f t="shared" si="64"/>
        <v>6.1587308430201322</v>
      </c>
      <c r="J359" s="193">
        <f t="shared" si="64"/>
        <v>6.3864707618713874</v>
      </c>
      <c r="K359" s="193">
        <f>MAX(0,(F359-'2031 forecast'!$C$10))</f>
        <v>0</v>
      </c>
      <c r="L359" s="193">
        <f>MAX(0,(G359-'2031 forecast'!$C$10))</f>
        <v>0</v>
      </c>
      <c r="M359" s="193">
        <f>MAX(0,(H359-'2031 forecast'!$C$10))</f>
        <v>0.2021120716026088</v>
      </c>
      <c r="N359" s="193">
        <f>MAX(0,(I359-'2031 forecast'!$C$10))</f>
        <v>0.42173084302013208</v>
      </c>
      <c r="O359" s="193">
        <f>MAX(0,(J359-'2031 forecast'!$C$10))</f>
        <v>0.6494707618713873</v>
      </c>
      <c r="P359" s="175" t="str">
        <f t="shared" si="62"/>
        <v/>
      </c>
      <c r="Q359" s="175" t="str">
        <f t="shared" si="63"/>
        <v/>
      </c>
    </row>
    <row r="360" spans="1:17" s="1" customFormat="1" x14ac:dyDescent="0.3">
      <c r="A360" s="189">
        <f t="shared" si="61"/>
        <v>43845.83333333247</v>
      </c>
      <c r="B360" s="190">
        <f t="shared" si="56"/>
        <v>43845</v>
      </c>
      <c r="C360" s="1">
        <f t="shared" si="57"/>
        <v>20</v>
      </c>
      <c r="D360" s="191">
        <v>3.5839110335989091</v>
      </c>
      <c r="E360" s="192">
        <f t="shared" si="58"/>
        <v>1.2444646161584779E-4</v>
      </c>
      <c r="F360" s="193">
        <f t="shared" si="59"/>
        <v>5.343477226008865</v>
      </c>
      <c r="G360" s="193">
        <f t="shared" si="64"/>
        <v>5.5410703829194263</v>
      </c>
      <c r="H360" s="193">
        <f t="shared" si="64"/>
        <v>5.7459702156155315</v>
      </c>
      <c r="I360" s="193">
        <f t="shared" si="64"/>
        <v>5.958446913165818</v>
      </c>
      <c r="J360" s="193">
        <f t="shared" si="64"/>
        <v>6.1787806557942684</v>
      </c>
      <c r="K360" s="193">
        <f>MAX(0,(F360-'2031 forecast'!$C$10))</f>
        <v>0</v>
      </c>
      <c r="L360" s="193">
        <f>MAX(0,(G360-'2031 forecast'!$C$10))</f>
        <v>0</v>
      </c>
      <c r="M360" s="193">
        <f>MAX(0,(H360-'2031 forecast'!$C$10))</f>
        <v>8.9702156155313517E-3</v>
      </c>
      <c r="N360" s="193">
        <f>MAX(0,(I360-'2031 forecast'!$C$10))</f>
        <v>0.22144691316581788</v>
      </c>
      <c r="O360" s="193">
        <f>MAX(0,(J360-'2031 forecast'!$C$10))</f>
        <v>0.44178065579426828</v>
      </c>
      <c r="P360" s="175" t="str">
        <f t="shared" si="62"/>
        <v/>
      </c>
      <c r="Q360" s="175" t="str">
        <f t="shared" si="63"/>
        <v/>
      </c>
    </row>
    <row r="361" spans="1:17" s="1" customFormat="1" x14ac:dyDescent="0.3">
      <c r="A361" s="189">
        <f t="shared" si="61"/>
        <v>43845.874999999134</v>
      </c>
      <c r="B361" s="190">
        <f t="shared" si="56"/>
        <v>43845</v>
      </c>
      <c r="C361" s="1">
        <f t="shared" si="57"/>
        <v>21</v>
      </c>
      <c r="D361" s="191">
        <v>3.5462649092963998</v>
      </c>
      <c r="E361" s="192">
        <f t="shared" si="58"/>
        <v>1.231392508845889E-4</v>
      </c>
      <c r="F361" s="193">
        <f t="shared" si="59"/>
        <v>5.2873482635507898</v>
      </c>
      <c r="G361" s="193">
        <f t="shared" si="64"/>
        <v>5.482865862090442</v>
      </c>
      <c r="H361" s="193">
        <f t="shared" si="64"/>
        <v>5.685613385619571</v>
      </c>
      <c r="I361" s="193">
        <f t="shared" si="64"/>
        <v>5.8958581850863458</v>
      </c>
      <c r="J361" s="193">
        <f t="shared" si="64"/>
        <v>6.11387749764517</v>
      </c>
      <c r="K361" s="193">
        <f>MAX(0,(F361-'2031 forecast'!$C$10))</f>
        <v>0</v>
      </c>
      <c r="L361" s="193">
        <f>MAX(0,(G361-'2031 forecast'!$C$10))</f>
        <v>0</v>
      </c>
      <c r="M361" s="193">
        <f>MAX(0,(H361-'2031 forecast'!$C$10))</f>
        <v>0</v>
      </c>
      <c r="N361" s="193">
        <f>MAX(0,(I361-'2031 forecast'!$C$10))</f>
        <v>0.15885818508634575</v>
      </c>
      <c r="O361" s="193">
        <f>MAX(0,(J361-'2031 forecast'!$C$10))</f>
        <v>0.37687749764516987</v>
      </c>
      <c r="P361" s="175" t="str">
        <f t="shared" si="62"/>
        <v/>
      </c>
      <c r="Q361" s="175" t="str">
        <f t="shared" si="63"/>
        <v/>
      </c>
    </row>
    <row r="362" spans="1:17" s="1" customFormat="1" x14ac:dyDescent="0.3">
      <c r="A362" s="189">
        <f t="shared" si="61"/>
        <v>43845.916666665798</v>
      </c>
      <c r="B362" s="190">
        <f t="shared" si="56"/>
        <v>43845</v>
      </c>
      <c r="C362" s="1">
        <f t="shared" si="57"/>
        <v>22</v>
      </c>
      <c r="D362" s="191">
        <v>3.3881511872258598</v>
      </c>
      <c r="E362" s="192">
        <f t="shared" si="58"/>
        <v>1.176489658133015E-4</v>
      </c>
      <c r="F362" s="193">
        <f t="shared" si="59"/>
        <v>5.0516066212268687</v>
      </c>
      <c r="G362" s="193">
        <f t="shared" si="64"/>
        <v>5.2384068746087022</v>
      </c>
      <c r="H362" s="193">
        <f t="shared" si="64"/>
        <v>5.4321146996365322</v>
      </c>
      <c r="I362" s="193">
        <f t="shared" si="64"/>
        <v>5.6329855271525595</v>
      </c>
      <c r="J362" s="193">
        <f t="shared" si="64"/>
        <v>5.8412842334189516</v>
      </c>
      <c r="K362" s="193">
        <f>MAX(0,(F362-'2031 forecast'!$C$10))</f>
        <v>0</v>
      </c>
      <c r="L362" s="193">
        <f>MAX(0,(G362-'2031 forecast'!$C$10))</f>
        <v>0</v>
      </c>
      <c r="M362" s="193">
        <f>MAX(0,(H362-'2031 forecast'!$C$10))</f>
        <v>0</v>
      </c>
      <c r="N362" s="193">
        <f>MAX(0,(I362-'2031 forecast'!$C$10))</f>
        <v>0</v>
      </c>
      <c r="O362" s="193">
        <f>MAX(0,(J362-'2031 forecast'!$C$10))</f>
        <v>0.10428423341895154</v>
      </c>
      <c r="P362" s="175" t="str">
        <f t="shared" si="62"/>
        <v/>
      </c>
      <c r="Q362" s="175" t="str">
        <f t="shared" si="63"/>
        <v/>
      </c>
    </row>
    <row r="363" spans="1:17" s="1" customFormat="1" x14ac:dyDescent="0.3">
      <c r="A363" s="189">
        <f t="shared" si="61"/>
        <v>43845.958333332463</v>
      </c>
      <c r="B363" s="190">
        <f t="shared" si="56"/>
        <v>43845</v>
      </c>
      <c r="C363" s="1">
        <f t="shared" si="57"/>
        <v>23</v>
      </c>
      <c r="D363" s="191">
        <v>3.0719237430847794</v>
      </c>
      <c r="E363" s="192">
        <f t="shared" si="58"/>
        <v>1.0666839567072669E-4</v>
      </c>
      <c r="F363" s="193">
        <f t="shared" si="59"/>
        <v>4.5801233365790281</v>
      </c>
      <c r="G363" s="193">
        <f t="shared" si="64"/>
        <v>4.7494888996452236</v>
      </c>
      <c r="H363" s="193">
        <f t="shared" si="64"/>
        <v>4.9251173276704563</v>
      </c>
      <c r="I363" s="193">
        <f t="shared" si="64"/>
        <v>5.1072402112849877</v>
      </c>
      <c r="J363" s="193">
        <f t="shared" si="64"/>
        <v>5.2960977049665168</v>
      </c>
      <c r="K363" s="193">
        <f>MAX(0,(F363-'2031 forecast'!$C$10))</f>
        <v>0</v>
      </c>
      <c r="L363" s="193">
        <f>MAX(0,(G363-'2031 forecast'!$C$10))</f>
        <v>0</v>
      </c>
      <c r="M363" s="193">
        <f>MAX(0,(H363-'2031 forecast'!$C$10))</f>
        <v>0</v>
      </c>
      <c r="N363" s="193">
        <f>MAX(0,(I363-'2031 forecast'!$C$10))</f>
        <v>0</v>
      </c>
      <c r="O363" s="193">
        <f>MAX(0,(J363-'2031 forecast'!$C$10))</f>
        <v>0</v>
      </c>
      <c r="P363" s="175" t="str">
        <f t="shared" si="62"/>
        <v/>
      </c>
      <c r="Q363" s="175" t="str">
        <f t="shared" si="63"/>
        <v/>
      </c>
    </row>
    <row r="364" spans="1:17" s="1" customFormat="1" x14ac:dyDescent="0.3">
      <c r="A364" s="189">
        <f t="shared" si="61"/>
        <v>43845.999999999127</v>
      </c>
      <c r="B364" s="190">
        <f t="shared" si="56"/>
        <v>43845</v>
      </c>
      <c r="C364" s="1">
        <f t="shared" si="57"/>
        <v>0</v>
      </c>
      <c r="D364" s="191">
        <v>2.8761638967117298</v>
      </c>
      <c r="E364" s="192">
        <f t="shared" si="58"/>
        <v>9.9870899868180382E-5</v>
      </c>
      <c r="F364" s="193">
        <f t="shared" si="59"/>
        <v>4.2882527317970309</v>
      </c>
      <c r="G364" s="193">
        <f t="shared" si="64"/>
        <v>4.4468253913344986</v>
      </c>
      <c r="H364" s="193">
        <f t="shared" si="64"/>
        <v>4.6112618116914561</v>
      </c>
      <c r="I364" s="193">
        <f t="shared" si="64"/>
        <v>4.7817788252717284</v>
      </c>
      <c r="J364" s="193">
        <f t="shared" si="64"/>
        <v>4.9586012825911991</v>
      </c>
      <c r="K364" s="193">
        <f>MAX(0,(F364-'2031 forecast'!$C$10))</f>
        <v>0</v>
      </c>
      <c r="L364" s="193">
        <f>MAX(0,(G364-'2031 forecast'!$C$10))</f>
        <v>0</v>
      </c>
      <c r="M364" s="193">
        <f>MAX(0,(H364-'2031 forecast'!$C$10))</f>
        <v>0</v>
      </c>
      <c r="N364" s="193">
        <f>MAX(0,(I364-'2031 forecast'!$C$10))</f>
        <v>0</v>
      </c>
      <c r="O364" s="193">
        <f>MAX(0,(J364-'2031 forecast'!$C$10))</f>
        <v>0</v>
      </c>
      <c r="P364" s="175" t="str">
        <f t="shared" si="62"/>
        <v/>
      </c>
      <c r="Q364" s="175" t="str">
        <f t="shared" si="63"/>
        <v/>
      </c>
    </row>
    <row r="365" spans="1:17" s="1" customFormat="1" x14ac:dyDescent="0.3">
      <c r="A365" s="189">
        <f t="shared" si="61"/>
        <v>43846.041666665791</v>
      </c>
      <c r="B365" s="190">
        <f t="shared" si="56"/>
        <v>43846</v>
      </c>
      <c r="C365" s="1">
        <f t="shared" si="57"/>
        <v>1</v>
      </c>
      <c r="D365" s="191">
        <v>2.5373487779891435</v>
      </c>
      <c r="E365" s="192">
        <f t="shared" si="58"/>
        <v>8.8106003286850216E-5</v>
      </c>
      <c r="F365" s="193">
        <f t="shared" si="59"/>
        <v>3.7830920696743435</v>
      </c>
      <c r="G365" s="193">
        <f t="shared" ref="G365:J384" si="65">$E365*G$2</f>
        <v>3.9229847038736274</v>
      </c>
      <c r="H365" s="193">
        <f t="shared" si="65"/>
        <v>4.068050341727802</v>
      </c>
      <c r="I365" s="193">
        <f t="shared" si="65"/>
        <v>4.2184802725564712</v>
      </c>
      <c r="J365" s="193">
        <f t="shared" si="65"/>
        <v>4.3744728592493027</v>
      </c>
      <c r="K365" s="193">
        <f>MAX(0,(F365-'2031 forecast'!$C$10))</f>
        <v>0</v>
      </c>
      <c r="L365" s="193">
        <f>MAX(0,(G365-'2031 forecast'!$C$10))</f>
        <v>0</v>
      </c>
      <c r="M365" s="193">
        <f>MAX(0,(H365-'2031 forecast'!$C$10))</f>
        <v>0</v>
      </c>
      <c r="N365" s="193">
        <f>MAX(0,(I365-'2031 forecast'!$C$10))</f>
        <v>0</v>
      </c>
      <c r="O365" s="193">
        <f>MAX(0,(J365-'2031 forecast'!$C$10))</f>
        <v>0</v>
      </c>
      <c r="P365" s="175" t="str">
        <f t="shared" si="62"/>
        <v/>
      </c>
      <c r="Q365" s="175" t="str">
        <f t="shared" si="63"/>
        <v/>
      </c>
    </row>
    <row r="366" spans="1:17" s="1" customFormat="1" x14ac:dyDescent="0.3">
      <c r="A366" s="189">
        <f t="shared" si="61"/>
        <v>43846.083333332455</v>
      </c>
      <c r="B366" s="190">
        <f t="shared" si="56"/>
        <v>43846</v>
      </c>
      <c r="C366" s="1">
        <f t="shared" si="57"/>
        <v>2</v>
      </c>
      <c r="D366" s="191">
        <v>2.4921734288261321</v>
      </c>
      <c r="E366" s="192">
        <f t="shared" si="58"/>
        <v>8.653735040933954E-5</v>
      </c>
      <c r="F366" s="193">
        <f t="shared" si="59"/>
        <v>3.7157373147246524</v>
      </c>
      <c r="G366" s="193">
        <f t="shared" si="65"/>
        <v>3.853139278878845</v>
      </c>
      <c r="H366" s="193">
        <f t="shared" si="65"/>
        <v>3.9956221457326491</v>
      </c>
      <c r="I366" s="193">
        <f t="shared" si="65"/>
        <v>4.1433737988611048</v>
      </c>
      <c r="J366" s="193">
        <f t="shared" si="65"/>
        <v>4.2965890694703841</v>
      </c>
      <c r="K366" s="193">
        <f>MAX(0,(F366-'2031 forecast'!$C$10))</f>
        <v>0</v>
      </c>
      <c r="L366" s="193">
        <f>MAX(0,(G366-'2031 forecast'!$C$10))</f>
        <v>0</v>
      </c>
      <c r="M366" s="193">
        <f>MAX(0,(H366-'2031 forecast'!$C$10))</f>
        <v>0</v>
      </c>
      <c r="N366" s="193">
        <f>MAX(0,(I366-'2031 forecast'!$C$10))</f>
        <v>0</v>
      </c>
      <c r="O366" s="193">
        <f>MAX(0,(J366-'2031 forecast'!$C$10))</f>
        <v>0</v>
      </c>
      <c r="P366" s="175" t="str">
        <f t="shared" si="62"/>
        <v/>
      </c>
      <c r="Q366" s="175" t="str">
        <f t="shared" si="63"/>
        <v/>
      </c>
    </row>
    <row r="367" spans="1:17" s="1" customFormat="1" x14ac:dyDescent="0.3">
      <c r="A367" s="189">
        <f t="shared" si="61"/>
        <v>43846.12499999912</v>
      </c>
      <c r="B367" s="190">
        <f t="shared" si="56"/>
        <v>43846</v>
      </c>
      <c r="C367" s="1">
        <f t="shared" si="57"/>
        <v>3</v>
      </c>
      <c r="D367" s="191">
        <v>2.4394688548026187</v>
      </c>
      <c r="E367" s="192">
        <f t="shared" si="58"/>
        <v>8.4707255385577066E-5</v>
      </c>
      <c r="F367" s="193">
        <f t="shared" si="59"/>
        <v>3.6371567672833454</v>
      </c>
      <c r="G367" s="193">
        <f t="shared" si="65"/>
        <v>3.7716529497182649</v>
      </c>
      <c r="H367" s="193">
        <f t="shared" si="65"/>
        <v>3.9111225837383028</v>
      </c>
      <c r="I367" s="193">
        <f t="shared" si="65"/>
        <v>4.0557495795498424</v>
      </c>
      <c r="J367" s="193">
        <f t="shared" si="65"/>
        <v>4.2057246480616444</v>
      </c>
      <c r="K367" s="193">
        <f>MAX(0,(F367-'2031 forecast'!$C$10))</f>
        <v>0</v>
      </c>
      <c r="L367" s="193">
        <f>MAX(0,(G367-'2031 forecast'!$C$10))</f>
        <v>0</v>
      </c>
      <c r="M367" s="193">
        <f>MAX(0,(H367-'2031 forecast'!$C$10))</f>
        <v>0</v>
      </c>
      <c r="N367" s="193">
        <f>MAX(0,(I367-'2031 forecast'!$C$10))</f>
        <v>0</v>
      </c>
      <c r="O367" s="193">
        <f>MAX(0,(J367-'2031 forecast'!$C$10))</f>
        <v>0</v>
      </c>
      <c r="P367" s="175" t="str">
        <f t="shared" si="62"/>
        <v/>
      </c>
      <c r="Q367" s="175" t="str">
        <f t="shared" si="63"/>
        <v/>
      </c>
    </row>
    <row r="368" spans="1:17" s="1" customFormat="1" x14ac:dyDescent="0.3">
      <c r="A368" s="189">
        <f t="shared" si="61"/>
        <v>43846.166666665784</v>
      </c>
      <c r="B368" s="190">
        <f t="shared" si="56"/>
        <v>43846</v>
      </c>
      <c r="C368" s="1">
        <f t="shared" si="57"/>
        <v>4</v>
      </c>
      <c r="D368" s="191">
        <v>2.3566473813370976</v>
      </c>
      <c r="E368" s="192">
        <f t="shared" si="58"/>
        <v>8.1831391776807471E-5</v>
      </c>
      <c r="F368" s="193">
        <f t="shared" si="59"/>
        <v>3.5136730498755773</v>
      </c>
      <c r="G368" s="193">
        <f t="shared" si="65"/>
        <v>3.6436030038944964</v>
      </c>
      <c r="H368" s="193">
        <f t="shared" si="65"/>
        <v>3.7783375577471872</v>
      </c>
      <c r="I368" s="193">
        <f t="shared" si="65"/>
        <v>3.9180543777750017</v>
      </c>
      <c r="J368" s="193">
        <f t="shared" si="65"/>
        <v>4.0629377001336255</v>
      </c>
      <c r="K368" s="193">
        <f>MAX(0,(F368-'2031 forecast'!$C$10))</f>
        <v>0</v>
      </c>
      <c r="L368" s="193">
        <f>MAX(0,(G368-'2031 forecast'!$C$10))</f>
        <v>0</v>
      </c>
      <c r="M368" s="193">
        <f>MAX(0,(H368-'2031 forecast'!$C$10))</f>
        <v>0</v>
      </c>
      <c r="N368" s="193">
        <f>MAX(0,(I368-'2031 forecast'!$C$10))</f>
        <v>0</v>
      </c>
      <c r="O368" s="193">
        <f>MAX(0,(J368-'2031 forecast'!$C$10))</f>
        <v>0</v>
      </c>
      <c r="P368" s="175" t="str">
        <f t="shared" si="62"/>
        <v/>
      </c>
      <c r="Q368" s="175" t="str">
        <f t="shared" si="63"/>
        <v/>
      </c>
    </row>
    <row r="369" spans="1:17" s="1" customFormat="1" x14ac:dyDescent="0.3">
      <c r="A369" s="189">
        <f t="shared" si="61"/>
        <v>43846.208333332448</v>
      </c>
      <c r="B369" s="190">
        <f t="shared" si="56"/>
        <v>43846</v>
      </c>
      <c r="C369" s="1">
        <f t="shared" si="57"/>
        <v>5</v>
      </c>
      <c r="D369" s="191">
        <v>2.4846442039656305</v>
      </c>
      <c r="E369" s="192">
        <f t="shared" si="58"/>
        <v>8.627590826308777E-5</v>
      </c>
      <c r="F369" s="193">
        <f t="shared" si="59"/>
        <v>3.7045115222330374</v>
      </c>
      <c r="G369" s="193">
        <f t="shared" si="65"/>
        <v>3.8414983747130487</v>
      </c>
      <c r="H369" s="193">
        <f t="shared" si="65"/>
        <v>3.9835507797334571</v>
      </c>
      <c r="I369" s="193">
        <f t="shared" si="65"/>
        <v>4.1308560532452105</v>
      </c>
      <c r="J369" s="193">
        <f t="shared" si="65"/>
        <v>4.2836084378405648</v>
      </c>
      <c r="K369" s="193">
        <f>MAX(0,(F369-'2031 forecast'!$C$10))</f>
        <v>0</v>
      </c>
      <c r="L369" s="193">
        <f>MAX(0,(G369-'2031 forecast'!$C$10))</f>
        <v>0</v>
      </c>
      <c r="M369" s="193">
        <f>MAX(0,(H369-'2031 forecast'!$C$10))</f>
        <v>0</v>
      </c>
      <c r="N369" s="193">
        <f>MAX(0,(I369-'2031 forecast'!$C$10))</f>
        <v>0</v>
      </c>
      <c r="O369" s="193">
        <f>MAX(0,(J369-'2031 forecast'!$C$10))</f>
        <v>0</v>
      </c>
      <c r="P369" s="175" t="str">
        <f t="shared" si="62"/>
        <v/>
      </c>
      <c r="Q369" s="175" t="str">
        <f t="shared" si="63"/>
        <v/>
      </c>
    </row>
    <row r="370" spans="1:17" s="1" customFormat="1" x14ac:dyDescent="0.3">
      <c r="A370" s="189">
        <f t="shared" si="61"/>
        <v>43846.249999999112</v>
      </c>
      <c r="B370" s="190">
        <f t="shared" si="56"/>
        <v>43846</v>
      </c>
      <c r="C370" s="1">
        <f t="shared" si="57"/>
        <v>6</v>
      </c>
      <c r="D370" s="191">
        <v>2.7481670740831974</v>
      </c>
      <c r="E370" s="192">
        <f t="shared" si="58"/>
        <v>9.542638338190011E-5</v>
      </c>
      <c r="F370" s="193">
        <f t="shared" si="59"/>
        <v>4.0974142594395717</v>
      </c>
      <c r="G370" s="193">
        <f t="shared" si="65"/>
        <v>4.2489300205159477</v>
      </c>
      <c r="H370" s="193">
        <f t="shared" si="65"/>
        <v>4.406048589705188</v>
      </c>
      <c r="I370" s="193">
        <f t="shared" si="65"/>
        <v>4.5689771498015208</v>
      </c>
      <c r="J370" s="193">
        <f t="shared" si="65"/>
        <v>4.7379305448842617</v>
      </c>
      <c r="K370" s="193">
        <f>MAX(0,(F370-'2031 forecast'!$C$10))</f>
        <v>0</v>
      </c>
      <c r="L370" s="193">
        <f>MAX(0,(G370-'2031 forecast'!$C$10))</f>
        <v>0</v>
      </c>
      <c r="M370" s="193">
        <f>MAX(0,(H370-'2031 forecast'!$C$10))</f>
        <v>0</v>
      </c>
      <c r="N370" s="193">
        <f>MAX(0,(I370-'2031 forecast'!$C$10))</f>
        <v>0</v>
      </c>
      <c r="O370" s="193">
        <f>MAX(0,(J370-'2031 forecast'!$C$10))</f>
        <v>0</v>
      </c>
      <c r="P370" s="175" t="str">
        <f t="shared" si="62"/>
        <v/>
      </c>
      <c r="Q370" s="175" t="str">
        <f t="shared" si="63"/>
        <v/>
      </c>
    </row>
    <row r="371" spans="1:17" s="1" customFormat="1" x14ac:dyDescent="0.3">
      <c r="A371" s="189">
        <f t="shared" si="61"/>
        <v>43846.291666665777</v>
      </c>
      <c r="B371" s="190">
        <f t="shared" si="56"/>
        <v>43846</v>
      </c>
      <c r="C371" s="1">
        <f t="shared" si="57"/>
        <v>7</v>
      </c>
      <c r="D371" s="191">
        <v>3.1698036662713043</v>
      </c>
      <c r="E371" s="192">
        <f t="shared" si="58"/>
        <v>1.1006714357199984E-4</v>
      </c>
      <c r="F371" s="193">
        <f t="shared" si="59"/>
        <v>4.7260586389700263</v>
      </c>
      <c r="G371" s="193">
        <f t="shared" si="65"/>
        <v>4.9008206538005856</v>
      </c>
      <c r="H371" s="193">
        <f t="shared" si="65"/>
        <v>5.0820450856599555</v>
      </c>
      <c r="I371" s="193">
        <f t="shared" si="65"/>
        <v>5.2699709042916165</v>
      </c>
      <c r="J371" s="193">
        <f t="shared" si="65"/>
        <v>5.4648459161541751</v>
      </c>
      <c r="K371" s="193">
        <f>MAX(0,(F371-'2031 forecast'!$C$10))</f>
        <v>0</v>
      </c>
      <c r="L371" s="193">
        <f>MAX(0,(G371-'2031 forecast'!$C$10))</f>
        <v>0</v>
      </c>
      <c r="M371" s="193">
        <f>MAX(0,(H371-'2031 forecast'!$C$10))</f>
        <v>0</v>
      </c>
      <c r="N371" s="193">
        <f>MAX(0,(I371-'2031 forecast'!$C$10))</f>
        <v>0</v>
      </c>
      <c r="O371" s="193">
        <f>MAX(0,(J371-'2031 forecast'!$C$10))</f>
        <v>0</v>
      </c>
      <c r="P371" s="175" t="str">
        <f t="shared" si="62"/>
        <v/>
      </c>
      <c r="Q371" s="175" t="str">
        <f t="shared" si="63"/>
        <v/>
      </c>
    </row>
    <row r="372" spans="1:17" s="1" customFormat="1" x14ac:dyDescent="0.3">
      <c r="A372" s="189">
        <f t="shared" si="61"/>
        <v>43846.333333332441</v>
      </c>
      <c r="B372" s="190">
        <f t="shared" si="56"/>
        <v>43846</v>
      </c>
      <c r="C372" s="1">
        <f t="shared" si="57"/>
        <v>8</v>
      </c>
      <c r="D372" s="191">
        <v>3.3806219623653573</v>
      </c>
      <c r="E372" s="192">
        <f t="shared" si="58"/>
        <v>1.173875236670497E-4</v>
      </c>
      <c r="F372" s="193">
        <f t="shared" si="59"/>
        <v>5.0403808287352527</v>
      </c>
      <c r="G372" s="193">
        <f t="shared" si="65"/>
        <v>5.2267659704429041</v>
      </c>
      <c r="H372" s="193">
        <f t="shared" si="65"/>
        <v>5.4200433336373388</v>
      </c>
      <c r="I372" s="193">
        <f t="shared" si="65"/>
        <v>5.6204677815366644</v>
      </c>
      <c r="J372" s="193">
        <f t="shared" si="65"/>
        <v>5.8283036017891314</v>
      </c>
      <c r="K372" s="193">
        <f>MAX(0,(F372-'2031 forecast'!$C$10))</f>
        <v>0</v>
      </c>
      <c r="L372" s="193">
        <f>MAX(0,(G372-'2031 forecast'!$C$10))</f>
        <v>0</v>
      </c>
      <c r="M372" s="193">
        <f>MAX(0,(H372-'2031 forecast'!$C$10))</f>
        <v>0</v>
      </c>
      <c r="N372" s="193">
        <f>MAX(0,(I372-'2031 forecast'!$C$10))</f>
        <v>0</v>
      </c>
      <c r="O372" s="193">
        <f>MAX(0,(J372-'2031 forecast'!$C$10))</f>
        <v>9.1303601789131328E-2</v>
      </c>
      <c r="P372" s="175" t="str">
        <f t="shared" si="62"/>
        <v/>
      </c>
      <c r="Q372" s="175" t="str">
        <f t="shared" si="63"/>
        <v/>
      </c>
    </row>
    <row r="373" spans="1:17" s="1" customFormat="1" x14ac:dyDescent="0.3">
      <c r="A373" s="189">
        <f t="shared" si="61"/>
        <v>43846.374999999105</v>
      </c>
      <c r="B373" s="190">
        <f t="shared" si="56"/>
        <v>43846</v>
      </c>
      <c r="C373" s="1">
        <f t="shared" si="57"/>
        <v>9</v>
      </c>
      <c r="D373" s="191">
        <v>3.4333265363888708</v>
      </c>
      <c r="E373" s="192">
        <f t="shared" si="58"/>
        <v>1.1921761869081217E-4</v>
      </c>
      <c r="F373" s="193">
        <f t="shared" si="59"/>
        <v>5.1189613761765598</v>
      </c>
      <c r="G373" s="193">
        <f t="shared" si="65"/>
        <v>5.3082522996034847</v>
      </c>
      <c r="H373" s="193">
        <f t="shared" si="65"/>
        <v>5.5045428956316851</v>
      </c>
      <c r="I373" s="193">
        <f t="shared" si="65"/>
        <v>5.7080920008479259</v>
      </c>
      <c r="J373" s="193">
        <f t="shared" si="65"/>
        <v>5.9191680231978703</v>
      </c>
      <c r="K373" s="193">
        <f>MAX(0,(F373-'2031 forecast'!$C$10))</f>
        <v>0</v>
      </c>
      <c r="L373" s="193">
        <f>MAX(0,(G373-'2031 forecast'!$C$10))</f>
        <v>0</v>
      </c>
      <c r="M373" s="193">
        <f>MAX(0,(H373-'2031 forecast'!$C$10))</f>
        <v>0</v>
      </c>
      <c r="N373" s="193">
        <f>MAX(0,(I373-'2031 forecast'!$C$10))</f>
        <v>0</v>
      </c>
      <c r="O373" s="193">
        <f>MAX(0,(J373-'2031 forecast'!$C$10))</f>
        <v>0.18216802319787018</v>
      </c>
      <c r="P373" s="175" t="str">
        <f t="shared" si="62"/>
        <v/>
      </c>
      <c r="Q373" s="175" t="str">
        <f t="shared" si="63"/>
        <v/>
      </c>
    </row>
    <row r="374" spans="1:17" s="1" customFormat="1" x14ac:dyDescent="0.3">
      <c r="A374" s="189">
        <f t="shared" si="61"/>
        <v>43846.416666665769</v>
      </c>
      <c r="B374" s="190">
        <f t="shared" si="56"/>
        <v>43846</v>
      </c>
      <c r="C374" s="1">
        <f t="shared" si="57"/>
        <v>10</v>
      </c>
      <c r="D374" s="191">
        <v>3.4935603352728863</v>
      </c>
      <c r="E374" s="192">
        <f t="shared" si="58"/>
        <v>1.2130915586082643E-4</v>
      </c>
      <c r="F374" s="193">
        <f t="shared" si="59"/>
        <v>5.2087677161094827</v>
      </c>
      <c r="G374" s="193">
        <f t="shared" si="65"/>
        <v>5.4013795329298615</v>
      </c>
      <c r="H374" s="193">
        <f t="shared" si="65"/>
        <v>5.6011138236252238</v>
      </c>
      <c r="I374" s="193">
        <f t="shared" si="65"/>
        <v>5.8082339657750834</v>
      </c>
      <c r="J374" s="193">
        <f t="shared" si="65"/>
        <v>6.0230130762364302</v>
      </c>
      <c r="K374" s="193">
        <f>MAX(0,(F374-'2031 forecast'!$C$10))</f>
        <v>0</v>
      </c>
      <c r="L374" s="193">
        <f>MAX(0,(G374-'2031 forecast'!$C$10))</f>
        <v>0</v>
      </c>
      <c r="M374" s="193">
        <f>MAX(0,(H374-'2031 forecast'!$C$10))</f>
        <v>0</v>
      </c>
      <c r="N374" s="193">
        <f>MAX(0,(I374-'2031 forecast'!$C$10))</f>
        <v>7.1233965775083341E-2</v>
      </c>
      <c r="O374" s="193">
        <f>MAX(0,(J374-'2031 forecast'!$C$10))</f>
        <v>0.28601307623643013</v>
      </c>
      <c r="P374" s="175" t="str">
        <f t="shared" si="62"/>
        <v/>
      </c>
      <c r="Q374" s="175" t="str">
        <f t="shared" si="63"/>
        <v/>
      </c>
    </row>
    <row r="375" spans="1:17" s="1" customFormat="1" x14ac:dyDescent="0.3">
      <c r="A375" s="189">
        <f t="shared" si="61"/>
        <v>43846.458333332434</v>
      </c>
      <c r="B375" s="190">
        <f t="shared" si="56"/>
        <v>43846</v>
      </c>
      <c r="C375" s="1">
        <f t="shared" si="57"/>
        <v>11</v>
      </c>
      <c r="D375" s="191">
        <v>3.4709726606913804</v>
      </c>
      <c r="E375" s="192">
        <f t="shared" si="58"/>
        <v>1.2052482942207108E-4</v>
      </c>
      <c r="F375" s="193">
        <f t="shared" si="59"/>
        <v>5.1750903386346367</v>
      </c>
      <c r="G375" s="193">
        <f t="shared" si="65"/>
        <v>5.3664568204324699</v>
      </c>
      <c r="H375" s="193">
        <f t="shared" si="65"/>
        <v>5.5648997256276473</v>
      </c>
      <c r="I375" s="193">
        <f t="shared" si="65"/>
        <v>5.7706807289273989</v>
      </c>
      <c r="J375" s="193">
        <f t="shared" si="65"/>
        <v>5.9840711813469705</v>
      </c>
      <c r="K375" s="193">
        <f>MAX(0,(F375-'2031 forecast'!$C$10))</f>
        <v>0</v>
      </c>
      <c r="L375" s="193">
        <f>MAX(0,(G375-'2031 forecast'!$C$10))</f>
        <v>0</v>
      </c>
      <c r="M375" s="193">
        <f>MAX(0,(H375-'2031 forecast'!$C$10))</f>
        <v>0</v>
      </c>
      <c r="N375" s="193">
        <f>MAX(0,(I375-'2031 forecast'!$C$10))</f>
        <v>3.3680728927398818E-2</v>
      </c>
      <c r="O375" s="193">
        <f>MAX(0,(J375-'2031 forecast'!$C$10))</f>
        <v>0.24707118134697037</v>
      </c>
      <c r="P375" s="175" t="str">
        <f t="shared" si="62"/>
        <v/>
      </c>
      <c r="Q375" s="175" t="str">
        <f t="shared" si="63"/>
        <v/>
      </c>
    </row>
    <row r="376" spans="1:17" s="1" customFormat="1" x14ac:dyDescent="0.3">
      <c r="A376" s="189">
        <f t="shared" si="61"/>
        <v>43846.499999999098</v>
      </c>
      <c r="B376" s="190">
        <f t="shared" si="56"/>
        <v>43846</v>
      </c>
      <c r="C376" s="1">
        <f t="shared" si="57"/>
        <v>12</v>
      </c>
      <c r="D376" s="191">
        <v>3.4709726606913804</v>
      </c>
      <c r="E376" s="192">
        <f t="shared" si="58"/>
        <v>1.2052482942207108E-4</v>
      </c>
      <c r="F376" s="193">
        <f t="shared" si="59"/>
        <v>5.1750903386346367</v>
      </c>
      <c r="G376" s="193">
        <f t="shared" si="65"/>
        <v>5.3664568204324699</v>
      </c>
      <c r="H376" s="193">
        <f t="shared" si="65"/>
        <v>5.5648997256276473</v>
      </c>
      <c r="I376" s="193">
        <f t="shared" si="65"/>
        <v>5.7706807289273989</v>
      </c>
      <c r="J376" s="193">
        <f t="shared" si="65"/>
        <v>5.9840711813469705</v>
      </c>
      <c r="K376" s="193">
        <f>MAX(0,(F376-'2031 forecast'!$C$10))</f>
        <v>0</v>
      </c>
      <c r="L376" s="193">
        <f>MAX(0,(G376-'2031 forecast'!$C$10))</f>
        <v>0</v>
      </c>
      <c r="M376" s="193">
        <f>MAX(0,(H376-'2031 forecast'!$C$10))</f>
        <v>0</v>
      </c>
      <c r="N376" s="193">
        <f>MAX(0,(I376-'2031 forecast'!$C$10))</f>
        <v>3.3680728927398818E-2</v>
      </c>
      <c r="O376" s="193">
        <f>MAX(0,(J376-'2031 forecast'!$C$10))</f>
        <v>0.24707118134697037</v>
      </c>
      <c r="P376" s="175" t="str">
        <f t="shared" si="62"/>
        <v/>
      </c>
      <c r="Q376" s="175" t="str">
        <f t="shared" si="63"/>
        <v/>
      </c>
    </row>
    <row r="377" spans="1:17" s="1" customFormat="1" x14ac:dyDescent="0.3">
      <c r="A377" s="189">
        <f t="shared" si="61"/>
        <v>43846.541666665762</v>
      </c>
      <c r="B377" s="190">
        <f t="shared" si="56"/>
        <v>43846</v>
      </c>
      <c r="C377" s="1">
        <f t="shared" si="57"/>
        <v>13</v>
      </c>
      <c r="D377" s="191">
        <v>3.5763818087384074</v>
      </c>
      <c r="E377" s="192">
        <f t="shared" si="58"/>
        <v>1.2418501946959601E-4</v>
      </c>
      <c r="F377" s="193">
        <f t="shared" si="59"/>
        <v>5.33225143351725</v>
      </c>
      <c r="G377" s="193">
        <f t="shared" si="65"/>
        <v>5.5294294787536291</v>
      </c>
      <c r="H377" s="193">
        <f t="shared" si="65"/>
        <v>5.733898849616339</v>
      </c>
      <c r="I377" s="193">
        <f t="shared" si="65"/>
        <v>5.9459291675499228</v>
      </c>
      <c r="J377" s="193">
        <f t="shared" si="65"/>
        <v>6.1658000241644482</v>
      </c>
      <c r="K377" s="193">
        <f>MAX(0,(F377-'2031 forecast'!$C$10))</f>
        <v>0</v>
      </c>
      <c r="L377" s="193">
        <f>MAX(0,(G377-'2031 forecast'!$C$10))</f>
        <v>0</v>
      </c>
      <c r="M377" s="193">
        <f>MAX(0,(H377-'2031 forecast'!$C$10))</f>
        <v>0</v>
      </c>
      <c r="N377" s="193">
        <f>MAX(0,(I377-'2031 forecast'!$C$10))</f>
        <v>0.20892916754992275</v>
      </c>
      <c r="O377" s="193">
        <f>MAX(0,(J377-'2031 forecast'!$C$10))</f>
        <v>0.42880002416444807</v>
      </c>
      <c r="P377" s="175" t="str">
        <f t="shared" si="62"/>
        <v/>
      </c>
      <c r="Q377" s="175" t="str">
        <f t="shared" si="63"/>
        <v/>
      </c>
    </row>
    <row r="378" spans="1:17" s="1" customFormat="1" x14ac:dyDescent="0.3">
      <c r="A378" s="189">
        <f t="shared" si="61"/>
        <v>43846.583333332426</v>
      </c>
      <c r="B378" s="190">
        <f t="shared" si="56"/>
        <v>43846</v>
      </c>
      <c r="C378" s="1">
        <f t="shared" si="57"/>
        <v>14</v>
      </c>
      <c r="D378" s="191">
        <v>3.5462649092963998</v>
      </c>
      <c r="E378" s="192">
        <f t="shared" si="58"/>
        <v>1.231392508845889E-4</v>
      </c>
      <c r="F378" s="193">
        <f t="shared" si="59"/>
        <v>5.2873482635507898</v>
      </c>
      <c r="G378" s="193">
        <f t="shared" si="65"/>
        <v>5.482865862090442</v>
      </c>
      <c r="H378" s="193">
        <f t="shared" si="65"/>
        <v>5.685613385619571</v>
      </c>
      <c r="I378" s="193">
        <f t="shared" si="65"/>
        <v>5.8958581850863458</v>
      </c>
      <c r="J378" s="193">
        <f t="shared" si="65"/>
        <v>6.11387749764517</v>
      </c>
      <c r="K378" s="193">
        <f>MAX(0,(F378-'2031 forecast'!$C$10))</f>
        <v>0</v>
      </c>
      <c r="L378" s="193">
        <f>MAX(0,(G378-'2031 forecast'!$C$10))</f>
        <v>0</v>
      </c>
      <c r="M378" s="193">
        <f>MAX(0,(H378-'2031 forecast'!$C$10))</f>
        <v>0</v>
      </c>
      <c r="N378" s="193">
        <f>MAX(0,(I378-'2031 forecast'!$C$10))</f>
        <v>0.15885818508634575</v>
      </c>
      <c r="O378" s="193">
        <f>MAX(0,(J378-'2031 forecast'!$C$10))</f>
        <v>0.37687749764516987</v>
      </c>
      <c r="P378" s="175" t="str">
        <f t="shared" si="62"/>
        <v/>
      </c>
      <c r="Q378" s="175" t="str">
        <f t="shared" si="63"/>
        <v/>
      </c>
    </row>
    <row r="379" spans="1:17" s="1" customFormat="1" x14ac:dyDescent="0.3">
      <c r="A379" s="189">
        <f t="shared" si="61"/>
        <v>43846.624999999091</v>
      </c>
      <c r="B379" s="190">
        <f t="shared" si="56"/>
        <v>43846</v>
      </c>
      <c r="C379" s="1">
        <f t="shared" si="57"/>
        <v>15</v>
      </c>
      <c r="D379" s="191">
        <v>3.5462649092963998</v>
      </c>
      <c r="E379" s="192">
        <f t="shared" si="58"/>
        <v>1.231392508845889E-4</v>
      </c>
      <c r="F379" s="193">
        <f t="shared" si="59"/>
        <v>5.2873482635507898</v>
      </c>
      <c r="G379" s="193">
        <f t="shared" si="65"/>
        <v>5.482865862090442</v>
      </c>
      <c r="H379" s="193">
        <f t="shared" si="65"/>
        <v>5.685613385619571</v>
      </c>
      <c r="I379" s="193">
        <f t="shared" si="65"/>
        <v>5.8958581850863458</v>
      </c>
      <c r="J379" s="193">
        <f t="shared" si="65"/>
        <v>6.11387749764517</v>
      </c>
      <c r="K379" s="193">
        <f>MAX(0,(F379-'2031 forecast'!$C$10))</f>
        <v>0</v>
      </c>
      <c r="L379" s="193">
        <f>MAX(0,(G379-'2031 forecast'!$C$10))</f>
        <v>0</v>
      </c>
      <c r="M379" s="193">
        <f>MAX(0,(H379-'2031 forecast'!$C$10))</f>
        <v>0</v>
      </c>
      <c r="N379" s="193">
        <f>MAX(0,(I379-'2031 forecast'!$C$10))</f>
        <v>0.15885818508634575</v>
      </c>
      <c r="O379" s="193">
        <f>MAX(0,(J379-'2031 forecast'!$C$10))</f>
        <v>0.37687749764516987</v>
      </c>
      <c r="P379" s="175" t="str">
        <f t="shared" si="62"/>
        <v/>
      </c>
      <c r="Q379" s="175" t="str">
        <f t="shared" si="63"/>
        <v/>
      </c>
    </row>
    <row r="380" spans="1:17" s="1" customFormat="1" x14ac:dyDescent="0.3">
      <c r="A380" s="189">
        <f t="shared" si="61"/>
        <v>43846.666666665755</v>
      </c>
      <c r="B380" s="190">
        <f t="shared" si="56"/>
        <v>43846</v>
      </c>
      <c r="C380" s="1">
        <f t="shared" si="57"/>
        <v>16</v>
      </c>
      <c r="D380" s="191">
        <v>3.6064987081804145</v>
      </c>
      <c r="E380" s="192">
        <f t="shared" si="58"/>
        <v>1.2523078805460312E-4</v>
      </c>
      <c r="F380" s="193">
        <f t="shared" si="59"/>
        <v>5.3771546034837101</v>
      </c>
      <c r="G380" s="193">
        <f t="shared" si="65"/>
        <v>5.5759930954168171</v>
      </c>
      <c r="H380" s="193">
        <f t="shared" si="65"/>
        <v>5.782184313613107</v>
      </c>
      <c r="I380" s="193">
        <f t="shared" si="65"/>
        <v>5.9960001500135007</v>
      </c>
      <c r="J380" s="193">
        <f t="shared" si="65"/>
        <v>6.2177225506837273</v>
      </c>
      <c r="K380" s="193">
        <f>MAX(0,(F380-'2031 forecast'!$C$10))</f>
        <v>0</v>
      </c>
      <c r="L380" s="193">
        <f>MAX(0,(G380-'2031 forecast'!$C$10))</f>
        <v>0</v>
      </c>
      <c r="M380" s="193">
        <f>MAX(0,(H380-'2031 forecast'!$C$10))</f>
        <v>4.518431361310693E-2</v>
      </c>
      <c r="N380" s="193">
        <f>MAX(0,(I380-'2031 forecast'!$C$10))</f>
        <v>0.25900015001350063</v>
      </c>
      <c r="O380" s="193">
        <f>MAX(0,(J380-'2031 forecast'!$C$10))</f>
        <v>0.48072255068372716</v>
      </c>
      <c r="P380" s="175" t="str">
        <f t="shared" si="62"/>
        <v/>
      </c>
      <c r="Q380" s="175" t="str">
        <f t="shared" si="63"/>
        <v/>
      </c>
    </row>
    <row r="381" spans="1:17" s="1" customFormat="1" x14ac:dyDescent="0.3">
      <c r="A381" s="189">
        <f t="shared" si="61"/>
        <v>43846.708333332419</v>
      </c>
      <c r="B381" s="190">
        <f t="shared" si="56"/>
        <v>43846</v>
      </c>
      <c r="C381" s="1">
        <f t="shared" si="57"/>
        <v>17</v>
      </c>
      <c r="D381" s="191">
        <v>3.6968494065064377</v>
      </c>
      <c r="E381" s="192">
        <f t="shared" si="58"/>
        <v>1.283680938096245E-4</v>
      </c>
      <c r="F381" s="193">
        <f t="shared" si="59"/>
        <v>5.5118641133830941</v>
      </c>
      <c r="G381" s="193">
        <f t="shared" si="65"/>
        <v>5.7156839454063828</v>
      </c>
      <c r="H381" s="193">
        <f t="shared" si="65"/>
        <v>5.9270407056034156</v>
      </c>
      <c r="I381" s="193">
        <f t="shared" si="65"/>
        <v>6.1462130974042362</v>
      </c>
      <c r="J381" s="193">
        <f t="shared" si="65"/>
        <v>6.3734901302415663</v>
      </c>
      <c r="K381" s="193">
        <f>MAX(0,(F381-'2031 forecast'!$C$10))</f>
        <v>0</v>
      </c>
      <c r="L381" s="193">
        <f>MAX(0,(G381-'2031 forecast'!$C$10))</f>
        <v>0</v>
      </c>
      <c r="M381" s="193">
        <f>MAX(0,(H381-'2031 forecast'!$C$10))</f>
        <v>0.19004070560341546</v>
      </c>
      <c r="N381" s="193">
        <f>MAX(0,(I381-'2031 forecast'!$C$10))</f>
        <v>0.40921309740423606</v>
      </c>
      <c r="O381" s="193">
        <f>MAX(0,(J381-'2031 forecast'!$C$10))</f>
        <v>0.6364901302415662</v>
      </c>
      <c r="P381" s="175" t="str">
        <f t="shared" si="62"/>
        <v/>
      </c>
      <c r="Q381" s="175" t="str">
        <f t="shared" si="63"/>
        <v/>
      </c>
    </row>
    <row r="382" spans="1:17" s="1" customFormat="1" x14ac:dyDescent="0.3">
      <c r="A382" s="189">
        <f t="shared" si="61"/>
        <v>43846.749999999083</v>
      </c>
      <c r="B382" s="190">
        <f t="shared" si="56"/>
        <v>43846</v>
      </c>
      <c r="C382" s="1">
        <f t="shared" si="57"/>
        <v>18</v>
      </c>
      <c r="D382" s="191">
        <v>3.8248462291349705</v>
      </c>
      <c r="E382" s="192">
        <f t="shared" si="58"/>
        <v>1.328126102959048E-4</v>
      </c>
      <c r="F382" s="193">
        <f t="shared" si="59"/>
        <v>5.7027025857405542</v>
      </c>
      <c r="G382" s="193">
        <f t="shared" si="65"/>
        <v>5.9135793162249346</v>
      </c>
      <c r="H382" s="193">
        <f t="shared" si="65"/>
        <v>6.1322539275896855</v>
      </c>
      <c r="I382" s="193">
        <f t="shared" si="65"/>
        <v>6.3590147728744446</v>
      </c>
      <c r="J382" s="193">
        <f t="shared" si="65"/>
        <v>6.5941608679485055</v>
      </c>
      <c r="K382" s="193">
        <f>MAX(0,(F382-'2031 forecast'!$C$10))</f>
        <v>0</v>
      </c>
      <c r="L382" s="193">
        <f>MAX(0,(G382-'2031 forecast'!$C$10))</f>
        <v>0.1765793162249345</v>
      </c>
      <c r="M382" s="193">
        <f>MAX(0,(H382-'2031 forecast'!$C$10))</f>
        <v>0.39525392758968536</v>
      </c>
      <c r="N382" s="193">
        <f>MAX(0,(I382-'2031 forecast'!$C$10))</f>
        <v>0.62201477287444451</v>
      </c>
      <c r="O382" s="193">
        <f>MAX(0,(J382-'2031 forecast'!$C$10))</f>
        <v>0.85716086794850543</v>
      </c>
      <c r="P382" s="175" t="str">
        <f t="shared" si="62"/>
        <v/>
      </c>
      <c r="Q382" s="175" t="str">
        <f t="shared" si="63"/>
        <v/>
      </c>
    </row>
    <row r="383" spans="1:17" s="1" customFormat="1" x14ac:dyDescent="0.3">
      <c r="A383" s="189">
        <f t="shared" si="61"/>
        <v>43846.791666665747</v>
      </c>
      <c r="B383" s="190">
        <f t="shared" si="56"/>
        <v>43846</v>
      </c>
      <c r="C383" s="1">
        <f t="shared" si="57"/>
        <v>19</v>
      </c>
      <c r="D383" s="191">
        <v>3.8624923534374798</v>
      </c>
      <c r="E383" s="192">
        <f t="shared" si="58"/>
        <v>1.3411982102716369E-4</v>
      </c>
      <c r="F383" s="193">
        <f t="shared" si="59"/>
        <v>5.7588315481986303</v>
      </c>
      <c r="G383" s="193">
        <f t="shared" si="65"/>
        <v>5.9717838370539198</v>
      </c>
      <c r="H383" s="193">
        <f t="shared" si="65"/>
        <v>6.1926107575856459</v>
      </c>
      <c r="I383" s="193">
        <f t="shared" si="65"/>
        <v>6.4216035009539167</v>
      </c>
      <c r="J383" s="193">
        <f t="shared" si="65"/>
        <v>6.6590640260976039</v>
      </c>
      <c r="K383" s="193">
        <f>MAX(0,(F383-'2031 forecast'!$C$10))</f>
        <v>2.1831548198630202E-2</v>
      </c>
      <c r="L383" s="193">
        <f>MAX(0,(G383-'2031 forecast'!$C$10))</f>
        <v>0.2347838370539197</v>
      </c>
      <c r="M383" s="193">
        <f>MAX(0,(H383-'2031 forecast'!$C$10))</f>
        <v>0.45561075758564584</v>
      </c>
      <c r="N383" s="193">
        <f>MAX(0,(I383-'2031 forecast'!$C$10))</f>
        <v>0.68460350095391664</v>
      </c>
      <c r="O383" s="193">
        <f>MAX(0,(J383-'2031 forecast'!$C$10))</f>
        <v>0.92206402609760385</v>
      </c>
      <c r="P383" s="175">
        <f t="shared" si="62"/>
        <v>1</v>
      </c>
      <c r="Q383" s="175" t="str">
        <f t="shared" si="63"/>
        <v/>
      </c>
    </row>
    <row r="384" spans="1:17" s="1" customFormat="1" x14ac:dyDescent="0.3">
      <c r="A384" s="189">
        <f t="shared" si="61"/>
        <v>43846.833333332412</v>
      </c>
      <c r="B384" s="190">
        <f t="shared" si="56"/>
        <v>43846</v>
      </c>
      <c r="C384" s="1">
        <f t="shared" si="57"/>
        <v>20</v>
      </c>
      <c r="D384" s="191">
        <v>3.8850800280189857</v>
      </c>
      <c r="E384" s="192">
        <f t="shared" si="58"/>
        <v>1.3490414746591904E-4</v>
      </c>
      <c r="F384" s="193">
        <f t="shared" si="59"/>
        <v>5.7925089256734763</v>
      </c>
      <c r="G384" s="193">
        <f t="shared" si="65"/>
        <v>6.0067065495513114</v>
      </c>
      <c r="H384" s="193">
        <f t="shared" si="65"/>
        <v>6.2288248555832233</v>
      </c>
      <c r="I384" s="193">
        <f t="shared" si="65"/>
        <v>6.4591567378016013</v>
      </c>
      <c r="J384" s="193">
        <f t="shared" si="65"/>
        <v>6.6980059209870646</v>
      </c>
      <c r="K384" s="193">
        <f>MAX(0,(F384-'2031 forecast'!$C$10))</f>
        <v>5.5508925673476206E-2</v>
      </c>
      <c r="L384" s="193">
        <f>MAX(0,(G384-'2031 forecast'!$C$10))</f>
        <v>0.26970654955131135</v>
      </c>
      <c r="M384" s="193">
        <f>MAX(0,(H384-'2031 forecast'!$C$10))</f>
        <v>0.4918248555832232</v>
      </c>
      <c r="N384" s="193">
        <f>MAX(0,(I384-'2031 forecast'!$C$10))</f>
        <v>0.72215673780160117</v>
      </c>
      <c r="O384" s="193">
        <f>MAX(0,(J384-'2031 forecast'!$C$10))</f>
        <v>0.9610059209870645</v>
      </c>
      <c r="P384" s="175">
        <f t="shared" si="62"/>
        <v>2</v>
      </c>
      <c r="Q384" s="175" t="str">
        <f t="shared" si="63"/>
        <v/>
      </c>
    </row>
    <row r="385" spans="1:17" s="1" customFormat="1" x14ac:dyDescent="0.3">
      <c r="A385" s="189">
        <f t="shared" si="61"/>
        <v>43846.874999999076</v>
      </c>
      <c r="B385" s="190">
        <f t="shared" si="56"/>
        <v>43846</v>
      </c>
      <c r="C385" s="1">
        <f t="shared" si="57"/>
        <v>21</v>
      </c>
      <c r="D385" s="191">
        <v>3.8624923534374798</v>
      </c>
      <c r="E385" s="192">
        <f t="shared" si="58"/>
        <v>1.3411982102716369E-4</v>
      </c>
      <c r="F385" s="193">
        <f t="shared" si="59"/>
        <v>5.7588315481986303</v>
      </c>
      <c r="G385" s="193">
        <f t="shared" ref="G385:J404" si="66">$E385*G$2</f>
        <v>5.9717838370539198</v>
      </c>
      <c r="H385" s="193">
        <f t="shared" si="66"/>
        <v>6.1926107575856459</v>
      </c>
      <c r="I385" s="193">
        <f t="shared" si="66"/>
        <v>6.4216035009539167</v>
      </c>
      <c r="J385" s="193">
        <f t="shared" si="66"/>
        <v>6.6590640260976039</v>
      </c>
      <c r="K385" s="193">
        <f>MAX(0,(F385-'2031 forecast'!$C$10))</f>
        <v>2.1831548198630202E-2</v>
      </c>
      <c r="L385" s="193">
        <f>MAX(0,(G385-'2031 forecast'!$C$10))</f>
        <v>0.2347838370539197</v>
      </c>
      <c r="M385" s="193">
        <f>MAX(0,(H385-'2031 forecast'!$C$10))</f>
        <v>0.45561075758564584</v>
      </c>
      <c r="N385" s="193">
        <f>MAX(0,(I385-'2031 forecast'!$C$10))</f>
        <v>0.68460350095391664</v>
      </c>
      <c r="O385" s="193">
        <f>MAX(0,(J385-'2031 forecast'!$C$10))</f>
        <v>0.92206402609760385</v>
      </c>
      <c r="P385" s="175">
        <f t="shared" si="62"/>
        <v>3</v>
      </c>
      <c r="Q385" s="175">
        <f t="shared" si="63"/>
        <v>3</v>
      </c>
    </row>
    <row r="386" spans="1:17" s="1" customFormat="1" x14ac:dyDescent="0.3">
      <c r="A386" s="189">
        <f t="shared" si="61"/>
        <v>43846.91666666574</v>
      </c>
      <c r="B386" s="190">
        <f t="shared" si="56"/>
        <v>43846</v>
      </c>
      <c r="C386" s="1">
        <f t="shared" si="57"/>
        <v>22</v>
      </c>
      <c r="D386" s="191">
        <v>3.5989694833199133</v>
      </c>
      <c r="E386" s="192">
        <f t="shared" si="58"/>
        <v>1.2496934590835136E-4</v>
      </c>
      <c r="F386" s="193">
        <f t="shared" si="59"/>
        <v>5.365928810992096</v>
      </c>
      <c r="G386" s="193">
        <f t="shared" si="66"/>
        <v>5.5643521912510208</v>
      </c>
      <c r="H386" s="193">
        <f t="shared" si="66"/>
        <v>5.7701129476139164</v>
      </c>
      <c r="I386" s="193">
        <f t="shared" si="66"/>
        <v>5.9834824043976074</v>
      </c>
      <c r="J386" s="193">
        <f t="shared" si="66"/>
        <v>6.2047419190539088</v>
      </c>
      <c r="K386" s="193">
        <f>MAX(0,(F386-'2031 forecast'!$C$10))</f>
        <v>0</v>
      </c>
      <c r="L386" s="193">
        <f>MAX(0,(G386-'2031 forecast'!$C$10))</f>
        <v>0</v>
      </c>
      <c r="M386" s="193">
        <f>MAX(0,(H386-'2031 forecast'!$C$10))</f>
        <v>3.3112947613916255E-2</v>
      </c>
      <c r="N386" s="193">
        <f>MAX(0,(I386-'2031 forecast'!$C$10))</f>
        <v>0.24648240439760727</v>
      </c>
      <c r="O386" s="193">
        <f>MAX(0,(J386-'2031 forecast'!$C$10))</f>
        <v>0.46774191905390872</v>
      </c>
      <c r="P386" s="175" t="str">
        <f t="shared" si="62"/>
        <v/>
      </c>
      <c r="Q386" s="175" t="str">
        <f t="shared" si="63"/>
        <v/>
      </c>
    </row>
    <row r="387" spans="1:17" s="1" customFormat="1" x14ac:dyDescent="0.3">
      <c r="A387" s="189">
        <f t="shared" si="61"/>
        <v>43846.958333332404</v>
      </c>
      <c r="B387" s="190">
        <f t="shared" si="56"/>
        <v>43846</v>
      </c>
      <c r="C387" s="1">
        <f t="shared" si="57"/>
        <v>23</v>
      </c>
      <c r="D387" s="191">
        <v>3.3053297137603384</v>
      </c>
      <c r="E387" s="192">
        <f t="shared" si="58"/>
        <v>1.1477310220453189E-4</v>
      </c>
      <c r="F387" s="193">
        <f t="shared" si="59"/>
        <v>4.9281229038191006</v>
      </c>
      <c r="G387" s="193">
        <f t="shared" si="66"/>
        <v>5.1103569287849329</v>
      </c>
      <c r="H387" s="193">
        <f t="shared" si="66"/>
        <v>5.2993296736454161</v>
      </c>
      <c r="I387" s="193">
        <f t="shared" si="66"/>
        <v>5.4952903253777183</v>
      </c>
      <c r="J387" s="193">
        <f t="shared" si="66"/>
        <v>5.6984972854909319</v>
      </c>
      <c r="K387" s="193">
        <f>MAX(0,(F387-'2031 forecast'!$C$10))</f>
        <v>0</v>
      </c>
      <c r="L387" s="193">
        <f>MAX(0,(G387-'2031 forecast'!$C$10))</f>
        <v>0</v>
      </c>
      <c r="M387" s="193">
        <f>MAX(0,(H387-'2031 forecast'!$C$10))</f>
        <v>0</v>
      </c>
      <c r="N387" s="193">
        <f>MAX(0,(I387-'2031 forecast'!$C$10))</f>
        <v>0</v>
      </c>
      <c r="O387" s="193">
        <f>MAX(0,(J387-'2031 forecast'!$C$10))</f>
        <v>0</v>
      </c>
      <c r="P387" s="175" t="str">
        <f t="shared" si="62"/>
        <v/>
      </c>
      <c r="Q387" s="175" t="str">
        <f t="shared" si="63"/>
        <v/>
      </c>
    </row>
    <row r="388" spans="1:17" s="1" customFormat="1" x14ac:dyDescent="0.3">
      <c r="A388" s="189">
        <f t="shared" si="61"/>
        <v>43846.999999999069</v>
      </c>
      <c r="B388" s="190">
        <f t="shared" si="56"/>
        <v>43846</v>
      </c>
      <c r="C388" s="1">
        <f t="shared" si="57"/>
        <v>0</v>
      </c>
      <c r="D388" s="191">
        <v>2.8234593226882163</v>
      </c>
      <c r="E388" s="192">
        <f t="shared" si="58"/>
        <v>9.8040804844417908E-5</v>
      </c>
      <c r="F388" s="193">
        <f t="shared" si="59"/>
        <v>4.2096721843557239</v>
      </c>
      <c r="G388" s="193">
        <f t="shared" si="66"/>
        <v>4.3653390621739181</v>
      </c>
      <c r="H388" s="193">
        <f t="shared" si="66"/>
        <v>4.5267622496971098</v>
      </c>
      <c r="I388" s="193">
        <f t="shared" si="66"/>
        <v>4.694154605960466</v>
      </c>
      <c r="J388" s="193">
        <f t="shared" si="66"/>
        <v>4.8677368611824594</v>
      </c>
      <c r="K388" s="193">
        <f>MAX(0,(F388-'2031 forecast'!$C$10))</f>
        <v>0</v>
      </c>
      <c r="L388" s="193">
        <f>MAX(0,(G388-'2031 forecast'!$C$10))</f>
        <v>0</v>
      </c>
      <c r="M388" s="193">
        <f>MAX(0,(H388-'2031 forecast'!$C$10))</f>
        <v>0</v>
      </c>
      <c r="N388" s="193">
        <f>MAX(0,(I388-'2031 forecast'!$C$10))</f>
        <v>0</v>
      </c>
      <c r="O388" s="193">
        <f>MAX(0,(J388-'2031 forecast'!$C$10))</f>
        <v>0</v>
      </c>
      <c r="P388" s="175" t="str">
        <f t="shared" si="62"/>
        <v/>
      </c>
      <c r="Q388" s="175" t="str">
        <f t="shared" si="63"/>
        <v/>
      </c>
    </row>
    <row r="389" spans="1:17" s="1" customFormat="1" x14ac:dyDescent="0.3">
      <c r="A389" s="189">
        <f t="shared" si="61"/>
        <v>43847.041666665733</v>
      </c>
      <c r="B389" s="190">
        <f t="shared" ref="B389:B452" si="67">INT(A389)</f>
        <v>43847</v>
      </c>
      <c r="C389" s="1">
        <f t="shared" ref="C389:C452" si="68">HOUR(A389)</f>
        <v>1</v>
      </c>
      <c r="D389" s="191">
        <v>2.8008716481067104</v>
      </c>
      <c r="E389" s="192">
        <f t="shared" ref="E389:E452" si="69">D389/SUM($D$4:$D$8763)</f>
        <v>9.7256478405662557E-5</v>
      </c>
      <c r="F389" s="193">
        <f t="shared" ref="F389:F452" si="70">E389*$F$2</f>
        <v>4.1759948068808779</v>
      </c>
      <c r="G389" s="193">
        <f t="shared" si="66"/>
        <v>4.3304163496765264</v>
      </c>
      <c r="H389" s="193">
        <f t="shared" si="66"/>
        <v>4.4905481516995325</v>
      </c>
      <c r="I389" s="193">
        <f t="shared" si="66"/>
        <v>4.6566013691127814</v>
      </c>
      <c r="J389" s="193">
        <f t="shared" si="66"/>
        <v>4.8287949662929996</v>
      </c>
      <c r="K389" s="193">
        <f>MAX(0,(F389-'2031 forecast'!$C$10))</f>
        <v>0</v>
      </c>
      <c r="L389" s="193">
        <f>MAX(0,(G389-'2031 forecast'!$C$10))</f>
        <v>0</v>
      </c>
      <c r="M389" s="193">
        <f>MAX(0,(H389-'2031 forecast'!$C$10))</f>
        <v>0</v>
      </c>
      <c r="N389" s="193">
        <f>MAX(0,(I389-'2031 forecast'!$C$10))</f>
        <v>0</v>
      </c>
      <c r="O389" s="193">
        <f>MAX(0,(J389-'2031 forecast'!$C$10))</f>
        <v>0</v>
      </c>
      <c r="P389" s="175" t="str">
        <f t="shared" si="62"/>
        <v/>
      </c>
      <c r="Q389" s="175" t="str">
        <f t="shared" si="63"/>
        <v/>
      </c>
    </row>
    <row r="390" spans="1:17" s="1" customFormat="1" x14ac:dyDescent="0.3">
      <c r="A390" s="189">
        <f t="shared" ref="A390:A453" si="71">A389 + TIME(1,0,0)</f>
        <v>43847.083333332397</v>
      </c>
      <c r="B390" s="190">
        <f t="shared" si="67"/>
        <v>43847</v>
      </c>
      <c r="C390" s="1">
        <f t="shared" si="68"/>
        <v>2</v>
      </c>
      <c r="D390" s="191">
        <v>2.830988547548718</v>
      </c>
      <c r="E390" s="192">
        <f t="shared" si="69"/>
        <v>9.8302246990669679E-5</v>
      </c>
      <c r="F390" s="193">
        <f t="shared" si="70"/>
        <v>4.2208979768473389</v>
      </c>
      <c r="G390" s="193">
        <f t="shared" si="66"/>
        <v>4.3769799663397144</v>
      </c>
      <c r="H390" s="193">
        <f t="shared" si="66"/>
        <v>4.5388336156963014</v>
      </c>
      <c r="I390" s="193">
        <f t="shared" si="66"/>
        <v>4.7066723515763602</v>
      </c>
      <c r="J390" s="193">
        <f t="shared" si="66"/>
        <v>4.8807174928122787</v>
      </c>
      <c r="K390" s="193">
        <f>MAX(0,(F390-'2031 forecast'!$C$10))</f>
        <v>0</v>
      </c>
      <c r="L390" s="193">
        <f>MAX(0,(G390-'2031 forecast'!$C$10))</f>
        <v>0</v>
      </c>
      <c r="M390" s="193">
        <f>MAX(0,(H390-'2031 forecast'!$C$10))</f>
        <v>0</v>
      </c>
      <c r="N390" s="193">
        <f>MAX(0,(I390-'2031 forecast'!$C$10))</f>
        <v>0</v>
      </c>
      <c r="O390" s="193">
        <f>MAX(0,(J390-'2031 forecast'!$C$10))</f>
        <v>0</v>
      </c>
      <c r="P390" s="175" t="str">
        <f t="shared" ref="P390:P453" si="72">IF(K390&gt;0,IF(K389&gt;0,P389+1,1),"")</f>
        <v/>
      </c>
      <c r="Q390" s="175" t="str">
        <f t="shared" ref="Q390:Q453" si="73">IF(AND(K390&gt;0,K391=0),P390,"")</f>
        <v/>
      </c>
    </row>
    <row r="391" spans="1:17" s="1" customFormat="1" x14ac:dyDescent="0.3">
      <c r="A391" s="189">
        <f t="shared" si="71"/>
        <v>43847.124999999061</v>
      </c>
      <c r="B391" s="190">
        <f t="shared" si="67"/>
        <v>43847</v>
      </c>
      <c r="C391" s="1">
        <f t="shared" si="68"/>
        <v>3</v>
      </c>
      <c r="D391" s="191">
        <v>2.7858131983857066</v>
      </c>
      <c r="E391" s="192">
        <f t="shared" si="69"/>
        <v>9.6733594113159003E-5</v>
      </c>
      <c r="F391" s="193">
        <f t="shared" si="70"/>
        <v>4.1535432218976478</v>
      </c>
      <c r="G391" s="193">
        <f t="shared" si="66"/>
        <v>4.3071345413449329</v>
      </c>
      <c r="H391" s="193">
        <f t="shared" si="66"/>
        <v>4.4664054197011485</v>
      </c>
      <c r="I391" s="193">
        <f t="shared" si="66"/>
        <v>4.6315658778809929</v>
      </c>
      <c r="J391" s="193">
        <f t="shared" si="66"/>
        <v>4.8028337030333601</v>
      </c>
      <c r="K391" s="193">
        <f>MAX(0,(F391-'2031 forecast'!$C$10))</f>
        <v>0</v>
      </c>
      <c r="L391" s="193">
        <f>MAX(0,(G391-'2031 forecast'!$C$10))</f>
        <v>0</v>
      </c>
      <c r="M391" s="193">
        <f>MAX(0,(H391-'2031 forecast'!$C$10))</f>
        <v>0</v>
      </c>
      <c r="N391" s="193">
        <f>MAX(0,(I391-'2031 forecast'!$C$10))</f>
        <v>0</v>
      </c>
      <c r="O391" s="193">
        <f>MAX(0,(J391-'2031 forecast'!$C$10))</f>
        <v>0</v>
      </c>
      <c r="P391" s="175" t="str">
        <f t="shared" si="72"/>
        <v/>
      </c>
      <c r="Q391" s="175" t="str">
        <f t="shared" si="73"/>
        <v/>
      </c>
    </row>
    <row r="392" spans="1:17" s="1" customFormat="1" x14ac:dyDescent="0.3">
      <c r="A392" s="189">
        <f t="shared" si="71"/>
        <v>43847.166666665726</v>
      </c>
      <c r="B392" s="190">
        <f t="shared" si="67"/>
        <v>43847</v>
      </c>
      <c r="C392" s="1">
        <f t="shared" si="68"/>
        <v>4</v>
      </c>
      <c r="D392" s="191">
        <v>2.8159300978277146</v>
      </c>
      <c r="E392" s="192">
        <f t="shared" si="69"/>
        <v>9.7779362698166138E-5</v>
      </c>
      <c r="F392" s="193">
        <f t="shared" si="70"/>
        <v>4.1984463918641088</v>
      </c>
      <c r="G392" s="193">
        <f t="shared" si="66"/>
        <v>4.3536981580081218</v>
      </c>
      <c r="H392" s="193">
        <f t="shared" si="66"/>
        <v>4.5146908836979183</v>
      </c>
      <c r="I392" s="193">
        <f t="shared" si="66"/>
        <v>4.6816368603445717</v>
      </c>
      <c r="J392" s="193">
        <f t="shared" si="66"/>
        <v>4.8547562295526401</v>
      </c>
      <c r="K392" s="193">
        <f>MAX(0,(F392-'2031 forecast'!$C$10))</f>
        <v>0</v>
      </c>
      <c r="L392" s="193">
        <f>MAX(0,(G392-'2031 forecast'!$C$10))</f>
        <v>0</v>
      </c>
      <c r="M392" s="193">
        <f>MAX(0,(H392-'2031 forecast'!$C$10))</f>
        <v>0</v>
      </c>
      <c r="N392" s="193">
        <f>MAX(0,(I392-'2031 forecast'!$C$10))</f>
        <v>0</v>
      </c>
      <c r="O392" s="193">
        <f>MAX(0,(J392-'2031 forecast'!$C$10))</f>
        <v>0</v>
      </c>
      <c r="P392" s="175" t="str">
        <f t="shared" si="72"/>
        <v/>
      </c>
      <c r="Q392" s="175" t="str">
        <f t="shared" si="73"/>
        <v/>
      </c>
    </row>
    <row r="393" spans="1:17" s="1" customFormat="1" x14ac:dyDescent="0.3">
      <c r="A393" s="189">
        <f t="shared" si="71"/>
        <v>43847.20833333239</v>
      </c>
      <c r="B393" s="190">
        <f t="shared" si="67"/>
        <v>43847</v>
      </c>
      <c r="C393" s="1">
        <f t="shared" si="68"/>
        <v>5</v>
      </c>
      <c r="D393" s="191">
        <v>2.9062807961537369</v>
      </c>
      <c r="E393" s="192">
        <f t="shared" si="69"/>
        <v>1.0091666845318749E-4</v>
      </c>
      <c r="F393" s="193">
        <f t="shared" si="70"/>
        <v>4.3331559017634911</v>
      </c>
      <c r="G393" s="193">
        <f t="shared" si="66"/>
        <v>4.4933890079976857</v>
      </c>
      <c r="H393" s="193">
        <f t="shared" si="66"/>
        <v>4.659547275688225</v>
      </c>
      <c r="I393" s="193">
        <f t="shared" si="66"/>
        <v>4.8318498077353054</v>
      </c>
      <c r="J393" s="193">
        <f t="shared" si="66"/>
        <v>5.0105238091104782</v>
      </c>
      <c r="K393" s="193">
        <f>MAX(0,(F393-'2031 forecast'!$C$10))</f>
        <v>0</v>
      </c>
      <c r="L393" s="193">
        <f>MAX(0,(G393-'2031 forecast'!$C$10))</f>
        <v>0</v>
      </c>
      <c r="M393" s="193">
        <f>MAX(0,(H393-'2031 forecast'!$C$10))</f>
        <v>0</v>
      </c>
      <c r="N393" s="193">
        <f>MAX(0,(I393-'2031 forecast'!$C$10))</f>
        <v>0</v>
      </c>
      <c r="O393" s="193">
        <f>MAX(0,(J393-'2031 forecast'!$C$10))</f>
        <v>0</v>
      </c>
      <c r="P393" s="175" t="str">
        <f t="shared" si="72"/>
        <v/>
      </c>
      <c r="Q393" s="175" t="str">
        <f t="shared" si="73"/>
        <v/>
      </c>
    </row>
    <row r="394" spans="1:17" s="1" customFormat="1" x14ac:dyDescent="0.3">
      <c r="A394" s="189">
        <f t="shared" si="71"/>
        <v>43847.249999999054</v>
      </c>
      <c r="B394" s="190">
        <f t="shared" si="67"/>
        <v>43847</v>
      </c>
      <c r="C394" s="1">
        <f t="shared" si="68"/>
        <v>6</v>
      </c>
      <c r="D394" s="191">
        <v>3.0342776187822702</v>
      </c>
      <c r="E394" s="192">
        <f t="shared" si="69"/>
        <v>1.0536118493946779E-4</v>
      </c>
      <c r="F394" s="193">
        <f t="shared" si="70"/>
        <v>4.5239943741209521</v>
      </c>
      <c r="G394" s="193">
        <f t="shared" si="66"/>
        <v>4.6912843788162375</v>
      </c>
      <c r="H394" s="193">
        <f t="shared" si="66"/>
        <v>4.8647604976744949</v>
      </c>
      <c r="I394" s="193">
        <f t="shared" si="66"/>
        <v>5.0446514832055147</v>
      </c>
      <c r="J394" s="193">
        <f t="shared" si="66"/>
        <v>5.2311945468174175</v>
      </c>
      <c r="K394" s="193">
        <f>MAX(0,(F394-'2031 forecast'!$C$10))</f>
        <v>0</v>
      </c>
      <c r="L394" s="193">
        <f>MAX(0,(G394-'2031 forecast'!$C$10))</f>
        <v>0</v>
      </c>
      <c r="M394" s="193">
        <f>MAX(0,(H394-'2031 forecast'!$C$10))</f>
        <v>0</v>
      </c>
      <c r="N394" s="193">
        <f>MAX(0,(I394-'2031 forecast'!$C$10))</f>
        <v>0</v>
      </c>
      <c r="O394" s="193">
        <f>MAX(0,(J394-'2031 forecast'!$C$10))</f>
        <v>0</v>
      </c>
      <c r="P394" s="175" t="str">
        <f t="shared" si="72"/>
        <v/>
      </c>
      <c r="Q394" s="175" t="str">
        <f t="shared" si="73"/>
        <v/>
      </c>
    </row>
    <row r="395" spans="1:17" s="1" customFormat="1" x14ac:dyDescent="0.3">
      <c r="A395" s="189">
        <f t="shared" si="71"/>
        <v>43847.291666665718</v>
      </c>
      <c r="B395" s="190">
        <f t="shared" si="67"/>
        <v>43847</v>
      </c>
      <c r="C395" s="1">
        <f t="shared" si="68"/>
        <v>7</v>
      </c>
      <c r="D395" s="191">
        <v>3.4333265363888708</v>
      </c>
      <c r="E395" s="192">
        <f t="shared" si="69"/>
        <v>1.1921761869081217E-4</v>
      </c>
      <c r="F395" s="193">
        <f t="shared" si="70"/>
        <v>5.1189613761765598</v>
      </c>
      <c r="G395" s="193">
        <f t="shared" si="66"/>
        <v>5.3082522996034847</v>
      </c>
      <c r="H395" s="193">
        <f t="shared" si="66"/>
        <v>5.5045428956316851</v>
      </c>
      <c r="I395" s="193">
        <f t="shared" si="66"/>
        <v>5.7080920008479259</v>
      </c>
      <c r="J395" s="193">
        <f t="shared" si="66"/>
        <v>5.9191680231978703</v>
      </c>
      <c r="K395" s="193">
        <f>MAX(0,(F395-'2031 forecast'!$C$10))</f>
        <v>0</v>
      </c>
      <c r="L395" s="193">
        <f>MAX(0,(G395-'2031 forecast'!$C$10))</f>
        <v>0</v>
      </c>
      <c r="M395" s="193">
        <f>MAX(0,(H395-'2031 forecast'!$C$10))</f>
        <v>0</v>
      </c>
      <c r="N395" s="193">
        <f>MAX(0,(I395-'2031 forecast'!$C$10))</f>
        <v>0</v>
      </c>
      <c r="O395" s="193">
        <f>MAX(0,(J395-'2031 forecast'!$C$10))</f>
        <v>0.18216802319787018</v>
      </c>
      <c r="P395" s="175" t="str">
        <f t="shared" si="72"/>
        <v/>
      </c>
      <c r="Q395" s="175" t="str">
        <f t="shared" si="73"/>
        <v/>
      </c>
    </row>
    <row r="396" spans="1:17" s="1" customFormat="1" x14ac:dyDescent="0.3">
      <c r="A396" s="189">
        <f t="shared" si="71"/>
        <v>43847.333333332383</v>
      </c>
      <c r="B396" s="190">
        <f t="shared" si="67"/>
        <v>43847</v>
      </c>
      <c r="C396" s="1">
        <f t="shared" si="68"/>
        <v>8</v>
      </c>
      <c r="D396" s="191">
        <v>3.7269663059484457</v>
      </c>
      <c r="E396" s="192">
        <f t="shared" si="69"/>
        <v>1.2941386239463163E-4</v>
      </c>
      <c r="F396" s="193">
        <f t="shared" si="70"/>
        <v>5.5567672833495552</v>
      </c>
      <c r="G396" s="193">
        <f t="shared" si="66"/>
        <v>5.7622475620695717</v>
      </c>
      <c r="H396" s="193">
        <f t="shared" si="66"/>
        <v>5.9753261696001845</v>
      </c>
      <c r="I396" s="193">
        <f t="shared" si="66"/>
        <v>6.1962840798678149</v>
      </c>
      <c r="J396" s="193">
        <f t="shared" si="66"/>
        <v>6.4254126567608463</v>
      </c>
      <c r="K396" s="193">
        <f>MAX(0,(F396-'2031 forecast'!$C$10))</f>
        <v>0</v>
      </c>
      <c r="L396" s="193">
        <f>MAX(0,(G396-'2031 forecast'!$C$10))</f>
        <v>2.5247562069571572E-2</v>
      </c>
      <c r="M396" s="193">
        <f>MAX(0,(H396-'2031 forecast'!$C$10))</f>
        <v>0.23832616960018438</v>
      </c>
      <c r="N396" s="193">
        <f>MAX(0,(I396-'2031 forecast'!$C$10))</f>
        <v>0.45928407986781483</v>
      </c>
      <c r="O396" s="193">
        <f>MAX(0,(J396-'2031 forecast'!$C$10))</f>
        <v>0.68841265676084618</v>
      </c>
      <c r="P396" s="175" t="str">
        <f t="shared" si="72"/>
        <v/>
      </c>
      <c r="Q396" s="175" t="str">
        <f t="shared" si="73"/>
        <v/>
      </c>
    </row>
    <row r="397" spans="1:17" s="1" customFormat="1" x14ac:dyDescent="0.3">
      <c r="A397" s="189">
        <f t="shared" si="71"/>
        <v>43847.374999999047</v>
      </c>
      <c r="B397" s="190">
        <f t="shared" si="67"/>
        <v>43847</v>
      </c>
      <c r="C397" s="1">
        <f t="shared" si="68"/>
        <v>9</v>
      </c>
      <c r="D397" s="191">
        <v>3.6290863827619204</v>
      </c>
      <c r="E397" s="192">
        <f t="shared" si="69"/>
        <v>1.2601511449335847E-4</v>
      </c>
      <c r="F397" s="193">
        <f t="shared" si="70"/>
        <v>5.4108319809585561</v>
      </c>
      <c r="G397" s="193">
        <f t="shared" si="66"/>
        <v>5.6109158079142087</v>
      </c>
      <c r="H397" s="193">
        <f t="shared" si="66"/>
        <v>5.8183984116106844</v>
      </c>
      <c r="I397" s="193">
        <f t="shared" si="66"/>
        <v>6.0335533868611853</v>
      </c>
      <c r="J397" s="193">
        <f t="shared" si="66"/>
        <v>6.256664445573187</v>
      </c>
      <c r="K397" s="193">
        <f>MAX(0,(F397-'2031 forecast'!$C$10))</f>
        <v>0</v>
      </c>
      <c r="L397" s="193">
        <f>MAX(0,(G397-'2031 forecast'!$C$10))</f>
        <v>0</v>
      </c>
      <c r="M397" s="193">
        <f>MAX(0,(H397-'2031 forecast'!$C$10))</f>
        <v>8.1398411610684285E-2</v>
      </c>
      <c r="N397" s="193">
        <f>MAX(0,(I397-'2031 forecast'!$C$10))</f>
        <v>0.29655338686118515</v>
      </c>
      <c r="O397" s="193">
        <f>MAX(0,(J397-'2031 forecast'!$C$10))</f>
        <v>0.51966444557318692</v>
      </c>
      <c r="P397" s="175" t="str">
        <f t="shared" si="72"/>
        <v/>
      </c>
      <c r="Q397" s="175" t="str">
        <f t="shared" si="73"/>
        <v/>
      </c>
    </row>
    <row r="398" spans="1:17" s="1" customFormat="1" x14ac:dyDescent="0.3">
      <c r="A398" s="189">
        <f t="shared" si="71"/>
        <v>43847.416666665711</v>
      </c>
      <c r="B398" s="190">
        <f t="shared" si="67"/>
        <v>43847</v>
      </c>
      <c r="C398" s="1">
        <f t="shared" si="68"/>
        <v>10</v>
      </c>
      <c r="D398" s="191">
        <v>3.7796708799719592</v>
      </c>
      <c r="E398" s="192">
        <f t="shared" si="69"/>
        <v>1.3124395741839412E-4</v>
      </c>
      <c r="F398" s="193">
        <f t="shared" si="70"/>
        <v>5.6353478307908631</v>
      </c>
      <c r="G398" s="193">
        <f t="shared" si="66"/>
        <v>5.8437338912301522</v>
      </c>
      <c r="H398" s="193">
        <f t="shared" si="66"/>
        <v>6.0598257315945316</v>
      </c>
      <c r="I398" s="193">
        <f t="shared" si="66"/>
        <v>6.2839082991790773</v>
      </c>
      <c r="J398" s="193">
        <f t="shared" si="66"/>
        <v>6.5162770781695869</v>
      </c>
      <c r="K398" s="193">
        <f>MAX(0,(F398-'2031 forecast'!$C$10))</f>
        <v>0</v>
      </c>
      <c r="L398" s="193">
        <f>MAX(0,(G398-'2031 forecast'!$C$10))</f>
        <v>0.10673389123015209</v>
      </c>
      <c r="M398" s="193">
        <f>MAX(0,(H398-'2031 forecast'!$C$10))</f>
        <v>0.32282573159453154</v>
      </c>
      <c r="N398" s="193">
        <f>MAX(0,(I398-'2031 forecast'!$C$10))</f>
        <v>0.54690829917907724</v>
      </c>
      <c r="O398" s="193">
        <f>MAX(0,(J398-'2031 forecast'!$C$10))</f>
        <v>0.7792770781695868</v>
      </c>
      <c r="P398" s="175" t="str">
        <f t="shared" si="72"/>
        <v/>
      </c>
      <c r="Q398" s="175" t="str">
        <f t="shared" si="73"/>
        <v/>
      </c>
    </row>
    <row r="399" spans="1:17" s="1" customFormat="1" x14ac:dyDescent="0.3">
      <c r="A399" s="189">
        <f t="shared" si="71"/>
        <v>43847.458333332375</v>
      </c>
      <c r="B399" s="190">
        <f t="shared" si="67"/>
        <v>43847</v>
      </c>
      <c r="C399" s="1">
        <f t="shared" si="68"/>
        <v>11</v>
      </c>
      <c r="D399" s="191">
        <v>3.8700215782979823</v>
      </c>
      <c r="E399" s="192">
        <f t="shared" si="69"/>
        <v>1.343812631734155E-4</v>
      </c>
      <c r="F399" s="193">
        <f t="shared" si="70"/>
        <v>5.7700573406902462</v>
      </c>
      <c r="G399" s="193">
        <f t="shared" si="66"/>
        <v>5.9834247412197179</v>
      </c>
      <c r="H399" s="193">
        <f t="shared" si="66"/>
        <v>6.2046821235848393</v>
      </c>
      <c r="I399" s="193">
        <f t="shared" si="66"/>
        <v>6.4341212465698128</v>
      </c>
      <c r="J399" s="193">
        <f t="shared" si="66"/>
        <v>6.6720446577274259</v>
      </c>
      <c r="K399" s="193">
        <f>MAX(0,(F399-'2031 forecast'!$C$10))</f>
        <v>3.3057340690246129E-2</v>
      </c>
      <c r="L399" s="193">
        <f>MAX(0,(G399-'2031 forecast'!$C$10))</f>
        <v>0.2464247412197178</v>
      </c>
      <c r="M399" s="193">
        <f>MAX(0,(H399-'2031 forecast'!$C$10))</f>
        <v>0.46768212358483918</v>
      </c>
      <c r="N399" s="193">
        <f>MAX(0,(I399-'2031 forecast'!$C$10))</f>
        <v>0.69712124656981267</v>
      </c>
      <c r="O399" s="193">
        <f>MAX(0,(J399-'2031 forecast'!$C$10))</f>
        <v>0.93504465772742584</v>
      </c>
      <c r="P399" s="175">
        <f t="shared" si="72"/>
        <v>1</v>
      </c>
      <c r="Q399" s="175">
        <f t="shared" si="73"/>
        <v>1</v>
      </c>
    </row>
    <row r="400" spans="1:17" s="1" customFormat="1" x14ac:dyDescent="0.3">
      <c r="A400" s="189">
        <f t="shared" si="71"/>
        <v>43847.49999999904</v>
      </c>
      <c r="B400" s="190">
        <f t="shared" si="67"/>
        <v>43847</v>
      </c>
      <c r="C400" s="1">
        <f t="shared" si="68"/>
        <v>12</v>
      </c>
      <c r="D400" s="191">
        <v>3.7570832053904533</v>
      </c>
      <c r="E400" s="192">
        <f t="shared" si="69"/>
        <v>1.3045963097963877E-4</v>
      </c>
      <c r="F400" s="193">
        <f t="shared" si="70"/>
        <v>5.6016704533160171</v>
      </c>
      <c r="G400" s="193">
        <f t="shared" si="66"/>
        <v>5.8088111787327605</v>
      </c>
      <c r="H400" s="193">
        <f t="shared" si="66"/>
        <v>6.0236116335969543</v>
      </c>
      <c r="I400" s="193">
        <f t="shared" si="66"/>
        <v>6.2463550623313937</v>
      </c>
      <c r="J400" s="193">
        <f t="shared" si="66"/>
        <v>6.4773351832801263</v>
      </c>
      <c r="K400" s="193">
        <f>MAX(0,(F400-'2031 forecast'!$C$10))</f>
        <v>0</v>
      </c>
      <c r="L400" s="193">
        <f>MAX(0,(G400-'2031 forecast'!$C$10))</f>
        <v>7.1811178732760439E-2</v>
      </c>
      <c r="M400" s="193">
        <f>MAX(0,(H400-'2031 forecast'!$C$10))</f>
        <v>0.28661163359695419</v>
      </c>
      <c r="N400" s="193">
        <f>MAX(0,(I400-'2031 forecast'!$C$10))</f>
        <v>0.5093550623313936</v>
      </c>
      <c r="O400" s="193">
        <f>MAX(0,(J400-'2031 forecast'!$C$10))</f>
        <v>0.74033518328012615</v>
      </c>
      <c r="P400" s="175" t="str">
        <f t="shared" si="72"/>
        <v/>
      </c>
      <c r="Q400" s="175" t="str">
        <f t="shared" si="73"/>
        <v/>
      </c>
    </row>
    <row r="401" spans="1:17" s="1" customFormat="1" x14ac:dyDescent="0.3">
      <c r="A401" s="189">
        <f t="shared" si="71"/>
        <v>43847.541666665704</v>
      </c>
      <c r="B401" s="190">
        <f t="shared" si="67"/>
        <v>43847</v>
      </c>
      <c r="C401" s="1">
        <f t="shared" si="68"/>
        <v>13</v>
      </c>
      <c r="D401" s="191">
        <v>3.8097877794139663</v>
      </c>
      <c r="E401" s="192">
        <f t="shared" si="69"/>
        <v>1.3228972600340123E-4</v>
      </c>
      <c r="F401" s="193">
        <f t="shared" si="70"/>
        <v>5.6802510007573233</v>
      </c>
      <c r="G401" s="193">
        <f t="shared" si="66"/>
        <v>5.8902975078933402</v>
      </c>
      <c r="H401" s="193">
        <f t="shared" si="66"/>
        <v>6.1081111955913006</v>
      </c>
      <c r="I401" s="193">
        <f t="shared" si="66"/>
        <v>6.3339792816426552</v>
      </c>
      <c r="J401" s="193">
        <f t="shared" si="66"/>
        <v>6.5681996046888651</v>
      </c>
      <c r="K401" s="193">
        <f>MAX(0,(F401-'2031 forecast'!$C$10))</f>
        <v>0</v>
      </c>
      <c r="L401" s="193">
        <f>MAX(0,(G401-'2031 forecast'!$C$10))</f>
        <v>0.15329750789334007</v>
      </c>
      <c r="M401" s="193">
        <f>MAX(0,(H401-'2031 forecast'!$C$10))</f>
        <v>0.37111119559130046</v>
      </c>
      <c r="N401" s="193">
        <f>MAX(0,(I401-'2031 forecast'!$C$10))</f>
        <v>0.59697928164265512</v>
      </c>
      <c r="O401" s="193">
        <f>MAX(0,(J401-'2031 forecast'!$C$10))</f>
        <v>0.831199604688865</v>
      </c>
      <c r="P401" s="175" t="str">
        <f t="shared" si="72"/>
        <v/>
      </c>
      <c r="Q401" s="175" t="str">
        <f t="shared" si="73"/>
        <v/>
      </c>
    </row>
    <row r="402" spans="1:17" s="1" customFormat="1" x14ac:dyDescent="0.3">
      <c r="A402" s="189">
        <f t="shared" si="71"/>
        <v>43847.583333332368</v>
      </c>
      <c r="B402" s="190">
        <f t="shared" si="67"/>
        <v>43847</v>
      </c>
      <c r="C402" s="1">
        <f t="shared" si="68"/>
        <v>14</v>
      </c>
      <c r="D402" s="191">
        <v>3.7344955308089474</v>
      </c>
      <c r="E402" s="192">
        <f t="shared" si="69"/>
        <v>1.2967530454088342E-4</v>
      </c>
      <c r="F402" s="193">
        <f t="shared" si="70"/>
        <v>5.5679930758411711</v>
      </c>
      <c r="G402" s="193">
        <f t="shared" si="66"/>
        <v>5.7738884662353689</v>
      </c>
      <c r="H402" s="193">
        <f t="shared" si="66"/>
        <v>5.9873975355993769</v>
      </c>
      <c r="I402" s="193">
        <f t="shared" si="66"/>
        <v>6.2088018254837092</v>
      </c>
      <c r="J402" s="193">
        <f t="shared" si="66"/>
        <v>6.4383932883906665</v>
      </c>
      <c r="K402" s="193">
        <f>MAX(0,(F402-'2031 forecast'!$C$10))</f>
        <v>0</v>
      </c>
      <c r="L402" s="193">
        <f>MAX(0,(G402-'2031 forecast'!$C$10))</f>
        <v>3.6888466235368789E-2</v>
      </c>
      <c r="M402" s="193">
        <f>MAX(0,(H402-'2031 forecast'!$C$10))</f>
        <v>0.25039753559937683</v>
      </c>
      <c r="N402" s="193">
        <f>MAX(0,(I402-'2031 forecast'!$C$10))</f>
        <v>0.47180182548370908</v>
      </c>
      <c r="O402" s="193">
        <f>MAX(0,(J402-'2031 forecast'!$C$10))</f>
        <v>0.70139328839066639</v>
      </c>
      <c r="P402" s="175" t="str">
        <f t="shared" si="72"/>
        <v/>
      </c>
      <c r="Q402" s="175" t="str">
        <f t="shared" si="73"/>
        <v/>
      </c>
    </row>
    <row r="403" spans="1:17" s="1" customFormat="1" x14ac:dyDescent="0.3">
      <c r="A403" s="189">
        <f t="shared" si="71"/>
        <v>43847.624999999032</v>
      </c>
      <c r="B403" s="190">
        <f t="shared" si="67"/>
        <v>43847</v>
      </c>
      <c r="C403" s="1">
        <f t="shared" si="68"/>
        <v>15</v>
      </c>
      <c r="D403" s="191">
        <v>3.6441448324829246</v>
      </c>
      <c r="E403" s="192">
        <f t="shared" si="69"/>
        <v>1.2653799878586207E-4</v>
      </c>
      <c r="F403" s="193">
        <f t="shared" si="70"/>
        <v>5.4332835659417889</v>
      </c>
      <c r="G403" s="193">
        <f t="shared" si="66"/>
        <v>5.634197616245805</v>
      </c>
      <c r="H403" s="193">
        <f t="shared" si="66"/>
        <v>5.8425411436090711</v>
      </c>
      <c r="I403" s="193">
        <f t="shared" si="66"/>
        <v>6.0585888780929755</v>
      </c>
      <c r="J403" s="193">
        <f t="shared" si="66"/>
        <v>6.2826257088328292</v>
      </c>
      <c r="K403" s="193">
        <f>MAX(0,(F403-'2031 forecast'!$C$10))</f>
        <v>0</v>
      </c>
      <c r="L403" s="193">
        <f>MAX(0,(G403-'2031 forecast'!$C$10))</f>
        <v>0</v>
      </c>
      <c r="M403" s="193">
        <f>MAX(0,(H403-'2031 forecast'!$C$10))</f>
        <v>0.10554114360907096</v>
      </c>
      <c r="N403" s="193">
        <f>MAX(0,(I403-'2031 forecast'!$C$10))</f>
        <v>0.32158887809297543</v>
      </c>
      <c r="O403" s="193">
        <f>MAX(0,(J403-'2031 forecast'!$C$10))</f>
        <v>0.54562570883282913</v>
      </c>
      <c r="P403" s="175" t="str">
        <f t="shared" si="72"/>
        <v/>
      </c>
      <c r="Q403" s="175" t="str">
        <f t="shared" si="73"/>
        <v/>
      </c>
    </row>
    <row r="404" spans="1:17" s="1" customFormat="1" x14ac:dyDescent="0.3">
      <c r="A404" s="189">
        <f t="shared" si="71"/>
        <v>43847.666666665697</v>
      </c>
      <c r="B404" s="190">
        <f t="shared" si="67"/>
        <v>43847</v>
      </c>
      <c r="C404" s="1">
        <f t="shared" si="68"/>
        <v>16</v>
      </c>
      <c r="D404" s="191">
        <v>3.8549631285769776</v>
      </c>
      <c r="E404" s="192">
        <f t="shared" si="69"/>
        <v>1.3385837888091191E-4</v>
      </c>
      <c r="F404" s="193">
        <f t="shared" si="70"/>
        <v>5.7476057557070144</v>
      </c>
      <c r="G404" s="193">
        <f t="shared" si="66"/>
        <v>5.9601429328881226</v>
      </c>
      <c r="H404" s="193">
        <f t="shared" si="66"/>
        <v>6.1805393915864535</v>
      </c>
      <c r="I404" s="193">
        <f t="shared" si="66"/>
        <v>6.4090857553380225</v>
      </c>
      <c r="J404" s="193">
        <f t="shared" si="66"/>
        <v>6.6460833944677846</v>
      </c>
      <c r="K404" s="193">
        <f>MAX(0,(F404-'2031 forecast'!$C$10))</f>
        <v>1.0605755707014275E-2</v>
      </c>
      <c r="L404" s="193">
        <f>MAX(0,(G404-'2031 forecast'!$C$10))</f>
        <v>0.22314293288812248</v>
      </c>
      <c r="M404" s="193">
        <f>MAX(0,(H404-'2031 forecast'!$C$10))</f>
        <v>0.44353939158645339</v>
      </c>
      <c r="N404" s="193">
        <f>MAX(0,(I404-'2031 forecast'!$C$10))</f>
        <v>0.67208575533802239</v>
      </c>
      <c r="O404" s="193">
        <f>MAX(0,(J404-'2031 forecast'!$C$10))</f>
        <v>0.90908339446778452</v>
      </c>
      <c r="P404" s="175">
        <f t="shared" si="72"/>
        <v>1</v>
      </c>
      <c r="Q404" s="175">
        <f t="shared" si="73"/>
        <v>1</v>
      </c>
    </row>
    <row r="405" spans="1:17" s="1" customFormat="1" x14ac:dyDescent="0.3">
      <c r="A405" s="189">
        <f t="shared" si="71"/>
        <v>43847.708333332361</v>
      </c>
      <c r="B405" s="190">
        <f t="shared" si="67"/>
        <v>43847</v>
      </c>
      <c r="C405" s="1">
        <f t="shared" si="68"/>
        <v>17</v>
      </c>
      <c r="D405" s="191">
        <v>3.8248462291349705</v>
      </c>
      <c r="E405" s="192">
        <f t="shared" si="69"/>
        <v>1.328126102959048E-4</v>
      </c>
      <c r="F405" s="193">
        <f t="shared" si="70"/>
        <v>5.7027025857405542</v>
      </c>
      <c r="G405" s="193">
        <f t="shared" ref="G405:J424" si="74">$E405*G$2</f>
        <v>5.9135793162249346</v>
      </c>
      <c r="H405" s="193">
        <f t="shared" si="74"/>
        <v>6.1322539275896855</v>
      </c>
      <c r="I405" s="193">
        <f t="shared" si="74"/>
        <v>6.3590147728744446</v>
      </c>
      <c r="J405" s="193">
        <f t="shared" si="74"/>
        <v>6.5941608679485055</v>
      </c>
      <c r="K405" s="193">
        <f>MAX(0,(F405-'2031 forecast'!$C$10))</f>
        <v>0</v>
      </c>
      <c r="L405" s="193">
        <f>MAX(0,(G405-'2031 forecast'!$C$10))</f>
        <v>0.1765793162249345</v>
      </c>
      <c r="M405" s="193">
        <f>MAX(0,(H405-'2031 forecast'!$C$10))</f>
        <v>0.39525392758968536</v>
      </c>
      <c r="N405" s="193">
        <f>MAX(0,(I405-'2031 forecast'!$C$10))</f>
        <v>0.62201477287444451</v>
      </c>
      <c r="O405" s="193">
        <f>MAX(0,(J405-'2031 forecast'!$C$10))</f>
        <v>0.85716086794850543</v>
      </c>
      <c r="P405" s="175" t="str">
        <f t="shared" si="72"/>
        <v/>
      </c>
      <c r="Q405" s="175" t="str">
        <f t="shared" si="73"/>
        <v/>
      </c>
    </row>
    <row r="406" spans="1:17" s="1" customFormat="1" x14ac:dyDescent="0.3">
      <c r="A406" s="189">
        <f t="shared" si="71"/>
        <v>43847.749999999025</v>
      </c>
      <c r="B406" s="190">
        <f t="shared" si="67"/>
        <v>43847</v>
      </c>
      <c r="C406" s="1">
        <f t="shared" si="68"/>
        <v>18</v>
      </c>
      <c r="D406" s="191">
        <v>3.9904891760660122</v>
      </c>
      <c r="E406" s="192">
        <f t="shared" si="69"/>
        <v>1.3856433751344396E-4</v>
      </c>
      <c r="F406" s="193">
        <f t="shared" si="70"/>
        <v>5.9496700205560886</v>
      </c>
      <c r="G406" s="193">
        <f t="shared" si="74"/>
        <v>6.1696792078724707</v>
      </c>
      <c r="H406" s="193">
        <f t="shared" si="74"/>
        <v>6.397823979571915</v>
      </c>
      <c r="I406" s="193">
        <f t="shared" si="74"/>
        <v>6.6344051764241243</v>
      </c>
      <c r="J406" s="193">
        <f t="shared" si="74"/>
        <v>6.8797347638045423</v>
      </c>
      <c r="K406" s="193">
        <f>MAX(0,(F406-'2031 forecast'!$C$10))</f>
        <v>0.21267002055608852</v>
      </c>
      <c r="L406" s="193">
        <f>MAX(0,(G406-'2031 forecast'!$C$10))</f>
        <v>0.43267920787247061</v>
      </c>
      <c r="M406" s="193">
        <f>MAX(0,(H406-'2031 forecast'!$C$10))</f>
        <v>0.66082397957191485</v>
      </c>
      <c r="N406" s="193">
        <f>MAX(0,(I406-'2031 forecast'!$C$10))</f>
        <v>0.89740517642412421</v>
      </c>
      <c r="O406" s="193">
        <f>MAX(0,(J406-'2031 forecast'!$C$10))</f>
        <v>1.1427347638045422</v>
      </c>
      <c r="P406" s="175">
        <f t="shared" si="72"/>
        <v>1</v>
      </c>
      <c r="Q406" s="175" t="str">
        <f t="shared" si="73"/>
        <v/>
      </c>
    </row>
    <row r="407" spans="1:17" s="1" customFormat="1" x14ac:dyDescent="0.3">
      <c r="A407" s="189">
        <f t="shared" si="71"/>
        <v>43847.791666665689</v>
      </c>
      <c r="B407" s="190">
        <f t="shared" si="67"/>
        <v>43847</v>
      </c>
      <c r="C407" s="1">
        <f t="shared" si="68"/>
        <v>19</v>
      </c>
      <c r="D407" s="191">
        <v>3.9679015014845063</v>
      </c>
      <c r="E407" s="192">
        <f t="shared" si="69"/>
        <v>1.3778001107468861E-4</v>
      </c>
      <c r="F407" s="193">
        <f t="shared" si="70"/>
        <v>5.9159926430812426</v>
      </c>
      <c r="G407" s="193">
        <f t="shared" si="74"/>
        <v>6.1347564953750791</v>
      </c>
      <c r="H407" s="193">
        <f t="shared" si="74"/>
        <v>6.3616098815743376</v>
      </c>
      <c r="I407" s="193">
        <f t="shared" si="74"/>
        <v>6.5968519395764407</v>
      </c>
      <c r="J407" s="193">
        <f t="shared" si="74"/>
        <v>6.8407928689150816</v>
      </c>
      <c r="K407" s="193">
        <f>MAX(0,(F407-'2031 forecast'!$C$10))</f>
        <v>0.17899264308124252</v>
      </c>
      <c r="L407" s="193">
        <f>MAX(0,(G407-'2031 forecast'!$C$10))</f>
        <v>0.39775649537507896</v>
      </c>
      <c r="M407" s="193">
        <f>MAX(0,(H407-'2031 forecast'!$C$10))</f>
        <v>0.6246098815743375</v>
      </c>
      <c r="N407" s="193">
        <f>MAX(0,(I407-'2031 forecast'!$C$10))</f>
        <v>0.85985193957644057</v>
      </c>
      <c r="O407" s="193">
        <f>MAX(0,(J407-'2031 forecast'!$C$10))</f>
        <v>1.1037928689150815</v>
      </c>
      <c r="P407" s="175">
        <f t="shared" si="72"/>
        <v>2</v>
      </c>
      <c r="Q407" s="175" t="str">
        <f t="shared" si="73"/>
        <v/>
      </c>
    </row>
    <row r="408" spans="1:17" s="1" customFormat="1" x14ac:dyDescent="0.3">
      <c r="A408" s="189">
        <f t="shared" si="71"/>
        <v>43847.833333332354</v>
      </c>
      <c r="B408" s="190">
        <f t="shared" si="67"/>
        <v>43847</v>
      </c>
      <c r="C408" s="1">
        <f t="shared" si="68"/>
        <v>20</v>
      </c>
      <c r="D408" s="191">
        <v>3.9528430517635029</v>
      </c>
      <c r="E408" s="192">
        <f t="shared" si="69"/>
        <v>1.3725712678218507E-4</v>
      </c>
      <c r="F408" s="193">
        <f t="shared" si="70"/>
        <v>5.8935410580980134</v>
      </c>
      <c r="G408" s="193">
        <f t="shared" si="74"/>
        <v>6.1114746870434855</v>
      </c>
      <c r="H408" s="193">
        <f t="shared" si="74"/>
        <v>6.3374671495759536</v>
      </c>
      <c r="I408" s="193">
        <f t="shared" si="74"/>
        <v>6.5718164483446522</v>
      </c>
      <c r="J408" s="193">
        <f t="shared" si="74"/>
        <v>6.814831605655443</v>
      </c>
      <c r="K408" s="193">
        <f>MAX(0,(F408-'2031 forecast'!$C$10))</f>
        <v>0.15654105809801333</v>
      </c>
      <c r="L408" s="193">
        <f>MAX(0,(G408-'2031 forecast'!$C$10))</f>
        <v>0.37447468704348541</v>
      </c>
      <c r="M408" s="193">
        <f>MAX(0,(H408-'2031 forecast'!$C$10))</f>
        <v>0.60046714957595348</v>
      </c>
      <c r="N408" s="193">
        <f>MAX(0,(I408-'2031 forecast'!$C$10))</f>
        <v>0.83481644834465207</v>
      </c>
      <c r="O408" s="193">
        <f>MAX(0,(J408-'2031 forecast'!$C$10))</f>
        <v>1.0778316056554429</v>
      </c>
      <c r="P408" s="175">
        <f t="shared" si="72"/>
        <v>3</v>
      </c>
      <c r="Q408" s="175">
        <f t="shared" si="73"/>
        <v>3</v>
      </c>
    </row>
    <row r="409" spans="1:17" s="1" customFormat="1" x14ac:dyDescent="0.3">
      <c r="A409" s="189">
        <f t="shared" si="71"/>
        <v>43847.874999999018</v>
      </c>
      <c r="B409" s="190">
        <f t="shared" si="67"/>
        <v>43847</v>
      </c>
      <c r="C409" s="1">
        <f t="shared" si="68"/>
        <v>21</v>
      </c>
      <c r="D409" s="191">
        <v>3.8173170042744689</v>
      </c>
      <c r="E409" s="192">
        <f t="shared" si="69"/>
        <v>1.3255116814965304E-4</v>
      </c>
      <c r="F409" s="193">
        <f t="shared" si="70"/>
        <v>5.6914767932489401</v>
      </c>
      <c r="G409" s="193">
        <f t="shared" si="74"/>
        <v>5.9019384120591383</v>
      </c>
      <c r="H409" s="193">
        <f t="shared" si="74"/>
        <v>6.1201825615904939</v>
      </c>
      <c r="I409" s="193">
        <f t="shared" si="74"/>
        <v>6.3464970272585512</v>
      </c>
      <c r="J409" s="193">
        <f t="shared" si="74"/>
        <v>6.5811802363186871</v>
      </c>
      <c r="K409" s="193">
        <f>MAX(0,(F409-'2031 forecast'!$C$10))</f>
        <v>0</v>
      </c>
      <c r="L409" s="193">
        <f>MAX(0,(G409-'2031 forecast'!$C$10))</f>
        <v>0.16493841205913817</v>
      </c>
      <c r="M409" s="193">
        <f>MAX(0,(H409-'2031 forecast'!$C$10))</f>
        <v>0.3831825615904938</v>
      </c>
      <c r="N409" s="193">
        <f>MAX(0,(I409-'2031 forecast'!$C$10))</f>
        <v>0.60949702725855115</v>
      </c>
      <c r="O409" s="193">
        <f>MAX(0,(J409-'2031 forecast'!$C$10))</f>
        <v>0.84418023631868699</v>
      </c>
      <c r="P409" s="175" t="str">
        <f t="shared" si="72"/>
        <v/>
      </c>
      <c r="Q409" s="175" t="str">
        <f t="shared" si="73"/>
        <v/>
      </c>
    </row>
    <row r="410" spans="1:17" s="1" customFormat="1" x14ac:dyDescent="0.3">
      <c r="A410" s="189">
        <f t="shared" si="71"/>
        <v>43847.916666665682</v>
      </c>
      <c r="B410" s="190">
        <f t="shared" si="67"/>
        <v>43847</v>
      </c>
      <c r="C410" s="1">
        <f t="shared" si="68"/>
        <v>22</v>
      </c>
      <c r="D410" s="191">
        <v>3.5763818087384074</v>
      </c>
      <c r="E410" s="192">
        <f t="shared" si="69"/>
        <v>1.2418501946959601E-4</v>
      </c>
      <c r="F410" s="193">
        <f t="shared" si="70"/>
        <v>5.33225143351725</v>
      </c>
      <c r="G410" s="193">
        <f t="shared" si="74"/>
        <v>5.5294294787536291</v>
      </c>
      <c r="H410" s="193">
        <f t="shared" si="74"/>
        <v>5.733898849616339</v>
      </c>
      <c r="I410" s="193">
        <f t="shared" si="74"/>
        <v>5.9459291675499228</v>
      </c>
      <c r="J410" s="193">
        <f t="shared" si="74"/>
        <v>6.1658000241644482</v>
      </c>
      <c r="K410" s="193">
        <f>MAX(0,(F410-'2031 forecast'!$C$10))</f>
        <v>0</v>
      </c>
      <c r="L410" s="193">
        <f>MAX(0,(G410-'2031 forecast'!$C$10))</f>
        <v>0</v>
      </c>
      <c r="M410" s="193">
        <f>MAX(0,(H410-'2031 forecast'!$C$10))</f>
        <v>0</v>
      </c>
      <c r="N410" s="193">
        <f>MAX(0,(I410-'2031 forecast'!$C$10))</f>
        <v>0.20892916754992275</v>
      </c>
      <c r="O410" s="193">
        <f>MAX(0,(J410-'2031 forecast'!$C$10))</f>
        <v>0.42880002416444807</v>
      </c>
      <c r="P410" s="175" t="str">
        <f t="shared" si="72"/>
        <v/>
      </c>
      <c r="Q410" s="175" t="str">
        <f t="shared" si="73"/>
        <v/>
      </c>
    </row>
    <row r="411" spans="1:17" s="1" customFormat="1" x14ac:dyDescent="0.3">
      <c r="A411" s="189">
        <f t="shared" si="71"/>
        <v>43847.958333332346</v>
      </c>
      <c r="B411" s="190">
        <f t="shared" si="67"/>
        <v>43847</v>
      </c>
      <c r="C411" s="1">
        <f t="shared" si="68"/>
        <v>23</v>
      </c>
      <c r="D411" s="191">
        <v>3.3730927375048561</v>
      </c>
      <c r="E411" s="192">
        <f t="shared" si="69"/>
        <v>1.1712608152079794E-4</v>
      </c>
      <c r="F411" s="193">
        <f t="shared" si="70"/>
        <v>5.0291550362436386</v>
      </c>
      <c r="G411" s="193">
        <f t="shared" si="74"/>
        <v>5.2151250662771078</v>
      </c>
      <c r="H411" s="193">
        <f t="shared" si="74"/>
        <v>5.4079719676381481</v>
      </c>
      <c r="I411" s="193">
        <f t="shared" si="74"/>
        <v>5.6079500359207701</v>
      </c>
      <c r="J411" s="193">
        <f t="shared" si="74"/>
        <v>5.8153229701593121</v>
      </c>
      <c r="K411" s="193">
        <f>MAX(0,(F411-'2031 forecast'!$C$10))</f>
        <v>0</v>
      </c>
      <c r="L411" s="193">
        <f>MAX(0,(G411-'2031 forecast'!$C$10))</f>
        <v>0</v>
      </c>
      <c r="M411" s="193">
        <f>MAX(0,(H411-'2031 forecast'!$C$10))</f>
        <v>0</v>
      </c>
      <c r="N411" s="193">
        <f>MAX(0,(I411-'2031 forecast'!$C$10))</f>
        <v>0</v>
      </c>
      <c r="O411" s="193">
        <f>MAX(0,(J411-'2031 forecast'!$C$10))</f>
        <v>7.8322970159312E-2</v>
      </c>
      <c r="P411" s="175" t="str">
        <f t="shared" si="72"/>
        <v/>
      </c>
      <c r="Q411" s="175" t="str">
        <f t="shared" si="73"/>
        <v/>
      </c>
    </row>
    <row r="412" spans="1:17" s="1" customFormat="1" x14ac:dyDescent="0.3">
      <c r="A412" s="189">
        <f t="shared" si="71"/>
        <v>43847.99999999901</v>
      </c>
      <c r="B412" s="190">
        <f t="shared" si="67"/>
        <v>43847</v>
      </c>
      <c r="C412" s="1">
        <f t="shared" si="68"/>
        <v>0</v>
      </c>
      <c r="D412" s="191">
        <v>2.9514561453167483</v>
      </c>
      <c r="E412" s="192">
        <f t="shared" si="69"/>
        <v>1.0248532133069817E-4</v>
      </c>
      <c r="F412" s="193">
        <f t="shared" si="70"/>
        <v>4.4005106567131822</v>
      </c>
      <c r="G412" s="193">
        <f t="shared" si="74"/>
        <v>4.5632344329924681</v>
      </c>
      <c r="H412" s="193">
        <f t="shared" si="74"/>
        <v>4.731975471683378</v>
      </c>
      <c r="I412" s="193">
        <f t="shared" si="74"/>
        <v>4.9069562814306726</v>
      </c>
      <c r="J412" s="193">
        <f t="shared" si="74"/>
        <v>5.0884075988893969</v>
      </c>
      <c r="K412" s="193">
        <f>MAX(0,(F412-'2031 forecast'!$C$10))</f>
        <v>0</v>
      </c>
      <c r="L412" s="193">
        <f>MAX(0,(G412-'2031 forecast'!$C$10))</f>
        <v>0</v>
      </c>
      <c r="M412" s="193">
        <f>MAX(0,(H412-'2031 forecast'!$C$10))</f>
        <v>0</v>
      </c>
      <c r="N412" s="193">
        <f>MAX(0,(I412-'2031 forecast'!$C$10))</f>
        <v>0</v>
      </c>
      <c r="O412" s="193">
        <f>MAX(0,(J412-'2031 forecast'!$C$10))</f>
        <v>0</v>
      </c>
      <c r="P412" s="175" t="str">
        <f t="shared" si="72"/>
        <v/>
      </c>
      <c r="Q412" s="175" t="str">
        <f t="shared" si="73"/>
        <v/>
      </c>
    </row>
    <row r="413" spans="1:17" s="1" customFormat="1" x14ac:dyDescent="0.3">
      <c r="A413" s="189">
        <f t="shared" si="71"/>
        <v>43848.041666665675</v>
      </c>
      <c r="B413" s="190">
        <f t="shared" si="67"/>
        <v>43848</v>
      </c>
      <c r="C413" s="1">
        <f t="shared" si="68"/>
        <v>1</v>
      </c>
      <c r="D413" s="191">
        <v>2.9589853701772508</v>
      </c>
      <c r="E413" s="192">
        <f t="shared" si="69"/>
        <v>1.0274676347694998E-4</v>
      </c>
      <c r="F413" s="193">
        <f t="shared" si="70"/>
        <v>4.411736449204799</v>
      </c>
      <c r="G413" s="193">
        <f t="shared" si="74"/>
        <v>4.5748753371582671</v>
      </c>
      <c r="H413" s="193">
        <f t="shared" si="74"/>
        <v>4.7440468376825713</v>
      </c>
      <c r="I413" s="193">
        <f t="shared" si="74"/>
        <v>4.9194740270465687</v>
      </c>
      <c r="J413" s="193">
        <f t="shared" si="74"/>
        <v>5.101388230519218</v>
      </c>
      <c r="K413" s="193">
        <f>MAX(0,(F413-'2031 forecast'!$C$10))</f>
        <v>0</v>
      </c>
      <c r="L413" s="193">
        <f>MAX(0,(G413-'2031 forecast'!$C$10))</f>
        <v>0</v>
      </c>
      <c r="M413" s="193">
        <f>MAX(0,(H413-'2031 forecast'!$C$10))</f>
        <v>0</v>
      </c>
      <c r="N413" s="193">
        <f>MAX(0,(I413-'2031 forecast'!$C$10))</f>
        <v>0</v>
      </c>
      <c r="O413" s="193">
        <f>MAX(0,(J413-'2031 forecast'!$C$10))</f>
        <v>0</v>
      </c>
      <c r="P413" s="175" t="str">
        <f t="shared" si="72"/>
        <v/>
      </c>
      <c r="Q413" s="175" t="str">
        <f t="shared" si="73"/>
        <v/>
      </c>
    </row>
    <row r="414" spans="1:17" s="1" customFormat="1" x14ac:dyDescent="0.3">
      <c r="A414" s="189">
        <f t="shared" si="71"/>
        <v>43848.083333332339</v>
      </c>
      <c r="B414" s="190">
        <f t="shared" si="67"/>
        <v>43848</v>
      </c>
      <c r="C414" s="1">
        <f t="shared" si="68"/>
        <v>2</v>
      </c>
      <c r="D414" s="191">
        <v>2.8385177724092201</v>
      </c>
      <c r="E414" s="192">
        <f t="shared" si="69"/>
        <v>9.8563689136921476E-5</v>
      </c>
      <c r="F414" s="193">
        <f t="shared" si="70"/>
        <v>4.2321237693389548</v>
      </c>
      <c r="G414" s="193">
        <f t="shared" si="74"/>
        <v>4.3886208705055125</v>
      </c>
      <c r="H414" s="193">
        <f t="shared" si="74"/>
        <v>4.5509049816954947</v>
      </c>
      <c r="I414" s="193">
        <f t="shared" si="74"/>
        <v>4.7191900971922554</v>
      </c>
      <c r="J414" s="193">
        <f t="shared" si="74"/>
        <v>4.8936981244420998</v>
      </c>
      <c r="K414" s="193">
        <f>MAX(0,(F414-'2031 forecast'!$C$10))</f>
        <v>0</v>
      </c>
      <c r="L414" s="193">
        <f>MAX(0,(G414-'2031 forecast'!$C$10))</f>
        <v>0</v>
      </c>
      <c r="M414" s="193">
        <f>MAX(0,(H414-'2031 forecast'!$C$10))</f>
        <v>0</v>
      </c>
      <c r="N414" s="193">
        <f>MAX(0,(I414-'2031 forecast'!$C$10))</f>
        <v>0</v>
      </c>
      <c r="O414" s="193">
        <f>MAX(0,(J414-'2031 forecast'!$C$10))</f>
        <v>0</v>
      </c>
      <c r="P414" s="175" t="str">
        <f t="shared" si="72"/>
        <v/>
      </c>
      <c r="Q414" s="175" t="str">
        <f t="shared" si="73"/>
        <v/>
      </c>
    </row>
    <row r="415" spans="1:17" s="1" customFormat="1" x14ac:dyDescent="0.3">
      <c r="A415" s="189">
        <f t="shared" si="71"/>
        <v>43848.124999999003</v>
      </c>
      <c r="B415" s="190">
        <f t="shared" si="67"/>
        <v>43848</v>
      </c>
      <c r="C415" s="1">
        <f t="shared" si="68"/>
        <v>3</v>
      </c>
      <c r="D415" s="191">
        <v>2.8159300978277146</v>
      </c>
      <c r="E415" s="192">
        <f t="shared" si="69"/>
        <v>9.7779362698166138E-5</v>
      </c>
      <c r="F415" s="193">
        <f t="shared" si="70"/>
        <v>4.1984463918641088</v>
      </c>
      <c r="G415" s="193">
        <f t="shared" si="74"/>
        <v>4.3536981580081218</v>
      </c>
      <c r="H415" s="193">
        <f t="shared" si="74"/>
        <v>4.5146908836979183</v>
      </c>
      <c r="I415" s="193">
        <f t="shared" si="74"/>
        <v>4.6816368603445717</v>
      </c>
      <c r="J415" s="193">
        <f t="shared" si="74"/>
        <v>4.8547562295526401</v>
      </c>
      <c r="K415" s="193">
        <f>MAX(0,(F415-'2031 forecast'!$C$10))</f>
        <v>0</v>
      </c>
      <c r="L415" s="193">
        <f>MAX(0,(G415-'2031 forecast'!$C$10))</f>
        <v>0</v>
      </c>
      <c r="M415" s="193">
        <f>MAX(0,(H415-'2031 forecast'!$C$10))</f>
        <v>0</v>
      </c>
      <c r="N415" s="193">
        <f>MAX(0,(I415-'2031 forecast'!$C$10))</f>
        <v>0</v>
      </c>
      <c r="O415" s="193">
        <f>MAX(0,(J415-'2031 forecast'!$C$10))</f>
        <v>0</v>
      </c>
      <c r="P415" s="175" t="str">
        <f t="shared" si="72"/>
        <v/>
      </c>
      <c r="Q415" s="175" t="str">
        <f t="shared" si="73"/>
        <v/>
      </c>
    </row>
    <row r="416" spans="1:17" s="1" customFormat="1" x14ac:dyDescent="0.3">
      <c r="A416" s="189">
        <f t="shared" si="71"/>
        <v>43848.166666665667</v>
      </c>
      <c r="B416" s="190">
        <f t="shared" si="67"/>
        <v>43848</v>
      </c>
      <c r="C416" s="1">
        <f t="shared" si="68"/>
        <v>4</v>
      </c>
      <c r="D416" s="191">
        <v>2.7406378492226948</v>
      </c>
      <c r="E416" s="192">
        <f t="shared" si="69"/>
        <v>9.5164941235648299E-5</v>
      </c>
      <c r="F416" s="193">
        <f t="shared" si="70"/>
        <v>4.0861884669479549</v>
      </c>
      <c r="G416" s="193">
        <f t="shared" si="74"/>
        <v>4.2372891163501496</v>
      </c>
      <c r="H416" s="193">
        <f t="shared" si="74"/>
        <v>4.3939772237059938</v>
      </c>
      <c r="I416" s="193">
        <f t="shared" si="74"/>
        <v>4.5564594041856248</v>
      </c>
      <c r="J416" s="193">
        <f t="shared" si="74"/>
        <v>4.7249499132544397</v>
      </c>
      <c r="K416" s="193">
        <f>MAX(0,(F416-'2031 forecast'!$C$10))</f>
        <v>0</v>
      </c>
      <c r="L416" s="193">
        <f>MAX(0,(G416-'2031 forecast'!$C$10))</f>
        <v>0</v>
      </c>
      <c r="M416" s="193">
        <f>MAX(0,(H416-'2031 forecast'!$C$10))</f>
        <v>0</v>
      </c>
      <c r="N416" s="193">
        <f>MAX(0,(I416-'2031 forecast'!$C$10))</f>
        <v>0</v>
      </c>
      <c r="O416" s="193">
        <f>MAX(0,(J416-'2031 forecast'!$C$10))</f>
        <v>0</v>
      </c>
      <c r="P416" s="175" t="str">
        <f t="shared" si="72"/>
        <v/>
      </c>
      <c r="Q416" s="175" t="str">
        <f t="shared" si="73"/>
        <v/>
      </c>
    </row>
    <row r="417" spans="1:17" s="1" customFormat="1" x14ac:dyDescent="0.3">
      <c r="A417" s="189">
        <f t="shared" si="71"/>
        <v>43848.208333332332</v>
      </c>
      <c r="B417" s="190">
        <f t="shared" si="67"/>
        <v>43848</v>
      </c>
      <c r="C417" s="1">
        <f t="shared" si="68"/>
        <v>5</v>
      </c>
      <c r="D417" s="191">
        <v>2.7556962989436995</v>
      </c>
      <c r="E417" s="192">
        <f t="shared" si="69"/>
        <v>9.5687825528151894E-5</v>
      </c>
      <c r="F417" s="193">
        <f t="shared" si="70"/>
        <v>4.1086400519311868</v>
      </c>
      <c r="G417" s="193">
        <f t="shared" si="74"/>
        <v>4.2605709246817449</v>
      </c>
      <c r="H417" s="193">
        <f t="shared" si="74"/>
        <v>4.4181199557043804</v>
      </c>
      <c r="I417" s="193">
        <f t="shared" si="74"/>
        <v>4.5814948954174151</v>
      </c>
      <c r="J417" s="193">
        <f t="shared" si="74"/>
        <v>4.750911176514081</v>
      </c>
      <c r="K417" s="193">
        <f>MAX(0,(F417-'2031 forecast'!$C$10))</f>
        <v>0</v>
      </c>
      <c r="L417" s="193">
        <f>MAX(0,(G417-'2031 forecast'!$C$10))</f>
        <v>0</v>
      </c>
      <c r="M417" s="193">
        <f>MAX(0,(H417-'2031 forecast'!$C$10))</f>
        <v>0</v>
      </c>
      <c r="N417" s="193">
        <f>MAX(0,(I417-'2031 forecast'!$C$10))</f>
        <v>0</v>
      </c>
      <c r="O417" s="193">
        <f>MAX(0,(J417-'2031 forecast'!$C$10))</f>
        <v>0</v>
      </c>
      <c r="P417" s="175" t="str">
        <f t="shared" si="72"/>
        <v/>
      </c>
      <c r="Q417" s="175" t="str">
        <f t="shared" si="73"/>
        <v/>
      </c>
    </row>
    <row r="418" spans="1:17" s="1" customFormat="1" x14ac:dyDescent="0.3">
      <c r="A418" s="189">
        <f t="shared" si="71"/>
        <v>43848.249999998996</v>
      </c>
      <c r="B418" s="190">
        <f t="shared" si="67"/>
        <v>43848</v>
      </c>
      <c r="C418" s="1">
        <f t="shared" si="68"/>
        <v>6</v>
      </c>
      <c r="D418" s="191">
        <v>2.8987515712932352</v>
      </c>
      <c r="E418" s="192">
        <f t="shared" si="69"/>
        <v>1.0065522630693572E-4</v>
      </c>
      <c r="F418" s="193">
        <f t="shared" si="70"/>
        <v>4.3219301092718769</v>
      </c>
      <c r="G418" s="193">
        <f t="shared" si="74"/>
        <v>4.4817481038318894</v>
      </c>
      <c r="H418" s="193">
        <f t="shared" si="74"/>
        <v>4.6474759096890326</v>
      </c>
      <c r="I418" s="193">
        <f t="shared" si="74"/>
        <v>4.819332062119412</v>
      </c>
      <c r="J418" s="193">
        <f t="shared" si="74"/>
        <v>4.9975431774806589</v>
      </c>
      <c r="K418" s="193">
        <f>MAX(0,(F418-'2031 forecast'!$C$10))</f>
        <v>0</v>
      </c>
      <c r="L418" s="193">
        <f>MAX(0,(G418-'2031 forecast'!$C$10))</f>
        <v>0</v>
      </c>
      <c r="M418" s="193">
        <f>MAX(0,(H418-'2031 forecast'!$C$10))</f>
        <v>0</v>
      </c>
      <c r="N418" s="193">
        <f>MAX(0,(I418-'2031 forecast'!$C$10))</f>
        <v>0</v>
      </c>
      <c r="O418" s="193">
        <f>MAX(0,(J418-'2031 forecast'!$C$10))</f>
        <v>0</v>
      </c>
      <c r="P418" s="175" t="str">
        <f t="shared" si="72"/>
        <v/>
      </c>
      <c r="Q418" s="175" t="str">
        <f t="shared" si="73"/>
        <v/>
      </c>
    </row>
    <row r="419" spans="1:17" s="1" customFormat="1" x14ac:dyDescent="0.3">
      <c r="A419" s="189">
        <f t="shared" si="71"/>
        <v>43848.29166666566</v>
      </c>
      <c r="B419" s="190">
        <f t="shared" si="67"/>
        <v>43848</v>
      </c>
      <c r="C419" s="1">
        <f t="shared" si="68"/>
        <v>7</v>
      </c>
      <c r="D419" s="191">
        <v>3.0041607193402617</v>
      </c>
      <c r="E419" s="192">
        <f t="shared" si="69"/>
        <v>1.0431541635446064E-4</v>
      </c>
      <c r="F419" s="193">
        <f t="shared" si="70"/>
        <v>4.4790912041544892</v>
      </c>
      <c r="G419" s="193">
        <f t="shared" si="74"/>
        <v>4.6447207621530486</v>
      </c>
      <c r="H419" s="193">
        <f t="shared" si="74"/>
        <v>4.8164750336777242</v>
      </c>
      <c r="I419" s="193">
        <f t="shared" si="74"/>
        <v>4.994580500741935</v>
      </c>
      <c r="J419" s="193">
        <f t="shared" si="74"/>
        <v>5.1792720202981366</v>
      </c>
      <c r="K419" s="193">
        <f>MAX(0,(F419-'2031 forecast'!$C$10))</f>
        <v>0</v>
      </c>
      <c r="L419" s="193">
        <f>MAX(0,(G419-'2031 forecast'!$C$10))</f>
        <v>0</v>
      </c>
      <c r="M419" s="193">
        <f>MAX(0,(H419-'2031 forecast'!$C$10))</f>
        <v>0</v>
      </c>
      <c r="N419" s="193">
        <f>MAX(0,(I419-'2031 forecast'!$C$10))</f>
        <v>0</v>
      </c>
      <c r="O419" s="193">
        <f>MAX(0,(J419-'2031 forecast'!$C$10))</f>
        <v>0</v>
      </c>
      <c r="P419" s="175" t="str">
        <f t="shared" si="72"/>
        <v/>
      </c>
      <c r="Q419" s="175" t="str">
        <f t="shared" si="73"/>
        <v/>
      </c>
    </row>
    <row r="420" spans="1:17" s="1" customFormat="1" x14ac:dyDescent="0.3">
      <c r="A420" s="189">
        <f t="shared" si="71"/>
        <v>43848.333333332324</v>
      </c>
      <c r="B420" s="190">
        <f t="shared" si="67"/>
        <v>43848</v>
      </c>
      <c r="C420" s="1">
        <f t="shared" si="68"/>
        <v>8</v>
      </c>
      <c r="D420" s="191">
        <v>3.1923913408528102</v>
      </c>
      <c r="E420" s="192">
        <f t="shared" si="69"/>
        <v>1.108514700107552E-4</v>
      </c>
      <c r="F420" s="193">
        <f t="shared" si="70"/>
        <v>4.7597360164448723</v>
      </c>
      <c r="G420" s="193">
        <f t="shared" si="74"/>
        <v>4.9357433662979773</v>
      </c>
      <c r="H420" s="193">
        <f t="shared" si="74"/>
        <v>5.1182591836575329</v>
      </c>
      <c r="I420" s="193">
        <f t="shared" si="74"/>
        <v>5.307524141139301</v>
      </c>
      <c r="J420" s="193">
        <f t="shared" si="74"/>
        <v>5.5037878110436349</v>
      </c>
      <c r="K420" s="193">
        <f>MAX(0,(F420-'2031 forecast'!$C$10))</f>
        <v>0</v>
      </c>
      <c r="L420" s="193">
        <f>MAX(0,(G420-'2031 forecast'!$C$10))</f>
        <v>0</v>
      </c>
      <c r="M420" s="193">
        <f>MAX(0,(H420-'2031 forecast'!$C$10))</f>
        <v>0</v>
      </c>
      <c r="N420" s="193">
        <f>MAX(0,(I420-'2031 forecast'!$C$10))</f>
        <v>0</v>
      </c>
      <c r="O420" s="193">
        <f>MAX(0,(J420-'2031 forecast'!$C$10))</f>
        <v>0</v>
      </c>
      <c r="P420" s="175" t="str">
        <f t="shared" si="72"/>
        <v/>
      </c>
      <c r="Q420" s="175" t="str">
        <f t="shared" si="73"/>
        <v/>
      </c>
    </row>
    <row r="421" spans="1:17" s="1" customFormat="1" x14ac:dyDescent="0.3">
      <c r="A421" s="189">
        <f t="shared" si="71"/>
        <v>43848.374999998989</v>
      </c>
      <c r="B421" s="190">
        <f t="shared" si="67"/>
        <v>43848</v>
      </c>
      <c r="C421" s="1">
        <f t="shared" si="68"/>
        <v>9</v>
      </c>
      <c r="D421" s="191">
        <v>3.3655635126443539</v>
      </c>
      <c r="E421" s="192">
        <f t="shared" si="69"/>
        <v>1.1686463937454616E-4</v>
      </c>
      <c r="F421" s="193">
        <f t="shared" si="70"/>
        <v>5.0179292437520235</v>
      </c>
      <c r="G421" s="193">
        <f t="shared" si="74"/>
        <v>5.2034841621113106</v>
      </c>
      <c r="H421" s="193">
        <f t="shared" si="74"/>
        <v>5.3959006016389557</v>
      </c>
      <c r="I421" s="193">
        <f t="shared" si="74"/>
        <v>5.5954322903048759</v>
      </c>
      <c r="J421" s="193">
        <f t="shared" si="74"/>
        <v>5.8023423385294928</v>
      </c>
      <c r="K421" s="193">
        <f>MAX(0,(F421-'2031 forecast'!$C$10))</f>
        <v>0</v>
      </c>
      <c r="L421" s="193">
        <f>MAX(0,(G421-'2031 forecast'!$C$10))</f>
        <v>0</v>
      </c>
      <c r="M421" s="193">
        <f>MAX(0,(H421-'2031 forecast'!$C$10))</f>
        <v>0</v>
      </c>
      <c r="N421" s="193">
        <f>MAX(0,(I421-'2031 forecast'!$C$10))</f>
        <v>0</v>
      </c>
      <c r="O421" s="193">
        <f>MAX(0,(J421-'2031 forecast'!$C$10))</f>
        <v>6.5342338529492672E-2</v>
      </c>
      <c r="P421" s="175" t="str">
        <f t="shared" si="72"/>
        <v/>
      </c>
      <c r="Q421" s="175" t="str">
        <f t="shared" si="73"/>
        <v/>
      </c>
    </row>
    <row r="422" spans="1:17" s="1" customFormat="1" x14ac:dyDescent="0.3">
      <c r="A422" s="189">
        <f t="shared" si="71"/>
        <v>43848.416666665653</v>
      </c>
      <c r="B422" s="190">
        <f t="shared" si="67"/>
        <v>43848</v>
      </c>
      <c r="C422" s="1">
        <f t="shared" si="68"/>
        <v>10</v>
      </c>
      <c r="D422" s="191">
        <v>3.7119078562274419</v>
      </c>
      <c r="E422" s="192">
        <f t="shared" si="69"/>
        <v>1.2889097810212809E-4</v>
      </c>
      <c r="F422" s="193">
        <f t="shared" si="70"/>
        <v>5.534315698366326</v>
      </c>
      <c r="G422" s="193">
        <f t="shared" si="74"/>
        <v>5.7389657537379781</v>
      </c>
      <c r="H422" s="193">
        <f t="shared" si="74"/>
        <v>5.9511834376018014</v>
      </c>
      <c r="I422" s="193">
        <f t="shared" si="74"/>
        <v>6.1712485886360264</v>
      </c>
      <c r="J422" s="193">
        <f t="shared" si="74"/>
        <v>6.3994513935012076</v>
      </c>
      <c r="K422" s="193">
        <f>MAX(0,(F422-'2031 forecast'!$C$10))</f>
        <v>0</v>
      </c>
      <c r="L422" s="193">
        <f>MAX(0,(G422-'2031 forecast'!$C$10))</f>
        <v>1.9657537379780265E-3</v>
      </c>
      <c r="M422" s="193">
        <f>MAX(0,(H422-'2031 forecast'!$C$10))</f>
        <v>0.21418343760180125</v>
      </c>
      <c r="N422" s="193">
        <f>MAX(0,(I422-'2031 forecast'!$C$10))</f>
        <v>0.43424858863602633</v>
      </c>
      <c r="O422" s="193">
        <f>MAX(0,(J422-'2031 forecast'!$C$10))</f>
        <v>0.66245139350120752</v>
      </c>
      <c r="P422" s="175" t="str">
        <f t="shared" si="72"/>
        <v/>
      </c>
      <c r="Q422" s="175" t="str">
        <f t="shared" si="73"/>
        <v/>
      </c>
    </row>
    <row r="423" spans="1:17" s="1" customFormat="1" x14ac:dyDescent="0.3">
      <c r="A423" s="189">
        <f t="shared" si="71"/>
        <v>43848.458333332317</v>
      </c>
      <c r="B423" s="190">
        <f t="shared" si="67"/>
        <v>43848</v>
      </c>
      <c r="C423" s="1">
        <f t="shared" si="68"/>
        <v>11</v>
      </c>
      <c r="D423" s="191">
        <v>3.8624923534374798</v>
      </c>
      <c r="E423" s="192">
        <f t="shared" si="69"/>
        <v>1.3411982102716369E-4</v>
      </c>
      <c r="F423" s="193">
        <f t="shared" si="70"/>
        <v>5.7588315481986303</v>
      </c>
      <c r="G423" s="193">
        <f t="shared" si="74"/>
        <v>5.9717838370539198</v>
      </c>
      <c r="H423" s="193">
        <f t="shared" si="74"/>
        <v>6.1926107575856459</v>
      </c>
      <c r="I423" s="193">
        <f t="shared" si="74"/>
        <v>6.4216035009539167</v>
      </c>
      <c r="J423" s="193">
        <f t="shared" si="74"/>
        <v>6.6590640260976039</v>
      </c>
      <c r="K423" s="193">
        <f>MAX(0,(F423-'2031 forecast'!$C$10))</f>
        <v>2.1831548198630202E-2</v>
      </c>
      <c r="L423" s="193">
        <f>MAX(0,(G423-'2031 forecast'!$C$10))</f>
        <v>0.2347838370539197</v>
      </c>
      <c r="M423" s="193">
        <f>MAX(0,(H423-'2031 forecast'!$C$10))</f>
        <v>0.45561075758564584</v>
      </c>
      <c r="N423" s="193">
        <f>MAX(0,(I423-'2031 forecast'!$C$10))</f>
        <v>0.68460350095391664</v>
      </c>
      <c r="O423" s="193">
        <f>MAX(0,(J423-'2031 forecast'!$C$10))</f>
        <v>0.92206402609760385</v>
      </c>
      <c r="P423" s="175">
        <f t="shared" si="72"/>
        <v>1</v>
      </c>
      <c r="Q423" s="175" t="str">
        <f t="shared" si="73"/>
        <v/>
      </c>
    </row>
    <row r="424" spans="1:17" s="1" customFormat="1" x14ac:dyDescent="0.3">
      <c r="A424" s="189">
        <f t="shared" si="71"/>
        <v>43848.499999998981</v>
      </c>
      <c r="B424" s="190">
        <f t="shared" si="67"/>
        <v>43848</v>
      </c>
      <c r="C424" s="1">
        <f t="shared" si="68"/>
        <v>12</v>
      </c>
      <c r="D424" s="191">
        <v>3.9001384777399895</v>
      </c>
      <c r="E424" s="192">
        <f t="shared" si="69"/>
        <v>1.3542703175842261E-4</v>
      </c>
      <c r="F424" s="193">
        <f t="shared" si="70"/>
        <v>5.8149605106567064</v>
      </c>
      <c r="G424" s="193">
        <f t="shared" si="74"/>
        <v>6.0299883578829059</v>
      </c>
      <c r="H424" s="193">
        <f t="shared" si="74"/>
        <v>6.2529675875816082</v>
      </c>
      <c r="I424" s="193">
        <f t="shared" si="74"/>
        <v>6.4841922290333907</v>
      </c>
      <c r="J424" s="193">
        <f t="shared" si="74"/>
        <v>6.7239671842467041</v>
      </c>
      <c r="K424" s="193">
        <f>MAX(0,(F424-'2031 forecast'!$C$10))</f>
        <v>7.7960510656706283E-2</v>
      </c>
      <c r="L424" s="193">
        <f>MAX(0,(G424-'2031 forecast'!$C$10))</f>
        <v>0.29298835788290578</v>
      </c>
      <c r="M424" s="193">
        <f>MAX(0,(H424-'2031 forecast'!$C$10))</f>
        <v>0.5159675875816081</v>
      </c>
      <c r="N424" s="193">
        <f>MAX(0,(I424-'2031 forecast'!$C$10))</f>
        <v>0.74719222903339055</v>
      </c>
      <c r="O424" s="193">
        <f>MAX(0,(J424-'2031 forecast'!$C$10))</f>
        <v>0.98696718424670404</v>
      </c>
      <c r="P424" s="175">
        <f t="shared" si="72"/>
        <v>2</v>
      </c>
      <c r="Q424" s="175" t="str">
        <f t="shared" si="73"/>
        <v/>
      </c>
    </row>
    <row r="425" spans="1:17" s="1" customFormat="1" x14ac:dyDescent="0.3">
      <c r="A425" s="189">
        <f t="shared" si="71"/>
        <v>43848.541666665646</v>
      </c>
      <c r="B425" s="190">
        <f t="shared" si="67"/>
        <v>43848</v>
      </c>
      <c r="C425" s="1">
        <f t="shared" si="68"/>
        <v>13</v>
      </c>
      <c r="D425" s="191">
        <v>4.0356645252290235</v>
      </c>
      <c r="E425" s="192">
        <f t="shared" si="69"/>
        <v>1.4013299039095466E-4</v>
      </c>
      <c r="F425" s="193">
        <f t="shared" si="70"/>
        <v>6.0170247755057815</v>
      </c>
      <c r="G425" s="193">
        <f t="shared" ref="G425:J444" si="75">$E425*G$2</f>
        <v>6.239524632867254</v>
      </c>
      <c r="H425" s="193">
        <f t="shared" si="75"/>
        <v>6.4702521755670688</v>
      </c>
      <c r="I425" s="193">
        <f t="shared" si="75"/>
        <v>6.7095116501194925</v>
      </c>
      <c r="J425" s="193">
        <f t="shared" si="75"/>
        <v>6.9576185535834627</v>
      </c>
      <c r="K425" s="193">
        <f>MAX(0,(F425-'2031 forecast'!$C$10))</f>
        <v>0.28002477550578142</v>
      </c>
      <c r="L425" s="193">
        <f>MAX(0,(G425-'2031 forecast'!$C$10))</f>
        <v>0.50252463286725391</v>
      </c>
      <c r="M425" s="193">
        <f>MAX(0,(H425-'2031 forecast'!$C$10))</f>
        <v>0.73325217556706868</v>
      </c>
      <c r="N425" s="193">
        <f>MAX(0,(I425-'2031 forecast'!$C$10))</f>
        <v>0.97251165011949237</v>
      </c>
      <c r="O425" s="193">
        <f>MAX(0,(J425-'2031 forecast'!$C$10))</f>
        <v>1.2206185535834626</v>
      </c>
      <c r="P425" s="175">
        <f t="shared" si="72"/>
        <v>3</v>
      </c>
      <c r="Q425" s="175" t="str">
        <f t="shared" si="73"/>
        <v/>
      </c>
    </row>
    <row r="426" spans="1:17" s="1" customFormat="1" x14ac:dyDescent="0.3">
      <c r="A426" s="189">
        <f t="shared" si="71"/>
        <v>43848.58333333231</v>
      </c>
      <c r="B426" s="190">
        <f t="shared" si="67"/>
        <v>43848</v>
      </c>
      <c r="C426" s="1">
        <f t="shared" si="68"/>
        <v>14</v>
      </c>
      <c r="D426" s="191">
        <v>3.9904891760660122</v>
      </c>
      <c r="E426" s="192">
        <f t="shared" si="69"/>
        <v>1.3856433751344396E-4</v>
      </c>
      <c r="F426" s="193">
        <f t="shared" si="70"/>
        <v>5.9496700205560886</v>
      </c>
      <c r="G426" s="193">
        <f t="shared" si="75"/>
        <v>6.1696792078724707</v>
      </c>
      <c r="H426" s="193">
        <f t="shared" si="75"/>
        <v>6.397823979571915</v>
      </c>
      <c r="I426" s="193">
        <f t="shared" si="75"/>
        <v>6.6344051764241243</v>
      </c>
      <c r="J426" s="193">
        <f t="shared" si="75"/>
        <v>6.8797347638045423</v>
      </c>
      <c r="K426" s="193">
        <f>MAX(0,(F426-'2031 forecast'!$C$10))</f>
        <v>0.21267002055608852</v>
      </c>
      <c r="L426" s="193">
        <f>MAX(0,(G426-'2031 forecast'!$C$10))</f>
        <v>0.43267920787247061</v>
      </c>
      <c r="M426" s="193">
        <f>MAX(0,(H426-'2031 forecast'!$C$10))</f>
        <v>0.66082397957191485</v>
      </c>
      <c r="N426" s="193">
        <f>MAX(0,(I426-'2031 forecast'!$C$10))</f>
        <v>0.89740517642412421</v>
      </c>
      <c r="O426" s="193">
        <f>MAX(0,(J426-'2031 forecast'!$C$10))</f>
        <v>1.1427347638045422</v>
      </c>
      <c r="P426" s="175">
        <f t="shared" si="72"/>
        <v>4</v>
      </c>
      <c r="Q426" s="175" t="str">
        <f t="shared" si="73"/>
        <v/>
      </c>
    </row>
    <row r="427" spans="1:17" s="1" customFormat="1" x14ac:dyDescent="0.3">
      <c r="A427" s="189">
        <f t="shared" si="71"/>
        <v>43848.624999998974</v>
      </c>
      <c r="B427" s="190">
        <f t="shared" si="67"/>
        <v>43848</v>
      </c>
      <c r="C427" s="1">
        <f t="shared" si="68"/>
        <v>15</v>
      </c>
      <c r="D427" s="191">
        <v>3.9001384777399895</v>
      </c>
      <c r="E427" s="192">
        <f t="shared" si="69"/>
        <v>1.3542703175842261E-4</v>
      </c>
      <c r="F427" s="193">
        <f t="shared" si="70"/>
        <v>5.8149605106567064</v>
      </c>
      <c r="G427" s="193">
        <f t="shared" si="75"/>
        <v>6.0299883578829059</v>
      </c>
      <c r="H427" s="193">
        <f t="shared" si="75"/>
        <v>6.2529675875816082</v>
      </c>
      <c r="I427" s="193">
        <f t="shared" si="75"/>
        <v>6.4841922290333907</v>
      </c>
      <c r="J427" s="193">
        <f t="shared" si="75"/>
        <v>6.7239671842467041</v>
      </c>
      <c r="K427" s="193">
        <f>MAX(0,(F427-'2031 forecast'!$C$10))</f>
        <v>7.7960510656706283E-2</v>
      </c>
      <c r="L427" s="193">
        <f>MAX(0,(G427-'2031 forecast'!$C$10))</f>
        <v>0.29298835788290578</v>
      </c>
      <c r="M427" s="193">
        <f>MAX(0,(H427-'2031 forecast'!$C$10))</f>
        <v>0.5159675875816081</v>
      </c>
      <c r="N427" s="193">
        <f>MAX(0,(I427-'2031 forecast'!$C$10))</f>
        <v>0.74719222903339055</v>
      </c>
      <c r="O427" s="193">
        <f>MAX(0,(J427-'2031 forecast'!$C$10))</f>
        <v>0.98696718424670404</v>
      </c>
      <c r="P427" s="175">
        <f t="shared" si="72"/>
        <v>5</v>
      </c>
      <c r="Q427" s="175" t="str">
        <f t="shared" si="73"/>
        <v/>
      </c>
    </row>
    <row r="428" spans="1:17" s="1" customFormat="1" x14ac:dyDescent="0.3">
      <c r="A428" s="189">
        <f t="shared" si="71"/>
        <v>43848.666666665638</v>
      </c>
      <c r="B428" s="190">
        <f t="shared" si="67"/>
        <v>43848</v>
      </c>
      <c r="C428" s="1">
        <f t="shared" si="68"/>
        <v>16</v>
      </c>
      <c r="D428" s="191">
        <v>3.930255377181997</v>
      </c>
      <c r="E428" s="192">
        <f t="shared" si="69"/>
        <v>1.3647280034342972E-4</v>
      </c>
      <c r="F428" s="193">
        <f t="shared" si="70"/>
        <v>5.8598636806231674</v>
      </c>
      <c r="G428" s="193">
        <f t="shared" si="75"/>
        <v>6.0765519745460939</v>
      </c>
      <c r="H428" s="193">
        <f t="shared" si="75"/>
        <v>6.3012530515783762</v>
      </c>
      <c r="I428" s="193">
        <f t="shared" si="75"/>
        <v>6.5342632114969676</v>
      </c>
      <c r="J428" s="193">
        <f t="shared" si="75"/>
        <v>6.7758897107659832</v>
      </c>
      <c r="K428" s="193">
        <f>MAX(0,(F428-'2031 forecast'!$C$10))</f>
        <v>0.12286368062316733</v>
      </c>
      <c r="L428" s="193">
        <f>MAX(0,(G428-'2031 forecast'!$C$10))</f>
        <v>0.33955197454609376</v>
      </c>
      <c r="M428" s="193">
        <f>MAX(0,(H428-'2031 forecast'!$C$10))</f>
        <v>0.56425305157837613</v>
      </c>
      <c r="N428" s="193">
        <f>MAX(0,(I428-'2031 forecast'!$C$10))</f>
        <v>0.79726321149696755</v>
      </c>
      <c r="O428" s="193">
        <f>MAX(0,(J428-'2031 forecast'!$C$10))</f>
        <v>1.0388897107659831</v>
      </c>
      <c r="P428" s="175">
        <f t="shared" si="72"/>
        <v>6</v>
      </c>
      <c r="Q428" s="175" t="str">
        <f t="shared" si="73"/>
        <v/>
      </c>
    </row>
    <row r="429" spans="1:17" s="1" customFormat="1" x14ac:dyDescent="0.3">
      <c r="A429" s="189">
        <f t="shared" si="71"/>
        <v>43848.708333332303</v>
      </c>
      <c r="B429" s="190">
        <f t="shared" si="67"/>
        <v>43848</v>
      </c>
      <c r="C429" s="1">
        <f t="shared" si="68"/>
        <v>17</v>
      </c>
      <c r="D429" s="191">
        <v>3.9679015014845063</v>
      </c>
      <c r="E429" s="192">
        <f t="shared" si="69"/>
        <v>1.3778001107468861E-4</v>
      </c>
      <c r="F429" s="193">
        <f t="shared" si="70"/>
        <v>5.9159926430812426</v>
      </c>
      <c r="G429" s="193">
        <f t="shared" si="75"/>
        <v>6.1347564953750791</v>
      </c>
      <c r="H429" s="193">
        <f t="shared" si="75"/>
        <v>6.3616098815743376</v>
      </c>
      <c r="I429" s="193">
        <f t="shared" si="75"/>
        <v>6.5968519395764407</v>
      </c>
      <c r="J429" s="193">
        <f t="shared" si="75"/>
        <v>6.8407928689150816</v>
      </c>
      <c r="K429" s="193">
        <f>MAX(0,(F429-'2031 forecast'!$C$10))</f>
        <v>0.17899264308124252</v>
      </c>
      <c r="L429" s="193">
        <f>MAX(0,(G429-'2031 forecast'!$C$10))</f>
        <v>0.39775649537507896</v>
      </c>
      <c r="M429" s="193">
        <f>MAX(0,(H429-'2031 forecast'!$C$10))</f>
        <v>0.6246098815743375</v>
      </c>
      <c r="N429" s="193">
        <f>MAX(0,(I429-'2031 forecast'!$C$10))</f>
        <v>0.85985193957644057</v>
      </c>
      <c r="O429" s="193">
        <f>MAX(0,(J429-'2031 forecast'!$C$10))</f>
        <v>1.1037928689150815</v>
      </c>
      <c r="P429" s="175">
        <f t="shared" si="72"/>
        <v>7</v>
      </c>
      <c r="Q429" s="175" t="str">
        <f t="shared" si="73"/>
        <v/>
      </c>
    </row>
    <row r="430" spans="1:17" s="1" customFormat="1" x14ac:dyDescent="0.3">
      <c r="A430" s="189">
        <f t="shared" si="71"/>
        <v>43848.749999998967</v>
      </c>
      <c r="B430" s="190">
        <f t="shared" si="67"/>
        <v>43848</v>
      </c>
      <c r="C430" s="1">
        <f t="shared" si="68"/>
        <v>18</v>
      </c>
      <c r="D430" s="191">
        <v>4.1636613478575564</v>
      </c>
      <c r="E430" s="192">
        <f t="shared" si="69"/>
        <v>1.4457750687723494E-4</v>
      </c>
      <c r="F430" s="193">
        <f t="shared" si="70"/>
        <v>6.2078632478632407</v>
      </c>
      <c r="G430" s="193">
        <f t="shared" si="75"/>
        <v>6.437420003685804</v>
      </c>
      <c r="H430" s="193">
        <f t="shared" si="75"/>
        <v>6.6754653975533378</v>
      </c>
      <c r="I430" s="193">
        <f t="shared" si="75"/>
        <v>6.9223133255897</v>
      </c>
      <c r="J430" s="193">
        <f t="shared" si="75"/>
        <v>7.1782892912904002</v>
      </c>
      <c r="K430" s="193">
        <f>MAX(0,(F430-'2031 forecast'!$C$10))</f>
        <v>0.47086324786324063</v>
      </c>
      <c r="L430" s="193">
        <f>MAX(0,(G430-'2031 forecast'!$C$10))</f>
        <v>0.70042000368580393</v>
      </c>
      <c r="M430" s="193">
        <f>MAX(0,(H430-'2031 forecast'!$C$10))</f>
        <v>0.93846539755333769</v>
      </c>
      <c r="N430" s="193">
        <f>MAX(0,(I430-'2031 forecast'!$C$10))</f>
        <v>1.1853133255896999</v>
      </c>
      <c r="O430" s="193">
        <f>MAX(0,(J430-'2031 forecast'!$C$10))</f>
        <v>1.4412892912904001</v>
      </c>
      <c r="P430" s="175">
        <f t="shared" si="72"/>
        <v>8</v>
      </c>
      <c r="Q430" s="175" t="str">
        <f t="shared" si="73"/>
        <v/>
      </c>
    </row>
    <row r="431" spans="1:17" s="1" customFormat="1" x14ac:dyDescent="0.3">
      <c r="A431" s="189">
        <f t="shared" si="71"/>
        <v>43848.791666665631</v>
      </c>
      <c r="B431" s="190">
        <f t="shared" si="67"/>
        <v>43848</v>
      </c>
      <c r="C431" s="1">
        <f t="shared" si="68"/>
        <v>19</v>
      </c>
      <c r="D431" s="191">
        <v>4.005547625787016</v>
      </c>
      <c r="E431" s="192">
        <f t="shared" si="69"/>
        <v>1.3908722180594753E-4</v>
      </c>
      <c r="F431" s="193">
        <f t="shared" si="70"/>
        <v>5.9721216055393196</v>
      </c>
      <c r="G431" s="193">
        <f t="shared" si="75"/>
        <v>6.1929610162040651</v>
      </c>
      <c r="H431" s="193">
        <f t="shared" si="75"/>
        <v>6.4219667115702999</v>
      </c>
      <c r="I431" s="193">
        <f t="shared" si="75"/>
        <v>6.6594406676559137</v>
      </c>
      <c r="J431" s="193">
        <f t="shared" si="75"/>
        <v>6.9056960270641818</v>
      </c>
      <c r="K431" s="193">
        <f>MAX(0,(F431-'2031 forecast'!$C$10))</f>
        <v>0.23512160553931949</v>
      </c>
      <c r="L431" s="193">
        <f>MAX(0,(G431-'2031 forecast'!$C$10))</f>
        <v>0.45596101620406504</v>
      </c>
      <c r="M431" s="193">
        <f>MAX(0,(H431-'2031 forecast'!$C$10))</f>
        <v>0.68496671157029976</v>
      </c>
      <c r="N431" s="193">
        <f>MAX(0,(I431-'2031 forecast'!$C$10))</f>
        <v>0.92244066765591359</v>
      </c>
      <c r="O431" s="193">
        <f>MAX(0,(J431-'2031 forecast'!$C$10))</f>
        <v>1.1686960270641817</v>
      </c>
      <c r="P431" s="175">
        <f t="shared" si="72"/>
        <v>9</v>
      </c>
      <c r="Q431" s="175" t="str">
        <f t="shared" si="73"/>
        <v/>
      </c>
    </row>
    <row r="432" spans="1:17" s="1" customFormat="1" x14ac:dyDescent="0.3">
      <c r="A432" s="189">
        <f t="shared" si="71"/>
        <v>43848.833333332295</v>
      </c>
      <c r="B432" s="190">
        <f t="shared" si="67"/>
        <v>43848</v>
      </c>
      <c r="C432" s="1">
        <f t="shared" si="68"/>
        <v>20</v>
      </c>
      <c r="D432" s="191">
        <v>3.8775508031584835</v>
      </c>
      <c r="E432" s="192">
        <f t="shared" si="69"/>
        <v>1.3464270531966726E-4</v>
      </c>
      <c r="F432" s="193">
        <f t="shared" si="70"/>
        <v>5.7812831331818604</v>
      </c>
      <c r="G432" s="193">
        <f t="shared" si="75"/>
        <v>5.9950656453855142</v>
      </c>
      <c r="H432" s="193">
        <f t="shared" si="75"/>
        <v>6.2167534895840308</v>
      </c>
      <c r="I432" s="193">
        <f t="shared" si="75"/>
        <v>6.4466389921857061</v>
      </c>
      <c r="J432" s="193">
        <f t="shared" si="75"/>
        <v>6.6850252893572444</v>
      </c>
      <c r="K432" s="193">
        <f>MAX(0,(F432-'2031 forecast'!$C$10))</f>
        <v>4.4283133181860279E-2</v>
      </c>
      <c r="L432" s="193">
        <f>MAX(0,(G432-'2031 forecast'!$C$10))</f>
        <v>0.25806564538551413</v>
      </c>
      <c r="M432" s="193">
        <f>MAX(0,(H432-'2031 forecast'!$C$10))</f>
        <v>0.47975348958403075</v>
      </c>
      <c r="N432" s="193">
        <f>MAX(0,(I432-'2031 forecast'!$C$10))</f>
        <v>0.70963899218570603</v>
      </c>
      <c r="O432" s="193">
        <f>MAX(0,(J432-'2031 forecast'!$C$10))</f>
        <v>0.94802528935724428</v>
      </c>
      <c r="P432" s="175">
        <f t="shared" si="72"/>
        <v>10</v>
      </c>
      <c r="Q432" s="175">
        <f t="shared" si="73"/>
        <v>10</v>
      </c>
    </row>
    <row r="433" spans="1:17" s="1" customFormat="1" x14ac:dyDescent="0.3">
      <c r="A433" s="189">
        <f t="shared" si="71"/>
        <v>43848.87499999896</v>
      </c>
      <c r="B433" s="190">
        <f t="shared" si="67"/>
        <v>43848</v>
      </c>
      <c r="C433" s="1">
        <f t="shared" si="68"/>
        <v>21</v>
      </c>
      <c r="D433" s="191">
        <v>3.6366156076224225</v>
      </c>
      <c r="E433" s="192">
        <f t="shared" si="69"/>
        <v>1.2627655663961025E-4</v>
      </c>
      <c r="F433" s="193">
        <f t="shared" si="70"/>
        <v>5.422057773450172</v>
      </c>
      <c r="G433" s="193">
        <f t="shared" si="75"/>
        <v>5.622556712080006</v>
      </c>
      <c r="H433" s="193">
        <f t="shared" si="75"/>
        <v>5.8304697776098768</v>
      </c>
      <c r="I433" s="193">
        <f t="shared" si="75"/>
        <v>6.0460711324770795</v>
      </c>
      <c r="J433" s="193">
        <f t="shared" si="75"/>
        <v>6.2696450772030072</v>
      </c>
      <c r="K433" s="193">
        <f>MAX(0,(F433-'2031 forecast'!$C$10))</f>
        <v>0</v>
      </c>
      <c r="L433" s="193">
        <f>MAX(0,(G433-'2031 forecast'!$C$10))</f>
        <v>0</v>
      </c>
      <c r="M433" s="193">
        <f>MAX(0,(H433-'2031 forecast'!$C$10))</f>
        <v>9.3469777609876736E-2</v>
      </c>
      <c r="N433" s="193">
        <f>MAX(0,(I433-'2031 forecast'!$C$10))</f>
        <v>0.3090711324770794</v>
      </c>
      <c r="O433" s="193">
        <f>MAX(0,(J433-'2031 forecast'!$C$10))</f>
        <v>0.53264507720300713</v>
      </c>
      <c r="P433" s="175" t="str">
        <f t="shared" si="72"/>
        <v/>
      </c>
      <c r="Q433" s="175" t="str">
        <f t="shared" si="73"/>
        <v/>
      </c>
    </row>
    <row r="434" spans="1:17" s="1" customFormat="1" x14ac:dyDescent="0.3">
      <c r="A434" s="189">
        <f t="shared" si="71"/>
        <v>43848.916666665624</v>
      </c>
      <c r="B434" s="190">
        <f t="shared" si="67"/>
        <v>43848</v>
      </c>
      <c r="C434" s="1">
        <f t="shared" si="68"/>
        <v>22</v>
      </c>
      <c r="D434" s="191">
        <v>3.2902712640393346</v>
      </c>
      <c r="E434" s="192">
        <f t="shared" si="69"/>
        <v>1.1425021791202833E-4</v>
      </c>
      <c r="F434" s="193">
        <f t="shared" si="70"/>
        <v>4.9056713188358705</v>
      </c>
      <c r="G434" s="193">
        <f t="shared" si="75"/>
        <v>5.0870751204533393</v>
      </c>
      <c r="H434" s="193">
        <f t="shared" si="75"/>
        <v>5.2751869416470321</v>
      </c>
      <c r="I434" s="193">
        <f t="shared" si="75"/>
        <v>5.4702548341459298</v>
      </c>
      <c r="J434" s="193">
        <f t="shared" si="75"/>
        <v>5.6725360222312924</v>
      </c>
      <c r="K434" s="193">
        <f>MAX(0,(F434-'2031 forecast'!$C$10))</f>
        <v>0</v>
      </c>
      <c r="L434" s="193">
        <f>MAX(0,(G434-'2031 forecast'!$C$10))</f>
        <v>0</v>
      </c>
      <c r="M434" s="193">
        <f>MAX(0,(H434-'2031 forecast'!$C$10))</f>
        <v>0</v>
      </c>
      <c r="N434" s="193">
        <f>MAX(0,(I434-'2031 forecast'!$C$10))</f>
        <v>0</v>
      </c>
      <c r="O434" s="193">
        <f>MAX(0,(J434-'2031 forecast'!$C$10))</f>
        <v>0</v>
      </c>
      <c r="P434" s="175" t="str">
        <f t="shared" si="72"/>
        <v/>
      </c>
      <c r="Q434" s="175" t="str">
        <f t="shared" si="73"/>
        <v/>
      </c>
    </row>
    <row r="435" spans="1:17" s="1" customFormat="1" x14ac:dyDescent="0.3">
      <c r="A435" s="189">
        <f t="shared" si="71"/>
        <v>43848.958333332288</v>
      </c>
      <c r="B435" s="190">
        <f t="shared" si="67"/>
        <v>43848</v>
      </c>
      <c r="C435" s="1">
        <f t="shared" si="68"/>
        <v>23</v>
      </c>
      <c r="D435" s="191">
        <v>3.0643945182242773</v>
      </c>
      <c r="E435" s="192">
        <f t="shared" si="69"/>
        <v>1.064069535244749E-4</v>
      </c>
      <c r="F435" s="193">
        <f t="shared" si="70"/>
        <v>4.5688975440874122</v>
      </c>
      <c r="G435" s="193">
        <f t="shared" si="75"/>
        <v>4.7378479954794255</v>
      </c>
      <c r="H435" s="193">
        <f t="shared" si="75"/>
        <v>4.913045961671263</v>
      </c>
      <c r="I435" s="193">
        <f t="shared" si="75"/>
        <v>5.0947224656690917</v>
      </c>
      <c r="J435" s="193">
        <f t="shared" si="75"/>
        <v>5.2831170733366957</v>
      </c>
      <c r="K435" s="193">
        <f>MAX(0,(F435-'2031 forecast'!$C$10))</f>
        <v>0</v>
      </c>
      <c r="L435" s="193">
        <f>MAX(0,(G435-'2031 forecast'!$C$10))</f>
        <v>0</v>
      </c>
      <c r="M435" s="193">
        <f>MAX(0,(H435-'2031 forecast'!$C$10))</f>
        <v>0</v>
      </c>
      <c r="N435" s="193">
        <f>MAX(0,(I435-'2031 forecast'!$C$10))</f>
        <v>0</v>
      </c>
      <c r="O435" s="193">
        <f>MAX(0,(J435-'2031 forecast'!$C$10))</f>
        <v>0</v>
      </c>
      <c r="P435" s="175" t="str">
        <f t="shared" si="72"/>
        <v/>
      </c>
      <c r="Q435" s="175" t="str">
        <f t="shared" si="73"/>
        <v/>
      </c>
    </row>
    <row r="436" spans="1:17" s="1" customFormat="1" x14ac:dyDescent="0.3">
      <c r="A436" s="189">
        <f t="shared" si="71"/>
        <v>43848.999999998952</v>
      </c>
      <c r="B436" s="190">
        <f t="shared" si="67"/>
        <v>43848</v>
      </c>
      <c r="C436" s="1">
        <f t="shared" si="68"/>
        <v>0</v>
      </c>
      <c r="D436" s="191">
        <v>3.0719237430847794</v>
      </c>
      <c r="E436" s="192">
        <f t="shared" si="69"/>
        <v>1.0666839567072669E-4</v>
      </c>
      <c r="F436" s="193">
        <f t="shared" si="70"/>
        <v>4.5801233365790281</v>
      </c>
      <c r="G436" s="193">
        <f t="shared" si="75"/>
        <v>4.7494888996452236</v>
      </c>
      <c r="H436" s="193">
        <f t="shared" si="75"/>
        <v>4.9251173276704563</v>
      </c>
      <c r="I436" s="193">
        <f t="shared" si="75"/>
        <v>5.1072402112849877</v>
      </c>
      <c r="J436" s="193">
        <f t="shared" si="75"/>
        <v>5.2960977049665168</v>
      </c>
      <c r="K436" s="193">
        <f>MAX(0,(F436-'2031 forecast'!$C$10))</f>
        <v>0</v>
      </c>
      <c r="L436" s="193">
        <f>MAX(0,(G436-'2031 forecast'!$C$10))</f>
        <v>0</v>
      </c>
      <c r="M436" s="193">
        <f>MAX(0,(H436-'2031 forecast'!$C$10))</f>
        <v>0</v>
      </c>
      <c r="N436" s="193">
        <f>MAX(0,(I436-'2031 forecast'!$C$10))</f>
        <v>0</v>
      </c>
      <c r="O436" s="193">
        <f>MAX(0,(J436-'2031 forecast'!$C$10))</f>
        <v>0</v>
      </c>
      <c r="P436" s="175" t="str">
        <f t="shared" si="72"/>
        <v/>
      </c>
      <c r="Q436" s="175" t="str">
        <f t="shared" si="73"/>
        <v/>
      </c>
    </row>
    <row r="437" spans="1:17" s="1" customFormat="1" x14ac:dyDescent="0.3">
      <c r="A437" s="189">
        <f t="shared" si="71"/>
        <v>43849.041666665617</v>
      </c>
      <c r="B437" s="190">
        <f t="shared" si="67"/>
        <v>43849</v>
      </c>
      <c r="C437" s="1">
        <f t="shared" si="68"/>
        <v>1</v>
      </c>
      <c r="D437" s="191">
        <v>2.8084008729672125</v>
      </c>
      <c r="E437" s="192">
        <f t="shared" si="69"/>
        <v>9.7517920551914354E-5</v>
      </c>
      <c r="F437" s="193">
        <f t="shared" si="70"/>
        <v>4.1872205993724938</v>
      </c>
      <c r="G437" s="193">
        <f t="shared" si="75"/>
        <v>4.3420572538423245</v>
      </c>
      <c r="H437" s="193">
        <f t="shared" si="75"/>
        <v>4.5026195176987258</v>
      </c>
      <c r="I437" s="193">
        <f t="shared" si="75"/>
        <v>4.6691191147286775</v>
      </c>
      <c r="J437" s="193">
        <f t="shared" si="75"/>
        <v>4.8417755979228199</v>
      </c>
      <c r="K437" s="193">
        <f>MAX(0,(F437-'2031 forecast'!$C$10))</f>
        <v>0</v>
      </c>
      <c r="L437" s="193">
        <f>MAX(0,(G437-'2031 forecast'!$C$10))</f>
        <v>0</v>
      </c>
      <c r="M437" s="193">
        <f>MAX(0,(H437-'2031 forecast'!$C$10))</f>
        <v>0</v>
      </c>
      <c r="N437" s="193">
        <f>MAX(0,(I437-'2031 forecast'!$C$10))</f>
        <v>0</v>
      </c>
      <c r="O437" s="193">
        <f>MAX(0,(J437-'2031 forecast'!$C$10))</f>
        <v>0</v>
      </c>
      <c r="P437" s="175" t="str">
        <f t="shared" si="72"/>
        <v/>
      </c>
      <c r="Q437" s="175" t="str">
        <f t="shared" si="73"/>
        <v/>
      </c>
    </row>
    <row r="438" spans="1:17" s="1" customFormat="1" x14ac:dyDescent="0.3">
      <c r="A438" s="189">
        <f t="shared" si="71"/>
        <v>43849.083333332281</v>
      </c>
      <c r="B438" s="190">
        <f t="shared" si="67"/>
        <v>43849</v>
      </c>
      <c r="C438" s="1">
        <f t="shared" si="68"/>
        <v>2</v>
      </c>
      <c r="D438" s="191">
        <v>2.6954625000596839</v>
      </c>
      <c r="E438" s="192">
        <f t="shared" si="69"/>
        <v>9.3596288358137637E-5</v>
      </c>
      <c r="F438" s="193">
        <f t="shared" si="70"/>
        <v>4.0188337119982647</v>
      </c>
      <c r="G438" s="193">
        <f t="shared" si="75"/>
        <v>4.1674436913553672</v>
      </c>
      <c r="H438" s="193">
        <f t="shared" si="75"/>
        <v>4.3215490277108417</v>
      </c>
      <c r="I438" s="193">
        <f t="shared" si="75"/>
        <v>4.4813529304902584</v>
      </c>
      <c r="J438" s="193">
        <f t="shared" si="75"/>
        <v>4.6470661234755219</v>
      </c>
      <c r="K438" s="193">
        <f>MAX(0,(F438-'2031 forecast'!$C$10))</f>
        <v>0</v>
      </c>
      <c r="L438" s="193">
        <f>MAX(0,(G438-'2031 forecast'!$C$10))</f>
        <v>0</v>
      </c>
      <c r="M438" s="193">
        <f>MAX(0,(H438-'2031 forecast'!$C$10))</f>
        <v>0</v>
      </c>
      <c r="N438" s="193">
        <f>MAX(0,(I438-'2031 forecast'!$C$10))</f>
        <v>0</v>
      </c>
      <c r="O438" s="193">
        <f>MAX(0,(J438-'2031 forecast'!$C$10))</f>
        <v>0</v>
      </c>
      <c r="P438" s="175" t="str">
        <f t="shared" si="72"/>
        <v/>
      </c>
      <c r="Q438" s="175" t="str">
        <f t="shared" si="73"/>
        <v/>
      </c>
    </row>
    <row r="439" spans="1:17" s="1" customFormat="1" x14ac:dyDescent="0.3">
      <c r="A439" s="189">
        <f t="shared" si="71"/>
        <v>43849.124999998945</v>
      </c>
      <c r="B439" s="190">
        <f t="shared" si="67"/>
        <v>43849</v>
      </c>
      <c r="C439" s="1">
        <f t="shared" si="68"/>
        <v>3</v>
      </c>
      <c r="D439" s="191">
        <v>2.6427579260361704</v>
      </c>
      <c r="E439" s="192">
        <f t="shared" si="69"/>
        <v>9.1766193334375163E-5</v>
      </c>
      <c r="F439" s="193">
        <f t="shared" si="70"/>
        <v>3.9402531645569576</v>
      </c>
      <c r="G439" s="193">
        <f t="shared" si="75"/>
        <v>4.0859573621947876</v>
      </c>
      <c r="H439" s="193">
        <f t="shared" si="75"/>
        <v>4.2370494657164945</v>
      </c>
      <c r="I439" s="193">
        <f t="shared" si="75"/>
        <v>4.393728711178996</v>
      </c>
      <c r="J439" s="193">
        <f t="shared" si="75"/>
        <v>4.5562017020667822</v>
      </c>
      <c r="K439" s="193">
        <f>MAX(0,(F439-'2031 forecast'!$C$10))</f>
        <v>0</v>
      </c>
      <c r="L439" s="193">
        <f>MAX(0,(G439-'2031 forecast'!$C$10))</f>
        <v>0</v>
      </c>
      <c r="M439" s="193">
        <f>MAX(0,(H439-'2031 forecast'!$C$10))</f>
        <v>0</v>
      </c>
      <c r="N439" s="193">
        <f>MAX(0,(I439-'2031 forecast'!$C$10))</f>
        <v>0</v>
      </c>
      <c r="O439" s="193">
        <f>MAX(0,(J439-'2031 forecast'!$C$10))</f>
        <v>0</v>
      </c>
      <c r="P439" s="175" t="str">
        <f t="shared" si="72"/>
        <v/>
      </c>
      <c r="Q439" s="175" t="str">
        <f t="shared" si="73"/>
        <v/>
      </c>
    </row>
    <row r="440" spans="1:17" s="1" customFormat="1" x14ac:dyDescent="0.3">
      <c r="A440" s="189">
        <f t="shared" si="71"/>
        <v>43849.166666665609</v>
      </c>
      <c r="B440" s="190">
        <f t="shared" si="67"/>
        <v>43849</v>
      </c>
      <c r="C440" s="1">
        <f t="shared" si="68"/>
        <v>4</v>
      </c>
      <c r="D440" s="191">
        <v>2.6201702514546645</v>
      </c>
      <c r="E440" s="192">
        <f t="shared" si="69"/>
        <v>9.0981866895619812E-5</v>
      </c>
      <c r="F440" s="193">
        <f t="shared" si="70"/>
        <v>3.9065757870821116</v>
      </c>
      <c r="G440" s="193">
        <f t="shared" si="75"/>
        <v>4.0510346496973959</v>
      </c>
      <c r="H440" s="193">
        <f t="shared" si="75"/>
        <v>4.2008353677189181</v>
      </c>
      <c r="I440" s="193">
        <f t="shared" si="75"/>
        <v>4.3561754743313124</v>
      </c>
      <c r="J440" s="193">
        <f t="shared" si="75"/>
        <v>4.5172598071773225</v>
      </c>
      <c r="K440" s="193">
        <f>MAX(0,(F440-'2031 forecast'!$C$10))</f>
        <v>0</v>
      </c>
      <c r="L440" s="193">
        <f>MAX(0,(G440-'2031 forecast'!$C$10))</f>
        <v>0</v>
      </c>
      <c r="M440" s="193">
        <f>MAX(0,(H440-'2031 forecast'!$C$10))</f>
        <v>0</v>
      </c>
      <c r="N440" s="193">
        <f>MAX(0,(I440-'2031 forecast'!$C$10))</f>
        <v>0</v>
      </c>
      <c r="O440" s="193">
        <f>MAX(0,(J440-'2031 forecast'!$C$10))</f>
        <v>0</v>
      </c>
      <c r="P440" s="175" t="str">
        <f t="shared" si="72"/>
        <v/>
      </c>
      <c r="Q440" s="175" t="str">
        <f t="shared" si="73"/>
        <v/>
      </c>
    </row>
    <row r="441" spans="1:17" s="1" customFormat="1" x14ac:dyDescent="0.3">
      <c r="A441" s="189">
        <f t="shared" si="71"/>
        <v>43849.208333332273</v>
      </c>
      <c r="B441" s="190">
        <f t="shared" si="67"/>
        <v>43849</v>
      </c>
      <c r="C441" s="1">
        <f t="shared" si="68"/>
        <v>5</v>
      </c>
      <c r="D441" s="191">
        <v>2.6201702514546645</v>
      </c>
      <c r="E441" s="192">
        <f t="shared" si="69"/>
        <v>9.0981866895619812E-5</v>
      </c>
      <c r="F441" s="193">
        <f t="shared" si="70"/>
        <v>3.9065757870821116</v>
      </c>
      <c r="G441" s="193">
        <f t="shared" si="75"/>
        <v>4.0510346496973959</v>
      </c>
      <c r="H441" s="193">
        <f t="shared" si="75"/>
        <v>4.2008353677189181</v>
      </c>
      <c r="I441" s="193">
        <f t="shared" si="75"/>
        <v>4.3561754743313124</v>
      </c>
      <c r="J441" s="193">
        <f t="shared" si="75"/>
        <v>4.5172598071773225</v>
      </c>
      <c r="K441" s="193">
        <f>MAX(0,(F441-'2031 forecast'!$C$10))</f>
        <v>0</v>
      </c>
      <c r="L441" s="193">
        <f>MAX(0,(G441-'2031 forecast'!$C$10))</f>
        <v>0</v>
      </c>
      <c r="M441" s="193">
        <f>MAX(0,(H441-'2031 forecast'!$C$10))</f>
        <v>0</v>
      </c>
      <c r="N441" s="193">
        <f>MAX(0,(I441-'2031 forecast'!$C$10))</f>
        <v>0</v>
      </c>
      <c r="O441" s="193">
        <f>MAX(0,(J441-'2031 forecast'!$C$10))</f>
        <v>0</v>
      </c>
      <c r="P441" s="175" t="str">
        <f t="shared" si="72"/>
        <v/>
      </c>
      <c r="Q441" s="175" t="str">
        <f t="shared" si="73"/>
        <v/>
      </c>
    </row>
    <row r="442" spans="1:17" s="1" customFormat="1" x14ac:dyDescent="0.3">
      <c r="A442" s="189">
        <f t="shared" si="71"/>
        <v>43849.249999998938</v>
      </c>
      <c r="B442" s="190">
        <f t="shared" si="67"/>
        <v>43849</v>
      </c>
      <c r="C442" s="1">
        <f t="shared" si="68"/>
        <v>6</v>
      </c>
      <c r="D442" s="191">
        <v>2.6126410265941633</v>
      </c>
      <c r="E442" s="192">
        <f t="shared" si="69"/>
        <v>9.0720424749368055E-5</v>
      </c>
      <c r="F442" s="193">
        <f t="shared" si="70"/>
        <v>3.895349994590497</v>
      </c>
      <c r="G442" s="193">
        <f t="shared" si="75"/>
        <v>4.0393937455315996</v>
      </c>
      <c r="H442" s="193">
        <f t="shared" si="75"/>
        <v>4.1887640017197265</v>
      </c>
      <c r="I442" s="193">
        <f t="shared" si="75"/>
        <v>4.343657728715419</v>
      </c>
      <c r="J442" s="193">
        <f t="shared" si="75"/>
        <v>4.5042791755475031</v>
      </c>
      <c r="K442" s="193">
        <f>MAX(0,(F442-'2031 forecast'!$C$10))</f>
        <v>0</v>
      </c>
      <c r="L442" s="193">
        <f>MAX(0,(G442-'2031 forecast'!$C$10))</f>
        <v>0</v>
      </c>
      <c r="M442" s="193">
        <f>MAX(0,(H442-'2031 forecast'!$C$10))</f>
        <v>0</v>
      </c>
      <c r="N442" s="193">
        <f>MAX(0,(I442-'2031 forecast'!$C$10))</f>
        <v>0</v>
      </c>
      <c r="O442" s="193">
        <f>MAX(0,(J442-'2031 forecast'!$C$10))</f>
        <v>0</v>
      </c>
      <c r="P442" s="175" t="str">
        <f t="shared" si="72"/>
        <v/>
      </c>
      <c r="Q442" s="175" t="str">
        <f t="shared" si="73"/>
        <v/>
      </c>
    </row>
    <row r="443" spans="1:17" s="1" customFormat="1" x14ac:dyDescent="0.3">
      <c r="A443" s="189">
        <f t="shared" si="71"/>
        <v>43849.291666665602</v>
      </c>
      <c r="B443" s="190">
        <f t="shared" si="67"/>
        <v>43849</v>
      </c>
      <c r="C443" s="1">
        <f t="shared" si="68"/>
        <v>7</v>
      </c>
      <c r="D443" s="191">
        <v>2.8987515712932352</v>
      </c>
      <c r="E443" s="192">
        <f t="shared" si="69"/>
        <v>1.0065522630693572E-4</v>
      </c>
      <c r="F443" s="193">
        <f t="shared" si="70"/>
        <v>4.3219301092718769</v>
      </c>
      <c r="G443" s="193">
        <f t="shared" si="75"/>
        <v>4.4817481038318894</v>
      </c>
      <c r="H443" s="193">
        <f t="shared" si="75"/>
        <v>4.6474759096890326</v>
      </c>
      <c r="I443" s="193">
        <f t="shared" si="75"/>
        <v>4.819332062119412</v>
      </c>
      <c r="J443" s="193">
        <f t="shared" si="75"/>
        <v>4.9975431774806589</v>
      </c>
      <c r="K443" s="193">
        <f>MAX(0,(F443-'2031 forecast'!$C$10))</f>
        <v>0</v>
      </c>
      <c r="L443" s="193">
        <f>MAX(0,(G443-'2031 forecast'!$C$10))</f>
        <v>0</v>
      </c>
      <c r="M443" s="193">
        <f>MAX(0,(H443-'2031 forecast'!$C$10))</f>
        <v>0</v>
      </c>
      <c r="N443" s="193">
        <f>MAX(0,(I443-'2031 forecast'!$C$10))</f>
        <v>0</v>
      </c>
      <c r="O443" s="193">
        <f>MAX(0,(J443-'2031 forecast'!$C$10))</f>
        <v>0</v>
      </c>
      <c r="P443" s="175" t="str">
        <f t="shared" si="72"/>
        <v/>
      </c>
      <c r="Q443" s="175" t="str">
        <f t="shared" si="73"/>
        <v/>
      </c>
    </row>
    <row r="444" spans="1:17" s="1" customFormat="1" x14ac:dyDescent="0.3">
      <c r="A444" s="189">
        <f t="shared" si="71"/>
        <v>43849.333333332266</v>
      </c>
      <c r="B444" s="190">
        <f t="shared" si="67"/>
        <v>43849</v>
      </c>
      <c r="C444" s="1">
        <f t="shared" si="68"/>
        <v>8</v>
      </c>
      <c r="D444" s="191">
        <v>3.1547452165503</v>
      </c>
      <c r="E444" s="192">
        <f t="shared" si="69"/>
        <v>1.0954425927949626E-4</v>
      </c>
      <c r="F444" s="193">
        <f t="shared" si="70"/>
        <v>4.7036070539867953</v>
      </c>
      <c r="G444" s="193">
        <f t="shared" si="75"/>
        <v>4.8775388454689903</v>
      </c>
      <c r="H444" s="193">
        <f t="shared" si="75"/>
        <v>5.0579023536615706</v>
      </c>
      <c r="I444" s="193">
        <f t="shared" si="75"/>
        <v>5.2449354130598262</v>
      </c>
      <c r="J444" s="193">
        <f t="shared" si="75"/>
        <v>5.4388846528945338</v>
      </c>
      <c r="K444" s="193">
        <f>MAX(0,(F444-'2031 forecast'!$C$10))</f>
        <v>0</v>
      </c>
      <c r="L444" s="193">
        <f>MAX(0,(G444-'2031 forecast'!$C$10))</f>
        <v>0</v>
      </c>
      <c r="M444" s="193">
        <f>MAX(0,(H444-'2031 forecast'!$C$10))</f>
        <v>0</v>
      </c>
      <c r="N444" s="193">
        <f>MAX(0,(I444-'2031 forecast'!$C$10))</f>
        <v>0</v>
      </c>
      <c r="O444" s="193">
        <f>MAX(0,(J444-'2031 forecast'!$C$10))</f>
        <v>0</v>
      </c>
      <c r="P444" s="175" t="str">
        <f t="shared" si="72"/>
        <v/>
      </c>
      <c r="Q444" s="175" t="str">
        <f t="shared" si="73"/>
        <v/>
      </c>
    </row>
    <row r="445" spans="1:17" s="1" customFormat="1" x14ac:dyDescent="0.3">
      <c r="A445" s="189">
        <f t="shared" si="71"/>
        <v>43849.37499999893</v>
      </c>
      <c r="B445" s="190">
        <f t="shared" si="67"/>
        <v>43849</v>
      </c>
      <c r="C445" s="1">
        <f t="shared" si="68"/>
        <v>9</v>
      </c>
      <c r="D445" s="191">
        <v>3.1848621159923081</v>
      </c>
      <c r="E445" s="192">
        <f t="shared" si="69"/>
        <v>1.105900278645034E-4</v>
      </c>
      <c r="F445" s="193">
        <f t="shared" si="70"/>
        <v>4.7485102239532564</v>
      </c>
      <c r="G445" s="193">
        <f t="shared" ref="G445:J464" si="76">$E445*G$2</f>
        <v>4.9241024621321801</v>
      </c>
      <c r="H445" s="193">
        <f t="shared" si="76"/>
        <v>5.1061878176583395</v>
      </c>
      <c r="I445" s="193">
        <f t="shared" si="76"/>
        <v>5.295006395523405</v>
      </c>
      <c r="J445" s="193">
        <f t="shared" si="76"/>
        <v>5.4908071794138147</v>
      </c>
      <c r="K445" s="193">
        <f>MAX(0,(F445-'2031 forecast'!$C$10))</f>
        <v>0</v>
      </c>
      <c r="L445" s="193">
        <f>MAX(0,(G445-'2031 forecast'!$C$10))</f>
        <v>0</v>
      </c>
      <c r="M445" s="193">
        <f>MAX(0,(H445-'2031 forecast'!$C$10))</f>
        <v>0</v>
      </c>
      <c r="N445" s="193">
        <f>MAX(0,(I445-'2031 forecast'!$C$10))</f>
        <v>0</v>
      </c>
      <c r="O445" s="193">
        <f>MAX(0,(J445-'2031 forecast'!$C$10))</f>
        <v>0</v>
      </c>
      <c r="P445" s="175" t="str">
        <f t="shared" si="72"/>
        <v/>
      </c>
      <c r="Q445" s="175" t="str">
        <f t="shared" si="73"/>
        <v/>
      </c>
    </row>
    <row r="446" spans="1:17" s="1" customFormat="1" x14ac:dyDescent="0.3">
      <c r="A446" s="189">
        <f t="shared" si="71"/>
        <v>43849.416666665595</v>
      </c>
      <c r="B446" s="190">
        <f t="shared" si="67"/>
        <v>43849</v>
      </c>
      <c r="C446" s="1">
        <f t="shared" si="68"/>
        <v>10</v>
      </c>
      <c r="D446" s="191">
        <v>3.4634434358308792</v>
      </c>
      <c r="E446" s="192">
        <f t="shared" si="69"/>
        <v>1.2026338727581932E-4</v>
      </c>
      <c r="F446" s="193">
        <f t="shared" si="70"/>
        <v>5.1638645461430217</v>
      </c>
      <c r="G446" s="193">
        <f t="shared" si="76"/>
        <v>5.3548159162666735</v>
      </c>
      <c r="H446" s="193">
        <f t="shared" si="76"/>
        <v>5.5528283596284558</v>
      </c>
      <c r="I446" s="193">
        <f t="shared" si="76"/>
        <v>5.7581629833115056</v>
      </c>
      <c r="J446" s="193">
        <f t="shared" si="76"/>
        <v>5.9710905497171511</v>
      </c>
      <c r="K446" s="193">
        <f>MAX(0,(F446-'2031 forecast'!$C$10))</f>
        <v>0</v>
      </c>
      <c r="L446" s="193">
        <f>MAX(0,(G446-'2031 forecast'!$C$10))</f>
        <v>0</v>
      </c>
      <c r="M446" s="193">
        <f>MAX(0,(H446-'2031 forecast'!$C$10))</f>
        <v>0</v>
      </c>
      <c r="N446" s="193">
        <f>MAX(0,(I446-'2031 forecast'!$C$10))</f>
        <v>2.1162983311505457E-2</v>
      </c>
      <c r="O446" s="193">
        <f>MAX(0,(J446-'2031 forecast'!$C$10))</f>
        <v>0.23409054971715104</v>
      </c>
      <c r="P446" s="175" t="str">
        <f t="shared" si="72"/>
        <v/>
      </c>
      <c r="Q446" s="175" t="str">
        <f t="shared" si="73"/>
        <v/>
      </c>
    </row>
    <row r="447" spans="1:17" s="1" customFormat="1" x14ac:dyDescent="0.3">
      <c r="A447" s="189">
        <f t="shared" si="71"/>
        <v>43849.458333332259</v>
      </c>
      <c r="B447" s="190">
        <f t="shared" si="67"/>
        <v>43849</v>
      </c>
      <c r="C447" s="1">
        <f t="shared" si="68"/>
        <v>11</v>
      </c>
      <c r="D447" s="191">
        <v>3.5763818087384074</v>
      </c>
      <c r="E447" s="192">
        <f t="shared" si="69"/>
        <v>1.2418501946959601E-4</v>
      </c>
      <c r="F447" s="193">
        <f t="shared" si="70"/>
        <v>5.33225143351725</v>
      </c>
      <c r="G447" s="193">
        <f t="shared" si="76"/>
        <v>5.5294294787536291</v>
      </c>
      <c r="H447" s="193">
        <f t="shared" si="76"/>
        <v>5.733898849616339</v>
      </c>
      <c r="I447" s="193">
        <f t="shared" si="76"/>
        <v>5.9459291675499228</v>
      </c>
      <c r="J447" s="193">
        <f t="shared" si="76"/>
        <v>6.1658000241644482</v>
      </c>
      <c r="K447" s="193">
        <f>MAX(0,(F447-'2031 forecast'!$C$10))</f>
        <v>0</v>
      </c>
      <c r="L447" s="193">
        <f>MAX(0,(G447-'2031 forecast'!$C$10))</f>
        <v>0</v>
      </c>
      <c r="M447" s="193">
        <f>MAX(0,(H447-'2031 forecast'!$C$10))</f>
        <v>0</v>
      </c>
      <c r="N447" s="193">
        <f>MAX(0,(I447-'2031 forecast'!$C$10))</f>
        <v>0.20892916754992275</v>
      </c>
      <c r="O447" s="193">
        <f>MAX(0,(J447-'2031 forecast'!$C$10))</f>
        <v>0.42880002416444807</v>
      </c>
      <c r="P447" s="175" t="str">
        <f t="shared" si="72"/>
        <v/>
      </c>
      <c r="Q447" s="175" t="str">
        <f t="shared" si="73"/>
        <v/>
      </c>
    </row>
    <row r="448" spans="1:17" s="1" customFormat="1" x14ac:dyDescent="0.3">
      <c r="A448" s="189">
        <f t="shared" si="71"/>
        <v>43849.499999998923</v>
      </c>
      <c r="B448" s="190">
        <f t="shared" si="67"/>
        <v>43849</v>
      </c>
      <c r="C448" s="1">
        <f t="shared" si="68"/>
        <v>12</v>
      </c>
      <c r="D448" s="191">
        <v>3.6968494065064377</v>
      </c>
      <c r="E448" s="192">
        <f t="shared" si="69"/>
        <v>1.283680938096245E-4</v>
      </c>
      <c r="F448" s="193">
        <f t="shared" si="70"/>
        <v>5.5118641133830941</v>
      </c>
      <c r="G448" s="193">
        <f t="shared" si="76"/>
        <v>5.7156839454063828</v>
      </c>
      <c r="H448" s="193">
        <f t="shared" si="76"/>
        <v>5.9270407056034156</v>
      </c>
      <c r="I448" s="193">
        <f t="shared" si="76"/>
        <v>6.1462130974042362</v>
      </c>
      <c r="J448" s="193">
        <f t="shared" si="76"/>
        <v>6.3734901302415663</v>
      </c>
      <c r="K448" s="193">
        <f>MAX(0,(F448-'2031 forecast'!$C$10))</f>
        <v>0</v>
      </c>
      <c r="L448" s="193">
        <f>MAX(0,(G448-'2031 forecast'!$C$10))</f>
        <v>0</v>
      </c>
      <c r="M448" s="193">
        <f>MAX(0,(H448-'2031 forecast'!$C$10))</f>
        <v>0.19004070560341546</v>
      </c>
      <c r="N448" s="193">
        <f>MAX(0,(I448-'2031 forecast'!$C$10))</f>
        <v>0.40921309740423606</v>
      </c>
      <c r="O448" s="193">
        <f>MAX(0,(J448-'2031 forecast'!$C$10))</f>
        <v>0.6364901302415662</v>
      </c>
      <c r="P448" s="175" t="str">
        <f t="shared" si="72"/>
        <v/>
      </c>
      <c r="Q448" s="175" t="str">
        <f t="shared" si="73"/>
        <v/>
      </c>
    </row>
    <row r="449" spans="1:17" s="1" customFormat="1" x14ac:dyDescent="0.3">
      <c r="A449" s="189">
        <f t="shared" si="71"/>
        <v>43849.541666665587</v>
      </c>
      <c r="B449" s="190">
        <f t="shared" si="67"/>
        <v>43849</v>
      </c>
      <c r="C449" s="1">
        <f t="shared" si="68"/>
        <v>13</v>
      </c>
      <c r="D449" s="191">
        <v>3.6968494065064377</v>
      </c>
      <c r="E449" s="192">
        <f t="shared" si="69"/>
        <v>1.283680938096245E-4</v>
      </c>
      <c r="F449" s="193">
        <f t="shared" si="70"/>
        <v>5.5118641133830941</v>
      </c>
      <c r="G449" s="193">
        <f t="shared" si="76"/>
        <v>5.7156839454063828</v>
      </c>
      <c r="H449" s="193">
        <f t="shared" si="76"/>
        <v>5.9270407056034156</v>
      </c>
      <c r="I449" s="193">
        <f t="shared" si="76"/>
        <v>6.1462130974042362</v>
      </c>
      <c r="J449" s="193">
        <f t="shared" si="76"/>
        <v>6.3734901302415663</v>
      </c>
      <c r="K449" s="193">
        <f>MAX(0,(F449-'2031 forecast'!$C$10))</f>
        <v>0</v>
      </c>
      <c r="L449" s="193">
        <f>MAX(0,(G449-'2031 forecast'!$C$10))</f>
        <v>0</v>
      </c>
      <c r="M449" s="193">
        <f>MAX(0,(H449-'2031 forecast'!$C$10))</f>
        <v>0.19004070560341546</v>
      </c>
      <c r="N449" s="193">
        <f>MAX(0,(I449-'2031 forecast'!$C$10))</f>
        <v>0.40921309740423606</v>
      </c>
      <c r="O449" s="193">
        <f>MAX(0,(J449-'2031 forecast'!$C$10))</f>
        <v>0.6364901302415662</v>
      </c>
      <c r="P449" s="175" t="str">
        <f t="shared" si="72"/>
        <v/>
      </c>
      <c r="Q449" s="175" t="str">
        <f t="shared" si="73"/>
        <v/>
      </c>
    </row>
    <row r="450" spans="1:17" s="1" customFormat="1" x14ac:dyDescent="0.3">
      <c r="A450" s="189">
        <f t="shared" si="71"/>
        <v>43849.583333332252</v>
      </c>
      <c r="B450" s="190">
        <f t="shared" si="67"/>
        <v>43849</v>
      </c>
      <c r="C450" s="1">
        <f t="shared" si="68"/>
        <v>14</v>
      </c>
      <c r="D450" s="191">
        <v>3.6140279330409166</v>
      </c>
      <c r="E450" s="192">
        <f t="shared" si="69"/>
        <v>1.254922302008549E-4</v>
      </c>
      <c r="F450" s="193">
        <f t="shared" si="70"/>
        <v>5.388380395975326</v>
      </c>
      <c r="G450" s="193">
        <f t="shared" si="76"/>
        <v>5.5876339995826143</v>
      </c>
      <c r="H450" s="193">
        <f t="shared" si="76"/>
        <v>5.7942556796122995</v>
      </c>
      <c r="I450" s="193">
        <f t="shared" si="76"/>
        <v>6.008517895629395</v>
      </c>
      <c r="J450" s="193">
        <f t="shared" si="76"/>
        <v>6.2307031823135475</v>
      </c>
      <c r="K450" s="193">
        <f>MAX(0,(F450-'2031 forecast'!$C$10))</f>
        <v>0</v>
      </c>
      <c r="L450" s="193">
        <f>MAX(0,(G450-'2031 forecast'!$C$10))</f>
        <v>0</v>
      </c>
      <c r="M450" s="193">
        <f>MAX(0,(H450-'2031 forecast'!$C$10))</f>
        <v>5.7255679612299382E-2</v>
      </c>
      <c r="N450" s="193">
        <f>MAX(0,(I450-'2031 forecast'!$C$10))</f>
        <v>0.27151789562939488</v>
      </c>
      <c r="O450" s="193">
        <f>MAX(0,(J450-'2031 forecast'!$C$10))</f>
        <v>0.49370318231354737</v>
      </c>
      <c r="P450" s="175" t="str">
        <f t="shared" si="72"/>
        <v/>
      </c>
      <c r="Q450" s="175" t="str">
        <f t="shared" si="73"/>
        <v/>
      </c>
    </row>
    <row r="451" spans="1:17" s="1" customFormat="1" x14ac:dyDescent="0.3">
      <c r="A451" s="189">
        <f t="shared" si="71"/>
        <v>43849.624999998916</v>
      </c>
      <c r="B451" s="190">
        <f t="shared" si="67"/>
        <v>43849</v>
      </c>
      <c r="C451" s="1">
        <f t="shared" si="68"/>
        <v>15</v>
      </c>
      <c r="D451" s="191">
        <v>3.4785018855518826</v>
      </c>
      <c r="E451" s="192">
        <f t="shared" si="69"/>
        <v>1.2078627156832286E-4</v>
      </c>
      <c r="F451" s="193">
        <f t="shared" si="70"/>
        <v>5.1863161311262518</v>
      </c>
      <c r="G451" s="193">
        <f t="shared" si="76"/>
        <v>5.3780977245982671</v>
      </c>
      <c r="H451" s="193">
        <f t="shared" si="76"/>
        <v>5.5769710916268398</v>
      </c>
      <c r="I451" s="193">
        <f t="shared" si="76"/>
        <v>5.7831984745432941</v>
      </c>
      <c r="J451" s="193">
        <f t="shared" si="76"/>
        <v>5.9970518129767898</v>
      </c>
      <c r="K451" s="193">
        <f>MAX(0,(F451-'2031 forecast'!$C$10))</f>
        <v>0</v>
      </c>
      <c r="L451" s="193">
        <f>MAX(0,(G451-'2031 forecast'!$C$10))</f>
        <v>0</v>
      </c>
      <c r="M451" s="193">
        <f>MAX(0,(H451-'2031 forecast'!$C$10))</f>
        <v>0</v>
      </c>
      <c r="N451" s="193">
        <f>MAX(0,(I451-'2031 forecast'!$C$10))</f>
        <v>4.6198474543293955E-2</v>
      </c>
      <c r="O451" s="193">
        <f>MAX(0,(J451-'2031 forecast'!$C$10))</f>
        <v>0.2600518129767897</v>
      </c>
      <c r="P451" s="175" t="str">
        <f t="shared" si="72"/>
        <v/>
      </c>
      <c r="Q451" s="175" t="str">
        <f t="shared" si="73"/>
        <v/>
      </c>
    </row>
    <row r="452" spans="1:17" s="1" customFormat="1" x14ac:dyDescent="0.3">
      <c r="A452" s="189">
        <f t="shared" si="71"/>
        <v>43849.66666666558</v>
      </c>
      <c r="B452" s="190">
        <f t="shared" si="67"/>
        <v>43849</v>
      </c>
      <c r="C452" s="1">
        <f t="shared" si="68"/>
        <v>16</v>
      </c>
      <c r="D452" s="191">
        <v>3.5839110335989091</v>
      </c>
      <c r="E452" s="192">
        <f t="shared" si="69"/>
        <v>1.2444646161584779E-4</v>
      </c>
      <c r="F452" s="193">
        <f t="shared" si="70"/>
        <v>5.343477226008865</v>
      </c>
      <c r="G452" s="193">
        <f t="shared" si="76"/>
        <v>5.5410703829194263</v>
      </c>
      <c r="H452" s="193">
        <f t="shared" si="76"/>
        <v>5.7459702156155315</v>
      </c>
      <c r="I452" s="193">
        <f t="shared" si="76"/>
        <v>5.958446913165818</v>
      </c>
      <c r="J452" s="193">
        <f t="shared" si="76"/>
        <v>6.1787806557942684</v>
      </c>
      <c r="K452" s="193">
        <f>MAX(0,(F452-'2031 forecast'!$C$10))</f>
        <v>0</v>
      </c>
      <c r="L452" s="193">
        <f>MAX(0,(G452-'2031 forecast'!$C$10))</f>
        <v>0</v>
      </c>
      <c r="M452" s="193">
        <f>MAX(0,(H452-'2031 forecast'!$C$10))</f>
        <v>8.9702156155313517E-3</v>
      </c>
      <c r="N452" s="193">
        <f>MAX(0,(I452-'2031 forecast'!$C$10))</f>
        <v>0.22144691316581788</v>
      </c>
      <c r="O452" s="193">
        <f>MAX(0,(J452-'2031 forecast'!$C$10))</f>
        <v>0.44178065579426828</v>
      </c>
      <c r="P452" s="175" t="str">
        <f t="shared" si="72"/>
        <v/>
      </c>
      <c r="Q452" s="175" t="str">
        <f t="shared" si="73"/>
        <v/>
      </c>
    </row>
    <row r="453" spans="1:17" s="1" customFormat="1" x14ac:dyDescent="0.3">
      <c r="A453" s="189">
        <f t="shared" si="71"/>
        <v>43849.708333332244</v>
      </c>
      <c r="B453" s="190">
        <f t="shared" ref="B453:B516" si="77">INT(A453)</f>
        <v>43849</v>
      </c>
      <c r="C453" s="1">
        <f t="shared" ref="C453:C516" si="78">HOUR(A453)</f>
        <v>17</v>
      </c>
      <c r="D453" s="191">
        <v>3.6968494065064377</v>
      </c>
      <c r="E453" s="192">
        <f t="shared" ref="E453:E516" si="79">D453/SUM($D$4:$D$8763)</f>
        <v>1.283680938096245E-4</v>
      </c>
      <c r="F453" s="193">
        <f t="shared" ref="F453:F516" si="80">E453*$F$2</f>
        <v>5.5118641133830941</v>
      </c>
      <c r="G453" s="193">
        <f t="shared" si="76"/>
        <v>5.7156839454063828</v>
      </c>
      <c r="H453" s="193">
        <f t="shared" si="76"/>
        <v>5.9270407056034156</v>
      </c>
      <c r="I453" s="193">
        <f t="shared" si="76"/>
        <v>6.1462130974042362</v>
      </c>
      <c r="J453" s="193">
        <f t="shared" si="76"/>
        <v>6.3734901302415663</v>
      </c>
      <c r="K453" s="193">
        <f>MAX(0,(F453-'2031 forecast'!$C$10))</f>
        <v>0</v>
      </c>
      <c r="L453" s="193">
        <f>MAX(0,(G453-'2031 forecast'!$C$10))</f>
        <v>0</v>
      </c>
      <c r="M453" s="193">
        <f>MAX(0,(H453-'2031 forecast'!$C$10))</f>
        <v>0.19004070560341546</v>
      </c>
      <c r="N453" s="193">
        <f>MAX(0,(I453-'2031 forecast'!$C$10))</f>
        <v>0.40921309740423606</v>
      </c>
      <c r="O453" s="193">
        <f>MAX(0,(J453-'2031 forecast'!$C$10))</f>
        <v>0.6364901302415662</v>
      </c>
      <c r="P453" s="175" t="str">
        <f t="shared" si="72"/>
        <v/>
      </c>
      <c r="Q453" s="175" t="str">
        <f t="shared" si="73"/>
        <v/>
      </c>
    </row>
    <row r="454" spans="1:17" s="1" customFormat="1" x14ac:dyDescent="0.3">
      <c r="A454" s="189">
        <f t="shared" ref="A454:A517" si="81">A453 + TIME(1,0,0)</f>
        <v>43849.749999998909</v>
      </c>
      <c r="B454" s="190">
        <f t="shared" si="77"/>
        <v>43849</v>
      </c>
      <c r="C454" s="1">
        <f t="shared" si="78"/>
        <v>18</v>
      </c>
      <c r="D454" s="191">
        <v>3.9829599512055105</v>
      </c>
      <c r="E454" s="192">
        <f t="shared" si="79"/>
        <v>1.383028953671922E-4</v>
      </c>
      <c r="F454" s="193">
        <f t="shared" si="80"/>
        <v>5.9384442280644745</v>
      </c>
      <c r="G454" s="193">
        <f t="shared" si="76"/>
        <v>6.1580383037066744</v>
      </c>
      <c r="H454" s="193">
        <f t="shared" si="76"/>
        <v>6.3857526135727234</v>
      </c>
      <c r="I454" s="193">
        <f t="shared" si="76"/>
        <v>6.6218874308082309</v>
      </c>
      <c r="J454" s="193">
        <f t="shared" si="76"/>
        <v>6.8667541321747239</v>
      </c>
      <c r="K454" s="193">
        <f>MAX(0,(F454-'2031 forecast'!$C$10))</f>
        <v>0.20144422806447437</v>
      </c>
      <c r="L454" s="193">
        <f>MAX(0,(G454-'2031 forecast'!$C$10))</f>
        <v>0.42103830370667428</v>
      </c>
      <c r="M454" s="193">
        <f>MAX(0,(H454-'2031 forecast'!$C$10))</f>
        <v>0.64875261357272329</v>
      </c>
      <c r="N454" s="193">
        <f>MAX(0,(I454-'2031 forecast'!$C$10))</f>
        <v>0.88488743080823085</v>
      </c>
      <c r="O454" s="193">
        <f>MAX(0,(J454-'2031 forecast'!$C$10))</f>
        <v>1.1297541321747238</v>
      </c>
      <c r="P454" s="175">
        <f t="shared" ref="P454:P517" si="82">IF(K454&gt;0,IF(K453&gt;0,P453+1,1),"")</f>
        <v>1</v>
      </c>
      <c r="Q454" s="175" t="str">
        <f t="shared" ref="Q454:Q517" si="83">IF(AND(K454&gt;0,K455=0),P454,"")</f>
        <v/>
      </c>
    </row>
    <row r="455" spans="1:17" s="1" customFormat="1" x14ac:dyDescent="0.3">
      <c r="A455" s="189">
        <f t="shared" si="81"/>
        <v>43849.791666665573</v>
      </c>
      <c r="B455" s="190">
        <f t="shared" si="77"/>
        <v>43849</v>
      </c>
      <c r="C455" s="1">
        <f t="shared" si="78"/>
        <v>19</v>
      </c>
      <c r="D455" s="191">
        <v>4.0130768506475176</v>
      </c>
      <c r="E455" s="192">
        <f t="shared" si="79"/>
        <v>1.3934866395219931E-4</v>
      </c>
      <c r="F455" s="193">
        <f t="shared" si="80"/>
        <v>5.9833473980309355</v>
      </c>
      <c r="G455" s="193">
        <f t="shared" si="76"/>
        <v>6.2046019203698624</v>
      </c>
      <c r="H455" s="193">
        <f t="shared" si="76"/>
        <v>6.4340380775694923</v>
      </c>
      <c r="I455" s="193">
        <f t="shared" si="76"/>
        <v>6.6719584132718088</v>
      </c>
      <c r="J455" s="193">
        <f t="shared" si="76"/>
        <v>6.9186766586940021</v>
      </c>
      <c r="K455" s="193">
        <f>MAX(0,(F455-'2031 forecast'!$C$10))</f>
        <v>0.24634739803093542</v>
      </c>
      <c r="L455" s="193">
        <f>MAX(0,(G455-'2031 forecast'!$C$10))</f>
        <v>0.46760192036986226</v>
      </c>
      <c r="M455" s="193">
        <f>MAX(0,(H455-'2031 forecast'!$C$10))</f>
        <v>0.69703807756949221</v>
      </c>
      <c r="N455" s="193">
        <f>MAX(0,(I455-'2031 forecast'!$C$10))</f>
        <v>0.93495841327180873</v>
      </c>
      <c r="O455" s="193">
        <f>MAX(0,(J455-'2031 forecast'!$C$10))</f>
        <v>1.181676658694002</v>
      </c>
      <c r="P455" s="175">
        <f t="shared" si="82"/>
        <v>2</v>
      </c>
      <c r="Q455" s="175">
        <f t="shared" si="83"/>
        <v>2</v>
      </c>
    </row>
    <row r="456" spans="1:17" s="1" customFormat="1" x14ac:dyDescent="0.3">
      <c r="A456" s="189">
        <f t="shared" si="81"/>
        <v>43849.833333332237</v>
      </c>
      <c r="B456" s="190">
        <f t="shared" si="77"/>
        <v>43849</v>
      </c>
      <c r="C456" s="1">
        <f t="shared" si="78"/>
        <v>20</v>
      </c>
      <c r="D456" s="191">
        <v>3.6968494065064377</v>
      </c>
      <c r="E456" s="192">
        <f t="shared" si="79"/>
        <v>1.283680938096245E-4</v>
      </c>
      <c r="F456" s="193">
        <f t="shared" si="80"/>
        <v>5.5118641133830941</v>
      </c>
      <c r="G456" s="193">
        <f t="shared" si="76"/>
        <v>5.7156839454063828</v>
      </c>
      <c r="H456" s="193">
        <f t="shared" si="76"/>
        <v>5.9270407056034156</v>
      </c>
      <c r="I456" s="193">
        <f t="shared" si="76"/>
        <v>6.1462130974042362</v>
      </c>
      <c r="J456" s="193">
        <f t="shared" si="76"/>
        <v>6.3734901302415663</v>
      </c>
      <c r="K456" s="193">
        <f>MAX(0,(F456-'2031 forecast'!$C$10))</f>
        <v>0</v>
      </c>
      <c r="L456" s="193">
        <f>MAX(0,(G456-'2031 forecast'!$C$10))</f>
        <v>0</v>
      </c>
      <c r="M456" s="193">
        <f>MAX(0,(H456-'2031 forecast'!$C$10))</f>
        <v>0.19004070560341546</v>
      </c>
      <c r="N456" s="193">
        <f>MAX(0,(I456-'2031 forecast'!$C$10))</f>
        <v>0.40921309740423606</v>
      </c>
      <c r="O456" s="193">
        <f>MAX(0,(J456-'2031 forecast'!$C$10))</f>
        <v>0.6364901302415662</v>
      </c>
      <c r="P456" s="175" t="str">
        <f t="shared" si="82"/>
        <v/>
      </c>
      <c r="Q456" s="175" t="str">
        <f t="shared" si="83"/>
        <v/>
      </c>
    </row>
    <row r="457" spans="1:17" s="1" customFormat="1" x14ac:dyDescent="0.3">
      <c r="A457" s="189">
        <f t="shared" si="81"/>
        <v>43849.874999998901</v>
      </c>
      <c r="B457" s="190">
        <f t="shared" si="77"/>
        <v>43849</v>
      </c>
      <c r="C457" s="1">
        <f t="shared" si="78"/>
        <v>21</v>
      </c>
      <c r="D457" s="191">
        <v>3.5989694833199133</v>
      </c>
      <c r="E457" s="192">
        <f t="shared" si="79"/>
        <v>1.2496934590835136E-4</v>
      </c>
      <c r="F457" s="193">
        <f t="shared" si="80"/>
        <v>5.365928810992096</v>
      </c>
      <c r="G457" s="193">
        <f t="shared" si="76"/>
        <v>5.5643521912510208</v>
      </c>
      <c r="H457" s="193">
        <f t="shared" si="76"/>
        <v>5.7701129476139164</v>
      </c>
      <c r="I457" s="193">
        <f t="shared" si="76"/>
        <v>5.9834824043976074</v>
      </c>
      <c r="J457" s="193">
        <f t="shared" si="76"/>
        <v>6.2047419190539088</v>
      </c>
      <c r="K457" s="193">
        <f>MAX(0,(F457-'2031 forecast'!$C$10))</f>
        <v>0</v>
      </c>
      <c r="L457" s="193">
        <f>MAX(0,(G457-'2031 forecast'!$C$10))</f>
        <v>0</v>
      </c>
      <c r="M457" s="193">
        <f>MAX(0,(H457-'2031 forecast'!$C$10))</f>
        <v>3.3112947613916255E-2</v>
      </c>
      <c r="N457" s="193">
        <f>MAX(0,(I457-'2031 forecast'!$C$10))</f>
        <v>0.24648240439760727</v>
      </c>
      <c r="O457" s="193">
        <f>MAX(0,(J457-'2031 forecast'!$C$10))</f>
        <v>0.46774191905390872</v>
      </c>
      <c r="P457" s="175" t="str">
        <f t="shared" si="82"/>
        <v/>
      </c>
      <c r="Q457" s="175" t="str">
        <f t="shared" si="83"/>
        <v/>
      </c>
    </row>
    <row r="458" spans="1:17" s="1" customFormat="1" x14ac:dyDescent="0.3">
      <c r="A458" s="189">
        <f t="shared" si="81"/>
        <v>43849.916666665566</v>
      </c>
      <c r="B458" s="190">
        <f t="shared" si="77"/>
        <v>43849</v>
      </c>
      <c r="C458" s="1">
        <f t="shared" si="78"/>
        <v>22</v>
      </c>
      <c r="D458" s="191">
        <v>3.4408557612493733</v>
      </c>
      <c r="E458" s="192">
        <f t="shared" si="79"/>
        <v>1.1947906083706397E-4</v>
      </c>
      <c r="F458" s="193">
        <f t="shared" si="80"/>
        <v>5.1301871686681757</v>
      </c>
      <c r="G458" s="193">
        <f t="shared" si="76"/>
        <v>5.3198932037692819</v>
      </c>
      <c r="H458" s="193">
        <f t="shared" si="76"/>
        <v>5.5166142616308784</v>
      </c>
      <c r="I458" s="193">
        <f t="shared" si="76"/>
        <v>5.7206097464638219</v>
      </c>
      <c r="J458" s="193">
        <f t="shared" si="76"/>
        <v>5.9321486548276914</v>
      </c>
      <c r="K458" s="193">
        <f>MAX(0,(F458-'2031 forecast'!$C$10))</f>
        <v>0</v>
      </c>
      <c r="L458" s="193">
        <f>MAX(0,(G458-'2031 forecast'!$C$10))</f>
        <v>0</v>
      </c>
      <c r="M458" s="193">
        <f>MAX(0,(H458-'2031 forecast'!$C$10))</f>
        <v>0</v>
      </c>
      <c r="N458" s="193">
        <f>MAX(0,(I458-'2031 forecast'!$C$10))</f>
        <v>0</v>
      </c>
      <c r="O458" s="193">
        <f>MAX(0,(J458-'2031 forecast'!$C$10))</f>
        <v>0.19514865482769128</v>
      </c>
      <c r="P458" s="175" t="str">
        <f t="shared" si="82"/>
        <v/>
      </c>
      <c r="Q458" s="175" t="str">
        <f t="shared" si="83"/>
        <v/>
      </c>
    </row>
    <row r="459" spans="1:17" s="1" customFormat="1" x14ac:dyDescent="0.3">
      <c r="A459" s="189">
        <f t="shared" si="81"/>
        <v>43849.95833333223</v>
      </c>
      <c r="B459" s="190">
        <f t="shared" si="77"/>
        <v>43849</v>
      </c>
      <c r="C459" s="1">
        <f t="shared" si="78"/>
        <v>23</v>
      </c>
      <c r="D459" s="191">
        <v>3.2074497905738135</v>
      </c>
      <c r="E459" s="192">
        <f t="shared" si="79"/>
        <v>1.1137435430325874E-4</v>
      </c>
      <c r="F459" s="193">
        <f t="shared" si="80"/>
        <v>4.7821876014281024</v>
      </c>
      <c r="G459" s="193">
        <f t="shared" si="76"/>
        <v>4.9590251746295708</v>
      </c>
      <c r="H459" s="193">
        <f t="shared" si="76"/>
        <v>5.1424019156559169</v>
      </c>
      <c r="I459" s="193">
        <f t="shared" si="76"/>
        <v>5.3325596323710887</v>
      </c>
      <c r="J459" s="193">
        <f t="shared" si="76"/>
        <v>5.5297490743032736</v>
      </c>
      <c r="K459" s="193">
        <f>MAX(0,(F459-'2031 forecast'!$C$10))</f>
        <v>0</v>
      </c>
      <c r="L459" s="193">
        <f>MAX(0,(G459-'2031 forecast'!$C$10))</f>
        <v>0</v>
      </c>
      <c r="M459" s="193">
        <f>MAX(0,(H459-'2031 forecast'!$C$10))</f>
        <v>0</v>
      </c>
      <c r="N459" s="193">
        <f>MAX(0,(I459-'2031 forecast'!$C$10))</f>
        <v>0</v>
      </c>
      <c r="O459" s="193">
        <f>MAX(0,(J459-'2031 forecast'!$C$10))</f>
        <v>0</v>
      </c>
      <c r="P459" s="175" t="str">
        <f t="shared" si="82"/>
        <v/>
      </c>
      <c r="Q459" s="175" t="str">
        <f t="shared" si="83"/>
        <v/>
      </c>
    </row>
    <row r="460" spans="1:17" s="1" customFormat="1" x14ac:dyDescent="0.3">
      <c r="A460" s="189">
        <f t="shared" si="81"/>
        <v>43849.999999998894</v>
      </c>
      <c r="B460" s="190">
        <f t="shared" si="77"/>
        <v>43849</v>
      </c>
      <c r="C460" s="1">
        <f t="shared" si="78"/>
        <v>0</v>
      </c>
      <c r="D460" s="191">
        <v>2.8987515712932352</v>
      </c>
      <c r="E460" s="192">
        <f t="shared" si="79"/>
        <v>1.0065522630693572E-4</v>
      </c>
      <c r="F460" s="193">
        <f t="shared" si="80"/>
        <v>4.3219301092718769</v>
      </c>
      <c r="G460" s="193">
        <f t="shared" si="76"/>
        <v>4.4817481038318894</v>
      </c>
      <c r="H460" s="193">
        <f t="shared" si="76"/>
        <v>4.6474759096890326</v>
      </c>
      <c r="I460" s="193">
        <f t="shared" si="76"/>
        <v>4.819332062119412</v>
      </c>
      <c r="J460" s="193">
        <f t="shared" si="76"/>
        <v>4.9975431774806589</v>
      </c>
      <c r="K460" s="193">
        <f>MAX(0,(F460-'2031 forecast'!$C$10))</f>
        <v>0</v>
      </c>
      <c r="L460" s="193">
        <f>MAX(0,(G460-'2031 forecast'!$C$10))</f>
        <v>0</v>
      </c>
      <c r="M460" s="193">
        <f>MAX(0,(H460-'2031 forecast'!$C$10))</f>
        <v>0</v>
      </c>
      <c r="N460" s="193">
        <f>MAX(0,(I460-'2031 forecast'!$C$10))</f>
        <v>0</v>
      </c>
      <c r="O460" s="193">
        <f>MAX(0,(J460-'2031 forecast'!$C$10))</f>
        <v>0</v>
      </c>
      <c r="P460" s="175" t="str">
        <f t="shared" si="82"/>
        <v/>
      </c>
      <c r="Q460" s="175" t="str">
        <f t="shared" si="83"/>
        <v/>
      </c>
    </row>
    <row r="461" spans="1:17" s="1" customFormat="1" x14ac:dyDescent="0.3">
      <c r="A461" s="189">
        <f t="shared" si="81"/>
        <v>43850.041666665558</v>
      </c>
      <c r="B461" s="190">
        <f t="shared" si="77"/>
        <v>43850</v>
      </c>
      <c r="C461" s="1">
        <f t="shared" si="78"/>
        <v>1</v>
      </c>
      <c r="D461" s="191">
        <v>2.8159300978277146</v>
      </c>
      <c r="E461" s="192">
        <f t="shared" si="79"/>
        <v>9.7779362698166138E-5</v>
      </c>
      <c r="F461" s="193">
        <f t="shared" si="80"/>
        <v>4.1984463918641088</v>
      </c>
      <c r="G461" s="193">
        <f t="shared" si="76"/>
        <v>4.3536981580081218</v>
      </c>
      <c r="H461" s="193">
        <f t="shared" si="76"/>
        <v>4.5146908836979183</v>
      </c>
      <c r="I461" s="193">
        <f t="shared" si="76"/>
        <v>4.6816368603445717</v>
      </c>
      <c r="J461" s="193">
        <f t="shared" si="76"/>
        <v>4.8547562295526401</v>
      </c>
      <c r="K461" s="193">
        <f>MAX(0,(F461-'2031 forecast'!$C$10))</f>
        <v>0</v>
      </c>
      <c r="L461" s="193">
        <f>MAX(0,(G461-'2031 forecast'!$C$10))</f>
        <v>0</v>
      </c>
      <c r="M461" s="193">
        <f>MAX(0,(H461-'2031 forecast'!$C$10))</f>
        <v>0</v>
      </c>
      <c r="N461" s="193">
        <f>MAX(0,(I461-'2031 forecast'!$C$10))</f>
        <v>0</v>
      </c>
      <c r="O461" s="193">
        <f>MAX(0,(J461-'2031 forecast'!$C$10))</f>
        <v>0</v>
      </c>
      <c r="P461" s="175" t="str">
        <f t="shared" si="82"/>
        <v/>
      </c>
      <c r="Q461" s="175" t="str">
        <f t="shared" si="83"/>
        <v/>
      </c>
    </row>
    <row r="462" spans="1:17" s="1" customFormat="1" x14ac:dyDescent="0.3">
      <c r="A462" s="189">
        <f t="shared" si="81"/>
        <v>43850.083333332223</v>
      </c>
      <c r="B462" s="190">
        <f t="shared" si="77"/>
        <v>43850</v>
      </c>
      <c r="C462" s="1">
        <f t="shared" si="78"/>
        <v>2</v>
      </c>
      <c r="D462" s="191">
        <v>2.830988547548718</v>
      </c>
      <c r="E462" s="192">
        <f t="shared" si="79"/>
        <v>9.8302246990669679E-5</v>
      </c>
      <c r="F462" s="193">
        <f t="shared" si="80"/>
        <v>4.2208979768473389</v>
      </c>
      <c r="G462" s="193">
        <f t="shared" si="76"/>
        <v>4.3769799663397144</v>
      </c>
      <c r="H462" s="193">
        <f t="shared" si="76"/>
        <v>4.5388336156963014</v>
      </c>
      <c r="I462" s="193">
        <f t="shared" si="76"/>
        <v>4.7066723515763602</v>
      </c>
      <c r="J462" s="193">
        <f t="shared" si="76"/>
        <v>4.8807174928122787</v>
      </c>
      <c r="K462" s="193">
        <f>MAX(0,(F462-'2031 forecast'!$C$10))</f>
        <v>0</v>
      </c>
      <c r="L462" s="193">
        <f>MAX(0,(G462-'2031 forecast'!$C$10))</f>
        <v>0</v>
      </c>
      <c r="M462" s="193">
        <f>MAX(0,(H462-'2031 forecast'!$C$10))</f>
        <v>0</v>
      </c>
      <c r="N462" s="193">
        <f>MAX(0,(I462-'2031 forecast'!$C$10))</f>
        <v>0</v>
      </c>
      <c r="O462" s="193">
        <f>MAX(0,(J462-'2031 forecast'!$C$10))</f>
        <v>0</v>
      </c>
      <c r="P462" s="175" t="str">
        <f t="shared" si="82"/>
        <v/>
      </c>
      <c r="Q462" s="175" t="str">
        <f t="shared" si="83"/>
        <v/>
      </c>
    </row>
    <row r="463" spans="1:17" s="1" customFormat="1" x14ac:dyDescent="0.3">
      <c r="A463" s="189">
        <f t="shared" si="81"/>
        <v>43850.124999998887</v>
      </c>
      <c r="B463" s="190">
        <f t="shared" si="77"/>
        <v>43850</v>
      </c>
      <c r="C463" s="1">
        <f t="shared" si="78"/>
        <v>3</v>
      </c>
      <c r="D463" s="191">
        <v>2.8008716481067104</v>
      </c>
      <c r="E463" s="192">
        <f t="shared" si="79"/>
        <v>9.7256478405662557E-5</v>
      </c>
      <c r="F463" s="193">
        <f t="shared" si="80"/>
        <v>4.1759948068808779</v>
      </c>
      <c r="G463" s="193">
        <f t="shared" si="76"/>
        <v>4.3304163496765264</v>
      </c>
      <c r="H463" s="193">
        <f t="shared" si="76"/>
        <v>4.4905481516995325</v>
      </c>
      <c r="I463" s="193">
        <f t="shared" si="76"/>
        <v>4.6566013691127814</v>
      </c>
      <c r="J463" s="193">
        <f t="shared" si="76"/>
        <v>4.8287949662929996</v>
      </c>
      <c r="K463" s="193">
        <f>MAX(0,(F463-'2031 forecast'!$C$10))</f>
        <v>0</v>
      </c>
      <c r="L463" s="193">
        <f>MAX(0,(G463-'2031 forecast'!$C$10))</f>
        <v>0</v>
      </c>
      <c r="M463" s="193">
        <f>MAX(0,(H463-'2031 forecast'!$C$10))</f>
        <v>0</v>
      </c>
      <c r="N463" s="193">
        <f>MAX(0,(I463-'2031 forecast'!$C$10))</f>
        <v>0</v>
      </c>
      <c r="O463" s="193">
        <f>MAX(0,(J463-'2031 forecast'!$C$10))</f>
        <v>0</v>
      </c>
      <c r="P463" s="175" t="str">
        <f t="shared" si="82"/>
        <v/>
      </c>
      <c r="Q463" s="175" t="str">
        <f t="shared" si="83"/>
        <v/>
      </c>
    </row>
    <row r="464" spans="1:17" s="1" customFormat="1" x14ac:dyDescent="0.3">
      <c r="A464" s="189">
        <f t="shared" si="81"/>
        <v>43850.166666665551</v>
      </c>
      <c r="B464" s="190">
        <f t="shared" si="77"/>
        <v>43850</v>
      </c>
      <c r="C464" s="1">
        <f t="shared" si="78"/>
        <v>4</v>
      </c>
      <c r="D464" s="191">
        <v>2.7858131983857066</v>
      </c>
      <c r="E464" s="192">
        <f t="shared" si="79"/>
        <v>9.6733594113159003E-5</v>
      </c>
      <c r="F464" s="193">
        <f t="shared" si="80"/>
        <v>4.1535432218976478</v>
      </c>
      <c r="G464" s="193">
        <f t="shared" si="76"/>
        <v>4.3071345413449329</v>
      </c>
      <c r="H464" s="193">
        <f t="shared" si="76"/>
        <v>4.4664054197011485</v>
      </c>
      <c r="I464" s="193">
        <f t="shared" si="76"/>
        <v>4.6315658778809929</v>
      </c>
      <c r="J464" s="193">
        <f t="shared" si="76"/>
        <v>4.8028337030333601</v>
      </c>
      <c r="K464" s="193">
        <f>MAX(0,(F464-'2031 forecast'!$C$10))</f>
        <v>0</v>
      </c>
      <c r="L464" s="193">
        <f>MAX(0,(G464-'2031 forecast'!$C$10))</f>
        <v>0</v>
      </c>
      <c r="M464" s="193">
        <f>MAX(0,(H464-'2031 forecast'!$C$10))</f>
        <v>0</v>
      </c>
      <c r="N464" s="193">
        <f>MAX(0,(I464-'2031 forecast'!$C$10))</f>
        <v>0</v>
      </c>
      <c r="O464" s="193">
        <f>MAX(0,(J464-'2031 forecast'!$C$10))</f>
        <v>0</v>
      </c>
      <c r="P464" s="175" t="str">
        <f t="shared" si="82"/>
        <v/>
      </c>
      <c r="Q464" s="175" t="str">
        <f t="shared" si="83"/>
        <v/>
      </c>
    </row>
    <row r="465" spans="1:17" s="1" customFormat="1" x14ac:dyDescent="0.3">
      <c r="A465" s="189">
        <f t="shared" si="81"/>
        <v>43850.208333332215</v>
      </c>
      <c r="B465" s="190">
        <f t="shared" si="77"/>
        <v>43850</v>
      </c>
      <c r="C465" s="1">
        <f t="shared" si="78"/>
        <v>5</v>
      </c>
      <c r="D465" s="191">
        <v>2.8460469972697218</v>
      </c>
      <c r="E465" s="192">
        <f t="shared" si="79"/>
        <v>9.8825131283173246E-5</v>
      </c>
      <c r="F465" s="193">
        <f t="shared" si="80"/>
        <v>4.2433495618305699</v>
      </c>
      <c r="G465" s="193">
        <f t="shared" ref="G465:J484" si="84">$E465*G$2</f>
        <v>4.4002617746713097</v>
      </c>
      <c r="H465" s="193">
        <f t="shared" si="84"/>
        <v>4.5629763476946863</v>
      </c>
      <c r="I465" s="193">
        <f t="shared" si="84"/>
        <v>4.7317078428081496</v>
      </c>
      <c r="J465" s="193">
        <f t="shared" si="84"/>
        <v>4.9066787560719192</v>
      </c>
      <c r="K465" s="193">
        <f>MAX(0,(F465-'2031 forecast'!$C$10))</f>
        <v>0</v>
      </c>
      <c r="L465" s="193">
        <f>MAX(0,(G465-'2031 forecast'!$C$10))</f>
        <v>0</v>
      </c>
      <c r="M465" s="193">
        <f>MAX(0,(H465-'2031 forecast'!$C$10))</f>
        <v>0</v>
      </c>
      <c r="N465" s="193">
        <f>MAX(0,(I465-'2031 forecast'!$C$10))</f>
        <v>0</v>
      </c>
      <c r="O465" s="193">
        <f>MAX(0,(J465-'2031 forecast'!$C$10))</f>
        <v>0</v>
      </c>
      <c r="P465" s="175" t="str">
        <f t="shared" si="82"/>
        <v/>
      </c>
      <c r="Q465" s="175" t="str">
        <f t="shared" si="83"/>
        <v/>
      </c>
    </row>
    <row r="466" spans="1:17" s="1" customFormat="1" x14ac:dyDescent="0.3">
      <c r="A466" s="189">
        <f t="shared" si="81"/>
        <v>43850.24999999888</v>
      </c>
      <c r="B466" s="190">
        <f t="shared" si="77"/>
        <v>43850</v>
      </c>
      <c r="C466" s="1">
        <f t="shared" si="78"/>
        <v>6</v>
      </c>
      <c r="D466" s="191">
        <v>3.0342776187822702</v>
      </c>
      <c r="E466" s="192">
        <f t="shared" si="79"/>
        <v>1.0536118493946779E-4</v>
      </c>
      <c r="F466" s="193">
        <f t="shared" si="80"/>
        <v>4.5239943741209521</v>
      </c>
      <c r="G466" s="193">
        <f t="shared" si="84"/>
        <v>4.6912843788162375</v>
      </c>
      <c r="H466" s="193">
        <f t="shared" si="84"/>
        <v>4.8647604976744949</v>
      </c>
      <c r="I466" s="193">
        <f t="shared" si="84"/>
        <v>5.0446514832055147</v>
      </c>
      <c r="J466" s="193">
        <f t="shared" si="84"/>
        <v>5.2311945468174175</v>
      </c>
      <c r="K466" s="193">
        <f>MAX(0,(F466-'2031 forecast'!$C$10))</f>
        <v>0</v>
      </c>
      <c r="L466" s="193">
        <f>MAX(0,(G466-'2031 forecast'!$C$10))</f>
        <v>0</v>
      </c>
      <c r="M466" s="193">
        <f>MAX(0,(H466-'2031 forecast'!$C$10))</f>
        <v>0</v>
      </c>
      <c r="N466" s="193">
        <f>MAX(0,(I466-'2031 forecast'!$C$10))</f>
        <v>0</v>
      </c>
      <c r="O466" s="193">
        <f>MAX(0,(J466-'2031 forecast'!$C$10))</f>
        <v>0</v>
      </c>
      <c r="P466" s="175" t="str">
        <f t="shared" si="82"/>
        <v/>
      </c>
      <c r="Q466" s="175" t="str">
        <f t="shared" si="83"/>
        <v/>
      </c>
    </row>
    <row r="467" spans="1:17" s="1" customFormat="1" x14ac:dyDescent="0.3">
      <c r="A467" s="189">
        <f t="shared" si="81"/>
        <v>43850.291666665544</v>
      </c>
      <c r="B467" s="190">
        <f t="shared" si="77"/>
        <v>43850</v>
      </c>
      <c r="C467" s="1">
        <f t="shared" si="78"/>
        <v>7</v>
      </c>
      <c r="D467" s="191">
        <v>3.4408557612493733</v>
      </c>
      <c r="E467" s="192">
        <f t="shared" si="79"/>
        <v>1.1947906083706397E-4</v>
      </c>
      <c r="F467" s="193">
        <f t="shared" si="80"/>
        <v>5.1301871686681757</v>
      </c>
      <c r="G467" s="193">
        <f t="shared" si="84"/>
        <v>5.3198932037692819</v>
      </c>
      <c r="H467" s="193">
        <f t="shared" si="84"/>
        <v>5.5166142616308784</v>
      </c>
      <c r="I467" s="193">
        <f t="shared" si="84"/>
        <v>5.7206097464638219</v>
      </c>
      <c r="J467" s="193">
        <f t="shared" si="84"/>
        <v>5.9321486548276914</v>
      </c>
      <c r="K467" s="193">
        <f>MAX(0,(F467-'2031 forecast'!$C$10))</f>
        <v>0</v>
      </c>
      <c r="L467" s="193">
        <f>MAX(0,(G467-'2031 forecast'!$C$10))</f>
        <v>0</v>
      </c>
      <c r="M467" s="193">
        <f>MAX(0,(H467-'2031 forecast'!$C$10))</f>
        <v>0</v>
      </c>
      <c r="N467" s="193">
        <f>MAX(0,(I467-'2031 forecast'!$C$10))</f>
        <v>0</v>
      </c>
      <c r="O467" s="193">
        <f>MAX(0,(J467-'2031 forecast'!$C$10))</f>
        <v>0.19514865482769128</v>
      </c>
      <c r="P467" s="175" t="str">
        <f t="shared" si="82"/>
        <v/>
      </c>
      <c r="Q467" s="175" t="str">
        <f t="shared" si="83"/>
        <v/>
      </c>
    </row>
    <row r="468" spans="1:17" s="1" customFormat="1" x14ac:dyDescent="0.3">
      <c r="A468" s="189">
        <f t="shared" si="81"/>
        <v>43850.333333332208</v>
      </c>
      <c r="B468" s="190">
        <f t="shared" si="77"/>
        <v>43850</v>
      </c>
      <c r="C468" s="1">
        <f t="shared" si="78"/>
        <v>8</v>
      </c>
      <c r="D468" s="191">
        <v>3.6290863827619204</v>
      </c>
      <c r="E468" s="192">
        <f t="shared" si="79"/>
        <v>1.2601511449335847E-4</v>
      </c>
      <c r="F468" s="193">
        <f t="shared" si="80"/>
        <v>5.4108319809585561</v>
      </c>
      <c r="G468" s="193">
        <f t="shared" si="84"/>
        <v>5.6109158079142087</v>
      </c>
      <c r="H468" s="193">
        <f t="shared" si="84"/>
        <v>5.8183984116106844</v>
      </c>
      <c r="I468" s="193">
        <f t="shared" si="84"/>
        <v>6.0335533868611853</v>
      </c>
      <c r="J468" s="193">
        <f t="shared" si="84"/>
        <v>6.256664445573187</v>
      </c>
      <c r="K468" s="193">
        <f>MAX(0,(F468-'2031 forecast'!$C$10))</f>
        <v>0</v>
      </c>
      <c r="L468" s="193">
        <f>MAX(0,(G468-'2031 forecast'!$C$10))</f>
        <v>0</v>
      </c>
      <c r="M468" s="193">
        <f>MAX(0,(H468-'2031 forecast'!$C$10))</f>
        <v>8.1398411610684285E-2</v>
      </c>
      <c r="N468" s="193">
        <f>MAX(0,(I468-'2031 forecast'!$C$10))</f>
        <v>0.29655338686118515</v>
      </c>
      <c r="O468" s="193">
        <f>MAX(0,(J468-'2031 forecast'!$C$10))</f>
        <v>0.51966444557318692</v>
      </c>
      <c r="P468" s="175" t="str">
        <f t="shared" si="82"/>
        <v/>
      </c>
      <c r="Q468" s="175" t="str">
        <f t="shared" si="83"/>
        <v/>
      </c>
    </row>
    <row r="469" spans="1:17" s="1" customFormat="1" x14ac:dyDescent="0.3">
      <c r="A469" s="189">
        <f t="shared" si="81"/>
        <v>43850.374999998872</v>
      </c>
      <c r="B469" s="190">
        <f t="shared" si="77"/>
        <v>43850</v>
      </c>
      <c r="C469" s="1">
        <f t="shared" si="78"/>
        <v>9</v>
      </c>
      <c r="D469" s="191">
        <v>3.6064987081804145</v>
      </c>
      <c r="E469" s="192">
        <f t="shared" si="79"/>
        <v>1.2523078805460312E-4</v>
      </c>
      <c r="F469" s="193">
        <f t="shared" si="80"/>
        <v>5.3771546034837101</v>
      </c>
      <c r="G469" s="193">
        <f t="shared" si="84"/>
        <v>5.5759930954168171</v>
      </c>
      <c r="H469" s="193">
        <f t="shared" si="84"/>
        <v>5.782184313613107</v>
      </c>
      <c r="I469" s="193">
        <f t="shared" si="84"/>
        <v>5.9960001500135007</v>
      </c>
      <c r="J469" s="193">
        <f t="shared" si="84"/>
        <v>6.2177225506837273</v>
      </c>
      <c r="K469" s="193">
        <f>MAX(0,(F469-'2031 forecast'!$C$10))</f>
        <v>0</v>
      </c>
      <c r="L469" s="193">
        <f>MAX(0,(G469-'2031 forecast'!$C$10))</f>
        <v>0</v>
      </c>
      <c r="M469" s="193">
        <f>MAX(0,(H469-'2031 forecast'!$C$10))</f>
        <v>4.518431361310693E-2</v>
      </c>
      <c r="N469" s="193">
        <f>MAX(0,(I469-'2031 forecast'!$C$10))</f>
        <v>0.25900015001350063</v>
      </c>
      <c r="O469" s="193">
        <f>MAX(0,(J469-'2031 forecast'!$C$10))</f>
        <v>0.48072255068372716</v>
      </c>
      <c r="P469" s="175" t="str">
        <f t="shared" si="82"/>
        <v/>
      </c>
      <c r="Q469" s="175" t="str">
        <f t="shared" si="83"/>
        <v/>
      </c>
    </row>
    <row r="470" spans="1:17" s="1" customFormat="1" x14ac:dyDescent="0.3">
      <c r="A470" s="189">
        <f t="shared" si="81"/>
        <v>43850.416666665536</v>
      </c>
      <c r="B470" s="190">
        <f t="shared" si="77"/>
        <v>43850</v>
      </c>
      <c r="C470" s="1">
        <f t="shared" si="78"/>
        <v>10</v>
      </c>
      <c r="D470" s="191">
        <v>3.6592032822039284</v>
      </c>
      <c r="E470" s="192">
        <f t="shared" si="79"/>
        <v>1.2706088307836561E-4</v>
      </c>
      <c r="F470" s="193">
        <f t="shared" si="80"/>
        <v>5.455735150925018</v>
      </c>
      <c r="G470" s="193">
        <f t="shared" si="84"/>
        <v>5.6574794245773976</v>
      </c>
      <c r="H470" s="193">
        <f t="shared" si="84"/>
        <v>5.8666838756074542</v>
      </c>
      <c r="I470" s="193">
        <f t="shared" si="84"/>
        <v>6.083624369324764</v>
      </c>
      <c r="J470" s="193">
        <f t="shared" si="84"/>
        <v>6.3085869720924679</v>
      </c>
      <c r="K470" s="193">
        <f>MAX(0,(F470-'2031 forecast'!$C$10))</f>
        <v>0</v>
      </c>
      <c r="L470" s="193">
        <f>MAX(0,(G470-'2031 forecast'!$C$10))</f>
        <v>0</v>
      </c>
      <c r="M470" s="193">
        <f>MAX(0,(H470-'2031 forecast'!$C$10))</f>
        <v>0.12968387560745409</v>
      </c>
      <c r="N470" s="193">
        <f>MAX(0,(I470-'2031 forecast'!$C$10))</f>
        <v>0.34662436932476393</v>
      </c>
      <c r="O470" s="193">
        <f>MAX(0,(J470-'2031 forecast'!$C$10))</f>
        <v>0.57158697209246778</v>
      </c>
      <c r="P470" s="175" t="str">
        <f t="shared" si="82"/>
        <v/>
      </c>
      <c r="Q470" s="175" t="str">
        <f t="shared" si="83"/>
        <v/>
      </c>
    </row>
    <row r="471" spans="1:17" s="1" customFormat="1" x14ac:dyDescent="0.3">
      <c r="A471" s="189">
        <f t="shared" si="81"/>
        <v>43850.458333332201</v>
      </c>
      <c r="B471" s="190">
        <f t="shared" si="77"/>
        <v>43850</v>
      </c>
      <c r="C471" s="1">
        <f t="shared" si="78"/>
        <v>11</v>
      </c>
      <c r="D471" s="191">
        <v>3.7119078562274419</v>
      </c>
      <c r="E471" s="192">
        <f t="shared" si="79"/>
        <v>1.2889097810212809E-4</v>
      </c>
      <c r="F471" s="193">
        <f t="shared" si="80"/>
        <v>5.534315698366326</v>
      </c>
      <c r="G471" s="193">
        <f t="shared" si="84"/>
        <v>5.7389657537379781</v>
      </c>
      <c r="H471" s="193">
        <f t="shared" si="84"/>
        <v>5.9511834376018014</v>
      </c>
      <c r="I471" s="193">
        <f t="shared" si="84"/>
        <v>6.1712485886360264</v>
      </c>
      <c r="J471" s="193">
        <f t="shared" si="84"/>
        <v>6.3994513935012076</v>
      </c>
      <c r="K471" s="193">
        <f>MAX(0,(F471-'2031 forecast'!$C$10))</f>
        <v>0</v>
      </c>
      <c r="L471" s="193">
        <f>MAX(0,(G471-'2031 forecast'!$C$10))</f>
        <v>1.9657537379780265E-3</v>
      </c>
      <c r="M471" s="193">
        <f>MAX(0,(H471-'2031 forecast'!$C$10))</f>
        <v>0.21418343760180125</v>
      </c>
      <c r="N471" s="193">
        <f>MAX(0,(I471-'2031 forecast'!$C$10))</f>
        <v>0.43424858863602633</v>
      </c>
      <c r="O471" s="193">
        <f>MAX(0,(J471-'2031 forecast'!$C$10))</f>
        <v>0.66245139350120752</v>
      </c>
      <c r="P471" s="175" t="str">
        <f t="shared" si="82"/>
        <v/>
      </c>
      <c r="Q471" s="175" t="str">
        <f t="shared" si="83"/>
        <v/>
      </c>
    </row>
    <row r="472" spans="1:17" s="1" customFormat="1" x14ac:dyDescent="0.3">
      <c r="A472" s="189">
        <f t="shared" si="81"/>
        <v>43850.499999998865</v>
      </c>
      <c r="B472" s="190">
        <f t="shared" si="77"/>
        <v>43850</v>
      </c>
      <c r="C472" s="1">
        <f t="shared" si="78"/>
        <v>12</v>
      </c>
      <c r="D472" s="191">
        <v>3.7119078562274419</v>
      </c>
      <c r="E472" s="192">
        <f t="shared" si="79"/>
        <v>1.2889097810212809E-4</v>
      </c>
      <c r="F472" s="193">
        <f t="shared" si="80"/>
        <v>5.534315698366326</v>
      </c>
      <c r="G472" s="193">
        <f t="shared" si="84"/>
        <v>5.7389657537379781</v>
      </c>
      <c r="H472" s="193">
        <f t="shared" si="84"/>
        <v>5.9511834376018014</v>
      </c>
      <c r="I472" s="193">
        <f t="shared" si="84"/>
        <v>6.1712485886360264</v>
      </c>
      <c r="J472" s="193">
        <f t="shared" si="84"/>
        <v>6.3994513935012076</v>
      </c>
      <c r="K472" s="193">
        <f>MAX(0,(F472-'2031 forecast'!$C$10))</f>
        <v>0</v>
      </c>
      <c r="L472" s="193">
        <f>MAX(0,(G472-'2031 forecast'!$C$10))</f>
        <v>1.9657537379780265E-3</v>
      </c>
      <c r="M472" s="193">
        <f>MAX(0,(H472-'2031 forecast'!$C$10))</f>
        <v>0.21418343760180125</v>
      </c>
      <c r="N472" s="193">
        <f>MAX(0,(I472-'2031 forecast'!$C$10))</f>
        <v>0.43424858863602633</v>
      </c>
      <c r="O472" s="193">
        <f>MAX(0,(J472-'2031 forecast'!$C$10))</f>
        <v>0.66245139350120752</v>
      </c>
      <c r="P472" s="175" t="str">
        <f t="shared" si="82"/>
        <v/>
      </c>
      <c r="Q472" s="175" t="str">
        <f t="shared" si="83"/>
        <v/>
      </c>
    </row>
    <row r="473" spans="1:17" s="1" customFormat="1" x14ac:dyDescent="0.3">
      <c r="A473" s="189">
        <f t="shared" si="81"/>
        <v>43850.541666665529</v>
      </c>
      <c r="B473" s="190">
        <f t="shared" si="77"/>
        <v>43850</v>
      </c>
      <c r="C473" s="1">
        <f t="shared" si="78"/>
        <v>13</v>
      </c>
      <c r="D473" s="191">
        <v>3.6667325070644305</v>
      </c>
      <c r="E473" s="192">
        <f t="shared" si="79"/>
        <v>1.2732232522461739E-4</v>
      </c>
      <c r="F473" s="193">
        <f t="shared" si="80"/>
        <v>5.4669609434166331</v>
      </c>
      <c r="G473" s="193">
        <f t="shared" si="84"/>
        <v>5.6691203287431948</v>
      </c>
      <c r="H473" s="193">
        <f t="shared" si="84"/>
        <v>5.8787552416066466</v>
      </c>
      <c r="I473" s="193">
        <f t="shared" si="84"/>
        <v>6.0961421149406583</v>
      </c>
      <c r="J473" s="193">
        <f t="shared" si="84"/>
        <v>6.3215676037222872</v>
      </c>
      <c r="K473" s="193">
        <f>MAX(0,(F473-'2031 forecast'!$C$10))</f>
        <v>0</v>
      </c>
      <c r="L473" s="193">
        <f>MAX(0,(G473-'2031 forecast'!$C$10))</f>
        <v>0</v>
      </c>
      <c r="M473" s="193">
        <f>MAX(0,(H473-'2031 forecast'!$C$10))</f>
        <v>0.14175524160664654</v>
      </c>
      <c r="N473" s="193">
        <f>MAX(0,(I473-'2031 forecast'!$C$10))</f>
        <v>0.35914211494065817</v>
      </c>
      <c r="O473" s="193">
        <f>MAX(0,(J473-'2031 forecast'!$C$10))</f>
        <v>0.58456760372228711</v>
      </c>
      <c r="P473" s="175" t="str">
        <f t="shared" si="82"/>
        <v/>
      </c>
      <c r="Q473" s="175" t="str">
        <f t="shared" si="83"/>
        <v/>
      </c>
    </row>
    <row r="474" spans="1:17" s="1" customFormat="1" x14ac:dyDescent="0.3">
      <c r="A474" s="189">
        <f t="shared" si="81"/>
        <v>43850.583333332193</v>
      </c>
      <c r="B474" s="190">
        <f t="shared" si="77"/>
        <v>43850</v>
      </c>
      <c r="C474" s="1">
        <f t="shared" si="78"/>
        <v>14</v>
      </c>
      <c r="D474" s="191">
        <v>3.6667325070644305</v>
      </c>
      <c r="E474" s="192">
        <f t="shared" si="79"/>
        <v>1.2732232522461739E-4</v>
      </c>
      <c r="F474" s="193">
        <f t="shared" si="80"/>
        <v>5.4669609434166331</v>
      </c>
      <c r="G474" s="193">
        <f t="shared" si="84"/>
        <v>5.6691203287431948</v>
      </c>
      <c r="H474" s="193">
        <f t="shared" si="84"/>
        <v>5.8787552416066466</v>
      </c>
      <c r="I474" s="193">
        <f t="shared" si="84"/>
        <v>6.0961421149406583</v>
      </c>
      <c r="J474" s="193">
        <f t="shared" si="84"/>
        <v>6.3215676037222872</v>
      </c>
      <c r="K474" s="193">
        <f>MAX(0,(F474-'2031 forecast'!$C$10))</f>
        <v>0</v>
      </c>
      <c r="L474" s="193">
        <f>MAX(0,(G474-'2031 forecast'!$C$10))</f>
        <v>0</v>
      </c>
      <c r="M474" s="193">
        <f>MAX(0,(H474-'2031 forecast'!$C$10))</f>
        <v>0.14175524160664654</v>
      </c>
      <c r="N474" s="193">
        <f>MAX(0,(I474-'2031 forecast'!$C$10))</f>
        <v>0.35914211494065817</v>
      </c>
      <c r="O474" s="193">
        <f>MAX(0,(J474-'2031 forecast'!$C$10))</f>
        <v>0.58456760372228711</v>
      </c>
      <c r="P474" s="175" t="str">
        <f t="shared" si="82"/>
        <v/>
      </c>
      <c r="Q474" s="175" t="str">
        <f t="shared" si="83"/>
        <v/>
      </c>
    </row>
    <row r="475" spans="1:17" s="1" customFormat="1" x14ac:dyDescent="0.3">
      <c r="A475" s="189">
        <f t="shared" si="81"/>
        <v>43850.624999998858</v>
      </c>
      <c r="B475" s="190">
        <f t="shared" si="77"/>
        <v>43850</v>
      </c>
      <c r="C475" s="1">
        <f t="shared" si="78"/>
        <v>15</v>
      </c>
      <c r="D475" s="191">
        <v>3.5613233590174032</v>
      </c>
      <c r="E475" s="192">
        <f t="shared" si="79"/>
        <v>1.2366213517709244E-4</v>
      </c>
      <c r="F475" s="193">
        <f t="shared" si="80"/>
        <v>5.309799848534019</v>
      </c>
      <c r="G475" s="193">
        <f t="shared" si="84"/>
        <v>5.5061476704220347</v>
      </c>
      <c r="H475" s="193">
        <f t="shared" si="84"/>
        <v>5.7097561176179541</v>
      </c>
      <c r="I475" s="193">
        <f t="shared" si="84"/>
        <v>5.9208936763181335</v>
      </c>
      <c r="J475" s="193">
        <f t="shared" si="84"/>
        <v>6.1398387609048086</v>
      </c>
      <c r="K475" s="193">
        <f>MAX(0,(F475-'2031 forecast'!$C$10))</f>
        <v>0</v>
      </c>
      <c r="L475" s="193">
        <f>MAX(0,(G475-'2031 forecast'!$C$10))</f>
        <v>0</v>
      </c>
      <c r="M475" s="193">
        <f>MAX(0,(H475-'2031 forecast'!$C$10))</f>
        <v>0</v>
      </c>
      <c r="N475" s="193">
        <f>MAX(0,(I475-'2031 forecast'!$C$10))</f>
        <v>0.18389367631813336</v>
      </c>
      <c r="O475" s="193">
        <f>MAX(0,(J475-'2031 forecast'!$C$10))</f>
        <v>0.40283876090480852</v>
      </c>
      <c r="P475" s="175" t="str">
        <f t="shared" si="82"/>
        <v/>
      </c>
      <c r="Q475" s="175" t="str">
        <f t="shared" si="83"/>
        <v/>
      </c>
    </row>
    <row r="476" spans="1:17" s="1" customFormat="1" x14ac:dyDescent="0.3">
      <c r="A476" s="189">
        <f t="shared" si="81"/>
        <v>43850.666666665522</v>
      </c>
      <c r="B476" s="190">
        <f t="shared" si="77"/>
        <v>43850</v>
      </c>
      <c r="C476" s="1">
        <f t="shared" si="78"/>
        <v>16</v>
      </c>
      <c r="D476" s="191">
        <v>3.5387356844358973</v>
      </c>
      <c r="E476" s="192">
        <f t="shared" si="79"/>
        <v>1.2287780873833709E-4</v>
      </c>
      <c r="F476" s="193">
        <f t="shared" si="80"/>
        <v>5.276122471059173</v>
      </c>
      <c r="G476" s="193">
        <f t="shared" si="84"/>
        <v>5.471224957924643</v>
      </c>
      <c r="H476" s="193">
        <f t="shared" si="84"/>
        <v>5.6735420196203767</v>
      </c>
      <c r="I476" s="193">
        <f t="shared" si="84"/>
        <v>5.8833404394704498</v>
      </c>
      <c r="J476" s="193">
        <f t="shared" si="84"/>
        <v>6.100896866015348</v>
      </c>
      <c r="K476" s="193">
        <f>MAX(0,(F476-'2031 forecast'!$C$10))</f>
        <v>0</v>
      </c>
      <c r="L476" s="193">
        <f>MAX(0,(G476-'2031 forecast'!$C$10))</f>
        <v>0</v>
      </c>
      <c r="M476" s="193">
        <f>MAX(0,(H476-'2031 forecast'!$C$10))</f>
        <v>0</v>
      </c>
      <c r="N476" s="193">
        <f>MAX(0,(I476-'2031 forecast'!$C$10))</f>
        <v>0.14634043947044972</v>
      </c>
      <c r="O476" s="193">
        <f>MAX(0,(J476-'2031 forecast'!$C$10))</f>
        <v>0.36389686601534788</v>
      </c>
      <c r="P476" s="175" t="str">
        <f t="shared" si="82"/>
        <v/>
      </c>
      <c r="Q476" s="175" t="str">
        <f t="shared" si="83"/>
        <v/>
      </c>
    </row>
    <row r="477" spans="1:17" s="1" customFormat="1" x14ac:dyDescent="0.3">
      <c r="A477" s="189">
        <f t="shared" si="81"/>
        <v>43850.708333332186</v>
      </c>
      <c r="B477" s="190">
        <f t="shared" si="77"/>
        <v>43850</v>
      </c>
      <c r="C477" s="1">
        <f t="shared" si="78"/>
        <v>17</v>
      </c>
      <c r="D477" s="191">
        <v>3.5914402584594112</v>
      </c>
      <c r="E477" s="192">
        <f t="shared" si="79"/>
        <v>1.2470790376209958E-4</v>
      </c>
      <c r="F477" s="193">
        <f t="shared" si="80"/>
        <v>5.3547030185004809</v>
      </c>
      <c r="G477" s="193">
        <f t="shared" si="84"/>
        <v>5.5527112870852235</v>
      </c>
      <c r="H477" s="193">
        <f t="shared" si="84"/>
        <v>5.7580415816147239</v>
      </c>
      <c r="I477" s="193">
        <f t="shared" si="84"/>
        <v>5.9709646587817122</v>
      </c>
      <c r="J477" s="193">
        <f t="shared" si="84"/>
        <v>6.1917612874240886</v>
      </c>
      <c r="K477" s="193">
        <f>MAX(0,(F477-'2031 forecast'!$C$10))</f>
        <v>0</v>
      </c>
      <c r="L477" s="193">
        <f>MAX(0,(G477-'2031 forecast'!$C$10))</f>
        <v>0</v>
      </c>
      <c r="M477" s="193">
        <f>MAX(0,(H477-'2031 forecast'!$C$10))</f>
        <v>2.1041581614723803E-2</v>
      </c>
      <c r="N477" s="193">
        <f>MAX(0,(I477-'2031 forecast'!$C$10))</f>
        <v>0.23396465878171213</v>
      </c>
      <c r="O477" s="193">
        <f>MAX(0,(J477-'2031 forecast'!$C$10))</f>
        <v>0.4547612874240885</v>
      </c>
      <c r="P477" s="175" t="str">
        <f t="shared" si="82"/>
        <v/>
      </c>
      <c r="Q477" s="175" t="str">
        <f t="shared" si="83"/>
        <v/>
      </c>
    </row>
    <row r="478" spans="1:17" s="1" customFormat="1" x14ac:dyDescent="0.3">
      <c r="A478" s="189">
        <f t="shared" si="81"/>
        <v>43850.74999999885</v>
      </c>
      <c r="B478" s="190">
        <f t="shared" si="77"/>
        <v>43850</v>
      </c>
      <c r="C478" s="1">
        <f t="shared" si="78"/>
        <v>18</v>
      </c>
      <c r="D478" s="191">
        <v>3.9151969274609937</v>
      </c>
      <c r="E478" s="192">
        <f t="shared" si="79"/>
        <v>1.3594991605092618E-4</v>
      </c>
      <c r="F478" s="193">
        <f t="shared" si="80"/>
        <v>5.8374120956399373</v>
      </c>
      <c r="G478" s="193">
        <f t="shared" si="84"/>
        <v>6.0532701662145003</v>
      </c>
      <c r="H478" s="193">
        <f t="shared" si="84"/>
        <v>6.2771103195799931</v>
      </c>
      <c r="I478" s="193">
        <f t="shared" si="84"/>
        <v>6.50922772026518</v>
      </c>
      <c r="J478" s="193">
        <f t="shared" si="84"/>
        <v>6.7499284475063446</v>
      </c>
      <c r="K478" s="193">
        <f>MAX(0,(F478-'2031 forecast'!$C$10))</f>
        <v>0.10041209563993725</v>
      </c>
      <c r="L478" s="193">
        <f>MAX(0,(G478-'2031 forecast'!$C$10))</f>
        <v>0.31627016621450021</v>
      </c>
      <c r="M478" s="193">
        <f>MAX(0,(H478-'2031 forecast'!$C$10))</f>
        <v>0.540110319579993</v>
      </c>
      <c r="N478" s="193">
        <f>MAX(0,(I478-'2031 forecast'!$C$10))</f>
        <v>0.77222772026517994</v>
      </c>
      <c r="O478" s="193">
        <f>MAX(0,(J478-'2031 forecast'!$C$10))</f>
        <v>1.0129284475063445</v>
      </c>
      <c r="P478" s="175">
        <f t="shared" si="82"/>
        <v>1</v>
      </c>
      <c r="Q478" s="175" t="str">
        <f t="shared" si="83"/>
        <v/>
      </c>
    </row>
    <row r="479" spans="1:17" s="1" customFormat="1" x14ac:dyDescent="0.3">
      <c r="A479" s="189">
        <f t="shared" si="81"/>
        <v>43850.791666665515</v>
      </c>
      <c r="B479" s="190">
        <f t="shared" si="77"/>
        <v>43850</v>
      </c>
      <c r="C479" s="1">
        <f t="shared" si="78"/>
        <v>19</v>
      </c>
      <c r="D479" s="191">
        <v>3.9528430517635029</v>
      </c>
      <c r="E479" s="192">
        <f t="shared" si="79"/>
        <v>1.3725712678218507E-4</v>
      </c>
      <c r="F479" s="193">
        <f t="shared" si="80"/>
        <v>5.8935410580980134</v>
      </c>
      <c r="G479" s="193">
        <f t="shared" si="84"/>
        <v>6.1114746870434855</v>
      </c>
      <c r="H479" s="193">
        <f t="shared" si="84"/>
        <v>6.3374671495759536</v>
      </c>
      <c r="I479" s="193">
        <f t="shared" si="84"/>
        <v>6.5718164483446522</v>
      </c>
      <c r="J479" s="193">
        <f t="shared" si="84"/>
        <v>6.814831605655443</v>
      </c>
      <c r="K479" s="193">
        <f>MAX(0,(F479-'2031 forecast'!$C$10))</f>
        <v>0.15654105809801333</v>
      </c>
      <c r="L479" s="193">
        <f>MAX(0,(G479-'2031 forecast'!$C$10))</f>
        <v>0.37447468704348541</v>
      </c>
      <c r="M479" s="193">
        <f>MAX(0,(H479-'2031 forecast'!$C$10))</f>
        <v>0.60046714957595348</v>
      </c>
      <c r="N479" s="193">
        <f>MAX(0,(I479-'2031 forecast'!$C$10))</f>
        <v>0.83481644834465207</v>
      </c>
      <c r="O479" s="193">
        <f>MAX(0,(J479-'2031 forecast'!$C$10))</f>
        <v>1.0778316056554429</v>
      </c>
      <c r="P479" s="175">
        <f t="shared" si="82"/>
        <v>2</v>
      </c>
      <c r="Q479" s="175" t="str">
        <f t="shared" si="83"/>
        <v/>
      </c>
    </row>
    <row r="480" spans="1:17" s="1" customFormat="1" x14ac:dyDescent="0.3">
      <c r="A480" s="189">
        <f t="shared" si="81"/>
        <v>43850.833333332179</v>
      </c>
      <c r="B480" s="190">
        <f t="shared" si="77"/>
        <v>43850</v>
      </c>
      <c r="C480" s="1">
        <f t="shared" si="78"/>
        <v>20</v>
      </c>
      <c r="D480" s="191">
        <v>3.8624923534374798</v>
      </c>
      <c r="E480" s="192">
        <f t="shared" si="79"/>
        <v>1.3411982102716369E-4</v>
      </c>
      <c r="F480" s="193">
        <f t="shared" si="80"/>
        <v>5.7588315481986303</v>
      </c>
      <c r="G480" s="193">
        <f t="shared" si="84"/>
        <v>5.9717838370539198</v>
      </c>
      <c r="H480" s="193">
        <f t="shared" si="84"/>
        <v>6.1926107575856459</v>
      </c>
      <c r="I480" s="193">
        <f t="shared" si="84"/>
        <v>6.4216035009539167</v>
      </c>
      <c r="J480" s="193">
        <f t="shared" si="84"/>
        <v>6.6590640260976039</v>
      </c>
      <c r="K480" s="193">
        <f>MAX(0,(F480-'2031 forecast'!$C$10))</f>
        <v>2.1831548198630202E-2</v>
      </c>
      <c r="L480" s="193">
        <f>MAX(0,(G480-'2031 forecast'!$C$10))</f>
        <v>0.2347838370539197</v>
      </c>
      <c r="M480" s="193">
        <f>MAX(0,(H480-'2031 forecast'!$C$10))</f>
        <v>0.45561075758564584</v>
      </c>
      <c r="N480" s="193">
        <f>MAX(0,(I480-'2031 forecast'!$C$10))</f>
        <v>0.68460350095391664</v>
      </c>
      <c r="O480" s="193">
        <f>MAX(0,(J480-'2031 forecast'!$C$10))</f>
        <v>0.92206402609760385</v>
      </c>
      <c r="P480" s="175">
        <f t="shared" si="82"/>
        <v>3</v>
      </c>
      <c r="Q480" s="175" t="str">
        <f t="shared" si="83"/>
        <v/>
      </c>
    </row>
    <row r="481" spans="1:17" s="1" customFormat="1" x14ac:dyDescent="0.3">
      <c r="A481" s="189">
        <f t="shared" si="81"/>
        <v>43850.874999998843</v>
      </c>
      <c r="B481" s="190">
        <f t="shared" si="77"/>
        <v>43850</v>
      </c>
      <c r="C481" s="1">
        <f t="shared" si="78"/>
        <v>21</v>
      </c>
      <c r="D481" s="191">
        <v>3.8775508031584835</v>
      </c>
      <c r="E481" s="192">
        <f t="shared" si="79"/>
        <v>1.3464270531966726E-4</v>
      </c>
      <c r="F481" s="193">
        <f t="shared" si="80"/>
        <v>5.7812831331818604</v>
      </c>
      <c r="G481" s="193">
        <f t="shared" si="84"/>
        <v>5.9950656453855142</v>
      </c>
      <c r="H481" s="193">
        <f t="shared" si="84"/>
        <v>6.2167534895840308</v>
      </c>
      <c r="I481" s="193">
        <f t="shared" si="84"/>
        <v>6.4466389921857061</v>
      </c>
      <c r="J481" s="193">
        <f t="shared" si="84"/>
        <v>6.6850252893572444</v>
      </c>
      <c r="K481" s="193">
        <f>MAX(0,(F481-'2031 forecast'!$C$10))</f>
        <v>4.4283133181860279E-2</v>
      </c>
      <c r="L481" s="193">
        <f>MAX(0,(G481-'2031 forecast'!$C$10))</f>
        <v>0.25806564538551413</v>
      </c>
      <c r="M481" s="193">
        <f>MAX(0,(H481-'2031 forecast'!$C$10))</f>
        <v>0.47975348958403075</v>
      </c>
      <c r="N481" s="193">
        <f>MAX(0,(I481-'2031 forecast'!$C$10))</f>
        <v>0.70963899218570603</v>
      </c>
      <c r="O481" s="193">
        <f>MAX(0,(J481-'2031 forecast'!$C$10))</f>
        <v>0.94802528935724428</v>
      </c>
      <c r="P481" s="175">
        <f t="shared" si="82"/>
        <v>4</v>
      </c>
      <c r="Q481" s="175">
        <f t="shared" si="83"/>
        <v>4</v>
      </c>
    </row>
    <row r="482" spans="1:17" s="1" customFormat="1" x14ac:dyDescent="0.3">
      <c r="A482" s="189">
        <f t="shared" si="81"/>
        <v>43850.916666665507</v>
      </c>
      <c r="B482" s="190">
        <f t="shared" si="77"/>
        <v>43850</v>
      </c>
      <c r="C482" s="1">
        <f t="shared" si="78"/>
        <v>22</v>
      </c>
      <c r="D482" s="191">
        <v>3.5537941341569015</v>
      </c>
      <c r="E482" s="192">
        <f t="shared" si="79"/>
        <v>1.2340069303084066E-4</v>
      </c>
      <c r="F482" s="193">
        <f t="shared" si="80"/>
        <v>5.2985740560424039</v>
      </c>
      <c r="G482" s="193">
        <f t="shared" si="84"/>
        <v>5.4945067662562375</v>
      </c>
      <c r="H482" s="193">
        <f t="shared" si="84"/>
        <v>5.6976847516187616</v>
      </c>
      <c r="I482" s="193">
        <f t="shared" si="84"/>
        <v>5.9083759307022392</v>
      </c>
      <c r="J482" s="193">
        <f t="shared" si="84"/>
        <v>6.1268581292749884</v>
      </c>
      <c r="K482" s="193">
        <f>MAX(0,(F482-'2031 forecast'!$C$10))</f>
        <v>0</v>
      </c>
      <c r="L482" s="193">
        <f>MAX(0,(G482-'2031 forecast'!$C$10))</f>
        <v>0</v>
      </c>
      <c r="M482" s="193">
        <f>MAX(0,(H482-'2031 forecast'!$C$10))</f>
        <v>0</v>
      </c>
      <c r="N482" s="193">
        <f>MAX(0,(I482-'2031 forecast'!$C$10))</f>
        <v>0.17137593070223911</v>
      </c>
      <c r="O482" s="193">
        <f>MAX(0,(J482-'2031 forecast'!$C$10))</f>
        <v>0.38985812927498831</v>
      </c>
      <c r="P482" s="175" t="str">
        <f t="shared" si="82"/>
        <v/>
      </c>
      <c r="Q482" s="175" t="str">
        <f t="shared" si="83"/>
        <v/>
      </c>
    </row>
    <row r="483" spans="1:17" s="1" customFormat="1" x14ac:dyDescent="0.3">
      <c r="A483" s="189">
        <f t="shared" si="81"/>
        <v>43850.958333332172</v>
      </c>
      <c r="B483" s="190">
        <f t="shared" si="77"/>
        <v>43850</v>
      </c>
      <c r="C483" s="1">
        <f t="shared" si="78"/>
        <v>23</v>
      </c>
      <c r="D483" s="191">
        <v>3.2902712640393346</v>
      </c>
      <c r="E483" s="192">
        <f t="shared" si="79"/>
        <v>1.1425021791202833E-4</v>
      </c>
      <c r="F483" s="193">
        <f t="shared" si="80"/>
        <v>4.9056713188358705</v>
      </c>
      <c r="G483" s="193">
        <f t="shared" si="84"/>
        <v>5.0870751204533393</v>
      </c>
      <c r="H483" s="193">
        <f t="shared" si="84"/>
        <v>5.2751869416470321</v>
      </c>
      <c r="I483" s="193">
        <f t="shared" si="84"/>
        <v>5.4702548341459298</v>
      </c>
      <c r="J483" s="193">
        <f t="shared" si="84"/>
        <v>5.6725360222312924</v>
      </c>
      <c r="K483" s="193">
        <f>MAX(0,(F483-'2031 forecast'!$C$10))</f>
        <v>0</v>
      </c>
      <c r="L483" s="193">
        <f>MAX(0,(G483-'2031 forecast'!$C$10))</f>
        <v>0</v>
      </c>
      <c r="M483" s="193">
        <f>MAX(0,(H483-'2031 forecast'!$C$10))</f>
        <v>0</v>
      </c>
      <c r="N483" s="193">
        <f>MAX(0,(I483-'2031 forecast'!$C$10))</f>
        <v>0</v>
      </c>
      <c r="O483" s="193">
        <f>MAX(0,(J483-'2031 forecast'!$C$10))</f>
        <v>0</v>
      </c>
      <c r="P483" s="175" t="str">
        <f t="shared" si="82"/>
        <v/>
      </c>
      <c r="Q483" s="175" t="str">
        <f t="shared" si="83"/>
        <v/>
      </c>
    </row>
    <row r="484" spans="1:17" s="1" customFormat="1" x14ac:dyDescent="0.3">
      <c r="A484" s="189">
        <f t="shared" si="81"/>
        <v>43850.999999998836</v>
      </c>
      <c r="B484" s="190">
        <f t="shared" si="77"/>
        <v>43850</v>
      </c>
      <c r="C484" s="1">
        <f t="shared" si="78"/>
        <v>0</v>
      </c>
      <c r="D484" s="191">
        <v>2.9891022696192584</v>
      </c>
      <c r="E484" s="192">
        <f t="shared" si="79"/>
        <v>1.037925320619571E-4</v>
      </c>
      <c r="F484" s="193">
        <f t="shared" si="80"/>
        <v>4.4566396191712601</v>
      </c>
      <c r="G484" s="193">
        <f t="shared" si="84"/>
        <v>4.6214389538214551</v>
      </c>
      <c r="H484" s="193">
        <f t="shared" si="84"/>
        <v>4.7923323016793411</v>
      </c>
      <c r="I484" s="193">
        <f t="shared" si="84"/>
        <v>4.9695450095101465</v>
      </c>
      <c r="J484" s="193">
        <f t="shared" si="84"/>
        <v>5.1533107570384979</v>
      </c>
      <c r="K484" s="193">
        <f>MAX(0,(F484-'2031 forecast'!$C$10))</f>
        <v>0</v>
      </c>
      <c r="L484" s="193">
        <f>MAX(0,(G484-'2031 forecast'!$C$10))</f>
        <v>0</v>
      </c>
      <c r="M484" s="193">
        <f>MAX(0,(H484-'2031 forecast'!$C$10))</f>
        <v>0</v>
      </c>
      <c r="N484" s="193">
        <f>MAX(0,(I484-'2031 forecast'!$C$10))</f>
        <v>0</v>
      </c>
      <c r="O484" s="193">
        <f>MAX(0,(J484-'2031 forecast'!$C$10))</f>
        <v>0</v>
      </c>
      <c r="P484" s="175" t="str">
        <f t="shared" si="82"/>
        <v/>
      </c>
      <c r="Q484" s="175" t="str">
        <f t="shared" si="83"/>
        <v/>
      </c>
    </row>
    <row r="485" spans="1:17" s="1" customFormat="1" x14ac:dyDescent="0.3">
      <c r="A485" s="189">
        <f t="shared" si="81"/>
        <v>43851.0416666655</v>
      </c>
      <c r="B485" s="190">
        <f t="shared" si="77"/>
        <v>43851</v>
      </c>
      <c r="C485" s="1">
        <f t="shared" si="78"/>
        <v>1</v>
      </c>
      <c r="D485" s="191">
        <v>2.830988547548718</v>
      </c>
      <c r="E485" s="192">
        <f t="shared" si="79"/>
        <v>9.8302246990669679E-5</v>
      </c>
      <c r="F485" s="193">
        <f t="shared" si="80"/>
        <v>4.2208979768473389</v>
      </c>
      <c r="G485" s="193">
        <f t="shared" ref="G485:J504" si="85">$E485*G$2</f>
        <v>4.3769799663397144</v>
      </c>
      <c r="H485" s="193">
        <f t="shared" si="85"/>
        <v>4.5388336156963014</v>
      </c>
      <c r="I485" s="193">
        <f t="shared" si="85"/>
        <v>4.7066723515763602</v>
      </c>
      <c r="J485" s="193">
        <f t="shared" si="85"/>
        <v>4.8807174928122787</v>
      </c>
      <c r="K485" s="193">
        <f>MAX(0,(F485-'2031 forecast'!$C$10))</f>
        <v>0</v>
      </c>
      <c r="L485" s="193">
        <f>MAX(0,(G485-'2031 forecast'!$C$10))</f>
        <v>0</v>
      </c>
      <c r="M485" s="193">
        <f>MAX(0,(H485-'2031 forecast'!$C$10))</f>
        <v>0</v>
      </c>
      <c r="N485" s="193">
        <f>MAX(0,(I485-'2031 forecast'!$C$10))</f>
        <v>0</v>
      </c>
      <c r="O485" s="193">
        <f>MAX(0,(J485-'2031 forecast'!$C$10))</f>
        <v>0</v>
      </c>
      <c r="P485" s="175" t="str">
        <f t="shared" si="82"/>
        <v/>
      </c>
      <c r="Q485" s="175" t="str">
        <f t="shared" si="83"/>
        <v/>
      </c>
    </row>
    <row r="486" spans="1:17" s="1" customFormat="1" x14ac:dyDescent="0.3">
      <c r="A486" s="189">
        <f t="shared" si="81"/>
        <v>43851.083333332164</v>
      </c>
      <c r="B486" s="190">
        <f t="shared" si="77"/>
        <v>43851</v>
      </c>
      <c r="C486" s="1">
        <f t="shared" si="78"/>
        <v>2</v>
      </c>
      <c r="D486" s="191">
        <v>2.7858131983857066</v>
      </c>
      <c r="E486" s="192">
        <f t="shared" si="79"/>
        <v>9.6733594113159003E-5</v>
      </c>
      <c r="F486" s="193">
        <f t="shared" si="80"/>
        <v>4.1535432218976478</v>
      </c>
      <c r="G486" s="193">
        <f t="shared" si="85"/>
        <v>4.3071345413449329</v>
      </c>
      <c r="H486" s="193">
        <f t="shared" si="85"/>
        <v>4.4664054197011485</v>
      </c>
      <c r="I486" s="193">
        <f t="shared" si="85"/>
        <v>4.6315658778809929</v>
      </c>
      <c r="J486" s="193">
        <f t="shared" si="85"/>
        <v>4.8028337030333601</v>
      </c>
      <c r="K486" s="193">
        <f>MAX(0,(F486-'2031 forecast'!$C$10))</f>
        <v>0</v>
      </c>
      <c r="L486" s="193">
        <f>MAX(0,(G486-'2031 forecast'!$C$10))</f>
        <v>0</v>
      </c>
      <c r="M486" s="193">
        <f>MAX(0,(H486-'2031 forecast'!$C$10))</f>
        <v>0</v>
      </c>
      <c r="N486" s="193">
        <f>MAX(0,(I486-'2031 forecast'!$C$10))</f>
        <v>0</v>
      </c>
      <c r="O486" s="193">
        <f>MAX(0,(J486-'2031 forecast'!$C$10))</f>
        <v>0</v>
      </c>
      <c r="P486" s="175" t="str">
        <f t="shared" si="82"/>
        <v/>
      </c>
      <c r="Q486" s="175" t="str">
        <f t="shared" si="83"/>
        <v/>
      </c>
    </row>
    <row r="487" spans="1:17" s="1" customFormat="1" x14ac:dyDescent="0.3">
      <c r="A487" s="189">
        <f t="shared" si="81"/>
        <v>43851.124999998829</v>
      </c>
      <c r="B487" s="190">
        <f t="shared" si="77"/>
        <v>43851</v>
      </c>
      <c r="C487" s="1">
        <f t="shared" si="78"/>
        <v>3</v>
      </c>
      <c r="D487" s="191">
        <v>2.7180501746411898</v>
      </c>
      <c r="E487" s="192">
        <f t="shared" si="79"/>
        <v>9.4380614796892988E-5</v>
      </c>
      <c r="F487" s="193">
        <f t="shared" si="80"/>
        <v>4.0525110894731107</v>
      </c>
      <c r="G487" s="193">
        <f t="shared" si="85"/>
        <v>4.2023664038527597</v>
      </c>
      <c r="H487" s="193">
        <f t="shared" si="85"/>
        <v>4.3577631257084182</v>
      </c>
      <c r="I487" s="193">
        <f t="shared" si="85"/>
        <v>4.5189061673379429</v>
      </c>
      <c r="J487" s="193">
        <f t="shared" si="85"/>
        <v>4.6860080183649817</v>
      </c>
      <c r="K487" s="193">
        <f>MAX(0,(F487-'2031 forecast'!$C$10))</f>
        <v>0</v>
      </c>
      <c r="L487" s="193">
        <f>MAX(0,(G487-'2031 forecast'!$C$10))</f>
        <v>0</v>
      </c>
      <c r="M487" s="193">
        <f>MAX(0,(H487-'2031 forecast'!$C$10))</f>
        <v>0</v>
      </c>
      <c r="N487" s="193">
        <f>MAX(0,(I487-'2031 forecast'!$C$10))</f>
        <v>0</v>
      </c>
      <c r="O487" s="193">
        <f>MAX(0,(J487-'2031 forecast'!$C$10))</f>
        <v>0</v>
      </c>
      <c r="P487" s="175" t="str">
        <f t="shared" si="82"/>
        <v/>
      </c>
      <c r="Q487" s="175" t="str">
        <f t="shared" si="83"/>
        <v/>
      </c>
    </row>
    <row r="488" spans="1:17" s="1" customFormat="1" x14ac:dyDescent="0.3">
      <c r="A488" s="189">
        <f t="shared" si="81"/>
        <v>43851.166666665493</v>
      </c>
      <c r="B488" s="190">
        <f t="shared" si="77"/>
        <v>43851</v>
      </c>
      <c r="C488" s="1">
        <f t="shared" si="78"/>
        <v>4</v>
      </c>
      <c r="D488" s="191">
        <v>2.6879332751991818</v>
      </c>
      <c r="E488" s="192">
        <f t="shared" si="79"/>
        <v>9.3334846211885839E-5</v>
      </c>
      <c r="F488" s="193">
        <f t="shared" si="80"/>
        <v>4.0076079195066487</v>
      </c>
      <c r="G488" s="193">
        <f t="shared" si="85"/>
        <v>4.15580278718957</v>
      </c>
      <c r="H488" s="193">
        <f t="shared" si="85"/>
        <v>4.3094776617116484</v>
      </c>
      <c r="I488" s="193">
        <f t="shared" si="85"/>
        <v>4.4688351848743633</v>
      </c>
      <c r="J488" s="193">
        <f t="shared" si="85"/>
        <v>4.6340854918457008</v>
      </c>
      <c r="K488" s="193">
        <f>MAX(0,(F488-'2031 forecast'!$C$10))</f>
        <v>0</v>
      </c>
      <c r="L488" s="193">
        <f>MAX(0,(G488-'2031 forecast'!$C$10))</f>
        <v>0</v>
      </c>
      <c r="M488" s="193">
        <f>MAX(0,(H488-'2031 forecast'!$C$10))</f>
        <v>0</v>
      </c>
      <c r="N488" s="193">
        <f>MAX(0,(I488-'2031 forecast'!$C$10))</f>
        <v>0</v>
      </c>
      <c r="O488" s="193">
        <f>MAX(0,(J488-'2031 forecast'!$C$10))</f>
        <v>0</v>
      </c>
      <c r="P488" s="175" t="str">
        <f t="shared" si="82"/>
        <v/>
      </c>
      <c r="Q488" s="175" t="str">
        <f t="shared" si="83"/>
        <v/>
      </c>
    </row>
    <row r="489" spans="1:17" s="1" customFormat="1" x14ac:dyDescent="0.3">
      <c r="A489" s="189">
        <f t="shared" si="81"/>
        <v>43851.208333332157</v>
      </c>
      <c r="B489" s="190">
        <f t="shared" si="77"/>
        <v>43851</v>
      </c>
      <c r="C489" s="1">
        <f t="shared" si="78"/>
        <v>5</v>
      </c>
      <c r="D489" s="191">
        <v>2.778283973525205</v>
      </c>
      <c r="E489" s="192">
        <f t="shared" si="79"/>
        <v>9.6472151966907232E-5</v>
      </c>
      <c r="F489" s="193">
        <f t="shared" si="80"/>
        <v>4.1423174294060328</v>
      </c>
      <c r="G489" s="193">
        <f t="shared" si="85"/>
        <v>4.2954936371791357</v>
      </c>
      <c r="H489" s="193">
        <f t="shared" si="85"/>
        <v>4.4543340537019569</v>
      </c>
      <c r="I489" s="193">
        <f t="shared" si="85"/>
        <v>4.6190481322650987</v>
      </c>
      <c r="J489" s="193">
        <f t="shared" si="85"/>
        <v>4.7898530714035408</v>
      </c>
      <c r="K489" s="193">
        <f>MAX(0,(F489-'2031 forecast'!$C$10))</f>
        <v>0</v>
      </c>
      <c r="L489" s="193">
        <f>MAX(0,(G489-'2031 forecast'!$C$10))</f>
        <v>0</v>
      </c>
      <c r="M489" s="193">
        <f>MAX(0,(H489-'2031 forecast'!$C$10))</f>
        <v>0</v>
      </c>
      <c r="N489" s="193">
        <f>MAX(0,(I489-'2031 forecast'!$C$10))</f>
        <v>0</v>
      </c>
      <c r="O489" s="193">
        <f>MAX(0,(J489-'2031 forecast'!$C$10))</f>
        <v>0</v>
      </c>
      <c r="P489" s="175" t="str">
        <f t="shared" si="82"/>
        <v/>
      </c>
      <c r="Q489" s="175" t="str">
        <f t="shared" si="83"/>
        <v/>
      </c>
    </row>
    <row r="490" spans="1:17" s="1" customFormat="1" x14ac:dyDescent="0.3">
      <c r="A490" s="189">
        <f t="shared" si="81"/>
        <v>43851.249999998821</v>
      </c>
      <c r="B490" s="190">
        <f t="shared" si="77"/>
        <v>43851</v>
      </c>
      <c r="C490" s="1">
        <f t="shared" si="78"/>
        <v>6</v>
      </c>
      <c r="D490" s="191">
        <v>2.9891022696192584</v>
      </c>
      <c r="E490" s="192">
        <f t="shared" si="79"/>
        <v>1.037925320619571E-4</v>
      </c>
      <c r="F490" s="193">
        <f t="shared" si="80"/>
        <v>4.4566396191712601</v>
      </c>
      <c r="G490" s="193">
        <f t="shared" si="85"/>
        <v>4.6214389538214551</v>
      </c>
      <c r="H490" s="193">
        <f t="shared" si="85"/>
        <v>4.7923323016793411</v>
      </c>
      <c r="I490" s="193">
        <f t="shared" si="85"/>
        <v>4.9695450095101465</v>
      </c>
      <c r="J490" s="193">
        <f t="shared" si="85"/>
        <v>5.1533107570384979</v>
      </c>
      <c r="K490" s="193">
        <f>MAX(0,(F490-'2031 forecast'!$C$10))</f>
        <v>0</v>
      </c>
      <c r="L490" s="193">
        <f>MAX(0,(G490-'2031 forecast'!$C$10))</f>
        <v>0</v>
      </c>
      <c r="M490" s="193">
        <f>MAX(0,(H490-'2031 forecast'!$C$10))</f>
        <v>0</v>
      </c>
      <c r="N490" s="193">
        <f>MAX(0,(I490-'2031 forecast'!$C$10))</f>
        <v>0</v>
      </c>
      <c r="O490" s="193">
        <f>MAX(0,(J490-'2031 forecast'!$C$10))</f>
        <v>0</v>
      </c>
      <c r="P490" s="175" t="str">
        <f t="shared" si="82"/>
        <v/>
      </c>
      <c r="Q490" s="175" t="str">
        <f t="shared" si="83"/>
        <v/>
      </c>
    </row>
    <row r="491" spans="1:17" s="1" customFormat="1" x14ac:dyDescent="0.3">
      <c r="A491" s="189">
        <f t="shared" si="81"/>
        <v>43851.291666665486</v>
      </c>
      <c r="B491" s="190">
        <f t="shared" si="77"/>
        <v>43851</v>
      </c>
      <c r="C491" s="1">
        <f t="shared" si="78"/>
        <v>7</v>
      </c>
      <c r="D491" s="191">
        <v>3.5537941341569015</v>
      </c>
      <c r="E491" s="192">
        <f t="shared" si="79"/>
        <v>1.2340069303084066E-4</v>
      </c>
      <c r="F491" s="193">
        <f t="shared" si="80"/>
        <v>5.2985740560424039</v>
      </c>
      <c r="G491" s="193">
        <f t="shared" si="85"/>
        <v>5.4945067662562375</v>
      </c>
      <c r="H491" s="193">
        <f t="shared" si="85"/>
        <v>5.6976847516187616</v>
      </c>
      <c r="I491" s="193">
        <f t="shared" si="85"/>
        <v>5.9083759307022392</v>
      </c>
      <c r="J491" s="193">
        <f t="shared" si="85"/>
        <v>6.1268581292749884</v>
      </c>
      <c r="K491" s="193">
        <f>MAX(0,(F491-'2031 forecast'!$C$10))</f>
        <v>0</v>
      </c>
      <c r="L491" s="193">
        <f>MAX(0,(G491-'2031 forecast'!$C$10))</f>
        <v>0</v>
      </c>
      <c r="M491" s="193">
        <f>MAX(0,(H491-'2031 forecast'!$C$10))</f>
        <v>0</v>
      </c>
      <c r="N491" s="193">
        <f>MAX(0,(I491-'2031 forecast'!$C$10))</f>
        <v>0.17137593070223911</v>
      </c>
      <c r="O491" s="193">
        <f>MAX(0,(J491-'2031 forecast'!$C$10))</f>
        <v>0.38985812927498831</v>
      </c>
      <c r="P491" s="175" t="str">
        <f t="shared" si="82"/>
        <v/>
      </c>
      <c r="Q491" s="175" t="str">
        <f t="shared" si="83"/>
        <v/>
      </c>
    </row>
    <row r="492" spans="1:17" s="1" customFormat="1" x14ac:dyDescent="0.3">
      <c r="A492" s="189">
        <f t="shared" si="81"/>
        <v>43851.33333333215</v>
      </c>
      <c r="B492" s="190">
        <f t="shared" si="77"/>
        <v>43851</v>
      </c>
      <c r="C492" s="1">
        <f t="shared" si="78"/>
        <v>8</v>
      </c>
      <c r="D492" s="191">
        <v>3.742024755669449</v>
      </c>
      <c r="E492" s="192">
        <f t="shared" si="79"/>
        <v>1.299367466871352E-4</v>
      </c>
      <c r="F492" s="193">
        <f t="shared" si="80"/>
        <v>5.5792188683327861</v>
      </c>
      <c r="G492" s="193">
        <f t="shared" si="85"/>
        <v>5.7855293704011661</v>
      </c>
      <c r="H492" s="193">
        <f t="shared" si="85"/>
        <v>5.9994689015985694</v>
      </c>
      <c r="I492" s="193">
        <f t="shared" si="85"/>
        <v>6.2213195710996043</v>
      </c>
      <c r="J492" s="193">
        <f t="shared" si="85"/>
        <v>6.4513739200204867</v>
      </c>
      <c r="K492" s="193">
        <f>MAX(0,(F492-'2031 forecast'!$C$10))</f>
        <v>0</v>
      </c>
      <c r="L492" s="193">
        <f>MAX(0,(G492-'2031 forecast'!$C$10))</f>
        <v>4.8529370401166005E-2</v>
      </c>
      <c r="M492" s="193">
        <f>MAX(0,(H492-'2031 forecast'!$C$10))</f>
        <v>0.26246890159856928</v>
      </c>
      <c r="N492" s="193">
        <f>MAX(0,(I492-'2031 forecast'!$C$10))</f>
        <v>0.48431957109960422</v>
      </c>
      <c r="O492" s="193">
        <f>MAX(0,(J492-'2031 forecast'!$C$10))</f>
        <v>0.71437392002048661</v>
      </c>
      <c r="P492" s="175" t="str">
        <f t="shared" si="82"/>
        <v/>
      </c>
      <c r="Q492" s="175" t="str">
        <f t="shared" si="83"/>
        <v/>
      </c>
    </row>
    <row r="493" spans="1:17" s="1" customFormat="1" x14ac:dyDescent="0.3">
      <c r="A493" s="189">
        <f t="shared" si="81"/>
        <v>43851.374999998814</v>
      </c>
      <c r="B493" s="190">
        <f t="shared" si="77"/>
        <v>43851</v>
      </c>
      <c r="C493" s="1">
        <f t="shared" si="78"/>
        <v>9</v>
      </c>
      <c r="D493" s="191">
        <v>3.7344955308089474</v>
      </c>
      <c r="E493" s="192">
        <f t="shared" si="79"/>
        <v>1.2967530454088342E-4</v>
      </c>
      <c r="F493" s="193">
        <f t="shared" si="80"/>
        <v>5.5679930758411711</v>
      </c>
      <c r="G493" s="193">
        <f t="shared" si="85"/>
        <v>5.7738884662353689</v>
      </c>
      <c r="H493" s="193">
        <f t="shared" si="85"/>
        <v>5.9873975355993769</v>
      </c>
      <c r="I493" s="193">
        <f t="shared" si="85"/>
        <v>6.2088018254837092</v>
      </c>
      <c r="J493" s="193">
        <f t="shared" si="85"/>
        <v>6.4383932883906665</v>
      </c>
      <c r="K493" s="193">
        <f>MAX(0,(F493-'2031 forecast'!$C$10))</f>
        <v>0</v>
      </c>
      <c r="L493" s="193">
        <f>MAX(0,(G493-'2031 forecast'!$C$10))</f>
        <v>3.6888466235368789E-2</v>
      </c>
      <c r="M493" s="193">
        <f>MAX(0,(H493-'2031 forecast'!$C$10))</f>
        <v>0.25039753559937683</v>
      </c>
      <c r="N493" s="193">
        <f>MAX(0,(I493-'2031 forecast'!$C$10))</f>
        <v>0.47180182548370908</v>
      </c>
      <c r="O493" s="193">
        <f>MAX(0,(J493-'2031 forecast'!$C$10))</f>
        <v>0.70139328839066639</v>
      </c>
      <c r="P493" s="175" t="str">
        <f t="shared" si="82"/>
        <v/>
      </c>
      <c r="Q493" s="175" t="str">
        <f t="shared" si="83"/>
        <v/>
      </c>
    </row>
    <row r="494" spans="1:17" s="1" customFormat="1" x14ac:dyDescent="0.3">
      <c r="A494" s="189">
        <f t="shared" si="81"/>
        <v>43851.416666665478</v>
      </c>
      <c r="B494" s="190">
        <f t="shared" si="77"/>
        <v>43851</v>
      </c>
      <c r="C494" s="1">
        <f t="shared" si="78"/>
        <v>10</v>
      </c>
      <c r="D494" s="191">
        <v>3.8549631285769776</v>
      </c>
      <c r="E494" s="192">
        <f t="shared" si="79"/>
        <v>1.3385837888091191E-4</v>
      </c>
      <c r="F494" s="193">
        <f t="shared" si="80"/>
        <v>5.7476057557070144</v>
      </c>
      <c r="G494" s="193">
        <f t="shared" si="85"/>
        <v>5.9601429328881226</v>
      </c>
      <c r="H494" s="193">
        <f t="shared" si="85"/>
        <v>6.1805393915864535</v>
      </c>
      <c r="I494" s="193">
        <f t="shared" si="85"/>
        <v>6.4090857553380225</v>
      </c>
      <c r="J494" s="193">
        <f t="shared" si="85"/>
        <v>6.6460833944677846</v>
      </c>
      <c r="K494" s="193">
        <f>MAX(0,(F494-'2031 forecast'!$C$10))</f>
        <v>1.0605755707014275E-2</v>
      </c>
      <c r="L494" s="193">
        <f>MAX(0,(G494-'2031 forecast'!$C$10))</f>
        <v>0.22314293288812248</v>
      </c>
      <c r="M494" s="193">
        <f>MAX(0,(H494-'2031 forecast'!$C$10))</f>
        <v>0.44353939158645339</v>
      </c>
      <c r="N494" s="193">
        <f>MAX(0,(I494-'2031 forecast'!$C$10))</f>
        <v>0.67208575533802239</v>
      </c>
      <c r="O494" s="193">
        <f>MAX(0,(J494-'2031 forecast'!$C$10))</f>
        <v>0.90908339446778452</v>
      </c>
      <c r="P494" s="175">
        <f t="shared" si="82"/>
        <v>1</v>
      </c>
      <c r="Q494" s="175" t="str">
        <f t="shared" si="83"/>
        <v/>
      </c>
    </row>
    <row r="495" spans="1:17" s="1" customFormat="1" x14ac:dyDescent="0.3">
      <c r="A495" s="189">
        <f t="shared" si="81"/>
        <v>43851.458333332143</v>
      </c>
      <c r="B495" s="190">
        <f t="shared" si="77"/>
        <v>43851</v>
      </c>
      <c r="C495" s="1">
        <f t="shared" si="78"/>
        <v>11</v>
      </c>
      <c r="D495" s="191">
        <v>3.9679015014845063</v>
      </c>
      <c r="E495" s="192">
        <f t="shared" si="79"/>
        <v>1.3778001107468861E-4</v>
      </c>
      <c r="F495" s="193">
        <f t="shared" si="80"/>
        <v>5.9159926430812426</v>
      </c>
      <c r="G495" s="193">
        <f t="shared" si="85"/>
        <v>6.1347564953750791</v>
      </c>
      <c r="H495" s="193">
        <f t="shared" si="85"/>
        <v>6.3616098815743376</v>
      </c>
      <c r="I495" s="193">
        <f t="shared" si="85"/>
        <v>6.5968519395764407</v>
      </c>
      <c r="J495" s="193">
        <f t="shared" si="85"/>
        <v>6.8407928689150816</v>
      </c>
      <c r="K495" s="193">
        <f>MAX(0,(F495-'2031 forecast'!$C$10))</f>
        <v>0.17899264308124252</v>
      </c>
      <c r="L495" s="193">
        <f>MAX(0,(G495-'2031 forecast'!$C$10))</f>
        <v>0.39775649537507896</v>
      </c>
      <c r="M495" s="193">
        <f>MAX(0,(H495-'2031 forecast'!$C$10))</f>
        <v>0.6246098815743375</v>
      </c>
      <c r="N495" s="193">
        <f>MAX(0,(I495-'2031 forecast'!$C$10))</f>
        <v>0.85985193957644057</v>
      </c>
      <c r="O495" s="193">
        <f>MAX(0,(J495-'2031 forecast'!$C$10))</f>
        <v>1.1037928689150815</v>
      </c>
      <c r="P495" s="175">
        <f t="shared" si="82"/>
        <v>2</v>
      </c>
      <c r="Q495" s="175" t="str">
        <f t="shared" si="83"/>
        <v/>
      </c>
    </row>
    <row r="496" spans="1:17" s="1" customFormat="1" x14ac:dyDescent="0.3">
      <c r="A496" s="189">
        <f t="shared" si="81"/>
        <v>43851.499999998807</v>
      </c>
      <c r="B496" s="190">
        <f t="shared" si="77"/>
        <v>43851</v>
      </c>
      <c r="C496" s="1">
        <f t="shared" si="78"/>
        <v>12</v>
      </c>
      <c r="D496" s="191">
        <v>3.8700215782979823</v>
      </c>
      <c r="E496" s="192">
        <f t="shared" si="79"/>
        <v>1.343812631734155E-4</v>
      </c>
      <c r="F496" s="193">
        <f t="shared" si="80"/>
        <v>5.7700573406902462</v>
      </c>
      <c r="G496" s="193">
        <f t="shared" si="85"/>
        <v>5.9834247412197179</v>
      </c>
      <c r="H496" s="193">
        <f t="shared" si="85"/>
        <v>6.2046821235848393</v>
      </c>
      <c r="I496" s="193">
        <f t="shared" si="85"/>
        <v>6.4341212465698128</v>
      </c>
      <c r="J496" s="193">
        <f t="shared" si="85"/>
        <v>6.6720446577274259</v>
      </c>
      <c r="K496" s="193">
        <f>MAX(0,(F496-'2031 forecast'!$C$10))</f>
        <v>3.3057340690246129E-2</v>
      </c>
      <c r="L496" s="193">
        <f>MAX(0,(G496-'2031 forecast'!$C$10))</f>
        <v>0.2464247412197178</v>
      </c>
      <c r="M496" s="193">
        <f>MAX(0,(H496-'2031 forecast'!$C$10))</f>
        <v>0.46768212358483918</v>
      </c>
      <c r="N496" s="193">
        <f>MAX(0,(I496-'2031 forecast'!$C$10))</f>
        <v>0.69712124656981267</v>
      </c>
      <c r="O496" s="193">
        <f>MAX(0,(J496-'2031 forecast'!$C$10))</f>
        <v>0.93504465772742584</v>
      </c>
      <c r="P496" s="175">
        <f t="shared" si="82"/>
        <v>3</v>
      </c>
      <c r="Q496" s="175" t="str">
        <f t="shared" si="83"/>
        <v/>
      </c>
    </row>
    <row r="497" spans="1:17" s="1" customFormat="1" x14ac:dyDescent="0.3">
      <c r="A497" s="189">
        <f t="shared" si="81"/>
        <v>43851.541666665471</v>
      </c>
      <c r="B497" s="190">
        <f t="shared" si="77"/>
        <v>43851</v>
      </c>
      <c r="C497" s="1">
        <f t="shared" si="78"/>
        <v>13</v>
      </c>
      <c r="D497" s="191">
        <v>3.9076677026004911</v>
      </c>
      <c r="E497" s="192">
        <f t="shared" si="79"/>
        <v>1.3568847390467437E-4</v>
      </c>
      <c r="F497" s="193">
        <f t="shared" si="80"/>
        <v>5.8261863031483214</v>
      </c>
      <c r="G497" s="193">
        <f t="shared" si="85"/>
        <v>6.0416292620487022</v>
      </c>
      <c r="H497" s="193">
        <f t="shared" si="85"/>
        <v>6.2650389535807989</v>
      </c>
      <c r="I497" s="193">
        <f t="shared" si="85"/>
        <v>6.496709974649284</v>
      </c>
      <c r="J497" s="193">
        <f t="shared" si="85"/>
        <v>6.7369478158765235</v>
      </c>
      <c r="K497" s="193">
        <f>MAX(0,(F497-'2031 forecast'!$C$10))</f>
        <v>8.9186303148321322E-2</v>
      </c>
      <c r="L497" s="193">
        <f>MAX(0,(G497-'2031 forecast'!$C$10))</f>
        <v>0.30462926204870211</v>
      </c>
      <c r="M497" s="193">
        <f>MAX(0,(H497-'2031 forecast'!$C$10))</f>
        <v>0.52803895358079878</v>
      </c>
      <c r="N497" s="193">
        <f>MAX(0,(I497-'2031 forecast'!$C$10))</f>
        <v>0.75970997464928391</v>
      </c>
      <c r="O497" s="193">
        <f>MAX(0,(J497-'2031 forecast'!$C$10))</f>
        <v>0.99994781587652337</v>
      </c>
      <c r="P497" s="175">
        <f t="shared" si="82"/>
        <v>4</v>
      </c>
      <c r="Q497" s="175">
        <f t="shared" si="83"/>
        <v>4</v>
      </c>
    </row>
    <row r="498" spans="1:17" s="1" customFormat="1" x14ac:dyDescent="0.3">
      <c r="A498" s="189">
        <f t="shared" si="81"/>
        <v>43851.583333332135</v>
      </c>
      <c r="B498" s="190">
        <f t="shared" si="77"/>
        <v>43851</v>
      </c>
      <c r="C498" s="1">
        <f t="shared" si="78"/>
        <v>14</v>
      </c>
      <c r="D498" s="191">
        <v>3.8097877794139663</v>
      </c>
      <c r="E498" s="192">
        <f t="shared" si="79"/>
        <v>1.3228972600340123E-4</v>
      </c>
      <c r="F498" s="193">
        <f t="shared" si="80"/>
        <v>5.6802510007573233</v>
      </c>
      <c r="G498" s="193">
        <f t="shared" si="85"/>
        <v>5.8902975078933402</v>
      </c>
      <c r="H498" s="193">
        <f t="shared" si="85"/>
        <v>6.1081111955913006</v>
      </c>
      <c r="I498" s="193">
        <f t="shared" si="85"/>
        <v>6.3339792816426552</v>
      </c>
      <c r="J498" s="193">
        <f t="shared" si="85"/>
        <v>6.5681996046888651</v>
      </c>
      <c r="K498" s="193">
        <f>MAX(0,(F498-'2031 forecast'!$C$10))</f>
        <v>0</v>
      </c>
      <c r="L498" s="193">
        <f>MAX(0,(G498-'2031 forecast'!$C$10))</f>
        <v>0.15329750789334007</v>
      </c>
      <c r="M498" s="193">
        <f>MAX(0,(H498-'2031 forecast'!$C$10))</f>
        <v>0.37111119559130046</v>
      </c>
      <c r="N498" s="193">
        <f>MAX(0,(I498-'2031 forecast'!$C$10))</f>
        <v>0.59697928164265512</v>
      </c>
      <c r="O498" s="193">
        <f>MAX(0,(J498-'2031 forecast'!$C$10))</f>
        <v>0.831199604688865</v>
      </c>
      <c r="P498" s="175" t="str">
        <f t="shared" si="82"/>
        <v/>
      </c>
      <c r="Q498" s="175" t="str">
        <f t="shared" si="83"/>
        <v/>
      </c>
    </row>
    <row r="499" spans="1:17" s="1" customFormat="1" x14ac:dyDescent="0.3">
      <c r="A499" s="189">
        <f t="shared" si="81"/>
        <v>43851.624999998799</v>
      </c>
      <c r="B499" s="190">
        <f t="shared" si="77"/>
        <v>43851</v>
      </c>
      <c r="C499" s="1">
        <f t="shared" si="78"/>
        <v>15</v>
      </c>
      <c r="D499" s="191">
        <v>3.8624923534374798</v>
      </c>
      <c r="E499" s="192">
        <f t="shared" si="79"/>
        <v>1.3411982102716369E-4</v>
      </c>
      <c r="F499" s="193">
        <f t="shared" si="80"/>
        <v>5.7588315481986303</v>
      </c>
      <c r="G499" s="193">
        <f t="shared" si="85"/>
        <v>5.9717838370539198</v>
      </c>
      <c r="H499" s="193">
        <f t="shared" si="85"/>
        <v>6.1926107575856459</v>
      </c>
      <c r="I499" s="193">
        <f t="shared" si="85"/>
        <v>6.4216035009539167</v>
      </c>
      <c r="J499" s="193">
        <f t="shared" si="85"/>
        <v>6.6590640260976039</v>
      </c>
      <c r="K499" s="193">
        <f>MAX(0,(F499-'2031 forecast'!$C$10))</f>
        <v>2.1831548198630202E-2</v>
      </c>
      <c r="L499" s="193">
        <f>MAX(0,(G499-'2031 forecast'!$C$10))</f>
        <v>0.2347838370539197</v>
      </c>
      <c r="M499" s="193">
        <f>MAX(0,(H499-'2031 forecast'!$C$10))</f>
        <v>0.45561075758564584</v>
      </c>
      <c r="N499" s="193">
        <f>MAX(0,(I499-'2031 forecast'!$C$10))</f>
        <v>0.68460350095391664</v>
      </c>
      <c r="O499" s="193">
        <f>MAX(0,(J499-'2031 forecast'!$C$10))</f>
        <v>0.92206402609760385</v>
      </c>
      <c r="P499" s="175">
        <f t="shared" si="82"/>
        <v>1</v>
      </c>
      <c r="Q499" s="175">
        <f t="shared" si="83"/>
        <v>1</v>
      </c>
    </row>
    <row r="500" spans="1:17" s="1" customFormat="1" x14ac:dyDescent="0.3">
      <c r="A500" s="189">
        <f t="shared" si="81"/>
        <v>43851.666666665464</v>
      </c>
      <c r="B500" s="190">
        <f t="shared" si="77"/>
        <v>43851</v>
      </c>
      <c r="C500" s="1">
        <f t="shared" si="78"/>
        <v>16</v>
      </c>
      <c r="D500" s="191">
        <v>3.7570832053904533</v>
      </c>
      <c r="E500" s="192">
        <f t="shared" si="79"/>
        <v>1.3045963097963877E-4</v>
      </c>
      <c r="F500" s="193">
        <f t="shared" si="80"/>
        <v>5.6016704533160171</v>
      </c>
      <c r="G500" s="193">
        <f t="shared" si="85"/>
        <v>5.8088111787327605</v>
      </c>
      <c r="H500" s="193">
        <f t="shared" si="85"/>
        <v>6.0236116335969543</v>
      </c>
      <c r="I500" s="193">
        <f t="shared" si="85"/>
        <v>6.2463550623313937</v>
      </c>
      <c r="J500" s="193">
        <f t="shared" si="85"/>
        <v>6.4773351832801263</v>
      </c>
      <c r="K500" s="193">
        <f>MAX(0,(F500-'2031 forecast'!$C$10))</f>
        <v>0</v>
      </c>
      <c r="L500" s="193">
        <f>MAX(0,(G500-'2031 forecast'!$C$10))</f>
        <v>7.1811178732760439E-2</v>
      </c>
      <c r="M500" s="193">
        <f>MAX(0,(H500-'2031 forecast'!$C$10))</f>
        <v>0.28661163359695419</v>
      </c>
      <c r="N500" s="193">
        <f>MAX(0,(I500-'2031 forecast'!$C$10))</f>
        <v>0.5093550623313936</v>
      </c>
      <c r="O500" s="193">
        <f>MAX(0,(J500-'2031 forecast'!$C$10))</f>
        <v>0.74033518328012615</v>
      </c>
      <c r="P500" s="175" t="str">
        <f t="shared" si="82"/>
        <v/>
      </c>
      <c r="Q500" s="175" t="str">
        <f t="shared" si="83"/>
        <v/>
      </c>
    </row>
    <row r="501" spans="1:17" s="1" customFormat="1" x14ac:dyDescent="0.3">
      <c r="A501" s="189">
        <f t="shared" si="81"/>
        <v>43851.708333332128</v>
      </c>
      <c r="B501" s="190">
        <f t="shared" si="77"/>
        <v>43851</v>
      </c>
      <c r="C501" s="1">
        <f t="shared" si="78"/>
        <v>17</v>
      </c>
      <c r="D501" s="191">
        <v>3.8323754539954722</v>
      </c>
      <c r="E501" s="192">
        <f t="shared" si="79"/>
        <v>1.3307405244215658E-4</v>
      </c>
      <c r="F501" s="193">
        <f t="shared" si="80"/>
        <v>5.7139283782321693</v>
      </c>
      <c r="G501" s="193">
        <f t="shared" si="85"/>
        <v>5.9252202203907318</v>
      </c>
      <c r="H501" s="193">
        <f t="shared" si="85"/>
        <v>6.1443252935888779</v>
      </c>
      <c r="I501" s="193">
        <f t="shared" si="85"/>
        <v>6.3715325184903397</v>
      </c>
      <c r="J501" s="193">
        <f t="shared" si="85"/>
        <v>6.6071414995783257</v>
      </c>
      <c r="K501" s="193">
        <f>MAX(0,(F501-'2031 forecast'!$C$10))</f>
        <v>0</v>
      </c>
      <c r="L501" s="193">
        <f>MAX(0,(G501-'2031 forecast'!$C$10))</f>
        <v>0.18822022039073172</v>
      </c>
      <c r="M501" s="193">
        <f>MAX(0,(H501-'2031 forecast'!$C$10))</f>
        <v>0.40732529358887781</v>
      </c>
      <c r="N501" s="193">
        <f>MAX(0,(I501-'2031 forecast'!$C$10))</f>
        <v>0.63453251849033965</v>
      </c>
      <c r="O501" s="193">
        <f>MAX(0,(J501-'2031 forecast'!$C$10))</f>
        <v>0.87014149957832565</v>
      </c>
      <c r="P501" s="175" t="str">
        <f t="shared" si="82"/>
        <v/>
      </c>
      <c r="Q501" s="175" t="str">
        <f t="shared" si="83"/>
        <v/>
      </c>
    </row>
    <row r="502" spans="1:17" s="1" customFormat="1" x14ac:dyDescent="0.3">
      <c r="A502" s="189">
        <f t="shared" si="81"/>
        <v>43851.749999998792</v>
      </c>
      <c r="B502" s="190">
        <f t="shared" si="77"/>
        <v>43851</v>
      </c>
      <c r="C502" s="1">
        <f t="shared" si="78"/>
        <v>18</v>
      </c>
      <c r="D502" s="191">
        <v>4.0657814246710311</v>
      </c>
      <c r="E502" s="192">
        <f t="shared" si="79"/>
        <v>1.4117875897596177E-4</v>
      </c>
      <c r="F502" s="193">
        <f t="shared" si="80"/>
        <v>6.0619279454722417</v>
      </c>
      <c r="G502" s="193">
        <f t="shared" si="85"/>
        <v>6.286088249530442</v>
      </c>
      <c r="H502" s="193">
        <f t="shared" si="85"/>
        <v>6.5185376395638377</v>
      </c>
      <c r="I502" s="193">
        <f t="shared" si="85"/>
        <v>6.7595826325830703</v>
      </c>
      <c r="J502" s="193">
        <f t="shared" si="85"/>
        <v>7.0095410801027409</v>
      </c>
      <c r="K502" s="193">
        <f>MAX(0,(F502-'2031 forecast'!$C$10))</f>
        <v>0.32492794547224157</v>
      </c>
      <c r="L502" s="193">
        <f>MAX(0,(G502-'2031 forecast'!$C$10))</f>
        <v>0.54908824953044189</v>
      </c>
      <c r="M502" s="193">
        <f>MAX(0,(H502-'2031 forecast'!$C$10))</f>
        <v>0.78153763956383759</v>
      </c>
      <c r="N502" s="193">
        <f>MAX(0,(I502-'2031 forecast'!$C$10))</f>
        <v>1.0225826325830703</v>
      </c>
      <c r="O502" s="193">
        <f>MAX(0,(J502-'2031 forecast'!$C$10))</f>
        <v>1.2725410801027408</v>
      </c>
      <c r="P502" s="175">
        <f t="shared" si="82"/>
        <v>1</v>
      </c>
      <c r="Q502" s="175" t="str">
        <f t="shared" si="83"/>
        <v/>
      </c>
    </row>
    <row r="503" spans="1:17" s="1" customFormat="1" x14ac:dyDescent="0.3">
      <c r="A503" s="189">
        <f t="shared" si="81"/>
        <v>43851.791666665456</v>
      </c>
      <c r="B503" s="190">
        <f t="shared" si="77"/>
        <v>43851</v>
      </c>
      <c r="C503" s="1">
        <f t="shared" si="78"/>
        <v>19</v>
      </c>
      <c r="D503" s="191">
        <v>3.9904891760660122</v>
      </c>
      <c r="E503" s="192">
        <f t="shared" si="79"/>
        <v>1.3856433751344396E-4</v>
      </c>
      <c r="F503" s="193">
        <f t="shared" si="80"/>
        <v>5.9496700205560886</v>
      </c>
      <c r="G503" s="193">
        <f t="shared" si="85"/>
        <v>6.1696792078724707</v>
      </c>
      <c r="H503" s="193">
        <f t="shared" si="85"/>
        <v>6.397823979571915</v>
      </c>
      <c r="I503" s="193">
        <f t="shared" si="85"/>
        <v>6.6344051764241243</v>
      </c>
      <c r="J503" s="193">
        <f t="shared" si="85"/>
        <v>6.8797347638045423</v>
      </c>
      <c r="K503" s="193">
        <f>MAX(0,(F503-'2031 forecast'!$C$10))</f>
        <v>0.21267002055608852</v>
      </c>
      <c r="L503" s="193">
        <f>MAX(0,(G503-'2031 forecast'!$C$10))</f>
        <v>0.43267920787247061</v>
      </c>
      <c r="M503" s="193">
        <f>MAX(0,(H503-'2031 forecast'!$C$10))</f>
        <v>0.66082397957191485</v>
      </c>
      <c r="N503" s="193">
        <f>MAX(0,(I503-'2031 forecast'!$C$10))</f>
        <v>0.89740517642412421</v>
      </c>
      <c r="O503" s="193">
        <f>MAX(0,(J503-'2031 forecast'!$C$10))</f>
        <v>1.1427347638045422</v>
      </c>
      <c r="P503" s="175">
        <f t="shared" si="82"/>
        <v>2</v>
      </c>
      <c r="Q503" s="175" t="str">
        <f t="shared" si="83"/>
        <v/>
      </c>
    </row>
    <row r="504" spans="1:17" s="1" customFormat="1" x14ac:dyDescent="0.3">
      <c r="A504" s="189">
        <f t="shared" si="81"/>
        <v>43851.833333332121</v>
      </c>
      <c r="B504" s="190">
        <f t="shared" si="77"/>
        <v>43851</v>
      </c>
      <c r="C504" s="1">
        <f t="shared" si="78"/>
        <v>20</v>
      </c>
      <c r="D504" s="191">
        <v>3.9453138269030004</v>
      </c>
      <c r="E504" s="192">
        <f t="shared" si="79"/>
        <v>1.3699568463593329E-4</v>
      </c>
      <c r="F504" s="193">
        <f t="shared" si="80"/>
        <v>5.8823152656063975</v>
      </c>
      <c r="G504" s="193">
        <f t="shared" si="85"/>
        <v>6.0998337828776883</v>
      </c>
      <c r="H504" s="193">
        <f t="shared" si="85"/>
        <v>6.3253957835767611</v>
      </c>
      <c r="I504" s="193">
        <f t="shared" si="85"/>
        <v>6.559298702728757</v>
      </c>
      <c r="J504" s="193">
        <f t="shared" si="85"/>
        <v>6.8018509740256237</v>
      </c>
      <c r="K504" s="193">
        <f>MAX(0,(F504-'2031 forecast'!$C$10))</f>
        <v>0.1453152656063974</v>
      </c>
      <c r="L504" s="193">
        <f>MAX(0,(G504-'2031 forecast'!$C$10))</f>
        <v>0.36283378287768819</v>
      </c>
      <c r="M504" s="193">
        <f>MAX(0,(H504-'2031 forecast'!$C$10))</f>
        <v>0.58839578357676103</v>
      </c>
      <c r="N504" s="193">
        <f>MAX(0,(I504-'2031 forecast'!$C$10))</f>
        <v>0.82229870272875694</v>
      </c>
      <c r="O504" s="193">
        <f>MAX(0,(J504-'2031 forecast'!$C$10))</f>
        <v>1.0648509740256236</v>
      </c>
      <c r="P504" s="175">
        <f t="shared" si="82"/>
        <v>3</v>
      </c>
      <c r="Q504" s="175" t="str">
        <f t="shared" si="83"/>
        <v/>
      </c>
    </row>
    <row r="505" spans="1:17" s="1" customFormat="1" x14ac:dyDescent="0.3">
      <c r="A505" s="189">
        <f t="shared" si="81"/>
        <v>43851.874999998785</v>
      </c>
      <c r="B505" s="190">
        <f t="shared" si="77"/>
        <v>43851</v>
      </c>
      <c r="C505" s="1">
        <f t="shared" si="78"/>
        <v>21</v>
      </c>
      <c r="D505" s="191">
        <v>3.8700215782979823</v>
      </c>
      <c r="E505" s="192">
        <f t="shared" si="79"/>
        <v>1.343812631734155E-4</v>
      </c>
      <c r="F505" s="193">
        <f t="shared" si="80"/>
        <v>5.7700573406902462</v>
      </c>
      <c r="G505" s="193">
        <f t="shared" ref="G505:J524" si="86">$E505*G$2</f>
        <v>5.9834247412197179</v>
      </c>
      <c r="H505" s="193">
        <f t="shared" si="86"/>
        <v>6.2046821235848393</v>
      </c>
      <c r="I505" s="193">
        <f t="shared" si="86"/>
        <v>6.4341212465698128</v>
      </c>
      <c r="J505" s="193">
        <f t="shared" si="86"/>
        <v>6.6720446577274259</v>
      </c>
      <c r="K505" s="193">
        <f>MAX(0,(F505-'2031 forecast'!$C$10))</f>
        <v>3.3057340690246129E-2</v>
      </c>
      <c r="L505" s="193">
        <f>MAX(0,(G505-'2031 forecast'!$C$10))</f>
        <v>0.2464247412197178</v>
      </c>
      <c r="M505" s="193">
        <f>MAX(0,(H505-'2031 forecast'!$C$10))</f>
        <v>0.46768212358483918</v>
      </c>
      <c r="N505" s="193">
        <f>MAX(0,(I505-'2031 forecast'!$C$10))</f>
        <v>0.69712124656981267</v>
      </c>
      <c r="O505" s="193">
        <f>MAX(0,(J505-'2031 forecast'!$C$10))</f>
        <v>0.93504465772742584</v>
      </c>
      <c r="P505" s="175">
        <f t="shared" si="82"/>
        <v>4</v>
      </c>
      <c r="Q505" s="175">
        <f t="shared" si="83"/>
        <v>4</v>
      </c>
    </row>
    <row r="506" spans="1:17" s="1" customFormat="1" x14ac:dyDescent="0.3">
      <c r="A506" s="189">
        <f t="shared" si="81"/>
        <v>43851.916666665449</v>
      </c>
      <c r="B506" s="190">
        <f t="shared" si="77"/>
        <v>43851</v>
      </c>
      <c r="C506" s="1">
        <f t="shared" si="78"/>
        <v>22</v>
      </c>
      <c r="D506" s="191">
        <v>3.6064987081804145</v>
      </c>
      <c r="E506" s="192">
        <f t="shared" si="79"/>
        <v>1.2523078805460312E-4</v>
      </c>
      <c r="F506" s="193">
        <f t="shared" si="80"/>
        <v>5.3771546034837101</v>
      </c>
      <c r="G506" s="193">
        <f t="shared" si="86"/>
        <v>5.5759930954168171</v>
      </c>
      <c r="H506" s="193">
        <f t="shared" si="86"/>
        <v>5.782184313613107</v>
      </c>
      <c r="I506" s="193">
        <f t="shared" si="86"/>
        <v>5.9960001500135007</v>
      </c>
      <c r="J506" s="193">
        <f t="shared" si="86"/>
        <v>6.2177225506837273</v>
      </c>
      <c r="K506" s="193">
        <f>MAX(0,(F506-'2031 forecast'!$C$10))</f>
        <v>0</v>
      </c>
      <c r="L506" s="193">
        <f>MAX(0,(G506-'2031 forecast'!$C$10))</f>
        <v>0</v>
      </c>
      <c r="M506" s="193">
        <f>MAX(0,(H506-'2031 forecast'!$C$10))</f>
        <v>4.518431361310693E-2</v>
      </c>
      <c r="N506" s="193">
        <f>MAX(0,(I506-'2031 forecast'!$C$10))</f>
        <v>0.25900015001350063</v>
      </c>
      <c r="O506" s="193">
        <f>MAX(0,(J506-'2031 forecast'!$C$10))</f>
        <v>0.48072255068372716</v>
      </c>
      <c r="P506" s="175" t="str">
        <f t="shared" si="82"/>
        <v/>
      </c>
      <c r="Q506" s="175" t="str">
        <f t="shared" si="83"/>
        <v/>
      </c>
    </row>
    <row r="507" spans="1:17" s="1" customFormat="1" x14ac:dyDescent="0.3">
      <c r="A507" s="189">
        <f t="shared" si="81"/>
        <v>43851.958333332113</v>
      </c>
      <c r="B507" s="190">
        <f t="shared" si="77"/>
        <v>43851</v>
      </c>
      <c r="C507" s="1">
        <f t="shared" si="78"/>
        <v>23</v>
      </c>
      <c r="D507" s="191">
        <v>3.3655635126443539</v>
      </c>
      <c r="E507" s="192">
        <f t="shared" si="79"/>
        <v>1.1686463937454616E-4</v>
      </c>
      <c r="F507" s="193">
        <f t="shared" si="80"/>
        <v>5.0179292437520235</v>
      </c>
      <c r="G507" s="193">
        <f t="shared" si="86"/>
        <v>5.2034841621113106</v>
      </c>
      <c r="H507" s="193">
        <f t="shared" si="86"/>
        <v>5.3959006016389557</v>
      </c>
      <c r="I507" s="193">
        <f t="shared" si="86"/>
        <v>5.5954322903048759</v>
      </c>
      <c r="J507" s="193">
        <f t="shared" si="86"/>
        <v>5.8023423385294928</v>
      </c>
      <c r="K507" s="193">
        <f>MAX(0,(F507-'2031 forecast'!$C$10))</f>
        <v>0</v>
      </c>
      <c r="L507" s="193">
        <f>MAX(0,(G507-'2031 forecast'!$C$10))</f>
        <v>0</v>
      </c>
      <c r="M507" s="193">
        <f>MAX(0,(H507-'2031 forecast'!$C$10))</f>
        <v>0</v>
      </c>
      <c r="N507" s="193">
        <f>MAX(0,(I507-'2031 forecast'!$C$10))</f>
        <v>0</v>
      </c>
      <c r="O507" s="193">
        <f>MAX(0,(J507-'2031 forecast'!$C$10))</f>
        <v>6.5342338529492672E-2</v>
      </c>
      <c r="P507" s="175" t="str">
        <f t="shared" si="82"/>
        <v/>
      </c>
      <c r="Q507" s="175" t="str">
        <f t="shared" si="83"/>
        <v/>
      </c>
    </row>
    <row r="508" spans="1:17" s="1" customFormat="1" x14ac:dyDescent="0.3">
      <c r="A508" s="189">
        <f t="shared" si="81"/>
        <v>43851.999999998778</v>
      </c>
      <c r="B508" s="190">
        <f t="shared" si="77"/>
        <v>43851</v>
      </c>
      <c r="C508" s="1">
        <f t="shared" si="78"/>
        <v>0</v>
      </c>
      <c r="D508" s="191">
        <v>2.9213392458747411</v>
      </c>
      <c r="E508" s="192">
        <f t="shared" si="79"/>
        <v>1.0143955274569106E-4</v>
      </c>
      <c r="F508" s="193">
        <f t="shared" si="80"/>
        <v>4.355607486746722</v>
      </c>
      <c r="G508" s="193">
        <f t="shared" si="86"/>
        <v>4.5166708163292801</v>
      </c>
      <c r="H508" s="193">
        <f t="shared" si="86"/>
        <v>4.6836900076866099</v>
      </c>
      <c r="I508" s="193">
        <f t="shared" si="86"/>
        <v>4.8568852989670948</v>
      </c>
      <c r="J508" s="193">
        <f t="shared" si="86"/>
        <v>5.0364850723701178</v>
      </c>
      <c r="K508" s="193">
        <f>MAX(0,(F508-'2031 forecast'!$C$10))</f>
        <v>0</v>
      </c>
      <c r="L508" s="193">
        <f>MAX(0,(G508-'2031 forecast'!$C$10))</f>
        <v>0</v>
      </c>
      <c r="M508" s="193">
        <f>MAX(0,(H508-'2031 forecast'!$C$10))</f>
        <v>0</v>
      </c>
      <c r="N508" s="193">
        <f>MAX(0,(I508-'2031 forecast'!$C$10))</f>
        <v>0</v>
      </c>
      <c r="O508" s="193">
        <f>MAX(0,(J508-'2031 forecast'!$C$10))</f>
        <v>0</v>
      </c>
      <c r="P508" s="175" t="str">
        <f t="shared" si="82"/>
        <v/>
      </c>
      <c r="Q508" s="175" t="str">
        <f t="shared" si="83"/>
        <v/>
      </c>
    </row>
    <row r="509" spans="1:17" s="1" customFormat="1" x14ac:dyDescent="0.3">
      <c r="A509" s="189">
        <f t="shared" si="81"/>
        <v>43852.041666665442</v>
      </c>
      <c r="B509" s="190">
        <f t="shared" si="77"/>
        <v>43852</v>
      </c>
      <c r="C509" s="1">
        <f t="shared" si="78"/>
        <v>1</v>
      </c>
      <c r="D509" s="191">
        <v>2.778283973525205</v>
      </c>
      <c r="E509" s="192">
        <f t="shared" si="79"/>
        <v>9.6472151966907232E-5</v>
      </c>
      <c r="F509" s="193">
        <f t="shared" si="80"/>
        <v>4.1423174294060328</v>
      </c>
      <c r="G509" s="193">
        <f t="shared" si="86"/>
        <v>4.2954936371791357</v>
      </c>
      <c r="H509" s="193">
        <f t="shared" si="86"/>
        <v>4.4543340537019569</v>
      </c>
      <c r="I509" s="193">
        <f t="shared" si="86"/>
        <v>4.6190481322650987</v>
      </c>
      <c r="J509" s="193">
        <f t="shared" si="86"/>
        <v>4.7898530714035408</v>
      </c>
      <c r="K509" s="193">
        <f>MAX(0,(F509-'2031 forecast'!$C$10))</f>
        <v>0</v>
      </c>
      <c r="L509" s="193">
        <f>MAX(0,(G509-'2031 forecast'!$C$10))</f>
        <v>0</v>
      </c>
      <c r="M509" s="193">
        <f>MAX(0,(H509-'2031 forecast'!$C$10))</f>
        <v>0</v>
      </c>
      <c r="N509" s="193">
        <f>MAX(0,(I509-'2031 forecast'!$C$10))</f>
        <v>0</v>
      </c>
      <c r="O509" s="193">
        <f>MAX(0,(J509-'2031 forecast'!$C$10))</f>
        <v>0</v>
      </c>
      <c r="P509" s="175" t="str">
        <f t="shared" si="82"/>
        <v/>
      </c>
      <c r="Q509" s="175" t="str">
        <f t="shared" si="83"/>
        <v/>
      </c>
    </row>
    <row r="510" spans="1:17" s="1" customFormat="1" x14ac:dyDescent="0.3">
      <c r="A510" s="189">
        <f t="shared" si="81"/>
        <v>43852.083333332106</v>
      </c>
      <c r="B510" s="190">
        <f t="shared" si="77"/>
        <v>43852</v>
      </c>
      <c r="C510" s="1">
        <f t="shared" si="78"/>
        <v>2</v>
      </c>
      <c r="D510" s="191">
        <v>2.6502871508966721</v>
      </c>
      <c r="E510" s="192">
        <f t="shared" si="79"/>
        <v>9.2027635480626934E-5</v>
      </c>
      <c r="F510" s="193">
        <f t="shared" si="80"/>
        <v>3.9514789570485722</v>
      </c>
      <c r="G510" s="193">
        <f t="shared" si="86"/>
        <v>4.0975982663605839</v>
      </c>
      <c r="H510" s="193">
        <f t="shared" si="86"/>
        <v>4.249120831715687</v>
      </c>
      <c r="I510" s="193">
        <f t="shared" si="86"/>
        <v>4.4062464567948902</v>
      </c>
      <c r="J510" s="193">
        <f t="shared" si="86"/>
        <v>4.5691823336966015</v>
      </c>
      <c r="K510" s="193">
        <f>MAX(0,(F510-'2031 forecast'!$C$10))</f>
        <v>0</v>
      </c>
      <c r="L510" s="193">
        <f>MAX(0,(G510-'2031 forecast'!$C$10))</f>
        <v>0</v>
      </c>
      <c r="M510" s="193">
        <f>MAX(0,(H510-'2031 forecast'!$C$10))</f>
        <v>0</v>
      </c>
      <c r="N510" s="193">
        <f>MAX(0,(I510-'2031 forecast'!$C$10))</f>
        <v>0</v>
      </c>
      <c r="O510" s="193">
        <f>MAX(0,(J510-'2031 forecast'!$C$10))</f>
        <v>0</v>
      </c>
      <c r="P510" s="175" t="str">
        <f t="shared" si="82"/>
        <v/>
      </c>
      <c r="Q510" s="175" t="str">
        <f t="shared" si="83"/>
        <v/>
      </c>
    </row>
    <row r="511" spans="1:17" s="1" customFormat="1" x14ac:dyDescent="0.3">
      <c r="A511" s="189">
        <f t="shared" si="81"/>
        <v>43852.12499999877</v>
      </c>
      <c r="B511" s="190">
        <f t="shared" si="77"/>
        <v>43852</v>
      </c>
      <c r="C511" s="1">
        <f t="shared" si="78"/>
        <v>3</v>
      </c>
      <c r="D511" s="191">
        <v>2.6276994763151666</v>
      </c>
      <c r="E511" s="192">
        <f t="shared" si="79"/>
        <v>9.1243309041871595E-5</v>
      </c>
      <c r="F511" s="193">
        <f t="shared" si="80"/>
        <v>3.9178015795737267</v>
      </c>
      <c r="G511" s="193">
        <f t="shared" si="86"/>
        <v>4.0626755538631931</v>
      </c>
      <c r="H511" s="193">
        <f t="shared" si="86"/>
        <v>4.2129067337181105</v>
      </c>
      <c r="I511" s="193">
        <f t="shared" si="86"/>
        <v>4.3686932199472066</v>
      </c>
      <c r="J511" s="193">
        <f t="shared" si="86"/>
        <v>4.5302404388071418</v>
      </c>
      <c r="K511" s="193">
        <f>MAX(0,(F511-'2031 forecast'!$C$10))</f>
        <v>0</v>
      </c>
      <c r="L511" s="193">
        <f>MAX(0,(G511-'2031 forecast'!$C$10))</f>
        <v>0</v>
      </c>
      <c r="M511" s="193">
        <f>MAX(0,(H511-'2031 forecast'!$C$10))</f>
        <v>0</v>
      </c>
      <c r="N511" s="193">
        <f>MAX(0,(I511-'2031 forecast'!$C$10))</f>
        <v>0</v>
      </c>
      <c r="O511" s="193">
        <f>MAX(0,(J511-'2031 forecast'!$C$10))</f>
        <v>0</v>
      </c>
      <c r="P511" s="175" t="str">
        <f t="shared" si="82"/>
        <v/>
      </c>
      <c r="Q511" s="175" t="str">
        <f t="shared" si="83"/>
        <v/>
      </c>
    </row>
    <row r="512" spans="1:17" s="1" customFormat="1" x14ac:dyDescent="0.3">
      <c r="A512" s="189">
        <f t="shared" si="81"/>
        <v>43852.166666665435</v>
      </c>
      <c r="B512" s="190">
        <f t="shared" si="77"/>
        <v>43852</v>
      </c>
      <c r="C512" s="1">
        <f t="shared" si="78"/>
        <v>4</v>
      </c>
      <c r="D512" s="191">
        <v>2.6427579260361704</v>
      </c>
      <c r="E512" s="192">
        <f t="shared" si="79"/>
        <v>9.1766193334375163E-5</v>
      </c>
      <c r="F512" s="193">
        <f t="shared" si="80"/>
        <v>3.9402531645569576</v>
      </c>
      <c r="G512" s="193">
        <f t="shared" si="86"/>
        <v>4.0859573621947876</v>
      </c>
      <c r="H512" s="193">
        <f t="shared" si="86"/>
        <v>4.2370494657164945</v>
      </c>
      <c r="I512" s="193">
        <f t="shared" si="86"/>
        <v>4.393728711178996</v>
      </c>
      <c r="J512" s="193">
        <f t="shared" si="86"/>
        <v>4.5562017020667822</v>
      </c>
      <c r="K512" s="193">
        <f>MAX(0,(F512-'2031 forecast'!$C$10))</f>
        <v>0</v>
      </c>
      <c r="L512" s="193">
        <f>MAX(0,(G512-'2031 forecast'!$C$10))</f>
        <v>0</v>
      </c>
      <c r="M512" s="193">
        <f>MAX(0,(H512-'2031 forecast'!$C$10))</f>
        <v>0</v>
      </c>
      <c r="N512" s="193">
        <f>MAX(0,(I512-'2031 forecast'!$C$10))</f>
        <v>0</v>
      </c>
      <c r="O512" s="193">
        <f>MAX(0,(J512-'2031 forecast'!$C$10))</f>
        <v>0</v>
      </c>
      <c r="P512" s="175" t="str">
        <f t="shared" si="82"/>
        <v/>
      </c>
      <c r="Q512" s="175" t="str">
        <f t="shared" si="83"/>
        <v/>
      </c>
    </row>
    <row r="513" spans="1:17" s="1" customFormat="1" x14ac:dyDescent="0.3">
      <c r="A513" s="189">
        <f t="shared" si="81"/>
        <v>43852.208333332099</v>
      </c>
      <c r="B513" s="190">
        <f t="shared" si="77"/>
        <v>43852</v>
      </c>
      <c r="C513" s="1">
        <f t="shared" si="78"/>
        <v>5</v>
      </c>
      <c r="D513" s="191">
        <v>2.672874825478178</v>
      </c>
      <c r="E513" s="192">
        <f t="shared" si="79"/>
        <v>9.2811961919382285E-5</v>
      </c>
      <c r="F513" s="193">
        <f t="shared" si="80"/>
        <v>3.9851563345234187</v>
      </c>
      <c r="G513" s="193">
        <f t="shared" si="86"/>
        <v>4.1325209788579755</v>
      </c>
      <c r="H513" s="193">
        <f t="shared" si="86"/>
        <v>4.2853349297132644</v>
      </c>
      <c r="I513" s="193">
        <f t="shared" si="86"/>
        <v>4.4437996936425739</v>
      </c>
      <c r="J513" s="193">
        <f t="shared" si="86"/>
        <v>4.6081242285860613</v>
      </c>
      <c r="K513" s="193">
        <f>MAX(0,(F513-'2031 forecast'!$C$10))</f>
        <v>0</v>
      </c>
      <c r="L513" s="193">
        <f>MAX(0,(G513-'2031 forecast'!$C$10))</f>
        <v>0</v>
      </c>
      <c r="M513" s="193">
        <f>MAX(0,(H513-'2031 forecast'!$C$10))</f>
        <v>0</v>
      </c>
      <c r="N513" s="193">
        <f>MAX(0,(I513-'2031 forecast'!$C$10))</f>
        <v>0</v>
      </c>
      <c r="O513" s="193">
        <f>MAX(0,(J513-'2031 forecast'!$C$10))</f>
        <v>0</v>
      </c>
      <c r="P513" s="175" t="str">
        <f t="shared" si="82"/>
        <v/>
      </c>
      <c r="Q513" s="175" t="str">
        <f t="shared" si="83"/>
        <v/>
      </c>
    </row>
    <row r="514" spans="1:17" s="1" customFormat="1" x14ac:dyDescent="0.3">
      <c r="A514" s="189">
        <f t="shared" si="81"/>
        <v>43852.249999998763</v>
      </c>
      <c r="B514" s="190">
        <f t="shared" si="77"/>
        <v>43852</v>
      </c>
      <c r="C514" s="1">
        <f t="shared" si="78"/>
        <v>6</v>
      </c>
      <c r="D514" s="191">
        <v>2.8159300978277146</v>
      </c>
      <c r="E514" s="192">
        <f t="shared" si="79"/>
        <v>9.7779362698166138E-5</v>
      </c>
      <c r="F514" s="193">
        <f t="shared" si="80"/>
        <v>4.1984463918641088</v>
      </c>
      <c r="G514" s="193">
        <f t="shared" si="86"/>
        <v>4.3536981580081218</v>
      </c>
      <c r="H514" s="193">
        <f t="shared" si="86"/>
        <v>4.5146908836979183</v>
      </c>
      <c r="I514" s="193">
        <f t="shared" si="86"/>
        <v>4.6816368603445717</v>
      </c>
      <c r="J514" s="193">
        <f t="shared" si="86"/>
        <v>4.8547562295526401</v>
      </c>
      <c r="K514" s="193">
        <f>MAX(0,(F514-'2031 forecast'!$C$10))</f>
        <v>0</v>
      </c>
      <c r="L514" s="193">
        <f>MAX(0,(G514-'2031 forecast'!$C$10))</f>
        <v>0</v>
      </c>
      <c r="M514" s="193">
        <f>MAX(0,(H514-'2031 forecast'!$C$10))</f>
        <v>0</v>
      </c>
      <c r="N514" s="193">
        <f>MAX(0,(I514-'2031 forecast'!$C$10))</f>
        <v>0</v>
      </c>
      <c r="O514" s="193">
        <f>MAX(0,(J514-'2031 forecast'!$C$10))</f>
        <v>0</v>
      </c>
      <c r="P514" s="175" t="str">
        <f t="shared" si="82"/>
        <v/>
      </c>
      <c r="Q514" s="175" t="str">
        <f t="shared" si="83"/>
        <v/>
      </c>
    </row>
    <row r="515" spans="1:17" s="1" customFormat="1" x14ac:dyDescent="0.3">
      <c r="A515" s="189">
        <f t="shared" si="81"/>
        <v>43852.291666665427</v>
      </c>
      <c r="B515" s="190">
        <f t="shared" si="77"/>
        <v>43852</v>
      </c>
      <c r="C515" s="1">
        <f t="shared" si="78"/>
        <v>7</v>
      </c>
      <c r="D515" s="191">
        <v>3.3279173883418443</v>
      </c>
      <c r="E515" s="192">
        <f t="shared" si="79"/>
        <v>1.1555742864328724E-4</v>
      </c>
      <c r="F515" s="193">
        <f t="shared" si="80"/>
        <v>4.9618002812939466</v>
      </c>
      <c r="G515" s="193">
        <f t="shared" si="86"/>
        <v>5.1452796412823245</v>
      </c>
      <c r="H515" s="193">
        <f t="shared" si="86"/>
        <v>5.3355437716429934</v>
      </c>
      <c r="I515" s="193">
        <f t="shared" si="86"/>
        <v>5.532843562225402</v>
      </c>
      <c r="J515" s="193">
        <f t="shared" si="86"/>
        <v>5.7374391803803926</v>
      </c>
      <c r="K515" s="193">
        <f>MAX(0,(F515-'2031 forecast'!$C$10))</f>
        <v>0</v>
      </c>
      <c r="L515" s="193">
        <f>MAX(0,(G515-'2031 forecast'!$C$10))</f>
        <v>0</v>
      </c>
      <c r="M515" s="193">
        <f>MAX(0,(H515-'2031 forecast'!$C$10))</f>
        <v>0</v>
      </c>
      <c r="N515" s="193">
        <f>MAX(0,(I515-'2031 forecast'!$C$10))</f>
        <v>0</v>
      </c>
      <c r="O515" s="193">
        <f>MAX(0,(J515-'2031 forecast'!$C$10))</f>
        <v>4.3918038039247875E-4</v>
      </c>
      <c r="P515" s="175" t="str">
        <f t="shared" si="82"/>
        <v/>
      </c>
      <c r="Q515" s="175" t="str">
        <f t="shared" si="83"/>
        <v/>
      </c>
    </row>
    <row r="516" spans="1:17" s="1" customFormat="1" x14ac:dyDescent="0.3">
      <c r="A516" s="189">
        <f t="shared" si="81"/>
        <v>43852.333333332092</v>
      </c>
      <c r="B516" s="190">
        <f t="shared" si="77"/>
        <v>43852</v>
      </c>
      <c r="C516" s="1">
        <f t="shared" si="78"/>
        <v>8</v>
      </c>
      <c r="D516" s="191">
        <v>3.5236772347148939</v>
      </c>
      <c r="E516" s="192">
        <f t="shared" si="79"/>
        <v>1.2235492444583355E-4</v>
      </c>
      <c r="F516" s="193">
        <f t="shared" si="80"/>
        <v>5.2536708860759438</v>
      </c>
      <c r="G516" s="193">
        <f t="shared" si="86"/>
        <v>5.4479431495930504</v>
      </c>
      <c r="H516" s="193">
        <f t="shared" si="86"/>
        <v>5.6493992876219936</v>
      </c>
      <c r="I516" s="193">
        <f t="shared" si="86"/>
        <v>5.8583049482386613</v>
      </c>
      <c r="J516" s="193">
        <f t="shared" si="86"/>
        <v>6.0749356027557093</v>
      </c>
      <c r="K516" s="193">
        <f>MAX(0,(F516-'2031 forecast'!$C$10))</f>
        <v>0</v>
      </c>
      <c r="L516" s="193">
        <f>MAX(0,(G516-'2031 forecast'!$C$10))</f>
        <v>0</v>
      </c>
      <c r="M516" s="193">
        <f>MAX(0,(H516-'2031 forecast'!$C$10))</f>
        <v>0</v>
      </c>
      <c r="N516" s="193">
        <f>MAX(0,(I516-'2031 forecast'!$C$10))</f>
        <v>0.12130494823866123</v>
      </c>
      <c r="O516" s="193">
        <f>MAX(0,(J516-'2031 forecast'!$C$10))</f>
        <v>0.33793560275570922</v>
      </c>
      <c r="P516" s="175" t="str">
        <f t="shared" si="82"/>
        <v/>
      </c>
      <c r="Q516" s="175" t="str">
        <f t="shared" si="83"/>
        <v/>
      </c>
    </row>
    <row r="517" spans="1:17" s="1" customFormat="1" x14ac:dyDescent="0.3">
      <c r="A517" s="189">
        <f t="shared" si="81"/>
        <v>43852.374999998756</v>
      </c>
      <c r="B517" s="190">
        <f t="shared" ref="B517:B580" si="87">INT(A517)</f>
        <v>43852</v>
      </c>
      <c r="C517" s="1">
        <f t="shared" ref="C517:C580" si="88">HOUR(A517)</f>
        <v>9</v>
      </c>
      <c r="D517" s="191">
        <v>3.5086187849938901</v>
      </c>
      <c r="E517" s="192">
        <f t="shared" ref="E517:E580" si="89">D517/SUM($D$4:$D$8763)</f>
        <v>1.2183204015332998E-4</v>
      </c>
      <c r="F517" s="193">
        <f t="shared" ref="F517:F580" si="90">E517*$F$2</f>
        <v>5.2312193010927128</v>
      </c>
      <c r="G517" s="193">
        <f t="shared" si="86"/>
        <v>5.4246613412614559</v>
      </c>
      <c r="H517" s="193">
        <f t="shared" si="86"/>
        <v>5.6252565556236087</v>
      </c>
      <c r="I517" s="193">
        <f t="shared" si="86"/>
        <v>5.8332694570068719</v>
      </c>
      <c r="J517" s="193">
        <f t="shared" si="86"/>
        <v>6.0489743394960698</v>
      </c>
      <c r="K517" s="193">
        <f>MAX(0,(F517-'2031 forecast'!$C$10))</f>
        <v>0</v>
      </c>
      <c r="L517" s="193">
        <f>MAX(0,(G517-'2031 forecast'!$C$10))</f>
        <v>0</v>
      </c>
      <c r="M517" s="193">
        <f>MAX(0,(H517-'2031 forecast'!$C$10))</f>
        <v>0</v>
      </c>
      <c r="N517" s="193">
        <f>MAX(0,(I517-'2031 forecast'!$C$10))</f>
        <v>9.6269457006871839E-2</v>
      </c>
      <c r="O517" s="193">
        <f>MAX(0,(J517-'2031 forecast'!$C$10))</f>
        <v>0.31197433949606967</v>
      </c>
      <c r="P517" s="175" t="str">
        <f t="shared" si="82"/>
        <v/>
      </c>
      <c r="Q517" s="175" t="str">
        <f t="shared" si="83"/>
        <v/>
      </c>
    </row>
    <row r="518" spans="1:17" s="1" customFormat="1" x14ac:dyDescent="0.3">
      <c r="A518" s="189">
        <f t="shared" ref="A518:A581" si="91">A517 + TIME(1,0,0)</f>
        <v>43852.41666666542</v>
      </c>
      <c r="B518" s="190">
        <f t="shared" si="87"/>
        <v>43852</v>
      </c>
      <c r="C518" s="1">
        <f t="shared" si="88"/>
        <v>10</v>
      </c>
      <c r="D518" s="191">
        <v>3.5839110335989091</v>
      </c>
      <c r="E518" s="192">
        <f t="shared" si="89"/>
        <v>1.2444646161584779E-4</v>
      </c>
      <c r="F518" s="193">
        <f t="shared" si="90"/>
        <v>5.343477226008865</v>
      </c>
      <c r="G518" s="193">
        <f t="shared" si="86"/>
        <v>5.5410703829194263</v>
      </c>
      <c r="H518" s="193">
        <f t="shared" si="86"/>
        <v>5.7459702156155315</v>
      </c>
      <c r="I518" s="193">
        <f t="shared" si="86"/>
        <v>5.958446913165818</v>
      </c>
      <c r="J518" s="193">
        <f t="shared" si="86"/>
        <v>6.1787806557942684</v>
      </c>
      <c r="K518" s="193">
        <f>MAX(0,(F518-'2031 forecast'!$C$10))</f>
        <v>0</v>
      </c>
      <c r="L518" s="193">
        <f>MAX(0,(G518-'2031 forecast'!$C$10))</f>
        <v>0</v>
      </c>
      <c r="M518" s="193">
        <f>MAX(0,(H518-'2031 forecast'!$C$10))</f>
        <v>8.9702156155313517E-3</v>
      </c>
      <c r="N518" s="193">
        <f>MAX(0,(I518-'2031 forecast'!$C$10))</f>
        <v>0.22144691316581788</v>
      </c>
      <c r="O518" s="193">
        <f>MAX(0,(J518-'2031 forecast'!$C$10))</f>
        <v>0.44178065579426828</v>
      </c>
      <c r="P518" s="175" t="str">
        <f t="shared" ref="P518:P581" si="92">IF(K518&gt;0,IF(K517&gt;0,P517+1,1),"")</f>
        <v/>
      </c>
      <c r="Q518" s="175" t="str">
        <f t="shared" ref="Q518:Q581" si="93">IF(AND(K518&gt;0,K519=0),P518,"")</f>
        <v/>
      </c>
    </row>
    <row r="519" spans="1:17" s="1" customFormat="1" x14ac:dyDescent="0.3">
      <c r="A519" s="189">
        <f t="shared" si="91"/>
        <v>43852.458333332084</v>
      </c>
      <c r="B519" s="190">
        <f t="shared" si="87"/>
        <v>43852</v>
      </c>
      <c r="C519" s="1">
        <f t="shared" si="88"/>
        <v>11</v>
      </c>
      <c r="D519" s="191">
        <v>3.6742617319249322</v>
      </c>
      <c r="E519" s="192">
        <f t="shared" si="89"/>
        <v>1.2758376737086917E-4</v>
      </c>
      <c r="F519" s="193">
        <f t="shared" si="90"/>
        <v>5.478186735908249</v>
      </c>
      <c r="G519" s="193">
        <f t="shared" si="86"/>
        <v>5.680761232908992</v>
      </c>
      <c r="H519" s="193">
        <f t="shared" si="86"/>
        <v>5.8908266076058391</v>
      </c>
      <c r="I519" s="193">
        <f t="shared" si="86"/>
        <v>6.1086598605565534</v>
      </c>
      <c r="J519" s="193">
        <f t="shared" si="86"/>
        <v>6.3345482353521074</v>
      </c>
      <c r="K519" s="193">
        <f>MAX(0,(F519-'2031 forecast'!$C$10))</f>
        <v>0</v>
      </c>
      <c r="L519" s="193">
        <f>MAX(0,(G519-'2031 forecast'!$C$10))</f>
        <v>0</v>
      </c>
      <c r="M519" s="193">
        <f>MAX(0,(H519-'2031 forecast'!$C$10))</f>
        <v>0.15382660760583899</v>
      </c>
      <c r="N519" s="193">
        <f>MAX(0,(I519-'2031 forecast'!$C$10))</f>
        <v>0.37165986055655331</v>
      </c>
      <c r="O519" s="193">
        <f>MAX(0,(J519-'2031 forecast'!$C$10))</f>
        <v>0.59754823535210733</v>
      </c>
      <c r="P519" s="175" t="str">
        <f t="shared" si="92"/>
        <v/>
      </c>
      <c r="Q519" s="175" t="str">
        <f t="shared" si="93"/>
        <v/>
      </c>
    </row>
    <row r="520" spans="1:17" s="1" customFormat="1" x14ac:dyDescent="0.3">
      <c r="A520" s="189">
        <f t="shared" si="91"/>
        <v>43852.499999998749</v>
      </c>
      <c r="B520" s="190">
        <f t="shared" si="87"/>
        <v>43852</v>
      </c>
      <c r="C520" s="1">
        <f t="shared" si="88"/>
        <v>12</v>
      </c>
      <c r="D520" s="191">
        <v>3.6140279330409166</v>
      </c>
      <c r="E520" s="192">
        <f t="shared" si="89"/>
        <v>1.254922302008549E-4</v>
      </c>
      <c r="F520" s="193">
        <f t="shared" si="90"/>
        <v>5.388380395975326</v>
      </c>
      <c r="G520" s="193">
        <f t="shared" si="86"/>
        <v>5.5876339995826143</v>
      </c>
      <c r="H520" s="193">
        <f t="shared" si="86"/>
        <v>5.7942556796122995</v>
      </c>
      <c r="I520" s="193">
        <f t="shared" si="86"/>
        <v>6.008517895629395</v>
      </c>
      <c r="J520" s="193">
        <f t="shared" si="86"/>
        <v>6.2307031823135475</v>
      </c>
      <c r="K520" s="193">
        <f>MAX(0,(F520-'2031 forecast'!$C$10))</f>
        <v>0</v>
      </c>
      <c r="L520" s="193">
        <f>MAX(0,(G520-'2031 forecast'!$C$10))</f>
        <v>0</v>
      </c>
      <c r="M520" s="193">
        <f>MAX(0,(H520-'2031 forecast'!$C$10))</f>
        <v>5.7255679612299382E-2</v>
      </c>
      <c r="N520" s="193">
        <f>MAX(0,(I520-'2031 forecast'!$C$10))</f>
        <v>0.27151789562939488</v>
      </c>
      <c r="O520" s="193">
        <f>MAX(0,(J520-'2031 forecast'!$C$10))</f>
        <v>0.49370318231354737</v>
      </c>
      <c r="P520" s="175" t="str">
        <f t="shared" si="92"/>
        <v/>
      </c>
      <c r="Q520" s="175" t="str">
        <f t="shared" si="93"/>
        <v/>
      </c>
    </row>
    <row r="521" spans="1:17" s="1" customFormat="1" x14ac:dyDescent="0.3">
      <c r="A521" s="189">
        <f t="shared" si="91"/>
        <v>43852.541666665413</v>
      </c>
      <c r="B521" s="190">
        <f t="shared" si="87"/>
        <v>43852</v>
      </c>
      <c r="C521" s="1">
        <f t="shared" si="88"/>
        <v>13</v>
      </c>
      <c r="D521" s="191">
        <v>3.7344955308089474</v>
      </c>
      <c r="E521" s="192">
        <f t="shared" si="89"/>
        <v>1.2967530454088342E-4</v>
      </c>
      <c r="F521" s="193">
        <f t="shared" si="90"/>
        <v>5.5679930758411711</v>
      </c>
      <c r="G521" s="193">
        <f t="shared" si="86"/>
        <v>5.7738884662353689</v>
      </c>
      <c r="H521" s="193">
        <f t="shared" si="86"/>
        <v>5.9873975355993769</v>
      </c>
      <c r="I521" s="193">
        <f t="shared" si="86"/>
        <v>6.2088018254837092</v>
      </c>
      <c r="J521" s="193">
        <f t="shared" si="86"/>
        <v>6.4383932883906665</v>
      </c>
      <c r="K521" s="193">
        <f>MAX(0,(F521-'2031 forecast'!$C$10))</f>
        <v>0</v>
      </c>
      <c r="L521" s="193">
        <f>MAX(0,(G521-'2031 forecast'!$C$10))</f>
        <v>3.6888466235368789E-2</v>
      </c>
      <c r="M521" s="193">
        <f>MAX(0,(H521-'2031 forecast'!$C$10))</f>
        <v>0.25039753559937683</v>
      </c>
      <c r="N521" s="193">
        <f>MAX(0,(I521-'2031 forecast'!$C$10))</f>
        <v>0.47180182548370908</v>
      </c>
      <c r="O521" s="193">
        <f>MAX(0,(J521-'2031 forecast'!$C$10))</f>
        <v>0.70139328839066639</v>
      </c>
      <c r="P521" s="175" t="str">
        <f t="shared" si="92"/>
        <v/>
      </c>
      <c r="Q521" s="175" t="str">
        <f t="shared" si="93"/>
        <v/>
      </c>
    </row>
    <row r="522" spans="1:17" s="1" customFormat="1" x14ac:dyDescent="0.3">
      <c r="A522" s="189">
        <f t="shared" si="91"/>
        <v>43852.583333332077</v>
      </c>
      <c r="B522" s="190">
        <f t="shared" si="87"/>
        <v>43852</v>
      </c>
      <c r="C522" s="1">
        <f t="shared" si="88"/>
        <v>14</v>
      </c>
      <c r="D522" s="191">
        <v>3.6592032822039284</v>
      </c>
      <c r="E522" s="192">
        <f t="shared" si="89"/>
        <v>1.2706088307836561E-4</v>
      </c>
      <c r="F522" s="193">
        <f t="shared" si="90"/>
        <v>5.455735150925018</v>
      </c>
      <c r="G522" s="193">
        <f t="shared" si="86"/>
        <v>5.6574794245773976</v>
      </c>
      <c r="H522" s="193">
        <f t="shared" si="86"/>
        <v>5.8666838756074542</v>
      </c>
      <c r="I522" s="193">
        <f t="shared" si="86"/>
        <v>6.083624369324764</v>
      </c>
      <c r="J522" s="193">
        <f t="shared" si="86"/>
        <v>6.3085869720924679</v>
      </c>
      <c r="K522" s="193">
        <f>MAX(0,(F522-'2031 forecast'!$C$10))</f>
        <v>0</v>
      </c>
      <c r="L522" s="193">
        <f>MAX(0,(G522-'2031 forecast'!$C$10))</f>
        <v>0</v>
      </c>
      <c r="M522" s="193">
        <f>MAX(0,(H522-'2031 forecast'!$C$10))</f>
        <v>0.12968387560745409</v>
      </c>
      <c r="N522" s="193">
        <f>MAX(0,(I522-'2031 forecast'!$C$10))</f>
        <v>0.34662436932476393</v>
      </c>
      <c r="O522" s="193">
        <f>MAX(0,(J522-'2031 forecast'!$C$10))</f>
        <v>0.57158697209246778</v>
      </c>
      <c r="P522" s="175" t="str">
        <f t="shared" si="92"/>
        <v/>
      </c>
      <c r="Q522" s="175" t="str">
        <f t="shared" si="93"/>
        <v/>
      </c>
    </row>
    <row r="523" spans="1:17" s="1" customFormat="1" x14ac:dyDescent="0.3">
      <c r="A523" s="189">
        <f t="shared" si="91"/>
        <v>43852.624999998741</v>
      </c>
      <c r="B523" s="190">
        <f t="shared" si="87"/>
        <v>43852</v>
      </c>
      <c r="C523" s="1">
        <f t="shared" si="88"/>
        <v>15</v>
      </c>
      <c r="D523" s="191">
        <v>3.6817909567854339</v>
      </c>
      <c r="E523" s="192">
        <f t="shared" si="89"/>
        <v>1.2784520951712096E-4</v>
      </c>
      <c r="F523" s="193">
        <f t="shared" si="90"/>
        <v>5.489412528399864</v>
      </c>
      <c r="G523" s="193">
        <f t="shared" si="86"/>
        <v>5.6924021370747893</v>
      </c>
      <c r="H523" s="193">
        <f t="shared" si="86"/>
        <v>5.9028979736050315</v>
      </c>
      <c r="I523" s="193">
        <f t="shared" si="86"/>
        <v>6.1211776061724477</v>
      </c>
      <c r="J523" s="193">
        <f t="shared" si="86"/>
        <v>6.3475288669819276</v>
      </c>
      <c r="K523" s="193">
        <f>MAX(0,(F523-'2031 forecast'!$C$10))</f>
        <v>0</v>
      </c>
      <c r="L523" s="193">
        <f>MAX(0,(G523-'2031 forecast'!$C$10))</f>
        <v>0</v>
      </c>
      <c r="M523" s="193">
        <f>MAX(0,(H523-'2031 forecast'!$C$10))</f>
        <v>0.16589797360503145</v>
      </c>
      <c r="N523" s="193">
        <f>MAX(0,(I523-'2031 forecast'!$C$10))</f>
        <v>0.38417760617244756</v>
      </c>
      <c r="O523" s="193">
        <f>MAX(0,(J523-'2031 forecast'!$C$10))</f>
        <v>0.61052886698192754</v>
      </c>
      <c r="P523" s="175" t="str">
        <f t="shared" si="92"/>
        <v/>
      </c>
      <c r="Q523" s="175" t="str">
        <f t="shared" si="93"/>
        <v/>
      </c>
    </row>
    <row r="524" spans="1:17" s="1" customFormat="1" x14ac:dyDescent="0.3">
      <c r="A524" s="189">
        <f t="shared" si="91"/>
        <v>43852.666666665406</v>
      </c>
      <c r="B524" s="190">
        <f t="shared" si="87"/>
        <v>43852</v>
      </c>
      <c r="C524" s="1">
        <f t="shared" si="88"/>
        <v>16</v>
      </c>
      <c r="D524" s="191">
        <v>3.6968494065064377</v>
      </c>
      <c r="E524" s="192">
        <f t="shared" si="89"/>
        <v>1.283680938096245E-4</v>
      </c>
      <c r="F524" s="193">
        <f t="shared" si="90"/>
        <v>5.5118641133830941</v>
      </c>
      <c r="G524" s="193">
        <f t="shared" si="86"/>
        <v>5.7156839454063828</v>
      </c>
      <c r="H524" s="193">
        <f t="shared" si="86"/>
        <v>5.9270407056034156</v>
      </c>
      <c r="I524" s="193">
        <f t="shared" si="86"/>
        <v>6.1462130974042362</v>
      </c>
      <c r="J524" s="193">
        <f t="shared" si="86"/>
        <v>6.3734901302415663</v>
      </c>
      <c r="K524" s="193">
        <f>MAX(0,(F524-'2031 forecast'!$C$10))</f>
        <v>0</v>
      </c>
      <c r="L524" s="193">
        <f>MAX(0,(G524-'2031 forecast'!$C$10))</f>
        <v>0</v>
      </c>
      <c r="M524" s="193">
        <f>MAX(0,(H524-'2031 forecast'!$C$10))</f>
        <v>0.19004070560341546</v>
      </c>
      <c r="N524" s="193">
        <f>MAX(0,(I524-'2031 forecast'!$C$10))</f>
        <v>0.40921309740423606</v>
      </c>
      <c r="O524" s="193">
        <f>MAX(0,(J524-'2031 forecast'!$C$10))</f>
        <v>0.6364901302415662</v>
      </c>
      <c r="P524" s="175" t="str">
        <f t="shared" si="92"/>
        <v/>
      </c>
      <c r="Q524" s="175" t="str">
        <f t="shared" si="93"/>
        <v/>
      </c>
    </row>
    <row r="525" spans="1:17" s="1" customFormat="1" x14ac:dyDescent="0.3">
      <c r="A525" s="189">
        <f t="shared" si="91"/>
        <v>43852.70833333207</v>
      </c>
      <c r="B525" s="190">
        <f t="shared" si="87"/>
        <v>43852</v>
      </c>
      <c r="C525" s="1">
        <f t="shared" si="88"/>
        <v>17</v>
      </c>
      <c r="D525" s="191">
        <v>3.7947293296929629</v>
      </c>
      <c r="E525" s="192">
        <f t="shared" si="89"/>
        <v>1.3176684171089769E-4</v>
      </c>
      <c r="F525" s="193">
        <f t="shared" si="90"/>
        <v>5.6577994157740941</v>
      </c>
      <c r="G525" s="193">
        <f t="shared" ref="G525:J544" si="94">$E525*G$2</f>
        <v>5.8670156995617466</v>
      </c>
      <c r="H525" s="193">
        <f t="shared" si="94"/>
        <v>6.0839684635929165</v>
      </c>
      <c r="I525" s="193">
        <f t="shared" si="94"/>
        <v>6.3089437904108667</v>
      </c>
      <c r="J525" s="193">
        <f t="shared" si="94"/>
        <v>6.5422383414292264</v>
      </c>
      <c r="K525" s="193">
        <f>MAX(0,(F525-'2031 forecast'!$C$10))</f>
        <v>0</v>
      </c>
      <c r="L525" s="193">
        <f>MAX(0,(G525-'2031 forecast'!$C$10))</f>
        <v>0.13001569956174652</v>
      </c>
      <c r="M525" s="193">
        <f>MAX(0,(H525-'2031 forecast'!$C$10))</f>
        <v>0.34696846359291644</v>
      </c>
      <c r="N525" s="193">
        <f>MAX(0,(I525-'2031 forecast'!$C$10))</f>
        <v>0.57194379041086663</v>
      </c>
      <c r="O525" s="193">
        <f>MAX(0,(J525-'2031 forecast'!$C$10))</f>
        <v>0.80523834142922635</v>
      </c>
      <c r="P525" s="175" t="str">
        <f t="shared" si="92"/>
        <v/>
      </c>
      <c r="Q525" s="175" t="str">
        <f t="shared" si="93"/>
        <v/>
      </c>
    </row>
    <row r="526" spans="1:17" s="1" customFormat="1" x14ac:dyDescent="0.3">
      <c r="A526" s="189">
        <f t="shared" si="91"/>
        <v>43852.749999998734</v>
      </c>
      <c r="B526" s="190">
        <f t="shared" si="87"/>
        <v>43852</v>
      </c>
      <c r="C526" s="1">
        <f t="shared" si="88"/>
        <v>18</v>
      </c>
      <c r="D526" s="191">
        <v>3.930255377181997</v>
      </c>
      <c r="E526" s="192">
        <f t="shared" si="89"/>
        <v>1.3647280034342972E-4</v>
      </c>
      <c r="F526" s="193">
        <f t="shared" si="90"/>
        <v>5.8598636806231674</v>
      </c>
      <c r="G526" s="193">
        <f t="shared" si="94"/>
        <v>6.0765519745460939</v>
      </c>
      <c r="H526" s="193">
        <f t="shared" si="94"/>
        <v>6.3012530515783762</v>
      </c>
      <c r="I526" s="193">
        <f t="shared" si="94"/>
        <v>6.5342632114969676</v>
      </c>
      <c r="J526" s="193">
        <f t="shared" si="94"/>
        <v>6.7758897107659832</v>
      </c>
      <c r="K526" s="193">
        <f>MAX(0,(F526-'2031 forecast'!$C$10))</f>
        <v>0.12286368062316733</v>
      </c>
      <c r="L526" s="193">
        <f>MAX(0,(G526-'2031 forecast'!$C$10))</f>
        <v>0.33955197454609376</v>
      </c>
      <c r="M526" s="193">
        <f>MAX(0,(H526-'2031 forecast'!$C$10))</f>
        <v>0.56425305157837613</v>
      </c>
      <c r="N526" s="193">
        <f>MAX(0,(I526-'2031 forecast'!$C$10))</f>
        <v>0.79726321149696755</v>
      </c>
      <c r="O526" s="193">
        <f>MAX(0,(J526-'2031 forecast'!$C$10))</f>
        <v>1.0388897107659831</v>
      </c>
      <c r="P526" s="175">
        <f t="shared" si="92"/>
        <v>1</v>
      </c>
      <c r="Q526" s="175">
        <f t="shared" si="93"/>
        <v>1</v>
      </c>
    </row>
    <row r="527" spans="1:17" s="1" customFormat="1" x14ac:dyDescent="0.3">
      <c r="A527" s="189">
        <f t="shared" si="91"/>
        <v>43852.791666665398</v>
      </c>
      <c r="B527" s="190">
        <f t="shared" si="87"/>
        <v>43852</v>
      </c>
      <c r="C527" s="1">
        <f t="shared" si="88"/>
        <v>19</v>
      </c>
      <c r="D527" s="191">
        <v>3.7947293296929629</v>
      </c>
      <c r="E527" s="192">
        <f t="shared" si="89"/>
        <v>1.3176684171089769E-4</v>
      </c>
      <c r="F527" s="193">
        <f t="shared" si="90"/>
        <v>5.6577994157740941</v>
      </c>
      <c r="G527" s="193">
        <f t="shared" si="94"/>
        <v>5.8670156995617466</v>
      </c>
      <c r="H527" s="193">
        <f t="shared" si="94"/>
        <v>6.0839684635929165</v>
      </c>
      <c r="I527" s="193">
        <f t="shared" si="94"/>
        <v>6.3089437904108667</v>
      </c>
      <c r="J527" s="193">
        <f t="shared" si="94"/>
        <v>6.5422383414292264</v>
      </c>
      <c r="K527" s="193">
        <f>MAX(0,(F527-'2031 forecast'!$C$10))</f>
        <v>0</v>
      </c>
      <c r="L527" s="193">
        <f>MAX(0,(G527-'2031 forecast'!$C$10))</f>
        <v>0.13001569956174652</v>
      </c>
      <c r="M527" s="193">
        <f>MAX(0,(H527-'2031 forecast'!$C$10))</f>
        <v>0.34696846359291644</v>
      </c>
      <c r="N527" s="193">
        <f>MAX(0,(I527-'2031 forecast'!$C$10))</f>
        <v>0.57194379041086663</v>
      </c>
      <c r="O527" s="193">
        <f>MAX(0,(J527-'2031 forecast'!$C$10))</f>
        <v>0.80523834142922635</v>
      </c>
      <c r="P527" s="175" t="str">
        <f t="shared" si="92"/>
        <v/>
      </c>
      <c r="Q527" s="175" t="str">
        <f t="shared" si="93"/>
        <v/>
      </c>
    </row>
    <row r="528" spans="1:17" s="1" customFormat="1" x14ac:dyDescent="0.3">
      <c r="A528" s="189">
        <f t="shared" si="91"/>
        <v>43852.833333332062</v>
      </c>
      <c r="B528" s="190">
        <f t="shared" si="87"/>
        <v>43852</v>
      </c>
      <c r="C528" s="1">
        <f t="shared" si="88"/>
        <v>20</v>
      </c>
      <c r="D528" s="191">
        <v>3.7495539805299511</v>
      </c>
      <c r="E528" s="192">
        <f t="shared" si="89"/>
        <v>1.3019818883338699E-4</v>
      </c>
      <c r="F528" s="193">
        <f t="shared" si="90"/>
        <v>5.5904446608244012</v>
      </c>
      <c r="G528" s="193">
        <f t="shared" si="94"/>
        <v>5.7971702745669633</v>
      </c>
      <c r="H528" s="193">
        <f t="shared" si="94"/>
        <v>6.0115402675977618</v>
      </c>
      <c r="I528" s="193">
        <f t="shared" si="94"/>
        <v>6.2338373167154986</v>
      </c>
      <c r="J528" s="193">
        <f t="shared" si="94"/>
        <v>6.4643545516503069</v>
      </c>
      <c r="K528" s="193">
        <f>MAX(0,(F528-'2031 forecast'!$C$10))</f>
        <v>0</v>
      </c>
      <c r="L528" s="193">
        <f>MAX(0,(G528-'2031 forecast'!$C$10))</f>
        <v>6.0170274566963222E-2</v>
      </c>
      <c r="M528" s="193">
        <f>MAX(0,(H528-'2031 forecast'!$C$10))</f>
        <v>0.27454026759776173</v>
      </c>
      <c r="N528" s="193">
        <f>MAX(0,(I528-'2031 forecast'!$C$10))</f>
        <v>0.49683731671549847</v>
      </c>
      <c r="O528" s="193">
        <f>MAX(0,(J528-'2031 forecast'!$C$10))</f>
        <v>0.72735455165030682</v>
      </c>
      <c r="P528" s="175" t="str">
        <f t="shared" si="92"/>
        <v/>
      </c>
      <c r="Q528" s="175" t="str">
        <f t="shared" si="93"/>
        <v/>
      </c>
    </row>
    <row r="529" spans="1:17" s="1" customFormat="1" x14ac:dyDescent="0.3">
      <c r="A529" s="189">
        <f t="shared" si="91"/>
        <v>43852.874999998727</v>
      </c>
      <c r="B529" s="190">
        <f t="shared" si="87"/>
        <v>43852</v>
      </c>
      <c r="C529" s="1">
        <f t="shared" si="88"/>
        <v>21</v>
      </c>
      <c r="D529" s="191">
        <v>3.7269663059484457</v>
      </c>
      <c r="E529" s="192">
        <f t="shared" si="89"/>
        <v>1.2941386239463163E-4</v>
      </c>
      <c r="F529" s="193">
        <f t="shared" si="90"/>
        <v>5.5567672833495552</v>
      </c>
      <c r="G529" s="193">
        <f t="shared" si="94"/>
        <v>5.7622475620695717</v>
      </c>
      <c r="H529" s="193">
        <f t="shared" si="94"/>
        <v>5.9753261696001845</v>
      </c>
      <c r="I529" s="193">
        <f t="shared" si="94"/>
        <v>6.1962840798678149</v>
      </c>
      <c r="J529" s="193">
        <f t="shared" si="94"/>
        <v>6.4254126567608463</v>
      </c>
      <c r="K529" s="193">
        <f>MAX(0,(F529-'2031 forecast'!$C$10))</f>
        <v>0</v>
      </c>
      <c r="L529" s="193">
        <f>MAX(0,(G529-'2031 forecast'!$C$10))</f>
        <v>2.5247562069571572E-2</v>
      </c>
      <c r="M529" s="193">
        <f>MAX(0,(H529-'2031 forecast'!$C$10))</f>
        <v>0.23832616960018438</v>
      </c>
      <c r="N529" s="193">
        <f>MAX(0,(I529-'2031 forecast'!$C$10))</f>
        <v>0.45928407986781483</v>
      </c>
      <c r="O529" s="193">
        <f>MAX(0,(J529-'2031 forecast'!$C$10))</f>
        <v>0.68841265676084618</v>
      </c>
      <c r="P529" s="175" t="str">
        <f t="shared" si="92"/>
        <v/>
      </c>
      <c r="Q529" s="175" t="str">
        <f t="shared" si="93"/>
        <v/>
      </c>
    </row>
    <row r="530" spans="1:17" s="1" customFormat="1" x14ac:dyDescent="0.3">
      <c r="A530" s="189">
        <f t="shared" si="91"/>
        <v>43852.916666665391</v>
      </c>
      <c r="B530" s="190">
        <f t="shared" si="87"/>
        <v>43852</v>
      </c>
      <c r="C530" s="1">
        <f t="shared" si="88"/>
        <v>22</v>
      </c>
      <c r="D530" s="191">
        <v>3.531206459575396</v>
      </c>
      <c r="E530" s="192">
        <f t="shared" si="89"/>
        <v>1.2261636659208533E-4</v>
      </c>
      <c r="F530" s="193">
        <f t="shared" si="90"/>
        <v>5.2648966785675588</v>
      </c>
      <c r="G530" s="193">
        <f t="shared" si="94"/>
        <v>5.4595840537588476</v>
      </c>
      <c r="H530" s="193">
        <f t="shared" si="94"/>
        <v>5.6614706536211861</v>
      </c>
      <c r="I530" s="193">
        <f t="shared" si="94"/>
        <v>5.8708226938545565</v>
      </c>
      <c r="J530" s="193">
        <f t="shared" si="94"/>
        <v>6.0879162343855295</v>
      </c>
      <c r="K530" s="193">
        <f>MAX(0,(F530-'2031 forecast'!$C$10))</f>
        <v>0</v>
      </c>
      <c r="L530" s="193">
        <f>MAX(0,(G530-'2031 forecast'!$C$10))</f>
        <v>0</v>
      </c>
      <c r="M530" s="193">
        <f>MAX(0,(H530-'2031 forecast'!$C$10))</f>
        <v>0</v>
      </c>
      <c r="N530" s="193">
        <f>MAX(0,(I530-'2031 forecast'!$C$10))</f>
        <v>0.13382269385455636</v>
      </c>
      <c r="O530" s="193">
        <f>MAX(0,(J530-'2031 forecast'!$C$10))</f>
        <v>0.35091623438552944</v>
      </c>
      <c r="P530" s="175" t="str">
        <f t="shared" si="92"/>
        <v/>
      </c>
      <c r="Q530" s="175" t="str">
        <f t="shared" si="93"/>
        <v/>
      </c>
    </row>
    <row r="531" spans="1:17" s="1" customFormat="1" x14ac:dyDescent="0.3">
      <c r="A531" s="189">
        <f t="shared" si="91"/>
        <v>43852.958333332055</v>
      </c>
      <c r="B531" s="190">
        <f t="shared" si="87"/>
        <v>43852</v>
      </c>
      <c r="C531" s="1">
        <f t="shared" si="88"/>
        <v>23</v>
      </c>
      <c r="D531" s="191">
        <v>3.1999205657133114</v>
      </c>
      <c r="E531" s="192">
        <f t="shared" si="89"/>
        <v>1.1111291215700695E-4</v>
      </c>
      <c r="F531" s="193">
        <f t="shared" si="90"/>
        <v>4.7709618089364865</v>
      </c>
      <c r="G531" s="193">
        <f t="shared" si="94"/>
        <v>4.9473842704637736</v>
      </c>
      <c r="H531" s="193">
        <f t="shared" si="94"/>
        <v>5.1303305496567244</v>
      </c>
      <c r="I531" s="193">
        <f t="shared" si="94"/>
        <v>5.3200418867551944</v>
      </c>
      <c r="J531" s="193">
        <f t="shared" si="94"/>
        <v>5.5167684426734533</v>
      </c>
      <c r="K531" s="193">
        <f>MAX(0,(F531-'2031 forecast'!$C$10))</f>
        <v>0</v>
      </c>
      <c r="L531" s="193">
        <f>MAX(0,(G531-'2031 forecast'!$C$10))</f>
        <v>0</v>
      </c>
      <c r="M531" s="193">
        <f>MAX(0,(H531-'2031 forecast'!$C$10))</f>
        <v>0</v>
      </c>
      <c r="N531" s="193">
        <f>MAX(0,(I531-'2031 forecast'!$C$10))</f>
        <v>0</v>
      </c>
      <c r="O531" s="193">
        <f>MAX(0,(J531-'2031 forecast'!$C$10))</f>
        <v>0</v>
      </c>
      <c r="P531" s="175" t="str">
        <f t="shared" si="92"/>
        <v/>
      </c>
      <c r="Q531" s="175" t="str">
        <f t="shared" si="93"/>
        <v/>
      </c>
    </row>
    <row r="532" spans="1:17" s="1" customFormat="1" x14ac:dyDescent="0.3">
      <c r="A532" s="189">
        <f t="shared" si="91"/>
        <v>43852.999999998719</v>
      </c>
      <c r="B532" s="190">
        <f t="shared" si="87"/>
        <v>43852</v>
      </c>
      <c r="C532" s="1">
        <f t="shared" si="88"/>
        <v>0</v>
      </c>
      <c r="D532" s="191">
        <v>2.9740438198982542</v>
      </c>
      <c r="E532" s="192">
        <f t="shared" si="89"/>
        <v>1.0326964776945352E-4</v>
      </c>
      <c r="F532" s="193">
        <f t="shared" si="90"/>
        <v>4.4341880341880282</v>
      </c>
      <c r="G532" s="193">
        <f t="shared" si="94"/>
        <v>4.5981571454898598</v>
      </c>
      <c r="H532" s="193">
        <f t="shared" si="94"/>
        <v>4.7681895696809553</v>
      </c>
      <c r="I532" s="193">
        <f t="shared" si="94"/>
        <v>4.9445095182783572</v>
      </c>
      <c r="J532" s="193">
        <f t="shared" si="94"/>
        <v>5.1273494937788566</v>
      </c>
      <c r="K532" s="193">
        <f>MAX(0,(F532-'2031 forecast'!$C$10))</f>
        <v>0</v>
      </c>
      <c r="L532" s="193">
        <f>MAX(0,(G532-'2031 forecast'!$C$10))</f>
        <v>0</v>
      </c>
      <c r="M532" s="193">
        <f>MAX(0,(H532-'2031 forecast'!$C$10))</f>
        <v>0</v>
      </c>
      <c r="N532" s="193">
        <f>MAX(0,(I532-'2031 forecast'!$C$10))</f>
        <v>0</v>
      </c>
      <c r="O532" s="193">
        <f>MAX(0,(J532-'2031 forecast'!$C$10))</f>
        <v>0</v>
      </c>
      <c r="P532" s="175" t="str">
        <f t="shared" si="92"/>
        <v/>
      </c>
      <c r="Q532" s="175" t="str">
        <f t="shared" si="93"/>
        <v/>
      </c>
    </row>
    <row r="533" spans="1:17" s="1" customFormat="1" x14ac:dyDescent="0.3">
      <c r="A533" s="189">
        <f t="shared" si="91"/>
        <v>43853.041666665384</v>
      </c>
      <c r="B533" s="190">
        <f t="shared" si="87"/>
        <v>43853</v>
      </c>
      <c r="C533" s="1">
        <f t="shared" si="88"/>
        <v>1</v>
      </c>
      <c r="D533" s="191">
        <v>2.7105209497806877</v>
      </c>
      <c r="E533" s="192">
        <f t="shared" si="89"/>
        <v>9.4119172650641191E-5</v>
      </c>
      <c r="F533" s="193">
        <f t="shared" si="90"/>
        <v>4.0412852969814947</v>
      </c>
      <c r="G533" s="193">
        <f t="shared" si="94"/>
        <v>4.1907254996869616</v>
      </c>
      <c r="H533" s="193">
        <f t="shared" si="94"/>
        <v>4.3456917597092257</v>
      </c>
      <c r="I533" s="193">
        <f t="shared" si="94"/>
        <v>4.5063884217220469</v>
      </c>
      <c r="J533" s="193">
        <f t="shared" si="94"/>
        <v>4.6730273867351615</v>
      </c>
      <c r="K533" s="193">
        <f>MAX(0,(F533-'2031 forecast'!$C$10))</f>
        <v>0</v>
      </c>
      <c r="L533" s="193">
        <f>MAX(0,(G533-'2031 forecast'!$C$10))</f>
        <v>0</v>
      </c>
      <c r="M533" s="193">
        <f>MAX(0,(H533-'2031 forecast'!$C$10))</f>
        <v>0</v>
      </c>
      <c r="N533" s="193">
        <f>MAX(0,(I533-'2031 forecast'!$C$10))</f>
        <v>0</v>
      </c>
      <c r="O533" s="193">
        <f>MAX(0,(J533-'2031 forecast'!$C$10))</f>
        <v>0</v>
      </c>
      <c r="P533" s="175" t="str">
        <f t="shared" si="92"/>
        <v/>
      </c>
      <c r="Q533" s="175" t="str">
        <f t="shared" si="93"/>
        <v/>
      </c>
    </row>
    <row r="534" spans="1:17" s="1" customFormat="1" x14ac:dyDescent="0.3">
      <c r="A534" s="189">
        <f t="shared" si="91"/>
        <v>43853.083333332048</v>
      </c>
      <c r="B534" s="190">
        <f t="shared" si="87"/>
        <v>43853</v>
      </c>
      <c r="C534" s="1">
        <f t="shared" si="88"/>
        <v>2</v>
      </c>
      <c r="D534" s="191">
        <v>2.6276994763151666</v>
      </c>
      <c r="E534" s="192">
        <f t="shared" si="89"/>
        <v>9.1243309041871595E-5</v>
      </c>
      <c r="F534" s="193">
        <f t="shared" si="90"/>
        <v>3.9178015795737267</v>
      </c>
      <c r="G534" s="193">
        <f t="shared" si="94"/>
        <v>4.0626755538631931</v>
      </c>
      <c r="H534" s="193">
        <f t="shared" si="94"/>
        <v>4.2129067337181105</v>
      </c>
      <c r="I534" s="193">
        <f t="shared" si="94"/>
        <v>4.3686932199472066</v>
      </c>
      <c r="J534" s="193">
        <f t="shared" si="94"/>
        <v>4.5302404388071418</v>
      </c>
      <c r="K534" s="193">
        <f>MAX(0,(F534-'2031 forecast'!$C$10))</f>
        <v>0</v>
      </c>
      <c r="L534" s="193">
        <f>MAX(0,(G534-'2031 forecast'!$C$10))</f>
        <v>0</v>
      </c>
      <c r="M534" s="193">
        <f>MAX(0,(H534-'2031 forecast'!$C$10))</f>
        <v>0</v>
      </c>
      <c r="N534" s="193">
        <f>MAX(0,(I534-'2031 forecast'!$C$10))</f>
        <v>0</v>
      </c>
      <c r="O534" s="193">
        <f>MAX(0,(J534-'2031 forecast'!$C$10))</f>
        <v>0</v>
      </c>
      <c r="P534" s="175" t="str">
        <f t="shared" si="92"/>
        <v/>
      </c>
      <c r="Q534" s="175" t="str">
        <f t="shared" si="93"/>
        <v/>
      </c>
    </row>
    <row r="535" spans="1:17" s="1" customFormat="1" x14ac:dyDescent="0.3">
      <c r="A535" s="189">
        <f t="shared" si="91"/>
        <v>43853.124999998712</v>
      </c>
      <c r="B535" s="190">
        <f t="shared" si="87"/>
        <v>43853</v>
      </c>
      <c r="C535" s="1">
        <f t="shared" si="88"/>
        <v>3</v>
      </c>
      <c r="D535" s="191">
        <v>2.5900533520126574</v>
      </c>
      <c r="E535" s="192">
        <f t="shared" si="89"/>
        <v>8.9936098310612703E-5</v>
      </c>
      <c r="F535" s="193">
        <f t="shared" si="90"/>
        <v>3.861672617115651</v>
      </c>
      <c r="G535" s="193">
        <f t="shared" si="94"/>
        <v>4.0044710330342079</v>
      </c>
      <c r="H535" s="193">
        <f t="shared" si="94"/>
        <v>4.1525499037221492</v>
      </c>
      <c r="I535" s="193">
        <f t="shared" si="94"/>
        <v>4.3061044918677345</v>
      </c>
      <c r="J535" s="193">
        <f t="shared" si="94"/>
        <v>4.4653372806580434</v>
      </c>
      <c r="K535" s="193">
        <f>MAX(0,(F535-'2031 forecast'!$C$10))</f>
        <v>0</v>
      </c>
      <c r="L535" s="193">
        <f>MAX(0,(G535-'2031 forecast'!$C$10))</f>
        <v>0</v>
      </c>
      <c r="M535" s="193">
        <f>MAX(0,(H535-'2031 forecast'!$C$10))</f>
        <v>0</v>
      </c>
      <c r="N535" s="193">
        <f>MAX(0,(I535-'2031 forecast'!$C$10))</f>
        <v>0</v>
      </c>
      <c r="O535" s="193">
        <f>MAX(0,(J535-'2031 forecast'!$C$10))</f>
        <v>0</v>
      </c>
      <c r="P535" s="175" t="str">
        <f t="shared" si="92"/>
        <v/>
      </c>
      <c r="Q535" s="175" t="str">
        <f t="shared" si="93"/>
        <v/>
      </c>
    </row>
    <row r="536" spans="1:17" s="1" customFormat="1" x14ac:dyDescent="0.3">
      <c r="A536" s="189">
        <f t="shared" si="91"/>
        <v>43853.166666665376</v>
      </c>
      <c r="B536" s="190">
        <f t="shared" si="87"/>
        <v>43853</v>
      </c>
      <c r="C536" s="1">
        <f t="shared" si="88"/>
        <v>4</v>
      </c>
      <c r="D536" s="191">
        <v>2.6051118017336607</v>
      </c>
      <c r="E536" s="192">
        <f t="shared" si="89"/>
        <v>9.0458982603116257E-5</v>
      </c>
      <c r="F536" s="193">
        <f t="shared" si="90"/>
        <v>3.8841242020988811</v>
      </c>
      <c r="G536" s="193">
        <f t="shared" si="94"/>
        <v>4.0277528413658015</v>
      </c>
      <c r="H536" s="193">
        <f t="shared" si="94"/>
        <v>4.1766926357205332</v>
      </c>
      <c r="I536" s="193">
        <f t="shared" si="94"/>
        <v>4.331139983099523</v>
      </c>
      <c r="J536" s="193">
        <f t="shared" si="94"/>
        <v>4.4912985439176829</v>
      </c>
      <c r="K536" s="193">
        <f>MAX(0,(F536-'2031 forecast'!$C$10))</f>
        <v>0</v>
      </c>
      <c r="L536" s="193">
        <f>MAX(0,(G536-'2031 forecast'!$C$10))</f>
        <v>0</v>
      </c>
      <c r="M536" s="193">
        <f>MAX(0,(H536-'2031 forecast'!$C$10))</f>
        <v>0</v>
      </c>
      <c r="N536" s="193">
        <f>MAX(0,(I536-'2031 forecast'!$C$10))</f>
        <v>0</v>
      </c>
      <c r="O536" s="193">
        <f>MAX(0,(J536-'2031 forecast'!$C$10))</f>
        <v>0</v>
      </c>
      <c r="P536" s="175" t="str">
        <f t="shared" si="92"/>
        <v/>
      </c>
      <c r="Q536" s="175" t="str">
        <f t="shared" si="93"/>
        <v/>
      </c>
    </row>
    <row r="537" spans="1:17" s="1" customFormat="1" x14ac:dyDescent="0.3">
      <c r="A537" s="189">
        <f t="shared" si="91"/>
        <v>43853.208333332041</v>
      </c>
      <c r="B537" s="190">
        <f t="shared" si="87"/>
        <v>43853</v>
      </c>
      <c r="C537" s="1">
        <f t="shared" si="88"/>
        <v>5</v>
      </c>
      <c r="D537" s="191">
        <v>2.6804040503386801</v>
      </c>
      <c r="E537" s="192">
        <f t="shared" si="89"/>
        <v>9.3073404065634069E-5</v>
      </c>
      <c r="F537" s="193">
        <f t="shared" si="90"/>
        <v>3.9963821270150337</v>
      </c>
      <c r="G537" s="193">
        <f t="shared" si="94"/>
        <v>4.1441618830237728</v>
      </c>
      <c r="H537" s="193">
        <f t="shared" si="94"/>
        <v>4.2974062957124568</v>
      </c>
      <c r="I537" s="193">
        <f t="shared" si="94"/>
        <v>4.456317439258469</v>
      </c>
      <c r="J537" s="193">
        <f t="shared" si="94"/>
        <v>4.6211048602158815</v>
      </c>
      <c r="K537" s="193">
        <f>MAX(0,(F537-'2031 forecast'!$C$10))</f>
        <v>0</v>
      </c>
      <c r="L537" s="193">
        <f>MAX(0,(G537-'2031 forecast'!$C$10))</f>
        <v>0</v>
      </c>
      <c r="M537" s="193">
        <f>MAX(0,(H537-'2031 forecast'!$C$10))</f>
        <v>0</v>
      </c>
      <c r="N537" s="193">
        <f>MAX(0,(I537-'2031 forecast'!$C$10))</f>
        <v>0</v>
      </c>
      <c r="O537" s="193">
        <f>MAX(0,(J537-'2031 forecast'!$C$10))</f>
        <v>0</v>
      </c>
      <c r="P537" s="175" t="str">
        <f t="shared" si="92"/>
        <v/>
      </c>
      <c r="Q537" s="175" t="str">
        <f t="shared" si="93"/>
        <v/>
      </c>
    </row>
    <row r="538" spans="1:17" s="1" customFormat="1" x14ac:dyDescent="0.3">
      <c r="A538" s="189">
        <f t="shared" si="91"/>
        <v>43853.249999998705</v>
      </c>
      <c r="B538" s="190">
        <f t="shared" si="87"/>
        <v>43853</v>
      </c>
      <c r="C538" s="1">
        <f t="shared" si="88"/>
        <v>6</v>
      </c>
      <c r="D538" s="191">
        <v>2.7858131983857066</v>
      </c>
      <c r="E538" s="192">
        <f t="shared" si="89"/>
        <v>9.6733594113159003E-5</v>
      </c>
      <c r="F538" s="193">
        <f t="shared" si="90"/>
        <v>4.1535432218976478</v>
      </c>
      <c r="G538" s="193">
        <f t="shared" si="94"/>
        <v>4.3071345413449329</v>
      </c>
      <c r="H538" s="193">
        <f t="shared" si="94"/>
        <v>4.4664054197011485</v>
      </c>
      <c r="I538" s="193">
        <f t="shared" si="94"/>
        <v>4.6315658778809929</v>
      </c>
      <c r="J538" s="193">
        <f t="shared" si="94"/>
        <v>4.8028337030333601</v>
      </c>
      <c r="K538" s="193">
        <f>MAX(0,(F538-'2031 forecast'!$C$10))</f>
        <v>0</v>
      </c>
      <c r="L538" s="193">
        <f>MAX(0,(G538-'2031 forecast'!$C$10))</f>
        <v>0</v>
      </c>
      <c r="M538" s="193">
        <f>MAX(0,(H538-'2031 forecast'!$C$10))</f>
        <v>0</v>
      </c>
      <c r="N538" s="193">
        <f>MAX(0,(I538-'2031 forecast'!$C$10))</f>
        <v>0</v>
      </c>
      <c r="O538" s="193">
        <f>MAX(0,(J538-'2031 forecast'!$C$10))</f>
        <v>0</v>
      </c>
      <c r="P538" s="175" t="str">
        <f t="shared" si="92"/>
        <v/>
      </c>
      <c r="Q538" s="175" t="str">
        <f t="shared" si="93"/>
        <v/>
      </c>
    </row>
    <row r="539" spans="1:17" s="1" customFormat="1" x14ac:dyDescent="0.3">
      <c r="A539" s="189">
        <f t="shared" si="91"/>
        <v>43853.291666665369</v>
      </c>
      <c r="B539" s="190">
        <f t="shared" si="87"/>
        <v>43853</v>
      </c>
      <c r="C539" s="1">
        <f t="shared" si="88"/>
        <v>7</v>
      </c>
      <c r="D539" s="191">
        <v>3.2149790154343161</v>
      </c>
      <c r="E539" s="192">
        <f t="shared" si="89"/>
        <v>1.1163579644951055E-4</v>
      </c>
      <c r="F539" s="193">
        <f t="shared" si="90"/>
        <v>4.7934133939197183</v>
      </c>
      <c r="G539" s="193">
        <f t="shared" si="94"/>
        <v>4.9706660787953689</v>
      </c>
      <c r="H539" s="193">
        <f t="shared" si="94"/>
        <v>5.1544732816551102</v>
      </c>
      <c r="I539" s="193">
        <f t="shared" si="94"/>
        <v>5.3450773779869847</v>
      </c>
      <c r="J539" s="193">
        <f t="shared" si="94"/>
        <v>5.5427297059330956</v>
      </c>
      <c r="K539" s="193">
        <f>MAX(0,(F539-'2031 forecast'!$C$10))</f>
        <v>0</v>
      </c>
      <c r="L539" s="193">
        <f>MAX(0,(G539-'2031 forecast'!$C$10))</f>
        <v>0</v>
      </c>
      <c r="M539" s="193">
        <f>MAX(0,(H539-'2031 forecast'!$C$10))</f>
        <v>0</v>
      </c>
      <c r="N539" s="193">
        <f>MAX(0,(I539-'2031 forecast'!$C$10))</f>
        <v>0</v>
      </c>
      <c r="O539" s="193">
        <f>MAX(0,(J539-'2031 forecast'!$C$10))</f>
        <v>0</v>
      </c>
      <c r="P539" s="175" t="str">
        <f t="shared" si="92"/>
        <v/>
      </c>
      <c r="Q539" s="175" t="str">
        <f t="shared" si="93"/>
        <v/>
      </c>
    </row>
    <row r="540" spans="1:17" s="1" customFormat="1" x14ac:dyDescent="0.3">
      <c r="A540" s="189">
        <f t="shared" si="91"/>
        <v>43853.333333332033</v>
      </c>
      <c r="B540" s="190">
        <f t="shared" si="87"/>
        <v>43853</v>
      </c>
      <c r="C540" s="1">
        <f t="shared" si="88"/>
        <v>8</v>
      </c>
      <c r="D540" s="191">
        <v>3.531206459575396</v>
      </c>
      <c r="E540" s="192">
        <f t="shared" si="89"/>
        <v>1.2261636659208533E-4</v>
      </c>
      <c r="F540" s="193">
        <f t="shared" si="90"/>
        <v>5.2648966785675588</v>
      </c>
      <c r="G540" s="193">
        <f t="shared" si="94"/>
        <v>5.4595840537588476</v>
      </c>
      <c r="H540" s="193">
        <f t="shared" si="94"/>
        <v>5.6614706536211861</v>
      </c>
      <c r="I540" s="193">
        <f t="shared" si="94"/>
        <v>5.8708226938545565</v>
      </c>
      <c r="J540" s="193">
        <f t="shared" si="94"/>
        <v>6.0879162343855295</v>
      </c>
      <c r="K540" s="193">
        <f>MAX(0,(F540-'2031 forecast'!$C$10))</f>
        <v>0</v>
      </c>
      <c r="L540" s="193">
        <f>MAX(0,(G540-'2031 forecast'!$C$10))</f>
        <v>0</v>
      </c>
      <c r="M540" s="193">
        <f>MAX(0,(H540-'2031 forecast'!$C$10))</f>
        <v>0</v>
      </c>
      <c r="N540" s="193">
        <f>MAX(0,(I540-'2031 forecast'!$C$10))</f>
        <v>0.13382269385455636</v>
      </c>
      <c r="O540" s="193">
        <f>MAX(0,(J540-'2031 forecast'!$C$10))</f>
        <v>0.35091623438552944</v>
      </c>
      <c r="P540" s="175" t="str">
        <f t="shared" si="92"/>
        <v/>
      </c>
      <c r="Q540" s="175" t="str">
        <f t="shared" si="93"/>
        <v/>
      </c>
    </row>
    <row r="541" spans="1:17" s="1" customFormat="1" x14ac:dyDescent="0.3">
      <c r="A541" s="189">
        <f t="shared" si="91"/>
        <v>43853.374999998698</v>
      </c>
      <c r="B541" s="190">
        <f t="shared" si="87"/>
        <v>43853</v>
      </c>
      <c r="C541" s="1">
        <f t="shared" si="88"/>
        <v>9</v>
      </c>
      <c r="D541" s="191">
        <v>3.6441448324829246</v>
      </c>
      <c r="E541" s="192">
        <f t="shared" si="89"/>
        <v>1.2653799878586207E-4</v>
      </c>
      <c r="F541" s="193">
        <f t="shared" si="90"/>
        <v>5.4332835659417889</v>
      </c>
      <c r="G541" s="193">
        <f t="shared" si="94"/>
        <v>5.634197616245805</v>
      </c>
      <c r="H541" s="193">
        <f t="shared" si="94"/>
        <v>5.8425411436090711</v>
      </c>
      <c r="I541" s="193">
        <f t="shared" si="94"/>
        <v>6.0585888780929755</v>
      </c>
      <c r="J541" s="193">
        <f t="shared" si="94"/>
        <v>6.2826257088328292</v>
      </c>
      <c r="K541" s="193">
        <f>MAX(0,(F541-'2031 forecast'!$C$10))</f>
        <v>0</v>
      </c>
      <c r="L541" s="193">
        <f>MAX(0,(G541-'2031 forecast'!$C$10))</f>
        <v>0</v>
      </c>
      <c r="M541" s="193">
        <f>MAX(0,(H541-'2031 forecast'!$C$10))</f>
        <v>0.10554114360907096</v>
      </c>
      <c r="N541" s="193">
        <f>MAX(0,(I541-'2031 forecast'!$C$10))</f>
        <v>0.32158887809297543</v>
      </c>
      <c r="O541" s="193">
        <f>MAX(0,(J541-'2031 forecast'!$C$10))</f>
        <v>0.54562570883282913</v>
      </c>
      <c r="P541" s="175" t="str">
        <f t="shared" si="92"/>
        <v/>
      </c>
      <c r="Q541" s="175" t="str">
        <f t="shared" si="93"/>
        <v/>
      </c>
    </row>
    <row r="542" spans="1:17" s="1" customFormat="1" x14ac:dyDescent="0.3">
      <c r="A542" s="189">
        <f t="shared" si="91"/>
        <v>43853.416666665362</v>
      </c>
      <c r="B542" s="190">
        <f t="shared" si="87"/>
        <v>43853</v>
      </c>
      <c r="C542" s="1">
        <f t="shared" si="88"/>
        <v>10</v>
      </c>
      <c r="D542" s="191">
        <v>3.6290863827619204</v>
      </c>
      <c r="E542" s="192">
        <f t="shared" si="89"/>
        <v>1.2601511449335847E-4</v>
      </c>
      <c r="F542" s="193">
        <f t="shared" si="90"/>
        <v>5.4108319809585561</v>
      </c>
      <c r="G542" s="193">
        <f t="shared" si="94"/>
        <v>5.6109158079142087</v>
      </c>
      <c r="H542" s="193">
        <f t="shared" si="94"/>
        <v>5.8183984116106844</v>
      </c>
      <c r="I542" s="193">
        <f t="shared" si="94"/>
        <v>6.0335533868611853</v>
      </c>
      <c r="J542" s="193">
        <f t="shared" si="94"/>
        <v>6.256664445573187</v>
      </c>
      <c r="K542" s="193">
        <f>MAX(0,(F542-'2031 forecast'!$C$10))</f>
        <v>0</v>
      </c>
      <c r="L542" s="193">
        <f>MAX(0,(G542-'2031 forecast'!$C$10))</f>
        <v>0</v>
      </c>
      <c r="M542" s="193">
        <f>MAX(0,(H542-'2031 forecast'!$C$10))</f>
        <v>8.1398411610684285E-2</v>
      </c>
      <c r="N542" s="193">
        <f>MAX(0,(I542-'2031 forecast'!$C$10))</f>
        <v>0.29655338686118515</v>
      </c>
      <c r="O542" s="193">
        <f>MAX(0,(J542-'2031 forecast'!$C$10))</f>
        <v>0.51966444557318692</v>
      </c>
      <c r="P542" s="175" t="str">
        <f t="shared" si="92"/>
        <v/>
      </c>
      <c r="Q542" s="175" t="str">
        <f t="shared" si="93"/>
        <v/>
      </c>
    </row>
    <row r="543" spans="1:17" s="1" customFormat="1" x14ac:dyDescent="0.3">
      <c r="A543" s="189">
        <f t="shared" si="91"/>
        <v>43853.458333332026</v>
      </c>
      <c r="B543" s="190">
        <f t="shared" si="87"/>
        <v>43853</v>
      </c>
      <c r="C543" s="1">
        <f t="shared" si="88"/>
        <v>11</v>
      </c>
      <c r="D543" s="191">
        <v>3.5914402584594112</v>
      </c>
      <c r="E543" s="192">
        <f t="shared" si="89"/>
        <v>1.2470790376209958E-4</v>
      </c>
      <c r="F543" s="193">
        <f t="shared" si="90"/>
        <v>5.3547030185004809</v>
      </c>
      <c r="G543" s="193">
        <f t="shared" si="94"/>
        <v>5.5527112870852235</v>
      </c>
      <c r="H543" s="193">
        <f t="shared" si="94"/>
        <v>5.7580415816147239</v>
      </c>
      <c r="I543" s="193">
        <f t="shared" si="94"/>
        <v>5.9709646587817122</v>
      </c>
      <c r="J543" s="193">
        <f t="shared" si="94"/>
        <v>6.1917612874240886</v>
      </c>
      <c r="K543" s="193">
        <f>MAX(0,(F543-'2031 forecast'!$C$10))</f>
        <v>0</v>
      </c>
      <c r="L543" s="193">
        <f>MAX(0,(G543-'2031 forecast'!$C$10))</f>
        <v>0</v>
      </c>
      <c r="M543" s="193">
        <f>MAX(0,(H543-'2031 forecast'!$C$10))</f>
        <v>2.1041581614723803E-2</v>
      </c>
      <c r="N543" s="193">
        <f>MAX(0,(I543-'2031 forecast'!$C$10))</f>
        <v>0.23396465878171213</v>
      </c>
      <c r="O543" s="193">
        <f>MAX(0,(J543-'2031 forecast'!$C$10))</f>
        <v>0.4547612874240885</v>
      </c>
      <c r="P543" s="175" t="str">
        <f t="shared" si="92"/>
        <v/>
      </c>
      <c r="Q543" s="175" t="str">
        <f t="shared" si="93"/>
        <v/>
      </c>
    </row>
    <row r="544" spans="1:17" s="1" customFormat="1" x14ac:dyDescent="0.3">
      <c r="A544" s="189">
        <f t="shared" si="91"/>
        <v>43853.49999999869</v>
      </c>
      <c r="B544" s="190">
        <f t="shared" si="87"/>
        <v>43853</v>
      </c>
      <c r="C544" s="1">
        <f t="shared" si="88"/>
        <v>12</v>
      </c>
      <c r="D544" s="191">
        <v>3.5462649092963998</v>
      </c>
      <c r="E544" s="192">
        <f t="shared" si="89"/>
        <v>1.231392508845889E-4</v>
      </c>
      <c r="F544" s="193">
        <f t="shared" si="90"/>
        <v>5.2873482635507898</v>
      </c>
      <c r="G544" s="193">
        <f t="shared" si="94"/>
        <v>5.482865862090442</v>
      </c>
      <c r="H544" s="193">
        <f t="shared" si="94"/>
        <v>5.685613385619571</v>
      </c>
      <c r="I544" s="193">
        <f t="shared" si="94"/>
        <v>5.8958581850863458</v>
      </c>
      <c r="J544" s="193">
        <f t="shared" si="94"/>
        <v>6.11387749764517</v>
      </c>
      <c r="K544" s="193">
        <f>MAX(0,(F544-'2031 forecast'!$C$10))</f>
        <v>0</v>
      </c>
      <c r="L544" s="193">
        <f>MAX(0,(G544-'2031 forecast'!$C$10))</f>
        <v>0</v>
      </c>
      <c r="M544" s="193">
        <f>MAX(0,(H544-'2031 forecast'!$C$10))</f>
        <v>0</v>
      </c>
      <c r="N544" s="193">
        <f>MAX(0,(I544-'2031 forecast'!$C$10))</f>
        <v>0.15885818508634575</v>
      </c>
      <c r="O544" s="193">
        <f>MAX(0,(J544-'2031 forecast'!$C$10))</f>
        <v>0.37687749764516987</v>
      </c>
      <c r="P544" s="175" t="str">
        <f t="shared" si="92"/>
        <v/>
      </c>
      <c r="Q544" s="175" t="str">
        <f t="shared" si="93"/>
        <v/>
      </c>
    </row>
    <row r="545" spans="1:17" s="1" customFormat="1" x14ac:dyDescent="0.3">
      <c r="A545" s="189">
        <f t="shared" si="91"/>
        <v>43853.541666665355</v>
      </c>
      <c r="B545" s="190">
        <f t="shared" si="87"/>
        <v>43853</v>
      </c>
      <c r="C545" s="1">
        <f t="shared" si="88"/>
        <v>13</v>
      </c>
      <c r="D545" s="191">
        <v>3.5537941341569015</v>
      </c>
      <c r="E545" s="192">
        <f t="shared" si="89"/>
        <v>1.2340069303084066E-4</v>
      </c>
      <c r="F545" s="193">
        <f t="shared" si="90"/>
        <v>5.2985740560424039</v>
      </c>
      <c r="G545" s="193">
        <f t="shared" ref="G545:J564" si="95">$E545*G$2</f>
        <v>5.4945067662562375</v>
      </c>
      <c r="H545" s="193">
        <f t="shared" si="95"/>
        <v>5.6976847516187616</v>
      </c>
      <c r="I545" s="193">
        <f t="shared" si="95"/>
        <v>5.9083759307022392</v>
      </c>
      <c r="J545" s="193">
        <f t="shared" si="95"/>
        <v>6.1268581292749884</v>
      </c>
      <c r="K545" s="193">
        <f>MAX(0,(F545-'2031 forecast'!$C$10))</f>
        <v>0</v>
      </c>
      <c r="L545" s="193">
        <f>MAX(0,(G545-'2031 forecast'!$C$10))</f>
        <v>0</v>
      </c>
      <c r="M545" s="193">
        <f>MAX(0,(H545-'2031 forecast'!$C$10))</f>
        <v>0</v>
      </c>
      <c r="N545" s="193">
        <f>MAX(0,(I545-'2031 forecast'!$C$10))</f>
        <v>0.17137593070223911</v>
      </c>
      <c r="O545" s="193">
        <f>MAX(0,(J545-'2031 forecast'!$C$10))</f>
        <v>0.38985812927498831</v>
      </c>
      <c r="P545" s="175" t="str">
        <f t="shared" si="92"/>
        <v/>
      </c>
      <c r="Q545" s="175" t="str">
        <f t="shared" si="93"/>
        <v/>
      </c>
    </row>
    <row r="546" spans="1:17" s="1" customFormat="1" x14ac:dyDescent="0.3">
      <c r="A546" s="189">
        <f t="shared" si="91"/>
        <v>43853.583333332019</v>
      </c>
      <c r="B546" s="190">
        <f t="shared" si="87"/>
        <v>43853</v>
      </c>
      <c r="C546" s="1">
        <f t="shared" si="88"/>
        <v>14</v>
      </c>
      <c r="D546" s="191">
        <v>3.5613233590174032</v>
      </c>
      <c r="E546" s="192">
        <f t="shared" si="89"/>
        <v>1.2366213517709244E-4</v>
      </c>
      <c r="F546" s="193">
        <f t="shared" si="90"/>
        <v>5.309799848534019</v>
      </c>
      <c r="G546" s="193">
        <f t="shared" si="95"/>
        <v>5.5061476704220347</v>
      </c>
      <c r="H546" s="193">
        <f t="shared" si="95"/>
        <v>5.7097561176179541</v>
      </c>
      <c r="I546" s="193">
        <f t="shared" si="95"/>
        <v>5.9208936763181335</v>
      </c>
      <c r="J546" s="193">
        <f t="shared" si="95"/>
        <v>6.1398387609048086</v>
      </c>
      <c r="K546" s="193">
        <f>MAX(0,(F546-'2031 forecast'!$C$10))</f>
        <v>0</v>
      </c>
      <c r="L546" s="193">
        <f>MAX(0,(G546-'2031 forecast'!$C$10))</f>
        <v>0</v>
      </c>
      <c r="M546" s="193">
        <f>MAX(0,(H546-'2031 forecast'!$C$10))</f>
        <v>0</v>
      </c>
      <c r="N546" s="193">
        <f>MAX(0,(I546-'2031 forecast'!$C$10))</f>
        <v>0.18389367631813336</v>
      </c>
      <c r="O546" s="193">
        <f>MAX(0,(J546-'2031 forecast'!$C$10))</f>
        <v>0.40283876090480852</v>
      </c>
      <c r="P546" s="175" t="str">
        <f t="shared" si="92"/>
        <v/>
      </c>
      <c r="Q546" s="175" t="str">
        <f t="shared" si="93"/>
        <v/>
      </c>
    </row>
    <row r="547" spans="1:17" s="1" customFormat="1" x14ac:dyDescent="0.3">
      <c r="A547" s="189">
        <f t="shared" si="91"/>
        <v>43853.624999998683</v>
      </c>
      <c r="B547" s="190">
        <f t="shared" si="87"/>
        <v>43853</v>
      </c>
      <c r="C547" s="1">
        <f t="shared" si="88"/>
        <v>15</v>
      </c>
      <c r="D547" s="191">
        <v>3.4860311104123847</v>
      </c>
      <c r="E547" s="192">
        <f t="shared" si="89"/>
        <v>1.2104771371457466E-4</v>
      </c>
      <c r="F547" s="193">
        <f t="shared" si="90"/>
        <v>5.1975419236178677</v>
      </c>
      <c r="G547" s="193">
        <f t="shared" si="95"/>
        <v>5.3897386287640652</v>
      </c>
      <c r="H547" s="193">
        <f t="shared" si="95"/>
        <v>5.5890424576260322</v>
      </c>
      <c r="I547" s="193">
        <f t="shared" si="95"/>
        <v>5.7957162201591892</v>
      </c>
      <c r="J547" s="193">
        <f t="shared" si="95"/>
        <v>6.0100324446066109</v>
      </c>
      <c r="K547" s="193">
        <f>MAX(0,(F547-'2031 forecast'!$C$10))</f>
        <v>0</v>
      </c>
      <c r="L547" s="193">
        <f>MAX(0,(G547-'2031 forecast'!$C$10))</f>
        <v>0</v>
      </c>
      <c r="M547" s="193">
        <f>MAX(0,(H547-'2031 forecast'!$C$10))</f>
        <v>0</v>
      </c>
      <c r="N547" s="193">
        <f>MAX(0,(I547-'2031 forecast'!$C$10))</f>
        <v>5.8716220159189092E-2</v>
      </c>
      <c r="O547" s="193">
        <f>MAX(0,(J547-'2031 forecast'!$C$10))</f>
        <v>0.2730324446066108</v>
      </c>
      <c r="P547" s="175" t="str">
        <f t="shared" si="92"/>
        <v/>
      </c>
      <c r="Q547" s="175" t="str">
        <f t="shared" si="93"/>
        <v/>
      </c>
    </row>
    <row r="548" spans="1:17" s="1" customFormat="1" x14ac:dyDescent="0.3">
      <c r="A548" s="189">
        <f t="shared" si="91"/>
        <v>43853.666666665347</v>
      </c>
      <c r="B548" s="190">
        <f t="shared" si="87"/>
        <v>43853</v>
      </c>
      <c r="C548" s="1">
        <f t="shared" si="88"/>
        <v>16</v>
      </c>
      <c r="D548" s="191">
        <v>3.5537941341569015</v>
      </c>
      <c r="E548" s="192">
        <f t="shared" si="89"/>
        <v>1.2340069303084066E-4</v>
      </c>
      <c r="F548" s="193">
        <f t="shared" si="90"/>
        <v>5.2985740560424039</v>
      </c>
      <c r="G548" s="193">
        <f t="shared" si="95"/>
        <v>5.4945067662562375</v>
      </c>
      <c r="H548" s="193">
        <f t="shared" si="95"/>
        <v>5.6976847516187616</v>
      </c>
      <c r="I548" s="193">
        <f t="shared" si="95"/>
        <v>5.9083759307022392</v>
      </c>
      <c r="J548" s="193">
        <f t="shared" si="95"/>
        <v>6.1268581292749884</v>
      </c>
      <c r="K548" s="193">
        <f>MAX(0,(F548-'2031 forecast'!$C$10))</f>
        <v>0</v>
      </c>
      <c r="L548" s="193">
        <f>MAX(0,(G548-'2031 forecast'!$C$10))</f>
        <v>0</v>
      </c>
      <c r="M548" s="193">
        <f>MAX(0,(H548-'2031 forecast'!$C$10))</f>
        <v>0</v>
      </c>
      <c r="N548" s="193">
        <f>MAX(0,(I548-'2031 forecast'!$C$10))</f>
        <v>0.17137593070223911</v>
      </c>
      <c r="O548" s="193">
        <f>MAX(0,(J548-'2031 forecast'!$C$10))</f>
        <v>0.38985812927498831</v>
      </c>
      <c r="P548" s="175" t="str">
        <f t="shared" si="92"/>
        <v/>
      </c>
      <c r="Q548" s="175" t="str">
        <f t="shared" si="93"/>
        <v/>
      </c>
    </row>
    <row r="549" spans="1:17" s="1" customFormat="1" x14ac:dyDescent="0.3">
      <c r="A549" s="189">
        <f t="shared" si="91"/>
        <v>43853.708333332012</v>
      </c>
      <c r="B549" s="190">
        <f t="shared" si="87"/>
        <v>43853</v>
      </c>
      <c r="C549" s="1">
        <f t="shared" si="88"/>
        <v>17</v>
      </c>
      <c r="D549" s="191">
        <v>3.6290863827619204</v>
      </c>
      <c r="E549" s="192">
        <f t="shared" si="89"/>
        <v>1.2601511449335847E-4</v>
      </c>
      <c r="F549" s="193">
        <f t="shared" si="90"/>
        <v>5.4108319809585561</v>
      </c>
      <c r="G549" s="193">
        <f t="shared" si="95"/>
        <v>5.6109158079142087</v>
      </c>
      <c r="H549" s="193">
        <f t="shared" si="95"/>
        <v>5.8183984116106844</v>
      </c>
      <c r="I549" s="193">
        <f t="shared" si="95"/>
        <v>6.0335533868611853</v>
      </c>
      <c r="J549" s="193">
        <f t="shared" si="95"/>
        <v>6.256664445573187</v>
      </c>
      <c r="K549" s="193">
        <f>MAX(0,(F549-'2031 forecast'!$C$10))</f>
        <v>0</v>
      </c>
      <c r="L549" s="193">
        <f>MAX(0,(G549-'2031 forecast'!$C$10))</f>
        <v>0</v>
      </c>
      <c r="M549" s="193">
        <f>MAX(0,(H549-'2031 forecast'!$C$10))</f>
        <v>8.1398411610684285E-2</v>
      </c>
      <c r="N549" s="193">
        <f>MAX(0,(I549-'2031 forecast'!$C$10))</f>
        <v>0.29655338686118515</v>
      </c>
      <c r="O549" s="193">
        <f>MAX(0,(J549-'2031 forecast'!$C$10))</f>
        <v>0.51966444557318692</v>
      </c>
      <c r="P549" s="175" t="str">
        <f t="shared" si="92"/>
        <v/>
      </c>
      <c r="Q549" s="175" t="str">
        <f t="shared" si="93"/>
        <v/>
      </c>
    </row>
    <row r="550" spans="1:17" s="1" customFormat="1" x14ac:dyDescent="0.3">
      <c r="A550" s="189">
        <f t="shared" si="91"/>
        <v>43853.749999998676</v>
      </c>
      <c r="B550" s="190">
        <f t="shared" si="87"/>
        <v>43853</v>
      </c>
      <c r="C550" s="1">
        <f t="shared" si="88"/>
        <v>18</v>
      </c>
      <c r="D550" s="191">
        <v>3.7796708799719592</v>
      </c>
      <c r="E550" s="192">
        <f t="shared" si="89"/>
        <v>1.3124395741839412E-4</v>
      </c>
      <c r="F550" s="193">
        <f t="shared" si="90"/>
        <v>5.6353478307908631</v>
      </c>
      <c r="G550" s="193">
        <f t="shared" si="95"/>
        <v>5.8437338912301522</v>
      </c>
      <c r="H550" s="193">
        <f t="shared" si="95"/>
        <v>6.0598257315945316</v>
      </c>
      <c r="I550" s="193">
        <f t="shared" si="95"/>
        <v>6.2839082991790773</v>
      </c>
      <c r="J550" s="193">
        <f t="shared" si="95"/>
        <v>6.5162770781695869</v>
      </c>
      <c r="K550" s="193">
        <f>MAX(0,(F550-'2031 forecast'!$C$10))</f>
        <v>0</v>
      </c>
      <c r="L550" s="193">
        <f>MAX(0,(G550-'2031 forecast'!$C$10))</f>
        <v>0.10673389123015209</v>
      </c>
      <c r="M550" s="193">
        <f>MAX(0,(H550-'2031 forecast'!$C$10))</f>
        <v>0.32282573159453154</v>
      </c>
      <c r="N550" s="193">
        <f>MAX(0,(I550-'2031 forecast'!$C$10))</f>
        <v>0.54690829917907724</v>
      </c>
      <c r="O550" s="193">
        <f>MAX(0,(J550-'2031 forecast'!$C$10))</f>
        <v>0.7792770781695868</v>
      </c>
      <c r="P550" s="175" t="str">
        <f t="shared" si="92"/>
        <v/>
      </c>
      <c r="Q550" s="175" t="str">
        <f t="shared" si="93"/>
        <v/>
      </c>
    </row>
    <row r="551" spans="1:17" s="1" customFormat="1" x14ac:dyDescent="0.3">
      <c r="A551" s="189">
        <f t="shared" si="91"/>
        <v>43853.79166666534</v>
      </c>
      <c r="B551" s="190">
        <f t="shared" si="87"/>
        <v>43853</v>
      </c>
      <c r="C551" s="1">
        <f t="shared" si="88"/>
        <v>19</v>
      </c>
      <c r="D551" s="191">
        <v>3.9151969274609937</v>
      </c>
      <c r="E551" s="192">
        <f t="shared" si="89"/>
        <v>1.3594991605092618E-4</v>
      </c>
      <c r="F551" s="193">
        <f t="shared" si="90"/>
        <v>5.8374120956399373</v>
      </c>
      <c r="G551" s="193">
        <f t="shared" si="95"/>
        <v>6.0532701662145003</v>
      </c>
      <c r="H551" s="193">
        <f t="shared" si="95"/>
        <v>6.2771103195799931</v>
      </c>
      <c r="I551" s="193">
        <f t="shared" si="95"/>
        <v>6.50922772026518</v>
      </c>
      <c r="J551" s="193">
        <f t="shared" si="95"/>
        <v>6.7499284475063446</v>
      </c>
      <c r="K551" s="193">
        <f>MAX(0,(F551-'2031 forecast'!$C$10))</f>
        <v>0.10041209563993725</v>
      </c>
      <c r="L551" s="193">
        <f>MAX(0,(G551-'2031 forecast'!$C$10))</f>
        <v>0.31627016621450021</v>
      </c>
      <c r="M551" s="193">
        <f>MAX(0,(H551-'2031 forecast'!$C$10))</f>
        <v>0.540110319579993</v>
      </c>
      <c r="N551" s="193">
        <f>MAX(0,(I551-'2031 forecast'!$C$10))</f>
        <v>0.77222772026517994</v>
      </c>
      <c r="O551" s="193">
        <f>MAX(0,(J551-'2031 forecast'!$C$10))</f>
        <v>1.0129284475063445</v>
      </c>
      <c r="P551" s="175">
        <f t="shared" si="92"/>
        <v>1</v>
      </c>
      <c r="Q551" s="175">
        <f t="shared" si="93"/>
        <v>1</v>
      </c>
    </row>
    <row r="552" spans="1:17" s="1" customFormat="1" x14ac:dyDescent="0.3">
      <c r="A552" s="189">
        <f t="shared" si="91"/>
        <v>43853.833333332004</v>
      </c>
      <c r="B552" s="190">
        <f t="shared" si="87"/>
        <v>43853</v>
      </c>
      <c r="C552" s="1">
        <f t="shared" si="88"/>
        <v>20</v>
      </c>
      <c r="D552" s="191">
        <v>3.6893201816459364</v>
      </c>
      <c r="E552" s="192">
        <f t="shared" si="89"/>
        <v>1.2810665166337274E-4</v>
      </c>
      <c r="F552" s="193">
        <f t="shared" si="90"/>
        <v>5.50063832089148</v>
      </c>
      <c r="G552" s="193">
        <f t="shared" si="95"/>
        <v>5.7040430412405865</v>
      </c>
      <c r="H552" s="193">
        <f t="shared" si="95"/>
        <v>5.914969339604224</v>
      </c>
      <c r="I552" s="193">
        <f t="shared" si="95"/>
        <v>6.1336953517883428</v>
      </c>
      <c r="J552" s="193">
        <f t="shared" si="95"/>
        <v>6.3605094986117479</v>
      </c>
      <c r="K552" s="193">
        <f>MAX(0,(F552-'2031 forecast'!$C$10))</f>
        <v>0</v>
      </c>
      <c r="L552" s="193">
        <f>MAX(0,(G552-'2031 forecast'!$C$10))</f>
        <v>0</v>
      </c>
      <c r="M552" s="193">
        <f>MAX(0,(H552-'2031 forecast'!$C$10))</f>
        <v>0.1779693396042239</v>
      </c>
      <c r="N552" s="193">
        <f>MAX(0,(I552-'2031 forecast'!$C$10))</f>
        <v>0.3966953517883427</v>
      </c>
      <c r="O552" s="193">
        <f>MAX(0,(J552-'2031 forecast'!$C$10))</f>
        <v>0.62350949861174776</v>
      </c>
      <c r="P552" s="175" t="str">
        <f t="shared" si="92"/>
        <v/>
      </c>
      <c r="Q552" s="175" t="str">
        <f t="shared" si="93"/>
        <v/>
      </c>
    </row>
    <row r="553" spans="1:17" s="1" customFormat="1" x14ac:dyDescent="0.3">
      <c r="A553" s="189">
        <f t="shared" si="91"/>
        <v>43853.874999998668</v>
      </c>
      <c r="B553" s="190">
        <f t="shared" si="87"/>
        <v>43853</v>
      </c>
      <c r="C553" s="1">
        <f t="shared" si="88"/>
        <v>21</v>
      </c>
      <c r="D553" s="191">
        <v>3.6893201816459364</v>
      </c>
      <c r="E553" s="192">
        <f t="shared" si="89"/>
        <v>1.2810665166337274E-4</v>
      </c>
      <c r="F553" s="193">
        <f t="shared" si="90"/>
        <v>5.50063832089148</v>
      </c>
      <c r="G553" s="193">
        <f t="shared" si="95"/>
        <v>5.7040430412405865</v>
      </c>
      <c r="H553" s="193">
        <f t="shared" si="95"/>
        <v>5.914969339604224</v>
      </c>
      <c r="I553" s="193">
        <f t="shared" si="95"/>
        <v>6.1336953517883428</v>
      </c>
      <c r="J553" s="193">
        <f t="shared" si="95"/>
        <v>6.3605094986117479</v>
      </c>
      <c r="K553" s="193">
        <f>MAX(0,(F553-'2031 forecast'!$C$10))</f>
        <v>0</v>
      </c>
      <c r="L553" s="193">
        <f>MAX(0,(G553-'2031 forecast'!$C$10))</f>
        <v>0</v>
      </c>
      <c r="M553" s="193">
        <f>MAX(0,(H553-'2031 forecast'!$C$10))</f>
        <v>0.1779693396042239</v>
      </c>
      <c r="N553" s="193">
        <f>MAX(0,(I553-'2031 forecast'!$C$10))</f>
        <v>0.3966953517883427</v>
      </c>
      <c r="O553" s="193">
        <f>MAX(0,(J553-'2031 forecast'!$C$10))</f>
        <v>0.62350949861174776</v>
      </c>
      <c r="P553" s="175" t="str">
        <f t="shared" si="92"/>
        <v/>
      </c>
      <c r="Q553" s="175" t="str">
        <f t="shared" si="93"/>
        <v/>
      </c>
    </row>
    <row r="554" spans="1:17" s="1" customFormat="1" x14ac:dyDescent="0.3">
      <c r="A554" s="189">
        <f t="shared" si="91"/>
        <v>43853.916666665333</v>
      </c>
      <c r="B554" s="190">
        <f t="shared" si="87"/>
        <v>43853</v>
      </c>
      <c r="C554" s="1">
        <f t="shared" si="88"/>
        <v>22</v>
      </c>
      <c r="D554" s="191">
        <v>3.4634434358308792</v>
      </c>
      <c r="E554" s="192">
        <f t="shared" si="89"/>
        <v>1.2026338727581932E-4</v>
      </c>
      <c r="F554" s="193">
        <f t="shared" si="90"/>
        <v>5.1638645461430217</v>
      </c>
      <c r="G554" s="193">
        <f t="shared" si="95"/>
        <v>5.3548159162666735</v>
      </c>
      <c r="H554" s="193">
        <f t="shared" si="95"/>
        <v>5.5528283596284558</v>
      </c>
      <c r="I554" s="193">
        <f t="shared" si="95"/>
        <v>5.7581629833115056</v>
      </c>
      <c r="J554" s="193">
        <f t="shared" si="95"/>
        <v>5.9710905497171511</v>
      </c>
      <c r="K554" s="193">
        <f>MAX(0,(F554-'2031 forecast'!$C$10))</f>
        <v>0</v>
      </c>
      <c r="L554" s="193">
        <f>MAX(0,(G554-'2031 forecast'!$C$10))</f>
        <v>0</v>
      </c>
      <c r="M554" s="193">
        <f>MAX(0,(H554-'2031 forecast'!$C$10))</f>
        <v>0</v>
      </c>
      <c r="N554" s="193">
        <f>MAX(0,(I554-'2031 forecast'!$C$10))</f>
        <v>2.1162983311505457E-2</v>
      </c>
      <c r="O554" s="193">
        <f>MAX(0,(J554-'2031 forecast'!$C$10))</f>
        <v>0.23409054971715104</v>
      </c>
      <c r="P554" s="175" t="str">
        <f t="shared" si="92"/>
        <v/>
      </c>
      <c r="Q554" s="175" t="str">
        <f t="shared" si="93"/>
        <v/>
      </c>
    </row>
    <row r="555" spans="1:17" s="1" customFormat="1" x14ac:dyDescent="0.3">
      <c r="A555" s="189">
        <f t="shared" si="91"/>
        <v>43853.958333331997</v>
      </c>
      <c r="B555" s="190">
        <f t="shared" si="87"/>
        <v>43853</v>
      </c>
      <c r="C555" s="1">
        <f t="shared" si="88"/>
        <v>23</v>
      </c>
      <c r="D555" s="191">
        <v>3.1472159916897984</v>
      </c>
      <c r="E555" s="192">
        <f t="shared" si="89"/>
        <v>1.0928281713324449E-4</v>
      </c>
      <c r="F555" s="193">
        <f t="shared" si="90"/>
        <v>4.6923812614951803</v>
      </c>
      <c r="G555" s="193">
        <f t="shared" si="95"/>
        <v>4.865897941303194</v>
      </c>
      <c r="H555" s="193">
        <f t="shared" si="95"/>
        <v>5.0458309876623781</v>
      </c>
      <c r="I555" s="193">
        <f t="shared" si="95"/>
        <v>5.2324176674439329</v>
      </c>
      <c r="J555" s="193">
        <f t="shared" si="95"/>
        <v>5.4259040212647145</v>
      </c>
      <c r="K555" s="193">
        <f>MAX(0,(F555-'2031 forecast'!$C$10))</f>
        <v>0</v>
      </c>
      <c r="L555" s="193">
        <f>MAX(0,(G555-'2031 forecast'!$C$10))</f>
        <v>0</v>
      </c>
      <c r="M555" s="193">
        <f>MAX(0,(H555-'2031 forecast'!$C$10))</f>
        <v>0</v>
      </c>
      <c r="N555" s="193">
        <f>MAX(0,(I555-'2031 forecast'!$C$10))</f>
        <v>0</v>
      </c>
      <c r="O555" s="193">
        <f>MAX(0,(J555-'2031 forecast'!$C$10))</f>
        <v>0</v>
      </c>
      <c r="P555" s="175" t="str">
        <f t="shared" si="92"/>
        <v/>
      </c>
      <c r="Q555" s="175" t="str">
        <f t="shared" si="93"/>
        <v/>
      </c>
    </row>
    <row r="556" spans="1:17" s="1" customFormat="1" x14ac:dyDescent="0.3">
      <c r="A556" s="189">
        <f t="shared" si="91"/>
        <v>43853.999999998661</v>
      </c>
      <c r="B556" s="190">
        <f t="shared" si="87"/>
        <v>43853</v>
      </c>
      <c r="C556" s="1">
        <f t="shared" si="88"/>
        <v>0</v>
      </c>
      <c r="D556" s="191">
        <v>2.8385177724092201</v>
      </c>
      <c r="E556" s="192">
        <f t="shared" si="89"/>
        <v>9.8563689136921476E-5</v>
      </c>
      <c r="F556" s="193">
        <f t="shared" si="90"/>
        <v>4.2321237693389548</v>
      </c>
      <c r="G556" s="193">
        <f t="shared" si="95"/>
        <v>4.3886208705055125</v>
      </c>
      <c r="H556" s="193">
        <f t="shared" si="95"/>
        <v>4.5509049816954947</v>
      </c>
      <c r="I556" s="193">
        <f t="shared" si="95"/>
        <v>4.7191900971922554</v>
      </c>
      <c r="J556" s="193">
        <f t="shared" si="95"/>
        <v>4.8936981244420998</v>
      </c>
      <c r="K556" s="193">
        <f>MAX(0,(F556-'2031 forecast'!$C$10))</f>
        <v>0</v>
      </c>
      <c r="L556" s="193">
        <f>MAX(0,(G556-'2031 forecast'!$C$10))</f>
        <v>0</v>
      </c>
      <c r="M556" s="193">
        <f>MAX(0,(H556-'2031 forecast'!$C$10))</f>
        <v>0</v>
      </c>
      <c r="N556" s="193">
        <f>MAX(0,(I556-'2031 forecast'!$C$10))</f>
        <v>0</v>
      </c>
      <c r="O556" s="193">
        <f>MAX(0,(J556-'2031 forecast'!$C$10))</f>
        <v>0</v>
      </c>
      <c r="P556" s="175" t="str">
        <f t="shared" si="92"/>
        <v/>
      </c>
      <c r="Q556" s="175" t="str">
        <f t="shared" si="93"/>
        <v/>
      </c>
    </row>
    <row r="557" spans="1:17" s="1" customFormat="1" x14ac:dyDescent="0.3">
      <c r="A557" s="189">
        <f t="shared" si="91"/>
        <v>43854.041666665325</v>
      </c>
      <c r="B557" s="190">
        <f t="shared" si="87"/>
        <v>43854</v>
      </c>
      <c r="C557" s="1">
        <f t="shared" si="88"/>
        <v>1</v>
      </c>
      <c r="D557" s="191">
        <v>2.6653456006176763</v>
      </c>
      <c r="E557" s="192">
        <f t="shared" si="89"/>
        <v>9.2550519773130515E-5</v>
      </c>
      <c r="F557" s="193">
        <f t="shared" si="90"/>
        <v>3.9739305420318036</v>
      </c>
      <c r="G557" s="193">
        <f t="shared" si="95"/>
        <v>4.1208800746921792</v>
      </c>
      <c r="H557" s="193">
        <f t="shared" si="95"/>
        <v>4.2732635637140719</v>
      </c>
      <c r="I557" s="193">
        <f t="shared" si="95"/>
        <v>4.4312819480266805</v>
      </c>
      <c r="J557" s="193">
        <f t="shared" si="95"/>
        <v>4.595143596956242</v>
      </c>
      <c r="K557" s="193">
        <f>MAX(0,(F557-'2031 forecast'!$C$10))</f>
        <v>0</v>
      </c>
      <c r="L557" s="193">
        <f>MAX(0,(G557-'2031 forecast'!$C$10))</f>
        <v>0</v>
      </c>
      <c r="M557" s="193">
        <f>MAX(0,(H557-'2031 forecast'!$C$10))</f>
        <v>0</v>
      </c>
      <c r="N557" s="193">
        <f>MAX(0,(I557-'2031 forecast'!$C$10))</f>
        <v>0</v>
      </c>
      <c r="O557" s="193">
        <f>MAX(0,(J557-'2031 forecast'!$C$10))</f>
        <v>0</v>
      </c>
      <c r="P557" s="175" t="str">
        <f t="shared" si="92"/>
        <v/>
      </c>
      <c r="Q557" s="175" t="str">
        <f t="shared" si="93"/>
        <v/>
      </c>
    </row>
    <row r="558" spans="1:17" s="1" customFormat="1" x14ac:dyDescent="0.3">
      <c r="A558" s="189">
        <f t="shared" si="91"/>
        <v>43854.08333333199</v>
      </c>
      <c r="B558" s="190">
        <f t="shared" si="87"/>
        <v>43854</v>
      </c>
      <c r="C558" s="1">
        <f t="shared" si="88"/>
        <v>2</v>
      </c>
      <c r="D558" s="191">
        <v>2.5298195531286418</v>
      </c>
      <c r="E558" s="192">
        <f t="shared" si="89"/>
        <v>8.7844561140598446E-5</v>
      </c>
      <c r="F558" s="193">
        <f t="shared" si="90"/>
        <v>3.7718662771827285</v>
      </c>
      <c r="G558" s="193">
        <f t="shared" si="95"/>
        <v>3.9113437997078306</v>
      </c>
      <c r="H558" s="193">
        <f t="shared" si="95"/>
        <v>4.0559789757286104</v>
      </c>
      <c r="I558" s="193">
        <f t="shared" si="95"/>
        <v>4.2059625269405778</v>
      </c>
      <c r="J558" s="193">
        <f t="shared" si="95"/>
        <v>4.3614922276194834</v>
      </c>
      <c r="K558" s="193">
        <f>MAX(0,(F558-'2031 forecast'!$C$10))</f>
        <v>0</v>
      </c>
      <c r="L558" s="193">
        <f>MAX(0,(G558-'2031 forecast'!$C$10))</f>
        <v>0</v>
      </c>
      <c r="M558" s="193">
        <f>MAX(0,(H558-'2031 forecast'!$C$10))</f>
        <v>0</v>
      </c>
      <c r="N558" s="193">
        <f>MAX(0,(I558-'2031 forecast'!$C$10))</f>
        <v>0</v>
      </c>
      <c r="O558" s="193">
        <f>MAX(0,(J558-'2031 forecast'!$C$10))</f>
        <v>0</v>
      </c>
      <c r="P558" s="175" t="str">
        <f t="shared" si="92"/>
        <v/>
      </c>
      <c r="Q558" s="175" t="str">
        <f t="shared" si="93"/>
        <v/>
      </c>
    </row>
    <row r="559" spans="1:17" s="1" customFormat="1" x14ac:dyDescent="0.3">
      <c r="A559" s="189">
        <f t="shared" si="91"/>
        <v>43854.124999998654</v>
      </c>
      <c r="B559" s="190">
        <f t="shared" si="87"/>
        <v>43854</v>
      </c>
      <c r="C559" s="1">
        <f t="shared" si="88"/>
        <v>3</v>
      </c>
      <c r="D559" s="191">
        <v>2.5524072277101477</v>
      </c>
      <c r="E559" s="192">
        <f t="shared" si="89"/>
        <v>8.8628887579353797E-5</v>
      </c>
      <c r="F559" s="193">
        <f t="shared" si="90"/>
        <v>3.8055436546575749</v>
      </c>
      <c r="G559" s="193">
        <f t="shared" si="95"/>
        <v>3.9462665122052223</v>
      </c>
      <c r="H559" s="193">
        <f t="shared" si="95"/>
        <v>4.0921930737261878</v>
      </c>
      <c r="I559" s="193">
        <f t="shared" si="95"/>
        <v>4.2435157637882615</v>
      </c>
      <c r="J559" s="193">
        <f t="shared" si="95"/>
        <v>4.4004341225089441</v>
      </c>
      <c r="K559" s="193">
        <f>MAX(0,(F559-'2031 forecast'!$C$10))</f>
        <v>0</v>
      </c>
      <c r="L559" s="193">
        <f>MAX(0,(G559-'2031 forecast'!$C$10))</f>
        <v>0</v>
      </c>
      <c r="M559" s="193">
        <f>MAX(0,(H559-'2031 forecast'!$C$10))</f>
        <v>0</v>
      </c>
      <c r="N559" s="193">
        <f>MAX(0,(I559-'2031 forecast'!$C$10))</f>
        <v>0</v>
      </c>
      <c r="O559" s="193">
        <f>MAX(0,(J559-'2031 forecast'!$C$10))</f>
        <v>0</v>
      </c>
      <c r="P559" s="175" t="str">
        <f t="shared" si="92"/>
        <v/>
      </c>
      <c r="Q559" s="175" t="str">
        <f t="shared" si="93"/>
        <v/>
      </c>
    </row>
    <row r="560" spans="1:17" s="1" customFormat="1" x14ac:dyDescent="0.3">
      <c r="A560" s="189">
        <f t="shared" si="91"/>
        <v>43854.166666665318</v>
      </c>
      <c r="B560" s="190">
        <f t="shared" si="87"/>
        <v>43854</v>
      </c>
      <c r="C560" s="1">
        <f t="shared" si="88"/>
        <v>4</v>
      </c>
      <c r="D560" s="191">
        <v>2.514761103407638</v>
      </c>
      <c r="E560" s="192">
        <f t="shared" si="89"/>
        <v>8.7321676848094892E-5</v>
      </c>
      <c r="F560" s="193">
        <f t="shared" si="90"/>
        <v>3.7494146921994984</v>
      </c>
      <c r="G560" s="193">
        <f t="shared" si="95"/>
        <v>3.8880619913762366</v>
      </c>
      <c r="H560" s="193">
        <f t="shared" si="95"/>
        <v>4.0318362437302264</v>
      </c>
      <c r="I560" s="193">
        <f t="shared" si="95"/>
        <v>4.1809270357087884</v>
      </c>
      <c r="J560" s="193">
        <f t="shared" si="95"/>
        <v>4.3355309643598448</v>
      </c>
      <c r="K560" s="193">
        <f>MAX(0,(F560-'2031 forecast'!$C$10))</f>
        <v>0</v>
      </c>
      <c r="L560" s="193">
        <f>MAX(0,(G560-'2031 forecast'!$C$10))</f>
        <v>0</v>
      </c>
      <c r="M560" s="193">
        <f>MAX(0,(H560-'2031 forecast'!$C$10))</f>
        <v>0</v>
      </c>
      <c r="N560" s="193">
        <f>MAX(0,(I560-'2031 forecast'!$C$10))</f>
        <v>0</v>
      </c>
      <c r="O560" s="193">
        <f>MAX(0,(J560-'2031 forecast'!$C$10))</f>
        <v>0</v>
      </c>
      <c r="P560" s="175" t="str">
        <f t="shared" si="92"/>
        <v/>
      </c>
      <c r="Q560" s="175" t="str">
        <f t="shared" si="93"/>
        <v/>
      </c>
    </row>
    <row r="561" spans="1:17" s="1" customFormat="1" x14ac:dyDescent="0.3">
      <c r="A561" s="189">
        <f t="shared" si="91"/>
        <v>43854.208333331982</v>
      </c>
      <c r="B561" s="190">
        <f t="shared" si="87"/>
        <v>43854</v>
      </c>
      <c r="C561" s="1">
        <f t="shared" si="88"/>
        <v>5</v>
      </c>
      <c r="D561" s="191">
        <v>2.6653456006176763</v>
      </c>
      <c r="E561" s="192">
        <f t="shared" si="89"/>
        <v>9.2550519773130515E-5</v>
      </c>
      <c r="F561" s="193">
        <f t="shared" si="90"/>
        <v>3.9739305420318036</v>
      </c>
      <c r="G561" s="193">
        <f t="shared" si="95"/>
        <v>4.1208800746921792</v>
      </c>
      <c r="H561" s="193">
        <f t="shared" si="95"/>
        <v>4.2732635637140719</v>
      </c>
      <c r="I561" s="193">
        <f t="shared" si="95"/>
        <v>4.4312819480266805</v>
      </c>
      <c r="J561" s="193">
        <f t="shared" si="95"/>
        <v>4.595143596956242</v>
      </c>
      <c r="K561" s="193">
        <f>MAX(0,(F561-'2031 forecast'!$C$10))</f>
        <v>0</v>
      </c>
      <c r="L561" s="193">
        <f>MAX(0,(G561-'2031 forecast'!$C$10))</f>
        <v>0</v>
      </c>
      <c r="M561" s="193">
        <f>MAX(0,(H561-'2031 forecast'!$C$10))</f>
        <v>0</v>
      </c>
      <c r="N561" s="193">
        <f>MAX(0,(I561-'2031 forecast'!$C$10))</f>
        <v>0</v>
      </c>
      <c r="O561" s="193">
        <f>MAX(0,(J561-'2031 forecast'!$C$10))</f>
        <v>0</v>
      </c>
      <c r="P561" s="175" t="str">
        <f t="shared" si="92"/>
        <v/>
      </c>
      <c r="Q561" s="175" t="str">
        <f t="shared" si="93"/>
        <v/>
      </c>
    </row>
    <row r="562" spans="1:17" s="1" customFormat="1" x14ac:dyDescent="0.3">
      <c r="A562" s="189">
        <f t="shared" si="91"/>
        <v>43854.249999998647</v>
      </c>
      <c r="B562" s="190">
        <f t="shared" si="87"/>
        <v>43854</v>
      </c>
      <c r="C562" s="1">
        <f t="shared" si="88"/>
        <v>6</v>
      </c>
      <c r="D562" s="191">
        <v>2.8460469972697218</v>
      </c>
      <c r="E562" s="192">
        <f t="shared" si="89"/>
        <v>9.8825131283173246E-5</v>
      </c>
      <c r="F562" s="193">
        <f t="shared" si="90"/>
        <v>4.2433495618305699</v>
      </c>
      <c r="G562" s="193">
        <f t="shared" si="95"/>
        <v>4.4002617746713097</v>
      </c>
      <c r="H562" s="193">
        <f t="shared" si="95"/>
        <v>4.5629763476946863</v>
      </c>
      <c r="I562" s="193">
        <f t="shared" si="95"/>
        <v>4.7317078428081496</v>
      </c>
      <c r="J562" s="193">
        <f t="shared" si="95"/>
        <v>4.9066787560719192</v>
      </c>
      <c r="K562" s="193">
        <f>MAX(0,(F562-'2031 forecast'!$C$10))</f>
        <v>0</v>
      </c>
      <c r="L562" s="193">
        <f>MAX(0,(G562-'2031 forecast'!$C$10))</f>
        <v>0</v>
      </c>
      <c r="M562" s="193">
        <f>MAX(0,(H562-'2031 forecast'!$C$10))</f>
        <v>0</v>
      </c>
      <c r="N562" s="193">
        <f>MAX(0,(I562-'2031 forecast'!$C$10))</f>
        <v>0</v>
      </c>
      <c r="O562" s="193">
        <f>MAX(0,(J562-'2031 forecast'!$C$10))</f>
        <v>0</v>
      </c>
      <c r="P562" s="175" t="str">
        <f t="shared" si="92"/>
        <v/>
      </c>
      <c r="Q562" s="175" t="str">
        <f t="shared" si="93"/>
        <v/>
      </c>
    </row>
    <row r="563" spans="1:17" s="1" customFormat="1" x14ac:dyDescent="0.3">
      <c r="A563" s="189">
        <f t="shared" si="91"/>
        <v>43854.291666665311</v>
      </c>
      <c r="B563" s="190">
        <f t="shared" si="87"/>
        <v>43854</v>
      </c>
      <c r="C563" s="1">
        <f t="shared" si="88"/>
        <v>7</v>
      </c>
      <c r="D563" s="191">
        <v>3.3203881634813426</v>
      </c>
      <c r="E563" s="192">
        <f t="shared" si="89"/>
        <v>1.1529598649703547E-4</v>
      </c>
      <c r="F563" s="193">
        <f t="shared" si="90"/>
        <v>4.9505744888023315</v>
      </c>
      <c r="G563" s="193">
        <f t="shared" si="95"/>
        <v>5.1336387371165282</v>
      </c>
      <c r="H563" s="193">
        <f t="shared" si="95"/>
        <v>5.3234724056438019</v>
      </c>
      <c r="I563" s="193">
        <f t="shared" si="95"/>
        <v>5.5203258166095086</v>
      </c>
      <c r="J563" s="193">
        <f t="shared" si="95"/>
        <v>5.7244585487505733</v>
      </c>
      <c r="K563" s="193">
        <f>MAX(0,(F563-'2031 forecast'!$C$10))</f>
        <v>0</v>
      </c>
      <c r="L563" s="193">
        <f>MAX(0,(G563-'2031 forecast'!$C$10))</f>
        <v>0</v>
      </c>
      <c r="M563" s="193">
        <f>MAX(0,(H563-'2031 forecast'!$C$10))</f>
        <v>0</v>
      </c>
      <c r="N563" s="193">
        <f>MAX(0,(I563-'2031 forecast'!$C$10))</f>
        <v>0</v>
      </c>
      <c r="O563" s="193">
        <f>MAX(0,(J563-'2031 forecast'!$C$10))</f>
        <v>0</v>
      </c>
      <c r="P563" s="175" t="str">
        <f t="shared" si="92"/>
        <v/>
      </c>
      <c r="Q563" s="175" t="str">
        <f t="shared" si="93"/>
        <v/>
      </c>
    </row>
    <row r="564" spans="1:17" s="1" customFormat="1" x14ac:dyDescent="0.3">
      <c r="A564" s="189">
        <f t="shared" si="91"/>
        <v>43854.333333331975</v>
      </c>
      <c r="B564" s="190">
        <f t="shared" si="87"/>
        <v>43854</v>
      </c>
      <c r="C564" s="1">
        <f t="shared" si="88"/>
        <v>8</v>
      </c>
      <c r="D564" s="191">
        <v>3.4785018855518826</v>
      </c>
      <c r="E564" s="192">
        <f t="shared" si="89"/>
        <v>1.2078627156832286E-4</v>
      </c>
      <c r="F564" s="193">
        <f t="shared" si="90"/>
        <v>5.1863161311262518</v>
      </c>
      <c r="G564" s="193">
        <f t="shared" si="95"/>
        <v>5.3780977245982671</v>
      </c>
      <c r="H564" s="193">
        <f t="shared" si="95"/>
        <v>5.5769710916268398</v>
      </c>
      <c r="I564" s="193">
        <f t="shared" si="95"/>
        <v>5.7831984745432941</v>
      </c>
      <c r="J564" s="193">
        <f t="shared" si="95"/>
        <v>5.9970518129767898</v>
      </c>
      <c r="K564" s="193">
        <f>MAX(0,(F564-'2031 forecast'!$C$10))</f>
        <v>0</v>
      </c>
      <c r="L564" s="193">
        <f>MAX(0,(G564-'2031 forecast'!$C$10))</f>
        <v>0</v>
      </c>
      <c r="M564" s="193">
        <f>MAX(0,(H564-'2031 forecast'!$C$10))</f>
        <v>0</v>
      </c>
      <c r="N564" s="193">
        <f>MAX(0,(I564-'2031 forecast'!$C$10))</f>
        <v>4.6198474543293955E-2</v>
      </c>
      <c r="O564" s="193">
        <f>MAX(0,(J564-'2031 forecast'!$C$10))</f>
        <v>0.2600518129767897</v>
      </c>
      <c r="P564" s="175" t="str">
        <f t="shared" si="92"/>
        <v/>
      </c>
      <c r="Q564" s="175" t="str">
        <f t="shared" si="93"/>
        <v/>
      </c>
    </row>
    <row r="565" spans="1:17" s="1" customFormat="1" x14ac:dyDescent="0.3">
      <c r="A565" s="189">
        <f t="shared" si="91"/>
        <v>43854.374999998639</v>
      </c>
      <c r="B565" s="190">
        <f t="shared" si="87"/>
        <v>43854</v>
      </c>
      <c r="C565" s="1">
        <f t="shared" si="88"/>
        <v>9</v>
      </c>
      <c r="D565" s="191">
        <v>3.4107388618073653</v>
      </c>
      <c r="E565" s="192">
        <f t="shared" si="89"/>
        <v>1.1843329225205683E-4</v>
      </c>
      <c r="F565" s="193">
        <f t="shared" si="90"/>
        <v>5.0852839987017147</v>
      </c>
      <c r="G565" s="193">
        <f t="shared" ref="G565:J584" si="96">$E565*G$2</f>
        <v>5.273329587106093</v>
      </c>
      <c r="H565" s="193">
        <f t="shared" si="96"/>
        <v>5.4683287976341086</v>
      </c>
      <c r="I565" s="193">
        <f t="shared" si="96"/>
        <v>5.6705387640002431</v>
      </c>
      <c r="J565" s="193">
        <f t="shared" si="96"/>
        <v>5.8802261283084114</v>
      </c>
      <c r="K565" s="193">
        <f>MAX(0,(F565-'2031 forecast'!$C$10))</f>
        <v>0</v>
      </c>
      <c r="L565" s="193">
        <f>MAX(0,(G565-'2031 forecast'!$C$10))</f>
        <v>0</v>
      </c>
      <c r="M565" s="193">
        <f>MAX(0,(H565-'2031 forecast'!$C$10))</f>
        <v>0</v>
      </c>
      <c r="N565" s="193">
        <f>MAX(0,(I565-'2031 forecast'!$C$10))</f>
        <v>0</v>
      </c>
      <c r="O565" s="193">
        <f>MAX(0,(J565-'2031 forecast'!$C$10))</f>
        <v>0.1432261283084113</v>
      </c>
      <c r="P565" s="175" t="str">
        <f t="shared" si="92"/>
        <v/>
      </c>
      <c r="Q565" s="175" t="str">
        <f t="shared" si="93"/>
        <v/>
      </c>
    </row>
    <row r="566" spans="1:17" s="1" customFormat="1" x14ac:dyDescent="0.3">
      <c r="A566" s="189">
        <f t="shared" si="91"/>
        <v>43854.416666665304</v>
      </c>
      <c r="B566" s="190">
        <f t="shared" si="87"/>
        <v>43854</v>
      </c>
      <c r="C566" s="1">
        <f t="shared" si="88"/>
        <v>10</v>
      </c>
      <c r="D566" s="191">
        <v>3.5161480098543922</v>
      </c>
      <c r="E566" s="192">
        <f t="shared" si="89"/>
        <v>1.2209348229958177E-4</v>
      </c>
      <c r="F566" s="193">
        <f t="shared" si="90"/>
        <v>5.2424450935843279</v>
      </c>
      <c r="G566" s="193">
        <f t="shared" si="96"/>
        <v>5.4363022454272532</v>
      </c>
      <c r="H566" s="193">
        <f t="shared" si="96"/>
        <v>5.6373279216228012</v>
      </c>
      <c r="I566" s="193">
        <f t="shared" si="96"/>
        <v>5.8457872026227671</v>
      </c>
      <c r="J566" s="193">
        <f t="shared" si="96"/>
        <v>6.06195497112589</v>
      </c>
      <c r="K566" s="193">
        <f>MAX(0,(F566-'2031 forecast'!$C$10))</f>
        <v>0</v>
      </c>
      <c r="L566" s="193">
        <f>MAX(0,(G566-'2031 forecast'!$C$10))</f>
        <v>0</v>
      </c>
      <c r="M566" s="193">
        <f>MAX(0,(H566-'2031 forecast'!$C$10))</f>
        <v>0</v>
      </c>
      <c r="N566" s="193">
        <f>MAX(0,(I566-'2031 forecast'!$C$10))</f>
        <v>0.10878720262276698</v>
      </c>
      <c r="O566" s="193">
        <f>MAX(0,(J566-'2031 forecast'!$C$10))</f>
        <v>0.32495497112588989</v>
      </c>
      <c r="P566" s="175" t="str">
        <f t="shared" si="92"/>
        <v/>
      </c>
      <c r="Q566" s="175" t="str">
        <f t="shared" si="93"/>
        <v/>
      </c>
    </row>
    <row r="567" spans="1:17" s="1" customFormat="1" x14ac:dyDescent="0.3">
      <c r="A567" s="189">
        <f t="shared" si="91"/>
        <v>43854.458333331968</v>
      </c>
      <c r="B567" s="190">
        <f t="shared" si="87"/>
        <v>43854</v>
      </c>
      <c r="C567" s="1">
        <f t="shared" si="88"/>
        <v>11</v>
      </c>
      <c r="D567" s="191">
        <v>3.5086187849938901</v>
      </c>
      <c r="E567" s="192">
        <f t="shared" si="89"/>
        <v>1.2183204015332998E-4</v>
      </c>
      <c r="F567" s="193">
        <f t="shared" si="90"/>
        <v>5.2312193010927128</v>
      </c>
      <c r="G567" s="193">
        <f t="shared" si="96"/>
        <v>5.4246613412614559</v>
      </c>
      <c r="H567" s="193">
        <f t="shared" si="96"/>
        <v>5.6252565556236087</v>
      </c>
      <c r="I567" s="193">
        <f t="shared" si="96"/>
        <v>5.8332694570068719</v>
      </c>
      <c r="J567" s="193">
        <f t="shared" si="96"/>
        <v>6.0489743394960698</v>
      </c>
      <c r="K567" s="193">
        <f>MAX(0,(F567-'2031 forecast'!$C$10))</f>
        <v>0</v>
      </c>
      <c r="L567" s="193">
        <f>MAX(0,(G567-'2031 forecast'!$C$10))</f>
        <v>0</v>
      </c>
      <c r="M567" s="193">
        <f>MAX(0,(H567-'2031 forecast'!$C$10))</f>
        <v>0</v>
      </c>
      <c r="N567" s="193">
        <f>MAX(0,(I567-'2031 forecast'!$C$10))</f>
        <v>9.6269457006871839E-2</v>
      </c>
      <c r="O567" s="193">
        <f>MAX(0,(J567-'2031 forecast'!$C$10))</f>
        <v>0.31197433949606967</v>
      </c>
      <c r="P567" s="175" t="str">
        <f t="shared" si="92"/>
        <v/>
      </c>
      <c r="Q567" s="175" t="str">
        <f t="shared" si="93"/>
        <v/>
      </c>
    </row>
    <row r="568" spans="1:17" s="1" customFormat="1" x14ac:dyDescent="0.3">
      <c r="A568" s="189">
        <f t="shared" si="91"/>
        <v>43854.499999998632</v>
      </c>
      <c r="B568" s="190">
        <f t="shared" si="87"/>
        <v>43854</v>
      </c>
      <c r="C568" s="1">
        <f t="shared" si="88"/>
        <v>12</v>
      </c>
      <c r="D568" s="191">
        <v>3.4559142109703767</v>
      </c>
      <c r="E568" s="192">
        <f t="shared" si="89"/>
        <v>1.2000194512956752E-4</v>
      </c>
      <c r="F568" s="193">
        <f t="shared" si="90"/>
        <v>5.1526387536514058</v>
      </c>
      <c r="G568" s="193">
        <f t="shared" si="96"/>
        <v>5.3431750121008763</v>
      </c>
      <c r="H568" s="193">
        <f t="shared" si="96"/>
        <v>5.5407569936292624</v>
      </c>
      <c r="I568" s="193">
        <f t="shared" si="96"/>
        <v>5.7456452376956104</v>
      </c>
      <c r="J568" s="193">
        <f t="shared" si="96"/>
        <v>5.9581099180873309</v>
      </c>
      <c r="K568" s="193">
        <f>MAX(0,(F568-'2031 forecast'!$C$10))</f>
        <v>0</v>
      </c>
      <c r="L568" s="193">
        <f>MAX(0,(G568-'2031 forecast'!$C$10))</f>
        <v>0</v>
      </c>
      <c r="M568" s="193">
        <f>MAX(0,(H568-'2031 forecast'!$C$10))</f>
        <v>0</v>
      </c>
      <c r="N568" s="193">
        <f>MAX(0,(I568-'2031 forecast'!$C$10))</f>
        <v>8.6452376956103194E-3</v>
      </c>
      <c r="O568" s="193">
        <f>MAX(0,(J568-'2031 forecast'!$C$10))</f>
        <v>0.22110991808733083</v>
      </c>
      <c r="P568" s="175" t="str">
        <f t="shared" si="92"/>
        <v/>
      </c>
      <c r="Q568" s="175" t="str">
        <f t="shared" si="93"/>
        <v/>
      </c>
    </row>
    <row r="569" spans="1:17" s="1" customFormat="1" x14ac:dyDescent="0.3">
      <c r="A569" s="189">
        <f t="shared" si="91"/>
        <v>43854.541666665296</v>
      </c>
      <c r="B569" s="190">
        <f t="shared" si="87"/>
        <v>43854</v>
      </c>
      <c r="C569" s="1">
        <f t="shared" si="88"/>
        <v>13</v>
      </c>
      <c r="D569" s="191">
        <v>3.4333265363888708</v>
      </c>
      <c r="E569" s="192">
        <f t="shared" si="89"/>
        <v>1.1921761869081217E-4</v>
      </c>
      <c r="F569" s="193">
        <f t="shared" si="90"/>
        <v>5.1189613761765598</v>
      </c>
      <c r="G569" s="193">
        <f t="shared" si="96"/>
        <v>5.3082522996034847</v>
      </c>
      <c r="H569" s="193">
        <f t="shared" si="96"/>
        <v>5.5045428956316851</v>
      </c>
      <c r="I569" s="193">
        <f t="shared" si="96"/>
        <v>5.7080920008479259</v>
      </c>
      <c r="J569" s="193">
        <f t="shared" si="96"/>
        <v>5.9191680231978703</v>
      </c>
      <c r="K569" s="193">
        <f>MAX(0,(F569-'2031 forecast'!$C$10))</f>
        <v>0</v>
      </c>
      <c r="L569" s="193">
        <f>MAX(0,(G569-'2031 forecast'!$C$10))</f>
        <v>0</v>
      </c>
      <c r="M569" s="193">
        <f>MAX(0,(H569-'2031 forecast'!$C$10))</f>
        <v>0</v>
      </c>
      <c r="N569" s="193">
        <f>MAX(0,(I569-'2031 forecast'!$C$10))</f>
        <v>0</v>
      </c>
      <c r="O569" s="193">
        <f>MAX(0,(J569-'2031 forecast'!$C$10))</f>
        <v>0.18216802319787018</v>
      </c>
      <c r="P569" s="175" t="str">
        <f t="shared" si="92"/>
        <v/>
      </c>
      <c r="Q569" s="175" t="str">
        <f t="shared" si="93"/>
        <v/>
      </c>
    </row>
    <row r="570" spans="1:17" s="1" customFormat="1" x14ac:dyDescent="0.3">
      <c r="A570" s="189">
        <f t="shared" si="91"/>
        <v>43854.583333331961</v>
      </c>
      <c r="B570" s="190">
        <f t="shared" si="87"/>
        <v>43854</v>
      </c>
      <c r="C570" s="1">
        <f t="shared" si="88"/>
        <v>14</v>
      </c>
      <c r="D570" s="191">
        <v>3.4182680866678674</v>
      </c>
      <c r="E570" s="192">
        <f t="shared" si="89"/>
        <v>1.1869473439830862E-4</v>
      </c>
      <c r="F570" s="193">
        <f t="shared" si="90"/>
        <v>5.0965097911933297</v>
      </c>
      <c r="G570" s="193">
        <f t="shared" si="96"/>
        <v>5.2849704912718902</v>
      </c>
      <c r="H570" s="193">
        <f t="shared" si="96"/>
        <v>5.4804001636333011</v>
      </c>
      <c r="I570" s="193">
        <f t="shared" si="96"/>
        <v>5.6830565096161374</v>
      </c>
      <c r="J570" s="193">
        <f t="shared" si="96"/>
        <v>5.8932067599382316</v>
      </c>
      <c r="K570" s="193">
        <f>MAX(0,(F570-'2031 forecast'!$C$10))</f>
        <v>0</v>
      </c>
      <c r="L570" s="193">
        <f>MAX(0,(G570-'2031 forecast'!$C$10))</f>
        <v>0</v>
      </c>
      <c r="M570" s="193">
        <f>MAX(0,(H570-'2031 forecast'!$C$10))</f>
        <v>0</v>
      </c>
      <c r="N570" s="193">
        <f>MAX(0,(I570-'2031 forecast'!$C$10))</f>
        <v>0</v>
      </c>
      <c r="O570" s="193">
        <f>MAX(0,(J570-'2031 forecast'!$C$10))</f>
        <v>0.15620675993823152</v>
      </c>
      <c r="P570" s="175" t="str">
        <f t="shared" si="92"/>
        <v/>
      </c>
      <c r="Q570" s="175" t="str">
        <f t="shared" si="93"/>
        <v/>
      </c>
    </row>
    <row r="571" spans="1:17" s="1" customFormat="1" x14ac:dyDescent="0.3">
      <c r="A571" s="189">
        <f t="shared" si="91"/>
        <v>43854.624999998625</v>
      </c>
      <c r="B571" s="190">
        <f t="shared" si="87"/>
        <v>43854</v>
      </c>
      <c r="C571" s="1">
        <f t="shared" si="88"/>
        <v>15</v>
      </c>
      <c r="D571" s="191">
        <v>3.4483849861098745</v>
      </c>
      <c r="E571" s="192">
        <f t="shared" si="89"/>
        <v>1.1974050298331573E-4</v>
      </c>
      <c r="F571" s="193">
        <f t="shared" si="90"/>
        <v>5.1414129611597899</v>
      </c>
      <c r="G571" s="193">
        <f t="shared" si="96"/>
        <v>5.3315341079350782</v>
      </c>
      <c r="H571" s="193">
        <f t="shared" si="96"/>
        <v>5.52868562763007</v>
      </c>
      <c r="I571" s="193">
        <f t="shared" si="96"/>
        <v>5.7331274920797153</v>
      </c>
      <c r="J571" s="193">
        <f t="shared" si="96"/>
        <v>5.9451292864575098</v>
      </c>
      <c r="K571" s="193">
        <f>MAX(0,(F571-'2031 forecast'!$C$10))</f>
        <v>0</v>
      </c>
      <c r="L571" s="193">
        <f>MAX(0,(G571-'2031 forecast'!$C$10))</f>
        <v>0</v>
      </c>
      <c r="M571" s="193">
        <f>MAX(0,(H571-'2031 forecast'!$C$10))</f>
        <v>0</v>
      </c>
      <c r="N571" s="193">
        <f>MAX(0,(I571-'2031 forecast'!$C$10))</f>
        <v>0</v>
      </c>
      <c r="O571" s="193">
        <f>MAX(0,(J571-'2031 forecast'!$C$10))</f>
        <v>0.20812928645750972</v>
      </c>
      <c r="P571" s="175" t="str">
        <f t="shared" si="92"/>
        <v/>
      </c>
      <c r="Q571" s="175" t="str">
        <f t="shared" si="93"/>
        <v/>
      </c>
    </row>
    <row r="572" spans="1:17" s="1" customFormat="1" x14ac:dyDescent="0.3">
      <c r="A572" s="189">
        <f t="shared" si="91"/>
        <v>43854.666666665289</v>
      </c>
      <c r="B572" s="190">
        <f t="shared" si="87"/>
        <v>43854</v>
      </c>
      <c r="C572" s="1">
        <f t="shared" si="88"/>
        <v>16</v>
      </c>
      <c r="D572" s="191">
        <v>3.3655635126443539</v>
      </c>
      <c r="E572" s="192">
        <f t="shared" si="89"/>
        <v>1.1686463937454616E-4</v>
      </c>
      <c r="F572" s="193">
        <f t="shared" si="90"/>
        <v>5.0179292437520235</v>
      </c>
      <c r="G572" s="193">
        <f t="shared" si="96"/>
        <v>5.2034841621113106</v>
      </c>
      <c r="H572" s="193">
        <f t="shared" si="96"/>
        <v>5.3959006016389557</v>
      </c>
      <c r="I572" s="193">
        <f t="shared" si="96"/>
        <v>5.5954322903048759</v>
      </c>
      <c r="J572" s="193">
        <f t="shared" si="96"/>
        <v>5.8023423385294928</v>
      </c>
      <c r="K572" s="193">
        <f>MAX(0,(F572-'2031 forecast'!$C$10))</f>
        <v>0</v>
      </c>
      <c r="L572" s="193">
        <f>MAX(0,(G572-'2031 forecast'!$C$10))</f>
        <v>0</v>
      </c>
      <c r="M572" s="193">
        <f>MAX(0,(H572-'2031 forecast'!$C$10))</f>
        <v>0</v>
      </c>
      <c r="N572" s="193">
        <f>MAX(0,(I572-'2031 forecast'!$C$10))</f>
        <v>0</v>
      </c>
      <c r="O572" s="193">
        <f>MAX(0,(J572-'2031 forecast'!$C$10))</f>
        <v>6.5342338529492672E-2</v>
      </c>
      <c r="P572" s="175" t="str">
        <f t="shared" si="92"/>
        <v/>
      </c>
      <c r="Q572" s="175" t="str">
        <f t="shared" si="93"/>
        <v/>
      </c>
    </row>
    <row r="573" spans="1:17" s="1" customFormat="1" x14ac:dyDescent="0.3">
      <c r="A573" s="189">
        <f t="shared" si="91"/>
        <v>43854.708333331953</v>
      </c>
      <c r="B573" s="190">
        <f t="shared" si="87"/>
        <v>43854</v>
      </c>
      <c r="C573" s="1">
        <f t="shared" si="88"/>
        <v>17</v>
      </c>
      <c r="D573" s="191">
        <v>3.4559142109703767</v>
      </c>
      <c r="E573" s="192">
        <f t="shared" si="89"/>
        <v>1.2000194512956752E-4</v>
      </c>
      <c r="F573" s="193">
        <f t="shared" si="90"/>
        <v>5.1526387536514058</v>
      </c>
      <c r="G573" s="193">
        <f t="shared" si="96"/>
        <v>5.3431750121008763</v>
      </c>
      <c r="H573" s="193">
        <f t="shared" si="96"/>
        <v>5.5407569936292624</v>
      </c>
      <c r="I573" s="193">
        <f t="shared" si="96"/>
        <v>5.7456452376956104</v>
      </c>
      <c r="J573" s="193">
        <f t="shared" si="96"/>
        <v>5.9581099180873309</v>
      </c>
      <c r="K573" s="193">
        <f>MAX(0,(F573-'2031 forecast'!$C$10))</f>
        <v>0</v>
      </c>
      <c r="L573" s="193">
        <f>MAX(0,(G573-'2031 forecast'!$C$10))</f>
        <v>0</v>
      </c>
      <c r="M573" s="193">
        <f>MAX(0,(H573-'2031 forecast'!$C$10))</f>
        <v>0</v>
      </c>
      <c r="N573" s="193">
        <f>MAX(0,(I573-'2031 forecast'!$C$10))</f>
        <v>8.6452376956103194E-3</v>
      </c>
      <c r="O573" s="193">
        <f>MAX(0,(J573-'2031 forecast'!$C$10))</f>
        <v>0.22110991808733083</v>
      </c>
      <c r="P573" s="175" t="str">
        <f t="shared" si="92"/>
        <v/>
      </c>
      <c r="Q573" s="175" t="str">
        <f t="shared" si="93"/>
        <v/>
      </c>
    </row>
    <row r="574" spans="1:17" s="1" customFormat="1" x14ac:dyDescent="0.3">
      <c r="A574" s="189">
        <f t="shared" si="91"/>
        <v>43854.749999998618</v>
      </c>
      <c r="B574" s="190">
        <f t="shared" si="87"/>
        <v>43854</v>
      </c>
      <c r="C574" s="1">
        <f t="shared" si="88"/>
        <v>18</v>
      </c>
      <c r="D574" s="191">
        <v>3.6215571579014192</v>
      </c>
      <c r="E574" s="192">
        <f t="shared" si="89"/>
        <v>1.2575367234710671E-4</v>
      </c>
      <c r="F574" s="193">
        <f t="shared" si="90"/>
        <v>5.399606188466942</v>
      </c>
      <c r="G574" s="193">
        <f t="shared" si="96"/>
        <v>5.5992749037484133</v>
      </c>
      <c r="H574" s="193">
        <f t="shared" si="96"/>
        <v>5.8063270456114937</v>
      </c>
      <c r="I574" s="193">
        <f t="shared" si="96"/>
        <v>6.021035641245291</v>
      </c>
      <c r="J574" s="193">
        <f t="shared" si="96"/>
        <v>6.2436838139433686</v>
      </c>
      <c r="K574" s="193">
        <f>MAX(0,(F574-'2031 forecast'!$C$10))</f>
        <v>0</v>
      </c>
      <c r="L574" s="193">
        <f>MAX(0,(G574-'2031 forecast'!$C$10))</f>
        <v>0</v>
      </c>
      <c r="M574" s="193">
        <f>MAX(0,(H574-'2031 forecast'!$C$10))</f>
        <v>6.932704561149361E-2</v>
      </c>
      <c r="N574" s="193">
        <f>MAX(0,(I574-'2031 forecast'!$C$10))</f>
        <v>0.2840356412452909</v>
      </c>
      <c r="O574" s="193">
        <f>MAX(0,(J574-'2031 forecast'!$C$10))</f>
        <v>0.50668381394336848</v>
      </c>
      <c r="P574" s="175" t="str">
        <f t="shared" si="92"/>
        <v/>
      </c>
      <c r="Q574" s="175" t="str">
        <f t="shared" si="93"/>
        <v/>
      </c>
    </row>
    <row r="575" spans="1:17" s="1" customFormat="1" x14ac:dyDescent="0.3">
      <c r="A575" s="189">
        <f t="shared" si="91"/>
        <v>43854.791666665282</v>
      </c>
      <c r="B575" s="190">
        <f t="shared" si="87"/>
        <v>43854</v>
      </c>
      <c r="C575" s="1">
        <f t="shared" si="88"/>
        <v>19</v>
      </c>
      <c r="D575" s="191">
        <v>3.6742617319249322</v>
      </c>
      <c r="E575" s="192">
        <f t="shared" si="89"/>
        <v>1.2758376737086917E-4</v>
      </c>
      <c r="F575" s="193">
        <f t="shared" si="90"/>
        <v>5.478186735908249</v>
      </c>
      <c r="G575" s="193">
        <f t="shared" si="96"/>
        <v>5.680761232908992</v>
      </c>
      <c r="H575" s="193">
        <f t="shared" si="96"/>
        <v>5.8908266076058391</v>
      </c>
      <c r="I575" s="193">
        <f t="shared" si="96"/>
        <v>6.1086598605565534</v>
      </c>
      <c r="J575" s="193">
        <f t="shared" si="96"/>
        <v>6.3345482353521074</v>
      </c>
      <c r="K575" s="193">
        <f>MAX(0,(F575-'2031 forecast'!$C$10))</f>
        <v>0</v>
      </c>
      <c r="L575" s="193">
        <f>MAX(0,(G575-'2031 forecast'!$C$10))</f>
        <v>0</v>
      </c>
      <c r="M575" s="193">
        <f>MAX(0,(H575-'2031 forecast'!$C$10))</f>
        <v>0.15382660760583899</v>
      </c>
      <c r="N575" s="193">
        <f>MAX(0,(I575-'2031 forecast'!$C$10))</f>
        <v>0.37165986055655331</v>
      </c>
      <c r="O575" s="193">
        <f>MAX(0,(J575-'2031 forecast'!$C$10))</f>
        <v>0.59754823535210733</v>
      </c>
      <c r="P575" s="175" t="str">
        <f t="shared" si="92"/>
        <v/>
      </c>
      <c r="Q575" s="175" t="str">
        <f t="shared" si="93"/>
        <v/>
      </c>
    </row>
    <row r="576" spans="1:17" s="1" customFormat="1" x14ac:dyDescent="0.3">
      <c r="A576" s="189">
        <f t="shared" si="91"/>
        <v>43854.833333331946</v>
      </c>
      <c r="B576" s="190">
        <f t="shared" si="87"/>
        <v>43854</v>
      </c>
      <c r="C576" s="1">
        <f t="shared" si="88"/>
        <v>20</v>
      </c>
      <c r="D576" s="191">
        <v>3.5688525838779057</v>
      </c>
      <c r="E576" s="192">
        <f t="shared" si="89"/>
        <v>1.2392357732334425E-4</v>
      </c>
      <c r="F576" s="193">
        <f t="shared" si="90"/>
        <v>5.3210256410256358</v>
      </c>
      <c r="G576" s="193">
        <f t="shared" si="96"/>
        <v>5.5177885745878337</v>
      </c>
      <c r="H576" s="193">
        <f t="shared" si="96"/>
        <v>5.7218274836171474</v>
      </c>
      <c r="I576" s="193">
        <f t="shared" si="96"/>
        <v>5.9334114219340295</v>
      </c>
      <c r="J576" s="193">
        <f t="shared" si="96"/>
        <v>6.1528193925346297</v>
      </c>
      <c r="K576" s="193">
        <f>MAX(0,(F576-'2031 forecast'!$C$10))</f>
        <v>0</v>
      </c>
      <c r="L576" s="193">
        <f>MAX(0,(G576-'2031 forecast'!$C$10))</f>
        <v>0</v>
      </c>
      <c r="M576" s="193">
        <f>MAX(0,(H576-'2031 forecast'!$C$10))</f>
        <v>0</v>
      </c>
      <c r="N576" s="193">
        <f>MAX(0,(I576-'2031 forecast'!$C$10))</f>
        <v>0.19641142193402938</v>
      </c>
      <c r="O576" s="193">
        <f>MAX(0,(J576-'2031 forecast'!$C$10))</f>
        <v>0.41581939253462963</v>
      </c>
      <c r="P576" s="175" t="str">
        <f t="shared" si="92"/>
        <v/>
      </c>
      <c r="Q576" s="175" t="str">
        <f t="shared" si="93"/>
        <v/>
      </c>
    </row>
    <row r="577" spans="1:17" s="1" customFormat="1" x14ac:dyDescent="0.3">
      <c r="A577" s="189">
        <f t="shared" si="91"/>
        <v>43854.87499999861</v>
      </c>
      <c r="B577" s="190">
        <f t="shared" si="87"/>
        <v>43854</v>
      </c>
      <c r="C577" s="1">
        <f t="shared" si="88"/>
        <v>21</v>
      </c>
      <c r="D577" s="191">
        <v>3.5161480098543922</v>
      </c>
      <c r="E577" s="192">
        <f t="shared" si="89"/>
        <v>1.2209348229958177E-4</v>
      </c>
      <c r="F577" s="193">
        <f t="shared" si="90"/>
        <v>5.2424450935843279</v>
      </c>
      <c r="G577" s="193">
        <f t="shared" si="96"/>
        <v>5.4363022454272532</v>
      </c>
      <c r="H577" s="193">
        <f t="shared" si="96"/>
        <v>5.6373279216228012</v>
      </c>
      <c r="I577" s="193">
        <f t="shared" si="96"/>
        <v>5.8457872026227671</v>
      </c>
      <c r="J577" s="193">
        <f t="shared" si="96"/>
        <v>6.06195497112589</v>
      </c>
      <c r="K577" s="193">
        <f>MAX(0,(F577-'2031 forecast'!$C$10))</f>
        <v>0</v>
      </c>
      <c r="L577" s="193">
        <f>MAX(0,(G577-'2031 forecast'!$C$10))</f>
        <v>0</v>
      </c>
      <c r="M577" s="193">
        <f>MAX(0,(H577-'2031 forecast'!$C$10))</f>
        <v>0</v>
      </c>
      <c r="N577" s="193">
        <f>MAX(0,(I577-'2031 forecast'!$C$10))</f>
        <v>0.10878720262276698</v>
      </c>
      <c r="O577" s="193">
        <f>MAX(0,(J577-'2031 forecast'!$C$10))</f>
        <v>0.32495497112588989</v>
      </c>
      <c r="P577" s="175" t="str">
        <f t="shared" si="92"/>
        <v/>
      </c>
      <c r="Q577" s="175" t="str">
        <f t="shared" si="93"/>
        <v/>
      </c>
    </row>
    <row r="578" spans="1:17" s="1" customFormat="1" x14ac:dyDescent="0.3">
      <c r="A578" s="189">
        <f t="shared" si="91"/>
        <v>43854.916666665275</v>
      </c>
      <c r="B578" s="190">
        <f t="shared" si="87"/>
        <v>43854</v>
      </c>
      <c r="C578" s="1">
        <f t="shared" si="88"/>
        <v>22</v>
      </c>
      <c r="D578" s="191">
        <v>3.4182680866678674</v>
      </c>
      <c r="E578" s="192">
        <f t="shared" si="89"/>
        <v>1.1869473439830862E-4</v>
      </c>
      <c r="F578" s="193">
        <f t="shared" si="90"/>
        <v>5.0965097911933297</v>
      </c>
      <c r="G578" s="193">
        <f t="shared" si="96"/>
        <v>5.2849704912718902</v>
      </c>
      <c r="H578" s="193">
        <f t="shared" si="96"/>
        <v>5.4804001636333011</v>
      </c>
      <c r="I578" s="193">
        <f t="shared" si="96"/>
        <v>5.6830565096161374</v>
      </c>
      <c r="J578" s="193">
        <f t="shared" si="96"/>
        <v>5.8932067599382316</v>
      </c>
      <c r="K578" s="193">
        <f>MAX(0,(F578-'2031 forecast'!$C$10))</f>
        <v>0</v>
      </c>
      <c r="L578" s="193">
        <f>MAX(0,(G578-'2031 forecast'!$C$10))</f>
        <v>0</v>
      </c>
      <c r="M578" s="193">
        <f>MAX(0,(H578-'2031 forecast'!$C$10))</f>
        <v>0</v>
      </c>
      <c r="N578" s="193">
        <f>MAX(0,(I578-'2031 forecast'!$C$10))</f>
        <v>0</v>
      </c>
      <c r="O578" s="193">
        <f>MAX(0,(J578-'2031 forecast'!$C$10))</f>
        <v>0.15620675993823152</v>
      </c>
      <c r="P578" s="175" t="str">
        <f t="shared" si="92"/>
        <v/>
      </c>
      <c r="Q578" s="175" t="str">
        <f t="shared" si="93"/>
        <v/>
      </c>
    </row>
    <row r="579" spans="1:17" s="1" customFormat="1" x14ac:dyDescent="0.3">
      <c r="A579" s="189">
        <f t="shared" si="91"/>
        <v>43854.958333331939</v>
      </c>
      <c r="B579" s="190">
        <f t="shared" si="87"/>
        <v>43854</v>
      </c>
      <c r="C579" s="1">
        <f t="shared" si="88"/>
        <v>23</v>
      </c>
      <c r="D579" s="191">
        <v>3.1170990922477908</v>
      </c>
      <c r="E579" s="192">
        <f t="shared" si="89"/>
        <v>1.0823704854823737E-4</v>
      </c>
      <c r="F579" s="193">
        <f t="shared" si="90"/>
        <v>4.6474780915287193</v>
      </c>
      <c r="G579" s="193">
        <f t="shared" si="96"/>
        <v>4.819334324640006</v>
      </c>
      <c r="H579" s="193">
        <f t="shared" si="96"/>
        <v>4.9975455236656092</v>
      </c>
      <c r="I579" s="193">
        <f t="shared" si="96"/>
        <v>5.1823466849803541</v>
      </c>
      <c r="J579" s="193">
        <f t="shared" si="96"/>
        <v>5.3739814947454354</v>
      </c>
      <c r="K579" s="193">
        <f>MAX(0,(F579-'2031 forecast'!$C$10))</f>
        <v>0</v>
      </c>
      <c r="L579" s="193">
        <f>MAX(0,(G579-'2031 forecast'!$C$10))</f>
        <v>0</v>
      </c>
      <c r="M579" s="193">
        <f>MAX(0,(H579-'2031 forecast'!$C$10))</f>
        <v>0</v>
      </c>
      <c r="N579" s="193">
        <f>MAX(0,(I579-'2031 forecast'!$C$10))</f>
        <v>0</v>
      </c>
      <c r="O579" s="193">
        <f>MAX(0,(J579-'2031 forecast'!$C$10))</f>
        <v>0</v>
      </c>
      <c r="P579" s="175" t="str">
        <f t="shared" si="92"/>
        <v/>
      </c>
      <c r="Q579" s="175" t="str">
        <f t="shared" si="93"/>
        <v/>
      </c>
    </row>
    <row r="580" spans="1:17" s="1" customFormat="1" x14ac:dyDescent="0.3">
      <c r="A580" s="189">
        <f t="shared" si="91"/>
        <v>43854.999999998603</v>
      </c>
      <c r="B580" s="190">
        <f t="shared" si="87"/>
        <v>43854</v>
      </c>
      <c r="C580" s="1">
        <f t="shared" si="88"/>
        <v>0</v>
      </c>
      <c r="D580" s="191">
        <v>2.8385177724092201</v>
      </c>
      <c r="E580" s="192">
        <f t="shared" si="89"/>
        <v>9.8563689136921476E-5</v>
      </c>
      <c r="F580" s="193">
        <f t="shared" si="90"/>
        <v>4.2321237693389548</v>
      </c>
      <c r="G580" s="193">
        <f t="shared" si="96"/>
        <v>4.3886208705055125</v>
      </c>
      <c r="H580" s="193">
        <f t="shared" si="96"/>
        <v>4.5509049816954947</v>
      </c>
      <c r="I580" s="193">
        <f t="shared" si="96"/>
        <v>4.7191900971922554</v>
      </c>
      <c r="J580" s="193">
        <f t="shared" si="96"/>
        <v>4.8936981244420998</v>
      </c>
      <c r="K580" s="193">
        <f>MAX(0,(F580-'2031 forecast'!$C$10))</f>
        <v>0</v>
      </c>
      <c r="L580" s="193">
        <f>MAX(0,(G580-'2031 forecast'!$C$10))</f>
        <v>0</v>
      </c>
      <c r="M580" s="193">
        <f>MAX(0,(H580-'2031 forecast'!$C$10))</f>
        <v>0</v>
      </c>
      <c r="N580" s="193">
        <f>MAX(0,(I580-'2031 forecast'!$C$10))</f>
        <v>0</v>
      </c>
      <c r="O580" s="193">
        <f>MAX(0,(J580-'2031 forecast'!$C$10))</f>
        <v>0</v>
      </c>
      <c r="P580" s="175" t="str">
        <f t="shared" si="92"/>
        <v/>
      </c>
      <c r="Q580" s="175" t="str">
        <f t="shared" si="93"/>
        <v/>
      </c>
    </row>
    <row r="581" spans="1:17" s="1" customFormat="1" x14ac:dyDescent="0.3">
      <c r="A581" s="189">
        <f t="shared" si="91"/>
        <v>43855.041666665267</v>
      </c>
      <c r="B581" s="190">
        <f t="shared" ref="B581:B644" si="97">INT(A581)</f>
        <v>43855</v>
      </c>
      <c r="C581" s="1">
        <f t="shared" ref="C581:C644" si="98">HOUR(A581)</f>
        <v>1</v>
      </c>
      <c r="D581" s="191">
        <v>2.6879332751991818</v>
      </c>
      <c r="E581" s="192">
        <f t="shared" ref="E581:E644" si="99">D581/SUM($D$4:$D$8763)</f>
        <v>9.3334846211885839E-5</v>
      </c>
      <c r="F581" s="193">
        <f t="shared" ref="F581:F644" si="100">E581*$F$2</f>
        <v>4.0076079195066487</v>
      </c>
      <c r="G581" s="193">
        <f t="shared" si="96"/>
        <v>4.15580278718957</v>
      </c>
      <c r="H581" s="193">
        <f t="shared" si="96"/>
        <v>4.3094776617116484</v>
      </c>
      <c r="I581" s="193">
        <f t="shared" si="96"/>
        <v>4.4688351848743633</v>
      </c>
      <c r="J581" s="193">
        <f t="shared" si="96"/>
        <v>4.6340854918457008</v>
      </c>
      <c r="K581" s="193">
        <f>MAX(0,(F581-'2031 forecast'!$C$10))</f>
        <v>0</v>
      </c>
      <c r="L581" s="193">
        <f>MAX(0,(G581-'2031 forecast'!$C$10))</f>
        <v>0</v>
      </c>
      <c r="M581" s="193">
        <f>MAX(0,(H581-'2031 forecast'!$C$10))</f>
        <v>0</v>
      </c>
      <c r="N581" s="193">
        <f>MAX(0,(I581-'2031 forecast'!$C$10))</f>
        <v>0</v>
      </c>
      <c r="O581" s="193">
        <f>MAX(0,(J581-'2031 forecast'!$C$10))</f>
        <v>0</v>
      </c>
      <c r="P581" s="175" t="str">
        <f t="shared" si="92"/>
        <v/>
      </c>
      <c r="Q581" s="175" t="str">
        <f t="shared" si="93"/>
        <v/>
      </c>
    </row>
    <row r="582" spans="1:17" s="1" customFormat="1" x14ac:dyDescent="0.3">
      <c r="A582" s="189">
        <f t="shared" ref="A582:A645" si="101">A581 + TIME(1,0,0)</f>
        <v>43855.083333331931</v>
      </c>
      <c r="B582" s="190">
        <f t="shared" si="97"/>
        <v>43855</v>
      </c>
      <c r="C582" s="1">
        <f t="shared" si="98"/>
        <v>2</v>
      </c>
      <c r="D582" s="191">
        <v>2.514761103407638</v>
      </c>
      <c r="E582" s="192">
        <f t="shared" si="99"/>
        <v>8.7321676848094892E-5</v>
      </c>
      <c r="F582" s="193">
        <f t="shared" si="100"/>
        <v>3.7494146921994984</v>
      </c>
      <c r="G582" s="193">
        <f t="shared" si="96"/>
        <v>3.8880619913762366</v>
      </c>
      <c r="H582" s="193">
        <f t="shared" si="96"/>
        <v>4.0318362437302264</v>
      </c>
      <c r="I582" s="193">
        <f t="shared" si="96"/>
        <v>4.1809270357087884</v>
      </c>
      <c r="J582" s="193">
        <f t="shared" si="96"/>
        <v>4.3355309643598448</v>
      </c>
      <c r="K582" s="193">
        <f>MAX(0,(F582-'2031 forecast'!$C$10))</f>
        <v>0</v>
      </c>
      <c r="L582" s="193">
        <f>MAX(0,(G582-'2031 forecast'!$C$10))</f>
        <v>0</v>
      </c>
      <c r="M582" s="193">
        <f>MAX(0,(H582-'2031 forecast'!$C$10))</f>
        <v>0</v>
      </c>
      <c r="N582" s="193">
        <f>MAX(0,(I582-'2031 forecast'!$C$10))</f>
        <v>0</v>
      </c>
      <c r="O582" s="193">
        <f>MAX(0,(J582-'2031 forecast'!$C$10))</f>
        <v>0</v>
      </c>
      <c r="P582" s="175" t="str">
        <f t="shared" ref="P582:P645" si="102">IF(K582&gt;0,IF(K581&gt;0,P581+1,1),"")</f>
        <v/>
      </c>
      <c r="Q582" s="175" t="str">
        <f t="shared" ref="Q582:Q645" si="103">IF(AND(K582&gt;0,K583=0),P582,"")</f>
        <v/>
      </c>
    </row>
    <row r="583" spans="1:17" s="1" customFormat="1" x14ac:dyDescent="0.3">
      <c r="A583" s="189">
        <f t="shared" si="101"/>
        <v>43855.124999998596</v>
      </c>
      <c r="B583" s="190">
        <f t="shared" si="97"/>
        <v>43855</v>
      </c>
      <c r="C583" s="1">
        <f t="shared" si="98"/>
        <v>3</v>
      </c>
      <c r="D583" s="191">
        <v>2.401822730500109</v>
      </c>
      <c r="E583" s="192">
        <f t="shared" si="99"/>
        <v>8.3400044654318161E-5</v>
      </c>
      <c r="F583" s="193">
        <f t="shared" si="100"/>
        <v>3.5810278048252688</v>
      </c>
      <c r="G583" s="193">
        <f t="shared" si="96"/>
        <v>3.7134484288892793</v>
      </c>
      <c r="H583" s="193">
        <f t="shared" si="96"/>
        <v>3.8507657537423414</v>
      </c>
      <c r="I583" s="193">
        <f t="shared" si="96"/>
        <v>3.9931608514703694</v>
      </c>
      <c r="J583" s="193">
        <f t="shared" si="96"/>
        <v>4.1408214899125451</v>
      </c>
      <c r="K583" s="193">
        <f>MAX(0,(F583-'2031 forecast'!$C$10))</f>
        <v>0</v>
      </c>
      <c r="L583" s="193">
        <f>MAX(0,(G583-'2031 forecast'!$C$10))</f>
        <v>0</v>
      </c>
      <c r="M583" s="193">
        <f>MAX(0,(H583-'2031 forecast'!$C$10))</f>
        <v>0</v>
      </c>
      <c r="N583" s="193">
        <f>MAX(0,(I583-'2031 forecast'!$C$10))</f>
        <v>0</v>
      </c>
      <c r="O583" s="193">
        <f>MAX(0,(J583-'2031 forecast'!$C$10))</f>
        <v>0</v>
      </c>
      <c r="P583" s="175" t="str">
        <f t="shared" si="102"/>
        <v/>
      </c>
      <c r="Q583" s="175" t="str">
        <f t="shared" si="103"/>
        <v/>
      </c>
    </row>
    <row r="584" spans="1:17" s="1" customFormat="1" x14ac:dyDescent="0.3">
      <c r="A584" s="189">
        <f t="shared" si="101"/>
        <v>43855.16666666526</v>
      </c>
      <c r="B584" s="190">
        <f t="shared" si="97"/>
        <v>43855</v>
      </c>
      <c r="C584" s="1">
        <f t="shared" si="98"/>
        <v>4</v>
      </c>
      <c r="D584" s="191">
        <v>0</v>
      </c>
      <c r="E584" s="192">
        <f t="shared" si="99"/>
        <v>0</v>
      </c>
      <c r="F584" s="193">
        <f t="shared" si="100"/>
        <v>0</v>
      </c>
      <c r="G584" s="193">
        <f t="shared" si="96"/>
        <v>0</v>
      </c>
      <c r="H584" s="193">
        <f t="shared" si="96"/>
        <v>0</v>
      </c>
      <c r="I584" s="193">
        <f t="shared" si="96"/>
        <v>0</v>
      </c>
      <c r="J584" s="193">
        <f t="shared" si="96"/>
        <v>0</v>
      </c>
      <c r="K584" s="193">
        <f>MAX(0,(F584-'2031 forecast'!$C$10))</f>
        <v>0</v>
      </c>
      <c r="L584" s="193">
        <f>MAX(0,(G584-'2031 forecast'!$C$10))</f>
        <v>0</v>
      </c>
      <c r="M584" s="193">
        <f>MAX(0,(H584-'2031 forecast'!$C$10))</f>
        <v>0</v>
      </c>
      <c r="N584" s="193">
        <f>MAX(0,(I584-'2031 forecast'!$C$10))</f>
        <v>0</v>
      </c>
      <c r="O584" s="193">
        <f>MAX(0,(J584-'2031 forecast'!$C$10))</f>
        <v>0</v>
      </c>
      <c r="P584" s="175" t="str">
        <f t="shared" si="102"/>
        <v/>
      </c>
      <c r="Q584" s="175" t="str">
        <f t="shared" si="103"/>
        <v/>
      </c>
    </row>
    <row r="585" spans="1:17" s="1" customFormat="1" x14ac:dyDescent="0.3">
      <c r="A585" s="189">
        <f t="shared" si="101"/>
        <v>43855.208333331924</v>
      </c>
      <c r="B585" s="190">
        <f t="shared" si="97"/>
        <v>43855</v>
      </c>
      <c r="C585" s="1">
        <f t="shared" si="98"/>
        <v>5</v>
      </c>
      <c r="D585" s="191">
        <v>3.6290863827619204</v>
      </c>
      <c r="E585" s="192">
        <f t="shared" si="99"/>
        <v>1.2601511449335847E-4</v>
      </c>
      <c r="F585" s="193">
        <f t="shared" si="100"/>
        <v>5.4108319809585561</v>
      </c>
      <c r="G585" s="193">
        <f t="shared" ref="G585:J604" si="104">$E585*G$2</f>
        <v>5.6109158079142087</v>
      </c>
      <c r="H585" s="193">
        <f t="shared" si="104"/>
        <v>5.8183984116106844</v>
      </c>
      <c r="I585" s="193">
        <f t="shared" si="104"/>
        <v>6.0335533868611853</v>
      </c>
      <c r="J585" s="193">
        <f t="shared" si="104"/>
        <v>6.256664445573187</v>
      </c>
      <c r="K585" s="193">
        <f>MAX(0,(F585-'2031 forecast'!$C$10))</f>
        <v>0</v>
      </c>
      <c r="L585" s="193">
        <f>MAX(0,(G585-'2031 forecast'!$C$10))</f>
        <v>0</v>
      </c>
      <c r="M585" s="193">
        <f>MAX(0,(H585-'2031 forecast'!$C$10))</f>
        <v>8.1398411610684285E-2</v>
      </c>
      <c r="N585" s="193">
        <f>MAX(0,(I585-'2031 forecast'!$C$10))</f>
        <v>0.29655338686118515</v>
      </c>
      <c r="O585" s="193">
        <f>MAX(0,(J585-'2031 forecast'!$C$10))</f>
        <v>0.51966444557318692</v>
      </c>
      <c r="P585" s="175" t="str">
        <f t="shared" si="102"/>
        <v/>
      </c>
      <c r="Q585" s="175" t="str">
        <f t="shared" si="103"/>
        <v/>
      </c>
    </row>
    <row r="586" spans="1:17" s="1" customFormat="1" x14ac:dyDescent="0.3">
      <c r="A586" s="189">
        <f t="shared" si="101"/>
        <v>43855.249999998588</v>
      </c>
      <c r="B586" s="190">
        <f t="shared" si="97"/>
        <v>43855</v>
      </c>
      <c r="C586" s="1">
        <f t="shared" si="98"/>
        <v>6</v>
      </c>
      <c r="D586" s="191">
        <v>2.9363976955957449</v>
      </c>
      <c r="E586" s="192">
        <f t="shared" si="99"/>
        <v>1.0196243703819463E-4</v>
      </c>
      <c r="F586" s="193">
        <f t="shared" si="100"/>
        <v>4.378059071729953</v>
      </c>
      <c r="G586" s="193">
        <f t="shared" si="104"/>
        <v>4.5399526246608746</v>
      </c>
      <c r="H586" s="193">
        <f t="shared" si="104"/>
        <v>4.7078327396849948</v>
      </c>
      <c r="I586" s="193">
        <f t="shared" si="104"/>
        <v>4.8819207901988841</v>
      </c>
      <c r="J586" s="193">
        <f t="shared" si="104"/>
        <v>5.0624463356297582</v>
      </c>
      <c r="K586" s="193">
        <f>MAX(0,(F586-'2031 forecast'!$C$10))</f>
        <v>0</v>
      </c>
      <c r="L586" s="193">
        <f>MAX(0,(G586-'2031 forecast'!$C$10))</f>
        <v>0</v>
      </c>
      <c r="M586" s="193">
        <f>MAX(0,(H586-'2031 forecast'!$C$10))</f>
        <v>0</v>
      </c>
      <c r="N586" s="193">
        <f>MAX(0,(I586-'2031 forecast'!$C$10))</f>
        <v>0</v>
      </c>
      <c r="O586" s="193">
        <f>MAX(0,(J586-'2031 forecast'!$C$10))</f>
        <v>0</v>
      </c>
      <c r="P586" s="175" t="str">
        <f t="shared" si="102"/>
        <v/>
      </c>
      <c r="Q586" s="175" t="str">
        <f t="shared" si="103"/>
        <v/>
      </c>
    </row>
    <row r="587" spans="1:17" s="1" customFormat="1" x14ac:dyDescent="0.3">
      <c r="A587" s="189">
        <f t="shared" si="101"/>
        <v>43855.291666665253</v>
      </c>
      <c r="B587" s="190">
        <f t="shared" si="97"/>
        <v>43855</v>
      </c>
      <c r="C587" s="1">
        <f t="shared" si="98"/>
        <v>7</v>
      </c>
      <c r="D587" s="191">
        <v>2.8234593226882163</v>
      </c>
      <c r="E587" s="192">
        <f t="shared" si="99"/>
        <v>9.8040804844417908E-5</v>
      </c>
      <c r="F587" s="193">
        <f t="shared" si="100"/>
        <v>4.2096721843557239</v>
      </c>
      <c r="G587" s="193">
        <f t="shared" si="104"/>
        <v>4.3653390621739181</v>
      </c>
      <c r="H587" s="193">
        <f t="shared" si="104"/>
        <v>4.5267622496971098</v>
      </c>
      <c r="I587" s="193">
        <f t="shared" si="104"/>
        <v>4.694154605960466</v>
      </c>
      <c r="J587" s="193">
        <f t="shared" si="104"/>
        <v>4.8677368611824594</v>
      </c>
      <c r="K587" s="193">
        <f>MAX(0,(F587-'2031 forecast'!$C$10))</f>
        <v>0</v>
      </c>
      <c r="L587" s="193">
        <f>MAX(0,(G587-'2031 forecast'!$C$10))</f>
        <v>0</v>
      </c>
      <c r="M587" s="193">
        <f>MAX(0,(H587-'2031 forecast'!$C$10))</f>
        <v>0</v>
      </c>
      <c r="N587" s="193">
        <f>MAX(0,(I587-'2031 forecast'!$C$10))</f>
        <v>0</v>
      </c>
      <c r="O587" s="193">
        <f>MAX(0,(J587-'2031 forecast'!$C$10))</f>
        <v>0</v>
      </c>
      <c r="P587" s="175" t="str">
        <f t="shared" si="102"/>
        <v/>
      </c>
      <c r="Q587" s="175" t="str">
        <f t="shared" si="103"/>
        <v/>
      </c>
    </row>
    <row r="588" spans="1:17" s="1" customFormat="1" x14ac:dyDescent="0.3">
      <c r="A588" s="189">
        <f t="shared" si="101"/>
        <v>43855.333333331917</v>
      </c>
      <c r="B588" s="190">
        <f t="shared" si="97"/>
        <v>43855</v>
      </c>
      <c r="C588" s="1">
        <f t="shared" si="98"/>
        <v>8</v>
      </c>
      <c r="D588" s="191">
        <v>3.0342776187822702</v>
      </c>
      <c r="E588" s="192">
        <f t="shared" si="99"/>
        <v>1.0536118493946779E-4</v>
      </c>
      <c r="F588" s="193">
        <f t="shared" si="100"/>
        <v>4.5239943741209521</v>
      </c>
      <c r="G588" s="193">
        <f t="shared" si="104"/>
        <v>4.6912843788162375</v>
      </c>
      <c r="H588" s="193">
        <f t="shared" si="104"/>
        <v>4.8647604976744949</v>
      </c>
      <c r="I588" s="193">
        <f t="shared" si="104"/>
        <v>5.0446514832055147</v>
      </c>
      <c r="J588" s="193">
        <f t="shared" si="104"/>
        <v>5.2311945468174175</v>
      </c>
      <c r="K588" s="193">
        <f>MAX(0,(F588-'2031 forecast'!$C$10))</f>
        <v>0</v>
      </c>
      <c r="L588" s="193">
        <f>MAX(0,(G588-'2031 forecast'!$C$10))</f>
        <v>0</v>
      </c>
      <c r="M588" s="193">
        <f>MAX(0,(H588-'2031 forecast'!$C$10))</f>
        <v>0</v>
      </c>
      <c r="N588" s="193">
        <f>MAX(0,(I588-'2031 forecast'!$C$10))</f>
        <v>0</v>
      </c>
      <c r="O588" s="193">
        <f>MAX(0,(J588-'2031 forecast'!$C$10))</f>
        <v>0</v>
      </c>
      <c r="P588" s="175" t="str">
        <f t="shared" si="102"/>
        <v/>
      </c>
      <c r="Q588" s="175" t="str">
        <f t="shared" si="103"/>
        <v/>
      </c>
    </row>
    <row r="589" spans="1:17" s="1" customFormat="1" x14ac:dyDescent="0.3">
      <c r="A589" s="189">
        <f t="shared" si="101"/>
        <v>43855.374999998581</v>
      </c>
      <c r="B589" s="190">
        <f t="shared" si="97"/>
        <v>43855</v>
      </c>
      <c r="C589" s="1">
        <f t="shared" si="98"/>
        <v>9</v>
      </c>
      <c r="D589" s="191">
        <v>3.2074497905738135</v>
      </c>
      <c r="E589" s="192">
        <f t="shared" si="99"/>
        <v>1.1137435430325874E-4</v>
      </c>
      <c r="F589" s="193">
        <f t="shared" si="100"/>
        <v>4.7821876014281024</v>
      </c>
      <c r="G589" s="193">
        <f t="shared" si="104"/>
        <v>4.9590251746295708</v>
      </c>
      <c r="H589" s="193">
        <f t="shared" si="104"/>
        <v>5.1424019156559169</v>
      </c>
      <c r="I589" s="193">
        <f t="shared" si="104"/>
        <v>5.3325596323710887</v>
      </c>
      <c r="J589" s="193">
        <f t="shared" si="104"/>
        <v>5.5297490743032736</v>
      </c>
      <c r="K589" s="193">
        <f>MAX(0,(F589-'2031 forecast'!$C$10))</f>
        <v>0</v>
      </c>
      <c r="L589" s="193">
        <f>MAX(0,(G589-'2031 forecast'!$C$10))</f>
        <v>0</v>
      </c>
      <c r="M589" s="193">
        <f>MAX(0,(H589-'2031 forecast'!$C$10))</f>
        <v>0</v>
      </c>
      <c r="N589" s="193">
        <f>MAX(0,(I589-'2031 forecast'!$C$10))</f>
        <v>0</v>
      </c>
      <c r="O589" s="193">
        <f>MAX(0,(J589-'2031 forecast'!$C$10))</f>
        <v>0</v>
      </c>
      <c r="P589" s="175" t="str">
        <f t="shared" si="102"/>
        <v/>
      </c>
      <c r="Q589" s="175" t="str">
        <f t="shared" si="103"/>
        <v/>
      </c>
    </row>
    <row r="590" spans="1:17" s="1" customFormat="1" x14ac:dyDescent="0.3">
      <c r="A590" s="189">
        <f t="shared" si="101"/>
        <v>43855.416666665245</v>
      </c>
      <c r="B590" s="190">
        <f t="shared" si="97"/>
        <v>43855</v>
      </c>
      <c r="C590" s="1">
        <f t="shared" si="98"/>
        <v>10</v>
      </c>
      <c r="D590" s="191">
        <v>3.4107388618073653</v>
      </c>
      <c r="E590" s="192">
        <f t="shared" si="99"/>
        <v>1.1843329225205683E-4</v>
      </c>
      <c r="F590" s="193">
        <f t="shared" si="100"/>
        <v>5.0852839987017147</v>
      </c>
      <c r="G590" s="193">
        <f t="shared" si="104"/>
        <v>5.273329587106093</v>
      </c>
      <c r="H590" s="193">
        <f t="shared" si="104"/>
        <v>5.4683287976341086</v>
      </c>
      <c r="I590" s="193">
        <f t="shared" si="104"/>
        <v>5.6705387640002431</v>
      </c>
      <c r="J590" s="193">
        <f t="shared" si="104"/>
        <v>5.8802261283084114</v>
      </c>
      <c r="K590" s="193">
        <f>MAX(0,(F590-'2031 forecast'!$C$10))</f>
        <v>0</v>
      </c>
      <c r="L590" s="193">
        <f>MAX(0,(G590-'2031 forecast'!$C$10))</f>
        <v>0</v>
      </c>
      <c r="M590" s="193">
        <f>MAX(0,(H590-'2031 forecast'!$C$10))</f>
        <v>0</v>
      </c>
      <c r="N590" s="193">
        <f>MAX(0,(I590-'2031 forecast'!$C$10))</f>
        <v>0</v>
      </c>
      <c r="O590" s="193">
        <f>MAX(0,(J590-'2031 forecast'!$C$10))</f>
        <v>0.1432261283084113</v>
      </c>
      <c r="P590" s="175" t="str">
        <f t="shared" si="102"/>
        <v/>
      </c>
      <c r="Q590" s="175" t="str">
        <f t="shared" si="103"/>
        <v/>
      </c>
    </row>
    <row r="591" spans="1:17" s="1" customFormat="1" x14ac:dyDescent="0.3">
      <c r="A591" s="189">
        <f t="shared" si="101"/>
        <v>43855.45833333191</v>
      </c>
      <c r="B591" s="190">
        <f t="shared" si="97"/>
        <v>43855</v>
      </c>
      <c r="C591" s="1">
        <f t="shared" si="98"/>
        <v>11</v>
      </c>
      <c r="D591" s="191">
        <v>3.531206459575396</v>
      </c>
      <c r="E591" s="192">
        <f t="shared" si="99"/>
        <v>1.2261636659208533E-4</v>
      </c>
      <c r="F591" s="193">
        <f t="shared" si="100"/>
        <v>5.2648966785675588</v>
      </c>
      <c r="G591" s="193">
        <f t="shared" si="104"/>
        <v>5.4595840537588476</v>
      </c>
      <c r="H591" s="193">
        <f t="shared" si="104"/>
        <v>5.6614706536211861</v>
      </c>
      <c r="I591" s="193">
        <f t="shared" si="104"/>
        <v>5.8708226938545565</v>
      </c>
      <c r="J591" s="193">
        <f t="shared" si="104"/>
        <v>6.0879162343855295</v>
      </c>
      <c r="K591" s="193">
        <f>MAX(0,(F591-'2031 forecast'!$C$10))</f>
        <v>0</v>
      </c>
      <c r="L591" s="193">
        <f>MAX(0,(G591-'2031 forecast'!$C$10))</f>
        <v>0</v>
      </c>
      <c r="M591" s="193">
        <f>MAX(0,(H591-'2031 forecast'!$C$10))</f>
        <v>0</v>
      </c>
      <c r="N591" s="193">
        <f>MAX(0,(I591-'2031 forecast'!$C$10))</f>
        <v>0.13382269385455636</v>
      </c>
      <c r="O591" s="193">
        <f>MAX(0,(J591-'2031 forecast'!$C$10))</f>
        <v>0.35091623438552944</v>
      </c>
      <c r="P591" s="175" t="str">
        <f t="shared" si="102"/>
        <v/>
      </c>
      <c r="Q591" s="175" t="str">
        <f t="shared" si="103"/>
        <v/>
      </c>
    </row>
    <row r="592" spans="1:17" s="1" customFormat="1" x14ac:dyDescent="0.3">
      <c r="A592" s="189">
        <f t="shared" si="101"/>
        <v>43855.499999998574</v>
      </c>
      <c r="B592" s="190">
        <f t="shared" si="97"/>
        <v>43855</v>
      </c>
      <c r="C592" s="1">
        <f t="shared" si="98"/>
        <v>12</v>
      </c>
      <c r="D592" s="191">
        <v>3.5462649092963998</v>
      </c>
      <c r="E592" s="192">
        <f t="shared" si="99"/>
        <v>1.231392508845889E-4</v>
      </c>
      <c r="F592" s="193">
        <f t="shared" si="100"/>
        <v>5.2873482635507898</v>
      </c>
      <c r="G592" s="193">
        <f t="shared" si="104"/>
        <v>5.482865862090442</v>
      </c>
      <c r="H592" s="193">
        <f t="shared" si="104"/>
        <v>5.685613385619571</v>
      </c>
      <c r="I592" s="193">
        <f t="shared" si="104"/>
        <v>5.8958581850863458</v>
      </c>
      <c r="J592" s="193">
        <f t="shared" si="104"/>
        <v>6.11387749764517</v>
      </c>
      <c r="K592" s="193">
        <f>MAX(0,(F592-'2031 forecast'!$C$10))</f>
        <v>0</v>
      </c>
      <c r="L592" s="193">
        <f>MAX(0,(G592-'2031 forecast'!$C$10))</f>
        <v>0</v>
      </c>
      <c r="M592" s="193">
        <f>MAX(0,(H592-'2031 forecast'!$C$10))</f>
        <v>0</v>
      </c>
      <c r="N592" s="193">
        <f>MAX(0,(I592-'2031 forecast'!$C$10))</f>
        <v>0.15885818508634575</v>
      </c>
      <c r="O592" s="193">
        <f>MAX(0,(J592-'2031 forecast'!$C$10))</f>
        <v>0.37687749764516987</v>
      </c>
      <c r="P592" s="175" t="str">
        <f t="shared" si="102"/>
        <v/>
      </c>
      <c r="Q592" s="175" t="str">
        <f t="shared" si="103"/>
        <v/>
      </c>
    </row>
    <row r="593" spans="1:17" s="1" customFormat="1" x14ac:dyDescent="0.3">
      <c r="A593" s="189">
        <f t="shared" si="101"/>
        <v>43855.541666665238</v>
      </c>
      <c r="B593" s="190">
        <f t="shared" si="97"/>
        <v>43855</v>
      </c>
      <c r="C593" s="1">
        <f t="shared" si="98"/>
        <v>13</v>
      </c>
      <c r="D593" s="191">
        <v>3.5537941341569015</v>
      </c>
      <c r="E593" s="192">
        <f t="shared" si="99"/>
        <v>1.2340069303084066E-4</v>
      </c>
      <c r="F593" s="193">
        <f t="shared" si="100"/>
        <v>5.2985740560424039</v>
      </c>
      <c r="G593" s="193">
        <f t="shared" si="104"/>
        <v>5.4945067662562375</v>
      </c>
      <c r="H593" s="193">
        <f t="shared" si="104"/>
        <v>5.6976847516187616</v>
      </c>
      <c r="I593" s="193">
        <f t="shared" si="104"/>
        <v>5.9083759307022392</v>
      </c>
      <c r="J593" s="193">
        <f t="shared" si="104"/>
        <v>6.1268581292749884</v>
      </c>
      <c r="K593" s="193">
        <f>MAX(0,(F593-'2031 forecast'!$C$10))</f>
        <v>0</v>
      </c>
      <c r="L593" s="193">
        <f>MAX(0,(G593-'2031 forecast'!$C$10))</f>
        <v>0</v>
      </c>
      <c r="M593" s="193">
        <f>MAX(0,(H593-'2031 forecast'!$C$10))</f>
        <v>0</v>
      </c>
      <c r="N593" s="193">
        <f>MAX(0,(I593-'2031 forecast'!$C$10))</f>
        <v>0.17137593070223911</v>
      </c>
      <c r="O593" s="193">
        <f>MAX(0,(J593-'2031 forecast'!$C$10))</f>
        <v>0.38985812927498831</v>
      </c>
      <c r="P593" s="175" t="str">
        <f t="shared" si="102"/>
        <v/>
      </c>
      <c r="Q593" s="175" t="str">
        <f t="shared" si="103"/>
        <v/>
      </c>
    </row>
    <row r="594" spans="1:17" s="1" customFormat="1" x14ac:dyDescent="0.3">
      <c r="A594" s="189">
        <f t="shared" si="101"/>
        <v>43855.583333331902</v>
      </c>
      <c r="B594" s="190">
        <f t="shared" si="97"/>
        <v>43855</v>
      </c>
      <c r="C594" s="1">
        <f t="shared" si="98"/>
        <v>14</v>
      </c>
      <c r="D594" s="191">
        <v>3.4709726606913804</v>
      </c>
      <c r="E594" s="192">
        <f t="shared" si="99"/>
        <v>1.2052482942207108E-4</v>
      </c>
      <c r="F594" s="193">
        <f t="shared" si="100"/>
        <v>5.1750903386346367</v>
      </c>
      <c r="G594" s="193">
        <f t="shared" si="104"/>
        <v>5.3664568204324699</v>
      </c>
      <c r="H594" s="193">
        <f t="shared" si="104"/>
        <v>5.5648997256276473</v>
      </c>
      <c r="I594" s="193">
        <f t="shared" si="104"/>
        <v>5.7706807289273989</v>
      </c>
      <c r="J594" s="193">
        <f t="shared" si="104"/>
        <v>5.9840711813469705</v>
      </c>
      <c r="K594" s="193">
        <f>MAX(0,(F594-'2031 forecast'!$C$10))</f>
        <v>0</v>
      </c>
      <c r="L594" s="193">
        <f>MAX(0,(G594-'2031 forecast'!$C$10))</f>
        <v>0</v>
      </c>
      <c r="M594" s="193">
        <f>MAX(0,(H594-'2031 forecast'!$C$10))</f>
        <v>0</v>
      </c>
      <c r="N594" s="193">
        <f>MAX(0,(I594-'2031 forecast'!$C$10))</f>
        <v>3.3680728927398818E-2</v>
      </c>
      <c r="O594" s="193">
        <f>MAX(0,(J594-'2031 forecast'!$C$10))</f>
        <v>0.24707118134697037</v>
      </c>
      <c r="P594" s="175" t="str">
        <f t="shared" si="102"/>
        <v/>
      </c>
      <c r="Q594" s="175" t="str">
        <f t="shared" si="103"/>
        <v/>
      </c>
    </row>
    <row r="595" spans="1:17" s="1" customFormat="1" x14ac:dyDescent="0.3">
      <c r="A595" s="189">
        <f t="shared" si="101"/>
        <v>43855.624999998567</v>
      </c>
      <c r="B595" s="190">
        <f t="shared" si="97"/>
        <v>43855</v>
      </c>
      <c r="C595" s="1">
        <f t="shared" si="98"/>
        <v>15</v>
      </c>
      <c r="D595" s="191">
        <v>3.4408557612493733</v>
      </c>
      <c r="E595" s="192">
        <f t="shared" si="99"/>
        <v>1.1947906083706397E-4</v>
      </c>
      <c r="F595" s="193">
        <f t="shared" si="100"/>
        <v>5.1301871686681757</v>
      </c>
      <c r="G595" s="193">
        <f t="shared" si="104"/>
        <v>5.3198932037692819</v>
      </c>
      <c r="H595" s="193">
        <f t="shared" si="104"/>
        <v>5.5166142616308784</v>
      </c>
      <c r="I595" s="193">
        <f t="shared" si="104"/>
        <v>5.7206097464638219</v>
      </c>
      <c r="J595" s="193">
        <f t="shared" si="104"/>
        <v>5.9321486548276914</v>
      </c>
      <c r="K595" s="193">
        <f>MAX(0,(F595-'2031 forecast'!$C$10))</f>
        <v>0</v>
      </c>
      <c r="L595" s="193">
        <f>MAX(0,(G595-'2031 forecast'!$C$10))</f>
        <v>0</v>
      </c>
      <c r="M595" s="193">
        <f>MAX(0,(H595-'2031 forecast'!$C$10))</f>
        <v>0</v>
      </c>
      <c r="N595" s="193">
        <f>MAX(0,(I595-'2031 forecast'!$C$10))</f>
        <v>0</v>
      </c>
      <c r="O595" s="193">
        <f>MAX(0,(J595-'2031 forecast'!$C$10))</f>
        <v>0.19514865482769128</v>
      </c>
      <c r="P595" s="175" t="str">
        <f t="shared" si="102"/>
        <v/>
      </c>
      <c r="Q595" s="175" t="str">
        <f t="shared" si="103"/>
        <v/>
      </c>
    </row>
    <row r="596" spans="1:17" s="1" customFormat="1" x14ac:dyDescent="0.3">
      <c r="A596" s="189">
        <f t="shared" si="101"/>
        <v>43855.666666665231</v>
      </c>
      <c r="B596" s="190">
        <f t="shared" si="97"/>
        <v>43855</v>
      </c>
      <c r="C596" s="1">
        <f t="shared" si="98"/>
        <v>16</v>
      </c>
      <c r="D596" s="191">
        <v>3.4860311104123847</v>
      </c>
      <c r="E596" s="192">
        <f t="shared" si="99"/>
        <v>1.2104771371457466E-4</v>
      </c>
      <c r="F596" s="193">
        <f t="shared" si="100"/>
        <v>5.1975419236178677</v>
      </c>
      <c r="G596" s="193">
        <f t="shared" si="104"/>
        <v>5.3897386287640652</v>
      </c>
      <c r="H596" s="193">
        <f t="shared" si="104"/>
        <v>5.5890424576260322</v>
      </c>
      <c r="I596" s="193">
        <f t="shared" si="104"/>
        <v>5.7957162201591892</v>
      </c>
      <c r="J596" s="193">
        <f t="shared" si="104"/>
        <v>6.0100324446066109</v>
      </c>
      <c r="K596" s="193">
        <f>MAX(0,(F596-'2031 forecast'!$C$10))</f>
        <v>0</v>
      </c>
      <c r="L596" s="193">
        <f>MAX(0,(G596-'2031 forecast'!$C$10))</f>
        <v>0</v>
      </c>
      <c r="M596" s="193">
        <f>MAX(0,(H596-'2031 forecast'!$C$10))</f>
        <v>0</v>
      </c>
      <c r="N596" s="193">
        <f>MAX(0,(I596-'2031 forecast'!$C$10))</f>
        <v>5.8716220159189092E-2</v>
      </c>
      <c r="O596" s="193">
        <f>MAX(0,(J596-'2031 forecast'!$C$10))</f>
        <v>0.2730324446066108</v>
      </c>
      <c r="P596" s="175" t="str">
        <f t="shared" si="102"/>
        <v/>
      </c>
      <c r="Q596" s="175" t="str">
        <f t="shared" si="103"/>
        <v/>
      </c>
    </row>
    <row r="597" spans="1:17" s="1" customFormat="1" x14ac:dyDescent="0.3">
      <c r="A597" s="189">
        <f t="shared" si="101"/>
        <v>43855.708333331895</v>
      </c>
      <c r="B597" s="190">
        <f t="shared" si="97"/>
        <v>43855</v>
      </c>
      <c r="C597" s="1">
        <f t="shared" si="98"/>
        <v>17</v>
      </c>
      <c r="D597" s="191">
        <v>3.5763818087384074</v>
      </c>
      <c r="E597" s="192">
        <f t="shared" si="99"/>
        <v>1.2418501946959601E-4</v>
      </c>
      <c r="F597" s="193">
        <f t="shared" si="100"/>
        <v>5.33225143351725</v>
      </c>
      <c r="G597" s="193">
        <f t="shared" si="104"/>
        <v>5.5294294787536291</v>
      </c>
      <c r="H597" s="193">
        <f t="shared" si="104"/>
        <v>5.733898849616339</v>
      </c>
      <c r="I597" s="193">
        <f t="shared" si="104"/>
        <v>5.9459291675499228</v>
      </c>
      <c r="J597" s="193">
        <f t="shared" si="104"/>
        <v>6.1658000241644482</v>
      </c>
      <c r="K597" s="193">
        <f>MAX(0,(F597-'2031 forecast'!$C$10))</f>
        <v>0</v>
      </c>
      <c r="L597" s="193">
        <f>MAX(0,(G597-'2031 forecast'!$C$10))</f>
        <v>0</v>
      </c>
      <c r="M597" s="193">
        <f>MAX(0,(H597-'2031 forecast'!$C$10))</f>
        <v>0</v>
      </c>
      <c r="N597" s="193">
        <f>MAX(0,(I597-'2031 forecast'!$C$10))</f>
        <v>0.20892916754992275</v>
      </c>
      <c r="O597" s="193">
        <f>MAX(0,(J597-'2031 forecast'!$C$10))</f>
        <v>0.42880002416444807</v>
      </c>
      <c r="P597" s="175" t="str">
        <f t="shared" si="102"/>
        <v/>
      </c>
      <c r="Q597" s="175" t="str">
        <f t="shared" si="103"/>
        <v/>
      </c>
    </row>
    <row r="598" spans="1:17" s="1" customFormat="1" x14ac:dyDescent="0.3">
      <c r="A598" s="189">
        <f t="shared" si="101"/>
        <v>43855.749999998559</v>
      </c>
      <c r="B598" s="190">
        <f t="shared" si="97"/>
        <v>43855</v>
      </c>
      <c r="C598" s="1">
        <f t="shared" si="98"/>
        <v>18</v>
      </c>
      <c r="D598" s="191">
        <v>3.5462649092963998</v>
      </c>
      <c r="E598" s="192">
        <f t="shared" si="99"/>
        <v>1.231392508845889E-4</v>
      </c>
      <c r="F598" s="193">
        <f t="shared" si="100"/>
        <v>5.2873482635507898</v>
      </c>
      <c r="G598" s="193">
        <f t="shared" si="104"/>
        <v>5.482865862090442</v>
      </c>
      <c r="H598" s="193">
        <f t="shared" si="104"/>
        <v>5.685613385619571</v>
      </c>
      <c r="I598" s="193">
        <f t="shared" si="104"/>
        <v>5.8958581850863458</v>
      </c>
      <c r="J598" s="193">
        <f t="shared" si="104"/>
        <v>6.11387749764517</v>
      </c>
      <c r="K598" s="193">
        <f>MAX(0,(F598-'2031 forecast'!$C$10))</f>
        <v>0</v>
      </c>
      <c r="L598" s="193">
        <f>MAX(0,(G598-'2031 forecast'!$C$10))</f>
        <v>0</v>
      </c>
      <c r="M598" s="193">
        <f>MAX(0,(H598-'2031 forecast'!$C$10))</f>
        <v>0</v>
      </c>
      <c r="N598" s="193">
        <f>MAX(0,(I598-'2031 forecast'!$C$10))</f>
        <v>0.15885818508634575</v>
      </c>
      <c r="O598" s="193">
        <f>MAX(0,(J598-'2031 forecast'!$C$10))</f>
        <v>0.37687749764516987</v>
      </c>
      <c r="P598" s="175" t="str">
        <f t="shared" si="102"/>
        <v/>
      </c>
      <c r="Q598" s="175" t="str">
        <f t="shared" si="103"/>
        <v/>
      </c>
    </row>
    <row r="599" spans="1:17" s="1" customFormat="1" x14ac:dyDescent="0.3">
      <c r="A599" s="189">
        <f t="shared" si="101"/>
        <v>43855.791666665224</v>
      </c>
      <c r="B599" s="190">
        <f t="shared" si="97"/>
        <v>43855</v>
      </c>
      <c r="C599" s="1">
        <f t="shared" si="98"/>
        <v>19</v>
      </c>
      <c r="D599" s="191">
        <v>3.501089560133388</v>
      </c>
      <c r="E599" s="192">
        <f t="shared" si="99"/>
        <v>1.215705980070782E-4</v>
      </c>
      <c r="F599" s="193">
        <f t="shared" si="100"/>
        <v>5.2199935086010969</v>
      </c>
      <c r="G599" s="193">
        <f t="shared" si="104"/>
        <v>5.4130204370956587</v>
      </c>
      <c r="H599" s="193">
        <f t="shared" si="104"/>
        <v>5.6131851896244163</v>
      </c>
      <c r="I599" s="193">
        <f t="shared" si="104"/>
        <v>5.8207517113909777</v>
      </c>
      <c r="J599" s="193">
        <f t="shared" si="104"/>
        <v>6.0359937078662496</v>
      </c>
      <c r="K599" s="193">
        <f>MAX(0,(F599-'2031 forecast'!$C$10))</f>
        <v>0</v>
      </c>
      <c r="L599" s="193">
        <f>MAX(0,(G599-'2031 forecast'!$C$10))</f>
        <v>0</v>
      </c>
      <c r="M599" s="193">
        <f>MAX(0,(H599-'2031 forecast'!$C$10))</f>
        <v>0</v>
      </c>
      <c r="N599" s="193">
        <f>MAX(0,(I599-'2031 forecast'!$C$10))</f>
        <v>8.375171139097759E-2</v>
      </c>
      <c r="O599" s="193">
        <f>MAX(0,(J599-'2031 forecast'!$C$10))</f>
        <v>0.29899370786624946</v>
      </c>
      <c r="P599" s="175" t="str">
        <f t="shared" si="102"/>
        <v/>
      </c>
      <c r="Q599" s="175" t="str">
        <f t="shared" si="103"/>
        <v/>
      </c>
    </row>
    <row r="600" spans="1:17" s="1" customFormat="1" x14ac:dyDescent="0.3">
      <c r="A600" s="189">
        <f t="shared" si="101"/>
        <v>43855.833333331888</v>
      </c>
      <c r="B600" s="190">
        <f t="shared" si="97"/>
        <v>43855</v>
      </c>
      <c r="C600" s="1">
        <f t="shared" si="98"/>
        <v>20</v>
      </c>
      <c r="D600" s="191">
        <v>3.3279173883418443</v>
      </c>
      <c r="E600" s="192">
        <f t="shared" si="99"/>
        <v>1.1555742864328724E-4</v>
      </c>
      <c r="F600" s="193">
        <f t="shared" si="100"/>
        <v>4.9618002812939466</v>
      </c>
      <c r="G600" s="193">
        <f t="shared" si="104"/>
        <v>5.1452796412823245</v>
      </c>
      <c r="H600" s="193">
        <f t="shared" si="104"/>
        <v>5.3355437716429934</v>
      </c>
      <c r="I600" s="193">
        <f t="shared" si="104"/>
        <v>5.532843562225402</v>
      </c>
      <c r="J600" s="193">
        <f t="shared" si="104"/>
        <v>5.7374391803803926</v>
      </c>
      <c r="K600" s="193">
        <f>MAX(0,(F600-'2031 forecast'!$C$10))</f>
        <v>0</v>
      </c>
      <c r="L600" s="193">
        <f>MAX(0,(G600-'2031 forecast'!$C$10))</f>
        <v>0</v>
      </c>
      <c r="M600" s="193">
        <f>MAX(0,(H600-'2031 forecast'!$C$10))</f>
        <v>0</v>
      </c>
      <c r="N600" s="193">
        <f>MAX(0,(I600-'2031 forecast'!$C$10))</f>
        <v>0</v>
      </c>
      <c r="O600" s="193">
        <f>MAX(0,(J600-'2031 forecast'!$C$10))</f>
        <v>4.3918038039247875E-4</v>
      </c>
      <c r="P600" s="175" t="str">
        <f t="shared" si="102"/>
        <v/>
      </c>
      <c r="Q600" s="175" t="str">
        <f t="shared" si="103"/>
        <v/>
      </c>
    </row>
    <row r="601" spans="1:17" s="1" customFormat="1" x14ac:dyDescent="0.3">
      <c r="A601" s="189">
        <f t="shared" si="101"/>
        <v>43855.874999998552</v>
      </c>
      <c r="B601" s="190">
        <f t="shared" si="97"/>
        <v>43855</v>
      </c>
      <c r="C601" s="1">
        <f t="shared" si="98"/>
        <v>21</v>
      </c>
      <c r="D601" s="191">
        <v>3.2601543645973274</v>
      </c>
      <c r="E601" s="192">
        <f t="shared" si="99"/>
        <v>1.1320444932702122E-4</v>
      </c>
      <c r="F601" s="193">
        <f t="shared" si="100"/>
        <v>4.8607681488694094</v>
      </c>
      <c r="G601" s="193">
        <f t="shared" si="104"/>
        <v>5.0405115037901513</v>
      </c>
      <c r="H601" s="193">
        <f t="shared" si="104"/>
        <v>5.2269014776502631</v>
      </c>
      <c r="I601" s="193">
        <f t="shared" si="104"/>
        <v>5.4201838516823519</v>
      </c>
      <c r="J601" s="193">
        <f t="shared" si="104"/>
        <v>5.6206134957120142</v>
      </c>
      <c r="K601" s="193">
        <f>MAX(0,(F601-'2031 forecast'!$C$10))</f>
        <v>0</v>
      </c>
      <c r="L601" s="193">
        <f>MAX(0,(G601-'2031 forecast'!$C$10))</f>
        <v>0</v>
      </c>
      <c r="M601" s="193">
        <f>MAX(0,(H601-'2031 forecast'!$C$10))</f>
        <v>0</v>
      </c>
      <c r="N601" s="193">
        <f>MAX(0,(I601-'2031 forecast'!$C$10))</f>
        <v>0</v>
      </c>
      <c r="O601" s="193">
        <f>MAX(0,(J601-'2031 forecast'!$C$10))</f>
        <v>0</v>
      </c>
      <c r="P601" s="175" t="str">
        <f t="shared" si="102"/>
        <v/>
      </c>
      <c r="Q601" s="175" t="str">
        <f t="shared" si="103"/>
        <v/>
      </c>
    </row>
    <row r="602" spans="1:17" s="1" customFormat="1" x14ac:dyDescent="0.3">
      <c r="A602" s="189">
        <f t="shared" si="101"/>
        <v>43855.916666665216</v>
      </c>
      <c r="B602" s="190">
        <f t="shared" si="97"/>
        <v>43855</v>
      </c>
      <c r="C602" s="1">
        <f t="shared" si="98"/>
        <v>22</v>
      </c>
      <c r="D602" s="191">
        <v>3.0493360685032735</v>
      </c>
      <c r="E602" s="192">
        <f t="shared" si="99"/>
        <v>1.0588406923197134E-4</v>
      </c>
      <c r="F602" s="193">
        <f t="shared" si="100"/>
        <v>4.5464459591041821</v>
      </c>
      <c r="G602" s="193">
        <f t="shared" si="104"/>
        <v>4.7145661871478319</v>
      </c>
      <c r="H602" s="193">
        <f t="shared" si="104"/>
        <v>4.8889032296728789</v>
      </c>
      <c r="I602" s="193">
        <f t="shared" si="104"/>
        <v>5.0696869744373032</v>
      </c>
      <c r="J602" s="193">
        <f t="shared" si="104"/>
        <v>5.2571558100770561</v>
      </c>
      <c r="K602" s="193">
        <f>MAX(0,(F602-'2031 forecast'!$C$10))</f>
        <v>0</v>
      </c>
      <c r="L602" s="193">
        <f>MAX(0,(G602-'2031 forecast'!$C$10))</f>
        <v>0</v>
      </c>
      <c r="M602" s="193">
        <f>MAX(0,(H602-'2031 forecast'!$C$10))</f>
        <v>0</v>
      </c>
      <c r="N602" s="193">
        <f>MAX(0,(I602-'2031 forecast'!$C$10))</f>
        <v>0</v>
      </c>
      <c r="O602" s="193">
        <f>MAX(0,(J602-'2031 forecast'!$C$10))</f>
        <v>0</v>
      </c>
      <c r="P602" s="175" t="str">
        <f t="shared" si="102"/>
        <v/>
      </c>
      <c r="Q602" s="175" t="str">
        <f t="shared" si="103"/>
        <v/>
      </c>
    </row>
    <row r="603" spans="1:17" s="1" customFormat="1" x14ac:dyDescent="0.3">
      <c r="A603" s="189">
        <f t="shared" si="101"/>
        <v>43855.958333331881</v>
      </c>
      <c r="B603" s="190">
        <f t="shared" si="97"/>
        <v>43855</v>
      </c>
      <c r="C603" s="1">
        <f t="shared" si="98"/>
        <v>23</v>
      </c>
      <c r="D603" s="191">
        <v>2.9288684707352428</v>
      </c>
      <c r="E603" s="192">
        <f t="shared" si="99"/>
        <v>1.0170099489194284E-4</v>
      </c>
      <c r="F603" s="193">
        <f t="shared" si="100"/>
        <v>4.3668332792383371</v>
      </c>
      <c r="G603" s="193">
        <f t="shared" si="104"/>
        <v>4.5283117204950774</v>
      </c>
      <c r="H603" s="193">
        <f t="shared" si="104"/>
        <v>4.6957613736858024</v>
      </c>
      <c r="I603" s="193">
        <f t="shared" si="104"/>
        <v>4.8694030445829899</v>
      </c>
      <c r="J603" s="193">
        <f t="shared" si="104"/>
        <v>5.049465703999938</v>
      </c>
      <c r="K603" s="193">
        <f>MAX(0,(F603-'2031 forecast'!$C$10))</f>
        <v>0</v>
      </c>
      <c r="L603" s="193">
        <f>MAX(0,(G603-'2031 forecast'!$C$10))</f>
        <v>0</v>
      </c>
      <c r="M603" s="193">
        <f>MAX(0,(H603-'2031 forecast'!$C$10))</f>
        <v>0</v>
      </c>
      <c r="N603" s="193">
        <f>MAX(0,(I603-'2031 forecast'!$C$10))</f>
        <v>0</v>
      </c>
      <c r="O603" s="193">
        <f>MAX(0,(J603-'2031 forecast'!$C$10))</f>
        <v>0</v>
      </c>
      <c r="P603" s="175" t="str">
        <f t="shared" si="102"/>
        <v/>
      </c>
      <c r="Q603" s="175" t="str">
        <f t="shared" si="103"/>
        <v/>
      </c>
    </row>
    <row r="604" spans="1:17" s="1" customFormat="1" x14ac:dyDescent="0.3">
      <c r="A604" s="189">
        <f t="shared" si="101"/>
        <v>43855.999999998545</v>
      </c>
      <c r="B604" s="190">
        <f t="shared" si="97"/>
        <v>43855</v>
      </c>
      <c r="C604" s="1">
        <f t="shared" si="98"/>
        <v>0</v>
      </c>
      <c r="D604" s="191">
        <v>2.8460469972697218</v>
      </c>
      <c r="E604" s="192">
        <f t="shared" si="99"/>
        <v>9.8825131283173246E-5</v>
      </c>
      <c r="F604" s="193">
        <f t="shared" si="100"/>
        <v>4.2433495618305699</v>
      </c>
      <c r="G604" s="193">
        <f t="shared" si="104"/>
        <v>4.4002617746713097</v>
      </c>
      <c r="H604" s="193">
        <f t="shared" si="104"/>
        <v>4.5629763476946863</v>
      </c>
      <c r="I604" s="193">
        <f t="shared" si="104"/>
        <v>4.7317078428081496</v>
      </c>
      <c r="J604" s="193">
        <f t="shared" si="104"/>
        <v>4.9066787560719192</v>
      </c>
      <c r="K604" s="193">
        <f>MAX(0,(F604-'2031 forecast'!$C$10))</f>
        <v>0</v>
      </c>
      <c r="L604" s="193">
        <f>MAX(0,(G604-'2031 forecast'!$C$10))</f>
        <v>0</v>
      </c>
      <c r="M604" s="193">
        <f>MAX(0,(H604-'2031 forecast'!$C$10))</f>
        <v>0</v>
      </c>
      <c r="N604" s="193">
        <f>MAX(0,(I604-'2031 forecast'!$C$10))</f>
        <v>0</v>
      </c>
      <c r="O604" s="193">
        <f>MAX(0,(J604-'2031 forecast'!$C$10))</f>
        <v>0</v>
      </c>
      <c r="P604" s="175" t="str">
        <f t="shared" si="102"/>
        <v/>
      </c>
      <c r="Q604" s="175" t="str">
        <f t="shared" si="103"/>
        <v/>
      </c>
    </row>
    <row r="605" spans="1:17" s="1" customFormat="1" x14ac:dyDescent="0.3">
      <c r="A605" s="189">
        <f t="shared" si="101"/>
        <v>43856.041666665209</v>
      </c>
      <c r="B605" s="190">
        <f t="shared" si="97"/>
        <v>43856</v>
      </c>
      <c r="C605" s="1">
        <f t="shared" si="98"/>
        <v>1</v>
      </c>
      <c r="D605" s="191">
        <v>2.514761103407638</v>
      </c>
      <c r="E605" s="192">
        <f t="shared" si="99"/>
        <v>8.7321676848094892E-5</v>
      </c>
      <c r="F605" s="193">
        <f t="shared" si="100"/>
        <v>3.7494146921994984</v>
      </c>
      <c r="G605" s="193">
        <f t="shared" ref="G605:J624" si="105">$E605*G$2</f>
        <v>3.8880619913762366</v>
      </c>
      <c r="H605" s="193">
        <f t="shared" si="105"/>
        <v>4.0318362437302264</v>
      </c>
      <c r="I605" s="193">
        <f t="shared" si="105"/>
        <v>4.1809270357087884</v>
      </c>
      <c r="J605" s="193">
        <f t="shared" si="105"/>
        <v>4.3355309643598448</v>
      </c>
      <c r="K605" s="193">
        <f>MAX(0,(F605-'2031 forecast'!$C$10))</f>
        <v>0</v>
      </c>
      <c r="L605" s="193">
        <f>MAX(0,(G605-'2031 forecast'!$C$10))</f>
        <v>0</v>
      </c>
      <c r="M605" s="193">
        <f>MAX(0,(H605-'2031 forecast'!$C$10))</f>
        <v>0</v>
      </c>
      <c r="N605" s="193">
        <f>MAX(0,(I605-'2031 forecast'!$C$10))</f>
        <v>0</v>
      </c>
      <c r="O605" s="193">
        <f>MAX(0,(J605-'2031 forecast'!$C$10))</f>
        <v>0</v>
      </c>
      <c r="P605" s="175" t="str">
        <f t="shared" si="102"/>
        <v/>
      </c>
      <c r="Q605" s="175" t="str">
        <f t="shared" si="103"/>
        <v/>
      </c>
    </row>
    <row r="606" spans="1:17" s="1" customFormat="1" x14ac:dyDescent="0.3">
      <c r="A606" s="189">
        <f t="shared" si="101"/>
        <v>43856.083333331873</v>
      </c>
      <c r="B606" s="190">
        <f t="shared" si="97"/>
        <v>43856</v>
      </c>
      <c r="C606" s="1">
        <f t="shared" si="98"/>
        <v>2</v>
      </c>
      <c r="D606" s="191">
        <v>2.4394688548026187</v>
      </c>
      <c r="E606" s="192">
        <f t="shared" si="99"/>
        <v>8.4707255385577066E-5</v>
      </c>
      <c r="F606" s="193">
        <f t="shared" si="100"/>
        <v>3.6371567672833454</v>
      </c>
      <c r="G606" s="193">
        <f t="shared" si="105"/>
        <v>3.7716529497182649</v>
      </c>
      <c r="H606" s="193">
        <f t="shared" si="105"/>
        <v>3.9111225837383028</v>
      </c>
      <c r="I606" s="193">
        <f t="shared" si="105"/>
        <v>4.0557495795498424</v>
      </c>
      <c r="J606" s="193">
        <f t="shared" si="105"/>
        <v>4.2057246480616444</v>
      </c>
      <c r="K606" s="193">
        <f>MAX(0,(F606-'2031 forecast'!$C$10))</f>
        <v>0</v>
      </c>
      <c r="L606" s="193">
        <f>MAX(0,(G606-'2031 forecast'!$C$10))</f>
        <v>0</v>
      </c>
      <c r="M606" s="193">
        <f>MAX(0,(H606-'2031 forecast'!$C$10))</f>
        <v>0</v>
      </c>
      <c r="N606" s="193">
        <f>MAX(0,(I606-'2031 forecast'!$C$10))</f>
        <v>0</v>
      </c>
      <c r="O606" s="193">
        <f>MAX(0,(J606-'2031 forecast'!$C$10))</f>
        <v>0</v>
      </c>
      <c r="P606" s="175" t="str">
        <f t="shared" si="102"/>
        <v/>
      </c>
      <c r="Q606" s="175" t="str">
        <f t="shared" si="103"/>
        <v/>
      </c>
    </row>
    <row r="607" spans="1:17" s="1" customFormat="1" x14ac:dyDescent="0.3">
      <c r="A607" s="189">
        <f t="shared" si="101"/>
        <v>43856.124999998538</v>
      </c>
      <c r="B607" s="190">
        <f t="shared" si="97"/>
        <v>43856</v>
      </c>
      <c r="C607" s="1">
        <f t="shared" si="98"/>
        <v>3</v>
      </c>
      <c r="D607" s="191">
        <v>2.431939629942117</v>
      </c>
      <c r="E607" s="192">
        <f t="shared" si="99"/>
        <v>8.4445813239325296E-5</v>
      </c>
      <c r="F607" s="193">
        <f t="shared" si="100"/>
        <v>3.6259309747917303</v>
      </c>
      <c r="G607" s="193">
        <f t="shared" si="105"/>
        <v>3.7600120455524686</v>
      </c>
      <c r="H607" s="193">
        <f t="shared" si="105"/>
        <v>3.8990512177391108</v>
      </c>
      <c r="I607" s="193">
        <f t="shared" si="105"/>
        <v>4.0432318339339481</v>
      </c>
      <c r="J607" s="193">
        <f t="shared" si="105"/>
        <v>4.192744016431825</v>
      </c>
      <c r="K607" s="193">
        <f>MAX(0,(F607-'2031 forecast'!$C$10))</f>
        <v>0</v>
      </c>
      <c r="L607" s="193">
        <f>MAX(0,(G607-'2031 forecast'!$C$10))</f>
        <v>0</v>
      </c>
      <c r="M607" s="193">
        <f>MAX(0,(H607-'2031 forecast'!$C$10))</f>
        <v>0</v>
      </c>
      <c r="N607" s="193">
        <f>MAX(0,(I607-'2031 forecast'!$C$10))</f>
        <v>0</v>
      </c>
      <c r="O607" s="193">
        <f>MAX(0,(J607-'2031 forecast'!$C$10))</f>
        <v>0</v>
      </c>
      <c r="P607" s="175" t="str">
        <f t="shared" si="102"/>
        <v/>
      </c>
      <c r="Q607" s="175" t="str">
        <f t="shared" si="103"/>
        <v/>
      </c>
    </row>
    <row r="608" spans="1:17" s="1" customFormat="1" x14ac:dyDescent="0.3">
      <c r="A608" s="189">
        <f t="shared" si="101"/>
        <v>43856.166666665202</v>
      </c>
      <c r="B608" s="190">
        <f t="shared" si="97"/>
        <v>43856</v>
      </c>
      <c r="C608" s="1">
        <f t="shared" si="98"/>
        <v>4</v>
      </c>
      <c r="D608" s="191">
        <v>2.3340597067555917</v>
      </c>
      <c r="E608" s="192">
        <f t="shared" si="99"/>
        <v>8.1047065338052119E-5</v>
      </c>
      <c r="F608" s="193">
        <f t="shared" si="100"/>
        <v>3.4799956724007308</v>
      </c>
      <c r="G608" s="193">
        <f t="shared" si="105"/>
        <v>3.6086802913971048</v>
      </c>
      <c r="H608" s="193">
        <f t="shared" si="105"/>
        <v>3.7421234597496102</v>
      </c>
      <c r="I608" s="193">
        <f t="shared" si="105"/>
        <v>3.8805011409273176</v>
      </c>
      <c r="J608" s="193">
        <f t="shared" si="105"/>
        <v>4.0239958052441658</v>
      </c>
      <c r="K608" s="193">
        <f>MAX(0,(F608-'2031 forecast'!$C$10))</f>
        <v>0</v>
      </c>
      <c r="L608" s="193">
        <f>MAX(0,(G608-'2031 forecast'!$C$10))</f>
        <v>0</v>
      </c>
      <c r="M608" s="193">
        <f>MAX(0,(H608-'2031 forecast'!$C$10))</f>
        <v>0</v>
      </c>
      <c r="N608" s="193">
        <f>MAX(0,(I608-'2031 forecast'!$C$10))</f>
        <v>0</v>
      </c>
      <c r="O608" s="193">
        <f>MAX(0,(J608-'2031 forecast'!$C$10))</f>
        <v>0</v>
      </c>
      <c r="P608" s="175" t="str">
        <f t="shared" si="102"/>
        <v/>
      </c>
      <c r="Q608" s="175" t="str">
        <f t="shared" si="103"/>
        <v/>
      </c>
    </row>
    <row r="609" spans="1:17" s="1" customFormat="1" x14ac:dyDescent="0.3">
      <c r="A609" s="189">
        <f t="shared" si="101"/>
        <v>43856.208333331866</v>
      </c>
      <c r="B609" s="190">
        <f t="shared" si="97"/>
        <v>43856</v>
      </c>
      <c r="C609" s="1">
        <f t="shared" si="98"/>
        <v>5</v>
      </c>
      <c r="D609" s="191">
        <v>2.2964135824530825</v>
      </c>
      <c r="E609" s="192">
        <f t="shared" si="99"/>
        <v>7.9739854606793227E-5</v>
      </c>
      <c r="F609" s="193">
        <f t="shared" si="100"/>
        <v>3.4238667099426552</v>
      </c>
      <c r="G609" s="193">
        <f t="shared" si="105"/>
        <v>3.55047577056812</v>
      </c>
      <c r="H609" s="193">
        <f t="shared" si="105"/>
        <v>3.6817666297536493</v>
      </c>
      <c r="I609" s="193">
        <f t="shared" si="105"/>
        <v>3.8179124128478454</v>
      </c>
      <c r="J609" s="193">
        <f t="shared" si="105"/>
        <v>3.9590926470950669</v>
      </c>
      <c r="K609" s="193">
        <f>MAX(0,(F609-'2031 forecast'!$C$10))</f>
        <v>0</v>
      </c>
      <c r="L609" s="193">
        <f>MAX(0,(G609-'2031 forecast'!$C$10))</f>
        <v>0</v>
      </c>
      <c r="M609" s="193">
        <f>MAX(0,(H609-'2031 forecast'!$C$10))</f>
        <v>0</v>
      </c>
      <c r="N609" s="193">
        <f>MAX(0,(I609-'2031 forecast'!$C$10))</f>
        <v>0</v>
      </c>
      <c r="O609" s="193">
        <f>MAX(0,(J609-'2031 forecast'!$C$10))</f>
        <v>0</v>
      </c>
      <c r="P609" s="175" t="str">
        <f t="shared" si="102"/>
        <v/>
      </c>
      <c r="Q609" s="175" t="str">
        <f t="shared" si="103"/>
        <v/>
      </c>
    </row>
    <row r="610" spans="1:17" s="1" customFormat="1" x14ac:dyDescent="0.3">
      <c r="A610" s="189">
        <f t="shared" si="101"/>
        <v>43856.24999999853</v>
      </c>
      <c r="B610" s="190">
        <f t="shared" si="97"/>
        <v>43856</v>
      </c>
      <c r="C610" s="1">
        <f t="shared" si="98"/>
        <v>6</v>
      </c>
      <c r="D610" s="191">
        <v>2.3114720321740867</v>
      </c>
      <c r="E610" s="192">
        <f t="shared" si="99"/>
        <v>8.0262738899296808E-5</v>
      </c>
      <c r="F610" s="193">
        <f t="shared" si="100"/>
        <v>3.4463182949258866</v>
      </c>
      <c r="G610" s="193">
        <f t="shared" si="105"/>
        <v>3.5737575788997149</v>
      </c>
      <c r="H610" s="193">
        <f t="shared" si="105"/>
        <v>3.7059093617520347</v>
      </c>
      <c r="I610" s="193">
        <f t="shared" si="105"/>
        <v>3.8429479040796353</v>
      </c>
      <c r="J610" s="193">
        <f t="shared" si="105"/>
        <v>3.9850539103547078</v>
      </c>
      <c r="K610" s="193">
        <f>MAX(0,(F610-'2031 forecast'!$C$10))</f>
        <v>0</v>
      </c>
      <c r="L610" s="193">
        <f>MAX(0,(G610-'2031 forecast'!$C$10))</f>
        <v>0</v>
      </c>
      <c r="M610" s="193">
        <f>MAX(0,(H610-'2031 forecast'!$C$10))</f>
        <v>0</v>
      </c>
      <c r="N610" s="193">
        <f>MAX(0,(I610-'2031 forecast'!$C$10))</f>
        <v>0</v>
      </c>
      <c r="O610" s="193">
        <f>MAX(0,(J610-'2031 forecast'!$C$10))</f>
        <v>0</v>
      </c>
      <c r="P610" s="175" t="str">
        <f t="shared" si="102"/>
        <v/>
      </c>
      <c r="Q610" s="175" t="str">
        <f t="shared" si="103"/>
        <v/>
      </c>
    </row>
    <row r="611" spans="1:17" s="1" customFormat="1" x14ac:dyDescent="0.3">
      <c r="A611" s="189">
        <f t="shared" si="101"/>
        <v>43856.291666665194</v>
      </c>
      <c r="B611" s="190">
        <f t="shared" si="97"/>
        <v>43856</v>
      </c>
      <c r="C611" s="1">
        <f t="shared" si="98"/>
        <v>7</v>
      </c>
      <c r="D611" s="191">
        <v>2.6578163757571742</v>
      </c>
      <c r="E611" s="192">
        <f t="shared" si="99"/>
        <v>9.2289077626878717E-5</v>
      </c>
      <c r="F611" s="193">
        <f t="shared" si="100"/>
        <v>3.9627047495401877</v>
      </c>
      <c r="G611" s="193">
        <f t="shared" si="105"/>
        <v>4.1092391705263811</v>
      </c>
      <c r="H611" s="193">
        <f t="shared" si="105"/>
        <v>4.2611921977148794</v>
      </c>
      <c r="I611" s="193">
        <f t="shared" si="105"/>
        <v>4.4187642024107845</v>
      </c>
      <c r="J611" s="193">
        <f t="shared" si="105"/>
        <v>4.5821629653264218</v>
      </c>
      <c r="K611" s="193">
        <f>MAX(0,(F611-'2031 forecast'!$C$10))</f>
        <v>0</v>
      </c>
      <c r="L611" s="193">
        <f>MAX(0,(G611-'2031 forecast'!$C$10))</f>
        <v>0</v>
      </c>
      <c r="M611" s="193">
        <f>MAX(0,(H611-'2031 forecast'!$C$10))</f>
        <v>0</v>
      </c>
      <c r="N611" s="193">
        <f>MAX(0,(I611-'2031 forecast'!$C$10))</f>
        <v>0</v>
      </c>
      <c r="O611" s="193">
        <f>MAX(0,(J611-'2031 forecast'!$C$10))</f>
        <v>0</v>
      </c>
      <c r="P611" s="175" t="str">
        <f t="shared" si="102"/>
        <v/>
      </c>
      <c r="Q611" s="175" t="str">
        <f t="shared" si="103"/>
        <v/>
      </c>
    </row>
    <row r="612" spans="1:17" s="1" customFormat="1" x14ac:dyDescent="0.3">
      <c r="A612" s="189">
        <f t="shared" si="101"/>
        <v>43856.333333331859</v>
      </c>
      <c r="B612" s="190">
        <f t="shared" si="97"/>
        <v>43856</v>
      </c>
      <c r="C612" s="1">
        <f t="shared" si="98"/>
        <v>8</v>
      </c>
      <c r="D612" s="191">
        <v>2.778283973525205</v>
      </c>
      <c r="E612" s="192">
        <f t="shared" si="99"/>
        <v>9.6472151966907232E-5</v>
      </c>
      <c r="F612" s="193">
        <f t="shared" si="100"/>
        <v>4.1423174294060328</v>
      </c>
      <c r="G612" s="193">
        <f t="shared" si="105"/>
        <v>4.2954936371791357</v>
      </c>
      <c r="H612" s="193">
        <f t="shared" si="105"/>
        <v>4.4543340537019569</v>
      </c>
      <c r="I612" s="193">
        <f t="shared" si="105"/>
        <v>4.6190481322650987</v>
      </c>
      <c r="J612" s="193">
        <f t="shared" si="105"/>
        <v>4.7898530714035408</v>
      </c>
      <c r="K612" s="193">
        <f>MAX(0,(F612-'2031 forecast'!$C$10))</f>
        <v>0</v>
      </c>
      <c r="L612" s="193">
        <f>MAX(0,(G612-'2031 forecast'!$C$10))</f>
        <v>0</v>
      </c>
      <c r="M612" s="193">
        <f>MAX(0,(H612-'2031 forecast'!$C$10))</f>
        <v>0</v>
      </c>
      <c r="N612" s="193">
        <f>MAX(0,(I612-'2031 forecast'!$C$10))</f>
        <v>0</v>
      </c>
      <c r="O612" s="193">
        <f>MAX(0,(J612-'2031 forecast'!$C$10))</f>
        <v>0</v>
      </c>
      <c r="P612" s="175" t="str">
        <f t="shared" si="102"/>
        <v/>
      </c>
      <c r="Q612" s="175" t="str">
        <f t="shared" si="103"/>
        <v/>
      </c>
    </row>
    <row r="613" spans="1:17" s="1" customFormat="1" x14ac:dyDescent="0.3">
      <c r="A613" s="189">
        <f t="shared" si="101"/>
        <v>43856.374999998523</v>
      </c>
      <c r="B613" s="190">
        <f t="shared" si="97"/>
        <v>43856</v>
      </c>
      <c r="C613" s="1">
        <f t="shared" si="98"/>
        <v>9</v>
      </c>
      <c r="D613" s="191">
        <v>2.9815730447587567</v>
      </c>
      <c r="E613" s="192">
        <f t="shared" si="99"/>
        <v>1.0353108991570533E-4</v>
      </c>
      <c r="F613" s="193">
        <f t="shared" si="100"/>
        <v>4.445413826679645</v>
      </c>
      <c r="G613" s="193">
        <f t="shared" si="105"/>
        <v>4.6097980496556588</v>
      </c>
      <c r="H613" s="193">
        <f t="shared" si="105"/>
        <v>4.7802609356801486</v>
      </c>
      <c r="I613" s="193">
        <f t="shared" si="105"/>
        <v>4.9570272638942532</v>
      </c>
      <c r="J613" s="193">
        <f t="shared" si="105"/>
        <v>5.1403301254086786</v>
      </c>
      <c r="K613" s="193">
        <f>MAX(0,(F613-'2031 forecast'!$C$10))</f>
        <v>0</v>
      </c>
      <c r="L613" s="193">
        <f>MAX(0,(G613-'2031 forecast'!$C$10))</f>
        <v>0</v>
      </c>
      <c r="M613" s="193">
        <f>MAX(0,(H613-'2031 forecast'!$C$10))</f>
        <v>0</v>
      </c>
      <c r="N613" s="193">
        <f>MAX(0,(I613-'2031 forecast'!$C$10))</f>
        <v>0</v>
      </c>
      <c r="O613" s="193">
        <f>MAX(0,(J613-'2031 forecast'!$C$10))</f>
        <v>0</v>
      </c>
      <c r="P613" s="175" t="str">
        <f t="shared" si="102"/>
        <v/>
      </c>
      <c r="Q613" s="175" t="str">
        <f t="shared" si="103"/>
        <v/>
      </c>
    </row>
    <row r="614" spans="1:17" s="1" customFormat="1" x14ac:dyDescent="0.3">
      <c r="A614" s="189">
        <f t="shared" si="101"/>
        <v>43856.416666665187</v>
      </c>
      <c r="B614" s="190">
        <f t="shared" si="97"/>
        <v>43856</v>
      </c>
      <c r="C614" s="1">
        <f t="shared" si="98"/>
        <v>10</v>
      </c>
      <c r="D614" s="191">
        <v>3.1170990922477908</v>
      </c>
      <c r="E614" s="192">
        <f t="shared" si="99"/>
        <v>1.0823704854823737E-4</v>
      </c>
      <c r="F614" s="193">
        <f t="shared" si="100"/>
        <v>4.6474780915287193</v>
      </c>
      <c r="G614" s="193">
        <f t="shared" si="105"/>
        <v>4.819334324640006</v>
      </c>
      <c r="H614" s="193">
        <f t="shared" si="105"/>
        <v>4.9975455236656092</v>
      </c>
      <c r="I614" s="193">
        <f t="shared" si="105"/>
        <v>5.1823466849803541</v>
      </c>
      <c r="J614" s="193">
        <f t="shared" si="105"/>
        <v>5.3739814947454354</v>
      </c>
      <c r="K614" s="193">
        <f>MAX(0,(F614-'2031 forecast'!$C$10))</f>
        <v>0</v>
      </c>
      <c r="L614" s="193">
        <f>MAX(0,(G614-'2031 forecast'!$C$10))</f>
        <v>0</v>
      </c>
      <c r="M614" s="193">
        <f>MAX(0,(H614-'2031 forecast'!$C$10))</f>
        <v>0</v>
      </c>
      <c r="N614" s="193">
        <f>MAX(0,(I614-'2031 forecast'!$C$10))</f>
        <v>0</v>
      </c>
      <c r="O614" s="193">
        <f>MAX(0,(J614-'2031 forecast'!$C$10))</f>
        <v>0</v>
      </c>
      <c r="P614" s="175" t="str">
        <f t="shared" si="102"/>
        <v/>
      </c>
      <c r="Q614" s="175" t="str">
        <f t="shared" si="103"/>
        <v/>
      </c>
    </row>
    <row r="615" spans="1:17" s="1" customFormat="1" x14ac:dyDescent="0.3">
      <c r="A615" s="189">
        <f t="shared" si="101"/>
        <v>43856.458333331851</v>
      </c>
      <c r="B615" s="190">
        <f t="shared" si="97"/>
        <v>43856</v>
      </c>
      <c r="C615" s="1">
        <f t="shared" si="98"/>
        <v>11</v>
      </c>
      <c r="D615" s="191">
        <v>3.2752128143183308</v>
      </c>
      <c r="E615" s="192">
        <f t="shared" si="99"/>
        <v>1.1372733361952476E-4</v>
      </c>
      <c r="F615" s="193">
        <f t="shared" si="100"/>
        <v>4.8832197338526395</v>
      </c>
      <c r="G615" s="193">
        <f t="shared" si="105"/>
        <v>5.0637933121217449</v>
      </c>
      <c r="H615" s="193">
        <f t="shared" si="105"/>
        <v>5.2510442096486472</v>
      </c>
      <c r="I615" s="193">
        <f t="shared" si="105"/>
        <v>5.4452193429141396</v>
      </c>
      <c r="J615" s="193">
        <f t="shared" si="105"/>
        <v>5.6465747589716528</v>
      </c>
      <c r="K615" s="193">
        <f>MAX(0,(F615-'2031 forecast'!$C$10))</f>
        <v>0</v>
      </c>
      <c r="L615" s="193">
        <f>MAX(0,(G615-'2031 forecast'!$C$10))</f>
        <v>0</v>
      </c>
      <c r="M615" s="193">
        <f>MAX(0,(H615-'2031 forecast'!$C$10))</f>
        <v>0</v>
      </c>
      <c r="N615" s="193">
        <f>MAX(0,(I615-'2031 forecast'!$C$10))</f>
        <v>0</v>
      </c>
      <c r="O615" s="193">
        <f>MAX(0,(J615-'2031 forecast'!$C$10))</f>
        <v>0</v>
      </c>
      <c r="P615" s="175" t="str">
        <f t="shared" si="102"/>
        <v/>
      </c>
      <c r="Q615" s="175" t="str">
        <f t="shared" si="103"/>
        <v/>
      </c>
    </row>
    <row r="616" spans="1:17" s="1" customFormat="1" x14ac:dyDescent="0.3">
      <c r="A616" s="189">
        <f t="shared" si="101"/>
        <v>43856.499999998516</v>
      </c>
      <c r="B616" s="190">
        <f t="shared" si="97"/>
        <v>43856</v>
      </c>
      <c r="C616" s="1">
        <f t="shared" si="98"/>
        <v>12</v>
      </c>
      <c r="D616" s="191">
        <v>3.4182680866678674</v>
      </c>
      <c r="E616" s="192">
        <f t="shared" si="99"/>
        <v>1.1869473439830862E-4</v>
      </c>
      <c r="F616" s="193">
        <f t="shared" si="100"/>
        <v>5.0965097911933297</v>
      </c>
      <c r="G616" s="193">
        <f t="shared" si="105"/>
        <v>5.2849704912718902</v>
      </c>
      <c r="H616" s="193">
        <f t="shared" si="105"/>
        <v>5.4804001636333011</v>
      </c>
      <c r="I616" s="193">
        <f t="shared" si="105"/>
        <v>5.6830565096161374</v>
      </c>
      <c r="J616" s="193">
        <f t="shared" si="105"/>
        <v>5.8932067599382316</v>
      </c>
      <c r="K616" s="193">
        <f>MAX(0,(F616-'2031 forecast'!$C$10))</f>
        <v>0</v>
      </c>
      <c r="L616" s="193">
        <f>MAX(0,(G616-'2031 forecast'!$C$10))</f>
        <v>0</v>
      </c>
      <c r="M616" s="193">
        <f>MAX(0,(H616-'2031 forecast'!$C$10))</f>
        <v>0</v>
      </c>
      <c r="N616" s="193">
        <f>MAX(0,(I616-'2031 forecast'!$C$10))</f>
        <v>0</v>
      </c>
      <c r="O616" s="193">
        <f>MAX(0,(J616-'2031 forecast'!$C$10))</f>
        <v>0.15620675993823152</v>
      </c>
      <c r="P616" s="175" t="str">
        <f t="shared" si="102"/>
        <v/>
      </c>
      <c r="Q616" s="175" t="str">
        <f t="shared" si="103"/>
        <v/>
      </c>
    </row>
    <row r="617" spans="1:17" s="1" customFormat="1" x14ac:dyDescent="0.3">
      <c r="A617" s="189">
        <f t="shared" si="101"/>
        <v>43856.54166666518</v>
      </c>
      <c r="B617" s="190">
        <f t="shared" si="97"/>
        <v>43856</v>
      </c>
      <c r="C617" s="1">
        <f t="shared" si="98"/>
        <v>13</v>
      </c>
      <c r="D617" s="191">
        <v>3.5161480098543922</v>
      </c>
      <c r="E617" s="192">
        <f t="shared" si="99"/>
        <v>1.2209348229958177E-4</v>
      </c>
      <c r="F617" s="193">
        <f t="shared" si="100"/>
        <v>5.2424450935843279</v>
      </c>
      <c r="G617" s="193">
        <f t="shared" si="105"/>
        <v>5.4363022454272532</v>
      </c>
      <c r="H617" s="193">
        <f t="shared" si="105"/>
        <v>5.6373279216228012</v>
      </c>
      <c r="I617" s="193">
        <f t="shared" si="105"/>
        <v>5.8457872026227671</v>
      </c>
      <c r="J617" s="193">
        <f t="shared" si="105"/>
        <v>6.06195497112589</v>
      </c>
      <c r="K617" s="193">
        <f>MAX(0,(F617-'2031 forecast'!$C$10))</f>
        <v>0</v>
      </c>
      <c r="L617" s="193">
        <f>MAX(0,(G617-'2031 forecast'!$C$10))</f>
        <v>0</v>
      </c>
      <c r="M617" s="193">
        <f>MAX(0,(H617-'2031 forecast'!$C$10))</f>
        <v>0</v>
      </c>
      <c r="N617" s="193">
        <f>MAX(0,(I617-'2031 forecast'!$C$10))</f>
        <v>0.10878720262276698</v>
      </c>
      <c r="O617" s="193">
        <f>MAX(0,(J617-'2031 forecast'!$C$10))</f>
        <v>0.32495497112588989</v>
      </c>
      <c r="P617" s="175" t="str">
        <f t="shared" si="102"/>
        <v/>
      </c>
      <c r="Q617" s="175" t="str">
        <f t="shared" si="103"/>
        <v/>
      </c>
    </row>
    <row r="618" spans="1:17" s="1" customFormat="1" x14ac:dyDescent="0.3">
      <c r="A618" s="189">
        <f t="shared" si="101"/>
        <v>43856.583333331844</v>
      </c>
      <c r="B618" s="190">
        <f t="shared" si="97"/>
        <v>43856</v>
      </c>
      <c r="C618" s="1">
        <f t="shared" si="98"/>
        <v>14</v>
      </c>
      <c r="D618" s="191">
        <v>3.4935603352728863</v>
      </c>
      <c r="E618" s="192">
        <f t="shared" si="99"/>
        <v>1.2130915586082643E-4</v>
      </c>
      <c r="F618" s="193">
        <f t="shared" si="100"/>
        <v>5.2087677161094827</v>
      </c>
      <c r="G618" s="193">
        <f t="shared" si="105"/>
        <v>5.4013795329298615</v>
      </c>
      <c r="H618" s="193">
        <f t="shared" si="105"/>
        <v>5.6011138236252238</v>
      </c>
      <c r="I618" s="193">
        <f t="shared" si="105"/>
        <v>5.8082339657750834</v>
      </c>
      <c r="J618" s="193">
        <f t="shared" si="105"/>
        <v>6.0230130762364302</v>
      </c>
      <c r="K618" s="193">
        <f>MAX(0,(F618-'2031 forecast'!$C$10))</f>
        <v>0</v>
      </c>
      <c r="L618" s="193">
        <f>MAX(0,(G618-'2031 forecast'!$C$10))</f>
        <v>0</v>
      </c>
      <c r="M618" s="193">
        <f>MAX(0,(H618-'2031 forecast'!$C$10))</f>
        <v>0</v>
      </c>
      <c r="N618" s="193">
        <f>MAX(0,(I618-'2031 forecast'!$C$10))</f>
        <v>7.1233965775083341E-2</v>
      </c>
      <c r="O618" s="193">
        <f>MAX(0,(J618-'2031 forecast'!$C$10))</f>
        <v>0.28601307623643013</v>
      </c>
      <c r="P618" s="175" t="str">
        <f t="shared" si="102"/>
        <v/>
      </c>
      <c r="Q618" s="175" t="str">
        <f t="shared" si="103"/>
        <v/>
      </c>
    </row>
    <row r="619" spans="1:17" s="1" customFormat="1" x14ac:dyDescent="0.3">
      <c r="A619" s="189">
        <f t="shared" si="101"/>
        <v>43856.624999998508</v>
      </c>
      <c r="B619" s="190">
        <f t="shared" si="97"/>
        <v>43856</v>
      </c>
      <c r="C619" s="1">
        <f t="shared" si="98"/>
        <v>15</v>
      </c>
      <c r="D619" s="191">
        <v>3.4408557612493733</v>
      </c>
      <c r="E619" s="192">
        <f t="shared" si="99"/>
        <v>1.1947906083706397E-4</v>
      </c>
      <c r="F619" s="193">
        <f t="shared" si="100"/>
        <v>5.1301871686681757</v>
      </c>
      <c r="G619" s="193">
        <f t="shared" si="105"/>
        <v>5.3198932037692819</v>
      </c>
      <c r="H619" s="193">
        <f t="shared" si="105"/>
        <v>5.5166142616308784</v>
      </c>
      <c r="I619" s="193">
        <f t="shared" si="105"/>
        <v>5.7206097464638219</v>
      </c>
      <c r="J619" s="193">
        <f t="shared" si="105"/>
        <v>5.9321486548276914</v>
      </c>
      <c r="K619" s="193">
        <f>MAX(0,(F619-'2031 forecast'!$C$10))</f>
        <v>0</v>
      </c>
      <c r="L619" s="193">
        <f>MAX(0,(G619-'2031 forecast'!$C$10))</f>
        <v>0</v>
      </c>
      <c r="M619" s="193">
        <f>MAX(0,(H619-'2031 forecast'!$C$10))</f>
        <v>0</v>
      </c>
      <c r="N619" s="193">
        <f>MAX(0,(I619-'2031 forecast'!$C$10))</f>
        <v>0</v>
      </c>
      <c r="O619" s="193">
        <f>MAX(0,(J619-'2031 forecast'!$C$10))</f>
        <v>0.19514865482769128</v>
      </c>
      <c r="P619" s="175" t="str">
        <f t="shared" si="102"/>
        <v/>
      </c>
      <c r="Q619" s="175" t="str">
        <f t="shared" si="103"/>
        <v/>
      </c>
    </row>
    <row r="620" spans="1:17" s="1" customFormat="1" x14ac:dyDescent="0.3">
      <c r="A620" s="189">
        <f t="shared" si="101"/>
        <v>43856.666666665173</v>
      </c>
      <c r="B620" s="190">
        <f t="shared" si="97"/>
        <v>43856</v>
      </c>
      <c r="C620" s="1">
        <f t="shared" si="98"/>
        <v>16</v>
      </c>
      <c r="D620" s="191">
        <v>3.4634434358308792</v>
      </c>
      <c r="E620" s="192">
        <f t="shared" si="99"/>
        <v>1.2026338727581932E-4</v>
      </c>
      <c r="F620" s="193">
        <f t="shared" si="100"/>
        <v>5.1638645461430217</v>
      </c>
      <c r="G620" s="193">
        <f t="shared" si="105"/>
        <v>5.3548159162666735</v>
      </c>
      <c r="H620" s="193">
        <f t="shared" si="105"/>
        <v>5.5528283596284558</v>
      </c>
      <c r="I620" s="193">
        <f t="shared" si="105"/>
        <v>5.7581629833115056</v>
      </c>
      <c r="J620" s="193">
        <f t="shared" si="105"/>
        <v>5.9710905497171511</v>
      </c>
      <c r="K620" s="193">
        <f>MAX(0,(F620-'2031 forecast'!$C$10))</f>
        <v>0</v>
      </c>
      <c r="L620" s="193">
        <f>MAX(0,(G620-'2031 forecast'!$C$10))</f>
        <v>0</v>
      </c>
      <c r="M620" s="193">
        <f>MAX(0,(H620-'2031 forecast'!$C$10))</f>
        <v>0</v>
      </c>
      <c r="N620" s="193">
        <f>MAX(0,(I620-'2031 forecast'!$C$10))</f>
        <v>2.1162983311505457E-2</v>
      </c>
      <c r="O620" s="193">
        <f>MAX(0,(J620-'2031 forecast'!$C$10))</f>
        <v>0.23409054971715104</v>
      </c>
      <c r="P620" s="175" t="str">
        <f t="shared" si="102"/>
        <v/>
      </c>
      <c r="Q620" s="175" t="str">
        <f t="shared" si="103"/>
        <v/>
      </c>
    </row>
    <row r="621" spans="1:17" s="1" customFormat="1" x14ac:dyDescent="0.3">
      <c r="A621" s="189">
        <f t="shared" si="101"/>
        <v>43856.708333331837</v>
      </c>
      <c r="B621" s="190">
        <f t="shared" si="97"/>
        <v>43856</v>
      </c>
      <c r="C621" s="1">
        <f t="shared" si="98"/>
        <v>17</v>
      </c>
      <c r="D621" s="191">
        <v>3.5462649092963998</v>
      </c>
      <c r="E621" s="192">
        <f t="shared" si="99"/>
        <v>1.231392508845889E-4</v>
      </c>
      <c r="F621" s="193">
        <f t="shared" si="100"/>
        <v>5.2873482635507898</v>
      </c>
      <c r="G621" s="193">
        <f t="shared" si="105"/>
        <v>5.482865862090442</v>
      </c>
      <c r="H621" s="193">
        <f t="shared" si="105"/>
        <v>5.685613385619571</v>
      </c>
      <c r="I621" s="193">
        <f t="shared" si="105"/>
        <v>5.8958581850863458</v>
      </c>
      <c r="J621" s="193">
        <f t="shared" si="105"/>
        <v>6.11387749764517</v>
      </c>
      <c r="K621" s="193">
        <f>MAX(0,(F621-'2031 forecast'!$C$10))</f>
        <v>0</v>
      </c>
      <c r="L621" s="193">
        <f>MAX(0,(G621-'2031 forecast'!$C$10))</f>
        <v>0</v>
      </c>
      <c r="M621" s="193">
        <f>MAX(0,(H621-'2031 forecast'!$C$10))</f>
        <v>0</v>
      </c>
      <c r="N621" s="193">
        <f>MAX(0,(I621-'2031 forecast'!$C$10))</f>
        <v>0.15885818508634575</v>
      </c>
      <c r="O621" s="193">
        <f>MAX(0,(J621-'2031 forecast'!$C$10))</f>
        <v>0.37687749764516987</v>
      </c>
      <c r="P621" s="175" t="str">
        <f t="shared" si="102"/>
        <v/>
      </c>
      <c r="Q621" s="175" t="str">
        <f t="shared" si="103"/>
        <v/>
      </c>
    </row>
    <row r="622" spans="1:17" s="1" customFormat="1" x14ac:dyDescent="0.3">
      <c r="A622" s="189">
        <f t="shared" si="101"/>
        <v>43856.749999998501</v>
      </c>
      <c r="B622" s="190">
        <f t="shared" si="97"/>
        <v>43856</v>
      </c>
      <c r="C622" s="1">
        <f t="shared" si="98"/>
        <v>18</v>
      </c>
      <c r="D622" s="191">
        <v>3.6742617319249322</v>
      </c>
      <c r="E622" s="192">
        <f t="shared" si="99"/>
        <v>1.2758376737086917E-4</v>
      </c>
      <c r="F622" s="193">
        <f t="shared" si="100"/>
        <v>5.478186735908249</v>
      </c>
      <c r="G622" s="193">
        <f t="shared" si="105"/>
        <v>5.680761232908992</v>
      </c>
      <c r="H622" s="193">
        <f t="shared" si="105"/>
        <v>5.8908266076058391</v>
      </c>
      <c r="I622" s="193">
        <f t="shared" si="105"/>
        <v>6.1086598605565534</v>
      </c>
      <c r="J622" s="193">
        <f t="shared" si="105"/>
        <v>6.3345482353521074</v>
      </c>
      <c r="K622" s="193">
        <f>MAX(0,(F622-'2031 forecast'!$C$10))</f>
        <v>0</v>
      </c>
      <c r="L622" s="193">
        <f>MAX(0,(G622-'2031 forecast'!$C$10))</f>
        <v>0</v>
      </c>
      <c r="M622" s="193">
        <f>MAX(0,(H622-'2031 forecast'!$C$10))</f>
        <v>0.15382660760583899</v>
      </c>
      <c r="N622" s="193">
        <f>MAX(0,(I622-'2031 forecast'!$C$10))</f>
        <v>0.37165986055655331</v>
      </c>
      <c r="O622" s="193">
        <f>MAX(0,(J622-'2031 forecast'!$C$10))</f>
        <v>0.59754823535210733</v>
      </c>
      <c r="P622" s="175" t="str">
        <f t="shared" si="102"/>
        <v/>
      </c>
      <c r="Q622" s="175" t="str">
        <f t="shared" si="103"/>
        <v/>
      </c>
    </row>
    <row r="623" spans="1:17" s="1" customFormat="1" x14ac:dyDescent="0.3">
      <c r="A623" s="189">
        <f t="shared" si="101"/>
        <v>43856.791666665165</v>
      </c>
      <c r="B623" s="190">
        <f t="shared" si="97"/>
        <v>43856</v>
      </c>
      <c r="C623" s="1">
        <f t="shared" si="98"/>
        <v>19</v>
      </c>
      <c r="D623" s="191">
        <v>3.5763818087384074</v>
      </c>
      <c r="E623" s="192">
        <f t="shared" si="99"/>
        <v>1.2418501946959601E-4</v>
      </c>
      <c r="F623" s="193">
        <f t="shared" si="100"/>
        <v>5.33225143351725</v>
      </c>
      <c r="G623" s="193">
        <f t="shared" si="105"/>
        <v>5.5294294787536291</v>
      </c>
      <c r="H623" s="193">
        <f t="shared" si="105"/>
        <v>5.733898849616339</v>
      </c>
      <c r="I623" s="193">
        <f t="shared" si="105"/>
        <v>5.9459291675499228</v>
      </c>
      <c r="J623" s="193">
        <f t="shared" si="105"/>
        <v>6.1658000241644482</v>
      </c>
      <c r="K623" s="193">
        <f>MAX(0,(F623-'2031 forecast'!$C$10))</f>
        <v>0</v>
      </c>
      <c r="L623" s="193">
        <f>MAX(0,(G623-'2031 forecast'!$C$10))</f>
        <v>0</v>
      </c>
      <c r="M623" s="193">
        <f>MAX(0,(H623-'2031 forecast'!$C$10))</f>
        <v>0</v>
      </c>
      <c r="N623" s="193">
        <f>MAX(0,(I623-'2031 forecast'!$C$10))</f>
        <v>0.20892916754992275</v>
      </c>
      <c r="O623" s="193">
        <f>MAX(0,(J623-'2031 forecast'!$C$10))</f>
        <v>0.42880002416444807</v>
      </c>
      <c r="P623" s="175" t="str">
        <f t="shared" si="102"/>
        <v/>
      </c>
      <c r="Q623" s="175" t="str">
        <f t="shared" si="103"/>
        <v/>
      </c>
    </row>
    <row r="624" spans="1:17" s="1" customFormat="1" x14ac:dyDescent="0.3">
      <c r="A624" s="189">
        <f t="shared" si="101"/>
        <v>43856.83333333183</v>
      </c>
      <c r="B624" s="190">
        <f t="shared" si="97"/>
        <v>43856</v>
      </c>
      <c r="C624" s="1">
        <f t="shared" si="98"/>
        <v>20</v>
      </c>
      <c r="D624" s="191">
        <v>3.4182680866678674</v>
      </c>
      <c r="E624" s="192">
        <f t="shared" si="99"/>
        <v>1.1869473439830862E-4</v>
      </c>
      <c r="F624" s="193">
        <f t="shared" si="100"/>
        <v>5.0965097911933297</v>
      </c>
      <c r="G624" s="193">
        <f t="shared" si="105"/>
        <v>5.2849704912718902</v>
      </c>
      <c r="H624" s="193">
        <f t="shared" si="105"/>
        <v>5.4804001636333011</v>
      </c>
      <c r="I624" s="193">
        <f t="shared" si="105"/>
        <v>5.6830565096161374</v>
      </c>
      <c r="J624" s="193">
        <f t="shared" si="105"/>
        <v>5.8932067599382316</v>
      </c>
      <c r="K624" s="193">
        <f>MAX(0,(F624-'2031 forecast'!$C$10))</f>
        <v>0</v>
      </c>
      <c r="L624" s="193">
        <f>MAX(0,(G624-'2031 forecast'!$C$10))</f>
        <v>0</v>
      </c>
      <c r="M624" s="193">
        <f>MAX(0,(H624-'2031 forecast'!$C$10))</f>
        <v>0</v>
      </c>
      <c r="N624" s="193">
        <f>MAX(0,(I624-'2031 forecast'!$C$10))</f>
        <v>0</v>
      </c>
      <c r="O624" s="193">
        <f>MAX(0,(J624-'2031 forecast'!$C$10))</f>
        <v>0.15620675993823152</v>
      </c>
      <c r="P624" s="175" t="str">
        <f t="shared" si="102"/>
        <v/>
      </c>
      <c r="Q624" s="175" t="str">
        <f t="shared" si="103"/>
        <v/>
      </c>
    </row>
    <row r="625" spans="1:17" s="1" customFormat="1" x14ac:dyDescent="0.3">
      <c r="A625" s="189">
        <f t="shared" si="101"/>
        <v>43856.874999998494</v>
      </c>
      <c r="B625" s="190">
        <f t="shared" si="97"/>
        <v>43856</v>
      </c>
      <c r="C625" s="1">
        <f t="shared" si="98"/>
        <v>21</v>
      </c>
      <c r="D625" s="191">
        <v>3.31285893862084</v>
      </c>
      <c r="E625" s="192">
        <f t="shared" si="99"/>
        <v>1.1503454435078367E-4</v>
      </c>
      <c r="F625" s="193">
        <f t="shared" si="100"/>
        <v>4.9393486963107156</v>
      </c>
      <c r="G625" s="193">
        <f t="shared" ref="G625:J644" si="106">$E625*G$2</f>
        <v>5.1219978329507301</v>
      </c>
      <c r="H625" s="193">
        <f t="shared" si="106"/>
        <v>5.3114010396446085</v>
      </c>
      <c r="I625" s="193">
        <f t="shared" si="106"/>
        <v>5.5078080709936126</v>
      </c>
      <c r="J625" s="193">
        <f t="shared" si="106"/>
        <v>5.7114779171207521</v>
      </c>
      <c r="K625" s="193">
        <f>MAX(0,(F625-'2031 forecast'!$C$10))</f>
        <v>0</v>
      </c>
      <c r="L625" s="193">
        <f>MAX(0,(G625-'2031 forecast'!$C$10))</f>
        <v>0</v>
      </c>
      <c r="M625" s="193">
        <f>MAX(0,(H625-'2031 forecast'!$C$10))</f>
        <v>0</v>
      </c>
      <c r="N625" s="193">
        <f>MAX(0,(I625-'2031 forecast'!$C$10))</f>
        <v>0</v>
      </c>
      <c r="O625" s="193">
        <f>MAX(0,(J625-'2031 forecast'!$C$10))</f>
        <v>0</v>
      </c>
      <c r="P625" s="175" t="str">
        <f t="shared" si="102"/>
        <v/>
      </c>
      <c r="Q625" s="175" t="str">
        <f t="shared" si="103"/>
        <v/>
      </c>
    </row>
    <row r="626" spans="1:17" s="1" customFormat="1" x14ac:dyDescent="0.3">
      <c r="A626" s="189">
        <f t="shared" si="101"/>
        <v>43856.916666665158</v>
      </c>
      <c r="B626" s="190">
        <f t="shared" si="97"/>
        <v>43856</v>
      </c>
      <c r="C626" s="1">
        <f t="shared" si="98"/>
        <v>22</v>
      </c>
      <c r="D626" s="191">
        <v>2.9514561453167483</v>
      </c>
      <c r="E626" s="192">
        <f t="shared" si="99"/>
        <v>1.0248532133069817E-4</v>
      </c>
      <c r="F626" s="193">
        <f t="shared" si="100"/>
        <v>4.4005106567131822</v>
      </c>
      <c r="G626" s="193">
        <f t="shared" si="106"/>
        <v>4.5632344329924681</v>
      </c>
      <c r="H626" s="193">
        <f t="shared" si="106"/>
        <v>4.731975471683378</v>
      </c>
      <c r="I626" s="193">
        <f t="shared" si="106"/>
        <v>4.9069562814306726</v>
      </c>
      <c r="J626" s="193">
        <f t="shared" si="106"/>
        <v>5.0884075988893969</v>
      </c>
      <c r="K626" s="193">
        <f>MAX(0,(F626-'2031 forecast'!$C$10))</f>
        <v>0</v>
      </c>
      <c r="L626" s="193">
        <f>MAX(0,(G626-'2031 forecast'!$C$10))</f>
        <v>0</v>
      </c>
      <c r="M626" s="193">
        <f>MAX(0,(H626-'2031 forecast'!$C$10))</f>
        <v>0</v>
      </c>
      <c r="N626" s="193">
        <f>MAX(0,(I626-'2031 forecast'!$C$10))</f>
        <v>0</v>
      </c>
      <c r="O626" s="193">
        <f>MAX(0,(J626-'2031 forecast'!$C$10))</f>
        <v>0</v>
      </c>
      <c r="P626" s="175" t="str">
        <f t="shared" si="102"/>
        <v/>
      </c>
      <c r="Q626" s="175" t="str">
        <f t="shared" si="103"/>
        <v/>
      </c>
    </row>
    <row r="627" spans="1:17" s="1" customFormat="1" x14ac:dyDescent="0.3">
      <c r="A627" s="189">
        <f t="shared" si="101"/>
        <v>43856.958333331822</v>
      </c>
      <c r="B627" s="190">
        <f t="shared" si="97"/>
        <v>43856</v>
      </c>
      <c r="C627" s="1">
        <f t="shared" si="98"/>
        <v>23</v>
      </c>
      <c r="D627" s="191">
        <v>2.8912223464327336</v>
      </c>
      <c r="E627" s="192">
        <f t="shared" si="99"/>
        <v>1.0039378416068394E-4</v>
      </c>
      <c r="F627" s="193">
        <f t="shared" si="100"/>
        <v>4.310704316780261</v>
      </c>
      <c r="G627" s="193">
        <f t="shared" si="106"/>
        <v>4.4701071996660922</v>
      </c>
      <c r="H627" s="193">
        <f t="shared" si="106"/>
        <v>4.6354045436898401</v>
      </c>
      <c r="I627" s="193">
        <f t="shared" si="106"/>
        <v>4.8068143165035169</v>
      </c>
      <c r="J627" s="193">
        <f t="shared" si="106"/>
        <v>4.9845625458508387</v>
      </c>
      <c r="K627" s="193">
        <f>MAX(0,(F627-'2031 forecast'!$C$10))</f>
        <v>0</v>
      </c>
      <c r="L627" s="193">
        <f>MAX(0,(G627-'2031 forecast'!$C$10))</f>
        <v>0</v>
      </c>
      <c r="M627" s="193">
        <f>MAX(0,(H627-'2031 forecast'!$C$10))</f>
        <v>0</v>
      </c>
      <c r="N627" s="193">
        <f>MAX(0,(I627-'2031 forecast'!$C$10))</f>
        <v>0</v>
      </c>
      <c r="O627" s="193">
        <f>MAX(0,(J627-'2031 forecast'!$C$10))</f>
        <v>0</v>
      </c>
      <c r="P627" s="175" t="str">
        <f t="shared" si="102"/>
        <v/>
      </c>
      <c r="Q627" s="175" t="str">
        <f t="shared" si="103"/>
        <v/>
      </c>
    </row>
    <row r="628" spans="1:17" s="1" customFormat="1" x14ac:dyDescent="0.3">
      <c r="A628" s="189">
        <f t="shared" si="101"/>
        <v>43856.999999998487</v>
      </c>
      <c r="B628" s="190">
        <f t="shared" si="97"/>
        <v>43856</v>
      </c>
      <c r="C628" s="1">
        <f t="shared" si="98"/>
        <v>0</v>
      </c>
      <c r="D628" s="191">
        <v>2.5825241271521548</v>
      </c>
      <c r="E628" s="192">
        <f t="shared" si="99"/>
        <v>8.9674656164360906E-5</v>
      </c>
      <c r="F628" s="193">
        <f t="shared" si="100"/>
        <v>3.8504468246240351</v>
      </c>
      <c r="G628" s="193">
        <f t="shared" si="106"/>
        <v>3.9928301288684103</v>
      </c>
      <c r="H628" s="193">
        <f t="shared" si="106"/>
        <v>4.1404785377229558</v>
      </c>
      <c r="I628" s="193">
        <f t="shared" si="106"/>
        <v>4.2935867462518393</v>
      </c>
      <c r="J628" s="193">
        <f t="shared" si="106"/>
        <v>4.4523566490282223</v>
      </c>
      <c r="K628" s="193">
        <f>MAX(0,(F628-'2031 forecast'!$C$10))</f>
        <v>0</v>
      </c>
      <c r="L628" s="193">
        <f>MAX(0,(G628-'2031 forecast'!$C$10))</f>
        <v>0</v>
      </c>
      <c r="M628" s="193">
        <f>MAX(0,(H628-'2031 forecast'!$C$10))</f>
        <v>0</v>
      </c>
      <c r="N628" s="193">
        <f>MAX(0,(I628-'2031 forecast'!$C$10))</f>
        <v>0</v>
      </c>
      <c r="O628" s="193">
        <f>MAX(0,(J628-'2031 forecast'!$C$10))</f>
        <v>0</v>
      </c>
      <c r="P628" s="175" t="str">
        <f t="shared" si="102"/>
        <v/>
      </c>
      <c r="Q628" s="175" t="str">
        <f t="shared" si="103"/>
        <v/>
      </c>
    </row>
    <row r="629" spans="1:17" s="1" customFormat="1" x14ac:dyDescent="0.3">
      <c r="A629" s="189">
        <f t="shared" si="101"/>
        <v>43857.041666665151</v>
      </c>
      <c r="B629" s="190">
        <f t="shared" si="97"/>
        <v>43857</v>
      </c>
      <c r="C629" s="1">
        <f t="shared" si="98"/>
        <v>1</v>
      </c>
      <c r="D629" s="191">
        <v>2.4846442039656305</v>
      </c>
      <c r="E629" s="192">
        <f t="shared" si="99"/>
        <v>8.627590826308777E-5</v>
      </c>
      <c r="F629" s="193">
        <f t="shared" si="100"/>
        <v>3.7045115222330374</v>
      </c>
      <c r="G629" s="193">
        <f t="shared" si="106"/>
        <v>3.8414983747130487</v>
      </c>
      <c r="H629" s="193">
        <f t="shared" si="106"/>
        <v>3.9835507797334571</v>
      </c>
      <c r="I629" s="193">
        <f t="shared" si="106"/>
        <v>4.1308560532452105</v>
      </c>
      <c r="J629" s="193">
        <f t="shared" si="106"/>
        <v>4.2836084378405648</v>
      </c>
      <c r="K629" s="193">
        <f>MAX(0,(F629-'2031 forecast'!$C$10))</f>
        <v>0</v>
      </c>
      <c r="L629" s="193">
        <f>MAX(0,(G629-'2031 forecast'!$C$10))</f>
        <v>0</v>
      </c>
      <c r="M629" s="193">
        <f>MAX(0,(H629-'2031 forecast'!$C$10))</f>
        <v>0</v>
      </c>
      <c r="N629" s="193">
        <f>MAX(0,(I629-'2031 forecast'!$C$10))</f>
        <v>0</v>
      </c>
      <c r="O629" s="193">
        <f>MAX(0,(J629-'2031 forecast'!$C$10))</f>
        <v>0</v>
      </c>
      <c r="P629" s="175" t="str">
        <f t="shared" si="102"/>
        <v/>
      </c>
      <c r="Q629" s="175" t="str">
        <f t="shared" si="103"/>
        <v/>
      </c>
    </row>
    <row r="630" spans="1:17" s="1" customFormat="1" x14ac:dyDescent="0.3">
      <c r="A630" s="189">
        <f t="shared" si="101"/>
        <v>43857.083333331815</v>
      </c>
      <c r="B630" s="190">
        <f t="shared" si="97"/>
        <v>43857</v>
      </c>
      <c r="C630" s="1">
        <f t="shared" si="98"/>
        <v>2</v>
      </c>
      <c r="D630" s="191">
        <v>2.4846442039656305</v>
      </c>
      <c r="E630" s="192">
        <f t="shared" si="99"/>
        <v>8.627590826308777E-5</v>
      </c>
      <c r="F630" s="193">
        <f t="shared" si="100"/>
        <v>3.7045115222330374</v>
      </c>
      <c r="G630" s="193">
        <f t="shared" si="106"/>
        <v>3.8414983747130487</v>
      </c>
      <c r="H630" s="193">
        <f t="shared" si="106"/>
        <v>3.9835507797334571</v>
      </c>
      <c r="I630" s="193">
        <f t="shared" si="106"/>
        <v>4.1308560532452105</v>
      </c>
      <c r="J630" s="193">
        <f t="shared" si="106"/>
        <v>4.2836084378405648</v>
      </c>
      <c r="K630" s="193">
        <f>MAX(0,(F630-'2031 forecast'!$C$10))</f>
        <v>0</v>
      </c>
      <c r="L630" s="193">
        <f>MAX(0,(G630-'2031 forecast'!$C$10))</f>
        <v>0</v>
      </c>
      <c r="M630" s="193">
        <f>MAX(0,(H630-'2031 forecast'!$C$10))</f>
        <v>0</v>
      </c>
      <c r="N630" s="193">
        <f>MAX(0,(I630-'2031 forecast'!$C$10))</f>
        <v>0</v>
      </c>
      <c r="O630" s="193">
        <f>MAX(0,(J630-'2031 forecast'!$C$10))</f>
        <v>0</v>
      </c>
      <c r="P630" s="175" t="str">
        <f t="shared" si="102"/>
        <v/>
      </c>
      <c r="Q630" s="175" t="str">
        <f t="shared" si="103"/>
        <v/>
      </c>
    </row>
    <row r="631" spans="1:17" s="1" customFormat="1" x14ac:dyDescent="0.3">
      <c r="A631" s="189">
        <f t="shared" si="101"/>
        <v>43857.124999998479</v>
      </c>
      <c r="B631" s="190">
        <f t="shared" si="97"/>
        <v>43857</v>
      </c>
      <c r="C631" s="1">
        <f t="shared" si="98"/>
        <v>3</v>
      </c>
      <c r="D631" s="191">
        <v>2.4620565293841246</v>
      </c>
      <c r="E631" s="192">
        <f t="shared" si="99"/>
        <v>8.5491581824332418E-5</v>
      </c>
      <c r="F631" s="193">
        <f t="shared" si="100"/>
        <v>3.6708341447581914</v>
      </c>
      <c r="G631" s="193">
        <f t="shared" si="106"/>
        <v>3.8065756622156566</v>
      </c>
      <c r="H631" s="193">
        <f t="shared" si="106"/>
        <v>3.9473366817358801</v>
      </c>
      <c r="I631" s="193">
        <f t="shared" si="106"/>
        <v>4.093302816397526</v>
      </c>
      <c r="J631" s="193">
        <f t="shared" si="106"/>
        <v>4.244666542951105</v>
      </c>
      <c r="K631" s="193">
        <f>MAX(0,(F631-'2031 forecast'!$C$10))</f>
        <v>0</v>
      </c>
      <c r="L631" s="193">
        <f>MAX(0,(G631-'2031 forecast'!$C$10))</f>
        <v>0</v>
      </c>
      <c r="M631" s="193">
        <f>MAX(0,(H631-'2031 forecast'!$C$10))</f>
        <v>0</v>
      </c>
      <c r="N631" s="193">
        <f>MAX(0,(I631-'2031 forecast'!$C$10))</f>
        <v>0</v>
      </c>
      <c r="O631" s="193">
        <f>MAX(0,(J631-'2031 forecast'!$C$10))</f>
        <v>0</v>
      </c>
      <c r="P631" s="175" t="str">
        <f t="shared" si="102"/>
        <v/>
      </c>
      <c r="Q631" s="175" t="str">
        <f t="shared" si="103"/>
        <v/>
      </c>
    </row>
    <row r="632" spans="1:17" s="1" customFormat="1" x14ac:dyDescent="0.3">
      <c r="A632" s="189">
        <f t="shared" si="101"/>
        <v>43857.166666665144</v>
      </c>
      <c r="B632" s="190">
        <f t="shared" si="97"/>
        <v>43857</v>
      </c>
      <c r="C632" s="1">
        <f t="shared" si="98"/>
        <v>4</v>
      </c>
      <c r="D632" s="191">
        <v>2.4620565293841246</v>
      </c>
      <c r="E632" s="192">
        <f t="shared" si="99"/>
        <v>8.5491581824332418E-5</v>
      </c>
      <c r="F632" s="193">
        <f t="shared" si="100"/>
        <v>3.6708341447581914</v>
      </c>
      <c r="G632" s="193">
        <f t="shared" si="106"/>
        <v>3.8065756622156566</v>
      </c>
      <c r="H632" s="193">
        <f t="shared" si="106"/>
        <v>3.9473366817358801</v>
      </c>
      <c r="I632" s="193">
        <f t="shared" si="106"/>
        <v>4.093302816397526</v>
      </c>
      <c r="J632" s="193">
        <f t="shared" si="106"/>
        <v>4.244666542951105</v>
      </c>
      <c r="K632" s="193">
        <f>MAX(0,(F632-'2031 forecast'!$C$10))</f>
        <v>0</v>
      </c>
      <c r="L632" s="193">
        <f>MAX(0,(G632-'2031 forecast'!$C$10))</f>
        <v>0</v>
      </c>
      <c r="M632" s="193">
        <f>MAX(0,(H632-'2031 forecast'!$C$10))</f>
        <v>0</v>
      </c>
      <c r="N632" s="193">
        <f>MAX(0,(I632-'2031 forecast'!$C$10))</f>
        <v>0</v>
      </c>
      <c r="O632" s="193">
        <f>MAX(0,(J632-'2031 forecast'!$C$10))</f>
        <v>0</v>
      </c>
      <c r="P632" s="175" t="str">
        <f t="shared" si="102"/>
        <v/>
      </c>
      <c r="Q632" s="175" t="str">
        <f t="shared" si="103"/>
        <v/>
      </c>
    </row>
    <row r="633" spans="1:17" s="1" customFormat="1" x14ac:dyDescent="0.3">
      <c r="A633" s="189">
        <f t="shared" si="101"/>
        <v>43857.208333331808</v>
      </c>
      <c r="B633" s="190">
        <f t="shared" si="97"/>
        <v>43857</v>
      </c>
      <c r="C633" s="1">
        <f t="shared" si="98"/>
        <v>5</v>
      </c>
      <c r="D633" s="191">
        <v>2.5825241271521548</v>
      </c>
      <c r="E633" s="192">
        <f t="shared" si="99"/>
        <v>8.9674656164360906E-5</v>
      </c>
      <c r="F633" s="193">
        <f t="shared" si="100"/>
        <v>3.8504468246240351</v>
      </c>
      <c r="G633" s="193">
        <f t="shared" si="106"/>
        <v>3.9928301288684103</v>
      </c>
      <c r="H633" s="193">
        <f t="shared" si="106"/>
        <v>4.1404785377229558</v>
      </c>
      <c r="I633" s="193">
        <f t="shared" si="106"/>
        <v>4.2935867462518393</v>
      </c>
      <c r="J633" s="193">
        <f t="shared" si="106"/>
        <v>4.4523566490282223</v>
      </c>
      <c r="K633" s="193">
        <f>MAX(0,(F633-'2031 forecast'!$C$10))</f>
        <v>0</v>
      </c>
      <c r="L633" s="193">
        <f>MAX(0,(G633-'2031 forecast'!$C$10))</f>
        <v>0</v>
      </c>
      <c r="M633" s="193">
        <f>MAX(0,(H633-'2031 forecast'!$C$10))</f>
        <v>0</v>
      </c>
      <c r="N633" s="193">
        <f>MAX(0,(I633-'2031 forecast'!$C$10))</f>
        <v>0</v>
      </c>
      <c r="O633" s="193">
        <f>MAX(0,(J633-'2031 forecast'!$C$10))</f>
        <v>0</v>
      </c>
      <c r="P633" s="175" t="str">
        <f t="shared" si="102"/>
        <v/>
      </c>
      <c r="Q633" s="175" t="str">
        <f t="shared" si="103"/>
        <v/>
      </c>
    </row>
    <row r="634" spans="1:17" s="1" customFormat="1" x14ac:dyDescent="0.3">
      <c r="A634" s="189">
        <f t="shared" si="101"/>
        <v>43857.249999998472</v>
      </c>
      <c r="B634" s="190">
        <f t="shared" si="97"/>
        <v>43857</v>
      </c>
      <c r="C634" s="1">
        <f t="shared" si="98"/>
        <v>6</v>
      </c>
      <c r="D634" s="191">
        <v>2.672874825478178</v>
      </c>
      <c r="E634" s="192">
        <f t="shared" si="99"/>
        <v>9.2811961919382285E-5</v>
      </c>
      <c r="F634" s="193">
        <f t="shared" si="100"/>
        <v>3.9851563345234187</v>
      </c>
      <c r="G634" s="193">
        <f t="shared" si="106"/>
        <v>4.1325209788579755</v>
      </c>
      <c r="H634" s="193">
        <f t="shared" si="106"/>
        <v>4.2853349297132644</v>
      </c>
      <c r="I634" s="193">
        <f t="shared" si="106"/>
        <v>4.4437996936425739</v>
      </c>
      <c r="J634" s="193">
        <f t="shared" si="106"/>
        <v>4.6081242285860613</v>
      </c>
      <c r="K634" s="193">
        <f>MAX(0,(F634-'2031 forecast'!$C$10))</f>
        <v>0</v>
      </c>
      <c r="L634" s="193">
        <f>MAX(0,(G634-'2031 forecast'!$C$10))</f>
        <v>0</v>
      </c>
      <c r="M634" s="193">
        <f>MAX(0,(H634-'2031 forecast'!$C$10))</f>
        <v>0</v>
      </c>
      <c r="N634" s="193">
        <f>MAX(0,(I634-'2031 forecast'!$C$10))</f>
        <v>0</v>
      </c>
      <c r="O634" s="193">
        <f>MAX(0,(J634-'2031 forecast'!$C$10))</f>
        <v>0</v>
      </c>
      <c r="P634" s="175" t="str">
        <f t="shared" si="102"/>
        <v/>
      </c>
      <c r="Q634" s="175" t="str">
        <f t="shared" si="103"/>
        <v/>
      </c>
    </row>
    <row r="635" spans="1:17" s="1" customFormat="1" x14ac:dyDescent="0.3">
      <c r="A635" s="189">
        <f t="shared" si="101"/>
        <v>43857.291666665136</v>
      </c>
      <c r="B635" s="190">
        <f t="shared" si="97"/>
        <v>43857</v>
      </c>
      <c r="C635" s="1">
        <f t="shared" si="98"/>
        <v>7</v>
      </c>
      <c r="D635" s="191">
        <v>3.1698036662713043</v>
      </c>
      <c r="E635" s="192">
        <f t="shared" si="99"/>
        <v>1.1006714357199984E-4</v>
      </c>
      <c r="F635" s="193">
        <f t="shared" si="100"/>
        <v>4.7260586389700263</v>
      </c>
      <c r="G635" s="193">
        <f t="shared" si="106"/>
        <v>4.9008206538005856</v>
      </c>
      <c r="H635" s="193">
        <f t="shared" si="106"/>
        <v>5.0820450856599555</v>
      </c>
      <c r="I635" s="193">
        <f t="shared" si="106"/>
        <v>5.2699709042916165</v>
      </c>
      <c r="J635" s="193">
        <f t="shared" si="106"/>
        <v>5.4648459161541751</v>
      </c>
      <c r="K635" s="193">
        <f>MAX(0,(F635-'2031 forecast'!$C$10))</f>
        <v>0</v>
      </c>
      <c r="L635" s="193">
        <f>MAX(0,(G635-'2031 forecast'!$C$10))</f>
        <v>0</v>
      </c>
      <c r="M635" s="193">
        <f>MAX(0,(H635-'2031 forecast'!$C$10))</f>
        <v>0</v>
      </c>
      <c r="N635" s="193">
        <f>MAX(0,(I635-'2031 forecast'!$C$10))</f>
        <v>0</v>
      </c>
      <c r="O635" s="193">
        <f>MAX(0,(J635-'2031 forecast'!$C$10))</f>
        <v>0</v>
      </c>
      <c r="P635" s="175" t="str">
        <f t="shared" si="102"/>
        <v/>
      </c>
      <c r="Q635" s="175" t="str">
        <f t="shared" si="103"/>
        <v/>
      </c>
    </row>
    <row r="636" spans="1:17" s="1" customFormat="1" x14ac:dyDescent="0.3">
      <c r="A636" s="189">
        <f t="shared" si="101"/>
        <v>43857.333333331801</v>
      </c>
      <c r="B636" s="190">
        <f t="shared" si="97"/>
        <v>43857</v>
      </c>
      <c r="C636" s="1">
        <f t="shared" si="98"/>
        <v>8</v>
      </c>
      <c r="D636" s="191">
        <v>3.2978004888998367</v>
      </c>
      <c r="E636" s="192">
        <f t="shared" si="99"/>
        <v>1.1451166005828012E-4</v>
      </c>
      <c r="F636" s="193">
        <f t="shared" si="100"/>
        <v>4.9168971113274855</v>
      </c>
      <c r="G636" s="193">
        <f t="shared" si="106"/>
        <v>5.0987160246191365</v>
      </c>
      <c r="H636" s="193">
        <f t="shared" si="106"/>
        <v>5.2872583076462245</v>
      </c>
      <c r="I636" s="193">
        <f t="shared" si="106"/>
        <v>5.4827725797618241</v>
      </c>
      <c r="J636" s="193">
        <f t="shared" si="106"/>
        <v>5.6855166538611126</v>
      </c>
      <c r="K636" s="193">
        <f>MAX(0,(F636-'2031 forecast'!$C$10))</f>
        <v>0</v>
      </c>
      <c r="L636" s="193">
        <f>MAX(0,(G636-'2031 forecast'!$C$10))</f>
        <v>0</v>
      </c>
      <c r="M636" s="193">
        <f>MAX(0,(H636-'2031 forecast'!$C$10))</f>
        <v>0</v>
      </c>
      <c r="N636" s="193">
        <f>MAX(0,(I636-'2031 forecast'!$C$10))</f>
        <v>0</v>
      </c>
      <c r="O636" s="193">
        <f>MAX(0,(J636-'2031 forecast'!$C$10))</f>
        <v>0</v>
      </c>
      <c r="P636" s="175" t="str">
        <f t="shared" si="102"/>
        <v/>
      </c>
      <c r="Q636" s="175" t="str">
        <f t="shared" si="103"/>
        <v/>
      </c>
    </row>
    <row r="637" spans="1:17" s="1" customFormat="1" x14ac:dyDescent="0.3">
      <c r="A637" s="189">
        <f t="shared" si="101"/>
        <v>43857.374999998465</v>
      </c>
      <c r="B637" s="190">
        <f t="shared" si="97"/>
        <v>43857</v>
      </c>
      <c r="C637" s="1">
        <f t="shared" si="98"/>
        <v>9</v>
      </c>
      <c r="D637" s="191">
        <v>3.4333265363888708</v>
      </c>
      <c r="E637" s="192">
        <f t="shared" si="99"/>
        <v>1.1921761869081217E-4</v>
      </c>
      <c r="F637" s="193">
        <f t="shared" si="100"/>
        <v>5.1189613761765598</v>
      </c>
      <c r="G637" s="193">
        <f t="shared" si="106"/>
        <v>5.3082522996034847</v>
      </c>
      <c r="H637" s="193">
        <f t="shared" si="106"/>
        <v>5.5045428956316851</v>
      </c>
      <c r="I637" s="193">
        <f t="shared" si="106"/>
        <v>5.7080920008479259</v>
      </c>
      <c r="J637" s="193">
        <f t="shared" si="106"/>
        <v>5.9191680231978703</v>
      </c>
      <c r="K637" s="193">
        <f>MAX(0,(F637-'2031 forecast'!$C$10))</f>
        <v>0</v>
      </c>
      <c r="L637" s="193">
        <f>MAX(0,(G637-'2031 forecast'!$C$10))</f>
        <v>0</v>
      </c>
      <c r="M637" s="193">
        <f>MAX(0,(H637-'2031 forecast'!$C$10))</f>
        <v>0</v>
      </c>
      <c r="N637" s="193">
        <f>MAX(0,(I637-'2031 forecast'!$C$10))</f>
        <v>0</v>
      </c>
      <c r="O637" s="193">
        <f>MAX(0,(J637-'2031 forecast'!$C$10))</f>
        <v>0.18216802319787018</v>
      </c>
      <c r="P637" s="175" t="str">
        <f t="shared" si="102"/>
        <v/>
      </c>
      <c r="Q637" s="175" t="str">
        <f t="shared" si="103"/>
        <v/>
      </c>
    </row>
    <row r="638" spans="1:17" s="1" customFormat="1" x14ac:dyDescent="0.3">
      <c r="A638" s="189">
        <f t="shared" si="101"/>
        <v>43857.416666665129</v>
      </c>
      <c r="B638" s="190">
        <f t="shared" si="97"/>
        <v>43857</v>
      </c>
      <c r="C638" s="1">
        <f t="shared" si="98"/>
        <v>10</v>
      </c>
      <c r="D638" s="191">
        <v>3.3806219623653573</v>
      </c>
      <c r="E638" s="192">
        <f t="shared" si="99"/>
        <v>1.173875236670497E-4</v>
      </c>
      <c r="F638" s="193">
        <f t="shared" si="100"/>
        <v>5.0403808287352527</v>
      </c>
      <c r="G638" s="193">
        <f t="shared" si="106"/>
        <v>5.2267659704429041</v>
      </c>
      <c r="H638" s="193">
        <f t="shared" si="106"/>
        <v>5.4200433336373388</v>
      </c>
      <c r="I638" s="193">
        <f t="shared" si="106"/>
        <v>5.6204677815366644</v>
      </c>
      <c r="J638" s="193">
        <f t="shared" si="106"/>
        <v>5.8283036017891314</v>
      </c>
      <c r="K638" s="193">
        <f>MAX(0,(F638-'2031 forecast'!$C$10))</f>
        <v>0</v>
      </c>
      <c r="L638" s="193">
        <f>MAX(0,(G638-'2031 forecast'!$C$10))</f>
        <v>0</v>
      </c>
      <c r="M638" s="193">
        <f>MAX(0,(H638-'2031 forecast'!$C$10))</f>
        <v>0</v>
      </c>
      <c r="N638" s="193">
        <f>MAX(0,(I638-'2031 forecast'!$C$10))</f>
        <v>0</v>
      </c>
      <c r="O638" s="193">
        <f>MAX(0,(J638-'2031 forecast'!$C$10))</f>
        <v>9.1303601789131328E-2</v>
      </c>
      <c r="P638" s="175" t="str">
        <f t="shared" si="102"/>
        <v/>
      </c>
      <c r="Q638" s="175" t="str">
        <f t="shared" si="103"/>
        <v/>
      </c>
    </row>
    <row r="639" spans="1:17" s="1" customFormat="1" x14ac:dyDescent="0.3">
      <c r="A639" s="189">
        <f t="shared" si="101"/>
        <v>43857.458333331793</v>
      </c>
      <c r="B639" s="190">
        <f t="shared" si="97"/>
        <v>43857</v>
      </c>
      <c r="C639" s="1">
        <f t="shared" si="98"/>
        <v>11</v>
      </c>
      <c r="D639" s="191">
        <v>3.501089560133388</v>
      </c>
      <c r="E639" s="192">
        <f t="shared" si="99"/>
        <v>1.215705980070782E-4</v>
      </c>
      <c r="F639" s="193">
        <f t="shared" si="100"/>
        <v>5.2199935086010969</v>
      </c>
      <c r="G639" s="193">
        <f t="shared" si="106"/>
        <v>5.4130204370956587</v>
      </c>
      <c r="H639" s="193">
        <f t="shared" si="106"/>
        <v>5.6131851896244163</v>
      </c>
      <c r="I639" s="193">
        <f t="shared" si="106"/>
        <v>5.8207517113909777</v>
      </c>
      <c r="J639" s="193">
        <f t="shared" si="106"/>
        <v>6.0359937078662496</v>
      </c>
      <c r="K639" s="193">
        <f>MAX(0,(F639-'2031 forecast'!$C$10))</f>
        <v>0</v>
      </c>
      <c r="L639" s="193">
        <f>MAX(0,(G639-'2031 forecast'!$C$10))</f>
        <v>0</v>
      </c>
      <c r="M639" s="193">
        <f>MAX(0,(H639-'2031 forecast'!$C$10))</f>
        <v>0</v>
      </c>
      <c r="N639" s="193">
        <f>MAX(0,(I639-'2031 forecast'!$C$10))</f>
        <v>8.375171139097759E-2</v>
      </c>
      <c r="O639" s="193">
        <f>MAX(0,(J639-'2031 forecast'!$C$10))</f>
        <v>0.29899370786624946</v>
      </c>
      <c r="P639" s="175" t="str">
        <f t="shared" si="102"/>
        <v/>
      </c>
      <c r="Q639" s="175" t="str">
        <f t="shared" si="103"/>
        <v/>
      </c>
    </row>
    <row r="640" spans="1:17" s="1" customFormat="1" x14ac:dyDescent="0.3">
      <c r="A640" s="189">
        <f t="shared" si="101"/>
        <v>43857.499999998457</v>
      </c>
      <c r="B640" s="190">
        <f t="shared" si="97"/>
        <v>43857</v>
      </c>
      <c r="C640" s="1">
        <f t="shared" si="98"/>
        <v>12</v>
      </c>
      <c r="D640" s="191">
        <v>3.5086187849938901</v>
      </c>
      <c r="E640" s="192">
        <f t="shared" si="99"/>
        <v>1.2183204015332998E-4</v>
      </c>
      <c r="F640" s="193">
        <f t="shared" si="100"/>
        <v>5.2312193010927128</v>
      </c>
      <c r="G640" s="193">
        <f t="shared" si="106"/>
        <v>5.4246613412614559</v>
      </c>
      <c r="H640" s="193">
        <f t="shared" si="106"/>
        <v>5.6252565556236087</v>
      </c>
      <c r="I640" s="193">
        <f t="shared" si="106"/>
        <v>5.8332694570068719</v>
      </c>
      <c r="J640" s="193">
        <f t="shared" si="106"/>
        <v>6.0489743394960698</v>
      </c>
      <c r="K640" s="193">
        <f>MAX(0,(F640-'2031 forecast'!$C$10))</f>
        <v>0</v>
      </c>
      <c r="L640" s="193">
        <f>MAX(0,(G640-'2031 forecast'!$C$10))</f>
        <v>0</v>
      </c>
      <c r="M640" s="193">
        <f>MAX(0,(H640-'2031 forecast'!$C$10))</f>
        <v>0</v>
      </c>
      <c r="N640" s="193">
        <f>MAX(0,(I640-'2031 forecast'!$C$10))</f>
        <v>9.6269457006871839E-2</v>
      </c>
      <c r="O640" s="193">
        <f>MAX(0,(J640-'2031 forecast'!$C$10))</f>
        <v>0.31197433949606967</v>
      </c>
      <c r="P640" s="175" t="str">
        <f t="shared" si="102"/>
        <v/>
      </c>
      <c r="Q640" s="175" t="str">
        <f t="shared" si="103"/>
        <v/>
      </c>
    </row>
    <row r="641" spans="1:17" s="1" customFormat="1" x14ac:dyDescent="0.3">
      <c r="A641" s="189">
        <f t="shared" si="101"/>
        <v>43857.541666665122</v>
      </c>
      <c r="B641" s="190">
        <f t="shared" si="97"/>
        <v>43857</v>
      </c>
      <c r="C641" s="1">
        <f t="shared" si="98"/>
        <v>13</v>
      </c>
      <c r="D641" s="191">
        <v>3.4032096369468632</v>
      </c>
      <c r="E641" s="192">
        <f t="shared" si="99"/>
        <v>1.1817185010580505E-4</v>
      </c>
      <c r="F641" s="193">
        <f t="shared" si="100"/>
        <v>5.0740582062100987</v>
      </c>
      <c r="G641" s="193">
        <f t="shared" si="106"/>
        <v>5.2616886829402958</v>
      </c>
      <c r="H641" s="193">
        <f t="shared" si="106"/>
        <v>5.4562574316349162</v>
      </c>
      <c r="I641" s="193">
        <f t="shared" si="106"/>
        <v>5.658021018384348</v>
      </c>
      <c r="J641" s="193">
        <f t="shared" si="106"/>
        <v>5.8672454966785912</v>
      </c>
      <c r="K641" s="193">
        <f>MAX(0,(F641-'2031 forecast'!$C$10))</f>
        <v>0</v>
      </c>
      <c r="L641" s="193">
        <f>MAX(0,(G641-'2031 forecast'!$C$10))</f>
        <v>0</v>
      </c>
      <c r="M641" s="193">
        <f>MAX(0,(H641-'2031 forecast'!$C$10))</f>
        <v>0</v>
      </c>
      <c r="N641" s="193">
        <f>MAX(0,(I641-'2031 forecast'!$C$10))</f>
        <v>0</v>
      </c>
      <c r="O641" s="193">
        <f>MAX(0,(J641-'2031 forecast'!$C$10))</f>
        <v>0.13024549667859109</v>
      </c>
      <c r="P641" s="175" t="str">
        <f t="shared" si="102"/>
        <v/>
      </c>
      <c r="Q641" s="175" t="str">
        <f t="shared" si="103"/>
        <v/>
      </c>
    </row>
    <row r="642" spans="1:17" s="1" customFormat="1" x14ac:dyDescent="0.3">
      <c r="A642" s="189">
        <f t="shared" si="101"/>
        <v>43857.583333331786</v>
      </c>
      <c r="B642" s="190">
        <f t="shared" si="97"/>
        <v>43857</v>
      </c>
      <c r="C642" s="1">
        <f t="shared" si="98"/>
        <v>14</v>
      </c>
      <c r="D642" s="191">
        <v>3.4107388618073653</v>
      </c>
      <c r="E642" s="192">
        <f t="shared" si="99"/>
        <v>1.1843329225205683E-4</v>
      </c>
      <c r="F642" s="193">
        <f t="shared" si="100"/>
        <v>5.0852839987017147</v>
      </c>
      <c r="G642" s="193">
        <f t="shared" si="106"/>
        <v>5.273329587106093</v>
      </c>
      <c r="H642" s="193">
        <f t="shared" si="106"/>
        <v>5.4683287976341086</v>
      </c>
      <c r="I642" s="193">
        <f t="shared" si="106"/>
        <v>5.6705387640002431</v>
      </c>
      <c r="J642" s="193">
        <f t="shared" si="106"/>
        <v>5.8802261283084114</v>
      </c>
      <c r="K642" s="193">
        <f>MAX(0,(F642-'2031 forecast'!$C$10))</f>
        <v>0</v>
      </c>
      <c r="L642" s="193">
        <f>MAX(0,(G642-'2031 forecast'!$C$10))</f>
        <v>0</v>
      </c>
      <c r="M642" s="193">
        <f>MAX(0,(H642-'2031 forecast'!$C$10))</f>
        <v>0</v>
      </c>
      <c r="N642" s="193">
        <f>MAX(0,(I642-'2031 forecast'!$C$10))</f>
        <v>0</v>
      </c>
      <c r="O642" s="193">
        <f>MAX(0,(J642-'2031 forecast'!$C$10))</f>
        <v>0.1432261283084113</v>
      </c>
      <c r="P642" s="175" t="str">
        <f t="shared" si="102"/>
        <v/>
      </c>
      <c r="Q642" s="175" t="str">
        <f t="shared" si="103"/>
        <v/>
      </c>
    </row>
    <row r="643" spans="1:17" s="1" customFormat="1" x14ac:dyDescent="0.3">
      <c r="A643" s="189">
        <f t="shared" si="101"/>
        <v>43857.62499999845</v>
      </c>
      <c r="B643" s="190">
        <f t="shared" si="97"/>
        <v>43857</v>
      </c>
      <c r="C643" s="1">
        <f t="shared" si="98"/>
        <v>15</v>
      </c>
      <c r="D643" s="191">
        <v>3.4408557612493733</v>
      </c>
      <c r="E643" s="192">
        <f t="shared" si="99"/>
        <v>1.1947906083706397E-4</v>
      </c>
      <c r="F643" s="193">
        <f t="shared" si="100"/>
        <v>5.1301871686681757</v>
      </c>
      <c r="G643" s="193">
        <f t="shared" si="106"/>
        <v>5.3198932037692819</v>
      </c>
      <c r="H643" s="193">
        <f t="shared" si="106"/>
        <v>5.5166142616308784</v>
      </c>
      <c r="I643" s="193">
        <f t="shared" si="106"/>
        <v>5.7206097464638219</v>
      </c>
      <c r="J643" s="193">
        <f t="shared" si="106"/>
        <v>5.9321486548276914</v>
      </c>
      <c r="K643" s="193">
        <f>MAX(0,(F643-'2031 forecast'!$C$10))</f>
        <v>0</v>
      </c>
      <c r="L643" s="193">
        <f>MAX(0,(G643-'2031 forecast'!$C$10))</f>
        <v>0</v>
      </c>
      <c r="M643" s="193">
        <f>MAX(0,(H643-'2031 forecast'!$C$10))</f>
        <v>0</v>
      </c>
      <c r="N643" s="193">
        <f>MAX(0,(I643-'2031 forecast'!$C$10))</f>
        <v>0</v>
      </c>
      <c r="O643" s="193">
        <f>MAX(0,(J643-'2031 forecast'!$C$10))</f>
        <v>0.19514865482769128</v>
      </c>
      <c r="P643" s="175" t="str">
        <f t="shared" si="102"/>
        <v/>
      </c>
      <c r="Q643" s="175" t="str">
        <f t="shared" si="103"/>
        <v/>
      </c>
    </row>
    <row r="644" spans="1:17" s="1" customFormat="1" x14ac:dyDescent="0.3">
      <c r="A644" s="189">
        <f t="shared" si="101"/>
        <v>43857.666666665114</v>
      </c>
      <c r="B644" s="190">
        <f t="shared" si="97"/>
        <v>43857</v>
      </c>
      <c r="C644" s="1">
        <f t="shared" si="98"/>
        <v>16</v>
      </c>
      <c r="D644" s="191">
        <v>3.4483849861098745</v>
      </c>
      <c r="E644" s="192">
        <f t="shared" si="99"/>
        <v>1.1974050298331573E-4</v>
      </c>
      <c r="F644" s="193">
        <f t="shared" si="100"/>
        <v>5.1414129611597899</v>
      </c>
      <c r="G644" s="193">
        <f t="shared" si="106"/>
        <v>5.3315341079350782</v>
      </c>
      <c r="H644" s="193">
        <f t="shared" si="106"/>
        <v>5.52868562763007</v>
      </c>
      <c r="I644" s="193">
        <f t="shared" si="106"/>
        <v>5.7331274920797153</v>
      </c>
      <c r="J644" s="193">
        <f t="shared" si="106"/>
        <v>5.9451292864575098</v>
      </c>
      <c r="K644" s="193">
        <f>MAX(0,(F644-'2031 forecast'!$C$10))</f>
        <v>0</v>
      </c>
      <c r="L644" s="193">
        <f>MAX(0,(G644-'2031 forecast'!$C$10))</f>
        <v>0</v>
      </c>
      <c r="M644" s="193">
        <f>MAX(0,(H644-'2031 forecast'!$C$10))</f>
        <v>0</v>
      </c>
      <c r="N644" s="193">
        <f>MAX(0,(I644-'2031 forecast'!$C$10))</f>
        <v>0</v>
      </c>
      <c r="O644" s="193">
        <f>MAX(0,(J644-'2031 forecast'!$C$10))</f>
        <v>0.20812928645750972</v>
      </c>
      <c r="P644" s="175" t="str">
        <f t="shared" si="102"/>
        <v/>
      </c>
      <c r="Q644" s="175" t="str">
        <f t="shared" si="103"/>
        <v/>
      </c>
    </row>
    <row r="645" spans="1:17" s="1" customFormat="1" x14ac:dyDescent="0.3">
      <c r="A645" s="189">
        <f t="shared" si="101"/>
        <v>43857.708333331779</v>
      </c>
      <c r="B645" s="190">
        <f t="shared" ref="B645:B708" si="107">INT(A645)</f>
        <v>43857</v>
      </c>
      <c r="C645" s="1">
        <f t="shared" ref="C645:C708" si="108">HOUR(A645)</f>
        <v>17</v>
      </c>
      <c r="D645" s="191">
        <v>3.5161480098543922</v>
      </c>
      <c r="E645" s="192">
        <f t="shared" ref="E645:E708" si="109">D645/SUM($D$4:$D$8763)</f>
        <v>1.2209348229958177E-4</v>
      </c>
      <c r="F645" s="193">
        <f t="shared" ref="F645:F708" si="110">E645*$F$2</f>
        <v>5.2424450935843279</v>
      </c>
      <c r="G645" s="193">
        <f t="shared" ref="G645:J664" si="111">$E645*G$2</f>
        <v>5.4363022454272532</v>
      </c>
      <c r="H645" s="193">
        <f t="shared" si="111"/>
        <v>5.6373279216228012</v>
      </c>
      <c r="I645" s="193">
        <f t="shared" si="111"/>
        <v>5.8457872026227671</v>
      </c>
      <c r="J645" s="193">
        <f t="shared" si="111"/>
        <v>6.06195497112589</v>
      </c>
      <c r="K645" s="193">
        <f>MAX(0,(F645-'2031 forecast'!$C$10))</f>
        <v>0</v>
      </c>
      <c r="L645" s="193">
        <f>MAX(0,(G645-'2031 forecast'!$C$10))</f>
        <v>0</v>
      </c>
      <c r="M645" s="193">
        <f>MAX(0,(H645-'2031 forecast'!$C$10))</f>
        <v>0</v>
      </c>
      <c r="N645" s="193">
        <f>MAX(0,(I645-'2031 forecast'!$C$10))</f>
        <v>0.10878720262276698</v>
      </c>
      <c r="O645" s="193">
        <f>MAX(0,(J645-'2031 forecast'!$C$10))</f>
        <v>0.32495497112588989</v>
      </c>
      <c r="P645" s="175" t="str">
        <f t="shared" si="102"/>
        <v/>
      </c>
      <c r="Q645" s="175" t="str">
        <f t="shared" si="103"/>
        <v/>
      </c>
    </row>
    <row r="646" spans="1:17" s="1" customFormat="1" x14ac:dyDescent="0.3">
      <c r="A646" s="189">
        <f t="shared" ref="A646:A709" si="112">A645 + TIME(1,0,0)</f>
        <v>43857.749999998443</v>
      </c>
      <c r="B646" s="190">
        <f t="shared" si="107"/>
        <v>43857</v>
      </c>
      <c r="C646" s="1">
        <f t="shared" si="108"/>
        <v>18</v>
      </c>
      <c r="D646" s="191">
        <v>3.6667325070644305</v>
      </c>
      <c r="E646" s="192">
        <f t="shared" si="109"/>
        <v>1.2732232522461739E-4</v>
      </c>
      <c r="F646" s="193">
        <f t="shared" si="110"/>
        <v>5.4669609434166331</v>
      </c>
      <c r="G646" s="193">
        <f t="shared" si="111"/>
        <v>5.6691203287431948</v>
      </c>
      <c r="H646" s="193">
        <f t="shared" si="111"/>
        <v>5.8787552416066466</v>
      </c>
      <c r="I646" s="193">
        <f t="shared" si="111"/>
        <v>6.0961421149406583</v>
      </c>
      <c r="J646" s="193">
        <f t="shared" si="111"/>
        <v>6.3215676037222872</v>
      </c>
      <c r="K646" s="193">
        <f>MAX(0,(F646-'2031 forecast'!$C$10))</f>
        <v>0</v>
      </c>
      <c r="L646" s="193">
        <f>MAX(0,(G646-'2031 forecast'!$C$10))</f>
        <v>0</v>
      </c>
      <c r="M646" s="193">
        <f>MAX(0,(H646-'2031 forecast'!$C$10))</f>
        <v>0.14175524160664654</v>
      </c>
      <c r="N646" s="193">
        <f>MAX(0,(I646-'2031 forecast'!$C$10))</f>
        <v>0.35914211494065817</v>
      </c>
      <c r="O646" s="193">
        <f>MAX(0,(J646-'2031 forecast'!$C$10))</f>
        <v>0.58456760372228711</v>
      </c>
      <c r="P646" s="175" t="str">
        <f t="shared" ref="P646:P709" si="113">IF(K646&gt;0,IF(K645&gt;0,P645+1,1),"")</f>
        <v/>
      </c>
      <c r="Q646" s="175" t="str">
        <f t="shared" ref="Q646:Q709" si="114">IF(AND(K646&gt;0,K647=0),P646,"")</f>
        <v/>
      </c>
    </row>
    <row r="647" spans="1:17" s="1" customFormat="1" x14ac:dyDescent="0.3">
      <c r="A647" s="189">
        <f t="shared" si="112"/>
        <v>43857.791666665107</v>
      </c>
      <c r="B647" s="190">
        <f t="shared" si="107"/>
        <v>43857</v>
      </c>
      <c r="C647" s="1">
        <f t="shared" si="108"/>
        <v>19</v>
      </c>
      <c r="D647" s="191">
        <v>3.6290863827619204</v>
      </c>
      <c r="E647" s="192">
        <f t="shared" si="109"/>
        <v>1.2601511449335847E-4</v>
      </c>
      <c r="F647" s="193">
        <f t="shared" si="110"/>
        <v>5.4108319809585561</v>
      </c>
      <c r="G647" s="193">
        <f t="shared" si="111"/>
        <v>5.6109158079142087</v>
      </c>
      <c r="H647" s="193">
        <f t="shared" si="111"/>
        <v>5.8183984116106844</v>
      </c>
      <c r="I647" s="193">
        <f t="shared" si="111"/>
        <v>6.0335533868611853</v>
      </c>
      <c r="J647" s="193">
        <f t="shared" si="111"/>
        <v>6.256664445573187</v>
      </c>
      <c r="K647" s="193">
        <f>MAX(0,(F647-'2031 forecast'!$C$10))</f>
        <v>0</v>
      </c>
      <c r="L647" s="193">
        <f>MAX(0,(G647-'2031 forecast'!$C$10))</f>
        <v>0</v>
      </c>
      <c r="M647" s="193">
        <f>MAX(0,(H647-'2031 forecast'!$C$10))</f>
        <v>8.1398411610684285E-2</v>
      </c>
      <c r="N647" s="193">
        <f>MAX(0,(I647-'2031 forecast'!$C$10))</f>
        <v>0.29655338686118515</v>
      </c>
      <c r="O647" s="193">
        <f>MAX(0,(J647-'2031 forecast'!$C$10))</f>
        <v>0.51966444557318692</v>
      </c>
      <c r="P647" s="175" t="str">
        <f t="shared" si="113"/>
        <v/>
      </c>
      <c r="Q647" s="175" t="str">
        <f t="shared" si="114"/>
        <v/>
      </c>
    </row>
    <row r="648" spans="1:17" s="1" customFormat="1" x14ac:dyDescent="0.3">
      <c r="A648" s="189">
        <f t="shared" si="112"/>
        <v>43857.833333331771</v>
      </c>
      <c r="B648" s="190">
        <f t="shared" si="107"/>
        <v>43857</v>
      </c>
      <c r="C648" s="1">
        <f t="shared" si="108"/>
        <v>20</v>
      </c>
      <c r="D648" s="191">
        <v>3.5763818087384074</v>
      </c>
      <c r="E648" s="192">
        <f t="shared" si="109"/>
        <v>1.2418501946959601E-4</v>
      </c>
      <c r="F648" s="193">
        <f t="shared" si="110"/>
        <v>5.33225143351725</v>
      </c>
      <c r="G648" s="193">
        <f t="shared" si="111"/>
        <v>5.5294294787536291</v>
      </c>
      <c r="H648" s="193">
        <f t="shared" si="111"/>
        <v>5.733898849616339</v>
      </c>
      <c r="I648" s="193">
        <f t="shared" si="111"/>
        <v>5.9459291675499228</v>
      </c>
      <c r="J648" s="193">
        <f t="shared" si="111"/>
        <v>6.1658000241644482</v>
      </c>
      <c r="K648" s="193">
        <f>MAX(0,(F648-'2031 forecast'!$C$10))</f>
        <v>0</v>
      </c>
      <c r="L648" s="193">
        <f>MAX(0,(G648-'2031 forecast'!$C$10))</f>
        <v>0</v>
      </c>
      <c r="M648" s="193">
        <f>MAX(0,(H648-'2031 forecast'!$C$10))</f>
        <v>0</v>
      </c>
      <c r="N648" s="193">
        <f>MAX(0,(I648-'2031 forecast'!$C$10))</f>
        <v>0.20892916754992275</v>
      </c>
      <c r="O648" s="193">
        <f>MAX(0,(J648-'2031 forecast'!$C$10))</f>
        <v>0.42880002416444807</v>
      </c>
      <c r="P648" s="175" t="str">
        <f t="shared" si="113"/>
        <v/>
      </c>
      <c r="Q648" s="175" t="str">
        <f t="shared" si="114"/>
        <v/>
      </c>
    </row>
    <row r="649" spans="1:17" s="1" customFormat="1" x14ac:dyDescent="0.3">
      <c r="A649" s="189">
        <f t="shared" si="112"/>
        <v>43857.874999998436</v>
      </c>
      <c r="B649" s="190">
        <f t="shared" si="107"/>
        <v>43857</v>
      </c>
      <c r="C649" s="1">
        <f t="shared" si="108"/>
        <v>21</v>
      </c>
      <c r="D649" s="191">
        <v>3.5236772347148939</v>
      </c>
      <c r="E649" s="192">
        <f t="shared" si="109"/>
        <v>1.2235492444583355E-4</v>
      </c>
      <c r="F649" s="193">
        <f t="shared" si="110"/>
        <v>5.2536708860759438</v>
      </c>
      <c r="G649" s="193">
        <f t="shared" si="111"/>
        <v>5.4479431495930504</v>
      </c>
      <c r="H649" s="193">
        <f t="shared" si="111"/>
        <v>5.6493992876219936</v>
      </c>
      <c r="I649" s="193">
        <f t="shared" si="111"/>
        <v>5.8583049482386613</v>
      </c>
      <c r="J649" s="193">
        <f t="shared" si="111"/>
        <v>6.0749356027557093</v>
      </c>
      <c r="K649" s="193">
        <f>MAX(0,(F649-'2031 forecast'!$C$10))</f>
        <v>0</v>
      </c>
      <c r="L649" s="193">
        <f>MAX(0,(G649-'2031 forecast'!$C$10))</f>
        <v>0</v>
      </c>
      <c r="M649" s="193">
        <f>MAX(0,(H649-'2031 forecast'!$C$10))</f>
        <v>0</v>
      </c>
      <c r="N649" s="193">
        <f>MAX(0,(I649-'2031 forecast'!$C$10))</f>
        <v>0.12130494823866123</v>
      </c>
      <c r="O649" s="193">
        <f>MAX(0,(J649-'2031 forecast'!$C$10))</f>
        <v>0.33793560275570922</v>
      </c>
      <c r="P649" s="175" t="str">
        <f t="shared" si="113"/>
        <v/>
      </c>
      <c r="Q649" s="175" t="str">
        <f t="shared" si="114"/>
        <v/>
      </c>
    </row>
    <row r="650" spans="1:17" s="1" customFormat="1" x14ac:dyDescent="0.3">
      <c r="A650" s="189">
        <f t="shared" si="112"/>
        <v>43857.9166666651</v>
      </c>
      <c r="B650" s="190">
        <f t="shared" si="107"/>
        <v>43857</v>
      </c>
      <c r="C650" s="1">
        <f t="shared" si="108"/>
        <v>22</v>
      </c>
      <c r="D650" s="191">
        <v>3.3203881634813426</v>
      </c>
      <c r="E650" s="192">
        <f t="shared" si="109"/>
        <v>1.1529598649703547E-4</v>
      </c>
      <c r="F650" s="193">
        <f t="shared" si="110"/>
        <v>4.9505744888023315</v>
      </c>
      <c r="G650" s="193">
        <f t="shared" si="111"/>
        <v>5.1336387371165282</v>
      </c>
      <c r="H650" s="193">
        <f t="shared" si="111"/>
        <v>5.3234724056438019</v>
      </c>
      <c r="I650" s="193">
        <f t="shared" si="111"/>
        <v>5.5203258166095086</v>
      </c>
      <c r="J650" s="193">
        <f t="shared" si="111"/>
        <v>5.7244585487505733</v>
      </c>
      <c r="K650" s="193">
        <f>MAX(0,(F650-'2031 forecast'!$C$10))</f>
        <v>0</v>
      </c>
      <c r="L650" s="193">
        <f>MAX(0,(G650-'2031 forecast'!$C$10))</f>
        <v>0</v>
      </c>
      <c r="M650" s="193">
        <f>MAX(0,(H650-'2031 forecast'!$C$10))</f>
        <v>0</v>
      </c>
      <c r="N650" s="193">
        <f>MAX(0,(I650-'2031 forecast'!$C$10))</f>
        <v>0</v>
      </c>
      <c r="O650" s="193">
        <f>MAX(0,(J650-'2031 forecast'!$C$10))</f>
        <v>0</v>
      </c>
      <c r="P650" s="175" t="str">
        <f t="shared" si="113"/>
        <v/>
      </c>
      <c r="Q650" s="175" t="str">
        <f t="shared" si="114"/>
        <v/>
      </c>
    </row>
    <row r="651" spans="1:17" s="1" customFormat="1" x14ac:dyDescent="0.3">
      <c r="A651" s="189">
        <f t="shared" si="112"/>
        <v>43857.958333331764</v>
      </c>
      <c r="B651" s="190">
        <f t="shared" si="107"/>
        <v>43857</v>
      </c>
      <c r="C651" s="1">
        <f t="shared" si="108"/>
        <v>23</v>
      </c>
      <c r="D651" s="191">
        <v>3.0945114176662849</v>
      </c>
      <c r="E651" s="192">
        <f t="shared" si="109"/>
        <v>1.0745272210948202E-4</v>
      </c>
      <c r="F651" s="193">
        <f t="shared" si="110"/>
        <v>4.6138007140538733</v>
      </c>
      <c r="G651" s="193">
        <f t="shared" si="111"/>
        <v>4.7844116121426143</v>
      </c>
      <c r="H651" s="193">
        <f t="shared" si="111"/>
        <v>4.9613314256680319</v>
      </c>
      <c r="I651" s="193">
        <f t="shared" si="111"/>
        <v>5.1447934481326705</v>
      </c>
      <c r="J651" s="193">
        <f t="shared" si="111"/>
        <v>5.3350395998559756</v>
      </c>
      <c r="K651" s="193">
        <f>MAX(0,(F651-'2031 forecast'!$C$10))</f>
        <v>0</v>
      </c>
      <c r="L651" s="193">
        <f>MAX(0,(G651-'2031 forecast'!$C$10))</f>
        <v>0</v>
      </c>
      <c r="M651" s="193">
        <f>MAX(0,(H651-'2031 forecast'!$C$10))</f>
        <v>0</v>
      </c>
      <c r="N651" s="193">
        <f>MAX(0,(I651-'2031 forecast'!$C$10))</f>
        <v>0</v>
      </c>
      <c r="O651" s="193">
        <f>MAX(0,(J651-'2031 forecast'!$C$10))</f>
        <v>0</v>
      </c>
      <c r="P651" s="175" t="str">
        <f t="shared" si="113"/>
        <v/>
      </c>
      <c r="Q651" s="175" t="str">
        <f t="shared" si="114"/>
        <v/>
      </c>
    </row>
    <row r="652" spans="1:17" s="1" customFormat="1" x14ac:dyDescent="0.3">
      <c r="A652" s="189">
        <f t="shared" si="112"/>
        <v>43857.999999998428</v>
      </c>
      <c r="B652" s="190">
        <f t="shared" si="107"/>
        <v>43857</v>
      </c>
      <c r="C652" s="1">
        <f t="shared" si="108"/>
        <v>0</v>
      </c>
      <c r="D652" s="191">
        <v>2.6954625000596839</v>
      </c>
      <c r="E652" s="192">
        <f t="shared" si="109"/>
        <v>9.3596288358137637E-5</v>
      </c>
      <c r="F652" s="193">
        <f t="shared" si="110"/>
        <v>4.0188337119982647</v>
      </c>
      <c r="G652" s="193">
        <f t="shared" si="111"/>
        <v>4.1674436913553672</v>
      </c>
      <c r="H652" s="193">
        <f t="shared" si="111"/>
        <v>4.3215490277108417</v>
      </c>
      <c r="I652" s="193">
        <f t="shared" si="111"/>
        <v>4.4813529304902584</v>
      </c>
      <c r="J652" s="193">
        <f t="shared" si="111"/>
        <v>4.6470661234755219</v>
      </c>
      <c r="K652" s="193">
        <f>MAX(0,(F652-'2031 forecast'!$C$10))</f>
        <v>0</v>
      </c>
      <c r="L652" s="193">
        <f>MAX(0,(G652-'2031 forecast'!$C$10))</f>
        <v>0</v>
      </c>
      <c r="M652" s="193">
        <f>MAX(0,(H652-'2031 forecast'!$C$10))</f>
        <v>0</v>
      </c>
      <c r="N652" s="193">
        <f>MAX(0,(I652-'2031 forecast'!$C$10))</f>
        <v>0</v>
      </c>
      <c r="O652" s="193">
        <f>MAX(0,(J652-'2031 forecast'!$C$10))</f>
        <v>0</v>
      </c>
      <c r="P652" s="175" t="str">
        <f t="shared" si="113"/>
        <v/>
      </c>
      <c r="Q652" s="175" t="str">
        <f t="shared" si="114"/>
        <v/>
      </c>
    </row>
    <row r="653" spans="1:17" s="1" customFormat="1" x14ac:dyDescent="0.3">
      <c r="A653" s="189">
        <f t="shared" si="112"/>
        <v>43858.041666665093</v>
      </c>
      <c r="B653" s="190">
        <f t="shared" si="107"/>
        <v>43858</v>
      </c>
      <c r="C653" s="1">
        <f t="shared" si="108"/>
        <v>1</v>
      </c>
      <c r="D653" s="191">
        <v>2.6653456006176763</v>
      </c>
      <c r="E653" s="192">
        <f t="shared" si="109"/>
        <v>9.2550519773130515E-5</v>
      </c>
      <c r="F653" s="193">
        <f t="shared" si="110"/>
        <v>3.9739305420318036</v>
      </c>
      <c r="G653" s="193">
        <f t="shared" si="111"/>
        <v>4.1208800746921792</v>
      </c>
      <c r="H653" s="193">
        <f t="shared" si="111"/>
        <v>4.2732635637140719</v>
      </c>
      <c r="I653" s="193">
        <f t="shared" si="111"/>
        <v>4.4312819480266805</v>
      </c>
      <c r="J653" s="193">
        <f t="shared" si="111"/>
        <v>4.595143596956242</v>
      </c>
      <c r="K653" s="193">
        <f>MAX(0,(F653-'2031 forecast'!$C$10))</f>
        <v>0</v>
      </c>
      <c r="L653" s="193">
        <f>MAX(0,(G653-'2031 forecast'!$C$10))</f>
        <v>0</v>
      </c>
      <c r="M653" s="193">
        <f>MAX(0,(H653-'2031 forecast'!$C$10))</f>
        <v>0</v>
      </c>
      <c r="N653" s="193">
        <f>MAX(0,(I653-'2031 forecast'!$C$10))</f>
        <v>0</v>
      </c>
      <c r="O653" s="193">
        <f>MAX(0,(J653-'2031 forecast'!$C$10))</f>
        <v>0</v>
      </c>
      <c r="P653" s="175" t="str">
        <f t="shared" si="113"/>
        <v/>
      </c>
      <c r="Q653" s="175" t="str">
        <f t="shared" si="114"/>
        <v/>
      </c>
    </row>
    <row r="654" spans="1:17" s="1" customFormat="1" x14ac:dyDescent="0.3">
      <c r="A654" s="189">
        <f t="shared" si="112"/>
        <v>43858.083333331757</v>
      </c>
      <c r="B654" s="190">
        <f t="shared" si="107"/>
        <v>43858</v>
      </c>
      <c r="C654" s="1">
        <f t="shared" si="108"/>
        <v>2</v>
      </c>
      <c r="D654" s="191">
        <v>2.5448780028496456</v>
      </c>
      <c r="E654" s="192">
        <f t="shared" si="109"/>
        <v>8.8367445433102014E-5</v>
      </c>
      <c r="F654" s="193">
        <f t="shared" si="110"/>
        <v>3.7943178621659595</v>
      </c>
      <c r="G654" s="193">
        <f t="shared" si="111"/>
        <v>3.9346256080394251</v>
      </c>
      <c r="H654" s="193">
        <f t="shared" si="111"/>
        <v>4.0801217077269953</v>
      </c>
      <c r="I654" s="193">
        <f t="shared" si="111"/>
        <v>4.2309980181723672</v>
      </c>
      <c r="J654" s="193">
        <f t="shared" si="111"/>
        <v>4.3874534908791238</v>
      </c>
      <c r="K654" s="193">
        <f>MAX(0,(F654-'2031 forecast'!$C$10))</f>
        <v>0</v>
      </c>
      <c r="L654" s="193">
        <f>MAX(0,(G654-'2031 forecast'!$C$10))</f>
        <v>0</v>
      </c>
      <c r="M654" s="193">
        <f>MAX(0,(H654-'2031 forecast'!$C$10))</f>
        <v>0</v>
      </c>
      <c r="N654" s="193">
        <f>MAX(0,(I654-'2031 forecast'!$C$10))</f>
        <v>0</v>
      </c>
      <c r="O654" s="193">
        <f>MAX(0,(J654-'2031 forecast'!$C$10))</f>
        <v>0</v>
      </c>
      <c r="P654" s="175" t="str">
        <f t="shared" si="113"/>
        <v/>
      </c>
      <c r="Q654" s="175" t="str">
        <f t="shared" si="114"/>
        <v/>
      </c>
    </row>
    <row r="655" spans="1:17" s="1" customFormat="1" x14ac:dyDescent="0.3">
      <c r="A655" s="189">
        <f t="shared" si="112"/>
        <v>43858.124999998421</v>
      </c>
      <c r="B655" s="190">
        <f t="shared" si="107"/>
        <v>43858</v>
      </c>
      <c r="C655" s="1">
        <f t="shared" si="108"/>
        <v>3</v>
      </c>
      <c r="D655" s="191">
        <v>2.4846442039656305</v>
      </c>
      <c r="E655" s="192">
        <f t="shared" si="109"/>
        <v>8.627590826308777E-5</v>
      </c>
      <c r="F655" s="193">
        <f t="shared" si="110"/>
        <v>3.7045115222330374</v>
      </c>
      <c r="G655" s="193">
        <f t="shared" si="111"/>
        <v>3.8414983747130487</v>
      </c>
      <c r="H655" s="193">
        <f t="shared" si="111"/>
        <v>3.9835507797334571</v>
      </c>
      <c r="I655" s="193">
        <f t="shared" si="111"/>
        <v>4.1308560532452105</v>
      </c>
      <c r="J655" s="193">
        <f t="shared" si="111"/>
        <v>4.2836084378405648</v>
      </c>
      <c r="K655" s="193">
        <f>MAX(0,(F655-'2031 forecast'!$C$10))</f>
        <v>0</v>
      </c>
      <c r="L655" s="193">
        <f>MAX(0,(G655-'2031 forecast'!$C$10))</f>
        <v>0</v>
      </c>
      <c r="M655" s="193">
        <f>MAX(0,(H655-'2031 forecast'!$C$10))</f>
        <v>0</v>
      </c>
      <c r="N655" s="193">
        <f>MAX(0,(I655-'2031 forecast'!$C$10))</f>
        <v>0</v>
      </c>
      <c r="O655" s="193">
        <f>MAX(0,(J655-'2031 forecast'!$C$10))</f>
        <v>0</v>
      </c>
      <c r="P655" s="175" t="str">
        <f t="shared" si="113"/>
        <v/>
      </c>
      <c r="Q655" s="175" t="str">
        <f t="shared" si="114"/>
        <v/>
      </c>
    </row>
    <row r="656" spans="1:17" s="1" customFormat="1" x14ac:dyDescent="0.3">
      <c r="A656" s="189">
        <f t="shared" si="112"/>
        <v>43858.166666665085</v>
      </c>
      <c r="B656" s="190">
        <f t="shared" si="107"/>
        <v>43858</v>
      </c>
      <c r="C656" s="1">
        <f t="shared" si="108"/>
        <v>4</v>
      </c>
      <c r="D656" s="191">
        <v>2.4168811802211132</v>
      </c>
      <c r="E656" s="192">
        <f t="shared" si="109"/>
        <v>8.3922928946821728E-5</v>
      </c>
      <c r="F656" s="193">
        <f t="shared" si="110"/>
        <v>3.6034793898084998</v>
      </c>
      <c r="G656" s="193">
        <f t="shared" si="111"/>
        <v>3.7367302372208742</v>
      </c>
      <c r="H656" s="193">
        <f t="shared" si="111"/>
        <v>3.8749084857407259</v>
      </c>
      <c r="I656" s="193">
        <f t="shared" si="111"/>
        <v>4.0181963427021588</v>
      </c>
      <c r="J656" s="193">
        <f t="shared" si="111"/>
        <v>4.1667827531721855</v>
      </c>
      <c r="K656" s="193">
        <f>MAX(0,(F656-'2031 forecast'!$C$10))</f>
        <v>0</v>
      </c>
      <c r="L656" s="193">
        <f>MAX(0,(G656-'2031 forecast'!$C$10))</f>
        <v>0</v>
      </c>
      <c r="M656" s="193">
        <f>MAX(0,(H656-'2031 forecast'!$C$10))</f>
        <v>0</v>
      </c>
      <c r="N656" s="193">
        <f>MAX(0,(I656-'2031 forecast'!$C$10))</f>
        <v>0</v>
      </c>
      <c r="O656" s="193">
        <f>MAX(0,(J656-'2031 forecast'!$C$10))</f>
        <v>0</v>
      </c>
      <c r="P656" s="175" t="str">
        <f t="shared" si="113"/>
        <v/>
      </c>
      <c r="Q656" s="175" t="str">
        <f t="shared" si="114"/>
        <v/>
      </c>
    </row>
    <row r="657" spans="1:17" s="1" customFormat="1" x14ac:dyDescent="0.3">
      <c r="A657" s="189">
        <f t="shared" si="112"/>
        <v>43858.20833333175</v>
      </c>
      <c r="B657" s="190">
        <f t="shared" si="107"/>
        <v>43858</v>
      </c>
      <c r="C657" s="1">
        <f t="shared" si="108"/>
        <v>5</v>
      </c>
      <c r="D657" s="191">
        <v>2.5222903282681401</v>
      </c>
      <c r="E657" s="192">
        <f t="shared" si="109"/>
        <v>8.7583118994346675E-5</v>
      </c>
      <c r="F657" s="193">
        <f t="shared" si="110"/>
        <v>3.7606404846911139</v>
      </c>
      <c r="G657" s="193">
        <f t="shared" si="111"/>
        <v>3.8997028955420339</v>
      </c>
      <c r="H657" s="193">
        <f t="shared" si="111"/>
        <v>4.0439076097294189</v>
      </c>
      <c r="I657" s="193">
        <f t="shared" si="111"/>
        <v>4.1934447813246836</v>
      </c>
      <c r="J657" s="193">
        <f t="shared" si="111"/>
        <v>4.3485115959896641</v>
      </c>
      <c r="K657" s="193">
        <f>MAX(0,(F657-'2031 forecast'!$C$10))</f>
        <v>0</v>
      </c>
      <c r="L657" s="193">
        <f>MAX(0,(G657-'2031 forecast'!$C$10))</f>
        <v>0</v>
      </c>
      <c r="M657" s="193">
        <f>MAX(0,(H657-'2031 forecast'!$C$10))</f>
        <v>0</v>
      </c>
      <c r="N657" s="193">
        <f>MAX(0,(I657-'2031 forecast'!$C$10))</f>
        <v>0</v>
      </c>
      <c r="O657" s="193">
        <f>MAX(0,(J657-'2031 forecast'!$C$10))</f>
        <v>0</v>
      </c>
      <c r="P657" s="175" t="str">
        <f t="shared" si="113"/>
        <v/>
      </c>
      <c r="Q657" s="175" t="str">
        <f t="shared" si="114"/>
        <v/>
      </c>
    </row>
    <row r="658" spans="1:17" s="1" customFormat="1" x14ac:dyDescent="0.3">
      <c r="A658" s="189">
        <f t="shared" si="112"/>
        <v>43858.249999998414</v>
      </c>
      <c r="B658" s="190">
        <f t="shared" si="107"/>
        <v>43858</v>
      </c>
      <c r="C658" s="1">
        <f t="shared" si="108"/>
        <v>6</v>
      </c>
      <c r="D658" s="191">
        <v>2.7029917249201856</v>
      </c>
      <c r="E658" s="192">
        <f t="shared" si="109"/>
        <v>9.3857730504389407E-5</v>
      </c>
      <c r="F658" s="193">
        <f t="shared" si="110"/>
        <v>4.0300595044898797</v>
      </c>
      <c r="G658" s="193">
        <f t="shared" si="111"/>
        <v>4.1790845955211644</v>
      </c>
      <c r="H658" s="193">
        <f t="shared" si="111"/>
        <v>4.3336203937100333</v>
      </c>
      <c r="I658" s="193">
        <f t="shared" si="111"/>
        <v>4.4938706761061527</v>
      </c>
      <c r="J658" s="193">
        <f t="shared" si="111"/>
        <v>4.6600467551053413</v>
      </c>
      <c r="K658" s="193">
        <f>MAX(0,(F658-'2031 forecast'!$C$10))</f>
        <v>0</v>
      </c>
      <c r="L658" s="193">
        <f>MAX(0,(G658-'2031 forecast'!$C$10))</f>
        <v>0</v>
      </c>
      <c r="M658" s="193">
        <f>MAX(0,(H658-'2031 forecast'!$C$10))</f>
        <v>0</v>
      </c>
      <c r="N658" s="193">
        <f>MAX(0,(I658-'2031 forecast'!$C$10))</f>
        <v>0</v>
      </c>
      <c r="O658" s="193">
        <f>MAX(0,(J658-'2031 forecast'!$C$10))</f>
        <v>0</v>
      </c>
      <c r="P658" s="175" t="str">
        <f t="shared" si="113"/>
        <v/>
      </c>
      <c r="Q658" s="175" t="str">
        <f t="shared" si="114"/>
        <v/>
      </c>
    </row>
    <row r="659" spans="1:17" s="1" customFormat="1" x14ac:dyDescent="0.3">
      <c r="A659" s="189">
        <f t="shared" si="112"/>
        <v>43858.291666665078</v>
      </c>
      <c r="B659" s="190">
        <f t="shared" si="107"/>
        <v>43858</v>
      </c>
      <c r="C659" s="1">
        <f t="shared" si="108"/>
        <v>7</v>
      </c>
      <c r="D659" s="191">
        <v>3.2149790154343161</v>
      </c>
      <c r="E659" s="192">
        <f t="shared" si="109"/>
        <v>1.1163579644951055E-4</v>
      </c>
      <c r="F659" s="193">
        <f t="shared" si="110"/>
        <v>4.7934133939197183</v>
      </c>
      <c r="G659" s="193">
        <f t="shared" si="111"/>
        <v>4.9706660787953689</v>
      </c>
      <c r="H659" s="193">
        <f t="shared" si="111"/>
        <v>5.1544732816551102</v>
      </c>
      <c r="I659" s="193">
        <f t="shared" si="111"/>
        <v>5.3450773779869847</v>
      </c>
      <c r="J659" s="193">
        <f t="shared" si="111"/>
        <v>5.5427297059330956</v>
      </c>
      <c r="K659" s="193">
        <f>MAX(0,(F659-'2031 forecast'!$C$10))</f>
        <v>0</v>
      </c>
      <c r="L659" s="193">
        <f>MAX(0,(G659-'2031 forecast'!$C$10))</f>
        <v>0</v>
      </c>
      <c r="M659" s="193">
        <f>MAX(0,(H659-'2031 forecast'!$C$10))</f>
        <v>0</v>
      </c>
      <c r="N659" s="193">
        <f>MAX(0,(I659-'2031 forecast'!$C$10))</f>
        <v>0</v>
      </c>
      <c r="O659" s="193">
        <f>MAX(0,(J659-'2031 forecast'!$C$10))</f>
        <v>0</v>
      </c>
      <c r="P659" s="175" t="str">
        <f t="shared" si="113"/>
        <v/>
      </c>
      <c r="Q659" s="175" t="str">
        <f t="shared" si="114"/>
        <v/>
      </c>
    </row>
    <row r="660" spans="1:17" s="1" customFormat="1" x14ac:dyDescent="0.3">
      <c r="A660" s="189">
        <f t="shared" si="112"/>
        <v>43858.333333331742</v>
      </c>
      <c r="B660" s="190">
        <f t="shared" si="107"/>
        <v>43858</v>
      </c>
      <c r="C660" s="1">
        <f t="shared" si="108"/>
        <v>8</v>
      </c>
      <c r="D660" s="191">
        <v>3.3956804120863615</v>
      </c>
      <c r="E660" s="192">
        <f t="shared" si="109"/>
        <v>1.1791040795955328E-4</v>
      </c>
      <c r="F660" s="193">
        <f t="shared" si="110"/>
        <v>5.0628324137184846</v>
      </c>
      <c r="G660" s="193">
        <f t="shared" si="111"/>
        <v>5.2500477787744995</v>
      </c>
      <c r="H660" s="193">
        <f t="shared" si="111"/>
        <v>5.4441860656357246</v>
      </c>
      <c r="I660" s="193">
        <f t="shared" si="111"/>
        <v>5.6455032727684538</v>
      </c>
      <c r="J660" s="193">
        <f t="shared" si="111"/>
        <v>5.8542648650487719</v>
      </c>
      <c r="K660" s="193">
        <f>MAX(0,(F660-'2031 forecast'!$C$10))</f>
        <v>0</v>
      </c>
      <c r="L660" s="193">
        <f>MAX(0,(G660-'2031 forecast'!$C$10))</f>
        <v>0</v>
      </c>
      <c r="M660" s="193">
        <f>MAX(0,(H660-'2031 forecast'!$C$10))</f>
        <v>0</v>
      </c>
      <c r="N660" s="193">
        <f>MAX(0,(I660-'2031 forecast'!$C$10))</f>
        <v>0</v>
      </c>
      <c r="O660" s="193">
        <f>MAX(0,(J660-'2031 forecast'!$C$10))</f>
        <v>0.11726486504877176</v>
      </c>
      <c r="P660" s="175" t="str">
        <f t="shared" si="113"/>
        <v/>
      </c>
      <c r="Q660" s="175" t="str">
        <f t="shared" si="114"/>
        <v/>
      </c>
    </row>
    <row r="661" spans="1:17" s="1" customFormat="1" x14ac:dyDescent="0.3">
      <c r="A661" s="189">
        <f t="shared" si="112"/>
        <v>43858.374999998407</v>
      </c>
      <c r="B661" s="190">
        <f t="shared" si="107"/>
        <v>43858</v>
      </c>
      <c r="C661" s="1">
        <f t="shared" si="108"/>
        <v>9</v>
      </c>
      <c r="D661" s="191">
        <v>3.4257973115283691</v>
      </c>
      <c r="E661" s="192">
        <f t="shared" si="109"/>
        <v>1.189561765445604E-4</v>
      </c>
      <c r="F661" s="193">
        <f t="shared" si="110"/>
        <v>5.1077355836849456</v>
      </c>
      <c r="G661" s="193">
        <f t="shared" si="111"/>
        <v>5.2966113954376874</v>
      </c>
      <c r="H661" s="193">
        <f t="shared" si="111"/>
        <v>5.4924715296324935</v>
      </c>
      <c r="I661" s="193">
        <f t="shared" si="111"/>
        <v>5.6955742552320325</v>
      </c>
      <c r="J661" s="193">
        <f t="shared" si="111"/>
        <v>5.9061873915680509</v>
      </c>
      <c r="K661" s="193">
        <f>MAX(0,(F661-'2031 forecast'!$C$10))</f>
        <v>0</v>
      </c>
      <c r="L661" s="193">
        <f>MAX(0,(G661-'2031 forecast'!$C$10))</f>
        <v>0</v>
      </c>
      <c r="M661" s="193">
        <f>MAX(0,(H661-'2031 forecast'!$C$10))</f>
        <v>0</v>
      </c>
      <c r="N661" s="193">
        <f>MAX(0,(I661-'2031 forecast'!$C$10))</f>
        <v>0</v>
      </c>
      <c r="O661" s="193">
        <f>MAX(0,(J661-'2031 forecast'!$C$10))</f>
        <v>0.16918739156805085</v>
      </c>
      <c r="P661" s="175" t="str">
        <f t="shared" si="113"/>
        <v/>
      </c>
      <c r="Q661" s="175" t="str">
        <f t="shared" si="114"/>
        <v/>
      </c>
    </row>
    <row r="662" spans="1:17" s="1" customFormat="1" x14ac:dyDescent="0.3">
      <c r="A662" s="189">
        <f t="shared" si="112"/>
        <v>43858.416666665071</v>
      </c>
      <c r="B662" s="190">
        <f t="shared" si="107"/>
        <v>43858</v>
      </c>
      <c r="C662" s="1">
        <f t="shared" si="108"/>
        <v>10</v>
      </c>
      <c r="D662" s="191">
        <v>3.4559142109703767</v>
      </c>
      <c r="E662" s="192">
        <f t="shared" si="109"/>
        <v>1.2000194512956752E-4</v>
      </c>
      <c r="F662" s="193">
        <f t="shared" si="110"/>
        <v>5.1526387536514058</v>
      </c>
      <c r="G662" s="193">
        <f t="shared" si="111"/>
        <v>5.3431750121008763</v>
      </c>
      <c r="H662" s="193">
        <f t="shared" si="111"/>
        <v>5.5407569936292624</v>
      </c>
      <c r="I662" s="193">
        <f t="shared" si="111"/>
        <v>5.7456452376956104</v>
      </c>
      <c r="J662" s="193">
        <f t="shared" si="111"/>
        <v>5.9581099180873309</v>
      </c>
      <c r="K662" s="193">
        <f>MAX(0,(F662-'2031 forecast'!$C$10))</f>
        <v>0</v>
      </c>
      <c r="L662" s="193">
        <f>MAX(0,(G662-'2031 forecast'!$C$10))</f>
        <v>0</v>
      </c>
      <c r="M662" s="193">
        <f>MAX(0,(H662-'2031 forecast'!$C$10))</f>
        <v>0</v>
      </c>
      <c r="N662" s="193">
        <f>MAX(0,(I662-'2031 forecast'!$C$10))</f>
        <v>8.6452376956103194E-3</v>
      </c>
      <c r="O662" s="193">
        <f>MAX(0,(J662-'2031 forecast'!$C$10))</f>
        <v>0.22110991808733083</v>
      </c>
      <c r="P662" s="175" t="str">
        <f t="shared" si="113"/>
        <v/>
      </c>
      <c r="Q662" s="175" t="str">
        <f t="shared" si="114"/>
        <v/>
      </c>
    </row>
    <row r="663" spans="1:17" s="1" customFormat="1" x14ac:dyDescent="0.3">
      <c r="A663" s="189">
        <f t="shared" si="112"/>
        <v>43858.458333331735</v>
      </c>
      <c r="B663" s="190">
        <f t="shared" si="107"/>
        <v>43858</v>
      </c>
      <c r="C663" s="1">
        <f t="shared" si="108"/>
        <v>11</v>
      </c>
      <c r="D663" s="191">
        <v>3.4408557612493733</v>
      </c>
      <c r="E663" s="192">
        <f t="shared" si="109"/>
        <v>1.1947906083706397E-4</v>
      </c>
      <c r="F663" s="193">
        <f t="shared" si="110"/>
        <v>5.1301871686681757</v>
      </c>
      <c r="G663" s="193">
        <f t="shared" si="111"/>
        <v>5.3198932037692819</v>
      </c>
      <c r="H663" s="193">
        <f t="shared" si="111"/>
        <v>5.5166142616308784</v>
      </c>
      <c r="I663" s="193">
        <f t="shared" si="111"/>
        <v>5.7206097464638219</v>
      </c>
      <c r="J663" s="193">
        <f t="shared" si="111"/>
        <v>5.9321486548276914</v>
      </c>
      <c r="K663" s="193">
        <f>MAX(0,(F663-'2031 forecast'!$C$10))</f>
        <v>0</v>
      </c>
      <c r="L663" s="193">
        <f>MAX(0,(G663-'2031 forecast'!$C$10))</f>
        <v>0</v>
      </c>
      <c r="M663" s="193">
        <f>MAX(0,(H663-'2031 forecast'!$C$10))</f>
        <v>0</v>
      </c>
      <c r="N663" s="193">
        <f>MAX(0,(I663-'2031 forecast'!$C$10))</f>
        <v>0</v>
      </c>
      <c r="O663" s="193">
        <f>MAX(0,(J663-'2031 forecast'!$C$10))</f>
        <v>0.19514865482769128</v>
      </c>
      <c r="P663" s="175" t="str">
        <f t="shared" si="113"/>
        <v/>
      </c>
      <c r="Q663" s="175" t="str">
        <f t="shared" si="114"/>
        <v/>
      </c>
    </row>
    <row r="664" spans="1:17" s="1" customFormat="1" x14ac:dyDescent="0.3">
      <c r="A664" s="189">
        <f t="shared" si="112"/>
        <v>43858.499999998399</v>
      </c>
      <c r="B664" s="190">
        <f t="shared" si="107"/>
        <v>43858</v>
      </c>
      <c r="C664" s="1">
        <f t="shared" si="108"/>
        <v>12</v>
      </c>
      <c r="D664" s="191">
        <v>3.4634434358308792</v>
      </c>
      <c r="E664" s="192">
        <f t="shared" si="109"/>
        <v>1.2026338727581932E-4</v>
      </c>
      <c r="F664" s="193">
        <f t="shared" si="110"/>
        <v>5.1638645461430217</v>
      </c>
      <c r="G664" s="193">
        <f t="shared" si="111"/>
        <v>5.3548159162666735</v>
      </c>
      <c r="H664" s="193">
        <f t="shared" si="111"/>
        <v>5.5528283596284558</v>
      </c>
      <c r="I664" s="193">
        <f t="shared" si="111"/>
        <v>5.7581629833115056</v>
      </c>
      <c r="J664" s="193">
        <f t="shared" si="111"/>
        <v>5.9710905497171511</v>
      </c>
      <c r="K664" s="193">
        <f>MAX(0,(F664-'2031 forecast'!$C$10))</f>
        <v>0</v>
      </c>
      <c r="L664" s="193">
        <f>MAX(0,(G664-'2031 forecast'!$C$10))</f>
        <v>0</v>
      </c>
      <c r="M664" s="193">
        <f>MAX(0,(H664-'2031 forecast'!$C$10))</f>
        <v>0</v>
      </c>
      <c r="N664" s="193">
        <f>MAX(0,(I664-'2031 forecast'!$C$10))</f>
        <v>2.1162983311505457E-2</v>
      </c>
      <c r="O664" s="193">
        <f>MAX(0,(J664-'2031 forecast'!$C$10))</f>
        <v>0.23409054971715104</v>
      </c>
      <c r="P664" s="175" t="str">
        <f t="shared" si="113"/>
        <v/>
      </c>
      <c r="Q664" s="175" t="str">
        <f t="shared" si="114"/>
        <v/>
      </c>
    </row>
    <row r="665" spans="1:17" s="1" customFormat="1" x14ac:dyDescent="0.3">
      <c r="A665" s="189">
        <f t="shared" si="112"/>
        <v>43858.541666665064</v>
      </c>
      <c r="B665" s="190">
        <f t="shared" si="107"/>
        <v>43858</v>
      </c>
      <c r="C665" s="1">
        <f t="shared" si="108"/>
        <v>13</v>
      </c>
      <c r="D665" s="191">
        <v>3.4483849861098745</v>
      </c>
      <c r="E665" s="192">
        <f t="shared" si="109"/>
        <v>1.1974050298331573E-4</v>
      </c>
      <c r="F665" s="193">
        <f t="shared" si="110"/>
        <v>5.1414129611597899</v>
      </c>
      <c r="G665" s="193">
        <f t="shared" ref="G665:J684" si="115">$E665*G$2</f>
        <v>5.3315341079350782</v>
      </c>
      <c r="H665" s="193">
        <f t="shared" si="115"/>
        <v>5.52868562763007</v>
      </c>
      <c r="I665" s="193">
        <f t="shared" si="115"/>
        <v>5.7331274920797153</v>
      </c>
      <c r="J665" s="193">
        <f t="shared" si="115"/>
        <v>5.9451292864575098</v>
      </c>
      <c r="K665" s="193">
        <f>MAX(0,(F665-'2031 forecast'!$C$10))</f>
        <v>0</v>
      </c>
      <c r="L665" s="193">
        <f>MAX(0,(G665-'2031 forecast'!$C$10))</f>
        <v>0</v>
      </c>
      <c r="M665" s="193">
        <f>MAX(0,(H665-'2031 forecast'!$C$10))</f>
        <v>0</v>
      </c>
      <c r="N665" s="193">
        <f>MAX(0,(I665-'2031 forecast'!$C$10))</f>
        <v>0</v>
      </c>
      <c r="O665" s="193">
        <f>MAX(0,(J665-'2031 forecast'!$C$10))</f>
        <v>0.20812928645750972</v>
      </c>
      <c r="P665" s="175" t="str">
        <f t="shared" si="113"/>
        <v/>
      </c>
      <c r="Q665" s="175" t="str">
        <f t="shared" si="114"/>
        <v/>
      </c>
    </row>
    <row r="666" spans="1:17" s="1" customFormat="1" x14ac:dyDescent="0.3">
      <c r="A666" s="189">
        <f t="shared" si="112"/>
        <v>43858.583333331728</v>
      </c>
      <c r="B666" s="190">
        <f t="shared" si="107"/>
        <v>43858</v>
      </c>
      <c r="C666" s="1">
        <f t="shared" si="108"/>
        <v>14</v>
      </c>
      <c r="D666" s="191">
        <v>3.3956804120863615</v>
      </c>
      <c r="E666" s="192">
        <f t="shared" si="109"/>
        <v>1.1791040795955328E-4</v>
      </c>
      <c r="F666" s="193">
        <f t="shared" si="110"/>
        <v>5.0628324137184846</v>
      </c>
      <c r="G666" s="193">
        <f t="shared" si="115"/>
        <v>5.2500477787744995</v>
      </c>
      <c r="H666" s="193">
        <f t="shared" si="115"/>
        <v>5.4441860656357246</v>
      </c>
      <c r="I666" s="193">
        <f t="shared" si="115"/>
        <v>5.6455032727684538</v>
      </c>
      <c r="J666" s="193">
        <f t="shared" si="115"/>
        <v>5.8542648650487719</v>
      </c>
      <c r="K666" s="193">
        <f>MAX(0,(F666-'2031 forecast'!$C$10))</f>
        <v>0</v>
      </c>
      <c r="L666" s="193">
        <f>MAX(0,(G666-'2031 forecast'!$C$10))</f>
        <v>0</v>
      </c>
      <c r="M666" s="193">
        <f>MAX(0,(H666-'2031 forecast'!$C$10))</f>
        <v>0</v>
      </c>
      <c r="N666" s="193">
        <f>MAX(0,(I666-'2031 forecast'!$C$10))</f>
        <v>0</v>
      </c>
      <c r="O666" s="193">
        <f>MAX(0,(J666-'2031 forecast'!$C$10))</f>
        <v>0.11726486504877176</v>
      </c>
      <c r="P666" s="175" t="str">
        <f t="shared" si="113"/>
        <v/>
      </c>
      <c r="Q666" s="175" t="str">
        <f t="shared" si="114"/>
        <v/>
      </c>
    </row>
    <row r="667" spans="1:17" s="1" customFormat="1" x14ac:dyDescent="0.3">
      <c r="A667" s="189">
        <f t="shared" si="112"/>
        <v>43858.624999998392</v>
      </c>
      <c r="B667" s="190">
        <f t="shared" si="107"/>
        <v>43858</v>
      </c>
      <c r="C667" s="1">
        <f t="shared" si="108"/>
        <v>15</v>
      </c>
      <c r="D667" s="191">
        <v>3.4257973115283691</v>
      </c>
      <c r="E667" s="192">
        <f t="shared" si="109"/>
        <v>1.189561765445604E-4</v>
      </c>
      <c r="F667" s="193">
        <f t="shared" si="110"/>
        <v>5.1077355836849456</v>
      </c>
      <c r="G667" s="193">
        <f t="shared" si="115"/>
        <v>5.2966113954376874</v>
      </c>
      <c r="H667" s="193">
        <f t="shared" si="115"/>
        <v>5.4924715296324935</v>
      </c>
      <c r="I667" s="193">
        <f t="shared" si="115"/>
        <v>5.6955742552320325</v>
      </c>
      <c r="J667" s="193">
        <f t="shared" si="115"/>
        <v>5.9061873915680509</v>
      </c>
      <c r="K667" s="193">
        <f>MAX(0,(F667-'2031 forecast'!$C$10))</f>
        <v>0</v>
      </c>
      <c r="L667" s="193">
        <f>MAX(0,(G667-'2031 forecast'!$C$10))</f>
        <v>0</v>
      </c>
      <c r="M667" s="193">
        <f>MAX(0,(H667-'2031 forecast'!$C$10))</f>
        <v>0</v>
      </c>
      <c r="N667" s="193">
        <f>MAX(0,(I667-'2031 forecast'!$C$10))</f>
        <v>0</v>
      </c>
      <c r="O667" s="193">
        <f>MAX(0,(J667-'2031 forecast'!$C$10))</f>
        <v>0.16918739156805085</v>
      </c>
      <c r="P667" s="175" t="str">
        <f t="shared" si="113"/>
        <v/>
      </c>
      <c r="Q667" s="175" t="str">
        <f t="shared" si="114"/>
        <v/>
      </c>
    </row>
    <row r="668" spans="1:17" s="1" customFormat="1" x14ac:dyDescent="0.3">
      <c r="A668" s="189">
        <f t="shared" si="112"/>
        <v>43858.666666665056</v>
      </c>
      <c r="B668" s="190">
        <f t="shared" si="107"/>
        <v>43858</v>
      </c>
      <c r="C668" s="1">
        <f t="shared" si="108"/>
        <v>16</v>
      </c>
      <c r="D668" s="191">
        <v>3.4785018855518826</v>
      </c>
      <c r="E668" s="192">
        <f t="shared" si="109"/>
        <v>1.2078627156832286E-4</v>
      </c>
      <c r="F668" s="193">
        <f t="shared" si="110"/>
        <v>5.1863161311262518</v>
      </c>
      <c r="G668" s="193">
        <f t="shared" si="115"/>
        <v>5.3780977245982671</v>
      </c>
      <c r="H668" s="193">
        <f t="shared" si="115"/>
        <v>5.5769710916268398</v>
      </c>
      <c r="I668" s="193">
        <f t="shared" si="115"/>
        <v>5.7831984745432941</v>
      </c>
      <c r="J668" s="193">
        <f t="shared" si="115"/>
        <v>5.9970518129767898</v>
      </c>
      <c r="K668" s="193">
        <f>MAX(0,(F668-'2031 forecast'!$C$10))</f>
        <v>0</v>
      </c>
      <c r="L668" s="193">
        <f>MAX(0,(G668-'2031 forecast'!$C$10))</f>
        <v>0</v>
      </c>
      <c r="M668" s="193">
        <f>MAX(0,(H668-'2031 forecast'!$C$10))</f>
        <v>0</v>
      </c>
      <c r="N668" s="193">
        <f>MAX(0,(I668-'2031 forecast'!$C$10))</f>
        <v>4.6198474543293955E-2</v>
      </c>
      <c r="O668" s="193">
        <f>MAX(0,(J668-'2031 forecast'!$C$10))</f>
        <v>0.2600518129767897</v>
      </c>
      <c r="P668" s="175" t="str">
        <f t="shared" si="113"/>
        <v/>
      </c>
      <c r="Q668" s="175" t="str">
        <f t="shared" si="114"/>
        <v/>
      </c>
    </row>
    <row r="669" spans="1:17" s="1" customFormat="1" x14ac:dyDescent="0.3">
      <c r="A669" s="189">
        <f t="shared" si="112"/>
        <v>43858.70833333172</v>
      </c>
      <c r="B669" s="190">
        <f t="shared" si="107"/>
        <v>43858</v>
      </c>
      <c r="C669" s="1">
        <f t="shared" si="108"/>
        <v>17</v>
      </c>
      <c r="D669" s="191">
        <v>3.5086187849938901</v>
      </c>
      <c r="E669" s="192">
        <f t="shared" si="109"/>
        <v>1.2183204015332998E-4</v>
      </c>
      <c r="F669" s="193">
        <f t="shared" si="110"/>
        <v>5.2312193010927128</v>
      </c>
      <c r="G669" s="193">
        <f t="shared" si="115"/>
        <v>5.4246613412614559</v>
      </c>
      <c r="H669" s="193">
        <f t="shared" si="115"/>
        <v>5.6252565556236087</v>
      </c>
      <c r="I669" s="193">
        <f t="shared" si="115"/>
        <v>5.8332694570068719</v>
      </c>
      <c r="J669" s="193">
        <f t="shared" si="115"/>
        <v>6.0489743394960698</v>
      </c>
      <c r="K669" s="193">
        <f>MAX(0,(F669-'2031 forecast'!$C$10))</f>
        <v>0</v>
      </c>
      <c r="L669" s="193">
        <f>MAX(0,(G669-'2031 forecast'!$C$10))</f>
        <v>0</v>
      </c>
      <c r="M669" s="193">
        <f>MAX(0,(H669-'2031 forecast'!$C$10))</f>
        <v>0</v>
      </c>
      <c r="N669" s="193">
        <f>MAX(0,(I669-'2031 forecast'!$C$10))</f>
        <v>9.6269457006871839E-2</v>
      </c>
      <c r="O669" s="193">
        <f>MAX(0,(J669-'2031 forecast'!$C$10))</f>
        <v>0.31197433949606967</v>
      </c>
      <c r="P669" s="175" t="str">
        <f t="shared" si="113"/>
        <v/>
      </c>
      <c r="Q669" s="175" t="str">
        <f t="shared" si="114"/>
        <v/>
      </c>
    </row>
    <row r="670" spans="1:17" s="1" customFormat="1" x14ac:dyDescent="0.3">
      <c r="A670" s="189">
        <f t="shared" si="112"/>
        <v>43858.749999998385</v>
      </c>
      <c r="B670" s="190">
        <f t="shared" si="107"/>
        <v>43858</v>
      </c>
      <c r="C670" s="1">
        <f t="shared" si="108"/>
        <v>18</v>
      </c>
      <c r="D670" s="191">
        <v>3.7344955308089474</v>
      </c>
      <c r="E670" s="192">
        <f t="shared" si="109"/>
        <v>1.2967530454088342E-4</v>
      </c>
      <c r="F670" s="193">
        <f t="shared" si="110"/>
        <v>5.5679930758411711</v>
      </c>
      <c r="G670" s="193">
        <f t="shared" si="115"/>
        <v>5.7738884662353689</v>
      </c>
      <c r="H670" s="193">
        <f t="shared" si="115"/>
        <v>5.9873975355993769</v>
      </c>
      <c r="I670" s="193">
        <f t="shared" si="115"/>
        <v>6.2088018254837092</v>
      </c>
      <c r="J670" s="193">
        <f t="shared" si="115"/>
        <v>6.4383932883906665</v>
      </c>
      <c r="K670" s="193">
        <f>MAX(0,(F670-'2031 forecast'!$C$10))</f>
        <v>0</v>
      </c>
      <c r="L670" s="193">
        <f>MAX(0,(G670-'2031 forecast'!$C$10))</f>
        <v>3.6888466235368789E-2</v>
      </c>
      <c r="M670" s="193">
        <f>MAX(0,(H670-'2031 forecast'!$C$10))</f>
        <v>0.25039753559937683</v>
      </c>
      <c r="N670" s="193">
        <f>MAX(0,(I670-'2031 forecast'!$C$10))</f>
        <v>0.47180182548370908</v>
      </c>
      <c r="O670" s="193">
        <f>MAX(0,(J670-'2031 forecast'!$C$10))</f>
        <v>0.70139328839066639</v>
      </c>
      <c r="P670" s="175" t="str">
        <f t="shared" si="113"/>
        <v/>
      </c>
      <c r="Q670" s="175" t="str">
        <f t="shared" si="114"/>
        <v/>
      </c>
    </row>
    <row r="671" spans="1:17" s="1" customFormat="1" x14ac:dyDescent="0.3">
      <c r="A671" s="189">
        <f t="shared" si="112"/>
        <v>43858.791666665049</v>
      </c>
      <c r="B671" s="190">
        <f t="shared" si="107"/>
        <v>43858</v>
      </c>
      <c r="C671" s="1">
        <f t="shared" si="108"/>
        <v>19</v>
      </c>
      <c r="D671" s="191">
        <v>3.742024755669449</v>
      </c>
      <c r="E671" s="192">
        <f t="shared" si="109"/>
        <v>1.299367466871352E-4</v>
      </c>
      <c r="F671" s="193">
        <f t="shared" si="110"/>
        <v>5.5792188683327861</v>
      </c>
      <c r="G671" s="193">
        <f t="shared" si="115"/>
        <v>5.7855293704011661</v>
      </c>
      <c r="H671" s="193">
        <f t="shared" si="115"/>
        <v>5.9994689015985694</v>
      </c>
      <c r="I671" s="193">
        <f t="shared" si="115"/>
        <v>6.2213195710996043</v>
      </c>
      <c r="J671" s="193">
        <f t="shared" si="115"/>
        <v>6.4513739200204867</v>
      </c>
      <c r="K671" s="193">
        <f>MAX(0,(F671-'2031 forecast'!$C$10))</f>
        <v>0</v>
      </c>
      <c r="L671" s="193">
        <f>MAX(0,(G671-'2031 forecast'!$C$10))</f>
        <v>4.8529370401166005E-2</v>
      </c>
      <c r="M671" s="193">
        <f>MAX(0,(H671-'2031 forecast'!$C$10))</f>
        <v>0.26246890159856928</v>
      </c>
      <c r="N671" s="193">
        <f>MAX(0,(I671-'2031 forecast'!$C$10))</f>
        <v>0.48431957109960422</v>
      </c>
      <c r="O671" s="193">
        <f>MAX(0,(J671-'2031 forecast'!$C$10))</f>
        <v>0.71437392002048661</v>
      </c>
      <c r="P671" s="175" t="str">
        <f t="shared" si="113"/>
        <v/>
      </c>
      <c r="Q671" s="175" t="str">
        <f t="shared" si="114"/>
        <v/>
      </c>
    </row>
    <row r="672" spans="1:17" s="1" customFormat="1" x14ac:dyDescent="0.3">
      <c r="A672" s="189">
        <f t="shared" si="112"/>
        <v>43858.833333331713</v>
      </c>
      <c r="B672" s="190">
        <f t="shared" si="107"/>
        <v>43858</v>
      </c>
      <c r="C672" s="1">
        <f t="shared" si="108"/>
        <v>20</v>
      </c>
      <c r="D672" s="191">
        <v>3.6441448324829246</v>
      </c>
      <c r="E672" s="192">
        <f t="shared" si="109"/>
        <v>1.2653799878586207E-4</v>
      </c>
      <c r="F672" s="193">
        <f t="shared" si="110"/>
        <v>5.4332835659417889</v>
      </c>
      <c r="G672" s="193">
        <f t="shared" si="115"/>
        <v>5.634197616245805</v>
      </c>
      <c r="H672" s="193">
        <f t="shared" si="115"/>
        <v>5.8425411436090711</v>
      </c>
      <c r="I672" s="193">
        <f t="shared" si="115"/>
        <v>6.0585888780929755</v>
      </c>
      <c r="J672" s="193">
        <f t="shared" si="115"/>
        <v>6.2826257088328292</v>
      </c>
      <c r="K672" s="193">
        <f>MAX(0,(F672-'2031 forecast'!$C$10))</f>
        <v>0</v>
      </c>
      <c r="L672" s="193">
        <f>MAX(0,(G672-'2031 forecast'!$C$10))</f>
        <v>0</v>
      </c>
      <c r="M672" s="193">
        <f>MAX(0,(H672-'2031 forecast'!$C$10))</f>
        <v>0.10554114360907096</v>
      </c>
      <c r="N672" s="193">
        <f>MAX(0,(I672-'2031 forecast'!$C$10))</f>
        <v>0.32158887809297543</v>
      </c>
      <c r="O672" s="193">
        <f>MAX(0,(J672-'2031 forecast'!$C$10))</f>
        <v>0.54562570883282913</v>
      </c>
      <c r="P672" s="175" t="str">
        <f t="shared" si="113"/>
        <v/>
      </c>
      <c r="Q672" s="175" t="str">
        <f t="shared" si="114"/>
        <v/>
      </c>
    </row>
    <row r="673" spans="1:17" s="1" customFormat="1" x14ac:dyDescent="0.3">
      <c r="A673" s="189">
        <f t="shared" si="112"/>
        <v>43858.874999998377</v>
      </c>
      <c r="B673" s="190">
        <f t="shared" si="107"/>
        <v>43858</v>
      </c>
      <c r="C673" s="1">
        <f t="shared" si="108"/>
        <v>21</v>
      </c>
      <c r="D673" s="191">
        <v>3.7043786313669398</v>
      </c>
      <c r="E673" s="192">
        <f t="shared" si="109"/>
        <v>1.2862953595587631E-4</v>
      </c>
      <c r="F673" s="193">
        <f t="shared" si="110"/>
        <v>5.52308990587471</v>
      </c>
      <c r="G673" s="193">
        <f t="shared" si="115"/>
        <v>5.7273248495721809</v>
      </c>
      <c r="H673" s="193">
        <f t="shared" si="115"/>
        <v>5.9391120716026089</v>
      </c>
      <c r="I673" s="193">
        <f t="shared" si="115"/>
        <v>6.1587308430201322</v>
      </c>
      <c r="J673" s="193">
        <f t="shared" si="115"/>
        <v>6.3864707618713874</v>
      </c>
      <c r="K673" s="193">
        <f>MAX(0,(F673-'2031 forecast'!$C$10))</f>
        <v>0</v>
      </c>
      <c r="L673" s="193">
        <f>MAX(0,(G673-'2031 forecast'!$C$10))</f>
        <v>0</v>
      </c>
      <c r="M673" s="193">
        <f>MAX(0,(H673-'2031 forecast'!$C$10))</f>
        <v>0.2021120716026088</v>
      </c>
      <c r="N673" s="193">
        <f>MAX(0,(I673-'2031 forecast'!$C$10))</f>
        <v>0.42173084302013208</v>
      </c>
      <c r="O673" s="193">
        <f>MAX(0,(J673-'2031 forecast'!$C$10))</f>
        <v>0.6494707618713873</v>
      </c>
      <c r="P673" s="175" t="str">
        <f t="shared" si="113"/>
        <v/>
      </c>
      <c r="Q673" s="175" t="str">
        <f t="shared" si="114"/>
        <v/>
      </c>
    </row>
    <row r="674" spans="1:17" s="1" customFormat="1" x14ac:dyDescent="0.3">
      <c r="A674" s="189">
        <f t="shared" si="112"/>
        <v>43858.916666665042</v>
      </c>
      <c r="B674" s="190">
        <f t="shared" si="107"/>
        <v>43858</v>
      </c>
      <c r="C674" s="1">
        <f t="shared" si="108"/>
        <v>22</v>
      </c>
      <c r="D674" s="191">
        <v>3.4408557612493733</v>
      </c>
      <c r="E674" s="192">
        <f t="shared" si="109"/>
        <v>1.1947906083706397E-4</v>
      </c>
      <c r="F674" s="193">
        <f t="shared" si="110"/>
        <v>5.1301871686681757</v>
      </c>
      <c r="G674" s="193">
        <f t="shared" si="115"/>
        <v>5.3198932037692819</v>
      </c>
      <c r="H674" s="193">
        <f t="shared" si="115"/>
        <v>5.5166142616308784</v>
      </c>
      <c r="I674" s="193">
        <f t="shared" si="115"/>
        <v>5.7206097464638219</v>
      </c>
      <c r="J674" s="193">
        <f t="shared" si="115"/>
        <v>5.9321486548276914</v>
      </c>
      <c r="K674" s="193">
        <f>MAX(0,(F674-'2031 forecast'!$C$10))</f>
        <v>0</v>
      </c>
      <c r="L674" s="193">
        <f>MAX(0,(G674-'2031 forecast'!$C$10))</f>
        <v>0</v>
      </c>
      <c r="M674" s="193">
        <f>MAX(0,(H674-'2031 forecast'!$C$10))</f>
        <v>0</v>
      </c>
      <c r="N674" s="193">
        <f>MAX(0,(I674-'2031 forecast'!$C$10))</f>
        <v>0</v>
      </c>
      <c r="O674" s="193">
        <f>MAX(0,(J674-'2031 forecast'!$C$10))</f>
        <v>0.19514865482769128</v>
      </c>
      <c r="P674" s="175" t="str">
        <f t="shared" si="113"/>
        <v/>
      </c>
      <c r="Q674" s="175" t="str">
        <f t="shared" si="114"/>
        <v/>
      </c>
    </row>
    <row r="675" spans="1:17" s="1" customFormat="1" x14ac:dyDescent="0.3">
      <c r="A675" s="189">
        <f t="shared" si="112"/>
        <v>43858.958333331706</v>
      </c>
      <c r="B675" s="190">
        <f t="shared" si="107"/>
        <v>43858</v>
      </c>
      <c r="C675" s="1">
        <f t="shared" si="108"/>
        <v>23</v>
      </c>
      <c r="D675" s="191">
        <v>3.1848621159923081</v>
      </c>
      <c r="E675" s="192">
        <f t="shared" si="109"/>
        <v>1.105900278645034E-4</v>
      </c>
      <c r="F675" s="193">
        <f t="shared" si="110"/>
        <v>4.7485102239532564</v>
      </c>
      <c r="G675" s="193">
        <f t="shared" si="115"/>
        <v>4.9241024621321801</v>
      </c>
      <c r="H675" s="193">
        <f t="shared" si="115"/>
        <v>5.1061878176583395</v>
      </c>
      <c r="I675" s="193">
        <f t="shared" si="115"/>
        <v>5.295006395523405</v>
      </c>
      <c r="J675" s="193">
        <f t="shared" si="115"/>
        <v>5.4908071794138147</v>
      </c>
      <c r="K675" s="193">
        <f>MAX(0,(F675-'2031 forecast'!$C$10))</f>
        <v>0</v>
      </c>
      <c r="L675" s="193">
        <f>MAX(0,(G675-'2031 forecast'!$C$10))</f>
        <v>0</v>
      </c>
      <c r="M675" s="193">
        <f>MAX(0,(H675-'2031 forecast'!$C$10))</f>
        <v>0</v>
      </c>
      <c r="N675" s="193">
        <f>MAX(0,(I675-'2031 forecast'!$C$10))</f>
        <v>0</v>
      </c>
      <c r="O675" s="193">
        <f>MAX(0,(J675-'2031 forecast'!$C$10))</f>
        <v>0</v>
      </c>
      <c r="P675" s="175" t="str">
        <f t="shared" si="113"/>
        <v/>
      </c>
      <c r="Q675" s="175" t="str">
        <f t="shared" si="114"/>
        <v/>
      </c>
    </row>
    <row r="676" spans="1:17" s="1" customFormat="1" x14ac:dyDescent="0.3">
      <c r="A676" s="189">
        <f t="shared" si="112"/>
        <v>43858.99999999837</v>
      </c>
      <c r="B676" s="190">
        <f t="shared" si="107"/>
        <v>43858</v>
      </c>
      <c r="C676" s="1">
        <f t="shared" si="108"/>
        <v>0</v>
      </c>
      <c r="D676" s="191">
        <v>2.6804040503386801</v>
      </c>
      <c r="E676" s="192">
        <f t="shared" si="109"/>
        <v>9.3073404065634069E-5</v>
      </c>
      <c r="F676" s="193">
        <f t="shared" si="110"/>
        <v>3.9963821270150337</v>
      </c>
      <c r="G676" s="193">
        <f t="shared" si="115"/>
        <v>4.1441618830237728</v>
      </c>
      <c r="H676" s="193">
        <f t="shared" si="115"/>
        <v>4.2974062957124568</v>
      </c>
      <c r="I676" s="193">
        <f t="shared" si="115"/>
        <v>4.456317439258469</v>
      </c>
      <c r="J676" s="193">
        <f t="shared" si="115"/>
        <v>4.6211048602158815</v>
      </c>
      <c r="K676" s="193">
        <f>MAX(0,(F676-'2031 forecast'!$C$10))</f>
        <v>0</v>
      </c>
      <c r="L676" s="193">
        <f>MAX(0,(G676-'2031 forecast'!$C$10))</f>
        <v>0</v>
      </c>
      <c r="M676" s="193">
        <f>MAX(0,(H676-'2031 forecast'!$C$10))</f>
        <v>0</v>
      </c>
      <c r="N676" s="193">
        <f>MAX(0,(I676-'2031 forecast'!$C$10))</f>
        <v>0</v>
      </c>
      <c r="O676" s="193">
        <f>MAX(0,(J676-'2031 forecast'!$C$10))</f>
        <v>0</v>
      </c>
      <c r="P676" s="175" t="str">
        <f t="shared" si="113"/>
        <v/>
      </c>
      <c r="Q676" s="175" t="str">
        <f t="shared" si="114"/>
        <v/>
      </c>
    </row>
    <row r="677" spans="1:17" s="1" customFormat="1" x14ac:dyDescent="0.3">
      <c r="A677" s="189">
        <f t="shared" si="112"/>
        <v>43859.041666665034</v>
      </c>
      <c r="B677" s="190">
        <f t="shared" si="107"/>
        <v>43859</v>
      </c>
      <c r="C677" s="1">
        <f t="shared" si="108"/>
        <v>1</v>
      </c>
      <c r="D677" s="191">
        <v>2.6879332751991818</v>
      </c>
      <c r="E677" s="192">
        <f t="shared" si="109"/>
        <v>9.3334846211885839E-5</v>
      </c>
      <c r="F677" s="193">
        <f t="shared" si="110"/>
        <v>4.0076079195066487</v>
      </c>
      <c r="G677" s="193">
        <f t="shared" si="115"/>
        <v>4.15580278718957</v>
      </c>
      <c r="H677" s="193">
        <f t="shared" si="115"/>
        <v>4.3094776617116484</v>
      </c>
      <c r="I677" s="193">
        <f t="shared" si="115"/>
        <v>4.4688351848743633</v>
      </c>
      <c r="J677" s="193">
        <f t="shared" si="115"/>
        <v>4.6340854918457008</v>
      </c>
      <c r="K677" s="193">
        <f>MAX(0,(F677-'2031 forecast'!$C$10))</f>
        <v>0</v>
      </c>
      <c r="L677" s="193">
        <f>MAX(0,(G677-'2031 forecast'!$C$10))</f>
        <v>0</v>
      </c>
      <c r="M677" s="193">
        <f>MAX(0,(H677-'2031 forecast'!$C$10))</f>
        <v>0</v>
      </c>
      <c r="N677" s="193">
        <f>MAX(0,(I677-'2031 forecast'!$C$10))</f>
        <v>0</v>
      </c>
      <c r="O677" s="193">
        <f>MAX(0,(J677-'2031 forecast'!$C$10))</f>
        <v>0</v>
      </c>
      <c r="P677" s="175" t="str">
        <f t="shared" si="113"/>
        <v/>
      </c>
      <c r="Q677" s="175" t="str">
        <f t="shared" si="114"/>
        <v/>
      </c>
    </row>
    <row r="678" spans="1:17" s="1" customFormat="1" x14ac:dyDescent="0.3">
      <c r="A678" s="189">
        <f t="shared" si="112"/>
        <v>43859.083333331699</v>
      </c>
      <c r="B678" s="190">
        <f t="shared" si="107"/>
        <v>43859</v>
      </c>
      <c r="C678" s="1">
        <f t="shared" si="108"/>
        <v>2</v>
      </c>
      <c r="D678" s="191">
        <v>2.6427579260361704</v>
      </c>
      <c r="E678" s="192">
        <f t="shared" si="109"/>
        <v>9.1766193334375163E-5</v>
      </c>
      <c r="F678" s="193">
        <f t="shared" si="110"/>
        <v>3.9402531645569576</v>
      </c>
      <c r="G678" s="193">
        <f t="shared" si="115"/>
        <v>4.0859573621947876</v>
      </c>
      <c r="H678" s="193">
        <f t="shared" si="115"/>
        <v>4.2370494657164945</v>
      </c>
      <c r="I678" s="193">
        <f t="shared" si="115"/>
        <v>4.393728711178996</v>
      </c>
      <c r="J678" s="193">
        <f t="shared" si="115"/>
        <v>4.5562017020667822</v>
      </c>
      <c r="K678" s="193">
        <f>MAX(0,(F678-'2031 forecast'!$C$10))</f>
        <v>0</v>
      </c>
      <c r="L678" s="193">
        <f>MAX(0,(G678-'2031 forecast'!$C$10))</f>
        <v>0</v>
      </c>
      <c r="M678" s="193">
        <f>MAX(0,(H678-'2031 forecast'!$C$10))</f>
        <v>0</v>
      </c>
      <c r="N678" s="193">
        <f>MAX(0,(I678-'2031 forecast'!$C$10))</f>
        <v>0</v>
      </c>
      <c r="O678" s="193">
        <f>MAX(0,(J678-'2031 forecast'!$C$10))</f>
        <v>0</v>
      </c>
      <c r="P678" s="175" t="str">
        <f t="shared" si="113"/>
        <v/>
      </c>
      <c r="Q678" s="175" t="str">
        <f t="shared" si="114"/>
        <v/>
      </c>
    </row>
    <row r="679" spans="1:17" s="1" customFormat="1" x14ac:dyDescent="0.3">
      <c r="A679" s="189">
        <f t="shared" si="112"/>
        <v>43859.124999998363</v>
      </c>
      <c r="B679" s="190">
        <f t="shared" si="107"/>
        <v>43859</v>
      </c>
      <c r="C679" s="1">
        <f t="shared" si="108"/>
        <v>3</v>
      </c>
      <c r="D679" s="191">
        <v>2.6502871508966721</v>
      </c>
      <c r="E679" s="192">
        <f t="shared" si="109"/>
        <v>9.2027635480626934E-5</v>
      </c>
      <c r="F679" s="193">
        <f t="shared" si="110"/>
        <v>3.9514789570485722</v>
      </c>
      <c r="G679" s="193">
        <f t="shared" si="115"/>
        <v>4.0975982663605839</v>
      </c>
      <c r="H679" s="193">
        <f t="shared" si="115"/>
        <v>4.249120831715687</v>
      </c>
      <c r="I679" s="193">
        <f t="shared" si="115"/>
        <v>4.4062464567948902</v>
      </c>
      <c r="J679" s="193">
        <f t="shared" si="115"/>
        <v>4.5691823336966015</v>
      </c>
      <c r="K679" s="193">
        <f>MAX(0,(F679-'2031 forecast'!$C$10))</f>
        <v>0</v>
      </c>
      <c r="L679" s="193">
        <f>MAX(0,(G679-'2031 forecast'!$C$10))</f>
        <v>0</v>
      </c>
      <c r="M679" s="193">
        <f>MAX(0,(H679-'2031 forecast'!$C$10))</f>
        <v>0</v>
      </c>
      <c r="N679" s="193">
        <f>MAX(0,(I679-'2031 forecast'!$C$10))</f>
        <v>0</v>
      </c>
      <c r="O679" s="193">
        <f>MAX(0,(J679-'2031 forecast'!$C$10))</f>
        <v>0</v>
      </c>
      <c r="P679" s="175" t="str">
        <f t="shared" si="113"/>
        <v/>
      </c>
      <c r="Q679" s="175" t="str">
        <f t="shared" si="114"/>
        <v/>
      </c>
    </row>
    <row r="680" spans="1:17" s="1" customFormat="1" x14ac:dyDescent="0.3">
      <c r="A680" s="189">
        <f t="shared" si="112"/>
        <v>43859.166666665027</v>
      </c>
      <c r="B680" s="190">
        <f t="shared" si="107"/>
        <v>43859</v>
      </c>
      <c r="C680" s="1">
        <f t="shared" si="108"/>
        <v>4</v>
      </c>
      <c r="D680" s="191">
        <v>2.6578163757571742</v>
      </c>
      <c r="E680" s="192">
        <f t="shared" si="109"/>
        <v>9.2289077626878717E-5</v>
      </c>
      <c r="F680" s="193">
        <f t="shared" si="110"/>
        <v>3.9627047495401877</v>
      </c>
      <c r="G680" s="193">
        <f t="shared" si="115"/>
        <v>4.1092391705263811</v>
      </c>
      <c r="H680" s="193">
        <f t="shared" si="115"/>
        <v>4.2611921977148794</v>
      </c>
      <c r="I680" s="193">
        <f t="shared" si="115"/>
        <v>4.4187642024107845</v>
      </c>
      <c r="J680" s="193">
        <f t="shared" si="115"/>
        <v>4.5821629653264218</v>
      </c>
      <c r="K680" s="193">
        <f>MAX(0,(F680-'2031 forecast'!$C$10))</f>
        <v>0</v>
      </c>
      <c r="L680" s="193">
        <f>MAX(0,(G680-'2031 forecast'!$C$10))</f>
        <v>0</v>
      </c>
      <c r="M680" s="193">
        <f>MAX(0,(H680-'2031 forecast'!$C$10))</f>
        <v>0</v>
      </c>
      <c r="N680" s="193">
        <f>MAX(0,(I680-'2031 forecast'!$C$10))</f>
        <v>0</v>
      </c>
      <c r="O680" s="193">
        <f>MAX(0,(J680-'2031 forecast'!$C$10))</f>
        <v>0</v>
      </c>
      <c r="P680" s="175" t="str">
        <f t="shared" si="113"/>
        <v/>
      </c>
      <c r="Q680" s="175" t="str">
        <f t="shared" si="114"/>
        <v/>
      </c>
    </row>
    <row r="681" spans="1:17" s="1" customFormat="1" x14ac:dyDescent="0.3">
      <c r="A681" s="189">
        <f t="shared" si="112"/>
        <v>43859.208333331691</v>
      </c>
      <c r="B681" s="190">
        <f t="shared" si="107"/>
        <v>43859</v>
      </c>
      <c r="C681" s="1">
        <f t="shared" si="108"/>
        <v>5</v>
      </c>
      <c r="D681" s="191">
        <v>2.6352287011756683</v>
      </c>
      <c r="E681" s="192">
        <f t="shared" si="109"/>
        <v>9.1504751188123379E-5</v>
      </c>
      <c r="F681" s="193">
        <f t="shared" si="110"/>
        <v>3.9290273720653421</v>
      </c>
      <c r="G681" s="193">
        <f t="shared" si="115"/>
        <v>4.0743164580289903</v>
      </c>
      <c r="H681" s="193">
        <f t="shared" si="115"/>
        <v>4.2249780997173021</v>
      </c>
      <c r="I681" s="193">
        <f t="shared" si="115"/>
        <v>4.3812109655631017</v>
      </c>
      <c r="J681" s="193">
        <f t="shared" si="115"/>
        <v>4.543221070436962</v>
      </c>
      <c r="K681" s="193">
        <f>MAX(0,(F681-'2031 forecast'!$C$10))</f>
        <v>0</v>
      </c>
      <c r="L681" s="193">
        <f>MAX(0,(G681-'2031 forecast'!$C$10))</f>
        <v>0</v>
      </c>
      <c r="M681" s="193">
        <f>MAX(0,(H681-'2031 forecast'!$C$10))</f>
        <v>0</v>
      </c>
      <c r="N681" s="193">
        <f>MAX(0,(I681-'2031 forecast'!$C$10))</f>
        <v>0</v>
      </c>
      <c r="O681" s="193">
        <f>MAX(0,(J681-'2031 forecast'!$C$10))</f>
        <v>0</v>
      </c>
      <c r="P681" s="175" t="str">
        <f t="shared" si="113"/>
        <v/>
      </c>
      <c r="Q681" s="175" t="str">
        <f t="shared" si="114"/>
        <v/>
      </c>
    </row>
    <row r="682" spans="1:17" s="1" customFormat="1" x14ac:dyDescent="0.3">
      <c r="A682" s="189">
        <f t="shared" si="112"/>
        <v>43859.249999998356</v>
      </c>
      <c r="B682" s="190">
        <f t="shared" si="107"/>
        <v>43859</v>
      </c>
      <c r="C682" s="1">
        <f t="shared" si="108"/>
        <v>6</v>
      </c>
      <c r="D682" s="191">
        <v>2.8234593226882163</v>
      </c>
      <c r="E682" s="192">
        <f t="shared" si="109"/>
        <v>9.8040804844417908E-5</v>
      </c>
      <c r="F682" s="193">
        <f t="shared" si="110"/>
        <v>4.2096721843557239</v>
      </c>
      <c r="G682" s="193">
        <f t="shared" si="115"/>
        <v>4.3653390621739181</v>
      </c>
      <c r="H682" s="193">
        <f t="shared" si="115"/>
        <v>4.5267622496971098</v>
      </c>
      <c r="I682" s="193">
        <f t="shared" si="115"/>
        <v>4.694154605960466</v>
      </c>
      <c r="J682" s="193">
        <f t="shared" si="115"/>
        <v>4.8677368611824594</v>
      </c>
      <c r="K682" s="193">
        <f>MAX(0,(F682-'2031 forecast'!$C$10))</f>
        <v>0</v>
      </c>
      <c r="L682" s="193">
        <f>MAX(0,(G682-'2031 forecast'!$C$10))</f>
        <v>0</v>
      </c>
      <c r="M682" s="193">
        <f>MAX(0,(H682-'2031 forecast'!$C$10))</f>
        <v>0</v>
      </c>
      <c r="N682" s="193">
        <f>MAX(0,(I682-'2031 forecast'!$C$10))</f>
        <v>0</v>
      </c>
      <c r="O682" s="193">
        <f>MAX(0,(J682-'2031 forecast'!$C$10))</f>
        <v>0</v>
      </c>
      <c r="P682" s="175" t="str">
        <f t="shared" si="113"/>
        <v/>
      </c>
      <c r="Q682" s="175" t="str">
        <f t="shared" si="114"/>
        <v/>
      </c>
    </row>
    <row r="683" spans="1:17" s="1" customFormat="1" x14ac:dyDescent="0.3">
      <c r="A683" s="189">
        <f t="shared" si="112"/>
        <v>43859.29166666502</v>
      </c>
      <c r="B683" s="190">
        <f t="shared" si="107"/>
        <v>43859</v>
      </c>
      <c r="C683" s="1">
        <f t="shared" si="108"/>
        <v>7</v>
      </c>
      <c r="D683" s="191">
        <v>3.3203881634813426</v>
      </c>
      <c r="E683" s="192">
        <f t="shared" si="109"/>
        <v>1.1529598649703547E-4</v>
      </c>
      <c r="F683" s="193">
        <f t="shared" si="110"/>
        <v>4.9505744888023315</v>
      </c>
      <c r="G683" s="193">
        <f t="shared" si="115"/>
        <v>5.1336387371165282</v>
      </c>
      <c r="H683" s="193">
        <f t="shared" si="115"/>
        <v>5.3234724056438019</v>
      </c>
      <c r="I683" s="193">
        <f t="shared" si="115"/>
        <v>5.5203258166095086</v>
      </c>
      <c r="J683" s="193">
        <f t="shared" si="115"/>
        <v>5.7244585487505733</v>
      </c>
      <c r="K683" s="193">
        <f>MAX(0,(F683-'2031 forecast'!$C$10))</f>
        <v>0</v>
      </c>
      <c r="L683" s="193">
        <f>MAX(0,(G683-'2031 forecast'!$C$10))</f>
        <v>0</v>
      </c>
      <c r="M683" s="193">
        <f>MAX(0,(H683-'2031 forecast'!$C$10))</f>
        <v>0</v>
      </c>
      <c r="N683" s="193">
        <f>MAX(0,(I683-'2031 forecast'!$C$10))</f>
        <v>0</v>
      </c>
      <c r="O683" s="193">
        <f>MAX(0,(J683-'2031 forecast'!$C$10))</f>
        <v>0</v>
      </c>
      <c r="P683" s="175" t="str">
        <f t="shared" si="113"/>
        <v/>
      </c>
      <c r="Q683" s="175" t="str">
        <f t="shared" si="114"/>
        <v/>
      </c>
    </row>
    <row r="684" spans="1:17" s="1" customFormat="1" x14ac:dyDescent="0.3">
      <c r="A684" s="189">
        <f t="shared" si="112"/>
        <v>43859.333333331684</v>
      </c>
      <c r="B684" s="190">
        <f t="shared" si="107"/>
        <v>43859</v>
      </c>
      <c r="C684" s="1">
        <f t="shared" si="108"/>
        <v>8</v>
      </c>
      <c r="D684" s="191">
        <v>3.4860311104123847</v>
      </c>
      <c r="E684" s="192">
        <f t="shared" si="109"/>
        <v>1.2104771371457466E-4</v>
      </c>
      <c r="F684" s="193">
        <f t="shared" si="110"/>
        <v>5.1975419236178677</v>
      </c>
      <c r="G684" s="193">
        <f t="shared" si="115"/>
        <v>5.3897386287640652</v>
      </c>
      <c r="H684" s="193">
        <f t="shared" si="115"/>
        <v>5.5890424576260322</v>
      </c>
      <c r="I684" s="193">
        <f t="shared" si="115"/>
        <v>5.7957162201591892</v>
      </c>
      <c r="J684" s="193">
        <f t="shared" si="115"/>
        <v>6.0100324446066109</v>
      </c>
      <c r="K684" s="193">
        <f>MAX(0,(F684-'2031 forecast'!$C$10))</f>
        <v>0</v>
      </c>
      <c r="L684" s="193">
        <f>MAX(0,(G684-'2031 forecast'!$C$10))</f>
        <v>0</v>
      </c>
      <c r="M684" s="193">
        <f>MAX(0,(H684-'2031 forecast'!$C$10))</f>
        <v>0</v>
      </c>
      <c r="N684" s="193">
        <f>MAX(0,(I684-'2031 forecast'!$C$10))</f>
        <v>5.8716220159189092E-2</v>
      </c>
      <c r="O684" s="193">
        <f>MAX(0,(J684-'2031 forecast'!$C$10))</f>
        <v>0.2730324446066108</v>
      </c>
      <c r="P684" s="175" t="str">
        <f t="shared" si="113"/>
        <v/>
      </c>
      <c r="Q684" s="175" t="str">
        <f t="shared" si="114"/>
        <v/>
      </c>
    </row>
    <row r="685" spans="1:17" s="1" customFormat="1" x14ac:dyDescent="0.3">
      <c r="A685" s="189">
        <f t="shared" si="112"/>
        <v>43859.374999998348</v>
      </c>
      <c r="B685" s="190">
        <f t="shared" si="107"/>
        <v>43859</v>
      </c>
      <c r="C685" s="1">
        <f t="shared" si="108"/>
        <v>9</v>
      </c>
      <c r="D685" s="191">
        <v>3.4408557612493733</v>
      </c>
      <c r="E685" s="192">
        <f t="shared" si="109"/>
        <v>1.1947906083706397E-4</v>
      </c>
      <c r="F685" s="193">
        <f t="shared" si="110"/>
        <v>5.1301871686681757</v>
      </c>
      <c r="G685" s="193">
        <f t="shared" ref="G685:J704" si="116">$E685*G$2</f>
        <v>5.3198932037692819</v>
      </c>
      <c r="H685" s="193">
        <f t="shared" si="116"/>
        <v>5.5166142616308784</v>
      </c>
      <c r="I685" s="193">
        <f t="shared" si="116"/>
        <v>5.7206097464638219</v>
      </c>
      <c r="J685" s="193">
        <f t="shared" si="116"/>
        <v>5.9321486548276914</v>
      </c>
      <c r="K685" s="193">
        <f>MAX(0,(F685-'2031 forecast'!$C$10))</f>
        <v>0</v>
      </c>
      <c r="L685" s="193">
        <f>MAX(0,(G685-'2031 forecast'!$C$10))</f>
        <v>0</v>
      </c>
      <c r="M685" s="193">
        <f>MAX(0,(H685-'2031 forecast'!$C$10))</f>
        <v>0</v>
      </c>
      <c r="N685" s="193">
        <f>MAX(0,(I685-'2031 forecast'!$C$10))</f>
        <v>0</v>
      </c>
      <c r="O685" s="193">
        <f>MAX(0,(J685-'2031 forecast'!$C$10))</f>
        <v>0.19514865482769128</v>
      </c>
      <c r="P685" s="175" t="str">
        <f t="shared" si="113"/>
        <v/>
      </c>
      <c r="Q685" s="175" t="str">
        <f t="shared" si="114"/>
        <v/>
      </c>
    </row>
    <row r="686" spans="1:17" s="1" customFormat="1" x14ac:dyDescent="0.3">
      <c r="A686" s="189">
        <f t="shared" si="112"/>
        <v>43859.416666665013</v>
      </c>
      <c r="B686" s="190">
        <f t="shared" si="107"/>
        <v>43859</v>
      </c>
      <c r="C686" s="1">
        <f t="shared" si="108"/>
        <v>10</v>
      </c>
      <c r="D686" s="191">
        <v>3.5989694833199133</v>
      </c>
      <c r="E686" s="192">
        <f t="shared" si="109"/>
        <v>1.2496934590835136E-4</v>
      </c>
      <c r="F686" s="193">
        <f t="shared" si="110"/>
        <v>5.365928810992096</v>
      </c>
      <c r="G686" s="193">
        <f t="shared" si="116"/>
        <v>5.5643521912510208</v>
      </c>
      <c r="H686" s="193">
        <f t="shared" si="116"/>
        <v>5.7701129476139164</v>
      </c>
      <c r="I686" s="193">
        <f t="shared" si="116"/>
        <v>5.9834824043976074</v>
      </c>
      <c r="J686" s="193">
        <f t="shared" si="116"/>
        <v>6.2047419190539088</v>
      </c>
      <c r="K686" s="193">
        <f>MAX(0,(F686-'2031 forecast'!$C$10))</f>
        <v>0</v>
      </c>
      <c r="L686" s="193">
        <f>MAX(0,(G686-'2031 forecast'!$C$10))</f>
        <v>0</v>
      </c>
      <c r="M686" s="193">
        <f>MAX(0,(H686-'2031 forecast'!$C$10))</f>
        <v>3.3112947613916255E-2</v>
      </c>
      <c r="N686" s="193">
        <f>MAX(0,(I686-'2031 forecast'!$C$10))</f>
        <v>0.24648240439760727</v>
      </c>
      <c r="O686" s="193">
        <f>MAX(0,(J686-'2031 forecast'!$C$10))</f>
        <v>0.46774191905390872</v>
      </c>
      <c r="P686" s="175" t="str">
        <f t="shared" si="113"/>
        <v/>
      </c>
      <c r="Q686" s="175" t="str">
        <f t="shared" si="114"/>
        <v/>
      </c>
    </row>
    <row r="687" spans="1:17" s="1" customFormat="1" x14ac:dyDescent="0.3">
      <c r="A687" s="189">
        <f t="shared" si="112"/>
        <v>43859.458333331677</v>
      </c>
      <c r="B687" s="190">
        <f t="shared" si="107"/>
        <v>43859</v>
      </c>
      <c r="C687" s="1">
        <f t="shared" si="108"/>
        <v>11</v>
      </c>
      <c r="D687" s="191">
        <v>3.5989694833199133</v>
      </c>
      <c r="E687" s="192">
        <f t="shared" si="109"/>
        <v>1.2496934590835136E-4</v>
      </c>
      <c r="F687" s="193">
        <f t="shared" si="110"/>
        <v>5.365928810992096</v>
      </c>
      <c r="G687" s="193">
        <f t="shared" si="116"/>
        <v>5.5643521912510208</v>
      </c>
      <c r="H687" s="193">
        <f t="shared" si="116"/>
        <v>5.7701129476139164</v>
      </c>
      <c r="I687" s="193">
        <f t="shared" si="116"/>
        <v>5.9834824043976074</v>
      </c>
      <c r="J687" s="193">
        <f t="shared" si="116"/>
        <v>6.2047419190539088</v>
      </c>
      <c r="K687" s="193">
        <f>MAX(0,(F687-'2031 forecast'!$C$10))</f>
        <v>0</v>
      </c>
      <c r="L687" s="193">
        <f>MAX(0,(G687-'2031 forecast'!$C$10))</f>
        <v>0</v>
      </c>
      <c r="M687" s="193">
        <f>MAX(0,(H687-'2031 forecast'!$C$10))</f>
        <v>3.3112947613916255E-2</v>
      </c>
      <c r="N687" s="193">
        <f>MAX(0,(I687-'2031 forecast'!$C$10))</f>
        <v>0.24648240439760727</v>
      </c>
      <c r="O687" s="193">
        <f>MAX(0,(J687-'2031 forecast'!$C$10))</f>
        <v>0.46774191905390872</v>
      </c>
      <c r="P687" s="175" t="str">
        <f t="shared" si="113"/>
        <v/>
      </c>
      <c r="Q687" s="175" t="str">
        <f t="shared" si="114"/>
        <v/>
      </c>
    </row>
    <row r="688" spans="1:17" s="1" customFormat="1" x14ac:dyDescent="0.3">
      <c r="A688" s="189">
        <f t="shared" si="112"/>
        <v>43859.499999998341</v>
      </c>
      <c r="B688" s="190">
        <f t="shared" si="107"/>
        <v>43859</v>
      </c>
      <c r="C688" s="1">
        <f t="shared" si="108"/>
        <v>12</v>
      </c>
      <c r="D688" s="191">
        <v>3.4333265363888708</v>
      </c>
      <c r="E688" s="192">
        <f t="shared" si="109"/>
        <v>1.1921761869081217E-4</v>
      </c>
      <c r="F688" s="193">
        <f t="shared" si="110"/>
        <v>5.1189613761765598</v>
      </c>
      <c r="G688" s="193">
        <f t="shared" si="116"/>
        <v>5.3082522996034847</v>
      </c>
      <c r="H688" s="193">
        <f t="shared" si="116"/>
        <v>5.5045428956316851</v>
      </c>
      <c r="I688" s="193">
        <f t="shared" si="116"/>
        <v>5.7080920008479259</v>
      </c>
      <c r="J688" s="193">
        <f t="shared" si="116"/>
        <v>5.9191680231978703</v>
      </c>
      <c r="K688" s="193">
        <f>MAX(0,(F688-'2031 forecast'!$C$10))</f>
        <v>0</v>
      </c>
      <c r="L688" s="193">
        <f>MAX(0,(G688-'2031 forecast'!$C$10))</f>
        <v>0</v>
      </c>
      <c r="M688" s="193">
        <f>MAX(0,(H688-'2031 forecast'!$C$10))</f>
        <v>0</v>
      </c>
      <c r="N688" s="193">
        <f>MAX(0,(I688-'2031 forecast'!$C$10))</f>
        <v>0</v>
      </c>
      <c r="O688" s="193">
        <f>MAX(0,(J688-'2031 forecast'!$C$10))</f>
        <v>0.18216802319787018</v>
      </c>
      <c r="P688" s="175" t="str">
        <f t="shared" si="113"/>
        <v/>
      </c>
      <c r="Q688" s="175" t="str">
        <f t="shared" si="114"/>
        <v/>
      </c>
    </row>
    <row r="689" spans="1:17" s="1" customFormat="1" x14ac:dyDescent="0.3">
      <c r="A689" s="189">
        <f t="shared" si="112"/>
        <v>43859.541666665005</v>
      </c>
      <c r="B689" s="190">
        <f t="shared" si="107"/>
        <v>43859</v>
      </c>
      <c r="C689" s="1">
        <f t="shared" si="108"/>
        <v>13</v>
      </c>
      <c r="D689" s="191">
        <v>3.3279173883418443</v>
      </c>
      <c r="E689" s="192">
        <f t="shared" si="109"/>
        <v>1.1555742864328724E-4</v>
      </c>
      <c r="F689" s="193">
        <f t="shared" si="110"/>
        <v>4.9618002812939466</v>
      </c>
      <c r="G689" s="193">
        <f t="shared" si="116"/>
        <v>5.1452796412823245</v>
      </c>
      <c r="H689" s="193">
        <f t="shared" si="116"/>
        <v>5.3355437716429934</v>
      </c>
      <c r="I689" s="193">
        <f t="shared" si="116"/>
        <v>5.532843562225402</v>
      </c>
      <c r="J689" s="193">
        <f t="shared" si="116"/>
        <v>5.7374391803803926</v>
      </c>
      <c r="K689" s="193">
        <f>MAX(0,(F689-'2031 forecast'!$C$10))</f>
        <v>0</v>
      </c>
      <c r="L689" s="193">
        <f>MAX(0,(G689-'2031 forecast'!$C$10))</f>
        <v>0</v>
      </c>
      <c r="M689" s="193">
        <f>MAX(0,(H689-'2031 forecast'!$C$10))</f>
        <v>0</v>
      </c>
      <c r="N689" s="193">
        <f>MAX(0,(I689-'2031 forecast'!$C$10))</f>
        <v>0</v>
      </c>
      <c r="O689" s="193">
        <f>MAX(0,(J689-'2031 forecast'!$C$10))</f>
        <v>4.3918038039247875E-4</v>
      </c>
      <c r="P689" s="175" t="str">
        <f t="shared" si="113"/>
        <v/>
      </c>
      <c r="Q689" s="175" t="str">
        <f t="shared" si="114"/>
        <v/>
      </c>
    </row>
    <row r="690" spans="1:17" s="1" customFormat="1" x14ac:dyDescent="0.3">
      <c r="A690" s="189">
        <f t="shared" si="112"/>
        <v>43859.58333333167</v>
      </c>
      <c r="B690" s="190">
        <f t="shared" si="107"/>
        <v>43859</v>
      </c>
      <c r="C690" s="1">
        <f t="shared" si="108"/>
        <v>14</v>
      </c>
      <c r="D690" s="191">
        <v>3.2526251397368249</v>
      </c>
      <c r="E690" s="192">
        <f t="shared" si="109"/>
        <v>1.1294300718076943E-4</v>
      </c>
      <c r="F690" s="193">
        <f t="shared" si="110"/>
        <v>4.8495423563777935</v>
      </c>
      <c r="G690" s="193">
        <f t="shared" si="116"/>
        <v>5.0288705996243532</v>
      </c>
      <c r="H690" s="193">
        <f t="shared" si="116"/>
        <v>5.2148301116510707</v>
      </c>
      <c r="I690" s="193">
        <f t="shared" si="116"/>
        <v>5.4076661060664568</v>
      </c>
      <c r="J690" s="193">
        <f t="shared" si="116"/>
        <v>5.6076328640821931</v>
      </c>
      <c r="K690" s="193">
        <f>MAX(0,(F690-'2031 forecast'!$C$10))</f>
        <v>0</v>
      </c>
      <c r="L690" s="193">
        <f>MAX(0,(G690-'2031 forecast'!$C$10))</f>
        <v>0</v>
      </c>
      <c r="M690" s="193">
        <f>MAX(0,(H690-'2031 forecast'!$C$10))</f>
        <v>0</v>
      </c>
      <c r="N690" s="193">
        <f>MAX(0,(I690-'2031 forecast'!$C$10))</f>
        <v>0</v>
      </c>
      <c r="O690" s="193">
        <f>MAX(0,(J690-'2031 forecast'!$C$10))</f>
        <v>0</v>
      </c>
      <c r="P690" s="175" t="str">
        <f t="shared" si="113"/>
        <v/>
      </c>
      <c r="Q690" s="175" t="str">
        <f t="shared" si="114"/>
        <v/>
      </c>
    </row>
    <row r="691" spans="1:17" s="1" customFormat="1" x14ac:dyDescent="0.3">
      <c r="A691" s="189">
        <f t="shared" si="112"/>
        <v>43859.624999998334</v>
      </c>
      <c r="B691" s="190">
        <f t="shared" si="107"/>
        <v>43859</v>
      </c>
      <c r="C691" s="1">
        <f t="shared" si="108"/>
        <v>15</v>
      </c>
      <c r="D691" s="191">
        <v>3.2450959148763232</v>
      </c>
      <c r="E691" s="192">
        <f t="shared" si="109"/>
        <v>1.1268156503451764E-4</v>
      </c>
      <c r="F691" s="193">
        <f t="shared" si="110"/>
        <v>4.8383165638861785</v>
      </c>
      <c r="G691" s="193">
        <f t="shared" si="116"/>
        <v>5.017229695458556</v>
      </c>
      <c r="H691" s="193">
        <f t="shared" si="116"/>
        <v>5.2027587456518782</v>
      </c>
      <c r="I691" s="193">
        <f t="shared" si="116"/>
        <v>5.3951483604505617</v>
      </c>
      <c r="J691" s="193">
        <f t="shared" si="116"/>
        <v>5.5946522324523729</v>
      </c>
      <c r="K691" s="193">
        <f>MAX(0,(F691-'2031 forecast'!$C$10))</f>
        <v>0</v>
      </c>
      <c r="L691" s="193">
        <f>MAX(0,(G691-'2031 forecast'!$C$10))</f>
        <v>0</v>
      </c>
      <c r="M691" s="193">
        <f>MAX(0,(H691-'2031 forecast'!$C$10))</f>
        <v>0</v>
      </c>
      <c r="N691" s="193">
        <f>MAX(0,(I691-'2031 forecast'!$C$10))</f>
        <v>0</v>
      </c>
      <c r="O691" s="193">
        <f>MAX(0,(J691-'2031 forecast'!$C$10))</f>
        <v>0</v>
      </c>
      <c r="P691" s="175" t="str">
        <f t="shared" si="113"/>
        <v/>
      </c>
      <c r="Q691" s="175" t="str">
        <f t="shared" si="114"/>
        <v/>
      </c>
    </row>
    <row r="692" spans="1:17" s="1" customFormat="1" x14ac:dyDescent="0.3">
      <c r="A692" s="189">
        <f t="shared" si="112"/>
        <v>43859.666666664998</v>
      </c>
      <c r="B692" s="190">
        <f t="shared" si="107"/>
        <v>43859</v>
      </c>
      <c r="C692" s="1">
        <f t="shared" si="108"/>
        <v>16</v>
      </c>
      <c r="D692" s="191">
        <v>3.342975838062848</v>
      </c>
      <c r="E692" s="192">
        <f t="shared" si="109"/>
        <v>1.1608031293579081E-4</v>
      </c>
      <c r="F692" s="193">
        <f t="shared" si="110"/>
        <v>4.9842518662771775</v>
      </c>
      <c r="G692" s="193">
        <f t="shared" si="116"/>
        <v>5.1685614496139189</v>
      </c>
      <c r="H692" s="193">
        <f t="shared" si="116"/>
        <v>5.3596865036413783</v>
      </c>
      <c r="I692" s="193">
        <f t="shared" si="116"/>
        <v>5.5578790534571914</v>
      </c>
      <c r="J692" s="193">
        <f t="shared" si="116"/>
        <v>5.7634004436400321</v>
      </c>
      <c r="K692" s="193">
        <f>MAX(0,(F692-'2031 forecast'!$C$10))</f>
        <v>0</v>
      </c>
      <c r="L692" s="193">
        <f>MAX(0,(G692-'2031 forecast'!$C$10))</f>
        <v>0</v>
      </c>
      <c r="M692" s="193">
        <f>MAX(0,(H692-'2031 forecast'!$C$10))</f>
        <v>0</v>
      </c>
      <c r="N692" s="193">
        <f>MAX(0,(I692-'2031 forecast'!$C$10))</f>
        <v>0</v>
      </c>
      <c r="O692" s="193">
        <f>MAX(0,(J692-'2031 forecast'!$C$10))</f>
        <v>2.6400443640032023E-2</v>
      </c>
      <c r="P692" s="175" t="str">
        <f t="shared" si="113"/>
        <v/>
      </c>
      <c r="Q692" s="175" t="str">
        <f t="shared" si="114"/>
        <v/>
      </c>
    </row>
    <row r="693" spans="1:17" s="1" customFormat="1" x14ac:dyDescent="0.3">
      <c r="A693" s="189">
        <f t="shared" si="112"/>
        <v>43859.708333331662</v>
      </c>
      <c r="B693" s="190">
        <f t="shared" si="107"/>
        <v>43859</v>
      </c>
      <c r="C693" s="1">
        <f t="shared" si="108"/>
        <v>17</v>
      </c>
      <c r="D693" s="191">
        <v>3.3956804120863615</v>
      </c>
      <c r="E693" s="192">
        <f t="shared" si="109"/>
        <v>1.1791040795955328E-4</v>
      </c>
      <c r="F693" s="193">
        <f t="shared" si="110"/>
        <v>5.0628324137184846</v>
      </c>
      <c r="G693" s="193">
        <f t="shared" si="116"/>
        <v>5.2500477787744995</v>
      </c>
      <c r="H693" s="193">
        <f t="shared" si="116"/>
        <v>5.4441860656357246</v>
      </c>
      <c r="I693" s="193">
        <f t="shared" si="116"/>
        <v>5.6455032727684538</v>
      </c>
      <c r="J693" s="193">
        <f t="shared" si="116"/>
        <v>5.8542648650487719</v>
      </c>
      <c r="K693" s="193">
        <f>MAX(0,(F693-'2031 forecast'!$C$10))</f>
        <v>0</v>
      </c>
      <c r="L693" s="193">
        <f>MAX(0,(G693-'2031 forecast'!$C$10))</f>
        <v>0</v>
      </c>
      <c r="M693" s="193">
        <f>MAX(0,(H693-'2031 forecast'!$C$10))</f>
        <v>0</v>
      </c>
      <c r="N693" s="193">
        <f>MAX(0,(I693-'2031 forecast'!$C$10))</f>
        <v>0</v>
      </c>
      <c r="O693" s="193">
        <f>MAX(0,(J693-'2031 forecast'!$C$10))</f>
        <v>0.11726486504877176</v>
      </c>
      <c r="P693" s="175" t="str">
        <f t="shared" si="113"/>
        <v/>
      </c>
      <c r="Q693" s="175" t="str">
        <f t="shared" si="114"/>
        <v/>
      </c>
    </row>
    <row r="694" spans="1:17" s="1" customFormat="1" x14ac:dyDescent="0.3">
      <c r="A694" s="189">
        <f t="shared" si="112"/>
        <v>43859.749999998327</v>
      </c>
      <c r="B694" s="190">
        <f t="shared" si="107"/>
        <v>43859</v>
      </c>
      <c r="C694" s="1">
        <f t="shared" si="108"/>
        <v>18</v>
      </c>
      <c r="D694" s="191">
        <v>3.6817909567854339</v>
      </c>
      <c r="E694" s="192">
        <f t="shared" si="109"/>
        <v>1.2784520951712096E-4</v>
      </c>
      <c r="F694" s="193">
        <f t="shared" si="110"/>
        <v>5.489412528399864</v>
      </c>
      <c r="G694" s="193">
        <f t="shared" si="116"/>
        <v>5.6924021370747893</v>
      </c>
      <c r="H694" s="193">
        <f t="shared" si="116"/>
        <v>5.9028979736050315</v>
      </c>
      <c r="I694" s="193">
        <f t="shared" si="116"/>
        <v>6.1211776061724477</v>
      </c>
      <c r="J694" s="193">
        <f t="shared" si="116"/>
        <v>6.3475288669819276</v>
      </c>
      <c r="K694" s="193">
        <f>MAX(0,(F694-'2031 forecast'!$C$10))</f>
        <v>0</v>
      </c>
      <c r="L694" s="193">
        <f>MAX(0,(G694-'2031 forecast'!$C$10))</f>
        <v>0</v>
      </c>
      <c r="M694" s="193">
        <f>MAX(0,(H694-'2031 forecast'!$C$10))</f>
        <v>0.16589797360503145</v>
      </c>
      <c r="N694" s="193">
        <f>MAX(0,(I694-'2031 forecast'!$C$10))</f>
        <v>0.38417760617244756</v>
      </c>
      <c r="O694" s="193">
        <f>MAX(0,(J694-'2031 forecast'!$C$10))</f>
        <v>0.61052886698192754</v>
      </c>
      <c r="P694" s="175" t="str">
        <f t="shared" si="113"/>
        <v/>
      </c>
      <c r="Q694" s="175" t="str">
        <f t="shared" si="114"/>
        <v/>
      </c>
    </row>
    <row r="695" spans="1:17" s="1" customFormat="1" x14ac:dyDescent="0.3">
      <c r="A695" s="189">
        <f t="shared" si="112"/>
        <v>43859.791666664991</v>
      </c>
      <c r="B695" s="190">
        <f t="shared" si="107"/>
        <v>43859</v>
      </c>
      <c r="C695" s="1">
        <f t="shared" si="108"/>
        <v>19</v>
      </c>
      <c r="D695" s="191">
        <v>3.7269663059484457</v>
      </c>
      <c r="E695" s="192">
        <f t="shared" si="109"/>
        <v>1.2941386239463163E-4</v>
      </c>
      <c r="F695" s="193">
        <f t="shared" si="110"/>
        <v>5.5567672833495552</v>
      </c>
      <c r="G695" s="193">
        <f t="shared" si="116"/>
        <v>5.7622475620695717</v>
      </c>
      <c r="H695" s="193">
        <f t="shared" si="116"/>
        <v>5.9753261696001845</v>
      </c>
      <c r="I695" s="193">
        <f t="shared" si="116"/>
        <v>6.1962840798678149</v>
      </c>
      <c r="J695" s="193">
        <f t="shared" si="116"/>
        <v>6.4254126567608463</v>
      </c>
      <c r="K695" s="193">
        <f>MAX(0,(F695-'2031 forecast'!$C$10))</f>
        <v>0</v>
      </c>
      <c r="L695" s="193">
        <f>MAX(0,(G695-'2031 forecast'!$C$10))</f>
        <v>2.5247562069571572E-2</v>
      </c>
      <c r="M695" s="193">
        <f>MAX(0,(H695-'2031 forecast'!$C$10))</f>
        <v>0.23832616960018438</v>
      </c>
      <c r="N695" s="193">
        <f>MAX(0,(I695-'2031 forecast'!$C$10))</f>
        <v>0.45928407986781483</v>
      </c>
      <c r="O695" s="193">
        <f>MAX(0,(J695-'2031 forecast'!$C$10))</f>
        <v>0.68841265676084618</v>
      </c>
      <c r="P695" s="175" t="str">
        <f t="shared" si="113"/>
        <v/>
      </c>
      <c r="Q695" s="175" t="str">
        <f t="shared" si="114"/>
        <v/>
      </c>
    </row>
    <row r="696" spans="1:17" s="1" customFormat="1" x14ac:dyDescent="0.3">
      <c r="A696" s="189">
        <f t="shared" si="112"/>
        <v>43859.833333331655</v>
      </c>
      <c r="B696" s="190">
        <f t="shared" si="107"/>
        <v>43859</v>
      </c>
      <c r="C696" s="1">
        <f t="shared" si="108"/>
        <v>20</v>
      </c>
      <c r="D696" s="191">
        <v>3.6742617319249322</v>
      </c>
      <c r="E696" s="192">
        <f t="shared" si="109"/>
        <v>1.2758376737086917E-4</v>
      </c>
      <c r="F696" s="193">
        <f t="shared" si="110"/>
        <v>5.478186735908249</v>
      </c>
      <c r="G696" s="193">
        <f t="shared" si="116"/>
        <v>5.680761232908992</v>
      </c>
      <c r="H696" s="193">
        <f t="shared" si="116"/>
        <v>5.8908266076058391</v>
      </c>
      <c r="I696" s="193">
        <f t="shared" si="116"/>
        <v>6.1086598605565534</v>
      </c>
      <c r="J696" s="193">
        <f t="shared" si="116"/>
        <v>6.3345482353521074</v>
      </c>
      <c r="K696" s="193">
        <f>MAX(0,(F696-'2031 forecast'!$C$10))</f>
        <v>0</v>
      </c>
      <c r="L696" s="193">
        <f>MAX(0,(G696-'2031 forecast'!$C$10))</f>
        <v>0</v>
      </c>
      <c r="M696" s="193">
        <f>MAX(0,(H696-'2031 forecast'!$C$10))</f>
        <v>0.15382660760583899</v>
      </c>
      <c r="N696" s="193">
        <f>MAX(0,(I696-'2031 forecast'!$C$10))</f>
        <v>0.37165986055655331</v>
      </c>
      <c r="O696" s="193">
        <f>MAX(0,(J696-'2031 forecast'!$C$10))</f>
        <v>0.59754823535210733</v>
      </c>
      <c r="P696" s="175" t="str">
        <f t="shared" si="113"/>
        <v/>
      </c>
      <c r="Q696" s="175" t="str">
        <f t="shared" si="114"/>
        <v/>
      </c>
    </row>
    <row r="697" spans="1:17" s="1" customFormat="1" x14ac:dyDescent="0.3">
      <c r="A697" s="189">
        <f t="shared" si="112"/>
        <v>43859.874999998319</v>
      </c>
      <c r="B697" s="190">
        <f t="shared" si="107"/>
        <v>43859</v>
      </c>
      <c r="C697" s="1">
        <f t="shared" si="108"/>
        <v>21</v>
      </c>
      <c r="D697" s="191">
        <v>3.6592032822039284</v>
      </c>
      <c r="E697" s="192">
        <f t="shared" si="109"/>
        <v>1.2706088307836561E-4</v>
      </c>
      <c r="F697" s="193">
        <f t="shared" si="110"/>
        <v>5.455735150925018</v>
      </c>
      <c r="G697" s="193">
        <f t="shared" si="116"/>
        <v>5.6574794245773976</v>
      </c>
      <c r="H697" s="193">
        <f t="shared" si="116"/>
        <v>5.8666838756074542</v>
      </c>
      <c r="I697" s="193">
        <f t="shared" si="116"/>
        <v>6.083624369324764</v>
      </c>
      <c r="J697" s="193">
        <f t="shared" si="116"/>
        <v>6.3085869720924679</v>
      </c>
      <c r="K697" s="193">
        <f>MAX(0,(F697-'2031 forecast'!$C$10))</f>
        <v>0</v>
      </c>
      <c r="L697" s="193">
        <f>MAX(0,(G697-'2031 forecast'!$C$10))</f>
        <v>0</v>
      </c>
      <c r="M697" s="193">
        <f>MAX(0,(H697-'2031 forecast'!$C$10))</f>
        <v>0.12968387560745409</v>
      </c>
      <c r="N697" s="193">
        <f>MAX(0,(I697-'2031 forecast'!$C$10))</f>
        <v>0.34662436932476393</v>
      </c>
      <c r="O697" s="193">
        <f>MAX(0,(J697-'2031 forecast'!$C$10))</f>
        <v>0.57158697209246778</v>
      </c>
      <c r="P697" s="175" t="str">
        <f t="shared" si="113"/>
        <v/>
      </c>
      <c r="Q697" s="175" t="str">
        <f t="shared" si="114"/>
        <v/>
      </c>
    </row>
    <row r="698" spans="1:17" s="1" customFormat="1" x14ac:dyDescent="0.3">
      <c r="A698" s="189">
        <f t="shared" si="112"/>
        <v>43859.916666664983</v>
      </c>
      <c r="B698" s="190">
        <f t="shared" si="107"/>
        <v>43859</v>
      </c>
      <c r="C698" s="1">
        <f t="shared" si="108"/>
        <v>22</v>
      </c>
      <c r="D698" s="191">
        <v>3.531206459575396</v>
      </c>
      <c r="E698" s="192">
        <f t="shared" si="109"/>
        <v>1.2261636659208533E-4</v>
      </c>
      <c r="F698" s="193">
        <f t="shared" si="110"/>
        <v>5.2648966785675588</v>
      </c>
      <c r="G698" s="193">
        <f t="shared" si="116"/>
        <v>5.4595840537588476</v>
      </c>
      <c r="H698" s="193">
        <f t="shared" si="116"/>
        <v>5.6614706536211861</v>
      </c>
      <c r="I698" s="193">
        <f t="shared" si="116"/>
        <v>5.8708226938545565</v>
      </c>
      <c r="J698" s="193">
        <f t="shared" si="116"/>
        <v>6.0879162343855295</v>
      </c>
      <c r="K698" s="193">
        <f>MAX(0,(F698-'2031 forecast'!$C$10))</f>
        <v>0</v>
      </c>
      <c r="L698" s="193">
        <f>MAX(0,(G698-'2031 forecast'!$C$10))</f>
        <v>0</v>
      </c>
      <c r="M698" s="193">
        <f>MAX(0,(H698-'2031 forecast'!$C$10))</f>
        <v>0</v>
      </c>
      <c r="N698" s="193">
        <f>MAX(0,(I698-'2031 forecast'!$C$10))</f>
        <v>0.13382269385455636</v>
      </c>
      <c r="O698" s="193">
        <f>MAX(0,(J698-'2031 forecast'!$C$10))</f>
        <v>0.35091623438552944</v>
      </c>
      <c r="P698" s="175" t="str">
        <f t="shared" si="113"/>
        <v/>
      </c>
      <c r="Q698" s="175" t="str">
        <f t="shared" si="114"/>
        <v/>
      </c>
    </row>
    <row r="699" spans="1:17" s="1" customFormat="1" x14ac:dyDescent="0.3">
      <c r="A699" s="189">
        <f t="shared" si="112"/>
        <v>43859.958333331648</v>
      </c>
      <c r="B699" s="190">
        <f t="shared" si="107"/>
        <v>43859</v>
      </c>
      <c r="C699" s="1">
        <f t="shared" si="108"/>
        <v>23</v>
      </c>
      <c r="D699" s="191">
        <v>3.2074497905738135</v>
      </c>
      <c r="E699" s="192">
        <f t="shared" si="109"/>
        <v>1.1137435430325874E-4</v>
      </c>
      <c r="F699" s="193">
        <f t="shared" si="110"/>
        <v>4.7821876014281024</v>
      </c>
      <c r="G699" s="193">
        <f t="shared" si="116"/>
        <v>4.9590251746295708</v>
      </c>
      <c r="H699" s="193">
        <f t="shared" si="116"/>
        <v>5.1424019156559169</v>
      </c>
      <c r="I699" s="193">
        <f t="shared" si="116"/>
        <v>5.3325596323710887</v>
      </c>
      <c r="J699" s="193">
        <f t="shared" si="116"/>
        <v>5.5297490743032736</v>
      </c>
      <c r="K699" s="193">
        <f>MAX(0,(F699-'2031 forecast'!$C$10))</f>
        <v>0</v>
      </c>
      <c r="L699" s="193">
        <f>MAX(0,(G699-'2031 forecast'!$C$10))</f>
        <v>0</v>
      </c>
      <c r="M699" s="193">
        <f>MAX(0,(H699-'2031 forecast'!$C$10))</f>
        <v>0</v>
      </c>
      <c r="N699" s="193">
        <f>MAX(0,(I699-'2031 forecast'!$C$10))</f>
        <v>0</v>
      </c>
      <c r="O699" s="193">
        <f>MAX(0,(J699-'2031 forecast'!$C$10))</f>
        <v>0</v>
      </c>
      <c r="P699" s="175" t="str">
        <f t="shared" si="113"/>
        <v/>
      </c>
      <c r="Q699" s="175" t="str">
        <f t="shared" si="114"/>
        <v/>
      </c>
    </row>
    <row r="700" spans="1:17" s="1" customFormat="1" x14ac:dyDescent="0.3">
      <c r="A700" s="189">
        <f t="shared" si="112"/>
        <v>43859.999999998312</v>
      </c>
      <c r="B700" s="190">
        <f t="shared" si="107"/>
        <v>43859</v>
      </c>
      <c r="C700" s="1">
        <f t="shared" si="108"/>
        <v>0</v>
      </c>
      <c r="D700" s="191">
        <v>2.8234593226882163</v>
      </c>
      <c r="E700" s="192">
        <f t="shared" si="109"/>
        <v>9.8040804844417908E-5</v>
      </c>
      <c r="F700" s="193">
        <f t="shared" si="110"/>
        <v>4.2096721843557239</v>
      </c>
      <c r="G700" s="193">
        <f t="shared" si="116"/>
        <v>4.3653390621739181</v>
      </c>
      <c r="H700" s="193">
        <f t="shared" si="116"/>
        <v>4.5267622496971098</v>
      </c>
      <c r="I700" s="193">
        <f t="shared" si="116"/>
        <v>4.694154605960466</v>
      </c>
      <c r="J700" s="193">
        <f t="shared" si="116"/>
        <v>4.8677368611824594</v>
      </c>
      <c r="K700" s="193">
        <f>MAX(0,(F700-'2031 forecast'!$C$10))</f>
        <v>0</v>
      </c>
      <c r="L700" s="193">
        <f>MAX(0,(G700-'2031 forecast'!$C$10))</f>
        <v>0</v>
      </c>
      <c r="M700" s="193">
        <f>MAX(0,(H700-'2031 forecast'!$C$10))</f>
        <v>0</v>
      </c>
      <c r="N700" s="193">
        <f>MAX(0,(I700-'2031 forecast'!$C$10))</f>
        <v>0</v>
      </c>
      <c r="O700" s="193">
        <f>MAX(0,(J700-'2031 forecast'!$C$10))</f>
        <v>0</v>
      </c>
      <c r="P700" s="175" t="str">
        <f t="shared" si="113"/>
        <v/>
      </c>
      <c r="Q700" s="175" t="str">
        <f t="shared" si="114"/>
        <v/>
      </c>
    </row>
    <row r="701" spans="1:17" s="1" customFormat="1" x14ac:dyDescent="0.3">
      <c r="A701" s="189">
        <f t="shared" si="112"/>
        <v>43860.041666664976</v>
      </c>
      <c r="B701" s="190">
        <f t="shared" si="107"/>
        <v>43860</v>
      </c>
      <c r="C701" s="1">
        <f t="shared" si="108"/>
        <v>1</v>
      </c>
      <c r="D701" s="191">
        <v>2.7707547486647033</v>
      </c>
      <c r="E701" s="192">
        <f t="shared" si="109"/>
        <v>9.6210709820655448E-5</v>
      </c>
      <c r="F701" s="193">
        <f t="shared" si="110"/>
        <v>4.1310916369144177</v>
      </c>
      <c r="G701" s="193">
        <f t="shared" si="116"/>
        <v>4.2838527330133385</v>
      </c>
      <c r="H701" s="193">
        <f t="shared" si="116"/>
        <v>4.4422626877027644</v>
      </c>
      <c r="I701" s="193">
        <f t="shared" si="116"/>
        <v>4.6065303866492044</v>
      </c>
      <c r="J701" s="193">
        <f t="shared" si="116"/>
        <v>4.7768724397737206</v>
      </c>
      <c r="K701" s="193">
        <f>MAX(0,(F701-'2031 forecast'!$C$10))</f>
        <v>0</v>
      </c>
      <c r="L701" s="193">
        <f>MAX(0,(G701-'2031 forecast'!$C$10))</f>
        <v>0</v>
      </c>
      <c r="M701" s="193">
        <f>MAX(0,(H701-'2031 forecast'!$C$10))</f>
        <v>0</v>
      </c>
      <c r="N701" s="193">
        <f>MAX(0,(I701-'2031 forecast'!$C$10))</f>
        <v>0</v>
      </c>
      <c r="O701" s="193">
        <f>MAX(0,(J701-'2031 forecast'!$C$10))</f>
        <v>0</v>
      </c>
      <c r="P701" s="175" t="str">
        <f t="shared" si="113"/>
        <v/>
      </c>
      <c r="Q701" s="175" t="str">
        <f t="shared" si="114"/>
        <v/>
      </c>
    </row>
    <row r="702" spans="1:17" s="1" customFormat="1" x14ac:dyDescent="0.3">
      <c r="A702" s="189">
        <f t="shared" si="112"/>
        <v>43860.08333333164</v>
      </c>
      <c r="B702" s="190">
        <f t="shared" si="107"/>
        <v>43860</v>
      </c>
      <c r="C702" s="1">
        <f t="shared" si="108"/>
        <v>2</v>
      </c>
      <c r="D702" s="191">
        <v>2.7255793995016915</v>
      </c>
      <c r="E702" s="192">
        <f t="shared" si="109"/>
        <v>9.4642056943144759E-5</v>
      </c>
      <c r="F702" s="193">
        <f t="shared" si="110"/>
        <v>4.0637368819647257</v>
      </c>
      <c r="G702" s="193">
        <f t="shared" si="116"/>
        <v>4.2140073080185561</v>
      </c>
      <c r="H702" s="193">
        <f t="shared" si="116"/>
        <v>4.3698344917076106</v>
      </c>
      <c r="I702" s="193">
        <f t="shared" si="116"/>
        <v>4.5314239129538363</v>
      </c>
      <c r="J702" s="193">
        <f t="shared" si="116"/>
        <v>4.698988649994801</v>
      </c>
      <c r="K702" s="193">
        <f>MAX(0,(F702-'2031 forecast'!$C$10))</f>
        <v>0</v>
      </c>
      <c r="L702" s="193">
        <f>MAX(0,(G702-'2031 forecast'!$C$10))</f>
        <v>0</v>
      </c>
      <c r="M702" s="193">
        <f>MAX(0,(H702-'2031 forecast'!$C$10))</f>
        <v>0</v>
      </c>
      <c r="N702" s="193">
        <f>MAX(0,(I702-'2031 forecast'!$C$10))</f>
        <v>0</v>
      </c>
      <c r="O702" s="193">
        <f>MAX(0,(J702-'2031 forecast'!$C$10))</f>
        <v>0</v>
      </c>
      <c r="P702" s="175" t="str">
        <f t="shared" si="113"/>
        <v/>
      </c>
      <c r="Q702" s="175" t="str">
        <f t="shared" si="114"/>
        <v/>
      </c>
    </row>
    <row r="703" spans="1:17" s="1" customFormat="1" x14ac:dyDescent="0.3">
      <c r="A703" s="189">
        <f t="shared" si="112"/>
        <v>43860.124999998305</v>
      </c>
      <c r="B703" s="190">
        <f t="shared" si="107"/>
        <v>43860</v>
      </c>
      <c r="C703" s="1">
        <f t="shared" si="108"/>
        <v>3</v>
      </c>
      <c r="D703" s="191">
        <v>2.7180501746411898</v>
      </c>
      <c r="E703" s="192">
        <f t="shared" si="109"/>
        <v>9.4380614796892988E-5</v>
      </c>
      <c r="F703" s="193">
        <f t="shared" si="110"/>
        <v>4.0525110894731107</v>
      </c>
      <c r="G703" s="193">
        <f t="shared" si="116"/>
        <v>4.2023664038527597</v>
      </c>
      <c r="H703" s="193">
        <f t="shared" si="116"/>
        <v>4.3577631257084182</v>
      </c>
      <c r="I703" s="193">
        <f t="shared" si="116"/>
        <v>4.5189061673379429</v>
      </c>
      <c r="J703" s="193">
        <f t="shared" si="116"/>
        <v>4.6860080183649817</v>
      </c>
      <c r="K703" s="193">
        <f>MAX(0,(F703-'2031 forecast'!$C$10))</f>
        <v>0</v>
      </c>
      <c r="L703" s="193">
        <f>MAX(0,(G703-'2031 forecast'!$C$10))</f>
        <v>0</v>
      </c>
      <c r="M703" s="193">
        <f>MAX(0,(H703-'2031 forecast'!$C$10))</f>
        <v>0</v>
      </c>
      <c r="N703" s="193">
        <f>MAX(0,(I703-'2031 forecast'!$C$10))</f>
        <v>0</v>
      </c>
      <c r="O703" s="193">
        <f>MAX(0,(J703-'2031 forecast'!$C$10))</f>
        <v>0</v>
      </c>
      <c r="P703" s="175" t="str">
        <f t="shared" si="113"/>
        <v/>
      </c>
      <c r="Q703" s="175" t="str">
        <f t="shared" si="114"/>
        <v/>
      </c>
    </row>
    <row r="704" spans="1:17" s="1" customFormat="1" x14ac:dyDescent="0.3">
      <c r="A704" s="189">
        <f t="shared" si="112"/>
        <v>43860.166666664969</v>
      </c>
      <c r="B704" s="190">
        <f t="shared" si="107"/>
        <v>43860</v>
      </c>
      <c r="C704" s="1">
        <f t="shared" si="108"/>
        <v>4</v>
      </c>
      <c r="D704" s="191">
        <v>2.7029917249201856</v>
      </c>
      <c r="E704" s="192">
        <f t="shared" si="109"/>
        <v>9.3857730504389407E-5</v>
      </c>
      <c r="F704" s="193">
        <f t="shared" si="110"/>
        <v>4.0300595044898797</v>
      </c>
      <c r="G704" s="193">
        <f t="shared" si="116"/>
        <v>4.1790845955211644</v>
      </c>
      <c r="H704" s="193">
        <f t="shared" si="116"/>
        <v>4.3336203937100333</v>
      </c>
      <c r="I704" s="193">
        <f t="shared" si="116"/>
        <v>4.4938706761061527</v>
      </c>
      <c r="J704" s="193">
        <f t="shared" si="116"/>
        <v>4.6600467551053413</v>
      </c>
      <c r="K704" s="193">
        <f>MAX(0,(F704-'2031 forecast'!$C$10))</f>
        <v>0</v>
      </c>
      <c r="L704" s="193">
        <f>MAX(0,(G704-'2031 forecast'!$C$10))</f>
        <v>0</v>
      </c>
      <c r="M704" s="193">
        <f>MAX(0,(H704-'2031 forecast'!$C$10))</f>
        <v>0</v>
      </c>
      <c r="N704" s="193">
        <f>MAX(0,(I704-'2031 forecast'!$C$10))</f>
        <v>0</v>
      </c>
      <c r="O704" s="193">
        <f>MAX(0,(J704-'2031 forecast'!$C$10))</f>
        <v>0</v>
      </c>
      <c r="P704" s="175" t="str">
        <f t="shared" si="113"/>
        <v/>
      </c>
      <c r="Q704" s="175" t="str">
        <f t="shared" si="114"/>
        <v/>
      </c>
    </row>
    <row r="705" spans="1:17" s="1" customFormat="1" x14ac:dyDescent="0.3">
      <c r="A705" s="189">
        <f t="shared" si="112"/>
        <v>43860.208333331633</v>
      </c>
      <c r="B705" s="190">
        <f t="shared" si="107"/>
        <v>43860</v>
      </c>
      <c r="C705" s="1">
        <f t="shared" si="108"/>
        <v>5</v>
      </c>
      <c r="D705" s="191">
        <v>2.8159300978277146</v>
      </c>
      <c r="E705" s="192">
        <f t="shared" si="109"/>
        <v>9.7779362698166138E-5</v>
      </c>
      <c r="F705" s="193">
        <f t="shared" si="110"/>
        <v>4.1984463918641088</v>
      </c>
      <c r="G705" s="193">
        <f t="shared" ref="G705:J724" si="117">$E705*G$2</f>
        <v>4.3536981580081218</v>
      </c>
      <c r="H705" s="193">
        <f t="shared" si="117"/>
        <v>4.5146908836979183</v>
      </c>
      <c r="I705" s="193">
        <f t="shared" si="117"/>
        <v>4.6816368603445717</v>
      </c>
      <c r="J705" s="193">
        <f t="shared" si="117"/>
        <v>4.8547562295526401</v>
      </c>
      <c r="K705" s="193">
        <f>MAX(0,(F705-'2031 forecast'!$C$10))</f>
        <v>0</v>
      </c>
      <c r="L705" s="193">
        <f>MAX(0,(G705-'2031 forecast'!$C$10))</f>
        <v>0</v>
      </c>
      <c r="M705" s="193">
        <f>MAX(0,(H705-'2031 forecast'!$C$10))</f>
        <v>0</v>
      </c>
      <c r="N705" s="193">
        <f>MAX(0,(I705-'2031 forecast'!$C$10))</f>
        <v>0</v>
      </c>
      <c r="O705" s="193">
        <f>MAX(0,(J705-'2031 forecast'!$C$10))</f>
        <v>0</v>
      </c>
      <c r="P705" s="175" t="str">
        <f t="shared" si="113"/>
        <v/>
      </c>
      <c r="Q705" s="175" t="str">
        <f t="shared" si="114"/>
        <v/>
      </c>
    </row>
    <row r="706" spans="1:17" s="1" customFormat="1" x14ac:dyDescent="0.3">
      <c r="A706" s="189">
        <f t="shared" si="112"/>
        <v>43860.249999998297</v>
      </c>
      <c r="B706" s="190">
        <f t="shared" si="107"/>
        <v>43860</v>
      </c>
      <c r="C706" s="1">
        <f t="shared" si="108"/>
        <v>6</v>
      </c>
      <c r="D706" s="191">
        <v>2.9062807961537369</v>
      </c>
      <c r="E706" s="192">
        <f t="shared" si="109"/>
        <v>1.0091666845318749E-4</v>
      </c>
      <c r="F706" s="193">
        <f t="shared" si="110"/>
        <v>4.3331559017634911</v>
      </c>
      <c r="G706" s="193">
        <f t="shared" si="117"/>
        <v>4.4933890079976857</v>
      </c>
      <c r="H706" s="193">
        <f t="shared" si="117"/>
        <v>4.659547275688225</v>
      </c>
      <c r="I706" s="193">
        <f t="shared" si="117"/>
        <v>4.8318498077353054</v>
      </c>
      <c r="J706" s="193">
        <f t="shared" si="117"/>
        <v>5.0105238091104782</v>
      </c>
      <c r="K706" s="193">
        <f>MAX(0,(F706-'2031 forecast'!$C$10))</f>
        <v>0</v>
      </c>
      <c r="L706" s="193">
        <f>MAX(0,(G706-'2031 forecast'!$C$10))</f>
        <v>0</v>
      </c>
      <c r="M706" s="193">
        <f>MAX(0,(H706-'2031 forecast'!$C$10))</f>
        <v>0</v>
      </c>
      <c r="N706" s="193">
        <f>MAX(0,(I706-'2031 forecast'!$C$10))</f>
        <v>0</v>
      </c>
      <c r="O706" s="193">
        <f>MAX(0,(J706-'2031 forecast'!$C$10))</f>
        <v>0</v>
      </c>
      <c r="P706" s="175" t="str">
        <f t="shared" si="113"/>
        <v/>
      </c>
      <c r="Q706" s="175" t="str">
        <f t="shared" si="114"/>
        <v/>
      </c>
    </row>
    <row r="707" spans="1:17" s="1" customFormat="1" x14ac:dyDescent="0.3">
      <c r="A707" s="189">
        <f t="shared" si="112"/>
        <v>43860.291666664962</v>
      </c>
      <c r="B707" s="190">
        <f t="shared" si="107"/>
        <v>43860</v>
      </c>
      <c r="C707" s="1">
        <f t="shared" si="108"/>
        <v>7</v>
      </c>
      <c r="D707" s="191">
        <v>3.342975838062848</v>
      </c>
      <c r="E707" s="192">
        <f t="shared" si="109"/>
        <v>1.1608031293579081E-4</v>
      </c>
      <c r="F707" s="193">
        <f t="shared" si="110"/>
        <v>4.9842518662771775</v>
      </c>
      <c r="G707" s="193">
        <f t="shared" si="117"/>
        <v>5.1685614496139189</v>
      </c>
      <c r="H707" s="193">
        <f t="shared" si="117"/>
        <v>5.3596865036413783</v>
      </c>
      <c r="I707" s="193">
        <f t="shared" si="117"/>
        <v>5.5578790534571914</v>
      </c>
      <c r="J707" s="193">
        <f t="shared" si="117"/>
        <v>5.7634004436400321</v>
      </c>
      <c r="K707" s="193">
        <f>MAX(0,(F707-'2031 forecast'!$C$10))</f>
        <v>0</v>
      </c>
      <c r="L707" s="193">
        <f>MAX(0,(G707-'2031 forecast'!$C$10))</f>
        <v>0</v>
      </c>
      <c r="M707" s="193">
        <f>MAX(0,(H707-'2031 forecast'!$C$10))</f>
        <v>0</v>
      </c>
      <c r="N707" s="193">
        <f>MAX(0,(I707-'2031 forecast'!$C$10))</f>
        <v>0</v>
      </c>
      <c r="O707" s="193">
        <f>MAX(0,(J707-'2031 forecast'!$C$10))</f>
        <v>2.6400443640032023E-2</v>
      </c>
      <c r="P707" s="175" t="str">
        <f t="shared" si="113"/>
        <v/>
      </c>
      <c r="Q707" s="175" t="str">
        <f t="shared" si="114"/>
        <v/>
      </c>
    </row>
    <row r="708" spans="1:17" s="1" customFormat="1" x14ac:dyDescent="0.3">
      <c r="A708" s="189">
        <f t="shared" si="112"/>
        <v>43860.333333331626</v>
      </c>
      <c r="B708" s="190">
        <f t="shared" si="107"/>
        <v>43860</v>
      </c>
      <c r="C708" s="1">
        <f t="shared" si="108"/>
        <v>8</v>
      </c>
      <c r="D708" s="191">
        <v>3.4634434358308792</v>
      </c>
      <c r="E708" s="192">
        <f t="shared" si="109"/>
        <v>1.2026338727581932E-4</v>
      </c>
      <c r="F708" s="193">
        <f t="shared" si="110"/>
        <v>5.1638645461430217</v>
      </c>
      <c r="G708" s="193">
        <f t="shared" si="117"/>
        <v>5.3548159162666735</v>
      </c>
      <c r="H708" s="193">
        <f t="shared" si="117"/>
        <v>5.5528283596284558</v>
      </c>
      <c r="I708" s="193">
        <f t="shared" si="117"/>
        <v>5.7581629833115056</v>
      </c>
      <c r="J708" s="193">
        <f t="shared" si="117"/>
        <v>5.9710905497171511</v>
      </c>
      <c r="K708" s="193">
        <f>MAX(0,(F708-'2031 forecast'!$C$10))</f>
        <v>0</v>
      </c>
      <c r="L708" s="193">
        <f>MAX(0,(G708-'2031 forecast'!$C$10))</f>
        <v>0</v>
      </c>
      <c r="M708" s="193">
        <f>MAX(0,(H708-'2031 forecast'!$C$10))</f>
        <v>0</v>
      </c>
      <c r="N708" s="193">
        <f>MAX(0,(I708-'2031 forecast'!$C$10))</f>
        <v>2.1162983311505457E-2</v>
      </c>
      <c r="O708" s="193">
        <f>MAX(0,(J708-'2031 forecast'!$C$10))</f>
        <v>0.23409054971715104</v>
      </c>
      <c r="P708" s="175" t="str">
        <f t="shared" si="113"/>
        <v/>
      </c>
      <c r="Q708" s="175" t="str">
        <f t="shared" si="114"/>
        <v/>
      </c>
    </row>
    <row r="709" spans="1:17" s="1" customFormat="1" x14ac:dyDescent="0.3">
      <c r="A709" s="189">
        <f t="shared" si="112"/>
        <v>43860.37499999829</v>
      </c>
      <c r="B709" s="190">
        <f t="shared" ref="B709:B772" si="118">INT(A709)</f>
        <v>43860</v>
      </c>
      <c r="C709" s="1">
        <f t="shared" ref="C709:C772" si="119">HOUR(A709)</f>
        <v>9</v>
      </c>
      <c r="D709" s="191">
        <v>3.5989694833199133</v>
      </c>
      <c r="E709" s="192">
        <f t="shared" ref="E709:E772" si="120">D709/SUM($D$4:$D$8763)</f>
        <v>1.2496934590835136E-4</v>
      </c>
      <c r="F709" s="193">
        <f t="shared" ref="F709:F772" si="121">E709*$F$2</f>
        <v>5.365928810992096</v>
      </c>
      <c r="G709" s="193">
        <f t="shared" si="117"/>
        <v>5.5643521912510208</v>
      </c>
      <c r="H709" s="193">
        <f t="shared" si="117"/>
        <v>5.7701129476139164</v>
      </c>
      <c r="I709" s="193">
        <f t="shared" si="117"/>
        <v>5.9834824043976074</v>
      </c>
      <c r="J709" s="193">
        <f t="shared" si="117"/>
        <v>6.2047419190539088</v>
      </c>
      <c r="K709" s="193">
        <f>MAX(0,(F709-'2031 forecast'!$C$10))</f>
        <v>0</v>
      </c>
      <c r="L709" s="193">
        <f>MAX(0,(G709-'2031 forecast'!$C$10))</f>
        <v>0</v>
      </c>
      <c r="M709" s="193">
        <f>MAX(0,(H709-'2031 forecast'!$C$10))</f>
        <v>3.3112947613916255E-2</v>
      </c>
      <c r="N709" s="193">
        <f>MAX(0,(I709-'2031 forecast'!$C$10))</f>
        <v>0.24648240439760727</v>
      </c>
      <c r="O709" s="193">
        <f>MAX(0,(J709-'2031 forecast'!$C$10))</f>
        <v>0.46774191905390872</v>
      </c>
      <c r="P709" s="175" t="str">
        <f t="shared" si="113"/>
        <v/>
      </c>
      <c r="Q709" s="175" t="str">
        <f t="shared" si="114"/>
        <v/>
      </c>
    </row>
    <row r="710" spans="1:17" s="1" customFormat="1" x14ac:dyDescent="0.3">
      <c r="A710" s="189">
        <f t="shared" ref="A710:A773" si="122">A709 + TIME(1,0,0)</f>
        <v>43860.416666664954</v>
      </c>
      <c r="B710" s="190">
        <f t="shared" si="118"/>
        <v>43860</v>
      </c>
      <c r="C710" s="1">
        <f t="shared" si="119"/>
        <v>10</v>
      </c>
      <c r="D710" s="191">
        <v>3.6817909567854339</v>
      </c>
      <c r="E710" s="192">
        <f t="shared" si="120"/>
        <v>1.2784520951712096E-4</v>
      </c>
      <c r="F710" s="193">
        <f t="shared" si="121"/>
        <v>5.489412528399864</v>
      </c>
      <c r="G710" s="193">
        <f t="shared" si="117"/>
        <v>5.6924021370747893</v>
      </c>
      <c r="H710" s="193">
        <f t="shared" si="117"/>
        <v>5.9028979736050315</v>
      </c>
      <c r="I710" s="193">
        <f t="shared" si="117"/>
        <v>6.1211776061724477</v>
      </c>
      <c r="J710" s="193">
        <f t="shared" si="117"/>
        <v>6.3475288669819276</v>
      </c>
      <c r="K710" s="193">
        <f>MAX(0,(F710-'2031 forecast'!$C$10))</f>
        <v>0</v>
      </c>
      <c r="L710" s="193">
        <f>MAX(0,(G710-'2031 forecast'!$C$10))</f>
        <v>0</v>
      </c>
      <c r="M710" s="193">
        <f>MAX(0,(H710-'2031 forecast'!$C$10))</f>
        <v>0.16589797360503145</v>
      </c>
      <c r="N710" s="193">
        <f>MAX(0,(I710-'2031 forecast'!$C$10))</f>
        <v>0.38417760617244756</v>
      </c>
      <c r="O710" s="193">
        <f>MAX(0,(J710-'2031 forecast'!$C$10))</f>
        <v>0.61052886698192754</v>
      </c>
      <c r="P710" s="175" t="str">
        <f t="shared" ref="P710:P773" si="123">IF(K710&gt;0,IF(K709&gt;0,P709+1,1),"")</f>
        <v/>
      </c>
      <c r="Q710" s="175" t="str">
        <f t="shared" ref="Q710:Q773" si="124">IF(AND(K710&gt;0,K711=0),P710,"")</f>
        <v/>
      </c>
    </row>
    <row r="711" spans="1:17" s="1" customFormat="1" x14ac:dyDescent="0.3">
      <c r="A711" s="189">
        <f t="shared" si="122"/>
        <v>43860.458333331619</v>
      </c>
      <c r="B711" s="190">
        <f t="shared" si="118"/>
        <v>43860</v>
      </c>
      <c r="C711" s="1">
        <f t="shared" si="119"/>
        <v>11</v>
      </c>
      <c r="D711" s="191">
        <v>3.5688525838779057</v>
      </c>
      <c r="E711" s="192">
        <f t="shared" si="120"/>
        <v>1.2392357732334425E-4</v>
      </c>
      <c r="F711" s="193">
        <f t="shared" si="121"/>
        <v>5.3210256410256358</v>
      </c>
      <c r="G711" s="193">
        <f t="shared" si="117"/>
        <v>5.5177885745878337</v>
      </c>
      <c r="H711" s="193">
        <f t="shared" si="117"/>
        <v>5.7218274836171474</v>
      </c>
      <c r="I711" s="193">
        <f t="shared" si="117"/>
        <v>5.9334114219340295</v>
      </c>
      <c r="J711" s="193">
        <f t="shared" si="117"/>
        <v>6.1528193925346297</v>
      </c>
      <c r="K711" s="193">
        <f>MAX(0,(F711-'2031 forecast'!$C$10))</f>
        <v>0</v>
      </c>
      <c r="L711" s="193">
        <f>MAX(0,(G711-'2031 forecast'!$C$10))</f>
        <v>0</v>
      </c>
      <c r="M711" s="193">
        <f>MAX(0,(H711-'2031 forecast'!$C$10))</f>
        <v>0</v>
      </c>
      <c r="N711" s="193">
        <f>MAX(0,(I711-'2031 forecast'!$C$10))</f>
        <v>0.19641142193402938</v>
      </c>
      <c r="O711" s="193">
        <f>MAX(0,(J711-'2031 forecast'!$C$10))</f>
        <v>0.41581939253462963</v>
      </c>
      <c r="P711" s="175" t="str">
        <f t="shared" si="123"/>
        <v/>
      </c>
      <c r="Q711" s="175" t="str">
        <f t="shared" si="124"/>
        <v/>
      </c>
    </row>
    <row r="712" spans="1:17" s="1" customFormat="1" x14ac:dyDescent="0.3">
      <c r="A712" s="189">
        <f t="shared" si="122"/>
        <v>43860.499999998283</v>
      </c>
      <c r="B712" s="190">
        <f t="shared" si="118"/>
        <v>43860</v>
      </c>
      <c r="C712" s="1">
        <f t="shared" si="119"/>
        <v>12</v>
      </c>
      <c r="D712" s="191">
        <v>3.6064987081804145</v>
      </c>
      <c r="E712" s="192">
        <f t="shared" si="120"/>
        <v>1.2523078805460312E-4</v>
      </c>
      <c r="F712" s="193">
        <f t="shared" si="121"/>
        <v>5.3771546034837101</v>
      </c>
      <c r="G712" s="193">
        <f t="shared" si="117"/>
        <v>5.5759930954168171</v>
      </c>
      <c r="H712" s="193">
        <f t="shared" si="117"/>
        <v>5.782184313613107</v>
      </c>
      <c r="I712" s="193">
        <f t="shared" si="117"/>
        <v>5.9960001500135007</v>
      </c>
      <c r="J712" s="193">
        <f t="shared" si="117"/>
        <v>6.2177225506837273</v>
      </c>
      <c r="K712" s="193">
        <f>MAX(0,(F712-'2031 forecast'!$C$10))</f>
        <v>0</v>
      </c>
      <c r="L712" s="193">
        <f>MAX(0,(G712-'2031 forecast'!$C$10))</f>
        <v>0</v>
      </c>
      <c r="M712" s="193">
        <f>MAX(0,(H712-'2031 forecast'!$C$10))</f>
        <v>4.518431361310693E-2</v>
      </c>
      <c r="N712" s="193">
        <f>MAX(0,(I712-'2031 forecast'!$C$10))</f>
        <v>0.25900015001350063</v>
      </c>
      <c r="O712" s="193">
        <f>MAX(0,(J712-'2031 forecast'!$C$10))</f>
        <v>0.48072255068372716</v>
      </c>
      <c r="P712" s="175" t="str">
        <f t="shared" si="123"/>
        <v/>
      </c>
      <c r="Q712" s="175" t="str">
        <f t="shared" si="124"/>
        <v/>
      </c>
    </row>
    <row r="713" spans="1:17" s="1" customFormat="1" x14ac:dyDescent="0.3">
      <c r="A713" s="189">
        <f t="shared" si="122"/>
        <v>43860.541666664947</v>
      </c>
      <c r="B713" s="190">
        <f t="shared" si="118"/>
        <v>43860</v>
      </c>
      <c r="C713" s="1">
        <f t="shared" si="119"/>
        <v>13</v>
      </c>
      <c r="D713" s="191">
        <v>3.5086187849938901</v>
      </c>
      <c r="E713" s="192">
        <f t="shared" si="120"/>
        <v>1.2183204015332998E-4</v>
      </c>
      <c r="F713" s="193">
        <f t="shared" si="121"/>
        <v>5.2312193010927128</v>
      </c>
      <c r="G713" s="193">
        <f t="shared" si="117"/>
        <v>5.4246613412614559</v>
      </c>
      <c r="H713" s="193">
        <f t="shared" si="117"/>
        <v>5.6252565556236087</v>
      </c>
      <c r="I713" s="193">
        <f t="shared" si="117"/>
        <v>5.8332694570068719</v>
      </c>
      <c r="J713" s="193">
        <f t="shared" si="117"/>
        <v>6.0489743394960698</v>
      </c>
      <c r="K713" s="193">
        <f>MAX(0,(F713-'2031 forecast'!$C$10))</f>
        <v>0</v>
      </c>
      <c r="L713" s="193">
        <f>MAX(0,(G713-'2031 forecast'!$C$10))</f>
        <v>0</v>
      </c>
      <c r="M713" s="193">
        <f>MAX(0,(H713-'2031 forecast'!$C$10))</f>
        <v>0</v>
      </c>
      <c r="N713" s="193">
        <f>MAX(0,(I713-'2031 forecast'!$C$10))</f>
        <v>9.6269457006871839E-2</v>
      </c>
      <c r="O713" s="193">
        <f>MAX(0,(J713-'2031 forecast'!$C$10))</f>
        <v>0.31197433949606967</v>
      </c>
      <c r="P713" s="175" t="str">
        <f t="shared" si="123"/>
        <v/>
      </c>
      <c r="Q713" s="175" t="str">
        <f t="shared" si="124"/>
        <v/>
      </c>
    </row>
    <row r="714" spans="1:17" s="1" customFormat="1" x14ac:dyDescent="0.3">
      <c r="A714" s="189">
        <f t="shared" si="122"/>
        <v>43860.583333331611</v>
      </c>
      <c r="B714" s="190">
        <f t="shared" si="118"/>
        <v>43860</v>
      </c>
      <c r="C714" s="1">
        <f t="shared" si="119"/>
        <v>14</v>
      </c>
      <c r="D714" s="191">
        <v>3.4107388618073653</v>
      </c>
      <c r="E714" s="192">
        <f t="shared" si="120"/>
        <v>1.1843329225205683E-4</v>
      </c>
      <c r="F714" s="193">
        <f t="shared" si="121"/>
        <v>5.0852839987017147</v>
      </c>
      <c r="G714" s="193">
        <f t="shared" si="117"/>
        <v>5.273329587106093</v>
      </c>
      <c r="H714" s="193">
        <f t="shared" si="117"/>
        <v>5.4683287976341086</v>
      </c>
      <c r="I714" s="193">
        <f t="shared" si="117"/>
        <v>5.6705387640002431</v>
      </c>
      <c r="J714" s="193">
        <f t="shared" si="117"/>
        <v>5.8802261283084114</v>
      </c>
      <c r="K714" s="193">
        <f>MAX(0,(F714-'2031 forecast'!$C$10))</f>
        <v>0</v>
      </c>
      <c r="L714" s="193">
        <f>MAX(0,(G714-'2031 forecast'!$C$10))</f>
        <v>0</v>
      </c>
      <c r="M714" s="193">
        <f>MAX(0,(H714-'2031 forecast'!$C$10))</f>
        <v>0</v>
      </c>
      <c r="N714" s="193">
        <f>MAX(0,(I714-'2031 forecast'!$C$10))</f>
        <v>0</v>
      </c>
      <c r="O714" s="193">
        <f>MAX(0,(J714-'2031 forecast'!$C$10))</f>
        <v>0.1432261283084113</v>
      </c>
      <c r="P714" s="175" t="str">
        <f t="shared" si="123"/>
        <v/>
      </c>
      <c r="Q714" s="175" t="str">
        <f t="shared" si="124"/>
        <v/>
      </c>
    </row>
    <row r="715" spans="1:17" s="1" customFormat="1" x14ac:dyDescent="0.3">
      <c r="A715" s="189">
        <f t="shared" si="122"/>
        <v>43860.624999998276</v>
      </c>
      <c r="B715" s="190">
        <f t="shared" si="118"/>
        <v>43860</v>
      </c>
      <c r="C715" s="1">
        <f t="shared" si="119"/>
        <v>15</v>
      </c>
      <c r="D715" s="191">
        <v>3.5086187849938901</v>
      </c>
      <c r="E715" s="192">
        <f t="shared" si="120"/>
        <v>1.2183204015332998E-4</v>
      </c>
      <c r="F715" s="193">
        <f t="shared" si="121"/>
        <v>5.2312193010927128</v>
      </c>
      <c r="G715" s="193">
        <f t="shared" si="117"/>
        <v>5.4246613412614559</v>
      </c>
      <c r="H715" s="193">
        <f t="shared" si="117"/>
        <v>5.6252565556236087</v>
      </c>
      <c r="I715" s="193">
        <f t="shared" si="117"/>
        <v>5.8332694570068719</v>
      </c>
      <c r="J715" s="193">
        <f t="shared" si="117"/>
        <v>6.0489743394960698</v>
      </c>
      <c r="K715" s="193">
        <f>MAX(0,(F715-'2031 forecast'!$C$10))</f>
        <v>0</v>
      </c>
      <c r="L715" s="193">
        <f>MAX(0,(G715-'2031 forecast'!$C$10))</f>
        <v>0</v>
      </c>
      <c r="M715" s="193">
        <f>MAX(0,(H715-'2031 forecast'!$C$10))</f>
        <v>0</v>
      </c>
      <c r="N715" s="193">
        <f>MAX(0,(I715-'2031 forecast'!$C$10))</f>
        <v>9.6269457006871839E-2</v>
      </c>
      <c r="O715" s="193">
        <f>MAX(0,(J715-'2031 forecast'!$C$10))</f>
        <v>0.31197433949606967</v>
      </c>
      <c r="P715" s="175" t="str">
        <f t="shared" si="123"/>
        <v/>
      </c>
      <c r="Q715" s="175" t="str">
        <f t="shared" si="124"/>
        <v/>
      </c>
    </row>
    <row r="716" spans="1:17" s="1" customFormat="1" x14ac:dyDescent="0.3">
      <c r="A716" s="189">
        <f t="shared" si="122"/>
        <v>43860.66666666494</v>
      </c>
      <c r="B716" s="190">
        <f t="shared" si="118"/>
        <v>43860</v>
      </c>
      <c r="C716" s="1">
        <f t="shared" si="119"/>
        <v>16</v>
      </c>
      <c r="D716" s="191">
        <v>3.5236772347148939</v>
      </c>
      <c r="E716" s="192">
        <f t="shared" si="120"/>
        <v>1.2235492444583355E-4</v>
      </c>
      <c r="F716" s="193">
        <f t="shared" si="121"/>
        <v>5.2536708860759438</v>
      </c>
      <c r="G716" s="193">
        <f t="shared" si="117"/>
        <v>5.4479431495930504</v>
      </c>
      <c r="H716" s="193">
        <f t="shared" si="117"/>
        <v>5.6493992876219936</v>
      </c>
      <c r="I716" s="193">
        <f t="shared" si="117"/>
        <v>5.8583049482386613</v>
      </c>
      <c r="J716" s="193">
        <f t="shared" si="117"/>
        <v>6.0749356027557093</v>
      </c>
      <c r="K716" s="193">
        <f>MAX(0,(F716-'2031 forecast'!$C$10))</f>
        <v>0</v>
      </c>
      <c r="L716" s="193">
        <f>MAX(0,(G716-'2031 forecast'!$C$10))</f>
        <v>0</v>
      </c>
      <c r="M716" s="193">
        <f>MAX(0,(H716-'2031 forecast'!$C$10))</f>
        <v>0</v>
      </c>
      <c r="N716" s="193">
        <f>MAX(0,(I716-'2031 forecast'!$C$10))</f>
        <v>0.12130494823866123</v>
      </c>
      <c r="O716" s="193">
        <f>MAX(0,(J716-'2031 forecast'!$C$10))</f>
        <v>0.33793560275570922</v>
      </c>
      <c r="P716" s="175" t="str">
        <f t="shared" si="123"/>
        <v/>
      </c>
      <c r="Q716" s="175" t="str">
        <f t="shared" si="124"/>
        <v/>
      </c>
    </row>
    <row r="717" spans="1:17" s="1" customFormat="1" x14ac:dyDescent="0.3">
      <c r="A717" s="189">
        <f t="shared" si="122"/>
        <v>43860.708333331604</v>
      </c>
      <c r="B717" s="190">
        <f t="shared" si="118"/>
        <v>43860</v>
      </c>
      <c r="C717" s="1">
        <f t="shared" si="119"/>
        <v>17</v>
      </c>
      <c r="D717" s="191">
        <v>3.6516740573434263</v>
      </c>
      <c r="E717" s="192">
        <f t="shared" si="120"/>
        <v>1.2679944093211382E-4</v>
      </c>
      <c r="F717" s="193">
        <f t="shared" si="121"/>
        <v>5.444509358433403</v>
      </c>
      <c r="G717" s="193">
        <f t="shared" si="117"/>
        <v>5.6458385204116004</v>
      </c>
      <c r="H717" s="193">
        <f t="shared" si="117"/>
        <v>5.8546125096082617</v>
      </c>
      <c r="I717" s="193">
        <f t="shared" si="117"/>
        <v>6.0711066237088689</v>
      </c>
      <c r="J717" s="193">
        <f t="shared" si="117"/>
        <v>6.2956063404626477</v>
      </c>
      <c r="K717" s="193">
        <f>MAX(0,(F717-'2031 forecast'!$C$10))</f>
        <v>0</v>
      </c>
      <c r="L717" s="193">
        <f>MAX(0,(G717-'2031 forecast'!$C$10))</f>
        <v>0</v>
      </c>
      <c r="M717" s="193">
        <f>MAX(0,(H717-'2031 forecast'!$C$10))</f>
        <v>0.11761250960826164</v>
      </c>
      <c r="N717" s="193">
        <f>MAX(0,(I717-'2031 forecast'!$C$10))</f>
        <v>0.33410662370886879</v>
      </c>
      <c r="O717" s="193">
        <f>MAX(0,(J717-'2031 forecast'!$C$10))</f>
        <v>0.55860634046264757</v>
      </c>
      <c r="P717" s="175" t="str">
        <f t="shared" si="123"/>
        <v/>
      </c>
      <c r="Q717" s="175" t="str">
        <f t="shared" si="124"/>
        <v/>
      </c>
    </row>
    <row r="718" spans="1:17" s="1" customFormat="1" x14ac:dyDescent="0.3">
      <c r="A718" s="189">
        <f t="shared" si="122"/>
        <v>43860.749999998268</v>
      </c>
      <c r="B718" s="190">
        <f t="shared" si="118"/>
        <v>43860</v>
      </c>
      <c r="C718" s="1">
        <f t="shared" si="119"/>
        <v>18</v>
      </c>
      <c r="D718" s="191">
        <v>3.8850800280189857</v>
      </c>
      <c r="E718" s="192">
        <f t="shared" si="120"/>
        <v>1.3490414746591904E-4</v>
      </c>
      <c r="F718" s="193">
        <f t="shared" si="121"/>
        <v>5.7925089256734763</v>
      </c>
      <c r="G718" s="193">
        <f t="shared" si="117"/>
        <v>6.0067065495513114</v>
      </c>
      <c r="H718" s="193">
        <f t="shared" si="117"/>
        <v>6.2288248555832233</v>
      </c>
      <c r="I718" s="193">
        <f t="shared" si="117"/>
        <v>6.4591567378016013</v>
      </c>
      <c r="J718" s="193">
        <f t="shared" si="117"/>
        <v>6.6980059209870646</v>
      </c>
      <c r="K718" s="193">
        <f>MAX(0,(F718-'2031 forecast'!$C$10))</f>
        <v>5.5508925673476206E-2</v>
      </c>
      <c r="L718" s="193">
        <f>MAX(0,(G718-'2031 forecast'!$C$10))</f>
        <v>0.26970654955131135</v>
      </c>
      <c r="M718" s="193">
        <f>MAX(0,(H718-'2031 forecast'!$C$10))</f>
        <v>0.4918248555832232</v>
      </c>
      <c r="N718" s="193">
        <f>MAX(0,(I718-'2031 forecast'!$C$10))</f>
        <v>0.72215673780160117</v>
      </c>
      <c r="O718" s="193">
        <f>MAX(0,(J718-'2031 forecast'!$C$10))</f>
        <v>0.9610059209870645</v>
      </c>
      <c r="P718" s="175">
        <f t="shared" si="123"/>
        <v>1</v>
      </c>
      <c r="Q718" s="175">
        <f t="shared" si="124"/>
        <v>1</v>
      </c>
    </row>
    <row r="719" spans="1:17" s="1" customFormat="1" x14ac:dyDescent="0.3">
      <c r="A719" s="189">
        <f t="shared" si="122"/>
        <v>43860.791666664933</v>
      </c>
      <c r="B719" s="190">
        <f t="shared" si="118"/>
        <v>43860</v>
      </c>
      <c r="C719" s="1">
        <f t="shared" si="119"/>
        <v>19</v>
      </c>
      <c r="D719" s="191">
        <v>3.8474339037164764</v>
      </c>
      <c r="E719" s="192">
        <f t="shared" si="120"/>
        <v>1.3359693673466015E-4</v>
      </c>
      <c r="F719" s="193">
        <f t="shared" si="121"/>
        <v>5.7363799632154002</v>
      </c>
      <c r="G719" s="193">
        <f t="shared" si="117"/>
        <v>5.9485020287223263</v>
      </c>
      <c r="H719" s="193">
        <f t="shared" si="117"/>
        <v>6.1684680255872628</v>
      </c>
      <c r="I719" s="193">
        <f t="shared" si="117"/>
        <v>6.3965680097221291</v>
      </c>
      <c r="J719" s="193">
        <f t="shared" si="117"/>
        <v>6.6331027628379653</v>
      </c>
      <c r="K719" s="193">
        <f>MAX(0,(F719-'2031 forecast'!$C$10))</f>
        <v>0</v>
      </c>
      <c r="L719" s="193">
        <f>MAX(0,(G719-'2031 forecast'!$C$10))</f>
        <v>0.21150202872232615</v>
      </c>
      <c r="M719" s="193">
        <f>MAX(0,(H719-'2031 forecast'!$C$10))</f>
        <v>0.43146802558726272</v>
      </c>
      <c r="N719" s="193">
        <f>MAX(0,(I719-'2031 forecast'!$C$10))</f>
        <v>0.65956800972212903</v>
      </c>
      <c r="O719" s="193">
        <f>MAX(0,(J719-'2031 forecast'!$C$10))</f>
        <v>0.89610276283796519</v>
      </c>
      <c r="P719" s="175" t="str">
        <f t="shared" si="123"/>
        <v/>
      </c>
      <c r="Q719" s="175" t="str">
        <f t="shared" si="124"/>
        <v/>
      </c>
    </row>
    <row r="720" spans="1:17" s="1" customFormat="1" x14ac:dyDescent="0.3">
      <c r="A720" s="189">
        <f t="shared" si="122"/>
        <v>43860.833333331597</v>
      </c>
      <c r="B720" s="190">
        <f t="shared" si="118"/>
        <v>43860</v>
      </c>
      <c r="C720" s="1">
        <f t="shared" si="119"/>
        <v>20</v>
      </c>
      <c r="D720" s="191">
        <v>3.9076677026004911</v>
      </c>
      <c r="E720" s="192">
        <f t="shared" si="120"/>
        <v>1.3568847390467437E-4</v>
      </c>
      <c r="F720" s="193">
        <f t="shared" si="121"/>
        <v>5.8261863031483214</v>
      </c>
      <c r="G720" s="193">
        <f t="shared" si="117"/>
        <v>6.0416292620487022</v>
      </c>
      <c r="H720" s="193">
        <f t="shared" si="117"/>
        <v>6.2650389535807989</v>
      </c>
      <c r="I720" s="193">
        <f t="shared" si="117"/>
        <v>6.496709974649284</v>
      </c>
      <c r="J720" s="193">
        <f t="shared" si="117"/>
        <v>6.7369478158765235</v>
      </c>
      <c r="K720" s="193">
        <f>MAX(0,(F720-'2031 forecast'!$C$10))</f>
        <v>8.9186303148321322E-2</v>
      </c>
      <c r="L720" s="193">
        <f>MAX(0,(G720-'2031 forecast'!$C$10))</f>
        <v>0.30462926204870211</v>
      </c>
      <c r="M720" s="193">
        <f>MAX(0,(H720-'2031 forecast'!$C$10))</f>
        <v>0.52803895358079878</v>
      </c>
      <c r="N720" s="193">
        <f>MAX(0,(I720-'2031 forecast'!$C$10))</f>
        <v>0.75970997464928391</v>
      </c>
      <c r="O720" s="193">
        <f>MAX(0,(J720-'2031 forecast'!$C$10))</f>
        <v>0.99994781587652337</v>
      </c>
      <c r="P720" s="175">
        <f t="shared" si="123"/>
        <v>1</v>
      </c>
      <c r="Q720" s="175">
        <f t="shared" si="124"/>
        <v>1</v>
      </c>
    </row>
    <row r="721" spans="1:17" s="1" customFormat="1" x14ac:dyDescent="0.3">
      <c r="A721" s="189">
        <f t="shared" si="122"/>
        <v>43860.874999998261</v>
      </c>
      <c r="B721" s="190">
        <f t="shared" si="118"/>
        <v>43860</v>
      </c>
      <c r="C721" s="1">
        <f t="shared" si="119"/>
        <v>21</v>
      </c>
      <c r="D721" s="191">
        <v>3.7872001048324604</v>
      </c>
      <c r="E721" s="192">
        <f t="shared" si="120"/>
        <v>1.3150539956464588E-4</v>
      </c>
      <c r="F721" s="193">
        <f t="shared" si="121"/>
        <v>5.6465736232824773</v>
      </c>
      <c r="G721" s="193">
        <f t="shared" si="117"/>
        <v>5.8553747953959485</v>
      </c>
      <c r="H721" s="193">
        <f t="shared" si="117"/>
        <v>6.0718970975937232</v>
      </c>
      <c r="I721" s="193">
        <f t="shared" si="117"/>
        <v>6.2964260447949707</v>
      </c>
      <c r="J721" s="193">
        <f t="shared" si="117"/>
        <v>6.5292577097994053</v>
      </c>
      <c r="K721" s="193">
        <f>MAX(0,(F721-'2031 forecast'!$C$10))</f>
        <v>0</v>
      </c>
      <c r="L721" s="193">
        <f>MAX(0,(G721-'2031 forecast'!$C$10))</f>
        <v>0.11837479539594842</v>
      </c>
      <c r="M721" s="193">
        <f>MAX(0,(H721-'2031 forecast'!$C$10))</f>
        <v>0.3348970975937231</v>
      </c>
      <c r="N721" s="193">
        <f>MAX(0,(I721-'2031 forecast'!$C$10))</f>
        <v>0.5594260447949706</v>
      </c>
      <c r="O721" s="193">
        <f>MAX(0,(J721-'2031 forecast'!$C$10))</f>
        <v>0.79225770979940524</v>
      </c>
      <c r="P721" s="175" t="str">
        <f t="shared" si="123"/>
        <v/>
      </c>
      <c r="Q721" s="175" t="str">
        <f t="shared" si="124"/>
        <v/>
      </c>
    </row>
    <row r="722" spans="1:17" s="1" customFormat="1" x14ac:dyDescent="0.3">
      <c r="A722" s="189">
        <f t="shared" si="122"/>
        <v>43860.916666664925</v>
      </c>
      <c r="B722" s="190">
        <f t="shared" si="118"/>
        <v>43860</v>
      </c>
      <c r="C722" s="1">
        <f t="shared" si="119"/>
        <v>22</v>
      </c>
      <c r="D722" s="191">
        <v>3.6140279330409166</v>
      </c>
      <c r="E722" s="192">
        <f t="shared" si="120"/>
        <v>1.254922302008549E-4</v>
      </c>
      <c r="F722" s="193">
        <f t="shared" si="121"/>
        <v>5.388380395975326</v>
      </c>
      <c r="G722" s="193">
        <f t="shared" si="117"/>
        <v>5.5876339995826143</v>
      </c>
      <c r="H722" s="193">
        <f t="shared" si="117"/>
        <v>5.7942556796122995</v>
      </c>
      <c r="I722" s="193">
        <f t="shared" si="117"/>
        <v>6.008517895629395</v>
      </c>
      <c r="J722" s="193">
        <f t="shared" si="117"/>
        <v>6.2307031823135475</v>
      </c>
      <c r="K722" s="193">
        <f>MAX(0,(F722-'2031 forecast'!$C$10))</f>
        <v>0</v>
      </c>
      <c r="L722" s="193">
        <f>MAX(0,(G722-'2031 forecast'!$C$10))</f>
        <v>0</v>
      </c>
      <c r="M722" s="193">
        <f>MAX(0,(H722-'2031 forecast'!$C$10))</f>
        <v>5.7255679612299382E-2</v>
      </c>
      <c r="N722" s="193">
        <f>MAX(0,(I722-'2031 forecast'!$C$10))</f>
        <v>0.27151789562939488</v>
      </c>
      <c r="O722" s="193">
        <f>MAX(0,(J722-'2031 forecast'!$C$10))</f>
        <v>0.49370318231354737</v>
      </c>
      <c r="P722" s="175" t="str">
        <f t="shared" si="123"/>
        <v/>
      </c>
      <c r="Q722" s="175" t="str">
        <f t="shared" si="124"/>
        <v/>
      </c>
    </row>
    <row r="723" spans="1:17" s="1" customFormat="1" x14ac:dyDescent="0.3">
      <c r="A723" s="189">
        <f t="shared" si="122"/>
        <v>43860.95833333159</v>
      </c>
      <c r="B723" s="190">
        <f t="shared" si="118"/>
        <v>43860</v>
      </c>
      <c r="C723" s="1">
        <f t="shared" si="119"/>
        <v>23</v>
      </c>
      <c r="D723" s="191">
        <v>3.2375666900158215</v>
      </c>
      <c r="E723" s="192">
        <f t="shared" si="120"/>
        <v>1.1242012288826587E-4</v>
      </c>
      <c r="F723" s="193">
        <f t="shared" si="121"/>
        <v>4.8270907713945634</v>
      </c>
      <c r="G723" s="193">
        <f t="shared" si="117"/>
        <v>5.0055887912927597</v>
      </c>
      <c r="H723" s="193">
        <f t="shared" si="117"/>
        <v>5.1906873796526867</v>
      </c>
      <c r="I723" s="193">
        <f t="shared" si="117"/>
        <v>5.3826306148346674</v>
      </c>
      <c r="J723" s="193">
        <f t="shared" si="117"/>
        <v>5.5816716008225535</v>
      </c>
      <c r="K723" s="193">
        <f>MAX(0,(F723-'2031 forecast'!$C$10))</f>
        <v>0</v>
      </c>
      <c r="L723" s="193">
        <f>MAX(0,(G723-'2031 forecast'!$C$10))</f>
        <v>0</v>
      </c>
      <c r="M723" s="193">
        <f>MAX(0,(H723-'2031 forecast'!$C$10))</f>
        <v>0</v>
      </c>
      <c r="N723" s="193">
        <f>MAX(0,(I723-'2031 forecast'!$C$10))</f>
        <v>0</v>
      </c>
      <c r="O723" s="193">
        <f>MAX(0,(J723-'2031 forecast'!$C$10))</f>
        <v>0</v>
      </c>
      <c r="P723" s="175" t="str">
        <f t="shared" si="123"/>
        <v/>
      </c>
      <c r="Q723" s="175" t="str">
        <f t="shared" si="124"/>
        <v/>
      </c>
    </row>
    <row r="724" spans="1:17" s="1" customFormat="1" x14ac:dyDescent="0.3">
      <c r="A724" s="189">
        <f t="shared" si="122"/>
        <v>43860.999999998254</v>
      </c>
      <c r="B724" s="190">
        <f t="shared" si="118"/>
        <v>43860</v>
      </c>
      <c r="C724" s="1">
        <f t="shared" si="119"/>
        <v>0</v>
      </c>
      <c r="D724" s="191">
        <v>2.8761638967117298</v>
      </c>
      <c r="E724" s="192">
        <f t="shared" si="120"/>
        <v>9.9870899868180382E-5</v>
      </c>
      <c r="F724" s="193">
        <f t="shared" si="121"/>
        <v>4.2882527317970309</v>
      </c>
      <c r="G724" s="193">
        <f t="shared" si="117"/>
        <v>4.4468253913344986</v>
      </c>
      <c r="H724" s="193">
        <f t="shared" si="117"/>
        <v>4.6112618116914561</v>
      </c>
      <c r="I724" s="193">
        <f t="shared" si="117"/>
        <v>4.7817788252717284</v>
      </c>
      <c r="J724" s="193">
        <f t="shared" si="117"/>
        <v>4.9586012825911991</v>
      </c>
      <c r="K724" s="193">
        <f>MAX(0,(F724-'2031 forecast'!$C$10))</f>
        <v>0</v>
      </c>
      <c r="L724" s="193">
        <f>MAX(0,(G724-'2031 forecast'!$C$10))</f>
        <v>0</v>
      </c>
      <c r="M724" s="193">
        <f>MAX(0,(H724-'2031 forecast'!$C$10))</f>
        <v>0</v>
      </c>
      <c r="N724" s="193">
        <f>MAX(0,(I724-'2031 forecast'!$C$10))</f>
        <v>0</v>
      </c>
      <c r="O724" s="193">
        <f>MAX(0,(J724-'2031 forecast'!$C$10))</f>
        <v>0</v>
      </c>
      <c r="P724" s="175" t="str">
        <f t="shared" si="123"/>
        <v/>
      </c>
      <c r="Q724" s="175" t="str">
        <f t="shared" si="124"/>
        <v/>
      </c>
    </row>
    <row r="725" spans="1:17" s="1" customFormat="1" x14ac:dyDescent="0.3">
      <c r="A725" s="189">
        <f t="shared" si="122"/>
        <v>43861.041666664918</v>
      </c>
      <c r="B725" s="190">
        <f t="shared" si="118"/>
        <v>43861</v>
      </c>
      <c r="C725" s="1">
        <f t="shared" si="119"/>
        <v>1</v>
      </c>
      <c r="D725" s="191">
        <v>2.861105446990726</v>
      </c>
      <c r="E725" s="192">
        <f t="shared" si="120"/>
        <v>9.9348015575676814E-5</v>
      </c>
      <c r="F725" s="193">
        <f t="shared" si="121"/>
        <v>4.2658011468138</v>
      </c>
      <c r="G725" s="193">
        <f t="shared" ref="G725:J744" si="125">$E725*G$2</f>
        <v>4.4235435830029042</v>
      </c>
      <c r="H725" s="193">
        <f t="shared" si="125"/>
        <v>4.5871190796930712</v>
      </c>
      <c r="I725" s="193">
        <f t="shared" si="125"/>
        <v>4.756743334039939</v>
      </c>
      <c r="J725" s="193">
        <f t="shared" si="125"/>
        <v>4.9326400193315587</v>
      </c>
      <c r="K725" s="193">
        <f>MAX(0,(F725-'2031 forecast'!$C$10))</f>
        <v>0</v>
      </c>
      <c r="L725" s="193">
        <f>MAX(0,(G725-'2031 forecast'!$C$10))</f>
        <v>0</v>
      </c>
      <c r="M725" s="193">
        <f>MAX(0,(H725-'2031 forecast'!$C$10))</f>
        <v>0</v>
      </c>
      <c r="N725" s="193">
        <f>MAX(0,(I725-'2031 forecast'!$C$10))</f>
        <v>0</v>
      </c>
      <c r="O725" s="193">
        <f>MAX(0,(J725-'2031 forecast'!$C$10))</f>
        <v>0</v>
      </c>
      <c r="P725" s="175" t="str">
        <f t="shared" si="123"/>
        <v/>
      </c>
      <c r="Q725" s="175" t="str">
        <f t="shared" si="124"/>
        <v/>
      </c>
    </row>
    <row r="726" spans="1:17" s="1" customFormat="1" x14ac:dyDescent="0.3">
      <c r="A726" s="189">
        <f t="shared" si="122"/>
        <v>43861.083333331582</v>
      </c>
      <c r="B726" s="190">
        <f t="shared" si="118"/>
        <v>43861</v>
      </c>
      <c r="C726" s="1">
        <f t="shared" si="119"/>
        <v>2</v>
      </c>
      <c r="D726" s="191">
        <v>2.7707547486647033</v>
      </c>
      <c r="E726" s="192">
        <f t="shared" si="120"/>
        <v>9.6210709820655448E-5</v>
      </c>
      <c r="F726" s="193">
        <f t="shared" si="121"/>
        <v>4.1310916369144177</v>
      </c>
      <c r="G726" s="193">
        <f t="shared" si="125"/>
        <v>4.2838527330133385</v>
      </c>
      <c r="H726" s="193">
        <f t="shared" si="125"/>
        <v>4.4422626877027644</v>
      </c>
      <c r="I726" s="193">
        <f t="shared" si="125"/>
        <v>4.6065303866492044</v>
      </c>
      <c r="J726" s="193">
        <f t="shared" si="125"/>
        <v>4.7768724397737206</v>
      </c>
      <c r="K726" s="193">
        <f>MAX(0,(F726-'2031 forecast'!$C$10))</f>
        <v>0</v>
      </c>
      <c r="L726" s="193">
        <f>MAX(0,(G726-'2031 forecast'!$C$10))</f>
        <v>0</v>
      </c>
      <c r="M726" s="193">
        <f>MAX(0,(H726-'2031 forecast'!$C$10))</f>
        <v>0</v>
      </c>
      <c r="N726" s="193">
        <f>MAX(0,(I726-'2031 forecast'!$C$10))</f>
        <v>0</v>
      </c>
      <c r="O726" s="193">
        <f>MAX(0,(J726-'2031 forecast'!$C$10))</f>
        <v>0</v>
      </c>
      <c r="P726" s="175" t="str">
        <f t="shared" si="123"/>
        <v/>
      </c>
      <c r="Q726" s="175" t="str">
        <f t="shared" si="124"/>
        <v/>
      </c>
    </row>
    <row r="727" spans="1:17" s="1" customFormat="1" x14ac:dyDescent="0.3">
      <c r="A727" s="189">
        <f t="shared" si="122"/>
        <v>43861.124999998246</v>
      </c>
      <c r="B727" s="190">
        <f t="shared" si="118"/>
        <v>43861</v>
      </c>
      <c r="C727" s="1">
        <f t="shared" si="119"/>
        <v>3</v>
      </c>
      <c r="D727" s="191">
        <v>2.6954625000596839</v>
      </c>
      <c r="E727" s="192">
        <f t="shared" si="120"/>
        <v>9.3596288358137637E-5</v>
      </c>
      <c r="F727" s="193">
        <f t="shared" si="121"/>
        <v>4.0188337119982647</v>
      </c>
      <c r="G727" s="193">
        <f t="shared" si="125"/>
        <v>4.1674436913553672</v>
      </c>
      <c r="H727" s="193">
        <f t="shared" si="125"/>
        <v>4.3215490277108417</v>
      </c>
      <c r="I727" s="193">
        <f t="shared" si="125"/>
        <v>4.4813529304902584</v>
      </c>
      <c r="J727" s="193">
        <f t="shared" si="125"/>
        <v>4.6470661234755219</v>
      </c>
      <c r="K727" s="193">
        <f>MAX(0,(F727-'2031 forecast'!$C$10))</f>
        <v>0</v>
      </c>
      <c r="L727" s="193">
        <f>MAX(0,(G727-'2031 forecast'!$C$10))</f>
        <v>0</v>
      </c>
      <c r="M727" s="193">
        <f>MAX(0,(H727-'2031 forecast'!$C$10))</f>
        <v>0</v>
      </c>
      <c r="N727" s="193">
        <f>MAX(0,(I727-'2031 forecast'!$C$10))</f>
        <v>0</v>
      </c>
      <c r="O727" s="193">
        <f>MAX(0,(J727-'2031 forecast'!$C$10))</f>
        <v>0</v>
      </c>
      <c r="P727" s="175" t="str">
        <f t="shared" si="123"/>
        <v/>
      </c>
      <c r="Q727" s="175" t="str">
        <f t="shared" si="124"/>
        <v/>
      </c>
    </row>
    <row r="728" spans="1:17" s="1" customFormat="1" x14ac:dyDescent="0.3">
      <c r="A728" s="189">
        <f t="shared" si="122"/>
        <v>43861.166666664911</v>
      </c>
      <c r="B728" s="190">
        <f t="shared" si="118"/>
        <v>43861</v>
      </c>
      <c r="C728" s="1">
        <f t="shared" si="119"/>
        <v>4</v>
      </c>
      <c r="D728" s="191">
        <v>2.7105209497806877</v>
      </c>
      <c r="E728" s="192">
        <f t="shared" si="120"/>
        <v>9.4119172650641191E-5</v>
      </c>
      <c r="F728" s="193">
        <f t="shared" si="121"/>
        <v>4.0412852969814947</v>
      </c>
      <c r="G728" s="193">
        <f t="shared" si="125"/>
        <v>4.1907254996869616</v>
      </c>
      <c r="H728" s="193">
        <f t="shared" si="125"/>
        <v>4.3456917597092257</v>
      </c>
      <c r="I728" s="193">
        <f t="shared" si="125"/>
        <v>4.5063884217220469</v>
      </c>
      <c r="J728" s="193">
        <f t="shared" si="125"/>
        <v>4.6730273867351615</v>
      </c>
      <c r="K728" s="193">
        <f>MAX(0,(F728-'2031 forecast'!$C$10))</f>
        <v>0</v>
      </c>
      <c r="L728" s="193">
        <f>MAX(0,(G728-'2031 forecast'!$C$10))</f>
        <v>0</v>
      </c>
      <c r="M728" s="193">
        <f>MAX(0,(H728-'2031 forecast'!$C$10))</f>
        <v>0</v>
      </c>
      <c r="N728" s="193">
        <f>MAX(0,(I728-'2031 forecast'!$C$10))</f>
        <v>0</v>
      </c>
      <c r="O728" s="193">
        <f>MAX(0,(J728-'2031 forecast'!$C$10))</f>
        <v>0</v>
      </c>
      <c r="P728" s="175" t="str">
        <f t="shared" si="123"/>
        <v/>
      </c>
      <c r="Q728" s="175" t="str">
        <f t="shared" si="124"/>
        <v/>
      </c>
    </row>
    <row r="729" spans="1:17" s="1" customFormat="1" x14ac:dyDescent="0.3">
      <c r="A729" s="189">
        <f t="shared" si="122"/>
        <v>43861.208333331575</v>
      </c>
      <c r="B729" s="190">
        <f t="shared" si="118"/>
        <v>43861</v>
      </c>
      <c r="C729" s="1">
        <f t="shared" si="119"/>
        <v>5</v>
      </c>
      <c r="D729" s="191">
        <v>2.778283973525205</v>
      </c>
      <c r="E729" s="192">
        <f t="shared" si="120"/>
        <v>9.6472151966907232E-5</v>
      </c>
      <c r="F729" s="193">
        <f t="shared" si="121"/>
        <v>4.1423174294060328</v>
      </c>
      <c r="G729" s="193">
        <f t="shared" si="125"/>
        <v>4.2954936371791357</v>
      </c>
      <c r="H729" s="193">
        <f t="shared" si="125"/>
        <v>4.4543340537019569</v>
      </c>
      <c r="I729" s="193">
        <f t="shared" si="125"/>
        <v>4.6190481322650987</v>
      </c>
      <c r="J729" s="193">
        <f t="shared" si="125"/>
        <v>4.7898530714035408</v>
      </c>
      <c r="K729" s="193">
        <f>MAX(0,(F729-'2031 forecast'!$C$10))</f>
        <v>0</v>
      </c>
      <c r="L729" s="193">
        <f>MAX(0,(G729-'2031 forecast'!$C$10))</f>
        <v>0</v>
      </c>
      <c r="M729" s="193">
        <f>MAX(0,(H729-'2031 forecast'!$C$10))</f>
        <v>0</v>
      </c>
      <c r="N729" s="193">
        <f>MAX(0,(I729-'2031 forecast'!$C$10))</f>
        <v>0</v>
      </c>
      <c r="O729" s="193">
        <f>MAX(0,(J729-'2031 forecast'!$C$10))</f>
        <v>0</v>
      </c>
      <c r="P729" s="175" t="str">
        <f t="shared" si="123"/>
        <v/>
      </c>
      <c r="Q729" s="175" t="str">
        <f t="shared" si="124"/>
        <v/>
      </c>
    </row>
    <row r="730" spans="1:17" s="1" customFormat="1" x14ac:dyDescent="0.3">
      <c r="A730" s="189">
        <f t="shared" si="122"/>
        <v>43861.249999998239</v>
      </c>
      <c r="B730" s="190">
        <f t="shared" si="118"/>
        <v>43861</v>
      </c>
      <c r="C730" s="1">
        <f t="shared" si="119"/>
        <v>6</v>
      </c>
      <c r="D730" s="191">
        <v>2.9514561453167483</v>
      </c>
      <c r="E730" s="192">
        <f t="shared" si="120"/>
        <v>1.0248532133069817E-4</v>
      </c>
      <c r="F730" s="193">
        <f t="shared" si="121"/>
        <v>4.4005106567131822</v>
      </c>
      <c r="G730" s="193">
        <f t="shared" si="125"/>
        <v>4.5632344329924681</v>
      </c>
      <c r="H730" s="193">
        <f t="shared" si="125"/>
        <v>4.731975471683378</v>
      </c>
      <c r="I730" s="193">
        <f t="shared" si="125"/>
        <v>4.9069562814306726</v>
      </c>
      <c r="J730" s="193">
        <f t="shared" si="125"/>
        <v>5.0884075988893969</v>
      </c>
      <c r="K730" s="193">
        <f>MAX(0,(F730-'2031 forecast'!$C$10))</f>
        <v>0</v>
      </c>
      <c r="L730" s="193">
        <f>MAX(0,(G730-'2031 forecast'!$C$10))</f>
        <v>0</v>
      </c>
      <c r="M730" s="193">
        <f>MAX(0,(H730-'2031 forecast'!$C$10))</f>
        <v>0</v>
      </c>
      <c r="N730" s="193">
        <f>MAX(0,(I730-'2031 forecast'!$C$10))</f>
        <v>0</v>
      </c>
      <c r="O730" s="193">
        <f>MAX(0,(J730-'2031 forecast'!$C$10))</f>
        <v>0</v>
      </c>
      <c r="P730" s="175" t="str">
        <f t="shared" si="123"/>
        <v/>
      </c>
      <c r="Q730" s="175" t="str">
        <f t="shared" si="124"/>
        <v/>
      </c>
    </row>
    <row r="731" spans="1:17" s="1" customFormat="1" x14ac:dyDescent="0.3">
      <c r="A731" s="189">
        <f t="shared" si="122"/>
        <v>43861.291666664903</v>
      </c>
      <c r="B731" s="190">
        <f t="shared" si="118"/>
        <v>43861</v>
      </c>
      <c r="C731" s="1">
        <f t="shared" si="119"/>
        <v>7</v>
      </c>
      <c r="D731" s="191">
        <v>3.2827420391788333</v>
      </c>
      <c r="E731" s="192">
        <f t="shared" si="120"/>
        <v>1.1398877576577658E-4</v>
      </c>
      <c r="F731" s="193">
        <f t="shared" si="121"/>
        <v>4.8944455263442554</v>
      </c>
      <c r="G731" s="193">
        <f t="shared" si="125"/>
        <v>5.075434216287543</v>
      </c>
      <c r="H731" s="193">
        <f t="shared" si="125"/>
        <v>5.2631155756478405</v>
      </c>
      <c r="I731" s="193">
        <f t="shared" si="125"/>
        <v>5.4577370885300356</v>
      </c>
      <c r="J731" s="193">
        <f t="shared" si="125"/>
        <v>5.6595553906014739</v>
      </c>
      <c r="K731" s="193">
        <f>MAX(0,(F731-'2031 forecast'!$C$10))</f>
        <v>0</v>
      </c>
      <c r="L731" s="193">
        <f>MAX(0,(G731-'2031 forecast'!$C$10))</f>
        <v>0</v>
      </c>
      <c r="M731" s="193">
        <f>MAX(0,(H731-'2031 forecast'!$C$10))</f>
        <v>0</v>
      </c>
      <c r="N731" s="193">
        <f>MAX(0,(I731-'2031 forecast'!$C$10))</f>
        <v>0</v>
      </c>
      <c r="O731" s="193">
        <f>MAX(0,(J731-'2031 forecast'!$C$10))</f>
        <v>0</v>
      </c>
      <c r="P731" s="175" t="str">
        <f t="shared" si="123"/>
        <v/>
      </c>
      <c r="Q731" s="175" t="str">
        <f t="shared" si="124"/>
        <v/>
      </c>
    </row>
    <row r="732" spans="1:17" s="1" customFormat="1" x14ac:dyDescent="0.3">
      <c r="A732" s="189">
        <f t="shared" si="122"/>
        <v>43861.333333331568</v>
      </c>
      <c r="B732" s="190">
        <f t="shared" si="118"/>
        <v>43861</v>
      </c>
      <c r="C732" s="1">
        <f t="shared" si="119"/>
        <v>8</v>
      </c>
      <c r="D732" s="191">
        <v>3.3881511872258598</v>
      </c>
      <c r="E732" s="192">
        <f t="shared" si="120"/>
        <v>1.176489658133015E-4</v>
      </c>
      <c r="F732" s="193">
        <f t="shared" si="121"/>
        <v>5.0516066212268687</v>
      </c>
      <c r="G732" s="193">
        <f t="shared" si="125"/>
        <v>5.2384068746087022</v>
      </c>
      <c r="H732" s="193">
        <f t="shared" si="125"/>
        <v>5.4321146996365322</v>
      </c>
      <c r="I732" s="193">
        <f t="shared" si="125"/>
        <v>5.6329855271525595</v>
      </c>
      <c r="J732" s="193">
        <f t="shared" si="125"/>
        <v>5.8412842334189516</v>
      </c>
      <c r="K732" s="193">
        <f>MAX(0,(F732-'2031 forecast'!$C$10))</f>
        <v>0</v>
      </c>
      <c r="L732" s="193">
        <f>MAX(0,(G732-'2031 forecast'!$C$10))</f>
        <v>0</v>
      </c>
      <c r="M732" s="193">
        <f>MAX(0,(H732-'2031 forecast'!$C$10))</f>
        <v>0</v>
      </c>
      <c r="N732" s="193">
        <f>MAX(0,(I732-'2031 forecast'!$C$10))</f>
        <v>0</v>
      </c>
      <c r="O732" s="193">
        <f>MAX(0,(J732-'2031 forecast'!$C$10))</f>
        <v>0.10428423341895154</v>
      </c>
      <c r="P732" s="175" t="str">
        <f t="shared" si="123"/>
        <v/>
      </c>
      <c r="Q732" s="175" t="str">
        <f t="shared" si="124"/>
        <v/>
      </c>
    </row>
    <row r="733" spans="1:17" s="1" customFormat="1" x14ac:dyDescent="0.3">
      <c r="A733" s="189">
        <f t="shared" si="122"/>
        <v>43861.374999998232</v>
      </c>
      <c r="B733" s="190">
        <f t="shared" si="118"/>
        <v>43861</v>
      </c>
      <c r="C733" s="1">
        <f t="shared" si="119"/>
        <v>9</v>
      </c>
      <c r="D733" s="191">
        <v>3.5537941341569015</v>
      </c>
      <c r="E733" s="192">
        <f t="shared" si="120"/>
        <v>1.2340069303084066E-4</v>
      </c>
      <c r="F733" s="193">
        <f t="shared" si="121"/>
        <v>5.2985740560424039</v>
      </c>
      <c r="G733" s="193">
        <f t="shared" si="125"/>
        <v>5.4945067662562375</v>
      </c>
      <c r="H733" s="193">
        <f t="shared" si="125"/>
        <v>5.6976847516187616</v>
      </c>
      <c r="I733" s="193">
        <f t="shared" si="125"/>
        <v>5.9083759307022392</v>
      </c>
      <c r="J733" s="193">
        <f t="shared" si="125"/>
        <v>6.1268581292749884</v>
      </c>
      <c r="K733" s="193">
        <f>MAX(0,(F733-'2031 forecast'!$C$10))</f>
        <v>0</v>
      </c>
      <c r="L733" s="193">
        <f>MAX(0,(G733-'2031 forecast'!$C$10))</f>
        <v>0</v>
      </c>
      <c r="M733" s="193">
        <f>MAX(0,(H733-'2031 forecast'!$C$10))</f>
        <v>0</v>
      </c>
      <c r="N733" s="193">
        <f>MAX(0,(I733-'2031 forecast'!$C$10))</f>
        <v>0.17137593070223911</v>
      </c>
      <c r="O733" s="193">
        <f>MAX(0,(J733-'2031 forecast'!$C$10))</f>
        <v>0.38985812927498831</v>
      </c>
      <c r="P733" s="175" t="str">
        <f t="shared" si="123"/>
        <v/>
      </c>
      <c r="Q733" s="175" t="str">
        <f t="shared" si="124"/>
        <v/>
      </c>
    </row>
    <row r="734" spans="1:17" s="1" customFormat="1" x14ac:dyDescent="0.3">
      <c r="A734" s="189">
        <f t="shared" si="122"/>
        <v>43861.416666664896</v>
      </c>
      <c r="B734" s="190">
        <f t="shared" si="118"/>
        <v>43861</v>
      </c>
      <c r="C734" s="1">
        <f t="shared" si="119"/>
        <v>10</v>
      </c>
      <c r="D734" s="191">
        <v>3.7194370810879436</v>
      </c>
      <c r="E734" s="192">
        <f t="shared" si="120"/>
        <v>1.2915242024837985E-4</v>
      </c>
      <c r="F734" s="193">
        <f t="shared" si="121"/>
        <v>5.5455414908579401</v>
      </c>
      <c r="G734" s="193">
        <f t="shared" si="125"/>
        <v>5.7506066579037745</v>
      </c>
      <c r="H734" s="193">
        <f t="shared" si="125"/>
        <v>5.9632548036009929</v>
      </c>
      <c r="I734" s="193">
        <f t="shared" si="125"/>
        <v>6.1837663342519198</v>
      </c>
      <c r="J734" s="193">
        <f t="shared" si="125"/>
        <v>6.4124320251310261</v>
      </c>
      <c r="K734" s="193">
        <f>MAX(0,(F734-'2031 forecast'!$C$10))</f>
        <v>0</v>
      </c>
      <c r="L734" s="193">
        <f>MAX(0,(G734-'2031 forecast'!$C$10))</f>
        <v>1.3606657903774355E-2</v>
      </c>
      <c r="M734" s="193">
        <f>MAX(0,(H734-'2031 forecast'!$C$10))</f>
        <v>0.22625480360099282</v>
      </c>
      <c r="N734" s="193">
        <f>MAX(0,(I734-'2031 forecast'!$C$10))</f>
        <v>0.44676633425191969</v>
      </c>
      <c r="O734" s="193">
        <f>MAX(0,(J734-'2031 forecast'!$C$10))</f>
        <v>0.67543202513102596</v>
      </c>
      <c r="P734" s="175" t="str">
        <f t="shared" si="123"/>
        <v/>
      </c>
      <c r="Q734" s="175" t="str">
        <f t="shared" si="124"/>
        <v/>
      </c>
    </row>
    <row r="735" spans="1:17" s="1" customFormat="1" x14ac:dyDescent="0.3">
      <c r="A735" s="189">
        <f t="shared" si="122"/>
        <v>43861.45833333156</v>
      </c>
      <c r="B735" s="190">
        <f t="shared" si="118"/>
        <v>43861</v>
      </c>
      <c r="C735" s="1">
        <f t="shared" si="119"/>
        <v>11</v>
      </c>
      <c r="D735" s="191">
        <v>3.8624923534374798</v>
      </c>
      <c r="E735" s="192">
        <f t="shared" si="120"/>
        <v>1.3411982102716369E-4</v>
      </c>
      <c r="F735" s="193">
        <f t="shared" si="121"/>
        <v>5.7588315481986303</v>
      </c>
      <c r="G735" s="193">
        <f t="shared" si="125"/>
        <v>5.9717838370539198</v>
      </c>
      <c r="H735" s="193">
        <f t="shared" si="125"/>
        <v>6.1926107575856459</v>
      </c>
      <c r="I735" s="193">
        <f t="shared" si="125"/>
        <v>6.4216035009539167</v>
      </c>
      <c r="J735" s="193">
        <f t="shared" si="125"/>
        <v>6.6590640260976039</v>
      </c>
      <c r="K735" s="193">
        <f>MAX(0,(F735-'2031 forecast'!$C$10))</f>
        <v>2.1831548198630202E-2</v>
      </c>
      <c r="L735" s="193">
        <f>MAX(0,(G735-'2031 forecast'!$C$10))</f>
        <v>0.2347838370539197</v>
      </c>
      <c r="M735" s="193">
        <f>MAX(0,(H735-'2031 forecast'!$C$10))</f>
        <v>0.45561075758564584</v>
      </c>
      <c r="N735" s="193">
        <f>MAX(0,(I735-'2031 forecast'!$C$10))</f>
        <v>0.68460350095391664</v>
      </c>
      <c r="O735" s="193">
        <f>MAX(0,(J735-'2031 forecast'!$C$10))</f>
        <v>0.92206402609760385</v>
      </c>
      <c r="P735" s="175">
        <f t="shared" si="123"/>
        <v>1</v>
      </c>
      <c r="Q735" s="175">
        <f t="shared" si="124"/>
        <v>1</v>
      </c>
    </row>
    <row r="736" spans="1:17" s="1" customFormat="1" x14ac:dyDescent="0.3">
      <c r="A736" s="189">
        <f t="shared" si="122"/>
        <v>43861.499999998225</v>
      </c>
      <c r="B736" s="190">
        <f t="shared" si="118"/>
        <v>43861</v>
      </c>
      <c r="C736" s="1">
        <f t="shared" si="119"/>
        <v>12</v>
      </c>
      <c r="D736" s="191">
        <v>3.6366156076224225</v>
      </c>
      <c r="E736" s="192">
        <f t="shared" si="120"/>
        <v>1.2627655663961025E-4</v>
      </c>
      <c r="F736" s="193">
        <f t="shared" si="121"/>
        <v>5.422057773450172</v>
      </c>
      <c r="G736" s="193">
        <f t="shared" si="125"/>
        <v>5.622556712080006</v>
      </c>
      <c r="H736" s="193">
        <f t="shared" si="125"/>
        <v>5.8304697776098768</v>
      </c>
      <c r="I736" s="193">
        <f t="shared" si="125"/>
        <v>6.0460711324770795</v>
      </c>
      <c r="J736" s="193">
        <f t="shared" si="125"/>
        <v>6.2696450772030072</v>
      </c>
      <c r="K736" s="193">
        <f>MAX(0,(F736-'2031 forecast'!$C$10))</f>
        <v>0</v>
      </c>
      <c r="L736" s="193">
        <f>MAX(0,(G736-'2031 forecast'!$C$10))</f>
        <v>0</v>
      </c>
      <c r="M736" s="193">
        <f>MAX(0,(H736-'2031 forecast'!$C$10))</f>
        <v>9.3469777609876736E-2</v>
      </c>
      <c r="N736" s="193">
        <f>MAX(0,(I736-'2031 forecast'!$C$10))</f>
        <v>0.3090711324770794</v>
      </c>
      <c r="O736" s="193">
        <f>MAX(0,(J736-'2031 forecast'!$C$10))</f>
        <v>0.53264507720300713</v>
      </c>
      <c r="P736" s="175" t="str">
        <f t="shared" si="123"/>
        <v/>
      </c>
      <c r="Q736" s="175" t="str">
        <f t="shared" si="124"/>
        <v/>
      </c>
    </row>
    <row r="737" spans="1:17" s="1" customFormat="1" x14ac:dyDescent="0.3">
      <c r="A737" s="189">
        <f t="shared" si="122"/>
        <v>43861.541666664889</v>
      </c>
      <c r="B737" s="190">
        <f t="shared" si="118"/>
        <v>43861</v>
      </c>
      <c r="C737" s="1">
        <f t="shared" si="119"/>
        <v>13</v>
      </c>
      <c r="D737" s="191">
        <v>3.7269663059484457</v>
      </c>
      <c r="E737" s="192">
        <f t="shared" si="120"/>
        <v>1.2941386239463163E-4</v>
      </c>
      <c r="F737" s="193">
        <f t="shared" si="121"/>
        <v>5.5567672833495552</v>
      </c>
      <c r="G737" s="193">
        <f t="shared" si="125"/>
        <v>5.7622475620695717</v>
      </c>
      <c r="H737" s="193">
        <f t="shared" si="125"/>
        <v>5.9753261696001845</v>
      </c>
      <c r="I737" s="193">
        <f t="shared" si="125"/>
        <v>6.1962840798678149</v>
      </c>
      <c r="J737" s="193">
        <f t="shared" si="125"/>
        <v>6.4254126567608463</v>
      </c>
      <c r="K737" s="193">
        <f>MAX(0,(F737-'2031 forecast'!$C$10))</f>
        <v>0</v>
      </c>
      <c r="L737" s="193">
        <f>MAX(0,(G737-'2031 forecast'!$C$10))</f>
        <v>2.5247562069571572E-2</v>
      </c>
      <c r="M737" s="193">
        <f>MAX(0,(H737-'2031 forecast'!$C$10))</f>
        <v>0.23832616960018438</v>
      </c>
      <c r="N737" s="193">
        <f>MAX(0,(I737-'2031 forecast'!$C$10))</f>
        <v>0.45928407986781483</v>
      </c>
      <c r="O737" s="193">
        <f>MAX(0,(J737-'2031 forecast'!$C$10))</f>
        <v>0.68841265676084618</v>
      </c>
      <c r="P737" s="175" t="str">
        <f t="shared" si="123"/>
        <v/>
      </c>
      <c r="Q737" s="175" t="str">
        <f t="shared" si="124"/>
        <v/>
      </c>
    </row>
    <row r="738" spans="1:17" s="1" customFormat="1" x14ac:dyDescent="0.3">
      <c r="A738" s="189">
        <f t="shared" si="122"/>
        <v>43861.583333331553</v>
      </c>
      <c r="B738" s="190">
        <f t="shared" si="118"/>
        <v>43861</v>
      </c>
      <c r="C738" s="1">
        <f t="shared" si="119"/>
        <v>14</v>
      </c>
      <c r="D738" s="191">
        <v>3.6441448324829246</v>
      </c>
      <c r="E738" s="192">
        <f t="shared" si="120"/>
        <v>1.2653799878586207E-4</v>
      </c>
      <c r="F738" s="193">
        <f t="shared" si="121"/>
        <v>5.4332835659417889</v>
      </c>
      <c r="G738" s="193">
        <f t="shared" si="125"/>
        <v>5.634197616245805</v>
      </c>
      <c r="H738" s="193">
        <f t="shared" si="125"/>
        <v>5.8425411436090711</v>
      </c>
      <c r="I738" s="193">
        <f t="shared" si="125"/>
        <v>6.0585888780929755</v>
      </c>
      <c r="J738" s="193">
        <f t="shared" si="125"/>
        <v>6.2826257088328292</v>
      </c>
      <c r="K738" s="193">
        <f>MAX(0,(F738-'2031 forecast'!$C$10))</f>
        <v>0</v>
      </c>
      <c r="L738" s="193">
        <f>MAX(0,(G738-'2031 forecast'!$C$10))</f>
        <v>0</v>
      </c>
      <c r="M738" s="193">
        <f>MAX(0,(H738-'2031 forecast'!$C$10))</f>
        <v>0.10554114360907096</v>
      </c>
      <c r="N738" s="193">
        <f>MAX(0,(I738-'2031 forecast'!$C$10))</f>
        <v>0.32158887809297543</v>
      </c>
      <c r="O738" s="193">
        <f>MAX(0,(J738-'2031 forecast'!$C$10))</f>
        <v>0.54562570883282913</v>
      </c>
      <c r="P738" s="175" t="str">
        <f t="shared" si="123"/>
        <v/>
      </c>
      <c r="Q738" s="175" t="str">
        <f t="shared" si="124"/>
        <v/>
      </c>
    </row>
    <row r="739" spans="1:17" s="1" customFormat="1" x14ac:dyDescent="0.3">
      <c r="A739" s="189">
        <f t="shared" si="122"/>
        <v>43861.624999998217</v>
      </c>
      <c r="B739" s="190">
        <f t="shared" si="118"/>
        <v>43861</v>
      </c>
      <c r="C739" s="1">
        <f t="shared" si="119"/>
        <v>15</v>
      </c>
      <c r="D739" s="191">
        <v>3.6215571579014192</v>
      </c>
      <c r="E739" s="192">
        <f t="shared" si="120"/>
        <v>1.2575367234710671E-4</v>
      </c>
      <c r="F739" s="193">
        <f t="shared" si="121"/>
        <v>5.399606188466942</v>
      </c>
      <c r="G739" s="193">
        <f t="shared" si="125"/>
        <v>5.5992749037484133</v>
      </c>
      <c r="H739" s="193">
        <f t="shared" si="125"/>
        <v>5.8063270456114937</v>
      </c>
      <c r="I739" s="193">
        <f t="shared" si="125"/>
        <v>6.021035641245291</v>
      </c>
      <c r="J739" s="193">
        <f t="shared" si="125"/>
        <v>6.2436838139433686</v>
      </c>
      <c r="K739" s="193">
        <f>MAX(0,(F739-'2031 forecast'!$C$10))</f>
        <v>0</v>
      </c>
      <c r="L739" s="193">
        <f>MAX(0,(G739-'2031 forecast'!$C$10))</f>
        <v>0</v>
      </c>
      <c r="M739" s="193">
        <f>MAX(0,(H739-'2031 forecast'!$C$10))</f>
        <v>6.932704561149361E-2</v>
      </c>
      <c r="N739" s="193">
        <f>MAX(0,(I739-'2031 forecast'!$C$10))</f>
        <v>0.2840356412452909</v>
      </c>
      <c r="O739" s="193">
        <f>MAX(0,(J739-'2031 forecast'!$C$10))</f>
        <v>0.50668381394336848</v>
      </c>
      <c r="P739" s="175" t="str">
        <f t="shared" si="123"/>
        <v/>
      </c>
      <c r="Q739" s="175" t="str">
        <f t="shared" si="124"/>
        <v/>
      </c>
    </row>
    <row r="740" spans="1:17" s="1" customFormat="1" x14ac:dyDescent="0.3">
      <c r="A740" s="189">
        <f t="shared" si="122"/>
        <v>43861.666666664882</v>
      </c>
      <c r="B740" s="190">
        <f t="shared" si="118"/>
        <v>43861</v>
      </c>
      <c r="C740" s="1">
        <f t="shared" si="119"/>
        <v>16</v>
      </c>
      <c r="D740" s="191">
        <v>3.5914402584594112</v>
      </c>
      <c r="E740" s="192">
        <f t="shared" si="120"/>
        <v>1.2470790376209958E-4</v>
      </c>
      <c r="F740" s="193">
        <f t="shared" si="121"/>
        <v>5.3547030185004809</v>
      </c>
      <c r="G740" s="193">
        <f t="shared" si="125"/>
        <v>5.5527112870852235</v>
      </c>
      <c r="H740" s="193">
        <f t="shared" si="125"/>
        <v>5.7580415816147239</v>
      </c>
      <c r="I740" s="193">
        <f t="shared" si="125"/>
        <v>5.9709646587817122</v>
      </c>
      <c r="J740" s="193">
        <f t="shared" si="125"/>
        <v>6.1917612874240886</v>
      </c>
      <c r="K740" s="193">
        <f>MAX(0,(F740-'2031 forecast'!$C$10))</f>
        <v>0</v>
      </c>
      <c r="L740" s="193">
        <f>MAX(0,(G740-'2031 forecast'!$C$10))</f>
        <v>0</v>
      </c>
      <c r="M740" s="193">
        <f>MAX(0,(H740-'2031 forecast'!$C$10))</f>
        <v>2.1041581614723803E-2</v>
      </c>
      <c r="N740" s="193">
        <f>MAX(0,(I740-'2031 forecast'!$C$10))</f>
        <v>0.23396465878171213</v>
      </c>
      <c r="O740" s="193">
        <f>MAX(0,(J740-'2031 forecast'!$C$10))</f>
        <v>0.4547612874240885</v>
      </c>
      <c r="P740" s="175" t="str">
        <f t="shared" si="123"/>
        <v/>
      </c>
      <c r="Q740" s="175" t="str">
        <f t="shared" si="124"/>
        <v/>
      </c>
    </row>
    <row r="741" spans="1:17" s="1" customFormat="1" x14ac:dyDescent="0.3">
      <c r="A741" s="189">
        <f t="shared" si="122"/>
        <v>43861.708333331546</v>
      </c>
      <c r="B741" s="190">
        <f t="shared" si="118"/>
        <v>43861</v>
      </c>
      <c r="C741" s="1">
        <f t="shared" si="119"/>
        <v>17</v>
      </c>
      <c r="D741" s="191">
        <v>3.6441448324829246</v>
      </c>
      <c r="E741" s="192">
        <f t="shared" si="120"/>
        <v>1.2653799878586207E-4</v>
      </c>
      <c r="F741" s="193">
        <f t="shared" si="121"/>
        <v>5.4332835659417889</v>
      </c>
      <c r="G741" s="193">
        <f t="shared" si="125"/>
        <v>5.634197616245805</v>
      </c>
      <c r="H741" s="193">
        <f t="shared" si="125"/>
        <v>5.8425411436090711</v>
      </c>
      <c r="I741" s="193">
        <f t="shared" si="125"/>
        <v>6.0585888780929755</v>
      </c>
      <c r="J741" s="193">
        <f t="shared" si="125"/>
        <v>6.2826257088328292</v>
      </c>
      <c r="K741" s="193">
        <f>MAX(0,(F741-'2031 forecast'!$C$10))</f>
        <v>0</v>
      </c>
      <c r="L741" s="193">
        <f>MAX(0,(G741-'2031 forecast'!$C$10))</f>
        <v>0</v>
      </c>
      <c r="M741" s="193">
        <f>MAX(0,(H741-'2031 forecast'!$C$10))</f>
        <v>0.10554114360907096</v>
      </c>
      <c r="N741" s="193">
        <f>MAX(0,(I741-'2031 forecast'!$C$10))</f>
        <v>0.32158887809297543</v>
      </c>
      <c r="O741" s="193">
        <f>MAX(0,(J741-'2031 forecast'!$C$10))</f>
        <v>0.54562570883282913</v>
      </c>
      <c r="P741" s="175" t="str">
        <f t="shared" si="123"/>
        <v/>
      </c>
      <c r="Q741" s="175" t="str">
        <f t="shared" si="124"/>
        <v/>
      </c>
    </row>
    <row r="742" spans="1:17" s="1" customFormat="1" x14ac:dyDescent="0.3">
      <c r="A742" s="189">
        <f t="shared" si="122"/>
        <v>43861.74999999821</v>
      </c>
      <c r="B742" s="190">
        <f t="shared" si="118"/>
        <v>43861</v>
      </c>
      <c r="C742" s="1">
        <f t="shared" si="119"/>
        <v>18</v>
      </c>
      <c r="D742" s="191">
        <v>3.7646124302509549</v>
      </c>
      <c r="E742" s="192">
        <f t="shared" si="120"/>
        <v>1.3072107312589055E-4</v>
      </c>
      <c r="F742" s="193">
        <f t="shared" si="121"/>
        <v>5.6128962458076321</v>
      </c>
      <c r="G742" s="193">
        <f t="shared" si="125"/>
        <v>5.8204520828985578</v>
      </c>
      <c r="H742" s="193">
        <f t="shared" si="125"/>
        <v>6.0356829995961467</v>
      </c>
      <c r="I742" s="193">
        <f t="shared" si="125"/>
        <v>6.258872807947288</v>
      </c>
      <c r="J742" s="193">
        <f t="shared" si="125"/>
        <v>6.4903158149099465</v>
      </c>
      <c r="K742" s="193">
        <f>MAX(0,(F742-'2031 forecast'!$C$10))</f>
        <v>0</v>
      </c>
      <c r="L742" s="193">
        <f>MAX(0,(G742-'2031 forecast'!$C$10))</f>
        <v>8.3452082898557656E-2</v>
      </c>
      <c r="M742" s="193">
        <f>MAX(0,(H742-'2031 forecast'!$C$10))</f>
        <v>0.29868299959614664</v>
      </c>
      <c r="N742" s="193">
        <f>MAX(0,(I742-'2031 forecast'!$C$10))</f>
        <v>0.52187280794728785</v>
      </c>
      <c r="O742" s="193">
        <f>MAX(0,(J742-'2031 forecast'!$C$10))</f>
        <v>0.75331581490994637</v>
      </c>
      <c r="P742" s="175" t="str">
        <f t="shared" si="123"/>
        <v/>
      </c>
      <c r="Q742" s="175" t="str">
        <f t="shared" si="124"/>
        <v/>
      </c>
    </row>
    <row r="743" spans="1:17" s="1" customFormat="1" x14ac:dyDescent="0.3">
      <c r="A743" s="189">
        <f t="shared" si="122"/>
        <v>43861.791666664874</v>
      </c>
      <c r="B743" s="190">
        <f t="shared" si="118"/>
        <v>43861</v>
      </c>
      <c r="C743" s="1">
        <f t="shared" si="119"/>
        <v>19</v>
      </c>
      <c r="D743" s="191">
        <v>3.7119078562274419</v>
      </c>
      <c r="E743" s="192">
        <f t="shared" si="120"/>
        <v>1.2889097810212809E-4</v>
      </c>
      <c r="F743" s="193">
        <f t="shared" si="121"/>
        <v>5.534315698366326</v>
      </c>
      <c r="G743" s="193">
        <f t="shared" si="125"/>
        <v>5.7389657537379781</v>
      </c>
      <c r="H743" s="193">
        <f t="shared" si="125"/>
        <v>5.9511834376018014</v>
      </c>
      <c r="I743" s="193">
        <f t="shared" si="125"/>
        <v>6.1712485886360264</v>
      </c>
      <c r="J743" s="193">
        <f t="shared" si="125"/>
        <v>6.3994513935012076</v>
      </c>
      <c r="K743" s="193">
        <f>MAX(0,(F743-'2031 forecast'!$C$10))</f>
        <v>0</v>
      </c>
      <c r="L743" s="193">
        <f>MAX(0,(G743-'2031 forecast'!$C$10))</f>
        <v>1.9657537379780265E-3</v>
      </c>
      <c r="M743" s="193">
        <f>MAX(0,(H743-'2031 forecast'!$C$10))</f>
        <v>0.21418343760180125</v>
      </c>
      <c r="N743" s="193">
        <f>MAX(0,(I743-'2031 forecast'!$C$10))</f>
        <v>0.43424858863602633</v>
      </c>
      <c r="O743" s="193">
        <f>MAX(0,(J743-'2031 forecast'!$C$10))</f>
        <v>0.66245139350120752</v>
      </c>
      <c r="P743" s="175" t="str">
        <f t="shared" si="123"/>
        <v/>
      </c>
      <c r="Q743" s="175" t="str">
        <f t="shared" si="124"/>
        <v/>
      </c>
    </row>
    <row r="744" spans="1:17" s="1" customFormat="1" x14ac:dyDescent="0.3">
      <c r="A744" s="189">
        <f t="shared" si="122"/>
        <v>43861.833333331539</v>
      </c>
      <c r="B744" s="190">
        <f t="shared" si="118"/>
        <v>43861</v>
      </c>
      <c r="C744" s="1">
        <f t="shared" si="119"/>
        <v>20</v>
      </c>
      <c r="D744" s="191">
        <v>3.6667325070644305</v>
      </c>
      <c r="E744" s="192">
        <f t="shared" si="120"/>
        <v>1.2732232522461739E-4</v>
      </c>
      <c r="F744" s="193">
        <f t="shared" si="121"/>
        <v>5.4669609434166331</v>
      </c>
      <c r="G744" s="193">
        <f t="shared" si="125"/>
        <v>5.6691203287431948</v>
      </c>
      <c r="H744" s="193">
        <f t="shared" si="125"/>
        <v>5.8787552416066466</v>
      </c>
      <c r="I744" s="193">
        <f t="shared" si="125"/>
        <v>6.0961421149406583</v>
      </c>
      <c r="J744" s="193">
        <f t="shared" si="125"/>
        <v>6.3215676037222872</v>
      </c>
      <c r="K744" s="193">
        <f>MAX(0,(F744-'2031 forecast'!$C$10))</f>
        <v>0</v>
      </c>
      <c r="L744" s="193">
        <f>MAX(0,(G744-'2031 forecast'!$C$10))</f>
        <v>0</v>
      </c>
      <c r="M744" s="193">
        <f>MAX(0,(H744-'2031 forecast'!$C$10))</f>
        <v>0.14175524160664654</v>
      </c>
      <c r="N744" s="193">
        <f>MAX(0,(I744-'2031 forecast'!$C$10))</f>
        <v>0.35914211494065817</v>
      </c>
      <c r="O744" s="193">
        <f>MAX(0,(J744-'2031 forecast'!$C$10))</f>
        <v>0.58456760372228711</v>
      </c>
      <c r="P744" s="175" t="str">
        <f t="shared" si="123"/>
        <v/>
      </c>
      <c r="Q744" s="175" t="str">
        <f t="shared" si="124"/>
        <v/>
      </c>
    </row>
    <row r="745" spans="1:17" s="1" customFormat="1" x14ac:dyDescent="0.3">
      <c r="A745" s="189">
        <f t="shared" si="122"/>
        <v>43861.874999998203</v>
      </c>
      <c r="B745" s="190">
        <f t="shared" si="118"/>
        <v>43861</v>
      </c>
      <c r="C745" s="1">
        <f t="shared" si="119"/>
        <v>21</v>
      </c>
      <c r="D745" s="191">
        <v>3.6366156076224225</v>
      </c>
      <c r="E745" s="192">
        <f t="shared" si="120"/>
        <v>1.2627655663961025E-4</v>
      </c>
      <c r="F745" s="193">
        <f t="shared" si="121"/>
        <v>5.422057773450172</v>
      </c>
      <c r="G745" s="193">
        <f t="shared" ref="G745:J764" si="126">$E745*G$2</f>
        <v>5.622556712080006</v>
      </c>
      <c r="H745" s="193">
        <f t="shared" si="126"/>
        <v>5.8304697776098768</v>
      </c>
      <c r="I745" s="193">
        <f t="shared" si="126"/>
        <v>6.0460711324770795</v>
      </c>
      <c r="J745" s="193">
        <f t="shared" si="126"/>
        <v>6.2696450772030072</v>
      </c>
      <c r="K745" s="193">
        <f>MAX(0,(F745-'2031 forecast'!$C$10))</f>
        <v>0</v>
      </c>
      <c r="L745" s="193">
        <f>MAX(0,(G745-'2031 forecast'!$C$10))</f>
        <v>0</v>
      </c>
      <c r="M745" s="193">
        <f>MAX(0,(H745-'2031 forecast'!$C$10))</f>
        <v>9.3469777609876736E-2</v>
      </c>
      <c r="N745" s="193">
        <f>MAX(0,(I745-'2031 forecast'!$C$10))</f>
        <v>0.3090711324770794</v>
      </c>
      <c r="O745" s="193">
        <f>MAX(0,(J745-'2031 forecast'!$C$10))</f>
        <v>0.53264507720300713</v>
      </c>
      <c r="P745" s="175" t="str">
        <f t="shared" si="123"/>
        <v/>
      </c>
      <c r="Q745" s="175" t="str">
        <f t="shared" si="124"/>
        <v/>
      </c>
    </row>
    <row r="746" spans="1:17" s="1" customFormat="1" x14ac:dyDescent="0.3">
      <c r="A746" s="189">
        <f t="shared" si="122"/>
        <v>43861.916666664867</v>
      </c>
      <c r="B746" s="190">
        <f t="shared" si="118"/>
        <v>43861</v>
      </c>
      <c r="C746" s="1">
        <f t="shared" si="119"/>
        <v>22</v>
      </c>
      <c r="D746" s="191">
        <v>3.4634434358308792</v>
      </c>
      <c r="E746" s="192">
        <f t="shared" si="120"/>
        <v>1.2026338727581932E-4</v>
      </c>
      <c r="F746" s="193">
        <f t="shared" si="121"/>
        <v>5.1638645461430217</v>
      </c>
      <c r="G746" s="193">
        <f t="shared" si="126"/>
        <v>5.3548159162666735</v>
      </c>
      <c r="H746" s="193">
        <f t="shared" si="126"/>
        <v>5.5528283596284558</v>
      </c>
      <c r="I746" s="193">
        <f t="shared" si="126"/>
        <v>5.7581629833115056</v>
      </c>
      <c r="J746" s="193">
        <f t="shared" si="126"/>
        <v>5.9710905497171511</v>
      </c>
      <c r="K746" s="193">
        <f>MAX(0,(F746-'2031 forecast'!$C$10))</f>
        <v>0</v>
      </c>
      <c r="L746" s="193">
        <f>MAX(0,(G746-'2031 forecast'!$C$10))</f>
        <v>0</v>
      </c>
      <c r="M746" s="193">
        <f>MAX(0,(H746-'2031 forecast'!$C$10))</f>
        <v>0</v>
      </c>
      <c r="N746" s="193">
        <f>MAX(0,(I746-'2031 forecast'!$C$10))</f>
        <v>2.1162983311505457E-2</v>
      </c>
      <c r="O746" s="193">
        <f>MAX(0,(J746-'2031 forecast'!$C$10))</f>
        <v>0.23409054971715104</v>
      </c>
      <c r="P746" s="175" t="str">
        <f t="shared" si="123"/>
        <v/>
      </c>
      <c r="Q746" s="175" t="str">
        <f t="shared" si="124"/>
        <v/>
      </c>
    </row>
    <row r="747" spans="1:17" s="1" customFormat="1" x14ac:dyDescent="0.3">
      <c r="A747" s="189">
        <f t="shared" si="122"/>
        <v>43861.958333331531</v>
      </c>
      <c r="B747" s="190">
        <f t="shared" si="118"/>
        <v>43861</v>
      </c>
      <c r="C747" s="1">
        <f t="shared" si="119"/>
        <v>23</v>
      </c>
      <c r="D747" s="191">
        <v>3.2300374651553194</v>
      </c>
      <c r="E747" s="192">
        <f t="shared" si="120"/>
        <v>1.1215868074201409E-4</v>
      </c>
      <c r="F747" s="193">
        <f t="shared" si="121"/>
        <v>4.8158649789029484</v>
      </c>
      <c r="G747" s="193">
        <f t="shared" si="126"/>
        <v>4.9939478871269625</v>
      </c>
      <c r="H747" s="193">
        <f t="shared" si="126"/>
        <v>5.1786160136534942</v>
      </c>
      <c r="I747" s="193">
        <f t="shared" si="126"/>
        <v>5.3701128692187732</v>
      </c>
      <c r="J747" s="193">
        <f t="shared" si="126"/>
        <v>5.5686909691927342</v>
      </c>
      <c r="K747" s="193">
        <f>MAX(0,(F747-'2031 forecast'!$C$10))</f>
        <v>0</v>
      </c>
      <c r="L747" s="193">
        <f>MAX(0,(G747-'2031 forecast'!$C$10))</f>
        <v>0</v>
      </c>
      <c r="M747" s="193">
        <f>MAX(0,(H747-'2031 forecast'!$C$10))</f>
        <v>0</v>
      </c>
      <c r="N747" s="193">
        <f>MAX(0,(I747-'2031 forecast'!$C$10))</f>
        <v>0</v>
      </c>
      <c r="O747" s="193">
        <f>MAX(0,(J747-'2031 forecast'!$C$10))</f>
        <v>0</v>
      </c>
      <c r="P747" s="175" t="str">
        <f t="shared" si="123"/>
        <v/>
      </c>
      <c r="Q747" s="175" t="str">
        <f t="shared" si="124"/>
        <v/>
      </c>
    </row>
    <row r="748" spans="1:17" s="1" customFormat="1" x14ac:dyDescent="0.3">
      <c r="A748" s="189">
        <f t="shared" si="122"/>
        <v>43861.999999998196</v>
      </c>
      <c r="B748" s="190">
        <f t="shared" si="118"/>
        <v>43861</v>
      </c>
      <c r="C748" s="1">
        <f t="shared" si="119"/>
        <v>0</v>
      </c>
      <c r="D748" s="191">
        <v>2.9514561453167483</v>
      </c>
      <c r="E748" s="192">
        <f t="shared" si="120"/>
        <v>1.0248532133069817E-4</v>
      </c>
      <c r="F748" s="193">
        <f t="shared" si="121"/>
        <v>4.4005106567131822</v>
      </c>
      <c r="G748" s="193">
        <f t="shared" si="126"/>
        <v>4.5632344329924681</v>
      </c>
      <c r="H748" s="193">
        <f t="shared" si="126"/>
        <v>4.731975471683378</v>
      </c>
      <c r="I748" s="193">
        <f t="shared" si="126"/>
        <v>4.9069562814306726</v>
      </c>
      <c r="J748" s="193">
        <f t="shared" si="126"/>
        <v>5.0884075988893969</v>
      </c>
      <c r="K748" s="193">
        <f>MAX(0,(F748-'2031 forecast'!$C$10))</f>
        <v>0</v>
      </c>
      <c r="L748" s="193">
        <f>MAX(0,(G748-'2031 forecast'!$C$10))</f>
        <v>0</v>
      </c>
      <c r="M748" s="193">
        <f>MAX(0,(H748-'2031 forecast'!$C$10))</f>
        <v>0</v>
      </c>
      <c r="N748" s="193">
        <f>MAX(0,(I748-'2031 forecast'!$C$10))</f>
        <v>0</v>
      </c>
      <c r="O748" s="193">
        <f>MAX(0,(J748-'2031 forecast'!$C$10))</f>
        <v>0</v>
      </c>
      <c r="P748" s="175" t="str">
        <f t="shared" si="123"/>
        <v/>
      </c>
      <c r="Q748" s="175" t="str">
        <f t="shared" si="124"/>
        <v/>
      </c>
    </row>
    <row r="749" spans="1:17" s="1" customFormat="1" x14ac:dyDescent="0.3">
      <c r="A749" s="189">
        <f t="shared" si="122"/>
        <v>43862.04166666486</v>
      </c>
      <c r="B749" s="190">
        <f t="shared" si="118"/>
        <v>43862</v>
      </c>
      <c r="C749" s="1">
        <f t="shared" si="119"/>
        <v>1</v>
      </c>
      <c r="D749" s="191">
        <v>2.7180501746411898</v>
      </c>
      <c r="E749" s="192">
        <f t="shared" si="120"/>
        <v>9.4380614796892988E-5</v>
      </c>
      <c r="F749" s="193">
        <f t="shared" si="121"/>
        <v>4.0525110894731107</v>
      </c>
      <c r="G749" s="193">
        <f t="shared" si="126"/>
        <v>4.2023664038527597</v>
      </c>
      <c r="H749" s="193">
        <f t="shared" si="126"/>
        <v>4.3577631257084182</v>
      </c>
      <c r="I749" s="193">
        <f t="shared" si="126"/>
        <v>4.5189061673379429</v>
      </c>
      <c r="J749" s="193">
        <f t="shared" si="126"/>
        <v>4.6860080183649817</v>
      </c>
      <c r="K749" s="193">
        <f>MAX(0,(F749-'2031 forecast'!$C$10))</f>
        <v>0</v>
      </c>
      <c r="L749" s="193">
        <f>MAX(0,(G749-'2031 forecast'!$C$10))</f>
        <v>0</v>
      </c>
      <c r="M749" s="193">
        <f>MAX(0,(H749-'2031 forecast'!$C$10))</f>
        <v>0</v>
      </c>
      <c r="N749" s="193">
        <f>MAX(0,(I749-'2031 forecast'!$C$10))</f>
        <v>0</v>
      </c>
      <c r="O749" s="193">
        <f>MAX(0,(J749-'2031 forecast'!$C$10))</f>
        <v>0</v>
      </c>
      <c r="P749" s="175" t="str">
        <f t="shared" si="123"/>
        <v/>
      </c>
      <c r="Q749" s="175" t="str">
        <f t="shared" si="124"/>
        <v/>
      </c>
    </row>
    <row r="750" spans="1:17" s="1" customFormat="1" x14ac:dyDescent="0.3">
      <c r="A750" s="189">
        <f t="shared" si="122"/>
        <v>43862.083333331524</v>
      </c>
      <c r="B750" s="190">
        <f t="shared" si="118"/>
        <v>43862</v>
      </c>
      <c r="C750" s="1">
        <f t="shared" si="119"/>
        <v>2</v>
      </c>
      <c r="D750" s="191">
        <v>2.6578163757571742</v>
      </c>
      <c r="E750" s="192">
        <f t="shared" si="120"/>
        <v>9.2289077626878717E-5</v>
      </c>
      <c r="F750" s="193">
        <f t="shared" si="121"/>
        <v>3.9627047495401877</v>
      </c>
      <c r="G750" s="193">
        <f t="shared" si="126"/>
        <v>4.1092391705263811</v>
      </c>
      <c r="H750" s="193">
        <f t="shared" si="126"/>
        <v>4.2611921977148794</v>
      </c>
      <c r="I750" s="193">
        <f t="shared" si="126"/>
        <v>4.4187642024107845</v>
      </c>
      <c r="J750" s="193">
        <f t="shared" si="126"/>
        <v>4.5821629653264218</v>
      </c>
      <c r="K750" s="193">
        <f>MAX(0,(F750-'2031 forecast'!$C$10))</f>
        <v>0</v>
      </c>
      <c r="L750" s="193">
        <f>MAX(0,(G750-'2031 forecast'!$C$10))</f>
        <v>0</v>
      </c>
      <c r="M750" s="193">
        <f>MAX(0,(H750-'2031 forecast'!$C$10))</f>
        <v>0</v>
      </c>
      <c r="N750" s="193">
        <f>MAX(0,(I750-'2031 forecast'!$C$10))</f>
        <v>0</v>
      </c>
      <c r="O750" s="193">
        <f>MAX(0,(J750-'2031 forecast'!$C$10))</f>
        <v>0</v>
      </c>
      <c r="P750" s="175" t="str">
        <f t="shared" si="123"/>
        <v/>
      </c>
      <c r="Q750" s="175" t="str">
        <f t="shared" si="124"/>
        <v/>
      </c>
    </row>
    <row r="751" spans="1:17" s="1" customFormat="1" x14ac:dyDescent="0.3">
      <c r="A751" s="189">
        <f t="shared" si="122"/>
        <v>43862.124999998188</v>
      </c>
      <c r="B751" s="190">
        <f t="shared" si="118"/>
        <v>43862</v>
      </c>
      <c r="C751" s="1">
        <f t="shared" si="119"/>
        <v>3</v>
      </c>
      <c r="D751" s="191">
        <v>2.6578163757571742</v>
      </c>
      <c r="E751" s="192">
        <f t="shared" si="120"/>
        <v>9.2289077626878717E-5</v>
      </c>
      <c r="F751" s="193">
        <f t="shared" si="121"/>
        <v>3.9627047495401877</v>
      </c>
      <c r="G751" s="193">
        <f t="shared" si="126"/>
        <v>4.1092391705263811</v>
      </c>
      <c r="H751" s="193">
        <f t="shared" si="126"/>
        <v>4.2611921977148794</v>
      </c>
      <c r="I751" s="193">
        <f t="shared" si="126"/>
        <v>4.4187642024107845</v>
      </c>
      <c r="J751" s="193">
        <f t="shared" si="126"/>
        <v>4.5821629653264218</v>
      </c>
      <c r="K751" s="193">
        <f>MAX(0,(F751-'2031 forecast'!$C$10))</f>
        <v>0</v>
      </c>
      <c r="L751" s="193">
        <f>MAX(0,(G751-'2031 forecast'!$C$10))</f>
        <v>0</v>
      </c>
      <c r="M751" s="193">
        <f>MAX(0,(H751-'2031 forecast'!$C$10))</f>
        <v>0</v>
      </c>
      <c r="N751" s="193">
        <f>MAX(0,(I751-'2031 forecast'!$C$10))</f>
        <v>0</v>
      </c>
      <c r="O751" s="193">
        <f>MAX(0,(J751-'2031 forecast'!$C$10))</f>
        <v>0</v>
      </c>
      <c r="P751" s="175" t="str">
        <f t="shared" si="123"/>
        <v/>
      </c>
      <c r="Q751" s="175" t="str">
        <f t="shared" si="124"/>
        <v/>
      </c>
    </row>
    <row r="752" spans="1:17" s="1" customFormat="1" x14ac:dyDescent="0.3">
      <c r="A752" s="189">
        <f t="shared" si="122"/>
        <v>43862.166666664853</v>
      </c>
      <c r="B752" s="190">
        <f t="shared" si="118"/>
        <v>43862</v>
      </c>
      <c r="C752" s="1">
        <f t="shared" si="119"/>
        <v>4</v>
      </c>
      <c r="D752" s="191">
        <v>2.5524072277101477</v>
      </c>
      <c r="E752" s="192">
        <f t="shared" si="120"/>
        <v>8.8628887579353797E-5</v>
      </c>
      <c r="F752" s="193">
        <f t="shared" si="121"/>
        <v>3.8055436546575749</v>
      </c>
      <c r="G752" s="193">
        <f t="shared" si="126"/>
        <v>3.9462665122052223</v>
      </c>
      <c r="H752" s="193">
        <f t="shared" si="126"/>
        <v>4.0921930737261878</v>
      </c>
      <c r="I752" s="193">
        <f t="shared" si="126"/>
        <v>4.2435157637882615</v>
      </c>
      <c r="J752" s="193">
        <f t="shared" si="126"/>
        <v>4.4004341225089441</v>
      </c>
      <c r="K752" s="193">
        <f>MAX(0,(F752-'2031 forecast'!$C$10))</f>
        <v>0</v>
      </c>
      <c r="L752" s="193">
        <f>MAX(0,(G752-'2031 forecast'!$C$10))</f>
        <v>0</v>
      </c>
      <c r="M752" s="193">
        <f>MAX(0,(H752-'2031 forecast'!$C$10))</f>
        <v>0</v>
      </c>
      <c r="N752" s="193">
        <f>MAX(0,(I752-'2031 forecast'!$C$10))</f>
        <v>0</v>
      </c>
      <c r="O752" s="193">
        <f>MAX(0,(J752-'2031 forecast'!$C$10))</f>
        <v>0</v>
      </c>
      <c r="P752" s="175" t="str">
        <f t="shared" si="123"/>
        <v/>
      </c>
      <c r="Q752" s="175" t="str">
        <f t="shared" si="124"/>
        <v/>
      </c>
    </row>
    <row r="753" spans="1:17" s="1" customFormat="1" x14ac:dyDescent="0.3">
      <c r="A753" s="189">
        <f t="shared" si="122"/>
        <v>43862.208333331517</v>
      </c>
      <c r="B753" s="190">
        <f t="shared" si="118"/>
        <v>43862</v>
      </c>
      <c r="C753" s="1">
        <f t="shared" si="119"/>
        <v>5</v>
      </c>
      <c r="D753" s="191">
        <v>2.5975825768731586</v>
      </c>
      <c r="E753" s="192">
        <f t="shared" si="120"/>
        <v>9.019754045686446E-5</v>
      </c>
      <c r="F753" s="193">
        <f t="shared" si="121"/>
        <v>3.8728984096072652</v>
      </c>
      <c r="G753" s="193">
        <f t="shared" si="126"/>
        <v>4.0161119372000043</v>
      </c>
      <c r="H753" s="193">
        <f t="shared" si="126"/>
        <v>4.1646212697213407</v>
      </c>
      <c r="I753" s="193">
        <f t="shared" si="126"/>
        <v>4.3186222374836278</v>
      </c>
      <c r="J753" s="193">
        <f t="shared" si="126"/>
        <v>4.4783179122878618</v>
      </c>
      <c r="K753" s="193">
        <f>MAX(0,(F753-'2031 forecast'!$C$10))</f>
        <v>0</v>
      </c>
      <c r="L753" s="193">
        <f>MAX(0,(G753-'2031 forecast'!$C$10))</f>
        <v>0</v>
      </c>
      <c r="M753" s="193">
        <f>MAX(0,(H753-'2031 forecast'!$C$10))</f>
        <v>0</v>
      </c>
      <c r="N753" s="193">
        <f>MAX(0,(I753-'2031 forecast'!$C$10))</f>
        <v>0</v>
      </c>
      <c r="O753" s="193">
        <f>MAX(0,(J753-'2031 forecast'!$C$10))</f>
        <v>0</v>
      </c>
      <c r="P753" s="175" t="str">
        <f t="shared" si="123"/>
        <v/>
      </c>
      <c r="Q753" s="175" t="str">
        <f t="shared" si="124"/>
        <v/>
      </c>
    </row>
    <row r="754" spans="1:17" s="1" customFormat="1" x14ac:dyDescent="0.3">
      <c r="A754" s="189">
        <f t="shared" si="122"/>
        <v>43862.249999998181</v>
      </c>
      <c r="B754" s="190">
        <f t="shared" si="118"/>
        <v>43862</v>
      </c>
      <c r="C754" s="1">
        <f t="shared" si="119"/>
        <v>6</v>
      </c>
      <c r="D754" s="191">
        <v>2.6879332751991818</v>
      </c>
      <c r="E754" s="192">
        <f t="shared" si="120"/>
        <v>9.3334846211885839E-5</v>
      </c>
      <c r="F754" s="193">
        <f t="shared" si="121"/>
        <v>4.0076079195066487</v>
      </c>
      <c r="G754" s="193">
        <f t="shared" si="126"/>
        <v>4.15580278718957</v>
      </c>
      <c r="H754" s="193">
        <f t="shared" si="126"/>
        <v>4.3094776617116484</v>
      </c>
      <c r="I754" s="193">
        <f t="shared" si="126"/>
        <v>4.4688351848743633</v>
      </c>
      <c r="J754" s="193">
        <f t="shared" si="126"/>
        <v>4.6340854918457008</v>
      </c>
      <c r="K754" s="193">
        <f>MAX(0,(F754-'2031 forecast'!$C$10))</f>
        <v>0</v>
      </c>
      <c r="L754" s="193">
        <f>MAX(0,(G754-'2031 forecast'!$C$10))</f>
        <v>0</v>
      </c>
      <c r="M754" s="193">
        <f>MAX(0,(H754-'2031 forecast'!$C$10))</f>
        <v>0</v>
      </c>
      <c r="N754" s="193">
        <f>MAX(0,(I754-'2031 forecast'!$C$10))</f>
        <v>0</v>
      </c>
      <c r="O754" s="193">
        <f>MAX(0,(J754-'2031 forecast'!$C$10))</f>
        <v>0</v>
      </c>
      <c r="P754" s="175" t="str">
        <f t="shared" si="123"/>
        <v/>
      </c>
      <c r="Q754" s="175" t="str">
        <f t="shared" si="124"/>
        <v/>
      </c>
    </row>
    <row r="755" spans="1:17" s="1" customFormat="1" x14ac:dyDescent="0.3">
      <c r="A755" s="189">
        <f t="shared" si="122"/>
        <v>43862.291666664845</v>
      </c>
      <c r="B755" s="190">
        <f t="shared" si="118"/>
        <v>43862</v>
      </c>
      <c r="C755" s="1">
        <f t="shared" si="119"/>
        <v>7</v>
      </c>
      <c r="D755" s="191">
        <v>2.7933424232462087</v>
      </c>
      <c r="E755" s="192">
        <f t="shared" si="120"/>
        <v>9.6995036259410786E-5</v>
      </c>
      <c r="F755" s="193">
        <f t="shared" si="121"/>
        <v>4.1647690143892628</v>
      </c>
      <c r="G755" s="193">
        <f t="shared" si="126"/>
        <v>4.3187754455107301</v>
      </c>
      <c r="H755" s="193">
        <f t="shared" si="126"/>
        <v>4.4784767857003409</v>
      </c>
      <c r="I755" s="193">
        <f t="shared" si="126"/>
        <v>4.6440836234968881</v>
      </c>
      <c r="J755" s="193">
        <f t="shared" si="126"/>
        <v>4.8158143346631803</v>
      </c>
      <c r="K755" s="193">
        <f>MAX(0,(F755-'2031 forecast'!$C$10))</f>
        <v>0</v>
      </c>
      <c r="L755" s="193">
        <f>MAX(0,(G755-'2031 forecast'!$C$10))</f>
        <v>0</v>
      </c>
      <c r="M755" s="193">
        <f>MAX(0,(H755-'2031 forecast'!$C$10))</f>
        <v>0</v>
      </c>
      <c r="N755" s="193">
        <f>MAX(0,(I755-'2031 forecast'!$C$10))</f>
        <v>0</v>
      </c>
      <c r="O755" s="193">
        <f>MAX(0,(J755-'2031 forecast'!$C$10))</f>
        <v>0</v>
      </c>
      <c r="P755" s="175" t="str">
        <f t="shared" si="123"/>
        <v/>
      </c>
      <c r="Q755" s="175" t="str">
        <f t="shared" si="124"/>
        <v/>
      </c>
    </row>
    <row r="756" spans="1:17" s="1" customFormat="1" x14ac:dyDescent="0.3">
      <c r="A756" s="189">
        <f t="shared" si="122"/>
        <v>43862.333333331509</v>
      </c>
      <c r="B756" s="190">
        <f t="shared" si="118"/>
        <v>43862</v>
      </c>
      <c r="C756" s="1">
        <f t="shared" si="119"/>
        <v>8</v>
      </c>
      <c r="D756" s="191">
        <v>2.9815730447587567</v>
      </c>
      <c r="E756" s="192">
        <f t="shared" si="120"/>
        <v>1.0353108991570533E-4</v>
      </c>
      <c r="F756" s="193">
        <f t="shared" si="121"/>
        <v>4.445413826679645</v>
      </c>
      <c r="G756" s="193">
        <f t="shared" si="126"/>
        <v>4.6097980496556588</v>
      </c>
      <c r="H756" s="193">
        <f t="shared" si="126"/>
        <v>4.7802609356801486</v>
      </c>
      <c r="I756" s="193">
        <f t="shared" si="126"/>
        <v>4.9570272638942532</v>
      </c>
      <c r="J756" s="193">
        <f t="shared" si="126"/>
        <v>5.1403301254086786</v>
      </c>
      <c r="K756" s="193">
        <f>MAX(0,(F756-'2031 forecast'!$C$10))</f>
        <v>0</v>
      </c>
      <c r="L756" s="193">
        <f>MAX(0,(G756-'2031 forecast'!$C$10))</f>
        <v>0</v>
      </c>
      <c r="M756" s="193">
        <f>MAX(0,(H756-'2031 forecast'!$C$10))</f>
        <v>0</v>
      </c>
      <c r="N756" s="193">
        <f>MAX(0,(I756-'2031 forecast'!$C$10))</f>
        <v>0</v>
      </c>
      <c r="O756" s="193">
        <f>MAX(0,(J756-'2031 forecast'!$C$10))</f>
        <v>0</v>
      </c>
      <c r="P756" s="175" t="str">
        <f t="shared" si="123"/>
        <v/>
      </c>
      <c r="Q756" s="175" t="str">
        <f t="shared" si="124"/>
        <v/>
      </c>
    </row>
    <row r="757" spans="1:17" s="1" customFormat="1" x14ac:dyDescent="0.3">
      <c r="A757" s="189">
        <f t="shared" si="122"/>
        <v>43862.374999998174</v>
      </c>
      <c r="B757" s="190">
        <f t="shared" si="118"/>
        <v>43862</v>
      </c>
      <c r="C757" s="1">
        <f t="shared" si="119"/>
        <v>9</v>
      </c>
      <c r="D757" s="191">
        <v>3.2676835894578291</v>
      </c>
      <c r="E757" s="192">
        <f t="shared" si="120"/>
        <v>1.1346589147327299E-4</v>
      </c>
      <c r="F757" s="193">
        <f t="shared" si="121"/>
        <v>4.8719939413610245</v>
      </c>
      <c r="G757" s="193">
        <f t="shared" si="126"/>
        <v>5.0521524079559477</v>
      </c>
      <c r="H757" s="193">
        <f t="shared" si="126"/>
        <v>5.2389728436494556</v>
      </c>
      <c r="I757" s="193">
        <f t="shared" si="126"/>
        <v>5.4327015972982462</v>
      </c>
      <c r="J757" s="193">
        <f t="shared" si="126"/>
        <v>5.6335941273418335</v>
      </c>
      <c r="K757" s="193">
        <f>MAX(0,(F757-'2031 forecast'!$C$10))</f>
        <v>0</v>
      </c>
      <c r="L757" s="193">
        <f>MAX(0,(G757-'2031 forecast'!$C$10))</f>
        <v>0</v>
      </c>
      <c r="M757" s="193">
        <f>MAX(0,(H757-'2031 forecast'!$C$10))</f>
        <v>0</v>
      </c>
      <c r="N757" s="193">
        <f>MAX(0,(I757-'2031 forecast'!$C$10))</f>
        <v>0</v>
      </c>
      <c r="O757" s="193">
        <f>MAX(0,(J757-'2031 forecast'!$C$10))</f>
        <v>0</v>
      </c>
      <c r="P757" s="175" t="str">
        <f t="shared" si="123"/>
        <v/>
      </c>
      <c r="Q757" s="175" t="str">
        <f t="shared" si="124"/>
        <v/>
      </c>
    </row>
    <row r="758" spans="1:17" s="1" customFormat="1" x14ac:dyDescent="0.3">
      <c r="A758" s="189">
        <f t="shared" si="122"/>
        <v>43862.416666664838</v>
      </c>
      <c r="B758" s="190">
        <f t="shared" si="118"/>
        <v>43862</v>
      </c>
      <c r="C758" s="1">
        <f t="shared" si="119"/>
        <v>10</v>
      </c>
      <c r="D758" s="191">
        <v>3.4182680866678674</v>
      </c>
      <c r="E758" s="192">
        <f t="shared" si="120"/>
        <v>1.1869473439830862E-4</v>
      </c>
      <c r="F758" s="193">
        <f t="shared" si="121"/>
        <v>5.0965097911933297</v>
      </c>
      <c r="G758" s="193">
        <f t="shared" si="126"/>
        <v>5.2849704912718902</v>
      </c>
      <c r="H758" s="193">
        <f t="shared" si="126"/>
        <v>5.4804001636333011</v>
      </c>
      <c r="I758" s="193">
        <f t="shared" si="126"/>
        <v>5.6830565096161374</v>
      </c>
      <c r="J758" s="193">
        <f t="shared" si="126"/>
        <v>5.8932067599382316</v>
      </c>
      <c r="K758" s="193">
        <f>MAX(0,(F758-'2031 forecast'!$C$10))</f>
        <v>0</v>
      </c>
      <c r="L758" s="193">
        <f>MAX(0,(G758-'2031 forecast'!$C$10))</f>
        <v>0</v>
      </c>
      <c r="M758" s="193">
        <f>MAX(0,(H758-'2031 forecast'!$C$10))</f>
        <v>0</v>
      </c>
      <c r="N758" s="193">
        <f>MAX(0,(I758-'2031 forecast'!$C$10))</f>
        <v>0</v>
      </c>
      <c r="O758" s="193">
        <f>MAX(0,(J758-'2031 forecast'!$C$10))</f>
        <v>0.15620675993823152</v>
      </c>
      <c r="P758" s="175" t="str">
        <f t="shared" si="123"/>
        <v/>
      </c>
      <c r="Q758" s="175" t="str">
        <f t="shared" si="124"/>
        <v/>
      </c>
    </row>
    <row r="759" spans="1:17" s="1" customFormat="1" x14ac:dyDescent="0.3">
      <c r="A759" s="189">
        <f t="shared" si="122"/>
        <v>43862.458333331502</v>
      </c>
      <c r="B759" s="190">
        <f t="shared" si="118"/>
        <v>43862</v>
      </c>
      <c r="C759" s="1">
        <f t="shared" si="119"/>
        <v>11</v>
      </c>
      <c r="D759" s="191">
        <v>3.4559142109703767</v>
      </c>
      <c r="E759" s="192">
        <f t="shared" si="120"/>
        <v>1.2000194512956752E-4</v>
      </c>
      <c r="F759" s="193">
        <f t="shared" si="121"/>
        <v>5.1526387536514058</v>
      </c>
      <c r="G759" s="193">
        <f t="shared" si="126"/>
        <v>5.3431750121008763</v>
      </c>
      <c r="H759" s="193">
        <f t="shared" si="126"/>
        <v>5.5407569936292624</v>
      </c>
      <c r="I759" s="193">
        <f t="shared" si="126"/>
        <v>5.7456452376956104</v>
      </c>
      <c r="J759" s="193">
        <f t="shared" si="126"/>
        <v>5.9581099180873309</v>
      </c>
      <c r="K759" s="193">
        <f>MAX(0,(F759-'2031 forecast'!$C$10))</f>
        <v>0</v>
      </c>
      <c r="L759" s="193">
        <f>MAX(0,(G759-'2031 forecast'!$C$10))</f>
        <v>0</v>
      </c>
      <c r="M759" s="193">
        <f>MAX(0,(H759-'2031 forecast'!$C$10))</f>
        <v>0</v>
      </c>
      <c r="N759" s="193">
        <f>MAX(0,(I759-'2031 forecast'!$C$10))</f>
        <v>8.6452376956103194E-3</v>
      </c>
      <c r="O759" s="193">
        <f>MAX(0,(J759-'2031 forecast'!$C$10))</f>
        <v>0.22110991808733083</v>
      </c>
      <c r="P759" s="175" t="str">
        <f t="shared" si="123"/>
        <v/>
      </c>
      <c r="Q759" s="175" t="str">
        <f t="shared" si="124"/>
        <v/>
      </c>
    </row>
    <row r="760" spans="1:17" s="1" customFormat="1" x14ac:dyDescent="0.3">
      <c r="A760" s="189">
        <f t="shared" si="122"/>
        <v>43862.499999998166</v>
      </c>
      <c r="B760" s="190">
        <f t="shared" si="118"/>
        <v>43862</v>
      </c>
      <c r="C760" s="1">
        <f t="shared" si="119"/>
        <v>12</v>
      </c>
      <c r="D760" s="191">
        <v>3.5839110335989091</v>
      </c>
      <c r="E760" s="192">
        <f t="shared" si="120"/>
        <v>1.2444646161584779E-4</v>
      </c>
      <c r="F760" s="193">
        <f t="shared" si="121"/>
        <v>5.343477226008865</v>
      </c>
      <c r="G760" s="193">
        <f t="shared" si="126"/>
        <v>5.5410703829194263</v>
      </c>
      <c r="H760" s="193">
        <f t="shared" si="126"/>
        <v>5.7459702156155315</v>
      </c>
      <c r="I760" s="193">
        <f t="shared" si="126"/>
        <v>5.958446913165818</v>
      </c>
      <c r="J760" s="193">
        <f t="shared" si="126"/>
        <v>6.1787806557942684</v>
      </c>
      <c r="K760" s="193">
        <f>MAX(0,(F760-'2031 forecast'!$C$10))</f>
        <v>0</v>
      </c>
      <c r="L760" s="193">
        <f>MAX(0,(G760-'2031 forecast'!$C$10))</f>
        <v>0</v>
      </c>
      <c r="M760" s="193">
        <f>MAX(0,(H760-'2031 forecast'!$C$10))</f>
        <v>8.9702156155313517E-3</v>
      </c>
      <c r="N760" s="193">
        <f>MAX(0,(I760-'2031 forecast'!$C$10))</f>
        <v>0.22144691316581788</v>
      </c>
      <c r="O760" s="193">
        <f>MAX(0,(J760-'2031 forecast'!$C$10))</f>
        <v>0.44178065579426828</v>
      </c>
      <c r="P760" s="175" t="str">
        <f t="shared" si="123"/>
        <v/>
      </c>
      <c r="Q760" s="175" t="str">
        <f t="shared" si="124"/>
        <v/>
      </c>
    </row>
    <row r="761" spans="1:17" s="1" customFormat="1" x14ac:dyDescent="0.3">
      <c r="A761" s="189">
        <f t="shared" si="122"/>
        <v>43862.541666664831</v>
      </c>
      <c r="B761" s="190">
        <f t="shared" si="118"/>
        <v>43862</v>
      </c>
      <c r="C761" s="1">
        <f t="shared" si="119"/>
        <v>13</v>
      </c>
      <c r="D761" s="191">
        <v>3.6290863827619204</v>
      </c>
      <c r="E761" s="192">
        <f t="shared" si="120"/>
        <v>1.2601511449335847E-4</v>
      </c>
      <c r="F761" s="193">
        <f t="shared" si="121"/>
        <v>5.4108319809585561</v>
      </c>
      <c r="G761" s="193">
        <f t="shared" si="126"/>
        <v>5.6109158079142087</v>
      </c>
      <c r="H761" s="193">
        <f t="shared" si="126"/>
        <v>5.8183984116106844</v>
      </c>
      <c r="I761" s="193">
        <f t="shared" si="126"/>
        <v>6.0335533868611853</v>
      </c>
      <c r="J761" s="193">
        <f t="shared" si="126"/>
        <v>6.256664445573187</v>
      </c>
      <c r="K761" s="193">
        <f>MAX(0,(F761-'2031 forecast'!$C$10))</f>
        <v>0</v>
      </c>
      <c r="L761" s="193">
        <f>MAX(0,(G761-'2031 forecast'!$C$10))</f>
        <v>0</v>
      </c>
      <c r="M761" s="193">
        <f>MAX(0,(H761-'2031 forecast'!$C$10))</f>
        <v>8.1398411610684285E-2</v>
      </c>
      <c r="N761" s="193">
        <f>MAX(0,(I761-'2031 forecast'!$C$10))</f>
        <v>0.29655338686118515</v>
      </c>
      <c r="O761" s="193">
        <f>MAX(0,(J761-'2031 forecast'!$C$10))</f>
        <v>0.51966444557318692</v>
      </c>
      <c r="P761" s="175" t="str">
        <f t="shared" si="123"/>
        <v/>
      </c>
      <c r="Q761" s="175" t="str">
        <f t="shared" si="124"/>
        <v/>
      </c>
    </row>
    <row r="762" spans="1:17" s="1" customFormat="1" x14ac:dyDescent="0.3">
      <c r="A762" s="189">
        <f t="shared" si="122"/>
        <v>43862.583333331495</v>
      </c>
      <c r="B762" s="190">
        <f t="shared" si="118"/>
        <v>43862</v>
      </c>
      <c r="C762" s="1">
        <f t="shared" si="119"/>
        <v>14</v>
      </c>
      <c r="D762" s="191">
        <v>3.531206459575396</v>
      </c>
      <c r="E762" s="192">
        <f t="shared" si="120"/>
        <v>1.2261636659208533E-4</v>
      </c>
      <c r="F762" s="193">
        <f t="shared" si="121"/>
        <v>5.2648966785675588</v>
      </c>
      <c r="G762" s="193">
        <f t="shared" si="126"/>
        <v>5.4595840537588476</v>
      </c>
      <c r="H762" s="193">
        <f t="shared" si="126"/>
        <v>5.6614706536211861</v>
      </c>
      <c r="I762" s="193">
        <f t="shared" si="126"/>
        <v>5.8708226938545565</v>
      </c>
      <c r="J762" s="193">
        <f t="shared" si="126"/>
        <v>6.0879162343855295</v>
      </c>
      <c r="K762" s="193">
        <f>MAX(0,(F762-'2031 forecast'!$C$10))</f>
        <v>0</v>
      </c>
      <c r="L762" s="193">
        <f>MAX(0,(G762-'2031 forecast'!$C$10))</f>
        <v>0</v>
      </c>
      <c r="M762" s="193">
        <f>MAX(0,(H762-'2031 forecast'!$C$10))</f>
        <v>0</v>
      </c>
      <c r="N762" s="193">
        <f>MAX(0,(I762-'2031 forecast'!$C$10))</f>
        <v>0.13382269385455636</v>
      </c>
      <c r="O762" s="193">
        <f>MAX(0,(J762-'2031 forecast'!$C$10))</f>
        <v>0.35091623438552944</v>
      </c>
      <c r="P762" s="175" t="str">
        <f t="shared" si="123"/>
        <v/>
      </c>
      <c r="Q762" s="175" t="str">
        <f t="shared" si="124"/>
        <v/>
      </c>
    </row>
    <row r="763" spans="1:17" s="1" customFormat="1" x14ac:dyDescent="0.3">
      <c r="A763" s="189">
        <f t="shared" si="122"/>
        <v>43862.624999998159</v>
      </c>
      <c r="B763" s="190">
        <f t="shared" si="118"/>
        <v>43862</v>
      </c>
      <c r="C763" s="1">
        <f t="shared" si="119"/>
        <v>15</v>
      </c>
      <c r="D763" s="191">
        <v>3.5086187849938901</v>
      </c>
      <c r="E763" s="192">
        <f t="shared" si="120"/>
        <v>1.2183204015332998E-4</v>
      </c>
      <c r="F763" s="193">
        <f t="shared" si="121"/>
        <v>5.2312193010927128</v>
      </c>
      <c r="G763" s="193">
        <f t="shared" si="126"/>
        <v>5.4246613412614559</v>
      </c>
      <c r="H763" s="193">
        <f t="shared" si="126"/>
        <v>5.6252565556236087</v>
      </c>
      <c r="I763" s="193">
        <f t="shared" si="126"/>
        <v>5.8332694570068719</v>
      </c>
      <c r="J763" s="193">
        <f t="shared" si="126"/>
        <v>6.0489743394960698</v>
      </c>
      <c r="K763" s="193">
        <f>MAX(0,(F763-'2031 forecast'!$C$10))</f>
        <v>0</v>
      </c>
      <c r="L763" s="193">
        <f>MAX(0,(G763-'2031 forecast'!$C$10))</f>
        <v>0</v>
      </c>
      <c r="M763" s="193">
        <f>MAX(0,(H763-'2031 forecast'!$C$10))</f>
        <v>0</v>
      </c>
      <c r="N763" s="193">
        <f>MAX(0,(I763-'2031 forecast'!$C$10))</f>
        <v>9.6269457006871839E-2</v>
      </c>
      <c r="O763" s="193">
        <f>MAX(0,(J763-'2031 forecast'!$C$10))</f>
        <v>0.31197433949606967</v>
      </c>
      <c r="P763" s="175" t="str">
        <f t="shared" si="123"/>
        <v/>
      </c>
      <c r="Q763" s="175" t="str">
        <f t="shared" si="124"/>
        <v/>
      </c>
    </row>
    <row r="764" spans="1:17" s="1" customFormat="1" x14ac:dyDescent="0.3">
      <c r="A764" s="189">
        <f t="shared" si="122"/>
        <v>43862.666666664823</v>
      </c>
      <c r="B764" s="190">
        <f t="shared" si="118"/>
        <v>43862</v>
      </c>
      <c r="C764" s="1">
        <f t="shared" si="119"/>
        <v>16</v>
      </c>
      <c r="D764" s="191">
        <v>3.4483849861098745</v>
      </c>
      <c r="E764" s="192">
        <f t="shared" si="120"/>
        <v>1.1974050298331573E-4</v>
      </c>
      <c r="F764" s="193">
        <f t="shared" si="121"/>
        <v>5.1414129611597899</v>
      </c>
      <c r="G764" s="193">
        <f t="shared" si="126"/>
        <v>5.3315341079350782</v>
      </c>
      <c r="H764" s="193">
        <f t="shared" si="126"/>
        <v>5.52868562763007</v>
      </c>
      <c r="I764" s="193">
        <f t="shared" si="126"/>
        <v>5.7331274920797153</v>
      </c>
      <c r="J764" s="193">
        <f t="shared" si="126"/>
        <v>5.9451292864575098</v>
      </c>
      <c r="K764" s="193">
        <f>MAX(0,(F764-'2031 forecast'!$C$10))</f>
        <v>0</v>
      </c>
      <c r="L764" s="193">
        <f>MAX(0,(G764-'2031 forecast'!$C$10))</f>
        <v>0</v>
      </c>
      <c r="M764" s="193">
        <f>MAX(0,(H764-'2031 forecast'!$C$10))</f>
        <v>0</v>
      </c>
      <c r="N764" s="193">
        <f>MAX(0,(I764-'2031 forecast'!$C$10))</f>
        <v>0</v>
      </c>
      <c r="O764" s="193">
        <f>MAX(0,(J764-'2031 forecast'!$C$10))</f>
        <v>0.20812928645750972</v>
      </c>
      <c r="P764" s="175" t="str">
        <f t="shared" si="123"/>
        <v/>
      </c>
      <c r="Q764" s="175" t="str">
        <f t="shared" si="124"/>
        <v/>
      </c>
    </row>
    <row r="765" spans="1:17" s="1" customFormat="1" x14ac:dyDescent="0.3">
      <c r="A765" s="189">
        <f t="shared" si="122"/>
        <v>43862.708333331488</v>
      </c>
      <c r="B765" s="190">
        <f t="shared" si="118"/>
        <v>43862</v>
      </c>
      <c r="C765" s="1">
        <f t="shared" si="119"/>
        <v>17</v>
      </c>
      <c r="D765" s="191">
        <v>3.6893201816459364</v>
      </c>
      <c r="E765" s="192">
        <f t="shared" si="120"/>
        <v>1.2810665166337274E-4</v>
      </c>
      <c r="F765" s="193">
        <f t="shared" si="121"/>
        <v>5.50063832089148</v>
      </c>
      <c r="G765" s="193">
        <f t="shared" ref="G765:J784" si="127">$E765*G$2</f>
        <v>5.7040430412405865</v>
      </c>
      <c r="H765" s="193">
        <f t="shared" si="127"/>
        <v>5.914969339604224</v>
      </c>
      <c r="I765" s="193">
        <f t="shared" si="127"/>
        <v>6.1336953517883428</v>
      </c>
      <c r="J765" s="193">
        <f t="shared" si="127"/>
        <v>6.3605094986117479</v>
      </c>
      <c r="K765" s="193">
        <f>MAX(0,(F765-'2031 forecast'!$C$10))</f>
        <v>0</v>
      </c>
      <c r="L765" s="193">
        <f>MAX(0,(G765-'2031 forecast'!$C$10))</f>
        <v>0</v>
      </c>
      <c r="M765" s="193">
        <f>MAX(0,(H765-'2031 forecast'!$C$10))</f>
        <v>0.1779693396042239</v>
      </c>
      <c r="N765" s="193">
        <f>MAX(0,(I765-'2031 forecast'!$C$10))</f>
        <v>0.3966953517883427</v>
      </c>
      <c r="O765" s="193">
        <f>MAX(0,(J765-'2031 forecast'!$C$10))</f>
        <v>0.62350949861174776</v>
      </c>
      <c r="P765" s="175" t="str">
        <f t="shared" si="123"/>
        <v/>
      </c>
      <c r="Q765" s="175" t="str">
        <f t="shared" si="124"/>
        <v/>
      </c>
    </row>
    <row r="766" spans="1:17" s="1" customFormat="1" x14ac:dyDescent="0.3">
      <c r="A766" s="189">
        <f t="shared" si="122"/>
        <v>43862.749999998152</v>
      </c>
      <c r="B766" s="190">
        <f t="shared" si="118"/>
        <v>43862</v>
      </c>
      <c r="C766" s="1">
        <f t="shared" si="119"/>
        <v>18</v>
      </c>
      <c r="D766" s="191">
        <v>3.7796708799719592</v>
      </c>
      <c r="E766" s="192">
        <f t="shared" si="120"/>
        <v>1.3124395741839412E-4</v>
      </c>
      <c r="F766" s="193">
        <f t="shared" si="121"/>
        <v>5.6353478307908631</v>
      </c>
      <c r="G766" s="193">
        <f t="shared" si="127"/>
        <v>5.8437338912301522</v>
      </c>
      <c r="H766" s="193">
        <f t="shared" si="127"/>
        <v>6.0598257315945316</v>
      </c>
      <c r="I766" s="193">
        <f t="shared" si="127"/>
        <v>6.2839082991790773</v>
      </c>
      <c r="J766" s="193">
        <f t="shared" si="127"/>
        <v>6.5162770781695869</v>
      </c>
      <c r="K766" s="193">
        <f>MAX(0,(F766-'2031 forecast'!$C$10))</f>
        <v>0</v>
      </c>
      <c r="L766" s="193">
        <f>MAX(0,(G766-'2031 forecast'!$C$10))</f>
        <v>0.10673389123015209</v>
      </c>
      <c r="M766" s="193">
        <f>MAX(0,(H766-'2031 forecast'!$C$10))</f>
        <v>0.32282573159453154</v>
      </c>
      <c r="N766" s="193">
        <f>MAX(0,(I766-'2031 forecast'!$C$10))</f>
        <v>0.54690829917907724</v>
      </c>
      <c r="O766" s="193">
        <f>MAX(0,(J766-'2031 forecast'!$C$10))</f>
        <v>0.7792770781695868</v>
      </c>
      <c r="P766" s="175" t="str">
        <f t="shared" si="123"/>
        <v/>
      </c>
      <c r="Q766" s="175" t="str">
        <f t="shared" si="124"/>
        <v/>
      </c>
    </row>
    <row r="767" spans="1:17" s="1" customFormat="1" x14ac:dyDescent="0.3">
      <c r="A767" s="189">
        <f t="shared" si="122"/>
        <v>43862.791666664816</v>
      </c>
      <c r="B767" s="190">
        <f t="shared" si="118"/>
        <v>43862</v>
      </c>
      <c r="C767" s="1">
        <f t="shared" si="119"/>
        <v>19</v>
      </c>
      <c r="D767" s="191">
        <v>3.5763818087384074</v>
      </c>
      <c r="E767" s="192">
        <f t="shared" si="120"/>
        <v>1.2418501946959601E-4</v>
      </c>
      <c r="F767" s="193">
        <f t="shared" si="121"/>
        <v>5.33225143351725</v>
      </c>
      <c r="G767" s="193">
        <f t="shared" si="127"/>
        <v>5.5294294787536291</v>
      </c>
      <c r="H767" s="193">
        <f t="shared" si="127"/>
        <v>5.733898849616339</v>
      </c>
      <c r="I767" s="193">
        <f t="shared" si="127"/>
        <v>5.9459291675499228</v>
      </c>
      <c r="J767" s="193">
        <f t="shared" si="127"/>
        <v>6.1658000241644482</v>
      </c>
      <c r="K767" s="193">
        <f>MAX(0,(F767-'2031 forecast'!$C$10))</f>
        <v>0</v>
      </c>
      <c r="L767" s="193">
        <f>MAX(0,(G767-'2031 forecast'!$C$10))</f>
        <v>0</v>
      </c>
      <c r="M767" s="193">
        <f>MAX(0,(H767-'2031 forecast'!$C$10))</f>
        <v>0</v>
      </c>
      <c r="N767" s="193">
        <f>MAX(0,(I767-'2031 forecast'!$C$10))</f>
        <v>0.20892916754992275</v>
      </c>
      <c r="O767" s="193">
        <f>MAX(0,(J767-'2031 forecast'!$C$10))</f>
        <v>0.42880002416444807</v>
      </c>
      <c r="P767" s="175" t="str">
        <f t="shared" si="123"/>
        <v/>
      </c>
      <c r="Q767" s="175" t="str">
        <f t="shared" si="124"/>
        <v/>
      </c>
    </row>
    <row r="768" spans="1:17" s="1" customFormat="1" x14ac:dyDescent="0.3">
      <c r="A768" s="189">
        <f t="shared" si="122"/>
        <v>43862.83333333148</v>
      </c>
      <c r="B768" s="190">
        <f t="shared" si="118"/>
        <v>43862</v>
      </c>
      <c r="C768" s="1">
        <f t="shared" si="119"/>
        <v>20</v>
      </c>
      <c r="D768" s="191">
        <v>3.501089560133388</v>
      </c>
      <c r="E768" s="192">
        <f t="shared" si="120"/>
        <v>1.215705980070782E-4</v>
      </c>
      <c r="F768" s="193">
        <f t="shared" si="121"/>
        <v>5.2199935086010969</v>
      </c>
      <c r="G768" s="193">
        <f t="shared" si="127"/>
        <v>5.4130204370956587</v>
      </c>
      <c r="H768" s="193">
        <f t="shared" si="127"/>
        <v>5.6131851896244163</v>
      </c>
      <c r="I768" s="193">
        <f t="shared" si="127"/>
        <v>5.8207517113909777</v>
      </c>
      <c r="J768" s="193">
        <f t="shared" si="127"/>
        <v>6.0359937078662496</v>
      </c>
      <c r="K768" s="193">
        <f>MAX(0,(F768-'2031 forecast'!$C$10))</f>
        <v>0</v>
      </c>
      <c r="L768" s="193">
        <f>MAX(0,(G768-'2031 forecast'!$C$10))</f>
        <v>0</v>
      </c>
      <c r="M768" s="193">
        <f>MAX(0,(H768-'2031 forecast'!$C$10))</f>
        <v>0</v>
      </c>
      <c r="N768" s="193">
        <f>MAX(0,(I768-'2031 forecast'!$C$10))</f>
        <v>8.375171139097759E-2</v>
      </c>
      <c r="O768" s="193">
        <f>MAX(0,(J768-'2031 forecast'!$C$10))</f>
        <v>0.29899370786624946</v>
      </c>
      <c r="P768" s="175" t="str">
        <f t="shared" si="123"/>
        <v/>
      </c>
      <c r="Q768" s="175" t="str">
        <f t="shared" si="124"/>
        <v/>
      </c>
    </row>
    <row r="769" spans="1:17" s="1" customFormat="1" x14ac:dyDescent="0.3">
      <c r="A769" s="189">
        <f t="shared" si="122"/>
        <v>43862.874999998145</v>
      </c>
      <c r="B769" s="190">
        <f t="shared" si="118"/>
        <v>43862</v>
      </c>
      <c r="C769" s="1">
        <f t="shared" si="119"/>
        <v>21</v>
      </c>
      <c r="D769" s="191">
        <v>3.4935603352728863</v>
      </c>
      <c r="E769" s="192">
        <f t="shared" si="120"/>
        <v>1.2130915586082643E-4</v>
      </c>
      <c r="F769" s="193">
        <f t="shared" si="121"/>
        <v>5.2087677161094827</v>
      </c>
      <c r="G769" s="193">
        <f t="shared" si="127"/>
        <v>5.4013795329298615</v>
      </c>
      <c r="H769" s="193">
        <f t="shared" si="127"/>
        <v>5.6011138236252238</v>
      </c>
      <c r="I769" s="193">
        <f t="shared" si="127"/>
        <v>5.8082339657750834</v>
      </c>
      <c r="J769" s="193">
        <f t="shared" si="127"/>
        <v>6.0230130762364302</v>
      </c>
      <c r="K769" s="193">
        <f>MAX(0,(F769-'2031 forecast'!$C$10))</f>
        <v>0</v>
      </c>
      <c r="L769" s="193">
        <f>MAX(0,(G769-'2031 forecast'!$C$10))</f>
        <v>0</v>
      </c>
      <c r="M769" s="193">
        <f>MAX(0,(H769-'2031 forecast'!$C$10))</f>
        <v>0</v>
      </c>
      <c r="N769" s="193">
        <f>MAX(0,(I769-'2031 forecast'!$C$10))</f>
        <v>7.1233965775083341E-2</v>
      </c>
      <c r="O769" s="193">
        <f>MAX(0,(J769-'2031 forecast'!$C$10))</f>
        <v>0.28601307623643013</v>
      </c>
      <c r="P769" s="175" t="str">
        <f t="shared" si="123"/>
        <v/>
      </c>
      <c r="Q769" s="175" t="str">
        <f t="shared" si="124"/>
        <v/>
      </c>
    </row>
    <row r="770" spans="1:17" s="1" customFormat="1" x14ac:dyDescent="0.3">
      <c r="A770" s="189">
        <f t="shared" si="122"/>
        <v>43862.916666664809</v>
      </c>
      <c r="B770" s="190">
        <f t="shared" si="118"/>
        <v>43862</v>
      </c>
      <c r="C770" s="1">
        <f t="shared" si="119"/>
        <v>22</v>
      </c>
      <c r="D770" s="191">
        <v>3.0869821928057832</v>
      </c>
      <c r="E770" s="192">
        <f t="shared" si="120"/>
        <v>1.0719127996323025E-4</v>
      </c>
      <c r="F770" s="193">
        <f t="shared" si="121"/>
        <v>4.6025749215622582</v>
      </c>
      <c r="G770" s="193">
        <f t="shared" si="127"/>
        <v>4.7727707079768171</v>
      </c>
      <c r="H770" s="193">
        <f t="shared" si="127"/>
        <v>4.9492600596688403</v>
      </c>
      <c r="I770" s="193">
        <f t="shared" si="127"/>
        <v>5.1322757025167762</v>
      </c>
      <c r="J770" s="193">
        <f t="shared" si="127"/>
        <v>5.3220589682261563</v>
      </c>
      <c r="K770" s="193">
        <f>MAX(0,(F770-'2031 forecast'!$C$10))</f>
        <v>0</v>
      </c>
      <c r="L770" s="193">
        <f>MAX(0,(G770-'2031 forecast'!$C$10))</f>
        <v>0</v>
      </c>
      <c r="M770" s="193">
        <f>MAX(0,(H770-'2031 forecast'!$C$10))</f>
        <v>0</v>
      </c>
      <c r="N770" s="193">
        <f>MAX(0,(I770-'2031 forecast'!$C$10))</f>
        <v>0</v>
      </c>
      <c r="O770" s="193">
        <f>MAX(0,(J770-'2031 forecast'!$C$10))</f>
        <v>0</v>
      </c>
      <c r="P770" s="175" t="str">
        <f t="shared" si="123"/>
        <v/>
      </c>
      <c r="Q770" s="175" t="str">
        <f t="shared" si="124"/>
        <v/>
      </c>
    </row>
    <row r="771" spans="1:17" s="1" customFormat="1" x14ac:dyDescent="0.3">
      <c r="A771" s="189">
        <f t="shared" si="122"/>
        <v>43862.958333331473</v>
      </c>
      <c r="B771" s="190">
        <f t="shared" si="118"/>
        <v>43862</v>
      </c>
      <c r="C771" s="1">
        <f t="shared" si="119"/>
        <v>23</v>
      </c>
      <c r="D771" s="191">
        <v>3.0342776187822702</v>
      </c>
      <c r="E771" s="192">
        <f t="shared" si="120"/>
        <v>1.0536118493946779E-4</v>
      </c>
      <c r="F771" s="193">
        <f t="shared" si="121"/>
        <v>4.5239943741209521</v>
      </c>
      <c r="G771" s="193">
        <f t="shared" si="127"/>
        <v>4.6912843788162375</v>
      </c>
      <c r="H771" s="193">
        <f t="shared" si="127"/>
        <v>4.8647604976744949</v>
      </c>
      <c r="I771" s="193">
        <f t="shared" si="127"/>
        <v>5.0446514832055147</v>
      </c>
      <c r="J771" s="193">
        <f t="shared" si="127"/>
        <v>5.2311945468174175</v>
      </c>
      <c r="K771" s="193">
        <f>MAX(0,(F771-'2031 forecast'!$C$10))</f>
        <v>0</v>
      </c>
      <c r="L771" s="193">
        <f>MAX(0,(G771-'2031 forecast'!$C$10))</f>
        <v>0</v>
      </c>
      <c r="M771" s="193">
        <f>MAX(0,(H771-'2031 forecast'!$C$10))</f>
        <v>0</v>
      </c>
      <c r="N771" s="193">
        <f>MAX(0,(I771-'2031 forecast'!$C$10))</f>
        <v>0</v>
      </c>
      <c r="O771" s="193">
        <f>MAX(0,(J771-'2031 forecast'!$C$10))</f>
        <v>0</v>
      </c>
      <c r="P771" s="175" t="str">
        <f t="shared" si="123"/>
        <v/>
      </c>
      <c r="Q771" s="175" t="str">
        <f t="shared" si="124"/>
        <v/>
      </c>
    </row>
    <row r="772" spans="1:17" s="1" customFormat="1" x14ac:dyDescent="0.3">
      <c r="A772" s="189">
        <f t="shared" si="122"/>
        <v>43862.999999998137</v>
      </c>
      <c r="B772" s="190">
        <f t="shared" si="118"/>
        <v>43862</v>
      </c>
      <c r="C772" s="1">
        <f t="shared" si="119"/>
        <v>0</v>
      </c>
      <c r="D772" s="191">
        <v>2.8385177724092201</v>
      </c>
      <c r="E772" s="192">
        <f t="shared" si="120"/>
        <v>9.8563689136921476E-5</v>
      </c>
      <c r="F772" s="193">
        <f t="shared" si="121"/>
        <v>4.2321237693389548</v>
      </c>
      <c r="G772" s="193">
        <f t="shared" si="127"/>
        <v>4.3886208705055125</v>
      </c>
      <c r="H772" s="193">
        <f t="shared" si="127"/>
        <v>4.5509049816954947</v>
      </c>
      <c r="I772" s="193">
        <f t="shared" si="127"/>
        <v>4.7191900971922554</v>
      </c>
      <c r="J772" s="193">
        <f t="shared" si="127"/>
        <v>4.8936981244420998</v>
      </c>
      <c r="K772" s="193">
        <f>MAX(0,(F772-'2031 forecast'!$C$10))</f>
        <v>0</v>
      </c>
      <c r="L772" s="193">
        <f>MAX(0,(G772-'2031 forecast'!$C$10))</f>
        <v>0</v>
      </c>
      <c r="M772" s="193">
        <f>MAX(0,(H772-'2031 forecast'!$C$10))</f>
        <v>0</v>
      </c>
      <c r="N772" s="193">
        <f>MAX(0,(I772-'2031 forecast'!$C$10))</f>
        <v>0</v>
      </c>
      <c r="O772" s="193">
        <f>MAX(0,(J772-'2031 forecast'!$C$10))</f>
        <v>0</v>
      </c>
      <c r="P772" s="175" t="str">
        <f t="shared" si="123"/>
        <v/>
      </c>
      <c r="Q772" s="175" t="str">
        <f t="shared" si="124"/>
        <v/>
      </c>
    </row>
    <row r="773" spans="1:17" s="1" customFormat="1" x14ac:dyDescent="0.3">
      <c r="A773" s="189">
        <f t="shared" si="122"/>
        <v>43863.041666664802</v>
      </c>
      <c r="B773" s="190">
        <f t="shared" ref="B773:B836" si="128">INT(A773)</f>
        <v>43863</v>
      </c>
      <c r="C773" s="1">
        <f t="shared" ref="C773:C836" si="129">HOUR(A773)</f>
        <v>1</v>
      </c>
      <c r="D773" s="191">
        <v>2.5825241271521548</v>
      </c>
      <c r="E773" s="192">
        <f t="shared" ref="E773:E836" si="130">D773/SUM($D$4:$D$8763)</f>
        <v>8.9674656164360906E-5</v>
      </c>
      <c r="F773" s="193">
        <f t="shared" ref="F773:F836" si="131">E773*$F$2</f>
        <v>3.8504468246240351</v>
      </c>
      <c r="G773" s="193">
        <f t="shared" si="127"/>
        <v>3.9928301288684103</v>
      </c>
      <c r="H773" s="193">
        <f t="shared" si="127"/>
        <v>4.1404785377229558</v>
      </c>
      <c r="I773" s="193">
        <f t="shared" si="127"/>
        <v>4.2935867462518393</v>
      </c>
      <c r="J773" s="193">
        <f t="shared" si="127"/>
        <v>4.4523566490282223</v>
      </c>
      <c r="K773" s="193">
        <f>MAX(0,(F773-'2031 forecast'!$C$10))</f>
        <v>0</v>
      </c>
      <c r="L773" s="193">
        <f>MAX(0,(G773-'2031 forecast'!$C$10))</f>
        <v>0</v>
      </c>
      <c r="M773" s="193">
        <f>MAX(0,(H773-'2031 forecast'!$C$10))</f>
        <v>0</v>
      </c>
      <c r="N773" s="193">
        <f>MAX(0,(I773-'2031 forecast'!$C$10))</f>
        <v>0</v>
      </c>
      <c r="O773" s="193">
        <f>MAX(0,(J773-'2031 forecast'!$C$10))</f>
        <v>0</v>
      </c>
      <c r="P773" s="175" t="str">
        <f t="shared" si="123"/>
        <v/>
      </c>
      <c r="Q773" s="175" t="str">
        <f t="shared" si="124"/>
        <v/>
      </c>
    </row>
    <row r="774" spans="1:17" s="1" customFormat="1" x14ac:dyDescent="0.3">
      <c r="A774" s="189">
        <f t="shared" ref="A774:A837" si="132">A773 + TIME(1,0,0)</f>
        <v>43863.083333331466</v>
      </c>
      <c r="B774" s="190">
        <f t="shared" si="128"/>
        <v>43863</v>
      </c>
      <c r="C774" s="1">
        <f t="shared" si="129"/>
        <v>2</v>
      </c>
      <c r="D774" s="191">
        <v>2.4771149791051283</v>
      </c>
      <c r="E774" s="192">
        <f t="shared" si="130"/>
        <v>8.6014466116835972E-5</v>
      </c>
      <c r="F774" s="193">
        <f t="shared" si="131"/>
        <v>3.6932857297414214</v>
      </c>
      <c r="G774" s="193">
        <f t="shared" si="127"/>
        <v>3.8298574705472506</v>
      </c>
      <c r="H774" s="193">
        <f t="shared" si="127"/>
        <v>3.9714794137342642</v>
      </c>
      <c r="I774" s="193">
        <f t="shared" si="127"/>
        <v>4.1183383076293154</v>
      </c>
      <c r="J774" s="193">
        <f t="shared" si="127"/>
        <v>4.2706278062107446</v>
      </c>
      <c r="K774" s="193">
        <f>MAX(0,(F774-'2031 forecast'!$C$10))</f>
        <v>0</v>
      </c>
      <c r="L774" s="193">
        <f>MAX(0,(G774-'2031 forecast'!$C$10))</f>
        <v>0</v>
      </c>
      <c r="M774" s="193">
        <f>MAX(0,(H774-'2031 forecast'!$C$10))</f>
        <v>0</v>
      </c>
      <c r="N774" s="193">
        <f>MAX(0,(I774-'2031 forecast'!$C$10))</f>
        <v>0</v>
      </c>
      <c r="O774" s="193">
        <f>MAX(0,(J774-'2031 forecast'!$C$10))</f>
        <v>0</v>
      </c>
      <c r="P774" s="175" t="str">
        <f t="shared" ref="P774:P837" si="133">IF(K774&gt;0,IF(K773&gt;0,P773+1,1),"")</f>
        <v/>
      </c>
      <c r="Q774" s="175" t="str">
        <f t="shared" ref="Q774:Q837" si="134">IF(AND(K774&gt;0,K775=0),P774,"")</f>
        <v/>
      </c>
    </row>
    <row r="775" spans="1:17" s="1" customFormat="1" x14ac:dyDescent="0.3">
      <c r="A775" s="189">
        <f t="shared" si="132"/>
        <v>43863.12499999813</v>
      </c>
      <c r="B775" s="190">
        <f t="shared" si="128"/>
        <v>43863</v>
      </c>
      <c r="C775" s="1">
        <f t="shared" si="129"/>
        <v>3</v>
      </c>
      <c r="D775" s="191">
        <v>2.4469980796631208</v>
      </c>
      <c r="E775" s="192">
        <f t="shared" si="130"/>
        <v>8.496869753182885E-5</v>
      </c>
      <c r="F775" s="193">
        <f t="shared" si="131"/>
        <v>3.6483825597749604</v>
      </c>
      <c r="G775" s="193">
        <f t="shared" si="127"/>
        <v>3.7832938538840621</v>
      </c>
      <c r="H775" s="193">
        <f t="shared" si="127"/>
        <v>3.9231939497374952</v>
      </c>
      <c r="I775" s="193">
        <f t="shared" si="127"/>
        <v>4.0682673251657366</v>
      </c>
      <c r="J775" s="193">
        <f t="shared" si="127"/>
        <v>4.2187052796914646</v>
      </c>
      <c r="K775" s="193">
        <f>MAX(0,(F775-'2031 forecast'!$C$10))</f>
        <v>0</v>
      </c>
      <c r="L775" s="193">
        <f>MAX(0,(G775-'2031 forecast'!$C$10))</f>
        <v>0</v>
      </c>
      <c r="M775" s="193">
        <f>MAX(0,(H775-'2031 forecast'!$C$10))</f>
        <v>0</v>
      </c>
      <c r="N775" s="193">
        <f>MAX(0,(I775-'2031 forecast'!$C$10))</f>
        <v>0</v>
      </c>
      <c r="O775" s="193">
        <f>MAX(0,(J775-'2031 forecast'!$C$10))</f>
        <v>0</v>
      </c>
      <c r="P775" s="175" t="str">
        <f t="shared" si="133"/>
        <v/>
      </c>
      <c r="Q775" s="175" t="str">
        <f t="shared" si="134"/>
        <v/>
      </c>
    </row>
    <row r="776" spans="1:17" s="1" customFormat="1" x14ac:dyDescent="0.3">
      <c r="A776" s="189">
        <f t="shared" si="132"/>
        <v>43863.166666664794</v>
      </c>
      <c r="B776" s="190">
        <f t="shared" si="128"/>
        <v>43863</v>
      </c>
      <c r="C776" s="1">
        <f t="shared" si="129"/>
        <v>4</v>
      </c>
      <c r="D776" s="191">
        <v>2.3566473813370976</v>
      </c>
      <c r="E776" s="192">
        <f t="shared" si="130"/>
        <v>8.1831391776807471E-5</v>
      </c>
      <c r="F776" s="193">
        <f t="shared" si="131"/>
        <v>3.5136730498755773</v>
      </c>
      <c r="G776" s="193">
        <f t="shared" si="127"/>
        <v>3.6436030038944964</v>
      </c>
      <c r="H776" s="193">
        <f t="shared" si="127"/>
        <v>3.7783375577471872</v>
      </c>
      <c r="I776" s="193">
        <f t="shared" si="127"/>
        <v>3.9180543777750017</v>
      </c>
      <c r="J776" s="193">
        <f t="shared" si="127"/>
        <v>4.0629377001336255</v>
      </c>
      <c r="K776" s="193">
        <f>MAX(0,(F776-'2031 forecast'!$C$10))</f>
        <v>0</v>
      </c>
      <c r="L776" s="193">
        <f>MAX(0,(G776-'2031 forecast'!$C$10))</f>
        <v>0</v>
      </c>
      <c r="M776" s="193">
        <f>MAX(0,(H776-'2031 forecast'!$C$10))</f>
        <v>0</v>
      </c>
      <c r="N776" s="193">
        <f>MAX(0,(I776-'2031 forecast'!$C$10))</f>
        <v>0</v>
      </c>
      <c r="O776" s="193">
        <f>MAX(0,(J776-'2031 forecast'!$C$10))</f>
        <v>0</v>
      </c>
      <c r="P776" s="175" t="str">
        <f t="shared" si="133"/>
        <v/>
      </c>
      <c r="Q776" s="175" t="str">
        <f t="shared" si="134"/>
        <v/>
      </c>
    </row>
    <row r="777" spans="1:17" s="1" customFormat="1" x14ac:dyDescent="0.3">
      <c r="A777" s="189">
        <f t="shared" si="132"/>
        <v>43863.208333331459</v>
      </c>
      <c r="B777" s="190">
        <f t="shared" si="128"/>
        <v>43863</v>
      </c>
      <c r="C777" s="1">
        <f t="shared" si="129"/>
        <v>5</v>
      </c>
      <c r="D777" s="191">
        <v>2.3641766061976002</v>
      </c>
      <c r="E777" s="192">
        <f t="shared" si="130"/>
        <v>8.2092833923059282E-5</v>
      </c>
      <c r="F777" s="193">
        <f t="shared" si="131"/>
        <v>3.5248988423671936</v>
      </c>
      <c r="G777" s="193">
        <f t="shared" si="127"/>
        <v>3.655243908060295</v>
      </c>
      <c r="H777" s="193">
        <f t="shared" si="127"/>
        <v>3.7904089237463809</v>
      </c>
      <c r="I777" s="193">
        <f t="shared" si="127"/>
        <v>3.9305721233908977</v>
      </c>
      <c r="J777" s="193">
        <f t="shared" si="127"/>
        <v>4.0759183317634475</v>
      </c>
      <c r="K777" s="193">
        <f>MAX(0,(F777-'2031 forecast'!$C$10))</f>
        <v>0</v>
      </c>
      <c r="L777" s="193">
        <f>MAX(0,(G777-'2031 forecast'!$C$10))</f>
        <v>0</v>
      </c>
      <c r="M777" s="193">
        <f>MAX(0,(H777-'2031 forecast'!$C$10))</f>
        <v>0</v>
      </c>
      <c r="N777" s="193">
        <f>MAX(0,(I777-'2031 forecast'!$C$10))</f>
        <v>0</v>
      </c>
      <c r="O777" s="193">
        <f>MAX(0,(J777-'2031 forecast'!$C$10))</f>
        <v>0</v>
      </c>
      <c r="P777" s="175" t="str">
        <f t="shared" si="133"/>
        <v/>
      </c>
      <c r="Q777" s="175" t="str">
        <f t="shared" si="134"/>
        <v/>
      </c>
    </row>
    <row r="778" spans="1:17" s="1" customFormat="1" x14ac:dyDescent="0.3">
      <c r="A778" s="189">
        <f t="shared" si="132"/>
        <v>43863.249999998123</v>
      </c>
      <c r="B778" s="190">
        <f t="shared" si="128"/>
        <v>43863</v>
      </c>
      <c r="C778" s="1">
        <f t="shared" si="129"/>
        <v>6</v>
      </c>
      <c r="D778" s="191">
        <v>2.4244104050816149</v>
      </c>
      <c r="E778" s="192">
        <f t="shared" si="130"/>
        <v>8.4184371093073499E-5</v>
      </c>
      <c r="F778" s="193">
        <f t="shared" si="131"/>
        <v>3.6147051823001144</v>
      </c>
      <c r="G778" s="193">
        <f t="shared" si="127"/>
        <v>3.7483711413866705</v>
      </c>
      <c r="H778" s="193">
        <f t="shared" si="127"/>
        <v>3.8869798517399179</v>
      </c>
      <c r="I778" s="193">
        <f t="shared" si="127"/>
        <v>4.030714088318053</v>
      </c>
      <c r="J778" s="193">
        <f t="shared" si="127"/>
        <v>4.1797633848020048</v>
      </c>
      <c r="K778" s="193">
        <f>MAX(0,(F778-'2031 forecast'!$C$10))</f>
        <v>0</v>
      </c>
      <c r="L778" s="193">
        <f>MAX(0,(G778-'2031 forecast'!$C$10))</f>
        <v>0</v>
      </c>
      <c r="M778" s="193">
        <f>MAX(0,(H778-'2031 forecast'!$C$10))</f>
        <v>0</v>
      </c>
      <c r="N778" s="193">
        <f>MAX(0,(I778-'2031 forecast'!$C$10))</f>
        <v>0</v>
      </c>
      <c r="O778" s="193">
        <f>MAX(0,(J778-'2031 forecast'!$C$10))</f>
        <v>0</v>
      </c>
      <c r="P778" s="175" t="str">
        <f t="shared" si="133"/>
        <v/>
      </c>
      <c r="Q778" s="175" t="str">
        <f t="shared" si="134"/>
        <v/>
      </c>
    </row>
    <row r="779" spans="1:17" s="1" customFormat="1" x14ac:dyDescent="0.3">
      <c r="A779" s="189">
        <f t="shared" si="132"/>
        <v>43863.291666664787</v>
      </c>
      <c r="B779" s="190">
        <f t="shared" si="128"/>
        <v>43863</v>
      </c>
      <c r="C779" s="1">
        <f t="shared" si="129"/>
        <v>7</v>
      </c>
      <c r="D779" s="191">
        <v>2.6352287011756683</v>
      </c>
      <c r="E779" s="192">
        <f t="shared" si="130"/>
        <v>9.1504751188123379E-5</v>
      </c>
      <c r="F779" s="193">
        <f t="shared" si="131"/>
        <v>3.9290273720653421</v>
      </c>
      <c r="G779" s="193">
        <f t="shared" si="127"/>
        <v>4.0743164580289903</v>
      </c>
      <c r="H779" s="193">
        <f t="shared" si="127"/>
        <v>4.2249780997173021</v>
      </c>
      <c r="I779" s="193">
        <f t="shared" si="127"/>
        <v>4.3812109655631017</v>
      </c>
      <c r="J779" s="193">
        <f t="shared" si="127"/>
        <v>4.543221070436962</v>
      </c>
      <c r="K779" s="193">
        <f>MAX(0,(F779-'2031 forecast'!$C$10))</f>
        <v>0</v>
      </c>
      <c r="L779" s="193">
        <f>MAX(0,(G779-'2031 forecast'!$C$10))</f>
        <v>0</v>
      </c>
      <c r="M779" s="193">
        <f>MAX(0,(H779-'2031 forecast'!$C$10))</f>
        <v>0</v>
      </c>
      <c r="N779" s="193">
        <f>MAX(0,(I779-'2031 forecast'!$C$10))</f>
        <v>0</v>
      </c>
      <c r="O779" s="193">
        <f>MAX(0,(J779-'2031 forecast'!$C$10))</f>
        <v>0</v>
      </c>
      <c r="P779" s="175" t="str">
        <f t="shared" si="133"/>
        <v/>
      </c>
      <c r="Q779" s="175" t="str">
        <f t="shared" si="134"/>
        <v/>
      </c>
    </row>
    <row r="780" spans="1:17" s="1" customFormat="1" x14ac:dyDescent="0.3">
      <c r="A780" s="189">
        <f t="shared" si="132"/>
        <v>43863.333333331451</v>
      </c>
      <c r="B780" s="190">
        <f t="shared" si="128"/>
        <v>43863</v>
      </c>
      <c r="C780" s="1">
        <f t="shared" si="129"/>
        <v>8</v>
      </c>
      <c r="D780" s="191">
        <v>2.8460469972697218</v>
      </c>
      <c r="E780" s="192">
        <f t="shared" si="130"/>
        <v>9.8825131283173246E-5</v>
      </c>
      <c r="F780" s="193">
        <f t="shared" si="131"/>
        <v>4.2433495618305699</v>
      </c>
      <c r="G780" s="193">
        <f t="shared" si="127"/>
        <v>4.4002617746713097</v>
      </c>
      <c r="H780" s="193">
        <f t="shared" si="127"/>
        <v>4.5629763476946863</v>
      </c>
      <c r="I780" s="193">
        <f t="shared" si="127"/>
        <v>4.7317078428081496</v>
      </c>
      <c r="J780" s="193">
        <f t="shared" si="127"/>
        <v>4.9066787560719192</v>
      </c>
      <c r="K780" s="193">
        <f>MAX(0,(F780-'2031 forecast'!$C$10))</f>
        <v>0</v>
      </c>
      <c r="L780" s="193">
        <f>MAX(0,(G780-'2031 forecast'!$C$10))</f>
        <v>0</v>
      </c>
      <c r="M780" s="193">
        <f>MAX(0,(H780-'2031 forecast'!$C$10))</f>
        <v>0</v>
      </c>
      <c r="N780" s="193">
        <f>MAX(0,(I780-'2031 forecast'!$C$10))</f>
        <v>0</v>
      </c>
      <c r="O780" s="193">
        <f>MAX(0,(J780-'2031 forecast'!$C$10))</f>
        <v>0</v>
      </c>
      <c r="P780" s="175" t="str">
        <f t="shared" si="133"/>
        <v/>
      </c>
      <c r="Q780" s="175" t="str">
        <f t="shared" si="134"/>
        <v/>
      </c>
    </row>
    <row r="781" spans="1:17" s="1" customFormat="1" x14ac:dyDescent="0.3">
      <c r="A781" s="189">
        <f t="shared" si="132"/>
        <v>43863.374999998116</v>
      </c>
      <c r="B781" s="190">
        <f t="shared" si="128"/>
        <v>43863</v>
      </c>
      <c r="C781" s="1">
        <f t="shared" si="129"/>
        <v>9</v>
      </c>
      <c r="D781" s="191">
        <v>2.9589853701772508</v>
      </c>
      <c r="E781" s="192">
        <f t="shared" si="130"/>
        <v>1.0274676347694998E-4</v>
      </c>
      <c r="F781" s="193">
        <f t="shared" si="131"/>
        <v>4.411736449204799</v>
      </c>
      <c r="G781" s="193">
        <f t="shared" si="127"/>
        <v>4.5748753371582671</v>
      </c>
      <c r="H781" s="193">
        <f t="shared" si="127"/>
        <v>4.7440468376825713</v>
      </c>
      <c r="I781" s="193">
        <f t="shared" si="127"/>
        <v>4.9194740270465687</v>
      </c>
      <c r="J781" s="193">
        <f t="shared" si="127"/>
        <v>5.101388230519218</v>
      </c>
      <c r="K781" s="193">
        <f>MAX(0,(F781-'2031 forecast'!$C$10))</f>
        <v>0</v>
      </c>
      <c r="L781" s="193">
        <f>MAX(0,(G781-'2031 forecast'!$C$10))</f>
        <v>0</v>
      </c>
      <c r="M781" s="193">
        <f>MAX(0,(H781-'2031 forecast'!$C$10))</f>
        <v>0</v>
      </c>
      <c r="N781" s="193">
        <f>MAX(0,(I781-'2031 forecast'!$C$10))</f>
        <v>0</v>
      </c>
      <c r="O781" s="193">
        <f>MAX(0,(J781-'2031 forecast'!$C$10))</f>
        <v>0</v>
      </c>
      <c r="P781" s="175" t="str">
        <f t="shared" si="133"/>
        <v/>
      </c>
      <c r="Q781" s="175" t="str">
        <f t="shared" si="134"/>
        <v/>
      </c>
    </row>
    <row r="782" spans="1:17" s="1" customFormat="1" x14ac:dyDescent="0.3">
      <c r="A782" s="189">
        <f t="shared" si="132"/>
        <v>43863.41666666478</v>
      </c>
      <c r="B782" s="190">
        <f t="shared" si="128"/>
        <v>43863</v>
      </c>
      <c r="C782" s="1">
        <f t="shared" si="129"/>
        <v>10</v>
      </c>
      <c r="D782" s="191">
        <v>3.102040642526787</v>
      </c>
      <c r="E782" s="192">
        <f t="shared" si="130"/>
        <v>1.0771416425573382E-4</v>
      </c>
      <c r="F782" s="193">
        <f t="shared" si="131"/>
        <v>4.6250265065454892</v>
      </c>
      <c r="G782" s="193">
        <f t="shared" si="127"/>
        <v>4.7960525163084116</v>
      </c>
      <c r="H782" s="193">
        <f t="shared" si="127"/>
        <v>4.9734027916672252</v>
      </c>
      <c r="I782" s="193">
        <f t="shared" si="127"/>
        <v>5.1573111937485656</v>
      </c>
      <c r="J782" s="193">
        <f t="shared" si="127"/>
        <v>5.3480202314857959</v>
      </c>
      <c r="K782" s="193">
        <f>MAX(0,(F782-'2031 forecast'!$C$10))</f>
        <v>0</v>
      </c>
      <c r="L782" s="193">
        <f>MAX(0,(G782-'2031 forecast'!$C$10))</f>
        <v>0</v>
      </c>
      <c r="M782" s="193">
        <f>MAX(0,(H782-'2031 forecast'!$C$10))</f>
        <v>0</v>
      </c>
      <c r="N782" s="193">
        <f>MAX(0,(I782-'2031 forecast'!$C$10))</f>
        <v>0</v>
      </c>
      <c r="O782" s="193">
        <f>MAX(0,(J782-'2031 forecast'!$C$10))</f>
        <v>0</v>
      </c>
      <c r="P782" s="175" t="str">
        <f t="shared" si="133"/>
        <v/>
      </c>
      <c r="Q782" s="175" t="str">
        <f t="shared" si="134"/>
        <v/>
      </c>
    </row>
    <row r="783" spans="1:17" s="1" customFormat="1" x14ac:dyDescent="0.3">
      <c r="A783" s="189">
        <f t="shared" si="132"/>
        <v>43863.458333331444</v>
      </c>
      <c r="B783" s="190">
        <f t="shared" si="128"/>
        <v>43863</v>
      </c>
      <c r="C783" s="1">
        <f t="shared" si="129"/>
        <v>11</v>
      </c>
      <c r="D783" s="191">
        <v>3.2225082402948173</v>
      </c>
      <c r="E783" s="192">
        <f t="shared" si="130"/>
        <v>1.118972385957623E-4</v>
      </c>
      <c r="F783" s="193">
        <f t="shared" si="131"/>
        <v>4.8046391864113325</v>
      </c>
      <c r="G783" s="193">
        <f t="shared" si="127"/>
        <v>4.9823069829611653</v>
      </c>
      <c r="H783" s="193">
        <f t="shared" si="127"/>
        <v>5.1665446476543018</v>
      </c>
      <c r="I783" s="193">
        <f t="shared" si="127"/>
        <v>5.357595123602878</v>
      </c>
      <c r="J783" s="193">
        <f t="shared" si="127"/>
        <v>5.555710337562914</v>
      </c>
      <c r="K783" s="193">
        <f>MAX(0,(F783-'2031 forecast'!$C$10))</f>
        <v>0</v>
      </c>
      <c r="L783" s="193">
        <f>MAX(0,(G783-'2031 forecast'!$C$10))</f>
        <v>0</v>
      </c>
      <c r="M783" s="193">
        <f>MAX(0,(H783-'2031 forecast'!$C$10))</f>
        <v>0</v>
      </c>
      <c r="N783" s="193">
        <f>MAX(0,(I783-'2031 forecast'!$C$10))</f>
        <v>0</v>
      </c>
      <c r="O783" s="193">
        <f>MAX(0,(J783-'2031 forecast'!$C$10))</f>
        <v>0</v>
      </c>
      <c r="P783" s="175" t="str">
        <f t="shared" si="133"/>
        <v/>
      </c>
      <c r="Q783" s="175" t="str">
        <f t="shared" si="134"/>
        <v/>
      </c>
    </row>
    <row r="784" spans="1:17" s="1" customFormat="1" x14ac:dyDescent="0.3">
      <c r="A784" s="189">
        <f t="shared" si="132"/>
        <v>43863.499999998108</v>
      </c>
      <c r="B784" s="190">
        <f t="shared" si="128"/>
        <v>43863</v>
      </c>
      <c r="C784" s="1">
        <f t="shared" si="129"/>
        <v>12</v>
      </c>
      <c r="D784" s="191">
        <v>3.3279173883418443</v>
      </c>
      <c r="E784" s="192">
        <f t="shared" si="130"/>
        <v>1.1555742864328724E-4</v>
      </c>
      <c r="F784" s="193">
        <f t="shared" si="131"/>
        <v>4.9618002812939466</v>
      </c>
      <c r="G784" s="193">
        <f t="shared" si="127"/>
        <v>5.1452796412823245</v>
      </c>
      <c r="H784" s="193">
        <f t="shared" si="127"/>
        <v>5.3355437716429934</v>
      </c>
      <c r="I784" s="193">
        <f t="shared" si="127"/>
        <v>5.532843562225402</v>
      </c>
      <c r="J784" s="193">
        <f t="shared" si="127"/>
        <v>5.7374391803803926</v>
      </c>
      <c r="K784" s="193">
        <f>MAX(0,(F784-'2031 forecast'!$C$10))</f>
        <v>0</v>
      </c>
      <c r="L784" s="193">
        <f>MAX(0,(G784-'2031 forecast'!$C$10))</f>
        <v>0</v>
      </c>
      <c r="M784" s="193">
        <f>MAX(0,(H784-'2031 forecast'!$C$10))</f>
        <v>0</v>
      </c>
      <c r="N784" s="193">
        <f>MAX(0,(I784-'2031 forecast'!$C$10))</f>
        <v>0</v>
      </c>
      <c r="O784" s="193">
        <f>MAX(0,(J784-'2031 forecast'!$C$10))</f>
        <v>4.3918038039247875E-4</v>
      </c>
      <c r="P784" s="175" t="str">
        <f t="shared" si="133"/>
        <v/>
      </c>
      <c r="Q784" s="175" t="str">
        <f t="shared" si="134"/>
        <v/>
      </c>
    </row>
    <row r="785" spans="1:17" s="1" customFormat="1" x14ac:dyDescent="0.3">
      <c r="A785" s="189">
        <f t="shared" si="132"/>
        <v>43863.541666664772</v>
      </c>
      <c r="B785" s="190">
        <f t="shared" si="128"/>
        <v>43863</v>
      </c>
      <c r="C785" s="1">
        <f t="shared" si="129"/>
        <v>13</v>
      </c>
      <c r="D785" s="191">
        <v>3.2300374651553194</v>
      </c>
      <c r="E785" s="192">
        <f t="shared" si="130"/>
        <v>1.1215868074201409E-4</v>
      </c>
      <c r="F785" s="193">
        <f t="shared" si="131"/>
        <v>4.8158649789029484</v>
      </c>
      <c r="G785" s="193">
        <f t="shared" ref="G785:J804" si="135">$E785*G$2</f>
        <v>4.9939478871269625</v>
      </c>
      <c r="H785" s="193">
        <f t="shared" si="135"/>
        <v>5.1786160136534942</v>
      </c>
      <c r="I785" s="193">
        <f t="shared" si="135"/>
        <v>5.3701128692187732</v>
      </c>
      <c r="J785" s="193">
        <f t="shared" si="135"/>
        <v>5.5686909691927342</v>
      </c>
      <c r="K785" s="193">
        <f>MAX(0,(F785-'2031 forecast'!$C$10))</f>
        <v>0</v>
      </c>
      <c r="L785" s="193">
        <f>MAX(0,(G785-'2031 forecast'!$C$10))</f>
        <v>0</v>
      </c>
      <c r="M785" s="193">
        <f>MAX(0,(H785-'2031 forecast'!$C$10))</f>
        <v>0</v>
      </c>
      <c r="N785" s="193">
        <f>MAX(0,(I785-'2031 forecast'!$C$10))</f>
        <v>0</v>
      </c>
      <c r="O785" s="193">
        <f>MAX(0,(J785-'2031 forecast'!$C$10))</f>
        <v>0</v>
      </c>
      <c r="P785" s="175" t="str">
        <f t="shared" si="133"/>
        <v/>
      </c>
      <c r="Q785" s="175" t="str">
        <f t="shared" si="134"/>
        <v/>
      </c>
    </row>
    <row r="786" spans="1:17" s="1" customFormat="1" x14ac:dyDescent="0.3">
      <c r="A786" s="189">
        <f t="shared" si="132"/>
        <v>43863.583333331437</v>
      </c>
      <c r="B786" s="190">
        <f t="shared" si="128"/>
        <v>43863</v>
      </c>
      <c r="C786" s="1">
        <f t="shared" si="129"/>
        <v>14</v>
      </c>
      <c r="D786" s="191">
        <v>3.2601543645973274</v>
      </c>
      <c r="E786" s="192">
        <f t="shared" si="130"/>
        <v>1.1320444932702122E-4</v>
      </c>
      <c r="F786" s="193">
        <f t="shared" si="131"/>
        <v>4.8607681488694094</v>
      </c>
      <c r="G786" s="193">
        <f t="shared" si="135"/>
        <v>5.0405115037901513</v>
      </c>
      <c r="H786" s="193">
        <f t="shared" si="135"/>
        <v>5.2269014776502631</v>
      </c>
      <c r="I786" s="193">
        <f t="shared" si="135"/>
        <v>5.4201838516823519</v>
      </c>
      <c r="J786" s="193">
        <f t="shared" si="135"/>
        <v>5.6206134957120142</v>
      </c>
      <c r="K786" s="193">
        <f>MAX(0,(F786-'2031 forecast'!$C$10))</f>
        <v>0</v>
      </c>
      <c r="L786" s="193">
        <f>MAX(0,(G786-'2031 forecast'!$C$10))</f>
        <v>0</v>
      </c>
      <c r="M786" s="193">
        <f>MAX(0,(H786-'2031 forecast'!$C$10))</f>
        <v>0</v>
      </c>
      <c r="N786" s="193">
        <f>MAX(0,(I786-'2031 forecast'!$C$10))</f>
        <v>0</v>
      </c>
      <c r="O786" s="193">
        <f>MAX(0,(J786-'2031 forecast'!$C$10))</f>
        <v>0</v>
      </c>
      <c r="P786" s="175" t="str">
        <f t="shared" si="133"/>
        <v/>
      </c>
      <c r="Q786" s="175" t="str">
        <f t="shared" si="134"/>
        <v/>
      </c>
    </row>
    <row r="787" spans="1:17" s="1" customFormat="1" x14ac:dyDescent="0.3">
      <c r="A787" s="189">
        <f t="shared" si="132"/>
        <v>43863.624999998101</v>
      </c>
      <c r="B787" s="190">
        <f t="shared" si="128"/>
        <v>43863</v>
      </c>
      <c r="C787" s="1">
        <f t="shared" si="129"/>
        <v>15</v>
      </c>
      <c r="D787" s="191">
        <v>3.2149790154343161</v>
      </c>
      <c r="E787" s="192">
        <f t="shared" si="130"/>
        <v>1.1163579644951055E-4</v>
      </c>
      <c r="F787" s="193">
        <f t="shared" si="131"/>
        <v>4.7934133939197183</v>
      </c>
      <c r="G787" s="193">
        <f t="shared" si="135"/>
        <v>4.9706660787953689</v>
      </c>
      <c r="H787" s="193">
        <f t="shared" si="135"/>
        <v>5.1544732816551102</v>
      </c>
      <c r="I787" s="193">
        <f t="shared" si="135"/>
        <v>5.3450773779869847</v>
      </c>
      <c r="J787" s="193">
        <f t="shared" si="135"/>
        <v>5.5427297059330956</v>
      </c>
      <c r="K787" s="193">
        <f>MAX(0,(F787-'2031 forecast'!$C$10))</f>
        <v>0</v>
      </c>
      <c r="L787" s="193">
        <f>MAX(0,(G787-'2031 forecast'!$C$10))</f>
        <v>0</v>
      </c>
      <c r="M787" s="193">
        <f>MAX(0,(H787-'2031 forecast'!$C$10))</f>
        <v>0</v>
      </c>
      <c r="N787" s="193">
        <f>MAX(0,(I787-'2031 forecast'!$C$10))</f>
        <v>0</v>
      </c>
      <c r="O787" s="193">
        <f>MAX(0,(J787-'2031 forecast'!$C$10))</f>
        <v>0</v>
      </c>
      <c r="P787" s="175" t="str">
        <f t="shared" si="133"/>
        <v/>
      </c>
      <c r="Q787" s="175" t="str">
        <f t="shared" si="134"/>
        <v/>
      </c>
    </row>
    <row r="788" spans="1:17" s="1" customFormat="1" x14ac:dyDescent="0.3">
      <c r="A788" s="189">
        <f t="shared" si="132"/>
        <v>43863.666666664765</v>
      </c>
      <c r="B788" s="190">
        <f t="shared" si="128"/>
        <v>43863</v>
      </c>
      <c r="C788" s="1">
        <f t="shared" si="129"/>
        <v>16</v>
      </c>
      <c r="D788" s="191">
        <v>3.2601543645973274</v>
      </c>
      <c r="E788" s="192">
        <f t="shared" si="130"/>
        <v>1.1320444932702122E-4</v>
      </c>
      <c r="F788" s="193">
        <f t="shared" si="131"/>
        <v>4.8607681488694094</v>
      </c>
      <c r="G788" s="193">
        <f t="shared" si="135"/>
        <v>5.0405115037901513</v>
      </c>
      <c r="H788" s="193">
        <f t="shared" si="135"/>
        <v>5.2269014776502631</v>
      </c>
      <c r="I788" s="193">
        <f t="shared" si="135"/>
        <v>5.4201838516823519</v>
      </c>
      <c r="J788" s="193">
        <f t="shared" si="135"/>
        <v>5.6206134957120142</v>
      </c>
      <c r="K788" s="193">
        <f>MAX(0,(F788-'2031 forecast'!$C$10))</f>
        <v>0</v>
      </c>
      <c r="L788" s="193">
        <f>MAX(0,(G788-'2031 forecast'!$C$10))</f>
        <v>0</v>
      </c>
      <c r="M788" s="193">
        <f>MAX(0,(H788-'2031 forecast'!$C$10))</f>
        <v>0</v>
      </c>
      <c r="N788" s="193">
        <f>MAX(0,(I788-'2031 forecast'!$C$10))</f>
        <v>0</v>
      </c>
      <c r="O788" s="193">
        <f>MAX(0,(J788-'2031 forecast'!$C$10))</f>
        <v>0</v>
      </c>
      <c r="P788" s="175" t="str">
        <f t="shared" si="133"/>
        <v/>
      </c>
      <c r="Q788" s="175" t="str">
        <f t="shared" si="134"/>
        <v/>
      </c>
    </row>
    <row r="789" spans="1:17" s="1" customFormat="1" x14ac:dyDescent="0.3">
      <c r="A789" s="189">
        <f t="shared" si="132"/>
        <v>43863.708333331429</v>
      </c>
      <c r="B789" s="190">
        <f t="shared" si="128"/>
        <v>43863</v>
      </c>
      <c r="C789" s="1">
        <f t="shared" si="129"/>
        <v>17</v>
      </c>
      <c r="D789" s="191">
        <v>3.4408557612493733</v>
      </c>
      <c r="E789" s="192">
        <f t="shared" si="130"/>
        <v>1.1947906083706397E-4</v>
      </c>
      <c r="F789" s="193">
        <f t="shared" si="131"/>
        <v>5.1301871686681757</v>
      </c>
      <c r="G789" s="193">
        <f t="shared" si="135"/>
        <v>5.3198932037692819</v>
      </c>
      <c r="H789" s="193">
        <f t="shared" si="135"/>
        <v>5.5166142616308784</v>
      </c>
      <c r="I789" s="193">
        <f t="shared" si="135"/>
        <v>5.7206097464638219</v>
      </c>
      <c r="J789" s="193">
        <f t="shared" si="135"/>
        <v>5.9321486548276914</v>
      </c>
      <c r="K789" s="193">
        <f>MAX(0,(F789-'2031 forecast'!$C$10))</f>
        <v>0</v>
      </c>
      <c r="L789" s="193">
        <f>MAX(0,(G789-'2031 forecast'!$C$10))</f>
        <v>0</v>
      </c>
      <c r="M789" s="193">
        <f>MAX(0,(H789-'2031 forecast'!$C$10))</f>
        <v>0</v>
      </c>
      <c r="N789" s="193">
        <f>MAX(0,(I789-'2031 forecast'!$C$10))</f>
        <v>0</v>
      </c>
      <c r="O789" s="193">
        <f>MAX(0,(J789-'2031 forecast'!$C$10))</f>
        <v>0.19514865482769128</v>
      </c>
      <c r="P789" s="175" t="str">
        <f t="shared" si="133"/>
        <v/>
      </c>
      <c r="Q789" s="175" t="str">
        <f t="shared" si="134"/>
        <v/>
      </c>
    </row>
    <row r="790" spans="1:17" s="1" customFormat="1" x14ac:dyDescent="0.3">
      <c r="A790" s="189">
        <f t="shared" si="132"/>
        <v>43863.749999998094</v>
      </c>
      <c r="B790" s="190">
        <f t="shared" si="128"/>
        <v>43863</v>
      </c>
      <c r="C790" s="1">
        <f t="shared" si="129"/>
        <v>18</v>
      </c>
      <c r="D790" s="191">
        <v>3.5839110335989091</v>
      </c>
      <c r="E790" s="192">
        <f t="shared" si="130"/>
        <v>1.2444646161584779E-4</v>
      </c>
      <c r="F790" s="193">
        <f t="shared" si="131"/>
        <v>5.343477226008865</v>
      </c>
      <c r="G790" s="193">
        <f t="shared" si="135"/>
        <v>5.5410703829194263</v>
      </c>
      <c r="H790" s="193">
        <f t="shared" si="135"/>
        <v>5.7459702156155315</v>
      </c>
      <c r="I790" s="193">
        <f t="shared" si="135"/>
        <v>5.958446913165818</v>
      </c>
      <c r="J790" s="193">
        <f t="shared" si="135"/>
        <v>6.1787806557942684</v>
      </c>
      <c r="K790" s="193">
        <f>MAX(0,(F790-'2031 forecast'!$C$10))</f>
        <v>0</v>
      </c>
      <c r="L790" s="193">
        <f>MAX(0,(G790-'2031 forecast'!$C$10))</f>
        <v>0</v>
      </c>
      <c r="M790" s="193">
        <f>MAX(0,(H790-'2031 forecast'!$C$10))</f>
        <v>8.9702156155313517E-3</v>
      </c>
      <c r="N790" s="193">
        <f>MAX(0,(I790-'2031 forecast'!$C$10))</f>
        <v>0.22144691316581788</v>
      </c>
      <c r="O790" s="193">
        <f>MAX(0,(J790-'2031 forecast'!$C$10))</f>
        <v>0.44178065579426828</v>
      </c>
      <c r="P790" s="175" t="str">
        <f t="shared" si="133"/>
        <v/>
      </c>
      <c r="Q790" s="175" t="str">
        <f t="shared" si="134"/>
        <v/>
      </c>
    </row>
    <row r="791" spans="1:17" s="1" customFormat="1" x14ac:dyDescent="0.3">
      <c r="A791" s="189">
        <f t="shared" si="132"/>
        <v>43863.791666664758</v>
      </c>
      <c r="B791" s="190">
        <f t="shared" si="128"/>
        <v>43863</v>
      </c>
      <c r="C791" s="1">
        <f t="shared" si="129"/>
        <v>19</v>
      </c>
      <c r="D791" s="191">
        <v>3.4785018855518826</v>
      </c>
      <c r="E791" s="192">
        <f t="shared" si="130"/>
        <v>1.2078627156832286E-4</v>
      </c>
      <c r="F791" s="193">
        <f t="shared" si="131"/>
        <v>5.1863161311262518</v>
      </c>
      <c r="G791" s="193">
        <f t="shared" si="135"/>
        <v>5.3780977245982671</v>
      </c>
      <c r="H791" s="193">
        <f t="shared" si="135"/>
        <v>5.5769710916268398</v>
      </c>
      <c r="I791" s="193">
        <f t="shared" si="135"/>
        <v>5.7831984745432941</v>
      </c>
      <c r="J791" s="193">
        <f t="shared" si="135"/>
        <v>5.9970518129767898</v>
      </c>
      <c r="K791" s="193">
        <f>MAX(0,(F791-'2031 forecast'!$C$10))</f>
        <v>0</v>
      </c>
      <c r="L791" s="193">
        <f>MAX(0,(G791-'2031 forecast'!$C$10))</f>
        <v>0</v>
      </c>
      <c r="M791" s="193">
        <f>MAX(0,(H791-'2031 forecast'!$C$10))</f>
        <v>0</v>
      </c>
      <c r="N791" s="193">
        <f>MAX(0,(I791-'2031 forecast'!$C$10))</f>
        <v>4.6198474543293955E-2</v>
      </c>
      <c r="O791" s="193">
        <f>MAX(0,(J791-'2031 forecast'!$C$10))</f>
        <v>0.2600518129767897</v>
      </c>
      <c r="P791" s="175" t="str">
        <f t="shared" si="133"/>
        <v/>
      </c>
      <c r="Q791" s="175" t="str">
        <f t="shared" si="134"/>
        <v/>
      </c>
    </row>
    <row r="792" spans="1:17" s="1" customFormat="1" x14ac:dyDescent="0.3">
      <c r="A792" s="189">
        <f t="shared" si="132"/>
        <v>43863.833333331422</v>
      </c>
      <c r="B792" s="190">
        <f t="shared" si="128"/>
        <v>43863</v>
      </c>
      <c r="C792" s="1">
        <f t="shared" si="129"/>
        <v>20</v>
      </c>
      <c r="D792" s="191">
        <v>3.2676835894578291</v>
      </c>
      <c r="E792" s="192">
        <f t="shared" si="130"/>
        <v>1.1346589147327299E-4</v>
      </c>
      <c r="F792" s="193">
        <f t="shared" si="131"/>
        <v>4.8719939413610245</v>
      </c>
      <c r="G792" s="193">
        <f t="shared" si="135"/>
        <v>5.0521524079559477</v>
      </c>
      <c r="H792" s="193">
        <f t="shared" si="135"/>
        <v>5.2389728436494556</v>
      </c>
      <c r="I792" s="193">
        <f t="shared" si="135"/>
        <v>5.4327015972982462</v>
      </c>
      <c r="J792" s="193">
        <f t="shared" si="135"/>
        <v>5.6335941273418335</v>
      </c>
      <c r="K792" s="193">
        <f>MAX(0,(F792-'2031 forecast'!$C$10))</f>
        <v>0</v>
      </c>
      <c r="L792" s="193">
        <f>MAX(0,(G792-'2031 forecast'!$C$10))</f>
        <v>0</v>
      </c>
      <c r="M792" s="193">
        <f>MAX(0,(H792-'2031 forecast'!$C$10))</f>
        <v>0</v>
      </c>
      <c r="N792" s="193">
        <f>MAX(0,(I792-'2031 forecast'!$C$10))</f>
        <v>0</v>
      </c>
      <c r="O792" s="193">
        <f>MAX(0,(J792-'2031 forecast'!$C$10))</f>
        <v>0</v>
      </c>
      <c r="P792" s="175" t="str">
        <f t="shared" si="133"/>
        <v/>
      </c>
      <c r="Q792" s="175" t="str">
        <f t="shared" si="134"/>
        <v/>
      </c>
    </row>
    <row r="793" spans="1:17" s="1" customFormat="1" x14ac:dyDescent="0.3">
      <c r="A793" s="189">
        <f t="shared" si="132"/>
        <v>43863.874999998086</v>
      </c>
      <c r="B793" s="190">
        <f t="shared" si="128"/>
        <v>43863</v>
      </c>
      <c r="C793" s="1">
        <f t="shared" si="129"/>
        <v>21</v>
      </c>
      <c r="D793" s="191">
        <v>3.1999205657133114</v>
      </c>
      <c r="E793" s="192">
        <f t="shared" si="130"/>
        <v>1.1111291215700695E-4</v>
      </c>
      <c r="F793" s="193">
        <f t="shared" si="131"/>
        <v>4.7709618089364865</v>
      </c>
      <c r="G793" s="193">
        <f t="shared" si="135"/>
        <v>4.9473842704637736</v>
      </c>
      <c r="H793" s="193">
        <f t="shared" si="135"/>
        <v>5.1303305496567244</v>
      </c>
      <c r="I793" s="193">
        <f t="shared" si="135"/>
        <v>5.3200418867551944</v>
      </c>
      <c r="J793" s="193">
        <f t="shared" si="135"/>
        <v>5.5167684426734533</v>
      </c>
      <c r="K793" s="193">
        <f>MAX(0,(F793-'2031 forecast'!$C$10))</f>
        <v>0</v>
      </c>
      <c r="L793" s="193">
        <f>MAX(0,(G793-'2031 forecast'!$C$10))</f>
        <v>0</v>
      </c>
      <c r="M793" s="193">
        <f>MAX(0,(H793-'2031 forecast'!$C$10))</f>
        <v>0</v>
      </c>
      <c r="N793" s="193">
        <f>MAX(0,(I793-'2031 forecast'!$C$10))</f>
        <v>0</v>
      </c>
      <c r="O793" s="193">
        <f>MAX(0,(J793-'2031 forecast'!$C$10))</f>
        <v>0</v>
      </c>
      <c r="P793" s="175" t="str">
        <f t="shared" si="133"/>
        <v/>
      </c>
      <c r="Q793" s="175" t="str">
        <f t="shared" si="134"/>
        <v/>
      </c>
    </row>
    <row r="794" spans="1:17" s="1" customFormat="1" x14ac:dyDescent="0.3">
      <c r="A794" s="189">
        <f t="shared" si="132"/>
        <v>43863.916666664751</v>
      </c>
      <c r="B794" s="190">
        <f t="shared" si="128"/>
        <v>43863</v>
      </c>
      <c r="C794" s="1">
        <f t="shared" si="129"/>
        <v>22</v>
      </c>
      <c r="D794" s="191">
        <v>3.0719237430847794</v>
      </c>
      <c r="E794" s="192">
        <f t="shared" si="130"/>
        <v>1.0666839567072669E-4</v>
      </c>
      <c r="F794" s="193">
        <f t="shared" si="131"/>
        <v>4.5801233365790281</v>
      </c>
      <c r="G794" s="193">
        <f t="shared" si="135"/>
        <v>4.7494888996452236</v>
      </c>
      <c r="H794" s="193">
        <f t="shared" si="135"/>
        <v>4.9251173276704563</v>
      </c>
      <c r="I794" s="193">
        <f t="shared" si="135"/>
        <v>5.1072402112849877</v>
      </c>
      <c r="J794" s="193">
        <f t="shared" si="135"/>
        <v>5.2960977049665168</v>
      </c>
      <c r="K794" s="193">
        <f>MAX(0,(F794-'2031 forecast'!$C$10))</f>
        <v>0</v>
      </c>
      <c r="L794" s="193">
        <f>MAX(0,(G794-'2031 forecast'!$C$10))</f>
        <v>0</v>
      </c>
      <c r="M794" s="193">
        <f>MAX(0,(H794-'2031 forecast'!$C$10))</f>
        <v>0</v>
      </c>
      <c r="N794" s="193">
        <f>MAX(0,(I794-'2031 forecast'!$C$10))</f>
        <v>0</v>
      </c>
      <c r="O794" s="193">
        <f>MAX(0,(J794-'2031 forecast'!$C$10))</f>
        <v>0</v>
      </c>
      <c r="P794" s="175" t="str">
        <f t="shared" si="133"/>
        <v/>
      </c>
      <c r="Q794" s="175" t="str">
        <f t="shared" si="134"/>
        <v/>
      </c>
    </row>
    <row r="795" spans="1:17" s="1" customFormat="1" x14ac:dyDescent="0.3">
      <c r="A795" s="189">
        <f t="shared" si="132"/>
        <v>43863.958333331415</v>
      </c>
      <c r="B795" s="190">
        <f t="shared" si="128"/>
        <v>43863</v>
      </c>
      <c r="C795" s="1">
        <f t="shared" si="129"/>
        <v>23</v>
      </c>
      <c r="D795" s="191">
        <v>2.8084008729672125</v>
      </c>
      <c r="E795" s="192">
        <f t="shared" si="130"/>
        <v>9.7517920551914354E-5</v>
      </c>
      <c r="F795" s="193">
        <f t="shared" si="131"/>
        <v>4.1872205993724938</v>
      </c>
      <c r="G795" s="193">
        <f t="shared" si="135"/>
        <v>4.3420572538423245</v>
      </c>
      <c r="H795" s="193">
        <f t="shared" si="135"/>
        <v>4.5026195176987258</v>
      </c>
      <c r="I795" s="193">
        <f t="shared" si="135"/>
        <v>4.6691191147286775</v>
      </c>
      <c r="J795" s="193">
        <f t="shared" si="135"/>
        <v>4.8417755979228199</v>
      </c>
      <c r="K795" s="193">
        <f>MAX(0,(F795-'2031 forecast'!$C$10))</f>
        <v>0</v>
      </c>
      <c r="L795" s="193">
        <f>MAX(0,(G795-'2031 forecast'!$C$10))</f>
        <v>0</v>
      </c>
      <c r="M795" s="193">
        <f>MAX(0,(H795-'2031 forecast'!$C$10))</f>
        <v>0</v>
      </c>
      <c r="N795" s="193">
        <f>MAX(0,(I795-'2031 forecast'!$C$10))</f>
        <v>0</v>
      </c>
      <c r="O795" s="193">
        <f>MAX(0,(J795-'2031 forecast'!$C$10))</f>
        <v>0</v>
      </c>
      <c r="P795" s="175" t="str">
        <f t="shared" si="133"/>
        <v/>
      </c>
      <c r="Q795" s="175" t="str">
        <f t="shared" si="134"/>
        <v/>
      </c>
    </row>
    <row r="796" spans="1:17" s="1" customFormat="1" x14ac:dyDescent="0.3">
      <c r="A796" s="189">
        <f t="shared" si="132"/>
        <v>43863.999999998079</v>
      </c>
      <c r="B796" s="190">
        <f t="shared" si="128"/>
        <v>43863</v>
      </c>
      <c r="C796" s="1">
        <f t="shared" si="129"/>
        <v>0</v>
      </c>
      <c r="D796" s="191">
        <v>2.7029917249201856</v>
      </c>
      <c r="E796" s="192">
        <f t="shared" si="130"/>
        <v>9.3857730504389407E-5</v>
      </c>
      <c r="F796" s="193">
        <f t="shared" si="131"/>
        <v>4.0300595044898797</v>
      </c>
      <c r="G796" s="193">
        <f t="shared" si="135"/>
        <v>4.1790845955211644</v>
      </c>
      <c r="H796" s="193">
        <f t="shared" si="135"/>
        <v>4.3336203937100333</v>
      </c>
      <c r="I796" s="193">
        <f t="shared" si="135"/>
        <v>4.4938706761061527</v>
      </c>
      <c r="J796" s="193">
        <f t="shared" si="135"/>
        <v>4.6600467551053413</v>
      </c>
      <c r="K796" s="193">
        <f>MAX(0,(F796-'2031 forecast'!$C$10))</f>
        <v>0</v>
      </c>
      <c r="L796" s="193">
        <f>MAX(0,(G796-'2031 forecast'!$C$10))</f>
        <v>0</v>
      </c>
      <c r="M796" s="193">
        <f>MAX(0,(H796-'2031 forecast'!$C$10))</f>
        <v>0</v>
      </c>
      <c r="N796" s="193">
        <f>MAX(0,(I796-'2031 forecast'!$C$10))</f>
        <v>0</v>
      </c>
      <c r="O796" s="193">
        <f>MAX(0,(J796-'2031 forecast'!$C$10))</f>
        <v>0</v>
      </c>
      <c r="P796" s="175" t="str">
        <f t="shared" si="133"/>
        <v/>
      </c>
      <c r="Q796" s="175" t="str">
        <f t="shared" si="134"/>
        <v/>
      </c>
    </row>
    <row r="797" spans="1:17" s="1" customFormat="1" x14ac:dyDescent="0.3">
      <c r="A797" s="189">
        <f t="shared" si="132"/>
        <v>43864.041666664743</v>
      </c>
      <c r="B797" s="190">
        <f t="shared" si="128"/>
        <v>43864</v>
      </c>
      <c r="C797" s="1">
        <f t="shared" si="129"/>
        <v>1</v>
      </c>
      <c r="D797" s="191">
        <v>2.5524072277101477</v>
      </c>
      <c r="E797" s="192">
        <f t="shared" si="130"/>
        <v>8.8628887579353797E-5</v>
      </c>
      <c r="F797" s="193">
        <f t="shared" si="131"/>
        <v>3.8055436546575749</v>
      </c>
      <c r="G797" s="193">
        <f t="shared" si="135"/>
        <v>3.9462665122052223</v>
      </c>
      <c r="H797" s="193">
        <f t="shared" si="135"/>
        <v>4.0921930737261878</v>
      </c>
      <c r="I797" s="193">
        <f t="shared" si="135"/>
        <v>4.2435157637882615</v>
      </c>
      <c r="J797" s="193">
        <f t="shared" si="135"/>
        <v>4.4004341225089441</v>
      </c>
      <c r="K797" s="193">
        <f>MAX(0,(F797-'2031 forecast'!$C$10))</f>
        <v>0</v>
      </c>
      <c r="L797" s="193">
        <f>MAX(0,(G797-'2031 forecast'!$C$10))</f>
        <v>0</v>
      </c>
      <c r="M797" s="193">
        <f>MAX(0,(H797-'2031 forecast'!$C$10))</f>
        <v>0</v>
      </c>
      <c r="N797" s="193">
        <f>MAX(0,(I797-'2031 forecast'!$C$10))</f>
        <v>0</v>
      </c>
      <c r="O797" s="193">
        <f>MAX(0,(J797-'2031 forecast'!$C$10))</f>
        <v>0</v>
      </c>
      <c r="P797" s="175" t="str">
        <f t="shared" si="133"/>
        <v/>
      </c>
      <c r="Q797" s="175" t="str">
        <f t="shared" si="134"/>
        <v/>
      </c>
    </row>
    <row r="798" spans="1:17" s="1" customFormat="1" x14ac:dyDescent="0.3">
      <c r="A798" s="189">
        <f t="shared" si="132"/>
        <v>43864.083333331408</v>
      </c>
      <c r="B798" s="190">
        <f t="shared" si="128"/>
        <v>43864</v>
      </c>
      <c r="C798" s="1">
        <f t="shared" si="129"/>
        <v>2</v>
      </c>
      <c r="D798" s="191">
        <v>2.4545273045236224</v>
      </c>
      <c r="E798" s="192">
        <f t="shared" si="130"/>
        <v>8.5230139678080621E-5</v>
      </c>
      <c r="F798" s="193">
        <f t="shared" si="131"/>
        <v>3.6596083522665754</v>
      </c>
      <c r="G798" s="193">
        <f t="shared" si="135"/>
        <v>3.7949347580498589</v>
      </c>
      <c r="H798" s="193">
        <f t="shared" si="135"/>
        <v>3.9352653157366868</v>
      </c>
      <c r="I798" s="193">
        <f t="shared" si="135"/>
        <v>4.0807850707816309</v>
      </c>
      <c r="J798" s="193">
        <f t="shared" si="135"/>
        <v>4.2316859113212839</v>
      </c>
      <c r="K798" s="193">
        <f>MAX(0,(F798-'2031 forecast'!$C$10))</f>
        <v>0</v>
      </c>
      <c r="L798" s="193">
        <f>MAX(0,(G798-'2031 forecast'!$C$10))</f>
        <v>0</v>
      </c>
      <c r="M798" s="193">
        <f>MAX(0,(H798-'2031 forecast'!$C$10))</f>
        <v>0</v>
      </c>
      <c r="N798" s="193">
        <f>MAX(0,(I798-'2031 forecast'!$C$10))</f>
        <v>0</v>
      </c>
      <c r="O798" s="193">
        <f>MAX(0,(J798-'2031 forecast'!$C$10))</f>
        <v>0</v>
      </c>
      <c r="P798" s="175" t="str">
        <f t="shared" si="133"/>
        <v/>
      </c>
      <c r="Q798" s="175" t="str">
        <f t="shared" si="134"/>
        <v/>
      </c>
    </row>
    <row r="799" spans="1:17" s="1" customFormat="1" x14ac:dyDescent="0.3">
      <c r="A799" s="189">
        <f t="shared" si="132"/>
        <v>43864.124999998072</v>
      </c>
      <c r="B799" s="190">
        <f t="shared" si="128"/>
        <v>43864</v>
      </c>
      <c r="C799" s="1">
        <f t="shared" si="129"/>
        <v>3</v>
      </c>
      <c r="D799" s="191">
        <v>2.3867642807791056</v>
      </c>
      <c r="E799" s="192">
        <f t="shared" si="130"/>
        <v>8.2877160361814606E-5</v>
      </c>
      <c r="F799" s="193">
        <f t="shared" si="131"/>
        <v>3.5585762198420388</v>
      </c>
      <c r="G799" s="193">
        <f t="shared" si="135"/>
        <v>3.6901666205576857</v>
      </c>
      <c r="H799" s="193">
        <f t="shared" si="135"/>
        <v>3.826623021743957</v>
      </c>
      <c r="I799" s="193">
        <f t="shared" si="135"/>
        <v>3.9681253602385804</v>
      </c>
      <c r="J799" s="193">
        <f t="shared" si="135"/>
        <v>4.1148602266529055</v>
      </c>
      <c r="K799" s="193">
        <f>MAX(0,(F799-'2031 forecast'!$C$10))</f>
        <v>0</v>
      </c>
      <c r="L799" s="193">
        <f>MAX(0,(G799-'2031 forecast'!$C$10))</f>
        <v>0</v>
      </c>
      <c r="M799" s="193">
        <f>MAX(0,(H799-'2031 forecast'!$C$10))</f>
        <v>0</v>
      </c>
      <c r="N799" s="193">
        <f>MAX(0,(I799-'2031 forecast'!$C$10))</f>
        <v>0</v>
      </c>
      <c r="O799" s="193">
        <f>MAX(0,(J799-'2031 forecast'!$C$10))</f>
        <v>0</v>
      </c>
      <c r="P799" s="175" t="str">
        <f t="shared" si="133"/>
        <v/>
      </c>
      <c r="Q799" s="175" t="str">
        <f t="shared" si="134"/>
        <v/>
      </c>
    </row>
    <row r="800" spans="1:17" s="1" customFormat="1" x14ac:dyDescent="0.3">
      <c r="A800" s="189">
        <f t="shared" si="132"/>
        <v>43864.166666664736</v>
      </c>
      <c r="B800" s="190">
        <f t="shared" si="128"/>
        <v>43864</v>
      </c>
      <c r="C800" s="1">
        <f t="shared" si="129"/>
        <v>4</v>
      </c>
      <c r="D800" s="191">
        <v>2.3942935056396073</v>
      </c>
      <c r="E800" s="192">
        <f t="shared" si="130"/>
        <v>8.3138602508066377E-5</v>
      </c>
      <c r="F800" s="193">
        <f t="shared" si="131"/>
        <v>3.5698020123336534</v>
      </c>
      <c r="G800" s="193">
        <f t="shared" si="135"/>
        <v>3.7018075247234821</v>
      </c>
      <c r="H800" s="193">
        <f t="shared" si="135"/>
        <v>3.838694387743149</v>
      </c>
      <c r="I800" s="193">
        <f t="shared" si="135"/>
        <v>3.9806431058544747</v>
      </c>
      <c r="J800" s="193">
        <f t="shared" si="135"/>
        <v>4.1278408582827248</v>
      </c>
      <c r="K800" s="193">
        <f>MAX(0,(F800-'2031 forecast'!$C$10))</f>
        <v>0</v>
      </c>
      <c r="L800" s="193">
        <f>MAX(0,(G800-'2031 forecast'!$C$10))</f>
        <v>0</v>
      </c>
      <c r="M800" s="193">
        <f>MAX(0,(H800-'2031 forecast'!$C$10))</f>
        <v>0</v>
      </c>
      <c r="N800" s="193">
        <f>MAX(0,(I800-'2031 forecast'!$C$10))</f>
        <v>0</v>
      </c>
      <c r="O800" s="193">
        <f>MAX(0,(J800-'2031 forecast'!$C$10))</f>
        <v>0</v>
      </c>
      <c r="P800" s="175" t="str">
        <f t="shared" si="133"/>
        <v/>
      </c>
      <c r="Q800" s="175" t="str">
        <f t="shared" si="134"/>
        <v/>
      </c>
    </row>
    <row r="801" spans="1:17" s="1" customFormat="1" x14ac:dyDescent="0.3">
      <c r="A801" s="189">
        <f t="shared" si="132"/>
        <v>43864.2083333314</v>
      </c>
      <c r="B801" s="190">
        <f t="shared" si="128"/>
        <v>43864</v>
      </c>
      <c r="C801" s="1">
        <f t="shared" si="129"/>
        <v>5</v>
      </c>
      <c r="D801" s="191">
        <v>2.4846442039656305</v>
      </c>
      <c r="E801" s="192">
        <f t="shared" si="130"/>
        <v>8.627590826308777E-5</v>
      </c>
      <c r="F801" s="193">
        <f t="shared" si="131"/>
        <v>3.7045115222330374</v>
      </c>
      <c r="G801" s="193">
        <f t="shared" si="135"/>
        <v>3.8414983747130487</v>
      </c>
      <c r="H801" s="193">
        <f t="shared" si="135"/>
        <v>3.9835507797334571</v>
      </c>
      <c r="I801" s="193">
        <f t="shared" si="135"/>
        <v>4.1308560532452105</v>
      </c>
      <c r="J801" s="193">
        <f t="shared" si="135"/>
        <v>4.2836084378405648</v>
      </c>
      <c r="K801" s="193">
        <f>MAX(0,(F801-'2031 forecast'!$C$10))</f>
        <v>0</v>
      </c>
      <c r="L801" s="193">
        <f>MAX(0,(G801-'2031 forecast'!$C$10))</f>
        <v>0</v>
      </c>
      <c r="M801" s="193">
        <f>MAX(0,(H801-'2031 forecast'!$C$10))</f>
        <v>0</v>
      </c>
      <c r="N801" s="193">
        <f>MAX(0,(I801-'2031 forecast'!$C$10))</f>
        <v>0</v>
      </c>
      <c r="O801" s="193">
        <f>MAX(0,(J801-'2031 forecast'!$C$10))</f>
        <v>0</v>
      </c>
      <c r="P801" s="175" t="str">
        <f t="shared" si="133"/>
        <v/>
      </c>
      <c r="Q801" s="175" t="str">
        <f t="shared" si="134"/>
        <v/>
      </c>
    </row>
    <row r="802" spans="1:17" s="1" customFormat="1" x14ac:dyDescent="0.3">
      <c r="A802" s="189">
        <f t="shared" si="132"/>
        <v>43864.249999998065</v>
      </c>
      <c r="B802" s="190">
        <f t="shared" si="128"/>
        <v>43864</v>
      </c>
      <c r="C802" s="1">
        <f t="shared" si="129"/>
        <v>6</v>
      </c>
      <c r="D802" s="191">
        <v>2.6126410265941633</v>
      </c>
      <c r="E802" s="192">
        <f t="shared" si="130"/>
        <v>9.0720424749368055E-5</v>
      </c>
      <c r="F802" s="193">
        <f t="shared" si="131"/>
        <v>3.895349994590497</v>
      </c>
      <c r="G802" s="193">
        <f t="shared" si="135"/>
        <v>4.0393937455315996</v>
      </c>
      <c r="H802" s="193">
        <f t="shared" si="135"/>
        <v>4.1887640017197265</v>
      </c>
      <c r="I802" s="193">
        <f t="shared" si="135"/>
        <v>4.343657728715419</v>
      </c>
      <c r="J802" s="193">
        <f t="shared" si="135"/>
        <v>4.5042791755475031</v>
      </c>
      <c r="K802" s="193">
        <f>MAX(0,(F802-'2031 forecast'!$C$10))</f>
        <v>0</v>
      </c>
      <c r="L802" s="193">
        <f>MAX(0,(G802-'2031 forecast'!$C$10))</f>
        <v>0</v>
      </c>
      <c r="M802" s="193">
        <f>MAX(0,(H802-'2031 forecast'!$C$10))</f>
        <v>0</v>
      </c>
      <c r="N802" s="193">
        <f>MAX(0,(I802-'2031 forecast'!$C$10))</f>
        <v>0</v>
      </c>
      <c r="O802" s="193">
        <f>MAX(0,(J802-'2031 forecast'!$C$10))</f>
        <v>0</v>
      </c>
      <c r="P802" s="175" t="str">
        <f t="shared" si="133"/>
        <v/>
      </c>
      <c r="Q802" s="175" t="str">
        <f t="shared" si="134"/>
        <v/>
      </c>
    </row>
    <row r="803" spans="1:17" s="1" customFormat="1" x14ac:dyDescent="0.3">
      <c r="A803" s="189">
        <f t="shared" si="132"/>
        <v>43864.291666664729</v>
      </c>
      <c r="B803" s="190">
        <f t="shared" si="128"/>
        <v>43864</v>
      </c>
      <c r="C803" s="1">
        <f t="shared" si="129"/>
        <v>7</v>
      </c>
      <c r="D803" s="191">
        <v>3.0869821928057832</v>
      </c>
      <c r="E803" s="192">
        <f t="shared" si="130"/>
        <v>1.0719127996323025E-4</v>
      </c>
      <c r="F803" s="193">
        <f t="shared" si="131"/>
        <v>4.6025749215622582</v>
      </c>
      <c r="G803" s="193">
        <f t="shared" si="135"/>
        <v>4.7727707079768171</v>
      </c>
      <c r="H803" s="193">
        <f t="shared" si="135"/>
        <v>4.9492600596688403</v>
      </c>
      <c r="I803" s="193">
        <f t="shared" si="135"/>
        <v>5.1322757025167762</v>
      </c>
      <c r="J803" s="193">
        <f t="shared" si="135"/>
        <v>5.3220589682261563</v>
      </c>
      <c r="K803" s="193">
        <f>MAX(0,(F803-'2031 forecast'!$C$10))</f>
        <v>0</v>
      </c>
      <c r="L803" s="193">
        <f>MAX(0,(G803-'2031 forecast'!$C$10))</f>
        <v>0</v>
      </c>
      <c r="M803" s="193">
        <f>MAX(0,(H803-'2031 forecast'!$C$10))</f>
        <v>0</v>
      </c>
      <c r="N803" s="193">
        <f>MAX(0,(I803-'2031 forecast'!$C$10))</f>
        <v>0</v>
      </c>
      <c r="O803" s="193">
        <f>MAX(0,(J803-'2031 forecast'!$C$10))</f>
        <v>0</v>
      </c>
      <c r="P803" s="175" t="str">
        <f t="shared" si="133"/>
        <v/>
      </c>
      <c r="Q803" s="175" t="str">
        <f t="shared" si="134"/>
        <v/>
      </c>
    </row>
    <row r="804" spans="1:17" s="1" customFormat="1" x14ac:dyDescent="0.3">
      <c r="A804" s="189">
        <f t="shared" si="132"/>
        <v>43864.333333331393</v>
      </c>
      <c r="B804" s="190">
        <f t="shared" si="128"/>
        <v>43864</v>
      </c>
      <c r="C804" s="1">
        <f t="shared" si="129"/>
        <v>8</v>
      </c>
      <c r="D804" s="191">
        <v>3.2827420391788333</v>
      </c>
      <c r="E804" s="192">
        <f t="shared" si="130"/>
        <v>1.1398877576577658E-4</v>
      </c>
      <c r="F804" s="193">
        <f t="shared" si="131"/>
        <v>4.8944455263442554</v>
      </c>
      <c r="G804" s="193">
        <f t="shared" si="135"/>
        <v>5.075434216287543</v>
      </c>
      <c r="H804" s="193">
        <f t="shared" si="135"/>
        <v>5.2631155756478405</v>
      </c>
      <c r="I804" s="193">
        <f t="shared" si="135"/>
        <v>5.4577370885300356</v>
      </c>
      <c r="J804" s="193">
        <f t="shared" si="135"/>
        <v>5.6595553906014739</v>
      </c>
      <c r="K804" s="193">
        <f>MAX(0,(F804-'2031 forecast'!$C$10))</f>
        <v>0</v>
      </c>
      <c r="L804" s="193">
        <f>MAX(0,(G804-'2031 forecast'!$C$10))</f>
        <v>0</v>
      </c>
      <c r="M804" s="193">
        <f>MAX(0,(H804-'2031 forecast'!$C$10))</f>
        <v>0</v>
      </c>
      <c r="N804" s="193">
        <f>MAX(0,(I804-'2031 forecast'!$C$10))</f>
        <v>0</v>
      </c>
      <c r="O804" s="193">
        <f>MAX(0,(J804-'2031 forecast'!$C$10))</f>
        <v>0</v>
      </c>
      <c r="P804" s="175" t="str">
        <f t="shared" si="133"/>
        <v/>
      </c>
      <c r="Q804" s="175" t="str">
        <f t="shared" si="134"/>
        <v/>
      </c>
    </row>
    <row r="805" spans="1:17" s="1" customFormat="1" x14ac:dyDescent="0.3">
      <c r="A805" s="189">
        <f t="shared" si="132"/>
        <v>43864.374999998057</v>
      </c>
      <c r="B805" s="190">
        <f t="shared" si="128"/>
        <v>43864</v>
      </c>
      <c r="C805" s="1">
        <f t="shared" si="129"/>
        <v>9</v>
      </c>
      <c r="D805" s="191">
        <v>3.3730927375048561</v>
      </c>
      <c r="E805" s="192">
        <f t="shared" si="130"/>
        <v>1.1712608152079794E-4</v>
      </c>
      <c r="F805" s="193">
        <f t="shared" si="131"/>
        <v>5.0291550362436386</v>
      </c>
      <c r="G805" s="193">
        <f t="shared" ref="G805:J824" si="136">$E805*G$2</f>
        <v>5.2151250662771078</v>
      </c>
      <c r="H805" s="193">
        <f t="shared" si="136"/>
        <v>5.4079719676381481</v>
      </c>
      <c r="I805" s="193">
        <f t="shared" si="136"/>
        <v>5.6079500359207701</v>
      </c>
      <c r="J805" s="193">
        <f t="shared" si="136"/>
        <v>5.8153229701593121</v>
      </c>
      <c r="K805" s="193">
        <f>MAX(0,(F805-'2031 forecast'!$C$10))</f>
        <v>0</v>
      </c>
      <c r="L805" s="193">
        <f>MAX(0,(G805-'2031 forecast'!$C$10))</f>
        <v>0</v>
      </c>
      <c r="M805" s="193">
        <f>MAX(0,(H805-'2031 forecast'!$C$10))</f>
        <v>0</v>
      </c>
      <c r="N805" s="193">
        <f>MAX(0,(I805-'2031 forecast'!$C$10))</f>
        <v>0</v>
      </c>
      <c r="O805" s="193">
        <f>MAX(0,(J805-'2031 forecast'!$C$10))</f>
        <v>7.8322970159312E-2</v>
      </c>
      <c r="P805" s="175" t="str">
        <f t="shared" si="133"/>
        <v/>
      </c>
      <c r="Q805" s="175" t="str">
        <f t="shared" si="134"/>
        <v/>
      </c>
    </row>
    <row r="806" spans="1:17" s="1" customFormat="1" x14ac:dyDescent="0.3">
      <c r="A806" s="189">
        <f t="shared" si="132"/>
        <v>43864.416666664722</v>
      </c>
      <c r="B806" s="190">
        <f t="shared" si="128"/>
        <v>43864</v>
      </c>
      <c r="C806" s="1">
        <f t="shared" si="129"/>
        <v>10</v>
      </c>
      <c r="D806" s="191">
        <v>3.3730927375048561</v>
      </c>
      <c r="E806" s="192">
        <f t="shared" si="130"/>
        <v>1.1712608152079794E-4</v>
      </c>
      <c r="F806" s="193">
        <f t="shared" si="131"/>
        <v>5.0291550362436386</v>
      </c>
      <c r="G806" s="193">
        <f t="shared" si="136"/>
        <v>5.2151250662771078</v>
      </c>
      <c r="H806" s="193">
        <f t="shared" si="136"/>
        <v>5.4079719676381481</v>
      </c>
      <c r="I806" s="193">
        <f t="shared" si="136"/>
        <v>5.6079500359207701</v>
      </c>
      <c r="J806" s="193">
        <f t="shared" si="136"/>
        <v>5.8153229701593121</v>
      </c>
      <c r="K806" s="193">
        <f>MAX(0,(F806-'2031 forecast'!$C$10))</f>
        <v>0</v>
      </c>
      <c r="L806" s="193">
        <f>MAX(0,(G806-'2031 forecast'!$C$10))</f>
        <v>0</v>
      </c>
      <c r="M806" s="193">
        <f>MAX(0,(H806-'2031 forecast'!$C$10))</f>
        <v>0</v>
      </c>
      <c r="N806" s="193">
        <f>MAX(0,(I806-'2031 forecast'!$C$10))</f>
        <v>0</v>
      </c>
      <c r="O806" s="193">
        <f>MAX(0,(J806-'2031 forecast'!$C$10))</f>
        <v>7.8322970159312E-2</v>
      </c>
      <c r="P806" s="175" t="str">
        <f t="shared" si="133"/>
        <v/>
      </c>
      <c r="Q806" s="175" t="str">
        <f t="shared" si="134"/>
        <v/>
      </c>
    </row>
    <row r="807" spans="1:17" s="1" customFormat="1" x14ac:dyDescent="0.3">
      <c r="A807" s="189">
        <f t="shared" si="132"/>
        <v>43864.458333331386</v>
      </c>
      <c r="B807" s="190">
        <f t="shared" si="128"/>
        <v>43864</v>
      </c>
      <c r="C807" s="1">
        <f t="shared" si="129"/>
        <v>11</v>
      </c>
      <c r="D807" s="191">
        <v>3.501089560133388</v>
      </c>
      <c r="E807" s="192">
        <f t="shared" si="130"/>
        <v>1.215705980070782E-4</v>
      </c>
      <c r="F807" s="193">
        <f t="shared" si="131"/>
        <v>5.2199935086010969</v>
      </c>
      <c r="G807" s="193">
        <f t="shared" si="136"/>
        <v>5.4130204370956587</v>
      </c>
      <c r="H807" s="193">
        <f t="shared" si="136"/>
        <v>5.6131851896244163</v>
      </c>
      <c r="I807" s="193">
        <f t="shared" si="136"/>
        <v>5.8207517113909777</v>
      </c>
      <c r="J807" s="193">
        <f t="shared" si="136"/>
        <v>6.0359937078662496</v>
      </c>
      <c r="K807" s="193">
        <f>MAX(0,(F807-'2031 forecast'!$C$10))</f>
        <v>0</v>
      </c>
      <c r="L807" s="193">
        <f>MAX(0,(G807-'2031 forecast'!$C$10))</f>
        <v>0</v>
      </c>
      <c r="M807" s="193">
        <f>MAX(0,(H807-'2031 forecast'!$C$10))</f>
        <v>0</v>
      </c>
      <c r="N807" s="193">
        <f>MAX(0,(I807-'2031 forecast'!$C$10))</f>
        <v>8.375171139097759E-2</v>
      </c>
      <c r="O807" s="193">
        <f>MAX(0,(J807-'2031 forecast'!$C$10))</f>
        <v>0.29899370786624946</v>
      </c>
      <c r="P807" s="175" t="str">
        <f t="shared" si="133"/>
        <v/>
      </c>
      <c r="Q807" s="175" t="str">
        <f t="shared" si="134"/>
        <v/>
      </c>
    </row>
    <row r="808" spans="1:17" s="1" customFormat="1" x14ac:dyDescent="0.3">
      <c r="A808" s="189">
        <f t="shared" si="132"/>
        <v>43864.49999999805</v>
      </c>
      <c r="B808" s="190">
        <f t="shared" si="128"/>
        <v>43864</v>
      </c>
      <c r="C808" s="1">
        <f t="shared" si="129"/>
        <v>12</v>
      </c>
      <c r="D808" s="191">
        <v>3.4785018855518826</v>
      </c>
      <c r="E808" s="192">
        <f t="shared" si="130"/>
        <v>1.2078627156832286E-4</v>
      </c>
      <c r="F808" s="193">
        <f t="shared" si="131"/>
        <v>5.1863161311262518</v>
      </c>
      <c r="G808" s="193">
        <f t="shared" si="136"/>
        <v>5.3780977245982671</v>
      </c>
      <c r="H808" s="193">
        <f t="shared" si="136"/>
        <v>5.5769710916268398</v>
      </c>
      <c r="I808" s="193">
        <f t="shared" si="136"/>
        <v>5.7831984745432941</v>
      </c>
      <c r="J808" s="193">
        <f t="shared" si="136"/>
        <v>5.9970518129767898</v>
      </c>
      <c r="K808" s="193">
        <f>MAX(0,(F808-'2031 forecast'!$C$10))</f>
        <v>0</v>
      </c>
      <c r="L808" s="193">
        <f>MAX(0,(G808-'2031 forecast'!$C$10))</f>
        <v>0</v>
      </c>
      <c r="M808" s="193">
        <f>MAX(0,(H808-'2031 forecast'!$C$10))</f>
        <v>0</v>
      </c>
      <c r="N808" s="193">
        <f>MAX(0,(I808-'2031 forecast'!$C$10))</f>
        <v>4.6198474543293955E-2</v>
      </c>
      <c r="O808" s="193">
        <f>MAX(0,(J808-'2031 forecast'!$C$10))</f>
        <v>0.2600518129767897</v>
      </c>
      <c r="P808" s="175" t="str">
        <f t="shared" si="133"/>
        <v/>
      </c>
      <c r="Q808" s="175" t="str">
        <f t="shared" si="134"/>
        <v/>
      </c>
    </row>
    <row r="809" spans="1:17" s="1" customFormat="1" x14ac:dyDescent="0.3">
      <c r="A809" s="189">
        <f t="shared" si="132"/>
        <v>43864.541666664714</v>
      </c>
      <c r="B809" s="190">
        <f t="shared" si="128"/>
        <v>43864</v>
      </c>
      <c r="C809" s="1">
        <f t="shared" si="129"/>
        <v>13</v>
      </c>
      <c r="D809" s="191">
        <v>3.4483849861098745</v>
      </c>
      <c r="E809" s="192">
        <f t="shared" si="130"/>
        <v>1.1974050298331573E-4</v>
      </c>
      <c r="F809" s="193">
        <f t="shared" si="131"/>
        <v>5.1414129611597899</v>
      </c>
      <c r="G809" s="193">
        <f t="shared" si="136"/>
        <v>5.3315341079350782</v>
      </c>
      <c r="H809" s="193">
        <f t="shared" si="136"/>
        <v>5.52868562763007</v>
      </c>
      <c r="I809" s="193">
        <f t="shared" si="136"/>
        <v>5.7331274920797153</v>
      </c>
      <c r="J809" s="193">
        <f t="shared" si="136"/>
        <v>5.9451292864575098</v>
      </c>
      <c r="K809" s="193">
        <f>MAX(0,(F809-'2031 forecast'!$C$10))</f>
        <v>0</v>
      </c>
      <c r="L809" s="193">
        <f>MAX(0,(G809-'2031 forecast'!$C$10))</f>
        <v>0</v>
      </c>
      <c r="M809" s="193">
        <f>MAX(0,(H809-'2031 forecast'!$C$10))</f>
        <v>0</v>
      </c>
      <c r="N809" s="193">
        <f>MAX(0,(I809-'2031 forecast'!$C$10))</f>
        <v>0</v>
      </c>
      <c r="O809" s="193">
        <f>MAX(0,(J809-'2031 forecast'!$C$10))</f>
        <v>0.20812928645750972</v>
      </c>
      <c r="P809" s="175" t="str">
        <f t="shared" si="133"/>
        <v/>
      </c>
      <c r="Q809" s="175" t="str">
        <f t="shared" si="134"/>
        <v/>
      </c>
    </row>
    <row r="810" spans="1:17" s="1" customFormat="1" x14ac:dyDescent="0.3">
      <c r="A810" s="189">
        <f t="shared" si="132"/>
        <v>43864.583333331379</v>
      </c>
      <c r="B810" s="190">
        <f t="shared" si="128"/>
        <v>43864</v>
      </c>
      <c r="C810" s="1">
        <f t="shared" si="129"/>
        <v>14</v>
      </c>
      <c r="D810" s="191">
        <v>3.2149790154343161</v>
      </c>
      <c r="E810" s="192">
        <f t="shared" si="130"/>
        <v>1.1163579644951055E-4</v>
      </c>
      <c r="F810" s="193">
        <f t="shared" si="131"/>
        <v>4.7934133939197183</v>
      </c>
      <c r="G810" s="193">
        <f t="shared" si="136"/>
        <v>4.9706660787953689</v>
      </c>
      <c r="H810" s="193">
        <f t="shared" si="136"/>
        <v>5.1544732816551102</v>
      </c>
      <c r="I810" s="193">
        <f t="shared" si="136"/>
        <v>5.3450773779869847</v>
      </c>
      <c r="J810" s="193">
        <f t="shared" si="136"/>
        <v>5.5427297059330956</v>
      </c>
      <c r="K810" s="193">
        <f>MAX(0,(F810-'2031 forecast'!$C$10))</f>
        <v>0</v>
      </c>
      <c r="L810" s="193">
        <f>MAX(0,(G810-'2031 forecast'!$C$10))</f>
        <v>0</v>
      </c>
      <c r="M810" s="193">
        <f>MAX(0,(H810-'2031 forecast'!$C$10))</f>
        <v>0</v>
      </c>
      <c r="N810" s="193">
        <f>MAX(0,(I810-'2031 forecast'!$C$10))</f>
        <v>0</v>
      </c>
      <c r="O810" s="193">
        <f>MAX(0,(J810-'2031 forecast'!$C$10))</f>
        <v>0</v>
      </c>
      <c r="P810" s="175" t="str">
        <f t="shared" si="133"/>
        <v/>
      </c>
      <c r="Q810" s="175" t="str">
        <f t="shared" si="134"/>
        <v/>
      </c>
    </row>
    <row r="811" spans="1:17" s="1" customFormat="1" x14ac:dyDescent="0.3">
      <c r="A811" s="189">
        <f t="shared" si="132"/>
        <v>43864.624999998043</v>
      </c>
      <c r="B811" s="190">
        <f t="shared" si="128"/>
        <v>43864</v>
      </c>
      <c r="C811" s="1">
        <f t="shared" si="129"/>
        <v>15</v>
      </c>
      <c r="D811" s="191">
        <v>3.0493360685032735</v>
      </c>
      <c r="E811" s="192">
        <f t="shared" si="130"/>
        <v>1.0588406923197134E-4</v>
      </c>
      <c r="F811" s="193">
        <f t="shared" si="131"/>
        <v>4.5464459591041821</v>
      </c>
      <c r="G811" s="193">
        <f t="shared" si="136"/>
        <v>4.7145661871478319</v>
      </c>
      <c r="H811" s="193">
        <f t="shared" si="136"/>
        <v>4.8889032296728789</v>
      </c>
      <c r="I811" s="193">
        <f t="shared" si="136"/>
        <v>5.0696869744373032</v>
      </c>
      <c r="J811" s="193">
        <f t="shared" si="136"/>
        <v>5.2571558100770561</v>
      </c>
      <c r="K811" s="193">
        <f>MAX(0,(F811-'2031 forecast'!$C$10))</f>
        <v>0</v>
      </c>
      <c r="L811" s="193">
        <f>MAX(0,(G811-'2031 forecast'!$C$10))</f>
        <v>0</v>
      </c>
      <c r="M811" s="193">
        <f>MAX(0,(H811-'2031 forecast'!$C$10))</f>
        <v>0</v>
      </c>
      <c r="N811" s="193">
        <f>MAX(0,(I811-'2031 forecast'!$C$10))</f>
        <v>0</v>
      </c>
      <c r="O811" s="193">
        <f>MAX(0,(J811-'2031 forecast'!$C$10))</f>
        <v>0</v>
      </c>
      <c r="P811" s="175" t="str">
        <f t="shared" si="133"/>
        <v/>
      </c>
      <c r="Q811" s="175" t="str">
        <f t="shared" si="134"/>
        <v/>
      </c>
    </row>
    <row r="812" spans="1:17" s="1" customFormat="1" x14ac:dyDescent="0.3">
      <c r="A812" s="189">
        <f t="shared" si="132"/>
        <v>43864.666666664707</v>
      </c>
      <c r="B812" s="190">
        <f t="shared" si="128"/>
        <v>43864</v>
      </c>
      <c r="C812" s="1">
        <f t="shared" si="129"/>
        <v>16</v>
      </c>
      <c r="D812" s="191">
        <v>3.2074497905738135</v>
      </c>
      <c r="E812" s="192">
        <f t="shared" si="130"/>
        <v>1.1137435430325874E-4</v>
      </c>
      <c r="F812" s="193">
        <f t="shared" si="131"/>
        <v>4.7821876014281024</v>
      </c>
      <c r="G812" s="193">
        <f t="shared" si="136"/>
        <v>4.9590251746295708</v>
      </c>
      <c r="H812" s="193">
        <f t="shared" si="136"/>
        <v>5.1424019156559169</v>
      </c>
      <c r="I812" s="193">
        <f t="shared" si="136"/>
        <v>5.3325596323710887</v>
      </c>
      <c r="J812" s="193">
        <f t="shared" si="136"/>
        <v>5.5297490743032736</v>
      </c>
      <c r="K812" s="193">
        <f>MAX(0,(F812-'2031 forecast'!$C$10))</f>
        <v>0</v>
      </c>
      <c r="L812" s="193">
        <f>MAX(0,(G812-'2031 forecast'!$C$10))</f>
        <v>0</v>
      </c>
      <c r="M812" s="193">
        <f>MAX(0,(H812-'2031 forecast'!$C$10))</f>
        <v>0</v>
      </c>
      <c r="N812" s="193">
        <f>MAX(0,(I812-'2031 forecast'!$C$10))</f>
        <v>0</v>
      </c>
      <c r="O812" s="193">
        <f>MAX(0,(J812-'2031 forecast'!$C$10))</f>
        <v>0</v>
      </c>
      <c r="P812" s="175" t="str">
        <f t="shared" si="133"/>
        <v/>
      </c>
      <c r="Q812" s="175" t="str">
        <f t="shared" si="134"/>
        <v/>
      </c>
    </row>
    <row r="813" spans="1:17" s="1" customFormat="1" x14ac:dyDescent="0.3">
      <c r="A813" s="189">
        <f t="shared" si="132"/>
        <v>43864.708333331371</v>
      </c>
      <c r="B813" s="190">
        <f t="shared" si="128"/>
        <v>43864</v>
      </c>
      <c r="C813" s="1">
        <f t="shared" si="129"/>
        <v>17</v>
      </c>
      <c r="D813" s="191">
        <v>3.3505050629233502</v>
      </c>
      <c r="E813" s="192">
        <f t="shared" si="130"/>
        <v>1.1634175508204259E-4</v>
      </c>
      <c r="F813" s="193">
        <f t="shared" si="131"/>
        <v>4.9954776587687926</v>
      </c>
      <c r="G813" s="193">
        <f t="shared" si="136"/>
        <v>5.1802023537797162</v>
      </c>
      <c r="H813" s="193">
        <f t="shared" si="136"/>
        <v>5.3717578696405708</v>
      </c>
      <c r="I813" s="193">
        <f t="shared" si="136"/>
        <v>5.5703967990730865</v>
      </c>
      <c r="J813" s="193">
        <f t="shared" si="136"/>
        <v>5.7763810752698523</v>
      </c>
      <c r="K813" s="193">
        <f>MAX(0,(F813-'2031 forecast'!$C$10))</f>
        <v>0</v>
      </c>
      <c r="L813" s="193">
        <f>MAX(0,(G813-'2031 forecast'!$C$10))</f>
        <v>0</v>
      </c>
      <c r="M813" s="193">
        <f>MAX(0,(H813-'2031 forecast'!$C$10))</f>
        <v>0</v>
      </c>
      <c r="N813" s="193">
        <f>MAX(0,(I813-'2031 forecast'!$C$10))</f>
        <v>0</v>
      </c>
      <c r="O813" s="193">
        <f>MAX(0,(J813-'2031 forecast'!$C$10))</f>
        <v>3.9381075269852239E-2</v>
      </c>
      <c r="P813" s="175" t="str">
        <f t="shared" si="133"/>
        <v/>
      </c>
      <c r="Q813" s="175" t="str">
        <f t="shared" si="134"/>
        <v/>
      </c>
    </row>
    <row r="814" spans="1:17" s="1" customFormat="1" x14ac:dyDescent="0.3">
      <c r="A814" s="189">
        <f t="shared" si="132"/>
        <v>43864.749999998035</v>
      </c>
      <c r="B814" s="190">
        <f t="shared" si="128"/>
        <v>43864</v>
      </c>
      <c r="C814" s="1">
        <f t="shared" si="129"/>
        <v>18</v>
      </c>
      <c r="D814" s="191">
        <v>3.4559142109703767</v>
      </c>
      <c r="E814" s="192">
        <f t="shared" si="130"/>
        <v>1.2000194512956752E-4</v>
      </c>
      <c r="F814" s="193">
        <f t="shared" si="131"/>
        <v>5.1526387536514058</v>
      </c>
      <c r="G814" s="193">
        <f t="shared" si="136"/>
        <v>5.3431750121008763</v>
      </c>
      <c r="H814" s="193">
        <f t="shared" si="136"/>
        <v>5.5407569936292624</v>
      </c>
      <c r="I814" s="193">
        <f t="shared" si="136"/>
        <v>5.7456452376956104</v>
      </c>
      <c r="J814" s="193">
        <f t="shared" si="136"/>
        <v>5.9581099180873309</v>
      </c>
      <c r="K814" s="193">
        <f>MAX(0,(F814-'2031 forecast'!$C$10))</f>
        <v>0</v>
      </c>
      <c r="L814" s="193">
        <f>MAX(0,(G814-'2031 forecast'!$C$10))</f>
        <v>0</v>
      </c>
      <c r="M814" s="193">
        <f>MAX(0,(H814-'2031 forecast'!$C$10))</f>
        <v>0</v>
      </c>
      <c r="N814" s="193">
        <f>MAX(0,(I814-'2031 forecast'!$C$10))</f>
        <v>8.6452376956103194E-3</v>
      </c>
      <c r="O814" s="193">
        <f>MAX(0,(J814-'2031 forecast'!$C$10))</f>
        <v>0.22110991808733083</v>
      </c>
      <c r="P814" s="175" t="str">
        <f t="shared" si="133"/>
        <v/>
      </c>
      <c r="Q814" s="175" t="str">
        <f t="shared" si="134"/>
        <v/>
      </c>
    </row>
    <row r="815" spans="1:17" s="1" customFormat="1" x14ac:dyDescent="0.3">
      <c r="A815" s="189">
        <f t="shared" si="132"/>
        <v>43864.7916666647</v>
      </c>
      <c r="B815" s="190">
        <f t="shared" si="128"/>
        <v>43864</v>
      </c>
      <c r="C815" s="1">
        <f t="shared" si="129"/>
        <v>19</v>
      </c>
      <c r="D815" s="191">
        <v>3.5086187849938901</v>
      </c>
      <c r="E815" s="192">
        <f t="shared" si="130"/>
        <v>1.2183204015332998E-4</v>
      </c>
      <c r="F815" s="193">
        <f t="shared" si="131"/>
        <v>5.2312193010927128</v>
      </c>
      <c r="G815" s="193">
        <f t="shared" si="136"/>
        <v>5.4246613412614559</v>
      </c>
      <c r="H815" s="193">
        <f t="shared" si="136"/>
        <v>5.6252565556236087</v>
      </c>
      <c r="I815" s="193">
        <f t="shared" si="136"/>
        <v>5.8332694570068719</v>
      </c>
      <c r="J815" s="193">
        <f t="shared" si="136"/>
        <v>6.0489743394960698</v>
      </c>
      <c r="K815" s="193">
        <f>MAX(0,(F815-'2031 forecast'!$C$10))</f>
        <v>0</v>
      </c>
      <c r="L815" s="193">
        <f>MAX(0,(G815-'2031 forecast'!$C$10))</f>
        <v>0</v>
      </c>
      <c r="M815" s="193">
        <f>MAX(0,(H815-'2031 forecast'!$C$10))</f>
        <v>0</v>
      </c>
      <c r="N815" s="193">
        <f>MAX(0,(I815-'2031 forecast'!$C$10))</f>
        <v>9.6269457006871839E-2</v>
      </c>
      <c r="O815" s="193">
        <f>MAX(0,(J815-'2031 forecast'!$C$10))</f>
        <v>0.31197433949606967</v>
      </c>
      <c r="P815" s="175" t="str">
        <f t="shared" si="133"/>
        <v/>
      </c>
      <c r="Q815" s="175" t="str">
        <f t="shared" si="134"/>
        <v/>
      </c>
    </row>
    <row r="816" spans="1:17" s="1" customFormat="1" x14ac:dyDescent="0.3">
      <c r="A816" s="189">
        <f t="shared" si="132"/>
        <v>43864.833333331364</v>
      </c>
      <c r="B816" s="190">
        <f t="shared" si="128"/>
        <v>43864</v>
      </c>
      <c r="C816" s="1">
        <f t="shared" si="129"/>
        <v>20</v>
      </c>
      <c r="D816" s="191">
        <v>3.501089560133388</v>
      </c>
      <c r="E816" s="192">
        <f t="shared" si="130"/>
        <v>1.215705980070782E-4</v>
      </c>
      <c r="F816" s="193">
        <f t="shared" si="131"/>
        <v>5.2199935086010969</v>
      </c>
      <c r="G816" s="193">
        <f t="shared" si="136"/>
        <v>5.4130204370956587</v>
      </c>
      <c r="H816" s="193">
        <f t="shared" si="136"/>
        <v>5.6131851896244163</v>
      </c>
      <c r="I816" s="193">
        <f t="shared" si="136"/>
        <v>5.8207517113909777</v>
      </c>
      <c r="J816" s="193">
        <f t="shared" si="136"/>
        <v>6.0359937078662496</v>
      </c>
      <c r="K816" s="193">
        <f>MAX(0,(F816-'2031 forecast'!$C$10))</f>
        <v>0</v>
      </c>
      <c r="L816" s="193">
        <f>MAX(0,(G816-'2031 forecast'!$C$10))</f>
        <v>0</v>
      </c>
      <c r="M816" s="193">
        <f>MAX(0,(H816-'2031 forecast'!$C$10))</f>
        <v>0</v>
      </c>
      <c r="N816" s="193">
        <f>MAX(0,(I816-'2031 forecast'!$C$10))</f>
        <v>8.375171139097759E-2</v>
      </c>
      <c r="O816" s="193">
        <f>MAX(0,(J816-'2031 forecast'!$C$10))</f>
        <v>0.29899370786624946</v>
      </c>
      <c r="P816" s="175" t="str">
        <f t="shared" si="133"/>
        <v/>
      </c>
      <c r="Q816" s="175" t="str">
        <f t="shared" si="134"/>
        <v/>
      </c>
    </row>
    <row r="817" spans="1:17" s="1" customFormat="1" x14ac:dyDescent="0.3">
      <c r="A817" s="189">
        <f t="shared" si="132"/>
        <v>43864.874999998028</v>
      </c>
      <c r="B817" s="190">
        <f t="shared" si="128"/>
        <v>43864</v>
      </c>
      <c r="C817" s="1">
        <f t="shared" si="129"/>
        <v>21</v>
      </c>
      <c r="D817" s="191">
        <v>3.5387356844358973</v>
      </c>
      <c r="E817" s="192">
        <f t="shared" si="130"/>
        <v>1.2287780873833709E-4</v>
      </c>
      <c r="F817" s="193">
        <f t="shared" si="131"/>
        <v>5.276122471059173</v>
      </c>
      <c r="G817" s="193">
        <f t="shared" si="136"/>
        <v>5.471224957924643</v>
      </c>
      <c r="H817" s="193">
        <f t="shared" si="136"/>
        <v>5.6735420196203767</v>
      </c>
      <c r="I817" s="193">
        <f t="shared" si="136"/>
        <v>5.8833404394704498</v>
      </c>
      <c r="J817" s="193">
        <f t="shared" si="136"/>
        <v>6.100896866015348</v>
      </c>
      <c r="K817" s="193">
        <f>MAX(0,(F817-'2031 forecast'!$C$10))</f>
        <v>0</v>
      </c>
      <c r="L817" s="193">
        <f>MAX(0,(G817-'2031 forecast'!$C$10))</f>
        <v>0</v>
      </c>
      <c r="M817" s="193">
        <f>MAX(0,(H817-'2031 forecast'!$C$10))</f>
        <v>0</v>
      </c>
      <c r="N817" s="193">
        <f>MAX(0,(I817-'2031 forecast'!$C$10))</f>
        <v>0.14634043947044972</v>
      </c>
      <c r="O817" s="193">
        <f>MAX(0,(J817-'2031 forecast'!$C$10))</f>
        <v>0.36389686601534788</v>
      </c>
      <c r="P817" s="175" t="str">
        <f t="shared" si="133"/>
        <v/>
      </c>
      <c r="Q817" s="175" t="str">
        <f t="shared" si="134"/>
        <v/>
      </c>
    </row>
    <row r="818" spans="1:17" s="1" customFormat="1" x14ac:dyDescent="0.3">
      <c r="A818" s="189">
        <f t="shared" si="132"/>
        <v>43864.916666664692</v>
      </c>
      <c r="B818" s="190">
        <f t="shared" si="128"/>
        <v>43864</v>
      </c>
      <c r="C818" s="1">
        <f t="shared" si="129"/>
        <v>22</v>
      </c>
      <c r="D818" s="191">
        <v>3.2827420391788333</v>
      </c>
      <c r="E818" s="192">
        <f t="shared" si="130"/>
        <v>1.1398877576577658E-4</v>
      </c>
      <c r="F818" s="193">
        <f t="shared" si="131"/>
        <v>4.8944455263442554</v>
      </c>
      <c r="G818" s="193">
        <f t="shared" si="136"/>
        <v>5.075434216287543</v>
      </c>
      <c r="H818" s="193">
        <f t="shared" si="136"/>
        <v>5.2631155756478405</v>
      </c>
      <c r="I818" s="193">
        <f t="shared" si="136"/>
        <v>5.4577370885300356</v>
      </c>
      <c r="J818" s="193">
        <f t="shared" si="136"/>
        <v>5.6595553906014739</v>
      </c>
      <c r="K818" s="193">
        <f>MAX(0,(F818-'2031 forecast'!$C$10))</f>
        <v>0</v>
      </c>
      <c r="L818" s="193">
        <f>MAX(0,(G818-'2031 forecast'!$C$10))</f>
        <v>0</v>
      </c>
      <c r="M818" s="193">
        <f>MAX(0,(H818-'2031 forecast'!$C$10))</f>
        <v>0</v>
      </c>
      <c r="N818" s="193">
        <f>MAX(0,(I818-'2031 forecast'!$C$10))</f>
        <v>0</v>
      </c>
      <c r="O818" s="193">
        <f>MAX(0,(J818-'2031 forecast'!$C$10))</f>
        <v>0</v>
      </c>
      <c r="P818" s="175" t="str">
        <f t="shared" si="133"/>
        <v/>
      </c>
      <c r="Q818" s="175" t="str">
        <f t="shared" si="134"/>
        <v/>
      </c>
    </row>
    <row r="819" spans="1:17" s="1" customFormat="1" x14ac:dyDescent="0.3">
      <c r="A819" s="189">
        <f t="shared" si="132"/>
        <v>43864.958333331357</v>
      </c>
      <c r="B819" s="190">
        <f t="shared" si="128"/>
        <v>43864</v>
      </c>
      <c r="C819" s="1">
        <f t="shared" si="129"/>
        <v>23</v>
      </c>
      <c r="D819" s="191">
        <v>3.0794529679452816</v>
      </c>
      <c r="E819" s="192">
        <f t="shared" si="130"/>
        <v>1.0692983781697848E-4</v>
      </c>
      <c r="F819" s="193">
        <f t="shared" si="131"/>
        <v>4.5913491290706432</v>
      </c>
      <c r="G819" s="193">
        <f t="shared" si="136"/>
        <v>4.7611298038110208</v>
      </c>
      <c r="H819" s="193">
        <f t="shared" si="136"/>
        <v>4.9371886936696487</v>
      </c>
      <c r="I819" s="193">
        <f t="shared" si="136"/>
        <v>5.119757956900882</v>
      </c>
      <c r="J819" s="193">
        <f t="shared" si="136"/>
        <v>5.309078336596337</v>
      </c>
      <c r="K819" s="193">
        <f>MAX(0,(F819-'2031 forecast'!$C$10))</f>
        <v>0</v>
      </c>
      <c r="L819" s="193">
        <f>MAX(0,(G819-'2031 forecast'!$C$10))</f>
        <v>0</v>
      </c>
      <c r="M819" s="193">
        <f>MAX(0,(H819-'2031 forecast'!$C$10))</f>
        <v>0</v>
      </c>
      <c r="N819" s="193">
        <f>MAX(0,(I819-'2031 forecast'!$C$10))</f>
        <v>0</v>
      </c>
      <c r="O819" s="193">
        <f>MAX(0,(J819-'2031 forecast'!$C$10))</f>
        <v>0</v>
      </c>
      <c r="P819" s="175" t="str">
        <f t="shared" si="133"/>
        <v/>
      </c>
      <c r="Q819" s="175" t="str">
        <f t="shared" si="134"/>
        <v/>
      </c>
    </row>
    <row r="820" spans="1:17" s="1" customFormat="1" x14ac:dyDescent="0.3">
      <c r="A820" s="189">
        <f t="shared" si="132"/>
        <v>43864.999999998021</v>
      </c>
      <c r="B820" s="190">
        <f t="shared" si="128"/>
        <v>43864</v>
      </c>
      <c r="C820" s="1">
        <f t="shared" si="129"/>
        <v>0</v>
      </c>
      <c r="D820" s="191">
        <v>2.6578163757571742</v>
      </c>
      <c r="E820" s="192">
        <f t="shared" si="130"/>
        <v>9.2289077626878717E-5</v>
      </c>
      <c r="F820" s="193">
        <f t="shared" si="131"/>
        <v>3.9627047495401877</v>
      </c>
      <c r="G820" s="193">
        <f t="shared" si="136"/>
        <v>4.1092391705263811</v>
      </c>
      <c r="H820" s="193">
        <f t="shared" si="136"/>
        <v>4.2611921977148794</v>
      </c>
      <c r="I820" s="193">
        <f t="shared" si="136"/>
        <v>4.4187642024107845</v>
      </c>
      <c r="J820" s="193">
        <f t="shared" si="136"/>
        <v>4.5821629653264218</v>
      </c>
      <c r="K820" s="193">
        <f>MAX(0,(F820-'2031 forecast'!$C$10))</f>
        <v>0</v>
      </c>
      <c r="L820" s="193">
        <f>MAX(0,(G820-'2031 forecast'!$C$10))</f>
        <v>0</v>
      </c>
      <c r="M820" s="193">
        <f>MAX(0,(H820-'2031 forecast'!$C$10))</f>
        <v>0</v>
      </c>
      <c r="N820" s="193">
        <f>MAX(0,(I820-'2031 forecast'!$C$10))</f>
        <v>0</v>
      </c>
      <c r="O820" s="193">
        <f>MAX(0,(J820-'2031 forecast'!$C$10))</f>
        <v>0</v>
      </c>
      <c r="P820" s="175" t="str">
        <f t="shared" si="133"/>
        <v/>
      </c>
      <c r="Q820" s="175" t="str">
        <f t="shared" si="134"/>
        <v/>
      </c>
    </row>
    <row r="821" spans="1:17" s="1" customFormat="1" x14ac:dyDescent="0.3">
      <c r="A821" s="189">
        <f t="shared" si="132"/>
        <v>43865.041666664685</v>
      </c>
      <c r="B821" s="190">
        <f t="shared" si="128"/>
        <v>43865</v>
      </c>
      <c r="C821" s="1">
        <f t="shared" si="129"/>
        <v>1</v>
      </c>
      <c r="D821" s="191">
        <v>2.5825241271521548</v>
      </c>
      <c r="E821" s="192">
        <f t="shared" si="130"/>
        <v>8.9674656164360906E-5</v>
      </c>
      <c r="F821" s="193">
        <f t="shared" si="131"/>
        <v>3.8504468246240351</v>
      </c>
      <c r="G821" s="193">
        <f t="shared" si="136"/>
        <v>3.9928301288684103</v>
      </c>
      <c r="H821" s="193">
        <f t="shared" si="136"/>
        <v>4.1404785377229558</v>
      </c>
      <c r="I821" s="193">
        <f t="shared" si="136"/>
        <v>4.2935867462518393</v>
      </c>
      <c r="J821" s="193">
        <f t="shared" si="136"/>
        <v>4.4523566490282223</v>
      </c>
      <c r="K821" s="193">
        <f>MAX(0,(F821-'2031 forecast'!$C$10))</f>
        <v>0</v>
      </c>
      <c r="L821" s="193">
        <f>MAX(0,(G821-'2031 forecast'!$C$10))</f>
        <v>0</v>
      </c>
      <c r="M821" s="193">
        <f>MAX(0,(H821-'2031 forecast'!$C$10))</f>
        <v>0</v>
      </c>
      <c r="N821" s="193">
        <f>MAX(0,(I821-'2031 forecast'!$C$10))</f>
        <v>0</v>
      </c>
      <c r="O821" s="193">
        <f>MAX(0,(J821-'2031 forecast'!$C$10))</f>
        <v>0</v>
      </c>
      <c r="P821" s="175" t="str">
        <f t="shared" si="133"/>
        <v/>
      </c>
      <c r="Q821" s="175" t="str">
        <f t="shared" si="134"/>
        <v/>
      </c>
    </row>
    <row r="822" spans="1:17" s="1" customFormat="1" x14ac:dyDescent="0.3">
      <c r="A822" s="189">
        <f t="shared" si="132"/>
        <v>43865.083333331349</v>
      </c>
      <c r="B822" s="190">
        <f t="shared" si="128"/>
        <v>43865</v>
      </c>
      <c r="C822" s="1">
        <f t="shared" si="129"/>
        <v>2</v>
      </c>
      <c r="D822" s="191">
        <v>2.4469980796631208</v>
      </c>
      <c r="E822" s="192">
        <f t="shared" si="130"/>
        <v>8.496869753182885E-5</v>
      </c>
      <c r="F822" s="193">
        <f t="shared" si="131"/>
        <v>3.6483825597749604</v>
      </c>
      <c r="G822" s="193">
        <f t="shared" si="136"/>
        <v>3.7832938538840621</v>
      </c>
      <c r="H822" s="193">
        <f t="shared" si="136"/>
        <v>3.9231939497374952</v>
      </c>
      <c r="I822" s="193">
        <f t="shared" si="136"/>
        <v>4.0682673251657366</v>
      </c>
      <c r="J822" s="193">
        <f t="shared" si="136"/>
        <v>4.2187052796914646</v>
      </c>
      <c r="K822" s="193">
        <f>MAX(0,(F822-'2031 forecast'!$C$10))</f>
        <v>0</v>
      </c>
      <c r="L822" s="193">
        <f>MAX(0,(G822-'2031 forecast'!$C$10))</f>
        <v>0</v>
      </c>
      <c r="M822" s="193">
        <f>MAX(0,(H822-'2031 forecast'!$C$10))</f>
        <v>0</v>
      </c>
      <c r="N822" s="193">
        <f>MAX(0,(I822-'2031 forecast'!$C$10))</f>
        <v>0</v>
      </c>
      <c r="O822" s="193">
        <f>MAX(0,(J822-'2031 forecast'!$C$10))</f>
        <v>0</v>
      </c>
      <c r="P822" s="175" t="str">
        <f t="shared" si="133"/>
        <v/>
      </c>
      <c r="Q822" s="175" t="str">
        <f t="shared" si="134"/>
        <v/>
      </c>
    </row>
    <row r="823" spans="1:17" s="1" customFormat="1" x14ac:dyDescent="0.3">
      <c r="A823" s="189">
        <f t="shared" si="132"/>
        <v>43865.124999998014</v>
      </c>
      <c r="B823" s="190">
        <f t="shared" si="128"/>
        <v>43865</v>
      </c>
      <c r="C823" s="1">
        <f t="shared" si="129"/>
        <v>3</v>
      </c>
      <c r="D823" s="191">
        <v>2.4244104050816149</v>
      </c>
      <c r="E823" s="192">
        <f t="shared" si="130"/>
        <v>8.4184371093073499E-5</v>
      </c>
      <c r="F823" s="193">
        <f t="shared" si="131"/>
        <v>3.6147051823001144</v>
      </c>
      <c r="G823" s="193">
        <f t="shared" si="136"/>
        <v>3.7483711413866705</v>
      </c>
      <c r="H823" s="193">
        <f t="shared" si="136"/>
        <v>3.8869798517399179</v>
      </c>
      <c r="I823" s="193">
        <f t="shared" si="136"/>
        <v>4.030714088318053</v>
      </c>
      <c r="J823" s="193">
        <f t="shared" si="136"/>
        <v>4.1797633848020048</v>
      </c>
      <c r="K823" s="193">
        <f>MAX(0,(F823-'2031 forecast'!$C$10))</f>
        <v>0</v>
      </c>
      <c r="L823" s="193">
        <f>MAX(0,(G823-'2031 forecast'!$C$10))</f>
        <v>0</v>
      </c>
      <c r="M823" s="193">
        <f>MAX(0,(H823-'2031 forecast'!$C$10))</f>
        <v>0</v>
      </c>
      <c r="N823" s="193">
        <f>MAX(0,(I823-'2031 forecast'!$C$10))</f>
        <v>0</v>
      </c>
      <c r="O823" s="193">
        <f>MAX(0,(J823-'2031 forecast'!$C$10))</f>
        <v>0</v>
      </c>
      <c r="P823" s="175" t="str">
        <f t="shared" si="133"/>
        <v/>
      </c>
      <c r="Q823" s="175" t="str">
        <f t="shared" si="134"/>
        <v/>
      </c>
    </row>
    <row r="824" spans="1:17" s="1" customFormat="1" x14ac:dyDescent="0.3">
      <c r="A824" s="189">
        <f t="shared" si="132"/>
        <v>43865.166666664678</v>
      </c>
      <c r="B824" s="190">
        <f t="shared" si="128"/>
        <v>43865</v>
      </c>
      <c r="C824" s="1">
        <f t="shared" si="129"/>
        <v>4</v>
      </c>
      <c r="D824" s="191">
        <v>2.3641766061976002</v>
      </c>
      <c r="E824" s="192">
        <f t="shared" si="130"/>
        <v>8.2092833923059282E-5</v>
      </c>
      <c r="F824" s="193">
        <f t="shared" si="131"/>
        <v>3.5248988423671936</v>
      </c>
      <c r="G824" s="193">
        <f t="shared" si="136"/>
        <v>3.655243908060295</v>
      </c>
      <c r="H824" s="193">
        <f t="shared" si="136"/>
        <v>3.7904089237463809</v>
      </c>
      <c r="I824" s="193">
        <f t="shared" si="136"/>
        <v>3.9305721233908977</v>
      </c>
      <c r="J824" s="193">
        <f t="shared" si="136"/>
        <v>4.0759183317634475</v>
      </c>
      <c r="K824" s="193">
        <f>MAX(0,(F824-'2031 forecast'!$C$10))</f>
        <v>0</v>
      </c>
      <c r="L824" s="193">
        <f>MAX(0,(G824-'2031 forecast'!$C$10))</f>
        <v>0</v>
      </c>
      <c r="M824" s="193">
        <f>MAX(0,(H824-'2031 forecast'!$C$10))</f>
        <v>0</v>
      </c>
      <c r="N824" s="193">
        <f>MAX(0,(I824-'2031 forecast'!$C$10))</f>
        <v>0</v>
      </c>
      <c r="O824" s="193">
        <f>MAX(0,(J824-'2031 forecast'!$C$10))</f>
        <v>0</v>
      </c>
      <c r="P824" s="175" t="str">
        <f t="shared" si="133"/>
        <v/>
      </c>
      <c r="Q824" s="175" t="str">
        <f t="shared" si="134"/>
        <v/>
      </c>
    </row>
    <row r="825" spans="1:17" s="1" customFormat="1" x14ac:dyDescent="0.3">
      <c r="A825" s="189">
        <f t="shared" si="132"/>
        <v>43865.208333331342</v>
      </c>
      <c r="B825" s="190">
        <f t="shared" si="128"/>
        <v>43865</v>
      </c>
      <c r="C825" s="1">
        <f t="shared" si="129"/>
        <v>5</v>
      </c>
      <c r="D825" s="191">
        <v>2.4394688548026187</v>
      </c>
      <c r="E825" s="192">
        <f t="shared" si="130"/>
        <v>8.4707255385577066E-5</v>
      </c>
      <c r="F825" s="193">
        <f t="shared" si="131"/>
        <v>3.6371567672833454</v>
      </c>
      <c r="G825" s="193">
        <f t="shared" ref="G825:J844" si="137">$E825*G$2</f>
        <v>3.7716529497182649</v>
      </c>
      <c r="H825" s="193">
        <f t="shared" si="137"/>
        <v>3.9111225837383028</v>
      </c>
      <c r="I825" s="193">
        <f t="shared" si="137"/>
        <v>4.0557495795498424</v>
      </c>
      <c r="J825" s="193">
        <f t="shared" si="137"/>
        <v>4.2057246480616444</v>
      </c>
      <c r="K825" s="193">
        <f>MAX(0,(F825-'2031 forecast'!$C$10))</f>
        <v>0</v>
      </c>
      <c r="L825" s="193">
        <f>MAX(0,(G825-'2031 forecast'!$C$10))</f>
        <v>0</v>
      </c>
      <c r="M825" s="193">
        <f>MAX(0,(H825-'2031 forecast'!$C$10))</f>
        <v>0</v>
      </c>
      <c r="N825" s="193">
        <f>MAX(0,(I825-'2031 forecast'!$C$10))</f>
        <v>0</v>
      </c>
      <c r="O825" s="193">
        <f>MAX(0,(J825-'2031 forecast'!$C$10))</f>
        <v>0</v>
      </c>
      <c r="P825" s="175" t="str">
        <f t="shared" si="133"/>
        <v/>
      </c>
      <c r="Q825" s="175" t="str">
        <f t="shared" si="134"/>
        <v/>
      </c>
    </row>
    <row r="826" spans="1:17" s="1" customFormat="1" x14ac:dyDescent="0.3">
      <c r="A826" s="189">
        <f t="shared" si="132"/>
        <v>43865.249999998006</v>
      </c>
      <c r="B826" s="190">
        <f t="shared" si="128"/>
        <v>43865</v>
      </c>
      <c r="C826" s="1">
        <f t="shared" si="129"/>
        <v>6</v>
      </c>
      <c r="D826" s="191">
        <v>2.6126410265941633</v>
      </c>
      <c r="E826" s="192">
        <f t="shared" si="130"/>
        <v>9.0720424749368055E-5</v>
      </c>
      <c r="F826" s="193">
        <f t="shared" si="131"/>
        <v>3.895349994590497</v>
      </c>
      <c r="G826" s="193">
        <f t="shared" si="137"/>
        <v>4.0393937455315996</v>
      </c>
      <c r="H826" s="193">
        <f t="shared" si="137"/>
        <v>4.1887640017197265</v>
      </c>
      <c r="I826" s="193">
        <f t="shared" si="137"/>
        <v>4.343657728715419</v>
      </c>
      <c r="J826" s="193">
        <f t="shared" si="137"/>
        <v>4.5042791755475031</v>
      </c>
      <c r="K826" s="193">
        <f>MAX(0,(F826-'2031 forecast'!$C$10))</f>
        <v>0</v>
      </c>
      <c r="L826" s="193">
        <f>MAX(0,(G826-'2031 forecast'!$C$10))</f>
        <v>0</v>
      </c>
      <c r="M826" s="193">
        <f>MAX(0,(H826-'2031 forecast'!$C$10))</f>
        <v>0</v>
      </c>
      <c r="N826" s="193">
        <f>MAX(0,(I826-'2031 forecast'!$C$10))</f>
        <v>0</v>
      </c>
      <c r="O826" s="193">
        <f>MAX(0,(J826-'2031 forecast'!$C$10))</f>
        <v>0</v>
      </c>
      <c r="P826" s="175" t="str">
        <f t="shared" si="133"/>
        <v/>
      </c>
      <c r="Q826" s="175" t="str">
        <f t="shared" si="134"/>
        <v/>
      </c>
    </row>
    <row r="827" spans="1:17" s="1" customFormat="1" x14ac:dyDescent="0.3">
      <c r="A827" s="189">
        <f t="shared" si="132"/>
        <v>43865.291666664671</v>
      </c>
      <c r="B827" s="190">
        <f t="shared" si="128"/>
        <v>43865</v>
      </c>
      <c r="C827" s="1">
        <f t="shared" si="129"/>
        <v>7</v>
      </c>
      <c r="D827" s="191">
        <v>3.0719237430847794</v>
      </c>
      <c r="E827" s="192">
        <f t="shared" si="130"/>
        <v>1.0666839567072669E-4</v>
      </c>
      <c r="F827" s="193">
        <f t="shared" si="131"/>
        <v>4.5801233365790281</v>
      </c>
      <c r="G827" s="193">
        <f t="shared" si="137"/>
        <v>4.7494888996452236</v>
      </c>
      <c r="H827" s="193">
        <f t="shared" si="137"/>
        <v>4.9251173276704563</v>
      </c>
      <c r="I827" s="193">
        <f t="shared" si="137"/>
        <v>5.1072402112849877</v>
      </c>
      <c r="J827" s="193">
        <f t="shared" si="137"/>
        <v>5.2960977049665168</v>
      </c>
      <c r="K827" s="193">
        <f>MAX(0,(F827-'2031 forecast'!$C$10))</f>
        <v>0</v>
      </c>
      <c r="L827" s="193">
        <f>MAX(0,(G827-'2031 forecast'!$C$10))</f>
        <v>0</v>
      </c>
      <c r="M827" s="193">
        <f>MAX(0,(H827-'2031 forecast'!$C$10))</f>
        <v>0</v>
      </c>
      <c r="N827" s="193">
        <f>MAX(0,(I827-'2031 forecast'!$C$10))</f>
        <v>0</v>
      </c>
      <c r="O827" s="193">
        <f>MAX(0,(J827-'2031 forecast'!$C$10))</f>
        <v>0</v>
      </c>
      <c r="P827" s="175" t="str">
        <f t="shared" si="133"/>
        <v/>
      </c>
      <c r="Q827" s="175" t="str">
        <f t="shared" si="134"/>
        <v/>
      </c>
    </row>
    <row r="828" spans="1:17" s="1" customFormat="1" x14ac:dyDescent="0.3">
      <c r="A828" s="189">
        <f t="shared" si="132"/>
        <v>43865.333333331335</v>
      </c>
      <c r="B828" s="190">
        <f t="shared" si="128"/>
        <v>43865</v>
      </c>
      <c r="C828" s="1">
        <f t="shared" si="129"/>
        <v>8</v>
      </c>
      <c r="D828" s="191">
        <v>3.2827420391788333</v>
      </c>
      <c r="E828" s="192">
        <f t="shared" si="130"/>
        <v>1.1398877576577658E-4</v>
      </c>
      <c r="F828" s="193">
        <f t="shared" si="131"/>
        <v>4.8944455263442554</v>
      </c>
      <c r="G828" s="193">
        <f t="shared" si="137"/>
        <v>5.075434216287543</v>
      </c>
      <c r="H828" s="193">
        <f t="shared" si="137"/>
        <v>5.2631155756478405</v>
      </c>
      <c r="I828" s="193">
        <f t="shared" si="137"/>
        <v>5.4577370885300356</v>
      </c>
      <c r="J828" s="193">
        <f t="shared" si="137"/>
        <v>5.6595553906014739</v>
      </c>
      <c r="K828" s="193">
        <f>MAX(0,(F828-'2031 forecast'!$C$10))</f>
        <v>0</v>
      </c>
      <c r="L828" s="193">
        <f>MAX(0,(G828-'2031 forecast'!$C$10))</f>
        <v>0</v>
      </c>
      <c r="M828" s="193">
        <f>MAX(0,(H828-'2031 forecast'!$C$10))</f>
        <v>0</v>
      </c>
      <c r="N828" s="193">
        <f>MAX(0,(I828-'2031 forecast'!$C$10))</f>
        <v>0</v>
      </c>
      <c r="O828" s="193">
        <f>MAX(0,(J828-'2031 forecast'!$C$10))</f>
        <v>0</v>
      </c>
      <c r="P828" s="175" t="str">
        <f t="shared" si="133"/>
        <v/>
      </c>
      <c r="Q828" s="175" t="str">
        <f t="shared" si="134"/>
        <v/>
      </c>
    </row>
    <row r="829" spans="1:17" s="1" customFormat="1" x14ac:dyDescent="0.3">
      <c r="A829" s="189">
        <f t="shared" si="132"/>
        <v>43865.374999997999</v>
      </c>
      <c r="B829" s="190">
        <f t="shared" si="128"/>
        <v>43865</v>
      </c>
      <c r="C829" s="1">
        <f t="shared" si="129"/>
        <v>9</v>
      </c>
      <c r="D829" s="191">
        <v>3.3203881634813426</v>
      </c>
      <c r="E829" s="192">
        <f t="shared" si="130"/>
        <v>1.1529598649703547E-4</v>
      </c>
      <c r="F829" s="193">
        <f t="shared" si="131"/>
        <v>4.9505744888023315</v>
      </c>
      <c r="G829" s="193">
        <f t="shared" si="137"/>
        <v>5.1336387371165282</v>
      </c>
      <c r="H829" s="193">
        <f t="shared" si="137"/>
        <v>5.3234724056438019</v>
      </c>
      <c r="I829" s="193">
        <f t="shared" si="137"/>
        <v>5.5203258166095086</v>
      </c>
      <c r="J829" s="193">
        <f t="shared" si="137"/>
        <v>5.7244585487505733</v>
      </c>
      <c r="K829" s="193">
        <f>MAX(0,(F829-'2031 forecast'!$C$10))</f>
        <v>0</v>
      </c>
      <c r="L829" s="193">
        <f>MAX(0,(G829-'2031 forecast'!$C$10))</f>
        <v>0</v>
      </c>
      <c r="M829" s="193">
        <f>MAX(0,(H829-'2031 forecast'!$C$10))</f>
        <v>0</v>
      </c>
      <c r="N829" s="193">
        <f>MAX(0,(I829-'2031 forecast'!$C$10))</f>
        <v>0</v>
      </c>
      <c r="O829" s="193">
        <f>MAX(0,(J829-'2031 forecast'!$C$10))</f>
        <v>0</v>
      </c>
      <c r="P829" s="175" t="str">
        <f t="shared" si="133"/>
        <v/>
      </c>
      <c r="Q829" s="175" t="str">
        <f t="shared" si="134"/>
        <v/>
      </c>
    </row>
    <row r="830" spans="1:17" s="1" customFormat="1" x14ac:dyDescent="0.3">
      <c r="A830" s="189">
        <f t="shared" si="132"/>
        <v>43865.416666664663</v>
      </c>
      <c r="B830" s="190">
        <f t="shared" si="128"/>
        <v>43865</v>
      </c>
      <c r="C830" s="1">
        <f t="shared" si="129"/>
        <v>10</v>
      </c>
      <c r="D830" s="191">
        <v>3.3730927375048561</v>
      </c>
      <c r="E830" s="192">
        <f t="shared" si="130"/>
        <v>1.1712608152079794E-4</v>
      </c>
      <c r="F830" s="193">
        <f t="shared" si="131"/>
        <v>5.0291550362436386</v>
      </c>
      <c r="G830" s="193">
        <f t="shared" si="137"/>
        <v>5.2151250662771078</v>
      </c>
      <c r="H830" s="193">
        <f t="shared" si="137"/>
        <v>5.4079719676381481</v>
      </c>
      <c r="I830" s="193">
        <f t="shared" si="137"/>
        <v>5.6079500359207701</v>
      </c>
      <c r="J830" s="193">
        <f t="shared" si="137"/>
        <v>5.8153229701593121</v>
      </c>
      <c r="K830" s="193">
        <f>MAX(0,(F830-'2031 forecast'!$C$10))</f>
        <v>0</v>
      </c>
      <c r="L830" s="193">
        <f>MAX(0,(G830-'2031 forecast'!$C$10))</f>
        <v>0</v>
      </c>
      <c r="M830" s="193">
        <f>MAX(0,(H830-'2031 forecast'!$C$10))</f>
        <v>0</v>
      </c>
      <c r="N830" s="193">
        <f>MAX(0,(I830-'2031 forecast'!$C$10))</f>
        <v>0</v>
      </c>
      <c r="O830" s="193">
        <f>MAX(0,(J830-'2031 forecast'!$C$10))</f>
        <v>7.8322970159312E-2</v>
      </c>
      <c r="P830" s="175" t="str">
        <f t="shared" si="133"/>
        <v/>
      </c>
      <c r="Q830" s="175" t="str">
        <f t="shared" si="134"/>
        <v/>
      </c>
    </row>
    <row r="831" spans="1:17" s="1" customFormat="1" x14ac:dyDescent="0.3">
      <c r="A831" s="189">
        <f t="shared" si="132"/>
        <v>43865.458333331328</v>
      </c>
      <c r="B831" s="190">
        <f t="shared" si="128"/>
        <v>43865</v>
      </c>
      <c r="C831" s="1">
        <f t="shared" si="129"/>
        <v>11</v>
      </c>
      <c r="D831" s="191">
        <v>3.4032096369468632</v>
      </c>
      <c r="E831" s="192">
        <f t="shared" si="130"/>
        <v>1.1817185010580505E-4</v>
      </c>
      <c r="F831" s="193">
        <f t="shared" si="131"/>
        <v>5.0740582062100987</v>
      </c>
      <c r="G831" s="193">
        <f t="shared" si="137"/>
        <v>5.2616886829402958</v>
      </c>
      <c r="H831" s="193">
        <f t="shared" si="137"/>
        <v>5.4562574316349162</v>
      </c>
      <c r="I831" s="193">
        <f t="shared" si="137"/>
        <v>5.658021018384348</v>
      </c>
      <c r="J831" s="193">
        <f t="shared" si="137"/>
        <v>5.8672454966785912</v>
      </c>
      <c r="K831" s="193">
        <f>MAX(0,(F831-'2031 forecast'!$C$10))</f>
        <v>0</v>
      </c>
      <c r="L831" s="193">
        <f>MAX(0,(G831-'2031 forecast'!$C$10))</f>
        <v>0</v>
      </c>
      <c r="M831" s="193">
        <f>MAX(0,(H831-'2031 forecast'!$C$10))</f>
        <v>0</v>
      </c>
      <c r="N831" s="193">
        <f>MAX(0,(I831-'2031 forecast'!$C$10))</f>
        <v>0</v>
      </c>
      <c r="O831" s="193">
        <f>MAX(0,(J831-'2031 forecast'!$C$10))</f>
        <v>0.13024549667859109</v>
      </c>
      <c r="P831" s="175" t="str">
        <f t="shared" si="133"/>
        <v/>
      </c>
      <c r="Q831" s="175" t="str">
        <f t="shared" si="134"/>
        <v/>
      </c>
    </row>
    <row r="832" spans="1:17" s="1" customFormat="1" x14ac:dyDescent="0.3">
      <c r="A832" s="189">
        <f t="shared" si="132"/>
        <v>43865.499999997992</v>
      </c>
      <c r="B832" s="190">
        <f t="shared" si="128"/>
        <v>43865</v>
      </c>
      <c r="C832" s="1">
        <f t="shared" si="129"/>
        <v>12</v>
      </c>
      <c r="D832" s="191">
        <v>3.3956804120863615</v>
      </c>
      <c r="E832" s="192">
        <f t="shared" si="130"/>
        <v>1.1791040795955328E-4</v>
      </c>
      <c r="F832" s="193">
        <f t="shared" si="131"/>
        <v>5.0628324137184846</v>
      </c>
      <c r="G832" s="193">
        <f t="shared" si="137"/>
        <v>5.2500477787744995</v>
      </c>
      <c r="H832" s="193">
        <f t="shared" si="137"/>
        <v>5.4441860656357246</v>
      </c>
      <c r="I832" s="193">
        <f t="shared" si="137"/>
        <v>5.6455032727684538</v>
      </c>
      <c r="J832" s="193">
        <f t="shared" si="137"/>
        <v>5.8542648650487719</v>
      </c>
      <c r="K832" s="193">
        <f>MAX(0,(F832-'2031 forecast'!$C$10))</f>
        <v>0</v>
      </c>
      <c r="L832" s="193">
        <f>MAX(0,(G832-'2031 forecast'!$C$10))</f>
        <v>0</v>
      </c>
      <c r="M832" s="193">
        <f>MAX(0,(H832-'2031 forecast'!$C$10))</f>
        <v>0</v>
      </c>
      <c r="N832" s="193">
        <f>MAX(0,(I832-'2031 forecast'!$C$10))</f>
        <v>0</v>
      </c>
      <c r="O832" s="193">
        <f>MAX(0,(J832-'2031 forecast'!$C$10))</f>
        <v>0.11726486504877176</v>
      </c>
      <c r="P832" s="175" t="str">
        <f t="shared" si="133"/>
        <v/>
      </c>
      <c r="Q832" s="175" t="str">
        <f t="shared" si="134"/>
        <v/>
      </c>
    </row>
    <row r="833" spans="1:17" s="1" customFormat="1" x14ac:dyDescent="0.3">
      <c r="A833" s="189">
        <f t="shared" si="132"/>
        <v>43865.541666664656</v>
      </c>
      <c r="B833" s="190">
        <f t="shared" si="128"/>
        <v>43865</v>
      </c>
      <c r="C833" s="1">
        <f t="shared" si="129"/>
        <v>13</v>
      </c>
      <c r="D833" s="191">
        <v>3.3203881634813426</v>
      </c>
      <c r="E833" s="192">
        <f t="shared" si="130"/>
        <v>1.1529598649703547E-4</v>
      </c>
      <c r="F833" s="193">
        <f t="shared" si="131"/>
        <v>4.9505744888023315</v>
      </c>
      <c r="G833" s="193">
        <f t="shared" si="137"/>
        <v>5.1336387371165282</v>
      </c>
      <c r="H833" s="193">
        <f t="shared" si="137"/>
        <v>5.3234724056438019</v>
      </c>
      <c r="I833" s="193">
        <f t="shared" si="137"/>
        <v>5.5203258166095086</v>
      </c>
      <c r="J833" s="193">
        <f t="shared" si="137"/>
        <v>5.7244585487505733</v>
      </c>
      <c r="K833" s="193">
        <f>MAX(0,(F833-'2031 forecast'!$C$10))</f>
        <v>0</v>
      </c>
      <c r="L833" s="193">
        <f>MAX(0,(G833-'2031 forecast'!$C$10))</f>
        <v>0</v>
      </c>
      <c r="M833" s="193">
        <f>MAX(0,(H833-'2031 forecast'!$C$10))</f>
        <v>0</v>
      </c>
      <c r="N833" s="193">
        <f>MAX(0,(I833-'2031 forecast'!$C$10))</f>
        <v>0</v>
      </c>
      <c r="O833" s="193">
        <f>MAX(0,(J833-'2031 forecast'!$C$10))</f>
        <v>0</v>
      </c>
      <c r="P833" s="175" t="str">
        <f t="shared" si="133"/>
        <v/>
      </c>
      <c r="Q833" s="175" t="str">
        <f t="shared" si="134"/>
        <v/>
      </c>
    </row>
    <row r="834" spans="1:17" s="1" customFormat="1" x14ac:dyDescent="0.3">
      <c r="A834" s="189">
        <f t="shared" si="132"/>
        <v>43865.58333333132</v>
      </c>
      <c r="B834" s="190">
        <f t="shared" si="128"/>
        <v>43865</v>
      </c>
      <c r="C834" s="1">
        <f t="shared" si="129"/>
        <v>14</v>
      </c>
      <c r="D834" s="191">
        <v>3.1472159916897984</v>
      </c>
      <c r="E834" s="192">
        <f t="shared" si="130"/>
        <v>1.0928281713324449E-4</v>
      </c>
      <c r="F834" s="193">
        <f t="shared" si="131"/>
        <v>4.6923812614951803</v>
      </c>
      <c r="G834" s="193">
        <f t="shared" si="137"/>
        <v>4.865897941303194</v>
      </c>
      <c r="H834" s="193">
        <f t="shared" si="137"/>
        <v>5.0458309876623781</v>
      </c>
      <c r="I834" s="193">
        <f t="shared" si="137"/>
        <v>5.2324176674439329</v>
      </c>
      <c r="J834" s="193">
        <f t="shared" si="137"/>
        <v>5.4259040212647145</v>
      </c>
      <c r="K834" s="193">
        <f>MAX(0,(F834-'2031 forecast'!$C$10))</f>
        <v>0</v>
      </c>
      <c r="L834" s="193">
        <f>MAX(0,(G834-'2031 forecast'!$C$10))</f>
        <v>0</v>
      </c>
      <c r="M834" s="193">
        <f>MAX(0,(H834-'2031 forecast'!$C$10))</f>
        <v>0</v>
      </c>
      <c r="N834" s="193">
        <f>MAX(0,(I834-'2031 forecast'!$C$10))</f>
        <v>0</v>
      </c>
      <c r="O834" s="193">
        <f>MAX(0,(J834-'2031 forecast'!$C$10))</f>
        <v>0</v>
      </c>
      <c r="P834" s="175" t="str">
        <f t="shared" si="133"/>
        <v/>
      </c>
      <c r="Q834" s="175" t="str">
        <f t="shared" si="134"/>
        <v/>
      </c>
    </row>
    <row r="835" spans="1:17" s="1" customFormat="1" x14ac:dyDescent="0.3">
      <c r="A835" s="189">
        <f t="shared" si="132"/>
        <v>43865.624999997985</v>
      </c>
      <c r="B835" s="190">
        <f t="shared" si="128"/>
        <v>43865</v>
      </c>
      <c r="C835" s="1">
        <f t="shared" si="129"/>
        <v>15</v>
      </c>
      <c r="D835" s="191">
        <v>3.2601543645973274</v>
      </c>
      <c r="E835" s="192">
        <f t="shared" si="130"/>
        <v>1.1320444932702122E-4</v>
      </c>
      <c r="F835" s="193">
        <f t="shared" si="131"/>
        <v>4.8607681488694094</v>
      </c>
      <c r="G835" s="193">
        <f t="shared" si="137"/>
        <v>5.0405115037901513</v>
      </c>
      <c r="H835" s="193">
        <f t="shared" si="137"/>
        <v>5.2269014776502631</v>
      </c>
      <c r="I835" s="193">
        <f t="shared" si="137"/>
        <v>5.4201838516823519</v>
      </c>
      <c r="J835" s="193">
        <f t="shared" si="137"/>
        <v>5.6206134957120142</v>
      </c>
      <c r="K835" s="193">
        <f>MAX(0,(F835-'2031 forecast'!$C$10))</f>
        <v>0</v>
      </c>
      <c r="L835" s="193">
        <f>MAX(0,(G835-'2031 forecast'!$C$10))</f>
        <v>0</v>
      </c>
      <c r="M835" s="193">
        <f>MAX(0,(H835-'2031 forecast'!$C$10))</f>
        <v>0</v>
      </c>
      <c r="N835" s="193">
        <f>MAX(0,(I835-'2031 forecast'!$C$10))</f>
        <v>0</v>
      </c>
      <c r="O835" s="193">
        <f>MAX(0,(J835-'2031 forecast'!$C$10))</f>
        <v>0</v>
      </c>
      <c r="P835" s="175" t="str">
        <f t="shared" si="133"/>
        <v/>
      </c>
      <c r="Q835" s="175" t="str">
        <f t="shared" si="134"/>
        <v/>
      </c>
    </row>
    <row r="836" spans="1:17" s="1" customFormat="1" x14ac:dyDescent="0.3">
      <c r="A836" s="189">
        <f t="shared" si="132"/>
        <v>43865.666666664649</v>
      </c>
      <c r="B836" s="190">
        <f t="shared" si="128"/>
        <v>43865</v>
      </c>
      <c r="C836" s="1">
        <f t="shared" si="129"/>
        <v>16</v>
      </c>
      <c r="D836" s="191">
        <v>3.3354466132023459</v>
      </c>
      <c r="E836" s="192">
        <f t="shared" si="130"/>
        <v>1.1581887078953901E-4</v>
      </c>
      <c r="F836" s="193">
        <f t="shared" si="131"/>
        <v>4.9730260737855616</v>
      </c>
      <c r="G836" s="193">
        <f t="shared" si="137"/>
        <v>5.1569205454481217</v>
      </c>
      <c r="H836" s="193">
        <f t="shared" si="137"/>
        <v>5.347615137642185</v>
      </c>
      <c r="I836" s="193">
        <f t="shared" si="137"/>
        <v>5.5453613078412962</v>
      </c>
      <c r="J836" s="193">
        <f t="shared" si="137"/>
        <v>5.7504198120102119</v>
      </c>
      <c r="K836" s="193">
        <f>MAX(0,(F836-'2031 forecast'!$C$10))</f>
        <v>0</v>
      </c>
      <c r="L836" s="193">
        <f>MAX(0,(G836-'2031 forecast'!$C$10))</f>
        <v>0</v>
      </c>
      <c r="M836" s="193">
        <f>MAX(0,(H836-'2031 forecast'!$C$10))</f>
        <v>0</v>
      </c>
      <c r="N836" s="193">
        <f>MAX(0,(I836-'2031 forecast'!$C$10))</f>
        <v>0</v>
      </c>
      <c r="O836" s="193">
        <f>MAX(0,(J836-'2031 forecast'!$C$10))</f>
        <v>1.3419812010211807E-2</v>
      </c>
      <c r="P836" s="175" t="str">
        <f t="shared" si="133"/>
        <v/>
      </c>
      <c r="Q836" s="175" t="str">
        <f t="shared" si="134"/>
        <v/>
      </c>
    </row>
    <row r="837" spans="1:17" s="1" customFormat="1" x14ac:dyDescent="0.3">
      <c r="A837" s="189">
        <f t="shared" si="132"/>
        <v>43865.708333331313</v>
      </c>
      <c r="B837" s="190">
        <f t="shared" ref="B837:B900" si="138">INT(A837)</f>
        <v>43865</v>
      </c>
      <c r="C837" s="1">
        <f t="shared" ref="C837:C900" si="139">HOUR(A837)</f>
        <v>17</v>
      </c>
      <c r="D837" s="191">
        <v>3.4785018855518826</v>
      </c>
      <c r="E837" s="192">
        <f t="shared" ref="E837:E900" si="140">D837/SUM($D$4:$D$8763)</f>
        <v>1.2078627156832286E-4</v>
      </c>
      <c r="F837" s="193">
        <f t="shared" ref="F837:F900" si="141">E837*$F$2</f>
        <v>5.1863161311262518</v>
      </c>
      <c r="G837" s="193">
        <f t="shared" si="137"/>
        <v>5.3780977245982671</v>
      </c>
      <c r="H837" s="193">
        <f t="shared" si="137"/>
        <v>5.5769710916268398</v>
      </c>
      <c r="I837" s="193">
        <f t="shared" si="137"/>
        <v>5.7831984745432941</v>
      </c>
      <c r="J837" s="193">
        <f t="shared" si="137"/>
        <v>5.9970518129767898</v>
      </c>
      <c r="K837" s="193">
        <f>MAX(0,(F837-'2031 forecast'!$C$10))</f>
        <v>0</v>
      </c>
      <c r="L837" s="193">
        <f>MAX(0,(G837-'2031 forecast'!$C$10))</f>
        <v>0</v>
      </c>
      <c r="M837" s="193">
        <f>MAX(0,(H837-'2031 forecast'!$C$10))</f>
        <v>0</v>
      </c>
      <c r="N837" s="193">
        <f>MAX(0,(I837-'2031 forecast'!$C$10))</f>
        <v>4.6198474543293955E-2</v>
      </c>
      <c r="O837" s="193">
        <f>MAX(0,(J837-'2031 forecast'!$C$10))</f>
        <v>0.2600518129767897</v>
      </c>
      <c r="P837" s="175" t="str">
        <f t="shared" si="133"/>
        <v/>
      </c>
      <c r="Q837" s="175" t="str">
        <f t="shared" si="134"/>
        <v/>
      </c>
    </row>
    <row r="838" spans="1:17" s="1" customFormat="1" x14ac:dyDescent="0.3">
      <c r="A838" s="189">
        <f t="shared" ref="A838:A901" si="142">A837 + TIME(1,0,0)</f>
        <v>43865.749999997977</v>
      </c>
      <c r="B838" s="190">
        <f t="shared" si="138"/>
        <v>43865</v>
      </c>
      <c r="C838" s="1">
        <f t="shared" si="139"/>
        <v>18</v>
      </c>
      <c r="D838" s="191">
        <v>3.6516740573434263</v>
      </c>
      <c r="E838" s="192">
        <f t="shared" si="140"/>
        <v>1.2679944093211382E-4</v>
      </c>
      <c r="F838" s="193">
        <f t="shared" si="141"/>
        <v>5.444509358433403</v>
      </c>
      <c r="G838" s="193">
        <f t="shared" si="137"/>
        <v>5.6458385204116004</v>
      </c>
      <c r="H838" s="193">
        <f t="shared" si="137"/>
        <v>5.8546125096082617</v>
      </c>
      <c r="I838" s="193">
        <f t="shared" si="137"/>
        <v>6.0711066237088689</v>
      </c>
      <c r="J838" s="193">
        <f t="shared" si="137"/>
        <v>6.2956063404626477</v>
      </c>
      <c r="K838" s="193">
        <f>MAX(0,(F838-'2031 forecast'!$C$10))</f>
        <v>0</v>
      </c>
      <c r="L838" s="193">
        <f>MAX(0,(G838-'2031 forecast'!$C$10))</f>
        <v>0</v>
      </c>
      <c r="M838" s="193">
        <f>MAX(0,(H838-'2031 forecast'!$C$10))</f>
        <v>0.11761250960826164</v>
      </c>
      <c r="N838" s="193">
        <f>MAX(0,(I838-'2031 forecast'!$C$10))</f>
        <v>0.33410662370886879</v>
      </c>
      <c r="O838" s="193">
        <f>MAX(0,(J838-'2031 forecast'!$C$10))</f>
        <v>0.55860634046264757</v>
      </c>
      <c r="P838" s="175" t="str">
        <f t="shared" ref="P838:P901" si="143">IF(K838&gt;0,IF(K837&gt;0,P837+1,1),"")</f>
        <v/>
      </c>
      <c r="Q838" s="175" t="str">
        <f t="shared" ref="Q838:Q901" si="144">IF(AND(K838&gt;0,K839=0),P838,"")</f>
        <v/>
      </c>
    </row>
    <row r="839" spans="1:17" s="1" customFormat="1" x14ac:dyDescent="0.3">
      <c r="A839" s="189">
        <f t="shared" si="142"/>
        <v>43865.791666664642</v>
      </c>
      <c r="B839" s="190">
        <f t="shared" si="138"/>
        <v>43865</v>
      </c>
      <c r="C839" s="1">
        <f t="shared" si="139"/>
        <v>19</v>
      </c>
      <c r="D839" s="191">
        <v>3.5613233590174032</v>
      </c>
      <c r="E839" s="192">
        <f t="shared" si="140"/>
        <v>1.2366213517709244E-4</v>
      </c>
      <c r="F839" s="193">
        <f t="shared" si="141"/>
        <v>5.309799848534019</v>
      </c>
      <c r="G839" s="193">
        <f t="shared" si="137"/>
        <v>5.5061476704220347</v>
      </c>
      <c r="H839" s="193">
        <f t="shared" si="137"/>
        <v>5.7097561176179541</v>
      </c>
      <c r="I839" s="193">
        <f t="shared" si="137"/>
        <v>5.9208936763181335</v>
      </c>
      <c r="J839" s="193">
        <f t="shared" si="137"/>
        <v>6.1398387609048086</v>
      </c>
      <c r="K839" s="193">
        <f>MAX(0,(F839-'2031 forecast'!$C$10))</f>
        <v>0</v>
      </c>
      <c r="L839" s="193">
        <f>MAX(0,(G839-'2031 forecast'!$C$10))</f>
        <v>0</v>
      </c>
      <c r="M839" s="193">
        <f>MAX(0,(H839-'2031 forecast'!$C$10))</f>
        <v>0</v>
      </c>
      <c r="N839" s="193">
        <f>MAX(0,(I839-'2031 forecast'!$C$10))</f>
        <v>0.18389367631813336</v>
      </c>
      <c r="O839" s="193">
        <f>MAX(0,(J839-'2031 forecast'!$C$10))</f>
        <v>0.40283876090480852</v>
      </c>
      <c r="P839" s="175" t="str">
        <f t="shared" si="143"/>
        <v/>
      </c>
      <c r="Q839" s="175" t="str">
        <f t="shared" si="144"/>
        <v/>
      </c>
    </row>
    <row r="840" spans="1:17" s="1" customFormat="1" x14ac:dyDescent="0.3">
      <c r="A840" s="189">
        <f t="shared" si="142"/>
        <v>43865.833333331306</v>
      </c>
      <c r="B840" s="190">
        <f t="shared" si="138"/>
        <v>43865</v>
      </c>
      <c r="C840" s="1">
        <f t="shared" si="139"/>
        <v>20</v>
      </c>
      <c r="D840" s="191">
        <v>3.5914402584594112</v>
      </c>
      <c r="E840" s="192">
        <f t="shared" si="140"/>
        <v>1.2470790376209958E-4</v>
      </c>
      <c r="F840" s="193">
        <f t="shared" si="141"/>
        <v>5.3547030185004809</v>
      </c>
      <c r="G840" s="193">
        <f t="shared" si="137"/>
        <v>5.5527112870852235</v>
      </c>
      <c r="H840" s="193">
        <f t="shared" si="137"/>
        <v>5.7580415816147239</v>
      </c>
      <c r="I840" s="193">
        <f t="shared" si="137"/>
        <v>5.9709646587817122</v>
      </c>
      <c r="J840" s="193">
        <f t="shared" si="137"/>
        <v>6.1917612874240886</v>
      </c>
      <c r="K840" s="193">
        <f>MAX(0,(F840-'2031 forecast'!$C$10))</f>
        <v>0</v>
      </c>
      <c r="L840" s="193">
        <f>MAX(0,(G840-'2031 forecast'!$C$10))</f>
        <v>0</v>
      </c>
      <c r="M840" s="193">
        <f>MAX(0,(H840-'2031 forecast'!$C$10))</f>
        <v>2.1041581614723803E-2</v>
      </c>
      <c r="N840" s="193">
        <f>MAX(0,(I840-'2031 forecast'!$C$10))</f>
        <v>0.23396465878171213</v>
      </c>
      <c r="O840" s="193">
        <f>MAX(0,(J840-'2031 forecast'!$C$10))</f>
        <v>0.4547612874240885</v>
      </c>
      <c r="P840" s="175" t="str">
        <f t="shared" si="143"/>
        <v/>
      </c>
      <c r="Q840" s="175" t="str">
        <f t="shared" si="144"/>
        <v/>
      </c>
    </row>
    <row r="841" spans="1:17" s="1" customFormat="1" x14ac:dyDescent="0.3">
      <c r="A841" s="189">
        <f t="shared" si="142"/>
        <v>43865.87499999797</v>
      </c>
      <c r="B841" s="190">
        <f t="shared" si="138"/>
        <v>43865</v>
      </c>
      <c r="C841" s="1">
        <f t="shared" si="139"/>
        <v>21</v>
      </c>
      <c r="D841" s="191">
        <v>3.5688525838779057</v>
      </c>
      <c r="E841" s="192">
        <f t="shared" si="140"/>
        <v>1.2392357732334425E-4</v>
      </c>
      <c r="F841" s="193">
        <f t="shared" si="141"/>
        <v>5.3210256410256358</v>
      </c>
      <c r="G841" s="193">
        <f t="shared" si="137"/>
        <v>5.5177885745878337</v>
      </c>
      <c r="H841" s="193">
        <f t="shared" si="137"/>
        <v>5.7218274836171474</v>
      </c>
      <c r="I841" s="193">
        <f t="shared" si="137"/>
        <v>5.9334114219340295</v>
      </c>
      <c r="J841" s="193">
        <f t="shared" si="137"/>
        <v>6.1528193925346297</v>
      </c>
      <c r="K841" s="193">
        <f>MAX(0,(F841-'2031 forecast'!$C$10))</f>
        <v>0</v>
      </c>
      <c r="L841" s="193">
        <f>MAX(0,(G841-'2031 forecast'!$C$10))</f>
        <v>0</v>
      </c>
      <c r="M841" s="193">
        <f>MAX(0,(H841-'2031 forecast'!$C$10))</f>
        <v>0</v>
      </c>
      <c r="N841" s="193">
        <f>MAX(0,(I841-'2031 forecast'!$C$10))</f>
        <v>0.19641142193402938</v>
      </c>
      <c r="O841" s="193">
        <f>MAX(0,(J841-'2031 forecast'!$C$10))</f>
        <v>0.41581939253462963</v>
      </c>
      <c r="P841" s="175" t="str">
        <f t="shared" si="143"/>
        <v/>
      </c>
      <c r="Q841" s="175" t="str">
        <f t="shared" si="144"/>
        <v/>
      </c>
    </row>
    <row r="842" spans="1:17" s="1" customFormat="1" x14ac:dyDescent="0.3">
      <c r="A842" s="189">
        <f t="shared" si="142"/>
        <v>43865.916666664634</v>
      </c>
      <c r="B842" s="190">
        <f t="shared" si="138"/>
        <v>43865</v>
      </c>
      <c r="C842" s="1">
        <f t="shared" si="139"/>
        <v>22</v>
      </c>
      <c r="D842" s="191">
        <v>3.3806219623653573</v>
      </c>
      <c r="E842" s="192">
        <f t="shared" si="140"/>
        <v>1.173875236670497E-4</v>
      </c>
      <c r="F842" s="193">
        <f t="shared" si="141"/>
        <v>5.0403808287352527</v>
      </c>
      <c r="G842" s="193">
        <f t="shared" si="137"/>
        <v>5.2267659704429041</v>
      </c>
      <c r="H842" s="193">
        <f t="shared" si="137"/>
        <v>5.4200433336373388</v>
      </c>
      <c r="I842" s="193">
        <f t="shared" si="137"/>
        <v>5.6204677815366644</v>
      </c>
      <c r="J842" s="193">
        <f t="shared" si="137"/>
        <v>5.8283036017891314</v>
      </c>
      <c r="K842" s="193">
        <f>MAX(0,(F842-'2031 forecast'!$C$10))</f>
        <v>0</v>
      </c>
      <c r="L842" s="193">
        <f>MAX(0,(G842-'2031 forecast'!$C$10))</f>
        <v>0</v>
      </c>
      <c r="M842" s="193">
        <f>MAX(0,(H842-'2031 forecast'!$C$10))</f>
        <v>0</v>
      </c>
      <c r="N842" s="193">
        <f>MAX(0,(I842-'2031 forecast'!$C$10))</f>
        <v>0</v>
      </c>
      <c r="O842" s="193">
        <f>MAX(0,(J842-'2031 forecast'!$C$10))</f>
        <v>9.1303601789131328E-2</v>
      </c>
      <c r="P842" s="175" t="str">
        <f t="shared" si="143"/>
        <v/>
      </c>
      <c r="Q842" s="175" t="str">
        <f t="shared" si="144"/>
        <v/>
      </c>
    </row>
    <row r="843" spans="1:17" s="1" customFormat="1" x14ac:dyDescent="0.3">
      <c r="A843" s="189">
        <f t="shared" si="142"/>
        <v>43865.958333331298</v>
      </c>
      <c r="B843" s="190">
        <f t="shared" si="138"/>
        <v>43865</v>
      </c>
      <c r="C843" s="1">
        <f t="shared" si="139"/>
        <v>23</v>
      </c>
      <c r="D843" s="191">
        <v>3.0643945182242773</v>
      </c>
      <c r="E843" s="192">
        <f t="shared" si="140"/>
        <v>1.064069535244749E-4</v>
      </c>
      <c r="F843" s="193">
        <f t="shared" si="141"/>
        <v>4.5688975440874122</v>
      </c>
      <c r="G843" s="193">
        <f t="shared" si="137"/>
        <v>4.7378479954794255</v>
      </c>
      <c r="H843" s="193">
        <f t="shared" si="137"/>
        <v>4.913045961671263</v>
      </c>
      <c r="I843" s="193">
        <f t="shared" si="137"/>
        <v>5.0947224656690917</v>
      </c>
      <c r="J843" s="193">
        <f t="shared" si="137"/>
        <v>5.2831170733366957</v>
      </c>
      <c r="K843" s="193">
        <f>MAX(0,(F843-'2031 forecast'!$C$10))</f>
        <v>0</v>
      </c>
      <c r="L843" s="193">
        <f>MAX(0,(G843-'2031 forecast'!$C$10))</f>
        <v>0</v>
      </c>
      <c r="M843" s="193">
        <f>MAX(0,(H843-'2031 forecast'!$C$10))</f>
        <v>0</v>
      </c>
      <c r="N843" s="193">
        <f>MAX(0,(I843-'2031 forecast'!$C$10))</f>
        <v>0</v>
      </c>
      <c r="O843" s="193">
        <f>MAX(0,(J843-'2031 forecast'!$C$10))</f>
        <v>0</v>
      </c>
      <c r="P843" s="175" t="str">
        <f t="shared" si="143"/>
        <v/>
      </c>
      <c r="Q843" s="175" t="str">
        <f t="shared" si="144"/>
        <v/>
      </c>
    </row>
    <row r="844" spans="1:17" s="1" customFormat="1" x14ac:dyDescent="0.3">
      <c r="A844" s="189">
        <f t="shared" si="142"/>
        <v>43865.999999997963</v>
      </c>
      <c r="B844" s="190">
        <f t="shared" si="138"/>
        <v>43865</v>
      </c>
      <c r="C844" s="1">
        <f t="shared" si="139"/>
        <v>0</v>
      </c>
      <c r="D844" s="191">
        <v>2.6276994763151666</v>
      </c>
      <c r="E844" s="192">
        <f t="shared" si="140"/>
        <v>9.1243309041871595E-5</v>
      </c>
      <c r="F844" s="193">
        <f t="shared" si="141"/>
        <v>3.9178015795737267</v>
      </c>
      <c r="G844" s="193">
        <f t="shared" si="137"/>
        <v>4.0626755538631931</v>
      </c>
      <c r="H844" s="193">
        <f t="shared" si="137"/>
        <v>4.2129067337181105</v>
      </c>
      <c r="I844" s="193">
        <f t="shared" si="137"/>
        <v>4.3686932199472066</v>
      </c>
      <c r="J844" s="193">
        <f t="shared" si="137"/>
        <v>4.5302404388071418</v>
      </c>
      <c r="K844" s="193">
        <f>MAX(0,(F844-'2031 forecast'!$C$10))</f>
        <v>0</v>
      </c>
      <c r="L844" s="193">
        <f>MAX(0,(G844-'2031 forecast'!$C$10))</f>
        <v>0</v>
      </c>
      <c r="M844" s="193">
        <f>MAX(0,(H844-'2031 forecast'!$C$10))</f>
        <v>0</v>
      </c>
      <c r="N844" s="193">
        <f>MAX(0,(I844-'2031 forecast'!$C$10))</f>
        <v>0</v>
      </c>
      <c r="O844" s="193">
        <f>MAX(0,(J844-'2031 forecast'!$C$10))</f>
        <v>0</v>
      </c>
      <c r="P844" s="175" t="str">
        <f t="shared" si="143"/>
        <v/>
      </c>
      <c r="Q844" s="175" t="str">
        <f t="shared" si="144"/>
        <v/>
      </c>
    </row>
    <row r="845" spans="1:17" s="1" customFormat="1" x14ac:dyDescent="0.3">
      <c r="A845" s="189">
        <f t="shared" si="142"/>
        <v>43866.041666664627</v>
      </c>
      <c r="B845" s="190">
        <f t="shared" si="138"/>
        <v>43866</v>
      </c>
      <c r="C845" s="1">
        <f t="shared" si="139"/>
        <v>1</v>
      </c>
      <c r="D845" s="191">
        <v>2.5674656774311515</v>
      </c>
      <c r="E845" s="192">
        <f t="shared" si="140"/>
        <v>8.9151771871857352E-5</v>
      </c>
      <c r="F845" s="193">
        <f t="shared" si="141"/>
        <v>3.827995239640805</v>
      </c>
      <c r="G845" s="193">
        <f t="shared" ref="G845:J864" si="145">$E845*G$2</f>
        <v>3.9695483205368163</v>
      </c>
      <c r="H845" s="193">
        <f t="shared" si="145"/>
        <v>4.1163358057245718</v>
      </c>
      <c r="I845" s="193">
        <f t="shared" si="145"/>
        <v>4.26855125502005</v>
      </c>
      <c r="J845" s="193">
        <f t="shared" si="145"/>
        <v>4.4263953857685836</v>
      </c>
      <c r="K845" s="193">
        <f>MAX(0,(F845-'2031 forecast'!$C$10))</f>
        <v>0</v>
      </c>
      <c r="L845" s="193">
        <f>MAX(0,(G845-'2031 forecast'!$C$10))</f>
        <v>0</v>
      </c>
      <c r="M845" s="193">
        <f>MAX(0,(H845-'2031 forecast'!$C$10))</f>
        <v>0</v>
      </c>
      <c r="N845" s="193">
        <f>MAX(0,(I845-'2031 forecast'!$C$10))</f>
        <v>0</v>
      </c>
      <c r="O845" s="193">
        <f>MAX(0,(J845-'2031 forecast'!$C$10))</f>
        <v>0</v>
      </c>
      <c r="P845" s="175" t="str">
        <f t="shared" si="143"/>
        <v/>
      </c>
      <c r="Q845" s="175" t="str">
        <f t="shared" si="144"/>
        <v/>
      </c>
    </row>
    <row r="846" spans="1:17" s="1" customFormat="1" x14ac:dyDescent="0.3">
      <c r="A846" s="189">
        <f t="shared" si="142"/>
        <v>43866.083333331291</v>
      </c>
      <c r="B846" s="190">
        <f t="shared" si="138"/>
        <v>43866</v>
      </c>
      <c r="C846" s="1">
        <f t="shared" si="139"/>
        <v>2</v>
      </c>
      <c r="D846" s="191">
        <v>2.4846442039656305</v>
      </c>
      <c r="E846" s="192">
        <f t="shared" si="140"/>
        <v>8.627590826308777E-5</v>
      </c>
      <c r="F846" s="193">
        <f t="shared" si="141"/>
        <v>3.7045115222330374</v>
      </c>
      <c r="G846" s="193">
        <f t="shared" si="145"/>
        <v>3.8414983747130487</v>
      </c>
      <c r="H846" s="193">
        <f t="shared" si="145"/>
        <v>3.9835507797334571</v>
      </c>
      <c r="I846" s="193">
        <f t="shared" si="145"/>
        <v>4.1308560532452105</v>
      </c>
      <c r="J846" s="193">
        <f t="shared" si="145"/>
        <v>4.2836084378405648</v>
      </c>
      <c r="K846" s="193">
        <f>MAX(0,(F846-'2031 forecast'!$C$10))</f>
        <v>0</v>
      </c>
      <c r="L846" s="193">
        <f>MAX(0,(G846-'2031 forecast'!$C$10))</f>
        <v>0</v>
      </c>
      <c r="M846" s="193">
        <f>MAX(0,(H846-'2031 forecast'!$C$10))</f>
        <v>0</v>
      </c>
      <c r="N846" s="193">
        <f>MAX(0,(I846-'2031 forecast'!$C$10))</f>
        <v>0</v>
      </c>
      <c r="O846" s="193">
        <f>MAX(0,(J846-'2031 forecast'!$C$10))</f>
        <v>0</v>
      </c>
      <c r="P846" s="175" t="str">
        <f t="shared" si="143"/>
        <v/>
      </c>
      <c r="Q846" s="175" t="str">
        <f t="shared" si="144"/>
        <v/>
      </c>
    </row>
    <row r="847" spans="1:17" s="1" customFormat="1" x14ac:dyDescent="0.3">
      <c r="A847" s="189">
        <f t="shared" si="142"/>
        <v>43866.124999997955</v>
      </c>
      <c r="B847" s="190">
        <f t="shared" si="138"/>
        <v>43866</v>
      </c>
      <c r="C847" s="1">
        <f t="shared" si="139"/>
        <v>3</v>
      </c>
      <c r="D847" s="191">
        <v>2.4997026536866342</v>
      </c>
      <c r="E847" s="192">
        <f t="shared" si="140"/>
        <v>8.6798792555591324E-5</v>
      </c>
      <c r="F847" s="193">
        <f t="shared" si="141"/>
        <v>3.7269631072162674</v>
      </c>
      <c r="G847" s="193">
        <f t="shared" si="145"/>
        <v>3.8647801830446422</v>
      </c>
      <c r="H847" s="193">
        <f t="shared" si="145"/>
        <v>4.0076935117318415</v>
      </c>
      <c r="I847" s="193">
        <f t="shared" si="145"/>
        <v>4.155891544476999</v>
      </c>
      <c r="J847" s="193">
        <f t="shared" si="145"/>
        <v>4.3095697011002043</v>
      </c>
      <c r="K847" s="193">
        <f>MAX(0,(F847-'2031 forecast'!$C$10))</f>
        <v>0</v>
      </c>
      <c r="L847" s="193">
        <f>MAX(0,(G847-'2031 forecast'!$C$10))</f>
        <v>0</v>
      </c>
      <c r="M847" s="193">
        <f>MAX(0,(H847-'2031 forecast'!$C$10))</f>
        <v>0</v>
      </c>
      <c r="N847" s="193">
        <f>MAX(0,(I847-'2031 forecast'!$C$10))</f>
        <v>0</v>
      </c>
      <c r="O847" s="193">
        <f>MAX(0,(J847-'2031 forecast'!$C$10))</f>
        <v>0</v>
      </c>
      <c r="P847" s="175" t="str">
        <f t="shared" si="143"/>
        <v/>
      </c>
      <c r="Q847" s="175" t="str">
        <f t="shared" si="144"/>
        <v/>
      </c>
    </row>
    <row r="848" spans="1:17" s="1" customFormat="1" x14ac:dyDescent="0.3">
      <c r="A848" s="189">
        <f t="shared" si="142"/>
        <v>43866.16666666462</v>
      </c>
      <c r="B848" s="190">
        <f t="shared" si="138"/>
        <v>43866</v>
      </c>
      <c r="C848" s="1">
        <f t="shared" si="139"/>
        <v>4</v>
      </c>
      <c r="D848" s="191">
        <v>2.401822730500109</v>
      </c>
      <c r="E848" s="192">
        <f t="shared" si="140"/>
        <v>8.3400044654318161E-5</v>
      </c>
      <c r="F848" s="193">
        <f t="shared" si="141"/>
        <v>3.5810278048252688</v>
      </c>
      <c r="G848" s="193">
        <f t="shared" si="145"/>
        <v>3.7134484288892793</v>
      </c>
      <c r="H848" s="193">
        <f t="shared" si="145"/>
        <v>3.8507657537423414</v>
      </c>
      <c r="I848" s="193">
        <f t="shared" si="145"/>
        <v>3.9931608514703694</v>
      </c>
      <c r="J848" s="193">
        <f t="shared" si="145"/>
        <v>4.1408214899125451</v>
      </c>
      <c r="K848" s="193">
        <f>MAX(0,(F848-'2031 forecast'!$C$10))</f>
        <v>0</v>
      </c>
      <c r="L848" s="193">
        <f>MAX(0,(G848-'2031 forecast'!$C$10))</f>
        <v>0</v>
      </c>
      <c r="M848" s="193">
        <f>MAX(0,(H848-'2031 forecast'!$C$10))</f>
        <v>0</v>
      </c>
      <c r="N848" s="193">
        <f>MAX(0,(I848-'2031 forecast'!$C$10))</f>
        <v>0</v>
      </c>
      <c r="O848" s="193">
        <f>MAX(0,(J848-'2031 forecast'!$C$10))</f>
        <v>0</v>
      </c>
      <c r="P848" s="175" t="str">
        <f t="shared" si="143"/>
        <v/>
      </c>
      <c r="Q848" s="175" t="str">
        <f t="shared" si="144"/>
        <v/>
      </c>
    </row>
    <row r="849" spans="1:17" s="1" customFormat="1" x14ac:dyDescent="0.3">
      <c r="A849" s="189">
        <f t="shared" si="142"/>
        <v>43866.208333331284</v>
      </c>
      <c r="B849" s="190">
        <f t="shared" si="138"/>
        <v>43866</v>
      </c>
      <c r="C849" s="1">
        <f t="shared" si="139"/>
        <v>5</v>
      </c>
      <c r="D849" s="191">
        <v>2.4620565293841246</v>
      </c>
      <c r="E849" s="192">
        <f t="shared" si="140"/>
        <v>8.5491581824332418E-5</v>
      </c>
      <c r="F849" s="193">
        <f t="shared" si="141"/>
        <v>3.6708341447581914</v>
      </c>
      <c r="G849" s="193">
        <f t="shared" si="145"/>
        <v>3.8065756622156566</v>
      </c>
      <c r="H849" s="193">
        <f t="shared" si="145"/>
        <v>3.9473366817358801</v>
      </c>
      <c r="I849" s="193">
        <f t="shared" si="145"/>
        <v>4.093302816397526</v>
      </c>
      <c r="J849" s="193">
        <f t="shared" si="145"/>
        <v>4.244666542951105</v>
      </c>
      <c r="K849" s="193">
        <f>MAX(0,(F849-'2031 forecast'!$C$10))</f>
        <v>0</v>
      </c>
      <c r="L849" s="193">
        <f>MAX(0,(G849-'2031 forecast'!$C$10))</f>
        <v>0</v>
      </c>
      <c r="M849" s="193">
        <f>MAX(0,(H849-'2031 forecast'!$C$10))</f>
        <v>0</v>
      </c>
      <c r="N849" s="193">
        <f>MAX(0,(I849-'2031 forecast'!$C$10))</f>
        <v>0</v>
      </c>
      <c r="O849" s="193">
        <f>MAX(0,(J849-'2031 forecast'!$C$10))</f>
        <v>0</v>
      </c>
      <c r="P849" s="175" t="str">
        <f t="shared" si="143"/>
        <v/>
      </c>
      <c r="Q849" s="175" t="str">
        <f t="shared" si="144"/>
        <v/>
      </c>
    </row>
    <row r="850" spans="1:17" s="1" customFormat="1" x14ac:dyDescent="0.3">
      <c r="A850" s="189">
        <f t="shared" si="142"/>
        <v>43866.249999997948</v>
      </c>
      <c r="B850" s="190">
        <f t="shared" si="138"/>
        <v>43866</v>
      </c>
      <c r="C850" s="1">
        <f t="shared" si="139"/>
        <v>6</v>
      </c>
      <c r="D850" s="191">
        <v>2.6653456006176763</v>
      </c>
      <c r="E850" s="192">
        <f t="shared" si="140"/>
        <v>9.2550519773130515E-5</v>
      </c>
      <c r="F850" s="193">
        <f t="shared" si="141"/>
        <v>3.9739305420318036</v>
      </c>
      <c r="G850" s="193">
        <f t="shared" si="145"/>
        <v>4.1208800746921792</v>
      </c>
      <c r="H850" s="193">
        <f t="shared" si="145"/>
        <v>4.2732635637140719</v>
      </c>
      <c r="I850" s="193">
        <f t="shared" si="145"/>
        <v>4.4312819480266805</v>
      </c>
      <c r="J850" s="193">
        <f t="shared" si="145"/>
        <v>4.595143596956242</v>
      </c>
      <c r="K850" s="193">
        <f>MAX(0,(F850-'2031 forecast'!$C$10))</f>
        <v>0</v>
      </c>
      <c r="L850" s="193">
        <f>MAX(0,(G850-'2031 forecast'!$C$10))</f>
        <v>0</v>
      </c>
      <c r="M850" s="193">
        <f>MAX(0,(H850-'2031 forecast'!$C$10))</f>
        <v>0</v>
      </c>
      <c r="N850" s="193">
        <f>MAX(0,(I850-'2031 forecast'!$C$10))</f>
        <v>0</v>
      </c>
      <c r="O850" s="193">
        <f>MAX(0,(J850-'2031 forecast'!$C$10))</f>
        <v>0</v>
      </c>
      <c r="P850" s="175" t="str">
        <f t="shared" si="143"/>
        <v/>
      </c>
      <c r="Q850" s="175" t="str">
        <f t="shared" si="144"/>
        <v/>
      </c>
    </row>
    <row r="851" spans="1:17" s="1" customFormat="1" x14ac:dyDescent="0.3">
      <c r="A851" s="189">
        <f t="shared" si="142"/>
        <v>43866.291666664612</v>
      </c>
      <c r="B851" s="190">
        <f t="shared" si="138"/>
        <v>43866</v>
      </c>
      <c r="C851" s="1">
        <f t="shared" si="139"/>
        <v>7</v>
      </c>
      <c r="D851" s="191">
        <v>3.2300374651553194</v>
      </c>
      <c r="E851" s="192">
        <f t="shared" si="140"/>
        <v>1.1215868074201409E-4</v>
      </c>
      <c r="F851" s="193">
        <f t="shared" si="141"/>
        <v>4.8158649789029484</v>
      </c>
      <c r="G851" s="193">
        <f t="shared" si="145"/>
        <v>4.9939478871269625</v>
      </c>
      <c r="H851" s="193">
        <f t="shared" si="145"/>
        <v>5.1786160136534942</v>
      </c>
      <c r="I851" s="193">
        <f t="shared" si="145"/>
        <v>5.3701128692187732</v>
      </c>
      <c r="J851" s="193">
        <f t="shared" si="145"/>
        <v>5.5686909691927342</v>
      </c>
      <c r="K851" s="193">
        <f>MAX(0,(F851-'2031 forecast'!$C$10))</f>
        <v>0</v>
      </c>
      <c r="L851" s="193">
        <f>MAX(0,(G851-'2031 forecast'!$C$10))</f>
        <v>0</v>
      </c>
      <c r="M851" s="193">
        <f>MAX(0,(H851-'2031 forecast'!$C$10))</f>
        <v>0</v>
      </c>
      <c r="N851" s="193">
        <f>MAX(0,(I851-'2031 forecast'!$C$10))</f>
        <v>0</v>
      </c>
      <c r="O851" s="193">
        <f>MAX(0,(J851-'2031 forecast'!$C$10))</f>
        <v>0</v>
      </c>
      <c r="P851" s="175" t="str">
        <f t="shared" si="143"/>
        <v/>
      </c>
      <c r="Q851" s="175" t="str">
        <f t="shared" si="144"/>
        <v/>
      </c>
    </row>
    <row r="852" spans="1:17" s="1" customFormat="1" x14ac:dyDescent="0.3">
      <c r="A852" s="189">
        <f t="shared" si="142"/>
        <v>43866.333333331277</v>
      </c>
      <c r="B852" s="190">
        <f t="shared" si="138"/>
        <v>43866</v>
      </c>
      <c r="C852" s="1">
        <f t="shared" si="139"/>
        <v>8</v>
      </c>
      <c r="D852" s="191">
        <v>3.3655635126443539</v>
      </c>
      <c r="E852" s="192">
        <f t="shared" si="140"/>
        <v>1.1686463937454616E-4</v>
      </c>
      <c r="F852" s="193">
        <f t="shared" si="141"/>
        <v>5.0179292437520235</v>
      </c>
      <c r="G852" s="193">
        <f t="shared" si="145"/>
        <v>5.2034841621113106</v>
      </c>
      <c r="H852" s="193">
        <f t="shared" si="145"/>
        <v>5.3959006016389557</v>
      </c>
      <c r="I852" s="193">
        <f t="shared" si="145"/>
        <v>5.5954322903048759</v>
      </c>
      <c r="J852" s="193">
        <f t="shared" si="145"/>
        <v>5.8023423385294928</v>
      </c>
      <c r="K852" s="193">
        <f>MAX(0,(F852-'2031 forecast'!$C$10))</f>
        <v>0</v>
      </c>
      <c r="L852" s="193">
        <f>MAX(0,(G852-'2031 forecast'!$C$10))</f>
        <v>0</v>
      </c>
      <c r="M852" s="193">
        <f>MAX(0,(H852-'2031 forecast'!$C$10))</f>
        <v>0</v>
      </c>
      <c r="N852" s="193">
        <f>MAX(0,(I852-'2031 forecast'!$C$10))</f>
        <v>0</v>
      </c>
      <c r="O852" s="193">
        <f>MAX(0,(J852-'2031 forecast'!$C$10))</f>
        <v>6.5342338529492672E-2</v>
      </c>
      <c r="P852" s="175" t="str">
        <f t="shared" si="143"/>
        <v/>
      </c>
      <c r="Q852" s="175" t="str">
        <f t="shared" si="144"/>
        <v/>
      </c>
    </row>
    <row r="853" spans="1:17" s="1" customFormat="1" x14ac:dyDescent="0.3">
      <c r="A853" s="189">
        <f t="shared" si="142"/>
        <v>43866.374999997941</v>
      </c>
      <c r="B853" s="190">
        <f t="shared" si="138"/>
        <v>43866</v>
      </c>
      <c r="C853" s="1">
        <f t="shared" si="139"/>
        <v>9</v>
      </c>
      <c r="D853" s="191">
        <v>3.3655635126443539</v>
      </c>
      <c r="E853" s="192">
        <f t="shared" si="140"/>
        <v>1.1686463937454616E-4</v>
      </c>
      <c r="F853" s="193">
        <f t="shared" si="141"/>
        <v>5.0179292437520235</v>
      </c>
      <c r="G853" s="193">
        <f t="shared" si="145"/>
        <v>5.2034841621113106</v>
      </c>
      <c r="H853" s="193">
        <f t="shared" si="145"/>
        <v>5.3959006016389557</v>
      </c>
      <c r="I853" s="193">
        <f t="shared" si="145"/>
        <v>5.5954322903048759</v>
      </c>
      <c r="J853" s="193">
        <f t="shared" si="145"/>
        <v>5.8023423385294928</v>
      </c>
      <c r="K853" s="193">
        <f>MAX(0,(F853-'2031 forecast'!$C$10))</f>
        <v>0</v>
      </c>
      <c r="L853" s="193">
        <f>MAX(0,(G853-'2031 forecast'!$C$10))</f>
        <v>0</v>
      </c>
      <c r="M853" s="193">
        <f>MAX(0,(H853-'2031 forecast'!$C$10))</f>
        <v>0</v>
      </c>
      <c r="N853" s="193">
        <f>MAX(0,(I853-'2031 forecast'!$C$10))</f>
        <v>0</v>
      </c>
      <c r="O853" s="193">
        <f>MAX(0,(J853-'2031 forecast'!$C$10))</f>
        <v>6.5342338529492672E-2</v>
      </c>
      <c r="P853" s="175" t="str">
        <f t="shared" si="143"/>
        <v/>
      </c>
      <c r="Q853" s="175" t="str">
        <f t="shared" si="144"/>
        <v/>
      </c>
    </row>
    <row r="854" spans="1:17" s="1" customFormat="1" x14ac:dyDescent="0.3">
      <c r="A854" s="189">
        <f t="shared" si="142"/>
        <v>43866.416666664605</v>
      </c>
      <c r="B854" s="190">
        <f t="shared" si="138"/>
        <v>43866</v>
      </c>
      <c r="C854" s="1">
        <f t="shared" si="139"/>
        <v>10</v>
      </c>
      <c r="D854" s="191">
        <v>3.2601543645973274</v>
      </c>
      <c r="E854" s="192">
        <f t="shared" si="140"/>
        <v>1.1320444932702122E-4</v>
      </c>
      <c r="F854" s="193">
        <f t="shared" si="141"/>
        <v>4.8607681488694094</v>
      </c>
      <c r="G854" s="193">
        <f t="shared" si="145"/>
        <v>5.0405115037901513</v>
      </c>
      <c r="H854" s="193">
        <f t="shared" si="145"/>
        <v>5.2269014776502631</v>
      </c>
      <c r="I854" s="193">
        <f t="shared" si="145"/>
        <v>5.4201838516823519</v>
      </c>
      <c r="J854" s="193">
        <f t="shared" si="145"/>
        <v>5.6206134957120142</v>
      </c>
      <c r="K854" s="193">
        <f>MAX(0,(F854-'2031 forecast'!$C$10))</f>
        <v>0</v>
      </c>
      <c r="L854" s="193">
        <f>MAX(0,(G854-'2031 forecast'!$C$10))</f>
        <v>0</v>
      </c>
      <c r="M854" s="193">
        <f>MAX(0,(H854-'2031 forecast'!$C$10))</f>
        <v>0</v>
      </c>
      <c r="N854" s="193">
        <f>MAX(0,(I854-'2031 forecast'!$C$10))</f>
        <v>0</v>
      </c>
      <c r="O854" s="193">
        <f>MAX(0,(J854-'2031 forecast'!$C$10))</f>
        <v>0</v>
      </c>
      <c r="P854" s="175" t="str">
        <f t="shared" si="143"/>
        <v/>
      </c>
      <c r="Q854" s="175" t="str">
        <f t="shared" si="144"/>
        <v/>
      </c>
    </row>
    <row r="855" spans="1:17" s="1" customFormat="1" x14ac:dyDescent="0.3">
      <c r="A855" s="189">
        <f t="shared" si="142"/>
        <v>43866.458333331269</v>
      </c>
      <c r="B855" s="190">
        <f t="shared" si="138"/>
        <v>43866</v>
      </c>
      <c r="C855" s="1">
        <f t="shared" si="139"/>
        <v>11</v>
      </c>
      <c r="D855" s="191">
        <v>3.2375666900158215</v>
      </c>
      <c r="E855" s="192">
        <f t="shared" si="140"/>
        <v>1.1242012288826587E-4</v>
      </c>
      <c r="F855" s="193">
        <f t="shared" si="141"/>
        <v>4.8270907713945634</v>
      </c>
      <c r="G855" s="193">
        <f t="shared" si="145"/>
        <v>5.0055887912927597</v>
      </c>
      <c r="H855" s="193">
        <f t="shared" si="145"/>
        <v>5.1906873796526867</v>
      </c>
      <c r="I855" s="193">
        <f t="shared" si="145"/>
        <v>5.3826306148346674</v>
      </c>
      <c r="J855" s="193">
        <f t="shared" si="145"/>
        <v>5.5816716008225535</v>
      </c>
      <c r="K855" s="193">
        <f>MAX(0,(F855-'2031 forecast'!$C$10))</f>
        <v>0</v>
      </c>
      <c r="L855" s="193">
        <f>MAX(0,(G855-'2031 forecast'!$C$10))</f>
        <v>0</v>
      </c>
      <c r="M855" s="193">
        <f>MAX(0,(H855-'2031 forecast'!$C$10))</f>
        <v>0</v>
      </c>
      <c r="N855" s="193">
        <f>MAX(0,(I855-'2031 forecast'!$C$10))</f>
        <v>0</v>
      </c>
      <c r="O855" s="193">
        <f>MAX(0,(J855-'2031 forecast'!$C$10))</f>
        <v>0</v>
      </c>
      <c r="P855" s="175" t="str">
        <f t="shared" si="143"/>
        <v/>
      </c>
      <c r="Q855" s="175" t="str">
        <f t="shared" si="144"/>
        <v/>
      </c>
    </row>
    <row r="856" spans="1:17" s="1" customFormat="1" x14ac:dyDescent="0.3">
      <c r="A856" s="189">
        <f t="shared" si="142"/>
        <v>43866.499999997934</v>
      </c>
      <c r="B856" s="190">
        <f t="shared" si="138"/>
        <v>43866</v>
      </c>
      <c r="C856" s="1">
        <f t="shared" si="139"/>
        <v>12</v>
      </c>
      <c r="D856" s="191">
        <v>3.2526251397368249</v>
      </c>
      <c r="E856" s="192">
        <f t="shared" si="140"/>
        <v>1.1294300718076943E-4</v>
      </c>
      <c r="F856" s="193">
        <f t="shared" si="141"/>
        <v>4.8495423563777935</v>
      </c>
      <c r="G856" s="193">
        <f t="shared" si="145"/>
        <v>5.0288705996243532</v>
      </c>
      <c r="H856" s="193">
        <f t="shared" si="145"/>
        <v>5.2148301116510707</v>
      </c>
      <c r="I856" s="193">
        <f t="shared" si="145"/>
        <v>5.4076661060664568</v>
      </c>
      <c r="J856" s="193">
        <f t="shared" si="145"/>
        <v>5.6076328640821931</v>
      </c>
      <c r="K856" s="193">
        <f>MAX(0,(F856-'2031 forecast'!$C$10))</f>
        <v>0</v>
      </c>
      <c r="L856" s="193">
        <f>MAX(0,(G856-'2031 forecast'!$C$10))</f>
        <v>0</v>
      </c>
      <c r="M856" s="193">
        <f>MAX(0,(H856-'2031 forecast'!$C$10))</f>
        <v>0</v>
      </c>
      <c r="N856" s="193">
        <f>MAX(0,(I856-'2031 forecast'!$C$10))</f>
        <v>0</v>
      </c>
      <c r="O856" s="193">
        <f>MAX(0,(J856-'2031 forecast'!$C$10))</f>
        <v>0</v>
      </c>
      <c r="P856" s="175" t="str">
        <f t="shared" si="143"/>
        <v/>
      </c>
      <c r="Q856" s="175" t="str">
        <f t="shared" si="144"/>
        <v/>
      </c>
    </row>
    <row r="857" spans="1:17" s="1" customFormat="1" x14ac:dyDescent="0.3">
      <c r="A857" s="189">
        <f t="shared" si="142"/>
        <v>43866.541666664598</v>
      </c>
      <c r="B857" s="190">
        <f t="shared" si="138"/>
        <v>43866</v>
      </c>
      <c r="C857" s="1">
        <f t="shared" si="139"/>
        <v>13</v>
      </c>
      <c r="D857" s="191">
        <v>3.2526251397368249</v>
      </c>
      <c r="E857" s="192">
        <f t="shared" si="140"/>
        <v>1.1294300718076943E-4</v>
      </c>
      <c r="F857" s="193">
        <f t="shared" si="141"/>
        <v>4.8495423563777935</v>
      </c>
      <c r="G857" s="193">
        <f t="shared" si="145"/>
        <v>5.0288705996243532</v>
      </c>
      <c r="H857" s="193">
        <f t="shared" si="145"/>
        <v>5.2148301116510707</v>
      </c>
      <c r="I857" s="193">
        <f t="shared" si="145"/>
        <v>5.4076661060664568</v>
      </c>
      <c r="J857" s="193">
        <f t="shared" si="145"/>
        <v>5.6076328640821931</v>
      </c>
      <c r="K857" s="193">
        <f>MAX(0,(F857-'2031 forecast'!$C$10))</f>
        <v>0</v>
      </c>
      <c r="L857" s="193">
        <f>MAX(0,(G857-'2031 forecast'!$C$10))</f>
        <v>0</v>
      </c>
      <c r="M857" s="193">
        <f>MAX(0,(H857-'2031 forecast'!$C$10))</f>
        <v>0</v>
      </c>
      <c r="N857" s="193">
        <f>MAX(0,(I857-'2031 forecast'!$C$10))</f>
        <v>0</v>
      </c>
      <c r="O857" s="193">
        <f>MAX(0,(J857-'2031 forecast'!$C$10))</f>
        <v>0</v>
      </c>
      <c r="P857" s="175" t="str">
        <f t="shared" si="143"/>
        <v/>
      </c>
      <c r="Q857" s="175" t="str">
        <f t="shared" si="144"/>
        <v/>
      </c>
    </row>
    <row r="858" spans="1:17" s="1" customFormat="1" x14ac:dyDescent="0.3">
      <c r="A858" s="189">
        <f t="shared" si="142"/>
        <v>43866.583333331262</v>
      </c>
      <c r="B858" s="190">
        <f t="shared" si="138"/>
        <v>43866</v>
      </c>
      <c r="C858" s="1">
        <f t="shared" si="139"/>
        <v>14</v>
      </c>
      <c r="D858" s="191">
        <v>3.3730927375048561</v>
      </c>
      <c r="E858" s="192">
        <f t="shared" si="140"/>
        <v>1.1712608152079794E-4</v>
      </c>
      <c r="F858" s="193">
        <f t="shared" si="141"/>
        <v>5.0291550362436386</v>
      </c>
      <c r="G858" s="193">
        <f t="shared" si="145"/>
        <v>5.2151250662771078</v>
      </c>
      <c r="H858" s="193">
        <f t="shared" si="145"/>
        <v>5.4079719676381481</v>
      </c>
      <c r="I858" s="193">
        <f t="shared" si="145"/>
        <v>5.6079500359207701</v>
      </c>
      <c r="J858" s="193">
        <f t="shared" si="145"/>
        <v>5.8153229701593121</v>
      </c>
      <c r="K858" s="193">
        <f>MAX(0,(F858-'2031 forecast'!$C$10))</f>
        <v>0</v>
      </c>
      <c r="L858" s="193">
        <f>MAX(0,(G858-'2031 forecast'!$C$10))</f>
        <v>0</v>
      </c>
      <c r="M858" s="193">
        <f>MAX(0,(H858-'2031 forecast'!$C$10))</f>
        <v>0</v>
      </c>
      <c r="N858" s="193">
        <f>MAX(0,(I858-'2031 forecast'!$C$10))</f>
        <v>0</v>
      </c>
      <c r="O858" s="193">
        <f>MAX(0,(J858-'2031 forecast'!$C$10))</f>
        <v>7.8322970159312E-2</v>
      </c>
      <c r="P858" s="175" t="str">
        <f t="shared" si="143"/>
        <v/>
      </c>
      <c r="Q858" s="175" t="str">
        <f t="shared" si="144"/>
        <v/>
      </c>
    </row>
    <row r="859" spans="1:17" s="1" customFormat="1" x14ac:dyDescent="0.3">
      <c r="A859" s="189">
        <f t="shared" si="142"/>
        <v>43866.624999997926</v>
      </c>
      <c r="B859" s="190">
        <f t="shared" si="138"/>
        <v>43866</v>
      </c>
      <c r="C859" s="1">
        <f t="shared" si="139"/>
        <v>15</v>
      </c>
      <c r="D859" s="191">
        <v>3.1321575419687941</v>
      </c>
      <c r="E859" s="192">
        <f t="shared" si="140"/>
        <v>1.0875993284074093E-4</v>
      </c>
      <c r="F859" s="193">
        <f t="shared" si="141"/>
        <v>4.6699296765119493</v>
      </c>
      <c r="G859" s="193">
        <f t="shared" si="145"/>
        <v>4.8426161329715995</v>
      </c>
      <c r="H859" s="193">
        <f t="shared" si="145"/>
        <v>5.0216882556639932</v>
      </c>
      <c r="I859" s="193">
        <f t="shared" si="145"/>
        <v>5.2073821762121435</v>
      </c>
      <c r="J859" s="193">
        <f t="shared" si="145"/>
        <v>5.3999427580050749</v>
      </c>
      <c r="K859" s="193">
        <f>MAX(0,(F859-'2031 forecast'!$C$10))</f>
        <v>0</v>
      </c>
      <c r="L859" s="193">
        <f>MAX(0,(G859-'2031 forecast'!$C$10))</f>
        <v>0</v>
      </c>
      <c r="M859" s="193">
        <f>MAX(0,(H859-'2031 forecast'!$C$10))</f>
        <v>0</v>
      </c>
      <c r="N859" s="193">
        <f>MAX(0,(I859-'2031 forecast'!$C$10))</f>
        <v>0</v>
      </c>
      <c r="O859" s="193">
        <f>MAX(0,(J859-'2031 forecast'!$C$10))</f>
        <v>0</v>
      </c>
      <c r="P859" s="175" t="str">
        <f t="shared" si="143"/>
        <v/>
      </c>
      <c r="Q859" s="175" t="str">
        <f t="shared" si="144"/>
        <v/>
      </c>
    </row>
    <row r="860" spans="1:17" s="1" customFormat="1" x14ac:dyDescent="0.3">
      <c r="A860" s="189">
        <f t="shared" si="142"/>
        <v>43866.666666664591</v>
      </c>
      <c r="B860" s="190">
        <f t="shared" si="138"/>
        <v>43866</v>
      </c>
      <c r="C860" s="1">
        <f t="shared" si="139"/>
        <v>16</v>
      </c>
      <c r="D860" s="191">
        <v>3.31285893862084</v>
      </c>
      <c r="E860" s="192">
        <f t="shared" si="140"/>
        <v>1.1503454435078367E-4</v>
      </c>
      <c r="F860" s="193">
        <f t="shared" si="141"/>
        <v>4.9393486963107156</v>
      </c>
      <c r="G860" s="193">
        <f t="shared" si="145"/>
        <v>5.1219978329507301</v>
      </c>
      <c r="H860" s="193">
        <f t="shared" si="145"/>
        <v>5.3114010396446085</v>
      </c>
      <c r="I860" s="193">
        <f t="shared" si="145"/>
        <v>5.5078080709936126</v>
      </c>
      <c r="J860" s="193">
        <f t="shared" si="145"/>
        <v>5.7114779171207521</v>
      </c>
      <c r="K860" s="193">
        <f>MAX(0,(F860-'2031 forecast'!$C$10))</f>
        <v>0</v>
      </c>
      <c r="L860" s="193">
        <f>MAX(0,(G860-'2031 forecast'!$C$10))</f>
        <v>0</v>
      </c>
      <c r="M860" s="193">
        <f>MAX(0,(H860-'2031 forecast'!$C$10))</f>
        <v>0</v>
      </c>
      <c r="N860" s="193">
        <f>MAX(0,(I860-'2031 forecast'!$C$10))</f>
        <v>0</v>
      </c>
      <c r="O860" s="193">
        <f>MAX(0,(J860-'2031 forecast'!$C$10))</f>
        <v>0</v>
      </c>
      <c r="P860" s="175" t="str">
        <f t="shared" si="143"/>
        <v/>
      </c>
      <c r="Q860" s="175" t="str">
        <f t="shared" si="144"/>
        <v/>
      </c>
    </row>
    <row r="861" spans="1:17" s="1" customFormat="1" x14ac:dyDescent="0.3">
      <c r="A861" s="189">
        <f t="shared" si="142"/>
        <v>43866.708333331255</v>
      </c>
      <c r="B861" s="190">
        <f t="shared" si="138"/>
        <v>43866</v>
      </c>
      <c r="C861" s="1">
        <f t="shared" si="139"/>
        <v>17</v>
      </c>
      <c r="D861" s="191">
        <v>3.4483849861098745</v>
      </c>
      <c r="E861" s="192">
        <f t="shared" si="140"/>
        <v>1.1974050298331573E-4</v>
      </c>
      <c r="F861" s="193">
        <f t="shared" si="141"/>
        <v>5.1414129611597899</v>
      </c>
      <c r="G861" s="193">
        <f t="shared" si="145"/>
        <v>5.3315341079350782</v>
      </c>
      <c r="H861" s="193">
        <f t="shared" si="145"/>
        <v>5.52868562763007</v>
      </c>
      <c r="I861" s="193">
        <f t="shared" si="145"/>
        <v>5.7331274920797153</v>
      </c>
      <c r="J861" s="193">
        <f t="shared" si="145"/>
        <v>5.9451292864575098</v>
      </c>
      <c r="K861" s="193">
        <f>MAX(0,(F861-'2031 forecast'!$C$10))</f>
        <v>0</v>
      </c>
      <c r="L861" s="193">
        <f>MAX(0,(G861-'2031 forecast'!$C$10))</f>
        <v>0</v>
      </c>
      <c r="M861" s="193">
        <f>MAX(0,(H861-'2031 forecast'!$C$10))</f>
        <v>0</v>
      </c>
      <c r="N861" s="193">
        <f>MAX(0,(I861-'2031 forecast'!$C$10))</f>
        <v>0</v>
      </c>
      <c r="O861" s="193">
        <f>MAX(0,(J861-'2031 forecast'!$C$10))</f>
        <v>0.20812928645750972</v>
      </c>
      <c r="P861" s="175" t="str">
        <f t="shared" si="143"/>
        <v/>
      </c>
      <c r="Q861" s="175" t="str">
        <f t="shared" si="144"/>
        <v/>
      </c>
    </row>
    <row r="862" spans="1:17" s="1" customFormat="1" x14ac:dyDescent="0.3">
      <c r="A862" s="189">
        <f t="shared" si="142"/>
        <v>43866.749999997919</v>
      </c>
      <c r="B862" s="190">
        <f t="shared" si="138"/>
        <v>43866</v>
      </c>
      <c r="C862" s="1">
        <f t="shared" si="139"/>
        <v>18</v>
      </c>
      <c r="D862" s="191">
        <v>3.6592032822039284</v>
      </c>
      <c r="E862" s="192">
        <f t="shared" si="140"/>
        <v>1.2706088307836561E-4</v>
      </c>
      <c r="F862" s="193">
        <f t="shared" si="141"/>
        <v>5.455735150925018</v>
      </c>
      <c r="G862" s="193">
        <f t="shared" si="145"/>
        <v>5.6574794245773976</v>
      </c>
      <c r="H862" s="193">
        <f t="shared" si="145"/>
        <v>5.8666838756074542</v>
      </c>
      <c r="I862" s="193">
        <f t="shared" si="145"/>
        <v>6.083624369324764</v>
      </c>
      <c r="J862" s="193">
        <f t="shared" si="145"/>
        <v>6.3085869720924679</v>
      </c>
      <c r="K862" s="193">
        <f>MAX(0,(F862-'2031 forecast'!$C$10))</f>
        <v>0</v>
      </c>
      <c r="L862" s="193">
        <f>MAX(0,(G862-'2031 forecast'!$C$10))</f>
        <v>0</v>
      </c>
      <c r="M862" s="193">
        <f>MAX(0,(H862-'2031 forecast'!$C$10))</f>
        <v>0.12968387560745409</v>
      </c>
      <c r="N862" s="193">
        <f>MAX(0,(I862-'2031 forecast'!$C$10))</f>
        <v>0.34662436932476393</v>
      </c>
      <c r="O862" s="193">
        <f>MAX(0,(J862-'2031 forecast'!$C$10))</f>
        <v>0.57158697209246778</v>
      </c>
      <c r="P862" s="175" t="str">
        <f t="shared" si="143"/>
        <v/>
      </c>
      <c r="Q862" s="175" t="str">
        <f t="shared" si="144"/>
        <v/>
      </c>
    </row>
    <row r="863" spans="1:17" s="1" customFormat="1" x14ac:dyDescent="0.3">
      <c r="A863" s="189">
        <f t="shared" si="142"/>
        <v>43866.791666664583</v>
      </c>
      <c r="B863" s="190">
        <f t="shared" si="138"/>
        <v>43866</v>
      </c>
      <c r="C863" s="1">
        <f t="shared" si="139"/>
        <v>19</v>
      </c>
      <c r="D863" s="191">
        <v>3.6893201816459364</v>
      </c>
      <c r="E863" s="192">
        <f t="shared" si="140"/>
        <v>1.2810665166337274E-4</v>
      </c>
      <c r="F863" s="193">
        <f t="shared" si="141"/>
        <v>5.50063832089148</v>
      </c>
      <c r="G863" s="193">
        <f t="shared" si="145"/>
        <v>5.7040430412405865</v>
      </c>
      <c r="H863" s="193">
        <f t="shared" si="145"/>
        <v>5.914969339604224</v>
      </c>
      <c r="I863" s="193">
        <f t="shared" si="145"/>
        <v>6.1336953517883428</v>
      </c>
      <c r="J863" s="193">
        <f t="shared" si="145"/>
        <v>6.3605094986117479</v>
      </c>
      <c r="K863" s="193">
        <f>MAX(0,(F863-'2031 forecast'!$C$10))</f>
        <v>0</v>
      </c>
      <c r="L863" s="193">
        <f>MAX(0,(G863-'2031 forecast'!$C$10))</f>
        <v>0</v>
      </c>
      <c r="M863" s="193">
        <f>MAX(0,(H863-'2031 forecast'!$C$10))</f>
        <v>0.1779693396042239</v>
      </c>
      <c r="N863" s="193">
        <f>MAX(0,(I863-'2031 forecast'!$C$10))</f>
        <v>0.3966953517883427</v>
      </c>
      <c r="O863" s="193">
        <f>MAX(0,(J863-'2031 forecast'!$C$10))</f>
        <v>0.62350949861174776</v>
      </c>
      <c r="P863" s="175" t="str">
        <f t="shared" si="143"/>
        <v/>
      </c>
      <c r="Q863" s="175" t="str">
        <f t="shared" si="144"/>
        <v/>
      </c>
    </row>
    <row r="864" spans="1:17" s="1" customFormat="1" x14ac:dyDescent="0.3">
      <c r="A864" s="189">
        <f t="shared" si="142"/>
        <v>43866.833333331248</v>
      </c>
      <c r="B864" s="190">
        <f t="shared" si="138"/>
        <v>43866</v>
      </c>
      <c r="C864" s="1">
        <f t="shared" si="139"/>
        <v>20</v>
      </c>
      <c r="D864" s="191">
        <v>3.6817909567854339</v>
      </c>
      <c r="E864" s="192">
        <f t="shared" si="140"/>
        <v>1.2784520951712096E-4</v>
      </c>
      <c r="F864" s="193">
        <f t="shared" si="141"/>
        <v>5.489412528399864</v>
      </c>
      <c r="G864" s="193">
        <f t="shared" si="145"/>
        <v>5.6924021370747893</v>
      </c>
      <c r="H864" s="193">
        <f t="shared" si="145"/>
        <v>5.9028979736050315</v>
      </c>
      <c r="I864" s="193">
        <f t="shared" si="145"/>
        <v>6.1211776061724477</v>
      </c>
      <c r="J864" s="193">
        <f t="shared" si="145"/>
        <v>6.3475288669819276</v>
      </c>
      <c r="K864" s="193">
        <f>MAX(0,(F864-'2031 forecast'!$C$10))</f>
        <v>0</v>
      </c>
      <c r="L864" s="193">
        <f>MAX(0,(G864-'2031 forecast'!$C$10))</f>
        <v>0</v>
      </c>
      <c r="M864" s="193">
        <f>MAX(0,(H864-'2031 forecast'!$C$10))</f>
        <v>0.16589797360503145</v>
      </c>
      <c r="N864" s="193">
        <f>MAX(0,(I864-'2031 forecast'!$C$10))</f>
        <v>0.38417760617244756</v>
      </c>
      <c r="O864" s="193">
        <f>MAX(0,(J864-'2031 forecast'!$C$10))</f>
        <v>0.61052886698192754</v>
      </c>
      <c r="P864" s="175" t="str">
        <f t="shared" si="143"/>
        <v/>
      </c>
      <c r="Q864" s="175" t="str">
        <f t="shared" si="144"/>
        <v/>
      </c>
    </row>
    <row r="865" spans="1:17" s="1" customFormat="1" x14ac:dyDescent="0.3">
      <c r="A865" s="189">
        <f t="shared" si="142"/>
        <v>43866.874999997912</v>
      </c>
      <c r="B865" s="190">
        <f t="shared" si="138"/>
        <v>43866</v>
      </c>
      <c r="C865" s="1">
        <f t="shared" si="139"/>
        <v>21</v>
      </c>
      <c r="D865" s="191">
        <v>3.6215571579014192</v>
      </c>
      <c r="E865" s="192">
        <f t="shared" si="140"/>
        <v>1.2575367234710671E-4</v>
      </c>
      <c r="F865" s="193">
        <f t="shared" si="141"/>
        <v>5.399606188466942</v>
      </c>
      <c r="G865" s="193">
        <f t="shared" ref="G865:J884" si="146">$E865*G$2</f>
        <v>5.5992749037484133</v>
      </c>
      <c r="H865" s="193">
        <f t="shared" si="146"/>
        <v>5.8063270456114937</v>
      </c>
      <c r="I865" s="193">
        <f t="shared" si="146"/>
        <v>6.021035641245291</v>
      </c>
      <c r="J865" s="193">
        <f t="shared" si="146"/>
        <v>6.2436838139433686</v>
      </c>
      <c r="K865" s="193">
        <f>MAX(0,(F865-'2031 forecast'!$C$10))</f>
        <v>0</v>
      </c>
      <c r="L865" s="193">
        <f>MAX(0,(G865-'2031 forecast'!$C$10))</f>
        <v>0</v>
      </c>
      <c r="M865" s="193">
        <f>MAX(0,(H865-'2031 forecast'!$C$10))</f>
        <v>6.932704561149361E-2</v>
      </c>
      <c r="N865" s="193">
        <f>MAX(0,(I865-'2031 forecast'!$C$10))</f>
        <v>0.2840356412452909</v>
      </c>
      <c r="O865" s="193">
        <f>MAX(0,(J865-'2031 forecast'!$C$10))</f>
        <v>0.50668381394336848</v>
      </c>
      <c r="P865" s="175" t="str">
        <f t="shared" si="143"/>
        <v/>
      </c>
      <c r="Q865" s="175" t="str">
        <f t="shared" si="144"/>
        <v/>
      </c>
    </row>
    <row r="866" spans="1:17" s="1" customFormat="1" x14ac:dyDescent="0.3">
      <c r="A866" s="189">
        <f t="shared" si="142"/>
        <v>43866.916666664576</v>
      </c>
      <c r="B866" s="190">
        <f t="shared" si="138"/>
        <v>43866</v>
      </c>
      <c r="C866" s="1">
        <f t="shared" si="139"/>
        <v>22</v>
      </c>
      <c r="D866" s="191">
        <v>3.4257973115283691</v>
      </c>
      <c r="E866" s="192">
        <f t="shared" si="140"/>
        <v>1.189561765445604E-4</v>
      </c>
      <c r="F866" s="193">
        <f t="shared" si="141"/>
        <v>5.1077355836849456</v>
      </c>
      <c r="G866" s="193">
        <f t="shared" si="146"/>
        <v>5.2966113954376874</v>
      </c>
      <c r="H866" s="193">
        <f t="shared" si="146"/>
        <v>5.4924715296324935</v>
      </c>
      <c r="I866" s="193">
        <f t="shared" si="146"/>
        <v>5.6955742552320325</v>
      </c>
      <c r="J866" s="193">
        <f t="shared" si="146"/>
        <v>5.9061873915680509</v>
      </c>
      <c r="K866" s="193">
        <f>MAX(0,(F866-'2031 forecast'!$C$10))</f>
        <v>0</v>
      </c>
      <c r="L866" s="193">
        <f>MAX(0,(G866-'2031 forecast'!$C$10))</f>
        <v>0</v>
      </c>
      <c r="M866" s="193">
        <f>MAX(0,(H866-'2031 forecast'!$C$10))</f>
        <v>0</v>
      </c>
      <c r="N866" s="193">
        <f>MAX(0,(I866-'2031 forecast'!$C$10))</f>
        <v>0</v>
      </c>
      <c r="O866" s="193">
        <f>MAX(0,(J866-'2031 forecast'!$C$10))</f>
        <v>0.16918739156805085</v>
      </c>
      <c r="P866" s="175" t="str">
        <f t="shared" si="143"/>
        <v/>
      </c>
      <c r="Q866" s="175" t="str">
        <f t="shared" si="144"/>
        <v/>
      </c>
    </row>
    <row r="867" spans="1:17" s="1" customFormat="1" x14ac:dyDescent="0.3">
      <c r="A867" s="189">
        <f t="shared" si="142"/>
        <v>43866.95833333124</v>
      </c>
      <c r="B867" s="190">
        <f t="shared" si="138"/>
        <v>43866</v>
      </c>
      <c r="C867" s="1">
        <f t="shared" si="139"/>
        <v>23</v>
      </c>
      <c r="D867" s="191">
        <v>3.0794529679452816</v>
      </c>
      <c r="E867" s="192">
        <f t="shared" si="140"/>
        <v>1.0692983781697848E-4</v>
      </c>
      <c r="F867" s="193">
        <f t="shared" si="141"/>
        <v>4.5913491290706432</v>
      </c>
      <c r="G867" s="193">
        <f t="shared" si="146"/>
        <v>4.7611298038110208</v>
      </c>
      <c r="H867" s="193">
        <f t="shared" si="146"/>
        <v>4.9371886936696487</v>
      </c>
      <c r="I867" s="193">
        <f t="shared" si="146"/>
        <v>5.119757956900882</v>
      </c>
      <c r="J867" s="193">
        <f t="shared" si="146"/>
        <v>5.309078336596337</v>
      </c>
      <c r="K867" s="193">
        <f>MAX(0,(F867-'2031 forecast'!$C$10))</f>
        <v>0</v>
      </c>
      <c r="L867" s="193">
        <f>MAX(0,(G867-'2031 forecast'!$C$10))</f>
        <v>0</v>
      </c>
      <c r="M867" s="193">
        <f>MAX(0,(H867-'2031 forecast'!$C$10))</f>
        <v>0</v>
      </c>
      <c r="N867" s="193">
        <f>MAX(0,(I867-'2031 forecast'!$C$10))</f>
        <v>0</v>
      </c>
      <c r="O867" s="193">
        <f>MAX(0,(J867-'2031 forecast'!$C$10))</f>
        <v>0</v>
      </c>
      <c r="P867" s="175" t="str">
        <f t="shared" si="143"/>
        <v/>
      </c>
      <c r="Q867" s="175" t="str">
        <f t="shared" si="144"/>
        <v/>
      </c>
    </row>
    <row r="868" spans="1:17" s="1" customFormat="1" x14ac:dyDescent="0.3">
      <c r="A868" s="189">
        <f t="shared" si="142"/>
        <v>43866.999999997905</v>
      </c>
      <c r="B868" s="190">
        <f t="shared" si="138"/>
        <v>43866</v>
      </c>
      <c r="C868" s="1">
        <f t="shared" si="139"/>
        <v>0</v>
      </c>
      <c r="D868" s="191">
        <v>2.7105209497806877</v>
      </c>
      <c r="E868" s="192">
        <f t="shared" si="140"/>
        <v>9.4119172650641191E-5</v>
      </c>
      <c r="F868" s="193">
        <f t="shared" si="141"/>
        <v>4.0412852969814947</v>
      </c>
      <c r="G868" s="193">
        <f t="shared" si="146"/>
        <v>4.1907254996869616</v>
      </c>
      <c r="H868" s="193">
        <f t="shared" si="146"/>
        <v>4.3456917597092257</v>
      </c>
      <c r="I868" s="193">
        <f t="shared" si="146"/>
        <v>4.5063884217220469</v>
      </c>
      <c r="J868" s="193">
        <f t="shared" si="146"/>
        <v>4.6730273867351615</v>
      </c>
      <c r="K868" s="193">
        <f>MAX(0,(F868-'2031 forecast'!$C$10))</f>
        <v>0</v>
      </c>
      <c r="L868" s="193">
        <f>MAX(0,(G868-'2031 forecast'!$C$10))</f>
        <v>0</v>
      </c>
      <c r="M868" s="193">
        <f>MAX(0,(H868-'2031 forecast'!$C$10))</f>
        <v>0</v>
      </c>
      <c r="N868" s="193">
        <f>MAX(0,(I868-'2031 forecast'!$C$10))</f>
        <v>0</v>
      </c>
      <c r="O868" s="193">
        <f>MAX(0,(J868-'2031 forecast'!$C$10))</f>
        <v>0</v>
      </c>
      <c r="P868" s="175" t="str">
        <f t="shared" si="143"/>
        <v/>
      </c>
      <c r="Q868" s="175" t="str">
        <f t="shared" si="144"/>
        <v/>
      </c>
    </row>
    <row r="869" spans="1:17" s="1" customFormat="1" x14ac:dyDescent="0.3">
      <c r="A869" s="189">
        <f t="shared" si="142"/>
        <v>43867.041666664569</v>
      </c>
      <c r="B869" s="190">
        <f t="shared" si="138"/>
        <v>43867</v>
      </c>
      <c r="C869" s="1">
        <f t="shared" si="139"/>
        <v>1</v>
      </c>
      <c r="D869" s="191">
        <v>2.672874825478178</v>
      </c>
      <c r="E869" s="192">
        <f t="shared" si="140"/>
        <v>9.2811961919382285E-5</v>
      </c>
      <c r="F869" s="193">
        <f t="shared" si="141"/>
        <v>3.9851563345234187</v>
      </c>
      <c r="G869" s="193">
        <f t="shared" si="146"/>
        <v>4.1325209788579755</v>
      </c>
      <c r="H869" s="193">
        <f t="shared" si="146"/>
        <v>4.2853349297132644</v>
      </c>
      <c r="I869" s="193">
        <f t="shared" si="146"/>
        <v>4.4437996936425739</v>
      </c>
      <c r="J869" s="193">
        <f t="shared" si="146"/>
        <v>4.6081242285860613</v>
      </c>
      <c r="K869" s="193">
        <f>MAX(0,(F869-'2031 forecast'!$C$10))</f>
        <v>0</v>
      </c>
      <c r="L869" s="193">
        <f>MAX(0,(G869-'2031 forecast'!$C$10))</f>
        <v>0</v>
      </c>
      <c r="M869" s="193">
        <f>MAX(0,(H869-'2031 forecast'!$C$10))</f>
        <v>0</v>
      </c>
      <c r="N869" s="193">
        <f>MAX(0,(I869-'2031 forecast'!$C$10))</f>
        <v>0</v>
      </c>
      <c r="O869" s="193">
        <f>MAX(0,(J869-'2031 forecast'!$C$10))</f>
        <v>0</v>
      </c>
      <c r="P869" s="175" t="str">
        <f t="shared" si="143"/>
        <v/>
      </c>
      <c r="Q869" s="175" t="str">
        <f t="shared" si="144"/>
        <v/>
      </c>
    </row>
    <row r="870" spans="1:17" s="1" customFormat="1" x14ac:dyDescent="0.3">
      <c r="A870" s="189">
        <f t="shared" si="142"/>
        <v>43867.083333331233</v>
      </c>
      <c r="B870" s="190">
        <f t="shared" si="138"/>
        <v>43867</v>
      </c>
      <c r="C870" s="1">
        <f t="shared" si="139"/>
        <v>2</v>
      </c>
      <c r="D870" s="191">
        <v>2.5825241271521548</v>
      </c>
      <c r="E870" s="192">
        <f t="shared" si="140"/>
        <v>8.9674656164360906E-5</v>
      </c>
      <c r="F870" s="193">
        <f t="shared" si="141"/>
        <v>3.8504468246240351</v>
      </c>
      <c r="G870" s="193">
        <f t="shared" si="146"/>
        <v>3.9928301288684103</v>
      </c>
      <c r="H870" s="193">
        <f t="shared" si="146"/>
        <v>4.1404785377229558</v>
      </c>
      <c r="I870" s="193">
        <f t="shared" si="146"/>
        <v>4.2935867462518393</v>
      </c>
      <c r="J870" s="193">
        <f t="shared" si="146"/>
        <v>4.4523566490282223</v>
      </c>
      <c r="K870" s="193">
        <f>MAX(0,(F870-'2031 forecast'!$C$10))</f>
        <v>0</v>
      </c>
      <c r="L870" s="193">
        <f>MAX(0,(G870-'2031 forecast'!$C$10))</f>
        <v>0</v>
      </c>
      <c r="M870" s="193">
        <f>MAX(0,(H870-'2031 forecast'!$C$10))</f>
        <v>0</v>
      </c>
      <c r="N870" s="193">
        <f>MAX(0,(I870-'2031 forecast'!$C$10))</f>
        <v>0</v>
      </c>
      <c r="O870" s="193">
        <f>MAX(0,(J870-'2031 forecast'!$C$10))</f>
        <v>0</v>
      </c>
      <c r="P870" s="175" t="str">
        <f t="shared" si="143"/>
        <v/>
      </c>
      <c r="Q870" s="175" t="str">
        <f t="shared" si="144"/>
        <v/>
      </c>
    </row>
    <row r="871" spans="1:17" s="1" customFormat="1" x14ac:dyDescent="0.3">
      <c r="A871" s="189">
        <f t="shared" si="142"/>
        <v>43867.124999997897</v>
      </c>
      <c r="B871" s="190">
        <f t="shared" si="138"/>
        <v>43867</v>
      </c>
      <c r="C871" s="1">
        <f t="shared" si="139"/>
        <v>3</v>
      </c>
      <c r="D871" s="191">
        <v>2.4921734288261321</v>
      </c>
      <c r="E871" s="192">
        <f t="shared" si="140"/>
        <v>8.653735040933954E-5</v>
      </c>
      <c r="F871" s="193">
        <f t="shared" si="141"/>
        <v>3.7157373147246524</v>
      </c>
      <c r="G871" s="193">
        <f t="shared" si="146"/>
        <v>3.853139278878845</v>
      </c>
      <c r="H871" s="193">
        <f t="shared" si="146"/>
        <v>3.9956221457326491</v>
      </c>
      <c r="I871" s="193">
        <f t="shared" si="146"/>
        <v>4.1433737988611048</v>
      </c>
      <c r="J871" s="193">
        <f t="shared" si="146"/>
        <v>4.2965890694703841</v>
      </c>
      <c r="K871" s="193">
        <f>MAX(0,(F871-'2031 forecast'!$C$10))</f>
        <v>0</v>
      </c>
      <c r="L871" s="193">
        <f>MAX(0,(G871-'2031 forecast'!$C$10))</f>
        <v>0</v>
      </c>
      <c r="M871" s="193">
        <f>MAX(0,(H871-'2031 forecast'!$C$10))</f>
        <v>0</v>
      </c>
      <c r="N871" s="193">
        <f>MAX(0,(I871-'2031 forecast'!$C$10))</f>
        <v>0</v>
      </c>
      <c r="O871" s="193">
        <f>MAX(0,(J871-'2031 forecast'!$C$10))</f>
        <v>0</v>
      </c>
      <c r="P871" s="175" t="str">
        <f t="shared" si="143"/>
        <v/>
      </c>
      <c r="Q871" s="175" t="str">
        <f t="shared" si="144"/>
        <v/>
      </c>
    </row>
    <row r="872" spans="1:17" s="1" customFormat="1" x14ac:dyDescent="0.3">
      <c r="A872" s="189">
        <f t="shared" si="142"/>
        <v>43867.166666664561</v>
      </c>
      <c r="B872" s="190">
        <f t="shared" si="138"/>
        <v>43867</v>
      </c>
      <c r="C872" s="1">
        <f t="shared" si="139"/>
        <v>4</v>
      </c>
      <c r="D872" s="191">
        <v>2.4997026536866342</v>
      </c>
      <c r="E872" s="192">
        <f t="shared" si="140"/>
        <v>8.6798792555591324E-5</v>
      </c>
      <c r="F872" s="193">
        <f t="shared" si="141"/>
        <v>3.7269631072162674</v>
      </c>
      <c r="G872" s="193">
        <f t="shared" si="146"/>
        <v>3.8647801830446422</v>
      </c>
      <c r="H872" s="193">
        <f t="shared" si="146"/>
        <v>4.0076935117318415</v>
      </c>
      <c r="I872" s="193">
        <f t="shared" si="146"/>
        <v>4.155891544476999</v>
      </c>
      <c r="J872" s="193">
        <f t="shared" si="146"/>
        <v>4.3095697011002043</v>
      </c>
      <c r="K872" s="193">
        <f>MAX(0,(F872-'2031 forecast'!$C$10))</f>
        <v>0</v>
      </c>
      <c r="L872" s="193">
        <f>MAX(0,(G872-'2031 forecast'!$C$10))</f>
        <v>0</v>
      </c>
      <c r="M872" s="193">
        <f>MAX(0,(H872-'2031 forecast'!$C$10))</f>
        <v>0</v>
      </c>
      <c r="N872" s="193">
        <f>MAX(0,(I872-'2031 forecast'!$C$10))</f>
        <v>0</v>
      </c>
      <c r="O872" s="193">
        <f>MAX(0,(J872-'2031 forecast'!$C$10))</f>
        <v>0</v>
      </c>
      <c r="P872" s="175" t="str">
        <f t="shared" si="143"/>
        <v/>
      </c>
      <c r="Q872" s="175" t="str">
        <f t="shared" si="144"/>
        <v/>
      </c>
    </row>
    <row r="873" spans="1:17" s="1" customFormat="1" x14ac:dyDescent="0.3">
      <c r="A873" s="189">
        <f t="shared" si="142"/>
        <v>43867.208333331226</v>
      </c>
      <c r="B873" s="190">
        <f t="shared" si="138"/>
        <v>43867</v>
      </c>
      <c r="C873" s="1">
        <f t="shared" si="139"/>
        <v>5</v>
      </c>
      <c r="D873" s="191">
        <v>2.6276994763151666</v>
      </c>
      <c r="E873" s="192">
        <f t="shared" si="140"/>
        <v>9.1243309041871595E-5</v>
      </c>
      <c r="F873" s="193">
        <f t="shared" si="141"/>
        <v>3.9178015795737267</v>
      </c>
      <c r="G873" s="193">
        <f t="shared" si="146"/>
        <v>4.0626755538631931</v>
      </c>
      <c r="H873" s="193">
        <f t="shared" si="146"/>
        <v>4.2129067337181105</v>
      </c>
      <c r="I873" s="193">
        <f t="shared" si="146"/>
        <v>4.3686932199472066</v>
      </c>
      <c r="J873" s="193">
        <f t="shared" si="146"/>
        <v>4.5302404388071418</v>
      </c>
      <c r="K873" s="193">
        <f>MAX(0,(F873-'2031 forecast'!$C$10))</f>
        <v>0</v>
      </c>
      <c r="L873" s="193">
        <f>MAX(0,(G873-'2031 forecast'!$C$10))</f>
        <v>0</v>
      </c>
      <c r="M873" s="193">
        <f>MAX(0,(H873-'2031 forecast'!$C$10))</f>
        <v>0</v>
      </c>
      <c r="N873" s="193">
        <f>MAX(0,(I873-'2031 forecast'!$C$10))</f>
        <v>0</v>
      </c>
      <c r="O873" s="193">
        <f>MAX(0,(J873-'2031 forecast'!$C$10))</f>
        <v>0</v>
      </c>
      <c r="P873" s="175" t="str">
        <f t="shared" si="143"/>
        <v/>
      </c>
      <c r="Q873" s="175" t="str">
        <f t="shared" si="144"/>
        <v/>
      </c>
    </row>
    <row r="874" spans="1:17" s="1" customFormat="1" x14ac:dyDescent="0.3">
      <c r="A874" s="189">
        <f t="shared" si="142"/>
        <v>43867.24999999789</v>
      </c>
      <c r="B874" s="190">
        <f t="shared" si="138"/>
        <v>43867</v>
      </c>
      <c r="C874" s="1">
        <f t="shared" si="139"/>
        <v>6</v>
      </c>
      <c r="D874" s="191">
        <v>2.7632255238042007</v>
      </c>
      <c r="E874" s="192">
        <f t="shared" si="140"/>
        <v>9.5949267674403651E-5</v>
      </c>
      <c r="F874" s="193">
        <f t="shared" si="141"/>
        <v>4.1198658444228018</v>
      </c>
      <c r="G874" s="193">
        <f t="shared" si="146"/>
        <v>4.2722118288475412</v>
      </c>
      <c r="H874" s="193">
        <f t="shared" si="146"/>
        <v>4.4301913217035711</v>
      </c>
      <c r="I874" s="193">
        <f t="shared" si="146"/>
        <v>4.5940126410333093</v>
      </c>
      <c r="J874" s="193">
        <f t="shared" si="146"/>
        <v>4.7638918081439003</v>
      </c>
      <c r="K874" s="193">
        <f>MAX(0,(F874-'2031 forecast'!$C$10))</f>
        <v>0</v>
      </c>
      <c r="L874" s="193">
        <f>MAX(0,(G874-'2031 forecast'!$C$10))</f>
        <v>0</v>
      </c>
      <c r="M874" s="193">
        <f>MAX(0,(H874-'2031 forecast'!$C$10))</f>
        <v>0</v>
      </c>
      <c r="N874" s="193">
        <f>MAX(0,(I874-'2031 forecast'!$C$10))</f>
        <v>0</v>
      </c>
      <c r="O874" s="193">
        <f>MAX(0,(J874-'2031 forecast'!$C$10))</f>
        <v>0</v>
      </c>
      <c r="P874" s="175" t="str">
        <f t="shared" si="143"/>
        <v/>
      </c>
      <c r="Q874" s="175" t="str">
        <f t="shared" si="144"/>
        <v/>
      </c>
    </row>
    <row r="875" spans="1:17" s="1" customFormat="1" x14ac:dyDescent="0.3">
      <c r="A875" s="189">
        <f t="shared" si="142"/>
        <v>43867.291666664554</v>
      </c>
      <c r="B875" s="190">
        <f t="shared" si="138"/>
        <v>43867</v>
      </c>
      <c r="C875" s="1">
        <f t="shared" si="139"/>
        <v>7</v>
      </c>
      <c r="D875" s="191">
        <v>3.0794529679452816</v>
      </c>
      <c r="E875" s="192">
        <f t="shared" si="140"/>
        <v>1.0692983781697848E-4</v>
      </c>
      <c r="F875" s="193">
        <f t="shared" si="141"/>
        <v>4.5913491290706432</v>
      </c>
      <c r="G875" s="193">
        <f t="shared" si="146"/>
        <v>4.7611298038110208</v>
      </c>
      <c r="H875" s="193">
        <f t="shared" si="146"/>
        <v>4.9371886936696487</v>
      </c>
      <c r="I875" s="193">
        <f t="shared" si="146"/>
        <v>5.119757956900882</v>
      </c>
      <c r="J875" s="193">
        <f t="shared" si="146"/>
        <v>5.309078336596337</v>
      </c>
      <c r="K875" s="193">
        <f>MAX(0,(F875-'2031 forecast'!$C$10))</f>
        <v>0</v>
      </c>
      <c r="L875" s="193">
        <f>MAX(0,(G875-'2031 forecast'!$C$10))</f>
        <v>0</v>
      </c>
      <c r="M875" s="193">
        <f>MAX(0,(H875-'2031 forecast'!$C$10))</f>
        <v>0</v>
      </c>
      <c r="N875" s="193">
        <f>MAX(0,(I875-'2031 forecast'!$C$10))</f>
        <v>0</v>
      </c>
      <c r="O875" s="193">
        <f>MAX(0,(J875-'2031 forecast'!$C$10))</f>
        <v>0</v>
      </c>
      <c r="P875" s="175" t="str">
        <f t="shared" si="143"/>
        <v/>
      </c>
      <c r="Q875" s="175" t="str">
        <f t="shared" si="144"/>
        <v/>
      </c>
    </row>
    <row r="876" spans="1:17" s="1" customFormat="1" x14ac:dyDescent="0.3">
      <c r="A876" s="189">
        <f t="shared" si="142"/>
        <v>43867.333333331218</v>
      </c>
      <c r="B876" s="190">
        <f t="shared" si="138"/>
        <v>43867</v>
      </c>
      <c r="C876" s="1">
        <f t="shared" si="139"/>
        <v>8</v>
      </c>
      <c r="D876" s="191">
        <v>3.342975838062848</v>
      </c>
      <c r="E876" s="192">
        <f t="shared" si="140"/>
        <v>1.1608031293579081E-4</v>
      </c>
      <c r="F876" s="193">
        <f t="shared" si="141"/>
        <v>4.9842518662771775</v>
      </c>
      <c r="G876" s="193">
        <f t="shared" si="146"/>
        <v>5.1685614496139189</v>
      </c>
      <c r="H876" s="193">
        <f t="shared" si="146"/>
        <v>5.3596865036413783</v>
      </c>
      <c r="I876" s="193">
        <f t="shared" si="146"/>
        <v>5.5578790534571914</v>
      </c>
      <c r="J876" s="193">
        <f t="shared" si="146"/>
        <v>5.7634004436400321</v>
      </c>
      <c r="K876" s="193">
        <f>MAX(0,(F876-'2031 forecast'!$C$10))</f>
        <v>0</v>
      </c>
      <c r="L876" s="193">
        <f>MAX(0,(G876-'2031 forecast'!$C$10))</f>
        <v>0</v>
      </c>
      <c r="M876" s="193">
        <f>MAX(0,(H876-'2031 forecast'!$C$10))</f>
        <v>0</v>
      </c>
      <c r="N876" s="193">
        <f>MAX(0,(I876-'2031 forecast'!$C$10))</f>
        <v>0</v>
      </c>
      <c r="O876" s="193">
        <f>MAX(0,(J876-'2031 forecast'!$C$10))</f>
        <v>2.6400443640032023E-2</v>
      </c>
      <c r="P876" s="175" t="str">
        <f t="shared" si="143"/>
        <v/>
      </c>
      <c r="Q876" s="175" t="str">
        <f t="shared" si="144"/>
        <v/>
      </c>
    </row>
    <row r="877" spans="1:17" s="1" customFormat="1" x14ac:dyDescent="0.3">
      <c r="A877" s="189">
        <f t="shared" si="142"/>
        <v>43867.374999997883</v>
      </c>
      <c r="B877" s="190">
        <f t="shared" si="138"/>
        <v>43867</v>
      </c>
      <c r="C877" s="1">
        <f t="shared" si="139"/>
        <v>9</v>
      </c>
      <c r="D877" s="191">
        <v>3.5462649092963998</v>
      </c>
      <c r="E877" s="192">
        <f t="shared" si="140"/>
        <v>1.231392508845889E-4</v>
      </c>
      <c r="F877" s="193">
        <f t="shared" si="141"/>
        <v>5.2873482635507898</v>
      </c>
      <c r="G877" s="193">
        <f t="shared" si="146"/>
        <v>5.482865862090442</v>
      </c>
      <c r="H877" s="193">
        <f t="shared" si="146"/>
        <v>5.685613385619571</v>
      </c>
      <c r="I877" s="193">
        <f t="shared" si="146"/>
        <v>5.8958581850863458</v>
      </c>
      <c r="J877" s="193">
        <f t="shared" si="146"/>
        <v>6.11387749764517</v>
      </c>
      <c r="K877" s="193">
        <f>MAX(0,(F877-'2031 forecast'!$C$10))</f>
        <v>0</v>
      </c>
      <c r="L877" s="193">
        <f>MAX(0,(G877-'2031 forecast'!$C$10))</f>
        <v>0</v>
      </c>
      <c r="M877" s="193">
        <f>MAX(0,(H877-'2031 forecast'!$C$10))</f>
        <v>0</v>
      </c>
      <c r="N877" s="193">
        <f>MAX(0,(I877-'2031 forecast'!$C$10))</f>
        <v>0.15885818508634575</v>
      </c>
      <c r="O877" s="193">
        <f>MAX(0,(J877-'2031 forecast'!$C$10))</f>
        <v>0.37687749764516987</v>
      </c>
      <c r="P877" s="175" t="str">
        <f t="shared" si="143"/>
        <v/>
      </c>
      <c r="Q877" s="175" t="str">
        <f t="shared" si="144"/>
        <v/>
      </c>
    </row>
    <row r="878" spans="1:17" s="1" customFormat="1" x14ac:dyDescent="0.3">
      <c r="A878" s="189">
        <f t="shared" si="142"/>
        <v>43867.416666664547</v>
      </c>
      <c r="B878" s="190">
        <f t="shared" si="138"/>
        <v>43867</v>
      </c>
      <c r="C878" s="1">
        <f t="shared" si="139"/>
        <v>10</v>
      </c>
      <c r="D878" s="191">
        <v>3.5914402584594112</v>
      </c>
      <c r="E878" s="192">
        <f t="shared" si="140"/>
        <v>1.2470790376209958E-4</v>
      </c>
      <c r="F878" s="193">
        <f t="shared" si="141"/>
        <v>5.3547030185004809</v>
      </c>
      <c r="G878" s="193">
        <f t="shared" si="146"/>
        <v>5.5527112870852235</v>
      </c>
      <c r="H878" s="193">
        <f t="shared" si="146"/>
        <v>5.7580415816147239</v>
      </c>
      <c r="I878" s="193">
        <f t="shared" si="146"/>
        <v>5.9709646587817122</v>
      </c>
      <c r="J878" s="193">
        <f t="shared" si="146"/>
        <v>6.1917612874240886</v>
      </c>
      <c r="K878" s="193">
        <f>MAX(0,(F878-'2031 forecast'!$C$10))</f>
        <v>0</v>
      </c>
      <c r="L878" s="193">
        <f>MAX(0,(G878-'2031 forecast'!$C$10))</f>
        <v>0</v>
      </c>
      <c r="M878" s="193">
        <f>MAX(0,(H878-'2031 forecast'!$C$10))</f>
        <v>2.1041581614723803E-2</v>
      </c>
      <c r="N878" s="193">
        <f>MAX(0,(I878-'2031 forecast'!$C$10))</f>
        <v>0.23396465878171213</v>
      </c>
      <c r="O878" s="193">
        <f>MAX(0,(J878-'2031 forecast'!$C$10))</f>
        <v>0.4547612874240885</v>
      </c>
      <c r="P878" s="175" t="str">
        <f t="shared" si="143"/>
        <v/>
      </c>
      <c r="Q878" s="175" t="str">
        <f t="shared" si="144"/>
        <v/>
      </c>
    </row>
    <row r="879" spans="1:17" s="1" customFormat="1" x14ac:dyDescent="0.3">
      <c r="A879" s="189">
        <f t="shared" si="142"/>
        <v>43867.458333331211</v>
      </c>
      <c r="B879" s="190">
        <f t="shared" si="138"/>
        <v>43867</v>
      </c>
      <c r="C879" s="1">
        <f t="shared" si="139"/>
        <v>11</v>
      </c>
      <c r="D879" s="191">
        <v>3.5613233590174032</v>
      </c>
      <c r="E879" s="192">
        <f t="shared" si="140"/>
        <v>1.2366213517709244E-4</v>
      </c>
      <c r="F879" s="193">
        <f t="shared" si="141"/>
        <v>5.309799848534019</v>
      </c>
      <c r="G879" s="193">
        <f t="shared" si="146"/>
        <v>5.5061476704220347</v>
      </c>
      <c r="H879" s="193">
        <f t="shared" si="146"/>
        <v>5.7097561176179541</v>
      </c>
      <c r="I879" s="193">
        <f t="shared" si="146"/>
        <v>5.9208936763181335</v>
      </c>
      <c r="J879" s="193">
        <f t="shared" si="146"/>
        <v>6.1398387609048086</v>
      </c>
      <c r="K879" s="193">
        <f>MAX(0,(F879-'2031 forecast'!$C$10))</f>
        <v>0</v>
      </c>
      <c r="L879" s="193">
        <f>MAX(0,(G879-'2031 forecast'!$C$10))</f>
        <v>0</v>
      </c>
      <c r="M879" s="193">
        <f>MAX(0,(H879-'2031 forecast'!$C$10))</f>
        <v>0</v>
      </c>
      <c r="N879" s="193">
        <f>MAX(0,(I879-'2031 forecast'!$C$10))</f>
        <v>0.18389367631813336</v>
      </c>
      <c r="O879" s="193">
        <f>MAX(0,(J879-'2031 forecast'!$C$10))</f>
        <v>0.40283876090480852</v>
      </c>
      <c r="P879" s="175" t="str">
        <f t="shared" si="143"/>
        <v/>
      </c>
      <c r="Q879" s="175" t="str">
        <f t="shared" si="144"/>
        <v/>
      </c>
    </row>
    <row r="880" spans="1:17" s="1" customFormat="1" x14ac:dyDescent="0.3">
      <c r="A880" s="189">
        <f t="shared" si="142"/>
        <v>43867.499999997875</v>
      </c>
      <c r="B880" s="190">
        <f t="shared" si="138"/>
        <v>43867</v>
      </c>
      <c r="C880" s="1">
        <f t="shared" si="139"/>
        <v>12</v>
      </c>
      <c r="D880" s="191">
        <v>3.6064987081804145</v>
      </c>
      <c r="E880" s="192">
        <f t="shared" si="140"/>
        <v>1.2523078805460312E-4</v>
      </c>
      <c r="F880" s="193">
        <f t="shared" si="141"/>
        <v>5.3771546034837101</v>
      </c>
      <c r="G880" s="193">
        <f t="shared" si="146"/>
        <v>5.5759930954168171</v>
      </c>
      <c r="H880" s="193">
        <f t="shared" si="146"/>
        <v>5.782184313613107</v>
      </c>
      <c r="I880" s="193">
        <f t="shared" si="146"/>
        <v>5.9960001500135007</v>
      </c>
      <c r="J880" s="193">
        <f t="shared" si="146"/>
        <v>6.2177225506837273</v>
      </c>
      <c r="K880" s="193">
        <f>MAX(0,(F880-'2031 forecast'!$C$10))</f>
        <v>0</v>
      </c>
      <c r="L880" s="193">
        <f>MAX(0,(G880-'2031 forecast'!$C$10))</f>
        <v>0</v>
      </c>
      <c r="M880" s="193">
        <f>MAX(0,(H880-'2031 forecast'!$C$10))</f>
        <v>4.518431361310693E-2</v>
      </c>
      <c r="N880" s="193">
        <f>MAX(0,(I880-'2031 forecast'!$C$10))</f>
        <v>0.25900015001350063</v>
      </c>
      <c r="O880" s="193">
        <f>MAX(0,(J880-'2031 forecast'!$C$10))</f>
        <v>0.48072255068372716</v>
      </c>
      <c r="P880" s="175" t="str">
        <f t="shared" si="143"/>
        <v/>
      </c>
      <c r="Q880" s="175" t="str">
        <f t="shared" si="144"/>
        <v/>
      </c>
    </row>
    <row r="881" spans="1:17" s="1" customFormat="1" x14ac:dyDescent="0.3">
      <c r="A881" s="189">
        <f t="shared" si="142"/>
        <v>43867.54166666454</v>
      </c>
      <c r="B881" s="190">
        <f t="shared" si="138"/>
        <v>43867</v>
      </c>
      <c r="C881" s="1">
        <f t="shared" si="139"/>
        <v>13</v>
      </c>
      <c r="D881" s="191">
        <v>3.5914402584594112</v>
      </c>
      <c r="E881" s="192">
        <f t="shared" si="140"/>
        <v>1.2470790376209958E-4</v>
      </c>
      <c r="F881" s="193">
        <f t="shared" si="141"/>
        <v>5.3547030185004809</v>
      </c>
      <c r="G881" s="193">
        <f t="shared" si="146"/>
        <v>5.5527112870852235</v>
      </c>
      <c r="H881" s="193">
        <f t="shared" si="146"/>
        <v>5.7580415816147239</v>
      </c>
      <c r="I881" s="193">
        <f t="shared" si="146"/>
        <v>5.9709646587817122</v>
      </c>
      <c r="J881" s="193">
        <f t="shared" si="146"/>
        <v>6.1917612874240886</v>
      </c>
      <c r="K881" s="193">
        <f>MAX(0,(F881-'2031 forecast'!$C$10))</f>
        <v>0</v>
      </c>
      <c r="L881" s="193">
        <f>MAX(0,(G881-'2031 forecast'!$C$10))</f>
        <v>0</v>
      </c>
      <c r="M881" s="193">
        <f>MAX(0,(H881-'2031 forecast'!$C$10))</f>
        <v>2.1041581614723803E-2</v>
      </c>
      <c r="N881" s="193">
        <f>MAX(0,(I881-'2031 forecast'!$C$10))</f>
        <v>0.23396465878171213</v>
      </c>
      <c r="O881" s="193">
        <f>MAX(0,(J881-'2031 forecast'!$C$10))</f>
        <v>0.4547612874240885</v>
      </c>
      <c r="P881" s="175" t="str">
        <f t="shared" si="143"/>
        <v/>
      </c>
      <c r="Q881" s="175" t="str">
        <f t="shared" si="144"/>
        <v/>
      </c>
    </row>
    <row r="882" spans="1:17" s="1" customFormat="1" x14ac:dyDescent="0.3">
      <c r="A882" s="189">
        <f t="shared" si="142"/>
        <v>43867.583333331204</v>
      </c>
      <c r="B882" s="190">
        <f t="shared" si="138"/>
        <v>43867</v>
      </c>
      <c r="C882" s="1">
        <f t="shared" si="139"/>
        <v>14</v>
      </c>
      <c r="D882" s="191">
        <v>3.6893201816459364</v>
      </c>
      <c r="E882" s="192">
        <f t="shared" si="140"/>
        <v>1.2810665166337274E-4</v>
      </c>
      <c r="F882" s="193">
        <f t="shared" si="141"/>
        <v>5.50063832089148</v>
      </c>
      <c r="G882" s="193">
        <f t="shared" si="146"/>
        <v>5.7040430412405865</v>
      </c>
      <c r="H882" s="193">
        <f t="shared" si="146"/>
        <v>5.914969339604224</v>
      </c>
      <c r="I882" s="193">
        <f t="shared" si="146"/>
        <v>6.1336953517883428</v>
      </c>
      <c r="J882" s="193">
        <f t="shared" si="146"/>
        <v>6.3605094986117479</v>
      </c>
      <c r="K882" s="193">
        <f>MAX(0,(F882-'2031 forecast'!$C$10))</f>
        <v>0</v>
      </c>
      <c r="L882" s="193">
        <f>MAX(0,(G882-'2031 forecast'!$C$10))</f>
        <v>0</v>
      </c>
      <c r="M882" s="193">
        <f>MAX(0,(H882-'2031 forecast'!$C$10))</f>
        <v>0.1779693396042239</v>
      </c>
      <c r="N882" s="193">
        <f>MAX(0,(I882-'2031 forecast'!$C$10))</f>
        <v>0.3966953517883427</v>
      </c>
      <c r="O882" s="193">
        <f>MAX(0,(J882-'2031 forecast'!$C$10))</f>
        <v>0.62350949861174776</v>
      </c>
      <c r="P882" s="175" t="str">
        <f t="shared" si="143"/>
        <v/>
      </c>
      <c r="Q882" s="175" t="str">
        <f t="shared" si="144"/>
        <v/>
      </c>
    </row>
    <row r="883" spans="1:17" s="1" customFormat="1" x14ac:dyDescent="0.3">
      <c r="A883" s="189">
        <f t="shared" si="142"/>
        <v>43867.624999997868</v>
      </c>
      <c r="B883" s="190">
        <f t="shared" si="138"/>
        <v>43867</v>
      </c>
      <c r="C883" s="1">
        <f t="shared" si="139"/>
        <v>15</v>
      </c>
      <c r="D883" s="191">
        <v>3.6516740573434263</v>
      </c>
      <c r="E883" s="192">
        <f t="shared" si="140"/>
        <v>1.2679944093211382E-4</v>
      </c>
      <c r="F883" s="193">
        <f t="shared" si="141"/>
        <v>5.444509358433403</v>
      </c>
      <c r="G883" s="193">
        <f t="shared" si="146"/>
        <v>5.6458385204116004</v>
      </c>
      <c r="H883" s="193">
        <f t="shared" si="146"/>
        <v>5.8546125096082617</v>
      </c>
      <c r="I883" s="193">
        <f t="shared" si="146"/>
        <v>6.0711066237088689</v>
      </c>
      <c r="J883" s="193">
        <f t="shared" si="146"/>
        <v>6.2956063404626477</v>
      </c>
      <c r="K883" s="193">
        <f>MAX(0,(F883-'2031 forecast'!$C$10))</f>
        <v>0</v>
      </c>
      <c r="L883" s="193">
        <f>MAX(0,(G883-'2031 forecast'!$C$10))</f>
        <v>0</v>
      </c>
      <c r="M883" s="193">
        <f>MAX(0,(H883-'2031 forecast'!$C$10))</f>
        <v>0.11761250960826164</v>
      </c>
      <c r="N883" s="193">
        <f>MAX(0,(I883-'2031 forecast'!$C$10))</f>
        <v>0.33410662370886879</v>
      </c>
      <c r="O883" s="193">
        <f>MAX(0,(J883-'2031 forecast'!$C$10))</f>
        <v>0.55860634046264757</v>
      </c>
      <c r="P883" s="175" t="str">
        <f t="shared" si="143"/>
        <v/>
      </c>
      <c r="Q883" s="175" t="str">
        <f t="shared" si="144"/>
        <v/>
      </c>
    </row>
    <row r="884" spans="1:17" s="1" customFormat="1" x14ac:dyDescent="0.3">
      <c r="A884" s="189">
        <f t="shared" si="142"/>
        <v>43867.666666664532</v>
      </c>
      <c r="B884" s="190">
        <f t="shared" si="138"/>
        <v>43867</v>
      </c>
      <c r="C884" s="1">
        <f t="shared" si="139"/>
        <v>16</v>
      </c>
      <c r="D884" s="191">
        <v>3.6290863827619204</v>
      </c>
      <c r="E884" s="192">
        <f t="shared" si="140"/>
        <v>1.2601511449335847E-4</v>
      </c>
      <c r="F884" s="193">
        <f t="shared" si="141"/>
        <v>5.4108319809585561</v>
      </c>
      <c r="G884" s="193">
        <f t="shared" si="146"/>
        <v>5.6109158079142087</v>
      </c>
      <c r="H884" s="193">
        <f t="shared" si="146"/>
        <v>5.8183984116106844</v>
      </c>
      <c r="I884" s="193">
        <f t="shared" si="146"/>
        <v>6.0335533868611853</v>
      </c>
      <c r="J884" s="193">
        <f t="shared" si="146"/>
        <v>6.256664445573187</v>
      </c>
      <c r="K884" s="193">
        <f>MAX(0,(F884-'2031 forecast'!$C$10))</f>
        <v>0</v>
      </c>
      <c r="L884" s="193">
        <f>MAX(0,(G884-'2031 forecast'!$C$10))</f>
        <v>0</v>
      </c>
      <c r="M884" s="193">
        <f>MAX(0,(H884-'2031 forecast'!$C$10))</f>
        <v>8.1398411610684285E-2</v>
      </c>
      <c r="N884" s="193">
        <f>MAX(0,(I884-'2031 forecast'!$C$10))</f>
        <v>0.29655338686118515</v>
      </c>
      <c r="O884" s="193">
        <f>MAX(0,(J884-'2031 forecast'!$C$10))</f>
        <v>0.51966444557318692</v>
      </c>
      <c r="P884" s="175" t="str">
        <f t="shared" si="143"/>
        <v/>
      </c>
      <c r="Q884" s="175" t="str">
        <f t="shared" si="144"/>
        <v/>
      </c>
    </row>
    <row r="885" spans="1:17" s="1" customFormat="1" x14ac:dyDescent="0.3">
      <c r="A885" s="189">
        <f t="shared" si="142"/>
        <v>43867.708333331197</v>
      </c>
      <c r="B885" s="190">
        <f t="shared" si="138"/>
        <v>43867</v>
      </c>
      <c r="C885" s="1">
        <f t="shared" si="139"/>
        <v>17</v>
      </c>
      <c r="D885" s="191">
        <v>3.6817909567854339</v>
      </c>
      <c r="E885" s="192">
        <f t="shared" si="140"/>
        <v>1.2784520951712096E-4</v>
      </c>
      <c r="F885" s="193">
        <f t="shared" si="141"/>
        <v>5.489412528399864</v>
      </c>
      <c r="G885" s="193">
        <f t="shared" ref="G885:J904" si="147">$E885*G$2</f>
        <v>5.6924021370747893</v>
      </c>
      <c r="H885" s="193">
        <f t="shared" si="147"/>
        <v>5.9028979736050315</v>
      </c>
      <c r="I885" s="193">
        <f t="shared" si="147"/>
        <v>6.1211776061724477</v>
      </c>
      <c r="J885" s="193">
        <f t="shared" si="147"/>
        <v>6.3475288669819276</v>
      </c>
      <c r="K885" s="193">
        <f>MAX(0,(F885-'2031 forecast'!$C$10))</f>
        <v>0</v>
      </c>
      <c r="L885" s="193">
        <f>MAX(0,(G885-'2031 forecast'!$C$10))</f>
        <v>0</v>
      </c>
      <c r="M885" s="193">
        <f>MAX(0,(H885-'2031 forecast'!$C$10))</f>
        <v>0.16589797360503145</v>
      </c>
      <c r="N885" s="193">
        <f>MAX(0,(I885-'2031 forecast'!$C$10))</f>
        <v>0.38417760617244756</v>
      </c>
      <c r="O885" s="193">
        <f>MAX(0,(J885-'2031 forecast'!$C$10))</f>
        <v>0.61052886698192754</v>
      </c>
      <c r="P885" s="175" t="str">
        <f t="shared" si="143"/>
        <v/>
      </c>
      <c r="Q885" s="175" t="str">
        <f t="shared" si="144"/>
        <v/>
      </c>
    </row>
    <row r="886" spans="1:17" s="1" customFormat="1" x14ac:dyDescent="0.3">
      <c r="A886" s="189">
        <f t="shared" si="142"/>
        <v>43867.749999997861</v>
      </c>
      <c r="B886" s="190">
        <f t="shared" si="138"/>
        <v>43867</v>
      </c>
      <c r="C886" s="1">
        <f t="shared" si="139"/>
        <v>18</v>
      </c>
      <c r="D886" s="191">
        <v>3.8173170042744689</v>
      </c>
      <c r="E886" s="192">
        <f t="shared" si="140"/>
        <v>1.3255116814965304E-4</v>
      </c>
      <c r="F886" s="193">
        <f t="shared" si="141"/>
        <v>5.6914767932489401</v>
      </c>
      <c r="G886" s="193">
        <f t="shared" si="147"/>
        <v>5.9019384120591383</v>
      </c>
      <c r="H886" s="193">
        <f t="shared" si="147"/>
        <v>6.1201825615904939</v>
      </c>
      <c r="I886" s="193">
        <f t="shared" si="147"/>
        <v>6.3464970272585512</v>
      </c>
      <c r="J886" s="193">
        <f t="shared" si="147"/>
        <v>6.5811802363186871</v>
      </c>
      <c r="K886" s="193">
        <f>MAX(0,(F886-'2031 forecast'!$C$10))</f>
        <v>0</v>
      </c>
      <c r="L886" s="193">
        <f>MAX(0,(G886-'2031 forecast'!$C$10))</f>
        <v>0.16493841205913817</v>
      </c>
      <c r="M886" s="193">
        <f>MAX(0,(H886-'2031 forecast'!$C$10))</f>
        <v>0.3831825615904938</v>
      </c>
      <c r="N886" s="193">
        <f>MAX(0,(I886-'2031 forecast'!$C$10))</f>
        <v>0.60949702725855115</v>
      </c>
      <c r="O886" s="193">
        <f>MAX(0,(J886-'2031 forecast'!$C$10))</f>
        <v>0.84418023631868699</v>
      </c>
      <c r="P886" s="175" t="str">
        <f t="shared" si="143"/>
        <v/>
      </c>
      <c r="Q886" s="175" t="str">
        <f t="shared" si="144"/>
        <v/>
      </c>
    </row>
    <row r="887" spans="1:17" s="1" customFormat="1" x14ac:dyDescent="0.3">
      <c r="A887" s="189">
        <f t="shared" si="142"/>
        <v>43867.791666664525</v>
      </c>
      <c r="B887" s="190">
        <f t="shared" si="138"/>
        <v>43867</v>
      </c>
      <c r="C887" s="1">
        <f t="shared" si="139"/>
        <v>19</v>
      </c>
      <c r="D887" s="191">
        <v>3.8700215782979823</v>
      </c>
      <c r="E887" s="192">
        <f t="shared" si="140"/>
        <v>1.343812631734155E-4</v>
      </c>
      <c r="F887" s="193">
        <f t="shared" si="141"/>
        <v>5.7700573406902462</v>
      </c>
      <c r="G887" s="193">
        <f t="shared" si="147"/>
        <v>5.9834247412197179</v>
      </c>
      <c r="H887" s="193">
        <f t="shared" si="147"/>
        <v>6.2046821235848393</v>
      </c>
      <c r="I887" s="193">
        <f t="shared" si="147"/>
        <v>6.4341212465698128</v>
      </c>
      <c r="J887" s="193">
        <f t="shared" si="147"/>
        <v>6.6720446577274259</v>
      </c>
      <c r="K887" s="193">
        <f>MAX(0,(F887-'2031 forecast'!$C$10))</f>
        <v>3.3057340690246129E-2</v>
      </c>
      <c r="L887" s="193">
        <f>MAX(0,(G887-'2031 forecast'!$C$10))</f>
        <v>0.2464247412197178</v>
      </c>
      <c r="M887" s="193">
        <f>MAX(0,(H887-'2031 forecast'!$C$10))</f>
        <v>0.46768212358483918</v>
      </c>
      <c r="N887" s="193">
        <f>MAX(0,(I887-'2031 forecast'!$C$10))</f>
        <v>0.69712124656981267</v>
      </c>
      <c r="O887" s="193">
        <f>MAX(0,(J887-'2031 forecast'!$C$10))</f>
        <v>0.93504465772742584</v>
      </c>
      <c r="P887" s="175">
        <f t="shared" si="143"/>
        <v>1</v>
      </c>
      <c r="Q887" s="175">
        <f t="shared" si="144"/>
        <v>1</v>
      </c>
    </row>
    <row r="888" spans="1:17" s="1" customFormat="1" x14ac:dyDescent="0.3">
      <c r="A888" s="189">
        <f t="shared" si="142"/>
        <v>43867.833333331189</v>
      </c>
      <c r="B888" s="190">
        <f t="shared" si="138"/>
        <v>43867</v>
      </c>
      <c r="C888" s="1">
        <f t="shared" si="139"/>
        <v>20</v>
      </c>
      <c r="D888" s="191">
        <v>3.7796708799719592</v>
      </c>
      <c r="E888" s="192">
        <f t="shared" si="140"/>
        <v>1.3124395741839412E-4</v>
      </c>
      <c r="F888" s="193">
        <f t="shared" si="141"/>
        <v>5.6353478307908631</v>
      </c>
      <c r="G888" s="193">
        <f t="shared" si="147"/>
        <v>5.8437338912301522</v>
      </c>
      <c r="H888" s="193">
        <f t="shared" si="147"/>
        <v>6.0598257315945316</v>
      </c>
      <c r="I888" s="193">
        <f t="shared" si="147"/>
        <v>6.2839082991790773</v>
      </c>
      <c r="J888" s="193">
        <f t="shared" si="147"/>
        <v>6.5162770781695869</v>
      </c>
      <c r="K888" s="193">
        <f>MAX(0,(F888-'2031 forecast'!$C$10))</f>
        <v>0</v>
      </c>
      <c r="L888" s="193">
        <f>MAX(0,(G888-'2031 forecast'!$C$10))</f>
        <v>0.10673389123015209</v>
      </c>
      <c r="M888" s="193">
        <f>MAX(0,(H888-'2031 forecast'!$C$10))</f>
        <v>0.32282573159453154</v>
      </c>
      <c r="N888" s="193">
        <f>MAX(0,(I888-'2031 forecast'!$C$10))</f>
        <v>0.54690829917907724</v>
      </c>
      <c r="O888" s="193">
        <f>MAX(0,(J888-'2031 forecast'!$C$10))</f>
        <v>0.7792770781695868</v>
      </c>
      <c r="P888" s="175" t="str">
        <f t="shared" si="143"/>
        <v/>
      </c>
      <c r="Q888" s="175" t="str">
        <f t="shared" si="144"/>
        <v/>
      </c>
    </row>
    <row r="889" spans="1:17" s="1" customFormat="1" x14ac:dyDescent="0.3">
      <c r="A889" s="189">
        <f t="shared" si="142"/>
        <v>43867.874999997854</v>
      </c>
      <c r="B889" s="190">
        <f t="shared" si="138"/>
        <v>43867</v>
      </c>
      <c r="C889" s="1">
        <f t="shared" si="139"/>
        <v>21</v>
      </c>
      <c r="D889" s="191">
        <v>3.7344955308089474</v>
      </c>
      <c r="E889" s="192">
        <f t="shared" si="140"/>
        <v>1.2967530454088342E-4</v>
      </c>
      <c r="F889" s="193">
        <f t="shared" si="141"/>
        <v>5.5679930758411711</v>
      </c>
      <c r="G889" s="193">
        <f t="shared" si="147"/>
        <v>5.7738884662353689</v>
      </c>
      <c r="H889" s="193">
        <f t="shared" si="147"/>
        <v>5.9873975355993769</v>
      </c>
      <c r="I889" s="193">
        <f t="shared" si="147"/>
        <v>6.2088018254837092</v>
      </c>
      <c r="J889" s="193">
        <f t="shared" si="147"/>
        <v>6.4383932883906665</v>
      </c>
      <c r="K889" s="193">
        <f>MAX(0,(F889-'2031 forecast'!$C$10))</f>
        <v>0</v>
      </c>
      <c r="L889" s="193">
        <f>MAX(0,(G889-'2031 forecast'!$C$10))</f>
        <v>3.6888466235368789E-2</v>
      </c>
      <c r="M889" s="193">
        <f>MAX(0,(H889-'2031 forecast'!$C$10))</f>
        <v>0.25039753559937683</v>
      </c>
      <c r="N889" s="193">
        <f>MAX(0,(I889-'2031 forecast'!$C$10))</f>
        <v>0.47180182548370908</v>
      </c>
      <c r="O889" s="193">
        <f>MAX(0,(J889-'2031 forecast'!$C$10))</f>
        <v>0.70139328839066639</v>
      </c>
      <c r="P889" s="175" t="str">
        <f t="shared" si="143"/>
        <v/>
      </c>
      <c r="Q889" s="175" t="str">
        <f t="shared" si="144"/>
        <v/>
      </c>
    </row>
    <row r="890" spans="1:17" s="1" customFormat="1" x14ac:dyDescent="0.3">
      <c r="A890" s="189">
        <f t="shared" si="142"/>
        <v>43867.916666664518</v>
      </c>
      <c r="B890" s="190">
        <f t="shared" si="138"/>
        <v>43867</v>
      </c>
      <c r="C890" s="1">
        <f t="shared" si="139"/>
        <v>22</v>
      </c>
      <c r="D890" s="191">
        <v>3.5839110335989091</v>
      </c>
      <c r="E890" s="192">
        <f t="shared" si="140"/>
        <v>1.2444646161584779E-4</v>
      </c>
      <c r="F890" s="193">
        <f t="shared" si="141"/>
        <v>5.343477226008865</v>
      </c>
      <c r="G890" s="193">
        <f t="shared" si="147"/>
        <v>5.5410703829194263</v>
      </c>
      <c r="H890" s="193">
        <f t="shared" si="147"/>
        <v>5.7459702156155315</v>
      </c>
      <c r="I890" s="193">
        <f t="shared" si="147"/>
        <v>5.958446913165818</v>
      </c>
      <c r="J890" s="193">
        <f t="shared" si="147"/>
        <v>6.1787806557942684</v>
      </c>
      <c r="K890" s="193">
        <f>MAX(0,(F890-'2031 forecast'!$C$10))</f>
        <v>0</v>
      </c>
      <c r="L890" s="193">
        <f>MAX(0,(G890-'2031 forecast'!$C$10))</f>
        <v>0</v>
      </c>
      <c r="M890" s="193">
        <f>MAX(0,(H890-'2031 forecast'!$C$10))</f>
        <v>8.9702156155313517E-3</v>
      </c>
      <c r="N890" s="193">
        <f>MAX(0,(I890-'2031 forecast'!$C$10))</f>
        <v>0.22144691316581788</v>
      </c>
      <c r="O890" s="193">
        <f>MAX(0,(J890-'2031 forecast'!$C$10))</f>
        <v>0.44178065579426828</v>
      </c>
      <c r="P890" s="175" t="str">
        <f t="shared" si="143"/>
        <v/>
      </c>
      <c r="Q890" s="175" t="str">
        <f t="shared" si="144"/>
        <v/>
      </c>
    </row>
    <row r="891" spans="1:17" s="1" customFormat="1" x14ac:dyDescent="0.3">
      <c r="A891" s="189">
        <f t="shared" si="142"/>
        <v>43867.958333331182</v>
      </c>
      <c r="B891" s="190">
        <f t="shared" si="138"/>
        <v>43867</v>
      </c>
      <c r="C891" s="1">
        <f t="shared" si="139"/>
        <v>23</v>
      </c>
      <c r="D891" s="191">
        <v>3.1999205657133114</v>
      </c>
      <c r="E891" s="192">
        <f t="shared" si="140"/>
        <v>1.1111291215700695E-4</v>
      </c>
      <c r="F891" s="193">
        <f t="shared" si="141"/>
        <v>4.7709618089364865</v>
      </c>
      <c r="G891" s="193">
        <f t="shared" si="147"/>
        <v>4.9473842704637736</v>
      </c>
      <c r="H891" s="193">
        <f t="shared" si="147"/>
        <v>5.1303305496567244</v>
      </c>
      <c r="I891" s="193">
        <f t="shared" si="147"/>
        <v>5.3200418867551944</v>
      </c>
      <c r="J891" s="193">
        <f t="shared" si="147"/>
        <v>5.5167684426734533</v>
      </c>
      <c r="K891" s="193">
        <f>MAX(0,(F891-'2031 forecast'!$C$10))</f>
        <v>0</v>
      </c>
      <c r="L891" s="193">
        <f>MAX(0,(G891-'2031 forecast'!$C$10))</f>
        <v>0</v>
      </c>
      <c r="M891" s="193">
        <f>MAX(0,(H891-'2031 forecast'!$C$10))</f>
        <v>0</v>
      </c>
      <c r="N891" s="193">
        <f>MAX(0,(I891-'2031 forecast'!$C$10))</f>
        <v>0</v>
      </c>
      <c r="O891" s="193">
        <f>MAX(0,(J891-'2031 forecast'!$C$10))</f>
        <v>0</v>
      </c>
      <c r="P891" s="175" t="str">
        <f t="shared" si="143"/>
        <v/>
      </c>
      <c r="Q891" s="175" t="str">
        <f t="shared" si="144"/>
        <v/>
      </c>
    </row>
    <row r="892" spans="1:17" s="1" customFormat="1" x14ac:dyDescent="0.3">
      <c r="A892" s="189">
        <f t="shared" si="142"/>
        <v>43867.999999997846</v>
      </c>
      <c r="B892" s="190">
        <f t="shared" si="138"/>
        <v>43867</v>
      </c>
      <c r="C892" s="1">
        <f t="shared" si="139"/>
        <v>0</v>
      </c>
      <c r="D892" s="191">
        <v>2.7406378492226948</v>
      </c>
      <c r="E892" s="192">
        <f t="shared" si="140"/>
        <v>9.5164941235648299E-5</v>
      </c>
      <c r="F892" s="193">
        <f t="shared" si="141"/>
        <v>4.0861884669479549</v>
      </c>
      <c r="G892" s="193">
        <f t="shared" si="147"/>
        <v>4.2372891163501496</v>
      </c>
      <c r="H892" s="193">
        <f t="shared" si="147"/>
        <v>4.3939772237059938</v>
      </c>
      <c r="I892" s="193">
        <f t="shared" si="147"/>
        <v>4.5564594041856248</v>
      </c>
      <c r="J892" s="193">
        <f t="shared" si="147"/>
        <v>4.7249499132544397</v>
      </c>
      <c r="K892" s="193">
        <f>MAX(0,(F892-'2031 forecast'!$C$10))</f>
        <v>0</v>
      </c>
      <c r="L892" s="193">
        <f>MAX(0,(G892-'2031 forecast'!$C$10))</f>
        <v>0</v>
      </c>
      <c r="M892" s="193">
        <f>MAX(0,(H892-'2031 forecast'!$C$10))</f>
        <v>0</v>
      </c>
      <c r="N892" s="193">
        <f>MAX(0,(I892-'2031 forecast'!$C$10))</f>
        <v>0</v>
      </c>
      <c r="O892" s="193">
        <f>MAX(0,(J892-'2031 forecast'!$C$10))</f>
        <v>0</v>
      </c>
      <c r="P892" s="175" t="str">
        <f t="shared" si="143"/>
        <v/>
      </c>
      <c r="Q892" s="175" t="str">
        <f t="shared" si="144"/>
        <v/>
      </c>
    </row>
    <row r="893" spans="1:17" s="1" customFormat="1" x14ac:dyDescent="0.3">
      <c r="A893" s="189">
        <f t="shared" si="142"/>
        <v>43868.041666664511</v>
      </c>
      <c r="B893" s="190">
        <f t="shared" si="138"/>
        <v>43868</v>
      </c>
      <c r="C893" s="1">
        <f t="shared" si="139"/>
        <v>1</v>
      </c>
      <c r="D893" s="191">
        <v>2.7255793995016915</v>
      </c>
      <c r="E893" s="192">
        <f t="shared" si="140"/>
        <v>9.4642056943144759E-5</v>
      </c>
      <c r="F893" s="193">
        <f t="shared" si="141"/>
        <v>4.0637368819647257</v>
      </c>
      <c r="G893" s="193">
        <f t="shared" si="147"/>
        <v>4.2140073080185561</v>
      </c>
      <c r="H893" s="193">
        <f t="shared" si="147"/>
        <v>4.3698344917076106</v>
      </c>
      <c r="I893" s="193">
        <f t="shared" si="147"/>
        <v>4.5314239129538363</v>
      </c>
      <c r="J893" s="193">
        <f t="shared" si="147"/>
        <v>4.698988649994801</v>
      </c>
      <c r="K893" s="193">
        <f>MAX(0,(F893-'2031 forecast'!$C$10))</f>
        <v>0</v>
      </c>
      <c r="L893" s="193">
        <f>MAX(0,(G893-'2031 forecast'!$C$10))</f>
        <v>0</v>
      </c>
      <c r="M893" s="193">
        <f>MAX(0,(H893-'2031 forecast'!$C$10))</f>
        <v>0</v>
      </c>
      <c r="N893" s="193">
        <f>MAX(0,(I893-'2031 forecast'!$C$10))</f>
        <v>0</v>
      </c>
      <c r="O893" s="193">
        <f>MAX(0,(J893-'2031 forecast'!$C$10))</f>
        <v>0</v>
      </c>
      <c r="P893" s="175" t="str">
        <f t="shared" si="143"/>
        <v/>
      </c>
      <c r="Q893" s="175" t="str">
        <f t="shared" si="144"/>
        <v/>
      </c>
    </row>
    <row r="894" spans="1:17" s="1" customFormat="1" x14ac:dyDescent="0.3">
      <c r="A894" s="189">
        <f t="shared" si="142"/>
        <v>43868.083333331175</v>
      </c>
      <c r="B894" s="190">
        <f t="shared" si="138"/>
        <v>43868</v>
      </c>
      <c r="C894" s="1">
        <f t="shared" si="139"/>
        <v>2</v>
      </c>
      <c r="D894" s="191">
        <v>2.6051118017336607</v>
      </c>
      <c r="E894" s="192">
        <f t="shared" si="140"/>
        <v>9.0458982603116257E-5</v>
      </c>
      <c r="F894" s="193">
        <f t="shared" si="141"/>
        <v>3.8841242020988811</v>
      </c>
      <c r="G894" s="193">
        <f t="shared" si="147"/>
        <v>4.0277528413658015</v>
      </c>
      <c r="H894" s="193">
        <f t="shared" si="147"/>
        <v>4.1766926357205332</v>
      </c>
      <c r="I894" s="193">
        <f t="shared" si="147"/>
        <v>4.331139983099523</v>
      </c>
      <c r="J894" s="193">
        <f t="shared" si="147"/>
        <v>4.4912985439176829</v>
      </c>
      <c r="K894" s="193">
        <f>MAX(0,(F894-'2031 forecast'!$C$10))</f>
        <v>0</v>
      </c>
      <c r="L894" s="193">
        <f>MAX(0,(G894-'2031 forecast'!$C$10))</f>
        <v>0</v>
      </c>
      <c r="M894" s="193">
        <f>MAX(0,(H894-'2031 forecast'!$C$10))</f>
        <v>0</v>
      </c>
      <c r="N894" s="193">
        <f>MAX(0,(I894-'2031 forecast'!$C$10))</f>
        <v>0</v>
      </c>
      <c r="O894" s="193">
        <f>MAX(0,(J894-'2031 forecast'!$C$10))</f>
        <v>0</v>
      </c>
      <c r="P894" s="175" t="str">
        <f t="shared" si="143"/>
        <v/>
      </c>
      <c r="Q894" s="175" t="str">
        <f t="shared" si="144"/>
        <v/>
      </c>
    </row>
    <row r="895" spans="1:17" s="1" customFormat="1" x14ac:dyDescent="0.3">
      <c r="A895" s="189">
        <f t="shared" si="142"/>
        <v>43868.124999997839</v>
      </c>
      <c r="B895" s="190">
        <f t="shared" si="138"/>
        <v>43868</v>
      </c>
      <c r="C895" s="1">
        <f t="shared" si="139"/>
        <v>3</v>
      </c>
      <c r="D895" s="191">
        <v>2.5524072277101477</v>
      </c>
      <c r="E895" s="192">
        <f t="shared" si="140"/>
        <v>8.8628887579353797E-5</v>
      </c>
      <c r="F895" s="193">
        <f t="shared" si="141"/>
        <v>3.8055436546575749</v>
      </c>
      <c r="G895" s="193">
        <f t="shared" si="147"/>
        <v>3.9462665122052223</v>
      </c>
      <c r="H895" s="193">
        <f t="shared" si="147"/>
        <v>4.0921930737261878</v>
      </c>
      <c r="I895" s="193">
        <f t="shared" si="147"/>
        <v>4.2435157637882615</v>
      </c>
      <c r="J895" s="193">
        <f t="shared" si="147"/>
        <v>4.4004341225089441</v>
      </c>
      <c r="K895" s="193">
        <f>MAX(0,(F895-'2031 forecast'!$C$10))</f>
        <v>0</v>
      </c>
      <c r="L895" s="193">
        <f>MAX(0,(G895-'2031 forecast'!$C$10))</f>
        <v>0</v>
      </c>
      <c r="M895" s="193">
        <f>MAX(0,(H895-'2031 forecast'!$C$10))</f>
        <v>0</v>
      </c>
      <c r="N895" s="193">
        <f>MAX(0,(I895-'2031 forecast'!$C$10))</f>
        <v>0</v>
      </c>
      <c r="O895" s="193">
        <f>MAX(0,(J895-'2031 forecast'!$C$10))</f>
        <v>0</v>
      </c>
      <c r="P895" s="175" t="str">
        <f t="shared" si="143"/>
        <v/>
      </c>
      <c r="Q895" s="175" t="str">
        <f t="shared" si="144"/>
        <v/>
      </c>
    </row>
    <row r="896" spans="1:17" s="1" customFormat="1" x14ac:dyDescent="0.3">
      <c r="A896" s="189">
        <f t="shared" si="142"/>
        <v>43868.166666664503</v>
      </c>
      <c r="B896" s="190">
        <f t="shared" si="138"/>
        <v>43868</v>
      </c>
      <c r="C896" s="1">
        <f t="shared" si="139"/>
        <v>4</v>
      </c>
      <c r="D896" s="191">
        <v>2.5900533520126574</v>
      </c>
      <c r="E896" s="192">
        <f t="shared" si="140"/>
        <v>8.9936098310612703E-5</v>
      </c>
      <c r="F896" s="193">
        <f t="shared" si="141"/>
        <v>3.861672617115651</v>
      </c>
      <c r="G896" s="193">
        <f t="shared" si="147"/>
        <v>4.0044710330342079</v>
      </c>
      <c r="H896" s="193">
        <f t="shared" si="147"/>
        <v>4.1525499037221492</v>
      </c>
      <c r="I896" s="193">
        <f t="shared" si="147"/>
        <v>4.3061044918677345</v>
      </c>
      <c r="J896" s="193">
        <f t="shared" si="147"/>
        <v>4.4653372806580434</v>
      </c>
      <c r="K896" s="193">
        <f>MAX(0,(F896-'2031 forecast'!$C$10))</f>
        <v>0</v>
      </c>
      <c r="L896" s="193">
        <f>MAX(0,(G896-'2031 forecast'!$C$10))</f>
        <v>0</v>
      </c>
      <c r="M896" s="193">
        <f>MAX(0,(H896-'2031 forecast'!$C$10))</f>
        <v>0</v>
      </c>
      <c r="N896" s="193">
        <f>MAX(0,(I896-'2031 forecast'!$C$10))</f>
        <v>0</v>
      </c>
      <c r="O896" s="193">
        <f>MAX(0,(J896-'2031 forecast'!$C$10))</f>
        <v>0</v>
      </c>
      <c r="P896" s="175" t="str">
        <f t="shared" si="143"/>
        <v/>
      </c>
      <c r="Q896" s="175" t="str">
        <f t="shared" si="144"/>
        <v/>
      </c>
    </row>
    <row r="897" spans="1:17" s="1" customFormat="1" x14ac:dyDescent="0.3">
      <c r="A897" s="189">
        <f t="shared" si="142"/>
        <v>43868.208333331168</v>
      </c>
      <c r="B897" s="190">
        <f t="shared" si="138"/>
        <v>43868</v>
      </c>
      <c r="C897" s="1">
        <f t="shared" si="139"/>
        <v>5</v>
      </c>
      <c r="D897" s="191">
        <v>2.6578163757571742</v>
      </c>
      <c r="E897" s="192">
        <f t="shared" si="140"/>
        <v>9.2289077626878717E-5</v>
      </c>
      <c r="F897" s="193">
        <f t="shared" si="141"/>
        <v>3.9627047495401877</v>
      </c>
      <c r="G897" s="193">
        <f t="shared" si="147"/>
        <v>4.1092391705263811</v>
      </c>
      <c r="H897" s="193">
        <f t="shared" si="147"/>
        <v>4.2611921977148794</v>
      </c>
      <c r="I897" s="193">
        <f t="shared" si="147"/>
        <v>4.4187642024107845</v>
      </c>
      <c r="J897" s="193">
        <f t="shared" si="147"/>
        <v>4.5821629653264218</v>
      </c>
      <c r="K897" s="193">
        <f>MAX(0,(F897-'2031 forecast'!$C$10))</f>
        <v>0</v>
      </c>
      <c r="L897" s="193">
        <f>MAX(0,(G897-'2031 forecast'!$C$10))</f>
        <v>0</v>
      </c>
      <c r="M897" s="193">
        <f>MAX(0,(H897-'2031 forecast'!$C$10))</f>
        <v>0</v>
      </c>
      <c r="N897" s="193">
        <f>MAX(0,(I897-'2031 forecast'!$C$10))</f>
        <v>0</v>
      </c>
      <c r="O897" s="193">
        <f>MAX(0,(J897-'2031 forecast'!$C$10))</f>
        <v>0</v>
      </c>
      <c r="P897" s="175" t="str">
        <f t="shared" si="143"/>
        <v/>
      </c>
      <c r="Q897" s="175" t="str">
        <f t="shared" si="144"/>
        <v/>
      </c>
    </row>
    <row r="898" spans="1:17" s="1" customFormat="1" x14ac:dyDescent="0.3">
      <c r="A898" s="189">
        <f t="shared" si="142"/>
        <v>43868.249999997832</v>
      </c>
      <c r="B898" s="190">
        <f t="shared" si="138"/>
        <v>43868</v>
      </c>
      <c r="C898" s="1">
        <f t="shared" si="139"/>
        <v>6</v>
      </c>
      <c r="D898" s="191">
        <v>2.7933424232462087</v>
      </c>
      <c r="E898" s="192">
        <f t="shared" si="140"/>
        <v>9.6995036259410786E-5</v>
      </c>
      <c r="F898" s="193">
        <f t="shared" si="141"/>
        <v>4.1647690143892628</v>
      </c>
      <c r="G898" s="193">
        <f t="shared" si="147"/>
        <v>4.3187754455107301</v>
      </c>
      <c r="H898" s="193">
        <f t="shared" si="147"/>
        <v>4.4784767857003409</v>
      </c>
      <c r="I898" s="193">
        <f t="shared" si="147"/>
        <v>4.6440836234968881</v>
      </c>
      <c r="J898" s="193">
        <f t="shared" si="147"/>
        <v>4.8158143346631803</v>
      </c>
      <c r="K898" s="193">
        <f>MAX(0,(F898-'2031 forecast'!$C$10))</f>
        <v>0</v>
      </c>
      <c r="L898" s="193">
        <f>MAX(0,(G898-'2031 forecast'!$C$10))</f>
        <v>0</v>
      </c>
      <c r="M898" s="193">
        <f>MAX(0,(H898-'2031 forecast'!$C$10))</f>
        <v>0</v>
      </c>
      <c r="N898" s="193">
        <f>MAX(0,(I898-'2031 forecast'!$C$10))</f>
        <v>0</v>
      </c>
      <c r="O898" s="193">
        <f>MAX(0,(J898-'2031 forecast'!$C$10))</f>
        <v>0</v>
      </c>
      <c r="P898" s="175" t="str">
        <f t="shared" si="143"/>
        <v/>
      </c>
      <c r="Q898" s="175" t="str">
        <f t="shared" si="144"/>
        <v/>
      </c>
    </row>
    <row r="899" spans="1:17" s="1" customFormat="1" x14ac:dyDescent="0.3">
      <c r="A899" s="189">
        <f t="shared" si="142"/>
        <v>43868.291666664496</v>
      </c>
      <c r="B899" s="190">
        <f t="shared" si="138"/>
        <v>43868</v>
      </c>
      <c r="C899" s="1">
        <f t="shared" si="139"/>
        <v>7</v>
      </c>
      <c r="D899" s="191">
        <v>3.1622744414108026</v>
      </c>
      <c r="E899" s="192">
        <f t="shared" si="140"/>
        <v>1.0980570142574807E-4</v>
      </c>
      <c r="F899" s="193">
        <f t="shared" si="141"/>
        <v>4.7148328464784113</v>
      </c>
      <c r="G899" s="193">
        <f t="shared" si="147"/>
        <v>4.8891797496347893</v>
      </c>
      <c r="H899" s="193">
        <f t="shared" si="147"/>
        <v>5.0699737196607639</v>
      </c>
      <c r="I899" s="193">
        <f t="shared" si="147"/>
        <v>5.2574531586757223</v>
      </c>
      <c r="J899" s="193">
        <f t="shared" si="147"/>
        <v>5.4518652845243558</v>
      </c>
      <c r="K899" s="193">
        <f>MAX(0,(F899-'2031 forecast'!$C$10))</f>
        <v>0</v>
      </c>
      <c r="L899" s="193">
        <f>MAX(0,(G899-'2031 forecast'!$C$10))</f>
        <v>0</v>
      </c>
      <c r="M899" s="193">
        <f>MAX(0,(H899-'2031 forecast'!$C$10))</f>
        <v>0</v>
      </c>
      <c r="N899" s="193">
        <f>MAX(0,(I899-'2031 forecast'!$C$10))</f>
        <v>0</v>
      </c>
      <c r="O899" s="193">
        <f>MAX(0,(J899-'2031 forecast'!$C$10))</f>
        <v>0</v>
      </c>
      <c r="P899" s="175" t="str">
        <f t="shared" si="143"/>
        <v/>
      </c>
      <c r="Q899" s="175" t="str">
        <f t="shared" si="144"/>
        <v/>
      </c>
    </row>
    <row r="900" spans="1:17" s="1" customFormat="1" x14ac:dyDescent="0.3">
      <c r="A900" s="189">
        <f t="shared" si="142"/>
        <v>43868.33333333116</v>
      </c>
      <c r="B900" s="190">
        <f t="shared" si="138"/>
        <v>43868</v>
      </c>
      <c r="C900" s="1">
        <f t="shared" si="139"/>
        <v>8</v>
      </c>
      <c r="D900" s="191">
        <v>3.4634434358308792</v>
      </c>
      <c r="E900" s="192">
        <f t="shared" si="140"/>
        <v>1.2026338727581932E-4</v>
      </c>
      <c r="F900" s="193">
        <f t="shared" si="141"/>
        <v>5.1638645461430217</v>
      </c>
      <c r="G900" s="193">
        <f t="shared" si="147"/>
        <v>5.3548159162666735</v>
      </c>
      <c r="H900" s="193">
        <f t="shared" si="147"/>
        <v>5.5528283596284558</v>
      </c>
      <c r="I900" s="193">
        <f t="shared" si="147"/>
        <v>5.7581629833115056</v>
      </c>
      <c r="J900" s="193">
        <f t="shared" si="147"/>
        <v>5.9710905497171511</v>
      </c>
      <c r="K900" s="193">
        <f>MAX(0,(F900-'2031 forecast'!$C$10))</f>
        <v>0</v>
      </c>
      <c r="L900" s="193">
        <f>MAX(0,(G900-'2031 forecast'!$C$10))</f>
        <v>0</v>
      </c>
      <c r="M900" s="193">
        <f>MAX(0,(H900-'2031 forecast'!$C$10))</f>
        <v>0</v>
      </c>
      <c r="N900" s="193">
        <f>MAX(0,(I900-'2031 forecast'!$C$10))</f>
        <v>2.1162983311505457E-2</v>
      </c>
      <c r="O900" s="193">
        <f>MAX(0,(J900-'2031 forecast'!$C$10))</f>
        <v>0.23409054971715104</v>
      </c>
      <c r="P900" s="175" t="str">
        <f t="shared" si="143"/>
        <v/>
      </c>
      <c r="Q900" s="175" t="str">
        <f t="shared" si="144"/>
        <v/>
      </c>
    </row>
    <row r="901" spans="1:17" s="1" customFormat="1" x14ac:dyDescent="0.3">
      <c r="A901" s="189">
        <f t="shared" si="142"/>
        <v>43868.374999997824</v>
      </c>
      <c r="B901" s="190">
        <f t="shared" ref="B901:B964" si="148">INT(A901)</f>
        <v>43868</v>
      </c>
      <c r="C901" s="1">
        <f t="shared" ref="C901:C964" si="149">HOUR(A901)</f>
        <v>9</v>
      </c>
      <c r="D901" s="191">
        <v>3.4107388618073653</v>
      </c>
      <c r="E901" s="192">
        <f t="shared" ref="E901:E964" si="150">D901/SUM($D$4:$D$8763)</f>
        <v>1.1843329225205683E-4</v>
      </c>
      <c r="F901" s="193">
        <f t="shared" ref="F901:F964" si="151">E901*$F$2</f>
        <v>5.0852839987017147</v>
      </c>
      <c r="G901" s="193">
        <f t="shared" si="147"/>
        <v>5.273329587106093</v>
      </c>
      <c r="H901" s="193">
        <f t="shared" si="147"/>
        <v>5.4683287976341086</v>
      </c>
      <c r="I901" s="193">
        <f t="shared" si="147"/>
        <v>5.6705387640002431</v>
      </c>
      <c r="J901" s="193">
        <f t="shared" si="147"/>
        <v>5.8802261283084114</v>
      </c>
      <c r="K901" s="193">
        <f>MAX(0,(F901-'2031 forecast'!$C$10))</f>
        <v>0</v>
      </c>
      <c r="L901" s="193">
        <f>MAX(0,(G901-'2031 forecast'!$C$10))</f>
        <v>0</v>
      </c>
      <c r="M901" s="193">
        <f>MAX(0,(H901-'2031 forecast'!$C$10))</f>
        <v>0</v>
      </c>
      <c r="N901" s="193">
        <f>MAX(0,(I901-'2031 forecast'!$C$10))</f>
        <v>0</v>
      </c>
      <c r="O901" s="193">
        <f>MAX(0,(J901-'2031 forecast'!$C$10))</f>
        <v>0.1432261283084113</v>
      </c>
      <c r="P901" s="175" t="str">
        <f t="shared" si="143"/>
        <v/>
      </c>
      <c r="Q901" s="175" t="str">
        <f t="shared" si="144"/>
        <v/>
      </c>
    </row>
    <row r="902" spans="1:17" s="1" customFormat="1" x14ac:dyDescent="0.3">
      <c r="A902" s="189">
        <f t="shared" ref="A902:A965" si="152">A901 + TIME(1,0,0)</f>
        <v>43868.416666664489</v>
      </c>
      <c r="B902" s="190">
        <f t="shared" si="148"/>
        <v>43868</v>
      </c>
      <c r="C902" s="1">
        <f t="shared" si="149"/>
        <v>10</v>
      </c>
      <c r="D902" s="191">
        <v>3.5914402584594112</v>
      </c>
      <c r="E902" s="192">
        <f t="shared" si="150"/>
        <v>1.2470790376209958E-4</v>
      </c>
      <c r="F902" s="193">
        <f t="shared" si="151"/>
        <v>5.3547030185004809</v>
      </c>
      <c r="G902" s="193">
        <f t="shared" si="147"/>
        <v>5.5527112870852235</v>
      </c>
      <c r="H902" s="193">
        <f t="shared" si="147"/>
        <v>5.7580415816147239</v>
      </c>
      <c r="I902" s="193">
        <f t="shared" si="147"/>
        <v>5.9709646587817122</v>
      </c>
      <c r="J902" s="193">
        <f t="shared" si="147"/>
        <v>6.1917612874240886</v>
      </c>
      <c r="K902" s="193">
        <f>MAX(0,(F902-'2031 forecast'!$C$10))</f>
        <v>0</v>
      </c>
      <c r="L902" s="193">
        <f>MAX(0,(G902-'2031 forecast'!$C$10))</f>
        <v>0</v>
      </c>
      <c r="M902" s="193">
        <f>MAX(0,(H902-'2031 forecast'!$C$10))</f>
        <v>2.1041581614723803E-2</v>
      </c>
      <c r="N902" s="193">
        <f>MAX(0,(I902-'2031 forecast'!$C$10))</f>
        <v>0.23396465878171213</v>
      </c>
      <c r="O902" s="193">
        <f>MAX(0,(J902-'2031 forecast'!$C$10))</f>
        <v>0.4547612874240885</v>
      </c>
      <c r="P902" s="175" t="str">
        <f t="shared" ref="P902:P965" si="153">IF(K902&gt;0,IF(K901&gt;0,P901+1,1),"")</f>
        <v/>
      </c>
      <c r="Q902" s="175" t="str">
        <f t="shared" ref="Q902:Q965" si="154">IF(AND(K902&gt;0,K903=0),P902,"")</f>
        <v/>
      </c>
    </row>
    <row r="903" spans="1:17" s="1" customFormat="1" x14ac:dyDescent="0.3">
      <c r="A903" s="189">
        <f t="shared" si="152"/>
        <v>43868.458333331153</v>
      </c>
      <c r="B903" s="190">
        <f t="shared" si="148"/>
        <v>43868</v>
      </c>
      <c r="C903" s="1">
        <f t="shared" si="149"/>
        <v>11</v>
      </c>
      <c r="D903" s="191">
        <v>3.7194370810879436</v>
      </c>
      <c r="E903" s="192">
        <f t="shared" si="150"/>
        <v>1.2915242024837985E-4</v>
      </c>
      <c r="F903" s="193">
        <f t="shared" si="151"/>
        <v>5.5455414908579401</v>
      </c>
      <c r="G903" s="193">
        <f t="shared" si="147"/>
        <v>5.7506066579037745</v>
      </c>
      <c r="H903" s="193">
        <f t="shared" si="147"/>
        <v>5.9632548036009929</v>
      </c>
      <c r="I903" s="193">
        <f t="shared" si="147"/>
        <v>6.1837663342519198</v>
      </c>
      <c r="J903" s="193">
        <f t="shared" si="147"/>
        <v>6.4124320251310261</v>
      </c>
      <c r="K903" s="193">
        <f>MAX(0,(F903-'2031 forecast'!$C$10))</f>
        <v>0</v>
      </c>
      <c r="L903" s="193">
        <f>MAX(0,(G903-'2031 forecast'!$C$10))</f>
        <v>1.3606657903774355E-2</v>
      </c>
      <c r="M903" s="193">
        <f>MAX(0,(H903-'2031 forecast'!$C$10))</f>
        <v>0.22625480360099282</v>
      </c>
      <c r="N903" s="193">
        <f>MAX(0,(I903-'2031 forecast'!$C$10))</f>
        <v>0.44676633425191969</v>
      </c>
      <c r="O903" s="193">
        <f>MAX(0,(J903-'2031 forecast'!$C$10))</f>
        <v>0.67543202513102596</v>
      </c>
      <c r="P903" s="175" t="str">
        <f t="shared" si="153"/>
        <v/>
      </c>
      <c r="Q903" s="175" t="str">
        <f t="shared" si="154"/>
        <v/>
      </c>
    </row>
    <row r="904" spans="1:17" s="1" customFormat="1" x14ac:dyDescent="0.3">
      <c r="A904" s="189">
        <f t="shared" si="152"/>
        <v>43868.499999997817</v>
      </c>
      <c r="B904" s="190">
        <f t="shared" si="148"/>
        <v>43868</v>
      </c>
      <c r="C904" s="1">
        <f t="shared" si="149"/>
        <v>12</v>
      </c>
      <c r="D904" s="191">
        <v>3.6968494065064377</v>
      </c>
      <c r="E904" s="192">
        <f t="shared" si="150"/>
        <v>1.283680938096245E-4</v>
      </c>
      <c r="F904" s="193">
        <f t="shared" si="151"/>
        <v>5.5118641133830941</v>
      </c>
      <c r="G904" s="193">
        <f t="shared" si="147"/>
        <v>5.7156839454063828</v>
      </c>
      <c r="H904" s="193">
        <f t="shared" si="147"/>
        <v>5.9270407056034156</v>
      </c>
      <c r="I904" s="193">
        <f t="shared" si="147"/>
        <v>6.1462130974042362</v>
      </c>
      <c r="J904" s="193">
        <f t="shared" si="147"/>
        <v>6.3734901302415663</v>
      </c>
      <c r="K904" s="193">
        <f>MAX(0,(F904-'2031 forecast'!$C$10))</f>
        <v>0</v>
      </c>
      <c r="L904" s="193">
        <f>MAX(0,(G904-'2031 forecast'!$C$10))</f>
        <v>0</v>
      </c>
      <c r="M904" s="193">
        <f>MAX(0,(H904-'2031 forecast'!$C$10))</f>
        <v>0.19004070560341546</v>
      </c>
      <c r="N904" s="193">
        <f>MAX(0,(I904-'2031 forecast'!$C$10))</f>
        <v>0.40921309740423606</v>
      </c>
      <c r="O904" s="193">
        <f>MAX(0,(J904-'2031 forecast'!$C$10))</f>
        <v>0.6364901302415662</v>
      </c>
      <c r="P904" s="175" t="str">
        <f t="shared" si="153"/>
        <v/>
      </c>
      <c r="Q904" s="175" t="str">
        <f t="shared" si="154"/>
        <v/>
      </c>
    </row>
    <row r="905" spans="1:17" s="1" customFormat="1" x14ac:dyDescent="0.3">
      <c r="A905" s="189">
        <f t="shared" si="152"/>
        <v>43868.541666664481</v>
      </c>
      <c r="B905" s="190">
        <f t="shared" si="148"/>
        <v>43868</v>
      </c>
      <c r="C905" s="1">
        <f t="shared" si="149"/>
        <v>13</v>
      </c>
      <c r="D905" s="191">
        <v>3.6968494065064377</v>
      </c>
      <c r="E905" s="192">
        <f t="shared" si="150"/>
        <v>1.283680938096245E-4</v>
      </c>
      <c r="F905" s="193">
        <f t="shared" si="151"/>
        <v>5.5118641133830941</v>
      </c>
      <c r="G905" s="193">
        <f t="shared" ref="G905:J924" si="155">$E905*G$2</f>
        <v>5.7156839454063828</v>
      </c>
      <c r="H905" s="193">
        <f t="shared" si="155"/>
        <v>5.9270407056034156</v>
      </c>
      <c r="I905" s="193">
        <f t="shared" si="155"/>
        <v>6.1462130974042362</v>
      </c>
      <c r="J905" s="193">
        <f t="shared" si="155"/>
        <v>6.3734901302415663</v>
      </c>
      <c r="K905" s="193">
        <f>MAX(0,(F905-'2031 forecast'!$C$10))</f>
        <v>0</v>
      </c>
      <c r="L905" s="193">
        <f>MAX(0,(G905-'2031 forecast'!$C$10))</f>
        <v>0</v>
      </c>
      <c r="M905" s="193">
        <f>MAX(0,(H905-'2031 forecast'!$C$10))</f>
        <v>0.19004070560341546</v>
      </c>
      <c r="N905" s="193">
        <f>MAX(0,(I905-'2031 forecast'!$C$10))</f>
        <v>0.40921309740423606</v>
      </c>
      <c r="O905" s="193">
        <f>MAX(0,(J905-'2031 forecast'!$C$10))</f>
        <v>0.6364901302415662</v>
      </c>
      <c r="P905" s="175" t="str">
        <f t="shared" si="153"/>
        <v/>
      </c>
      <c r="Q905" s="175" t="str">
        <f t="shared" si="154"/>
        <v/>
      </c>
    </row>
    <row r="906" spans="1:17" s="1" customFormat="1" x14ac:dyDescent="0.3">
      <c r="A906" s="189">
        <f t="shared" si="152"/>
        <v>43868.583333331146</v>
      </c>
      <c r="B906" s="190">
        <f t="shared" si="148"/>
        <v>43868</v>
      </c>
      <c r="C906" s="1">
        <f t="shared" si="149"/>
        <v>14</v>
      </c>
      <c r="D906" s="191">
        <v>3.6064987081804145</v>
      </c>
      <c r="E906" s="192">
        <f t="shared" si="150"/>
        <v>1.2523078805460312E-4</v>
      </c>
      <c r="F906" s="193">
        <f t="shared" si="151"/>
        <v>5.3771546034837101</v>
      </c>
      <c r="G906" s="193">
        <f t="shared" si="155"/>
        <v>5.5759930954168171</v>
      </c>
      <c r="H906" s="193">
        <f t="shared" si="155"/>
        <v>5.782184313613107</v>
      </c>
      <c r="I906" s="193">
        <f t="shared" si="155"/>
        <v>5.9960001500135007</v>
      </c>
      <c r="J906" s="193">
        <f t="shared" si="155"/>
        <v>6.2177225506837273</v>
      </c>
      <c r="K906" s="193">
        <f>MAX(0,(F906-'2031 forecast'!$C$10))</f>
        <v>0</v>
      </c>
      <c r="L906" s="193">
        <f>MAX(0,(G906-'2031 forecast'!$C$10))</f>
        <v>0</v>
      </c>
      <c r="M906" s="193">
        <f>MAX(0,(H906-'2031 forecast'!$C$10))</f>
        <v>4.518431361310693E-2</v>
      </c>
      <c r="N906" s="193">
        <f>MAX(0,(I906-'2031 forecast'!$C$10))</f>
        <v>0.25900015001350063</v>
      </c>
      <c r="O906" s="193">
        <f>MAX(0,(J906-'2031 forecast'!$C$10))</f>
        <v>0.48072255068372716</v>
      </c>
      <c r="P906" s="175" t="str">
        <f t="shared" si="153"/>
        <v/>
      </c>
      <c r="Q906" s="175" t="str">
        <f t="shared" si="154"/>
        <v/>
      </c>
    </row>
    <row r="907" spans="1:17" s="1" customFormat="1" x14ac:dyDescent="0.3">
      <c r="A907" s="189">
        <f t="shared" si="152"/>
        <v>43868.62499999781</v>
      </c>
      <c r="B907" s="190">
        <f t="shared" si="148"/>
        <v>43868</v>
      </c>
      <c r="C907" s="1">
        <f t="shared" si="149"/>
        <v>15</v>
      </c>
      <c r="D907" s="191">
        <v>3.5914402584594112</v>
      </c>
      <c r="E907" s="192">
        <f t="shared" si="150"/>
        <v>1.2470790376209958E-4</v>
      </c>
      <c r="F907" s="193">
        <f t="shared" si="151"/>
        <v>5.3547030185004809</v>
      </c>
      <c r="G907" s="193">
        <f t="shared" si="155"/>
        <v>5.5527112870852235</v>
      </c>
      <c r="H907" s="193">
        <f t="shared" si="155"/>
        <v>5.7580415816147239</v>
      </c>
      <c r="I907" s="193">
        <f t="shared" si="155"/>
        <v>5.9709646587817122</v>
      </c>
      <c r="J907" s="193">
        <f t="shared" si="155"/>
        <v>6.1917612874240886</v>
      </c>
      <c r="K907" s="193">
        <f>MAX(0,(F907-'2031 forecast'!$C$10))</f>
        <v>0</v>
      </c>
      <c r="L907" s="193">
        <f>MAX(0,(G907-'2031 forecast'!$C$10))</f>
        <v>0</v>
      </c>
      <c r="M907" s="193">
        <f>MAX(0,(H907-'2031 forecast'!$C$10))</f>
        <v>2.1041581614723803E-2</v>
      </c>
      <c r="N907" s="193">
        <f>MAX(0,(I907-'2031 forecast'!$C$10))</f>
        <v>0.23396465878171213</v>
      </c>
      <c r="O907" s="193">
        <f>MAX(0,(J907-'2031 forecast'!$C$10))</f>
        <v>0.4547612874240885</v>
      </c>
      <c r="P907" s="175" t="str">
        <f t="shared" si="153"/>
        <v/>
      </c>
      <c r="Q907" s="175" t="str">
        <f t="shared" si="154"/>
        <v/>
      </c>
    </row>
    <row r="908" spans="1:17" s="1" customFormat="1" x14ac:dyDescent="0.3">
      <c r="A908" s="189">
        <f t="shared" si="152"/>
        <v>43868.666666664474</v>
      </c>
      <c r="B908" s="190">
        <f t="shared" si="148"/>
        <v>43868</v>
      </c>
      <c r="C908" s="1">
        <f t="shared" si="149"/>
        <v>16</v>
      </c>
      <c r="D908" s="191">
        <v>3.6441448324829246</v>
      </c>
      <c r="E908" s="192">
        <f t="shared" si="150"/>
        <v>1.2653799878586207E-4</v>
      </c>
      <c r="F908" s="193">
        <f t="shared" si="151"/>
        <v>5.4332835659417889</v>
      </c>
      <c r="G908" s="193">
        <f t="shared" si="155"/>
        <v>5.634197616245805</v>
      </c>
      <c r="H908" s="193">
        <f t="shared" si="155"/>
        <v>5.8425411436090711</v>
      </c>
      <c r="I908" s="193">
        <f t="shared" si="155"/>
        <v>6.0585888780929755</v>
      </c>
      <c r="J908" s="193">
        <f t="shared" si="155"/>
        <v>6.2826257088328292</v>
      </c>
      <c r="K908" s="193">
        <f>MAX(0,(F908-'2031 forecast'!$C$10))</f>
        <v>0</v>
      </c>
      <c r="L908" s="193">
        <f>MAX(0,(G908-'2031 forecast'!$C$10))</f>
        <v>0</v>
      </c>
      <c r="M908" s="193">
        <f>MAX(0,(H908-'2031 forecast'!$C$10))</f>
        <v>0.10554114360907096</v>
      </c>
      <c r="N908" s="193">
        <f>MAX(0,(I908-'2031 forecast'!$C$10))</f>
        <v>0.32158887809297543</v>
      </c>
      <c r="O908" s="193">
        <f>MAX(0,(J908-'2031 forecast'!$C$10))</f>
        <v>0.54562570883282913</v>
      </c>
      <c r="P908" s="175" t="str">
        <f t="shared" si="153"/>
        <v/>
      </c>
      <c r="Q908" s="175" t="str">
        <f t="shared" si="154"/>
        <v/>
      </c>
    </row>
    <row r="909" spans="1:17" s="1" customFormat="1" x14ac:dyDescent="0.3">
      <c r="A909" s="189">
        <f t="shared" si="152"/>
        <v>43868.708333331138</v>
      </c>
      <c r="B909" s="190">
        <f t="shared" si="148"/>
        <v>43868</v>
      </c>
      <c r="C909" s="1">
        <f t="shared" si="149"/>
        <v>17</v>
      </c>
      <c r="D909" s="191">
        <v>3.6064987081804145</v>
      </c>
      <c r="E909" s="192">
        <f t="shared" si="150"/>
        <v>1.2523078805460312E-4</v>
      </c>
      <c r="F909" s="193">
        <f t="shared" si="151"/>
        <v>5.3771546034837101</v>
      </c>
      <c r="G909" s="193">
        <f t="shared" si="155"/>
        <v>5.5759930954168171</v>
      </c>
      <c r="H909" s="193">
        <f t="shared" si="155"/>
        <v>5.782184313613107</v>
      </c>
      <c r="I909" s="193">
        <f t="shared" si="155"/>
        <v>5.9960001500135007</v>
      </c>
      <c r="J909" s="193">
        <f t="shared" si="155"/>
        <v>6.2177225506837273</v>
      </c>
      <c r="K909" s="193">
        <f>MAX(0,(F909-'2031 forecast'!$C$10))</f>
        <v>0</v>
      </c>
      <c r="L909" s="193">
        <f>MAX(0,(G909-'2031 forecast'!$C$10))</f>
        <v>0</v>
      </c>
      <c r="M909" s="193">
        <f>MAX(0,(H909-'2031 forecast'!$C$10))</f>
        <v>4.518431361310693E-2</v>
      </c>
      <c r="N909" s="193">
        <f>MAX(0,(I909-'2031 forecast'!$C$10))</f>
        <v>0.25900015001350063</v>
      </c>
      <c r="O909" s="193">
        <f>MAX(0,(J909-'2031 forecast'!$C$10))</f>
        <v>0.48072255068372716</v>
      </c>
      <c r="P909" s="175" t="str">
        <f t="shared" si="153"/>
        <v/>
      </c>
      <c r="Q909" s="175" t="str">
        <f t="shared" si="154"/>
        <v/>
      </c>
    </row>
    <row r="910" spans="1:17" s="1" customFormat="1" x14ac:dyDescent="0.3">
      <c r="A910" s="189">
        <f t="shared" si="152"/>
        <v>43868.749999997803</v>
      </c>
      <c r="B910" s="190">
        <f t="shared" si="148"/>
        <v>43868</v>
      </c>
      <c r="C910" s="1">
        <f t="shared" si="149"/>
        <v>18</v>
      </c>
      <c r="D910" s="191">
        <v>3.8173170042744689</v>
      </c>
      <c r="E910" s="192">
        <f t="shared" si="150"/>
        <v>1.3255116814965304E-4</v>
      </c>
      <c r="F910" s="193">
        <f t="shared" si="151"/>
        <v>5.6914767932489401</v>
      </c>
      <c r="G910" s="193">
        <f t="shared" si="155"/>
        <v>5.9019384120591383</v>
      </c>
      <c r="H910" s="193">
        <f t="shared" si="155"/>
        <v>6.1201825615904939</v>
      </c>
      <c r="I910" s="193">
        <f t="shared" si="155"/>
        <v>6.3464970272585512</v>
      </c>
      <c r="J910" s="193">
        <f t="shared" si="155"/>
        <v>6.5811802363186871</v>
      </c>
      <c r="K910" s="193">
        <f>MAX(0,(F910-'2031 forecast'!$C$10))</f>
        <v>0</v>
      </c>
      <c r="L910" s="193">
        <f>MAX(0,(G910-'2031 forecast'!$C$10))</f>
        <v>0.16493841205913817</v>
      </c>
      <c r="M910" s="193">
        <f>MAX(0,(H910-'2031 forecast'!$C$10))</f>
        <v>0.3831825615904938</v>
      </c>
      <c r="N910" s="193">
        <f>MAX(0,(I910-'2031 forecast'!$C$10))</f>
        <v>0.60949702725855115</v>
      </c>
      <c r="O910" s="193">
        <f>MAX(0,(J910-'2031 forecast'!$C$10))</f>
        <v>0.84418023631868699</v>
      </c>
      <c r="P910" s="175" t="str">
        <f t="shared" si="153"/>
        <v/>
      </c>
      <c r="Q910" s="175" t="str">
        <f t="shared" si="154"/>
        <v/>
      </c>
    </row>
    <row r="911" spans="1:17" s="1" customFormat="1" x14ac:dyDescent="0.3">
      <c r="A911" s="189">
        <f t="shared" si="152"/>
        <v>43868.791666664467</v>
      </c>
      <c r="B911" s="190">
        <f t="shared" si="148"/>
        <v>43868</v>
      </c>
      <c r="C911" s="1">
        <f t="shared" si="149"/>
        <v>19</v>
      </c>
      <c r="D911" s="191">
        <v>3.8850800280189857</v>
      </c>
      <c r="E911" s="192">
        <f t="shared" si="150"/>
        <v>1.3490414746591904E-4</v>
      </c>
      <c r="F911" s="193">
        <f t="shared" si="151"/>
        <v>5.7925089256734763</v>
      </c>
      <c r="G911" s="193">
        <f t="shared" si="155"/>
        <v>6.0067065495513114</v>
      </c>
      <c r="H911" s="193">
        <f t="shared" si="155"/>
        <v>6.2288248555832233</v>
      </c>
      <c r="I911" s="193">
        <f t="shared" si="155"/>
        <v>6.4591567378016013</v>
      </c>
      <c r="J911" s="193">
        <f t="shared" si="155"/>
        <v>6.6980059209870646</v>
      </c>
      <c r="K911" s="193">
        <f>MAX(0,(F911-'2031 forecast'!$C$10))</f>
        <v>5.5508925673476206E-2</v>
      </c>
      <c r="L911" s="193">
        <f>MAX(0,(G911-'2031 forecast'!$C$10))</f>
        <v>0.26970654955131135</v>
      </c>
      <c r="M911" s="193">
        <f>MAX(0,(H911-'2031 forecast'!$C$10))</f>
        <v>0.4918248555832232</v>
      </c>
      <c r="N911" s="193">
        <f>MAX(0,(I911-'2031 forecast'!$C$10))</f>
        <v>0.72215673780160117</v>
      </c>
      <c r="O911" s="193">
        <f>MAX(0,(J911-'2031 forecast'!$C$10))</f>
        <v>0.9610059209870645</v>
      </c>
      <c r="P911" s="175">
        <f t="shared" si="153"/>
        <v>1</v>
      </c>
      <c r="Q911" s="175">
        <f t="shared" si="154"/>
        <v>1</v>
      </c>
    </row>
    <row r="912" spans="1:17" s="1" customFormat="1" x14ac:dyDescent="0.3">
      <c r="A912" s="189">
        <f t="shared" si="152"/>
        <v>43868.833333331131</v>
      </c>
      <c r="B912" s="190">
        <f t="shared" si="148"/>
        <v>43868</v>
      </c>
      <c r="C912" s="1">
        <f t="shared" si="149"/>
        <v>20</v>
      </c>
      <c r="D912" s="191">
        <v>3.7796708799719592</v>
      </c>
      <c r="E912" s="192">
        <f t="shared" si="150"/>
        <v>1.3124395741839412E-4</v>
      </c>
      <c r="F912" s="193">
        <f t="shared" si="151"/>
        <v>5.6353478307908631</v>
      </c>
      <c r="G912" s="193">
        <f t="shared" si="155"/>
        <v>5.8437338912301522</v>
      </c>
      <c r="H912" s="193">
        <f t="shared" si="155"/>
        <v>6.0598257315945316</v>
      </c>
      <c r="I912" s="193">
        <f t="shared" si="155"/>
        <v>6.2839082991790773</v>
      </c>
      <c r="J912" s="193">
        <f t="shared" si="155"/>
        <v>6.5162770781695869</v>
      </c>
      <c r="K912" s="193">
        <f>MAX(0,(F912-'2031 forecast'!$C$10))</f>
        <v>0</v>
      </c>
      <c r="L912" s="193">
        <f>MAX(0,(G912-'2031 forecast'!$C$10))</f>
        <v>0.10673389123015209</v>
      </c>
      <c r="M912" s="193">
        <f>MAX(0,(H912-'2031 forecast'!$C$10))</f>
        <v>0.32282573159453154</v>
      </c>
      <c r="N912" s="193">
        <f>MAX(0,(I912-'2031 forecast'!$C$10))</f>
        <v>0.54690829917907724</v>
      </c>
      <c r="O912" s="193">
        <f>MAX(0,(J912-'2031 forecast'!$C$10))</f>
        <v>0.7792770781695868</v>
      </c>
      <c r="P912" s="175" t="str">
        <f t="shared" si="153"/>
        <v/>
      </c>
      <c r="Q912" s="175" t="str">
        <f t="shared" si="154"/>
        <v/>
      </c>
    </row>
    <row r="913" spans="1:17" s="1" customFormat="1" x14ac:dyDescent="0.3">
      <c r="A913" s="189">
        <f t="shared" si="152"/>
        <v>43868.874999997795</v>
      </c>
      <c r="B913" s="190">
        <f t="shared" si="148"/>
        <v>43868</v>
      </c>
      <c r="C913" s="1">
        <f t="shared" si="149"/>
        <v>21</v>
      </c>
      <c r="D913" s="191">
        <v>3.742024755669449</v>
      </c>
      <c r="E913" s="192">
        <f t="shared" si="150"/>
        <v>1.299367466871352E-4</v>
      </c>
      <c r="F913" s="193">
        <f t="shared" si="151"/>
        <v>5.5792188683327861</v>
      </c>
      <c r="G913" s="193">
        <f t="shared" si="155"/>
        <v>5.7855293704011661</v>
      </c>
      <c r="H913" s="193">
        <f t="shared" si="155"/>
        <v>5.9994689015985694</v>
      </c>
      <c r="I913" s="193">
        <f t="shared" si="155"/>
        <v>6.2213195710996043</v>
      </c>
      <c r="J913" s="193">
        <f t="shared" si="155"/>
        <v>6.4513739200204867</v>
      </c>
      <c r="K913" s="193">
        <f>MAX(0,(F913-'2031 forecast'!$C$10))</f>
        <v>0</v>
      </c>
      <c r="L913" s="193">
        <f>MAX(0,(G913-'2031 forecast'!$C$10))</f>
        <v>4.8529370401166005E-2</v>
      </c>
      <c r="M913" s="193">
        <f>MAX(0,(H913-'2031 forecast'!$C$10))</f>
        <v>0.26246890159856928</v>
      </c>
      <c r="N913" s="193">
        <f>MAX(0,(I913-'2031 forecast'!$C$10))</f>
        <v>0.48431957109960422</v>
      </c>
      <c r="O913" s="193">
        <f>MAX(0,(J913-'2031 forecast'!$C$10))</f>
        <v>0.71437392002048661</v>
      </c>
      <c r="P913" s="175" t="str">
        <f t="shared" si="153"/>
        <v/>
      </c>
      <c r="Q913" s="175" t="str">
        <f t="shared" si="154"/>
        <v/>
      </c>
    </row>
    <row r="914" spans="1:17" s="1" customFormat="1" x14ac:dyDescent="0.3">
      <c r="A914" s="189">
        <f t="shared" si="152"/>
        <v>43868.91666666446</v>
      </c>
      <c r="B914" s="190">
        <f t="shared" si="148"/>
        <v>43868</v>
      </c>
      <c r="C914" s="1">
        <f t="shared" si="149"/>
        <v>22</v>
      </c>
      <c r="D914" s="191">
        <v>3.5086187849938901</v>
      </c>
      <c r="E914" s="192">
        <f t="shared" si="150"/>
        <v>1.2183204015332998E-4</v>
      </c>
      <c r="F914" s="193">
        <f t="shared" si="151"/>
        <v>5.2312193010927128</v>
      </c>
      <c r="G914" s="193">
        <f t="shared" si="155"/>
        <v>5.4246613412614559</v>
      </c>
      <c r="H914" s="193">
        <f t="shared" si="155"/>
        <v>5.6252565556236087</v>
      </c>
      <c r="I914" s="193">
        <f t="shared" si="155"/>
        <v>5.8332694570068719</v>
      </c>
      <c r="J914" s="193">
        <f t="shared" si="155"/>
        <v>6.0489743394960698</v>
      </c>
      <c r="K914" s="193">
        <f>MAX(0,(F914-'2031 forecast'!$C$10))</f>
        <v>0</v>
      </c>
      <c r="L914" s="193">
        <f>MAX(0,(G914-'2031 forecast'!$C$10))</f>
        <v>0</v>
      </c>
      <c r="M914" s="193">
        <f>MAX(0,(H914-'2031 forecast'!$C$10))</f>
        <v>0</v>
      </c>
      <c r="N914" s="193">
        <f>MAX(0,(I914-'2031 forecast'!$C$10))</f>
        <v>9.6269457006871839E-2</v>
      </c>
      <c r="O914" s="193">
        <f>MAX(0,(J914-'2031 forecast'!$C$10))</f>
        <v>0.31197433949606967</v>
      </c>
      <c r="P914" s="175" t="str">
        <f t="shared" si="153"/>
        <v/>
      </c>
      <c r="Q914" s="175" t="str">
        <f t="shared" si="154"/>
        <v/>
      </c>
    </row>
    <row r="915" spans="1:17" s="1" customFormat="1" x14ac:dyDescent="0.3">
      <c r="A915" s="189">
        <f t="shared" si="152"/>
        <v>43868.958333331124</v>
      </c>
      <c r="B915" s="190">
        <f t="shared" si="148"/>
        <v>43868</v>
      </c>
      <c r="C915" s="1">
        <f t="shared" si="149"/>
        <v>23</v>
      </c>
      <c r="D915" s="191">
        <v>3.2375666900158215</v>
      </c>
      <c r="E915" s="192">
        <f t="shared" si="150"/>
        <v>1.1242012288826587E-4</v>
      </c>
      <c r="F915" s="193">
        <f t="shared" si="151"/>
        <v>4.8270907713945634</v>
      </c>
      <c r="G915" s="193">
        <f t="shared" si="155"/>
        <v>5.0055887912927597</v>
      </c>
      <c r="H915" s="193">
        <f t="shared" si="155"/>
        <v>5.1906873796526867</v>
      </c>
      <c r="I915" s="193">
        <f t="shared" si="155"/>
        <v>5.3826306148346674</v>
      </c>
      <c r="J915" s="193">
        <f t="shared" si="155"/>
        <v>5.5816716008225535</v>
      </c>
      <c r="K915" s="193">
        <f>MAX(0,(F915-'2031 forecast'!$C$10))</f>
        <v>0</v>
      </c>
      <c r="L915" s="193">
        <f>MAX(0,(G915-'2031 forecast'!$C$10))</f>
        <v>0</v>
      </c>
      <c r="M915" s="193">
        <f>MAX(0,(H915-'2031 forecast'!$C$10))</f>
        <v>0</v>
      </c>
      <c r="N915" s="193">
        <f>MAX(0,(I915-'2031 forecast'!$C$10))</f>
        <v>0</v>
      </c>
      <c r="O915" s="193">
        <f>MAX(0,(J915-'2031 forecast'!$C$10))</f>
        <v>0</v>
      </c>
      <c r="P915" s="175" t="str">
        <f t="shared" si="153"/>
        <v/>
      </c>
      <c r="Q915" s="175" t="str">
        <f t="shared" si="154"/>
        <v/>
      </c>
    </row>
    <row r="916" spans="1:17" s="1" customFormat="1" x14ac:dyDescent="0.3">
      <c r="A916" s="189">
        <f t="shared" si="152"/>
        <v>43868.999999997788</v>
      </c>
      <c r="B916" s="190">
        <f t="shared" si="148"/>
        <v>43868</v>
      </c>
      <c r="C916" s="1">
        <f t="shared" si="149"/>
        <v>0</v>
      </c>
      <c r="D916" s="191">
        <v>2.8234593226882163</v>
      </c>
      <c r="E916" s="192">
        <f t="shared" si="150"/>
        <v>9.8040804844417908E-5</v>
      </c>
      <c r="F916" s="193">
        <f t="shared" si="151"/>
        <v>4.2096721843557239</v>
      </c>
      <c r="G916" s="193">
        <f t="shared" si="155"/>
        <v>4.3653390621739181</v>
      </c>
      <c r="H916" s="193">
        <f t="shared" si="155"/>
        <v>4.5267622496971098</v>
      </c>
      <c r="I916" s="193">
        <f t="shared" si="155"/>
        <v>4.694154605960466</v>
      </c>
      <c r="J916" s="193">
        <f t="shared" si="155"/>
        <v>4.8677368611824594</v>
      </c>
      <c r="K916" s="193">
        <f>MAX(0,(F916-'2031 forecast'!$C$10))</f>
        <v>0</v>
      </c>
      <c r="L916" s="193">
        <f>MAX(0,(G916-'2031 forecast'!$C$10))</f>
        <v>0</v>
      </c>
      <c r="M916" s="193">
        <f>MAX(0,(H916-'2031 forecast'!$C$10))</f>
        <v>0</v>
      </c>
      <c r="N916" s="193">
        <f>MAX(0,(I916-'2031 forecast'!$C$10))</f>
        <v>0</v>
      </c>
      <c r="O916" s="193">
        <f>MAX(0,(J916-'2031 forecast'!$C$10))</f>
        <v>0</v>
      </c>
      <c r="P916" s="175" t="str">
        <f t="shared" si="153"/>
        <v/>
      </c>
      <c r="Q916" s="175" t="str">
        <f t="shared" si="154"/>
        <v/>
      </c>
    </row>
    <row r="917" spans="1:17" s="1" customFormat="1" x14ac:dyDescent="0.3">
      <c r="A917" s="189">
        <f t="shared" si="152"/>
        <v>43869.041666664452</v>
      </c>
      <c r="B917" s="190">
        <f t="shared" si="148"/>
        <v>43869</v>
      </c>
      <c r="C917" s="1">
        <f t="shared" si="149"/>
        <v>1</v>
      </c>
      <c r="D917" s="191">
        <v>4.3293042947885976</v>
      </c>
      <c r="E917" s="192">
        <f t="shared" si="150"/>
        <v>1.503292340947741E-4</v>
      </c>
      <c r="F917" s="193">
        <f t="shared" si="151"/>
        <v>6.4548306826787751</v>
      </c>
      <c r="G917" s="193">
        <f t="shared" si="155"/>
        <v>6.6935198953333401</v>
      </c>
      <c r="H917" s="193">
        <f t="shared" si="155"/>
        <v>6.9410354495355673</v>
      </c>
      <c r="I917" s="193">
        <f t="shared" si="155"/>
        <v>7.1977037291393797</v>
      </c>
      <c r="J917" s="193">
        <f t="shared" si="155"/>
        <v>7.4638631871464369</v>
      </c>
      <c r="K917" s="193">
        <f>MAX(0,(F917-'2031 forecast'!$C$10))</f>
        <v>0.71783068267877503</v>
      </c>
      <c r="L917" s="193">
        <f>MAX(0,(G917-'2031 forecast'!$C$10))</f>
        <v>0.95651989533334003</v>
      </c>
      <c r="M917" s="193">
        <f>MAX(0,(H917-'2031 forecast'!$C$10))</f>
        <v>1.2040354495355672</v>
      </c>
      <c r="N917" s="193">
        <f>MAX(0,(I917-'2031 forecast'!$C$10))</f>
        <v>1.4607037291393796</v>
      </c>
      <c r="O917" s="193">
        <f>MAX(0,(J917-'2031 forecast'!$C$10))</f>
        <v>1.7268631871464368</v>
      </c>
      <c r="P917" s="175">
        <f t="shared" si="153"/>
        <v>1</v>
      </c>
      <c r="Q917" s="175" t="str">
        <f t="shared" si="154"/>
        <v/>
      </c>
    </row>
    <row r="918" spans="1:17" s="1" customFormat="1" x14ac:dyDescent="0.3">
      <c r="A918" s="189">
        <f t="shared" si="152"/>
        <v>43869.083333331117</v>
      </c>
      <c r="B918" s="190">
        <f t="shared" si="148"/>
        <v>43869</v>
      </c>
      <c r="C918" s="1">
        <f t="shared" si="149"/>
        <v>2</v>
      </c>
      <c r="D918" s="191">
        <v>4.1034275489735412</v>
      </c>
      <c r="E918" s="192">
        <f t="shared" si="150"/>
        <v>1.4248596970722069E-4</v>
      </c>
      <c r="F918" s="193">
        <f t="shared" si="151"/>
        <v>6.1180569079303186</v>
      </c>
      <c r="G918" s="193">
        <f t="shared" si="155"/>
        <v>6.3442927703594281</v>
      </c>
      <c r="H918" s="193">
        <f t="shared" si="155"/>
        <v>6.5788944695598</v>
      </c>
      <c r="I918" s="193">
        <f t="shared" si="155"/>
        <v>6.8221713606625434</v>
      </c>
      <c r="J918" s="193">
        <f t="shared" si="155"/>
        <v>7.0744442382518411</v>
      </c>
      <c r="K918" s="193">
        <f>MAX(0,(F918-'2031 forecast'!$C$10))</f>
        <v>0.38105690793031854</v>
      </c>
      <c r="L918" s="193">
        <f>MAX(0,(G918-'2031 forecast'!$C$10))</f>
        <v>0.60729277035942797</v>
      </c>
      <c r="M918" s="193">
        <f>MAX(0,(H918-'2031 forecast'!$C$10))</f>
        <v>0.84189446955979985</v>
      </c>
      <c r="N918" s="193">
        <f>MAX(0,(I918-'2031 forecast'!$C$10))</f>
        <v>1.0851713606625433</v>
      </c>
      <c r="O918" s="193">
        <f>MAX(0,(J918-'2031 forecast'!$C$10))</f>
        <v>1.337444238251841</v>
      </c>
      <c r="P918" s="175">
        <f t="shared" si="153"/>
        <v>2</v>
      </c>
      <c r="Q918" s="175" t="str">
        <f t="shared" si="154"/>
        <v/>
      </c>
    </row>
    <row r="919" spans="1:17" s="1" customFormat="1" x14ac:dyDescent="0.3">
      <c r="A919" s="189">
        <f t="shared" si="152"/>
        <v>43869.124999997781</v>
      </c>
      <c r="B919" s="190">
        <f t="shared" si="148"/>
        <v>43869</v>
      </c>
      <c r="C919" s="1">
        <f t="shared" si="149"/>
        <v>3</v>
      </c>
      <c r="D919" s="191">
        <v>3.8775508031584835</v>
      </c>
      <c r="E919" s="192">
        <f t="shared" si="150"/>
        <v>1.3464270531966726E-4</v>
      </c>
      <c r="F919" s="193">
        <f t="shared" si="151"/>
        <v>5.7812831331818604</v>
      </c>
      <c r="G919" s="193">
        <f t="shared" si="155"/>
        <v>5.9950656453855142</v>
      </c>
      <c r="H919" s="193">
        <f t="shared" si="155"/>
        <v>6.2167534895840308</v>
      </c>
      <c r="I919" s="193">
        <f t="shared" si="155"/>
        <v>6.4466389921857061</v>
      </c>
      <c r="J919" s="193">
        <f t="shared" si="155"/>
        <v>6.6850252893572444</v>
      </c>
      <c r="K919" s="193">
        <f>MAX(0,(F919-'2031 forecast'!$C$10))</f>
        <v>4.4283133181860279E-2</v>
      </c>
      <c r="L919" s="193">
        <f>MAX(0,(G919-'2031 forecast'!$C$10))</f>
        <v>0.25806564538551413</v>
      </c>
      <c r="M919" s="193">
        <f>MAX(0,(H919-'2031 forecast'!$C$10))</f>
        <v>0.47975348958403075</v>
      </c>
      <c r="N919" s="193">
        <f>MAX(0,(I919-'2031 forecast'!$C$10))</f>
        <v>0.70963899218570603</v>
      </c>
      <c r="O919" s="193">
        <f>MAX(0,(J919-'2031 forecast'!$C$10))</f>
        <v>0.94802528935724428</v>
      </c>
      <c r="P919" s="175">
        <f t="shared" si="153"/>
        <v>3</v>
      </c>
      <c r="Q919" s="175" t="str">
        <f t="shared" si="154"/>
        <v/>
      </c>
    </row>
    <row r="920" spans="1:17" s="1" customFormat="1" x14ac:dyDescent="0.3">
      <c r="A920" s="189">
        <f t="shared" si="152"/>
        <v>43869.166666664445</v>
      </c>
      <c r="B920" s="190">
        <f t="shared" si="148"/>
        <v>43869</v>
      </c>
      <c r="C920" s="1">
        <f t="shared" si="149"/>
        <v>4</v>
      </c>
      <c r="D920" s="191">
        <v>3.9001384777399895</v>
      </c>
      <c r="E920" s="192">
        <f t="shared" si="150"/>
        <v>1.3542703175842261E-4</v>
      </c>
      <c r="F920" s="193">
        <f t="shared" si="151"/>
        <v>5.8149605106567064</v>
      </c>
      <c r="G920" s="193">
        <f t="shared" si="155"/>
        <v>6.0299883578829059</v>
      </c>
      <c r="H920" s="193">
        <f t="shared" si="155"/>
        <v>6.2529675875816082</v>
      </c>
      <c r="I920" s="193">
        <f t="shared" si="155"/>
        <v>6.4841922290333907</v>
      </c>
      <c r="J920" s="193">
        <f t="shared" si="155"/>
        <v>6.7239671842467041</v>
      </c>
      <c r="K920" s="193">
        <f>MAX(0,(F920-'2031 forecast'!$C$10))</f>
        <v>7.7960510656706283E-2</v>
      </c>
      <c r="L920" s="193">
        <f>MAX(0,(G920-'2031 forecast'!$C$10))</f>
        <v>0.29298835788290578</v>
      </c>
      <c r="M920" s="193">
        <f>MAX(0,(H920-'2031 forecast'!$C$10))</f>
        <v>0.5159675875816081</v>
      </c>
      <c r="N920" s="193">
        <f>MAX(0,(I920-'2031 forecast'!$C$10))</f>
        <v>0.74719222903339055</v>
      </c>
      <c r="O920" s="193">
        <f>MAX(0,(J920-'2031 forecast'!$C$10))</f>
        <v>0.98696718424670404</v>
      </c>
      <c r="P920" s="175">
        <f t="shared" si="153"/>
        <v>4</v>
      </c>
      <c r="Q920" s="175" t="str">
        <f t="shared" si="154"/>
        <v/>
      </c>
    </row>
    <row r="921" spans="1:17" s="1" customFormat="1" x14ac:dyDescent="0.3">
      <c r="A921" s="189">
        <f t="shared" si="152"/>
        <v>43869.208333331109</v>
      </c>
      <c r="B921" s="190">
        <f t="shared" si="148"/>
        <v>43869</v>
      </c>
      <c r="C921" s="1">
        <f t="shared" si="149"/>
        <v>5</v>
      </c>
      <c r="D921" s="191">
        <v>3.9453138269030004</v>
      </c>
      <c r="E921" s="192">
        <f t="shared" si="150"/>
        <v>1.3699568463593329E-4</v>
      </c>
      <c r="F921" s="193">
        <f t="shared" si="151"/>
        <v>5.8823152656063975</v>
      </c>
      <c r="G921" s="193">
        <f t="shared" si="155"/>
        <v>6.0998337828776883</v>
      </c>
      <c r="H921" s="193">
        <f t="shared" si="155"/>
        <v>6.3253957835767611</v>
      </c>
      <c r="I921" s="193">
        <f t="shared" si="155"/>
        <v>6.559298702728757</v>
      </c>
      <c r="J921" s="193">
        <f t="shared" si="155"/>
        <v>6.8018509740256237</v>
      </c>
      <c r="K921" s="193">
        <f>MAX(0,(F921-'2031 forecast'!$C$10))</f>
        <v>0.1453152656063974</v>
      </c>
      <c r="L921" s="193">
        <f>MAX(0,(G921-'2031 forecast'!$C$10))</f>
        <v>0.36283378287768819</v>
      </c>
      <c r="M921" s="193">
        <f>MAX(0,(H921-'2031 forecast'!$C$10))</f>
        <v>0.58839578357676103</v>
      </c>
      <c r="N921" s="193">
        <f>MAX(0,(I921-'2031 forecast'!$C$10))</f>
        <v>0.82229870272875694</v>
      </c>
      <c r="O921" s="193">
        <f>MAX(0,(J921-'2031 forecast'!$C$10))</f>
        <v>1.0648509740256236</v>
      </c>
      <c r="P921" s="175">
        <f t="shared" si="153"/>
        <v>5</v>
      </c>
      <c r="Q921" s="175" t="str">
        <f t="shared" si="154"/>
        <v/>
      </c>
    </row>
    <row r="922" spans="1:17" s="1" customFormat="1" x14ac:dyDescent="0.3">
      <c r="A922" s="189">
        <f t="shared" si="152"/>
        <v>43869.249999997774</v>
      </c>
      <c r="B922" s="190">
        <f t="shared" si="148"/>
        <v>43869</v>
      </c>
      <c r="C922" s="1">
        <f t="shared" si="149"/>
        <v>6</v>
      </c>
      <c r="D922" s="191">
        <v>4.0281353003685219</v>
      </c>
      <c r="E922" s="192">
        <f t="shared" si="150"/>
        <v>1.3987154824470288E-4</v>
      </c>
      <c r="F922" s="193">
        <f t="shared" si="151"/>
        <v>6.0057989830141656</v>
      </c>
      <c r="G922" s="193">
        <f t="shared" si="155"/>
        <v>6.2278837287014568</v>
      </c>
      <c r="H922" s="193">
        <f t="shared" si="155"/>
        <v>6.4581808095678763</v>
      </c>
      <c r="I922" s="193">
        <f t="shared" si="155"/>
        <v>6.6969939045035982</v>
      </c>
      <c r="J922" s="193">
        <f t="shared" si="155"/>
        <v>6.9446379219536425</v>
      </c>
      <c r="K922" s="193">
        <f>MAX(0,(F922-'2031 forecast'!$C$10))</f>
        <v>0.26879898301416549</v>
      </c>
      <c r="L922" s="193">
        <f>MAX(0,(G922-'2031 forecast'!$C$10))</f>
        <v>0.49088372870145669</v>
      </c>
      <c r="M922" s="193">
        <f>MAX(0,(H922-'2031 forecast'!$C$10))</f>
        <v>0.72118080956787622</v>
      </c>
      <c r="N922" s="193">
        <f>MAX(0,(I922-'2031 forecast'!$C$10))</f>
        <v>0.95999390450359812</v>
      </c>
      <c r="O922" s="193">
        <f>MAX(0,(J922-'2031 forecast'!$C$10))</f>
        <v>1.2076379219536424</v>
      </c>
      <c r="P922" s="175">
        <f t="shared" si="153"/>
        <v>6</v>
      </c>
      <c r="Q922" s="175" t="str">
        <f t="shared" si="154"/>
        <v/>
      </c>
    </row>
    <row r="923" spans="1:17" s="1" customFormat="1" x14ac:dyDescent="0.3">
      <c r="A923" s="189">
        <f t="shared" si="152"/>
        <v>43869.291666664438</v>
      </c>
      <c r="B923" s="190">
        <f t="shared" si="148"/>
        <v>43869</v>
      </c>
      <c r="C923" s="1">
        <f t="shared" si="149"/>
        <v>7</v>
      </c>
      <c r="D923" s="191">
        <v>4.3594211942306051</v>
      </c>
      <c r="E923" s="192">
        <f t="shared" si="150"/>
        <v>1.5137500267978124E-4</v>
      </c>
      <c r="F923" s="193">
        <f t="shared" si="151"/>
        <v>6.4997338526452371</v>
      </c>
      <c r="G923" s="193">
        <f t="shared" si="155"/>
        <v>6.740083511996529</v>
      </c>
      <c r="H923" s="193">
        <f t="shared" si="155"/>
        <v>6.9893209135323371</v>
      </c>
      <c r="I923" s="193">
        <f t="shared" si="155"/>
        <v>7.2477747116029585</v>
      </c>
      <c r="J923" s="193">
        <f t="shared" si="155"/>
        <v>7.5157857136657169</v>
      </c>
      <c r="K923" s="193">
        <f>MAX(0,(F923-'2031 forecast'!$C$10))</f>
        <v>0.76273385264523696</v>
      </c>
      <c r="L923" s="193">
        <f>MAX(0,(G923-'2031 forecast'!$C$10))</f>
        <v>1.0030835119965289</v>
      </c>
      <c r="M923" s="193">
        <f>MAX(0,(H923-'2031 forecast'!$C$10))</f>
        <v>1.252320913532337</v>
      </c>
      <c r="N923" s="193">
        <f>MAX(0,(I923-'2031 forecast'!$C$10))</f>
        <v>1.5107747116029584</v>
      </c>
      <c r="O923" s="193">
        <f>MAX(0,(J923-'2031 forecast'!$C$10))</f>
        <v>1.7787857136657168</v>
      </c>
      <c r="P923" s="175">
        <f t="shared" si="153"/>
        <v>7</v>
      </c>
      <c r="Q923" s="175" t="str">
        <f t="shared" si="154"/>
        <v/>
      </c>
    </row>
    <row r="924" spans="1:17" s="1" customFormat="1" x14ac:dyDescent="0.3">
      <c r="A924" s="189">
        <f t="shared" si="152"/>
        <v>43869.333333331102</v>
      </c>
      <c r="B924" s="190">
        <f t="shared" si="148"/>
        <v>43869</v>
      </c>
      <c r="C924" s="1">
        <f t="shared" si="149"/>
        <v>8</v>
      </c>
      <c r="D924" s="191">
        <v>4.7208239875346978</v>
      </c>
      <c r="E924" s="192">
        <f t="shared" si="150"/>
        <v>1.6392422569986675E-4</v>
      </c>
      <c r="F924" s="193">
        <f t="shared" si="151"/>
        <v>7.0385718922427705</v>
      </c>
      <c r="G924" s="193">
        <f t="shared" si="155"/>
        <v>7.2988469119547918</v>
      </c>
      <c r="H924" s="193">
        <f t="shared" si="155"/>
        <v>7.5687464814935685</v>
      </c>
      <c r="I924" s="193">
        <f t="shared" si="155"/>
        <v>7.8486265011658993</v>
      </c>
      <c r="J924" s="193">
        <f t="shared" si="155"/>
        <v>8.1388560318970722</v>
      </c>
      <c r="K924" s="193">
        <f>MAX(0,(F924-'2031 forecast'!$C$10))</f>
        <v>1.3015718922427704</v>
      </c>
      <c r="L924" s="193">
        <f>MAX(0,(G924-'2031 forecast'!$C$10))</f>
        <v>1.5618469119547918</v>
      </c>
      <c r="M924" s="193">
        <f>MAX(0,(H924-'2031 forecast'!$C$10))</f>
        <v>1.8317464814935684</v>
      </c>
      <c r="N924" s="193">
        <f>MAX(0,(I924-'2031 forecast'!$C$10))</f>
        <v>2.1116265011658992</v>
      </c>
      <c r="O924" s="193">
        <f>MAX(0,(J924-'2031 forecast'!$C$10))</f>
        <v>2.4018560318970721</v>
      </c>
      <c r="P924" s="175">
        <f t="shared" si="153"/>
        <v>8</v>
      </c>
      <c r="Q924" s="175" t="str">
        <f t="shared" si="154"/>
        <v/>
      </c>
    </row>
    <row r="925" spans="1:17" s="1" customFormat="1" x14ac:dyDescent="0.3">
      <c r="A925" s="189">
        <f t="shared" si="152"/>
        <v>43869.374999997766</v>
      </c>
      <c r="B925" s="190">
        <f t="shared" si="148"/>
        <v>43869</v>
      </c>
      <c r="C925" s="1">
        <f t="shared" si="149"/>
        <v>9</v>
      </c>
      <c r="D925" s="191">
        <v>4.9090546090472449</v>
      </c>
      <c r="E925" s="192">
        <f t="shared" si="150"/>
        <v>1.7046027935616124E-4</v>
      </c>
      <c r="F925" s="193">
        <f t="shared" si="151"/>
        <v>7.3192167045331509</v>
      </c>
      <c r="G925" s="193">
        <f t="shared" ref="G925:J944" si="156">$E925*G$2</f>
        <v>7.5898695160997178</v>
      </c>
      <c r="H925" s="193">
        <f t="shared" si="156"/>
        <v>7.8705306314733736</v>
      </c>
      <c r="I925" s="193">
        <f t="shared" si="156"/>
        <v>8.1615701415632618</v>
      </c>
      <c r="J925" s="193">
        <f t="shared" si="156"/>
        <v>8.4633718226425678</v>
      </c>
      <c r="K925" s="193">
        <f>MAX(0,(F925-'2031 forecast'!$C$10))</f>
        <v>1.5822167045331508</v>
      </c>
      <c r="L925" s="193">
        <f>MAX(0,(G925-'2031 forecast'!$C$10))</f>
        <v>1.8528695160997177</v>
      </c>
      <c r="M925" s="193">
        <f>MAX(0,(H925-'2031 forecast'!$C$10))</f>
        <v>2.1335306314733735</v>
      </c>
      <c r="N925" s="193">
        <f>MAX(0,(I925-'2031 forecast'!$C$10))</f>
        <v>2.4245701415632617</v>
      </c>
      <c r="O925" s="193">
        <f>MAX(0,(J925-'2031 forecast'!$C$10))</f>
        <v>2.7263718226425677</v>
      </c>
      <c r="P925" s="175">
        <f t="shared" si="153"/>
        <v>9</v>
      </c>
      <c r="Q925" s="175" t="str">
        <f t="shared" si="154"/>
        <v/>
      </c>
    </row>
    <row r="926" spans="1:17" s="1" customFormat="1" x14ac:dyDescent="0.3">
      <c r="A926" s="189">
        <f t="shared" si="152"/>
        <v>43869.416666664431</v>
      </c>
      <c r="B926" s="190">
        <f t="shared" si="148"/>
        <v>43869</v>
      </c>
      <c r="C926" s="1">
        <f t="shared" si="149"/>
        <v>10</v>
      </c>
      <c r="D926" s="191">
        <v>5.1575190294438089</v>
      </c>
      <c r="E926" s="192">
        <f t="shared" si="150"/>
        <v>1.7908787018247005E-4</v>
      </c>
      <c r="F926" s="193">
        <f t="shared" si="151"/>
        <v>7.689667856756456</v>
      </c>
      <c r="G926" s="193">
        <f t="shared" si="156"/>
        <v>7.9740193535710242</v>
      </c>
      <c r="H926" s="193">
        <f t="shared" si="156"/>
        <v>8.268885709446721</v>
      </c>
      <c r="I926" s="193">
        <f t="shared" si="156"/>
        <v>8.5746557468877853</v>
      </c>
      <c r="J926" s="193">
        <f t="shared" si="156"/>
        <v>8.891732666426627</v>
      </c>
      <c r="K926" s="193">
        <f>MAX(0,(F926-'2031 forecast'!$C$10))</f>
        <v>1.9526678567564559</v>
      </c>
      <c r="L926" s="193">
        <f>MAX(0,(G926-'2031 forecast'!$C$10))</f>
        <v>2.2370193535710241</v>
      </c>
      <c r="M926" s="193">
        <f>MAX(0,(H926-'2031 forecast'!$C$10))</f>
        <v>2.5318857094467209</v>
      </c>
      <c r="N926" s="193">
        <f>MAX(0,(I926-'2031 forecast'!$C$10))</f>
        <v>2.8376557468877852</v>
      </c>
      <c r="O926" s="193">
        <f>MAX(0,(J926-'2031 forecast'!$C$10))</f>
        <v>3.1547326664266269</v>
      </c>
      <c r="P926" s="175">
        <f t="shared" si="153"/>
        <v>10</v>
      </c>
      <c r="Q926" s="175" t="str">
        <f t="shared" si="154"/>
        <v/>
      </c>
    </row>
    <row r="927" spans="1:17" s="1" customFormat="1" x14ac:dyDescent="0.3">
      <c r="A927" s="189">
        <f t="shared" si="152"/>
        <v>43869.458333331095</v>
      </c>
      <c r="B927" s="190">
        <f t="shared" si="148"/>
        <v>43869</v>
      </c>
      <c r="C927" s="1">
        <f t="shared" si="149"/>
        <v>11</v>
      </c>
      <c r="D927" s="191">
        <v>5.2328112780488274</v>
      </c>
      <c r="E927" s="192">
        <f t="shared" si="150"/>
        <v>1.8170229164498787E-4</v>
      </c>
      <c r="F927" s="193">
        <f t="shared" si="151"/>
        <v>7.8019257816726091</v>
      </c>
      <c r="G927" s="193">
        <f t="shared" si="156"/>
        <v>8.0904283952289955</v>
      </c>
      <c r="H927" s="193">
        <f t="shared" si="156"/>
        <v>8.3895993694386437</v>
      </c>
      <c r="I927" s="193">
        <f t="shared" si="156"/>
        <v>8.6998332030467314</v>
      </c>
      <c r="J927" s="193">
        <f t="shared" si="156"/>
        <v>9.0215389827248256</v>
      </c>
      <c r="K927" s="193">
        <f>MAX(0,(F927-'2031 forecast'!$C$10))</f>
        <v>2.064925781672609</v>
      </c>
      <c r="L927" s="193">
        <f>MAX(0,(G927-'2031 forecast'!$C$10))</f>
        <v>2.3534283952289954</v>
      </c>
      <c r="M927" s="193">
        <f>MAX(0,(H927-'2031 forecast'!$C$10))</f>
        <v>2.6525993694386436</v>
      </c>
      <c r="N927" s="193">
        <f>MAX(0,(I927-'2031 forecast'!$C$10))</f>
        <v>2.9628332030467313</v>
      </c>
      <c r="O927" s="193">
        <f>MAX(0,(J927-'2031 forecast'!$C$10))</f>
        <v>3.2845389827248255</v>
      </c>
      <c r="P927" s="175">
        <f t="shared" si="153"/>
        <v>11</v>
      </c>
      <c r="Q927" s="175" t="str">
        <f t="shared" si="154"/>
        <v/>
      </c>
    </row>
    <row r="928" spans="1:17" s="1" customFormat="1" x14ac:dyDescent="0.3">
      <c r="A928" s="189">
        <f t="shared" si="152"/>
        <v>43869.499999997759</v>
      </c>
      <c r="B928" s="190">
        <f t="shared" si="148"/>
        <v>43869</v>
      </c>
      <c r="C928" s="1">
        <f t="shared" si="149"/>
        <v>12</v>
      </c>
      <c r="D928" s="191">
        <v>5.1123436802807971</v>
      </c>
      <c r="E928" s="192">
        <f t="shared" si="150"/>
        <v>1.7751921730495938E-4</v>
      </c>
      <c r="F928" s="193">
        <f t="shared" si="151"/>
        <v>7.6223131018067649</v>
      </c>
      <c r="G928" s="193">
        <f t="shared" si="156"/>
        <v>7.9041739285762418</v>
      </c>
      <c r="H928" s="193">
        <f t="shared" si="156"/>
        <v>8.196457513451568</v>
      </c>
      <c r="I928" s="193">
        <f t="shared" si="156"/>
        <v>8.499549273192418</v>
      </c>
      <c r="J928" s="193">
        <f t="shared" si="156"/>
        <v>8.8138488766477074</v>
      </c>
      <c r="K928" s="193">
        <f>MAX(0,(F928-'2031 forecast'!$C$10))</f>
        <v>1.8853131018067648</v>
      </c>
      <c r="L928" s="193">
        <f>MAX(0,(G928-'2031 forecast'!$C$10))</f>
        <v>2.1671739285762417</v>
      </c>
      <c r="M928" s="193">
        <f>MAX(0,(H928-'2031 forecast'!$C$10))</f>
        <v>2.4594575134515679</v>
      </c>
      <c r="N928" s="193">
        <f>MAX(0,(I928-'2031 forecast'!$C$10))</f>
        <v>2.7625492731924179</v>
      </c>
      <c r="O928" s="193">
        <f>MAX(0,(J928-'2031 forecast'!$C$10))</f>
        <v>3.0768488766477073</v>
      </c>
      <c r="P928" s="175">
        <f t="shared" si="153"/>
        <v>12</v>
      </c>
      <c r="Q928" s="175" t="str">
        <f t="shared" si="154"/>
        <v/>
      </c>
    </row>
    <row r="929" spans="1:17" s="1" customFormat="1" x14ac:dyDescent="0.3">
      <c r="A929" s="189">
        <f t="shared" si="152"/>
        <v>43869.541666664423</v>
      </c>
      <c r="B929" s="190">
        <f t="shared" si="148"/>
        <v>43869</v>
      </c>
      <c r="C929" s="1">
        <f t="shared" si="149"/>
        <v>13</v>
      </c>
      <c r="D929" s="191">
        <v>5.1650482543043097</v>
      </c>
      <c r="E929" s="192">
        <f t="shared" si="150"/>
        <v>1.7934931232872181E-4</v>
      </c>
      <c r="F929" s="193">
        <f t="shared" si="151"/>
        <v>7.7008936492480702</v>
      </c>
      <c r="G929" s="193">
        <f t="shared" si="156"/>
        <v>7.9856602577368205</v>
      </c>
      <c r="H929" s="193">
        <f t="shared" si="156"/>
        <v>8.2809570754459116</v>
      </c>
      <c r="I929" s="193">
        <f t="shared" si="156"/>
        <v>8.5871734925036787</v>
      </c>
      <c r="J929" s="193">
        <f t="shared" si="156"/>
        <v>8.9047132980564445</v>
      </c>
      <c r="K929" s="193">
        <f>MAX(0,(F929-'2031 forecast'!$C$10))</f>
        <v>1.9638936492480701</v>
      </c>
      <c r="L929" s="193">
        <f>MAX(0,(G929-'2031 forecast'!$C$10))</f>
        <v>2.2486602577368204</v>
      </c>
      <c r="M929" s="193">
        <f>MAX(0,(H929-'2031 forecast'!$C$10))</f>
        <v>2.5439570754459115</v>
      </c>
      <c r="N929" s="193">
        <f>MAX(0,(I929-'2031 forecast'!$C$10))</f>
        <v>2.8501734925036786</v>
      </c>
      <c r="O929" s="193">
        <f>MAX(0,(J929-'2031 forecast'!$C$10))</f>
        <v>3.1677132980564444</v>
      </c>
      <c r="P929" s="175">
        <f t="shared" si="153"/>
        <v>13</v>
      </c>
      <c r="Q929" s="175" t="str">
        <f t="shared" si="154"/>
        <v/>
      </c>
    </row>
    <row r="930" spans="1:17" s="1" customFormat="1" x14ac:dyDescent="0.3">
      <c r="A930" s="189">
        <f t="shared" si="152"/>
        <v>43869.583333331087</v>
      </c>
      <c r="B930" s="190">
        <f t="shared" si="148"/>
        <v>43869</v>
      </c>
      <c r="C930" s="1">
        <f t="shared" si="149"/>
        <v>14</v>
      </c>
      <c r="D930" s="191">
        <v>5.0972852305597929</v>
      </c>
      <c r="E930" s="192">
        <f t="shared" si="150"/>
        <v>1.7699633301245578E-4</v>
      </c>
      <c r="F930" s="193">
        <f t="shared" si="151"/>
        <v>7.5998615168235331</v>
      </c>
      <c r="G930" s="193">
        <f t="shared" si="156"/>
        <v>7.8808921202446465</v>
      </c>
      <c r="H930" s="193">
        <f t="shared" si="156"/>
        <v>8.1723147814531814</v>
      </c>
      <c r="I930" s="193">
        <f t="shared" si="156"/>
        <v>8.4745137819606278</v>
      </c>
      <c r="J930" s="193">
        <f t="shared" si="156"/>
        <v>8.787887613388067</v>
      </c>
      <c r="K930" s="193">
        <f>MAX(0,(F930-'2031 forecast'!$C$10))</f>
        <v>1.862861516823533</v>
      </c>
      <c r="L930" s="193">
        <f>MAX(0,(G930-'2031 forecast'!$C$10))</f>
        <v>2.1438921202446464</v>
      </c>
      <c r="M930" s="193">
        <f>MAX(0,(H930-'2031 forecast'!$C$10))</f>
        <v>2.4353147814531813</v>
      </c>
      <c r="N930" s="193">
        <f>MAX(0,(I930-'2031 forecast'!$C$10))</f>
        <v>2.7375137819606277</v>
      </c>
      <c r="O930" s="193">
        <f>MAX(0,(J930-'2031 forecast'!$C$10))</f>
        <v>3.0508876133880669</v>
      </c>
      <c r="P930" s="175">
        <f t="shared" si="153"/>
        <v>14</v>
      </c>
      <c r="Q930" s="175" t="str">
        <f t="shared" si="154"/>
        <v/>
      </c>
    </row>
    <row r="931" spans="1:17" s="1" customFormat="1" x14ac:dyDescent="0.3">
      <c r="A931" s="189">
        <f t="shared" si="152"/>
        <v>43869.624999997752</v>
      </c>
      <c r="B931" s="190">
        <f t="shared" si="148"/>
        <v>43869</v>
      </c>
      <c r="C931" s="1">
        <f t="shared" si="149"/>
        <v>15</v>
      </c>
      <c r="D931" s="191">
        <v>4.9692884079312609</v>
      </c>
      <c r="E931" s="192">
        <f t="shared" si="150"/>
        <v>1.7255181652617554E-4</v>
      </c>
      <c r="F931" s="193">
        <f t="shared" si="151"/>
        <v>7.4090230444660747</v>
      </c>
      <c r="G931" s="193">
        <f t="shared" si="156"/>
        <v>7.6829967494260973</v>
      </c>
      <c r="H931" s="193">
        <f t="shared" si="156"/>
        <v>7.9671015594669141</v>
      </c>
      <c r="I931" s="193">
        <f t="shared" si="156"/>
        <v>8.2617121064904211</v>
      </c>
      <c r="J931" s="193">
        <f t="shared" si="156"/>
        <v>8.5672168756811296</v>
      </c>
      <c r="K931" s="193">
        <f>MAX(0,(F931-'2031 forecast'!$C$10))</f>
        <v>1.6720230444660746</v>
      </c>
      <c r="L931" s="193">
        <f>MAX(0,(G931-'2031 forecast'!$C$10))</f>
        <v>1.9459967494260972</v>
      </c>
      <c r="M931" s="193">
        <f>MAX(0,(H931-'2031 forecast'!$C$10))</f>
        <v>2.230101559466914</v>
      </c>
      <c r="N931" s="193">
        <f>MAX(0,(I931-'2031 forecast'!$C$10))</f>
        <v>2.524712106490421</v>
      </c>
      <c r="O931" s="193">
        <f>MAX(0,(J931-'2031 forecast'!$C$10))</f>
        <v>2.8302168756811295</v>
      </c>
      <c r="P931" s="175">
        <f t="shared" si="153"/>
        <v>15</v>
      </c>
      <c r="Q931" s="175" t="str">
        <f t="shared" si="154"/>
        <v/>
      </c>
    </row>
    <row r="932" spans="1:17" s="1" customFormat="1" x14ac:dyDescent="0.3">
      <c r="A932" s="189">
        <f t="shared" si="152"/>
        <v>43869.666666664416</v>
      </c>
      <c r="B932" s="190">
        <f t="shared" si="148"/>
        <v>43869</v>
      </c>
      <c r="C932" s="1">
        <f t="shared" si="149"/>
        <v>16</v>
      </c>
      <c r="D932" s="191">
        <v>4.946700733349755</v>
      </c>
      <c r="E932" s="192">
        <f t="shared" si="150"/>
        <v>1.7176749008742019E-4</v>
      </c>
      <c r="F932" s="193">
        <f t="shared" si="151"/>
        <v>7.3753456669912287</v>
      </c>
      <c r="G932" s="193">
        <f t="shared" si="156"/>
        <v>7.6480740369287057</v>
      </c>
      <c r="H932" s="193">
        <f t="shared" si="156"/>
        <v>7.9308874614693368</v>
      </c>
      <c r="I932" s="193">
        <f t="shared" si="156"/>
        <v>8.2241588696427375</v>
      </c>
      <c r="J932" s="193">
        <f t="shared" si="156"/>
        <v>8.5282749807916698</v>
      </c>
      <c r="K932" s="193">
        <f>MAX(0,(F932-'2031 forecast'!$C$10))</f>
        <v>1.6383456669912286</v>
      </c>
      <c r="L932" s="193">
        <f>MAX(0,(G932-'2031 forecast'!$C$10))</f>
        <v>1.9110740369287056</v>
      </c>
      <c r="M932" s="193">
        <f>MAX(0,(H932-'2031 forecast'!$C$10))</f>
        <v>2.1938874614693367</v>
      </c>
      <c r="N932" s="193">
        <f>MAX(0,(I932-'2031 forecast'!$C$10))</f>
        <v>2.4871588696427374</v>
      </c>
      <c r="O932" s="193">
        <f>MAX(0,(J932-'2031 forecast'!$C$10))</f>
        <v>2.7912749807916697</v>
      </c>
      <c r="P932" s="175">
        <f t="shared" si="153"/>
        <v>16</v>
      </c>
      <c r="Q932" s="175" t="str">
        <f t="shared" si="154"/>
        <v/>
      </c>
    </row>
    <row r="933" spans="1:17" s="1" customFormat="1" x14ac:dyDescent="0.3">
      <c r="A933" s="189">
        <f t="shared" si="152"/>
        <v>43869.70833333108</v>
      </c>
      <c r="B933" s="190">
        <f t="shared" si="148"/>
        <v>43869</v>
      </c>
      <c r="C933" s="1">
        <f t="shared" si="149"/>
        <v>17</v>
      </c>
      <c r="D933" s="191">
        <v>5.1123436802807971</v>
      </c>
      <c r="E933" s="192">
        <f t="shared" si="150"/>
        <v>1.7751921730495938E-4</v>
      </c>
      <c r="F933" s="193">
        <f t="shared" si="151"/>
        <v>7.6223131018067649</v>
      </c>
      <c r="G933" s="193">
        <f t="shared" si="156"/>
        <v>7.9041739285762418</v>
      </c>
      <c r="H933" s="193">
        <f t="shared" si="156"/>
        <v>8.196457513451568</v>
      </c>
      <c r="I933" s="193">
        <f t="shared" si="156"/>
        <v>8.499549273192418</v>
      </c>
      <c r="J933" s="193">
        <f t="shared" si="156"/>
        <v>8.8138488766477074</v>
      </c>
      <c r="K933" s="193">
        <f>MAX(0,(F933-'2031 forecast'!$C$10))</f>
        <v>1.8853131018067648</v>
      </c>
      <c r="L933" s="193">
        <f>MAX(0,(G933-'2031 forecast'!$C$10))</f>
        <v>2.1671739285762417</v>
      </c>
      <c r="M933" s="193">
        <f>MAX(0,(H933-'2031 forecast'!$C$10))</f>
        <v>2.4594575134515679</v>
      </c>
      <c r="N933" s="193">
        <f>MAX(0,(I933-'2031 forecast'!$C$10))</f>
        <v>2.7625492731924179</v>
      </c>
      <c r="O933" s="193">
        <f>MAX(0,(J933-'2031 forecast'!$C$10))</f>
        <v>3.0768488766477073</v>
      </c>
      <c r="P933" s="175">
        <f t="shared" si="153"/>
        <v>17</v>
      </c>
      <c r="Q933" s="175" t="str">
        <f t="shared" si="154"/>
        <v/>
      </c>
    </row>
    <row r="934" spans="1:17" s="1" customFormat="1" x14ac:dyDescent="0.3">
      <c r="A934" s="189">
        <f t="shared" si="152"/>
        <v>43869.749999997744</v>
      </c>
      <c r="B934" s="190">
        <f t="shared" si="148"/>
        <v>43869</v>
      </c>
      <c r="C934" s="1">
        <f t="shared" si="149"/>
        <v>18</v>
      </c>
      <c r="D934" s="191">
        <v>5.4812756984453896</v>
      </c>
      <c r="E934" s="192">
        <f t="shared" si="150"/>
        <v>1.903298824712966E-4</v>
      </c>
      <c r="F934" s="193">
        <f t="shared" si="151"/>
        <v>8.1723769338959098</v>
      </c>
      <c r="G934" s="193">
        <f t="shared" si="156"/>
        <v>8.4745782327002992</v>
      </c>
      <c r="H934" s="193">
        <f t="shared" si="156"/>
        <v>8.7879544474119875</v>
      </c>
      <c r="I934" s="193">
        <f t="shared" si="156"/>
        <v>9.1129188083712496</v>
      </c>
      <c r="J934" s="193">
        <f t="shared" si="156"/>
        <v>9.4498998265088794</v>
      </c>
      <c r="K934" s="193">
        <f>MAX(0,(F934-'2031 forecast'!$C$10))</f>
        <v>2.4353769338959097</v>
      </c>
      <c r="L934" s="193">
        <f>MAX(0,(G934-'2031 forecast'!$C$10))</f>
        <v>2.7375782327002991</v>
      </c>
      <c r="M934" s="193">
        <f>MAX(0,(H934-'2031 forecast'!$C$10))</f>
        <v>3.0509544474119874</v>
      </c>
      <c r="N934" s="193">
        <f>MAX(0,(I934-'2031 forecast'!$C$10))</f>
        <v>3.3759188083712495</v>
      </c>
      <c r="O934" s="193">
        <f>MAX(0,(J934-'2031 forecast'!$C$10))</f>
        <v>3.7128998265088793</v>
      </c>
      <c r="P934" s="175">
        <f t="shared" si="153"/>
        <v>18</v>
      </c>
      <c r="Q934" s="175" t="str">
        <f t="shared" si="154"/>
        <v/>
      </c>
    </row>
    <row r="935" spans="1:17" s="1" customFormat="1" x14ac:dyDescent="0.3">
      <c r="A935" s="189">
        <f t="shared" si="152"/>
        <v>43869.791666664409</v>
      </c>
      <c r="B935" s="190">
        <f t="shared" si="148"/>
        <v>43869</v>
      </c>
      <c r="C935" s="1">
        <f t="shared" si="149"/>
        <v>19</v>
      </c>
      <c r="D935" s="191">
        <v>5.5640971719109125</v>
      </c>
      <c r="E935" s="192">
        <f t="shared" si="150"/>
        <v>1.9320574608006625E-4</v>
      </c>
      <c r="F935" s="193">
        <f t="shared" si="151"/>
        <v>8.2958606513036806</v>
      </c>
      <c r="G935" s="193">
        <f t="shared" si="156"/>
        <v>8.6026281785240695</v>
      </c>
      <c r="H935" s="193">
        <f t="shared" si="156"/>
        <v>8.9207394734031062</v>
      </c>
      <c r="I935" s="193">
        <f t="shared" si="156"/>
        <v>9.2506140101460925</v>
      </c>
      <c r="J935" s="193">
        <f t="shared" si="156"/>
        <v>9.5926867744369009</v>
      </c>
      <c r="K935" s="193">
        <f>MAX(0,(F935-'2031 forecast'!$C$10))</f>
        <v>2.5588606513036805</v>
      </c>
      <c r="L935" s="193">
        <f>MAX(0,(G935-'2031 forecast'!$C$10))</f>
        <v>2.8656281785240694</v>
      </c>
      <c r="M935" s="193">
        <f>MAX(0,(H935-'2031 forecast'!$C$10))</f>
        <v>3.1837394734031061</v>
      </c>
      <c r="N935" s="193">
        <f>MAX(0,(I935-'2031 forecast'!$C$10))</f>
        <v>3.5136140101460924</v>
      </c>
      <c r="O935" s="193">
        <f>MAX(0,(J935-'2031 forecast'!$C$10))</f>
        <v>3.8556867744369008</v>
      </c>
      <c r="P935" s="175">
        <f t="shared" si="153"/>
        <v>19</v>
      </c>
      <c r="Q935" s="175" t="str">
        <f t="shared" si="154"/>
        <v/>
      </c>
    </row>
    <row r="936" spans="1:17" s="1" customFormat="1" x14ac:dyDescent="0.3">
      <c r="A936" s="189">
        <f t="shared" si="152"/>
        <v>43869.833333331073</v>
      </c>
      <c r="B936" s="190">
        <f t="shared" si="148"/>
        <v>43869</v>
      </c>
      <c r="C936" s="1">
        <f t="shared" si="149"/>
        <v>20</v>
      </c>
      <c r="D936" s="191">
        <v>5.4210418995613754</v>
      </c>
      <c r="E936" s="192">
        <f t="shared" si="150"/>
        <v>1.8823834530128238E-4</v>
      </c>
      <c r="F936" s="193">
        <f t="shared" si="151"/>
        <v>8.0825705939629895</v>
      </c>
      <c r="G936" s="193">
        <f t="shared" si="156"/>
        <v>8.3814509993739232</v>
      </c>
      <c r="H936" s="193">
        <f t="shared" si="156"/>
        <v>8.6913835194184514</v>
      </c>
      <c r="I936" s="193">
        <f t="shared" si="156"/>
        <v>9.0127768434440938</v>
      </c>
      <c r="J936" s="193">
        <f t="shared" si="156"/>
        <v>9.346054773470323</v>
      </c>
      <c r="K936" s="193">
        <f>MAX(0,(F936-'2031 forecast'!$C$10))</f>
        <v>2.3455705939629894</v>
      </c>
      <c r="L936" s="193">
        <f>MAX(0,(G936-'2031 forecast'!$C$10))</f>
        <v>2.6444509993739231</v>
      </c>
      <c r="M936" s="193">
        <f>MAX(0,(H936-'2031 forecast'!$C$10))</f>
        <v>2.9543835194184513</v>
      </c>
      <c r="N936" s="193">
        <f>MAX(0,(I936-'2031 forecast'!$C$10))</f>
        <v>3.2757768434440937</v>
      </c>
      <c r="O936" s="193">
        <f>MAX(0,(J936-'2031 forecast'!$C$10))</f>
        <v>3.6090547734703229</v>
      </c>
      <c r="P936" s="175">
        <f t="shared" si="153"/>
        <v>20</v>
      </c>
      <c r="Q936" s="175" t="str">
        <f t="shared" si="154"/>
        <v/>
      </c>
    </row>
    <row r="937" spans="1:17" s="1" customFormat="1" x14ac:dyDescent="0.3">
      <c r="A937" s="189">
        <f t="shared" si="152"/>
        <v>43869.874999997737</v>
      </c>
      <c r="B937" s="190">
        <f t="shared" si="148"/>
        <v>43869</v>
      </c>
      <c r="C937" s="1">
        <f t="shared" si="149"/>
        <v>21</v>
      </c>
      <c r="D937" s="191">
        <v>5.3532788758168577</v>
      </c>
      <c r="E937" s="192">
        <f t="shared" si="150"/>
        <v>1.8588536598501635E-4</v>
      </c>
      <c r="F937" s="193">
        <f t="shared" si="151"/>
        <v>7.9815384615384524</v>
      </c>
      <c r="G937" s="193">
        <f t="shared" si="156"/>
        <v>8.2766828618817492</v>
      </c>
      <c r="H937" s="193">
        <f t="shared" si="156"/>
        <v>8.5827412254257212</v>
      </c>
      <c r="I937" s="193">
        <f t="shared" si="156"/>
        <v>8.9001171329010429</v>
      </c>
      <c r="J937" s="193">
        <f t="shared" si="156"/>
        <v>9.2292290888019437</v>
      </c>
      <c r="K937" s="193">
        <f>MAX(0,(F937-'2031 forecast'!$C$10))</f>
        <v>2.2445384615384523</v>
      </c>
      <c r="L937" s="193">
        <f>MAX(0,(G937-'2031 forecast'!$C$10))</f>
        <v>2.5396828618817491</v>
      </c>
      <c r="M937" s="193">
        <f>MAX(0,(H937-'2031 forecast'!$C$10))</f>
        <v>2.8457412254257211</v>
      </c>
      <c r="N937" s="193">
        <f>MAX(0,(I937-'2031 forecast'!$C$10))</f>
        <v>3.1631171329010428</v>
      </c>
      <c r="O937" s="193">
        <f>MAX(0,(J937-'2031 forecast'!$C$10))</f>
        <v>3.4922290888019436</v>
      </c>
      <c r="P937" s="175">
        <f t="shared" si="153"/>
        <v>21</v>
      </c>
      <c r="Q937" s="175" t="str">
        <f t="shared" si="154"/>
        <v/>
      </c>
    </row>
    <row r="938" spans="1:17" s="1" customFormat="1" x14ac:dyDescent="0.3">
      <c r="A938" s="189">
        <f t="shared" si="152"/>
        <v>43869.916666664401</v>
      </c>
      <c r="B938" s="190">
        <f t="shared" si="148"/>
        <v>43869</v>
      </c>
      <c r="C938" s="1">
        <f t="shared" si="149"/>
        <v>22</v>
      </c>
      <c r="D938" s="191">
        <v>4.9768176327917626</v>
      </c>
      <c r="E938" s="192">
        <f t="shared" si="150"/>
        <v>1.728132586724273E-4</v>
      </c>
      <c r="F938" s="193">
        <f t="shared" si="151"/>
        <v>7.4202488369576889</v>
      </c>
      <c r="G938" s="193">
        <f t="shared" si="156"/>
        <v>7.6946376535918928</v>
      </c>
      <c r="H938" s="193">
        <f t="shared" si="156"/>
        <v>7.9791729254661057</v>
      </c>
      <c r="I938" s="193">
        <f t="shared" si="156"/>
        <v>8.2742298521063145</v>
      </c>
      <c r="J938" s="193">
        <f t="shared" si="156"/>
        <v>8.5801975073109489</v>
      </c>
      <c r="K938" s="193">
        <f>MAX(0,(F938-'2031 forecast'!$C$10))</f>
        <v>1.6832488369576888</v>
      </c>
      <c r="L938" s="193">
        <f>MAX(0,(G938-'2031 forecast'!$C$10))</f>
        <v>1.9576376535918927</v>
      </c>
      <c r="M938" s="193">
        <f>MAX(0,(H938-'2031 forecast'!$C$10))</f>
        <v>2.2421729254661056</v>
      </c>
      <c r="N938" s="193">
        <f>MAX(0,(I938-'2031 forecast'!$C$10))</f>
        <v>2.5372298521063144</v>
      </c>
      <c r="O938" s="193">
        <f>MAX(0,(J938-'2031 forecast'!$C$10))</f>
        <v>2.8431975073109488</v>
      </c>
      <c r="P938" s="175">
        <f t="shared" si="153"/>
        <v>22</v>
      </c>
      <c r="Q938" s="175" t="str">
        <f t="shared" si="154"/>
        <v/>
      </c>
    </row>
    <row r="939" spans="1:17" s="1" customFormat="1" x14ac:dyDescent="0.3">
      <c r="A939" s="189">
        <f t="shared" si="152"/>
        <v>43869.958333331066</v>
      </c>
      <c r="B939" s="190">
        <f t="shared" si="148"/>
        <v>43869</v>
      </c>
      <c r="C939" s="1">
        <f t="shared" si="149"/>
        <v>23</v>
      </c>
      <c r="D939" s="191">
        <v>4.9316422836287508</v>
      </c>
      <c r="E939" s="192">
        <f t="shared" si="150"/>
        <v>1.7124460579491659E-4</v>
      </c>
      <c r="F939" s="193">
        <f t="shared" si="151"/>
        <v>7.3528940820079969</v>
      </c>
      <c r="G939" s="193">
        <f t="shared" si="156"/>
        <v>7.6247922285971095</v>
      </c>
      <c r="H939" s="193">
        <f t="shared" si="156"/>
        <v>7.906744729470951</v>
      </c>
      <c r="I939" s="193">
        <f t="shared" si="156"/>
        <v>8.1991233784109454</v>
      </c>
      <c r="J939" s="193">
        <f t="shared" si="156"/>
        <v>8.5023137175320276</v>
      </c>
      <c r="K939" s="193">
        <f>MAX(0,(F939-'2031 forecast'!$C$10))</f>
        <v>1.6158940820079968</v>
      </c>
      <c r="L939" s="193">
        <f>MAX(0,(G939-'2031 forecast'!$C$10))</f>
        <v>1.8877922285971094</v>
      </c>
      <c r="M939" s="193">
        <f>MAX(0,(H939-'2031 forecast'!$C$10))</f>
        <v>2.1697447294709509</v>
      </c>
      <c r="N939" s="193">
        <f>MAX(0,(I939-'2031 forecast'!$C$10))</f>
        <v>2.4621233784109453</v>
      </c>
      <c r="O939" s="193">
        <f>MAX(0,(J939-'2031 forecast'!$C$10))</f>
        <v>2.7653137175320275</v>
      </c>
      <c r="P939" s="175">
        <f t="shared" si="153"/>
        <v>23</v>
      </c>
      <c r="Q939" s="175" t="str">
        <f t="shared" si="154"/>
        <v/>
      </c>
    </row>
    <row r="940" spans="1:17" s="1" customFormat="1" x14ac:dyDescent="0.3">
      <c r="A940" s="189">
        <f t="shared" si="152"/>
        <v>43869.99999999773</v>
      </c>
      <c r="B940" s="190">
        <f t="shared" si="148"/>
        <v>43869</v>
      </c>
      <c r="C940" s="1">
        <f t="shared" si="149"/>
        <v>0</v>
      </c>
      <c r="D940" s="191">
        <v>5.1725774791648123</v>
      </c>
      <c r="E940" s="192">
        <f t="shared" si="150"/>
        <v>1.7961075447497362E-4</v>
      </c>
      <c r="F940" s="193">
        <f t="shared" si="151"/>
        <v>7.712119441739687</v>
      </c>
      <c r="G940" s="193">
        <f t="shared" si="156"/>
        <v>7.9973011619026186</v>
      </c>
      <c r="H940" s="193">
        <f t="shared" si="156"/>
        <v>8.2930284414451059</v>
      </c>
      <c r="I940" s="193">
        <f t="shared" si="156"/>
        <v>8.5996912381195738</v>
      </c>
      <c r="J940" s="193">
        <f t="shared" si="156"/>
        <v>8.9176939296862674</v>
      </c>
      <c r="K940" s="193">
        <f>MAX(0,(F940-'2031 forecast'!$C$10))</f>
        <v>1.9751194417396869</v>
      </c>
      <c r="L940" s="193">
        <f>MAX(0,(G940-'2031 forecast'!$C$10))</f>
        <v>2.2603011619026185</v>
      </c>
      <c r="M940" s="193">
        <f>MAX(0,(H940-'2031 forecast'!$C$10))</f>
        <v>2.5560284414451058</v>
      </c>
      <c r="N940" s="193">
        <f>MAX(0,(I940-'2031 forecast'!$C$10))</f>
        <v>2.8626912381195737</v>
      </c>
      <c r="O940" s="193">
        <f>MAX(0,(J940-'2031 forecast'!$C$10))</f>
        <v>3.1806939296862673</v>
      </c>
      <c r="P940" s="175">
        <f t="shared" si="153"/>
        <v>24</v>
      </c>
      <c r="Q940" s="175" t="str">
        <f t="shared" si="154"/>
        <v/>
      </c>
    </row>
    <row r="941" spans="1:17" s="1" customFormat="1" x14ac:dyDescent="0.3">
      <c r="A941" s="189">
        <f t="shared" si="152"/>
        <v>43870.041666664394</v>
      </c>
      <c r="B941" s="190">
        <f t="shared" si="148"/>
        <v>43870</v>
      </c>
      <c r="C941" s="1">
        <f t="shared" si="149"/>
        <v>1</v>
      </c>
      <c r="D941" s="191">
        <v>4.171190572718058</v>
      </c>
      <c r="E941" s="192">
        <f t="shared" si="150"/>
        <v>1.4483894902348672E-4</v>
      </c>
      <c r="F941" s="193">
        <f t="shared" si="151"/>
        <v>6.2190890403548558</v>
      </c>
      <c r="G941" s="193">
        <f t="shared" si="156"/>
        <v>6.4490609078516021</v>
      </c>
      <c r="H941" s="193">
        <f t="shared" si="156"/>
        <v>6.6875367635525302</v>
      </c>
      <c r="I941" s="193">
        <f t="shared" si="156"/>
        <v>6.9348310712055952</v>
      </c>
      <c r="J941" s="193">
        <f t="shared" si="156"/>
        <v>7.1912699229202204</v>
      </c>
      <c r="K941" s="193">
        <f>MAX(0,(F941-'2031 forecast'!$C$10))</f>
        <v>0.48208904035485567</v>
      </c>
      <c r="L941" s="193">
        <f>MAX(0,(G941-'2031 forecast'!$C$10))</f>
        <v>0.71206090785160203</v>
      </c>
      <c r="M941" s="193">
        <f>MAX(0,(H941-'2031 forecast'!$C$10))</f>
        <v>0.95053676355253014</v>
      </c>
      <c r="N941" s="193">
        <f>MAX(0,(I941-'2031 forecast'!$C$10))</f>
        <v>1.1978310712055951</v>
      </c>
      <c r="O941" s="193">
        <f>MAX(0,(J941-'2031 forecast'!$C$10))</f>
        <v>1.4542699229202203</v>
      </c>
      <c r="P941" s="175">
        <f t="shared" si="153"/>
        <v>25</v>
      </c>
      <c r="Q941" s="175" t="str">
        <f t="shared" si="154"/>
        <v/>
      </c>
    </row>
    <row r="942" spans="1:17" s="1" customFormat="1" x14ac:dyDescent="0.3">
      <c r="A942" s="189">
        <f t="shared" si="152"/>
        <v>43870.083333331058</v>
      </c>
      <c r="B942" s="190">
        <f t="shared" si="148"/>
        <v>43870</v>
      </c>
      <c r="C942" s="1">
        <f t="shared" si="149"/>
        <v>2</v>
      </c>
      <c r="D942" s="191">
        <v>4.088369099252537</v>
      </c>
      <c r="E942" s="192">
        <f t="shared" si="150"/>
        <v>1.4196308541471712E-4</v>
      </c>
      <c r="F942" s="193">
        <f t="shared" si="151"/>
        <v>6.0956053229470877</v>
      </c>
      <c r="G942" s="193">
        <f t="shared" si="156"/>
        <v>6.3210109620278336</v>
      </c>
      <c r="H942" s="193">
        <f t="shared" si="156"/>
        <v>6.554751737561415</v>
      </c>
      <c r="I942" s="193">
        <f t="shared" si="156"/>
        <v>6.797135869430754</v>
      </c>
      <c r="J942" s="193">
        <f t="shared" si="156"/>
        <v>7.0484829749922016</v>
      </c>
      <c r="K942" s="193">
        <f>MAX(0,(F942-'2031 forecast'!$C$10))</f>
        <v>0.35860532294708758</v>
      </c>
      <c r="L942" s="193">
        <f>MAX(0,(G942-'2031 forecast'!$C$10))</f>
        <v>0.58401096202783354</v>
      </c>
      <c r="M942" s="193">
        <f>MAX(0,(H942-'2031 forecast'!$C$10))</f>
        <v>0.81775173756141495</v>
      </c>
      <c r="N942" s="193">
        <f>MAX(0,(I942-'2031 forecast'!$C$10))</f>
        <v>1.0601358694307539</v>
      </c>
      <c r="O942" s="193">
        <f>MAX(0,(J942-'2031 forecast'!$C$10))</f>
        <v>1.3114829749922015</v>
      </c>
      <c r="P942" s="175">
        <f t="shared" si="153"/>
        <v>26</v>
      </c>
      <c r="Q942" s="175" t="str">
        <f t="shared" si="154"/>
        <v/>
      </c>
    </row>
    <row r="943" spans="1:17" s="1" customFormat="1" x14ac:dyDescent="0.3">
      <c r="A943" s="189">
        <f t="shared" si="152"/>
        <v>43870.124999997723</v>
      </c>
      <c r="B943" s="190">
        <f t="shared" si="148"/>
        <v>43870</v>
      </c>
      <c r="C943" s="1">
        <f t="shared" si="149"/>
        <v>3</v>
      </c>
      <c r="D943" s="191">
        <v>4.0431937500895252</v>
      </c>
      <c r="E943" s="192">
        <f t="shared" si="150"/>
        <v>1.4039443253720642E-4</v>
      </c>
      <c r="F943" s="193">
        <f t="shared" si="151"/>
        <v>6.0282505679973957</v>
      </c>
      <c r="G943" s="193">
        <f t="shared" si="156"/>
        <v>6.2511655370330494</v>
      </c>
      <c r="H943" s="193">
        <f t="shared" si="156"/>
        <v>6.4823235415662603</v>
      </c>
      <c r="I943" s="193">
        <f t="shared" si="156"/>
        <v>6.7220293957353858</v>
      </c>
      <c r="J943" s="193">
        <f t="shared" si="156"/>
        <v>6.9705991852132811</v>
      </c>
      <c r="K943" s="193">
        <f>MAX(0,(F943-'2031 forecast'!$C$10))</f>
        <v>0.29125056799739557</v>
      </c>
      <c r="L943" s="193">
        <f>MAX(0,(G943-'2031 forecast'!$C$10))</f>
        <v>0.51416553703304935</v>
      </c>
      <c r="M943" s="193">
        <f>MAX(0,(H943-'2031 forecast'!$C$10))</f>
        <v>0.74532354156626024</v>
      </c>
      <c r="N943" s="193">
        <f>MAX(0,(I943-'2031 forecast'!$C$10))</f>
        <v>0.98502939573538573</v>
      </c>
      <c r="O943" s="193">
        <f>MAX(0,(J943-'2031 forecast'!$C$10))</f>
        <v>1.233599185213281</v>
      </c>
      <c r="P943" s="175">
        <f t="shared" si="153"/>
        <v>27</v>
      </c>
      <c r="Q943" s="175" t="str">
        <f t="shared" si="154"/>
        <v/>
      </c>
    </row>
    <row r="944" spans="1:17" s="1" customFormat="1" x14ac:dyDescent="0.3">
      <c r="A944" s="189">
        <f t="shared" si="152"/>
        <v>43870.166666664387</v>
      </c>
      <c r="B944" s="190">
        <f t="shared" si="148"/>
        <v>43870</v>
      </c>
      <c r="C944" s="1">
        <f t="shared" si="149"/>
        <v>4</v>
      </c>
      <c r="D944" s="191">
        <v>4.0206060755080202</v>
      </c>
      <c r="E944" s="192">
        <f t="shared" si="150"/>
        <v>1.396101060984511E-4</v>
      </c>
      <c r="F944" s="193">
        <f t="shared" si="151"/>
        <v>5.9945731905225506</v>
      </c>
      <c r="G944" s="193">
        <f t="shared" si="156"/>
        <v>6.2162428245356596</v>
      </c>
      <c r="H944" s="193">
        <f t="shared" si="156"/>
        <v>6.4461094435686848</v>
      </c>
      <c r="I944" s="193">
        <f t="shared" si="156"/>
        <v>6.6844761588877031</v>
      </c>
      <c r="J944" s="193">
        <f t="shared" si="156"/>
        <v>6.9316572903238223</v>
      </c>
      <c r="K944" s="193">
        <f>MAX(0,(F944-'2031 forecast'!$C$10))</f>
        <v>0.25757319052255045</v>
      </c>
      <c r="L944" s="193">
        <f>MAX(0,(G944-'2031 forecast'!$C$10))</f>
        <v>0.47924282453565947</v>
      </c>
      <c r="M944" s="193">
        <f>MAX(0,(H944-'2031 forecast'!$C$10))</f>
        <v>0.70910944356868466</v>
      </c>
      <c r="N944" s="193">
        <f>MAX(0,(I944-'2031 forecast'!$C$10))</f>
        <v>0.94747615888770298</v>
      </c>
      <c r="O944" s="193">
        <f>MAX(0,(J944-'2031 forecast'!$C$10))</f>
        <v>1.1946572903238222</v>
      </c>
      <c r="P944" s="175">
        <f t="shared" si="153"/>
        <v>28</v>
      </c>
      <c r="Q944" s="175" t="str">
        <f t="shared" si="154"/>
        <v/>
      </c>
    </row>
    <row r="945" spans="1:17" s="1" customFormat="1" x14ac:dyDescent="0.3">
      <c r="A945" s="189">
        <f t="shared" si="152"/>
        <v>43870.208333331051</v>
      </c>
      <c r="B945" s="190">
        <f t="shared" si="148"/>
        <v>43870</v>
      </c>
      <c r="C945" s="1">
        <f t="shared" si="149"/>
        <v>5</v>
      </c>
      <c r="D945" s="191">
        <v>3.9679015014845063</v>
      </c>
      <c r="E945" s="192">
        <f t="shared" si="150"/>
        <v>1.3778001107468861E-4</v>
      </c>
      <c r="F945" s="193">
        <f t="shared" si="151"/>
        <v>5.9159926430812426</v>
      </c>
      <c r="G945" s="193">
        <f t="shared" ref="G945:J964" si="157">$E945*G$2</f>
        <v>6.1347564953750791</v>
      </c>
      <c r="H945" s="193">
        <f t="shared" si="157"/>
        <v>6.3616098815743376</v>
      </c>
      <c r="I945" s="193">
        <f t="shared" si="157"/>
        <v>6.5968519395764407</v>
      </c>
      <c r="J945" s="193">
        <f t="shared" si="157"/>
        <v>6.8407928689150816</v>
      </c>
      <c r="K945" s="193">
        <f>MAX(0,(F945-'2031 forecast'!$C$10))</f>
        <v>0.17899264308124252</v>
      </c>
      <c r="L945" s="193">
        <f>MAX(0,(G945-'2031 forecast'!$C$10))</f>
        <v>0.39775649537507896</v>
      </c>
      <c r="M945" s="193">
        <f>MAX(0,(H945-'2031 forecast'!$C$10))</f>
        <v>0.6246098815743375</v>
      </c>
      <c r="N945" s="193">
        <f>MAX(0,(I945-'2031 forecast'!$C$10))</f>
        <v>0.85985193957644057</v>
      </c>
      <c r="O945" s="193">
        <f>MAX(0,(J945-'2031 forecast'!$C$10))</f>
        <v>1.1037928689150815</v>
      </c>
      <c r="P945" s="175">
        <f t="shared" si="153"/>
        <v>29</v>
      </c>
      <c r="Q945" s="175" t="str">
        <f t="shared" si="154"/>
        <v/>
      </c>
    </row>
    <row r="946" spans="1:17" s="1" customFormat="1" x14ac:dyDescent="0.3">
      <c r="A946" s="189">
        <f t="shared" si="152"/>
        <v>43870.249999997715</v>
      </c>
      <c r="B946" s="190">
        <f t="shared" si="148"/>
        <v>43870</v>
      </c>
      <c r="C946" s="1">
        <f t="shared" si="149"/>
        <v>6</v>
      </c>
      <c r="D946" s="191">
        <v>4.0281353003685219</v>
      </c>
      <c r="E946" s="192">
        <f t="shared" si="150"/>
        <v>1.3987154824470288E-4</v>
      </c>
      <c r="F946" s="193">
        <f t="shared" si="151"/>
        <v>6.0057989830141656</v>
      </c>
      <c r="G946" s="193">
        <f t="shared" si="157"/>
        <v>6.2278837287014568</v>
      </c>
      <c r="H946" s="193">
        <f t="shared" si="157"/>
        <v>6.4581808095678763</v>
      </c>
      <c r="I946" s="193">
        <f t="shared" si="157"/>
        <v>6.6969939045035982</v>
      </c>
      <c r="J946" s="193">
        <f t="shared" si="157"/>
        <v>6.9446379219536425</v>
      </c>
      <c r="K946" s="193">
        <f>MAX(0,(F946-'2031 forecast'!$C$10))</f>
        <v>0.26879898301416549</v>
      </c>
      <c r="L946" s="193">
        <f>MAX(0,(G946-'2031 forecast'!$C$10))</f>
        <v>0.49088372870145669</v>
      </c>
      <c r="M946" s="193">
        <f>MAX(0,(H946-'2031 forecast'!$C$10))</f>
        <v>0.72118080956787622</v>
      </c>
      <c r="N946" s="193">
        <f>MAX(0,(I946-'2031 forecast'!$C$10))</f>
        <v>0.95999390450359812</v>
      </c>
      <c r="O946" s="193">
        <f>MAX(0,(J946-'2031 forecast'!$C$10))</f>
        <v>1.2076379219536424</v>
      </c>
      <c r="P946" s="175">
        <f t="shared" si="153"/>
        <v>30</v>
      </c>
      <c r="Q946" s="175" t="str">
        <f t="shared" si="154"/>
        <v/>
      </c>
    </row>
    <row r="947" spans="1:17" s="1" customFormat="1" x14ac:dyDescent="0.3">
      <c r="A947" s="189">
        <f t="shared" si="152"/>
        <v>43870.29166666438</v>
      </c>
      <c r="B947" s="190">
        <f t="shared" si="148"/>
        <v>43870</v>
      </c>
      <c r="C947" s="1">
        <f t="shared" si="149"/>
        <v>7</v>
      </c>
      <c r="D947" s="191">
        <v>4.3443627445096027</v>
      </c>
      <c r="E947" s="192">
        <f t="shared" si="150"/>
        <v>1.5085211838727772E-4</v>
      </c>
      <c r="F947" s="193">
        <f t="shared" si="151"/>
        <v>6.4772822676620088</v>
      </c>
      <c r="G947" s="193">
        <f t="shared" si="157"/>
        <v>6.7168017036649372</v>
      </c>
      <c r="H947" s="193">
        <f t="shared" si="157"/>
        <v>6.9651781815339548</v>
      </c>
      <c r="I947" s="193">
        <f t="shared" si="157"/>
        <v>7.2227392203711718</v>
      </c>
      <c r="J947" s="193">
        <f t="shared" si="157"/>
        <v>7.4898244504060791</v>
      </c>
      <c r="K947" s="193">
        <f>MAX(0,(F947-'2031 forecast'!$C$10))</f>
        <v>0.74028226766200866</v>
      </c>
      <c r="L947" s="193">
        <f>MAX(0,(G947-'2031 forecast'!$C$10))</f>
        <v>0.97980170366493713</v>
      </c>
      <c r="M947" s="193">
        <f>MAX(0,(H947-'2031 forecast'!$C$10))</f>
        <v>1.2281781815339547</v>
      </c>
      <c r="N947" s="193">
        <f>MAX(0,(I947-'2031 forecast'!$C$10))</f>
        <v>1.4857392203711717</v>
      </c>
      <c r="O947" s="193">
        <f>MAX(0,(J947-'2031 forecast'!$C$10))</f>
        <v>1.752824450406079</v>
      </c>
      <c r="P947" s="175">
        <f t="shared" si="153"/>
        <v>31</v>
      </c>
      <c r="Q947" s="175" t="str">
        <f t="shared" si="154"/>
        <v/>
      </c>
    </row>
    <row r="948" spans="1:17" s="1" customFormat="1" x14ac:dyDescent="0.3">
      <c r="A948" s="189">
        <f t="shared" si="152"/>
        <v>43870.333333331044</v>
      </c>
      <c r="B948" s="190">
        <f t="shared" si="148"/>
        <v>43870</v>
      </c>
      <c r="C948" s="1">
        <f t="shared" si="149"/>
        <v>8</v>
      </c>
      <c r="D948" s="191">
        <v>4.6154148394876708</v>
      </c>
      <c r="E948" s="192">
        <f t="shared" si="150"/>
        <v>1.6026403565234181E-4</v>
      </c>
      <c r="F948" s="193">
        <f t="shared" si="151"/>
        <v>6.8814107973601564</v>
      </c>
      <c r="G948" s="193">
        <f t="shared" si="157"/>
        <v>7.1358742536336317</v>
      </c>
      <c r="H948" s="193">
        <f t="shared" si="157"/>
        <v>7.399747357504876</v>
      </c>
      <c r="I948" s="193">
        <f t="shared" si="157"/>
        <v>7.6733780625433745</v>
      </c>
      <c r="J948" s="193">
        <f t="shared" si="157"/>
        <v>7.9571271890795936</v>
      </c>
      <c r="K948" s="193">
        <f>MAX(0,(F948-'2031 forecast'!$C$10))</f>
        <v>1.1444107973601563</v>
      </c>
      <c r="L948" s="193">
        <f>MAX(0,(G948-'2031 forecast'!$C$10))</f>
        <v>1.3988742536336316</v>
      </c>
      <c r="M948" s="193">
        <f>MAX(0,(H948-'2031 forecast'!$C$10))</f>
        <v>1.6627473575048759</v>
      </c>
      <c r="N948" s="193">
        <f>MAX(0,(I948-'2031 forecast'!$C$10))</f>
        <v>1.9363780625433744</v>
      </c>
      <c r="O948" s="193">
        <f>MAX(0,(J948-'2031 forecast'!$C$10))</f>
        <v>2.2201271890795935</v>
      </c>
      <c r="P948" s="175">
        <f t="shared" si="153"/>
        <v>32</v>
      </c>
      <c r="Q948" s="175" t="str">
        <f t="shared" si="154"/>
        <v/>
      </c>
    </row>
    <row r="949" spans="1:17" s="1" customFormat="1" x14ac:dyDescent="0.3">
      <c r="A949" s="189">
        <f t="shared" si="152"/>
        <v>43870.374999997708</v>
      </c>
      <c r="B949" s="190">
        <f t="shared" si="148"/>
        <v>43870</v>
      </c>
      <c r="C949" s="1">
        <f t="shared" si="149"/>
        <v>9</v>
      </c>
      <c r="D949" s="191">
        <v>4.9090546090472449</v>
      </c>
      <c r="E949" s="192">
        <f t="shared" si="150"/>
        <v>1.7046027935616124E-4</v>
      </c>
      <c r="F949" s="193">
        <f t="shared" si="151"/>
        <v>7.3192167045331509</v>
      </c>
      <c r="G949" s="193">
        <f t="shared" si="157"/>
        <v>7.5898695160997178</v>
      </c>
      <c r="H949" s="193">
        <f t="shared" si="157"/>
        <v>7.8705306314733736</v>
      </c>
      <c r="I949" s="193">
        <f t="shared" si="157"/>
        <v>8.1615701415632618</v>
      </c>
      <c r="J949" s="193">
        <f t="shared" si="157"/>
        <v>8.4633718226425678</v>
      </c>
      <c r="K949" s="193">
        <f>MAX(0,(F949-'2031 forecast'!$C$10))</f>
        <v>1.5822167045331508</v>
      </c>
      <c r="L949" s="193">
        <f>MAX(0,(G949-'2031 forecast'!$C$10))</f>
        <v>1.8528695160997177</v>
      </c>
      <c r="M949" s="193">
        <f>MAX(0,(H949-'2031 forecast'!$C$10))</f>
        <v>2.1335306314733735</v>
      </c>
      <c r="N949" s="193">
        <f>MAX(0,(I949-'2031 forecast'!$C$10))</f>
        <v>2.4245701415632617</v>
      </c>
      <c r="O949" s="193">
        <f>MAX(0,(J949-'2031 forecast'!$C$10))</f>
        <v>2.7263718226425677</v>
      </c>
      <c r="P949" s="175">
        <f t="shared" si="153"/>
        <v>33</v>
      </c>
      <c r="Q949" s="175" t="str">
        <f t="shared" si="154"/>
        <v/>
      </c>
    </row>
    <row r="950" spans="1:17" s="1" customFormat="1" x14ac:dyDescent="0.3">
      <c r="A950" s="189">
        <f t="shared" si="152"/>
        <v>43870.416666664372</v>
      </c>
      <c r="B950" s="190">
        <f t="shared" si="148"/>
        <v>43870</v>
      </c>
      <c r="C950" s="1">
        <f t="shared" si="149"/>
        <v>10</v>
      </c>
      <c r="D950" s="191">
        <v>5.1048144554202954</v>
      </c>
      <c r="E950" s="192">
        <f t="shared" si="150"/>
        <v>1.7725777515870759E-4</v>
      </c>
      <c r="F950" s="193">
        <f t="shared" si="151"/>
        <v>7.6110873093151499</v>
      </c>
      <c r="G950" s="193">
        <f t="shared" si="157"/>
        <v>7.8925330244104446</v>
      </c>
      <c r="H950" s="193">
        <f t="shared" si="157"/>
        <v>8.1843861474523756</v>
      </c>
      <c r="I950" s="193">
        <f t="shared" si="157"/>
        <v>8.4870315275765229</v>
      </c>
      <c r="J950" s="193">
        <f t="shared" si="157"/>
        <v>8.8008682450178881</v>
      </c>
      <c r="K950" s="193">
        <f>MAX(0,(F950-'2031 forecast'!$C$10))</f>
        <v>1.8740873093151498</v>
      </c>
      <c r="L950" s="193">
        <f>MAX(0,(G950-'2031 forecast'!$C$10))</f>
        <v>2.1555330244104445</v>
      </c>
      <c r="M950" s="193">
        <f>MAX(0,(H950-'2031 forecast'!$C$10))</f>
        <v>2.4473861474523755</v>
      </c>
      <c r="N950" s="193">
        <f>MAX(0,(I950-'2031 forecast'!$C$10))</f>
        <v>2.7500315275765228</v>
      </c>
      <c r="O950" s="193">
        <f>MAX(0,(J950-'2031 forecast'!$C$10))</f>
        <v>3.063868245017888</v>
      </c>
      <c r="P950" s="175">
        <f t="shared" si="153"/>
        <v>34</v>
      </c>
      <c r="Q950" s="175" t="str">
        <f t="shared" si="154"/>
        <v/>
      </c>
    </row>
    <row r="951" spans="1:17" s="1" customFormat="1" x14ac:dyDescent="0.3">
      <c r="A951" s="189">
        <f t="shared" si="152"/>
        <v>43870.458333331037</v>
      </c>
      <c r="B951" s="190">
        <f t="shared" si="148"/>
        <v>43870</v>
      </c>
      <c r="C951" s="1">
        <f t="shared" si="149"/>
        <v>11</v>
      </c>
      <c r="D951" s="191">
        <v>5.3231619763748501</v>
      </c>
      <c r="E951" s="192">
        <f t="shared" si="150"/>
        <v>1.8483959740000922E-4</v>
      </c>
      <c r="F951" s="193">
        <f t="shared" si="151"/>
        <v>7.9366352915719913</v>
      </c>
      <c r="G951" s="193">
        <f t="shared" si="157"/>
        <v>8.2301192452185603</v>
      </c>
      <c r="H951" s="193">
        <f t="shared" si="157"/>
        <v>8.5344557614289513</v>
      </c>
      <c r="I951" s="193">
        <f t="shared" si="157"/>
        <v>8.8500461504374641</v>
      </c>
      <c r="J951" s="193">
        <f t="shared" si="157"/>
        <v>9.1773065622826628</v>
      </c>
      <c r="K951" s="193">
        <f>MAX(0,(F951-'2031 forecast'!$C$10))</f>
        <v>2.1996352915719912</v>
      </c>
      <c r="L951" s="193">
        <f>MAX(0,(G951-'2031 forecast'!$C$10))</f>
        <v>2.4931192452185602</v>
      </c>
      <c r="M951" s="193">
        <f>MAX(0,(H951-'2031 forecast'!$C$10))</f>
        <v>2.7974557614289512</v>
      </c>
      <c r="N951" s="193">
        <f>MAX(0,(I951-'2031 forecast'!$C$10))</f>
        <v>3.113046150437464</v>
      </c>
      <c r="O951" s="193">
        <f>MAX(0,(J951-'2031 forecast'!$C$10))</f>
        <v>3.4403065622826627</v>
      </c>
      <c r="P951" s="175">
        <f t="shared" si="153"/>
        <v>35</v>
      </c>
      <c r="Q951" s="175" t="str">
        <f t="shared" si="154"/>
        <v/>
      </c>
    </row>
    <row r="952" spans="1:17" s="1" customFormat="1" x14ac:dyDescent="0.3">
      <c r="A952" s="189">
        <f t="shared" si="152"/>
        <v>43870.499999997701</v>
      </c>
      <c r="B952" s="190">
        <f t="shared" si="148"/>
        <v>43870</v>
      </c>
      <c r="C952" s="1">
        <f t="shared" si="149"/>
        <v>12</v>
      </c>
      <c r="D952" s="191">
        <v>5.3081035266538468</v>
      </c>
      <c r="E952" s="192">
        <f t="shared" si="150"/>
        <v>1.8431671310750568E-4</v>
      </c>
      <c r="F952" s="193">
        <f t="shared" si="151"/>
        <v>7.9141837065887612</v>
      </c>
      <c r="G952" s="193">
        <f t="shared" si="157"/>
        <v>8.2068374368869659</v>
      </c>
      <c r="H952" s="193">
        <f t="shared" si="157"/>
        <v>8.5103130294305664</v>
      </c>
      <c r="I952" s="193">
        <f t="shared" si="157"/>
        <v>8.8250106592056756</v>
      </c>
      <c r="J952" s="193">
        <f t="shared" si="157"/>
        <v>9.1513452990230242</v>
      </c>
      <c r="K952" s="193">
        <f>MAX(0,(F952-'2031 forecast'!$C$10))</f>
        <v>2.1771837065887611</v>
      </c>
      <c r="L952" s="193">
        <f>MAX(0,(G952-'2031 forecast'!$C$10))</f>
        <v>2.4698374368869658</v>
      </c>
      <c r="M952" s="193">
        <f>MAX(0,(H952-'2031 forecast'!$C$10))</f>
        <v>2.7733130294305663</v>
      </c>
      <c r="N952" s="193">
        <f>MAX(0,(I952-'2031 forecast'!$C$10))</f>
        <v>3.0880106592056755</v>
      </c>
      <c r="O952" s="193">
        <f>MAX(0,(J952-'2031 forecast'!$C$10))</f>
        <v>3.4143452990230241</v>
      </c>
      <c r="P952" s="175">
        <f t="shared" si="153"/>
        <v>36</v>
      </c>
      <c r="Q952" s="175" t="str">
        <f t="shared" si="154"/>
        <v/>
      </c>
    </row>
    <row r="953" spans="1:17" s="1" customFormat="1" x14ac:dyDescent="0.3">
      <c r="A953" s="189">
        <f t="shared" si="152"/>
        <v>43870.541666664365</v>
      </c>
      <c r="B953" s="190">
        <f t="shared" si="148"/>
        <v>43870</v>
      </c>
      <c r="C953" s="1">
        <f t="shared" si="149"/>
        <v>13</v>
      </c>
      <c r="D953" s="191">
        <v>5.4361003492823796</v>
      </c>
      <c r="E953" s="192">
        <f t="shared" si="150"/>
        <v>1.8876122959378598E-4</v>
      </c>
      <c r="F953" s="193">
        <f t="shared" si="151"/>
        <v>8.1050221789462213</v>
      </c>
      <c r="G953" s="193">
        <f t="shared" si="157"/>
        <v>8.4047328077055194</v>
      </c>
      <c r="H953" s="193">
        <f t="shared" si="157"/>
        <v>8.7155262514168363</v>
      </c>
      <c r="I953" s="193">
        <f t="shared" si="157"/>
        <v>9.0378123346758859</v>
      </c>
      <c r="J953" s="193">
        <f t="shared" si="157"/>
        <v>9.3720160367299634</v>
      </c>
      <c r="K953" s="193">
        <f>MAX(0,(F953-'2031 forecast'!$C$10))</f>
        <v>2.3680221789462212</v>
      </c>
      <c r="L953" s="193">
        <f>MAX(0,(G953-'2031 forecast'!$C$10))</f>
        <v>2.6677328077055193</v>
      </c>
      <c r="M953" s="193">
        <f>MAX(0,(H953-'2031 forecast'!$C$10))</f>
        <v>2.9785262514168362</v>
      </c>
      <c r="N953" s="193">
        <f>MAX(0,(I953-'2031 forecast'!$C$10))</f>
        <v>3.3008123346758858</v>
      </c>
      <c r="O953" s="193">
        <f>MAX(0,(J953-'2031 forecast'!$C$10))</f>
        <v>3.6350160367299633</v>
      </c>
      <c r="P953" s="175">
        <f t="shared" si="153"/>
        <v>37</v>
      </c>
      <c r="Q953" s="175" t="str">
        <f t="shared" si="154"/>
        <v/>
      </c>
    </row>
    <row r="954" spans="1:17" s="1" customFormat="1" x14ac:dyDescent="0.3">
      <c r="A954" s="189">
        <f t="shared" si="152"/>
        <v>43870.583333331029</v>
      </c>
      <c r="B954" s="190">
        <f t="shared" si="148"/>
        <v>43870</v>
      </c>
      <c r="C954" s="1">
        <f t="shared" si="149"/>
        <v>14</v>
      </c>
      <c r="D954" s="191">
        <v>5.2026943786068207</v>
      </c>
      <c r="E954" s="192">
        <f t="shared" si="150"/>
        <v>1.8065652305998076E-4</v>
      </c>
      <c r="F954" s="193">
        <f t="shared" si="151"/>
        <v>7.757022611706148</v>
      </c>
      <c r="G954" s="193">
        <f t="shared" si="157"/>
        <v>8.0438647785658084</v>
      </c>
      <c r="H954" s="193">
        <f t="shared" si="157"/>
        <v>8.3413139054418757</v>
      </c>
      <c r="I954" s="193">
        <f t="shared" si="157"/>
        <v>8.6497622205831526</v>
      </c>
      <c r="J954" s="193">
        <f t="shared" si="157"/>
        <v>8.9696164562055465</v>
      </c>
      <c r="K954" s="193">
        <f>MAX(0,(F954-'2031 forecast'!$C$10))</f>
        <v>2.0200226117061479</v>
      </c>
      <c r="L954" s="193">
        <f>MAX(0,(G954-'2031 forecast'!$C$10))</f>
        <v>2.3068647785658083</v>
      </c>
      <c r="M954" s="193">
        <f>MAX(0,(H954-'2031 forecast'!$C$10))</f>
        <v>2.6043139054418756</v>
      </c>
      <c r="N954" s="193">
        <f>MAX(0,(I954-'2031 forecast'!$C$10))</f>
        <v>2.9127622205831525</v>
      </c>
      <c r="O954" s="193">
        <f>MAX(0,(J954-'2031 forecast'!$C$10))</f>
        <v>3.2326164562055464</v>
      </c>
      <c r="P954" s="175">
        <f t="shared" si="153"/>
        <v>38</v>
      </c>
      <c r="Q954" s="175" t="str">
        <f t="shared" si="154"/>
        <v/>
      </c>
    </row>
    <row r="955" spans="1:17" s="1" customFormat="1" x14ac:dyDescent="0.3">
      <c r="A955" s="189">
        <f t="shared" si="152"/>
        <v>43870.624999997694</v>
      </c>
      <c r="B955" s="190">
        <f t="shared" si="148"/>
        <v>43870</v>
      </c>
      <c r="C955" s="1">
        <f t="shared" si="149"/>
        <v>15</v>
      </c>
      <c r="D955" s="191">
        <v>5.1876359288858156</v>
      </c>
      <c r="E955" s="192">
        <f t="shared" si="150"/>
        <v>1.8013363876747716E-4</v>
      </c>
      <c r="F955" s="193">
        <f t="shared" si="151"/>
        <v>7.7345710267229162</v>
      </c>
      <c r="G955" s="193">
        <f t="shared" si="157"/>
        <v>8.0205829702342122</v>
      </c>
      <c r="H955" s="193">
        <f t="shared" si="157"/>
        <v>8.317171173443489</v>
      </c>
      <c r="I955" s="193">
        <f t="shared" si="157"/>
        <v>8.6247267293513623</v>
      </c>
      <c r="J955" s="193">
        <f t="shared" si="157"/>
        <v>8.9436551929459061</v>
      </c>
      <c r="K955" s="193">
        <f>MAX(0,(F955-'2031 forecast'!$C$10))</f>
        <v>1.9975710267229161</v>
      </c>
      <c r="L955" s="193">
        <f>MAX(0,(G955-'2031 forecast'!$C$10))</f>
        <v>2.2835829702342121</v>
      </c>
      <c r="M955" s="193">
        <f>MAX(0,(H955-'2031 forecast'!$C$10))</f>
        <v>2.5801711734434889</v>
      </c>
      <c r="N955" s="193">
        <f>MAX(0,(I955-'2031 forecast'!$C$10))</f>
        <v>2.8877267293513622</v>
      </c>
      <c r="O955" s="193">
        <f>MAX(0,(J955-'2031 forecast'!$C$10))</f>
        <v>3.206655192945906</v>
      </c>
      <c r="P955" s="175">
        <f t="shared" si="153"/>
        <v>39</v>
      </c>
      <c r="Q955" s="175" t="str">
        <f t="shared" si="154"/>
        <v/>
      </c>
    </row>
    <row r="956" spans="1:17" s="1" customFormat="1" x14ac:dyDescent="0.3">
      <c r="A956" s="189">
        <f t="shared" si="152"/>
        <v>43870.666666664358</v>
      </c>
      <c r="B956" s="190">
        <f t="shared" si="148"/>
        <v>43870</v>
      </c>
      <c r="C956" s="1">
        <f t="shared" si="149"/>
        <v>16</v>
      </c>
      <c r="D956" s="191">
        <v>5.1575190294438089</v>
      </c>
      <c r="E956" s="192">
        <f t="shared" si="150"/>
        <v>1.7908787018247005E-4</v>
      </c>
      <c r="F956" s="193">
        <f t="shared" si="151"/>
        <v>7.689667856756456</v>
      </c>
      <c r="G956" s="193">
        <f t="shared" si="157"/>
        <v>7.9740193535710242</v>
      </c>
      <c r="H956" s="193">
        <f t="shared" si="157"/>
        <v>8.268885709446721</v>
      </c>
      <c r="I956" s="193">
        <f t="shared" si="157"/>
        <v>8.5746557468877853</v>
      </c>
      <c r="J956" s="193">
        <f t="shared" si="157"/>
        <v>8.891732666426627</v>
      </c>
      <c r="K956" s="193">
        <f>MAX(0,(F956-'2031 forecast'!$C$10))</f>
        <v>1.9526678567564559</v>
      </c>
      <c r="L956" s="193">
        <f>MAX(0,(G956-'2031 forecast'!$C$10))</f>
        <v>2.2370193535710241</v>
      </c>
      <c r="M956" s="193">
        <f>MAX(0,(H956-'2031 forecast'!$C$10))</f>
        <v>2.5318857094467209</v>
      </c>
      <c r="N956" s="193">
        <f>MAX(0,(I956-'2031 forecast'!$C$10))</f>
        <v>2.8376557468877852</v>
      </c>
      <c r="O956" s="193">
        <f>MAX(0,(J956-'2031 forecast'!$C$10))</f>
        <v>3.1547326664266269</v>
      </c>
      <c r="P956" s="175">
        <f t="shared" si="153"/>
        <v>40</v>
      </c>
      <c r="Q956" s="175" t="str">
        <f t="shared" si="154"/>
        <v/>
      </c>
    </row>
    <row r="957" spans="1:17" s="1" customFormat="1" x14ac:dyDescent="0.3">
      <c r="A957" s="189">
        <f t="shared" si="152"/>
        <v>43870.708333331022</v>
      </c>
      <c r="B957" s="190">
        <f t="shared" si="148"/>
        <v>43870</v>
      </c>
      <c r="C957" s="1">
        <f t="shared" si="149"/>
        <v>17</v>
      </c>
      <c r="D957" s="191">
        <v>5.4059834498403712</v>
      </c>
      <c r="E957" s="192">
        <f t="shared" si="150"/>
        <v>1.8771546100877881E-4</v>
      </c>
      <c r="F957" s="193">
        <f t="shared" si="151"/>
        <v>8.0601190089797594</v>
      </c>
      <c r="G957" s="193">
        <f t="shared" si="157"/>
        <v>8.3581691910423288</v>
      </c>
      <c r="H957" s="193">
        <f t="shared" si="157"/>
        <v>8.6672407874200665</v>
      </c>
      <c r="I957" s="193">
        <f t="shared" si="157"/>
        <v>8.9877413522123053</v>
      </c>
      <c r="J957" s="193">
        <f t="shared" si="157"/>
        <v>9.3200935102106826</v>
      </c>
      <c r="K957" s="193">
        <f>MAX(0,(F957-'2031 forecast'!$C$10))</f>
        <v>2.3231190089797593</v>
      </c>
      <c r="L957" s="193">
        <f>MAX(0,(G957-'2031 forecast'!$C$10))</f>
        <v>2.6211691910423287</v>
      </c>
      <c r="M957" s="193">
        <f>MAX(0,(H957-'2031 forecast'!$C$10))</f>
        <v>2.9302407874200664</v>
      </c>
      <c r="N957" s="193">
        <f>MAX(0,(I957-'2031 forecast'!$C$10))</f>
        <v>3.2507413522123052</v>
      </c>
      <c r="O957" s="193">
        <f>MAX(0,(J957-'2031 forecast'!$C$10))</f>
        <v>3.5830935102106825</v>
      </c>
      <c r="P957" s="175">
        <f t="shared" si="153"/>
        <v>41</v>
      </c>
      <c r="Q957" s="175" t="str">
        <f t="shared" si="154"/>
        <v/>
      </c>
    </row>
    <row r="958" spans="1:17" s="1" customFormat="1" x14ac:dyDescent="0.3">
      <c r="A958" s="189">
        <f t="shared" si="152"/>
        <v>43870.749999997686</v>
      </c>
      <c r="B958" s="190">
        <f t="shared" si="148"/>
        <v>43870</v>
      </c>
      <c r="C958" s="1">
        <f t="shared" si="149"/>
        <v>18</v>
      </c>
      <c r="D958" s="191">
        <v>5.4963341481663948</v>
      </c>
      <c r="E958" s="192">
        <f t="shared" si="150"/>
        <v>1.9085276676380022E-4</v>
      </c>
      <c r="F958" s="193">
        <f t="shared" si="151"/>
        <v>8.1948285188791434</v>
      </c>
      <c r="G958" s="193">
        <f t="shared" si="157"/>
        <v>8.4978600410318954</v>
      </c>
      <c r="H958" s="193">
        <f t="shared" si="157"/>
        <v>8.812097179410376</v>
      </c>
      <c r="I958" s="193">
        <f t="shared" si="157"/>
        <v>9.1379542996030416</v>
      </c>
      <c r="J958" s="193">
        <f t="shared" si="157"/>
        <v>9.4758610897685234</v>
      </c>
      <c r="K958" s="193">
        <f>MAX(0,(F958-'2031 forecast'!$C$10))</f>
        <v>2.4578285188791433</v>
      </c>
      <c r="L958" s="193">
        <f>MAX(0,(G958-'2031 forecast'!$C$10))</f>
        <v>2.7608600410318953</v>
      </c>
      <c r="M958" s="193">
        <f>MAX(0,(H958-'2031 forecast'!$C$10))</f>
        <v>3.0750971794103759</v>
      </c>
      <c r="N958" s="193">
        <f>MAX(0,(I958-'2031 forecast'!$C$10))</f>
        <v>3.4009542996030415</v>
      </c>
      <c r="O958" s="193">
        <f>MAX(0,(J958-'2031 forecast'!$C$10))</f>
        <v>3.7388610897685233</v>
      </c>
      <c r="P958" s="175">
        <f t="shared" si="153"/>
        <v>42</v>
      </c>
      <c r="Q958" s="175" t="str">
        <f t="shared" si="154"/>
        <v/>
      </c>
    </row>
    <row r="959" spans="1:17" s="1" customFormat="1" x14ac:dyDescent="0.3">
      <c r="A959" s="189">
        <f t="shared" si="152"/>
        <v>43870.79166666435</v>
      </c>
      <c r="B959" s="190">
        <f t="shared" si="148"/>
        <v>43870</v>
      </c>
      <c r="C959" s="1">
        <f t="shared" si="149"/>
        <v>19</v>
      </c>
      <c r="D959" s="191">
        <v>5.4361003492823796</v>
      </c>
      <c r="E959" s="192">
        <f t="shared" si="150"/>
        <v>1.8876122959378598E-4</v>
      </c>
      <c r="F959" s="193">
        <f t="shared" si="151"/>
        <v>8.1050221789462213</v>
      </c>
      <c r="G959" s="193">
        <f t="shared" si="157"/>
        <v>8.4047328077055194</v>
      </c>
      <c r="H959" s="193">
        <f t="shared" si="157"/>
        <v>8.7155262514168363</v>
      </c>
      <c r="I959" s="193">
        <f t="shared" si="157"/>
        <v>9.0378123346758859</v>
      </c>
      <c r="J959" s="193">
        <f t="shared" si="157"/>
        <v>9.3720160367299634</v>
      </c>
      <c r="K959" s="193">
        <f>MAX(0,(F959-'2031 forecast'!$C$10))</f>
        <v>2.3680221789462212</v>
      </c>
      <c r="L959" s="193">
        <f>MAX(0,(G959-'2031 forecast'!$C$10))</f>
        <v>2.6677328077055193</v>
      </c>
      <c r="M959" s="193">
        <f>MAX(0,(H959-'2031 forecast'!$C$10))</f>
        <v>2.9785262514168362</v>
      </c>
      <c r="N959" s="193">
        <f>MAX(0,(I959-'2031 forecast'!$C$10))</f>
        <v>3.3008123346758858</v>
      </c>
      <c r="O959" s="193">
        <f>MAX(0,(J959-'2031 forecast'!$C$10))</f>
        <v>3.6350160367299633</v>
      </c>
      <c r="P959" s="175">
        <f t="shared" si="153"/>
        <v>43</v>
      </c>
      <c r="Q959" s="175" t="str">
        <f t="shared" si="154"/>
        <v/>
      </c>
    </row>
    <row r="960" spans="1:17" s="1" customFormat="1" x14ac:dyDescent="0.3">
      <c r="A960" s="189">
        <f t="shared" si="152"/>
        <v>43870.833333331015</v>
      </c>
      <c r="B960" s="190">
        <f t="shared" si="148"/>
        <v>43870</v>
      </c>
      <c r="C960" s="1">
        <f t="shared" si="149"/>
        <v>20</v>
      </c>
      <c r="D960" s="191">
        <v>5.2252820531883266</v>
      </c>
      <c r="E960" s="192">
        <f t="shared" si="150"/>
        <v>1.8144084949873611E-4</v>
      </c>
      <c r="F960" s="193">
        <f t="shared" si="151"/>
        <v>7.790699989180994</v>
      </c>
      <c r="G960" s="193">
        <f t="shared" si="157"/>
        <v>8.0787874910631992</v>
      </c>
      <c r="H960" s="193">
        <f t="shared" si="157"/>
        <v>8.377528003439453</v>
      </c>
      <c r="I960" s="193">
        <f t="shared" si="157"/>
        <v>8.687315457430838</v>
      </c>
      <c r="J960" s="193">
        <f t="shared" si="157"/>
        <v>9.0085583510950062</v>
      </c>
      <c r="K960" s="193">
        <f>MAX(0,(F960-'2031 forecast'!$C$10))</f>
        <v>2.0536999891809939</v>
      </c>
      <c r="L960" s="193">
        <f>MAX(0,(G960-'2031 forecast'!$C$10))</f>
        <v>2.3417874910631991</v>
      </c>
      <c r="M960" s="193">
        <f>MAX(0,(H960-'2031 forecast'!$C$10))</f>
        <v>2.6405280034394529</v>
      </c>
      <c r="N960" s="193">
        <f>MAX(0,(I960-'2031 forecast'!$C$10))</f>
        <v>2.9503154574308379</v>
      </c>
      <c r="O960" s="193">
        <f>MAX(0,(J960-'2031 forecast'!$C$10))</f>
        <v>3.2715583510950061</v>
      </c>
      <c r="P960" s="175">
        <f t="shared" si="153"/>
        <v>44</v>
      </c>
      <c r="Q960" s="175" t="str">
        <f t="shared" si="154"/>
        <v/>
      </c>
    </row>
    <row r="961" spans="1:17" s="1" customFormat="1" x14ac:dyDescent="0.3">
      <c r="A961" s="189">
        <f t="shared" si="152"/>
        <v>43870.874999997679</v>
      </c>
      <c r="B961" s="190">
        <f t="shared" si="148"/>
        <v>43870</v>
      </c>
      <c r="C961" s="1">
        <f t="shared" si="149"/>
        <v>21</v>
      </c>
      <c r="D961" s="191">
        <v>5.0069345322337702</v>
      </c>
      <c r="E961" s="192">
        <f t="shared" si="150"/>
        <v>1.7385902725743443E-4</v>
      </c>
      <c r="F961" s="193">
        <f t="shared" si="151"/>
        <v>7.4651520069241508</v>
      </c>
      <c r="G961" s="193">
        <f t="shared" si="157"/>
        <v>7.7412012702550816</v>
      </c>
      <c r="H961" s="193">
        <f t="shared" si="157"/>
        <v>8.0274583894628755</v>
      </c>
      <c r="I961" s="193">
        <f t="shared" si="157"/>
        <v>8.3243008345698932</v>
      </c>
      <c r="J961" s="193">
        <f t="shared" si="157"/>
        <v>8.632120033830228</v>
      </c>
      <c r="K961" s="193">
        <f>MAX(0,(F961-'2031 forecast'!$C$10))</f>
        <v>1.7281520069241507</v>
      </c>
      <c r="L961" s="193">
        <f>MAX(0,(G961-'2031 forecast'!$C$10))</f>
        <v>2.0042012702550815</v>
      </c>
      <c r="M961" s="193">
        <f>MAX(0,(H961-'2031 forecast'!$C$10))</f>
        <v>2.2904583894628754</v>
      </c>
      <c r="N961" s="193">
        <f>MAX(0,(I961-'2031 forecast'!$C$10))</f>
        <v>2.5873008345698931</v>
      </c>
      <c r="O961" s="193">
        <f>MAX(0,(J961-'2031 forecast'!$C$10))</f>
        <v>2.8951200338302279</v>
      </c>
      <c r="P961" s="175">
        <f t="shared" si="153"/>
        <v>45</v>
      </c>
      <c r="Q961" s="175" t="str">
        <f t="shared" si="154"/>
        <v/>
      </c>
    </row>
    <row r="962" spans="1:17" s="1" customFormat="1" x14ac:dyDescent="0.3">
      <c r="A962" s="189">
        <f t="shared" si="152"/>
        <v>43870.916666664343</v>
      </c>
      <c r="B962" s="190">
        <f t="shared" si="148"/>
        <v>43870</v>
      </c>
      <c r="C962" s="1">
        <f t="shared" si="149"/>
        <v>22</v>
      </c>
      <c r="D962" s="191">
        <v>4.6831778632321885</v>
      </c>
      <c r="E962" s="192">
        <f t="shared" si="150"/>
        <v>1.6261701496860786E-4</v>
      </c>
      <c r="F962" s="193">
        <f t="shared" si="151"/>
        <v>6.9824429297846953</v>
      </c>
      <c r="G962" s="193">
        <f t="shared" si="157"/>
        <v>7.2406423911258067</v>
      </c>
      <c r="H962" s="193">
        <f t="shared" si="157"/>
        <v>7.5083896514976072</v>
      </c>
      <c r="I962" s="193">
        <f t="shared" si="157"/>
        <v>7.7860377730864272</v>
      </c>
      <c r="J962" s="193">
        <f t="shared" si="157"/>
        <v>8.0739528737479738</v>
      </c>
      <c r="K962" s="193">
        <f>MAX(0,(F962-'2031 forecast'!$C$10))</f>
        <v>1.2454429297846952</v>
      </c>
      <c r="L962" s="193">
        <f>MAX(0,(G962-'2031 forecast'!$C$10))</f>
        <v>1.5036423911258066</v>
      </c>
      <c r="M962" s="193">
        <f>MAX(0,(H962-'2031 forecast'!$C$10))</f>
        <v>1.7713896514976071</v>
      </c>
      <c r="N962" s="193">
        <f>MAX(0,(I962-'2031 forecast'!$C$10))</f>
        <v>2.0490377730864271</v>
      </c>
      <c r="O962" s="193">
        <f>MAX(0,(J962-'2031 forecast'!$C$10))</f>
        <v>2.3369528737479737</v>
      </c>
      <c r="P962" s="175">
        <f t="shared" si="153"/>
        <v>46</v>
      </c>
      <c r="Q962" s="175" t="str">
        <f t="shared" si="154"/>
        <v/>
      </c>
    </row>
    <row r="963" spans="1:17" s="1" customFormat="1" x14ac:dyDescent="0.3">
      <c r="A963" s="189">
        <f t="shared" si="152"/>
        <v>43870.958333331007</v>
      </c>
      <c r="B963" s="190">
        <f t="shared" si="148"/>
        <v>43870</v>
      </c>
      <c r="C963" s="1">
        <f t="shared" si="149"/>
        <v>23</v>
      </c>
      <c r="D963" s="191">
        <v>4.382008868812111</v>
      </c>
      <c r="E963" s="192">
        <f t="shared" si="150"/>
        <v>1.5215932911853659E-4</v>
      </c>
      <c r="F963" s="193">
        <f t="shared" si="151"/>
        <v>6.5334112301200831</v>
      </c>
      <c r="G963" s="193">
        <f t="shared" si="157"/>
        <v>6.7750062244939206</v>
      </c>
      <c r="H963" s="193">
        <f t="shared" si="157"/>
        <v>7.0255350115299144</v>
      </c>
      <c r="I963" s="193">
        <f t="shared" si="157"/>
        <v>7.285327948450643</v>
      </c>
      <c r="J963" s="193">
        <f t="shared" si="157"/>
        <v>7.5547276085551767</v>
      </c>
      <c r="K963" s="193">
        <f>MAX(0,(F963-'2031 forecast'!$C$10))</f>
        <v>0.79641123012008297</v>
      </c>
      <c r="L963" s="193">
        <f>MAX(0,(G963-'2031 forecast'!$C$10))</f>
        <v>1.0380062244939205</v>
      </c>
      <c r="M963" s="193">
        <f>MAX(0,(H963-'2031 forecast'!$C$10))</f>
        <v>1.2885350115299143</v>
      </c>
      <c r="N963" s="193">
        <f>MAX(0,(I963-'2031 forecast'!$C$10))</f>
        <v>1.5483279484506429</v>
      </c>
      <c r="O963" s="193">
        <f>MAX(0,(J963-'2031 forecast'!$C$10))</f>
        <v>1.8177276085551766</v>
      </c>
      <c r="P963" s="175">
        <f t="shared" si="153"/>
        <v>47</v>
      </c>
      <c r="Q963" s="175" t="str">
        <f t="shared" si="154"/>
        <v/>
      </c>
    </row>
    <row r="964" spans="1:17" s="1" customFormat="1" x14ac:dyDescent="0.3">
      <c r="A964" s="189">
        <f t="shared" si="152"/>
        <v>43870.999999997672</v>
      </c>
      <c r="B964" s="190">
        <f t="shared" si="148"/>
        <v>43870</v>
      </c>
      <c r="C964" s="1">
        <f t="shared" si="149"/>
        <v>0</v>
      </c>
      <c r="D964" s="191">
        <v>4.4573011174171304</v>
      </c>
      <c r="E964" s="192">
        <f t="shared" si="150"/>
        <v>1.547737505810544E-4</v>
      </c>
      <c r="F964" s="193">
        <f t="shared" si="151"/>
        <v>6.6456691550362361</v>
      </c>
      <c r="G964" s="193">
        <f t="shared" si="157"/>
        <v>6.8914152661518919</v>
      </c>
      <c r="H964" s="193">
        <f t="shared" si="157"/>
        <v>7.1462486715218372</v>
      </c>
      <c r="I964" s="193">
        <f t="shared" si="157"/>
        <v>7.4105054046095882</v>
      </c>
      <c r="J964" s="193">
        <f t="shared" si="157"/>
        <v>7.6845339248533762</v>
      </c>
      <c r="K964" s="193">
        <f>MAX(0,(F964-'2031 forecast'!$C$10))</f>
        <v>0.90866915503623602</v>
      </c>
      <c r="L964" s="193">
        <f>MAX(0,(G964-'2031 forecast'!$C$10))</f>
        <v>1.1544152661518918</v>
      </c>
      <c r="M964" s="193">
        <f>MAX(0,(H964-'2031 forecast'!$C$10))</f>
        <v>1.4092486715218371</v>
      </c>
      <c r="N964" s="193">
        <f>MAX(0,(I964-'2031 forecast'!$C$10))</f>
        <v>1.6735054046095881</v>
      </c>
      <c r="O964" s="193">
        <f>MAX(0,(J964-'2031 forecast'!$C$10))</f>
        <v>1.9475339248533761</v>
      </c>
      <c r="P964" s="175">
        <f t="shared" si="153"/>
        <v>48</v>
      </c>
      <c r="Q964" s="175">
        <f t="shared" si="154"/>
        <v>48</v>
      </c>
    </row>
    <row r="965" spans="1:17" s="1" customFormat="1" x14ac:dyDescent="0.3">
      <c r="A965" s="189">
        <f t="shared" si="152"/>
        <v>43871.041666664336</v>
      </c>
      <c r="B965" s="190">
        <f t="shared" ref="B965:B1028" si="158">INT(A965)</f>
        <v>43871</v>
      </c>
      <c r="C965" s="1">
        <f t="shared" ref="C965:C1028" si="159">HOUR(A965)</f>
        <v>1</v>
      </c>
      <c r="D965" s="191">
        <v>3.7947293296929629</v>
      </c>
      <c r="E965" s="192">
        <f t="shared" ref="E965:E1028" si="160">D965/SUM($D$4:$D$8763)</f>
        <v>1.3176684171089769E-4</v>
      </c>
      <c r="F965" s="193">
        <f t="shared" ref="F965:F1028" si="161">E965*$F$2</f>
        <v>5.6577994157740941</v>
      </c>
      <c r="G965" s="193">
        <f t="shared" ref="G965:J984" si="162">$E965*G$2</f>
        <v>5.8670156995617466</v>
      </c>
      <c r="H965" s="193">
        <f t="shared" si="162"/>
        <v>6.0839684635929165</v>
      </c>
      <c r="I965" s="193">
        <f t="shared" si="162"/>
        <v>6.3089437904108667</v>
      </c>
      <c r="J965" s="193">
        <f t="shared" si="162"/>
        <v>6.5422383414292264</v>
      </c>
      <c r="K965" s="193">
        <f>MAX(0,(F965-'2031 forecast'!$C$10))</f>
        <v>0</v>
      </c>
      <c r="L965" s="193">
        <f>MAX(0,(G965-'2031 forecast'!$C$10))</f>
        <v>0.13001569956174652</v>
      </c>
      <c r="M965" s="193">
        <f>MAX(0,(H965-'2031 forecast'!$C$10))</f>
        <v>0.34696846359291644</v>
      </c>
      <c r="N965" s="193">
        <f>MAX(0,(I965-'2031 forecast'!$C$10))</f>
        <v>0.57194379041086663</v>
      </c>
      <c r="O965" s="193">
        <f>MAX(0,(J965-'2031 forecast'!$C$10))</f>
        <v>0.80523834142922635</v>
      </c>
      <c r="P965" s="175" t="str">
        <f t="shared" si="153"/>
        <v/>
      </c>
      <c r="Q965" s="175" t="str">
        <f t="shared" si="154"/>
        <v/>
      </c>
    </row>
    <row r="966" spans="1:17" s="1" customFormat="1" x14ac:dyDescent="0.3">
      <c r="A966" s="189">
        <f t="shared" ref="A966:A1029" si="163">A965 + TIME(1,0,0)</f>
        <v>43871.083333331</v>
      </c>
      <c r="B966" s="190">
        <f t="shared" si="158"/>
        <v>43871</v>
      </c>
      <c r="C966" s="1">
        <f t="shared" si="159"/>
        <v>2</v>
      </c>
      <c r="D966" s="191">
        <v>3.5989694833199133</v>
      </c>
      <c r="E966" s="192">
        <f t="shared" si="160"/>
        <v>1.2496934590835136E-4</v>
      </c>
      <c r="F966" s="193">
        <f t="shared" si="161"/>
        <v>5.365928810992096</v>
      </c>
      <c r="G966" s="193">
        <f t="shared" si="162"/>
        <v>5.5643521912510208</v>
      </c>
      <c r="H966" s="193">
        <f t="shared" si="162"/>
        <v>5.7701129476139164</v>
      </c>
      <c r="I966" s="193">
        <f t="shared" si="162"/>
        <v>5.9834824043976074</v>
      </c>
      <c r="J966" s="193">
        <f t="shared" si="162"/>
        <v>6.2047419190539088</v>
      </c>
      <c r="K966" s="193">
        <f>MAX(0,(F966-'2031 forecast'!$C$10))</f>
        <v>0</v>
      </c>
      <c r="L966" s="193">
        <f>MAX(0,(G966-'2031 forecast'!$C$10))</f>
        <v>0</v>
      </c>
      <c r="M966" s="193">
        <f>MAX(0,(H966-'2031 forecast'!$C$10))</f>
        <v>3.3112947613916255E-2</v>
      </c>
      <c r="N966" s="193">
        <f>MAX(0,(I966-'2031 forecast'!$C$10))</f>
        <v>0.24648240439760727</v>
      </c>
      <c r="O966" s="193">
        <f>MAX(0,(J966-'2031 forecast'!$C$10))</f>
        <v>0.46774191905390872</v>
      </c>
      <c r="P966" s="175" t="str">
        <f t="shared" ref="P966:P1029" si="164">IF(K966&gt;0,IF(K965&gt;0,P965+1,1),"")</f>
        <v/>
      </c>
      <c r="Q966" s="175" t="str">
        <f t="shared" ref="Q966:Q1029" si="165">IF(AND(K966&gt;0,K967=0),P966,"")</f>
        <v/>
      </c>
    </row>
    <row r="967" spans="1:17" s="1" customFormat="1" x14ac:dyDescent="0.3">
      <c r="A967" s="189">
        <f t="shared" si="163"/>
        <v>43871.124999997664</v>
      </c>
      <c r="B967" s="190">
        <f t="shared" si="158"/>
        <v>43871</v>
      </c>
      <c r="C967" s="1">
        <f t="shared" si="159"/>
        <v>3</v>
      </c>
      <c r="D967" s="191">
        <v>3.4483849861098745</v>
      </c>
      <c r="E967" s="192">
        <f t="shared" si="160"/>
        <v>1.1974050298331573E-4</v>
      </c>
      <c r="F967" s="193">
        <f t="shared" si="161"/>
        <v>5.1414129611597899</v>
      </c>
      <c r="G967" s="193">
        <f t="shared" si="162"/>
        <v>5.3315341079350782</v>
      </c>
      <c r="H967" s="193">
        <f t="shared" si="162"/>
        <v>5.52868562763007</v>
      </c>
      <c r="I967" s="193">
        <f t="shared" si="162"/>
        <v>5.7331274920797153</v>
      </c>
      <c r="J967" s="193">
        <f t="shared" si="162"/>
        <v>5.9451292864575098</v>
      </c>
      <c r="K967" s="193">
        <f>MAX(0,(F967-'2031 forecast'!$C$10))</f>
        <v>0</v>
      </c>
      <c r="L967" s="193">
        <f>MAX(0,(G967-'2031 forecast'!$C$10))</f>
        <v>0</v>
      </c>
      <c r="M967" s="193">
        <f>MAX(0,(H967-'2031 forecast'!$C$10))</f>
        <v>0</v>
      </c>
      <c r="N967" s="193">
        <f>MAX(0,(I967-'2031 forecast'!$C$10))</f>
        <v>0</v>
      </c>
      <c r="O967" s="193">
        <f>MAX(0,(J967-'2031 forecast'!$C$10))</f>
        <v>0.20812928645750972</v>
      </c>
      <c r="P967" s="175" t="str">
        <f t="shared" si="164"/>
        <v/>
      </c>
      <c r="Q967" s="175" t="str">
        <f t="shared" si="165"/>
        <v/>
      </c>
    </row>
    <row r="968" spans="1:17" s="1" customFormat="1" x14ac:dyDescent="0.3">
      <c r="A968" s="189">
        <f t="shared" si="163"/>
        <v>43871.166666664329</v>
      </c>
      <c r="B968" s="190">
        <f t="shared" si="158"/>
        <v>43871</v>
      </c>
      <c r="C968" s="1">
        <f t="shared" si="159"/>
        <v>4</v>
      </c>
      <c r="D968" s="191">
        <v>3.3881511872258598</v>
      </c>
      <c r="E968" s="192">
        <f t="shared" si="160"/>
        <v>1.176489658133015E-4</v>
      </c>
      <c r="F968" s="193">
        <f t="shared" si="161"/>
        <v>5.0516066212268687</v>
      </c>
      <c r="G968" s="193">
        <f t="shared" si="162"/>
        <v>5.2384068746087022</v>
      </c>
      <c r="H968" s="193">
        <f t="shared" si="162"/>
        <v>5.4321146996365322</v>
      </c>
      <c r="I968" s="193">
        <f t="shared" si="162"/>
        <v>5.6329855271525595</v>
      </c>
      <c r="J968" s="193">
        <f t="shared" si="162"/>
        <v>5.8412842334189516</v>
      </c>
      <c r="K968" s="193">
        <f>MAX(0,(F968-'2031 forecast'!$C$10))</f>
        <v>0</v>
      </c>
      <c r="L968" s="193">
        <f>MAX(0,(G968-'2031 forecast'!$C$10))</f>
        <v>0</v>
      </c>
      <c r="M968" s="193">
        <f>MAX(0,(H968-'2031 forecast'!$C$10))</f>
        <v>0</v>
      </c>
      <c r="N968" s="193">
        <f>MAX(0,(I968-'2031 forecast'!$C$10))</f>
        <v>0</v>
      </c>
      <c r="O968" s="193">
        <f>MAX(0,(J968-'2031 forecast'!$C$10))</f>
        <v>0.10428423341895154</v>
      </c>
      <c r="P968" s="175" t="str">
        <f t="shared" si="164"/>
        <v/>
      </c>
      <c r="Q968" s="175" t="str">
        <f t="shared" si="165"/>
        <v/>
      </c>
    </row>
    <row r="969" spans="1:17" s="1" customFormat="1" x14ac:dyDescent="0.3">
      <c r="A969" s="189">
        <f t="shared" si="163"/>
        <v>43871.208333330993</v>
      </c>
      <c r="B969" s="190">
        <f t="shared" si="158"/>
        <v>43871</v>
      </c>
      <c r="C969" s="1">
        <f t="shared" si="159"/>
        <v>5</v>
      </c>
      <c r="D969" s="191">
        <v>3.4333265363888708</v>
      </c>
      <c r="E969" s="192">
        <f t="shared" si="160"/>
        <v>1.1921761869081217E-4</v>
      </c>
      <c r="F969" s="193">
        <f t="shared" si="161"/>
        <v>5.1189613761765598</v>
      </c>
      <c r="G969" s="193">
        <f t="shared" si="162"/>
        <v>5.3082522996034847</v>
      </c>
      <c r="H969" s="193">
        <f t="shared" si="162"/>
        <v>5.5045428956316851</v>
      </c>
      <c r="I969" s="193">
        <f t="shared" si="162"/>
        <v>5.7080920008479259</v>
      </c>
      <c r="J969" s="193">
        <f t="shared" si="162"/>
        <v>5.9191680231978703</v>
      </c>
      <c r="K969" s="193">
        <f>MAX(0,(F969-'2031 forecast'!$C$10))</f>
        <v>0</v>
      </c>
      <c r="L969" s="193">
        <f>MAX(0,(G969-'2031 forecast'!$C$10))</f>
        <v>0</v>
      </c>
      <c r="M969" s="193">
        <f>MAX(0,(H969-'2031 forecast'!$C$10))</f>
        <v>0</v>
      </c>
      <c r="N969" s="193">
        <f>MAX(0,(I969-'2031 forecast'!$C$10))</f>
        <v>0</v>
      </c>
      <c r="O969" s="193">
        <f>MAX(0,(J969-'2031 forecast'!$C$10))</f>
        <v>0.18216802319787018</v>
      </c>
      <c r="P969" s="175" t="str">
        <f t="shared" si="164"/>
        <v/>
      </c>
      <c r="Q969" s="175" t="str">
        <f t="shared" si="165"/>
        <v/>
      </c>
    </row>
    <row r="970" spans="1:17" s="1" customFormat="1" x14ac:dyDescent="0.3">
      <c r="A970" s="189">
        <f t="shared" si="163"/>
        <v>43871.249999997657</v>
      </c>
      <c r="B970" s="190">
        <f t="shared" si="158"/>
        <v>43871</v>
      </c>
      <c r="C970" s="1">
        <f t="shared" si="159"/>
        <v>6</v>
      </c>
      <c r="D970" s="191">
        <v>3.7344955308089474</v>
      </c>
      <c r="E970" s="192">
        <f t="shared" si="160"/>
        <v>1.2967530454088342E-4</v>
      </c>
      <c r="F970" s="193">
        <f t="shared" si="161"/>
        <v>5.5679930758411711</v>
      </c>
      <c r="G970" s="193">
        <f t="shared" si="162"/>
        <v>5.7738884662353689</v>
      </c>
      <c r="H970" s="193">
        <f t="shared" si="162"/>
        <v>5.9873975355993769</v>
      </c>
      <c r="I970" s="193">
        <f t="shared" si="162"/>
        <v>6.2088018254837092</v>
      </c>
      <c r="J970" s="193">
        <f t="shared" si="162"/>
        <v>6.4383932883906665</v>
      </c>
      <c r="K970" s="193">
        <f>MAX(0,(F970-'2031 forecast'!$C$10))</f>
        <v>0</v>
      </c>
      <c r="L970" s="193">
        <f>MAX(0,(G970-'2031 forecast'!$C$10))</f>
        <v>3.6888466235368789E-2</v>
      </c>
      <c r="M970" s="193">
        <f>MAX(0,(H970-'2031 forecast'!$C$10))</f>
        <v>0.25039753559937683</v>
      </c>
      <c r="N970" s="193">
        <f>MAX(0,(I970-'2031 forecast'!$C$10))</f>
        <v>0.47180182548370908</v>
      </c>
      <c r="O970" s="193">
        <f>MAX(0,(J970-'2031 forecast'!$C$10))</f>
        <v>0.70139328839066639</v>
      </c>
      <c r="P970" s="175" t="str">
        <f t="shared" si="164"/>
        <v/>
      </c>
      <c r="Q970" s="175" t="str">
        <f t="shared" si="165"/>
        <v/>
      </c>
    </row>
    <row r="971" spans="1:17" s="1" customFormat="1" x14ac:dyDescent="0.3">
      <c r="A971" s="189">
        <f t="shared" si="163"/>
        <v>43871.291666664321</v>
      </c>
      <c r="B971" s="190">
        <f t="shared" si="158"/>
        <v>43871</v>
      </c>
      <c r="C971" s="1">
        <f t="shared" si="159"/>
        <v>7</v>
      </c>
      <c r="D971" s="191">
        <v>4.0733106495315337</v>
      </c>
      <c r="E971" s="192">
        <f t="shared" si="160"/>
        <v>1.4144020112221358E-4</v>
      </c>
      <c r="F971" s="193">
        <f t="shared" si="161"/>
        <v>6.0731537379638585</v>
      </c>
      <c r="G971" s="193">
        <f t="shared" si="162"/>
        <v>6.2977291536962401</v>
      </c>
      <c r="H971" s="193">
        <f t="shared" si="162"/>
        <v>6.530609005563031</v>
      </c>
      <c r="I971" s="193">
        <f t="shared" si="162"/>
        <v>6.7721003781989664</v>
      </c>
      <c r="J971" s="193">
        <f t="shared" si="162"/>
        <v>7.022521711732562</v>
      </c>
      <c r="K971" s="193">
        <f>MAX(0,(F971-'2031 forecast'!$C$10))</f>
        <v>0.33615373796385839</v>
      </c>
      <c r="L971" s="193">
        <f>MAX(0,(G971-'2031 forecast'!$C$10))</f>
        <v>0.56072915369623999</v>
      </c>
      <c r="M971" s="193">
        <f>MAX(0,(H971-'2031 forecast'!$C$10))</f>
        <v>0.79360900556303093</v>
      </c>
      <c r="N971" s="193">
        <f>MAX(0,(I971-'2031 forecast'!$C$10))</f>
        <v>1.0351003781989663</v>
      </c>
      <c r="O971" s="193">
        <f>MAX(0,(J971-'2031 forecast'!$C$10))</f>
        <v>1.2855217117325619</v>
      </c>
      <c r="P971" s="175">
        <f t="shared" si="164"/>
        <v>1</v>
      </c>
      <c r="Q971" s="175" t="str">
        <f t="shared" si="165"/>
        <v/>
      </c>
    </row>
    <row r="972" spans="1:17" s="1" customFormat="1" x14ac:dyDescent="0.3">
      <c r="A972" s="189">
        <f t="shared" si="163"/>
        <v>43871.333333330986</v>
      </c>
      <c r="B972" s="190">
        <f t="shared" si="158"/>
        <v>43871</v>
      </c>
      <c r="C972" s="1">
        <f t="shared" si="159"/>
        <v>8</v>
      </c>
      <c r="D972" s="191">
        <v>4.3895380936726145</v>
      </c>
      <c r="E972" s="192">
        <f t="shared" si="160"/>
        <v>1.524207712647884E-4</v>
      </c>
      <c r="F972" s="193">
        <f t="shared" si="161"/>
        <v>6.5446370226116999</v>
      </c>
      <c r="G972" s="193">
        <f t="shared" si="162"/>
        <v>6.7866471286597196</v>
      </c>
      <c r="H972" s="193">
        <f t="shared" si="162"/>
        <v>7.0376063775291078</v>
      </c>
      <c r="I972" s="193">
        <f t="shared" si="162"/>
        <v>7.297845694066539</v>
      </c>
      <c r="J972" s="193">
        <f t="shared" si="162"/>
        <v>7.5677082401849987</v>
      </c>
      <c r="K972" s="193">
        <f>MAX(0,(F972-'2031 forecast'!$C$10))</f>
        <v>0.80763702261169978</v>
      </c>
      <c r="L972" s="193">
        <f>MAX(0,(G972-'2031 forecast'!$C$10))</f>
        <v>1.0496471286597195</v>
      </c>
      <c r="M972" s="193">
        <f>MAX(0,(H972-'2031 forecast'!$C$10))</f>
        <v>1.3006063775291077</v>
      </c>
      <c r="N972" s="193">
        <f>MAX(0,(I972-'2031 forecast'!$C$10))</f>
        <v>1.5608456940665389</v>
      </c>
      <c r="O972" s="193">
        <f>MAX(0,(J972-'2031 forecast'!$C$10))</f>
        <v>1.8307082401849986</v>
      </c>
      <c r="P972" s="175">
        <f t="shared" si="164"/>
        <v>2</v>
      </c>
      <c r="Q972" s="175" t="str">
        <f t="shared" si="165"/>
        <v/>
      </c>
    </row>
    <row r="973" spans="1:17" s="1" customFormat="1" x14ac:dyDescent="0.3">
      <c r="A973" s="189">
        <f t="shared" si="163"/>
        <v>43871.37499999765</v>
      </c>
      <c r="B973" s="190">
        <f t="shared" si="158"/>
        <v>43871</v>
      </c>
      <c r="C973" s="1">
        <f t="shared" si="159"/>
        <v>9</v>
      </c>
      <c r="D973" s="191">
        <v>4.4271842179751228</v>
      </c>
      <c r="E973" s="192">
        <f t="shared" si="160"/>
        <v>1.5372798199604726E-4</v>
      </c>
      <c r="F973" s="193">
        <f t="shared" si="161"/>
        <v>6.6007659850697742</v>
      </c>
      <c r="G973" s="193">
        <f t="shared" si="162"/>
        <v>6.8448516494887031</v>
      </c>
      <c r="H973" s="193">
        <f t="shared" si="162"/>
        <v>7.0979632075250674</v>
      </c>
      <c r="I973" s="193">
        <f t="shared" si="162"/>
        <v>7.3604344221460094</v>
      </c>
      <c r="J973" s="193">
        <f t="shared" si="162"/>
        <v>7.6326113983340962</v>
      </c>
      <c r="K973" s="193">
        <f>MAX(0,(F973-'2031 forecast'!$C$10))</f>
        <v>0.86376598506977409</v>
      </c>
      <c r="L973" s="193">
        <f>MAX(0,(G973-'2031 forecast'!$C$10))</f>
        <v>1.107851649488703</v>
      </c>
      <c r="M973" s="193">
        <f>MAX(0,(H973-'2031 forecast'!$C$10))</f>
        <v>1.3609632075250673</v>
      </c>
      <c r="N973" s="193">
        <f>MAX(0,(I973-'2031 forecast'!$C$10))</f>
        <v>1.6234344221460093</v>
      </c>
      <c r="O973" s="193">
        <f>MAX(0,(J973-'2031 forecast'!$C$10))</f>
        <v>1.8956113983340961</v>
      </c>
      <c r="P973" s="175">
        <f t="shared" si="164"/>
        <v>3</v>
      </c>
      <c r="Q973" s="175" t="str">
        <f t="shared" si="165"/>
        <v/>
      </c>
    </row>
    <row r="974" spans="1:17" s="1" customFormat="1" x14ac:dyDescent="0.3">
      <c r="A974" s="189">
        <f t="shared" si="163"/>
        <v>43871.416666664314</v>
      </c>
      <c r="B974" s="190">
        <f t="shared" si="158"/>
        <v>43871</v>
      </c>
      <c r="C974" s="1">
        <f t="shared" si="159"/>
        <v>10</v>
      </c>
      <c r="D974" s="191">
        <v>4.5928271649061649</v>
      </c>
      <c r="E974" s="192">
        <f t="shared" si="160"/>
        <v>1.5947970921358645E-4</v>
      </c>
      <c r="F974" s="193">
        <f t="shared" si="161"/>
        <v>6.8477334198853104</v>
      </c>
      <c r="G974" s="193">
        <f t="shared" si="162"/>
        <v>7.1009515411362401</v>
      </c>
      <c r="H974" s="193">
        <f t="shared" si="162"/>
        <v>7.3635332595072986</v>
      </c>
      <c r="I974" s="193">
        <f t="shared" si="162"/>
        <v>7.6358248256956909</v>
      </c>
      <c r="J974" s="193">
        <f t="shared" si="162"/>
        <v>7.9181852941901338</v>
      </c>
      <c r="K974" s="193">
        <f>MAX(0,(F974-'2031 forecast'!$C$10))</f>
        <v>1.1107334198853103</v>
      </c>
      <c r="L974" s="193">
        <f>MAX(0,(G974-'2031 forecast'!$C$10))</f>
        <v>1.36395154113624</v>
      </c>
      <c r="M974" s="193">
        <f>MAX(0,(H974-'2031 forecast'!$C$10))</f>
        <v>1.6265332595072985</v>
      </c>
      <c r="N974" s="193">
        <f>MAX(0,(I974-'2031 forecast'!$C$10))</f>
        <v>1.8988248256956908</v>
      </c>
      <c r="O974" s="193">
        <f>MAX(0,(J974-'2031 forecast'!$C$10))</f>
        <v>2.1811852941901337</v>
      </c>
      <c r="P974" s="175">
        <f t="shared" si="164"/>
        <v>4</v>
      </c>
      <c r="Q974" s="175" t="str">
        <f t="shared" si="165"/>
        <v/>
      </c>
    </row>
    <row r="975" spans="1:17" s="1" customFormat="1" x14ac:dyDescent="0.3">
      <c r="A975" s="189">
        <f t="shared" si="163"/>
        <v>43871.458333330978</v>
      </c>
      <c r="B975" s="190">
        <f t="shared" si="158"/>
        <v>43871</v>
      </c>
      <c r="C975" s="1">
        <f t="shared" si="159"/>
        <v>11</v>
      </c>
      <c r="D975" s="191">
        <v>4.6154148394876708</v>
      </c>
      <c r="E975" s="192">
        <f t="shared" si="160"/>
        <v>1.6026403565234181E-4</v>
      </c>
      <c r="F975" s="193">
        <f t="shared" si="161"/>
        <v>6.8814107973601564</v>
      </c>
      <c r="G975" s="193">
        <f t="shared" si="162"/>
        <v>7.1358742536336317</v>
      </c>
      <c r="H975" s="193">
        <f t="shared" si="162"/>
        <v>7.399747357504876</v>
      </c>
      <c r="I975" s="193">
        <f t="shared" si="162"/>
        <v>7.6733780625433745</v>
      </c>
      <c r="J975" s="193">
        <f t="shared" si="162"/>
        <v>7.9571271890795936</v>
      </c>
      <c r="K975" s="193">
        <f>MAX(0,(F975-'2031 forecast'!$C$10))</f>
        <v>1.1444107973601563</v>
      </c>
      <c r="L975" s="193">
        <f>MAX(0,(G975-'2031 forecast'!$C$10))</f>
        <v>1.3988742536336316</v>
      </c>
      <c r="M975" s="193">
        <f>MAX(0,(H975-'2031 forecast'!$C$10))</f>
        <v>1.6627473575048759</v>
      </c>
      <c r="N975" s="193">
        <f>MAX(0,(I975-'2031 forecast'!$C$10))</f>
        <v>1.9363780625433744</v>
      </c>
      <c r="O975" s="193">
        <f>MAX(0,(J975-'2031 forecast'!$C$10))</f>
        <v>2.2201271890795935</v>
      </c>
      <c r="P975" s="175">
        <f t="shared" si="164"/>
        <v>5</v>
      </c>
      <c r="Q975" s="175" t="str">
        <f t="shared" si="165"/>
        <v/>
      </c>
    </row>
    <row r="976" spans="1:17" s="1" customFormat="1" x14ac:dyDescent="0.3">
      <c r="A976" s="189">
        <f t="shared" si="163"/>
        <v>43871.499999997643</v>
      </c>
      <c r="B976" s="190">
        <f t="shared" si="158"/>
        <v>43871</v>
      </c>
      <c r="C976" s="1">
        <f t="shared" si="159"/>
        <v>12</v>
      </c>
      <c r="D976" s="191">
        <v>4.5325933660221498</v>
      </c>
      <c r="E976" s="192">
        <f t="shared" si="160"/>
        <v>1.5738817204357221E-4</v>
      </c>
      <c r="F976" s="193">
        <f t="shared" si="161"/>
        <v>6.7579270799523883</v>
      </c>
      <c r="G976" s="193">
        <f t="shared" si="162"/>
        <v>7.0078243078098632</v>
      </c>
      <c r="H976" s="193">
        <f t="shared" si="162"/>
        <v>7.2669623315137599</v>
      </c>
      <c r="I976" s="193">
        <f t="shared" si="162"/>
        <v>7.5356828607685342</v>
      </c>
      <c r="J976" s="193">
        <f t="shared" si="162"/>
        <v>7.8143402411515748</v>
      </c>
      <c r="K976" s="193">
        <f>MAX(0,(F976-'2031 forecast'!$C$10))</f>
        <v>1.0209270799523882</v>
      </c>
      <c r="L976" s="193">
        <f>MAX(0,(G976-'2031 forecast'!$C$10))</f>
        <v>1.2708243078098631</v>
      </c>
      <c r="M976" s="193">
        <f>MAX(0,(H976-'2031 forecast'!$C$10))</f>
        <v>1.5299623315137598</v>
      </c>
      <c r="N976" s="193">
        <f>MAX(0,(I976-'2031 forecast'!$C$10))</f>
        <v>1.7986828607685341</v>
      </c>
      <c r="O976" s="193">
        <f>MAX(0,(J976-'2031 forecast'!$C$10))</f>
        <v>2.0773402411515747</v>
      </c>
      <c r="P976" s="175">
        <f t="shared" si="164"/>
        <v>6</v>
      </c>
      <c r="Q976" s="175" t="str">
        <f t="shared" si="165"/>
        <v/>
      </c>
    </row>
    <row r="977" spans="1:17" s="1" customFormat="1" x14ac:dyDescent="0.3">
      <c r="A977" s="189">
        <f t="shared" si="163"/>
        <v>43871.541666664307</v>
      </c>
      <c r="B977" s="190">
        <f t="shared" si="158"/>
        <v>43871</v>
      </c>
      <c r="C977" s="1">
        <f t="shared" si="159"/>
        <v>13</v>
      </c>
      <c r="D977" s="191">
        <v>4.5175349163011465</v>
      </c>
      <c r="E977" s="192">
        <f t="shared" si="160"/>
        <v>1.5686528775106867E-4</v>
      </c>
      <c r="F977" s="193">
        <f t="shared" si="161"/>
        <v>6.7354754949691591</v>
      </c>
      <c r="G977" s="193">
        <f t="shared" si="162"/>
        <v>6.9845424994782697</v>
      </c>
      <c r="H977" s="193">
        <f t="shared" si="162"/>
        <v>7.2428195995153768</v>
      </c>
      <c r="I977" s="193">
        <f t="shared" si="162"/>
        <v>7.5106473695367466</v>
      </c>
      <c r="J977" s="193">
        <f t="shared" si="162"/>
        <v>7.7883789778919361</v>
      </c>
      <c r="K977" s="193">
        <f>MAX(0,(F977-'2031 forecast'!$C$10))</f>
        <v>0.99847549496915899</v>
      </c>
      <c r="L977" s="193">
        <f>MAX(0,(G977-'2031 forecast'!$C$10))</f>
        <v>1.2475424994782696</v>
      </c>
      <c r="M977" s="193">
        <f>MAX(0,(H977-'2031 forecast'!$C$10))</f>
        <v>1.5058195995153767</v>
      </c>
      <c r="N977" s="193">
        <f>MAX(0,(I977-'2031 forecast'!$C$10))</f>
        <v>1.7736473695367465</v>
      </c>
      <c r="O977" s="193">
        <f>MAX(0,(J977-'2031 forecast'!$C$10))</f>
        <v>2.051378977891936</v>
      </c>
      <c r="P977" s="175">
        <f t="shared" si="164"/>
        <v>7</v>
      </c>
      <c r="Q977" s="175" t="str">
        <f t="shared" si="165"/>
        <v/>
      </c>
    </row>
    <row r="978" spans="1:17" s="1" customFormat="1" x14ac:dyDescent="0.3">
      <c r="A978" s="189">
        <f t="shared" si="163"/>
        <v>43871.583333330971</v>
      </c>
      <c r="B978" s="190">
        <f t="shared" si="158"/>
        <v>43871</v>
      </c>
      <c r="C978" s="1">
        <f t="shared" si="159"/>
        <v>14</v>
      </c>
      <c r="D978" s="191">
        <v>4.5250641411616481</v>
      </c>
      <c r="E978" s="192">
        <f t="shared" si="160"/>
        <v>1.5712672989732045E-4</v>
      </c>
      <c r="F978" s="193">
        <f t="shared" si="161"/>
        <v>6.7467012874607741</v>
      </c>
      <c r="G978" s="193">
        <f t="shared" si="162"/>
        <v>6.9961834036440669</v>
      </c>
      <c r="H978" s="193">
        <f t="shared" si="162"/>
        <v>7.2548909655145692</v>
      </c>
      <c r="I978" s="193">
        <f t="shared" si="162"/>
        <v>7.5231651151526409</v>
      </c>
      <c r="J978" s="193">
        <f t="shared" si="162"/>
        <v>7.8013596095217563</v>
      </c>
      <c r="K978" s="193">
        <f>MAX(0,(F978-'2031 forecast'!$C$10))</f>
        <v>1.009701287460774</v>
      </c>
      <c r="L978" s="193">
        <f>MAX(0,(G978-'2031 forecast'!$C$10))</f>
        <v>1.2591834036440668</v>
      </c>
      <c r="M978" s="193">
        <f>MAX(0,(H978-'2031 forecast'!$C$10))</f>
        <v>1.5178909655145691</v>
      </c>
      <c r="N978" s="193">
        <f>MAX(0,(I978-'2031 forecast'!$C$10))</f>
        <v>1.7861651151526408</v>
      </c>
      <c r="O978" s="193">
        <f>MAX(0,(J978-'2031 forecast'!$C$10))</f>
        <v>2.0643596095217562</v>
      </c>
      <c r="P978" s="175">
        <f t="shared" si="164"/>
        <v>8</v>
      </c>
      <c r="Q978" s="175" t="str">
        <f t="shared" si="165"/>
        <v/>
      </c>
    </row>
    <row r="979" spans="1:17" s="1" customFormat="1" x14ac:dyDescent="0.3">
      <c r="A979" s="189">
        <f t="shared" si="163"/>
        <v>43871.624999997635</v>
      </c>
      <c r="B979" s="190">
        <f t="shared" si="158"/>
        <v>43871</v>
      </c>
      <c r="C979" s="1">
        <f t="shared" si="159"/>
        <v>15</v>
      </c>
      <c r="D979" s="191">
        <v>4.6229440643481734</v>
      </c>
      <c r="E979" s="192">
        <f t="shared" si="160"/>
        <v>1.6052547779859362E-4</v>
      </c>
      <c r="F979" s="193">
        <f t="shared" si="161"/>
        <v>6.8926365898517732</v>
      </c>
      <c r="G979" s="193">
        <f t="shared" si="162"/>
        <v>7.1475151577994298</v>
      </c>
      <c r="H979" s="193">
        <f t="shared" si="162"/>
        <v>7.4118187235040693</v>
      </c>
      <c r="I979" s="193">
        <f t="shared" si="162"/>
        <v>7.6858958081592705</v>
      </c>
      <c r="J979" s="193">
        <f t="shared" si="162"/>
        <v>7.9701078207094156</v>
      </c>
      <c r="K979" s="193">
        <f>MAX(0,(F979-'2031 forecast'!$C$10))</f>
        <v>1.1556365898517731</v>
      </c>
      <c r="L979" s="193">
        <f>MAX(0,(G979-'2031 forecast'!$C$10))</f>
        <v>1.4105151577994297</v>
      </c>
      <c r="M979" s="193">
        <f>MAX(0,(H979-'2031 forecast'!$C$10))</f>
        <v>1.6748187235040692</v>
      </c>
      <c r="N979" s="193">
        <f>MAX(0,(I979-'2031 forecast'!$C$10))</f>
        <v>1.9488958081592704</v>
      </c>
      <c r="O979" s="193">
        <f>MAX(0,(J979-'2031 forecast'!$C$10))</f>
        <v>2.2331078207094155</v>
      </c>
      <c r="P979" s="175">
        <f t="shared" si="164"/>
        <v>9</v>
      </c>
      <c r="Q979" s="175" t="str">
        <f t="shared" si="165"/>
        <v/>
      </c>
    </row>
    <row r="980" spans="1:17" s="1" customFormat="1" x14ac:dyDescent="0.3">
      <c r="A980" s="189">
        <f t="shared" si="163"/>
        <v>43871.6666666643</v>
      </c>
      <c r="B980" s="190">
        <f t="shared" si="158"/>
        <v>43871</v>
      </c>
      <c r="C980" s="1">
        <f t="shared" si="159"/>
        <v>16</v>
      </c>
      <c r="D980" s="191">
        <v>4.6380025140691767</v>
      </c>
      <c r="E980" s="192">
        <f t="shared" si="160"/>
        <v>1.6104836209109716E-4</v>
      </c>
      <c r="F980" s="193">
        <f t="shared" si="161"/>
        <v>6.9150881748350024</v>
      </c>
      <c r="G980" s="193">
        <f t="shared" si="162"/>
        <v>7.1707969661310234</v>
      </c>
      <c r="H980" s="193">
        <f t="shared" si="162"/>
        <v>7.4359614555024525</v>
      </c>
      <c r="I980" s="193">
        <f t="shared" si="162"/>
        <v>7.710931299391059</v>
      </c>
      <c r="J980" s="193">
        <f t="shared" si="162"/>
        <v>7.9960690839690542</v>
      </c>
      <c r="K980" s="193">
        <f>MAX(0,(F980-'2031 forecast'!$C$10))</f>
        <v>1.1780881748350023</v>
      </c>
      <c r="L980" s="193">
        <f>MAX(0,(G980-'2031 forecast'!$C$10))</f>
        <v>1.4337969661310233</v>
      </c>
      <c r="M980" s="193">
        <f>MAX(0,(H980-'2031 forecast'!$C$10))</f>
        <v>1.6989614555024524</v>
      </c>
      <c r="N980" s="193">
        <f>MAX(0,(I980-'2031 forecast'!$C$10))</f>
        <v>1.9739312993910589</v>
      </c>
      <c r="O980" s="193">
        <f>MAX(0,(J980-'2031 forecast'!$C$10))</f>
        <v>2.2590690839690541</v>
      </c>
      <c r="P980" s="175">
        <f t="shared" si="164"/>
        <v>10</v>
      </c>
      <c r="Q980" s="175" t="str">
        <f t="shared" si="165"/>
        <v/>
      </c>
    </row>
    <row r="981" spans="1:17" s="1" customFormat="1" x14ac:dyDescent="0.3">
      <c r="A981" s="189">
        <f t="shared" si="163"/>
        <v>43871.708333330964</v>
      </c>
      <c r="B981" s="190">
        <f t="shared" si="158"/>
        <v>43871</v>
      </c>
      <c r="C981" s="1">
        <f t="shared" si="159"/>
        <v>17</v>
      </c>
      <c r="D981" s="191">
        <v>4.8789377096052373</v>
      </c>
      <c r="E981" s="192">
        <f t="shared" si="160"/>
        <v>1.6941451077115413E-4</v>
      </c>
      <c r="F981" s="193">
        <f t="shared" si="161"/>
        <v>7.2743135345666907</v>
      </c>
      <c r="G981" s="193">
        <f t="shared" si="162"/>
        <v>7.5433058994365298</v>
      </c>
      <c r="H981" s="193">
        <f t="shared" si="162"/>
        <v>7.8222451674766056</v>
      </c>
      <c r="I981" s="193">
        <f t="shared" si="162"/>
        <v>8.1114991590996848</v>
      </c>
      <c r="J981" s="193">
        <f t="shared" si="162"/>
        <v>8.4114492961232887</v>
      </c>
      <c r="K981" s="193">
        <f>MAX(0,(F981-'2031 forecast'!$C$10))</f>
        <v>1.5373135345666906</v>
      </c>
      <c r="L981" s="193">
        <f>MAX(0,(G981-'2031 forecast'!$C$10))</f>
        <v>1.8063058994365297</v>
      </c>
      <c r="M981" s="193">
        <f>MAX(0,(H981-'2031 forecast'!$C$10))</f>
        <v>2.0852451674766055</v>
      </c>
      <c r="N981" s="193">
        <f>MAX(0,(I981-'2031 forecast'!$C$10))</f>
        <v>2.3744991590996847</v>
      </c>
      <c r="O981" s="193">
        <f>MAX(0,(J981-'2031 forecast'!$C$10))</f>
        <v>2.6744492961232886</v>
      </c>
      <c r="P981" s="175">
        <f t="shared" si="164"/>
        <v>11</v>
      </c>
      <c r="Q981" s="175" t="str">
        <f t="shared" si="165"/>
        <v/>
      </c>
    </row>
    <row r="982" spans="1:17" s="1" customFormat="1" x14ac:dyDescent="0.3">
      <c r="A982" s="189">
        <f t="shared" si="163"/>
        <v>43871.749999997628</v>
      </c>
      <c r="B982" s="190">
        <f t="shared" si="158"/>
        <v>43871</v>
      </c>
      <c r="C982" s="1">
        <f t="shared" si="159"/>
        <v>18</v>
      </c>
      <c r="D982" s="191">
        <v>4.9918760825127668</v>
      </c>
      <c r="E982" s="192">
        <f t="shared" si="160"/>
        <v>1.7333614296493089E-4</v>
      </c>
      <c r="F982" s="193">
        <f t="shared" si="161"/>
        <v>7.4427004219409207</v>
      </c>
      <c r="G982" s="193">
        <f t="shared" si="162"/>
        <v>7.717919461923489</v>
      </c>
      <c r="H982" s="193">
        <f t="shared" si="162"/>
        <v>8.0033156574644924</v>
      </c>
      <c r="I982" s="193">
        <f t="shared" si="162"/>
        <v>8.2992653433381047</v>
      </c>
      <c r="J982" s="193">
        <f t="shared" si="162"/>
        <v>8.6061587705705893</v>
      </c>
      <c r="K982" s="193">
        <f>MAX(0,(F982-'2031 forecast'!$C$10))</f>
        <v>1.7057004219409206</v>
      </c>
      <c r="L982" s="193">
        <f>MAX(0,(G982-'2031 forecast'!$C$10))</f>
        <v>1.9809194619234889</v>
      </c>
      <c r="M982" s="193">
        <f>MAX(0,(H982-'2031 forecast'!$C$10))</f>
        <v>2.2663156574644923</v>
      </c>
      <c r="N982" s="193">
        <f>MAX(0,(I982-'2031 forecast'!$C$10))</f>
        <v>2.5622653433381046</v>
      </c>
      <c r="O982" s="193">
        <f>MAX(0,(J982-'2031 forecast'!$C$10))</f>
        <v>2.8691587705705892</v>
      </c>
      <c r="P982" s="175">
        <f t="shared" si="164"/>
        <v>12</v>
      </c>
      <c r="Q982" s="175" t="str">
        <f t="shared" si="165"/>
        <v/>
      </c>
    </row>
    <row r="983" spans="1:17" s="1" customFormat="1" x14ac:dyDescent="0.3">
      <c r="A983" s="189">
        <f t="shared" si="163"/>
        <v>43871.791666664292</v>
      </c>
      <c r="B983" s="190">
        <f t="shared" si="158"/>
        <v>43871</v>
      </c>
      <c r="C983" s="1">
        <f t="shared" si="159"/>
        <v>19</v>
      </c>
      <c r="D983" s="191">
        <v>5.0596391062572836</v>
      </c>
      <c r="E983" s="192">
        <f t="shared" si="160"/>
        <v>1.7568912228119689E-4</v>
      </c>
      <c r="F983" s="193">
        <f t="shared" si="161"/>
        <v>7.543732554365457</v>
      </c>
      <c r="G983" s="193">
        <f t="shared" si="162"/>
        <v>7.8226875994156613</v>
      </c>
      <c r="H983" s="193">
        <f t="shared" si="162"/>
        <v>8.1119579514572209</v>
      </c>
      <c r="I983" s="193">
        <f t="shared" si="162"/>
        <v>8.4119250538811556</v>
      </c>
      <c r="J983" s="193">
        <f t="shared" si="162"/>
        <v>8.7229844552389668</v>
      </c>
      <c r="K983" s="193">
        <f>MAX(0,(F983-'2031 forecast'!$C$10))</f>
        <v>1.8067325543654569</v>
      </c>
      <c r="L983" s="193">
        <f>MAX(0,(G983-'2031 forecast'!$C$10))</f>
        <v>2.0856875994156612</v>
      </c>
      <c r="M983" s="193">
        <f>MAX(0,(H983-'2031 forecast'!$C$10))</f>
        <v>2.3749579514572208</v>
      </c>
      <c r="N983" s="193">
        <f>MAX(0,(I983-'2031 forecast'!$C$10))</f>
        <v>2.6749250538811555</v>
      </c>
      <c r="O983" s="193">
        <f>MAX(0,(J983-'2031 forecast'!$C$10))</f>
        <v>2.9859844552389667</v>
      </c>
      <c r="P983" s="175">
        <f t="shared" si="164"/>
        <v>13</v>
      </c>
      <c r="Q983" s="175" t="str">
        <f t="shared" si="165"/>
        <v/>
      </c>
    </row>
    <row r="984" spans="1:17" s="1" customFormat="1" x14ac:dyDescent="0.3">
      <c r="A984" s="189">
        <f t="shared" si="163"/>
        <v>43871.833333330957</v>
      </c>
      <c r="B984" s="190">
        <f t="shared" si="158"/>
        <v>43871</v>
      </c>
      <c r="C984" s="1">
        <f t="shared" si="159"/>
        <v>20</v>
      </c>
      <c r="D984" s="191">
        <v>4.9391715084892533</v>
      </c>
      <c r="E984" s="192">
        <f t="shared" si="160"/>
        <v>1.715060479411684E-4</v>
      </c>
      <c r="F984" s="193">
        <f t="shared" si="161"/>
        <v>7.3641198744996137</v>
      </c>
      <c r="G984" s="193">
        <f t="shared" si="162"/>
        <v>7.6364331327629085</v>
      </c>
      <c r="H984" s="193">
        <f t="shared" si="162"/>
        <v>7.9188160954701452</v>
      </c>
      <c r="I984" s="193">
        <f t="shared" si="162"/>
        <v>8.2116411240268423</v>
      </c>
      <c r="J984" s="193">
        <f t="shared" si="162"/>
        <v>8.5152943491618505</v>
      </c>
      <c r="K984" s="193">
        <f>MAX(0,(F984-'2031 forecast'!$C$10))</f>
        <v>1.6271198744996136</v>
      </c>
      <c r="L984" s="193">
        <f>MAX(0,(G984-'2031 forecast'!$C$10))</f>
        <v>1.8994331327629084</v>
      </c>
      <c r="M984" s="193">
        <f>MAX(0,(H984-'2031 forecast'!$C$10))</f>
        <v>2.1818160954701451</v>
      </c>
      <c r="N984" s="193">
        <f>MAX(0,(I984-'2031 forecast'!$C$10))</f>
        <v>2.4746411240268422</v>
      </c>
      <c r="O984" s="193">
        <f>MAX(0,(J984-'2031 forecast'!$C$10))</f>
        <v>2.7782943491618504</v>
      </c>
      <c r="P984" s="175">
        <f t="shared" si="164"/>
        <v>14</v>
      </c>
      <c r="Q984" s="175" t="str">
        <f t="shared" si="165"/>
        <v/>
      </c>
    </row>
    <row r="985" spans="1:17" s="1" customFormat="1" x14ac:dyDescent="0.3">
      <c r="A985" s="189">
        <f t="shared" si="163"/>
        <v>43871.874999997621</v>
      </c>
      <c r="B985" s="190">
        <f t="shared" si="158"/>
        <v>43871</v>
      </c>
      <c r="C985" s="1">
        <f t="shared" si="159"/>
        <v>21</v>
      </c>
      <c r="D985" s="191">
        <v>4.841291585302729</v>
      </c>
      <c r="E985" s="192">
        <f t="shared" si="160"/>
        <v>1.6810730003989527E-4</v>
      </c>
      <c r="F985" s="193">
        <f t="shared" si="161"/>
        <v>7.2181845721086155</v>
      </c>
      <c r="G985" s="193">
        <f t="shared" ref="G985:J1004" si="166">$E985*G$2</f>
        <v>7.4851013786075464</v>
      </c>
      <c r="H985" s="193">
        <f t="shared" si="166"/>
        <v>7.761888337480646</v>
      </c>
      <c r="I985" s="193">
        <f t="shared" si="166"/>
        <v>8.0489104310202126</v>
      </c>
      <c r="J985" s="193">
        <f t="shared" si="166"/>
        <v>8.3465461379741921</v>
      </c>
      <c r="K985" s="193">
        <f>MAX(0,(F985-'2031 forecast'!$C$10))</f>
        <v>1.4811845721086154</v>
      </c>
      <c r="L985" s="193">
        <f>MAX(0,(G985-'2031 forecast'!$C$10))</f>
        <v>1.7481013786075463</v>
      </c>
      <c r="M985" s="193">
        <f>MAX(0,(H985-'2031 forecast'!$C$10))</f>
        <v>2.0248883374806459</v>
      </c>
      <c r="N985" s="193">
        <f>MAX(0,(I985-'2031 forecast'!$C$10))</f>
        <v>2.3119104310202125</v>
      </c>
      <c r="O985" s="193">
        <f>MAX(0,(J985-'2031 forecast'!$C$10))</f>
        <v>2.609546137974192</v>
      </c>
      <c r="P985" s="175">
        <f t="shared" si="164"/>
        <v>15</v>
      </c>
      <c r="Q985" s="175" t="str">
        <f t="shared" si="165"/>
        <v/>
      </c>
    </row>
    <row r="986" spans="1:17" s="1" customFormat="1" x14ac:dyDescent="0.3">
      <c r="A986" s="189">
        <f t="shared" si="163"/>
        <v>43871.916666664285</v>
      </c>
      <c r="B986" s="190">
        <f t="shared" si="158"/>
        <v>43871</v>
      </c>
      <c r="C986" s="1">
        <f t="shared" si="159"/>
        <v>22</v>
      </c>
      <c r="D986" s="191">
        <v>4.7434116621162037</v>
      </c>
      <c r="E986" s="192">
        <f t="shared" si="160"/>
        <v>1.647085521386221E-4</v>
      </c>
      <c r="F986" s="193">
        <f t="shared" si="161"/>
        <v>7.0722492697176165</v>
      </c>
      <c r="G986" s="193">
        <f t="shared" si="166"/>
        <v>7.3337696244521835</v>
      </c>
      <c r="H986" s="193">
        <f t="shared" si="166"/>
        <v>7.6049605794911459</v>
      </c>
      <c r="I986" s="193">
        <f t="shared" si="166"/>
        <v>7.8861797380135839</v>
      </c>
      <c r="J986" s="193">
        <f t="shared" si="166"/>
        <v>8.1777979267865337</v>
      </c>
      <c r="K986" s="193">
        <f>MAX(0,(F986-'2031 forecast'!$C$10))</f>
        <v>1.3352492697176164</v>
      </c>
      <c r="L986" s="193">
        <f>MAX(0,(G986-'2031 forecast'!$C$10))</f>
        <v>1.5967696244521834</v>
      </c>
      <c r="M986" s="193">
        <f>MAX(0,(H986-'2031 forecast'!$C$10))</f>
        <v>1.8679605794911458</v>
      </c>
      <c r="N986" s="193">
        <f>MAX(0,(I986-'2031 forecast'!$C$10))</f>
        <v>2.1491797380135838</v>
      </c>
      <c r="O986" s="193">
        <f>MAX(0,(J986-'2031 forecast'!$C$10))</f>
        <v>2.4407979267865336</v>
      </c>
      <c r="P986" s="175">
        <f t="shared" si="164"/>
        <v>16</v>
      </c>
      <c r="Q986" s="175" t="str">
        <f t="shared" si="165"/>
        <v/>
      </c>
    </row>
    <row r="987" spans="1:17" s="1" customFormat="1" x14ac:dyDescent="0.3">
      <c r="A987" s="189">
        <f t="shared" si="163"/>
        <v>43871.958333330949</v>
      </c>
      <c r="B987" s="190">
        <f t="shared" si="158"/>
        <v>43871</v>
      </c>
      <c r="C987" s="1">
        <f t="shared" si="159"/>
        <v>23</v>
      </c>
      <c r="D987" s="191">
        <v>4.2916581704860892</v>
      </c>
      <c r="E987" s="192">
        <f t="shared" si="160"/>
        <v>1.4902202336351523E-4</v>
      </c>
      <c r="F987" s="193">
        <f t="shared" si="161"/>
        <v>6.3987017202207008</v>
      </c>
      <c r="G987" s="193">
        <f t="shared" si="166"/>
        <v>6.6353153745043567</v>
      </c>
      <c r="H987" s="193">
        <f t="shared" si="166"/>
        <v>6.8806786195396077</v>
      </c>
      <c r="I987" s="193">
        <f t="shared" si="166"/>
        <v>7.1351150010599085</v>
      </c>
      <c r="J987" s="193">
        <f t="shared" si="166"/>
        <v>7.3989600289973394</v>
      </c>
      <c r="K987" s="193">
        <f>MAX(0,(F987-'2031 forecast'!$C$10))</f>
        <v>0.66170172022070073</v>
      </c>
      <c r="L987" s="193">
        <f>MAX(0,(G987-'2031 forecast'!$C$10))</f>
        <v>0.89831537450435661</v>
      </c>
      <c r="M987" s="193">
        <f>MAX(0,(H987-'2031 forecast'!$C$10))</f>
        <v>1.1436786195396076</v>
      </c>
      <c r="N987" s="193">
        <f>MAX(0,(I987-'2031 forecast'!$C$10))</f>
        <v>1.3981150010599084</v>
      </c>
      <c r="O987" s="193">
        <f>MAX(0,(J987-'2031 forecast'!$C$10))</f>
        <v>1.6619600289973393</v>
      </c>
      <c r="P987" s="175">
        <f t="shared" si="164"/>
        <v>17</v>
      </c>
      <c r="Q987" s="175" t="str">
        <f t="shared" si="165"/>
        <v/>
      </c>
    </row>
    <row r="988" spans="1:17" s="1" customFormat="1" x14ac:dyDescent="0.3">
      <c r="A988" s="189">
        <f t="shared" si="163"/>
        <v>43871.999999997613</v>
      </c>
      <c r="B988" s="190">
        <f t="shared" si="158"/>
        <v>43871</v>
      </c>
      <c r="C988" s="1">
        <f t="shared" si="159"/>
        <v>0</v>
      </c>
      <c r="D988" s="191">
        <v>3.9754307263450088</v>
      </c>
      <c r="E988" s="192">
        <f t="shared" si="160"/>
        <v>1.3804145322094042E-4</v>
      </c>
      <c r="F988" s="193">
        <f t="shared" si="161"/>
        <v>5.9272184355728594</v>
      </c>
      <c r="G988" s="193">
        <f t="shared" si="166"/>
        <v>6.1463973995408772</v>
      </c>
      <c r="H988" s="193">
        <f t="shared" si="166"/>
        <v>6.3736812475735309</v>
      </c>
      <c r="I988" s="193">
        <f t="shared" si="166"/>
        <v>6.6093696851923358</v>
      </c>
      <c r="J988" s="193">
        <f t="shared" si="166"/>
        <v>6.8537735005449036</v>
      </c>
      <c r="K988" s="193">
        <f>MAX(0,(F988-'2031 forecast'!$C$10))</f>
        <v>0.19021843557285933</v>
      </c>
      <c r="L988" s="193">
        <f>MAX(0,(G988-'2031 forecast'!$C$10))</f>
        <v>0.40939739954087706</v>
      </c>
      <c r="M988" s="193">
        <f>MAX(0,(H988-'2031 forecast'!$C$10))</f>
        <v>0.63668124757353084</v>
      </c>
      <c r="N988" s="193">
        <f>MAX(0,(I988-'2031 forecast'!$C$10))</f>
        <v>0.87236968519233571</v>
      </c>
      <c r="O988" s="193">
        <f>MAX(0,(J988-'2031 forecast'!$C$10))</f>
        <v>1.1167735005449035</v>
      </c>
      <c r="P988" s="175">
        <f t="shared" si="164"/>
        <v>18</v>
      </c>
      <c r="Q988" s="175">
        <f t="shared" si="165"/>
        <v>18</v>
      </c>
    </row>
    <row r="989" spans="1:17" s="1" customFormat="1" x14ac:dyDescent="0.3">
      <c r="A989" s="189">
        <f t="shared" si="163"/>
        <v>43872.041666664278</v>
      </c>
      <c r="B989" s="190">
        <f t="shared" si="158"/>
        <v>43872</v>
      </c>
      <c r="C989" s="1">
        <f t="shared" si="159"/>
        <v>1</v>
      </c>
      <c r="D989" s="191">
        <v>3.4935603352728863</v>
      </c>
      <c r="E989" s="192">
        <f t="shared" si="160"/>
        <v>1.2130915586082643E-4</v>
      </c>
      <c r="F989" s="193">
        <f t="shared" si="161"/>
        <v>5.2087677161094827</v>
      </c>
      <c r="G989" s="193">
        <f t="shared" si="166"/>
        <v>5.4013795329298615</v>
      </c>
      <c r="H989" s="193">
        <f t="shared" si="166"/>
        <v>5.6011138236252238</v>
      </c>
      <c r="I989" s="193">
        <f t="shared" si="166"/>
        <v>5.8082339657750834</v>
      </c>
      <c r="J989" s="193">
        <f t="shared" si="166"/>
        <v>6.0230130762364302</v>
      </c>
      <c r="K989" s="193">
        <f>MAX(0,(F989-'2031 forecast'!$C$10))</f>
        <v>0</v>
      </c>
      <c r="L989" s="193">
        <f>MAX(0,(G989-'2031 forecast'!$C$10))</f>
        <v>0</v>
      </c>
      <c r="M989" s="193">
        <f>MAX(0,(H989-'2031 forecast'!$C$10))</f>
        <v>0</v>
      </c>
      <c r="N989" s="193">
        <f>MAX(0,(I989-'2031 forecast'!$C$10))</f>
        <v>7.1233965775083341E-2</v>
      </c>
      <c r="O989" s="193">
        <f>MAX(0,(J989-'2031 forecast'!$C$10))</f>
        <v>0.28601307623643013</v>
      </c>
      <c r="P989" s="175" t="str">
        <f t="shared" si="164"/>
        <v/>
      </c>
      <c r="Q989" s="175" t="str">
        <f t="shared" si="165"/>
        <v/>
      </c>
    </row>
    <row r="990" spans="1:17" s="1" customFormat="1" x14ac:dyDescent="0.3">
      <c r="A990" s="189">
        <f t="shared" si="163"/>
        <v>43872.083333330942</v>
      </c>
      <c r="B990" s="190">
        <f t="shared" si="158"/>
        <v>43872</v>
      </c>
      <c r="C990" s="1">
        <f t="shared" si="159"/>
        <v>2</v>
      </c>
      <c r="D990" s="191">
        <v>3.3956804120863615</v>
      </c>
      <c r="E990" s="192">
        <f t="shared" si="160"/>
        <v>1.1791040795955328E-4</v>
      </c>
      <c r="F990" s="193">
        <f t="shared" si="161"/>
        <v>5.0628324137184846</v>
      </c>
      <c r="G990" s="193">
        <f t="shared" si="166"/>
        <v>5.2500477787744995</v>
      </c>
      <c r="H990" s="193">
        <f t="shared" si="166"/>
        <v>5.4441860656357246</v>
      </c>
      <c r="I990" s="193">
        <f t="shared" si="166"/>
        <v>5.6455032727684538</v>
      </c>
      <c r="J990" s="193">
        <f t="shared" si="166"/>
        <v>5.8542648650487719</v>
      </c>
      <c r="K990" s="193">
        <f>MAX(0,(F990-'2031 forecast'!$C$10))</f>
        <v>0</v>
      </c>
      <c r="L990" s="193">
        <f>MAX(0,(G990-'2031 forecast'!$C$10))</f>
        <v>0</v>
      </c>
      <c r="M990" s="193">
        <f>MAX(0,(H990-'2031 forecast'!$C$10))</f>
        <v>0</v>
      </c>
      <c r="N990" s="193">
        <f>MAX(0,(I990-'2031 forecast'!$C$10))</f>
        <v>0</v>
      </c>
      <c r="O990" s="193">
        <f>MAX(0,(J990-'2031 forecast'!$C$10))</f>
        <v>0.11726486504877176</v>
      </c>
      <c r="P990" s="175" t="str">
        <f t="shared" si="164"/>
        <v/>
      </c>
      <c r="Q990" s="175" t="str">
        <f t="shared" si="165"/>
        <v/>
      </c>
    </row>
    <row r="991" spans="1:17" s="1" customFormat="1" x14ac:dyDescent="0.3">
      <c r="A991" s="189">
        <f t="shared" si="163"/>
        <v>43872.124999997606</v>
      </c>
      <c r="B991" s="190">
        <f t="shared" si="158"/>
        <v>43872</v>
      </c>
      <c r="C991" s="1">
        <f t="shared" si="159"/>
        <v>3</v>
      </c>
      <c r="D991" s="191">
        <v>3.3279173883418443</v>
      </c>
      <c r="E991" s="192">
        <f t="shared" si="160"/>
        <v>1.1555742864328724E-4</v>
      </c>
      <c r="F991" s="193">
        <f t="shared" si="161"/>
        <v>4.9618002812939466</v>
      </c>
      <c r="G991" s="193">
        <f t="shared" si="166"/>
        <v>5.1452796412823245</v>
      </c>
      <c r="H991" s="193">
        <f t="shared" si="166"/>
        <v>5.3355437716429934</v>
      </c>
      <c r="I991" s="193">
        <f t="shared" si="166"/>
        <v>5.532843562225402</v>
      </c>
      <c r="J991" s="193">
        <f t="shared" si="166"/>
        <v>5.7374391803803926</v>
      </c>
      <c r="K991" s="193">
        <f>MAX(0,(F991-'2031 forecast'!$C$10))</f>
        <v>0</v>
      </c>
      <c r="L991" s="193">
        <f>MAX(0,(G991-'2031 forecast'!$C$10))</f>
        <v>0</v>
      </c>
      <c r="M991" s="193">
        <f>MAX(0,(H991-'2031 forecast'!$C$10))</f>
        <v>0</v>
      </c>
      <c r="N991" s="193">
        <f>MAX(0,(I991-'2031 forecast'!$C$10))</f>
        <v>0</v>
      </c>
      <c r="O991" s="193">
        <f>MAX(0,(J991-'2031 forecast'!$C$10))</f>
        <v>4.3918038039247875E-4</v>
      </c>
      <c r="P991" s="175" t="str">
        <f t="shared" si="164"/>
        <v/>
      </c>
      <c r="Q991" s="175" t="str">
        <f t="shared" si="165"/>
        <v/>
      </c>
    </row>
    <row r="992" spans="1:17" s="1" customFormat="1" x14ac:dyDescent="0.3">
      <c r="A992" s="189">
        <f t="shared" si="163"/>
        <v>43872.16666666427</v>
      </c>
      <c r="B992" s="190">
        <f t="shared" si="158"/>
        <v>43872</v>
      </c>
      <c r="C992" s="1">
        <f t="shared" si="159"/>
        <v>4</v>
      </c>
      <c r="D992" s="191">
        <v>3.2752128143183308</v>
      </c>
      <c r="E992" s="192">
        <f t="shared" si="160"/>
        <v>1.1372733361952476E-4</v>
      </c>
      <c r="F992" s="193">
        <f t="shared" si="161"/>
        <v>4.8832197338526395</v>
      </c>
      <c r="G992" s="193">
        <f t="shared" si="166"/>
        <v>5.0637933121217449</v>
      </c>
      <c r="H992" s="193">
        <f t="shared" si="166"/>
        <v>5.2510442096486472</v>
      </c>
      <c r="I992" s="193">
        <f t="shared" si="166"/>
        <v>5.4452193429141396</v>
      </c>
      <c r="J992" s="193">
        <f t="shared" si="166"/>
        <v>5.6465747589716528</v>
      </c>
      <c r="K992" s="193">
        <f>MAX(0,(F992-'2031 forecast'!$C$10))</f>
        <v>0</v>
      </c>
      <c r="L992" s="193">
        <f>MAX(0,(G992-'2031 forecast'!$C$10))</f>
        <v>0</v>
      </c>
      <c r="M992" s="193">
        <f>MAX(0,(H992-'2031 forecast'!$C$10))</f>
        <v>0</v>
      </c>
      <c r="N992" s="193">
        <f>MAX(0,(I992-'2031 forecast'!$C$10))</f>
        <v>0</v>
      </c>
      <c r="O992" s="193">
        <f>MAX(0,(J992-'2031 forecast'!$C$10))</f>
        <v>0</v>
      </c>
      <c r="P992" s="175" t="str">
        <f t="shared" si="164"/>
        <v/>
      </c>
      <c r="Q992" s="175" t="str">
        <f t="shared" si="165"/>
        <v/>
      </c>
    </row>
    <row r="993" spans="1:17" s="1" customFormat="1" x14ac:dyDescent="0.3">
      <c r="A993" s="189">
        <f t="shared" si="163"/>
        <v>43872.208333330935</v>
      </c>
      <c r="B993" s="190">
        <f t="shared" si="158"/>
        <v>43872</v>
      </c>
      <c r="C993" s="1">
        <f t="shared" si="159"/>
        <v>5</v>
      </c>
      <c r="D993" s="191">
        <v>3.3053297137603384</v>
      </c>
      <c r="E993" s="192">
        <f t="shared" si="160"/>
        <v>1.1477310220453189E-4</v>
      </c>
      <c r="F993" s="193">
        <f t="shared" si="161"/>
        <v>4.9281229038191006</v>
      </c>
      <c r="G993" s="193">
        <f t="shared" si="166"/>
        <v>5.1103569287849329</v>
      </c>
      <c r="H993" s="193">
        <f t="shared" si="166"/>
        <v>5.2993296736454161</v>
      </c>
      <c r="I993" s="193">
        <f t="shared" si="166"/>
        <v>5.4952903253777183</v>
      </c>
      <c r="J993" s="193">
        <f t="shared" si="166"/>
        <v>5.6984972854909319</v>
      </c>
      <c r="K993" s="193">
        <f>MAX(0,(F993-'2031 forecast'!$C$10))</f>
        <v>0</v>
      </c>
      <c r="L993" s="193">
        <f>MAX(0,(G993-'2031 forecast'!$C$10))</f>
        <v>0</v>
      </c>
      <c r="M993" s="193">
        <f>MAX(0,(H993-'2031 forecast'!$C$10))</f>
        <v>0</v>
      </c>
      <c r="N993" s="193">
        <f>MAX(0,(I993-'2031 forecast'!$C$10))</f>
        <v>0</v>
      </c>
      <c r="O993" s="193">
        <f>MAX(0,(J993-'2031 forecast'!$C$10))</f>
        <v>0</v>
      </c>
      <c r="P993" s="175" t="str">
        <f t="shared" si="164"/>
        <v/>
      </c>
      <c r="Q993" s="175" t="str">
        <f t="shared" si="165"/>
        <v/>
      </c>
    </row>
    <row r="994" spans="1:17" s="1" customFormat="1" x14ac:dyDescent="0.3">
      <c r="A994" s="189">
        <f t="shared" si="163"/>
        <v>43872.249999997599</v>
      </c>
      <c r="B994" s="190">
        <f t="shared" si="158"/>
        <v>43872</v>
      </c>
      <c r="C994" s="1">
        <f t="shared" si="159"/>
        <v>6</v>
      </c>
      <c r="D994" s="191">
        <v>3.5161480098543922</v>
      </c>
      <c r="E994" s="192">
        <f t="shared" si="160"/>
        <v>1.2209348229958177E-4</v>
      </c>
      <c r="F994" s="193">
        <f t="shared" si="161"/>
        <v>5.2424450935843279</v>
      </c>
      <c r="G994" s="193">
        <f t="shared" si="166"/>
        <v>5.4363022454272532</v>
      </c>
      <c r="H994" s="193">
        <f t="shared" si="166"/>
        <v>5.6373279216228012</v>
      </c>
      <c r="I994" s="193">
        <f t="shared" si="166"/>
        <v>5.8457872026227671</v>
      </c>
      <c r="J994" s="193">
        <f t="shared" si="166"/>
        <v>6.06195497112589</v>
      </c>
      <c r="K994" s="193">
        <f>MAX(0,(F994-'2031 forecast'!$C$10))</f>
        <v>0</v>
      </c>
      <c r="L994" s="193">
        <f>MAX(0,(G994-'2031 forecast'!$C$10))</f>
        <v>0</v>
      </c>
      <c r="M994" s="193">
        <f>MAX(0,(H994-'2031 forecast'!$C$10))</f>
        <v>0</v>
      </c>
      <c r="N994" s="193">
        <f>MAX(0,(I994-'2031 forecast'!$C$10))</f>
        <v>0.10878720262276698</v>
      </c>
      <c r="O994" s="193">
        <f>MAX(0,(J994-'2031 forecast'!$C$10))</f>
        <v>0.32495497112588989</v>
      </c>
      <c r="P994" s="175" t="str">
        <f t="shared" si="164"/>
        <v/>
      </c>
      <c r="Q994" s="175" t="str">
        <f t="shared" si="165"/>
        <v/>
      </c>
    </row>
    <row r="995" spans="1:17" s="1" customFormat="1" x14ac:dyDescent="0.3">
      <c r="A995" s="189">
        <f t="shared" si="163"/>
        <v>43872.291666664263</v>
      </c>
      <c r="B995" s="190">
        <f t="shared" si="158"/>
        <v>43872</v>
      </c>
      <c r="C995" s="1">
        <f t="shared" si="159"/>
        <v>7</v>
      </c>
      <c r="D995" s="191">
        <v>4.0206060755080202</v>
      </c>
      <c r="E995" s="192">
        <f t="shared" si="160"/>
        <v>1.396101060984511E-4</v>
      </c>
      <c r="F995" s="193">
        <f t="shared" si="161"/>
        <v>5.9945731905225506</v>
      </c>
      <c r="G995" s="193">
        <f t="shared" si="166"/>
        <v>6.2162428245356596</v>
      </c>
      <c r="H995" s="193">
        <f t="shared" si="166"/>
        <v>6.4461094435686848</v>
      </c>
      <c r="I995" s="193">
        <f t="shared" si="166"/>
        <v>6.6844761588877031</v>
      </c>
      <c r="J995" s="193">
        <f t="shared" si="166"/>
        <v>6.9316572903238223</v>
      </c>
      <c r="K995" s="193">
        <f>MAX(0,(F995-'2031 forecast'!$C$10))</f>
        <v>0.25757319052255045</v>
      </c>
      <c r="L995" s="193">
        <f>MAX(0,(G995-'2031 forecast'!$C$10))</f>
        <v>0.47924282453565947</v>
      </c>
      <c r="M995" s="193">
        <f>MAX(0,(H995-'2031 forecast'!$C$10))</f>
        <v>0.70910944356868466</v>
      </c>
      <c r="N995" s="193">
        <f>MAX(0,(I995-'2031 forecast'!$C$10))</f>
        <v>0.94747615888770298</v>
      </c>
      <c r="O995" s="193">
        <f>MAX(0,(J995-'2031 forecast'!$C$10))</f>
        <v>1.1946572903238222</v>
      </c>
      <c r="P995" s="175">
        <f t="shared" si="164"/>
        <v>1</v>
      </c>
      <c r="Q995" s="175" t="str">
        <f t="shared" si="165"/>
        <v/>
      </c>
    </row>
    <row r="996" spans="1:17" s="1" customFormat="1" x14ac:dyDescent="0.3">
      <c r="A996" s="189">
        <f t="shared" si="163"/>
        <v>43872.333333330927</v>
      </c>
      <c r="B996" s="190">
        <f t="shared" si="158"/>
        <v>43872</v>
      </c>
      <c r="C996" s="1">
        <f t="shared" si="159"/>
        <v>8</v>
      </c>
      <c r="D996" s="191">
        <v>4.3518919693701035</v>
      </c>
      <c r="E996" s="192">
        <f t="shared" si="160"/>
        <v>1.5111356053352945E-4</v>
      </c>
      <c r="F996" s="193">
        <f t="shared" si="161"/>
        <v>6.488508060153622</v>
      </c>
      <c r="G996" s="193">
        <f t="shared" si="166"/>
        <v>6.7284426078307318</v>
      </c>
      <c r="H996" s="193">
        <f t="shared" si="166"/>
        <v>6.9772495475331446</v>
      </c>
      <c r="I996" s="193">
        <f t="shared" si="166"/>
        <v>7.2352569659870642</v>
      </c>
      <c r="J996" s="193">
        <f t="shared" si="166"/>
        <v>7.5028050820358967</v>
      </c>
      <c r="K996" s="193">
        <f>MAX(0,(F996-'2031 forecast'!$C$10))</f>
        <v>0.75150806015362193</v>
      </c>
      <c r="L996" s="193">
        <f>MAX(0,(G996-'2031 forecast'!$C$10))</f>
        <v>0.99144260783073168</v>
      </c>
      <c r="M996" s="193">
        <f>MAX(0,(H996-'2031 forecast'!$C$10))</f>
        <v>1.2402495475331445</v>
      </c>
      <c r="N996" s="193">
        <f>MAX(0,(I996-'2031 forecast'!$C$10))</f>
        <v>1.4982569659870641</v>
      </c>
      <c r="O996" s="193">
        <f>MAX(0,(J996-'2031 forecast'!$C$10))</f>
        <v>1.7658050820358966</v>
      </c>
      <c r="P996" s="175">
        <f t="shared" si="164"/>
        <v>2</v>
      </c>
      <c r="Q996" s="175" t="str">
        <f t="shared" si="165"/>
        <v/>
      </c>
    </row>
    <row r="997" spans="1:17" s="1" customFormat="1" x14ac:dyDescent="0.3">
      <c r="A997" s="189">
        <f t="shared" si="163"/>
        <v>43872.374999997592</v>
      </c>
      <c r="B997" s="190">
        <f t="shared" si="158"/>
        <v>43872</v>
      </c>
      <c r="C997" s="1">
        <f t="shared" si="159"/>
        <v>9</v>
      </c>
      <c r="D997" s="191">
        <v>4.4723595671381347</v>
      </c>
      <c r="E997" s="192">
        <f t="shared" si="160"/>
        <v>1.5529663487355797E-4</v>
      </c>
      <c r="F997" s="193">
        <f t="shared" si="161"/>
        <v>6.6681207400194662</v>
      </c>
      <c r="G997" s="193">
        <f t="shared" si="166"/>
        <v>6.9146970744834864</v>
      </c>
      <c r="H997" s="193">
        <f t="shared" si="166"/>
        <v>7.1703914035202221</v>
      </c>
      <c r="I997" s="193">
        <f t="shared" si="166"/>
        <v>7.4355408958413776</v>
      </c>
      <c r="J997" s="193">
        <f t="shared" si="166"/>
        <v>7.7104951881130157</v>
      </c>
      <c r="K997" s="193">
        <f>MAX(0,(F997-'2031 forecast'!$C$10))</f>
        <v>0.9311207400194661</v>
      </c>
      <c r="L997" s="193">
        <f>MAX(0,(G997-'2031 forecast'!$C$10))</f>
        <v>1.1776970744834863</v>
      </c>
      <c r="M997" s="193">
        <f>MAX(0,(H997-'2031 forecast'!$C$10))</f>
        <v>1.433391403520222</v>
      </c>
      <c r="N997" s="193">
        <f>MAX(0,(I997-'2031 forecast'!$C$10))</f>
        <v>1.6985408958413775</v>
      </c>
      <c r="O997" s="193">
        <f>MAX(0,(J997-'2031 forecast'!$C$10))</f>
        <v>1.9734951881130156</v>
      </c>
      <c r="P997" s="175">
        <f t="shared" si="164"/>
        <v>3</v>
      </c>
      <c r="Q997" s="175" t="str">
        <f t="shared" si="165"/>
        <v/>
      </c>
    </row>
    <row r="998" spans="1:17" s="1" customFormat="1" x14ac:dyDescent="0.3">
      <c r="A998" s="189">
        <f t="shared" si="163"/>
        <v>43872.416666664256</v>
      </c>
      <c r="B998" s="190">
        <f t="shared" si="158"/>
        <v>43872</v>
      </c>
      <c r="C998" s="1">
        <f t="shared" si="159"/>
        <v>10</v>
      </c>
      <c r="D998" s="191">
        <v>4.5100056914406439</v>
      </c>
      <c r="E998" s="192">
        <f t="shared" si="160"/>
        <v>1.5660384560481686E-4</v>
      </c>
      <c r="F998" s="193">
        <f t="shared" si="161"/>
        <v>6.7242497024775423</v>
      </c>
      <c r="G998" s="193">
        <f t="shared" si="166"/>
        <v>6.9729015953124716</v>
      </c>
      <c r="H998" s="193">
        <f t="shared" si="166"/>
        <v>7.2307482335161826</v>
      </c>
      <c r="I998" s="193">
        <f t="shared" si="166"/>
        <v>7.4981296239208506</v>
      </c>
      <c r="J998" s="193">
        <f t="shared" si="166"/>
        <v>7.775398346262115</v>
      </c>
      <c r="K998" s="193">
        <f>MAX(0,(F998-'2031 forecast'!$C$10))</f>
        <v>0.98724970247754218</v>
      </c>
      <c r="L998" s="193">
        <f>MAX(0,(G998-'2031 forecast'!$C$10))</f>
        <v>1.2359015953124715</v>
      </c>
      <c r="M998" s="193">
        <f>MAX(0,(H998-'2031 forecast'!$C$10))</f>
        <v>1.4937482335161825</v>
      </c>
      <c r="N998" s="193">
        <f>MAX(0,(I998-'2031 forecast'!$C$10))</f>
        <v>1.7611296239208505</v>
      </c>
      <c r="O998" s="193">
        <f>MAX(0,(J998-'2031 forecast'!$C$10))</f>
        <v>2.0383983462621149</v>
      </c>
      <c r="P998" s="175">
        <f t="shared" si="164"/>
        <v>4</v>
      </c>
      <c r="Q998" s="175" t="str">
        <f t="shared" si="165"/>
        <v/>
      </c>
    </row>
    <row r="999" spans="1:17" s="1" customFormat="1" x14ac:dyDescent="0.3">
      <c r="A999" s="189">
        <f t="shared" si="163"/>
        <v>43872.45833333092</v>
      </c>
      <c r="B999" s="190">
        <f t="shared" si="158"/>
        <v>43872</v>
      </c>
      <c r="C999" s="1">
        <f t="shared" si="159"/>
        <v>11</v>
      </c>
      <c r="D999" s="191">
        <v>4.5401225908826515</v>
      </c>
      <c r="E999" s="192">
        <f t="shared" si="160"/>
        <v>1.5764961418982399E-4</v>
      </c>
      <c r="F999" s="193">
        <f t="shared" si="161"/>
        <v>6.7691528724440042</v>
      </c>
      <c r="G999" s="193">
        <f t="shared" si="166"/>
        <v>7.0194652119756604</v>
      </c>
      <c r="H999" s="193">
        <f t="shared" si="166"/>
        <v>7.2790336975129524</v>
      </c>
      <c r="I999" s="193">
        <f t="shared" si="166"/>
        <v>7.5482006063844294</v>
      </c>
      <c r="J999" s="193">
        <f t="shared" si="166"/>
        <v>7.827320872781395</v>
      </c>
      <c r="K999" s="193">
        <f>MAX(0,(F999-'2031 forecast'!$C$10))</f>
        <v>1.0321528724440041</v>
      </c>
      <c r="L999" s="193">
        <f>MAX(0,(G999-'2031 forecast'!$C$10))</f>
        <v>1.2824652119756603</v>
      </c>
      <c r="M999" s="193">
        <f>MAX(0,(H999-'2031 forecast'!$C$10))</f>
        <v>1.5420336975129523</v>
      </c>
      <c r="N999" s="193">
        <f>MAX(0,(I999-'2031 forecast'!$C$10))</f>
        <v>1.8112006063844293</v>
      </c>
      <c r="O999" s="193">
        <f>MAX(0,(J999-'2031 forecast'!$C$10))</f>
        <v>2.0903208727813949</v>
      </c>
      <c r="P999" s="175">
        <f t="shared" si="164"/>
        <v>5</v>
      </c>
      <c r="Q999" s="175" t="str">
        <f t="shared" si="165"/>
        <v/>
      </c>
    </row>
    <row r="1000" spans="1:17" s="1" customFormat="1" x14ac:dyDescent="0.3">
      <c r="A1000" s="189">
        <f t="shared" si="163"/>
        <v>43872.499999997584</v>
      </c>
      <c r="B1000" s="190">
        <f t="shared" si="158"/>
        <v>43872</v>
      </c>
      <c r="C1000" s="1">
        <f t="shared" si="159"/>
        <v>12</v>
      </c>
      <c r="D1000" s="191">
        <v>4.4497718925566287</v>
      </c>
      <c r="E1000" s="192">
        <f t="shared" si="160"/>
        <v>1.5451230843480261E-4</v>
      </c>
      <c r="F1000" s="193">
        <f t="shared" si="161"/>
        <v>6.6344433625446202</v>
      </c>
      <c r="G1000" s="193">
        <f t="shared" si="166"/>
        <v>6.8797743619860947</v>
      </c>
      <c r="H1000" s="193">
        <f t="shared" si="166"/>
        <v>7.1341773055226447</v>
      </c>
      <c r="I1000" s="193">
        <f t="shared" si="166"/>
        <v>7.3979876589936939</v>
      </c>
      <c r="J1000" s="193">
        <f t="shared" si="166"/>
        <v>7.6715532932235559</v>
      </c>
      <c r="K1000" s="193">
        <f>MAX(0,(F1000-'2031 forecast'!$C$10))</f>
        <v>0.89744336254462009</v>
      </c>
      <c r="L1000" s="193">
        <f>MAX(0,(G1000-'2031 forecast'!$C$10))</f>
        <v>1.1427743619860946</v>
      </c>
      <c r="M1000" s="193">
        <f>MAX(0,(H1000-'2031 forecast'!$C$10))</f>
        <v>1.3971773055226446</v>
      </c>
      <c r="N1000" s="193">
        <f>MAX(0,(I1000-'2031 forecast'!$C$10))</f>
        <v>1.6609876589936938</v>
      </c>
      <c r="O1000" s="193">
        <f>MAX(0,(J1000-'2031 forecast'!$C$10))</f>
        <v>1.9345532932235558</v>
      </c>
      <c r="P1000" s="175">
        <f t="shared" si="164"/>
        <v>6</v>
      </c>
      <c r="Q1000" s="175" t="str">
        <f t="shared" si="165"/>
        <v/>
      </c>
    </row>
    <row r="1001" spans="1:17" s="1" customFormat="1" x14ac:dyDescent="0.3">
      <c r="A1001" s="189">
        <f t="shared" si="163"/>
        <v>43872.541666664249</v>
      </c>
      <c r="B1001" s="190">
        <f t="shared" si="158"/>
        <v>43872</v>
      </c>
      <c r="C1001" s="1">
        <f t="shared" si="159"/>
        <v>13</v>
      </c>
      <c r="D1001" s="191">
        <v>4.547651815743154</v>
      </c>
      <c r="E1001" s="192">
        <f t="shared" si="160"/>
        <v>1.5791105633607578E-4</v>
      </c>
      <c r="F1001" s="193">
        <f t="shared" si="161"/>
        <v>6.7803786649356192</v>
      </c>
      <c r="G1001" s="193">
        <f t="shared" si="166"/>
        <v>7.0311061161414576</v>
      </c>
      <c r="H1001" s="193">
        <f t="shared" si="166"/>
        <v>7.2911050635121448</v>
      </c>
      <c r="I1001" s="193">
        <f t="shared" si="166"/>
        <v>7.5607183520003236</v>
      </c>
      <c r="J1001" s="193">
        <f t="shared" si="166"/>
        <v>7.8403015044112152</v>
      </c>
      <c r="K1001" s="193">
        <f>MAX(0,(F1001-'2031 forecast'!$C$10))</f>
        <v>1.0433786649356191</v>
      </c>
      <c r="L1001" s="193">
        <f>MAX(0,(G1001-'2031 forecast'!$C$10))</f>
        <v>1.2941061161414575</v>
      </c>
      <c r="M1001" s="193">
        <f>MAX(0,(H1001-'2031 forecast'!$C$10))</f>
        <v>1.5541050635121447</v>
      </c>
      <c r="N1001" s="193">
        <f>MAX(0,(I1001-'2031 forecast'!$C$10))</f>
        <v>1.8237183520003235</v>
      </c>
      <c r="O1001" s="193">
        <f>MAX(0,(J1001-'2031 forecast'!$C$10))</f>
        <v>2.1033015044112151</v>
      </c>
      <c r="P1001" s="175">
        <f t="shared" si="164"/>
        <v>7</v>
      </c>
      <c r="Q1001" s="175" t="str">
        <f t="shared" si="165"/>
        <v/>
      </c>
    </row>
    <row r="1002" spans="1:17" s="1" customFormat="1" x14ac:dyDescent="0.3">
      <c r="A1002" s="189">
        <f t="shared" si="163"/>
        <v>43872.583333330913</v>
      </c>
      <c r="B1002" s="190">
        <f t="shared" si="158"/>
        <v>43872</v>
      </c>
      <c r="C1002" s="1">
        <f t="shared" si="159"/>
        <v>14</v>
      </c>
      <c r="D1002" s="191">
        <v>4.3443627445096027</v>
      </c>
      <c r="E1002" s="192">
        <f t="shared" si="160"/>
        <v>1.5085211838727772E-4</v>
      </c>
      <c r="F1002" s="193">
        <f t="shared" si="161"/>
        <v>6.4772822676620088</v>
      </c>
      <c r="G1002" s="193">
        <f t="shared" si="166"/>
        <v>6.7168017036649372</v>
      </c>
      <c r="H1002" s="193">
        <f t="shared" si="166"/>
        <v>6.9651781815339548</v>
      </c>
      <c r="I1002" s="193">
        <f t="shared" si="166"/>
        <v>7.2227392203711718</v>
      </c>
      <c r="J1002" s="193">
        <f t="shared" si="166"/>
        <v>7.4898244504060791</v>
      </c>
      <c r="K1002" s="193">
        <f>MAX(0,(F1002-'2031 forecast'!$C$10))</f>
        <v>0.74028226766200866</v>
      </c>
      <c r="L1002" s="193">
        <f>MAX(0,(G1002-'2031 forecast'!$C$10))</f>
        <v>0.97980170366493713</v>
      </c>
      <c r="M1002" s="193">
        <f>MAX(0,(H1002-'2031 forecast'!$C$10))</f>
        <v>1.2281781815339547</v>
      </c>
      <c r="N1002" s="193">
        <f>MAX(0,(I1002-'2031 forecast'!$C$10))</f>
        <v>1.4857392203711717</v>
      </c>
      <c r="O1002" s="193">
        <f>MAX(0,(J1002-'2031 forecast'!$C$10))</f>
        <v>1.752824450406079</v>
      </c>
      <c r="P1002" s="175">
        <f t="shared" si="164"/>
        <v>8</v>
      </c>
      <c r="Q1002" s="175" t="str">
        <f t="shared" si="165"/>
        <v/>
      </c>
    </row>
    <row r="1003" spans="1:17" s="1" customFormat="1" x14ac:dyDescent="0.3">
      <c r="A1003" s="189">
        <f t="shared" si="163"/>
        <v>43872.624999997577</v>
      </c>
      <c r="B1003" s="190">
        <f t="shared" si="158"/>
        <v>43872</v>
      </c>
      <c r="C1003" s="1">
        <f t="shared" si="159"/>
        <v>15</v>
      </c>
      <c r="D1003" s="191">
        <v>4.3443627445096027</v>
      </c>
      <c r="E1003" s="192">
        <f t="shared" si="160"/>
        <v>1.5085211838727772E-4</v>
      </c>
      <c r="F1003" s="193">
        <f t="shared" si="161"/>
        <v>6.4772822676620088</v>
      </c>
      <c r="G1003" s="193">
        <f t="shared" si="166"/>
        <v>6.7168017036649372</v>
      </c>
      <c r="H1003" s="193">
        <f t="shared" si="166"/>
        <v>6.9651781815339548</v>
      </c>
      <c r="I1003" s="193">
        <f t="shared" si="166"/>
        <v>7.2227392203711718</v>
      </c>
      <c r="J1003" s="193">
        <f t="shared" si="166"/>
        <v>7.4898244504060791</v>
      </c>
      <c r="K1003" s="193">
        <f>MAX(0,(F1003-'2031 forecast'!$C$10))</f>
        <v>0.74028226766200866</v>
      </c>
      <c r="L1003" s="193">
        <f>MAX(0,(G1003-'2031 forecast'!$C$10))</f>
        <v>0.97980170366493713</v>
      </c>
      <c r="M1003" s="193">
        <f>MAX(0,(H1003-'2031 forecast'!$C$10))</f>
        <v>1.2281781815339547</v>
      </c>
      <c r="N1003" s="193">
        <f>MAX(0,(I1003-'2031 forecast'!$C$10))</f>
        <v>1.4857392203711717</v>
      </c>
      <c r="O1003" s="193">
        <f>MAX(0,(J1003-'2031 forecast'!$C$10))</f>
        <v>1.752824450406079</v>
      </c>
      <c r="P1003" s="175">
        <f t="shared" si="164"/>
        <v>9</v>
      </c>
      <c r="Q1003" s="175" t="str">
        <f t="shared" si="165"/>
        <v/>
      </c>
    </row>
    <row r="1004" spans="1:17" s="1" customFormat="1" x14ac:dyDescent="0.3">
      <c r="A1004" s="189">
        <f t="shared" si="163"/>
        <v>43872.666666664241</v>
      </c>
      <c r="B1004" s="190">
        <f t="shared" si="158"/>
        <v>43872</v>
      </c>
      <c r="C1004" s="1">
        <f t="shared" si="159"/>
        <v>16</v>
      </c>
      <c r="D1004" s="191">
        <v>4.5852979400456633</v>
      </c>
      <c r="E1004" s="192">
        <f t="shared" si="160"/>
        <v>1.592182670673347E-4</v>
      </c>
      <c r="F1004" s="193">
        <f t="shared" si="161"/>
        <v>6.8365076273936962</v>
      </c>
      <c r="G1004" s="193">
        <f t="shared" si="166"/>
        <v>7.0893106369704437</v>
      </c>
      <c r="H1004" s="193">
        <f t="shared" si="166"/>
        <v>7.3514618935081071</v>
      </c>
      <c r="I1004" s="193">
        <f t="shared" si="166"/>
        <v>7.6233070800797975</v>
      </c>
      <c r="J1004" s="193">
        <f t="shared" si="166"/>
        <v>7.9052046625603154</v>
      </c>
      <c r="K1004" s="193">
        <f>MAX(0,(F1004-'2031 forecast'!$C$10))</f>
        <v>1.0995076273936961</v>
      </c>
      <c r="L1004" s="193">
        <f>MAX(0,(G1004-'2031 forecast'!$C$10))</f>
        <v>1.3523106369704436</v>
      </c>
      <c r="M1004" s="193">
        <f>MAX(0,(H1004-'2031 forecast'!$C$10))</f>
        <v>1.614461893508107</v>
      </c>
      <c r="N1004" s="193">
        <f>MAX(0,(I1004-'2031 forecast'!$C$10))</f>
        <v>1.8863070800797974</v>
      </c>
      <c r="O1004" s="193">
        <f>MAX(0,(J1004-'2031 forecast'!$C$10))</f>
        <v>2.1682046625603153</v>
      </c>
      <c r="P1004" s="175">
        <f t="shared" si="164"/>
        <v>10</v>
      </c>
      <c r="Q1004" s="175" t="str">
        <f t="shared" si="165"/>
        <v/>
      </c>
    </row>
    <row r="1005" spans="1:17" s="1" customFormat="1" x14ac:dyDescent="0.3">
      <c r="A1005" s="189">
        <f t="shared" si="163"/>
        <v>43872.708333330906</v>
      </c>
      <c r="B1005" s="190">
        <f t="shared" si="158"/>
        <v>43872</v>
      </c>
      <c r="C1005" s="1">
        <f t="shared" si="159"/>
        <v>17</v>
      </c>
      <c r="D1005" s="191">
        <v>4.8563500350237314</v>
      </c>
      <c r="E1005" s="192">
        <f t="shared" si="160"/>
        <v>1.6863018433239878E-4</v>
      </c>
      <c r="F1005" s="193">
        <f t="shared" si="161"/>
        <v>7.2406361570918438</v>
      </c>
      <c r="G1005" s="193">
        <f t="shared" ref="G1005:J1024" si="167">$E1005*G$2</f>
        <v>7.5083831869391382</v>
      </c>
      <c r="H1005" s="193">
        <f t="shared" si="167"/>
        <v>7.7860310694790282</v>
      </c>
      <c r="I1005" s="193">
        <f t="shared" si="167"/>
        <v>8.0739459222520011</v>
      </c>
      <c r="J1005" s="193">
        <f t="shared" si="167"/>
        <v>8.372507401233829</v>
      </c>
      <c r="K1005" s="193">
        <f>MAX(0,(F1005-'2031 forecast'!$C$10))</f>
        <v>1.5036361570918437</v>
      </c>
      <c r="L1005" s="193">
        <f>MAX(0,(G1005-'2031 forecast'!$C$10))</f>
        <v>1.7713831869391381</v>
      </c>
      <c r="M1005" s="193">
        <f>MAX(0,(H1005-'2031 forecast'!$C$10))</f>
        <v>2.0490310694790281</v>
      </c>
      <c r="N1005" s="193">
        <f>MAX(0,(I1005-'2031 forecast'!$C$10))</f>
        <v>2.336945922252001</v>
      </c>
      <c r="O1005" s="193">
        <f>MAX(0,(J1005-'2031 forecast'!$C$10))</f>
        <v>2.6355074012338289</v>
      </c>
      <c r="P1005" s="175">
        <f t="shared" si="164"/>
        <v>11</v>
      </c>
      <c r="Q1005" s="175" t="str">
        <f t="shared" si="165"/>
        <v/>
      </c>
    </row>
    <row r="1006" spans="1:17" s="1" customFormat="1" x14ac:dyDescent="0.3">
      <c r="A1006" s="189">
        <f t="shared" si="163"/>
        <v>43872.74999999757</v>
      </c>
      <c r="B1006" s="190">
        <f t="shared" si="158"/>
        <v>43872</v>
      </c>
      <c r="C1006" s="1">
        <f t="shared" si="159"/>
        <v>18</v>
      </c>
      <c r="D1006" s="191">
        <v>5.1725774791648123</v>
      </c>
      <c r="E1006" s="192">
        <f t="shared" si="160"/>
        <v>1.7961075447497362E-4</v>
      </c>
      <c r="F1006" s="193">
        <f t="shared" si="161"/>
        <v>7.712119441739687</v>
      </c>
      <c r="G1006" s="193">
        <f t="shared" si="167"/>
        <v>7.9973011619026186</v>
      </c>
      <c r="H1006" s="193">
        <f t="shared" si="167"/>
        <v>8.2930284414451059</v>
      </c>
      <c r="I1006" s="193">
        <f t="shared" si="167"/>
        <v>8.5996912381195738</v>
      </c>
      <c r="J1006" s="193">
        <f t="shared" si="167"/>
        <v>8.9176939296862674</v>
      </c>
      <c r="K1006" s="193">
        <f>MAX(0,(F1006-'2031 forecast'!$C$10))</f>
        <v>1.9751194417396869</v>
      </c>
      <c r="L1006" s="193">
        <f>MAX(0,(G1006-'2031 forecast'!$C$10))</f>
        <v>2.2603011619026185</v>
      </c>
      <c r="M1006" s="193">
        <f>MAX(0,(H1006-'2031 forecast'!$C$10))</f>
        <v>2.5560284414451058</v>
      </c>
      <c r="N1006" s="193">
        <f>MAX(0,(I1006-'2031 forecast'!$C$10))</f>
        <v>2.8626912381195737</v>
      </c>
      <c r="O1006" s="193">
        <f>MAX(0,(J1006-'2031 forecast'!$C$10))</f>
        <v>3.1806939296862673</v>
      </c>
      <c r="P1006" s="175">
        <f t="shared" si="164"/>
        <v>12</v>
      </c>
      <c r="Q1006" s="175" t="str">
        <f t="shared" si="165"/>
        <v/>
      </c>
    </row>
    <row r="1007" spans="1:17" s="1" customFormat="1" x14ac:dyDescent="0.3">
      <c r="A1007" s="189">
        <f t="shared" si="163"/>
        <v>43872.791666664234</v>
      </c>
      <c r="B1007" s="190">
        <f t="shared" si="158"/>
        <v>43872</v>
      </c>
      <c r="C1007" s="1">
        <f t="shared" si="159"/>
        <v>19</v>
      </c>
      <c r="D1007" s="191">
        <v>5.1198729051412988</v>
      </c>
      <c r="E1007" s="192">
        <f t="shared" si="160"/>
        <v>1.7778065945121114E-4</v>
      </c>
      <c r="F1007" s="193">
        <f t="shared" si="161"/>
        <v>7.6335388942983791</v>
      </c>
      <c r="G1007" s="193">
        <f t="shared" si="167"/>
        <v>7.9158148327420381</v>
      </c>
      <c r="H1007" s="193">
        <f t="shared" si="167"/>
        <v>8.2085288794507587</v>
      </c>
      <c r="I1007" s="193">
        <f t="shared" si="167"/>
        <v>8.5120670188083114</v>
      </c>
      <c r="J1007" s="193">
        <f t="shared" si="167"/>
        <v>8.8268295082775268</v>
      </c>
      <c r="K1007" s="193">
        <f>MAX(0,(F1007-'2031 forecast'!$C$10))</f>
        <v>1.896538894298379</v>
      </c>
      <c r="L1007" s="193">
        <f>MAX(0,(G1007-'2031 forecast'!$C$10))</f>
        <v>2.178814832742038</v>
      </c>
      <c r="M1007" s="193">
        <f>MAX(0,(H1007-'2031 forecast'!$C$10))</f>
        <v>2.4715288794507586</v>
      </c>
      <c r="N1007" s="193">
        <f>MAX(0,(I1007-'2031 forecast'!$C$10))</f>
        <v>2.7750670188083113</v>
      </c>
      <c r="O1007" s="193">
        <f>MAX(0,(J1007-'2031 forecast'!$C$10))</f>
        <v>3.0898295082775267</v>
      </c>
      <c r="P1007" s="175">
        <f t="shared" si="164"/>
        <v>13</v>
      </c>
      <c r="Q1007" s="175" t="str">
        <f t="shared" si="165"/>
        <v/>
      </c>
    </row>
    <row r="1008" spans="1:17" s="1" customFormat="1" x14ac:dyDescent="0.3">
      <c r="A1008" s="189">
        <f t="shared" si="163"/>
        <v>43872.833333330898</v>
      </c>
      <c r="B1008" s="190">
        <f t="shared" si="158"/>
        <v>43872</v>
      </c>
      <c r="C1008" s="1">
        <f t="shared" si="159"/>
        <v>20</v>
      </c>
      <c r="D1008" s="191">
        <v>5.0972852305597929</v>
      </c>
      <c r="E1008" s="192">
        <f t="shared" si="160"/>
        <v>1.7699633301245578E-4</v>
      </c>
      <c r="F1008" s="193">
        <f t="shared" si="161"/>
        <v>7.5998615168235331</v>
      </c>
      <c r="G1008" s="193">
        <f t="shared" si="167"/>
        <v>7.8808921202446465</v>
      </c>
      <c r="H1008" s="193">
        <f t="shared" si="167"/>
        <v>8.1723147814531814</v>
      </c>
      <c r="I1008" s="193">
        <f t="shared" si="167"/>
        <v>8.4745137819606278</v>
      </c>
      <c r="J1008" s="193">
        <f t="shared" si="167"/>
        <v>8.787887613388067</v>
      </c>
      <c r="K1008" s="193">
        <f>MAX(0,(F1008-'2031 forecast'!$C$10))</f>
        <v>1.862861516823533</v>
      </c>
      <c r="L1008" s="193">
        <f>MAX(0,(G1008-'2031 forecast'!$C$10))</f>
        <v>2.1438921202446464</v>
      </c>
      <c r="M1008" s="193">
        <f>MAX(0,(H1008-'2031 forecast'!$C$10))</f>
        <v>2.4353147814531813</v>
      </c>
      <c r="N1008" s="193">
        <f>MAX(0,(I1008-'2031 forecast'!$C$10))</f>
        <v>2.7375137819606277</v>
      </c>
      <c r="O1008" s="193">
        <f>MAX(0,(J1008-'2031 forecast'!$C$10))</f>
        <v>3.0508876133880669</v>
      </c>
      <c r="P1008" s="175">
        <f t="shared" si="164"/>
        <v>14</v>
      </c>
      <c r="Q1008" s="175" t="str">
        <f t="shared" si="165"/>
        <v/>
      </c>
    </row>
    <row r="1009" spans="1:17" s="1" customFormat="1" x14ac:dyDescent="0.3">
      <c r="A1009" s="189">
        <f t="shared" si="163"/>
        <v>43872.874999997563</v>
      </c>
      <c r="B1009" s="190">
        <f t="shared" si="158"/>
        <v>43872</v>
      </c>
      <c r="C1009" s="1">
        <f t="shared" si="159"/>
        <v>21</v>
      </c>
      <c r="D1009" s="191">
        <v>4.9090546090472449</v>
      </c>
      <c r="E1009" s="192">
        <f t="shared" si="160"/>
        <v>1.7046027935616124E-4</v>
      </c>
      <c r="F1009" s="193">
        <f t="shared" si="161"/>
        <v>7.3192167045331509</v>
      </c>
      <c r="G1009" s="193">
        <f t="shared" si="167"/>
        <v>7.5898695160997178</v>
      </c>
      <c r="H1009" s="193">
        <f t="shared" si="167"/>
        <v>7.8705306314733736</v>
      </c>
      <c r="I1009" s="193">
        <f t="shared" si="167"/>
        <v>8.1615701415632618</v>
      </c>
      <c r="J1009" s="193">
        <f t="shared" si="167"/>
        <v>8.4633718226425678</v>
      </c>
      <c r="K1009" s="193">
        <f>MAX(0,(F1009-'2031 forecast'!$C$10))</f>
        <v>1.5822167045331508</v>
      </c>
      <c r="L1009" s="193">
        <f>MAX(0,(G1009-'2031 forecast'!$C$10))</f>
        <v>1.8528695160997177</v>
      </c>
      <c r="M1009" s="193">
        <f>MAX(0,(H1009-'2031 forecast'!$C$10))</f>
        <v>2.1335306314733735</v>
      </c>
      <c r="N1009" s="193">
        <f>MAX(0,(I1009-'2031 forecast'!$C$10))</f>
        <v>2.4245701415632617</v>
      </c>
      <c r="O1009" s="193">
        <f>MAX(0,(J1009-'2031 forecast'!$C$10))</f>
        <v>2.7263718226425677</v>
      </c>
      <c r="P1009" s="175">
        <f t="shared" si="164"/>
        <v>15</v>
      </c>
      <c r="Q1009" s="175" t="str">
        <f t="shared" si="165"/>
        <v/>
      </c>
    </row>
    <row r="1010" spans="1:17" s="1" customFormat="1" x14ac:dyDescent="0.3">
      <c r="A1010" s="189">
        <f t="shared" si="163"/>
        <v>43872.916666664227</v>
      </c>
      <c r="B1010" s="190">
        <f t="shared" si="158"/>
        <v>43872</v>
      </c>
      <c r="C1010" s="1">
        <f t="shared" si="159"/>
        <v>22</v>
      </c>
      <c r="D1010" s="191">
        <v>4.7358824372557011</v>
      </c>
      <c r="E1010" s="192">
        <f t="shared" si="160"/>
        <v>1.6444710999237029E-4</v>
      </c>
      <c r="F1010" s="193">
        <f t="shared" si="161"/>
        <v>7.0610234772260005</v>
      </c>
      <c r="G1010" s="193">
        <f t="shared" si="167"/>
        <v>7.3221287202863854</v>
      </c>
      <c r="H1010" s="193">
        <f t="shared" si="167"/>
        <v>7.5928892134919517</v>
      </c>
      <c r="I1010" s="193">
        <f t="shared" si="167"/>
        <v>7.8736619923976878</v>
      </c>
      <c r="J1010" s="193">
        <f t="shared" si="167"/>
        <v>8.1648172951567108</v>
      </c>
      <c r="K1010" s="193">
        <f>MAX(0,(F1010-'2031 forecast'!$C$10))</f>
        <v>1.3240234772260004</v>
      </c>
      <c r="L1010" s="193">
        <f>MAX(0,(G1010-'2031 forecast'!$C$10))</f>
        <v>1.5851287202863853</v>
      </c>
      <c r="M1010" s="193">
        <f>MAX(0,(H1010-'2031 forecast'!$C$10))</f>
        <v>1.8558892134919516</v>
      </c>
      <c r="N1010" s="193">
        <f>MAX(0,(I1010-'2031 forecast'!$C$10))</f>
        <v>2.1366619923976877</v>
      </c>
      <c r="O1010" s="193">
        <f>MAX(0,(J1010-'2031 forecast'!$C$10))</f>
        <v>2.4278172951567107</v>
      </c>
      <c r="P1010" s="175">
        <f t="shared" si="164"/>
        <v>16</v>
      </c>
      <c r="Q1010" s="175" t="str">
        <f t="shared" si="165"/>
        <v/>
      </c>
    </row>
    <row r="1011" spans="1:17" s="1" customFormat="1" x14ac:dyDescent="0.3">
      <c r="A1011" s="189">
        <f t="shared" si="163"/>
        <v>43872.958333330891</v>
      </c>
      <c r="B1011" s="190">
        <f t="shared" si="158"/>
        <v>43872</v>
      </c>
      <c r="C1011" s="1">
        <f t="shared" si="159"/>
        <v>23</v>
      </c>
      <c r="D1011" s="191">
        <v>4.547651815743154</v>
      </c>
      <c r="E1011" s="192">
        <f t="shared" si="160"/>
        <v>1.5791105633607578E-4</v>
      </c>
      <c r="F1011" s="193">
        <f t="shared" si="161"/>
        <v>6.7803786649356192</v>
      </c>
      <c r="G1011" s="193">
        <f t="shared" si="167"/>
        <v>7.0311061161414576</v>
      </c>
      <c r="H1011" s="193">
        <f t="shared" si="167"/>
        <v>7.2911050635121448</v>
      </c>
      <c r="I1011" s="193">
        <f t="shared" si="167"/>
        <v>7.5607183520003236</v>
      </c>
      <c r="J1011" s="193">
        <f t="shared" si="167"/>
        <v>7.8403015044112152</v>
      </c>
      <c r="K1011" s="193">
        <f>MAX(0,(F1011-'2031 forecast'!$C$10))</f>
        <v>1.0433786649356191</v>
      </c>
      <c r="L1011" s="193">
        <f>MAX(0,(G1011-'2031 forecast'!$C$10))</f>
        <v>1.2941061161414575</v>
      </c>
      <c r="M1011" s="193">
        <f>MAX(0,(H1011-'2031 forecast'!$C$10))</f>
        <v>1.5541050635121447</v>
      </c>
      <c r="N1011" s="193">
        <f>MAX(0,(I1011-'2031 forecast'!$C$10))</f>
        <v>1.8237183520003235</v>
      </c>
      <c r="O1011" s="193">
        <f>MAX(0,(J1011-'2031 forecast'!$C$10))</f>
        <v>2.1033015044112151</v>
      </c>
      <c r="P1011" s="175">
        <f t="shared" si="164"/>
        <v>17</v>
      </c>
      <c r="Q1011" s="175">
        <f t="shared" si="165"/>
        <v>17</v>
      </c>
    </row>
    <row r="1012" spans="1:17" s="1" customFormat="1" x14ac:dyDescent="0.3">
      <c r="A1012" s="189">
        <f t="shared" si="163"/>
        <v>43872.999999997555</v>
      </c>
      <c r="B1012" s="190">
        <f t="shared" si="158"/>
        <v>43872</v>
      </c>
      <c r="C1012" s="1">
        <f t="shared" si="159"/>
        <v>0</v>
      </c>
      <c r="D1012" s="191">
        <v>3.7194370810879436</v>
      </c>
      <c r="E1012" s="192">
        <f t="shared" si="160"/>
        <v>1.2915242024837985E-4</v>
      </c>
      <c r="F1012" s="193">
        <f t="shared" si="161"/>
        <v>5.5455414908579401</v>
      </c>
      <c r="G1012" s="193">
        <f t="shared" si="167"/>
        <v>5.7506066579037745</v>
      </c>
      <c r="H1012" s="193">
        <f t="shared" si="167"/>
        <v>5.9632548036009929</v>
      </c>
      <c r="I1012" s="193">
        <f t="shared" si="167"/>
        <v>6.1837663342519198</v>
      </c>
      <c r="J1012" s="193">
        <f t="shared" si="167"/>
        <v>6.4124320251310261</v>
      </c>
      <c r="K1012" s="193">
        <f>MAX(0,(F1012-'2031 forecast'!$C$10))</f>
        <v>0</v>
      </c>
      <c r="L1012" s="193">
        <f>MAX(0,(G1012-'2031 forecast'!$C$10))</f>
        <v>1.3606657903774355E-2</v>
      </c>
      <c r="M1012" s="193">
        <f>MAX(0,(H1012-'2031 forecast'!$C$10))</f>
        <v>0.22625480360099282</v>
      </c>
      <c r="N1012" s="193">
        <f>MAX(0,(I1012-'2031 forecast'!$C$10))</f>
        <v>0.44676633425191969</v>
      </c>
      <c r="O1012" s="193">
        <f>MAX(0,(J1012-'2031 forecast'!$C$10))</f>
        <v>0.67543202513102596</v>
      </c>
      <c r="P1012" s="175" t="str">
        <f t="shared" si="164"/>
        <v/>
      </c>
      <c r="Q1012" s="175" t="str">
        <f t="shared" si="165"/>
        <v/>
      </c>
    </row>
    <row r="1013" spans="1:17" s="1" customFormat="1" x14ac:dyDescent="0.3">
      <c r="A1013" s="189">
        <f t="shared" si="163"/>
        <v>43873.04166666422</v>
      </c>
      <c r="B1013" s="190">
        <f t="shared" si="158"/>
        <v>43873</v>
      </c>
      <c r="C1013" s="1">
        <f t="shared" si="159"/>
        <v>1</v>
      </c>
      <c r="D1013" s="191">
        <v>3.5537941341569015</v>
      </c>
      <c r="E1013" s="192">
        <f t="shared" si="160"/>
        <v>1.2340069303084066E-4</v>
      </c>
      <c r="F1013" s="193">
        <f t="shared" si="161"/>
        <v>5.2985740560424039</v>
      </c>
      <c r="G1013" s="193">
        <f t="shared" si="167"/>
        <v>5.4945067662562375</v>
      </c>
      <c r="H1013" s="193">
        <f t="shared" si="167"/>
        <v>5.6976847516187616</v>
      </c>
      <c r="I1013" s="193">
        <f t="shared" si="167"/>
        <v>5.9083759307022392</v>
      </c>
      <c r="J1013" s="193">
        <f t="shared" si="167"/>
        <v>6.1268581292749884</v>
      </c>
      <c r="K1013" s="193">
        <f>MAX(0,(F1013-'2031 forecast'!$C$10))</f>
        <v>0</v>
      </c>
      <c r="L1013" s="193">
        <f>MAX(0,(G1013-'2031 forecast'!$C$10))</f>
        <v>0</v>
      </c>
      <c r="M1013" s="193">
        <f>MAX(0,(H1013-'2031 forecast'!$C$10))</f>
        <v>0</v>
      </c>
      <c r="N1013" s="193">
        <f>MAX(0,(I1013-'2031 forecast'!$C$10))</f>
        <v>0.17137593070223911</v>
      </c>
      <c r="O1013" s="193">
        <f>MAX(0,(J1013-'2031 forecast'!$C$10))</f>
        <v>0.38985812927498831</v>
      </c>
      <c r="P1013" s="175" t="str">
        <f t="shared" si="164"/>
        <v/>
      </c>
      <c r="Q1013" s="175" t="str">
        <f t="shared" si="165"/>
        <v/>
      </c>
    </row>
    <row r="1014" spans="1:17" s="1" customFormat="1" x14ac:dyDescent="0.3">
      <c r="A1014" s="189">
        <f t="shared" si="163"/>
        <v>43873.083333330884</v>
      </c>
      <c r="B1014" s="190">
        <f t="shared" si="158"/>
        <v>43873</v>
      </c>
      <c r="C1014" s="1">
        <f t="shared" si="159"/>
        <v>2</v>
      </c>
      <c r="D1014" s="191">
        <v>3.5086187849938901</v>
      </c>
      <c r="E1014" s="192">
        <f t="shared" si="160"/>
        <v>1.2183204015332998E-4</v>
      </c>
      <c r="F1014" s="193">
        <f t="shared" si="161"/>
        <v>5.2312193010927128</v>
      </c>
      <c r="G1014" s="193">
        <f t="shared" si="167"/>
        <v>5.4246613412614559</v>
      </c>
      <c r="H1014" s="193">
        <f t="shared" si="167"/>
        <v>5.6252565556236087</v>
      </c>
      <c r="I1014" s="193">
        <f t="shared" si="167"/>
        <v>5.8332694570068719</v>
      </c>
      <c r="J1014" s="193">
        <f t="shared" si="167"/>
        <v>6.0489743394960698</v>
      </c>
      <c r="K1014" s="193">
        <f>MAX(0,(F1014-'2031 forecast'!$C$10))</f>
        <v>0</v>
      </c>
      <c r="L1014" s="193">
        <f>MAX(0,(G1014-'2031 forecast'!$C$10))</f>
        <v>0</v>
      </c>
      <c r="M1014" s="193">
        <f>MAX(0,(H1014-'2031 forecast'!$C$10))</f>
        <v>0</v>
      </c>
      <c r="N1014" s="193">
        <f>MAX(0,(I1014-'2031 forecast'!$C$10))</f>
        <v>9.6269457006871839E-2</v>
      </c>
      <c r="O1014" s="193">
        <f>MAX(0,(J1014-'2031 forecast'!$C$10))</f>
        <v>0.31197433949606967</v>
      </c>
      <c r="P1014" s="175" t="str">
        <f t="shared" si="164"/>
        <v/>
      </c>
      <c r="Q1014" s="175" t="str">
        <f t="shared" si="165"/>
        <v/>
      </c>
    </row>
    <row r="1015" spans="1:17" s="1" customFormat="1" x14ac:dyDescent="0.3">
      <c r="A1015" s="189">
        <f t="shared" si="163"/>
        <v>43873.124999997548</v>
      </c>
      <c r="B1015" s="190">
        <f t="shared" si="158"/>
        <v>43873</v>
      </c>
      <c r="C1015" s="1">
        <f t="shared" si="159"/>
        <v>3</v>
      </c>
      <c r="D1015" s="191">
        <v>3.4559142109703767</v>
      </c>
      <c r="E1015" s="192">
        <f t="shared" si="160"/>
        <v>1.2000194512956752E-4</v>
      </c>
      <c r="F1015" s="193">
        <f t="shared" si="161"/>
        <v>5.1526387536514058</v>
      </c>
      <c r="G1015" s="193">
        <f t="shared" si="167"/>
        <v>5.3431750121008763</v>
      </c>
      <c r="H1015" s="193">
        <f t="shared" si="167"/>
        <v>5.5407569936292624</v>
      </c>
      <c r="I1015" s="193">
        <f t="shared" si="167"/>
        <v>5.7456452376956104</v>
      </c>
      <c r="J1015" s="193">
        <f t="shared" si="167"/>
        <v>5.9581099180873309</v>
      </c>
      <c r="K1015" s="193">
        <f>MAX(0,(F1015-'2031 forecast'!$C$10))</f>
        <v>0</v>
      </c>
      <c r="L1015" s="193">
        <f>MAX(0,(G1015-'2031 forecast'!$C$10))</f>
        <v>0</v>
      </c>
      <c r="M1015" s="193">
        <f>MAX(0,(H1015-'2031 forecast'!$C$10))</f>
        <v>0</v>
      </c>
      <c r="N1015" s="193">
        <f>MAX(0,(I1015-'2031 forecast'!$C$10))</f>
        <v>8.6452376956103194E-3</v>
      </c>
      <c r="O1015" s="193">
        <f>MAX(0,(J1015-'2031 forecast'!$C$10))</f>
        <v>0.22110991808733083</v>
      </c>
      <c r="P1015" s="175" t="str">
        <f t="shared" si="164"/>
        <v/>
      </c>
      <c r="Q1015" s="175" t="str">
        <f t="shared" si="165"/>
        <v/>
      </c>
    </row>
    <row r="1016" spans="1:17" s="1" customFormat="1" x14ac:dyDescent="0.3">
      <c r="A1016" s="189">
        <f t="shared" si="163"/>
        <v>43873.166666664212</v>
      </c>
      <c r="B1016" s="190">
        <f t="shared" si="158"/>
        <v>43873</v>
      </c>
      <c r="C1016" s="1">
        <f t="shared" si="159"/>
        <v>4</v>
      </c>
      <c r="D1016" s="191">
        <v>3.3881511872258598</v>
      </c>
      <c r="E1016" s="192">
        <f t="shared" si="160"/>
        <v>1.176489658133015E-4</v>
      </c>
      <c r="F1016" s="193">
        <f t="shared" si="161"/>
        <v>5.0516066212268687</v>
      </c>
      <c r="G1016" s="193">
        <f t="shared" si="167"/>
        <v>5.2384068746087022</v>
      </c>
      <c r="H1016" s="193">
        <f t="shared" si="167"/>
        <v>5.4321146996365322</v>
      </c>
      <c r="I1016" s="193">
        <f t="shared" si="167"/>
        <v>5.6329855271525595</v>
      </c>
      <c r="J1016" s="193">
        <f t="shared" si="167"/>
        <v>5.8412842334189516</v>
      </c>
      <c r="K1016" s="193">
        <f>MAX(0,(F1016-'2031 forecast'!$C$10))</f>
        <v>0</v>
      </c>
      <c r="L1016" s="193">
        <f>MAX(0,(G1016-'2031 forecast'!$C$10))</f>
        <v>0</v>
      </c>
      <c r="M1016" s="193">
        <f>MAX(0,(H1016-'2031 forecast'!$C$10))</f>
        <v>0</v>
      </c>
      <c r="N1016" s="193">
        <f>MAX(0,(I1016-'2031 forecast'!$C$10))</f>
        <v>0</v>
      </c>
      <c r="O1016" s="193">
        <f>MAX(0,(J1016-'2031 forecast'!$C$10))</f>
        <v>0.10428423341895154</v>
      </c>
      <c r="P1016" s="175" t="str">
        <f t="shared" si="164"/>
        <v/>
      </c>
      <c r="Q1016" s="175" t="str">
        <f t="shared" si="165"/>
        <v/>
      </c>
    </row>
    <row r="1017" spans="1:17" s="1" customFormat="1" x14ac:dyDescent="0.3">
      <c r="A1017" s="189">
        <f t="shared" si="163"/>
        <v>43873.208333330876</v>
      </c>
      <c r="B1017" s="190">
        <f t="shared" si="158"/>
        <v>43873</v>
      </c>
      <c r="C1017" s="1">
        <f t="shared" si="159"/>
        <v>5</v>
      </c>
      <c r="D1017" s="191">
        <v>3.4860311104123847</v>
      </c>
      <c r="E1017" s="192">
        <f t="shared" si="160"/>
        <v>1.2104771371457466E-4</v>
      </c>
      <c r="F1017" s="193">
        <f t="shared" si="161"/>
        <v>5.1975419236178677</v>
      </c>
      <c r="G1017" s="193">
        <f t="shared" si="167"/>
        <v>5.3897386287640652</v>
      </c>
      <c r="H1017" s="193">
        <f t="shared" si="167"/>
        <v>5.5890424576260322</v>
      </c>
      <c r="I1017" s="193">
        <f t="shared" si="167"/>
        <v>5.7957162201591892</v>
      </c>
      <c r="J1017" s="193">
        <f t="shared" si="167"/>
        <v>6.0100324446066109</v>
      </c>
      <c r="K1017" s="193">
        <f>MAX(0,(F1017-'2031 forecast'!$C$10))</f>
        <v>0</v>
      </c>
      <c r="L1017" s="193">
        <f>MAX(0,(G1017-'2031 forecast'!$C$10))</f>
        <v>0</v>
      </c>
      <c r="M1017" s="193">
        <f>MAX(0,(H1017-'2031 forecast'!$C$10))</f>
        <v>0</v>
      </c>
      <c r="N1017" s="193">
        <f>MAX(0,(I1017-'2031 forecast'!$C$10))</f>
        <v>5.8716220159189092E-2</v>
      </c>
      <c r="O1017" s="193">
        <f>MAX(0,(J1017-'2031 forecast'!$C$10))</f>
        <v>0.2730324446066108</v>
      </c>
      <c r="P1017" s="175" t="str">
        <f t="shared" si="164"/>
        <v/>
      </c>
      <c r="Q1017" s="175" t="str">
        <f t="shared" si="165"/>
        <v/>
      </c>
    </row>
    <row r="1018" spans="1:17" s="1" customFormat="1" x14ac:dyDescent="0.3">
      <c r="A1018" s="189">
        <f t="shared" si="163"/>
        <v>43873.249999997541</v>
      </c>
      <c r="B1018" s="190">
        <f t="shared" si="158"/>
        <v>43873</v>
      </c>
      <c r="C1018" s="1">
        <f t="shared" si="159"/>
        <v>6</v>
      </c>
      <c r="D1018" s="191">
        <v>3.6968494065064377</v>
      </c>
      <c r="E1018" s="192">
        <f t="shared" si="160"/>
        <v>1.283680938096245E-4</v>
      </c>
      <c r="F1018" s="193">
        <f t="shared" si="161"/>
        <v>5.5118641133830941</v>
      </c>
      <c r="G1018" s="193">
        <f t="shared" si="167"/>
        <v>5.7156839454063828</v>
      </c>
      <c r="H1018" s="193">
        <f t="shared" si="167"/>
        <v>5.9270407056034156</v>
      </c>
      <c r="I1018" s="193">
        <f t="shared" si="167"/>
        <v>6.1462130974042362</v>
      </c>
      <c r="J1018" s="193">
        <f t="shared" si="167"/>
        <v>6.3734901302415663</v>
      </c>
      <c r="K1018" s="193">
        <f>MAX(0,(F1018-'2031 forecast'!$C$10))</f>
        <v>0</v>
      </c>
      <c r="L1018" s="193">
        <f>MAX(0,(G1018-'2031 forecast'!$C$10))</f>
        <v>0</v>
      </c>
      <c r="M1018" s="193">
        <f>MAX(0,(H1018-'2031 forecast'!$C$10))</f>
        <v>0.19004070560341546</v>
      </c>
      <c r="N1018" s="193">
        <f>MAX(0,(I1018-'2031 forecast'!$C$10))</f>
        <v>0.40921309740423606</v>
      </c>
      <c r="O1018" s="193">
        <f>MAX(0,(J1018-'2031 forecast'!$C$10))</f>
        <v>0.6364901302415662</v>
      </c>
      <c r="P1018" s="175" t="str">
        <f t="shared" si="164"/>
        <v/>
      </c>
      <c r="Q1018" s="175" t="str">
        <f t="shared" si="165"/>
        <v/>
      </c>
    </row>
    <row r="1019" spans="1:17" s="1" customFormat="1" x14ac:dyDescent="0.3">
      <c r="A1019" s="189">
        <f t="shared" si="163"/>
        <v>43873.291666664205</v>
      </c>
      <c r="B1019" s="190">
        <f t="shared" si="158"/>
        <v>43873</v>
      </c>
      <c r="C1019" s="1">
        <f t="shared" si="159"/>
        <v>7</v>
      </c>
      <c r="D1019" s="191">
        <v>4.1787197975785606</v>
      </c>
      <c r="E1019" s="192">
        <f t="shared" si="160"/>
        <v>1.4510039116973853E-4</v>
      </c>
      <c r="F1019" s="193">
        <f t="shared" si="161"/>
        <v>6.2303148328464726</v>
      </c>
      <c r="G1019" s="193">
        <f t="shared" si="167"/>
        <v>6.4607018120174002</v>
      </c>
      <c r="H1019" s="193">
        <f t="shared" si="167"/>
        <v>6.6996081295517236</v>
      </c>
      <c r="I1019" s="193">
        <f t="shared" si="167"/>
        <v>6.9473488168214912</v>
      </c>
      <c r="J1019" s="193">
        <f t="shared" si="167"/>
        <v>7.2042505545500415</v>
      </c>
      <c r="K1019" s="193">
        <f>MAX(0,(F1019-'2031 forecast'!$C$10))</f>
        <v>0.49331483284647248</v>
      </c>
      <c r="L1019" s="193">
        <f>MAX(0,(G1019-'2031 forecast'!$C$10))</f>
        <v>0.72370181201740014</v>
      </c>
      <c r="M1019" s="193">
        <f>MAX(0,(H1019-'2031 forecast'!$C$10))</f>
        <v>0.96260812955172348</v>
      </c>
      <c r="N1019" s="193">
        <f>MAX(0,(I1019-'2031 forecast'!$C$10))</f>
        <v>1.2103488168214911</v>
      </c>
      <c r="O1019" s="193">
        <f>MAX(0,(J1019-'2031 forecast'!$C$10))</f>
        <v>1.4672505545500414</v>
      </c>
      <c r="P1019" s="175">
        <f t="shared" si="164"/>
        <v>1</v>
      </c>
      <c r="Q1019" s="175" t="str">
        <f t="shared" si="165"/>
        <v/>
      </c>
    </row>
    <row r="1020" spans="1:17" s="1" customFormat="1" x14ac:dyDescent="0.3">
      <c r="A1020" s="189">
        <f t="shared" si="163"/>
        <v>43873.333333330869</v>
      </c>
      <c r="B1020" s="190">
        <f t="shared" si="158"/>
        <v>43873</v>
      </c>
      <c r="C1020" s="1">
        <f t="shared" si="159"/>
        <v>8</v>
      </c>
      <c r="D1020" s="191">
        <v>4.4949472417196406</v>
      </c>
      <c r="E1020" s="192">
        <f t="shared" si="160"/>
        <v>1.5608096131231332E-4</v>
      </c>
      <c r="F1020" s="193">
        <f t="shared" si="161"/>
        <v>6.7017981174943131</v>
      </c>
      <c r="G1020" s="193">
        <f t="shared" si="167"/>
        <v>6.949619786980878</v>
      </c>
      <c r="H1020" s="193">
        <f t="shared" si="167"/>
        <v>7.2066055015177994</v>
      </c>
      <c r="I1020" s="193">
        <f t="shared" si="167"/>
        <v>7.4730941326890621</v>
      </c>
      <c r="J1020" s="193">
        <f t="shared" si="167"/>
        <v>7.7494370830024764</v>
      </c>
      <c r="K1020" s="193">
        <f>MAX(0,(F1020-'2031 forecast'!$C$10))</f>
        <v>0.96479811749431299</v>
      </c>
      <c r="L1020" s="193">
        <f>MAX(0,(G1020-'2031 forecast'!$C$10))</f>
        <v>1.2126197869808779</v>
      </c>
      <c r="M1020" s="193">
        <f>MAX(0,(H1020-'2031 forecast'!$C$10))</f>
        <v>1.4696055015177993</v>
      </c>
      <c r="N1020" s="193">
        <f>MAX(0,(I1020-'2031 forecast'!$C$10))</f>
        <v>1.736094132689062</v>
      </c>
      <c r="O1020" s="193">
        <f>MAX(0,(J1020-'2031 forecast'!$C$10))</f>
        <v>2.0124370830024763</v>
      </c>
      <c r="P1020" s="175">
        <f t="shared" si="164"/>
        <v>2</v>
      </c>
      <c r="Q1020" s="175" t="str">
        <f t="shared" si="165"/>
        <v/>
      </c>
    </row>
    <row r="1021" spans="1:17" s="1" customFormat="1" x14ac:dyDescent="0.3">
      <c r="A1021" s="189">
        <f t="shared" si="163"/>
        <v>43873.374999997533</v>
      </c>
      <c r="B1021" s="190">
        <f t="shared" si="158"/>
        <v>43873</v>
      </c>
      <c r="C1021" s="1">
        <f t="shared" si="159"/>
        <v>9</v>
      </c>
      <c r="D1021" s="191">
        <v>4.487418016859138</v>
      </c>
      <c r="E1021" s="192">
        <f t="shared" si="160"/>
        <v>1.5581951916606151E-4</v>
      </c>
      <c r="F1021" s="193">
        <f t="shared" si="161"/>
        <v>6.6905723250026963</v>
      </c>
      <c r="G1021" s="193">
        <f t="shared" si="167"/>
        <v>6.9379788828150799</v>
      </c>
      <c r="H1021" s="193">
        <f t="shared" si="167"/>
        <v>7.1945341355186061</v>
      </c>
      <c r="I1021" s="193">
        <f t="shared" si="167"/>
        <v>7.4605763870731661</v>
      </c>
      <c r="J1021" s="193">
        <f t="shared" si="167"/>
        <v>7.7364564513726544</v>
      </c>
      <c r="K1021" s="193">
        <f>MAX(0,(F1021-'2031 forecast'!$C$10))</f>
        <v>0.95357232500269618</v>
      </c>
      <c r="L1021" s="193">
        <f>MAX(0,(G1021-'2031 forecast'!$C$10))</f>
        <v>1.2009788828150798</v>
      </c>
      <c r="M1021" s="193">
        <f>MAX(0,(H1021-'2031 forecast'!$C$10))</f>
        <v>1.457534135518606</v>
      </c>
      <c r="N1021" s="193">
        <f>MAX(0,(I1021-'2031 forecast'!$C$10))</f>
        <v>1.723576387073166</v>
      </c>
      <c r="O1021" s="193">
        <f>MAX(0,(J1021-'2031 forecast'!$C$10))</f>
        <v>1.9994564513726543</v>
      </c>
      <c r="P1021" s="175">
        <f t="shared" si="164"/>
        <v>3</v>
      </c>
      <c r="Q1021" s="175" t="str">
        <f t="shared" si="165"/>
        <v/>
      </c>
    </row>
    <row r="1022" spans="1:17" s="1" customFormat="1" x14ac:dyDescent="0.3">
      <c r="A1022" s="189">
        <f t="shared" si="163"/>
        <v>43873.416666664198</v>
      </c>
      <c r="B1022" s="190">
        <f t="shared" si="158"/>
        <v>43873</v>
      </c>
      <c r="C1022" s="1">
        <f t="shared" si="159"/>
        <v>10</v>
      </c>
      <c r="D1022" s="191">
        <v>4.5325933660221498</v>
      </c>
      <c r="E1022" s="192">
        <f t="shared" si="160"/>
        <v>1.5738817204357221E-4</v>
      </c>
      <c r="F1022" s="193">
        <f t="shared" si="161"/>
        <v>6.7579270799523883</v>
      </c>
      <c r="G1022" s="193">
        <f t="shared" si="167"/>
        <v>7.0078243078098632</v>
      </c>
      <c r="H1022" s="193">
        <f t="shared" si="167"/>
        <v>7.2669623315137599</v>
      </c>
      <c r="I1022" s="193">
        <f t="shared" si="167"/>
        <v>7.5356828607685342</v>
      </c>
      <c r="J1022" s="193">
        <f t="shared" si="167"/>
        <v>7.8143402411515748</v>
      </c>
      <c r="K1022" s="193">
        <f>MAX(0,(F1022-'2031 forecast'!$C$10))</f>
        <v>1.0209270799523882</v>
      </c>
      <c r="L1022" s="193">
        <f>MAX(0,(G1022-'2031 forecast'!$C$10))</f>
        <v>1.2708243078098631</v>
      </c>
      <c r="M1022" s="193">
        <f>MAX(0,(H1022-'2031 forecast'!$C$10))</f>
        <v>1.5299623315137598</v>
      </c>
      <c r="N1022" s="193">
        <f>MAX(0,(I1022-'2031 forecast'!$C$10))</f>
        <v>1.7986828607685341</v>
      </c>
      <c r="O1022" s="193">
        <f>MAX(0,(J1022-'2031 forecast'!$C$10))</f>
        <v>2.0773402411515747</v>
      </c>
      <c r="P1022" s="175">
        <f t="shared" si="164"/>
        <v>4</v>
      </c>
      <c r="Q1022" s="175" t="str">
        <f t="shared" si="165"/>
        <v/>
      </c>
    </row>
    <row r="1023" spans="1:17" s="1" customFormat="1" x14ac:dyDescent="0.3">
      <c r="A1023" s="189">
        <f t="shared" si="163"/>
        <v>43873.458333330862</v>
      </c>
      <c r="B1023" s="190">
        <f t="shared" si="158"/>
        <v>43873</v>
      </c>
      <c r="C1023" s="1">
        <f t="shared" si="159"/>
        <v>11</v>
      </c>
      <c r="D1023" s="191">
        <v>4.5250641411616481</v>
      </c>
      <c r="E1023" s="192">
        <f t="shared" si="160"/>
        <v>1.5712672989732045E-4</v>
      </c>
      <c r="F1023" s="193">
        <f t="shared" si="161"/>
        <v>6.7467012874607741</v>
      </c>
      <c r="G1023" s="193">
        <f t="shared" si="167"/>
        <v>6.9961834036440669</v>
      </c>
      <c r="H1023" s="193">
        <f t="shared" si="167"/>
        <v>7.2548909655145692</v>
      </c>
      <c r="I1023" s="193">
        <f t="shared" si="167"/>
        <v>7.5231651151526409</v>
      </c>
      <c r="J1023" s="193">
        <f t="shared" si="167"/>
        <v>7.8013596095217563</v>
      </c>
      <c r="K1023" s="193">
        <f>MAX(0,(F1023-'2031 forecast'!$C$10))</f>
        <v>1.009701287460774</v>
      </c>
      <c r="L1023" s="193">
        <f>MAX(0,(G1023-'2031 forecast'!$C$10))</f>
        <v>1.2591834036440668</v>
      </c>
      <c r="M1023" s="193">
        <f>MAX(0,(H1023-'2031 forecast'!$C$10))</f>
        <v>1.5178909655145691</v>
      </c>
      <c r="N1023" s="193">
        <f>MAX(0,(I1023-'2031 forecast'!$C$10))</f>
        <v>1.7861651151526408</v>
      </c>
      <c r="O1023" s="193">
        <f>MAX(0,(J1023-'2031 forecast'!$C$10))</f>
        <v>2.0643596095217562</v>
      </c>
      <c r="P1023" s="175">
        <f t="shared" si="164"/>
        <v>5</v>
      </c>
      <c r="Q1023" s="175" t="str">
        <f t="shared" si="165"/>
        <v/>
      </c>
    </row>
    <row r="1024" spans="1:17" s="1" customFormat="1" x14ac:dyDescent="0.3">
      <c r="A1024" s="189">
        <f t="shared" si="163"/>
        <v>43873.499999997526</v>
      </c>
      <c r="B1024" s="190">
        <f t="shared" si="158"/>
        <v>43873</v>
      </c>
      <c r="C1024" s="1">
        <f t="shared" si="159"/>
        <v>12</v>
      </c>
      <c r="D1024" s="191">
        <v>4.3895380936726145</v>
      </c>
      <c r="E1024" s="192">
        <f t="shared" si="160"/>
        <v>1.524207712647884E-4</v>
      </c>
      <c r="F1024" s="193">
        <f t="shared" si="161"/>
        <v>6.5446370226116999</v>
      </c>
      <c r="G1024" s="193">
        <f t="shared" si="167"/>
        <v>6.7866471286597196</v>
      </c>
      <c r="H1024" s="193">
        <f t="shared" si="167"/>
        <v>7.0376063775291078</v>
      </c>
      <c r="I1024" s="193">
        <f t="shared" si="167"/>
        <v>7.297845694066539</v>
      </c>
      <c r="J1024" s="193">
        <f t="shared" si="167"/>
        <v>7.5677082401849987</v>
      </c>
      <c r="K1024" s="193">
        <f>MAX(0,(F1024-'2031 forecast'!$C$10))</f>
        <v>0.80763702261169978</v>
      </c>
      <c r="L1024" s="193">
        <f>MAX(0,(G1024-'2031 forecast'!$C$10))</f>
        <v>1.0496471286597195</v>
      </c>
      <c r="M1024" s="193">
        <f>MAX(0,(H1024-'2031 forecast'!$C$10))</f>
        <v>1.3006063775291077</v>
      </c>
      <c r="N1024" s="193">
        <f>MAX(0,(I1024-'2031 forecast'!$C$10))</f>
        <v>1.5608456940665389</v>
      </c>
      <c r="O1024" s="193">
        <f>MAX(0,(J1024-'2031 forecast'!$C$10))</f>
        <v>1.8307082401849986</v>
      </c>
      <c r="P1024" s="175">
        <f t="shared" si="164"/>
        <v>6</v>
      </c>
      <c r="Q1024" s="175" t="str">
        <f t="shared" si="165"/>
        <v/>
      </c>
    </row>
    <row r="1025" spans="1:17" s="1" customFormat="1" x14ac:dyDescent="0.3">
      <c r="A1025" s="189">
        <f t="shared" si="163"/>
        <v>43873.54166666419</v>
      </c>
      <c r="B1025" s="190">
        <f t="shared" si="158"/>
        <v>43873</v>
      </c>
      <c r="C1025" s="1">
        <f t="shared" si="159"/>
        <v>13</v>
      </c>
      <c r="D1025" s="191">
        <v>4.464830342277633</v>
      </c>
      <c r="E1025" s="192">
        <f t="shared" si="160"/>
        <v>1.5503519272730621E-4</v>
      </c>
      <c r="F1025" s="193">
        <f t="shared" si="161"/>
        <v>6.656894947527852</v>
      </c>
      <c r="G1025" s="193">
        <f t="shared" ref="G1025:J1044" si="168">$E1025*G$2</f>
        <v>6.90305617031769</v>
      </c>
      <c r="H1025" s="193">
        <f t="shared" si="168"/>
        <v>7.1583200375210305</v>
      </c>
      <c r="I1025" s="193">
        <f t="shared" si="168"/>
        <v>7.4230231502254842</v>
      </c>
      <c r="J1025" s="193">
        <f t="shared" si="168"/>
        <v>7.6975145564831973</v>
      </c>
      <c r="K1025" s="193">
        <f>MAX(0,(F1025-'2031 forecast'!$C$10))</f>
        <v>0.91989494752785195</v>
      </c>
      <c r="L1025" s="193">
        <f>MAX(0,(G1025-'2031 forecast'!$C$10))</f>
        <v>1.1660561703176899</v>
      </c>
      <c r="M1025" s="193">
        <f>MAX(0,(H1025-'2031 forecast'!$C$10))</f>
        <v>1.4213200375210304</v>
      </c>
      <c r="N1025" s="193">
        <f>MAX(0,(I1025-'2031 forecast'!$C$10))</f>
        <v>1.6860231502254841</v>
      </c>
      <c r="O1025" s="193">
        <f>MAX(0,(J1025-'2031 forecast'!$C$10))</f>
        <v>1.9605145564831972</v>
      </c>
      <c r="P1025" s="175">
        <f t="shared" si="164"/>
        <v>7</v>
      </c>
      <c r="Q1025" s="175" t="str">
        <f t="shared" si="165"/>
        <v/>
      </c>
    </row>
    <row r="1026" spans="1:17" s="1" customFormat="1" x14ac:dyDescent="0.3">
      <c r="A1026" s="189">
        <f t="shared" si="163"/>
        <v>43873.583333330855</v>
      </c>
      <c r="B1026" s="190">
        <f t="shared" si="158"/>
        <v>43873</v>
      </c>
      <c r="C1026" s="1">
        <f t="shared" si="159"/>
        <v>14</v>
      </c>
      <c r="D1026" s="191">
        <v>4.5401225908826515</v>
      </c>
      <c r="E1026" s="192">
        <f t="shared" si="160"/>
        <v>1.5764961418982399E-4</v>
      </c>
      <c r="F1026" s="193">
        <f t="shared" si="161"/>
        <v>6.7691528724440042</v>
      </c>
      <c r="G1026" s="193">
        <f t="shared" si="168"/>
        <v>7.0194652119756604</v>
      </c>
      <c r="H1026" s="193">
        <f t="shared" si="168"/>
        <v>7.2790336975129524</v>
      </c>
      <c r="I1026" s="193">
        <f t="shared" si="168"/>
        <v>7.5482006063844294</v>
      </c>
      <c r="J1026" s="193">
        <f t="shared" si="168"/>
        <v>7.827320872781395</v>
      </c>
      <c r="K1026" s="193">
        <f>MAX(0,(F1026-'2031 forecast'!$C$10))</f>
        <v>1.0321528724440041</v>
      </c>
      <c r="L1026" s="193">
        <f>MAX(0,(G1026-'2031 forecast'!$C$10))</f>
        <v>1.2824652119756603</v>
      </c>
      <c r="M1026" s="193">
        <f>MAX(0,(H1026-'2031 forecast'!$C$10))</f>
        <v>1.5420336975129523</v>
      </c>
      <c r="N1026" s="193">
        <f>MAX(0,(I1026-'2031 forecast'!$C$10))</f>
        <v>1.8112006063844293</v>
      </c>
      <c r="O1026" s="193">
        <f>MAX(0,(J1026-'2031 forecast'!$C$10))</f>
        <v>2.0903208727813949</v>
      </c>
      <c r="P1026" s="175">
        <f t="shared" si="164"/>
        <v>8</v>
      </c>
      <c r="Q1026" s="175" t="str">
        <f t="shared" si="165"/>
        <v/>
      </c>
    </row>
    <row r="1027" spans="1:17" s="1" customFormat="1" x14ac:dyDescent="0.3">
      <c r="A1027" s="189">
        <f t="shared" si="163"/>
        <v>43873.624999997519</v>
      </c>
      <c r="B1027" s="190">
        <f t="shared" si="158"/>
        <v>43873</v>
      </c>
      <c r="C1027" s="1">
        <f t="shared" si="159"/>
        <v>15</v>
      </c>
      <c r="D1027" s="191">
        <v>4.5551810406036557</v>
      </c>
      <c r="E1027" s="192">
        <f t="shared" si="160"/>
        <v>1.5817249848232756E-4</v>
      </c>
      <c r="F1027" s="193">
        <f t="shared" si="161"/>
        <v>6.7916044574272343</v>
      </c>
      <c r="G1027" s="193">
        <f t="shared" si="168"/>
        <v>7.0427470203072549</v>
      </c>
      <c r="H1027" s="193">
        <f t="shared" si="168"/>
        <v>7.3031764295113373</v>
      </c>
      <c r="I1027" s="193">
        <f t="shared" si="168"/>
        <v>7.5732360976162187</v>
      </c>
      <c r="J1027" s="193">
        <f t="shared" si="168"/>
        <v>7.8532821360410345</v>
      </c>
      <c r="K1027" s="193">
        <f>MAX(0,(F1027-'2031 forecast'!$C$10))</f>
        <v>1.0546044574272342</v>
      </c>
      <c r="L1027" s="193">
        <f>MAX(0,(G1027-'2031 forecast'!$C$10))</f>
        <v>1.3057470203072548</v>
      </c>
      <c r="M1027" s="193">
        <f>MAX(0,(H1027-'2031 forecast'!$C$10))</f>
        <v>1.5661764295113372</v>
      </c>
      <c r="N1027" s="193">
        <f>MAX(0,(I1027-'2031 forecast'!$C$10))</f>
        <v>1.8362360976162186</v>
      </c>
      <c r="O1027" s="193">
        <f>MAX(0,(J1027-'2031 forecast'!$C$10))</f>
        <v>2.1162821360410344</v>
      </c>
      <c r="P1027" s="175">
        <f t="shared" si="164"/>
        <v>9</v>
      </c>
      <c r="Q1027" s="175" t="str">
        <f t="shared" si="165"/>
        <v/>
      </c>
    </row>
    <row r="1028" spans="1:17" s="1" customFormat="1" x14ac:dyDescent="0.3">
      <c r="A1028" s="189">
        <f t="shared" si="163"/>
        <v>43873.666666664183</v>
      </c>
      <c r="B1028" s="190">
        <f t="shared" si="158"/>
        <v>43873</v>
      </c>
      <c r="C1028" s="1">
        <f t="shared" si="159"/>
        <v>16</v>
      </c>
      <c r="D1028" s="191">
        <v>4.5928271649061649</v>
      </c>
      <c r="E1028" s="192">
        <f t="shared" si="160"/>
        <v>1.5947970921358645E-4</v>
      </c>
      <c r="F1028" s="193">
        <f t="shared" si="161"/>
        <v>6.8477334198853104</v>
      </c>
      <c r="G1028" s="193">
        <f t="shared" si="168"/>
        <v>7.1009515411362401</v>
      </c>
      <c r="H1028" s="193">
        <f t="shared" si="168"/>
        <v>7.3635332595072986</v>
      </c>
      <c r="I1028" s="193">
        <f t="shared" si="168"/>
        <v>7.6358248256956909</v>
      </c>
      <c r="J1028" s="193">
        <f t="shared" si="168"/>
        <v>7.9181852941901338</v>
      </c>
      <c r="K1028" s="193">
        <f>MAX(0,(F1028-'2031 forecast'!$C$10))</f>
        <v>1.1107334198853103</v>
      </c>
      <c r="L1028" s="193">
        <f>MAX(0,(G1028-'2031 forecast'!$C$10))</f>
        <v>1.36395154113624</v>
      </c>
      <c r="M1028" s="193">
        <f>MAX(0,(H1028-'2031 forecast'!$C$10))</f>
        <v>1.6265332595072985</v>
      </c>
      <c r="N1028" s="193">
        <f>MAX(0,(I1028-'2031 forecast'!$C$10))</f>
        <v>1.8988248256956908</v>
      </c>
      <c r="O1028" s="193">
        <f>MAX(0,(J1028-'2031 forecast'!$C$10))</f>
        <v>2.1811852941901337</v>
      </c>
      <c r="P1028" s="175">
        <f t="shared" si="164"/>
        <v>10</v>
      </c>
      <c r="Q1028" s="175" t="str">
        <f t="shared" si="165"/>
        <v/>
      </c>
    </row>
    <row r="1029" spans="1:17" s="1" customFormat="1" x14ac:dyDescent="0.3">
      <c r="A1029" s="189">
        <f t="shared" si="163"/>
        <v>43873.708333330847</v>
      </c>
      <c r="B1029" s="190">
        <f t="shared" ref="B1029:B1092" si="169">INT(A1029)</f>
        <v>43873</v>
      </c>
      <c r="C1029" s="1">
        <f t="shared" ref="C1029:C1092" si="170">HOUR(A1029)</f>
        <v>17</v>
      </c>
      <c r="D1029" s="191">
        <v>4.7961162361397172</v>
      </c>
      <c r="E1029" s="192">
        <f t="shared" ref="E1029:E1092" si="171">D1029/SUM($D$4:$D$8763)</f>
        <v>1.6653864716238456E-4</v>
      </c>
      <c r="F1029" s="193">
        <f t="shared" ref="F1029:F1092" si="172">E1029*$F$2</f>
        <v>7.1508298171589235</v>
      </c>
      <c r="G1029" s="193">
        <f t="shared" si="168"/>
        <v>7.4152559536127631</v>
      </c>
      <c r="H1029" s="193">
        <f t="shared" si="168"/>
        <v>7.6894601414854913</v>
      </c>
      <c r="I1029" s="193">
        <f t="shared" si="168"/>
        <v>7.9738039573248454</v>
      </c>
      <c r="J1029" s="193">
        <f t="shared" si="168"/>
        <v>8.2686623481952726</v>
      </c>
      <c r="K1029" s="193">
        <f>MAX(0,(F1029-'2031 forecast'!$C$10))</f>
        <v>1.4138298171589234</v>
      </c>
      <c r="L1029" s="193">
        <f>MAX(0,(G1029-'2031 forecast'!$C$10))</f>
        <v>1.678255953612763</v>
      </c>
      <c r="M1029" s="193">
        <f>MAX(0,(H1029-'2031 forecast'!$C$10))</f>
        <v>1.9524601414854912</v>
      </c>
      <c r="N1029" s="193">
        <f>MAX(0,(I1029-'2031 forecast'!$C$10))</f>
        <v>2.2368039573248453</v>
      </c>
      <c r="O1029" s="193">
        <f>MAX(0,(J1029-'2031 forecast'!$C$10))</f>
        <v>2.5316623481952725</v>
      </c>
      <c r="P1029" s="175">
        <f t="shared" si="164"/>
        <v>11</v>
      </c>
      <c r="Q1029" s="175" t="str">
        <f t="shared" si="165"/>
        <v/>
      </c>
    </row>
    <row r="1030" spans="1:17" s="1" customFormat="1" x14ac:dyDescent="0.3">
      <c r="A1030" s="189">
        <f t="shared" ref="A1030:A1093" si="173">A1029 + TIME(1,0,0)</f>
        <v>43873.749999997512</v>
      </c>
      <c r="B1030" s="190">
        <f t="shared" si="169"/>
        <v>43873</v>
      </c>
      <c r="C1030" s="1">
        <f t="shared" si="170"/>
        <v>18</v>
      </c>
      <c r="D1030" s="191">
        <v>5.0370514316757777</v>
      </c>
      <c r="E1030" s="192">
        <f t="shared" si="171"/>
        <v>1.7490479584244154E-4</v>
      </c>
      <c r="F1030" s="193">
        <f t="shared" si="172"/>
        <v>7.510055176890611</v>
      </c>
      <c r="G1030" s="193">
        <f t="shared" si="168"/>
        <v>7.7877648869182696</v>
      </c>
      <c r="H1030" s="193">
        <f t="shared" si="168"/>
        <v>8.0757438534596435</v>
      </c>
      <c r="I1030" s="193">
        <f t="shared" si="168"/>
        <v>8.3743718170334702</v>
      </c>
      <c r="J1030" s="193">
        <f t="shared" si="168"/>
        <v>8.6840425603495071</v>
      </c>
      <c r="K1030" s="193">
        <f>MAX(0,(F1030-'2031 forecast'!$C$10))</f>
        <v>1.7730551768906109</v>
      </c>
      <c r="L1030" s="193">
        <f>MAX(0,(G1030-'2031 forecast'!$C$10))</f>
        <v>2.0507648869182695</v>
      </c>
      <c r="M1030" s="193">
        <f>MAX(0,(H1030-'2031 forecast'!$C$10))</f>
        <v>2.3387438534596434</v>
      </c>
      <c r="N1030" s="193">
        <f>MAX(0,(I1030-'2031 forecast'!$C$10))</f>
        <v>2.6373718170334701</v>
      </c>
      <c r="O1030" s="193">
        <f>MAX(0,(J1030-'2031 forecast'!$C$10))</f>
        <v>2.947042560349507</v>
      </c>
      <c r="P1030" s="175">
        <f t="shared" ref="P1030:P1093" si="174">IF(K1030&gt;0,IF(K1029&gt;0,P1029+1,1),"")</f>
        <v>12</v>
      </c>
      <c r="Q1030" s="175" t="str">
        <f t="shared" ref="Q1030:Q1093" si="175">IF(AND(K1030&gt;0,K1031=0),P1030,"")</f>
        <v/>
      </c>
    </row>
    <row r="1031" spans="1:17" s="1" customFormat="1" x14ac:dyDescent="0.3">
      <c r="A1031" s="189">
        <f t="shared" si="173"/>
        <v>43873.791666664176</v>
      </c>
      <c r="B1031" s="190">
        <f t="shared" si="169"/>
        <v>43873</v>
      </c>
      <c r="C1031" s="1">
        <f t="shared" si="170"/>
        <v>19</v>
      </c>
      <c r="D1031" s="191">
        <v>5.2553989526303333</v>
      </c>
      <c r="E1031" s="192">
        <f t="shared" si="171"/>
        <v>1.8248661808374319E-4</v>
      </c>
      <c r="F1031" s="193">
        <f t="shared" si="172"/>
        <v>7.8356031591474533</v>
      </c>
      <c r="G1031" s="193">
        <f t="shared" si="168"/>
        <v>8.1253511077263862</v>
      </c>
      <c r="H1031" s="193">
        <f t="shared" si="168"/>
        <v>8.4258134674362211</v>
      </c>
      <c r="I1031" s="193">
        <f t="shared" si="168"/>
        <v>8.7373864398944132</v>
      </c>
      <c r="J1031" s="193">
        <f t="shared" si="168"/>
        <v>9.0604808776142836</v>
      </c>
      <c r="K1031" s="193">
        <f>MAX(0,(F1031-'2031 forecast'!$C$10))</f>
        <v>2.0986031591474532</v>
      </c>
      <c r="L1031" s="193">
        <f>MAX(0,(G1031-'2031 forecast'!$C$10))</f>
        <v>2.3883511077263861</v>
      </c>
      <c r="M1031" s="193">
        <f>MAX(0,(H1031-'2031 forecast'!$C$10))</f>
        <v>2.688813467436221</v>
      </c>
      <c r="N1031" s="193">
        <f>MAX(0,(I1031-'2031 forecast'!$C$10))</f>
        <v>3.0003864398944131</v>
      </c>
      <c r="O1031" s="193">
        <f>MAX(0,(J1031-'2031 forecast'!$C$10))</f>
        <v>3.3234808776142835</v>
      </c>
      <c r="P1031" s="175">
        <f t="shared" si="174"/>
        <v>13</v>
      </c>
      <c r="Q1031" s="175" t="str">
        <f t="shared" si="175"/>
        <v/>
      </c>
    </row>
    <row r="1032" spans="1:17" s="1" customFormat="1" x14ac:dyDescent="0.3">
      <c r="A1032" s="189">
        <f t="shared" si="173"/>
        <v>43873.83333333084</v>
      </c>
      <c r="B1032" s="190">
        <f t="shared" si="169"/>
        <v>43873</v>
      </c>
      <c r="C1032" s="1">
        <f t="shared" si="170"/>
        <v>20</v>
      </c>
      <c r="D1032" s="191">
        <v>5.0897560056992912</v>
      </c>
      <c r="E1032" s="192">
        <f t="shared" si="171"/>
        <v>1.7673489086620403E-4</v>
      </c>
      <c r="F1032" s="193">
        <f t="shared" si="172"/>
        <v>7.5886357243319189</v>
      </c>
      <c r="G1032" s="193">
        <f t="shared" si="168"/>
        <v>7.8692512160788501</v>
      </c>
      <c r="H1032" s="193">
        <f t="shared" si="168"/>
        <v>8.1602434154539907</v>
      </c>
      <c r="I1032" s="193">
        <f t="shared" si="168"/>
        <v>8.4619960363447344</v>
      </c>
      <c r="J1032" s="193">
        <f t="shared" si="168"/>
        <v>8.7749069817582477</v>
      </c>
      <c r="K1032" s="193">
        <f>MAX(0,(F1032-'2031 forecast'!$C$10))</f>
        <v>1.8516357243319188</v>
      </c>
      <c r="L1032" s="193">
        <f>MAX(0,(G1032-'2031 forecast'!$C$10))</f>
        <v>2.13225121607885</v>
      </c>
      <c r="M1032" s="193">
        <f>MAX(0,(H1032-'2031 forecast'!$C$10))</f>
        <v>2.4232434154539906</v>
      </c>
      <c r="N1032" s="193">
        <f>MAX(0,(I1032-'2031 forecast'!$C$10))</f>
        <v>2.7249960363447343</v>
      </c>
      <c r="O1032" s="193">
        <f>MAX(0,(J1032-'2031 forecast'!$C$10))</f>
        <v>3.0379069817582476</v>
      </c>
      <c r="P1032" s="175">
        <f t="shared" si="174"/>
        <v>14</v>
      </c>
      <c r="Q1032" s="175" t="str">
        <f t="shared" si="175"/>
        <v/>
      </c>
    </row>
    <row r="1033" spans="1:17" s="1" customFormat="1" x14ac:dyDescent="0.3">
      <c r="A1033" s="189">
        <f t="shared" si="173"/>
        <v>43873.874999997504</v>
      </c>
      <c r="B1033" s="190">
        <f t="shared" si="169"/>
        <v>43873</v>
      </c>
      <c r="C1033" s="1">
        <f t="shared" si="170"/>
        <v>21</v>
      </c>
      <c r="D1033" s="191">
        <v>5.2026943786068207</v>
      </c>
      <c r="E1033" s="192">
        <f t="shared" si="171"/>
        <v>1.8065652305998076E-4</v>
      </c>
      <c r="F1033" s="193">
        <f t="shared" si="172"/>
        <v>7.757022611706148</v>
      </c>
      <c r="G1033" s="193">
        <f t="shared" si="168"/>
        <v>8.0438647785658084</v>
      </c>
      <c r="H1033" s="193">
        <f t="shared" si="168"/>
        <v>8.3413139054418757</v>
      </c>
      <c r="I1033" s="193">
        <f t="shared" si="168"/>
        <v>8.6497622205831526</v>
      </c>
      <c r="J1033" s="193">
        <f t="shared" si="168"/>
        <v>8.9696164562055465</v>
      </c>
      <c r="K1033" s="193">
        <f>MAX(0,(F1033-'2031 forecast'!$C$10))</f>
        <v>2.0200226117061479</v>
      </c>
      <c r="L1033" s="193">
        <f>MAX(0,(G1033-'2031 forecast'!$C$10))</f>
        <v>2.3068647785658083</v>
      </c>
      <c r="M1033" s="193">
        <f>MAX(0,(H1033-'2031 forecast'!$C$10))</f>
        <v>2.6043139054418756</v>
      </c>
      <c r="N1033" s="193">
        <f>MAX(0,(I1033-'2031 forecast'!$C$10))</f>
        <v>2.9127622205831525</v>
      </c>
      <c r="O1033" s="193">
        <f>MAX(0,(J1033-'2031 forecast'!$C$10))</f>
        <v>3.2326164562055464</v>
      </c>
      <c r="P1033" s="175">
        <f t="shared" si="174"/>
        <v>15</v>
      </c>
      <c r="Q1033" s="175" t="str">
        <f t="shared" si="175"/>
        <v/>
      </c>
    </row>
    <row r="1034" spans="1:17" s="1" customFormat="1" x14ac:dyDescent="0.3">
      <c r="A1034" s="189">
        <f t="shared" si="173"/>
        <v>43873.916666664169</v>
      </c>
      <c r="B1034" s="190">
        <f t="shared" si="169"/>
        <v>43873</v>
      </c>
      <c r="C1034" s="1">
        <f t="shared" si="170"/>
        <v>22</v>
      </c>
      <c r="D1034" s="191">
        <v>4.758470111837207</v>
      </c>
      <c r="E1034" s="192">
        <f t="shared" si="171"/>
        <v>1.6523143643112565E-4</v>
      </c>
      <c r="F1034" s="193">
        <f t="shared" si="172"/>
        <v>7.0947008547008465</v>
      </c>
      <c r="G1034" s="193">
        <f t="shared" si="168"/>
        <v>7.357051432783777</v>
      </c>
      <c r="H1034" s="193">
        <f t="shared" si="168"/>
        <v>7.629103311489529</v>
      </c>
      <c r="I1034" s="193">
        <f t="shared" si="168"/>
        <v>7.9112152292453715</v>
      </c>
      <c r="J1034" s="193">
        <f t="shared" si="168"/>
        <v>8.2037591900461724</v>
      </c>
      <c r="K1034" s="193">
        <f>MAX(0,(F1034-'2031 forecast'!$C$10))</f>
        <v>1.3577008547008464</v>
      </c>
      <c r="L1034" s="193">
        <f>MAX(0,(G1034-'2031 forecast'!$C$10))</f>
        <v>1.6200514327837769</v>
      </c>
      <c r="M1034" s="193">
        <f>MAX(0,(H1034-'2031 forecast'!$C$10))</f>
        <v>1.8921033114895289</v>
      </c>
      <c r="N1034" s="193">
        <f>MAX(0,(I1034-'2031 forecast'!$C$10))</f>
        <v>2.1742152292453714</v>
      </c>
      <c r="O1034" s="193">
        <f>MAX(0,(J1034-'2031 forecast'!$C$10))</f>
        <v>2.4667591900461723</v>
      </c>
      <c r="P1034" s="175">
        <f t="shared" si="174"/>
        <v>16</v>
      </c>
      <c r="Q1034" s="175" t="str">
        <f t="shared" si="175"/>
        <v/>
      </c>
    </row>
    <row r="1035" spans="1:17" s="1" customFormat="1" x14ac:dyDescent="0.3">
      <c r="A1035" s="189">
        <f t="shared" si="173"/>
        <v>43873.958333330833</v>
      </c>
      <c r="B1035" s="190">
        <f t="shared" si="169"/>
        <v>43873</v>
      </c>
      <c r="C1035" s="1">
        <f t="shared" si="170"/>
        <v>23</v>
      </c>
      <c r="D1035" s="191">
        <v>4.487418016859138</v>
      </c>
      <c r="E1035" s="192">
        <f t="shared" si="171"/>
        <v>1.5581951916606151E-4</v>
      </c>
      <c r="F1035" s="193">
        <f t="shared" si="172"/>
        <v>6.6905723250026963</v>
      </c>
      <c r="G1035" s="193">
        <f t="shared" si="168"/>
        <v>6.9379788828150799</v>
      </c>
      <c r="H1035" s="193">
        <f t="shared" si="168"/>
        <v>7.1945341355186061</v>
      </c>
      <c r="I1035" s="193">
        <f t="shared" si="168"/>
        <v>7.4605763870731661</v>
      </c>
      <c r="J1035" s="193">
        <f t="shared" si="168"/>
        <v>7.7364564513726544</v>
      </c>
      <c r="K1035" s="193">
        <f>MAX(0,(F1035-'2031 forecast'!$C$10))</f>
        <v>0.95357232500269618</v>
      </c>
      <c r="L1035" s="193">
        <f>MAX(0,(G1035-'2031 forecast'!$C$10))</f>
        <v>1.2009788828150798</v>
      </c>
      <c r="M1035" s="193">
        <f>MAX(0,(H1035-'2031 forecast'!$C$10))</f>
        <v>1.457534135518606</v>
      </c>
      <c r="N1035" s="193">
        <f>MAX(0,(I1035-'2031 forecast'!$C$10))</f>
        <v>1.723576387073166</v>
      </c>
      <c r="O1035" s="193">
        <f>MAX(0,(J1035-'2031 forecast'!$C$10))</f>
        <v>1.9994564513726543</v>
      </c>
      <c r="P1035" s="175">
        <f t="shared" si="174"/>
        <v>17</v>
      </c>
      <c r="Q1035" s="175" t="str">
        <f t="shared" si="175"/>
        <v/>
      </c>
    </row>
    <row r="1036" spans="1:17" s="1" customFormat="1" x14ac:dyDescent="0.3">
      <c r="A1036" s="189">
        <f t="shared" si="173"/>
        <v>43873.999999997497</v>
      </c>
      <c r="B1036" s="190">
        <f t="shared" si="169"/>
        <v>43873</v>
      </c>
      <c r="C1036" s="1">
        <f t="shared" si="170"/>
        <v>0</v>
      </c>
      <c r="D1036" s="191">
        <v>3.8700215782979823</v>
      </c>
      <c r="E1036" s="192">
        <f t="shared" si="171"/>
        <v>1.343812631734155E-4</v>
      </c>
      <c r="F1036" s="193">
        <f t="shared" si="172"/>
        <v>5.7700573406902462</v>
      </c>
      <c r="G1036" s="193">
        <f t="shared" si="168"/>
        <v>5.9834247412197179</v>
      </c>
      <c r="H1036" s="193">
        <f t="shared" si="168"/>
        <v>6.2046821235848393</v>
      </c>
      <c r="I1036" s="193">
        <f t="shared" si="168"/>
        <v>6.4341212465698128</v>
      </c>
      <c r="J1036" s="193">
        <f t="shared" si="168"/>
        <v>6.6720446577274259</v>
      </c>
      <c r="K1036" s="193">
        <f>MAX(0,(F1036-'2031 forecast'!$C$10))</f>
        <v>3.3057340690246129E-2</v>
      </c>
      <c r="L1036" s="193">
        <f>MAX(0,(G1036-'2031 forecast'!$C$10))</f>
        <v>0.2464247412197178</v>
      </c>
      <c r="M1036" s="193">
        <f>MAX(0,(H1036-'2031 forecast'!$C$10))</f>
        <v>0.46768212358483918</v>
      </c>
      <c r="N1036" s="193">
        <f>MAX(0,(I1036-'2031 forecast'!$C$10))</f>
        <v>0.69712124656981267</v>
      </c>
      <c r="O1036" s="193">
        <f>MAX(0,(J1036-'2031 forecast'!$C$10))</f>
        <v>0.93504465772742584</v>
      </c>
      <c r="P1036" s="175">
        <f t="shared" si="174"/>
        <v>18</v>
      </c>
      <c r="Q1036" s="175">
        <f t="shared" si="175"/>
        <v>18</v>
      </c>
    </row>
    <row r="1037" spans="1:17" s="1" customFormat="1" x14ac:dyDescent="0.3">
      <c r="A1037" s="189">
        <f t="shared" si="173"/>
        <v>43874.041666664161</v>
      </c>
      <c r="B1037" s="190">
        <f t="shared" si="169"/>
        <v>43874</v>
      </c>
      <c r="C1037" s="1">
        <f t="shared" si="170"/>
        <v>1</v>
      </c>
      <c r="D1037" s="191">
        <v>3.7194370810879436</v>
      </c>
      <c r="E1037" s="192">
        <f t="shared" si="171"/>
        <v>1.2915242024837985E-4</v>
      </c>
      <c r="F1037" s="193">
        <f t="shared" si="172"/>
        <v>5.5455414908579401</v>
      </c>
      <c r="G1037" s="193">
        <f t="shared" si="168"/>
        <v>5.7506066579037745</v>
      </c>
      <c r="H1037" s="193">
        <f t="shared" si="168"/>
        <v>5.9632548036009929</v>
      </c>
      <c r="I1037" s="193">
        <f t="shared" si="168"/>
        <v>6.1837663342519198</v>
      </c>
      <c r="J1037" s="193">
        <f t="shared" si="168"/>
        <v>6.4124320251310261</v>
      </c>
      <c r="K1037" s="193">
        <f>MAX(0,(F1037-'2031 forecast'!$C$10))</f>
        <v>0</v>
      </c>
      <c r="L1037" s="193">
        <f>MAX(0,(G1037-'2031 forecast'!$C$10))</f>
        <v>1.3606657903774355E-2</v>
      </c>
      <c r="M1037" s="193">
        <f>MAX(0,(H1037-'2031 forecast'!$C$10))</f>
        <v>0.22625480360099282</v>
      </c>
      <c r="N1037" s="193">
        <f>MAX(0,(I1037-'2031 forecast'!$C$10))</f>
        <v>0.44676633425191969</v>
      </c>
      <c r="O1037" s="193">
        <f>MAX(0,(J1037-'2031 forecast'!$C$10))</f>
        <v>0.67543202513102596</v>
      </c>
      <c r="P1037" s="175" t="str">
        <f t="shared" si="174"/>
        <v/>
      </c>
      <c r="Q1037" s="175" t="str">
        <f t="shared" si="175"/>
        <v/>
      </c>
    </row>
    <row r="1038" spans="1:17" s="1" customFormat="1" x14ac:dyDescent="0.3">
      <c r="A1038" s="189">
        <f t="shared" si="173"/>
        <v>43874.083333330826</v>
      </c>
      <c r="B1038" s="190">
        <f t="shared" si="169"/>
        <v>43874</v>
      </c>
      <c r="C1038" s="1">
        <f t="shared" si="170"/>
        <v>2</v>
      </c>
      <c r="D1038" s="191">
        <v>3.5236772347148939</v>
      </c>
      <c r="E1038" s="192">
        <f t="shared" si="171"/>
        <v>1.2235492444583355E-4</v>
      </c>
      <c r="F1038" s="193">
        <f t="shared" si="172"/>
        <v>5.2536708860759438</v>
      </c>
      <c r="G1038" s="193">
        <f t="shared" si="168"/>
        <v>5.4479431495930504</v>
      </c>
      <c r="H1038" s="193">
        <f t="shared" si="168"/>
        <v>5.6493992876219936</v>
      </c>
      <c r="I1038" s="193">
        <f t="shared" si="168"/>
        <v>5.8583049482386613</v>
      </c>
      <c r="J1038" s="193">
        <f t="shared" si="168"/>
        <v>6.0749356027557093</v>
      </c>
      <c r="K1038" s="193">
        <f>MAX(0,(F1038-'2031 forecast'!$C$10))</f>
        <v>0</v>
      </c>
      <c r="L1038" s="193">
        <f>MAX(0,(G1038-'2031 forecast'!$C$10))</f>
        <v>0</v>
      </c>
      <c r="M1038" s="193">
        <f>MAX(0,(H1038-'2031 forecast'!$C$10))</f>
        <v>0</v>
      </c>
      <c r="N1038" s="193">
        <f>MAX(0,(I1038-'2031 forecast'!$C$10))</f>
        <v>0.12130494823866123</v>
      </c>
      <c r="O1038" s="193">
        <f>MAX(0,(J1038-'2031 forecast'!$C$10))</f>
        <v>0.33793560275570922</v>
      </c>
      <c r="P1038" s="175" t="str">
        <f t="shared" si="174"/>
        <v/>
      </c>
      <c r="Q1038" s="175" t="str">
        <f t="shared" si="175"/>
        <v/>
      </c>
    </row>
    <row r="1039" spans="1:17" s="1" customFormat="1" x14ac:dyDescent="0.3">
      <c r="A1039" s="189">
        <f t="shared" si="173"/>
        <v>43874.12499999749</v>
      </c>
      <c r="B1039" s="190">
        <f t="shared" si="169"/>
        <v>43874</v>
      </c>
      <c r="C1039" s="1">
        <f t="shared" si="170"/>
        <v>3</v>
      </c>
      <c r="D1039" s="191">
        <v>3.3730927375048561</v>
      </c>
      <c r="E1039" s="192">
        <f t="shared" si="171"/>
        <v>1.1712608152079794E-4</v>
      </c>
      <c r="F1039" s="193">
        <f t="shared" si="172"/>
        <v>5.0291550362436386</v>
      </c>
      <c r="G1039" s="193">
        <f t="shared" si="168"/>
        <v>5.2151250662771078</v>
      </c>
      <c r="H1039" s="193">
        <f t="shared" si="168"/>
        <v>5.4079719676381481</v>
      </c>
      <c r="I1039" s="193">
        <f t="shared" si="168"/>
        <v>5.6079500359207701</v>
      </c>
      <c r="J1039" s="193">
        <f t="shared" si="168"/>
        <v>5.8153229701593121</v>
      </c>
      <c r="K1039" s="193">
        <f>MAX(0,(F1039-'2031 forecast'!$C$10))</f>
        <v>0</v>
      </c>
      <c r="L1039" s="193">
        <f>MAX(0,(G1039-'2031 forecast'!$C$10))</f>
        <v>0</v>
      </c>
      <c r="M1039" s="193">
        <f>MAX(0,(H1039-'2031 forecast'!$C$10))</f>
        <v>0</v>
      </c>
      <c r="N1039" s="193">
        <f>MAX(0,(I1039-'2031 forecast'!$C$10))</f>
        <v>0</v>
      </c>
      <c r="O1039" s="193">
        <f>MAX(0,(J1039-'2031 forecast'!$C$10))</f>
        <v>7.8322970159312E-2</v>
      </c>
      <c r="P1039" s="175" t="str">
        <f t="shared" si="174"/>
        <v/>
      </c>
      <c r="Q1039" s="175" t="str">
        <f t="shared" si="175"/>
        <v/>
      </c>
    </row>
    <row r="1040" spans="1:17" s="1" customFormat="1" x14ac:dyDescent="0.3">
      <c r="A1040" s="189">
        <f t="shared" si="173"/>
        <v>43874.166666664154</v>
      </c>
      <c r="B1040" s="190">
        <f t="shared" si="169"/>
        <v>43874</v>
      </c>
      <c r="C1040" s="1">
        <f t="shared" si="170"/>
        <v>4</v>
      </c>
      <c r="D1040" s="191">
        <v>3.3806219623653573</v>
      </c>
      <c r="E1040" s="192">
        <f t="shared" si="171"/>
        <v>1.173875236670497E-4</v>
      </c>
      <c r="F1040" s="193">
        <f t="shared" si="172"/>
        <v>5.0403808287352527</v>
      </c>
      <c r="G1040" s="193">
        <f t="shared" si="168"/>
        <v>5.2267659704429041</v>
      </c>
      <c r="H1040" s="193">
        <f t="shared" si="168"/>
        <v>5.4200433336373388</v>
      </c>
      <c r="I1040" s="193">
        <f t="shared" si="168"/>
        <v>5.6204677815366644</v>
      </c>
      <c r="J1040" s="193">
        <f t="shared" si="168"/>
        <v>5.8283036017891314</v>
      </c>
      <c r="K1040" s="193">
        <f>MAX(0,(F1040-'2031 forecast'!$C$10))</f>
        <v>0</v>
      </c>
      <c r="L1040" s="193">
        <f>MAX(0,(G1040-'2031 forecast'!$C$10))</f>
        <v>0</v>
      </c>
      <c r="M1040" s="193">
        <f>MAX(0,(H1040-'2031 forecast'!$C$10))</f>
        <v>0</v>
      </c>
      <c r="N1040" s="193">
        <f>MAX(0,(I1040-'2031 forecast'!$C$10))</f>
        <v>0</v>
      </c>
      <c r="O1040" s="193">
        <f>MAX(0,(J1040-'2031 forecast'!$C$10))</f>
        <v>9.1303601789131328E-2</v>
      </c>
      <c r="P1040" s="175" t="str">
        <f t="shared" si="174"/>
        <v/>
      </c>
      <c r="Q1040" s="175" t="str">
        <f t="shared" si="175"/>
        <v/>
      </c>
    </row>
    <row r="1041" spans="1:17" s="1" customFormat="1" x14ac:dyDescent="0.3">
      <c r="A1041" s="189">
        <f t="shared" si="173"/>
        <v>43874.208333330818</v>
      </c>
      <c r="B1041" s="190">
        <f t="shared" si="169"/>
        <v>43874</v>
      </c>
      <c r="C1041" s="1">
        <f t="shared" si="170"/>
        <v>5</v>
      </c>
      <c r="D1041" s="191">
        <v>3.4634434358308792</v>
      </c>
      <c r="E1041" s="192">
        <f t="shared" si="171"/>
        <v>1.2026338727581932E-4</v>
      </c>
      <c r="F1041" s="193">
        <f t="shared" si="172"/>
        <v>5.1638645461430217</v>
      </c>
      <c r="G1041" s="193">
        <f t="shared" si="168"/>
        <v>5.3548159162666735</v>
      </c>
      <c r="H1041" s="193">
        <f t="shared" si="168"/>
        <v>5.5528283596284558</v>
      </c>
      <c r="I1041" s="193">
        <f t="shared" si="168"/>
        <v>5.7581629833115056</v>
      </c>
      <c r="J1041" s="193">
        <f t="shared" si="168"/>
        <v>5.9710905497171511</v>
      </c>
      <c r="K1041" s="193">
        <f>MAX(0,(F1041-'2031 forecast'!$C$10))</f>
        <v>0</v>
      </c>
      <c r="L1041" s="193">
        <f>MAX(0,(G1041-'2031 forecast'!$C$10))</f>
        <v>0</v>
      </c>
      <c r="M1041" s="193">
        <f>MAX(0,(H1041-'2031 forecast'!$C$10))</f>
        <v>0</v>
      </c>
      <c r="N1041" s="193">
        <f>MAX(0,(I1041-'2031 forecast'!$C$10))</f>
        <v>2.1162983311505457E-2</v>
      </c>
      <c r="O1041" s="193">
        <f>MAX(0,(J1041-'2031 forecast'!$C$10))</f>
        <v>0.23409054971715104</v>
      </c>
      <c r="P1041" s="175" t="str">
        <f t="shared" si="174"/>
        <v/>
      </c>
      <c r="Q1041" s="175" t="str">
        <f t="shared" si="175"/>
        <v/>
      </c>
    </row>
    <row r="1042" spans="1:17" s="1" customFormat="1" x14ac:dyDescent="0.3">
      <c r="A1042" s="189">
        <f t="shared" si="173"/>
        <v>43874.249999997483</v>
      </c>
      <c r="B1042" s="190">
        <f t="shared" si="169"/>
        <v>43874</v>
      </c>
      <c r="C1042" s="1">
        <f t="shared" si="170"/>
        <v>6</v>
      </c>
      <c r="D1042" s="191">
        <v>3.6441448324829246</v>
      </c>
      <c r="E1042" s="192">
        <f t="shared" si="171"/>
        <v>1.2653799878586207E-4</v>
      </c>
      <c r="F1042" s="193">
        <f t="shared" si="172"/>
        <v>5.4332835659417889</v>
      </c>
      <c r="G1042" s="193">
        <f t="shared" si="168"/>
        <v>5.634197616245805</v>
      </c>
      <c r="H1042" s="193">
        <f t="shared" si="168"/>
        <v>5.8425411436090711</v>
      </c>
      <c r="I1042" s="193">
        <f t="shared" si="168"/>
        <v>6.0585888780929755</v>
      </c>
      <c r="J1042" s="193">
        <f t="shared" si="168"/>
        <v>6.2826257088328292</v>
      </c>
      <c r="K1042" s="193">
        <f>MAX(0,(F1042-'2031 forecast'!$C$10))</f>
        <v>0</v>
      </c>
      <c r="L1042" s="193">
        <f>MAX(0,(G1042-'2031 forecast'!$C$10))</f>
        <v>0</v>
      </c>
      <c r="M1042" s="193">
        <f>MAX(0,(H1042-'2031 forecast'!$C$10))</f>
        <v>0.10554114360907096</v>
      </c>
      <c r="N1042" s="193">
        <f>MAX(0,(I1042-'2031 forecast'!$C$10))</f>
        <v>0.32158887809297543</v>
      </c>
      <c r="O1042" s="193">
        <f>MAX(0,(J1042-'2031 forecast'!$C$10))</f>
        <v>0.54562570883282913</v>
      </c>
      <c r="P1042" s="175" t="str">
        <f t="shared" si="174"/>
        <v/>
      </c>
      <c r="Q1042" s="175" t="str">
        <f t="shared" si="175"/>
        <v/>
      </c>
    </row>
    <row r="1043" spans="1:17" s="1" customFormat="1" x14ac:dyDescent="0.3">
      <c r="A1043" s="189">
        <f t="shared" si="173"/>
        <v>43874.291666664147</v>
      </c>
      <c r="B1043" s="190">
        <f t="shared" si="169"/>
        <v>43874</v>
      </c>
      <c r="C1043" s="1">
        <f t="shared" si="170"/>
        <v>7</v>
      </c>
      <c r="D1043" s="191">
        <v>4.1109567738340429</v>
      </c>
      <c r="E1043" s="192">
        <f t="shared" si="171"/>
        <v>1.4274741185347248E-4</v>
      </c>
      <c r="F1043" s="193">
        <f t="shared" si="172"/>
        <v>6.1292827004219337</v>
      </c>
      <c r="G1043" s="193">
        <f t="shared" si="168"/>
        <v>6.3559336745252253</v>
      </c>
      <c r="H1043" s="193">
        <f t="shared" si="168"/>
        <v>6.5909658355589924</v>
      </c>
      <c r="I1043" s="193">
        <f t="shared" si="168"/>
        <v>6.8346891062784385</v>
      </c>
      <c r="J1043" s="193">
        <f t="shared" si="168"/>
        <v>7.0874248698816613</v>
      </c>
      <c r="K1043" s="193">
        <f>MAX(0,(F1043-'2031 forecast'!$C$10))</f>
        <v>0.39228270042193358</v>
      </c>
      <c r="L1043" s="193">
        <f>MAX(0,(G1043-'2031 forecast'!$C$10))</f>
        <v>0.61893367452522519</v>
      </c>
      <c r="M1043" s="193">
        <f>MAX(0,(H1043-'2031 forecast'!$C$10))</f>
        <v>0.8539658355589923</v>
      </c>
      <c r="N1043" s="193">
        <f>MAX(0,(I1043-'2031 forecast'!$C$10))</f>
        <v>1.0976891062784384</v>
      </c>
      <c r="O1043" s="193">
        <f>MAX(0,(J1043-'2031 forecast'!$C$10))</f>
        <v>1.3504248698816612</v>
      </c>
      <c r="P1043" s="175">
        <f t="shared" si="174"/>
        <v>1</v>
      </c>
      <c r="Q1043" s="175" t="str">
        <f t="shared" si="175"/>
        <v/>
      </c>
    </row>
    <row r="1044" spans="1:17" s="1" customFormat="1" x14ac:dyDescent="0.3">
      <c r="A1044" s="189">
        <f t="shared" si="173"/>
        <v>43874.333333330811</v>
      </c>
      <c r="B1044" s="190">
        <f t="shared" si="169"/>
        <v>43874</v>
      </c>
      <c r="C1044" s="1">
        <f t="shared" si="170"/>
        <v>8</v>
      </c>
      <c r="D1044" s="191">
        <v>4.336833519649101</v>
      </c>
      <c r="E1044" s="192">
        <f t="shared" si="171"/>
        <v>1.5059067624102594E-4</v>
      </c>
      <c r="F1044" s="193">
        <f t="shared" si="172"/>
        <v>6.4660564751703928</v>
      </c>
      <c r="G1044" s="193">
        <f t="shared" si="168"/>
        <v>6.70516079949914</v>
      </c>
      <c r="H1044" s="193">
        <f t="shared" si="168"/>
        <v>6.9531068155347624</v>
      </c>
      <c r="I1044" s="193">
        <f t="shared" si="168"/>
        <v>7.2102214747552775</v>
      </c>
      <c r="J1044" s="193">
        <f t="shared" si="168"/>
        <v>7.4768438187762598</v>
      </c>
      <c r="K1044" s="193">
        <f>MAX(0,(F1044-'2031 forecast'!$C$10))</f>
        <v>0.72905647517039274</v>
      </c>
      <c r="L1044" s="193">
        <f>MAX(0,(G1044-'2031 forecast'!$C$10))</f>
        <v>0.96816079949913991</v>
      </c>
      <c r="M1044" s="193">
        <f>MAX(0,(H1044-'2031 forecast'!$C$10))</f>
        <v>1.2161068155347623</v>
      </c>
      <c r="N1044" s="193">
        <f>MAX(0,(I1044-'2031 forecast'!$C$10))</f>
        <v>1.4732214747552774</v>
      </c>
      <c r="O1044" s="193">
        <f>MAX(0,(J1044-'2031 forecast'!$C$10))</f>
        <v>1.7398438187762597</v>
      </c>
      <c r="P1044" s="175">
        <f t="shared" si="174"/>
        <v>2</v>
      </c>
      <c r="Q1044" s="175" t="str">
        <f t="shared" si="175"/>
        <v/>
      </c>
    </row>
    <row r="1045" spans="1:17" s="1" customFormat="1" x14ac:dyDescent="0.3">
      <c r="A1045" s="189">
        <f t="shared" si="173"/>
        <v>43874.374999997475</v>
      </c>
      <c r="B1045" s="190">
        <f t="shared" si="169"/>
        <v>43874</v>
      </c>
      <c r="C1045" s="1">
        <f t="shared" si="170"/>
        <v>9</v>
      </c>
      <c r="D1045" s="191">
        <v>4.4121257682541204</v>
      </c>
      <c r="E1045" s="192">
        <f t="shared" si="171"/>
        <v>1.5320509770354375E-4</v>
      </c>
      <c r="F1045" s="193">
        <f t="shared" si="172"/>
        <v>6.5783144000865459</v>
      </c>
      <c r="G1045" s="193">
        <f t="shared" ref="G1045:J1064" si="176">$E1045*G$2</f>
        <v>6.8215698411571113</v>
      </c>
      <c r="H1045" s="193">
        <f t="shared" si="176"/>
        <v>7.0738204755266851</v>
      </c>
      <c r="I1045" s="193">
        <f t="shared" si="176"/>
        <v>7.3353989309142227</v>
      </c>
      <c r="J1045" s="193">
        <f t="shared" si="176"/>
        <v>7.6066501350744584</v>
      </c>
      <c r="K1045" s="193">
        <f>MAX(0,(F1045-'2031 forecast'!$C$10))</f>
        <v>0.84131440008654579</v>
      </c>
      <c r="L1045" s="193">
        <f>MAX(0,(G1045-'2031 forecast'!$C$10))</f>
        <v>1.0845698411571112</v>
      </c>
      <c r="M1045" s="193">
        <f>MAX(0,(H1045-'2031 forecast'!$C$10))</f>
        <v>1.336820475526685</v>
      </c>
      <c r="N1045" s="193">
        <f>MAX(0,(I1045-'2031 forecast'!$C$10))</f>
        <v>1.5983989309142226</v>
      </c>
      <c r="O1045" s="193">
        <f>MAX(0,(J1045-'2031 forecast'!$C$10))</f>
        <v>1.8696501350744583</v>
      </c>
      <c r="P1045" s="175">
        <f t="shared" si="174"/>
        <v>3</v>
      </c>
      <c r="Q1045" s="175" t="str">
        <f t="shared" si="175"/>
        <v/>
      </c>
    </row>
    <row r="1046" spans="1:17" s="1" customFormat="1" x14ac:dyDescent="0.3">
      <c r="A1046" s="189">
        <f t="shared" si="173"/>
        <v>43874.416666664139</v>
      </c>
      <c r="B1046" s="190">
        <f t="shared" si="169"/>
        <v>43874</v>
      </c>
      <c r="C1046" s="1">
        <f t="shared" si="170"/>
        <v>10</v>
      </c>
      <c r="D1046" s="191">
        <v>4.6154148394876708</v>
      </c>
      <c r="E1046" s="192">
        <f t="shared" si="171"/>
        <v>1.6026403565234181E-4</v>
      </c>
      <c r="F1046" s="193">
        <f t="shared" si="172"/>
        <v>6.8814107973601564</v>
      </c>
      <c r="G1046" s="193">
        <f t="shared" si="176"/>
        <v>7.1358742536336317</v>
      </c>
      <c r="H1046" s="193">
        <f t="shared" si="176"/>
        <v>7.399747357504876</v>
      </c>
      <c r="I1046" s="193">
        <f t="shared" si="176"/>
        <v>7.6733780625433745</v>
      </c>
      <c r="J1046" s="193">
        <f t="shared" si="176"/>
        <v>7.9571271890795936</v>
      </c>
      <c r="K1046" s="193">
        <f>MAX(0,(F1046-'2031 forecast'!$C$10))</f>
        <v>1.1444107973601563</v>
      </c>
      <c r="L1046" s="193">
        <f>MAX(0,(G1046-'2031 forecast'!$C$10))</f>
        <v>1.3988742536336316</v>
      </c>
      <c r="M1046" s="193">
        <f>MAX(0,(H1046-'2031 forecast'!$C$10))</f>
        <v>1.6627473575048759</v>
      </c>
      <c r="N1046" s="193">
        <f>MAX(0,(I1046-'2031 forecast'!$C$10))</f>
        <v>1.9363780625433744</v>
      </c>
      <c r="O1046" s="193">
        <f>MAX(0,(J1046-'2031 forecast'!$C$10))</f>
        <v>2.2201271890795935</v>
      </c>
      <c r="P1046" s="175">
        <f t="shared" si="174"/>
        <v>4</v>
      </c>
      <c r="Q1046" s="175" t="str">
        <f t="shared" si="175"/>
        <v/>
      </c>
    </row>
    <row r="1047" spans="1:17" s="1" customFormat="1" x14ac:dyDescent="0.3">
      <c r="A1047" s="189">
        <f t="shared" si="173"/>
        <v>43874.458333330804</v>
      </c>
      <c r="B1047" s="190">
        <f t="shared" si="169"/>
        <v>43874</v>
      </c>
      <c r="C1047" s="1">
        <f t="shared" si="170"/>
        <v>11</v>
      </c>
      <c r="D1047" s="191">
        <v>4.6003563897666675</v>
      </c>
      <c r="E1047" s="192">
        <f t="shared" si="171"/>
        <v>1.5974115135983827E-4</v>
      </c>
      <c r="F1047" s="193">
        <f t="shared" si="172"/>
        <v>6.8589592123769272</v>
      </c>
      <c r="G1047" s="193">
        <f t="shared" si="176"/>
        <v>7.1125924453020382</v>
      </c>
      <c r="H1047" s="193">
        <f t="shared" si="176"/>
        <v>7.375604625506492</v>
      </c>
      <c r="I1047" s="193">
        <f t="shared" si="176"/>
        <v>7.6483425713115869</v>
      </c>
      <c r="J1047" s="193">
        <f t="shared" si="176"/>
        <v>7.9311659258199549</v>
      </c>
      <c r="K1047" s="193">
        <f>MAX(0,(F1047-'2031 forecast'!$C$10))</f>
        <v>1.1219592123769271</v>
      </c>
      <c r="L1047" s="193">
        <f>MAX(0,(G1047-'2031 forecast'!$C$10))</f>
        <v>1.3755924453020381</v>
      </c>
      <c r="M1047" s="193">
        <f>MAX(0,(H1047-'2031 forecast'!$C$10))</f>
        <v>1.6386046255064919</v>
      </c>
      <c r="N1047" s="193">
        <f>MAX(0,(I1047-'2031 forecast'!$C$10))</f>
        <v>1.9113425713115868</v>
      </c>
      <c r="O1047" s="193">
        <f>MAX(0,(J1047-'2031 forecast'!$C$10))</f>
        <v>2.1941659258199548</v>
      </c>
      <c r="P1047" s="175">
        <f t="shared" si="174"/>
        <v>5</v>
      </c>
      <c r="Q1047" s="175" t="str">
        <f t="shared" si="175"/>
        <v/>
      </c>
    </row>
    <row r="1048" spans="1:17" s="1" customFormat="1" x14ac:dyDescent="0.3">
      <c r="A1048" s="189">
        <f t="shared" si="173"/>
        <v>43874.499999997468</v>
      </c>
      <c r="B1048" s="190">
        <f t="shared" si="169"/>
        <v>43874</v>
      </c>
      <c r="C1048" s="1">
        <f t="shared" si="170"/>
        <v>12</v>
      </c>
      <c r="D1048" s="191">
        <v>4.5024764665801422</v>
      </c>
      <c r="E1048" s="192">
        <f t="shared" si="171"/>
        <v>1.563424034585651E-4</v>
      </c>
      <c r="F1048" s="193">
        <f t="shared" si="172"/>
        <v>6.7130239099859281</v>
      </c>
      <c r="G1048" s="193">
        <f t="shared" si="176"/>
        <v>6.9612606911466752</v>
      </c>
      <c r="H1048" s="193">
        <f t="shared" si="176"/>
        <v>7.2186768675169919</v>
      </c>
      <c r="I1048" s="193">
        <f t="shared" si="176"/>
        <v>7.4856118783049572</v>
      </c>
      <c r="J1048" s="193">
        <f t="shared" si="176"/>
        <v>7.7624177146322957</v>
      </c>
      <c r="K1048" s="193">
        <f>MAX(0,(F1048-'2031 forecast'!$C$10))</f>
        <v>0.97602390998592803</v>
      </c>
      <c r="L1048" s="193">
        <f>MAX(0,(G1048-'2031 forecast'!$C$10))</f>
        <v>1.2242606911466751</v>
      </c>
      <c r="M1048" s="193">
        <f>MAX(0,(H1048-'2031 forecast'!$C$10))</f>
        <v>1.4816768675169918</v>
      </c>
      <c r="N1048" s="193">
        <f>MAX(0,(I1048-'2031 forecast'!$C$10))</f>
        <v>1.7486118783049571</v>
      </c>
      <c r="O1048" s="193">
        <f>MAX(0,(J1048-'2031 forecast'!$C$10))</f>
        <v>2.0254177146322956</v>
      </c>
      <c r="P1048" s="175">
        <f t="shared" si="174"/>
        <v>6</v>
      </c>
      <c r="Q1048" s="175" t="str">
        <f t="shared" si="175"/>
        <v/>
      </c>
    </row>
    <row r="1049" spans="1:17" s="1" customFormat="1" x14ac:dyDescent="0.3">
      <c r="A1049" s="189">
        <f t="shared" si="173"/>
        <v>43874.541666664132</v>
      </c>
      <c r="B1049" s="190">
        <f t="shared" si="169"/>
        <v>43874</v>
      </c>
      <c r="C1049" s="1">
        <f t="shared" si="170"/>
        <v>13</v>
      </c>
      <c r="D1049" s="191">
        <v>4.5627102654641574</v>
      </c>
      <c r="E1049" s="192">
        <f t="shared" si="171"/>
        <v>1.5843394062857935E-4</v>
      </c>
      <c r="F1049" s="193">
        <f t="shared" si="172"/>
        <v>6.8028302499188502</v>
      </c>
      <c r="G1049" s="193">
        <f t="shared" si="176"/>
        <v>7.0543879244730521</v>
      </c>
      <c r="H1049" s="193">
        <f t="shared" si="176"/>
        <v>7.3152477955105297</v>
      </c>
      <c r="I1049" s="193">
        <f t="shared" si="176"/>
        <v>7.585753843232113</v>
      </c>
      <c r="J1049" s="193">
        <f t="shared" si="176"/>
        <v>7.8662627676708547</v>
      </c>
      <c r="K1049" s="193">
        <f>MAX(0,(F1049-'2031 forecast'!$C$10))</f>
        <v>1.0658302499188501</v>
      </c>
      <c r="L1049" s="193">
        <f>MAX(0,(G1049-'2031 forecast'!$C$10))</f>
        <v>1.317387924473052</v>
      </c>
      <c r="M1049" s="193">
        <f>MAX(0,(H1049-'2031 forecast'!$C$10))</f>
        <v>1.5782477955105296</v>
      </c>
      <c r="N1049" s="193">
        <f>MAX(0,(I1049-'2031 forecast'!$C$10))</f>
        <v>1.8487538432321129</v>
      </c>
      <c r="O1049" s="193">
        <f>MAX(0,(J1049-'2031 forecast'!$C$10))</f>
        <v>2.1292627676708547</v>
      </c>
      <c r="P1049" s="175">
        <f t="shared" si="174"/>
        <v>7</v>
      </c>
      <c r="Q1049" s="175" t="str">
        <f t="shared" si="175"/>
        <v/>
      </c>
    </row>
    <row r="1050" spans="1:17" s="1" customFormat="1" x14ac:dyDescent="0.3">
      <c r="A1050" s="189">
        <f t="shared" si="173"/>
        <v>43874.583333330796</v>
      </c>
      <c r="B1050" s="190">
        <f t="shared" si="169"/>
        <v>43874</v>
      </c>
      <c r="C1050" s="1">
        <f t="shared" si="170"/>
        <v>14</v>
      </c>
      <c r="D1050" s="191">
        <v>4.5175349163011465</v>
      </c>
      <c r="E1050" s="192">
        <f t="shared" si="171"/>
        <v>1.5686528775106867E-4</v>
      </c>
      <c r="F1050" s="193">
        <f t="shared" si="172"/>
        <v>6.7354754949691591</v>
      </c>
      <c r="G1050" s="193">
        <f t="shared" si="176"/>
        <v>6.9845424994782697</v>
      </c>
      <c r="H1050" s="193">
        <f t="shared" si="176"/>
        <v>7.2428195995153768</v>
      </c>
      <c r="I1050" s="193">
        <f t="shared" si="176"/>
        <v>7.5106473695367466</v>
      </c>
      <c r="J1050" s="193">
        <f t="shared" si="176"/>
        <v>7.7883789778919361</v>
      </c>
      <c r="K1050" s="193">
        <f>MAX(0,(F1050-'2031 forecast'!$C$10))</f>
        <v>0.99847549496915899</v>
      </c>
      <c r="L1050" s="193">
        <f>MAX(0,(G1050-'2031 forecast'!$C$10))</f>
        <v>1.2475424994782696</v>
      </c>
      <c r="M1050" s="193">
        <f>MAX(0,(H1050-'2031 forecast'!$C$10))</f>
        <v>1.5058195995153767</v>
      </c>
      <c r="N1050" s="193">
        <f>MAX(0,(I1050-'2031 forecast'!$C$10))</f>
        <v>1.7736473695367465</v>
      </c>
      <c r="O1050" s="193">
        <f>MAX(0,(J1050-'2031 forecast'!$C$10))</f>
        <v>2.051378977891936</v>
      </c>
      <c r="P1050" s="175">
        <f t="shared" si="174"/>
        <v>8</v>
      </c>
      <c r="Q1050" s="175" t="str">
        <f t="shared" si="175"/>
        <v/>
      </c>
    </row>
    <row r="1051" spans="1:17" s="1" customFormat="1" x14ac:dyDescent="0.3">
      <c r="A1051" s="189">
        <f t="shared" si="173"/>
        <v>43874.624999997461</v>
      </c>
      <c r="B1051" s="190">
        <f t="shared" si="169"/>
        <v>43874</v>
      </c>
      <c r="C1051" s="1">
        <f t="shared" si="170"/>
        <v>15</v>
      </c>
      <c r="D1051" s="191">
        <v>4.6078856146271692</v>
      </c>
      <c r="E1051" s="192">
        <f t="shared" si="171"/>
        <v>1.6000259350609002E-4</v>
      </c>
      <c r="F1051" s="193">
        <f t="shared" si="172"/>
        <v>6.8701850048685413</v>
      </c>
      <c r="G1051" s="193">
        <f t="shared" si="176"/>
        <v>7.1242333494678345</v>
      </c>
      <c r="H1051" s="193">
        <f t="shared" si="176"/>
        <v>7.3876759915056835</v>
      </c>
      <c r="I1051" s="193">
        <f t="shared" si="176"/>
        <v>7.6608603169274803</v>
      </c>
      <c r="J1051" s="193">
        <f t="shared" si="176"/>
        <v>7.9441465574497743</v>
      </c>
      <c r="K1051" s="193">
        <f>MAX(0,(F1051-'2031 forecast'!$C$10))</f>
        <v>1.1331850048685412</v>
      </c>
      <c r="L1051" s="193">
        <f>MAX(0,(G1051-'2031 forecast'!$C$10))</f>
        <v>1.3872333494678344</v>
      </c>
      <c r="M1051" s="193">
        <f>MAX(0,(H1051-'2031 forecast'!$C$10))</f>
        <v>1.6506759915056834</v>
      </c>
      <c r="N1051" s="193">
        <f>MAX(0,(I1051-'2031 forecast'!$C$10))</f>
        <v>1.9238603169274802</v>
      </c>
      <c r="O1051" s="193">
        <f>MAX(0,(J1051-'2031 forecast'!$C$10))</f>
        <v>2.2071465574497742</v>
      </c>
      <c r="P1051" s="175">
        <f t="shared" si="174"/>
        <v>9</v>
      </c>
      <c r="Q1051" s="175" t="str">
        <f t="shared" si="175"/>
        <v/>
      </c>
    </row>
    <row r="1052" spans="1:17" s="1" customFormat="1" x14ac:dyDescent="0.3">
      <c r="A1052" s="189">
        <f t="shared" si="173"/>
        <v>43874.666666664125</v>
      </c>
      <c r="B1052" s="190">
        <f t="shared" si="169"/>
        <v>43874</v>
      </c>
      <c r="C1052" s="1">
        <f t="shared" si="170"/>
        <v>16</v>
      </c>
      <c r="D1052" s="191">
        <v>4.7659993366977087</v>
      </c>
      <c r="E1052" s="192">
        <f t="shared" si="171"/>
        <v>1.6549287857737743E-4</v>
      </c>
      <c r="F1052" s="193">
        <f t="shared" si="172"/>
        <v>7.1059266471924616</v>
      </c>
      <c r="G1052" s="193">
        <f t="shared" si="176"/>
        <v>7.3686923369495743</v>
      </c>
      <c r="H1052" s="193">
        <f t="shared" si="176"/>
        <v>7.6411746774887215</v>
      </c>
      <c r="I1052" s="193">
        <f t="shared" si="176"/>
        <v>7.9237329748612666</v>
      </c>
      <c r="J1052" s="193">
        <f t="shared" si="176"/>
        <v>8.2167398216759917</v>
      </c>
      <c r="K1052" s="193">
        <f>MAX(0,(F1052-'2031 forecast'!$C$10))</f>
        <v>1.3689266471924615</v>
      </c>
      <c r="L1052" s="193">
        <f>MAX(0,(G1052-'2031 forecast'!$C$10))</f>
        <v>1.6316923369495742</v>
      </c>
      <c r="M1052" s="193">
        <f>MAX(0,(H1052-'2031 forecast'!$C$10))</f>
        <v>1.9041746774887214</v>
      </c>
      <c r="N1052" s="193">
        <f>MAX(0,(I1052-'2031 forecast'!$C$10))</f>
        <v>2.1867329748612665</v>
      </c>
      <c r="O1052" s="193">
        <f>MAX(0,(J1052-'2031 forecast'!$C$10))</f>
        <v>2.4797398216759916</v>
      </c>
      <c r="P1052" s="175">
        <f t="shared" si="174"/>
        <v>10</v>
      </c>
      <c r="Q1052" s="175" t="str">
        <f t="shared" si="175"/>
        <v/>
      </c>
    </row>
    <row r="1053" spans="1:17" s="1" customFormat="1" x14ac:dyDescent="0.3">
      <c r="A1053" s="189">
        <f t="shared" si="173"/>
        <v>43874.708333330789</v>
      </c>
      <c r="B1053" s="190">
        <f t="shared" si="169"/>
        <v>43874</v>
      </c>
      <c r="C1053" s="1">
        <f t="shared" si="170"/>
        <v>17</v>
      </c>
      <c r="D1053" s="191">
        <v>4.9090546090472449</v>
      </c>
      <c r="E1053" s="192">
        <f t="shared" si="171"/>
        <v>1.7046027935616124E-4</v>
      </c>
      <c r="F1053" s="193">
        <f t="shared" si="172"/>
        <v>7.3192167045331509</v>
      </c>
      <c r="G1053" s="193">
        <f t="shared" si="176"/>
        <v>7.5898695160997178</v>
      </c>
      <c r="H1053" s="193">
        <f t="shared" si="176"/>
        <v>7.8705306314733736</v>
      </c>
      <c r="I1053" s="193">
        <f t="shared" si="176"/>
        <v>8.1615701415632618</v>
      </c>
      <c r="J1053" s="193">
        <f t="shared" si="176"/>
        <v>8.4633718226425678</v>
      </c>
      <c r="K1053" s="193">
        <f>MAX(0,(F1053-'2031 forecast'!$C$10))</f>
        <v>1.5822167045331508</v>
      </c>
      <c r="L1053" s="193">
        <f>MAX(0,(G1053-'2031 forecast'!$C$10))</f>
        <v>1.8528695160997177</v>
      </c>
      <c r="M1053" s="193">
        <f>MAX(0,(H1053-'2031 forecast'!$C$10))</f>
        <v>2.1335306314733735</v>
      </c>
      <c r="N1053" s="193">
        <f>MAX(0,(I1053-'2031 forecast'!$C$10))</f>
        <v>2.4245701415632617</v>
      </c>
      <c r="O1053" s="193">
        <f>MAX(0,(J1053-'2031 forecast'!$C$10))</f>
        <v>2.7263718226425677</v>
      </c>
      <c r="P1053" s="175">
        <f t="shared" si="174"/>
        <v>11</v>
      </c>
      <c r="Q1053" s="175" t="str">
        <f t="shared" si="175"/>
        <v/>
      </c>
    </row>
    <row r="1054" spans="1:17" s="1" customFormat="1" x14ac:dyDescent="0.3">
      <c r="A1054" s="189">
        <f t="shared" si="173"/>
        <v>43874.749999997453</v>
      </c>
      <c r="B1054" s="190">
        <f t="shared" si="169"/>
        <v>43874</v>
      </c>
      <c r="C1054" s="1">
        <f t="shared" si="170"/>
        <v>18</v>
      </c>
      <c r="D1054" s="191">
        <v>5.2102236034673215</v>
      </c>
      <c r="E1054" s="192">
        <f t="shared" si="171"/>
        <v>1.8091796520623251E-4</v>
      </c>
      <c r="F1054" s="193">
        <f t="shared" si="172"/>
        <v>7.7682484041977622</v>
      </c>
      <c r="G1054" s="193">
        <f t="shared" si="176"/>
        <v>8.0555056827316029</v>
      </c>
      <c r="H1054" s="193">
        <f t="shared" si="176"/>
        <v>8.3533852714410664</v>
      </c>
      <c r="I1054" s="193">
        <f t="shared" si="176"/>
        <v>8.6622799661990459</v>
      </c>
      <c r="J1054" s="193">
        <f t="shared" si="176"/>
        <v>8.9825970878353658</v>
      </c>
      <c r="K1054" s="193">
        <f>MAX(0,(F1054-'2031 forecast'!$C$10))</f>
        <v>2.0312484041977621</v>
      </c>
      <c r="L1054" s="193">
        <f>MAX(0,(G1054-'2031 forecast'!$C$10))</f>
        <v>2.3185056827316028</v>
      </c>
      <c r="M1054" s="193">
        <f>MAX(0,(H1054-'2031 forecast'!$C$10))</f>
        <v>2.6163852714410663</v>
      </c>
      <c r="N1054" s="193">
        <f>MAX(0,(I1054-'2031 forecast'!$C$10))</f>
        <v>2.9252799661990458</v>
      </c>
      <c r="O1054" s="193">
        <f>MAX(0,(J1054-'2031 forecast'!$C$10))</f>
        <v>3.2455970878353657</v>
      </c>
      <c r="P1054" s="175">
        <f t="shared" si="174"/>
        <v>12</v>
      </c>
      <c r="Q1054" s="175" t="str">
        <f t="shared" si="175"/>
        <v/>
      </c>
    </row>
    <row r="1055" spans="1:17" s="1" customFormat="1" x14ac:dyDescent="0.3">
      <c r="A1055" s="189">
        <f t="shared" si="173"/>
        <v>43874.791666664118</v>
      </c>
      <c r="B1055" s="190">
        <f t="shared" si="169"/>
        <v>43874</v>
      </c>
      <c r="C1055" s="1">
        <f t="shared" si="170"/>
        <v>19</v>
      </c>
      <c r="D1055" s="191">
        <v>5.3231619763748501</v>
      </c>
      <c r="E1055" s="192">
        <f t="shared" si="171"/>
        <v>1.8483959740000922E-4</v>
      </c>
      <c r="F1055" s="193">
        <f t="shared" si="172"/>
        <v>7.9366352915719913</v>
      </c>
      <c r="G1055" s="193">
        <f t="shared" si="176"/>
        <v>8.2301192452185603</v>
      </c>
      <c r="H1055" s="193">
        <f t="shared" si="176"/>
        <v>8.5344557614289513</v>
      </c>
      <c r="I1055" s="193">
        <f t="shared" si="176"/>
        <v>8.8500461504374641</v>
      </c>
      <c r="J1055" s="193">
        <f t="shared" si="176"/>
        <v>9.1773065622826628</v>
      </c>
      <c r="K1055" s="193">
        <f>MAX(0,(F1055-'2031 forecast'!$C$10))</f>
        <v>2.1996352915719912</v>
      </c>
      <c r="L1055" s="193">
        <f>MAX(0,(G1055-'2031 forecast'!$C$10))</f>
        <v>2.4931192452185602</v>
      </c>
      <c r="M1055" s="193">
        <f>MAX(0,(H1055-'2031 forecast'!$C$10))</f>
        <v>2.7974557614289512</v>
      </c>
      <c r="N1055" s="193">
        <f>MAX(0,(I1055-'2031 forecast'!$C$10))</f>
        <v>3.113046150437464</v>
      </c>
      <c r="O1055" s="193">
        <f>MAX(0,(J1055-'2031 forecast'!$C$10))</f>
        <v>3.4403065622826627</v>
      </c>
      <c r="P1055" s="175">
        <f t="shared" si="174"/>
        <v>13</v>
      </c>
      <c r="Q1055" s="175" t="str">
        <f t="shared" si="175"/>
        <v/>
      </c>
    </row>
    <row r="1056" spans="1:17" s="1" customFormat="1" x14ac:dyDescent="0.3">
      <c r="A1056" s="189">
        <f t="shared" si="173"/>
        <v>43874.833333330782</v>
      </c>
      <c r="B1056" s="190">
        <f t="shared" si="169"/>
        <v>43874</v>
      </c>
      <c r="C1056" s="1">
        <f t="shared" si="170"/>
        <v>20</v>
      </c>
      <c r="D1056" s="191">
        <v>5.4812756984453896</v>
      </c>
      <c r="E1056" s="192">
        <f t="shared" si="171"/>
        <v>1.903298824712966E-4</v>
      </c>
      <c r="F1056" s="193">
        <f t="shared" si="172"/>
        <v>8.1723769338959098</v>
      </c>
      <c r="G1056" s="193">
        <f t="shared" si="176"/>
        <v>8.4745782327002992</v>
      </c>
      <c r="H1056" s="193">
        <f t="shared" si="176"/>
        <v>8.7879544474119875</v>
      </c>
      <c r="I1056" s="193">
        <f t="shared" si="176"/>
        <v>9.1129188083712496</v>
      </c>
      <c r="J1056" s="193">
        <f t="shared" si="176"/>
        <v>9.4498998265088794</v>
      </c>
      <c r="K1056" s="193">
        <f>MAX(0,(F1056-'2031 forecast'!$C$10))</f>
        <v>2.4353769338959097</v>
      </c>
      <c r="L1056" s="193">
        <f>MAX(0,(G1056-'2031 forecast'!$C$10))</f>
        <v>2.7375782327002991</v>
      </c>
      <c r="M1056" s="193">
        <f>MAX(0,(H1056-'2031 forecast'!$C$10))</f>
        <v>3.0509544474119874</v>
      </c>
      <c r="N1056" s="193">
        <f>MAX(0,(I1056-'2031 forecast'!$C$10))</f>
        <v>3.3759188083712495</v>
      </c>
      <c r="O1056" s="193">
        <f>MAX(0,(J1056-'2031 forecast'!$C$10))</f>
        <v>3.7128998265088793</v>
      </c>
      <c r="P1056" s="175">
        <f t="shared" si="174"/>
        <v>14</v>
      </c>
      <c r="Q1056" s="175" t="str">
        <f t="shared" si="175"/>
        <v/>
      </c>
    </row>
    <row r="1057" spans="1:17" s="1" customFormat="1" x14ac:dyDescent="0.3">
      <c r="A1057" s="189">
        <f t="shared" si="173"/>
        <v>43874.874999997446</v>
      </c>
      <c r="B1057" s="190">
        <f t="shared" si="169"/>
        <v>43874</v>
      </c>
      <c r="C1057" s="1">
        <f t="shared" si="170"/>
        <v>21</v>
      </c>
      <c r="D1057" s="191">
        <v>5.3683373255378619</v>
      </c>
      <c r="E1057" s="192">
        <f t="shared" si="171"/>
        <v>1.8640825027751992E-4</v>
      </c>
      <c r="F1057" s="193">
        <f t="shared" si="172"/>
        <v>8.0039900465216824</v>
      </c>
      <c r="G1057" s="193">
        <f t="shared" si="176"/>
        <v>8.2999646702133436</v>
      </c>
      <c r="H1057" s="193">
        <f t="shared" si="176"/>
        <v>8.6068839574241061</v>
      </c>
      <c r="I1057" s="193">
        <f t="shared" si="176"/>
        <v>8.9251526241328332</v>
      </c>
      <c r="J1057" s="193">
        <f t="shared" si="176"/>
        <v>9.2551903520615841</v>
      </c>
      <c r="K1057" s="193">
        <f>MAX(0,(F1057-'2031 forecast'!$C$10))</f>
        <v>2.2669900465216823</v>
      </c>
      <c r="L1057" s="193">
        <f>MAX(0,(G1057-'2031 forecast'!$C$10))</f>
        <v>2.5629646702133435</v>
      </c>
      <c r="M1057" s="193">
        <f>MAX(0,(H1057-'2031 forecast'!$C$10))</f>
        <v>2.869883957424106</v>
      </c>
      <c r="N1057" s="193">
        <f>MAX(0,(I1057-'2031 forecast'!$C$10))</f>
        <v>3.1881526241328331</v>
      </c>
      <c r="O1057" s="193">
        <f>MAX(0,(J1057-'2031 forecast'!$C$10))</f>
        <v>3.518190352061584</v>
      </c>
      <c r="P1057" s="175">
        <f t="shared" si="174"/>
        <v>15</v>
      </c>
      <c r="Q1057" s="175" t="str">
        <f t="shared" si="175"/>
        <v/>
      </c>
    </row>
    <row r="1058" spans="1:17" s="1" customFormat="1" x14ac:dyDescent="0.3">
      <c r="A1058" s="189">
        <f t="shared" si="173"/>
        <v>43874.91666666411</v>
      </c>
      <c r="B1058" s="190">
        <f t="shared" si="169"/>
        <v>43874</v>
      </c>
      <c r="C1058" s="1">
        <f t="shared" si="170"/>
        <v>22</v>
      </c>
      <c r="D1058" s="191">
        <v>5.2102236034673215</v>
      </c>
      <c r="E1058" s="192">
        <f t="shared" si="171"/>
        <v>1.8091796520623251E-4</v>
      </c>
      <c r="F1058" s="193">
        <f t="shared" si="172"/>
        <v>7.7682484041977622</v>
      </c>
      <c r="G1058" s="193">
        <f t="shared" si="176"/>
        <v>8.0555056827316029</v>
      </c>
      <c r="H1058" s="193">
        <f t="shared" si="176"/>
        <v>8.3533852714410664</v>
      </c>
      <c r="I1058" s="193">
        <f t="shared" si="176"/>
        <v>8.6622799661990459</v>
      </c>
      <c r="J1058" s="193">
        <f t="shared" si="176"/>
        <v>8.9825970878353658</v>
      </c>
      <c r="K1058" s="193">
        <f>MAX(0,(F1058-'2031 forecast'!$C$10))</f>
        <v>2.0312484041977621</v>
      </c>
      <c r="L1058" s="193">
        <f>MAX(0,(G1058-'2031 forecast'!$C$10))</f>
        <v>2.3185056827316028</v>
      </c>
      <c r="M1058" s="193">
        <f>MAX(0,(H1058-'2031 forecast'!$C$10))</f>
        <v>2.6163852714410663</v>
      </c>
      <c r="N1058" s="193">
        <f>MAX(0,(I1058-'2031 forecast'!$C$10))</f>
        <v>2.9252799661990458</v>
      </c>
      <c r="O1058" s="193">
        <f>MAX(0,(J1058-'2031 forecast'!$C$10))</f>
        <v>3.2455970878353657</v>
      </c>
      <c r="P1058" s="175">
        <f t="shared" si="174"/>
        <v>16</v>
      </c>
      <c r="Q1058" s="175" t="str">
        <f t="shared" si="175"/>
        <v/>
      </c>
    </row>
    <row r="1059" spans="1:17" s="1" customFormat="1" x14ac:dyDescent="0.3">
      <c r="A1059" s="189">
        <f t="shared" si="173"/>
        <v>43874.958333330775</v>
      </c>
      <c r="B1059" s="190">
        <f t="shared" si="169"/>
        <v>43874</v>
      </c>
      <c r="C1059" s="1">
        <f t="shared" si="170"/>
        <v>23</v>
      </c>
      <c r="D1059" s="191">
        <v>4.9090546090472449</v>
      </c>
      <c r="E1059" s="192">
        <f t="shared" si="171"/>
        <v>1.7046027935616124E-4</v>
      </c>
      <c r="F1059" s="193">
        <f t="shared" si="172"/>
        <v>7.3192167045331509</v>
      </c>
      <c r="G1059" s="193">
        <f t="shared" si="176"/>
        <v>7.5898695160997178</v>
      </c>
      <c r="H1059" s="193">
        <f t="shared" si="176"/>
        <v>7.8705306314733736</v>
      </c>
      <c r="I1059" s="193">
        <f t="shared" si="176"/>
        <v>8.1615701415632618</v>
      </c>
      <c r="J1059" s="193">
        <f t="shared" si="176"/>
        <v>8.4633718226425678</v>
      </c>
      <c r="K1059" s="193">
        <f>MAX(0,(F1059-'2031 forecast'!$C$10))</f>
        <v>1.5822167045331508</v>
      </c>
      <c r="L1059" s="193">
        <f>MAX(0,(G1059-'2031 forecast'!$C$10))</f>
        <v>1.8528695160997177</v>
      </c>
      <c r="M1059" s="193">
        <f>MAX(0,(H1059-'2031 forecast'!$C$10))</f>
        <v>2.1335306314733735</v>
      </c>
      <c r="N1059" s="193">
        <f>MAX(0,(I1059-'2031 forecast'!$C$10))</f>
        <v>2.4245701415632617</v>
      </c>
      <c r="O1059" s="193">
        <f>MAX(0,(J1059-'2031 forecast'!$C$10))</f>
        <v>2.7263718226425677</v>
      </c>
      <c r="P1059" s="175">
        <f t="shared" si="174"/>
        <v>17</v>
      </c>
      <c r="Q1059" s="175" t="str">
        <f t="shared" si="175"/>
        <v/>
      </c>
    </row>
    <row r="1060" spans="1:17" s="1" customFormat="1" x14ac:dyDescent="0.3">
      <c r="A1060" s="189">
        <f t="shared" si="173"/>
        <v>43874.999999997439</v>
      </c>
      <c r="B1060" s="190">
        <f t="shared" si="169"/>
        <v>43874</v>
      </c>
      <c r="C1060" s="1">
        <f t="shared" si="170"/>
        <v>0</v>
      </c>
      <c r="D1060" s="191">
        <v>3.9076677026004911</v>
      </c>
      <c r="E1060" s="192">
        <f t="shared" si="171"/>
        <v>1.3568847390467437E-4</v>
      </c>
      <c r="F1060" s="193">
        <f t="shared" si="172"/>
        <v>5.8261863031483214</v>
      </c>
      <c r="G1060" s="193">
        <f t="shared" si="176"/>
        <v>6.0416292620487022</v>
      </c>
      <c r="H1060" s="193">
        <f t="shared" si="176"/>
        <v>6.2650389535807989</v>
      </c>
      <c r="I1060" s="193">
        <f t="shared" si="176"/>
        <v>6.496709974649284</v>
      </c>
      <c r="J1060" s="193">
        <f t="shared" si="176"/>
        <v>6.7369478158765235</v>
      </c>
      <c r="K1060" s="193">
        <f>MAX(0,(F1060-'2031 forecast'!$C$10))</f>
        <v>8.9186303148321322E-2</v>
      </c>
      <c r="L1060" s="193">
        <f>MAX(0,(G1060-'2031 forecast'!$C$10))</f>
        <v>0.30462926204870211</v>
      </c>
      <c r="M1060" s="193">
        <f>MAX(0,(H1060-'2031 forecast'!$C$10))</f>
        <v>0.52803895358079878</v>
      </c>
      <c r="N1060" s="193">
        <f>MAX(0,(I1060-'2031 forecast'!$C$10))</f>
        <v>0.75970997464928391</v>
      </c>
      <c r="O1060" s="193">
        <f>MAX(0,(J1060-'2031 forecast'!$C$10))</f>
        <v>0.99994781587652337</v>
      </c>
      <c r="P1060" s="175">
        <f t="shared" si="174"/>
        <v>18</v>
      </c>
      <c r="Q1060" s="175" t="str">
        <f t="shared" si="175"/>
        <v/>
      </c>
    </row>
    <row r="1061" spans="1:17" s="1" customFormat="1" x14ac:dyDescent="0.3">
      <c r="A1061" s="189">
        <f t="shared" si="173"/>
        <v>43875.041666664103</v>
      </c>
      <c r="B1061" s="190">
        <f t="shared" si="169"/>
        <v>43875</v>
      </c>
      <c r="C1061" s="1">
        <f t="shared" si="170"/>
        <v>1</v>
      </c>
      <c r="D1061" s="191">
        <v>4.1862490224390623</v>
      </c>
      <c r="E1061" s="192">
        <f t="shared" si="171"/>
        <v>1.4536183331599029E-4</v>
      </c>
      <c r="F1061" s="193">
        <f t="shared" si="172"/>
        <v>6.2415406253380867</v>
      </c>
      <c r="G1061" s="193">
        <f t="shared" si="176"/>
        <v>6.4723427161831966</v>
      </c>
      <c r="H1061" s="193">
        <f t="shared" si="176"/>
        <v>6.7116794955509151</v>
      </c>
      <c r="I1061" s="193">
        <f t="shared" si="176"/>
        <v>6.9598665624373846</v>
      </c>
      <c r="J1061" s="193">
        <f t="shared" si="176"/>
        <v>7.2172311861798599</v>
      </c>
      <c r="K1061" s="193">
        <f>MAX(0,(F1061-'2031 forecast'!$C$10))</f>
        <v>0.50454062533808663</v>
      </c>
      <c r="L1061" s="193">
        <f>MAX(0,(G1061-'2031 forecast'!$C$10))</f>
        <v>0.73534271618319647</v>
      </c>
      <c r="M1061" s="193">
        <f>MAX(0,(H1061-'2031 forecast'!$C$10))</f>
        <v>0.97467949555091504</v>
      </c>
      <c r="N1061" s="193">
        <f>MAX(0,(I1061-'2031 forecast'!$C$10))</f>
        <v>1.2228665624373845</v>
      </c>
      <c r="O1061" s="193">
        <f>MAX(0,(J1061-'2031 forecast'!$C$10))</f>
        <v>1.4802311861798598</v>
      </c>
      <c r="P1061" s="175">
        <f t="shared" si="174"/>
        <v>19</v>
      </c>
      <c r="Q1061" s="175" t="str">
        <f t="shared" si="175"/>
        <v/>
      </c>
    </row>
    <row r="1062" spans="1:17" s="1" customFormat="1" x14ac:dyDescent="0.3">
      <c r="A1062" s="189">
        <f t="shared" si="173"/>
        <v>43875.083333330767</v>
      </c>
      <c r="B1062" s="190">
        <f t="shared" si="169"/>
        <v>43875</v>
      </c>
      <c r="C1062" s="1">
        <f t="shared" si="170"/>
        <v>2</v>
      </c>
      <c r="D1062" s="191">
        <v>4.0507229749500278</v>
      </c>
      <c r="E1062" s="192">
        <f t="shared" si="171"/>
        <v>1.4065587468345823E-4</v>
      </c>
      <c r="F1062" s="193">
        <f t="shared" si="172"/>
        <v>6.0394763604890125</v>
      </c>
      <c r="G1062" s="193">
        <f t="shared" si="176"/>
        <v>6.2628064411988484</v>
      </c>
      <c r="H1062" s="193">
        <f t="shared" si="176"/>
        <v>6.4943949075654537</v>
      </c>
      <c r="I1062" s="193">
        <f t="shared" si="176"/>
        <v>6.7345471413512819</v>
      </c>
      <c r="J1062" s="193">
        <f t="shared" si="176"/>
        <v>6.9835798168431023</v>
      </c>
      <c r="K1062" s="193">
        <f>MAX(0,(F1062-'2031 forecast'!$C$10))</f>
        <v>0.30247636048901239</v>
      </c>
      <c r="L1062" s="193">
        <f>MAX(0,(G1062-'2031 forecast'!$C$10))</f>
        <v>0.52580644119884834</v>
      </c>
      <c r="M1062" s="193">
        <f>MAX(0,(H1062-'2031 forecast'!$C$10))</f>
        <v>0.75739490756545358</v>
      </c>
      <c r="N1062" s="193">
        <f>MAX(0,(I1062-'2031 forecast'!$C$10))</f>
        <v>0.99754714135128175</v>
      </c>
      <c r="O1062" s="193">
        <f>MAX(0,(J1062-'2031 forecast'!$C$10))</f>
        <v>1.2465798168431022</v>
      </c>
      <c r="P1062" s="175">
        <f t="shared" si="174"/>
        <v>20</v>
      </c>
      <c r="Q1062" s="175" t="str">
        <f t="shared" si="175"/>
        <v/>
      </c>
    </row>
    <row r="1063" spans="1:17" s="1" customFormat="1" x14ac:dyDescent="0.3">
      <c r="A1063" s="189">
        <f t="shared" si="173"/>
        <v>43875.124999997432</v>
      </c>
      <c r="B1063" s="190">
        <f t="shared" si="169"/>
        <v>43875</v>
      </c>
      <c r="C1063" s="1">
        <f t="shared" si="170"/>
        <v>3</v>
      </c>
      <c r="D1063" s="191">
        <v>4.0507229749500278</v>
      </c>
      <c r="E1063" s="192">
        <f t="shared" si="171"/>
        <v>1.4065587468345823E-4</v>
      </c>
      <c r="F1063" s="193">
        <f t="shared" si="172"/>
        <v>6.0394763604890125</v>
      </c>
      <c r="G1063" s="193">
        <f t="shared" si="176"/>
        <v>6.2628064411988484</v>
      </c>
      <c r="H1063" s="193">
        <f t="shared" si="176"/>
        <v>6.4943949075654537</v>
      </c>
      <c r="I1063" s="193">
        <f t="shared" si="176"/>
        <v>6.7345471413512819</v>
      </c>
      <c r="J1063" s="193">
        <f t="shared" si="176"/>
        <v>6.9835798168431023</v>
      </c>
      <c r="K1063" s="193">
        <f>MAX(0,(F1063-'2031 forecast'!$C$10))</f>
        <v>0.30247636048901239</v>
      </c>
      <c r="L1063" s="193">
        <f>MAX(0,(G1063-'2031 forecast'!$C$10))</f>
        <v>0.52580644119884834</v>
      </c>
      <c r="M1063" s="193">
        <f>MAX(0,(H1063-'2031 forecast'!$C$10))</f>
        <v>0.75739490756545358</v>
      </c>
      <c r="N1063" s="193">
        <f>MAX(0,(I1063-'2031 forecast'!$C$10))</f>
        <v>0.99754714135128175</v>
      </c>
      <c r="O1063" s="193">
        <f>MAX(0,(J1063-'2031 forecast'!$C$10))</f>
        <v>1.2465798168431022</v>
      </c>
      <c r="P1063" s="175">
        <f t="shared" si="174"/>
        <v>21</v>
      </c>
      <c r="Q1063" s="175" t="str">
        <f t="shared" si="175"/>
        <v/>
      </c>
    </row>
    <row r="1064" spans="1:17" s="1" customFormat="1" x14ac:dyDescent="0.3">
      <c r="A1064" s="189">
        <f t="shared" si="173"/>
        <v>43875.166666664096</v>
      </c>
      <c r="B1064" s="190">
        <f t="shared" si="169"/>
        <v>43875</v>
      </c>
      <c r="C1064" s="1">
        <f t="shared" si="170"/>
        <v>4</v>
      </c>
      <c r="D1064" s="191">
        <v>4.005547625787016</v>
      </c>
      <c r="E1064" s="192">
        <f t="shared" si="171"/>
        <v>1.3908722180594753E-4</v>
      </c>
      <c r="F1064" s="193">
        <f t="shared" si="172"/>
        <v>5.9721216055393196</v>
      </c>
      <c r="G1064" s="193">
        <f t="shared" si="176"/>
        <v>6.1929610162040651</v>
      </c>
      <c r="H1064" s="193">
        <f t="shared" si="176"/>
        <v>6.4219667115702999</v>
      </c>
      <c r="I1064" s="193">
        <f t="shared" si="176"/>
        <v>6.6594406676559137</v>
      </c>
      <c r="J1064" s="193">
        <f t="shared" si="176"/>
        <v>6.9056960270641818</v>
      </c>
      <c r="K1064" s="193">
        <f>MAX(0,(F1064-'2031 forecast'!$C$10))</f>
        <v>0.23512160553931949</v>
      </c>
      <c r="L1064" s="193">
        <f>MAX(0,(G1064-'2031 forecast'!$C$10))</f>
        <v>0.45596101620406504</v>
      </c>
      <c r="M1064" s="193">
        <f>MAX(0,(H1064-'2031 forecast'!$C$10))</f>
        <v>0.68496671157029976</v>
      </c>
      <c r="N1064" s="193">
        <f>MAX(0,(I1064-'2031 forecast'!$C$10))</f>
        <v>0.92244066765591359</v>
      </c>
      <c r="O1064" s="193">
        <f>MAX(0,(J1064-'2031 forecast'!$C$10))</f>
        <v>1.1686960270641817</v>
      </c>
      <c r="P1064" s="175">
        <f t="shared" si="174"/>
        <v>22</v>
      </c>
      <c r="Q1064" s="175" t="str">
        <f t="shared" si="175"/>
        <v/>
      </c>
    </row>
    <row r="1065" spans="1:17" s="1" customFormat="1" x14ac:dyDescent="0.3">
      <c r="A1065" s="189">
        <f t="shared" si="173"/>
        <v>43875.20833333076</v>
      </c>
      <c r="B1065" s="190">
        <f t="shared" si="169"/>
        <v>43875</v>
      </c>
      <c r="C1065" s="1">
        <f t="shared" si="170"/>
        <v>5</v>
      </c>
      <c r="D1065" s="191">
        <v>4.0431937500895252</v>
      </c>
      <c r="E1065" s="192">
        <f t="shared" si="171"/>
        <v>1.4039443253720642E-4</v>
      </c>
      <c r="F1065" s="193">
        <f t="shared" si="172"/>
        <v>6.0282505679973957</v>
      </c>
      <c r="G1065" s="193">
        <f t="shared" ref="G1065:J1084" si="177">$E1065*G$2</f>
        <v>6.2511655370330494</v>
      </c>
      <c r="H1065" s="193">
        <f t="shared" si="177"/>
        <v>6.4823235415662603</v>
      </c>
      <c r="I1065" s="193">
        <f t="shared" si="177"/>
        <v>6.7220293957353858</v>
      </c>
      <c r="J1065" s="193">
        <f t="shared" si="177"/>
        <v>6.9705991852132811</v>
      </c>
      <c r="K1065" s="193">
        <f>MAX(0,(F1065-'2031 forecast'!$C$10))</f>
        <v>0.29125056799739557</v>
      </c>
      <c r="L1065" s="193">
        <f>MAX(0,(G1065-'2031 forecast'!$C$10))</f>
        <v>0.51416553703304935</v>
      </c>
      <c r="M1065" s="193">
        <f>MAX(0,(H1065-'2031 forecast'!$C$10))</f>
        <v>0.74532354156626024</v>
      </c>
      <c r="N1065" s="193">
        <f>MAX(0,(I1065-'2031 forecast'!$C$10))</f>
        <v>0.98502939573538573</v>
      </c>
      <c r="O1065" s="193">
        <f>MAX(0,(J1065-'2031 forecast'!$C$10))</f>
        <v>1.233599185213281</v>
      </c>
      <c r="P1065" s="175">
        <f t="shared" si="174"/>
        <v>23</v>
      </c>
      <c r="Q1065" s="175" t="str">
        <f t="shared" si="175"/>
        <v/>
      </c>
    </row>
    <row r="1066" spans="1:17" s="1" customFormat="1" x14ac:dyDescent="0.3">
      <c r="A1066" s="189">
        <f t="shared" si="173"/>
        <v>43875.249999997424</v>
      </c>
      <c r="B1066" s="190">
        <f t="shared" si="169"/>
        <v>43875</v>
      </c>
      <c r="C1066" s="1">
        <f t="shared" si="170"/>
        <v>6</v>
      </c>
      <c r="D1066" s="191">
        <v>4.382008868812111</v>
      </c>
      <c r="E1066" s="192">
        <f t="shared" si="171"/>
        <v>1.5215932911853659E-4</v>
      </c>
      <c r="F1066" s="193">
        <f t="shared" si="172"/>
        <v>6.5334112301200831</v>
      </c>
      <c r="G1066" s="193">
        <f t="shared" si="177"/>
        <v>6.7750062244939206</v>
      </c>
      <c r="H1066" s="193">
        <f t="shared" si="177"/>
        <v>7.0255350115299144</v>
      </c>
      <c r="I1066" s="193">
        <f t="shared" si="177"/>
        <v>7.285327948450643</v>
      </c>
      <c r="J1066" s="193">
        <f t="shared" si="177"/>
        <v>7.5547276085551767</v>
      </c>
      <c r="K1066" s="193">
        <f>MAX(0,(F1066-'2031 forecast'!$C$10))</f>
        <v>0.79641123012008297</v>
      </c>
      <c r="L1066" s="193">
        <f>MAX(0,(G1066-'2031 forecast'!$C$10))</f>
        <v>1.0380062244939205</v>
      </c>
      <c r="M1066" s="193">
        <f>MAX(0,(H1066-'2031 forecast'!$C$10))</f>
        <v>1.2885350115299143</v>
      </c>
      <c r="N1066" s="193">
        <f>MAX(0,(I1066-'2031 forecast'!$C$10))</f>
        <v>1.5483279484506429</v>
      </c>
      <c r="O1066" s="193">
        <f>MAX(0,(J1066-'2031 forecast'!$C$10))</f>
        <v>1.8177276085551766</v>
      </c>
      <c r="P1066" s="175">
        <f t="shared" si="174"/>
        <v>24</v>
      </c>
      <c r="Q1066" s="175" t="str">
        <f t="shared" si="175"/>
        <v/>
      </c>
    </row>
    <row r="1067" spans="1:17" s="1" customFormat="1" x14ac:dyDescent="0.3">
      <c r="A1067" s="189">
        <f t="shared" si="173"/>
        <v>43875.291666664089</v>
      </c>
      <c r="B1067" s="190">
        <f t="shared" si="169"/>
        <v>43875</v>
      </c>
      <c r="C1067" s="1">
        <f t="shared" si="170"/>
        <v>7</v>
      </c>
      <c r="D1067" s="191">
        <v>4.9165838339077474</v>
      </c>
      <c r="E1067" s="192">
        <f t="shared" si="171"/>
        <v>1.7072172150241305E-4</v>
      </c>
      <c r="F1067" s="193">
        <f t="shared" si="172"/>
        <v>7.3304424970247668</v>
      </c>
      <c r="G1067" s="193">
        <f t="shared" si="177"/>
        <v>7.6015104202655159</v>
      </c>
      <c r="H1067" s="193">
        <f t="shared" si="177"/>
        <v>7.8826019974725678</v>
      </c>
      <c r="I1067" s="193">
        <f t="shared" si="177"/>
        <v>8.1740878871791587</v>
      </c>
      <c r="J1067" s="193">
        <f t="shared" si="177"/>
        <v>8.4763524542723889</v>
      </c>
      <c r="K1067" s="193">
        <f>MAX(0,(F1067-'2031 forecast'!$C$10))</f>
        <v>1.5934424970247667</v>
      </c>
      <c r="L1067" s="193">
        <f>MAX(0,(G1067-'2031 forecast'!$C$10))</f>
        <v>1.8645104202655158</v>
      </c>
      <c r="M1067" s="193">
        <f>MAX(0,(H1067-'2031 forecast'!$C$10))</f>
        <v>2.1456019974725677</v>
      </c>
      <c r="N1067" s="193">
        <f>MAX(0,(I1067-'2031 forecast'!$C$10))</f>
        <v>2.4370878871791586</v>
      </c>
      <c r="O1067" s="193">
        <f>MAX(0,(J1067-'2031 forecast'!$C$10))</f>
        <v>2.7393524542723888</v>
      </c>
      <c r="P1067" s="175">
        <f t="shared" si="174"/>
        <v>25</v>
      </c>
      <c r="Q1067" s="175" t="str">
        <f t="shared" si="175"/>
        <v/>
      </c>
    </row>
    <row r="1068" spans="1:17" s="1" customFormat="1" x14ac:dyDescent="0.3">
      <c r="A1068" s="189">
        <f t="shared" si="173"/>
        <v>43875.333333330753</v>
      </c>
      <c r="B1068" s="190">
        <f t="shared" si="169"/>
        <v>43875</v>
      </c>
      <c r="C1068" s="1">
        <f t="shared" si="170"/>
        <v>8</v>
      </c>
      <c r="D1068" s="191">
        <v>5.1575190294438089</v>
      </c>
      <c r="E1068" s="192">
        <f t="shared" si="171"/>
        <v>1.7908787018247005E-4</v>
      </c>
      <c r="F1068" s="193">
        <f t="shared" si="172"/>
        <v>7.689667856756456</v>
      </c>
      <c r="G1068" s="193">
        <f t="shared" si="177"/>
        <v>7.9740193535710242</v>
      </c>
      <c r="H1068" s="193">
        <f t="shared" si="177"/>
        <v>8.268885709446721</v>
      </c>
      <c r="I1068" s="193">
        <f t="shared" si="177"/>
        <v>8.5746557468877853</v>
      </c>
      <c r="J1068" s="193">
        <f t="shared" si="177"/>
        <v>8.891732666426627</v>
      </c>
      <c r="K1068" s="193">
        <f>MAX(0,(F1068-'2031 forecast'!$C$10))</f>
        <v>1.9526678567564559</v>
      </c>
      <c r="L1068" s="193">
        <f>MAX(0,(G1068-'2031 forecast'!$C$10))</f>
        <v>2.2370193535710241</v>
      </c>
      <c r="M1068" s="193">
        <f>MAX(0,(H1068-'2031 forecast'!$C$10))</f>
        <v>2.5318857094467209</v>
      </c>
      <c r="N1068" s="193">
        <f>MAX(0,(I1068-'2031 forecast'!$C$10))</f>
        <v>2.8376557468877852</v>
      </c>
      <c r="O1068" s="193">
        <f>MAX(0,(J1068-'2031 forecast'!$C$10))</f>
        <v>3.1547326664266269</v>
      </c>
      <c r="P1068" s="175">
        <f t="shared" si="174"/>
        <v>26</v>
      </c>
      <c r="Q1068" s="175" t="str">
        <f t="shared" si="175"/>
        <v/>
      </c>
    </row>
    <row r="1069" spans="1:17" s="1" customFormat="1" x14ac:dyDescent="0.3">
      <c r="A1069" s="189">
        <f t="shared" si="173"/>
        <v>43875.374999997417</v>
      </c>
      <c r="B1069" s="190">
        <f t="shared" si="169"/>
        <v>43875</v>
      </c>
      <c r="C1069" s="1">
        <f t="shared" si="170"/>
        <v>9</v>
      </c>
      <c r="D1069" s="191">
        <v>5.2177528283278232</v>
      </c>
      <c r="E1069" s="192">
        <f t="shared" si="171"/>
        <v>1.8117940735248427E-4</v>
      </c>
      <c r="F1069" s="193">
        <f t="shared" si="172"/>
        <v>7.7794741966893763</v>
      </c>
      <c r="G1069" s="193">
        <f t="shared" si="177"/>
        <v>8.0671465868973993</v>
      </c>
      <c r="H1069" s="193">
        <f t="shared" si="177"/>
        <v>8.3654566374402588</v>
      </c>
      <c r="I1069" s="193">
        <f t="shared" si="177"/>
        <v>8.6747977118149393</v>
      </c>
      <c r="J1069" s="193">
        <f t="shared" si="177"/>
        <v>8.9955777194651834</v>
      </c>
      <c r="K1069" s="193">
        <f>MAX(0,(F1069-'2031 forecast'!$C$10))</f>
        <v>2.0424741966893762</v>
      </c>
      <c r="L1069" s="193">
        <f>MAX(0,(G1069-'2031 forecast'!$C$10))</f>
        <v>2.3301465868973992</v>
      </c>
      <c r="M1069" s="193">
        <f>MAX(0,(H1069-'2031 forecast'!$C$10))</f>
        <v>2.6284566374402587</v>
      </c>
      <c r="N1069" s="193">
        <f>MAX(0,(I1069-'2031 forecast'!$C$10))</f>
        <v>2.9377977118149392</v>
      </c>
      <c r="O1069" s="193">
        <f>MAX(0,(J1069-'2031 forecast'!$C$10))</f>
        <v>3.2585777194651833</v>
      </c>
      <c r="P1069" s="175">
        <f t="shared" si="174"/>
        <v>27</v>
      </c>
      <c r="Q1069" s="175" t="str">
        <f t="shared" si="175"/>
        <v/>
      </c>
    </row>
    <row r="1070" spans="1:17" s="1" customFormat="1" x14ac:dyDescent="0.3">
      <c r="A1070" s="189">
        <f t="shared" si="173"/>
        <v>43875.416666664081</v>
      </c>
      <c r="B1070" s="190">
        <f t="shared" si="169"/>
        <v>43875</v>
      </c>
      <c r="C1070" s="1">
        <f t="shared" si="170"/>
        <v>10</v>
      </c>
      <c r="D1070" s="191">
        <v>5.1048144554202954</v>
      </c>
      <c r="E1070" s="192">
        <f t="shared" si="171"/>
        <v>1.7725777515870759E-4</v>
      </c>
      <c r="F1070" s="193">
        <f t="shared" si="172"/>
        <v>7.6110873093151499</v>
      </c>
      <c r="G1070" s="193">
        <f t="shared" si="177"/>
        <v>7.8925330244104446</v>
      </c>
      <c r="H1070" s="193">
        <f t="shared" si="177"/>
        <v>8.1843861474523756</v>
      </c>
      <c r="I1070" s="193">
        <f t="shared" si="177"/>
        <v>8.4870315275765229</v>
      </c>
      <c r="J1070" s="193">
        <f t="shared" si="177"/>
        <v>8.8008682450178881</v>
      </c>
      <c r="K1070" s="193">
        <f>MAX(0,(F1070-'2031 forecast'!$C$10))</f>
        <v>1.8740873093151498</v>
      </c>
      <c r="L1070" s="193">
        <f>MAX(0,(G1070-'2031 forecast'!$C$10))</f>
        <v>2.1555330244104445</v>
      </c>
      <c r="M1070" s="193">
        <f>MAX(0,(H1070-'2031 forecast'!$C$10))</f>
        <v>2.4473861474523755</v>
      </c>
      <c r="N1070" s="193">
        <f>MAX(0,(I1070-'2031 forecast'!$C$10))</f>
        <v>2.7500315275765228</v>
      </c>
      <c r="O1070" s="193">
        <f>MAX(0,(J1070-'2031 forecast'!$C$10))</f>
        <v>3.063868245017888</v>
      </c>
      <c r="P1070" s="175">
        <f t="shared" si="174"/>
        <v>28</v>
      </c>
      <c r="Q1070" s="175" t="str">
        <f t="shared" si="175"/>
        <v/>
      </c>
    </row>
    <row r="1071" spans="1:17" s="1" customFormat="1" x14ac:dyDescent="0.3">
      <c r="A1071" s="189">
        <f t="shared" si="173"/>
        <v>43875.458333330746</v>
      </c>
      <c r="B1071" s="190">
        <f t="shared" si="169"/>
        <v>43875</v>
      </c>
      <c r="C1071" s="1">
        <f t="shared" si="170"/>
        <v>11</v>
      </c>
      <c r="D1071" s="191">
        <v>5.0972852305597929</v>
      </c>
      <c r="E1071" s="192">
        <f t="shared" si="171"/>
        <v>1.7699633301245578E-4</v>
      </c>
      <c r="F1071" s="193">
        <f t="shared" si="172"/>
        <v>7.5998615168235331</v>
      </c>
      <c r="G1071" s="193">
        <f t="shared" si="177"/>
        <v>7.8808921202446465</v>
      </c>
      <c r="H1071" s="193">
        <f t="shared" si="177"/>
        <v>8.1723147814531814</v>
      </c>
      <c r="I1071" s="193">
        <f t="shared" si="177"/>
        <v>8.4745137819606278</v>
      </c>
      <c r="J1071" s="193">
        <f t="shared" si="177"/>
        <v>8.787887613388067</v>
      </c>
      <c r="K1071" s="193">
        <f>MAX(0,(F1071-'2031 forecast'!$C$10))</f>
        <v>1.862861516823533</v>
      </c>
      <c r="L1071" s="193">
        <f>MAX(0,(G1071-'2031 forecast'!$C$10))</f>
        <v>2.1438921202446464</v>
      </c>
      <c r="M1071" s="193">
        <f>MAX(0,(H1071-'2031 forecast'!$C$10))</f>
        <v>2.4353147814531813</v>
      </c>
      <c r="N1071" s="193">
        <f>MAX(0,(I1071-'2031 forecast'!$C$10))</f>
        <v>2.7375137819606277</v>
      </c>
      <c r="O1071" s="193">
        <f>MAX(0,(J1071-'2031 forecast'!$C$10))</f>
        <v>3.0508876133880669</v>
      </c>
      <c r="P1071" s="175">
        <f t="shared" si="174"/>
        <v>29</v>
      </c>
      <c r="Q1071" s="175" t="str">
        <f t="shared" si="175"/>
        <v/>
      </c>
    </row>
    <row r="1072" spans="1:17" s="1" customFormat="1" x14ac:dyDescent="0.3">
      <c r="A1072" s="189">
        <f t="shared" si="173"/>
        <v>43875.49999999741</v>
      </c>
      <c r="B1072" s="190">
        <f t="shared" si="169"/>
        <v>43875</v>
      </c>
      <c r="C1072" s="1">
        <f t="shared" si="170"/>
        <v>12</v>
      </c>
      <c r="D1072" s="191">
        <v>5.0596391062572836</v>
      </c>
      <c r="E1072" s="192">
        <f t="shared" si="171"/>
        <v>1.7568912228119689E-4</v>
      </c>
      <c r="F1072" s="193">
        <f t="shared" si="172"/>
        <v>7.543732554365457</v>
      </c>
      <c r="G1072" s="193">
        <f t="shared" si="177"/>
        <v>7.8226875994156613</v>
      </c>
      <c r="H1072" s="193">
        <f t="shared" si="177"/>
        <v>8.1119579514572209</v>
      </c>
      <c r="I1072" s="193">
        <f t="shared" si="177"/>
        <v>8.4119250538811556</v>
      </c>
      <c r="J1072" s="193">
        <f t="shared" si="177"/>
        <v>8.7229844552389668</v>
      </c>
      <c r="K1072" s="193">
        <f>MAX(0,(F1072-'2031 forecast'!$C$10))</f>
        <v>1.8067325543654569</v>
      </c>
      <c r="L1072" s="193">
        <f>MAX(0,(G1072-'2031 forecast'!$C$10))</f>
        <v>2.0856875994156612</v>
      </c>
      <c r="M1072" s="193">
        <f>MAX(0,(H1072-'2031 forecast'!$C$10))</f>
        <v>2.3749579514572208</v>
      </c>
      <c r="N1072" s="193">
        <f>MAX(0,(I1072-'2031 forecast'!$C$10))</f>
        <v>2.6749250538811555</v>
      </c>
      <c r="O1072" s="193">
        <f>MAX(0,(J1072-'2031 forecast'!$C$10))</f>
        <v>2.9859844552389667</v>
      </c>
      <c r="P1072" s="175">
        <f t="shared" si="174"/>
        <v>30</v>
      </c>
      <c r="Q1072" s="175" t="str">
        <f t="shared" si="175"/>
        <v/>
      </c>
    </row>
    <row r="1073" spans="1:17" s="1" customFormat="1" x14ac:dyDescent="0.3">
      <c r="A1073" s="189">
        <f t="shared" si="173"/>
        <v>43875.541666664074</v>
      </c>
      <c r="B1073" s="190">
        <f t="shared" si="169"/>
        <v>43875</v>
      </c>
      <c r="C1073" s="1">
        <f t="shared" si="170"/>
        <v>13</v>
      </c>
      <c r="D1073" s="191">
        <v>4.9542299582102567</v>
      </c>
      <c r="E1073" s="192">
        <f t="shared" si="171"/>
        <v>1.7202893223367194E-4</v>
      </c>
      <c r="F1073" s="193">
        <f t="shared" si="172"/>
        <v>7.3865714594828429</v>
      </c>
      <c r="G1073" s="193">
        <f t="shared" si="177"/>
        <v>7.6597149410945011</v>
      </c>
      <c r="H1073" s="193">
        <f t="shared" si="177"/>
        <v>7.9429588274685283</v>
      </c>
      <c r="I1073" s="193">
        <f t="shared" si="177"/>
        <v>8.2366766152586308</v>
      </c>
      <c r="J1073" s="193">
        <f t="shared" si="177"/>
        <v>8.5412556124214891</v>
      </c>
      <c r="K1073" s="193">
        <f>MAX(0,(F1073-'2031 forecast'!$C$10))</f>
        <v>1.6495714594828428</v>
      </c>
      <c r="L1073" s="193">
        <f>MAX(0,(G1073-'2031 forecast'!$C$10))</f>
        <v>1.922714941094501</v>
      </c>
      <c r="M1073" s="193">
        <f>MAX(0,(H1073-'2031 forecast'!$C$10))</f>
        <v>2.2059588274685282</v>
      </c>
      <c r="N1073" s="193">
        <f>MAX(0,(I1073-'2031 forecast'!$C$10))</f>
        <v>2.4996766152586307</v>
      </c>
      <c r="O1073" s="193">
        <f>MAX(0,(J1073-'2031 forecast'!$C$10))</f>
        <v>2.804255612421489</v>
      </c>
      <c r="P1073" s="175">
        <f t="shared" si="174"/>
        <v>31</v>
      </c>
      <c r="Q1073" s="175" t="str">
        <f t="shared" si="175"/>
        <v/>
      </c>
    </row>
    <row r="1074" spans="1:17" s="1" customFormat="1" x14ac:dyDescent="0.3">
      <c r="A1074" s="189">
        <f t="shared" si="173"/>
        <v>43875.583333330738</v>
      </c>
      <c r="B1074" s="190">
        <f t="shared" si="169"/>
        <v>43875</v>
      </c>
      <c r="C1074" s="1">
        <f t="shared" si="170"/>
        <v>14</v>
      </c>
      <c r="D1074" s="191">
        <v>4.8488208101632297</v>
      </c>
      <c r="E1074" s="192">
        <f t="shared" si="171"/>
        <v>1.68368742186147E-4</v>
      </c>
      <c r="F1074" s="193">
        <f t="shared" si="172"/>
        <v>7.2294103646002288</v>
      </c>
      <c r="G1074" s="193">
        <f t="shared" si="177"/>
        <v>7.496742282773341</v>
      </c>
      <c r="H1074" s="193">
        <f t="shared" si="177"/>
        <v>7.7739597034798358</v>
      </c>
      <c r="I1074" s="193">
        <f t="shared" si="177"/>
        <v>8.061428176636106</v>
      </c>
      <c r="J1074" s="193">
        <f t="shared" si="177"/>
        <v>8.3595267696040096</v>
      </c>
      <c r="K1074" s="193">
        <f>MAX(0,(F1074-'2031 forecast'!$C$10))</f>
        <v>1.4924103646002287</v>
      </c>
      <c r="L1074" s="193">
        <f>MAX(0,(G1074-'2031 forecast'!$C$10))</f>
        <v>1.7597422827733409</v>
      </c>
      <c r="M1074" s="193">
        <f>MAX(0,(H1074-'2031 forecast'!$C$10))</f>
        <v>2.0369597034798357</v>
      </c>
      <c r="N1074" s="193">
        <f>MAX(0,(I1074-'2031 forecast'!$C$10))</f>
        <v>2.3244281766361059</v>
      </c>
      <c r="O1074" s="193">
        <f>MAX(0,(J1074-'2031 forecast'!$C$10))</f>
        <v>2.6225267696040095</v>
      </c>
      <c r="P1074" s="175">
        <f t="shared" si="174"/>
        <v>32</v>
      </c>
      <c r="Q1074" s="175" t="str">
        <f t="shared" si="175"/>
        <v/>
      </c>
    </row>
    <row r="1075" spans="1:17" s="1" customFormat="1" x14ac:dyDescent="0.3">
      <c r="A1075" s="189">
        <f t="shared" si="173"/>
        <v>43875.624999997402</v>
      </c>
      <c r="B1075" s="190">
        <f t="shared" si="169"/>
        <v>43875</v>
      </c>
      <c r="C1075" s="1">
        <f t="shared" si="170"/>
        <v>15</v>
      </c>
      <c r="D1075" s="191">
        <v>4.7961162361397172</v>
      </c>
      <c r="E1075" s="192">
        <f t="shared" si="171"/>
        <v>1.6653864716238456E-4</v>
      </c>
      <c r="F1075" s="193">
        <f t="shared" si="172"/>
        <v>7.1508298171589235</v>
      </c>
      <c r="G1075" s="193">
        <f t="shared" si="177"/>
        <v>7.4152559536127631</v>
      </c>
      <c r="H1075" s="193">
        <f t="shared" si="177"/>
        <v>7.6894601414854913</v>
      </c>
      <c r="I1075" s="193">
        <f t="shared" si="177"/>
        <v>7.9738039573248454</v>
      </c>
      <c r="J1075" s="193">
        <f t="shared" si="177"/>
        <v>8.2686623481952726</v>
      </c>
      <c r="K1075" s="193">
        <f>MAX(0,(F1075-'2031 forecast'!$C$10))</f>
        <v>1.4138298171589234</v>
      </c>
      <c r="L1075" s="193">
        <f>MAX(0,(G1075-'2031 forecast'!$C$10))</f>
        <v>1.678255953612763</v>
      </c>
      <c r="M1075" s="193">
        <f>MAX(0,(H1075-'2031 forecast'!$C$10))</f>
        <v>1.9524601414854912</v>
      </c>
      <c r="N1075" s="193">
        <f>MAX(0,(I1075-'2031 forecast'!$C$10))</f>
        <v>2.2368039573248453</v>
      </c>
      <c r="O1075" s="193">
        <f>MAX(0,(J1075-'2031 forecast'!$C$10))</f>
        <v>2.5316623481952725</v>
      </c>
      <c r="P1075" s="175">
        <f t="shared" si="174"/>
        <v>33</v>
      </c>
      <c r="Q1075" s="175" t="str">
        <f t="shared" si="175"/>
        <v/>
      </c>
    </row>
    <row r="1076" spans="1:17" s="1" customFormat="1" x14ac:dyDescent="0.3">
      <c r="A1076" s="189">
        <f t="shared" si="173"/>
        <v>43875.666666664067</v>
      </c>
      <c r="B1076" s="190">
        <f t="shared" si="169"/>
        <v>43875</v>
      </c>
      <c r="C1076" s="1">
        <f t="shared" si="170"/>
        <v>16</v>
      </c>
      <c r="D1076" s="191">
        <v>4.7057655378136944</v>
      </c>
      <c r="E1076" s="192">
        <f t="shared" si="171"/>
        <v>1.6340134140736321E-4</v>
      </c>
      <c r="F1076" s="193">
        <f t="shared" si="172"/>
        <v>7.0161203072595413</v>
      </c>
      <c r="G1076" s="193">
        <f t="shared" si="177"/>
        <v>7.2755651036231983</v>
      </c>
      <c r="H1076" s="193">
        <f t="shared" si="177"/>
        <v>7.5446037494951845</v>
      </c>
      <c r="I1076" s="193">
        <f t="shared" si="177"/>
        <v>7.8235910099341117</v>
      </c>
      <c r="J1076" s="193">
        <f t="shared" si="177"/>
        <v>8.1128947686374335</v>
      </c>
      <c r="K1076" s="193">
        <f>MAX(0,(F1076-'2031 forecast'!$C$10))</f>
        <v>1.2791203072595412</v>
      </c>
      <c r="L1076" s="193">
        <f>MAX(0,(G1076-'2031 forecast'!$C$10))</f>
        <v>1.5385651036231982</v>
      </c>
      <c r="M1076" s="193">
        <f>MAX(0,(H1076-'2031 forecast'!$C$10))</f>
        <v>1.8076037494951844</v>
      </c>
      <c r="N1076" s="193">
        <f>MAX(0,(I1076-'2031 forecast'!$C$10))</f>
        <v>2.0865910099341116</v>
      </c>
      <c r="O1076" s="193">
        <f>MAX(0,(J1076-'2031 forecast'!$C$10))</f>
        <v>2.3758947686374334</v>
      </c>
      <c r="P1076" s="175">
        <f t="shared" si="174"/>
        <v>34</v>
      </c>
      <c r="Q1076" s="175" t="str">
        <f t="shared" si="175"/>
        <v/>
      </c>
    </row>
    <row r="1077" spans="1:17" s="1" customFormat="1" x14ac:dyDescent="0.3">
      <c r="A1077" s="189">
        <f t="shared" si="173"/>
        <v>43875.708333330731</v>
      </c>
      <c r="B1077" s="190">
        <f t="shared" si="169"/>
        <v>43875</v>
      </c>
      <c r="C1077" s="1">
        <f t="shared" si="170"/>
        <v>17</v>
      </c>
      <c r="D1077" s="191">
        <v>5.0069345322337702</v>
      </c>
      <c r="E1077" s="192">
        <f t="shared" si="171"/>
        <v>1.7385902725743443E-4</v>
      </c>
      <c r="F1077" s="193">
        <f t="shared" si="172"/>
        <v>7.4651520069241508</v>
      </c>
      <c r="G1077" s="193">
        <f t="shared" si="177"/>
        <v>7.7412012702550816</v>
      </c>
      <c r="H1077" s="193">
        <f t="shared" si="177"/>
        <v>8.0274583894628755</v>
      </c>
      <c r="I1077" s="193">
        <f t="shared" si="177"/>
        <v>8.3243008345698932</v>
      </c>
      <c r="J1077" s="193">
        <f t="shared" si="177"/>
        <v>8.632120033830228</v>
      </c>
      <c r="K1077" s="193">
        <f>MAX(0,(F1077-'2031 forecast'!$C$10))</f>
        <v>1.7281520069241507</v>
      </c>
      <c r="L1077" s="193">
        <f>MAX(0,(G1077-'2031 forecast'!$C$10))</f>
        <v>2.0042012702550815</v>
      </c>
      <c r="M1077" s="193">
        <f>MAX(0,(H1077-'2031 forecast'!$C$10))</f>
        <v>2.2904583894628754</v>
      </c>
      <c r="N1077" s="193">
        <f>MAX(0,(I1077-'2031 forecast'!$C$10))</f>
        <v>2.5873008345698931</v>
      </c>
      <c r="O1077" s="193">
        <f>MAX(0,(J1077-'2031 forecast'!$C$10))</f>
        <v>2.8951200338302279</v>
      </c>
      <c r="P1077" s="175">
        <f t="shared" si="174"/>
        <v>35</v>
      </c>
      <c r="Q1077" s="175" t="str">
        <f t="shared" si="175"/>
        <v/>
      </c>
    </row>
    <row r="1078" spans="1:17" s="1" customFormat="1" x14ac:dyDescent="0.3">
      <c r="A1078" s="189">
        <f t="shared" si="173"/>
        <v>43875.749999997395</v>
      </c>
      <c r="B1078" s="190">
        <f t="shared" si="169"/>
        <v>43875</v>
      </c>
      <c r="C1078" s="1">
        <f t="shared" si="170"/>
        <v>18</v>
      </c>
      <c r="D1078" s="191">
        <v>5.4059834498403712</v>
      </c>
      <c r="E1078" s="192">
        <f t="shared" si="171"/>
        <v>1.8771546100877881E-4</v>
      </c>
      <c r="F1078" s="193">
        <f t="shared" si="172"/>
        <v>8.0601190089797594</v>
      </c>
      <c r="G1078" s="193">
        <f t="shared" si="177"/>
        <v>8.3581691910423288</v>
      </c>
      <c r="H1078" s="193">
        <f t="shared" si="177"/>
        <v>8.6672407874200665</v>
      </c>
      <c r="I1078" s="193">
        <f t="shared" si="177"/>
        <v>8.9877413522123053</v>
      </c>
      <c r="J1078" s="193">
        <f t="shared" si="177"/>
        <v>9.3200935102106826</v>
      </c>
      <c r="K1078" s="193">
        <f>MAX(0,(F1078-'2031 forecast'!$C$10))</f>
        <v>2.3231190089797593</v>
      </c>
      <c r="L1078" s="193">
        <f>MAX(0,(G1078-'2031 forecast'!$C$10))</f>
        <v>2.6211691910423287</v>
      </c>
      <c r="M1078" s="193">
        <f>MAX(0,(H1078-'2031 forecast'!$C$10))</f>
        <v>2.9302407874200664</v>
      </c>
      <c r="N1078" s="193">
        <f>MAX(0,(I1078-'2031 forecast'!$C$10))</f>
        <v>3.2507413522123052</v>
      </c>
      <c r="O1078" s="193">
        <f>MAX(0,(J1078-'2031 forecast'!$C$10))</f>
        <v>3.5830935102106825</v>
      </c>
      <c r="P1078" s="175">
        <f t="shared" si="174"/>
        <v>36</v>
      </c>
      <c r="Q1078" s="175" t="str">
        <f t="shared" si="175"/>
        <v/>
      </c>
    </row>
    <row r="1079" spans="1:17" s="1" customFormat="1" x14ac:dyDescent="0.3">
      <c r="A1079" s="189">
        <f t="shared" si="173"/>
        <v>43875.791666664059</v>
      </c>
      <c r="B1079" s="190">
        <f t="shared" si="169"/>
        <v>43875</v>
      </c>
      <c r="C1079" s="1">
        <f t="shared" si="170"/>
        <v>19</v>
      </c>
      <c r="D1079" s="191">
        <v>5.533980272468904</v>
      </c>
      <c r="E1079" s="192">
        <f t="shared" si="171"/>
        <v>1.9215997749505911E-4</v>
      </c>
      <c r="F1079" s="193">
        <f t="shared" si="172"/>
        <v>8.2509574813372186</v>
      </c>
      <c r="G1079" s="193">
        <f t="shared" si="177"/>
        <v>8.5560645618608806</v>
      </c>
      <c r="H1079" s="193">
        <f t="shared" si="177"/>
        <v>8.8724540094063364</v>
      </c>
      <c r="I1079" s="193">
        <f t="shared" si="177"/>
        <v>9.2005430276825138</v>
      </c>
      <c r="J1079" s="193">
        <f t="shared" si="177"/>
        <v>9.5407642479176218</v>
      </c>
      <c r="K1079" s="193">
        <f>MAX(0,(F1079-'2031 forecast'!$C$10))</f>
        <v>2.5139574813372185</v>
      </c>
      <c r="L1079" s="193">
        <f>MAX(0,(G1079-'2031 forecast'!$C$10))</f>
        <v>2.8190645618608805</v>
      </c>
      <c r="M1079" s="193">
        <f>MAX(0,(H1079-'2031 forecast'!$C$10))</f>
        <v>3.1354540094063363</v>
      </c>
      <c r="N1079" s="193">
        <f>MAX(0,(I1079-'2031 forecast'!$C$10))</f>
        <v>3.4635430276825137</v>
      </c>
      <c r="O1079" s="193">
        <f>MAX(0,(J1079-'2031 forecast'!$C$10))</f>
        <v>3.8037642479176217</v>
      </c>
      <c r="P1079" s="175">
        <f t="shared" si="174"/>
        <v>37</v>
      </c>
      <c r="Q1079" s="175" t="str">
        <f t="shared" si="175"/>
        <v/>
      </c>
    </row>
    <row r="1080" spans="1:17" s="1" customFormat="1" x14ac:dyDescent="0.3">
      <c r="A1080" s="189">
        <f t="shared" si="173"/>
        <v>43875.833333330724</v>
      </c>
      <c r="B1080" s="190">
        <f t="shared" si="169"/>
        <v>43875</v>
      </c>
      <c r="C1080" s="1">
        <f t="shared" si="170"/>
        <v>20</v>
      </c>
      <c r="D1080" s="191">
        <v>5.5490387221899073</v>
      </c>
      <c r="E1080" s="192">
        <f t="shared" si="171"/>
        <v>1.9268286178756265E-4</v>
      </c>
      <c r="F1080" s="193">
        <f t="shared" si="172"/>
        <v>8.2734090663204487</v>
      </c>
      <c r="G1080" s="193">
        <f t="shared" si="177"/>
        <v>8.5793463701924733</v>
      </c>
      <c r="H1080" s="193">
        <f t="shared" si="177"/>
        <v>8.8965967414047196</v>
      </c>
      <c r="I1080" s="193">
        <f t="shared" si="177"/>
        <v>9.2255785189143023</v>
      </c>
      <c r="J1080" s="193">
        <f t="shared" si="177"/>
        <v>9.5667255111772604</v>
      </c>
      <c r="K1080" s="193">
        <f>MAX(0,(F1080-'2031 forecast'!$C$10))</f>
        <v>2.5364090663204486</v>
      </c>
      <c r="L1080" s="193">
        <f>MAX(0,(G1080-'2031 forecast'!$C$10))</f>
        <v>2.8423463701924732</v>
      </c>
      <c r="M1080" s="193">
        <f>MAX(0,(H1080-'2031 forecast'!$C$10))</f>
        <v>3.1595967414047195</v>
      </c>
      <c r="N1080" s="193">
        <f>MAX(0,(I1080-'2031 forecast'!$C$10))</f>
        <v>3.4885785189143022</v>
      </c>
      <c r="O1080" s="193">
        <f>MAX(0,(J1080-'2031 forecast'!$C$10))</f>
        <v>3.8297255111772603</v>
      </c>
      <c r="P1080" s="175">
        <f t="shared" si="174"/>
        <v>38</v>
      </c>
      <c r="Q1080" s="175" t="str">
        <f t="shared" si="175"/>
        <v/>
      </c>
    </row>
    <row r="1081" spans="1:17" s="1" customFormat="1" x14ac:dyDescent="0.3">
      <c r="A1081" s="189">
        <f t="shared" si="173"/>
        <v>43875.874999997388</v>
      </c>
      <c r="B1081" s="190">
        <f t="shared" si="169"/>
        <v>43875</v>
      </c>
      <c r="C1081" s="1">
        <f t="shared" si="170"/>
        <v>21</v>
      </c>
      <c r="D1081" s="191">
        <v>5.3156327515143484</v>
      </c>
      <c r="E1081" s="192">
        <f t="shared" si="171"/>
        <v>1.8457815525375743E-4</v>
      </c>
      <c r="F1081" s="193">
        <f t="shared" si="172"/>
        <v>7.9254094990803754</v>
      </c>
      <c r="G1081" s="193">
        <f t="shared" si="177"/>
        <v>8.2184783410527622</v>
      </c>
      <c r="H1081" s="193">
        <f t="shared" si="177"/>
        <v>8.5223843954297589</v>
      </c>
      <c r="I1081" s="193">
        <f t="shared" si="177"/>
        <v>8.837528404821569</v>
      </c>
      <c r="J1081" s="193">
        <f t="shared" si="177"/>
        <v>9.1643259306528435</v>
      </c>
      <c r="K1081" s="193">
        <f>MAX(0,(F1081-'2031 forecast'!$C$10))</f>
        <v>2.1884094990803753</v>
      </c>
      <c r="L1081" s="193">
        <f>MAX(0,(G1081-'2031 forecast'!$C$10))</f>
        <v>2.4814783410527621</v>
      </c>
      <c r="M1081" s="193">
        <f>MAX(0,(H1081-'2031 forecast'!$C$10))</f>
        <v>2.7853843954297588</v>
      </c>
      <c r="N1081" s="193">
        <f>MAX(0,(I1081-'2031 forecast'!$C$10))</f>
        <v>3.1005284048215689</v>
      </c>
      <c r="O1081" s="193">
        <f>MAX(0,(J1081-'2031 forecast'!$C$10))</f>
        <v>3.4273259306528434</v>
      </c>
      <c r="P1081" s="175">
        <f t="shared" si="174"/>
        <v>39</v>
      </c>
      <c r="Q1081" s="175" t="str">
        <f t="shared" si="175"/>
        <v/>
      </c>
    </row>
    <row r="1082" spans="1:17" s="1" customFormat="1" x14ac:dyDescent="0.3">
      <c r="A1082" s="189">
        <f t="shared" si="173"/>
        <v>43875.916666664052</v>
      </c>
      <c r="B1082" s="190">
        <f t="shared" si="169"/>
        <v>43875</v>
      </c>
      <c r="C1082" s="1">
        <f t="shared" si="170"/>
        <v>22</v>
      </c>
      <c r="D1082" s="191">
        <v>5.2478697277698316</v>
      </c>
      <c r="E1082" s="192">
        <f t="shared" si="171"/>
        <v>1.8222517593749143E-4</v>
      </c>
      <c r="F1082" s="193">
        <f t="shared" si="172"/>
        <v>7.8243773666558392</v>
      </c>
      <c r="G1082" s="193">
        <f t="shared" si="177"/>
        <v>8.1137102035605899</v>
      </c>
      <c r="H1082" s="193">
        <f t="shared" si="177"/>
        <v>8.4137421014370286</v>
      </c>
      <c r="I1082" s="193">
        <f t="shared" si="177"/>
        <v>8.7248686942785199</v>
      </c>
      <c r="J1082" s="193">
        <f t="shared" si="177"/>
        <v>9.047500245984466</v>
      </c>
      <c r="K1082" s="193">
        <f>MAX(0,(F1082-'2031 forecast'!$C$10))</f>
        <v>2.0873773666558391</v>
      </c>
      <c r="L1082" s="193">
        <f>MAX(0,(G1082-'2031 forecast'!$C$10))</f>
        <v>2.3767102035605898</v>
      </c>
      <c r="M1082" s="193">
        <f>MAX(0,(H1082-'2031 forecast'!$C$10))</f>
        <v>2.6767421014370285</v>
      </c>
      <c r="N1082" s="193">
        <f>MAX(0,(I1082-'2031 forecast'!$C$10))</f>
        <v>2.9878686942785198</v>
      </c>
      <c r="O1082" s="193">
        <f>MAX(0,(J1082-'2031 forecast'!$C$10))</f>
        <v>3.3105002459844659</v>
      </c>
      <c r="P1082" s="175">
        <f t="shared" si="174"/>
        <v>40</v>
      </c>
      <c r="Q1082" s="175" t="str">
        <f t="shared" si="175"/>
        <v/>
      </c>
    </row>
    <row r="1083" spans="1:17" s="1" customFormat="1" x14ac:dyDescent="0.3">
      <c r="A1083" s="189">
        <f t="shared" si="173"/>
        <v>43875.958333330716</v>
      </c>
      <c r="B1083" s="190">
        <f t="shared" si="169"/>
        <v>43875</v>
      </c>
      <c r="C1083" s="1">
        <f t="shared" si="170"/>
        <v>23</v>
      </c>
      <c r="D1083" s="191">
        <v>4.8111746858607205</v>
      </c>
      <c r="E1083" s="192">
        <f t="shared" si="171"/>
        <v>1.6706153145488811E-4</v>
      </c>
      <c r="F1083" s="193">
        <f t="shared" si="172"/>
        <v>7.1732814021421527</v>
      </c>
      <c r="G1083" s="193">
        <f t="shared" si="177"/>
        <v>7.4385377619443558</v>
      </c>
      <c r="H1083" s="193">
        <f t="shared" si="177"/>
        <v>7.7136028734838744</v>
      </c>
      <c r="I1083" s="193">
        <f t="shared" si="177"/>
        <v>7.998839448556633</v>
      </c>
      <c r="J1083" s="193">
        <f t="shared" si="177"/>
        <v>8.2946236114549112</v>
      </c>
      <c r="K1083" s="193">
        <f>MAX(0,(F1083-'2031 forecast'!$C$10))</f>
        <v>1.4362814021421526</v>
      </c>
      <c r="L1083" s="193">
        <f>MAX(0,(G1083-'2031 forecast'!$C$10))</f>
        <v>1.7015377619443557</v>
      </c>
      <c r="M1083" s="193">
        <f>MAX(0,(H1083-'2031 forecast'!$C$10))</f>
        <v>1.9766028734838743</v>
      </c>
      <c r="N1083" s="193">
        <f>MAX(0,(I1083-'2031 forecast'!$C$10))</f>
        <v>2.2618394485566329</v>
      </c>
      <c r="O1083" s="193">
        <f>MAX(0,(J1083-'2031 forecast'!$C$10))</f>
        <v>2.5576236114549111</v>
      </c>
      <c r="P1083" s="175">
        <f t="shared" si="174"/>
        <v>41</v>
      </c>
      <c r="Q1083" s="175" t="str">
        <f t="shared" si="175"/>
        <v/>
      </c>
    </row>
    <row r="1084" spans="1:17" s="1" customFormat="1" x14ac:dyDescent="0.3">
      <c r="A1084" s="189">
        <f t="shared" si="173"/>
        <v>43875.999999997381</v>
      </c>
      <c r="B1084" s="190">
        <f t="shared" si="169"/>
        <v>43875</v>
      </c>
      <c r="C1084" s="1">
        <f t="shared" si="170"/>
        <v>0</v>
      </c>
      <c r="D1084" s="191">
        <v>4.3443627445096027</v>
      </c>
      <c r="E1084" s="192">
        <f t="shared" si="171"/>
        <v>1.5085211838727772E-4</v>
      </c>
      <c r="F1084" s="193">
        <f t="shared" si="172"/>
        <v>6.4772822676620088</v>
      </c>
      <c r="G1084" s="193">
        <f t="shared" si="177"/>
        <v>6.7168017036649372</v>
      </c>
      <c r="H1084" s="193">
        <f t="shared" si="177"/>
        <v>6.9651781815339548</v>
      </c>
      <c r="I1084" s="193">
        <f t="shared" si="177"/>
        <v>7.2227392203711718</v>
      </c>
      <c r="J1084" s="193">
        <f t="shared" si="177"/>
        <v>7.4898244504060791</v>
      </c>
      <c r="K1084" s="193">
        <f>MAX(0,(F1084-'2031 forecast'!$C$10))</f>
        <v>0.74028226766200866</v>
      </c>
      <c r="L1084" s="193">
        <f>MAX(0,(G1084-'2031 forecast'!$C$10))</f>
        <v>0.97980170366493713</v>
      </c>
      <c r="M1084" s="193">
        <f>MAX(0,(H1084-'2031 forecast'!$C$10))</f>
        <v>1.2281781815339547</v>
      </c>
      <c r="N1084" s="193">
        <f>MAX(0,(I1084-'2031 forecast'!$C$10))</f>
        <v>1.4857392203711717</v>
      </c>
      <c r="O1084" s="193">
        <f>MAX(0,(J1084-'2031 forecast'!$C$10))</f>
        <v>1.752824450406079</v>
      </c>
      <c r="P1084" s="175">
        <f t="shared" si="174"/>
        <v>42</v>
      </c>
      <c r="Q1084" s="175" t="str">
        <f t="shared" si="175"/>
        <v/>
      </c>
    </row>
    <row r="1085" spans="1:17" s="1" customFormat="1" x14ac:dyDescent="0.3">
      <c r="A1085" s="189">
        <f t="shared" si="173"/>
        <v>43876.041666664045</v>
      </c>
      <c r="B1085" s="190">
        <f t="shared" si="169"/>
        <v>43876</v>
      </c>
      <c r="C1085" s="1">
        <f t="shared" si="170"/>
        <v>1</v>
      </c>
      <c r="D1085" s="191">
        <v>4.2163659218810698</v>
      </c>
      <c r="E1085" s="192">
        <f t="shared" si="171"/>
        <v>1.4640760190099742E-4</v>
      </c>
      <c r="F1085" s="193">
        <f t="shared" si="172"/>
        <v>6.2864437953045487</v>
      </c>
      <c r="G1085" s="193">
        <f t="shared" ref="G1085:J1104" si="178">$E1085*G$2</f>
        <v>6.5189063328463854</v>
      </c>
      <c r="H1085" s="193">
        <f t="shared" si="178"/>
        <v>6.7599649595476849</v>
      </c>
      <c r="I1085" s="193">
        <f t="shared" si="178"/>
        <v>7.0099375449009633</v>
      </c>
      <c r="J1085" s="193">
        <f t="shared" si="178"/>
        <v>7.2691537126991399</v>
      </c>
      <c r="K1085" s="193">
        <f>MAX(0,(F1085-'2031 forecast'!$C$10))</f>
        <v>0.54944379530454857</v>
      </c>
      <c r="L1085" s="193">
        <f>MAX(0,(G1085-'2031 forecast'!$C$10))</f>
        <v>0.78190633284638533</v>
      </c>
      <c r="M1085" s="193">
        <f>MAX(0,(H1085-'2031 forecast'!$C$10))</f>
        <v>1.0229649595476848</v>
      </c>
      <c r="N1085" s="193">
        <f>MAX(0,(I1085-'2031 forecast'!$C$10))</f>
        <v>1.2729375449009632</v>
      </c>
      <c r="O1085" s="193">
        <f>MAX(0,(J1085-'2031 forecast'!$C$10))</f>
        <v>1.5321537126991398</v>
      </c>
      <c r="P1085" s="175">
        <f t="shared" si="174"/>
        <v>43</v>
      </c>
      <c r="Q1085" s="175" t="str">
        <f t="shared" si="175"/>
        <v/>
      </c>
    </row>
    <row r="1086" spans="1:17" s="1" customFormat="1" x14ac:dyDescent="0.3">
      <c r="A1086" s="189">
        <f t="shared" si="173"/>
        <v>43876.083333330709</v>
      </c>
      <c r="B1086" s="190">
        <f t="shared" si="169"/>
        <v>43876</v>
      </c>
      <c r="C1086" s="1">
        <f t="shared" si="170"/>
        <v>2</v>
      </c>
      <c r="D1086" s="191">
        <v>4.005547625787016</v>
      </c>
      <c r="E1086" s="192">
        <f t="shared" si="171"/>
        <v>1.3908722180594753E-4</v>
      </c>
      <c r="F1086" s="193">
        <f t="shared" si="172"/>
        <v>5.9721216055393196</v>
      </c>
      <c r="G1086" s="193">
        <f t="shared" si="178"/>
        <v>6.1929610162040651</v>
      </c>
      <c r="H1086" s="193">
        <f t="shared" si="178"/>
        <v>6.4219667115702999</v>
      </c>
      <c r="I1086" s="193">
        <f t="shared" si="178"/>
        <v>6.6594406676559137</v>
      </c>
      <c r="J1086" s="193">
        <f t="shared" si="178"/>
        <v>6.9056960270641818</v>
      </c>
      <c r="K1086" s="193">
        <f>MAX(0,(F1086-'2031 forecast'!$C$10))</f>
        <v>0.23512160553931949</v>
      </c>
      <c r="L1086" s="193">
        <f>MAX(0,(G1086-'2031 forecast'!$C$10))</f>
        <v>0.45596101620406504</v>
      </c>
      <c r="M1086" s="193">
        <f>MAX(0,(H1086-'2031 forecast'!$C$10))</f>
        <v>0.68496671157029976</v>
      </c>
      <c r="N1086" s="193">
        <f>MAX(0,(I1086-'2031 forecast'!$C$10))</f>
        <v>0.92244066765591359</v>
      </c>
      <c r="O1086" s="193">
        <f>MAX(0,(J1086-'2031 forecast'!$C$10))</f>
        <v>1.1686960270641817</v>
      </c>
      <c r="P1086" s="175">
        <f t="shared" si="174"/>
        <v>44</v>
      </c>
      <c r="Q1086" s="175" t="str">
        <f t="shared" si="175"/>
        <v/>
      </c>
    </row>
    <row r="1087" spans="1:17" s="1" customFormat="1" x14ac:dyDescent="0.3">
      <c r="A1087" s="189">
        <f t="shared" si="173"/>
        <v>43876.124999997373</v>
      </c>
      <c r="B1087" s="190">
        <f t="shared" si="169"/>
        <v>43876</v>
      </c>
      <c r="C1087" s="1">
        <f t="shared" si="170"/>
        <v>3</v>
      </c>
      <c r="D1087" s="191">
        <v>3.9528430517635029</v>
      </c>
      <c r="E1087" s="192">
        <f t="shared" si="171"/>
        <v>1.3725712678218507E-4</v>
      </c>
      <c r="F1087" s="193">
        <f t="shared" si="172"/>
        <v>5.8935410580980134</v>
      </c>
      <c r="G1087" s="193">
        <f t="shared" si="178"/>
        <v>6.1114746870434855</v>
      </c>
      <c r="H1087" s="193">
        <f t="shared" si="178"/>
        <v>6.3374671495759536</v>
      </c>
      <c r="I1087" s="193">
        <f t="shared" si="178"/>
        <v>6.5718164483446522</v>
      </c>
      <c r="J1087" s="193">
        <f t="shared" si="178"/>
        <v>6.814831605655443</v>
      </c>
      <c r="K1087" s="193">
        <f>MAX(0,(F1087-'2031 forecast'!$C$10))</f>
        <v>0.15654105809801333</v>
      </c>
      <c r="L1087" s="193">
        <f>MAX(0,(G1087-'2031 forecast'!$C$10))</f>
        <v>0.37447468704348541</v>
      </c>
      <c r="M1087" s="193">
        <f>MAX(0,(H1087-'2031 forecast'!$C$10))</f>
        <v>0.60046714957595348</v>
      </c>
      <c r="N1087" s="193">
        <f>MAX(0,(I1087-'2031 forecast'!$C$10))</f>
        <v>0.83481644834465207</v>
      </c>
      <c r="O1087" s="193">
        <f>MAX(0,(J1087-'2031 forecast'!$C$10))</f>
        <v>1.0778316056554429</v>
      </c>
      <c r="P1087" s="175">
        <f t="shared" si="174"/>
        <v>45</v>
      </c>
      <c r="Q1087" s="175" t="str">
        <f t="shared" si="175"/>
        <v/>
      </c>
    </row>
    <row r="1088" spans="1:17" s="1" customFormat="1" x14ac:dyDescent="0.3">
      <c r="A1088" s="189">
        <f t="shared" si="173"/>
        <v>43876.166666664038</v>
      </c>
      <c r="B1088" s="190">
        <f t="shared" si="169"/>
        <v>43876</v>
      </c>
      <c r="C1088" s="1">
        <f t="shared" si="170"/>
        <v>4</v>
      </c>
      <c r="D1088" s="191">
        <v>3.8775508031584835</v>
      </c>
      <c r="E1088" s="192">
        <f t="shared" si="171"/>
        <v>1.3464270531966726E-4</v>
      </c>
      <c r="F1088" s="193">
        <f t="shared" si="172"/>
        <v>5.7812831331818604</v>
      </c>
      <c r="G1088" s="193">
        <f t="shared" si="178"/>
        <v>5.9950656453855142</v>
      </c>
      <c r="H1088" s="193">
        <f t="shared" si="178"/>
        <v>6.2167534895840308</v>
      </c>
      <c r="I1088" s="193">
        <f t="shared" si="178"/>
        <v>6.4466389921857061</v>
      </c>
      <c r="J1088" s="193">
        <f t="shared" si="178"/>
        <v>6.6850252893572444</v>
      </c>
      <c r="K1088" s="193">
        <f>MAX(0,(F1088-'2031 forecast'!$C$10))</f>
        <v>4.4283133181860279E-2</v>
      </c>
      <c r="L1088" s="193">
        <f>MAX(0,(G1088-'2031 forecast'!$C$10))</f>
        <v>0.25806564538551413</v>
      </c>
      <c r="M1088" s="193">
        <f>MAX(0,(H1088-'2031 forecast'!$C$10))</f>
        <v>0.47975348958403075</v>
      </c>
      <c r="N1088" s="193">
        <f>MAX(0,(I1088-'2031 forecast'!$C$10))</f>
        <v>0.70963899218570603</v>
      </c>
      <c r="O1088" s="193">
        <f>MAX(0,(J1088-'2031 forecast'!$C$10))</f>
        <v>0.94802528935724428</v>
      </c>
      <c r="P1088" s="175">
        <f t="shared" si="174"/>
        <v>46</v>
      </c>
      <c r="Q1088" s="175" t="str">
        <f t="shared" si="175"/>
        <v/>
      </c>
    </row>
    <row r="1089" spans="1:17" s="1" customFormat="1" x14ac:dyDescent="0.3">
      <c r="A1089" s="189">
        <f t="shared" si="173"/>
        <v>43876.208333330702</v>
      </c>
      <c r="B1089" s="190">
        <f t="shared" si="169"/>
        <v>43876</v>
      </c>
      <c r="C1089" s="1">
        <f t="shared" si="170"/>
        <v>5</v>
      </c>
      <c r="D1089" s="191">
        <v>3.9453138269030004</v>
      </c>
      <c r="E1089" s="192">
        <f t="shared" si="171"/>
        <v>1.3699568463593329E-4</v>
      </c>
      <c r="F1089" s="193">
        <f t="shared" si="172"/>
        <v>5.8823152656063975</v>
      </c>
      <c r="G1089" s="193">
        <f t="shared" si="178"/>
        <v>6.0998337828776883</v>
      </c>
      <c r="H1089" s="193">
        <f t="shared" si="178"/>
        <v>6.3253957835767611</v>
      </c>
      <c r="I1089" s="193">
        <f t="shared" si="178"/>
        <v>6.559298702728757</v>
      </c>
      <c r="J1089" s="193">
        <f t="shared" si="178"/>
        <v>6.8018509740256237</v>
      </c>
      <c r="K1089" s="193">
        <f>MAX(0,(F1089-'2031 forecast'!$C$10))</f>
        <v>0.1453152656063974</v>
      </c>
      <c r="L1089" s="193">
        <f>MAX(0,(G1089-'2031 forecast'!$C$10))</f>
        <v>0.36283378287768819</v>
      </c>
      <c r="M1089" s="193">
        <f>MAX(0,(H1089-'2031 forecast'!$C$10))</f>
        <v>0.58839578357676103</v>
      </c>
      <c r="N1089" s="193">
        <f>MAX(0,(I1089-'2031 forecast'!$C$10))</f>
        <v>0.82229870272875694</v>
      </c>
      <c r="O1089" s="193">
        <f>MAX(0,(J1089-'2031 forecast'!$C$10))</f>
        <v>1.0648509740256236</v>
      </c>
      <c r="P1089" s="175">
        <f t="shared" si="174"/>
        <v>47</v>
      </c>
      <c r="Q1089" s="175" t="str">
        <f t="shared" si="175"/>
        <v/>
      </c>
    </row>
    <row r="1090" spans="1:17" s="1" customFormat="1" x14ac:dyDescent="0.3">
      <c r="A1090" s="189">
        <f t="shared" si="173"/>
        <v>43876.249999997366</v>
      </c>
      <c r="B1090" s="190">
        <f t="shared" si="169"/>
        <v>43876</v>
      </c>
      <c r="C1090" s="1">
        <f t="shared" si="170"/>
        <v>6</v>
      </c>
      <c r="D1090" s="191">
        <v>3.9151969274609937</v>
      </c>
      <c r="E1090" s="192">
        <f t="shared" si="171"/>
        <v>1.3594991605092618E-4</v>
      </c>
      <c r="F1090" s="193">
        <f t="shared" si="172"/>
        <v>5.8374120956399373</v>
      </c>
      <c r="G1090" s="193">
        <f t="shared" si="178"/>
        <v>6.0532701662145003</v>
      </c>
      <c r="H1090" s="193">
        <f t="shared" si="178"/>
        <v>6.2771103195799931</v>
      </c>
      <c r="I1090" s="193">
        <f t="shared" si="178"/>
        <v>6.50922772026518</v>
      </c>
      <c r="J1090" s="193">
        <f t="shared" si="178"/>
        <v>6.7499284475063446</v>
      </c>
      <c r="K1090" s="193">
        <f>MAX(0,(F1090-'2031 forecast'!$C$10))</f>
        <v>0.10041209563993725</v>
      </c>
      <c r="L1090" s="193">
        <f>MAX(0,(G1090-'2031 forecast'!$C$10))</f>
        <v>0.31627016621450021</v>
      </c>
      <c r="M1090" s="193">
        <f>MAX(0,(H1090-'2031 forecast'!$C$10))</f>
        <v>0.540110319579993</v>
      </c>
      <c r="N1090" s="193">
        <f>MAX(0,(I1090-'2031 forecast'!$C$10))</f>
        <v>0.77222772026517994</v>
      </c>
      <c r="O1090" s="193">
        <f>MAX(0,(J1090-'2031 forecast'!$C$10))</f>
        <v>1.0129284475063445</v>
      </c>
      <c r="P1090" s="175">
        <f t="shared" si="174"/>
        <v>48</v>
      </c>
      <c r="Q1090" s="175" t="str">
        <f t="shared" si="175"/>
        <v/>
      </c>
    </row>
    <row r="1091" spans="1:17" s="1" customFormat="1" x14ac:dyDescent="0.3">
      <c r="A1091" s="189">
        <f t="shared" si="173"/>
        <v>43876.29166666403</v>
      </c>
      <c r="B1091" s="190">
        <f t="shared" si="169"/>
        <v>43876</v>
      </c>
      <c r="C1091" s="1">
        <f t="shared" si="170"/>
        <v>7</v>
      </c>
      <c r="D1091" s="191">
        <v>4.171190572718058</v>
      </c>
      <c r="E1091" s="192">
        <f t="shared" si="171"/>
        <v>1.4483894902348672E-4</v>
      </c>
      <c r="F1091" s="193">
        <f t="shared" si="172"/>
        <v>6.2190890403548558</v>
      </c>
      <c r="G1091" s="193">
        <f t="shared" si="178"/>
        <v>6.4490609078516021</v>
      </c>
      <c r="H1091" s="193">
        <f t="shared" si="178"/>
        <v>6.6875367635525302</v>
      </c>
      <c r="I1091" s="193">
        <f t="shared" si="178"/>
        <v>6.9348310712055952</v>
      </c>
      <c r="J1091" s="193">
        <f t="shared" si="178"/>
        <v>7.1912699229202204</v>
      </c>
      <c r="K1091" s="193">
        <f>MAX(0,(F1091-'2031 forecast'!$C$10))</f>
        <v>0.48208904035485567</v>
      </c>
      <c r="L1091" s="193">
        <f>MAX(0,(G1091-'2031 forecast'!$C$10))</f>
        <v>0.71206090785160203</v>
      </c>
      <c r="M1091" s="193">
        <f>MAX(0,(H1091-'2031 forecast'!$C$10))</f>
        <v>0.95053676355253014</v>
      </c>
      <c r="N1091" s="193">
        <f>MAX(0,(I1091-'2031 forecast'!$C$10))</f>
        <v>1.1978310712055951</v>
      </c>
      <c r="O1091" s="193">
        <f>MAX(0,(J1091-'2031 forecast'!$C$10))</f>
        <v>1.4542699229202203</v>
      </c>
      <c r="P1091" s="175">
        <f t="shared" si="174"/>
        <v>49</v>
      </c>
      <c r="Q1091" s="175" t="str">
        <f t="shared" si="175"/>
        <v/>
      </c>
    </row>
    <row r="1092" spans="1:17" s="1" customFormat="1" x14ac:dyDescent="0.3">
      <c r="A1092" s="189">
        <f t="shared" si="173"/>
        <v>43876.333333330695</v>
      </c>
      <c r="B1092" s="190">
        <f t="shared" si="169"/>
        <v>43876</v>
      </c>
      <c r="C1092" s="1">
        <f t="shared" si="170"/>
        <v>8</v>
      </c>
      <c r="D1092" s="191">
        <v>4.4271842179751228</v>
      </c>
      <c r="E1092" s="192">
        <f t="shared" si="171"/>
        <v>1.5372798199604726E-4</v>
      </c>
      <c r="F1092" s="193">
        <f t="shared" si="172"/>
        <v>6.6007659850697742</v>
      </c>
      <c r="G1092" s="193">
        <f t="shared" si="178"/>
        <v>6.8448516494887031</v>
      </c>
      <c r="H1092" s="193">
        <f t="shared" si="178"/>
        <v>7.0979632075250674</v>
      </c>
      <c r="I1092" s="193">
        <f t="shared" si="178"/>
        <v>7.3604344221460094</v>
      </c>
      <c r="J1092" s="193">
        <f t="shared" si="178"/>
        <v>7.6326113983340962</v>
      </c>
      <c r="K1092" s="193">
        <f>MAX(0,(F1092-'2031 forecast'!$C$10))</f>
        <v>0.86376598506977409</v>
      </c>
      <c r="L1092" s="193">
        <f>MAX(0,(G1092-'2031 forecast'!$C$10))</f>
        <v>1.107851649488703</v>
      </c>
      <c r="M1092" s="193">
        <f>MAX(0,(H1092-'2031 forecast'!$C$10))</f>
        <v>1.3609632075250673</v>
      </c>
      <c r="N1092" s="193">
        <f>MAX(0,(I1092-'2031 forecast'!$C$10))</f>
        <v>1.6234344221460093</v>
      </c>
      <c r="O1092" s="193">
        <f>MAX(0,(J1092-'2031 forecast'!$C$10))</f>
        <v>1.8956113983340961</v>
      </c>
      <c r="P1092" s="175">
        <f t="shared" si="174"/>
        <v>50</v>
      </c>
      <c r="Q1092" s="175" t="str">
        <f t="shared" si="175"/>
        <v/>
      </c>
    </row>
    <row r="1093" spans="1:17" s="1" customFormat="1" x14ac:dyDescent="0.3">
      <c r="A1093" s="189">
        <f t="shared" si="173"/>
        <v>43876.374999997359</v>
      </c>
      <c r="B1093" s="190">
        <f t="shared" ref="B1093:B1156" si="179">INT(A1093)</f>
        <v>43876</v>
      </c>
      <c r="C1093" s="1">
        <f t="shared" ref="C1093:C1156" si="180">HOUR(A1093)</f>
        <v>9</v>
      </c>
      <c r="D1093" s="191">
        <v>4.6831778632321885</v>
      </c>
      <c r="E1093" s="192">
        <f t="shared" ref="E1093:E1156" si="181">D1093/SUM($D$4:$D$8763)</f>
        <v>1.6261701496860786E-4</v>
      </c>
      <c r="F1093" s="193">
        <f t="shared" ref="F1093:F1156" si="182">E1093*$F$2</f>
        <v>6.9824429297846953</v>
      </c>
      <c r="G1093" s="193">
        <f t="shared" si="178"/>
        <v>7.2406423911258067</v>
      </c>
      <c r="H1093" s="193">
        <f t="shared" si="178"/>
        <v>7.5083896514976072</v>
      </c>
      <c r="I1093" s="193">
        <f t="shared" si="178"/>
        <v>7.7860377730864272</v>
      </c>
      <c r="J1093" s="193">
        <f t="shared" si="178"/>
        <v>8.0739528737479738</v>
      </c>
      <c r="K1093" s="193">
        <f>MAX(0,(F1093-'2031 forecast'!$C$10))</f>
        <v>1.2454429297846952</v>
      </c>
      <c r="L1093" s="193">
        <f>MAX(0,(G1093-'2031 forecast'!$C$10))</f>
        <v>1.5036423911258066</v>
      </c>
      <c r="M1093" s="193">
        <f>MAX(0,(H1093-'2031 forecast'!$C$10))</f>
        <v>1.7713896514976071</v>
      </c>
      <c r="N1093" s="193">
        <f>MAX(0,(I1093-'2031 forecast'!$C$10))</f>
        <v>2.0490377730864271</v>
      </c>
      <c r="O1093" s="193">
        <f>MAX(0,(J1093-'2031 forecast'!$C$10))</f>
        <v>2.3369528737479737</v>
      </c>
      <c r="P1093" s="175">
        <f t="shared" si="174"/>
        <v>51</v>
      </c>
      <c r="Q1093" s="175" t="str">
        <f t="shared" si="175"/>
        <v/>
      </c>
    </row>
    <row r="1094" spans="1:17" s="1" customFormat="1" x14ac:dyDescent="0.3">
      <c r="A1094" s="189">
        <f t="shared" ref="A1094:A1157" si="183">A1093 + TIME(1,0,0)</f>
        <v>43876.416666664023</v>
      </c>
      <c r="B1094" s="190">
        <f t="shared" si="179"/>
        <v>43876</v>
      </c>
      <c r="C1094" s="1">
        <f t="shared" si="180"/>
        <v>10</v>
      </c>
      <c r="D1094" s="191">
        <v>4.8864669344657399</v>
      </c>
      <c r="E1094" s="192">
        <f t="shared" si="181"/>
        <v>1.6967595291740594E-4</v>
      </c>
      <c r="F1094" s="193">
        <f t="shared" si="182"/>
        <v>7.2855393270583066</v>
      </c>
      <c r="G1094" s="193">
        <f t="shared" si="178"/>
        <v>7.5549468036023288</v>
      </c>
      <c r="H1094" s="193">
        <f t="shared" si="178"/>
        <v>7.8343165334757989</v>
      </c>
      <c r="I1094" s="193">
        <f t="shared" si="178"/>
        <v>8.1240169047155799</v>
      </c>
      <c r="J1094" s="193">
        <f t="shared" si="178"/>
        <v>8.4244299277531116</v>
      </c>
      <c r="K1094" s="193">
        <f>MAX(0,(F1094-'2031 forecast'!$C$10))</f>
        <v>1.5485393270583065</v>
      </c>
      <c r="L1094" s="193">
        <f>MAX(0,(G1094-'2031 forecast'!$C$10))</f>
        <v>1.8179468036023287</v>
      </c>
      <c r="M1094" s="193">
        <f>MAX(0,(H1094-'2031 forecast'!$C$10))</f>
        <v>2.0973165334757988</v>
      </c>
      <c r="N1094" s="193">
        <f>MAX(0,(I1094-'2031 forecast'!$C$10))</f>
        <v>2.3870169047155798</v>
      </c>
      <c r="O1094" s="193">
        <f>MAX(0,(J1094-'2031 forecast'!$C$10))</f>
        <v>2.6874299277531115</v>
      </c>
      <c r="P1094" s="175">
        <f t="shared" ref="P1094:P1157" si="184">IF(K1094&gt;0,IF(K1093&gt;0,P1093+1,1),"")</f>
        <v>52</v>
      </c>
      <c r="Q1094" s="175" t="str">
        <f t="shared" ref="Q1094:Q1157" si="185">IF(AND(K1094&gt;0,K1095=0),P1094,"")</f>
        <v/>
      </c>
    </row>
    <row r="1095" spans="1:17" s="1" customFormat="1" x14ac:dyDescent="0.3">
      <c r="A1095" s="189">
        <f t="shared" si="183"/>
        <v>43876.458333330687</v>
      </c>
      <c r="B1095" s="190">
        <f t="shared" si="179"/>
        <v>43876</v>
      </c>
      <c r="C1095" s="1">
        <f t="shared" si="180"/>
        <v>11</v>
      </c>
      <c r="D1095" s="191">
        <v>5.0144637570942727</v>
      </c>
      <c r="E1095" s="192">
        <f t="shared" si="181"/>
        <v>1.7412046940368622E-4</v>
      </c>
      <c r="F1095" s="193">
        <f t="shared" si="182"/>
        <v>7.4763777994157659</v>
      </c>
      <c r="G1095" s="193">
        <f t="shared" si="178"/>
        <v>7.7528421744208789</v>
      </c>
      <c r="H1095" s="193">
        <f t="shared" si="178"/>
        <v>8.0395297554620679</v>
      </c>
      <c r="I1095" s="193">
        <f t="shared" si="178"/>
        <v>8.3368185801857884</v>
      </c>
      <c r="J1095" s="193">
        <f t="shared" si="178"/>
        <v>8.6451006654600491</v>
      </c>
      <c r="K1095" s="193">
        <f>MAX(0,(F1095-'2031 forecast'!$C$10))</f>
        <v>1.7393777994157658</v>
      </c>
      <c r="L1095" s="193">
        <f>MAX(0,(G1095-'2031 forecast'!$C$10))</f>
        <v>2.0158421744208788</v>
      </c>
      <c r="M1095" s="193">
        <f>MAX(0,(H1095-'2031 forecast'!$C$10))</f>
        <v>2.3025297554620678</v>
      </c>
      <c r="N1095" s="193">
        <f>MAX(0,(I1095-'2031 forecast'!$C$10))</f>
        <v>2.5998185801857883</v>
      </c>
      <c r="O1095" s="193">
        <f>MAX(0,(J1095-'2031 forecast'!$C$10))</f>
        <v>2.908100665460049</v>
      </c>
      <c r="P1095" s="175">
        <f t="shared" si="184"/>
        <v>53</v>
      </c>
      <c r="Q1095" s="175" t="str">
        <f t="shared" si="185"/>
        <v/>
      </c>
    </row>
    <row r="1096" spans="1:17" s="1" customFormat="1" x14ac:dyDescent="0.3">
      <c r="A1096" s="189">
        <f t="shared" si="183"/>
        <v>43876.499999997352</v>
      </c>
      <c r="B1096" s="190">
        <f t="shared" si="179"/>
        <v>43876</v>
      </c>
      <c r="C1096" s="1">
        <f t="shared" si="180"/>
        <v>12</v>
      </c>
      <c r="D1096" s="191">
        <v>5.052109881396782</v>
      </c>
      <c r="E1096" s="192">
        <f t="shared" si="181"/>
        <v>1.7542768013494513E-4</v>
      </c>
      <c r="F1096" s="193">
        <f t="shared" si="182"/>
        <v>7.5325067618738428</v>
      </c>
      <c r="G1096" s="193">
        <f t="shared" si="178"/>
        <v>7.8110466952498658</v>
      </c>
      <c r="H1096" s="193">
        <f t="shared" si="178"/>
        <v>8.0998865854580302</v>
      </c>
      <c r="I1096" s="193">
        <f t="shared" si="178"/>
        <v>8.3994073082652623</v>
      </c>
      <c r="J1096" s="193">
        <f t="shared" si="178"/>
        <v>8.7100038236091493</v>
      </c>
      <c r="K1096" s="193">
        <f>MAX(0,(F1096-'2031 forecast'!$C$10))</f>
        <v>1.7955067618738427</v>
      </c>
      <c r="L1096" s="193">
        <f>MAX(0,(G1096-'2031 forecast'!$C$10))</f>
        <v>2.0740466952498657</v>
      </c>
      <c r="M1096" s="193">
        <f>MAX(0,(H1096-'2031 forecast'!$C$10))</f>
        <v>2.3628865854580301</v>
      </c>
      <c r="N1096" s="193">
        <f>MAX(0,(I1096-'2031 forecast'!$C$10))</f>
        <v>2.6624073082652622</v>
      </c>
      <c r="O1096" s="193">
        <f>MAX(0,(J1096-'2031 forecast'!$C$10))</f>
        <v>2.9730038236091492</v>
      </c>
      <c r="P1096" s="175">
        <f t="shared" si="184"/>
        <v>54</v>
      </c>
      <c r="Q1096" s="175" t="str">
        <f t="shared" si="185"/>
        <v/>
      </c>
    </row>
    <row r="1097" spans="1:17" s="1" customFormat="1" x14ac:dyDescent="0.3">
      <c r="A1097" s="189">
        <f t="shared" si="183"/>
        <v>43876.541666664016</v>
      </c>
      <c r="B1097" s="190">
        <f t="shared" si="179"/>
        <v>43876</v>
      </c>
      <c r="C1097" s="1">
        <f t="shared" si="180"/>
        <v>13</v>
      </c>
      <c r="D1097" s="191">
        <v>5.1123436802807971</v>
      </c>
      <c r="E1097" s="192">
        <f t="shared" si="181"/>
        <v>1.7751921730495938E-4</v>
      </c>
      <c r="F1097" s="193">
        <f t="shared" si="182"/>
        <v>7.6223131018067649</v>
      </c>
      <c r="G1097" s="193">
        <f t="shared" si="178"/>
        <v>7.9041739285762418</v>
      </c>
      <c r="H1097" s="193">
        <f t="shared" si="178"/>
        <v>8.196457513451568</v>
      </c>
      <c r="I1097" s="193">
        <f t="shared" si="178"/>
        <v>8.499549273192418</v>
      </c>
      <c r="J1097" s="193">
        <f t="shared" si="178"/>
        <v>8.8138488766477074</v>
      </c>
      <c r="K1097" s="193">
        <f>MAX(0,(F1097-'2031 forecast'!$C$10))</f>
        <v>1.8853131018067648</v>
      </c>
      <c r="L1097" s="193">
        <f>MAX(0,(G1097-'2031 forecast'!$C$10))</f>
        <v>2.1671739285762417</v>
      </c>
      <c r="M1097" s="193">
        <f>MAX(0,(H1097-'2031 forecast'!$C$10))</f>
        <v>2.4594575134515679</v>
      </c>
      <c r="N1097" s="193">
        <f>MAX(0,(I1097-'2031 forecast'!$C$10))</f>
        <v>2.7625492731924179</v>
      </c>
      <c r="O1097" s="193">
        <f>MAX(0,(J1097-'2031 forecast'!$C$10))</f>
        <v>3.0768488766477073</v>
      </c>
      <c r="P1097" s="175">
        <f t="shared" si="184"/>
        <v>55</v>
      </c>
      <c r="Q1097" s="175" t="str">
        <f t="shared" si="185"/>
        <v/>
      </c>
    </row>
    <row r="1098" spans="1:17" s="1" customFormat="1" x14ac:dyDescent="0.3">
      <c r="A1098" s="189">
        <f t="shared" si="183"/>
        <v>43876.58333333068</v>
      </c>
      <c r="B1098" s="190">
        <f t="shared" si="179"/>
        <v>43876</v>
      </c>
      <c r="C1098" s="1">
        <f t="shared" si="180"/>
        <v>14</v>
      </c>
      <c r="D1098" s="191">
        <v>5.0897560056992912</v>
      </c>
      <c r="E1098" s="192">
        <f t="shared" si="181"/>
        <v>1.7673489086620403E-4</v>
      </c>
      <c r="F1098" s="193">
        <f t="shared" si="182"/>
        <v>7.5886357243319189</v>
      </c>
      <c r="G1098" s="193">
        <f t="shared" si="178"/>
        <v>7.8692512160788501</v>
      </c>
      <c r="H1098" s="193">
        <f t="shared" si="178"/>
        <v>8.1602434154539907</v>
      </c>
      <c r="I1098" s="193">
        <f t="shared" si="178"/>
        <v>8.4619960363447344</v>
      </c>
      <c r="J1098" s="193">
        <f t="shared" si="178"/>
        <v>8.7749069817582477</v>
      </c>
      <c r="K1098" s="193">
        <f>MAX(0,(F1098-'2031 forecast'!$C$10))</f>
        <v>1.8516357243319188</v>
      </c>
      <c r="L1098" s="193">
        <f>MAX(0,(G1098-'2031 forecast'!$C$10))</f>
        <v>2.13225121607885</v>
      </c>
      <c r="M1098" s="193">
        <f>MAX(0,(H1098-'2031 forecast'!$C$10))</f>
        <v>2.4232434154539906</v>
      </c>
      <c r="N1098" s="193">
        <f>MAX(0,(I1098-'2031 forecast'!$C$10))</f>
        <v>2.7249960363447343</v>
      </c>
      <c r="O1098" s="193">
        <f>MAX(0,(J1098-'2031 forecast'!$C$10))</f>
        <v>3.0379069817582476</v>
      </c>
      <c r="P1098" s="175">
        <f t="shared" si="184"/>
        <v>56</v>
      </c>
      <c r="Q1098" s="175" t="str">
        <f t="shared" si="185"/>
        <v/>
      </c>
    </row>
    <row r="1099" spans="1:17" s="1" customFormat="1" x14ac:dyDescent="0.3">
      <c r="A1099" s="189">
        <f t="shared" si="183"/>
        <v>43876.624999997344</v>
      </c>
      <c r="B1099" s="190">
        <f t="shared" si="179"/>
        <v>43876</v>
      </c>
      <c r="C1099" s="1">
        <f t="shared" si="180"/>
        <v>15</v>
      </c>
      <c r="D1099" s="191">
        <v>5.0069345322337702</v>
      </c>
      <c r="E1099" s="192">
        <f t="shared" si="181"/>
        <v>1.7385902725743443E-4</v>
      </c>
      <c r="F1099" s="193">
        <f t="shared" si="182"/>
        <v>7.4651520069241508</v>
      </c>
      <c r="G1099" s="193">
        <f t="shared" si="178"/>
        <v>7.7412012702550816</v>
      </c>
      <c r="H1099" s="193">
        <f t="shared" si="178"/>
        <v>8.0274583894628755</v>
      </c>
      <c r="I1099" s="193">
        <f t="shared" si="178"/>
        <v>8.3243008345698932</v>
      </c>
      <c r="J1099" s="193">
        <f t="shared" si="178"/>
        <v>8.632120033830228</v>
      </c>
      <c r="K1099" s="193">
        <f>MAX(0,(F1099-'2031 forecast'!$C$10))</f>
        <v>1.7281520069241507</v>
      </c>
      <c r="L1099" s="193">
        <f>MAX(0,(G1099-'2031 forecast'!$C$10))</f>
        <v>2.0042012702550815</v>
      </c>
      <c r="M1099" s="193">
        <f>MAX(0,(H1099-'2031 forecast'!$C$10))</f>
        <v>2.2904583894628754</v>
      </c>
      <c r="N1099" s="193">
        <f>MAX(0,(I1099-'2031 forecast'!$C$10))</f>
        <v>2.5873008345698931</v>
      </c>
      <c r="O1099" s="193">
        <f>MAX(0,(J1099-'2031 forecast'!$C$10))</f>
        <v>2.8951200338302279</v>
      </c>
      <c r="P1099" s="175">
        <f t="shared" si="184"/>
        <v>57</v>
      </c>
      <c r="Q1099" s="175" t="str">
        <f t="shared" si="185"/>
        <v/>
      </c>
    </row>
    <row r="1100" spans="1:17" s="1" customFormat="1" x14ac:dyDescent="0.3">
      <c r="A1100" s="189">
        <f t="shared" si="183"/>
        <v>43876.666666664009</v>
      </c>
      <c r="B1100" s="190">
        <f t="shared" si="179"/>
        <v>43876</v>
      </c>
      <c r="C1100" s="1">
        <f t="shared" si="180"/>
        <v>16</v>
      </c>
      <c r="D1100" s="191">
        <v>4.6982363129531919</v>
      </c>
      <c r="E1100" s="192">
        <f t="shared" si="181"/>
        <v>1.631398992611114E-4</v>
      </c>
      <c r="F1100" s="193">
        <f t="shared" si="182"/>
        <v>7.0048945147679245</v>
      </c>
      <c r="G1100" s="193">
        <f t="shared" si="178"/>
        <v>7.2639241994574002</v>
      </c>
      <c r="H1100" s="193">
        <f t="shared" si="178"/>
        <v>7.5325323834959912</v>
      </c>
      <c r="I1100" s="193">
        <f t="shared" si="178"/>
        <v>7.8110732643182157</v>
      </c>
      <c r="J1100" s="193">
        <f t="shared" si="178"/>
        <v>8.0999141370076124</v>
      </c>
      <c r="K1100" s="193">
        <f>MAX(0,(F1100-'2031 forecast'!$C$10))</f>
        <v>1.2678945147679244</v>
      </c>
      <c r="L1100" s="193">
        <f>MAX(0,(G1100-'2031 forecast'!$C$10))</f>
        <v>1.5269241994574001</v>
      </c>
      <c r="M1100" s="193">
        <f>MAX(0,(H1100-'2031 forecast'!$C$10))</f>
        <v>1.7955323834959911</v>
      </c>
      <c r="N1100" s="193">
        <f>MAX(0,(I1100-'2031 forecast'!$C$10))</f>
        <v>2.0740732643182156</v>
      </c>
      <c r="O1100" s="193">
        <f>MAX(0,(J1100-'2031 forecast'!$C$10))</f>
        <v>2.3629141370076123</v>
      </c>
      <c r="P1100" s="175">
        <f t="shared" si="184"/>
        <v>58</v>
      </c>
      <c r="Q1100" s="175" t="str">
        <f t="shared" si="185"/>
        <v/>
      </c>
    </row>
    <row r="1101" spans="1:17" s="1" customFormat="1" x14ac:dyDescent="0.3">
      <c r="A1101" s="189">
        <f t="shared" si="183"/>
        <v>43876.708333330673</v>
      </c>
      <c r="B1101" s="190">
        <f t="shared" si="179"/>
        <v>43876</v>
      </c>
      <c r="C1101" s="1">
        <f t="shared" si="180"/>
        <v>17</v>
      </c>
      <c r="D1101" s="191">
        <v>4.8563500350237314</v>
      </c>
      <c r="E1101" s="192">
        <f t="shared" si="181"/>
        <v>1.6863018433239878E-4</v>
      </c>
      <c r="F1101" s="193">
        <f t="shared" si="182"/>
        <v>7.2406361570918438</v>
      </c>
      <c r="G1101" s="193">
        <f t="shared" si="178"/>
        <v>7.5083831869391382</v>
      </c>
      <c r="H1101" s="193">
        <f t="shared" si="178"/>
        <v>7.7860310694790282</v>
      </c>
      <c r="I1101" s="193">
        <f t="shared" si="178"/>
        <v>8.0739459222520011</v>
      </c>
      <c r="J1101" s="193">
        <f t="shared" si="178"/>
        <v>8.372507401233829</v>
      </c>
      <c r="K1101" s="193">
        <f>MAX(0,(F1101-'2031 forecast'!$C$10))</f>
        <v>1.5036361570918437</v>
      </c>
      <c r="L1101" s="193">
        <f>MAX(0,(G1101-'2031 forecast'!$C$10))</f>
        <v>1.7713831869391381</v>
      </c>
      <c r="M1101" s="193">
        <f>MAX(0,(H1101-'2031 forecast'!$C$10))</f>
        <v>2.0490310694790281</v>
      </c>
      <c r="N1101" s="193">
        <f>MAX(0,(I1101-'2031 forecast'!$C$10))</f>
        <v>2.336945922252001</v>
      </c>
      <c r="O1101" s="193">
        <f>MAX(0,(J1101-'2031 forecast'!$C$10))</f>
        <v>2.6355074012338289</v>
      </c>
      <c r="P1101" s="175">
        <f t="shared" si="184"/>
        <v>59</v>
      </c>
      <c r="Q1101" s="175" t="str">
        <f t="shared" si="185"/>
        <v/>
      </c>
    </row>
    <row r="1102" spans="1:17" s="1" customFormat="1" x14ac:dyDescent="0.3">
      <c r="A1102" s="189">
        <f t="shared" si="183"/>
        <v>43876.749999997337</v>
      </c>
      <c r="B1102" s="190">
        <f t="shared" si="179"/>
        <v>43876</v>
      </c>
      <c r="C1102" s="1">
        <f t="shared" si="180"/>
        <v>18</v>
      </c>
      <c r="D1102" s="191">
        <v>5.262928177490835</v>
      </c>
      <c r="E1102" s="192">
        <f t="shared" si="181"/>
        <v>1.8274806022999497E-4</v>
      </c>
      <c r="F1102" s="193">
        <f t="shared" si="182"/>
        <v>7.8468289516390692</v>
      </c>
      <c r="G1102" s="193">
        <f t="shared" si="178"/>
        <v>8.1369920118921826</v>
      </c>
      <c r="H1102" s="193">
        <f t="shared" si="178"/>
        <v>8.4378848334354135</v>
      </c>
      <c r="I1102" s="193">
        <f t="shared" si="178"/>
        <v>8.7499041855103084</v>
      </c>
      <c r="J1102" s="193">
        <f t="shared" si="178"/>
        <v>9.0734615092441047</v>
      </c>
      <c r="K1102" s="193">
        <f>MAX(0,(F1102-'2031 forecast'!$C$10))</f>
        <v>2.1098289516390691</v>
      </c>
      <c r="L1102" s="193">
        <f>MAX(0,(G1102-'2031 forecast'!$C$10))</f>
        <v>2.3999920118921825</v>
      </c>
      <c r="M1102" s="193">
        <f>MAX(0,(H1102-'2031 forecast'!$C$10))</f>
        <v>2.7008848334354134</v>
      </c>
      <c r="N1102" s="193">
        <f>MAX(0,(I1102-'2031 forecast'!$C$10))</f>
        <v>3.0129041855103083</v>
      </c>
      <c r="O1102" s="193">
        <f>MAX(0,(J1102-'2031 forecast'!$C$10))</f>
        <v>3.3364615092441046</v>
      </c>
      <c r="P1102" s="175">
        <f t="shared" si="184"/>
        <v>60</v>
      </c>
      <c r="Q1102" s="175" t="str">
        <f t="shared" si="185"/>
        <v/>
      </c>
    </row>
    <row r="1103" spans="1:17" s="1" customFormat="1" x14ac:dyDescent="0.3">
      <c r="A1103" s="189">
        <f t="shared" si="183"/>
        <v>43876.791666664001</v>
      </c>
      <c r="B1103" s="190">
        <f t="shared" si="179"/>
        <v>43876</v>
      </c>
      <c r="C1103" s="1">
        <f t="shared" si="180"/>
        <v>19</v>
      </c>
      <c r="D1103" s="191">
        <v>5.2553989526303333</v>
      </c>
      <c r="E1103" s="192">
        <f t="shared" si="181"/>
        <v>1.8248661808374319E-4</v>
      </c>
      <c r="F1103" s="193">
        <f t="shared" si="182"/>
        <v>7.8356031591474533</v>
      </c>
      <c r="G1103" s="193">
        <f t="shared" si="178"/>
        <v>8.1253511077263862</v>
      </c>
      <c r="H1103" s="193">
        <f t="shared" si="178"/>
        <v>8.4258134674362211</v>
      </c>
      <c r="I1103" s="193">
        <f t="shared" si="178"/>
        <v>8.7373864398944132</v>
      </c>
      <c r="J1103" s="193">
        <f t="shared" si="178"/>
        <v>9.0604808776142836</v>
      </c>
      <c r="K1103" s="193">
        <f>MAX(0,(F1103-'2031 forecast'!$C$10))</f>
        <v>2.0986031591474532</v>
      </c>
      <c r="L1103" s="193">
        <f>MAX(0,(G1103-'2031 forecast'!$C$10))</f>
        <v>2.3883511077263861</v>
      </c>
      <c r="M1103" s="193">
        <f>MAX(0,(H1103-'2031 forecast'!$C$10))</f>
        <v>2.688813467436221</v>
      </c>
      <c r="N1103" s="193">
        <f>MAX(0,(I1103-'2031 forecast'!$C$10))</f>
        <v>3.0003864398944131</v>
      </c>
      <c r="O1103" s="193">
        <f>MAX(0,(J1103-'2031 forecast'!$C$10))</f>
        <v>3.3234808776142835</v>
      </c>
      <c r="P1103" s="175">
        <f t="shared" si="184"/>
        <v>61</v>
      </c>
      <c r="Q1103" s="175" t="str">
        <f t="shared" si="185"/>
        <v/>
      </c>
    </row>
    <row r="1104" spans="1:17" s="1" customFormat="1" x14ac:dyDescent="0.3">
      <c r="A1104" s="189">
        <f t="shared" si="183"/>
        <v>43876.833333330665</v>
      </c>
      <c r="B1104" s="190">
        <f t="shared" si="179"/>
        <v>43876</v>
      </c>
      <c r="C1104" s="1">
        <f t="shared" si="180"/>
        <v>20</v>
      </c>
      <c r="D1104" s="191">
        <v>5.0822267808387895</v>
      </c>
      <c r="E1104" s="192">
        <f t="shared" si="181"/>
        <v>1.7647344871995224E-4</v>
      </c>
      <c r="F1104" s="193">
        <f t="shared" si="182"/>
        <v>7.577409931840303</v>
      </c>
      <c r="G1104" s="193">
        <f t="shared" si="178"/>
        <v>7.8576103119130529</v>
      </c>
      <c r="H1104" s="193">
        <f t="shared" si="178"/>
        <v>8.1481720494547982</v>
      </c>
      <c r="I1104" s="193">
        <f t="shared" si="178"/>
        <v>8.4494782907288393</v>
      </c>
      <c r="J1104" s="193">
        <f t="shared" si="178"/>
        <v>8.7619263501284284</v>
      </c>
      <c r="K1104" s="193">
        <f>MAX(0,(F1104-'2031 forecast'!$C$10))</f>
        <v>1.8404099318403029</v>
      </c>
      <c r="L1104" s="193">
        <f>MAX(0,(G1104-'2031 forecast'!$C$10))</f>
        <v>2.1206103119130528</v>
      </c>
      <c r="M1104" s="193">
        <f>MAX(0,(H1104-'2031 forecast'!$C$10))</f>
        <v>2.4111720494547981</v>
      </c>
      <c r="N1104" s="193">
        <f>MAX(0,(I1104-'2031 forecast'!$C$10))</f>
        <v>2.7124782907288392</v>
      </c>
      <c r="O1104" s="193">
        <f>MAX(0,(J1104-'2031 forecast'!$C$10))</f>
        <v>3.0249263501284283</v>
      </c>
      <c r="P1104" s="175">
        <f t="shared" si="184"/>
        <v>62</v>
      </c>
      <c r="Q1104" s="175" t="str">
        <f t="shared" si="185"/>
        <v/>
      </c>
    </row>
    <row r="1105" spans="1:17" s="1" customFormat="1" x14ac:dyDescent="0.3">
      <c r="A1105" s="189">
        <f t="shared" si="183"/>
        <v>43876.87499999733</v>
      </c>
      <c r="B1105" s="190">
        <f t="shared" si="179"/>
        <v>43876</v>
      </c>
      <c r="C1105" s="1">
        <f t="shared" si="180"/>
        <v>21</v>
      </c>
      <c r="D1105" s="191">
        <v>4.9994053073732685</v>
      </c>
      <c r="E1105" s="192">
        <f t="shared" si="181"/>
        <v>1.7359758511118265E-4</v>
      </c>
      <c r="F1105" s="193">
        <f t="shared" si="182"/>
        <v>7.4539262144325349</v>
      </c>
      <c r="G1105" s="193">
        <f t="shared" ref="G1105:J1124" si="186">$E1105*G$2</f>
        <v>7.7295603660892844</v>
      </c>
      <c r="H1105" s="193">
        <f t="shared" si="186"/>
        <v>8.015387023463683</v>
      </c>
      <c r="I1105" s="193">
        <f t="shared" si="186"/>
        <v>8.3117830889539981</v>
      </c>
      <c r="J1105" s="193">
        <f t="shared" si="186"/>
        <v>8.6191394022004086</v>
      </c>
      <c r="K1105" s="193">
        <f>MAX(0,(F1105-'2031 forecast'!$C$10))</f>
        <v>1.7169262144325348</v>
      </c>
      <c r="L1105" s="193">
        <f>MAX(0,(G1105-'2031 forecast'!$C$10))</f>
        <v>1.9925603660892843</v>
      </c>
      <c r="M1105" s="193">
        <f>MAX(0,(H1105-'2031 forecast'!$C$10))</f>
        <v>2.2783870234636829</v>
      </c>
      <c r="N1105" s="193">
        <f>MAX(0,(I1105-'2031 forecast'!$C$10))</f>
        <v>2.574783088953998</v>
      </c>
      <c r="O1105" s="193">
        <f>MAX(0,(J1105-'2031 forecast'!$C$10))</f>
        <v>2.8821394022004085</v>
      </c>
      <c r="P1105" s="175">
        <f t="shared" si="184"/>
        <v>63</v>
      </c>
      <c r="Q1105" s="175" t="str">
        <f t="shared" si="185"/>
        <v/>
      </c>
    </row>
    <row r="1106" spans="1:17" s="1" customFormat="1" x14ac:dyDescent="0.3">
      <c r="A1106" s="189">
        <f t="shared" si="183"/>
        <v>43876.916666663994</v>
      </c>
      <c r="B1106" s="190">
        <f t="shared" si="179"/>
        <v>43876</v>
      </c>
      <c r="C1106" s="1">
        <f t="shared" si="180"/>
        <v>22</v>
      </c>
      <c r="D1106" s="191">
        <v>4.5627102654641574</v>
      </c>
      <c r="E1106" s="192">
        <f t="shared" si="181"/>
        <v>1.5843394062857935E-4</v>
      </c>
      <c r="F1106" s="193">
        <f t="shared" si="182"/>
        <v>6.8028302499188502</v>
      </c>
      <c r="G1106" s="193">
        <f t="shared" si="186"/>
        <v>7.0543879244730521</v>
      </c>
      <c r="H1106" s="193">
        <f t="shared" si="186"/>
        <v>7.3152477955105297</v>
      </c>
      <c r="I1106" s="193">
        <f t="shared" si="186"/>
        <v>7.585753843232113</v>
      </c>
      <c r="J1106" s="193">
        <f t="shared" si="186"/>
        <v>7.8662627676708547</v>
      </c>
      <c r="K1106" s="193">
        <f>MAX(0,(F1106-'2031 forecast'!$C$10))</f>
        <v>1.0658302499188501</v>
      </c>
      <c r="L1106" s="193">
        <f>MAX(0,(G1106-'2031 forecast'!$C$10))</f>
        <v>1.317387924473052</v>
      </c>
      <c r="M1106" s="193">
        <f>MAX(0,(H1106-'2031 forecast'!$C$10))</f>
        <v>1.5782477955105296</v>
      </c>
      <c r="N1106" s="193">
        <f>MAX(0,(I1106-'2031 forecast'!$C$10))</f>
        <v>1.8487538432321129</v>
      </c>
      <c r="O1106" s="193">
        <f>MAX(0,(J1106-'2031 forecast'!$C$10))</f>
        <v>2.1292627676708547</v>
      </c>
      <c r="P1106" s="175">
        <f t="shared" si="184"/>
        <v>64</v>
      </c>
      <c r="Q1106" s="175" t="str">
        <f t="shared" si="185"/>
        <v/>
      </c>
    </row>
    <row r="1107" spans="1:17" s="1" customFormat="1" x14ac:dyDescent="0.3">
      <c r="A1107" s="189">
        <f t="shared" si="183"/>
        <v>43876.958333330658</v>
      </c>
      <c r="B1107" s="190">
        <f t="shared" si="179"/>
        <v>43876</v>
      </c>
      <c r="C1107" s="1">
        <f t="shared" si="180"/>
        <v>23</v>
      </c>
      <c r="D1107" s="191">
        <v>4.3518919693701035</v>
      </c>
      <c r="E1107" s="192">
        <f t="shared" si="181"/>
        <v>1.5111356053352945E-4</v>
      </c>
      <c r="F1107" s="193">
        <f t="shared" si="182"/>
        <v>6.488508060153622</v>
      </c>
      <c r="G1107" s="193">
        <f t="shared" si="186"/>
        <v>6.7284426078307318</v>
      </c>
      <c r="H1107" s="193">
        <f t="shared" si="186"/>
        <v>6.9772495475331446</v>
      </c>
      <c r="I1107" s="193">
        <f t="shared" si="186"/>
        <v>7.2352569659870642</v>
      </c>
      <c r="J1107" s="193">
        <f t="shared" si="186"/>
        <v>7.5028050820358967</v>
      </c>
      <c r="K1107" s="193">
        <f>MAX(0,(F1107-'2031 forecast'!$C$10))</f>
        <v>0.75150806015362193</v>
      </c>
      <c r="L1107" s="193">
        <f>MAX(0,(G1107-'2031 forecast'!$C$10))</f>
        <v>0.99144260783073168</v>
      </c>
      <c r="M1107" s="193">
        <f>MAX(0,(H1107-'2031 forecast'!$C$10))</f>
        <v>1.2402495475331445</v>
      </c>
      <c r="N1107" s="193">
        <f>MAX(0,(I1107-'2031 forecast'!$C$10))</f>
        <v>1.4982569659870641</v>
      </c>
      <c r="O1107" s="193">
        <f>MAX(0,(J1107-'2031 forecast'!$C$10))</f>
        <v>1.7658050820358966</v>
      </c>
      <c r="P1107" s="175">
        <f t="shared" si="184"/>
        <v>65</v>
      </c>
      <c r="Q1107" s="175" t="str">
        <f t="shared" si="185"/>
        <v/>
      </c>
    </row>
    <row r="1108" spans="1:17" s="1" customFormat="1" x14ac:dyDescent="0.3">
      <c r="A1108" s="189">
        <f t="shared" si="183"/>
        <v>43876.999999997322</v>
      </c>
      <c r="B1108" s="190">
        <f t="shared" si="179"/>
        <v>43876</v>
      </c>
      <c r="C1108" s="1">
        <f t="shared" si="180"/>
        <v>0</v>
      </c>
      <c r="D1108" s="191">
        <v>4.4121257682541204</v>
      </c>
      <c r="E1108" s="192">
        <f t="shared" si="181"/>
        <v>1.5320509770354375E-4</v>
      </c>
      <c r="F1108" s="193">
        <f t="shared" si="182"/>
        <v>6.5783144000865459</v>
      </c>
      <c r="G1108" s="193">
        <f t="shared" si="186"/>
        <v>6.8215698411571113</v>
      </c>
      <c r="H1108" s="193">
        <f t="shared" si="186"/>
        <v>7.0738204755266851</v>
      </c>
      <c r="I1108" s="193">
        <f t="shared" si="186"/>
        <v>7.3353989309142227</v>
      </c>
      <c r="J1108" s="193">
        <f t="shared" si="186"/>
        <v>7.6066501350744584</v>
      </c>
      <c r="K1108" s="193">
        <f>MAX(0,(F1108-'2031 forecast'!$C$10))</f>
        <v>0.84131440008654579</v>
      </c>
      <c r="L1108" s="193">
        <f>MAX(0,(G1108-'2031 forecast'!$C$10))</f>
        <v>1.0845698411571112</v>
      </c>
      <c r="M1108" s="193">
        <f>MAX(0,(H1108-'2031 forecast'!$C$10))</f>
        <v>1.336820475526685</v>
      </c>
      <c r="N1108" s="193">
        <f>MAX(0,(I1108-'2031 forecast'!$C$10))</f>
        <v>1.5983989309142226</v>
      </c>
      <c r="O1108" s="193">
        <f>MAX(0,(J1108-'2031 forecast'!$C$10))</f>
        <v>1.8696501350744583</v>
      </c>
      <c r="P1108" s="175">
        <f t="shared" si="184"/>
        <v>66</v>
      </c>
      <c r="Q1108" s="175">
        <f t="shared" si="185"/>
        <v>66</v>
      </c>
    </row>
    <row r="1109" spans="1:17" s="1" customFormat="1" x14ac:dyDescent="0.3">
      <c r="A1109" s="189">
        <f t="shared" si="183"/>
        <v>43877.041666663987</v>
      </c>
      <c r="B1109" s="190">
        <f t="shared" si="179"/>
        <v>43877</v>
      </c>
      <c r="C1109" s="1">
        <f t="shared" si="180"/>
        <v>1</v>
      </c>
      <c r="D1109" s="191">
        <v>3.7872001048324604</v>
      </c>
      <c r="E1109" s="192">
        <f t="shared" si="181"/>
        <v>1.3150539956464588E-4</v>
      </c>
      <c r="F1109" s="193">
        <f t="shared" si="182"/>
        <v>5.6465736232824773</v>
      </c>
      <c r="G1109" s="193">
        <f t="shared" si="186"/>
        <v>5.8553747953959485</v>
      </c>
      <c r="H1109" s="193">
        <f t="shared" si="186"/>
        <v>6.0718970975937232</v>
      </c>
      <c r="I1109" s="193">
        <f t="shared" si="186"/>
        <v>6.2964260447949707</v>
      </c>
      <c r="J1109" s="193">
        <f t="shared" si="186"/>
        <v>6.5292577097994053</v>
      </c>
      <c r="K1109" s="193">
        <f>MAX(0,(F1109-'2031 forecast'!$C$10))</f>
        <v>0</v>
      </c>
      <c r="L1109" s="193">
        <f>MAX(0,(G1109-'2031 forecast'!$C$10))</f>
        <v>0.11837479539594842</v>
      </c>
      <c r="M1109" s="193">
        <f>MAX(0,(H1109-'2031 forecast'!$C$10))</f>
        <v>0.3348970975937231</v>
      </c>
      <c r="N1109" s="193">
        <f>MAX(0,(I1109-'2031 forecast'!$C$10))</f>
        <v>0.5594260447949706</v>
      </c>
      <c r="O1109" s="193">
        <f>MAX(0,(J1109-'2031 forecast'!$C$10))</f>
        <v>0.79225770979940524</v>
      </c>
      <c r="P1109" s="175" t="str">
        <f t="shared" si="184"/>
        <v/>
      </c>
      <c r="Q1109" s="175" t="str">
        <f t="shared" si="185"/>
        <v/>
      </c>
    </row>
    <row r="1110" spans="1:17" s="1" customFormat="1" x14ac:dyDescent="0.3">
      <c r="A1110" s="189">
        <f t="shared" si="183"/>
        <v>43877.083333330651</v>
      </c>
      <c r="B1110" s="190">
        <f t="shared" si="179"/>
        <v>43877</v>
      </c>
      <c r="C1110" s="1">
        <f t="shared" si="180"/>
        <v>2</v>
      </c>
      <c r="D1110" s="191">
        <v>3.5236772347148939</v>
      </c>
      <c r="E1110" s="192">
        <f t="shared" si="181"/>
        <v>1.2235492444583355E-4</v>
      </c>
      <c r="F1110" s="193">
        <f t="shared" si="182"/>
        <v>5.2536708860759438</v>
      </c>
      <c r="G1110" s="193">
        <f t="shared" si="186"/>
        <v>5.4479431495930504</v>
      </c>
      <c r="H1110" s="193">
        <f t="shared" si="186"/>
        <v>5.6493992876219936</v>
      </c>
      <c r="I1110" s="193">
        <f t="shared" si="186"/>
        <v>5.8583049482386613</v>
      </c>
      <c r="J1110" s="193">
        <f t="shared" si="186"/>
        <v>6.0749356027557093</v>
      </c>
      <c r="K1110" s="193">
        <f>MAX(0,(F1110-'2031 forecast'!$C$10))</f>
        <v>0</v>
      </c>
      <c r="L1110" s="193">
        <f>MAX(0,(G1110-'2031 forecast'!$C$10))</f>
        <v>0</v>
      </c>
      <c r="M1110" s="193">
        <f>MAX(0,(H1110-'2031 forecast'!$C$10))</f>
        <v>0</v>
      </c>
      <c r="N1110" s="193">
        <f>MAX(0,(I1110-'2031 forecast'!$C$10))</f>
        <v>0.12130494823866123</v>
      </c>
      <c r="O1110" s="193">
        <f>MAX(0,(J1110-'2031 forecast'!$C$10))</f>
        <v>0.33793560275570922</v>
      </c>
      <c r="P1110" s="175" t="str">
        <f t="shared" si="184"/>
        <v/>
      </c>
      <c r="Q1110" s="175" t="str">
        <f t="shared" si="185"/>
        <v/>
      </c>
    </row>
    <row r="1111" spans="1:17" s="1" customFormat="1" x14ac:dyDescent="0.3">
      <c r="A1111" s="189">
        <f t="shared" si="183"/>
        <v>43877.124999997315</v>
      </c>
      <c r="B1111" s="190">
        <f t="shared" si="179"/>
        <v>43877</v>
      </c>
      <c r="C1111" s="1">
        <f t="shared" si="180"/>
        <v>3</v>
      </c>
      <c r="D1111" s="191">
        <v>3.4785018855518826</v>
      </c>
      <c r="E1111" s="192">
        <f t="shared" si="181"/>
        <v>1.2078627156832286E-4</v>
      </c>
      <c r="F1111" s="193">
        <f t="shared" si="182"/>
        <v>5.1863161311262518</v>
      </c>
      <c r="G1111" s="193">
        <f t="shared" si="186"/>
        <v>5.3780977245982671</v>
      </c>
      <c r="H1111" s="193">
        <f t="shared" si="186"/>
        <v>5.5769710916268398</v>
      </c>
      <c r="I1111" s="193">
        <f t="shared" si="186"/>
        <v>5.7831984745432941</v>
      </c>
      <c r="J1111" s="193">
        <f t="shared" si="186"/>
        <v>5.9970518129767898</v>
      </c>
      <c r="K1111" s="193">
        <f>MAX(0,(F1111-'2031 forecast'!$C$10))</f>
        <v>0</v>
      </c>
      <c r="L1111" s="193">
        <f>MAX(0,(G1111-'2031 forecast'!$C$10))</f>
        <v>0</v>
      </c>
      <c r="M1111" s="193">
        <f>MAX(0,(H1111-'2031 forecast'!$C$10))</f>
        <v>0</v>
      </c>
      <c r="N1111" s="193">
        <f>MAX(0,(I1111-'2031 forecast'!$C$10))</f>
        <v>4.6198474543293955E-2</v>
      </c>
      <c r="O1111" s="193">
        <f>MAX(0,(J1111-'2031 forecast'!$C$10))</f>
        <v>0.2600518129767897</v>
      </c>
      <c r="P1111" s="175" t="str">
        <f t="shared" si="184"/>
        <v/>
      </c>
      <c r="Q1111" s="175" t="str">
        <f t="shared" si="185"/>
        <v/>
      </c>
    </row>
    <row r="1112" spans="1:17" s="1" customFormat="1" x14ac:dyDescent="0.3">
      <c r="A1112" s="189">
        <f t="shared" si="183"/>
        <v>43877.166666663979</v>
      </c>
      <c r="B1112" s="190">
        <f t="shared" si="179"/>
        <v>43877</v>
      </c>
      <c r="C1112" s="1">
        <f t="shared" si="180"/>
        <v>4</v>
      </c>
      <c r="D1112" s="191">
        <v>3.4032096369468632</v>
      </c>
      <c r="E1112" s="192">
        <f t="shared" si="181"/>
        <v>1.1817185010580505E-4</v>
      </c>
      <c r="F1112" s="193">
        <f t="shared" si="182"/>
        <v>5.0740582062100987</v>
      </c>
      <c r="G1112" s="193">
        <f t="shared" si="186"/>
        <v>5.2616886829402958</v>
      </c>
      <c r="H1112" s="193">
        <f t="shared" si="186"/>
        <v>5.4562574316349162</v>
      </c>
      <c r="I1112" s="193">
        <f t="shared" si="186"/>
        <v>5.658021018384348</v>
      </c>
      <c r="J1112" s="193">
        <f t="shared" si="186"/>
        <v>5.8672454966785912</v>
      </c>
      <c r="K1112" s="193">
        <f>MAX(0,(F1112-'2031 forecast'!$C$10))</f>
        <v>0</v>
      </c>
      <c r="L1112" s="193">
        <f>MAX(0,(G1112-'2031 forecast'!$C$10))</f>
        <v>0</v>
      </c>
      <c r="M1112" s="193">
        <f>MAX(0,(H1112-'2031 forecast'!$C$10))</f>
        <v>0</v>
      </c>
      <c r="N1112" s="193">
        <f>MAX(0,(I1112-'2031 forecast'!$C$10))</f>
        <v>0</v>
      </c>
      <c r="O1112" s="193">
        <f>MAX(0,(J1112-'2031 forecast'!$C$10))</f>
        <v>0.13024549667859109</v>
      </c>
      <c r="P1112" s="175" t="str">
        <f t="shared" si="184"/>
        <v/>
      </c>
      <c r="Q1112" s="175" t="str">
        <f t="shared" si="185"/>
        <v/>
      </c>
    </row>
    <row r="1113" spans="1:17" s="1" customFormat="1" x14ac:dyDescent="0.3">
      <c r="A1113" s="189">
        <f t="shared" si="183"/>
        <v>43877.208333330644</v>
      </c>
      <c r="B1113" s="190">
        <f t="shared" si="179"/>
        <v>43877</v>
      </c>
      <c r="C1113" s="1">
        <f t="shared" si="180"/>
        <v>5</v>
      </c>
      <c r="D1113" s="191">
        <v>3.3354466132023459</v>
      </c>
      <c r="E1113" s="192">
        <f t="shared" si="181"/>
        <v>1.1581887078953901E-4</v>
      </c>
      <c r="F1113" s="193">
        <f t="shared" si="182"/>
        <v>4.9730260737855616</v>
      </c>
      <c r="G1113" s="193">
        <f t="shared" si="186"/>
        <v>5.1569205454481217</v>
      </c>
      <c r="H1113" s="193">
        <f t="shared" si="186"/>
        <v>5.347615137642185</v>
      </c>
      <c r="I1113" s="193">
        <f t="shared" si="186"/>
        <v>5.5453613078412962</v>
      </c>
      <c r="J1113" s="193">
        <f t="shared" si="186"/>
        <v>5.7504198120102119</v>
      </c>
      <c r="K1113" s="193">
        <f>MAX(0,(F1113-'2031 forecast'!$C$10))</f>
        <v>0</v>
      </c>
      <c r="L1113" s="193">
        <f>MAX(0,(G1113-'2031 forecast'!$C$10))</f>
        <v>0</v>
      </c>
      <c r="M1113" s="193">
        <f>MAX(0,(H1113-'2031 forecast'!$C$10))</f>
        <v>0</v>
      </c>
      <c r="N1113" s="193">
        <f>MAX(0,(I1113-'2031 forecast'!$C$10))</f>
        <v>0</v>
      </c>
      <c r="O1113" s="193">
        <f>MAX(0,(J1113-'2031 forecast'!$C$10))</f>
        <v>1.3419812010211807E-2</v>
      </c>
      <c r="P1113" s="175" t="str">
        <f t="shared" si="184"/>
        <v/>
      </c>
      <c r="Q1113" s="175" t="str">
        <f t="shared" si="185"/>
        <v/>
      </c>
    </row>
    <row r="1114" spans="1:17" s="1" customFormat="1" x14ac:dyDescent="0.3">
      <c r="A1114" s="189">
        <f t="shared" si="183"/>
        <v>43877.249999997308</v>
      </c>
      <c r="B1114" s="190">
        <f t="shared" si="179"/>
        <v>43877</v>
      </c>
      <c r="C1114" s="1">
        <f t="shared" si="180"/>
        <v>6</v>
      </c>
      <c r="D1114" s="191">
        <v>3.3956804120863615</v>
      </c>
      <c r="E1114" s="192">
        <f t="shared" si="181"/>
        <v>1.1791040795955328E-4</v>
      </c>
      <c r="F1114" s="193">
        <f t="shared" si="182"/>
        <v>5.0628324137184846</v>
      </c>
      <c r="G1114" s="193">
        <f t="shared" si="186"/>
        <v>5.2500477787744995</v>
      </c>
      <c r="H1114" s="193">
        <f t="shared" si="186"/>
        <v>5.4441860656357246</v>
      </c>
      <c r="I1114" s="193">
        <f t="shared" si="186"/>
        <v>5.6455032727684538</v>
      </c>
      <c r="J1114" s="193">
        <f t="shared" si="186"/>
        <v>5.8542648650487719</v>
      </c>
      <c r="K1114" s="193">
        <f>MAX(0,(F1114-'2031 forecast'!$C$10))</f>
        <v>0</v>
      </c>
      <c r="L1114" s="193">
        <f>MAX(0,(G1114-'2031 forecast'!$C$10))</f>
        <v>0</v>
      </c>
      <c r="M1114" s="193">
        <f>MAX(0,(H1114-'2031 forecast'!$C$10))</f>
        <v>0</v>
      </c>
      <c r="N1114" s="193">
        <f>MAX(0,(I1114-'2031 forecast'!$C$10))</f>
        <v>0</v>
      </c>
      <c r="O1114" s="193">
        <f>MAX(0,(J1114-'2031 forecast'!$C$10))</f>
        <v>0.11726486504877176</v>
      </c>
      <c r="P1114" s="175" t="str">
        <f t="shared" si="184"/>
        <v/>
      </c>
      <c r="Q1114" s="175" t="str">
        <f t="shared" si="185"/>
        <v/>
      </c>
    </row>
    <row r="1115" spans="1:17" s="1" customFormat="1" x14ac:dyDescent="0.3">
      <c r="A1115" s="189">
        <f t="shared" si="183"/>
        <v>43877.291666663972</v>
      </c>
      <c r="B1115" s="190">
        <f t="shared" si="179"/>
        <v>43877</v>
      </c>
      <c r="C1115" s="1">
        <f t="shared" si="180"/>
        <v>7</v>
      </c>
      <c r="D1115" s="191">
        <v>3.6366156076224225</v>
      </c>
      <c r="E1115" s="192">
        <f t="shared" si="181"/>
        <v>1.2627655663961025E-4</v>
      </c>
      <c r="F1115" s="193">
        <f t="shared" si="182"/>
        <v>5.422057773450172</v>
      </c>
      <c r="G1115" s="193">
        <f t="shared" si="186"/>
        <v>5.622556712080006</v>
      </c>
      <c r="H1115" s="193">
        <f t="shared" si="186"/>
        <v>5.8304697776098768</v>
      </c>
      <c r="I1115" s="193">
        <f t="shared" si="186"/>
        <v>6.0460711324770795</v>
      </c>
      <c r="J1115" s="193">
        <f t="shared" si="186"/>
        <v>6.2696450772030072</v>
      </c>
      <c r="K1115" s="193">
        <f>MAX(0,(F1115-'2031 forecast'!$C$10))</f>
        <v>0</v>
      </c>
      <c r="L1115" s="193">
        <f>MAX(0,(G1115-'2031 forecast'!$C$10))</f>
        <v>0</v>
      </c>
      <c r="M1115" s="193">
        <f>MAX(0,(H1115-'2031 forecast'!$C$10))</f>
        <v>9.3469777609876736E-2</v>
      </c>
      <c r="N1115" s="193">
        <f>MAX(0,(I1115-'2031 forecast'!$C$10))</f>
        <v>0.3090711324770794</v>
      </c>
      <c r="O1115" s="193">
        <f>MAX(0,(J1115-'2031 forecast'!$C$10))</f>
        <v>0.53264507720300713</v>
      </c>
      <c r="P1115" s="175" t="str">
        <f t="shared" si="184"/>
        <v/>
      </c>
      <c r="Q1115" s="175" t="str">
        <f t="shared" si="185"/>
        <v/>
      </c>
    </row>
    <row r="1116" spans="1:17" s="1" customFormat="1" x14ac:dyDescent="0.3">
      <c r="A1116" s="189">
        <f t="shared" si="183"/>
        <v>43877.333333330636</v>
      </c>
      <c r="B1116" s="190">
        <f t="shared" si="179"/>
        <v>43877</v>
      </c>
      <c r="C1116" s="1">
        <f t="shared" si="180"/>
        <v>8</v>
      </c>
      <c r="D1116" s="191">
        <v>3.7269663059484457</v>
      </c>
      <c r="E1116" s="192">
        <f t="shared" si="181"/>
        <v>1.2941386239463163E-4</v>
      </c>
      <c r="F1116" s="193">
        <f t="shared" si="182"/>
        <v>5.5567672833495552</v>
      </c>
      <c r="G1116" s="193">
        <f t="shared" si="186"/>
        <v>5.7622475620695717</v>
      </c>
      <c r="H1116" s="193">
        <f t="shared" si="186"/>
        <v>5.9753261696001845</v>
      </c>
      <c r="I1116" s="193">
        <f t="shared" si="186"/>
        <v>6.1962840798678149</v>
      </c>
      <c r="J1116" s="193">
        <f t="shared" si="186"/>
        <v>6.4254126567608463</v>
      </c>
      <c r="K1116" s="193">
        <f>MAX(0,(F1116-'2031 forecast'!$C$10))</f>
        <v>0</v>
      </c>
      <c r="L1116" s="193">
        <f>MAX(0,(G1116-'2031 forecast'!$C$10))</f>
        <v>2.5247562069571572E-2</v>
      </c>
      <c r="M1116" s="193">
        <f>MAX(0,(H1116-'2031 forecast'!$C$10))</f>
        <v>0.23832616960018438</v>
      </c>
      <c r="N1116" s="193">
        <f>MAX(0,(I1116-'2031 forecast'!$C$10))</f>
        <v>0.45928407986781483</v>
      </c>
      <c r="O1116" s="193">
        <f>MAX(0,(J1116-'2031 forecast'!$C$10))</f>
        <v>0.68841265676084618</v>
      </c>
      <c r="P1116" s="175" t="str">
        <f t="shared" si="184"/>
        <v/>
      </c>
      <c r="Q1116" s="175" t="str">
        <f t="shared" si="185"/>
        <v/>
      </c>
    </row>
    <row r="1117" spans="1:17" s="1" customFormat="1" x14ac:dyDescent="0.3">
      <c r="A1117" s="189">
        <f t="shared" si="183"/>
        <v>43877.374999997301</v>
      </c>
      <c r="B1117" s="190">
        <f t="shared" si="179"/>
        <v>43877</v>
      </c>
      <c r="C1117" s="1">
        <f t="shared" si="180"/>
        <v>9</v>
      </c>
      <c r="D1117" s="191">
        <v>4.0958983241130396</v>
      </c>
      <c r="E1117" s="192">
        <f t="shared" si="181"/>
        <v>1.4222452756096894E-4</v>
      </c>
      <c r="F1117" s="193">
        <f t="shared" si="182"/>
        <v>6.1068311154387045</v>
      </c>
      <c r="G1117" s="193">
        <f t="shared" si="186"/>
        <v>6.3326518661936317</v>
      </c>
      <c r="H1117" s="193">
        <f t="shared" si="186"/>
        <v>6.5668231035606084</v>
      </c>
      <c r="I1117" s="193">
        <f t="shared" si="186"/>
        <v>6.80965361504665</v>
      </c>
      <c r="J1117" s="193">
        <f t="shared" si="186"/>
        <v>7.0614636066220227</v>
      </c>
      <c r="K1117" s="193">
        <f>MAX(0,(F1117-'2031 forecast'!$C$10))</f>
        <v>0.36983111543870439</v>
      </c>
      <c r="L1117" s="193">
        <f>MAX(0,(G1117-'2031 forecast'!$C$10))</f>
        <v>0.59565186619363164</v>
      </c>
      <c r="M1117" s="193">
        <f>MAX(0,(H1117-'2031 forecast'!$C$10))</f>
        <v>0.82982310356060829</v>
      </c>
      <c r="N1117" s="193">
        <f>MAX(0,(I1117-'2031 forecast'!$C$10))</f>
        <v>1.0726536150466499</v>
      </c>
      <c r="O1117" s="193">
        <f>MAX(0,(J1117-'2031 forecast'!$C$10))</f>
        <v>1.3244636066220226</v>
      </c>
      <c r="P1117" s="175">
        <f t="shared" si="184"/>
        <v>1</v>
      </c>
      <c r="Q1117" s="175" t="str">
        <f t="shared" si="185"/>
        <v/>
      </c>
    </row>
    <row r="1118" spans="1:17" s="1" customFormat="1" x14ac:dyDescent="0.3">
      <c r="A1118" s="189">
        <f t="shared" si="183"/>
        <v>43877.416666663965</v>
      </c>
      <c r="B1118" s="190">
        <f t="shared" si="179"/>
        <v>43877</v>
      </c>
      <c r="C1118" s="1">
        <f t="shared" si="180"/>
        <v>10</v>
      </c>
      <c r="D1118" s="191">
        <v>4.2088366970205682</v>
      </c>
      <c r="E1118" s="192">
        <f t="shared" si="181"/>
        <v>1.4614615975474564E-4</v>
      </c>
      <c r="F1118" s="193">
        <f t="shared" si="182"/>
        <v>6.2752180028129327</v>
      </c>
      <c r="G1118" s="193">
        <f t="shared" si="186"/>
        <v>6.5072654286805882</v>
      </c>
      <c r="H1118" s="193">
        <f t="shared" si="186"/>
        <v>6.7478935935484925</v>
      </c>
      <c r="I1118" s="193">
        <f t="shared" si="186"/>
        <v>6.9974197992850682</v>
      </c>
      <c r="J1118" s="193">
        <f t="shared" si="186"/>
        <v>7.2561730810693206</v>
      </c>
      <c r="K1118" s="193">
        <f>MAX(0,(F1118-'2031 forecast'!$C$10))</f>
        <v>0.53821800281293264</v>
      </c>
      <c r="L1118" s="193">
        <f>MAX(0,(G1118-'2031 forecast'!$C$10))</f>
        <v>0.77026542868058812</v>
      </c>
      <c r="M1118" s="193">
        <f>MAX(0,(H1118-'2031 forecast'!$C$10))</f>
        <v>1.0108935935484924</v>
      </c>
      <c r="N1118" s="193">
        <f>MAX(0,(I1118-'2031 forecast'!$C$10))</f>
        <v>1.2604197992850681</v>
      </c>
      <c r="O1118" s="193">
        <f>MAX(0,(J1118-'2031 forecast'!$C$10))</f>
        <v>1.5191730810693205</v>
      </c>
      <c r="P1118" s="175">
        <f t="shared" si="184"/>
        <v>2</v>
      </c>
      <c r="Q1118" s="175" t="str">
        <f t="shared" si="185"/>
        <v/>
      </c>
    </row>
    <row r="1119" spans="1:17" s="1" customFormat="1" x14ac:dyDescent="0.3">
      <c r="A1119" s="189">
        <f t="shared" si="183"/>
        <v>43877.458333330629</v>
      </c>
      <c r="B1119" s="190">
        <f t="shared" si="179"/>
        <v>43877</v>
      </c>
      <c r="C1119" s="1">
        <f t="shared" si="180"/>
        <v>11</v>
      </c>
      <c r="D1119" s="191">
        <v>4.336833519649101</v>
      </c>
      <c r="E1119" s="192">
        <f t="shared" si="181"/>
        <v>1.5059067624102594E-4</v>
      </c>
      <c r="F1119" s="193">
        <f t="shared" si="182"/>
        <v>6.4660564751703928</v>
      </c>
      <c r="G1119" s="193">
        <f t="shared" si="186"/>
        <v>6.70516079949914</v>
      </c>
      <c r="H1119" s="193">
        <f t="shared" si="186"/>
        <v>6.9531068155347624</v>
      </c>
      <c r="I1119" s="193">
        <f t="shared" si="186"/>
        <v>7.2102214747552775</v>
      </c>
      <c r="J1119" s="193">
        <f t="shared" si="186"/>
        <v>7.4768438187762598</v>
      </c>
      <c r="K1119" s="193">
        <f>MAX(0,(F1119-'2031 forecast'!$C$10))</f>
        <v>0.72905647517039274</v>
      </c>
      <c r="L1119" s="193">
        <f>MAX(0,(G1119-'2031 forecast'!$C$10))</f>
        <v>0.96816079949913991</v>
      </c>
      <c r="M1119" s="193">
        <f>MAX(0,(H1119-'2031 forecast'!$C$10))</f>
        <v>1.2161068155347623</v>
      </c>
      <c r="N1119" s="193">
        <f>MAX(0,(I1119-'2031 forecast'!$C$10))</f>
        <v>1.4732214747552774</v>
      </c>
      <c r="O1119" s="193">
        <f>MAX(0,(J1119-'2031 forecast'!$C$10))</f>
        <v>1.7398438187762597</v>
      </c>
      <c r="P1119" s="175">
        <f t="shared" si="184"/>
        <v>3</v>
      </c>
      <c r="Q1119" s="175" t="str">
        <f t="shared" si="185"/>
        <v/>
      </c>
    </row>
    <row r="1120" spans="1:17" s="1" customFormat="1" x14ac:dyDescent="0.3">
      <c r="A1120" s="189">
        <f t="shared" si="183"/>
        <v>43877.499999997293</v>
      </c>
      <c r="B1120" s="190">
        <f t="shared" si="179"/>
        <v>43877</v>
      </c>
      <c r="C1120" s="1">
        <f t="shared" si="180"/>
        <v>12</v>
      </c>
      <c r="D1120" s="191">
        <v>4.3293042947885976</v>
      </c>
      <c r="E1120" s="192">
        <f t="shared" si="181"/>
        <v>1.503292340947741E-4</v>
      </c>
      <c r="F1120" s="193">
        <f t="shared" si="182"/>
        <v>6.4548306826787751</v>
      </c>
      <c r="G1120" s="193">
        <f t="shared" si="186"/>
        <v>6.6935198953333401</v>
      </c>
      <c r="H1120" s="193">
        <f t="shared" si="186"/>
        <v>6.9410354495355673</v>
      </c>
      <c r="I1120" s="193">
        <f t="shared" si="186"/>
        <v>7.1977037291393797</v>
      </c>
      <c r="J1120" s="193">
        <f t="shared" si="186"/>
        <v>7.4638631871464369</v>
      </c>
      <c r="K1120" s="193">
        <f>MAX(0,(F1120-'2031 forecast'!$C$10))</f>
        <v>0.71783068267877503</v>
      </c>
      <c r="L1120" s="193">
        <f>MAX(0,(G1120-'2031 forecast'!$C$10))</f>
        <v>0.95651989533334003</v>
      </c>
      <c r="M1120" s="193">
        <f>MAX(0,(H1120-'2031 forecast'!$C$10))</f>
        <v>1.2040354495355672</v>
      </c>
      <c r="N1120" s="193">
        <f>MAX(0,(I1120-'2031 forecast'!$C$10))</f>
        <v>1.4607037291393796</v>
      </c>
      <c r="O1120" s="193">
        <f>MAX(0,(J1120-'2031 forecast'!$C$10))</f>
        <v>1.7268631871464368</v>
      </c>
      <c r="P1120" s="175">
        <f t="shared" si="184"/>
        <v>4</v>
      </c>
      <c r="Q1120" s="175" t="str">
        <f t="shared" si="185"/>
        <v/>
      </c>
    </row>
    <row r="1121" spans="1:17" s="1" customFormat="1" x14ac:dyDescent="0.3">
      <c r="A1121" s="189">
        <f t="shared" si="183"/>
        <v>43877.541666663958</v>
      </c>
      <c r="B1121" s="190">
        <f t="shared" si="179"/>
        <v>43877</v>
      </c>
      <c r="C1121" s="1">
        <f t="shared" si="180"/>
        <v>13</v>
      </c>
      <c r="D1121" s="191">
        <v>4.5777687151851616</v>
      </c>
      <c r="E1121" s="192">
        <f t="shared" si="181"/>
        <v>1.5895682492108291E-4</v>
      </c>
      <c r="F1121" s="193">
        <f t="shared" si="182"/>
        <v>6.8252818349020812</v>
      </c>
      <c r="G1121" s="193">
        <f t="shared" si="186"/>
        <v>7.0776697328046465</v>
      </c>
      <c r="H1121" s="193">
        <f t="shared" si="186"/>
        <v>7.3393905275089146</v>
      </c>
      <c r="I1121" s="193">
        <f t="shared" si="186"/>
        <v>7.6107893344639024</v>
      </c>
      <c r="J1121" s="193">
        <f t="shared" si="186"/>
        <v>7.8922240309304952</v>
      </c>
      <c r="K1121" s="193">
        <f>MAX(0,(F1121-'2031 forecast'!$C$10))</f>
        <v>1.0882818349020811</v>
      </c>
      <c r="L1121" s="193">
        <f>MAX(0,(G1121-'2031 forecast'!$C$10))</f>
        <v>1.3406697328046464</v>
      </c>
      <c r="M1121" s="193">
        <f>MAX(0,(H1121-'2031 forecast'!$C$10))</f>
        <v>1.6023905275089145</v>
      </c>
      <c r="N1121" s="193">
        <f>MAX(0,(I1121-'2031 forecast'!$C$10))</f>
        <v>1.8737893344639023</v>
      </c>
      <c r="O1121" s="193">
        <f>MAX(0,(J1121-'2031 forecast'!$C$10))</f>
        <v>2.1552240309304951</v>
      </c>
      <c r="P1121" s="175">
        <f t="shared" si="184"/>
        <v>5</v>
      </c>
      <c r="Q1121" s="175" t="str">
        <f t="shared" si="185"/>
        <v/>
      </c>
    </row>
    <row r="1122" spans="1:17" s="1" customFormat="1" x14ac:dyDescent="0.3">
      <c r="A1122" s="189">
        <f t="shared" si="183"/>
        <v>43877.583333330622</v>
      </c>
      <c r="B1122" s="190">
        <f t="shared" si="179"/>
        <v>43877</v>
      </c>
      <c r="C1122" s="1">
        <f t="shared" si="180"/>
        <v>14</v>
      </c>
      <c r="D1122" s="191">
        <v>4.4347134428356245</v>
      </c>
      <c r="E1122" s="192">
        <f t="shared" si="181"/>
        <v>1.5398942414229905E-4</v>
      </c>
      <c r="F1122" s="193">
        <f t="shared" si="182"/>
        <v>6.6119917775613901</v>
      </c>
      <c r="G1122" s="193">
        <f t="shared" si="186"/>
        <v>6.8564925536545003</v>
      </c>
      <c r="H1122" s="193">
        <f t="shared" si="186"/>
        <v>7.1100345735242598</v>
      </c>
      <c r="I1122" s="193">
        <f t="shared" si="186"/>
        <v>7.3729521677619045</v>
      </c>
      <c r="J1122" s="193">
        <f t="shared" si="186"/>
        <v>7.6455920299639155</v>
      </c>
      <c r="K1122" s="193">
        <f>MAX(0,(F1122-'2031 forecast'!$C$10))</f>
        <v>0.87499177756139002</v>
      </c>
      <c r="L1122" s="193">
        <f>MAX(0,(G1122-'2031 forecast'!$C$10))</f>
        <v>1.1194925536545002</v>
      </c>
      <c r="M1122" s="193">
        <f>MAX(0,(H1122-'2031 forecast'!$C$10))</f>
        <v>1.3730345735242597</v>
      </c>
      <c r="N1122" s="193">
        <f>MAX(0,(I1122-'2031 forecast'!$C$10))</f>
        <v>1.6359521677619044</v>
      </c>
      <c r="O1122" s="193">
        <f>MAX(0,(J1122-'2031 forecast'!$C$10))</f>
        <v>1.9085920299639154</v>
      </c>
      <c r="P1122" s="175">
        <f t="shared" si="184"/>
        <v>6</v>
      </c>
      <c r="Q1122" s="175" t="str">
        <f t="shared" si="185"/>
        <v/>
      </c>
    </row>
    <row r="1123" spans="1:17" s="1" customFormat="1" x14ac:dyDescent="0.3">
      <c r="A1123" s="189">
        <f t="shared" si="183"/>
        <v>43877.624999997286</v>
      </c>
      <c r="B1123" s="190">
        <f t="shared" si="179"/>
        <v>43877</v>
      </c>
      <c r="C1123" s="1">
        <f t="shared" si="180"/>
        <v>15</v>
      </c>
      <c r="D1123" s="191">
        <v>4.487418016859138</v>
      </c>
      <c r="E1123" s="192">
        <f t="shared" si="181"/>
        <v>1.5581951916606151E-4</v>
      </c>
      <c r="F1123" s="193">
        <f t="shared" si="182"/>
        <v>6.6905723250026963</v>
      </c>
      <c r="G1123" s="193">
        <f t="shared" si="186"/>
        <v>6.9379788828150799</v>
      </c>
      <c r="H1123" s="193">
        <f t="shared" si="186"/>
        <v>7.1945341355186061</v>
      </c>
      <c r="I1123" s="193">
        <f t="shared" si="186"/>
        <v>7.4605763870731661</v>
      </c>
      <c r="J1123" s="193">
        <f t="shared" si="186"/>
        <v>7.7364564513726544</v>
      </c>
      <c r="K1123" s="193">
        <f>MAX(0,(F1123-'2031 forecast'!$C$10))</f>
        <v>0.95357232500269618</v>
      </c>
      <c r="L1123" s="193">
        <f>MAX(0,(G1123-'2031 forecast'!$C$10))</f>
        <v>1.2009788828150798</v>
      </c>
      <c r="M1123" s="193">
        <f>MAX(0,(H1123-'2031 forecast'!$C$10))</f>
        <v>1.457534135518606</v>
      </c>
      <c r="N1123" s="193">
        <f>MAX(0,(I1123-'2031 forecast'!$C$10))</f>
        <v>1.723576387073166</v>
      </c>
      <c r="O1123" s="193">
        <f>MAX(0,(J1123-'2031 forecast'!$C$10))</f>
        <v>1.9994564513726543</v>
      </c>
      <c r="P1123" s="175">
        <f t="shared" si="184"/>
        <v>7</v>
      </c>
      <c r="Q1123" s="175" t="str">
        <f t="shared" si="185"/>
        <v/>
      </c>
    </row>
    <row r="1124" spans="1:17" s="1" customFormat="1" x14ac:dyDescent="0.3">
      <c r="A1124" s="189">
        <f t="shared" si="183"/>
        <v>43877.66666666395</v>
      </c>
      <c r="B1124" s="190">
        <f t="shared" si="179"/>
        <v>43877</v>
      </c>
      <c r="C1124" s="1">
        <f t="shared" si="180"/>
        <v>16</v>
      </c>
      <c r="D1124" s="191">
        <v>4.5401225908826515</v>
      </c>
      <c r="E1124" s="192">
        <f t="shared" si="181"/>
        <v>1.5764961418982399E-4</v>
      </c>
      <c r="F1124" s="193">
        <f t="shared" si="182"/>
        <v>6.7691528724440042</v>
      </c>
      <c r="G1124" s="193">
        <f t="shared" si="186"/>
        <v>7.0194652119756604</v>
      </c>
      <c r="H1124" s="193">
        <f t="shared" si="186"/>
        <v>7.2790336975129524</v>
      </c>
      <c r="I1124" s="193">
        <f t="shared" si="186"/>
        <v>7.5482006063844294</v>
      </c>
      <c r="J1124" s="193">
        <f t="shared" si="186"/>
        <v>7.827320872781395</v>
      </c>
      <c r="K1124" s="193">
        <f>MAX(0,(F1124-'2031 forecast'!$C$10))</f>
        <v>1.0321528724440041</v>
      </c>
      <c r="L1124" s="193">
        <f>MAX(0,(G1124-'2031 forecast'!$C$10))</f>
        <v>1.2824652119756603</v>
      </c>
      <c r="M1124" s="193">
        <f>MAX(0,(H1124-'2031 forecast'!$C$10))</f>
        <v>1.5420336975129523</v>
      </c>
      <c r="N1124" s="193">
        <f>MAX(0,(I1124-'2031 forecast'!$C$10))</f>
        <v>1.8112006063844293</v>
      </c>
      <c r="O1124" s="193">
        <f>MAX(0,(J1124-'2031 forecast'!$C$10))</f>
        <v>2.0903208727813949</v>
      </c>
      <c r="P1124" s="175">
        <f t="shared" si="184"/>
        <v>8</v>
      </c>
      <c r="Q1124" s="175" t="str">
        <f t="shared" si="185"/>
        <v/>
      </c>
    </row>
    <row r="1125" spans="1:17" s="1" customFormat="1" x14ac:dyDescent="0.3">
      <c r="A1125" s="189">
        <f t="shared" si="183"/>
        <v>43877.708333330615</v>
      </c>
      <c r="B1125" s="190">
        <f t="shared" si="179"/>
        <v>43877</v>
      </c>
      <c r="C1125" s="1">
        <f t="shared" si="180"/>
        <v>17</v>
      </c>
      <c r="D1125" s="191">
        <v>4.653060963790181</v>
      </c>
      <c r="E1125" s="192">
        <f t="shared" si="181"/>
        <v>1.6157124638360073E-4</v>
      </c>
      <c r="F1125" s="193">
        <f t="shared" si="182"/>
        <v>6.9375397598182333</v>
      </c>
      <c r="G1125" s="193">
        <f t="shared" ref="G1125:J1144" si="187">$E1125*G$2</f>
        <v>7.1940787744626178</v>
      </c>
      <c r="H1125" s="193">
        <f t="shared" si="187"/>
        <v>7.4601041875008374</v>
      </c>
      <c r="I1125" s="193">
        <f t="shared" si="187"/>
        <v>7.7359667906228484</v>
      </c>
      <c r="J1125" s="193">
        <f t="shared" si="187"/>
        <v>8.0220303472286947</v>
      </c>
      <c r="K1125" s="193">
        <f>MAX(0,(F1125-'2031 forecast'!$C$10))</f>
        <v>1.2005397598182332</v>
      </c>
      <c r="L1125" s="193">
        <f>MAX(0,(G1125-'2031 forecast'!$C$10))</f>
        <v>1.4570787744626177</v>
      </c>
      <c r="M1125" s="193">
        <f>MAX(0,(H1125-'2031 forecast'!$C$10))</f>
        <v>1.7231041875008373</v>
      </c>
      <c r="N1125" s="193">
        <f>MAX(0,(I1125-'2031 forecast'!$C$10))</f>
        <v>1.9989667906228483</v>
      </c>
      <c r="O1125" s="193">
        <f>MAX(0,(J1125-'2031 forecast'!$C$10))</f>
        <v>2.2850303472286946</v>
      </c>
      <c r="P1125" s="175">
        <f t="shared" si="184"/>
        <v>9</v>
      </c>
      <c r="Q1125" s="175" t="str">
        <f t="shared" si="185"/>
        <v/>
      </c>
    </row>
    <row r="1126" spans="1:17" s="1" customFormat="1" x14ac:dyDescent="0.3">
      <c r="A1126" s="189">
        <f t="shared" si="183"/>
        <v>43877.749999997279</v>
      </c>
      <c r="B1126" s="190">
        <f t="shared" si="179"/>
        <v>43877</v>
      </c>
      <c r="C1126" s="1">
        <f t="shared" si="180"/>
        <v>18</v>
      </c>
      <c r="D1126" s="191">
        <v>4.9316422836287508</v>
      </c>
      <c r="E1126" s="192">
        <f t="shared" si="181"/>
        <v>1.7124460579491659E-4</v>
      </c>
      <c r="F1126" s="193">
        <f t="shared" si="182"/>
        <v>7.3528940820079969</v>
      </c>
      <c r="G1126" s="193">
        <f t="shared" si="187"/>
        <v>7.6247922285971095</v>
      </c>
      <c r="H1126" s="193">
        <f t="shared" si="187"/>
        <v>7.906744729470951</v>
      </c>
      <c r="I1126" s="193">
        <f t="shared" si="187"/>
        <v>8.1991233784109454</v>
      </c>
      <c r="J1126" s="193">
        <f t="shared" si="187"/>
        <v>8.5023137175320276</v>
      </c>
      <c r="K1126" s="193">
        <f>MAX(0,(F1126-'2031 forecast'!$C$10))</f>
        <v>1.6158940820079968</v>
      </c>
      <c r="L1126" s="193">
        <f>MAX(0,(G1126-'2031 forecast'!$C$10))</f>
        <v>1.8877922285971094</v>
      </c>
      <c r="M1126" s="193">
        <f>MAX(0,(H1126-'2031 forecast'!$C$10))</f>
        <v>2.1697447294709509</v>
      </c>
      <c r="N1126" s="193">
        <f>MAX(0,(I1126-'2031 forecast'!$C$10))</f>
        <v>2.4621233784109453</v>
      </c>
      <c r="O1126" s="193">
        <f>MAX(0,(J1126-'2031 forecast'!$C$10))</f>
        <v>2.7653137175320275</v>
      </c>
      <c r="P1126" s="175">
        <f t="shared" si="184"/>
        <v>10</v>
      </c>
      <c r="Q1126" s="175" t="str">
        <f t="shared" si="185"/>
        <v/>
      </c>
    </row>
    <row r="1127" spans="1:17" s="1" customFormat="1" x14ac:dyDescent="0.3">
      <c r="A1127" s="189">
        <f t="shared" si="183"/>
        <v>43877.791666663943</v>
      </c>
      <c r="B1127" s="190">
        <f t="shared" si="179"/>
        <v>43877</v>
      </c>
      <c r="C1127" s="1">
        <f t="shared" si="180"/>
        <v>19</v>
      </c>
      <c r="D1127" s="191">
        <v>4.9692884079312609</v>
      </c>
      <c r="E1127" s="192">
        <f t="shared" si="181"/>
        <v>1.7255181652617554E-4</v>
      </c>
      <c r="F1127" s="193">
        <f t="shared" si="182"/>
        <v>7.4090230444660747</v>
      </c>
      <c r="G1127" s="193">
        <f t="shared" si="187"/>
        <v>7.6829967494260973</v>
      </c>
      <c r="H1127" s="193">
        <f t="shared" si="187"/>
        <v>7.9671015594669141</v>
      </c>
      <c r="I1127" s="193">
        <f t="shared" si="187"/>
        <v>8.2617121064904211</v>
      </c>
      <c r="J1127" s="193">
        <f t="shared" si="187"/>
        <v>8.5672168756811296</v>
      </c>
      <c r="K1127" s="193">
        <f>MAX(0,(F1127-'2031 forecast'!$C$10))</f>
        <v>1.6720230444660746</v>
      </c>
      <c r="L1127" s="193">
        <f>MAX(0,(G1127-'2031 forecast'!$C$10))</f>
        <v>1.9459967494260972</v>
      </c>
      <c r="M1127" s="193">
        <f>MAX(0,(H1127-'2031 forecast'!$C$10))</f>
        <v>2.230101559466914</v>
      </c>
      <c r="N1127" s="193">
        <f>MAX(0,(I1127-'2031 forecast'!$C$10))</f>
        <v>2.524712106490421</v>
      </c>
      <c r="O1127" s="193">
        <f>MAX(0,(J1127-'2031 forecast'!$C$10))</f>
        <v>2.8302168756811295</v>
      </c>
      <c r="P1127" s="175">
        <f t="shared" si="184"/>
        <v>11</v>
      </c>
      <c r="Q1127" s="175" t="str">
        <f t="shared" si="185"/>
        <v/>
      </c>
    </row>
    <row r="1128" spans="1:17" s="1" customFormat="1" x14ac:dyDescent="0.3">
      <c r="A1128" s="189">
        <f t="shared" si="183"/>
        <v>43877.833333330607</v>
      </c>
      <c r="B1128" s="190">
        <f t="shared" si="179"/>
        <v>43877</v>
      </c>
      <c r="C1128" s="1">
        <f t="shared" si="180"/>
        <v>20</v>
      </c>
      <c r="D1128" s="191">
        <v>4.8111746858607205</v>
      </c>
      <c r="E1128" s="192">
        <f t="shared" si="181"/>
        <v>1.6706153145488811E-4</v>
      </c>
      <c r="F1128" s="193">
        <f t="shared" si="182"/>
        <v>7.1732814021421527</v>
      </c>
      <c r="G1128" s="193">
        <f t="shared" si="187"/>
        <v>7.4385377619443558</v>
      </c>
      <c r="H1128" s="193">
        <f t="shared" si="187"/>
        <v>7.7136028734838744</v>
      </c>
      <c r="I1128" s="193">
        <f t="shared" si="187"/>
        <v>7.998839448556633</v>
      </c>
      <c r="J1128" s="193">
        <f t="shared" si="187"/>
        <v>8.2946236114549112</v>
      </c>
      <c r="K1128" s="193">
        <f>MAX(0,(F1128-'2031 forecast'!$C$10))</f>
        <v>1.4362814021421526</v>
      </c>
      <c r="L1128" s="193">
        <f>MAX(0,(G1128-'2031 forecast'!$C$10))</f>
        <v>1.7015377619443557</v>
      </c>
      <c r="M1128" s="193">
        <f>MAX(0,(H1128-'2031 forecast'!$C$10))</f>
        <v>1.9766028734838743</v>
      </c>
      <c r="N1128" s="193">
        <f>MAX(0,(I1128-'2031 forecast'!$C$10))</f>
        <v>2.2618394485566329</v>
      </c>
      <c r="O1128" s="193">
        <f>MAX(0,(J1128-'2031 forecast'!$C$10))</f>
        <v>2.5576236114549111</v>
      </c>
      <c r="P1128" s="175">
        <f t="shared" si="184"/>
        <v>12</v>
      </c>
      <c r="Q1128" s="175" t="str">
        <f t="shared" si="185"/>
        <v/>
      </c>
    </row>
    <row r="1129" spans="1:17" s="1" customFormat="1" x14ac:dyDescent="0.3">
      <c r="A1129" s="189">
        <f t="shared" si="183"/>
        <v>43877.874999997272</v>
      </c>
      <c r="B1129" s="190">
        <f t="shared" si="179"/>
        <v>43877</v>
      </c>
      <c r="C1129" s="1">
        <f t="shared" si="180"/>
        <v>21</v>
      </c>
      <c r="D1129" s="191">
        <v>4.5325933660221498</v>
      </c>
      <c r="E1129" s="192">
        <f t="shared" si="181"/>
        <v>1.5738817204357221E-4</v>
      </c>
      <c r="F1129" s="193">
        <f t="shared" si="182"/>
        <v>6.7579270799523883</v>
      </c>
      <c r="G1129" s="193">
        <f t="shared" si="187"/>
        <v>7.0078243078098632</v>
      </c>
      <c r="H1129" s="193">
        <f t="shared" si="187"/>
        <v>7.2669623315137599</v>
      </c>
      <c r="I1129" s="193">
        <f t="shared" si="187"/>
        <v>7.5356828607685342</v>
      </c>
      <c r="J1129" s="193">
        <f t="shared" si="187"/>
        <v>7.8143402411515748</v>
      </c>
      <c r="K1129" s="193">
        <f>MAX(0,(F1129-'2031 forecast'!$C$10))</f>
        <v>1.0209270799523882</v>
      </c>
      <c r="L1129" s="193">
        <f>MAX(0,(G1129-'2031 forecast'!$C$10))</f>
        <v>1.2708243078098631</v>
      </c>
      <c r="M1129" s="193">
        <f>MAX(0,(H1129-'2031 forecast'!$C$10))</f>
        <v>1.5299623315137598</v>
      </c>
      <c r="N1129" s="193">
        <f>MAX(0,(I1129-'2031 forecast'!$C$10))</f>
        <v>1.7986828607685341</v>
      </c>
      <c r="O1129" s="193">
        <f>MAX(0,(J1129-'2031 forecast'!$C$10))</f>
        <v>2.0773402411515747</v>
      </c>
      <c r="P1129" s="175">
        <f t="shared" si="184"/>
        <v>13</v>
      </c>
      <c r="Q1129" s="175" t="str">
        <f t="shared" si="185"/>
        <v/>
      </c>
    </row>
    <row r="1130" spans="1:17" s="1" customFormat="1" x14ac:dyDescent="0.3">
      <c r="A1130" s="189">
        <f t="shared" si="183"/>
        <v>43877.916666663936</v>
      </c>
      <c r="B1130" s="190">
        <f t="shared" si="179"/>
        <v>43877</v>
      </c>
      <c r="C1130" s="1">
        <f t="shared" si="180"/>
        <v>22</v>
      </c>
      <c r="D1130" s="191">
        <v>4.3217750699280968</v>
      </c>
      <c r="E1130" s="192">
        <f t="shared" si="181"/>
        <v>1.5006779194852237E-4</v>
      </c>
      <c r="F1130" s="193">
        <f t="shared" si="182"/>
        <v>6.4436048901871628</v>
      </c>
      <c r="G1130" s="193">
        <f t="shared" si="187"/>
        <v>6.6818789911675456</v>
      </c>
      <c r="H1130" s="193">
        <f t="shared" si="187"/>
        <v>6.9289640835363775</v>
      </c>
      <c r="I1130" s="193">
        <f t="shared" si="187"/>
        <v>7.1851859835234873</v>
      </c>
      <c r="J1130" s="193">
        <f t="shared" si="187"/>
        <v>7.4508825555166194</v>
      </c>
      <c r="K1130" s="193">
        <f>MAX(0,(F1130-'2031 forecast'!$C$10))</f>
        <v>0.70660489018716266</v>
      </c>
      <c r="L1130" s="193">
        <f>MAX(0,(G1130-'2031 forecast'!$C$10))</f>
        <v>0.94487899116754548</v>
      </c>
      <c r="M1130" s="193">
        <f>MAX(0,(H1130-'2031 forecast'!$C$10))</f>
        <v>1.1919640835363774</v>
      </c>
      <c r="N1130" s="193">
        <f>MAX(0,(I1130-'2031 forecast'!$C$10))</f>
        <v>1.4481859835234872</v>
      </c>
      <c r="O1130" s="193">
        <f>MAX(0,(J1130-'2031 forecast'!$C$10))</f>
        <v>1.7138825555166193</v>
      </c>
      <c r="P1130" s="175">
        <f t="shared" si="184"/>
        <v>14</v>
      </c>
      <c r="Q1130" s="175" t="str">
        <f t="shared" si="185"/>
        <v/>
      </c>
    </row>
    <row r="1131" spans="1:17" s="1" customFormat="1" x14ac:dyDescent="0.3">
      <c r="A1131" s="189">
        <f t="shared" si="183"/>
        <v>43877.9583333306</v>
      </c>
      <c r="B1131" s="190">
        <f t="shared" si="179"/>
        <v>43877</v>
      </c>
      <c r="C1131" s="1">
        <f t="shared" si="180"/>
        <v>23</v>
      </c>
      <c r="D1131" s="191">
        <v>3.9377846020424991</v>
      </c>
      <c r="E1131" s="192">
        <f t="shared" si="181"/>
        <v>1.3673424248968153E-4</v>
      </c>
      <c r="F1131" s="193">
        <f t="shared" si="182"/>
        <v>5.8710894731147834</v>
      </c>
      <c r="G1131" s="193">
        <f t="shared" si="187"/>
        <v>6.088192878711892</v>
      </c>
      <c r="H1131" s="193">
        <f t="shared" si="187"/>
        <v>6.3133244175775705</v>
      </c>
      <c r="I1131" s="193">
        <f t="shared" si="187"/>
        <v>6.5467809571128637</v>
      </c>
      <c r="J1131" s="193">
        <f t="shared" si="187"/>
        <v>6.7888703423958043</v>
      </c>
      <c r="K1131" s="193">
        <f>MAX(0,(F1131-'2031 forecast'!$C$10))</f>
        <v>0.13408947311478325</v>
      </c>
      <c r="L1131" s="193">
        <f>MAX(0,(G1131-'2031 forecast'!$C$10))</f>
        <v>0.35119287871189186</v>
      </c>
      <c r="M1131" s="193">
        <f>MAX(0,(H1131-'2031 forecast'!$C$10))</f>
        <v>0.57632441757757036</v>
      </c>
      <c r="N1131" s="193">
        <f>MAX(0,(I1131-'2031 forecast'!$C$10))</f>
        <v>0.80978095711286358</v>
      </c>
      <c r="O1131" s="193">
        <f>MAX(0,(J1131-'2031 forecast'!$C$10))</f>
        <v>1.0518703423958042</v>
      </c>
      <c r="P1131" s="175">
        <f t="shared" si="184"/>
        <v>15</v>
      </c>
      <c r="Q1131" s="175" t="str">
        <f t="shared" si="185"/>
        <v/>
      </c>
    </row>
    <row r="1132" spans="1:17" s="1" customFormat="1" x14ac:dyDescent="0.3">
      <c r="A1132" s="189">
        <f t="shared" si="183"/>
        <v>43877.999999997264</v>
      </c>
      <c r="B1132" s="190">
        <f t="shared" si="179"/>
        <v>43877</v>
      </c>
      <c r="C1132" s="1">
        <f t="shared" si="180"/>
        <v>0</v>
      </c>
      <c r="D1132" s="191">
        <v>4.1486028981365521</v>
      </c>
      <c r="E1132" s="192">
        <f t="shared" si="181"/>
        <v>1.4405462258473137E-4</v>
      </c>
      <c r="F1132" s="193">
        <f t="shared" si="182"/>
        <v>6.1854116628800098</v>
      </c>
      <c r="G1132" s="193">
        <f t="shared" si="187"/>
        <v>6.4141381953542096</v>
      </c>
      <c r="H1132" s="193">
        <f t="shared" si="187"/>
        <v>6.6513226655549529</v>
      </c>
      <c r="I1132" s="193">
        <f t="shared" si="187"/>
        <v>6.8972778343579106</v>
      </c>
      <c r="J1132" s="193">
        <f t="shared" si="187"/>
        <v>7.1523280280307597</v>
      </c>
      <c r="K1132" s="193">
        <f>MAX(0,(F1132-'2031 forecast'!$C$10))</f>
        <v>0.44841166288000966</v>
      </c>
      <c r="L1132" s="193">
        <f>MAX(0,(G1132-'2031 forecast'!$C$10))</f>
        <v>0.67713819535420949</v>
      </c>
      <c r="M1132" s="193">
        <f>MAX(0,(H1132-'2031 forecast'!$C$10))</f>
        <v>0.91432266555495278</v>
      </c>
      <c r="N1132" s="193">
        <f>MAX(0,(I1132-'2031 forecast'!$C$10))</f>
        <v>1.1602778343579105</v>
      </c>
      <c r="O1132" s="193">
        <f>MAX(0,(J1132-'2031 forecast'!$C$10))</f>
        <v>1.4153280280307596</v>
      </c>
      <c r="P1132" s="175">
        <f t="shared" si="184"/>
        <v>16</v>
      </c>
      <c r="Q1132" s="175">
        <f t="shared" si="185"/>
        <v>16</v>
      </c>
    </row>
    <row r="1133" spans="1:17" s="1" customFormat="1" x14ac:dyDescent="0.3">
      <c r="A1133" s="189">
        <f t="shared" si="183"/>
        <v>43878.041666663928</v>
      </c>
      <c r="B1133" s="190">
        <f t="shared" si="179"/>
        <v>43878</v>
      </c>
      <c r="C1133" s="1">
        <f t="shared" si="180"/>
        <v>1</v>
      </c>
      <c r="D1133" s="191">
        <v>3.5086187849938901</v>
      </c>
      <c r="E1133" s="192">
        <f t="shared" si="181"/>
        <v>1.2183204015332998E-4</v>
      </c>
      <c r="F1133" s="193">
        <f t="shared" si="182"/>
        <v>5.2312193010927128</v>
      </c>
      <c r="G1133" s="193">
        <f t="shared" si="187"/>
        <v>5.4246613412614559</v>
      </c>
      <c r="H1133" s="193">
        <f t="shared" si="187"/>
        <v>5.6252565556236087</v>
      </c>
      <c r="I1133" s="193">
        <f t="shared" si="187"/>
        <v>5.8332694570068719</v>
      </c>
      <c r="J1133" s="193">
        <f t="shared" si="187"/>
        <v>6.0489743394960698</v>
      </c>
      <c r="K1133" s="193">
        <f>MAX(0,(F1133-'2031 forecast'!$C$10))</f>
        <v>0</v>
      </c>
      <c r="L1133" s="193">
        <f>MAX(0,(G1133-'2031 forecast'!$C$10))</f>
        <v>0</v>
      </c>
      <c r="M1133" s="193">
        <f>MAX(0,(H1133-'2031 forecast'!$C$10))</f>
        <v>0</v>
      </c>
      <c r="N1133" s="193">
        <f>MAX(0,(I1133-'2031 forecast'!$C$10))</f>
        <v>9.6269457006871839E-2</v>
      </c>
      <c r="O1133" s="193">
        <f>MAX(0,(J1133-'2031 forecast'!$C$10))</f>
        <v>0.31197433949606967</v>
      </c>
      <c r="P1133" s="175" t="str">
        <f t="shared" si="184"/>
        <v/>
      </c>
      <c r="Q1133" s="175" t="str">
        <f t="shared" si="185"/>
        <v/>
      </c>
    </row>
    <row r="1134" spans="1:17" s="1" customFormat="1" x14ac:dyDescent="0.3">
      <c r="A1134" s="189">
        <f t="shared" si="183"/>
        <v>43878.083333330593</v>
      </c>
      <c r="B1134" s="190">
        <f t="shared" si="179"/>
        <v>43878</v>
      </c>
      <c r="C1134" s="1">
        <f t="shared" si="180"/>
        <v>2</v>
      </c>
      <c r="D1134" s="191">
        <v>3.4559142109703767</v>
      </c>
      <c r="E1134" s="192">
        <f t="shared" si="181"/>
        <v>1.2000194512956752E-4</v>
      </c>
      <c r="F1134" s="193">
        <f t="shared" si="182"/>
        <v>5.1526387536514058</v>
      </c>
      <c r="G1134" s="193">
        <f t="shared" si="187"/>
        <v>5.3431750121008763</v>
      </c>
      <c r="H1134" s="193">
        <f t="shared" si="187"/>
        <v>5.5407569936292624</v>
      </c>
      <c r="I1134" s="193">
        <f t="shared" si="187"/>
        <v>5.7456452376956104</v>
      </c>
      <c r="J1134" s="193">
        <f t="shared" si="187"/>
        <v>5.9581099180873309</v>
      </c>
      <c r="K1134" s="193">
        <f>MAX(0,(F1134-'2031 forecast'!$C$10))</f>
        <v>0</v>
      </c>
      <c r="L1134" s="193">
        <f>MAX(0,(G1134-'2031 forecast'!$C$10))</f>
        <v>0</v>
      </c>
      <c r="M1134" s="193">
        <f>MAX(0,(H1134-'2031 forecast'!$C$10))</f>
        <v>0</v>
      </c>
      <c r="N1134" s="193">
        <f>MAX(0,(I1134-'2031 forecast'!$C$10))</f>
        <v>8.6452376956103194E-3</v>
      </c>
      <c r="O1134" s="193">
        <f>MAX(0,(J1134-'2031 forecast'!$C$10))</f>
        <v>0.22110991808733083</v>
      </c>
      <c r="P1134" s="175" t="str">
        <f t="shared" si="184"/>
        <v/>
      </c>
      <c r="Q1134" s="175" t="str">
        <f t="shared" si="185"/>
        <v/>
      </c>
    </row>
    <row r="1135" spans="1:17" s="1" customFormat="1" x14ac:dyDescent="0.3">
      <c r="A1135" s="189">
        <f t="shared" si="183"/>
        <v>43878.124999997257</v>
      </c>
      <c r="B1135" s="190">
        <f t="shared" si="179"/>
        <v>43878</v>
      </c>
      <c r="C1135" s="1">
        <f t="shared" si="180"/>
        <v>3</v>
      </c>
      <c r="D1135" s="191">
        <v>3.2978004888998367</v>
      </c>
      <c r="E1135" s="192">
        <f t="shared" si="181"/>
        <v>1.1451166005828012E-4</v>
      </c>
      <c r="F1135" s="193">
        <f t="shared" si="182"/>
        <v>4.9168971113274855</v>
      </c>
      <c r="G1135" s="193">
        <f t="shared" si="187"/>
        <v>5.0987160246191365</v>
      </c>
      <c r="H1135" s="193">
        <f t="shared" si="187"/>
        <v>5.2872583076462245</v>
      </c>
      <c r="I1135" s="193">
        <f t="shared" si="187"/>
        <v>5.4827725797618241</v>
      </c>
      <c r="J1135" s="193">
        <f t="shared" si="187"/>
        <v>5.6855166538611126</v>
      </c>
      <c r="K1135" s="193">
        <f>MAX(0,(F1135-'2031 forecast'!$C$10))</f>
        <v>0</v>
      </c>
      <c r="L1135" s="193">
        <f>MAX(0,(G1135-'2031 forecast'!$C$10))</f>
        <v>0</v>
      </c>
      <c r="M1135" s="193">
        <f>MAX(0,(H1135-'2031 forecast'!$C$10))</f>
        <v>0</v>
      </c>
      <c r="N1135" s="193">
        <f>MAX(0,(I1135-'2031 forecast'!$C$10))</f>
        <v>0</v>
      </c>
      <c r="O1135" s="193">
        <f>MAX(0,(J1135-'2031 forecast'!$C$10))</f>
        <v>0</v>
      </c>
      <c r="P1135" s="175" t="str">
        <f t="shared" si="184"/>
        <v/>
      </c>
      <c r="Q1135" s="175" t="str">
        <f t="shared" si="185"/>
        <v/>
      </c>
    </row>
    <row r="1136" spans="1:17" s="1" customFormat="1" x14ac:dyDescent="0.3">
      <c r="A1136" s="189">
        <f t="shared" si="183"/>
        <v>43878.166666663921</v>
      </c>
      <c r="B1136" s="190">
        <f t="shared" si="179"/>
        <v>43878</v>
      </c>
      <c r="C1136" s="1">
        <f t="shared" si="180"/>
        <v>4</v>
      </c>
      <c r="D1136" s="191">
        <v>3.3354466132023459</v>
      </c>
      <c r="E1136" s="192">
        <f t="shared" si="181"/>
        <v>1.1581887078953901E-4</v>
      </c>
      <c r="F1136" s="193">
        <f t="shared" si="182"/>
        <v>4.9730260737855616</v>
      </c>
      <c r="G1136" s="193">
        <f t="shared" si="187"/>
        <v>5.1569205454481217</v>
      </c>
      <c r="H1136" s="193">
        <f t="shared" si="187"/>
        <v>5.347615137642185</v>
      </c>
      <c r="I1136" s="193">
        <f t="shared" si="187"/>
        <v>5.5453613078412962</v>
      </c>
      <c r="J1136" s="193">
        <f t="shared" si="187"/>
        <v>5.7504198120102119</v>
      </c>
      <c r="K1136" s="193">
        <f>MAX(0,(F1136-'2031 forecast'!$C$10))</f>
        <v>0</v>
      </c>
      <c r="L1136" s="193">
        <f>MAX(0,(G1136-'2031 forecast'!$C$10))</f>
        <v>0</v>
      </c>
      <c r="M1136" s="193">
        <f>MAX(0,(H1136-'2031 forecast'!$C$10))</f>
        <v>0</v>
      </c>
      <c r="N1136" s="193">
        <f>MAX(0,(I1136-'2031 forecast'!$C$10))</f>
        <v>0</v>
      </c>
      <c r="O1136" s="193">
        <f>MAX(0,(J1136-'2031 forecast'!$C$10))</f>
        <v>1.3419812010211807E-2</v>
      </c>
      <c r="P1136" s="175" t="str">
        <f t="shared" si="184"/>
        <v/>
      </c>
      <c r="Q1136" s="175" t="str">
        <f t="shared" si="185"/>
        <v/>
      </c>
    </row>
    <row r="1137" spans="1:17" s="1" customFormat="1" x14ac:dyDescent="0.3">
      <c r="A1137" s="189">
        <f t="shared" si="183"/>
        <v>43878.208333330585</v>
      </c>
      <c r="B1137" s="190">
        <f t="shared" si="179"/>
        <v>43878</v>
      </c>
      <c r="C1137" s="1">
        <f t="shared" si="180"/>
        <v>5</v>
      </c>
      <c r="D1137" s="191">
        <v>3.4483849861098745</v>
      </c>
      <c r="E1137" s="192">
        <f t="shared" si="181"/>
        <v>1.1974050298331573E-4</v>
      </c>
      <c r="F1137" s="193">
        <f t="shared" si="182"/>
        <v>5.1414129611597899</v>
      </c>
      <c r="G1137" s="193">
        <f t="shared" si="187"/>
        <v>5.3315341079350782</v>
      </c>
      <c r="H1137" s="193">
        <f t="shared" si="187"/>
        <v>5.52868562763007</v>
      </c>
      <c r="I1137" s="193">
        <f t="shared" si="187"/>
        <v>5.7331274920797153</v>
      </c>
      <c r="J1137" s="193">
        <f t="shared" si="187"/>
        <v>5.9451292864575098</v>
      </c>
      <c r="K1137" s="193">
        <f>MAX(0,(F1137-'2031 forecast'!$C$10))</f>
        <v>0</v>
      </c>
      <c r="L1137" s="193">
        <f>MAX(0,(G1137-'2031 forecast'!$C$10))</f>
        <v>0</v>
      </c>
      <c r="M1137" s="193">
        <f>MAX(0,(H1137-'2031 forecast'!$C$10))</f>
        <v>0</v>
      </c>
      <c r="N1137" s="193">
        <f>MAX(0,(I1137-'2031 forecast'!$C$10))</f>
        <v>0</v>
      </c>
      <c r="O1137" s="193">
        <f>MAX(0,(J1137-'2031 forecast'!$C$10))</f>
        <v>0.20812928645750972</v>
      </c>
      <c r="P1137" s="175" t="str">
        <f t="shared" si="184"/>
        <v/>
      </c>
      <c r="Q1137" s="175" t="str">
        <f t="shared" si="185"/>
        <v/>
      </c>
    </row>
    <row r="1138" spans="1:17" s="1" customFormat="1" x14ac:dyDescent="0.3">
      <c r="A1138" s="189">
        <f t="shared" si="183"/>
        <v>43878.24999999725</v>
      </c>
      <c r="B1138" s="190">
        <f t="shared" si="179"/>
        <v>43878</v>
      </c>
      <c r="C1138" s="1">
        <f t="shared" si="180"/>
        <v>6</v>
      </c>
      <c r="D1138" s="191">
        <v>3.5236772347148939</v>
      </c>
      <c r="E1138" s="192">
        <f t="shared" si="181"/>
        <v>1.2235492444583355E-4</v>
      </c>
      <c r="F1138" s="193">
        <f t="shared" si="182"/>
        <v>5.2536708860759438</v>
      </c>
      <c r="G1138" s="193">
        <f t="shared" si="187"/>
        <v>5.4479431495930504</v>
      </c>
      <c r="H1138" s="193">
        <f t="shared" si="187"/>
        <v>5.6493992876219936</v>
      </c>
      <c r="I1138" s="193">
        <f t="shared" si="187"/>
        <v>5.8583049482386613</v>
      </c>
      <c r="J1138" s="193">
        <f t="shared" si="187"/>
        <v>6.0749356027557093</v>
      </c>
      <c r="K1138" s="193">
        <f>MAX(0,(F1138-'2031 forecast'!$C$10))</f>
        <v>0</v>
      </c>
      <c r="L1138" s="193">
        <f>MAX(0,(G1138-'2031 forecast'!$C$10))</f>
        <v>0</v>
      </c>
      <c r="M1138" s="193">
        <f>MAX(0,(H1138-'2031 forecast'!$C$10))</f>
        <v>0</v>
      </c>
      <c r="N1138" s="193">
        <f>MAX(0,(I1138-'2031 forecast'!$C$10))</f>
        <v>0.12130494823866123</v>
      </c>
      <c r="O1138" s="193">
        <f>MAX(0,(J1138-'2031 forecast'!$C$10))</f>
        <v>0.33793560275570922</v>
      </c>
      <c r="P1138" s="175" t="str">
        <f t="shared" si="184"/>
        <v/>
      </c>
      <c r="Q1138" s="175" t="str">
        <f t="shared" si="185"/>
        <v/>
      </c>
    </row>
    <row r="1139" spans="1:17" s="1" customFormat="1" x14ac:dyDescent="0.3">
      <c r="A1139" s="189">
        <f t="shared" si="183"/>
        <v>43878.291666663914</v>
      </c>
      <c r="B1139" s="190">
        <f t="shared" si="179"/>
        <v>43878</v>
      </c>
      <c r="C1139" s="1">
        <f t="shared" si="180"/>
        <v>7</v>
      </c>
      <c r="D1139" s="191">
        <v>3.7043786313669398</v>
      </c>
      <c r="E1139" s="192">
        <f t="shared" si="181"/>
        <v>1.2862953595587631E-4</v>
      </c>
      <c r="F1139" s="193">
        <f t="shared" si="182"/>
        <v>5.52308990587471</v>
      </c>
      <c r="G1139" s="193">
        <f t="shared" si="187"/>
        <v>5.7273248495721809</v>
      </c>
      <c r="H1139" s="193">
        <f t="shared" si="187"/>
        <v>5.9391120716026089</v>
      </c>
      <c r="I1139" s="193">
        <f t="shared" si="187"/>
        <v>6.1587308430201322</v>
      </c>
      <c r="J1139" s="193">
        <f t="shared" si="187"/>
        <v>6.3864707618713874</v>
      </c>
      <c r="K1139" s="193">
        <f>MAX(0,(F1139-'2031 forecast'!$C$10))</f>
        <v>0</v>
      </c>
      <c r="L1139" s="193">
        <f>MAX(0,(G1139-'2031 forecast'!$C$10))</f>
        <v>0</v>
      </c>
      <c r="M1139" s="193">
        <f>MAX(0,(H1139-'2031 forecast'!$C$10))</f>
        <v>0.2021120716026088</v>
      </c>
      <c r="N1139" s="193">
        <f>MAX(0,(I1139-'2031 forecast'!$C$10))</f>
        <v>0.42173084302013208</v>
      </c>
      <c r="O1139" s="193">
        <f>MAX(0,(J1139-'2031 forecast'!$C$10))</f>
        <v>0.6494707618713873</v>
      </c>
      <c r="P1139" s="175" t="str">
        <f t="shared" si="184"/>
        <v/>
      </c>
      <c r="Q1139" s="175" t="str">
        <f t="shared" si="185"/>
        <v/>
      </c>
    </row>
    <row r="1140" spans="1:17" s="1" customFormat="1" x14ac:dyDescent="0.3">
      <c r="A1140" s="189">
        <f t="shared" si="183"/>
        <v>43878.333333330578</v>
      </c>
      <c r="B1140" s="190">
        <f t="shared" si="179"/>
        <v>43878</v>
      </c>
      <c r="C1140" s="1">
        <f t="shared" si="180"/>
        <v>8</v>
      </c>
      <c r="D1140" s="191">
        <v>3.6893201816459364</v>
      </c>
      <c r="E1140" s="192">
        <f t="shared" si="181"/>
        <v>1.2810665166337274E-4</v>
      </c>
      <c r="F1140" s="193">
        <f t="shared" si="182"/>
        <v>5.50063832089148</v>
      </c>
      <c r="G1140" s="193">
        <f t="shared" si="187"/>
        <v>5.7040430412405865</v>
      </c>
      <c r="H1140" s="193">
        <f t="shared" si="187"/>
        <v>5.914969339604224</v>
      </c>
      <c r="I1140" s="193">
        <f t="shared" si="187"/>
        <v>6.1336953517883428</v>
      </c>
      <c r="J1140" s="193">
        <f t="shared" si="187"/>
        <v>6.3605094986117479</v>
      </c>
      <c r="K1140" s="193">
        <f>MAX(0,(F1140-'2031 forecast'!$C$10))</f>
        <v>0</v>
      </c>
      <c r="L1140" s="193">
        <f>MAX(0,(G1140-'2031 forecast'!$C$10))</f>
        <v>0</v>
      </c>
      <c r="M1140" s="193">
        <f>MAX(0,(H1140-'2031 forecast'!$C$10))</f>
        <v>0.1779693396042239</v>
      </c>
      <c r="N1140" s="193">
        <f>MAX(0,(I1140-'2031 forecast'!$C$10))</f>
        <v>0.3966953517883427</v>
      </c>
      <c r="O1140" s="193">
        <f>MAX(0,(J1140-'2031 forecast'!$C$10))</f>
        <v>0.62350949861174776</v>
      </c>
      <c r="P1140" s="175" t="str">
        <f t="shared" si="184"/>
        <v/>
      </c>
      <c r="Q1140" s="175" t="str">
        <f t="shared" si="185"/>
        <v/>
      </c>
    </row>
    <row r="1141" spans="1:17" s="1" customFormat="1" x14ac:dyDescent="0.3">
      <c r="A1141" s="189">
        <f t="shared" si="183"/>
        <v>43878.374999997242</v>
      </c>
      <c r="B1141" s="190">
        <f t="shared" si="179"/>
        <v>43878</v>
      </c>
      <c r="C1141" s="1">
        <f t="shared" si="180"/>
        <v>9</v>
      </c>
      <c r="D1141" s="191">
        <v>3.7570832053904533</v>
      </c>
      <c r="E1141" s="192">
        <f t="shared" si="181"/>
        <v>1.3045963097963877E-4</v>
      </c>
      <c r="F1141" s="193">
        <f t="shared" si="182"/>
        <v>5.6016704533160171</v>
      </c>
      <c r="G1141" s="193">
        <f t="shared" si="187"/>
        <v>5.8088111787327605</v>
      </c>
      <c r="H1141" s="193">
        <f t="shared" si="187"/>
        <v>6.0236116335969543</v>
      </c>
      <c r="I1141" s="193">
        <f t="shared" si="187"/>
        <v>6.2463550623313937</v>
      </c>
      <c r="J1141" s="193">
        <f t="shared" si="187"/>
        <v>6.4773351832801263</v>
      </c>
      <c r="K1141" s="193">
        <f>MAX(0,(F1141-'2031 forecast'!$C$10))</f>
        <v>0</v>
      </c>
      <c r="L1141" s="193">
        <f>MAX(0,(G1141-'2031 forecast'!$C$10))</f>
        <v>7.1811178732760439E-2</v>
      </c>
      <c r="M1141" s="193">
        <f>MAX(0,(H1141-'2031 forecast'!$C$10))</f>
        <v>0.28661163359695419</v>
      </c>
      <c r="N1141" s="193">
        <f>MAX(0,(I1141-'2031 forecast'!$C$10))</f>
        <v>0.5093550623313936</v>
      </c>
      <c r="O1141" s="193">
        <f>MAX(0,(J1141-'2031 forecast'!$C$10))</f>
        <v>0.74033518328012615</v>
      </c>
      <c r="P1141" s="175" t="str">
        <f t="shared" si="184"/>
        <v/>
      </c>
      <c r="Q1141" s="175" t="str">
        <f t="shared" si="185"/>
        <v/>
      </c>
    </row>
    <row r="1142" spans="1:17" s="1" customFormat="1" x14ac:dyDescent="0.3">
      <c r="A1142" s="189">
        <f t="shared" si="183"/>
        <v>43878.416666663907</v>
      </c>
      <c r="B1142" s="190">
        <f t="shared" si="179"/>
        <v>43878</v>
      </c>
      <c r="C1142" s="1">
        <f t="shared" si="180"/>
        <v>10</v>
      </c>
      <c r="D1142" s="191">
        <v>3.8549631285769776</v>
      </c>
      <c r="E1142" s="192">
        <f t="shared" si="181"/>
        <v>1.3385837888091191E-4</v>
      </c>
      <c r="F1142" s="193">
        <f t="shared" si="182"/>
        <v>5.7476057557070144</v>
      </c>
      <c r="G1142" s="193">
        <f t="shared" si="187"/>
        <v>5.9601429328881226</v>
      </c>
      <c r="H1142" s="193">
        <f t="shared" si="187"/>
        <v>6.1805393915864535</v>
      </c>
      <c r="I1142" s="193">
        <f t="shared" si="187"/>
        <v>6.4090857553380225</v>
      </c>
      <c r="J1142" s="193">
        <f t="shared" si="187"/>
        <v>6.6460833944677846</v>
      </c>
      <c r="K1142" s="193">
        <f>MAX(0,(F1142-'2031 forecast'!$C$10))</f>
        <v>1.0605755707014275E-2</v>
      </c>
      <c r="L1142" s="193">
        <f>MAX(0,(G1142-'2031 forecast'!$C$10))</f>
        <v>0.22314293288812248</v>
      </c>
      <c r="M1142" s="193">
        <f>MAX(0,(H1142-'2031 forecast'!$C$10))</f>
        <v>0.44353939158645339</v>
      </c>
      <c r="N1142" s="193">
        <f>MAX(0,(I1142-'2031 forecast'!$C$10))</f>
        <v>0.67208575533802239</v>
      </c>
      <c r="O1142" s="193">
        <f>MAX(0,(J1142-'2031 forecast'!$C$10))</f>
        <v>0.90908339446778452</v>
      </c>
      <c r="P1142" s="175">
        <f t="shared" si="184"/>
        <v>1</v>
      </c>
      <c r="Q1142" s="175" t="str">
        <f t="shared" si="185"/>
        <v/>
      </c>
    </row>
    <row r="1143" spans="1:17" s="1" customFormat="1" x14ac:dyDescent="0.3">
      <c r="A1143" s="189">
        <f t="shared" si="183"/>
        <v>43878.458333330571</v>
      </c>
      <c r="B1143" s="190">
        <f t="shared" si="179"/>
        <v>43878</v>
      </c>
      <c r="C1143" s="1">
        <f t="shared" si="180"/>
        <v>11</v>
      </c>
      <c r="D1143" s="191">
        <v>4.0130768506475176</v>
      </c>
      <c r="E1143" s="192">
        <f t="shared" si="181"/>
        <v>1.3934866395219931E-4</v>
      </c>
      <c r="F1143" s="193">
        <f t="shared" si="182"/>
        <v>5.9833473980309355</v>
      </c>
      <c r="G1143" s="193">
        <f t="shared" si="187"/>
        <v>6.2046019203698624</v>
      </c>
      <c r="H1143" s="193">
        <f t="shared" si="187"/>
        <v>6.4340380775694923</v>
      </c>
      <c r="I1143" s="193">
        <f t="shared" si="187"/>
        <v>6.6719584132718088</v>
      </c>
      <c r="J1143" s="193">
        <f t="shared" si="187"/>
        <v>6.9186766586940021</v>
      </c>
      <c r="K1143" s="193">
        <f>MAX(0,(F1143-'2031 forecast'!$C$10))</f>
        <v>0.24634739803093542</v>
      </c>
      <c r="L1143" s="193">
        <f>MAX(0,(G1143-'2031 forecast'!$C$10))</f>
        <v>0.46760192036986226</v>
      </c>
      <c r="M1143" s="193">
        <f>MAX(0,(H1143-'2031 forecast'!$C$10))</f>
        <v>0.69703807756949221</v>
      </c>
      <c r="N1143" s="193">
        <f>MAX(0,(I1143-'2031 forecast'!$C$10))</f>
        <v>0.93495841327180873</v>
      </c>
      <c r="O1143" s="193">
        <f>MAX(0,(J1143-'2031 forecast'!$C$10))</f>
        <v>1.181676658694002</v>
      </c>
      <c r="P1143" s="175">
        <f t="shared" si="184"/>
        <v>2</v>
      </c>
      <c r="Q1143" s="175" t="str">
        <f t="shared" si="185"/>
        <v/>
      </c>
    </row>
    <row r="1144" spans="1:17" s="1" customFormat="1" x14ac:dyDescent="0.3">
      <c r="A1144" s="189">
        <f t="shared" si="183"/>
        <v>43878.499999997235</v>
      </c>
      <c r="B1144" s="190">
        <f t="shared" si="179"/>
        <v>43878</v>
      </c>
      <c r="C1144" s="1">
        <f t="shared" si="180"/>
        <v>12</v>
      </c>
      <c r="D1144" s="191">
        <v>4.1636613478575564</v>
      </c>
      <c r="E1144" s="192">
        <f t="shared" si="181"/>
        <v>1.4457750687723494E-4</v>
      </c>
      <c r="F1144" s="193">
        <f t="shared" si="182"/>
        <v>6.2078632478632407</v>
      </c>
      <c r="G1144" s="193">
        <f t="shared" si="187"/>
        <v>6.437420003685804</v>
      </c>
      <c r="H1144" s="193">
        <f t="shared" si="187"/>
        <v>6.6754653975533378</v>
      </c>
      <c r="I1144" s="193">
        <f t="shared" si="187"/>
        <v>6.9223133255897</v>
      </c>
      <c r="J1144" s="193">
        <f t="shared" si="187"/>
        <v>7.1782892912904002</v>
      </c>
      <c r="K1144" s="193">
        <f>MAX(0,(F1144-'2031 forecast'!$C$10))</f>
        <v>0.47086324786324063</v>
      </c>
      <c r="L1144" s="193">
        <f>MAX(0,(G1144-'2031 forecast'!$C$10))</f>
        <v>0.70042000368580393</v>
      </c>
      <c r="M1144" s="193">
        <f>MAX(0,(H1144-'2031 forecast'!$C$10))</f>
        <v>0.93846539755333769</v>
      </c>
      <c r="N1144" s="193">
        <f>MAX(0,(I1144-'2031 forecast'!$C$10))</f>
        <v>1.1853133255896999</v>
      </c>
      <c r="O1144" s="193">
        <f>MAX(0,(J1144-'2031 forecast'!$C$10))</f>
        <v>1.4412892912904001</v>
      </c>
      <c r="P1144" s="175">
        <f t="shared" si="184"/>
        <v>3</v>
      </c>
      <c r="Q1144" s="175" t="str">
        <f t="shared" si="185"/>
        <v/>
      </c>
    </row>
    <row r="1145" spans="1:17" s="1" customFormat="1" x14ac:dyDescent="0.3">
      <c r="A1145" s="189">
        <f t="shared" si="183"/>
        <v>43878.541666663899</v>
      </c>
      <c r="B1145" s="190">
        <f t="shared" si="179"/>
        <v>43878</v>
      </c>
      <c r="C1145" s="1">
        <f t="shared" si="180"/>
        <v>13</v>
      </c>
      <c r="D1145" s="191">
        <v>4.1636613478575564</v>
      </c>
      <c r="E1145" s="192">
        <f t="shared" si="181"/>
        <v>1.4457750687723494E-4</v>
      </c>
      <c r="F1145" s="193">
        <f t="shared" si="182"/>
        <v>6.2078632478632407</v>
      </c>
      <c r="G1145" s="193">
        <f t="shared" ref="G1145:J1164" si="188">$E1145*G$2</f>
        <v>6.437420003685804</v>
      </c>
      <c r="H1145" s="193">
        <f t="shared" si="188"/>
        <v>6.6754653975533378</v>
      </c>
      <c r="I1145" s="193">
        <f t="shared" si="188"/>
        <v>6.9223133255897</v>
      </c>
      <c r="J1145" s="193">
        <f t="shared" si="188"/>
        <v>7.1782892912904002</v>
      </c>
      <c r="K1145" s="193">
        <f>MAX(0,(F1145-'2031 forecast'!$C$10))</f>
        <v>0.47086324786324063</v>
      </c>
      <c r="L1145" s="193">
        <f>MAX(0,(G1145-'2031 forecast'!$C$10))</f>
        <v>0.70042000368580393</v>
      </c>
      <c r="M1145" s="193">
        <f>MAX(0,(H1145-'2031 forecast'!$C$10))</f>
        <v>0.93846539755333769</v>
      </c>
      <c r="N1145" s="193">
        <f>MAX(0,(I1145-'2031 forecast'!$C$10))</f>
        <v>1.1853133255896999</v>
      </c>
      <c r="O1145" s="193">
        <f>MAX(0,(J1145-'2031 forecast'!$C$10))</f>
        <v>1.4412892912904001</v>
      </c>
      <c r="P1145" s="175">
        <f t="shared" si="184"/>
        <v>4</v>
      </c>
      <c r="Q1145" s="175" t="str">
        <f t="shared" si="185"/>
        <v/>
      </c>
    </row>
    <row r="1146" spans="1:17" s="1" customFormat="1" x14ac:dyDescent="0.3">
      <c r="A1146" s="189">
        <f t="shared" si="183"/>
        <v>43878.583333330564</v>
      </c>
      <c r="B1146" s="190">
        <f t="shared" si="179"/>
        <v>43878</v>
      </c>
      <c r="C1146" s="1">
        <f t="shared" si="180"/>
        <v>14</v>
      </c>
      <c r="D1146" s="191">
        <v>4.0130768506475176</v>
      </c>
      <c r="E1146" s="192">
        <f t="shared" si="181"/>
        <v>1.3934866395219931E-4</v>
      </c>
      <c r="F1146" s="193">
        <f t="shared" si="182"/>
        <v>5.9833473980309355</v>
      </c>
      <c r="G1146" s="193">
        <f t="shared" si="188"/>
        <v>6.2046019203698624</v>
      </c>
      <c r="H1146" s="193">
        <f t="shared" si="188"/>
        <v>6.4340380775694923</v>
      </c>
      <c r="I1146" s="193">
        <f t="shared" si="188"/>
        <v>6.6719584132718088</v>
      </c>
      <c r="J1146" s="193">
        <f t="shared" si="188"/>
        <v>6.9186766586940021</v>
      </c>
      <c r="K1146" s="193">
        <f>MAX(0,(F1146-'2031 forecast'!$C$10))</f>
        <v>0.24634739803093542</v>
      </c>
      <c r="L1146" s="193">
        <f>MAX(0,(G1146-'2031 forecast'!$C$10))</f>
        <v>0.46760192036986226</v>
      </c>
      <c r="M1146" s="193">
        <f>MAX(0,(H1146-'2031 forecast'!$C$10))</f>
        <v>0.69703807756949221</v>
      </c>
      <c r="N1146" s="193">
        <f>MAX(0,(I1146-'2031 forecast'!$C$10))</f>
        <v>0.93495841327180873</v>
      </c>
      <c r="O1146" s="193">
        <f>MAX(0,(J1146-'2031 forecast'!$C$10))</f>
        <v>1.181676658694002</v>
      </c>
      <c r="P1146" s="175">
        <f t="shared" si="184"/>
        <v>5</v>
      </c>
      <c r="Q1146" s="175" t="str">
        <f t="shared" si="185"/>
        <v/>
      </c>
    </row>
    <row r="1147" spans="1:17" s="1" customFormat="1" x14ac:dyDescent="0.3">
      <c r="A1147" s="189">
        <f t="shared" si="183"/>
        <v>43878.624999997228</v>
      </c>
      <c r="B1147" s="190">
        <f t="shared" si="179"/>
        <v>43878</v>
      </c>
      <c r="C1147" s="1">
        <f t="shared" si="180"/>
        <v>15</v>
      </c>
      <c r="D1147" s="191">
        <v>3.8624923534374798</v>
      </c>
      <c r="E1147" s="192">
        <f t="shared" si="181"/>
        <v>1.3411982102716369E-4</v>
      </c>
      <c r="F1147" s="193">
        <f t="shared" si="182"/>
        <v>5.7588315481986303</v>
      </c>
      <c r="G1147" s="193">
        <f t="shared" si="188"/>
        <v>5.9717838370539198</v>
      </c>
      <c r="H1147" s="193">
        <f t="shared" si="188"/>
        <v>6.1926107575856459</v>
      </c>
      <c r="I1147" s="193">
        <f t="shared" si="188"/>
        <v>6.4216035009539167</v>
      </c>
      <c r="J1147" s="193">
        <f t="shared" si="188"/>
        <v>6.6590640260976039</v>
      </c>
      <c r="K1147" s="193">
        <f>MAX(0,(F1147-'2031 forecast'!$C$10))</f>
        <v>2.1831548198630202E-2</v>
      </c>
      <c r="L1147" s="193">
        <f>MAX(0,(G1147-'2031 forecast'!$C$10))</f>
        <v>0.2347838370539197</v>
      </c>
      <c r="M1147" s="193">
        <f>MAX(0,(H1147-'2031 forecast'!$C$10))</f>
        <v>0.45561075758564584</v>
      </c>
      <c r="N1147" s="193">
        <f>MAX(0,(I1147-'2031 forecast'!$C$10))</f>
        <v>0.68460350095391664</v>
      </c>
      <c r="O1147" s="193">
        <f>MAX(0,(J1147-'2031 forecast'!$C$10))</f>
        <v>0.92206402609760385</v>
      </c>
      <c r="P1147" s="175">
        <f t="shared" si="184"/>
        <v>6</v>
      </c>
      <c r="Q1147" s="175" t="str">
        <f t="shared" si="185"/>
        <v/>
      </c>
    </row>
    <row r="1148" spans="1:17" s="1" customFormat="1" x14ac:dyDescent="0.3">
      <c r="A1148" s="189">
        <f t="shared" si="183"/>
        <v>43878.666666663892</v>
      </c>
      <c r="B1148" s="190">
        <f t="shared" si="179"/>
        <v>43878</v>
      </c>
      <c r="C1148" s="1">
        <f t="shared" si="180"/>
        <v>16</v>
      </c>
      <c r="D1148" s="191">
        <v>4.0356645252290235</v>
      </c>
      <c r="E1148" s="192">
        <f t="shared" si="181"/>
        <v>1.4013299039095466E-4</v>
      </c>
      <c r="F1148" s="193">
        <f t="shared" si="182"/>
        <v>6.0170247755057815</v>
      </c>
      <c r="G1148" s="193">
        <f t="shared" si="188"/>
        <v>6.239524632867254</v>
      </c>
      <c r="H1148" s="193">
        <f t="shared" si="188"/>
        <v>6.4702521755670688</v>
      </c>
      <c r="I1148" s="193">
        <f t="shared" si="188"/>
        <v>6.7095116501194925</v>
      </c>
      <c r="J1148" s="193">
        <f t="shared" si="188"/>
        <v>6.9576185535834627</v>
      </c>
      <c r="K1148" s="193">
        <f>MAX(0,(F1148-'2031 forecast'!$C$10))</f>
        <v>0.28002477550578142</v>
      </c>
      <c r="L1148" s="193">
        <f>MAX(0,(G1148-'2031 forecast'!$C$10))</f>
        <v>0.50252463286725391</v>
      </c>
      <c r="M1148" s="193">
        <f>MAX(0,(H1148-'2031 forecast'!$C$10))</f>
        <v>0.73325217556706868</v>
      </c>
      <c r="N1148" s="193">
        <f>MAX(0,(I1148-'2031 forecast'!$C$10))</f>
        <v>0.97251165011949237</v>
      </c>
      <c r="O1148" s="193">
        <f>MAX(0,(J1148-'2031 forecast'!$C$10))</f>
        <v>1.2206185535834626</v>
      </c>
      <c r="P1148" s="175">
        <f t="shared" si="184"/>
        <v>7</v>
      </c>
      <c r="Q1148" s="175" t="str">
        <f t="shared" si="185"/>
        <v/>
      </c>
    </row>
    <row r="1149" spans="1:17" s="1" customFormat="1" x14ac:dyDescent="0.3">
      <c r="A1149" s="189">
        <f t="shared" si="183"/>
        <v>43878.708333330556</v>
      </c>
      <c r="B1149" s="190">
        <f t="shared" si="179"/>
        <v>43878</v>
      </c>
      <c r="C1149" s="1">
        <f t="shared" si="180"/>
        <v>17</v>
      </c>
      <c r="D1149" s="191">
        <v>4.4573011174171304</v>
      </c>
      <c r="E1149" s="192">
        <f t="shared" si="181"/>
        <v>1.547737505810544E-4</v>
      </c>
      <c r="F1149" s="193">
        <f t="shared" si="182"/>
        <v>6.6456691550362361</v>
      </c>
      <c r="G1149" s="193">
        <f t="shared" si="188"/>
        <v>6.8914152661518919</v>
      </c>
      <c r="H1149" s="193">
        <f t="shared" si="188"/>
        <v>7.1462486715218372</v>
      </c>
      <c r="I1149" s="193">
        <f t="shared" si="188"/>
        <v>7.4105054046095882</v>
      </c>
      <c r="J1149" s="193">
        <f t="shared" si="188"/>
        <v>7.6845339248533762</v>
      </c>
      <c r="K1149" s="193">
        <f>MAX(0,(F1149-'2031 forecast'!$C$10))</f>
        <v>0.90866915503623602</v>
      </c>
      <c r="L1149" s="193">
        <f>MAX(0,(G1149-'2031 forecast'!$C$10))</f>
        <v>1.1544152661518918</v>
      </c>
      <c r="M1149" s="193">
        <f>MAX(0,(H1149-'2031 forecast'!$C$10))</f>
        <v>1.4092486715218371</v>
      </c>
      <c r="N1149" s="193">
        <f>MAX(0,(I1149-'2031 forecast'!$C$10))</f>
        <v>1.6735054046095881</v>
      </c>
      <c r="O1149" s="193">
        <f>MAX(0,(J1149-'2031 forecast'!$C$10))</f>
        <v>1.9475339248533761</v>
      </c>
      <c r="P1149" s="175">
        <f t="shared" si="184"/>
        <v>8</v>
      </c>
      <c r="Q1149" s="175" t="str">
        <f t="shared" si="185"/>
        <v/>
      </c>
    </row>
    <row r="1150" spans="1:17" s="1" customFormat="1" x14ac:dyDescent="0.3">
      <c r="A1150" s="189">
        <f t="shared" si="183"/>
        <v>43878.749999997221</v>
      </c>
      <c r="B1150" s="190">
        <f t="shared" si="179"/>
        <v>43878</v>
      </c>
      <c r="C1150" s="1">
        <f t="shared" si="180"/>
        <v>18</v>
      </c>
      <c r="D1150" s="191">
        <v>4.9015253841867432</v>
      </c>
      <c r="E1150" s="192">
        <f t="shared" si="181"/>
        <v>1.7019883720990948E-4</v>
      </c>
      <c r="F1150" s="193">
        <f t="shared" si="182"/>
        <v>7.3079909120415367</v>
      </c>
      <c r="G1150" s="193">
        <f t="shared" si="188"/>
        <v>7.5782286119339215</v>
      </c>
      <c r="H1150" s="193">
        <f t="shared" si="188"/>
        <v>7.8584592654741829</v>
      </c>
      <c r="I1150" s="193">
        <f t="shared" si="188"/>
        <v>8.1490523959473684</v>
      </c>
      <c r="J1150" s="193">
        <f t="shared" si="188"/>
        <v>8.4503911910127503</v>
      </c>
      <c r="K1150" s="193">
        <f>MAX(0,(F1150-'2031 forecast'!$C$10))</f>
        <v>1.5709909120415366</v>
      </c>
      <c r="L1150" s="193">
        <f>MAX(0,(G1150-'2031 forecast'!$C$10))</f>
        <v>1.8412286119339214</v>
      </c>
      <c r="M1150" s="193">
        <f>MAX(0,(H1150-'2031 forecast'!$C$10))</f>
        <v>2.1214592654741828</v>
      </c>
      <c r="N1150" s="193">
        <f>MAX(0,(I1150-'2031 forecast'!$C$10))</f>
        <v>2.4120523959473683</v>
      </c>
      <c r="O1150" s="193">
        <f>MAX(0,(J1150-'2031 forecast'!$C$10))</f>
        <v>2.7133911910127502</v>
      </c>
      <c r="P1150" s="175">
        <f t="shared" si="184"/>
        <v>9</v>
      </c>
      <c r="Q1150" s="175" t="str">
        <f t="shared" si="185"/>
        <v/>
      </c>
    </row>
    <row r="1151" spans="1:17" s="1" customFormat="1" x14ac:dyDescent="0.3">
      <c r="A1151" s="189">
        <f t="shared" si="183"/>
        <v>43878.791666663885</v>
      </c>
      <c r="B1151" s="190">
        <f t="shared" si="179"/>
        <v>43878</v>
      </c>
      <c r="C1151" s="1">
        <f t="shared" si="180"/>
        <v>19</v>
      </c>
      <c r="D1151" s="191">
        <v>4.9542299582102567</v>
      </c>
      <c r="E1151" s="192">
        <f t="shared" si="181"/>
        <v>1.7202893223367194E-4</v>
      </c>
      <c r="F1151" s="193">
        <f t="shared" si="182"/>
        <v>7.3865714594828429</v>
      </c>
      <c r="G1151" s="193">
        <f t="shared" si="188"/>
        <v>7.6597149410945011</v>
      </c>
      <c r="H1151" s="193">
        <f t="shared" si="188"/>
        <v>7.9429588274685283</v>
      </c>
      <c r="I1151" s="193">
        <f t="shared" si="188"/>
        <v>8.2366766152586308</v>
      </c>
      <c r="J1151" s="193">
        <f t="shared" si="188"/>
        <v>8.5412556124214891</v>
      </c>
      <c r="K1151" s="193">
        <f>MAX(0,(F1151-'2031 forecast'!$C$10))</f>
        <v>1.6495714594828428</v>
      </c>
      <c r="L1151" s="193">
        <f>MAX(0,(G1151-'2031 forecast'!$C$10))</f>
        <v>1.922714941094501</v>
      </c>
      <c r="M1151" s="193">
        <f>MAX(0,(H1151-'2031 forecast'!$C$10))</f>
        <v>2.2059588274685282</v>
      </c>
      <c r="N1151" s="193">
        <f>MAX(0,(I1151-'2031 forecast'!$C$10))</f>
        <v>2.4996766152586307</v>
      </c>
      <c r="O1151" s="193">
        <f>MAX(0,(J1151-'2031 forecast'!$C$10))</f>
        <v>2.804255612421489</v>
      </c>
      <c r="P1151" s="175">
        <f t="shared" si="184"/>
        <v>10</v>
      </c>
      <c r="Q1151" s="175" t="str">
        <f t="shared" si="185"/>
        <v/>
      </c>
    </row>
    <row r="1152" spans="1:17" s="1" customFormat="1" x14ac:dyDescent="0.3">
      <c r="A1152" s="189">
        <f t="shared" si="183"/>
        <v>43878.833333330549</v>
      </c>
      <c r="B1152" s="190">
        <f t="shared" si="179"/>
        <v>43878</v>
      </c>
      <c r="C1152" s="1">
        <f t="shared" si="180"/>
        <v>20</v>
      </c>
      <c r="D1152" s="191">
        <v>4.9015253841867432</v>
      </c>
      <c r="E1152" s="192">
        <f t="shared" si="181"/>
        <v>1.7019883720990948E-4</v>
      </c>
      <c r="F1152" s="193">
        <f t="shared" si="182"/>
        <v>7.3079909120415367</v>
      </c>
      <c r="G1152" s="193">
        <f t="shared" si="188"/>
        <v>7.5782286119339215</v>
      </c>
      <c r="H1152" s="193">
        <f t="shared" si="188"/>
        <v>7.8584592654741829</v>
      </c>
      <c r="I1152" s="193">
        <f t="shared" si="188"/>
        <v>8.1490523959473684</v>
      </c>
      <c r="J1152" s="193">
        <f t="shared" si="188"/>
        <v>8.4503911910127503</v>
      </c>
      <c r="K1152" s="193">
        <f>MAX(0,(F1152-'2031 forecast'!$C$10))</f>
        <v>1.5709909120415366</v>
      </c>
      <c r="L1152" s="193">
        <f>MAX(0,(G1152-'2031 forecast'!$C$10))</f>
        <v>1.8412286119339214</v>
      </c>
      <c r="M1152" s="193">
        <f>MAX(0,(H1152-'2031 forecast'!$C$10))</f>
        <v>2.1214592654741828</v>
      </c>
      <c r="N1152" s="193">
        <f>MAX(0,(I1152-'2031 forecast'!$C$10))</f>
        <v>2.4120523959473683</v>
      </c>
      <c r="O1152" s="193">
        <f>MAX(0,(J1152-'2031 forecast'!$C$10))</f>
        <v>2.7133911910127502</v>
      </c>
      <c r="P1152" s="175">
        <f t="shared" si="184"/>
        <v>11</v>
      </c>
      <c r="Q1152" s="175" t="str">
        <f t="shared" si="185"/>
        <v/>
      </c>
    </row>
    <row r="1153" spans="1:17" s="1" customFormat="1" x14ac:dyDescent="0.3">
      <c r="A1153" s="189">
        <f t="shared" si="183"/>
        <v>43878.874999997213</v>
      </c>
      <c r="B1153" s="190">
        <f t="shared" si="179"/>
        <v>43878</v>
      </c>
      <c r="C1153" s="1">
        <f t="shared" si="180"/>
        <v>21</v>
      </c>
      <c r="D1153" s="191">
        <v>4.7358824372557011</v>
      </c>
      <c r="E1153" s="192">
        <f t="shared" si="181"/>
        <v>1.6444710999237029E-4</v>
      </c>
      <c r="F1153" s="193">
        <f t="shared" si="182"/>
        <v>7.0610234772260005</v>
      </c>
      <c r="G1153" s="193">
        <f t="shared" si="188"/>
        <v>7.3221287202863854</v>
      </c>
      <c r="H1153" s="193">
        <f t="shared" si="188"/>
        <v>7.5928892134919517</v>
      </c>
      <c r="I1153" s="193">
        <f t="shared" si="188"/>
        <v>7.8736619923976878</v>
      </c>
      <c r="J1153" s="193">
        <f t="shared" si="188"/>
        <v>8.1648172951567108</v>
      </c>
      <c r="K1153" s="193">
        <f>MAX(0,(F1153-'2031 forecast'!$C$10))</f>
        <v>1.3240234772260004</v>
      </c>
      <c r="L1153" s="193">
        <f>MAX(0,(G1153-'2031 forecast'!$C$10))</f>
        <v>1.5851287202863853</v>
      </c>
      <c r="M1153" s="193">
        <f>MAX(0,(H1153-'2031 forecast'!$C$10))</f>
        <v>1.8558892134919516</v>
      </c>
      <c r="N1153" s="193">
        <f>MAX(0,(I1153-'2031 forecast'!$C$10))</f>
        <v>2.1366619923976877</v>
      </c>
      <c r="O1153" s="193">
        <f>MAX(0,(J1153-'2031 forecast'!$C$10))</f>
        <v>2.4278172951567107</v>
      </c>
      <c r="P1153" s="175">
        <f t="shared" si="184"/>
        <v>12</v>
      </c>
      <c r="Q1153" s="175" t="str">
        <f t="shared" si="185"/>
        <v/>
      </c>
    </row>
    <row r="1154" spans="1:17" s="1" customFormat="1" x14ac:dyDescent="0.3">
      <c r="A1154" s="189">
        <f t="shared" si="183"/>
        <v>43878.916666663878</v>
      </c>
      <c r="B1154" s="190">
        <f t="shared" si="179"/>
        <v>43878</v>
      </c>
      <c r="C1154" s="1">
        <f t="shared" si="180"/>
        <v>22</v>
      </c>
      <c r="D1154" s="191">
        <v>4.6078856146271692</v>
      </c>
      <c r="E1154" s="192">
        <f t="shared" si="181"/>
        <v>1.6000259350609002E-4</v>
      </c>
      <c r="F1154" s="193">
        <f t="shared" si="182"/>
        <v>6.8701850048685413</v>
      </c>
      <c r="G1154" s="193">
        <f t="shared" si="188"/>
        <v>7.1242333494678345</v>
      </c>
      <c r="H1154" s="193">
        <f t="shared" si="188"/>
        <v>7.3876759915056835</v>
      </c>
      <c r="I1154" s="193">
        <f t="shared" si="188"/>
        <v>7.6608603169274803</v>
      </c>
      <c r="J1154" s="193">
        <f t="shared" si="188"/>
        <v>7.9441465574497743</v>
      </c>
      <c r="K1154" s="193">
        <f>MAX(0,(F1154-'2031 forecast'!$C$10))</f>
        <v>1.1331850048685412</v>
      </c>
      <c r="L1154" s="193">
        <f>MAX(0,(G1154-'2031 forecast'!$C$10))</f>
        <v>1.3872333494678344</v>
      </c>
      <c r="M1154" s="193">
        <f>MAX(0,(H1154-'2031 forecast'!$C$10))</f>
        <v>1.6506759915056834</v>
      </c>
      <c r="N1154" s="193">
        <f>MAX(0,(I1154-'2031 forecast'!$C$10))</f>
        <v>1.9238603169274802</v>
      </c>
      <c r="O1154" s="193">
        <f>MAX(0,(J1154-'2031 forecast'!$C$10))</f>
        <v>2.2071465574497742</v>
      </c>
      <c r="P1154" s="175">
        <f t="shared" si="184"/>
        <v>13</v>
      </c>
      <c r="Q1154" s="175" t="str">
        <f t="shared" si="185"/>
        <v/>
      </c>
    </row>
    <row r="1155" spans="1:17" s="1" customFormat="1" x14ac:dyDescent="0.3">
      <c r="A1155" s="189">
        <f t="shared" si="183"/>
        <v>43878.958333330542</v>
      </c>
      <c r="B1155" s="190">
        <f t="shared" si="179"/>
        <v>43878</v>
      </c>
      <c r="C1155" s="1">
        <f t="shared" si="180"/>
        <v>23</v>
      </c>
      <c r="D1155" s="191">
        <v>4.2841289456255867</v>
      </c>
      <c r="E1155" s="192">
        <f t="shared" si="181"/>
        <v>1.4876058121726342E-4</v>
      </c>
      <c r="F1155" s="193">
        <f t="shared" si="182"/>
        <v>6.387475927729084</v>
      </c>
      <c r="G1155" s="193">
        <f t="shared" si="188"/>
        <v>6.6236744703385577</v>
      </c>
      <c r="H1155" s="193">
        <f t="shared" si="188"/>
        <v>6.8686072535404143</v>
      </c>
      <c r="I1155" s="193">
        <f t="shared" si="188"/>
        <v>7.1225972554440125</v>
      </c>
      <c r="J1155" s="193">
        <f t="shared" si="188"/>
        <v>7.3859793973675183</v>
      </c>
      <c r="K1155" s="193">
        <f>MAX(0,(F1155-'2031 forecast'!$C$10))</f>
        <v>0.65047592772908391</v>
      </c>
      <c r="L1155" s="193">
        <f>MAX(0,(G1155-'2031 forecast'!$C$10))</f>
        <v>0.88667447033855762</v>
      </c>
      <c r="M1155" s="193">
        <f>MAX(0,(H1155-'2031 forecast'!$C$10))</f>
        <v>1.1316072535404142</v>
      </c>
      <c r="N1155" s="193">
        <f>MAX(0,(I1155-'2031 forecast'!$C$10))</f>
        <v>1.3855972554440124</v>
      </c>
      <c r="O1155" s="193">
        <f>MAX(0,(J1155-'2031 forecast'!$C$10))</f>
        <v>1.6489793973675182</v>
      </c>
      <c r="P1155" s="175">
        <f t="shared" si="184"/>
        <v>14</v>
      </c>
      <c r="Q1155" s="175">
        <f t="shared" si="185"/>
        <v>14</v>
      </c>
    </row>
    <row r="1156" spans="1:17" s="1" customFormat="1" x14ac:dyDescent="0.3">
      <c r="A1156" s="189">
        <f t="shared" si="183"/>
        <v>43878.999999997206</v>
      </c>
      <c r="B1156" s="190">
        <f t="shared" si="179"/>
        <v>43878</v>
      </c>
      <c r="C1156" s="1">
        <f t="shared" si="180"/>
        <v>0</v>
      </c>
      <c r="D1156" s="191">
        <v>3.7269663059484457</v>
      </c>
      <c r="E1156" s="192">
        <f t="shared" si="181"/>
        <v>1.2941386239463163E-4</v>
      </c>
      <c r="F1156" s="193">
        <f t="shared" si="182"/>
        <v>5.5567672833495552</v>
      </c>
      <c r="G1156" s="193">
        <f t="shared" si="188"/>
        <v>5.7622475620695717</v>
      </c>
      <c r="H1156" s="193">
        <f t="shared" si="188"/>
        <v>5.9753261696001845</v>
      </c>
      <c r="I1156" s="193">
        <f t="shared" si="188"/>
        <v>6.1962840798678149</v>
      </c>
      <c r="J1156" s="193">
        <f t="shared" si="188"/>
        <v>6.4254126567608463</v>
      </c>
      <c r="K1156" s="193">
        <f>MAX(0,(F1156-'2031 forecast'!$C$10))</f>
        <v>0</v>
      </c>
      <c r="L1156" s="193">
        <f>MAX(0,(G1156-'2031 forecast'!$C$10))</f>
        <v>2.5247562069571572E-2</v>
      </c>
      <c r="M1156" s="193">
        <f>MAX(0,(H1156-'2031 forecast'!$C$10))</f>
        <v>0.23832616960018438</v>
      </c>
      <c r="N1156" s="193">
        <f>MAX(0,(I1156-'2031 forecast'!$C$10))</f>
        <v>0.45928407986781483</v>
      </c>
      <c r="O1156" s="193">
        <f>MAX(0,(J1156-'2031 forecast'!$C$10))</f>
        <v>0.68841265676084618</v>
      </c>
      <c r="P1156" s="175" t="str">
        <f t="shared" si="184"/>
        <v/>
      </c>
      <c r="Q1156" s="175" t="str">
        <f t="shared" si="185"/>
        <v/>
      </c>
    </row>
    <row r="1157" spans="1:17" s="1" customFormat="1" x14ac:dyDescent="0.3">
      <c r="A1157" s="189">
        <f t="shared" si="183"/>
        <v>43879.04166666387</v>
      </c>
      <c r="B1157" s="190">
        <f t="shared" ref="B1157:B1220" si="189">INT(A1157)</f>
        <v>43879</v>
      </c>
      <c r="C1157" s="1">
        <f t="shared" ref="C1157:C1220" si="190">HOUR(A1157)</f>
        <v>1</v>
      </c>
      <c r="D1157" s="191">
        <v>3.6290863827619204</v>
      </c>
      <c r="E1157" s="192">
        <f t="shared" ref="E1157:E1220" si="191">D1157/SUM($D$4:$D$8763)</f>
        <v>1.2601511449335847E-4</v>
      </c>
      <c r="F1157" s="193">
        <f t="shared" ref="F1157:F1220" si="192">E1157*$F$2</f>
        <v>5.4108319809585561</v>
      </c>
      <c r="G1157" s="193">
        <f t="shared" si="188"/>
        <v>5.6109158079142087</v>
      </c>
      <c r="H1157" s="193">
        <f t="shared" si="188"/>
        <v>5.8183984116106844</v>
      </c>
      <c r="I1157" s="193">
        <f t="shared" si="188"/>
        <v>6.0335533868611853</v>
      </c>
      <c r="J1157" s="193">
        <f t="shared" si="188"/>
        <v>6.256664445573187</v>
      </c>
      <c r="K1157" s="193">
        <f>MAX(0,(F1157-'2031 forecast'!$C$10))</f>
        <v>0</v>
      </c>
      <c r="L1157" s="193">
        <f>MAX(0,(G1157-'2031 forecast'!$C$10))</f>
        <v>0</v>
      </c>
      <c r="M1157" s="193">
        <f>MAX(0,(H1157-'2031 forecast'!$C$10))</f>
        <v>8.1398411610684285E-2</v>
      </c>
      <c r="N1157" s="193">
        <f>MAX(0,(I1157-'2031 forecast'!$C$10))</f>
        <v>0.29655338686118515</v>
      </c>
      <c r="O1157" s="193">
        <f>MAX(0,(J1157-'2031 forecast'!$C$10))</f>
        <v>0.51966444557318692</v>
      </c>
      <c r="P1157" s="175" t="str">
        <f t="shared" si="184"/>
        <v/>
      </c>
      <c r="Q1157" s="175" t="str">
        <f t="shared" si="185"/>
        <v/>
      </c>
    </row>
    <row r="1158" spans="1:17" s="1" customFormat="1" x14ac:dyDescent="0.3">
      <c r="A1158" s="189">
        <f t="shared" ref="A1158:A1221" si="193">A1157 + TIME(1,0,0)</f>
        <v>43879.083333330535</v>
      </c>
      <c r="B1158" s="190">
        <f t="shared" si="189"/>
        <v>43879</v>
      </c>
      <c r="C1158" s="1">
        <f t="shared" si="190"/>
        <v>2</v>
      </c>
      <c r="D1158" s="191">
        <v>3.5914402584594112</v>
      </c>
      <c r="E1158" s="192">
        <f t="shared" si="191"/>
        <v>1.2470790376209958E-4</v>
      </c>
      <c r="F1158" s="193">
        <f t="shared" si="192"/>
        <v>5.3547030185004809</v>
      </c>
      <c r="G1158" s="193">
        <f t="shared" si="188"/>
        <v>5.5527112870852235</v>
      </c>
      <c r="H1158" s="193">
        <f t="shared" si="188"/>
        <v>5.7580415816147239</v>
      </c>
      <c r="I1158" s="193">
        <f t="shared" si="188"/>
        <v>5.9709646587817122</v>
      </c>
      <c r="J1158" s="193">
        <f t="shared" si="188"/>
        <v>6.1917612874240886</v>
      </c>
      <c r="K1158" s="193">
        <f>MAX(0,(F1158-'2031 forecast'!$C$10))</f>
        <v>0</v>
      </c>
      <c r="L1158" s="193">
        <f>MAX(0,(G1158-'2031 forecast'!$C$10))</f>
        <v>0</v>
      </c>
      <c r="M1158" s="193">
        <f>MAX(0,(H1158-'2031 forecast'!$C$10))</f>
        <v>2.1041581614723803E-2</v>
      </c>
      <c r="N1158" s="193">
        <f>MAX(0,(I1158-'2031 forecast'!$C$10))</f>
        <v>0.23396465878171213</v>
      </c>
      <c r="O1158" s="193">
        <f>MAX(0,(J1158-'2031 forecast'!$C$10))</f>
        <v>0.4547612874240885</v>
      </c>
      <c r="P1158" s="175" t="str">
        <f t="shared" ref="P1158:P1221" si="194">IF(K1158&gt;0,IF(K1157&gt;0,P1157+1,1),"")</f>
        <v/>
      </c>
      <c r="Q1158" s="175" t="str">
        <f t="shared" ref="Q1158:Q1221" si="195">IF(AND(K1158&gt;0,K1159=0),P1158,"")</f>
        <v/>
      </c>
    </row>
    <row r="1159" spans="1:17" s="1" customFormat="1" x14ac:dyDescent="0.3">
      <c r="A1159" s="189">
        <f t="shared" si="193"/>
        <v>43879.124999997199</v>
      </c>
      <c r="B1159" s="190">
        <f t="shared" si="189"/>
        <v>43879</v>
      </c>
      <c r="C1159" s="1">
        <f t="shared" si="190"/>
        <v>3</v>
      </c>
      <c r="D1159" s="191">
        <v>3.531206459575396</v>
      </c>
      <c r="E1159" s="192">
        <f t="shared" si="191"/>
        <v>1.2261636659208533E-4</v>
      </c>
      <c r="F1159" s="193">
        <f t="shared" si="192"/>
        <v>5.2648966785675588</v>
      </c>
      <c r="G1159" s="193">
        <f t="shared" si="188"/>
        <v>5.4595840537588476</v>
      </c>
      <c r="H1159" s="193">
        <f t="shared" si="188"/>
        <v>5.6614706536211861</v>
      </c>
      <c r="I1159" s="193">
        <f t="shared" si="188"/>
        <v>5.8708226938545565</v>
      </c>
      <c r="J1159" s="193">
        <f t="shared" si="188"/>
        <v>6.0879162343855295</v>
      </c>
      <c r="K1159" s="193">
        <f>MAX(0,(F1159-'2031 forecast'!$C$10))</f>
        <v>0</v>
      </c>
      <c r="L1159" s="193">
        <f>MAX(0,(G1159-'2031 forecast'!$C$10))</f>
        <v>0</v>
      </c>
      <c r="M1159" s="193">
        <f>MAX(0,(H1159-'2031 forecast'!$C$10))</f>
        <v>0</v>
      </c>
      <c r="N1159" s="193">
        <f>MAX(0,(I1159-'2031 forecast'!$C$10))</f>
        <v>0.13382269385455636</v>
      </c>
      <c r="O1159" s="193">
        <f>MAX(0,(J1159-'2031 forecast'!$C$10))</f>
        <v>0.35091623438552944</v>
      </c>
      <c r="P1159" s="175" t="str">
        <f t="shared" si="194"/>
        <v/>
      </c>
      <c r="Q1159" s="175" t="str">
        <f t="shared" si="195"/>
        <v/>
      </c>
    </row>
    <row r="1160" spans="1:17" s="1" customFormat="1" x14ac:dyDescent="0.3">
      <c r="A1160" s="189">
        <f t="shared" si="193"/>
        <v>43879.166666663863</v>
      </c>
      <c r="B1160" s="190">
        <f t="shared" si="189"/>
        <v>43879</v>
      </c>
      <c r="C1160" s="1">
        <f t="shared" si="190"/>
        <v>4</v>
      </c>
      <c r="D1160" s="191">
        <v>3.4107388618073653</v>
      </c>
      <c r="E1160" s="192">
        <f t="shared" si="191"/>
        <v>1.1843329225205683E-4</v>
      </c>
      <c r="F1160" s="193">
        <f t="shared" si="192"/>
        <v>5.0852839987017147</v>
      </c>
      <c r="G1160" s="193">
        <f t="shared" si="188"/>
        <v>5.273329587106093</v>
      </c>
      <c r="H1160" s="193">
        <f t="shared" si="188"/>
        <v>5.4683287976341086</v>
      </c>
      <c r="I1160" s="193">
        <f t="shared" si="188"/>
        <v>5.6705387640002431</v>
      </c>
      <c r="J1160" s="193">
        <f t="shared" si="188"/>
        <v>5.8802261283084114</v>
      </c>
      <c r="K1160" s="193">
        <f>MAX(0,(F1160-'2031 forecast'!$C$10))</f>
        <v>0</v>
      </c>
      <c r="L1160" s="193">
        <f>MAX(0,(G1160-'2031 forecast'!$C$10))</f>
        <v>0</v>
      </c>
      <c r="M1160" s="193">
        <f>MAX(0,(H1160-'2031 forecast'!$C$10))</f>
        <v>0</v>
      </c>
      <c r="N1160" s="193">
        <f>MAX(0,(I1160-'2031 forecast'!$C$10))</f>
        <v>0</v>
      </c>
      <c r="O1160" s="193">
        <f>MAX(0,(J1160-'2031 forecast'!$C$10))</f>
        <v>0.1432261283084113</v>
      </c>
      <c r="P1160" s="175" t="str">
        <f t="shared" si="194"/>
        <v/>
      </c>
      <c r="Q1160" s="175" t="str">
        <f t="shared" si="195"/>
        <v/>
      </c>
    </row>
    <row r="1161" spans="1:17" s="1" customFormat="1" x14ac:dyDescent="0.3">
      <c r="A1161" s="189">
        <f t="shared" si="193"/>
        <v>43879.208333330527</v>
      </c>
      <c r="B1161" s="190">
        <f t="shared" si="189"/>
        <v>43879</v>
      </c>
      <c r="C1161" s="1">
        <f t="shared" si="190"/>
        <v>5</v>
      </c>
      <c r="D1161" s="191">
        <v>3.4860311104123847</v>
      </c>
      <c r="E1161" s="192">
        <f t="shared" si="191"/>
        <v>1.2104771371457466E-4</v>
      </c>
      <c r="F1161" s="193">
        <f t="shared" si="192"/>
        <v>5.1975419236178677</v>
      </c>
      <c r="G1161" s="193">
        <f t="shared" si="188"/>
        <v>5.3897386287640652</v>
      </c>
      <c r="H1161" s="193">
        <f t="shared" si="188"/>
        <v>5.5890424576260322</v>
      </c>
      <c r="I1161" s="193">
        <f t="shared" si="188"/>
        <v>5.7957162201591892</v>
      </c>
      <c r="J1161" s="193">
        <f t="shared" si="188"/>
        <v>6.0100324446066109</v>
      </c>
      <c r="K1161" s="193">
        <f>MAX(0,(F1161-'2031 forecast'!$C$10))</f>
        <v>0</v>
      </c>
      <c r="L1161" s="193">
        <f>MAX(0,(G1161-'2031 forecast'!$C$10))</f>
        <v>0</v>
      </c>
      <c r="M1161" s="193">
        <f>MAX(0,(H1161-'2031 forecast'!$C$10))</f>
        <v>0</v>
      </c>
      <c r="N1161" s="193">
        <f>MAX(0,(I1161-'2031 forecast'!$C$10))</f>
        <v>5.8716220159189092E-2</v>
      </c>
      <c r="O1161" s="193">
        <f>MAX(0,(J1161-'2031 forecast'!$C$10))</f>
        <v>0.2730324446066108</v>
      </c>
      <c r="P1161" s="175" t="str">
        <f t="shared" si="194"/>
        <v/>
      </c>
      <c r="Q1161" s="175" t="str">
        <f t="shared" si="195"/>
        <v/>
      </c>
    </row>
    <row r="1162" spans="1:17" s="1" customFormat="1" x14ac:dyDescent="0.3">
      <c r="A1162" s="189">
        <f t="shared" si="193"/>
        <v>43879.249999997191</v>
      </c>
      <c r="B1162" s="190">
        <f t="shared" si="189"/>
        <v>43879</v>
      </c>
      <c r="C1162" s="1">
        <f t="shared" si="190"/>
        <v>6</v>
      </c>
      <c r="D1162" s="191">
        <v>3.9528430517635029</v>
      </c>
      <c r="E1162" s="192">
        <f t="shared" si="191"/>
        <v>1.3725712678218507E-4</v>
      </c>
      <c r="F1162" s="193">
        <f t="shared" si="192"/>
        <v>5.8935410580980134</v>
      </c>
      <c r="G1162" s="193">
        <f t="shared" si="188"/>
        <v>6.1114746870434855</v>
      </c>
      <c r="H1162" s="193">
        <f t="shared" si="188"/>
        <v>6.3374671495759536</v>
      </c>
      <c r="I1162" s="193">
        <f t="shared" si="188"/>
        <v>6.5718164483446522</v>
      </c>
      <c r="J1162" s="193">
        <f t="shared" si="188"/>
        <v>6.814831605655443</v>
      </c>
      <c r="K1162" s="193">
        <f>MAX(0,(F1162-'2031 forecast'!$C$10))</f>
        <v>0.15654105809801333</v>
      </c>
      <c r="L1162" s="193">
        <f>MAX(0,(G1162-'2031 forecast'!$C$10))</f>
        <v>0.37447468704348541</v>
      </c>
      <c r="M1162" s="193">
        <f>MAX(0,(H1162-'2031 forecast'!$C$10))</f>
        <v>0.60046714957595348</v>
      </c>
      <c r="N1162" s="193">
        <f>MAX(0,(I1162-'2031 forecast'!$C$10))</f>
        <v>0.83481644834465207</v>
      </c>
      <c r="O1162" s="193">
        <f>MAX(0,(J1162-'2031 forecast'!$C$10))</f>
        <v>1.0778316056554429</v>
      </c>
      <c r="P1162" s="175">
        <f t="shared" si="194"/>
        <v>1</v>
      </c>
      <c r="Q1162" s="175" t="str">
        <f t="shared" si="195"/>
        <v/>
      </c>
    </row>
    <row r="1163" spans="1:17" s="1" customFormat="1" x14ac:dyDescent="0.3">
      <c r="A1163" s="189">
        <f t="shared" si="193"/>
        <v>43879.291666663856</v>
      </c>
      <c r="B1163" s="190">
        <f t="shared" si="189"/>
        <v>43879</v>
      </c>
      <c r="C1163" s="1">
        <f t="shared" si="190"/>
        <v>7</v>
      </c>
      <c r="D1163" s="191">
        <v>4.3067166202070917</v>
      </c>
      <c r="E1163" s="192">
        <f t="shared" si="191"/>
        <v>1.4954490765601875E-4</v>
      </c>
      <c r="F1163" s="193">
        <f t="shared" si="192"/>
        <v>6.4211533052039291</v>
      </c>
      <c r="G1163" s="193">
        <f t="shared" si="188"/>
        <v>6.6585971828359485</v>
      </c>
      <c r="H1163" s="193">
        <f t="shared" si="188"/>
        <v>6.9048213515379899</v>
      </c>
      <c r="I1163" s="193">
        <f t="shared" si="188"/>
        <v>7.1601504922916961</v>
      </c>
      <c r="J1163" s="193">
        <f t="shared" si="188"/>
        <v>7.4249212922569763</v>
      </c>
      <c r="K1163" s="193">
        <f>MAX(0,(F1163-'2031 forecast'!$C$10))</f>
        <v>0.68415330520392903</v>
      </c>
      <c r="L1163" s="193">
        <f>MAX(0,(G1163-'2031 forecast'!$C$10))</f>
        <v>0.92159718283594838</v>
      </c>
      <c r="M1163" s="193">
        <f>MAX(0,(H1163-'2031 forecast'!$C$10))</f>
        <v>1.1678213515379898</v>
      </c>
      <c r="N1163" s="193">
        <f>MAX(0,(I1163-'2031 forecast'!$C$10))</f>
        <v>1.423150492291696</v>
      </c>
      <c r="O1163" s="193">
        <f>MAX(0,(J1163-'2031 forecast'!$C$10))</f>
        <v>1.6879212922569762</v>
      </c>
      <c r="P1163" s="175">
        <f t="shared" si="194"/>
        <v>2</v>
      </c>
      <c r="Q1163" s="175" t="str">
        <f t="shared" si="195"/>
        <v/>
      </c>
    </row>
    <row r="1164" spans="1:17" s="1" customFormat="1" x14ac:dyDescent="0.3">
      <c r="A1164" s="189">
        <f t="shared" si="193"/>
        <v>43879.33333333052</v>
      </c>
      <c r="B1164" s="190">
        <f t="shared" si="189"/>
        <v>43879</v>
      </c>
      <c r="C1164" s="1">
        <f t="shared" si="190"/>
        <v>8</v>
      </c>
      <c r="D1164" s="191">
        <v>4.5100056914406439</v>
      </c>
      <c r="E1164" s="192">
        <f t="shared" si="191"/>
        <v>1.5660384560481686E-4</v>
      </c>
      <c r="F1164" s="193">
        <f t="shared" si="192"/>
        <v>6.7242497024775423</v>
      </c>
      <c r="G1164" s="193">
        <f t="shared" si="188"/>
        <v>6.9729015953124716</v>
      </c>
      <c r="H1164" s="193">
        <f t="shared" si="188"/>
        <v>7.2307482335161826</v>
      </c>
      <c r="I1164" s="193">
        <f t="shared" si="188"/>
        <v>7.4981296239208506</v>
      </c>
      <c r="J1164" s="193">
        <f t="shared" si="188"/>
        <v>7.775398346262115</v>
      </c>
      <c r="K1164" s="193">
        <f>MAX(0,(F1164-'2031 forecast'!$C$10))</f>
        <v>0.98724970247754218</v>
      </c>
      <c r="L1164" s="193">
        <f>MAX(0,(G1164-'2031 forecast'!$C$10))</f>
        <v>1.2359015953124715</v>
      </c>
      <c r="M1164" s="193">
        <f>MAX(0,(H1164-'2031 forecast'!$C$10))</f>
        <v>1.4937482335161825</v>
      </c>
      <c r="N1164" s="193">
        <f>MAX(0,(I1164-'2031 forecast'!$C$10))</f>
        <v>1.7611296239208505</v>
      </c>
      <c r="O1164" s="193">
        <f>MAX(0,(J1164-'2031 forecast'!$C$10))</f>
        <v>2.0383983462621149</v>
      </c>
      <c r="P1164" s="175">
        <f t="shared" si="194"/>
        <v>3</v>
      </c>
      <c r="Q1164" s="175" t="str">
        <f t="shared" si="195"/>
        <v/>
      </c>
    </row>
    <row r="1165" spans="1:17" s="1" customFormat="1" x14ac:dyDescent="0.3">
      <c r="A1165" s="189">
        <f t="shared" si="193"/>
        <v>43879.374999997184</v>
      </c>
      <c r="B1165" s="190">
        <f t="shared" si="189"/>
        <v>43879</v>
      </c>
      <c r="C1165" s="1">
        <f t="shared" si="190"/>
        <v>9</v>
      </c>
      <c r="D1165" s="191">
        <v>4.4573011174171304</v>
      </c>
      <c r="E1165" s="192">
        <f t="shared" si="191"/>
        <v>1.547737505810544E-4</v>
      </c>
      <c r="F1165" s="193">
        <f t="shared" si="192"/>
        <v>6.6456691550362361</v>
      </c>
      <c r="G1165" s="193">
        <f t="shared" ref="G1165:J1184" si="196">$E1165*G$2</f>
        <v>6.8914152661518919</v>
      </c>
      <c r="H1165" s="193">
        <f t="shared" si="196"/>
        <v>7.1462486715218372</v>
      </c>
      <c r="I1165" s="193">
        <f t="shared" si="196"/>
        <v>7.4105054046095882</v>
      </c>
      <c r="J1165" s="193">
        <f t="shared" si="196"/>
        <v>7.6845339248533762</v>
      </c>
      <c r="K1165" s="193">
        <f>MAX(0,(F1165-'2031 forecast'!$C$10))</f>
        <v>0.90866915503623602</v>
      </c>
      <c r="L1165" s="193">
        <f>MAX(0,(G1165-'2031 forecast'!$C$10))</f>
        <v>1.1544152661518918</v>
      </c>
      <c r="M1165" s="193">
        <f>MAX(0,(H1165-'2031 forecast'!$C$10))</f>
        <v>1.4092486715218371</v>
      </c>
      <c r="N1165" s="193">
        <f>MAX(0,(I1165-'2031 forecast'!$C$10))</f>
        <v>1.6735054046095881</v>
      </c>
      <c r="O1165" s="193">
        <f>MAX(0,(J1165-'2031 forecast'!$C$10))</f>
        <v>1.9475339248533761</v>
      </c>
      <c r="P1165" s="175">
        <f t="shared" si="194"/>
        <v>4</v>
      </c>
      <c r="Q1165" s="175" t="str">
        <f t="shared" si="195"/>
        <v/>
      </c>
    </row>
    <row r="1166" spans="1:17" s="1" customFormat="1" x14ac:dyDescent="0.3">
      <c r="A1166" s="189">
        <f t="shared" si="193"/>
        <v>43879.416666663848</v>
      </c>
      <c r="B1166" s="190">
        <f t="shared" si="189"/>
        <v>43879</v>
      </c>
      <c r="C1166" s="1">
        <f t="shared" si="190"/>
        <v>10</v>
      </c>
      <c r="D1166" s="191">
        <v>4.7132947626741952</v>
      </c>
      <c r="E1166" s="192">
        <f t="shared" si="191"/>
        <v>1.6366278355361494E-4</v>
      </c>
      <c r="F1166" s="193">
        <f t="shared" si="192"/>
        <v>7.0273460997511545</v>
      </c>
      <c r="G1166" s="193">
        <f t="shared" si="196"/>
        <v>7.2872060077889929</v>
      </c>
      <c r="H1166" s="193">
        <f t="shared" si="196"/>
        <v>7.5566751154943743</v>
      </c>
      <c r="I1166" s="193">
        <f t="shared" si="196"/>
        <v>7.8361087555500033</v>
      </c>
      <c r="J1166" s="193">
        <f t="shared" si="196"/>
        <v>8.1258754002672511</v>
      </c>
      <c r="K1166" s="193">
        <f>MAX(0,(F1166-'2031 forecast'!$C$10))</f>
        <v>1.2903460997511544</v>
      </c>
      <c r="L1166" s="193">
        <f>MAX(0,(G1166-'2031 forecast'!$C$10))</f>
        <v>1.5502060077889928</v>
      </c>
      <c r="M1166" s="193">
        <f>MAX(0,(H1166-'2031 forecast'!$C$10))</f>
        <v>1.8196751154943742</v>
      </c>
      <c r="N1166" s="193">
        <f>MAX(0,(I1166-'2031 forecast'!$C$10))</f>
        <v>2.0991087555500032</v>
      </c>
      <c r="O1166" s="193">
        <f>MAX(0,(J1166-'2031 forecast'!$C$10))</f>
        <v>2.388875400267251</v>
      </c>
      <c r="P1166" s="175">
        <f t="shared" si="194"/>
        <v>5</v>
      </c>
      <c r="Q1166" s="175" t="str">
        <f t="shared" si="195"/>
        <v/>
      </c>
    </row>
    <row r="1167" spans="1:17" s="1" customFormat="1" x14ac:dyDescent="0.3">
      <c r="A1167" s="189">
        <f t="shared" si="193"/>
        <v>43879.458333330513</v>
      </c>
      <c r="B1167" s="190">
        <f t="shared" si="189"/>
        <v>43879</v>
      </c>
      <c r="C1167" s="1">
        <f t="shared" si="190"/>
        <v>11</v>
      </c>
      <c r="D1167" s="191">
        <v>4.9994053073732685</v>
      </c>
      <c r="E1167" s="192">
        <f t="shared" si="191"/>
        <v>1.7359758511118265E-4</v>
      </c>
      <c r="F1167" s="193">
        <f t="shared" si="192"/>
        <v>7.4539262144325349</v>
      </c>
      <c r="G1167" s="193">
        <f t="shared" si="196"/>
        <v>7.7295603660892844</v>
      </c>
      <c r="H1167" s="193">
        <f t="shared" si="196"/>
        <v>8.015387023463683</v>
      </c>
      <c r="I1167" s="193">
        <f t="shared" si="196"/>
        <v>8.3117830889539981</v>
      </c>
      <c r="J1167" s="193">
        <f t="shared" si="196"/>
        <v>8.6191394022004086</v>
      </c>
      <c r="K1167" s="193">
        <f>MAX(0,(F1167-'2031 forecast'!$C$10))</f>
        <v>1.7169262144325348</v>
      </c>
      <c r="L1167" s="193">
        <f>MAX(0,(G1167-'2031 forecast'!$C$10))</f>
        <v>1.9925603660892843</v>
      </c>
      <c r="M1167" s="193">
        <f>MAX(0,(H1167-'2031 forecast'!$C$10))</f>
        <v>2.2783870234636829</v>
      </c>
      <c r="N1167" s="193">
        <f>MAX(0,(I1167-'2031 forecast'!$C$10))</f>
        <v>2.574783088953998</v>
      </c>
      <c r="O1167" s="193">
        <f>MAX(0,(J1167-'2031 forecast'!$C$10))</f>
        <v>2.8821394022004085</v>
      </c>
      <c r="P1167" s="175">
        <f t="shared" si="194"/>
        <v>6</v>
      </c>
      <c r="Q1167" s="175" t="str">
        <f t="shared" si="195"/>
        <v/>
      </c>
    </row>
    <row r="1168" spans="1:17" s="1" customFormat="1" x14ac:dyDescent="0.3">
      <c r="A1168" s="189">
        <f t="shared" si="193"/>
        <v>43879.499999997177</v>
      </c>
      <c r="B1168" s="190">
        <f t="shared" si="189"/>
        <v>43879</v>
      </c>
      <c r="C1168" s="1">
        <f t="shared" si="190"/>
        <v>12</v>
      </c>
      <c r="D1168" s="191">
        <v>4.9391715084892533</v>
      </c>
      <c r="E1168" s="192">
        <f t="shared" si="191"/>
        <v>1.715060479411684E-4</v>
      </c>
      <c r="F1168" s="193">
        <f t="shared" si="192"/>
        <v>7.3641198744996137</v>
      </c>
      <c r="G1168" s="193">
        <f t="shared" si="196"/>
        <v>7.6364331327629085</v>
      </c>
      <c r="H1168" s="193">
        <f t="shared" si="196"/>
        <v>7.9188160954701452</v>
      </c>
      <c r="I1168" s="193">
        <f t="shared" si="196"/>
        <v>8.2116411240268423</v>
      </c>
      <c r="J1168" s="193">
        <f t="shared" si="196"/>
        <v>8.5152943491618505</v>
      </c>
      <c r="K1168" s="193">
        <f>MAX(0,(F1168-'2031 forecast'!$C$10))</f>
        <v>1.6271198744996136</v>
      </c>
      <c r="L1168" s="193">
        <f>MAX(0,(G1168-'2031 forecast'!$C$10))</f>
        <v>1.8994331327629084</v>
      </c>
      <c r="M1168" s="193">
        <f>MAX(0,(H1168-'2031 forecast'!$C$10))</f>
        <v>2.1818160954701451</v>
      </c>
      <c r="N1168" s="193">
        <f>MAX(0,(I1168-'2031 forecast'!$C$10))</f>
        <v>2.4746411240268422</v>
      </c>
      <c r="O1168" s="193">
        <f>MAX(0,(J1168-'2031 forecast'!$C$10))</f>
        <v>2.7782943491618504</v>
      </c>
      <c r="P1168" s="175">
        <f t="shared" si="194"/>
        <v>7</v>
      </c>
      <c r="Q1168" s="175" t="str">
        <f t="shared" si="195"/>
        <v/>
      </c>
    </row>
    <row r="1169" spans="1:17" s="1" customFormat="1" x14ac:dyDescent="0.3">
      <c r="A1169" s="189">
        <f t="shared" si="193"/>
        <v>43879.541666663841</v>
      </c>
      <c r="B1169" s="190">
        <f t="shared" si="189"/>
        <v>43879</v>
      </c>
      <c r="C1169" s="1">
        <f t="shared" si="190"/>
        <v>13</v>
      </c>
      <c r="D1169" s="191">
        <v>4.7659993366977087</v>
      </c>
      <c r="E1169" s="192">
        <f t="shared" si="191"/>
        <v>1.6549287857737743E-4</v>
      </c>
      <c r="F1169" s="193">
        <f t="shared" si="192"/>
        <v>7.1059266471924616</v>
      </c>
      <c r="G1169" s="193">
        <f t="shared" si="196"/>
        <v>7.3686923369495743</v>
      </c>
      <c r="H1169" s="193">
        <f t="shared" si="196"/>
        <v>7.6411746774887215</v>
      </c>
      <c r="I1169" s="193">
        <f t="shared" si="196"/>
        <v>7.9237329748612666</v>
      </c>
      <c r="J1169" s="193">
        <f t="shared" si="196"/>
        <v>8.2167398216759917</v>
      </c>
      <c r="K1169" s="193">
        <f>MAX(0,(F1169-'2031 forecast'!$C$10))</f>
        <v>1.3689266471924615</v>
      </c>
      <c r="L1169" s="193">
        <f>MAX(0,(G1169-'2031 forecast'!$C$10))</f>
        <v>1.6316923369495742</v>
      </c>
      <c r="M1169" s="193">
        <f>MAX(0,(H1169-'2031 forecast'!$C$10))</f>
        <v>1.9041746774887214</v>
      </c>
      <c r="N1169" s="193">
        <f>MAX(0,(I1169-'2031 forecast'!$C$10))</f>
        <v>2.1867329748612665</v>
      </c>
      <c r="O1169" s="193">
        <f>MAX(0,(J1169-'2031 forecast'!$C$10))</f>
        <v>2.4797398216759916</v>
      </c>
      <c r="P1169" s="175">
        <f t="shared" si="194"/>
        <v>8</v>
      </c>
      <c r="Q1169" s="175" t="str">
        <f t="shared" si="195"/>
        <v/>
      </c>
    </row>
    <row r="1170" spans="1:17" s="1" customFormat="1" x14ac:dyDescent="0.3">
      <c r="A1170" s="189">
        <f t="shared" si="193"/>
        <v>43879.583333330505</v>
      </c>
      <c r="B1170" s="190">
        <f t="shared" si="189"/>
        <v>43879</v>
      </c>
      <c r="C1170" s="1">
        <f t="shared" si="190"/>
        <v>14</v>
      </c>
      <c r="D1170" s="191">
        <v>4.7283532123952003</v>
      </c>
      <c r="E1170" s="192">
        <f t="shared" si="191"/>
        <v>1.6418566784611856E-4</v>
      </c>
      <c r="F1170" s="193">
        <f t="shared" si="192"/>
        <v>7.0497976847343873</v>
      </c>
      <c r="G1170" s="193">
        <f t="shared" si="196"/>
        <v>7.31048781612059</v>
      </c>
      <c r="H1170" s="193">
        <f t="shared" si="196"/>
        <v>7.5808178474927619</v>
      </c>
      <c r="I1170" s="193">
        <f t="shared" si="196"/>
        <v>7.8611442467817954</v>
      </c>
      <c r="J1170" s="193">
        <f t="shared" si="196"/>
        <v>8.1518366635268951</v>
      </c>
      <c r="K1170" s="193">
        <f>MAX(0,(F1170-'2031 forecast'!$C$10))</f>
        <v>1.3127976847343872</v>
      </c>
      <c r="L1170" s="193">
        <f>MAX(0,(G1170-'2031 forecast'!$C$10))</f>
        <v>1.5734878161205899</v>
      </c>
      <c r="M1170" s="193">
        <f>MAX(0,(H1170-'2031 forecast'!$C$10))</f>
        <v>1.8438178474927618</v>
      </c>
      <c r="N1170" s="193">
        <f>MAX(0,(I1170-'2031 forecast'!$C$10))</f>
        <v>2.1241442467817953</v>
      </c>
      <c r="O1170" s="193">
        <f>MAX(0,(J1170-'2031 forecast'!$C$10))</f>
        <v>2.414836663526895</v>
      </c>
      <c r="P1170" s="175">
        <f t="shared" si="194"/>
        <v>9</v>
      </c>
      <c r="Q1170" s="175" t="str">
        <f t="shared" si="195"/>
        <v/>
      </c>
    </row>
    <row r="1171" spans="1:17" s="1" customFormat="1" x14ac:dyDescent="0.3">
      <c r="A1171" s="189">
        <f t="shared" si="193"/>
        <v>43879.62499999717</v>
      </c>
      <c r="B1171" s="190">
        <f t="shared" si="189"/>
        <v>43879</v>
      </c>
      <c r="C1171" s="1">
        <f t="shared" si="190"/>
        <v>15</v>
      </c>
      <c r="D1171" s="191">
        <v>4.7659993366977087</v>
      </c>
      <c r="E1171" s="192">
        <f t="shared" si="191"/>
        <v>1.6549287857737743E-4</v>
      </c>
      <c r="F1171" s="193">
        <f t="shared" si="192"/>
        <v>7.1059266471924616</v>
      </c>
      <c r="G1171" s="193">
        <f t="shared" si="196"/>
        <v>7.3686923369495743</v>
      </c>
      <c r="H1171" s="193">
        <f t="shared" si="196"/>
        <v>7.6411746774887215</v>
      </c>
      <c r="I1171" s="193">
        <f t="shared" si="196"/>
        <v>7.9237329748612666</v>
      </c>
      <c r="J1171" s="193">
        <f t="shared" si="196"/>
        <v>8.2167398216759917</v>
      </c>
      <c r="K1171" s="193">
        <f>MAX(0,(F1171-'2031 forecast'!$C$10))</f>
        <v>1.3689266471924615</v>
      </c>
      <c r="L1171" s="193">
        <f>MAX(0,(G1171-'2031 forecast'!$C$10))</f>
        <v>1.6316923369495742</v>
      </c>
      <c r="M1171" s="193">
        <f>MAX(0,(H1171-'2031 forecast'!$C$10))</f>
        <v>1.9041746774887214</v>
      </c>
      <c r="N1171" s="193">
        <f>MAX(0,(I1171-'2031 forecast'!$C$10))</f>
        <v>2.1867329748612665</v>
      </c>
      <c r="O1171" s="193">
        <f>MAX(0,(J1171-'2031 forecast'!$C$10))</f>
        <v>2.4797398216759916</v>
      </c>
      <c r="P1171" s="175">
        <f t="shared" si="194"/>
        <v>10</v>
      </c>
      <c r="Q1171" s="175" t="str">
        <f t="shared" si="195"/>
        <v/>
      </c>
    </row>
    <row r="1172" spans="1:17" s="1" customFormat="1" x14ac:dyDescent="0.3">
      <c r="A1172" s="189">
        <f t="shared" si="193"/>
        <v>43879.666666663834</v>
      </c>
      <c r="B1172" s="190">
        <f t="shared" si="189"/>
        <v>43879</v>
      </c>
      <c r="C1172" s="1">
        <f t="shared" si="190"/>
        <v>16</v>
      </c>
      <c r="D1172" s="191">
        <v>4.7434116621162037</v>
      </c>
      <c r="E1172" s="192">
        <f t="shared" si="191"/>
        <v>1.647085521386221E-4</v>
      </c>
      <c r="F1172" s="193">
        <f t="shared" si="192"/>
        <v>7.0722492697176165</v>
      </c>
      <c r="G1172" s="193">
        <f t="shared" si="196"/>
        <v>7.3337696244521835</v>
      </c>
      <c r="H1172" s="193">
        <f t="shared" si="196"/>
        <v>7.6049605794911459</v>
      </c>
      <c r="I1172" s="193">
        <f t="shared" si="196"/>
        <v>7.8861797380135839</v>
      </c>
      <c r="J1172" s="193">
        <f t="shared" si="196"/>
        <v>8.1777979267865337</v>
      </c>
      <c r="K1172" s="193">
        <f>MAX(0,(F1172-'2031 forecast'!$C$10))</f>
        <v>1.3352492697176164</v>
      </c>
      <c r="L1172" s="193">
        <f>MAX(0,(G1172-'2031 forecast'!$C$10))</f>
        <v>1.5967696244521834</v>
      </c>
      <c r="M1172" s="193">
        <f>MAX(0,(H1172-'2031 forecast'!$C$10))</f>
        <v>1.8679605794911458</v>
      </c>
      <c r="N1172" s="193">
        <f>MAX(0,(I1172-'2031 forecast'!$C$10))</f>
        <v>2.1491797380135838</v>
      </c>
      <c r="O1172" s="193">
        <f>MAX(0,(J1172-'2031 forecast'!$C$10))</f>
        <v>2.4407979267865336</v>
      </c>
      <c r="P1172" s="175">
        <f t="shared" si="194"/>
        <v>11</v>
      </c>
      <c r="Q1172" s="175" t="str">
        <f t="shared" si="195"/>
        <v/>
      </c>
    </row>
    <row r="1173" spans="1:17" s="1" customFormat="1" x14ac:dyDescent="0.3">
      <c r="A1173" s="189">
        <f t="shared" si="193"/>
        <v>43879.708333330498</v>
      </c>
      <c r="B1173" s="190">
        <f t="shared" si="189"/>
        <v>43879</v>
      </c>
      <c r="C1173" s="1">
        <f t="shared" si="190"/>
        <v>17</v>
      </c>
      <c r="D1173" s="191">
        <v>4.8789377096052373</v>
      </c>
      <c r="E1173" s="192">
        <f t="shared" si="191"/>
        <v>1.6941451077115413E-4</v>
      </c>
      <c r="F1173" s="193">
        <f t="shared" si="192"/>
        <v>7.2743135345666907</v>
      </c>
      <c r="G1173" s="193">
        <f t="shared" si="196"/>
        <v>7.5433058994365298</v>
      </c>
      <c r="H1173" s="193">
        <f t="shared" si="196"/>
        <v>7.8222451674766056</v>
      </c>
      <c r="I1173" s="193">
        <f t="shared" si="196"/>
        <v>8.1114991590996848</v>
      </c>
      <c r="J1173" s="193">
        <f t="shared" si="196"/>
        <v>8.4114492961232887</v>
      </c>
      <c r="K1173" s="193">
        <f>MAX(0,(F1173-'2031 forecast'!$C$10))</f>
        <v>1.5373135345666906</v>
      </c>
      <c r="L1173" s="193">
        <f>MAX(0,(G1173-'2031 forecast'!$C$10))</f>
        <v>1.8063058994365297</v>
      </c>
      <c r="M1173" s="193">
        <f>MAX(0,(H1173-'2031 forecast'!$C$10))</f>
        <v>2.0852451674766055</v>
      </c>
      <c r="N1173" s="193">
        <f>MAX(0,(I1173-'2031 forecast'!$C$10))</f>
        <v>2.3744991590996847</v>
      </c>
      <c r="O1173" s="193">
        <f>MAX(0,(J1173-'2031 forecast'!$C$10))</f>
        <v>2.6744492961232886</v>
      </c>
      <c r="P1173" s="175">
        <f t="shared" si="194"/>
        <v>12</v>
      </c>
      <c r="Q1173" s="175" t="str">
        <f t="shared" si="195"/>
        <v/>
      </c>
    </row>
    <row r="1174" spans="1:17" s="1" customFormat="1" x14ac:dyDescent="0.3">
      <c r="A1174" s="189">
        <f t="shared" si="193"/>
        <v>43879.749999997162</v>
      </c>
      <c r="B1174" s="190">
        <f t="shared" si="189"/>
        <v>43879</v>
      </c>
      <c r="C1174" s="1">
        <f t="shared" si="190"/>
        <v>18</v>
      </c>
      <c r="D1174" s="191">
        <v>5.0596391062572836</v>
      </c>
      <c r="E1174" s="192">
        <f t="shared" si="191"/>
        <v>1.7568912228119689E-4</v>
      </c>
      <c r="F1174" s="193">
        <f t="shared" si="192"/>
        <v>7.543732554365457</v>
      </c>
      <c r="G1174" s="193">
        <f t="shared" si="196"/>
        <v>7.8226875994156613</v>
      </c>
      <c r="H1174" s="193">
        <f t="shared" si="196"/>
        <v>8.1119579514572209</v>
      </c>
      <c r="I1174" s="193">
        <f t="shared" si="196"/>
        <v>8.4119250538811556</v>
      </c>
      <c r="J1174" s="193">
        <f t="shared" si="196"/>
        <v>8.7229844552389668</v>
      </c>
      <c r="K1174" s="193">
        <f>MAX(0,(F1174-'2031 forecast'!$C$10))</f>
        <v>1.8067325543654569</v>
      </c>
      <c r="L1174" s="193">
        <f>MAX(0,(G1174-'2031 forecast'!$C$10))</f>
        <v>2.0856875994156612</v>
      </c>
      <c r="M1174" s="193">
        <f>MAX(0,(H1174-'2031 forecast'!$C$10))</f>
        <v>2.3749579514572208</v>
      </c>
      <c r="N1174" s="193">
        <f>MAX(0,(I1174-'2031 forecast'!$C$10))</f>
        <v>2.6749250538811555</v>
      </c>
      <c r="O1174" s="193">
        <f>MAX(0,(J1174-'2031 forecast'!$C$10))</f>
        <v>2.9859844552389667</v>
      </c>
      <c r="P1174" s="175">
        <f t="shared" si="194"/>
        <v>13</v>
      </c>
      <c r="Q1174" s="175" t="str">
        <f t="shared" si="195"/>
        <v/>
      </c>
    </row>
    <row r="1175" spans="1:17" s="1" customFormat="1" x14ac:dyDescent="0.3">
      <c r="A1175" s="189">
        <f t="shared" si="193"/>
        <v>43879.791666663827</v>
      </c>
      <c r="B1175" s="190">
        <f t="shared" si="189"/>
        <v>43879</v>
      </c>
      <c r="C1175" s="1">
        <f t="shared" si="190"/>
        <v>19</v>
      </c>
      <c r="D1175" s="191">
        <v>5.1801067040253148</v>
      </c>
      <c r="E1175" s="192">
        <f t="shared" si="191"/>
        <v>1.7987219662122541E-4</v>
      </c>
      <c r="F1175" s="193">
        <f t="shared" si="192"/>
        <v>7.723345234231302</v>
      </c>
      <c r="G1175" s="193">
        <f t="shared" si="196"/>
        <v>8.0089420660684159</v>
      </c>
      <c r="H1175" s="193">
        <f t="shared" si="196"/>
        <v>8.3050998074442983</v>
      </c>
      <c r="I1175" s="193">
        <f t="shared" si="196"/>
        <v>8.6122089837354689</v>
      </c>
      <c r="J1175" s="193">
        <f t="shared" si="196"/>
        <v>8.9306745613160867</v>
      </c>
      <c r="K1175" s="193">
        <f>MAX(0,(F1175-'2031 forecast'!$C$10))</f>
        <v>1.9863452342313019</v>
      </c>
      <c r="L1175" s="193">
        <f>MAX(0,(G1175-'2031 forecast'!$C$10))</f>
        <v>2.2719420660684158</v>
      </c>
      <c r="M1175" s="193">
        <f>MAX(0,(H1175-'2031 forecast'!$C$10))</f>
        <v>2.5680998074442982</v>
      </c>
      <c r="N1175" s="193">
        <f>MAX(0,(I1175-'2031 forecast'!$C$10))</f>
        <v>2.8752089837354688</v>
      </c>
      <c r="O1175" s="193">
        <f>MAX(0,(J1175-'2031 forecast'!$C$10))</f>
        <v>3.1936745613160866</v>
      </c>
      <c r="P1175" s="175">
        <f t="shared" si="194"/>
        <v>14</v>
      </c>
      <c r="Q1175" s="175" t="str">
        <f t="shared" si="195"/>
        <v/>
      </c>
    </row>
    <row r="1176" spans="1:17" s="1" customFormat="1" x14ac:dyDescent="0.3">
      <c r="A1176" s="189">
        <f t="shared" si="193"/>
        <v>43879.833333330491</v>
      </c>
      <c r="B1176" s="190">
        <f t="shared" si="189"/>
        <v>43879</v>
      </c>
      <c r="C1176" s="1">
        <f t="shared" si="190"/>
        <v>20</v>
      </c>
      <c r="D1176" s="191">
        <v>5.1650482543043097</v>
      </c>
      <c r="E1176" s="192">
        <f t="shared" si="191"/>
        <v>1.7934931232872181E-4</v>
      </c>
      <c r="F1176" s="193">
        <f t="shared" si="192"/>
        <v>7.7008936492480702</v>
      </c>
      <c r="G1176" s="193">
        <f t="shared" si="196"/>
        <v>7.9856602577368205</v>
      </c>
      <c r="H1176" s="193">
        <f t="shared" si="196"/>
        <v>8.2809570754459116</v>
      </c>
      <c r="I1176" s="193">
        <f t="shared" si="196"/>
        <v>8.5871734925036787</v>
      </c>
      <c r="J1176" s="193">
        <f t="shared" si="196"/>
        <v>8.9047132980564445</v>
      </c>
      <c r="K1176" s="193">
        <f>MAX(0,(F1176-'2031 forecast'!$C$10))</f>
        <v>1.9638936492480701</v>
      </c>
      <c r="L1176" s="193">
        <f>MAX(0,(G1176-'2031 forecast'!$C$10))</f>
        <v>2.2486602577368204</v>
      </c>
      <c r="M1176" s="193">
        <f>MAX(0,(H1176-'2031 forecast'!$C$10))</f>
        <v>2.5439570754459115</v>
      </c>
      <c r="N1176" s="193">
        <f>MAX(0,(I1176-'2031 forecast'!$C$10))</f>
        <v>2.8501734925036786</v>
      </c>
      <c r="O1176" s="193">
        <f>MAX(0,(J1176-'2031 forecast'!$C$10))</f>
        <v>3.1677132980564444</v>
      </c>
      <c r="P1176" s="175">
        <f t="shared" si="194"/>
        <v>15</v>
      </c>
      <c r="Q1176" s="175" t="str">
        <f t="shared" si="195"/>
        <v/>
      </c>
    </row>
    <row r="1177" spans="1:17" s="1" customFormat="1" x14ac:dyDescent="0.3">
      <c r="A1177" s="189">
        <f t="shared" si="193"/>
        <v>43879.874999997155</v>
      </c>
      <c r="B1177" s="190">
        <f t="shared" si="189"/>
        <v>43879</v>
      </c>
      <c r="C1177" s="1">
        <f t="shared" si="190"/>
        <v>21</v>
      </c>
      <c r="D1177" s="191">
        <v>5.0671683311177862</v>
      </c>
      <c r="E1177" s="192">
        <f t="shared" si="191"/>
        <v>1.759505644274487E-4</v>
      </c>
      <c r="F1177" s="193">
        <f t="shared" si="192"/>
        <v>7.5549583468570738</v>
      </c>
      <c r="G1177" s="193">
        <f t="shared" si="196"/>
        <v>7.8343285035814603</v>
      </c>
      <c r="H1177" s="193">
        <f t="shared" si="196"/>
        <v>8.1240293174564151</v>
      </c>
      <c r="I1177" s="193">
        <f t="shared" si="196"/>
        <v>8.4244427994970508</v>
      </c>
      <c r="J1177" s="193">
        <f t="shared" si="196"/>
        <v>8.7359650868687897</v>
      </c>
      <c r="K1177" s="193">
        <f>MAX(0,(F1177-'2031 forecast'!$C$10))</f>
        <v>1.8179583468570737</v>
      </c>
      <c r="L1177" s="193">
        <f>MAX(0,(G1177-'2031 forecast'!$C$10))</f>
        <v>2.0973285035814602</v>
      </c>
      <c r="M1177" s="193">
        <f>MAX(0,(H1177-'2031 forecast'!$C$10))</f>
        <v>2.387029317456415</v>
      </c>
      <c r="N1177" s="193">
        <f>MAX(0,(I1177-'2031 forecast'!$C$10))</f>
        <v>2.6874427994970507</v>
      </c>
      <c r="O1177" s="193">
        <f>MAX(0,(J1177-'2031 forecast'!$C$10))</f>
        <v>2.9989650868687896</v>
      </c>
      <c r="P1177" s="175">
        <f t="shared" si="194"/>
        <v>16</v>
      </c>
      <c r="Q1177" s="175" t="str">
        <f t="shared" si="195"/>
        <v/>
      </c>
    </row>
    <row r="1178" spans="1:17" s="1" customFormat="1" x14ac:dyDescent="0.3">
      <c r="A1178" s="189">
        <f t="shared" si="193"/>
        <v>43879.916666663819</v>
      </c>
      <c r="B1178" s="190">
        <f t="shared" si="189"/>
        <v>43879</v>
      </c>
      <c r="C1178" s="1">
        <f t="shared" si="190"/>
        <v>22</v>
      </c>
      <c r="D1178" s="191">
        <v>4.7735285615582113</v>
      </c>
      <c r="E1178" s="192">
        <f t="shared" si="191"/>
        <v>1.6575432072362921E-4</v>
      </c>
      <c r="F1178" s="193">
        <f t="shared" si="192"/>
        <v>7.1171524396840775</v>
      </c>
      <c r="G1178" s="193">
        <f t="shared" si="196"/>
        <v>7.3803332411153715</v>
      </c>
      <c r="H1178" s="193">
        <f t="shared" si="196"/>
        <v>7.6532460434879139</v>
      </c>
      <c r="I1178" s="193">
        <f t="shared" si="196"/>
        <v>7.9362507204771608</v>
      </c>
      <c r="J1178" s="193">
        <f t="shared" si="196"/>
        <v>8.229720453305811</v>
      </c>
      <c r="K1178" s="193">
        <f>MAX(0,(F1178-'2031 forecast'!$C$10))</f>
        <v>1.3801524396840774</v>
      </c>
      <c r="L1178" s="193">
        <f>MAX(0,(G1178-'2031 forecast'!$C$10))</f>
        <v>1.6433332411153714</v>
      </c>
      <c r="M1178" s="193">
        <f>MAX(0,(H1178-'2031 forecast'!$C$10))</f>
        <v>1.9162460434879138</v>
      </c>
      <c r="N1178" s="193">
        <f>MAX(0,(I1178-'2031 forecast'!$C$10))</f>
        <v>2.1992507204771607</v>
      </c>
      <c r="O1178" s="193">
        <f>MAX(0,(J1178-'2031 forecast'!$C$10))</f>
        <v>2.4927204533058109</v>
      </c>
      <c r="P1178" s="175">
        <f t="shared" si="194"/>
        <v>17</v>
      </c>
      <c r="Q1178" s="175" t="str">
        <f t="shared" si="195"/>
        <v/>
      </c>
    </row>
    <row r="1179" spans="1:17" s="1" customFormat="1" x14ac:dyDescent="0.3">
      <c r="A1179" s="189">
        <f t="shared" si="193"/>
        <v>43879.958333330484</v>
      </c>
      <c r="B1179" s="190">
        <f t="shared" si="189"/>
        <v>43879</v>
      </c>
      <c r="C1179" s="1">
        <f t="shared" si="190"/>
        <v>23</v>
      </c>
      <c r="D1179" s="191">
        <v>4.5401225908826515</v>
      </c>
      <c r="E1179" s="192">
        <f t="shared" si="191"/>
        <v>1.5764961418982399E-4</v>
      </c>
      <c r="F1179" s="193">
        <f t="shared" si="192"/>
        <v>6.7691528724440042</v>
      </c>
      <c r="G1179" s="193">
        <f t="shared" si="196"/>
        <v>7.0194652119756604</v>
      </c>
      <c r="H1179" s="193">
        <f t="shared" si="196"/>
        <v>7.2790336975129524</v>
      </c>
      <c r="I1179" s="193">
        <f t="shared" si="196"/>
        <v>7.5482006063844294</v>
      </c>
      <c r="J1179" s="193">
        <f t="shared" si="196"/>
        <v>7.827320872781395</v>
      </c>
      <c r="K1179" s="193">
        <f>MAX(0,(F1179-'2031 forecast'!$C$10))</f>
        <v>1.0321528724440041</v>
      </c>
      <c r="L1179" s="193">
        <f>MAX(0,(G1179-'2031 forecast'!$C$10))</f>
        <v>1.2824652119756603</v>
      </c>
      <c r="M1179" s="193">
        <f>MAX(0,(H1179-'2031 forecast'!$C$10))</f>
        <v>1.5420336975129523</v>
      </c>
      <c r="N1179" s="193">
        <f>MAX(0,(I1179-'2031 forecast'!$C$10))</f>
        <v>1.8112006063844293</v>
      </c>
      <c r="O1179" s="193">
        <f>MAX(0,(J1179-'2031 forecast'!$C$10))</f>
        <v>2.0903208727813949</v>
      </c>
      <c r="P1179" s="175">
        <f t="shared" si="194"/>
        <v>18</v>
      </c>
      <c r="Q1179" s="175" t="str">
        <f t="shared" si="195"/>
        <v/>
      </c>
    </row>
    <row r="1180" spans="1:17" s="1" customFormat="1" x14ac:dyDescent="0.3">
      <c r="A1180" s="189">
        <f t="shared" si="193"/>
        <v>43879.999999997148</v>
      </c>
      <c r="B1180" s="190">
        <f t="shared" si="189"/>
        <v>43879</v>
      </c>
      <c r="C1180" s="1">
        <f t="shared" si="190"/>
        <v>0</v>
      </c>
      <c r="D1180" s="191">
        <v>3.8700215782979823</v>
      </c>
      <c r="E1180" s="192">
        <f t="shared" si="191"/>
        <v>1.343812631734155E-4</v>
      </c>
      <c r="F1180" s="193">
        <f t="shared" si="192"/>
        <v>5.7700573406902462</v>
      </c>
      <c r="G1180" s="193">
        <f t="shared" si="196"/>
        <v>5.9834247412197179</v>
      </c>
      <c r="H1180" s="193">
        <f t="shared" si="196"/>
        <v>6.2046821235848393</v>
      </c>
      <c r="I1180" s="193">
        <f t="shared" si="196"/>
        <v>6.4341212465698128</v>
      </c>
      <c r="J1180" s="193">
        <f t="shared" si="196"/>
        <v>6.6720446577274259</v>
      </c>
      <c r="K1180" s="193">
        <f>MAX(0,(F1180-'2031 forecast'!$C$10))</f>
        <v>3.3057340690246129E-2</v>
      </c>
      <c r="L1180" s="193">
        <f>MAX(0,(G1180-'2031 forecast'!$C$10))</f>
        <v>0.2464247412197178</v>
      </c>
      <c r="M1180" s="193">
        <f>MAX(0,(H1180-'2031 forecast'!$C$10))</f>
        <v>0.46768212358483918</v>
      </c>
      <c r="N1180" s="193">
        <f>MAX(0,(I1180-'2031 forecast'!$C$10))</f>
        <v>0.69712124656981267</v>
      </c>
      <c r="O1180" s="193">
        <f>MAX(0,(J1180-'2031 forecast'!$C$10))</f>
        <v>0.93504465772742584</v>
      </c>
      <c r="P1180" s="175">
        <f t="shared" si="194"/>
        <v>19</v>
      </c>
      <c r="Q1180" s="175">
        <f t="shared" si="195"/>
        <v>19</v>
      </c>
    </row>
    <row r="1181" spans="1:17" s="1" customFormat="1" x14ac:dyDescent="0.3">
      <c r="A1181" s="189">
        <f t="shared" si="193"/>
        <v>43880.041666663812</v>
      </c>
      <c r="B1181" s="190">
        <f t="shared" si="189"/>
        <v>43880</v>
      </c>
      <c r="C1181" s="1">
        <f t="shared" si="190"/>
        <v>1</v>
      </c>
      <c r="D1181" s="191">
        <v>3.6742617319249322</v>
      </c>
      <c r="E1181" s="192">
        <f t="shared" si="191"/>
        <v>1.2758376737086917E-4</v>
      </c>
      <c r="F1181" s="193">
        <f t="shared" si="192"/>
        <v>5.478186735908249</v>
      </c>
      <c r="G1181" s="193">
        <f t="shared" si="196"/>
        <v>5.680761232908992</v>
      </c>
      <c r="H1181" s="193">
        <f t="shared" si="196"/>
        <v>5.8908266076058391</v>
      </c>
      <c r="I1181" s="193">
        <f t="shared" si="196"/>
        <v>6.1086598605565534</v>
      </c>
      <c r="J1181" s="193">
        <f t="shared" si="196"/>
        <v>6.3345482353521074</v>
      </c>
      <c r="K1181" s="193">
        <f>MAX(0,(F1181-'2031 forecast'!$C$10))</f>
        <v>0</v>
      </c>
      <c r="L1181" s="193">
        <f>MAX(0,(G1181-'2031 forecast'!$C$10))</f>
        <v>0</v>
      </c>
      <c r="M1181" s="193">
        <f>MAX(0,(H1181-'2031 forecast'!$C$10))</f>
        <v>0.15382660760583899</v>
      </c>
      <c r="N1181" s="193">
        <f>MAX(0,(I1181-'2031 forecast'!$C$10))</f>
        <v>0.37165986055655331</v>
      </c>
      <c r="O1181" s="193">
        <f>MAX(0,(J1181-'2031 forecast'!$C$10))</f>
        <v>0.59754823535210733</v>
      </c>
      <c r="P1181" s="175" t="str">
        <f t="shared" si="194"/>
        <v/>
      </c>
      <c r="Q1181" s="175" t="str">
        <f t="shared" si="195"/>
        <v/>
      </c>
    </row>
    <row r="1182" spans="1:17" s="1" customFormat="1" x14ac:dyDescent="0.3">
      <c r="A1182" s="189">
        <f t="shared" si="193"/>
        <v>43880.083333330476</v>
      </c>
      <c r="B1182" s="190">
        <f t="shared" si="189"/>
        <v>43880</v>
      </c>
      <c r="C1182" s="1">
        <f t="shared" si="190"/>
        <v>2</v>
      </c>
      <c r="D1182" s="191">
        <v>3.5839110335989091</v>
      </c>
      <c r="E1182" s="192">
        <f t="shared" si="191"/>
        <v>1.2444646161584779E-4</v>
      </c>
      <c r="F1182" s="193">
        <f t="shared" si="192"/>
        <v>5.343477226008865</v>
      </c>
      <c r="G1182" s="193">
        <f t="shared" si="196"/>
        <v>5.5410703829194263</v>
      </c>
      <c r="H1182" s="193">
        <f t="shared" si="196"/>
        <v>5.7459702156155315</v>
      </c>
      <c r="I1182" s="193">
        <f t="shared" si="196"/>
        <v>5.958446913165818</v>
      </c>
      <c r="J1182" s="193">
        <f t="shared" si="196"/>
        <v>6.1787806557942684</v>
      </c>
      <c r="K1182" s="193">
        <f>MAX(0,(F1182-'2031 forecast'!$C$10))</f>
        <v>0</v>
      </c>
      <c r="L1182" s="193">
        <f>MAX(0,(G1182-'2031 forecast'!$C$10))</f>
        <v>0</v>
      </c>
      <c r="M1182" s="193">
        <f>MAX(0,(H1182-'2031 forecast'!$C$10))</f>
        <v>8.9702156155313517E-3</v>
      </c>
      <c r="N1182" s="193">
        <f>MAX(0,(I1182-'2031 forecast'!$C$10))</f>
        <v>0.22144691316581788</v>
      </c>
      <c r="O1182" s="193">
        <f>MAX(0,(J1182-'2031 forecast'!$C$10))</f>
        <v>0.44178065579426828</v>
      </c>
      <c r="P1182" s="175" t="str">
        <f t="shared" si="194"/>
        <v/>
      </c>
      <c r="Q1182" s="175" t="str">
        <f t="shared" si="195"/>
        <v/>
      </c>
    </row>
    <row r="1183" spans="1:17" s="1" customFormat="1" x14ac:dyDescent="0.3">
      <c r="A1183" s="189">
        <f t="shared" si="193"/>
        <v>43880.124999997141</v>
      </c>
      <c r="B1183" s="190">
        <f t="shared" si="189"/>
        <v>43880</v>
      </c>
      <c r="C1183" s="1">
        <f t="shared" si="190"/>
        <v>3</v>
      </c>
      <c r="D1183" s="191">
        <v>3.5161480098543922</v>
      </c>
      <c r="E1183" s="192">
        <f t="shared" si="191"/>
        <v>1.2209348229958177E-4</v>
      </c>
      <c r="F1183" s="193">
        <f t="shared" si="192"/>
        <v>5.2424450935843279</v>
      </c>
      <c r="G1183" s="193">
        <f t="shared" si="196"/>
        <v>5.4363022454272532</v>
      </c>
      <c r="H1183" s="193">
        <f t="shared" si="196"/>
        <v>5.6373279216228012</v>
      </c>
      <c r="I1183" s="193">
        <f t="shared" si="196"/>
        <v>5.8457872026227671</v>
      </c>
      <c r="J1183" s="193">
        <f t="shared" si="196"/>
        <v>6.06195497112589</v>
      </c>
      <c r="K1183" s="193">
        <f>MAX(0,(F1183-'2031 forecast'!$C$10))</f>
        <v>0</v>
      </c>
      <c r="L1183" s="193">
        <f>MAX(0,(G1183-'2031 forecast'!$C$10))</f>
        <v>0</v>
      </c>
      <c r="M1183" s="193">
        <f>MAX(0,(H1183-'2031 forecast'!$C$10))</f>
        <v>0</v>
      </c>
      <c r="N1183" s="193">
        <f>MAX(0,(I1183-'2031 forecast'!$C$10))</f>
        <v>0.10878720262276698</v>
      </c>
      <c r="O1183" s="193">
        <f>MAX(0,(J1183-'2031 forecast'!$C$10))</f>
        <v>0.32495497112588989</v>
      </c>
      <c r="P1183" s="175" t="str">
        <f t="shared" si="194"/>
        <v/>
      </c>
      <c r="Q1183" s="175" t="str">
        <f t="shared" si="195"/>
        <v/>
      </c>
    </row>
    <row r="1184" spans="1:17" s="1" customFormat="1" x14ac:dyDescent="0.3">
      <c r="A1184" s="189">
        <f t="shared" si="193"/>
        <v>43880.166666663805</v>
      </c>
      <c r="B1184" s="190">
        <f t="shared" si="189"/>
        <v>43880</v>
      </c>
      <c r="C1184" s="1">
        <f t="shared" si="190"/>
        <v>4</v>
      </c>
      <c r="D1184" s="191">
        <v>3.4559142109703767</v>
      </c>
      <c r="E1184" s="192">
        <f t="shared" si="191"/>
        <v>1.2000194512956752E-4</v>
      </c>
      <c r="F1184" s="193">
        <f t="shared" si="192"/>
        <v>5.1526387536514058</v>
      </c>
      <c r="G1184" s="193">
        <f t="shared" si="196"/>
        <v>5.3431750121008763</v>
      </c>
      <c r="H1184" s="193">
        <f t="shared" si="196"/>
        <v>5.5407569936292624</v>
      </c>
      <c r="I1184" s="193">
        <f t="shared" si="196"/>
        <v>5.7456452376956104</v>
      </c>
      <c r="J1184" s="193">
        <f t="shared" si="196"/>
        <v>5.9581099180873309</v>
      </c>
      <c r="K1184" s="193">
        <f>MAX(0,(F1184-'2031 forecast'!$C$10))</f>
        <v>0</v>
      </c>
      <c r="L1184" s="193">
        <f>MAX(0,(G1184-'2031 forecast'!$C$10))</f>
        <v>0</v>
      </c>
      <c r="M1184" s="193">
        <f>MAX(0,(H1184-'2031 forecast'!$C$10))</f>
        <v>0</v>
      </c>
      <c r="N1184" s="193">
        <f>MAX(0,(I1184-'2031 forecast'!$C$10))</f>
        <v>8.6452376956103194E-3</v>
      </c>
      <c r="O1184" s="193">
        <f>MAX(0,(J1184-'2031 forecast'!$C$10))</f>
        <v>0.22110991808733083</v>
      </c>
      <c r="P1184" s="175" t="str">
        <f t="shared" si="194"/>
        <v/>
      </c>
      <c r="Q1184" s="175" t="str">
        <f t="shared" si="195"/>
        <v/>
      </c>
    </row>
    <row r="1185" spans="1:17" s="1" customFormat="1" x14ac:dyDescent="0.3">
      <c r="A1185" s="189">
        <f t="shared" si="193"/>
        <v>43880.208333330469</v>
      </c>
      <c r="B1185" s="190">
        <f t="shared" si="189"/>
        <v>43880</v>
      </c>
      <c r="C1185" s="1">
        <f t="shared" si="190"/>
        <v>5</v>
      </c>
      <c r="D1185" s="191">
        <v>3.5086187849938901</v>
      </c>
      <c r="E1185" s="192">
        <f t="shared" si="191"/>
        <v>1.2183204015332998E-4</v>
      </c>
      <c r="F1185" s="193">
        <f t="shared" si="192"/>
        <v>5.2312193010927128</v>
      </c>
      <c r="G1185" s="193">
        <f t="shared" ref="G1185:J1204" si="197">$E1185*G$2</f>
        <v>5.4246613412614559</v>
      </c>
      <c r="H1185" s="193">
        <f t="shared" si="197"/>
        <v>5.6252565556236087</v>
      </c>
      <c r="I1185" s="193">
        <f t="shared" si="197"/>
        <v>5.8332694570068719</v>
      </c>
      <c r="J1185" s="193">
        <f t="shared" si="197"/>
        <v>6.0489743394960698</v>
      </c>
      <c r="K1185" s="193">
        <f>MAX(0,(F1185-'2031 forecast'!$C$10))</f>
        <v>0</v>
      </c>
      <c r="L1185" s="193">
        <f>MAX(0,(G1185-'2031 forecast'!$C$10))</f>
        <v>0</v>
      </c>
      <c r="M1185" s="193">
        <f>MAX(0,(H1185-'2031 forecast'!$C$10))</f>
        <v>0</v>
      </c>
      <c r="N1185" s="193">
        <f>MAX(0,(I1185-'2031 forecast'!$C$10))</f>
        <v>9.6269457006871839E-2</v>
      </c>
      <c r="O1185" s="193">
        <f>MAX(0,(J1185-'2031 forecast'!$C$10))</f>
        <v>0.31197433949606967</v>
      </c>
      <c r="P1185" s="175" t="str">
        <f t="shared" si="194"/>
        <v/>
      </c>
      <c r="Q1185" s="175" t="str">
        <f t="shared" si="195"/>
        <v/>
      </c>
    </row>
    <row r="1186" spans="1:17" s="1" customFormat="1" x14ac:dyDescent="0.3">
      <c r="A1186" s="189">
        <f t="shared" si="193"/>
        <v>43880.249999997133</v>
      </c>
      <c r="B1186" s="190">
        <f t="shared" si="189"/>
        <v>43880</v>
      </c>
      <c r="C1186" s="1">
        <f t="shared" si="190"/>
        <v>6</v>
      </c>
      <c r="D1186" s="191">
        <v>3.6290863827619204</v>
      </c>
      <c r="E1186" s="192">
        <f t="shared" si="191"/>
        <v>1.2601511449335847E-4</v>
      </c>
      <c r="F1186" s="193">
        <f t="shared" si="192"/>
        <v>5.4108319809585561</v>
      </c>
      <c r="G1186" s="193">
        <f t="shared" si="197"/>
        <v>5.6109158079142087</v>
      </c>
      <c r="H1186" s="193">
        <f t="shared" si="197"/>
        <v>5.8183984116106844</v>
      </c>
      <c r="I1186" s="193">
        <f t="shared" si="197"/>
        <v>6.0335533868611853</v>
      </c>
      <c r="J1186" s="193">
        <f t="shared" si="197"/>
        <v>6.256664445573187</v>
      </c>
      <c r="K1186" s="193">
        <f>MAX(0,(F1186-'2031 forecast'!$C$10))</f>
        <v>0</v>
      </c>
      <c r="L1186" s="193">
        <f>MAX(0,(G1186-'2031 forecast'!$C$10))</f>
        <v>0</v>
      </c>
      <c r="M1186" s="193">
        <f>MAX(0,(H1186-'2031 forecast'!$C$10))</f>
        <v>8.1398411610684285E-2</v>
      </c>
      <c r="N1186" s="193">
        <f>MAX(0,(I1186-'2031 forecast'!$C$10))</f>
        <v>0.29655338686118515</v>
      </c>
      <c r="O1186" s="193">
        <f>MAX(0,(J1186-'2031 forecast'!$C$10))</f>
        <v>0.51966444557318692</v>
      </c>
      <c r="P1186" s="175" t="str">
        <f t="shared" si="194"/>
        <v/>
      </c>
      <c r="Q1186" s="175" t="str">
        <f t="shared" si="195"/>
        <v/>
      </c>
    </row>
    <row r="1187" spans="1:17" s="1" customFormat="1" x14ac:dyDescent="0.3">
      <c r="A1187" s="189">
        <f t="shared" si="193"/>
        <v>43880.291666663798</v>
      </c>
      <c r="B1187" s="190">
        <f t="shared" si="189"/>
        <v>43880</v>
      </c>
      <c r="C1187" s="1">
        <f t="shared" si="190"/>
        <v>7</v>
      </c>
      <c r="D1187" s="191">
        <v>4.3443627445096027</v>
      </c>
      <c r="E1187" s="192">
        <f t="shared" si="191"/>
        <v>1.5085211838727772E-4</v>
      </c>
      <c r="F1187" s="193">
        <f t="shared" si="192"/>
        <v>6.4772822676620088</v>
      </c>
      <c r="G1187" s="193">
        <f t="shared" si="197"/>
        <v>6.7168017036649372</v>
      </c>
      <c r="H1187" s="193">
        <f t="shared" si="197"/>
        <v>6.9651781815339548</v>
      </c>
      <c r="I1187" s="193">
        <f t="shared" si="197"/>
        <v>7.2227392203711718</v>
      </c>
      <c r="J1187" s="193">
        <f t="shared" si="197"/>
        <v>7.4898244504060791</v>
      </c>
      <c r="K1187" s="193">
        <f>MAX(0,(F1187-'2031 forecast'!$C$10))</f>
        <v>0.74028226766200866</v>
      </c>
      <c r="L1187" s="193">
        <f>MAX(0,(G1187-'2031 forecast'!$C$10))</f>
        <v>0.97980170366493713</v>
      </c>
      <c r="M1187" s="193">
        <f>MAX(0,(H1187-'2031 forecast'!$C$10))</f>
        <v>1.2281781815339547</v>
      </c>
      <c r="N1187" s="193">
        <f>MAX(0,(I1187-'2031 forecast'!$C$10))</f>
        <v>1.4857392203711717</v>
      </c>
      <c r="O1187" s="193">
        <f>MAX(0,(J1187-'2031 forecast'!$C$10))</f>
        <v>1.752824450406079</v>
      </c>
      <c r="P1187" s="175">
        <f t="shared" si="194"/>
        <v>1</v>
      </c>
      <c r="Q1187" s="175" t="str">
        <f t="shared" si="195"/>
        <v/>
      </c>
    </row>
    <row r="1188" spans="1:17" s="1" customFormat="1" x14ac:dyDescent="0.3">
      <c r="A1188" s="189">
        <f t="shared" si="193"/>
        <v>43880.333333330462</v>
      </c>
      <c r="B1188" s="190">
        <f t="shared" si="189"/>
        <v>43880</v>
      </c>
      <c r="C1188" s="1">
        <f t="shared" si="190"/>
        <v>8</v>
      </c>
      <c r="D1188" s="191">
        <v>4.5401225908826515</v>
      </c>
      <c r="E1188" s="192">
        <f t="shared" si="191"/>
        <v>1.5764961418982399E-4</v>
      </c>
      <c r="F1188" s="193">
        <f t="shared" si="192"/>
        <v>6.7691528724440042</v>
      </c>
      <c r="G1188" s="193">
        <f t="shared" si="197"/>
        <v>7.0194652119756604</v>
      </c>
      <c r="H1188" s="193">
        <f t="shared" si="197"/>
        <v>7.2790336975129524</v>
      </c>
      <c r="I1188" s="193">
        <f t="shared" si="197"/>
        <v>7.5482006063844294</v>
      </c>
      <c r="J1188" s="193">
        <f t="shared" si="197"/>
        <v>7.827320872781395</v>
      </c>
      <c r="K1188" s="193">
        <f>MAX(0,(F1188-'2031 forecast'!$C$10))</f>
        <v>1.0321528724440041</v>
      </c>
      <c r="L1188" s="193">
        <f>MAX(0,(G1188-'2031 forecast'!$C$10))</f>
        <v>1.2824652119756603</v>
      </c>
      <c r="M1188" s="193">
        <f>MAX(0,(H1188-'2031 forecast'!$C$10))</f>
        <v>1.5420336975129523</v>
      </c>
      <c r="N1188" s="193">
        <f>MAX(0,(I1188-'2031 forecast'!$C$10))</f>
        <v>1.8112006063844293</v>
      </c>
      <c r="O1188" s="193">
        <f>MAX(0,(J1188-'2031 forecast'!$C$10))</f>
        <v>2.0903208727813949</v>
      </c>
      <c r="P1188" s="175">
        <f t="shared" si="194"/>
        <v>2</v>
      </c>
      <c r="Q1188" s="175" t="str">
        <f t="shared" si="195"/>
        <v/>
      </c>
    </row>
    <row r="1189" spans="1:17" s="1" customFormat="1" x14ac:dyDescent="0.3">
      <c r="A1189" s="189">
        <f t="shared" si="193"/>
        <v>43880.374999997126</v>
      </c>
      <c r="B1189" s="190">
        <f t="shared" si="189"/>
        <v>43880</v>
      </c>
      <c r="C1189" s="1">
        <f t="shared" si="190"/>
        <v>9</v>
      </c>
      <c r="D1189" s="191">
        <v>4.5551810406036557</v>
      </c>
      <c r="E1189" s="192">
        <f t="shared" si="191"/>
        <v>1.5817249848232756E-4</v>
      </c>
      <c r="F1189" s="193">
        <f t="shared" si="192"/>
        <v>6.7916044574272343</v>
      </c>
      <c r="G1189" s="193">
        <f t="shared" si="197"/>
        <v>7.0427470203072549</v>
      </c>
      <c r="H1189" s="193">
        <f t="shared" si="197"/>
        <v>7.3031764295113373</v>
      </c>
      <c r="I1189" s="193">
        <f t="shared" si="197"/>
        <v>7.5732360976162187</v>
      </c>
      <c r="J1189" s="193">
        <f t="shared" si="197"/>
        <v>7.8532821360410345</v>
      </c>
      <c r="K1189" s="193">
        <f>MAX(0,(F1189-'2031 forecast'!$C$10))</f>
        <v>1.0546044574272342</v>
      </c>
      <c r="L1189" s="193">
        <f>MAX(0,(G1189-'2031 forecast'!$C$10))</f>
        <v>1.3057470203072548</v>
      </c>
      <c r="M1189" s="193">
        <f>MAX(0,(H1189-'2031 forecast'!$C$10))</f>
        <v>1.5661764295113372</v>
      </c>
      <c r="N1189" s="193">
        <f>MAX(0,(I1189-'2031 forecast'!$C$10))</f>
        <v>1.8362360976162186</v>
      </c>
      <c r="O1189" s="193">
        <f>MAX(0,(J1189-'2031 forecast'!$C$10))</f>
        <v>2.1162821360410344</v>
      </c>
      <c r="P1189" s="175">
        <f t="shared" si="194"/>
        <v>3</v>
      </c>
      <c r="Q1189" s="175" t="str">
        <f t="shared" si="195"/>
        <v/>
      </c>
    </row>
    <row r="1190" spans="1:17" s="1" customFormat="1" x14ac:dyDescent="0.3">
      <c r="A1190" s="189">
        <f t="shared" si="193"/>
        <v>43880.41666666379</v>
      </c>
      <c r="B1190" s="190">
        <f t="shared" si="189"/>
        <v>43880</v>
      </c>
      <c r="C1190" s="1">
        <f t="shared" si="190"/>
        <v>10</v>
      </c>
      <c r="D1190" s="191">
        <v>4.3669504190911086</v>
      </c>
      <c r="E1190" s="192">
        <f t="shared" si="191"/>
        <v>1.5163644482603305E-4</v>
      </c>
      <c r="F1190" s="193">
        <f t="shared" si="192"/>
        <v>6.5109596451368539</v>
      </c>
      <c r="G1190" s="193">
        <f t="shared" si="197"/>
        <v>6.7517244161623271</v>
      </c>
      <c r="H1190" s="193">
        <f t="shared" si="197"/>
        <v>7.0013922795315304</v>
      </c>
      <c r="I1190" s="193">
        <f t="shared" si="197"/>
        <v>7.2602924572188545</v>
      </c>
      <c r="J1190" s="193">
        <f t="shared" si="197"/>
        <v>7.528766345295538</v>
      </c>
      <c r="K1190" s="193">
        <f>MAX(0,(F1190-'2031 forecast'!$C$10))</f>
        <v>0.77395964513685378</v>
      </c>
      <c r="L1190" s="193">
        <f>MAX(0,(G1190-'2031 forecast'!$C$10))</f>
        <v>1.014724416162327</v>
      </c>
      <c r="M1190" s="193">
        <f>MAX(0,(H1190-'2031 forecast'!$C$10))</f>
        <v>1.2643922795315303</v>
      </c>
      <c r="N1190" s="193">
        <f>MAX(0,(I1190-'2031 forecast'!$C$10))</f>
        <v>1.5232924572188544</v>
      </c>
      <c r="O1190" s="193">
        <f>MAX(0,(J1190-'2031 forecast'!$C$10))</f>
        <v>1.7917663452955379</v>
      </c>
      <c r="P1190" s="175">
        <f t="shared" si="194"/>
        <v>4</v>
      </c>
      <c r="Q1190" s="175" t="str">
        <f t="shared" si="195"/>
        <v/>
      </c>
    </row>
    <row r="1191" spans="1:17" s="1" customFormat="1" x14ac:dyDescent="0.3">
      <c r="A1191" s="189">
        <f t="shared" si="193"/>
        <v>43880.458333330454</v>
      </c>
      <c r="B1191" s="190">
        <f t="shared" si="189"/>
        <v>43880</v>
      </c>
      <c r="C1191" s="1">
        <f t="shared" si="190"/>
        <v>11</v>
      </c>
      <c r="D1191" s="191">
        <v>4.2690704959045833</v>
      </c>
      <c r="E1191" s="192">
        <f t="shared" si="191"/>
        <v>1.4823769692475988E-4</v>
      </c>
      <c r="F1191" s="193">
        <f t="shared" si="192"/>
        <v>6.3650243427458548</v>
      </c>
      <c r="G1191" s="193">
        <f t="shared" si="197"/>
        <v>6.6003926620069642</v>
      </c>
      <c r="H1191" s="193">
        <f t="shared" si="197"/>
        <v>6.8444645215420303</v>
      </c>
      <c r="I1191" s="193">
        <f t="shared" si="197"/>
        <v>7.0975617642122248</v>
      </c>
      <c r="J1191" s="193">
        <f t="shared" si="197"/>
        <v>7.3600181341078788</v>
      </c>
      <c r="K1191" s="193">
        <f>MAX(0,(F1191-'2031 forecast'!$C$10))</f>
        <v>0.62802434274585472</v>
      </c>
      <c r="L1191" s="193">
        <f>MAX(0,(G1191-'2031 forecast'!$C$10))</f>
        <v>0.86339266200696407</v>
      </c>
      <c r="M1191" s="193">
        <f>MAX(0,(H1191-'2031 forecast'!$C$10))</f>
        <v>1.1074645215420302</v>
      </c>
      <c r="N1191" s="193">
        <f>MAX(0,(I1191-'2031 forecast'!$C$10))</f>
        <v>1.3605617642122247</v>
      </c>
      <c r="O1191" s="193">
        <f>MAX(0,(J1191-'2031 forecast'!$C$10))</f>
        <v>1.6230181341078787</v>
      </c>
      <c r="P1191" s="175">
        <f t="shared" si="194"/>
        <v>5</v>
      </c>
      <c r="Q1191" s="175" t="str">
        <f t="shared" si="195"/>
        <v/>
      </c>
    </row>
    <row r="1192" spans="1:17" s="1" customFormat="1" x14ac:dyDescent="0.3">
      <c r="A1192" s="189">
        <f t="shared" si="193"/>
        <v>43880.499999997119</v>
      </c>
      <c r="B1192" s="190">
        <f t="shared" si="189"/>
        <v>43880</v>
      </c>
      <c r="C1192" s="1">
        <f t="shared" si="190"/>
        <v>12</v>
      </c>
      <c r="D1192" s="191">
        <v>4.3217750699280968</v>
      </c>
      <c r="E1192" s="192">
        <f t="shared" si="191"/>
        <v>1.5006779194852237E-4</v>
      </c>
      <c r="F1192" s="193">
        <f t="shared" si="192"/>
        <v>6.4436048901871628</v>
      </c>
      <c r="G1192" s="193">
        <f t="shared" si="197"/>
        <v>6.6818789911675456</v>
      </c>
      <c r="H1192" s="193">
        <f t="shared" si="197"/>
        <v>6.9289640835363775</v>
      </c>
      <c r="I1192" s="193">
        <f t="shared" si="197"/>
        <v>7.1851859835234873</v>
      </c>
      <c r="J1192" s="193">
        <f t="shared" si="197"/>
        <v>7.4508825555166194</v>
      </c>
      <c r="K1192" s="193">
        <f>MAX(0,(F1192-'2031 forecast'!$C$10))</f>
        <v>0.70660489018716266</v>
      </c>
      <c r="L1192" s="193">
        <f>MAX(0,(G1192-'2031 forecast'!$C$10))</f>
        <v>0.94487899116754548</v>
      </c>
      <c r="M1192" s="193">
        <f>MAX(0,(H1192-'2031 forecast'!$C$10))</f>
        <v>1.1919640835363774</v>
      </c>
      <c r="N1192" s="193">
        <f>MAX(0,(I1192-'2031 forecast'!$C$10))</f>
        <v>1.4481859835234872</v>
      </c>
      <c r="O1192" s="193">
        <f>MAX(0,(J1192-'2031 forecast'!$C$10))</f>
        <v>1.7138825555166193</v>
      </c>
      <c r="P1192" s="175">
        <f t="shared" si="194"/>
        <v>6</v>
      </c>
      <c r="Q1192" s="175" t="str">
        <f t="shared" si="195"/>
        <v/>
      </c>
    </row>
    <row r="1193" spans="1:17" s="1" customFormat="1" x14ac:dyDescent="0.3">
      <c r="A1193" s="189">
        <f t="shared" si="193"/>
        <v>43880.541666663783</v>
      </c>
      <c r="B1193" s="190">
        <f t="shared" si="189"/>
        <v>43880</v>
      </c>
      <c r="C1193" s="1">
        <f t="shared" si="190"/>
        <v>13</v>
      </c>
      <c r="D1193" s="191">
        <v>4.4422426676961271</v>
      </c>
      <c r="E1193" s="192">
        <f t="shared" si="191"/>
        <v>1.5425086628855086E-4</v>
      </c>
      <c r="F1193" s="193">
        <f t="shared" si="192"/>
        <v>6.623217570053006</v>
      </c>
      <c r="G1193" s="193">
        <f t="shared" si="197"/>
        <v>6.8681334578202984</v>
      </c>
      <c r="H1193" s="193">
        <f t="shared" si="197"/>
        <v>7.1221059395234541</v>
      </c>
      <c r="I1193" s="193">
        <f t="shared" si="197"/>
        <v>7.3854699133778006</v>
      </c>
      <c r="J1193" s="193">
        <f t="shared" si="197"/>
        <v>7.6585726615937375</v>
      </c>
      <c r="K1193" s="193">
        <f>MAX(0,(F1193-'2031 forecast'!$C$10))</f>
        <v>0.88621757005300594</v>
      </c>
      <c r="L1193" s="193">
        <f>MAX(0,(G1193-'2031 forecast'!$C$10))</f>
        <v>1.1311334578202983</v>
      </c>
      <c r="M1193" s="193">
        <f>MAX(0,(H1193-'2031 forecast'!$C$10))</f>
        <v>1.385105939523454</v>
      </c>
      <c r="N1193" s="193">
        <f>MAX(0,(I1193-'2031 forecast'!$C$10))</f>
        <v>1.6484699133778005</v>
      </c>
      <c r="O1193" s="193">
        <f>MAX(0,(J1193-'2031 forecast'!$C$10))</f>
        <v>1.9215726615937374</v>
      </c>
      <c r="P1193" s="175">
        <f t="shared" si="194"/>
        <v>7</v>
      </c>
      <c r="Q1193" s="175" t="str">
        <f t="shared" si="195"/>
        <v/>
      </c>
    </row>
    <row r="1194" spans="1:17" s="1" customFormat="1" x14ac:dyDescent="0.3">
      <c r="A1194" s="189">
        <f t="shared" si="193"/>
        <v>43880.583333330447</v>
      </c>
      <c r="B1194" s="190">
        <f t="shared" si="189"/>
        <v>43880</v>
      </c>
      <c r="C1194" s="1">
        <f t="shared" si="190"/>
        <v>14</v>
      </c>
      <c r="D1194" s="191">
        <v>4.3518919693701035</v>
      </c>
      <c r="E1194" s="192">
        <f t="shared" si="191"/>
        <v>1.5111356053352945E-4</v>
      </c>
      <c r="F1194" s="193">
        <f t="shared" si="192"/>
        <v>6.488508060153622</v>
      </c>
      <c r="G1194" s="193">
        <f t="shared" si="197"/>
        <v>6.7284426078307318</v>
      </c>
      <c r="H1194" s="193">
        <f t="shared" si="197"/>
        <v>6.9772495475331446</v>
      </c>
      <c r="I1194" s="193">
        <f t="shared" si="197"/>
        <v>7.2352569659870642</v>
      </c>
      <c r="J1194" s="193">
        <f t="shared" si="197"/>
        <v>7.5028050820358967</v>
      </c>
      <c r="K1194" s="193">
        <f>MAX(0,(F1194-'2031 forecast'!$C$10))</f>
        <v>0.75150806015362193</v>
      </c>
      <c r="L1194" s="193">
        <f>MAX(0,(G1194-'2031 forecast'!$C$10))</f>
        <v>0.99144260783073168</v>
      </c>
      <c r="M1194" s="193">
        <f>MAX(0,(H1194-'2031 forecast'!$C$10))</f>
        <v>1.2402495475331445</v>
      </c>
      <c r="N1194" s="193">
        <f>MAX(0,(I1194-'2031 forecast'!$C$10))</f>
        <v>1.4982569659870641</v>
      </c>
      <c r="O1194" s="193">
        <f>MAX(0,(J1194-'2031 forecast'!$C$10))</f>
        <v>1.7658050820358966</v>
      </c>
      <c r="P1194" s="175">
        <f t="shared" si="194"/>
        <v>8</v>
      </c>
      <c r="Q1194" s="175" t="str">
        <f t="shared" si="195"/>
        <v/>
      </c>
    </row>
    <row r="1195" spans="1:17" s="1" customFormat="1" x14ac:dyDescent="0.3">
      <c r="A1195" s="189">
        <f t="shared" si="193"/>
        <v>43880.624999997111</v>
      </c>
      <c r="B1195" s="190">
        <f t="shared" si="189"/>
        <v>43880</v>
      </c>
      <c r="C1195" s="1">
        <f t="shared" si="190"/>
        <v>15</v>
      </c>
      <c r="D1195" s="191">
        <v>4.3293042947885976</v>
      </c>
      <c r="E1195" s="192">
        <f t="shared" si="191"/>
        <v>1.503292340947741E-4</v>
      </c>
      <c r="F1195" s="193">
        <f t="shared" si="192"/>
        <v>6.4548306826787751</v>
      </c>
      <c r="G1195" s="193">
        <f t="shared" si="197"/>
        <v>6.6935198953333401</v>
      </c>
      <c r="H1195" s="193">
        <f t="shared" si="197"/>
        <v>6.9410354495355673</v>
      </c>
      <c r="I1195" s="193">
        <f t="shared" si="197"/>
        <v>7.1977037291393797</v>
      </c>
      <c r="J1195" s="193">
        <f t="shared" si="197"/>
        <v>7.4638631871464369</v>
      </c>
      <c r="K1195" s="193">
        <f>MAX(0,(F1195-'2031 forecast'!$C$10))</f>
        <v>0.71783068267877503</v>
      </c>
      <c r="L1195" s="193">
        <f>MAX(0,(G1195-'2031 forecast'!$C$10))</f>
        <v>0.95651989533334003</v>
      </c>
      <c r="M1195" s="193">
        <f>MAX(0,(H1195-'2031 forecast'!$C$10))</f>
        <v>1.2040354495355672</v>
      </c>
      <c r="N1195" s="193">
        <f>MAX(0,(I1195-'2031 forecast'!$C$10))</f>
        <v>1.4607037291393796</v>
      </c>
      <c r="O1195" s="193">
        <f>MAX(0,(J1195-'2031 forecast'!$C$10))</f>
        <v>1.7268631871464368</v>
      </c>
      <c r="P1195" s="175">
        <f t="shared" si="194"/>
        <v>9</v>
      </c>
      <c r="Q1195" s="175" t="str">
        <f t="shared" si="195"/>
        <v/>
      </c>
    </row>
    <row r="1196" spans="1:17" s="1" customFormat="1" x14ac:dyDescent="0.3">
      <c r="A1196" s="189">
        <f t="shared" si="193"/>
        <v>43880.666666663776</v>
      </c>
      <c r="B1196" s="190">
        <f t="shared" si="189"/>
        <v>43880</v>
      </c>
      <c r="C1196" s="1">
        <f t="shared" si="190"/>
        <v>16</v>
      </c>
      <c r="D1196" s="191">
        <v>4.5250641411616481</v>
      </c>
      <c r="E1196" s="192">
        <f t="shared" si="191"/>
        <v>1.5712672989732045E-4</v>
      </c>
      <c r="F1196" s="193">
        <f t="shared" si="192"/>
        <v>6.7467012874607741</v>
      </c>
      <c r="G1196" s="193">
        <f t="shared" si="197"/>
        <v>6.9961834036440669</v>
      </c>
      <c r="H1196" s="193">
        <f t="shared" si="197"/>
        <v>7.2548909655145692</v>
      </c>
      <c r="I1196" s="193">
        <f t="shared" si="197"/>
        <v>7.5231651151526409</v>
      </c>
      <c r="J1196" s="193">
        <f t="shared" si="197"/>
        <v>7.8013596095217563</v>
      </c>
      <c r="K1196" s="193">
        <f>MAX(0,(F1196-'2031 forecast'!$C$10))</f>
        <v>1.009701287460774</v>
      </c>
      <c r="L1196" s="193">
        <f>MAX(0,(G1196-'2031 forecast'!$C$10))</f>
        <v>1.2591834036440668</v>
      </c>
      <c r="M1196" s="193">
        <f>MAX(0,(H1196-'2031 forecast'!$C$10))</f>
        <v>1.5178909655145691</v>
      </c>
      <c r="N1196" s="193">
        <f>MAX(0,(I1196-'2031 forecast'!$C$10))</f>
        <v>1.7861651151526408</v>
      </c>
      <c r="O1196" s="193">
        <f>MAX(0,(J1196-'2031 forecast'!$C$10))</f>
        <v>2.0643596095217562</v>
      </c>
      <c r="P1196" s="175">
        <f t="shared" si="194"/>
        <v>10</v>
      </c>
      <c r="Q1196" s="175" t="str">
        <f t="shared" si="195"/>
        <v/>
      </c>
    </row>
    <row r="1197" spans="1:17" s="1" customFormat="1" x14ac:dyDescent="0.3">
      <c r="A1197" s="189">
        <f t="shared" si="193"/>
        <v>43880.70833333044</v>
      </c>
      <c r="B1197" s="190">
        <f t="shared" si="189"/>
        <v>43880</v>
      </c>
      <c r="C1197" s="1">
        <f t="shared" si="190"/>
        <v>17</v>
      </c>
      <c r="D1197" s="191">
        <v>4.841291585302729</v>
      </c>
      <c r="E1197" s="192">
        <f t="shared" si="191"/>
        <v>1.6810730003989527E-4</v>
      </c>
      <c r="F1197" s="193">
        <f t="shared" si="192"/>
        <v>7.2181845721086155</v>
      </c>
      <c r="G1197" s="193">
        <f t="shared" si="197"/>
        <v>7.4851013786075464</v>
      </c>
      <c r="H1197" s="193">
        <f t="shared" si="197"/>
        <v>7.761888337480646</v>
      </c>
      <c r="I1197" s="193">
        <f t="shared" si="197"/>
        <v>8.0489104310202126</v>
      </c>
      <c r="J1197" s="193">
        <f t="shared" si="197"/>
        <v>8.3465461379741921</v>
      </c>
      <c r="K1197" s="193">
        <f>MAX(0,(F1197-'2031 forecast'!$C$10))</f>
        <v>1.4811845721086154</v>
      </c>
      <c r="L1197" s="193">
        <f>MAX(0,(G1197-'2031 forecast'!$C$10))</f>
        <v>1.7481013786075463</v>
      </c>
      <c r="M1197" s="193">
        <f>MAX(0,(H1197-'2031 forecast'!$C$10))</f>
        <v>2.0248883374806459</v>
      </c>
      <c r="N1197" s="193">
        <f>MAX(0,(I1197-'2031 forecast'!$C$10))</f>
        <v>2.3119104310202125</v>
      </c>
      <c r="O1197" s="193">
        <f>MAX(0,(J1197-'2031 forecast'!$C$10))</f>
        <v>2.609546137974192</v>
      </c>
      <c r="P1197" s="175">
        <f t="shared" si="194"/>
        <v>11</v>
      </c>
      <c r="Q1197" s="175" t="str">
        <f t="shared" si="195"/>
        <v/>
      </c>
    </row>
    <row r="1198" spans="1:17" s="1" customFormat="1" x14ac:dyDescent="0.3">
      <c r="A1198" s="189">
        <f t="shared" si="193"/>
        <v>43880.749999997104</v>
      </c>
      <c r="B1198" s="190">
        <f t="shared" si="189"/>
        <v>43880</v>
      </c>
      <c r="C1198" s="1">
        <f t="shared" si="190"/>
        <v>18</v>
      </c>
      <c r="D1198" s="191">
        <v>5.1801067040253148</v>
      </c>
      <c r="E1198" s="192">
        <f t="shared" si="191"/>
        <v>1.7987219662122541E-4</v>
      </c>
      <c r="F1198" s="193">
        <f t="shared" si="192"/>
        <v>7.723345234231302</v>
      </c>
      <c r="G1198" s="193">
        <f t="shared" si="197"/>
        <v>8.0089420660684159</v>
      </c>
      <c r="H1198" s="193">
        <f t="shared" si="197"/>
        <v>8.3050998074442983</v>
      </c>
      <c r="I1198" s="193">
        <f t="shared" si="197"/>
        <v>8.6122089837354689</v>
      </c>
      <c r="J1198" s="193">
        <f t="shared" si="197"/>
        <v>8.9306745613160867</v>
      </c>
      <c r="K1198" s="193">
        <f>MAX(0,(F1198-'2031 forecast'!$C$10))</f>
        <v>1.9863452342313019</v>
      </c>
      <c r="L1198" s="193">
        <f>MAX(0,(G1198-'2031 forecast'!$C$10))</f>
        <v>2.2719420660684158</v>
      </c>
      <c r="M1198" s="193">
        <f>MAX(0,(H1198-'2031 forecast'!$C$10))</f>
        <v>2.5680998074442982</v>
      </c>
      <c r="N1198" s="193">
        <f>MAX(0,(I1198-'2031 forecast'!$C$10))</f>
        <v>2.8752089837354688</v>
      </c>
      <c r="O1198" s="193">
        <f>MAX(0,(J1198-'2031 forecast'!$C$10))</f>
        <v>3.1936745613160866</v>
      </c>
      <c r="P1198" s="175">
        <f t="shared" si="194"/>
        <v>12</v>
      </c>
      <c r="Q1198" s="175" t="str">
        <f t="shared" si="195"/>
        <v/>
      </c>
    </row>
    <row r="1199" spans="1:17" s="1" customFormat="1" x14ac:dyDescent="0.3">
      <c r="A1199" s="189">
        <f t="shared" si="193"/>
        <v>43880.791666663768</v>
      </c>
      <c r="B1199" s="190">
        <f t="shared" si="189"/>
        <v>43880</v>
      </c>
      <c r="C1199" s="1">
        <f t="shared" si="190"/>
        <v>19</v>
      </c>
      <c r="D1199" s="191">
        <v>5.451158799003383</v>
      </c>
      <c r="E1199" s="192">
        <f t="shared" si="191"/>
        <v>1.8928411388628952E-4</v>
      </c>
      <c r="F1199" s="193">
        <f t="shared" si="192"/>
        <v>8.1274737639294514</v>
      </c>
      <c r="G1199" s="193">
        <f t="shared" si="197"/>
        <v>8.4280146160371121</v>
      </c>
      <c r="H1199" s="193">
        <f t="shared" si="197"/>
        <v>8.7396689834152212</v>
      </c>
      <c r="I1199" s="193">
        <f t="shared" si="197"/>
        <v>9.0628478259076726</v>
      </c>
      <c r="J1199" s="193">
        <f t="shared" si="197"/>
        <v>9.3979772999896021</v>
      </c>
      <c r="K1199" s="193">
        <f>MAX(0,(F1199-'2031 forecast'!$C$10))</f>
        <v>2.3904737639294513</v>
      </c>
      <c r="L1199" s="193">
        <f>MAX(0,(G1199-'2031 forecast'!$C$10))</f>
        <v>2.691014616037112</v>
      </c>
      <c r="M1199" s="193">
        <f>MAX(0,(H1199-'2031 forecast'!$C$10))</f>
        <v>3.0026689834152211</v>
      </c>
      <c r="N1199" s="193">
        <f>MAX(0,(I1199-'2031 forecast'!$C$10))</f>
        <v>3.3258478259076725</v>
      </c>
      <c r="O1199" s="193">
        <f>MAX(0,(J1199-'2031 forecast'!$C$10))</f>
        <v>3.660977299989602</v>
      </c>
      <c r="P1199" s="175">
        <f t="shared" si="194"/>
        <v>13</v>
      </c>
      <c r="Q1199" s="175" t="str">
        <f t="shared" si="195"/>
        <v/>
      </c>
    </row>
    <row r="1200" spans="1:17" s="1" customFormat="1" x14ac:dyDescent="0.3">
      <c r="A1200" s="189">
        <f t="shared" si="193"/>
        <v>43880.833333330433</v>
      </c>
      <c r="B1200" s="190">
        <f t="shared" si="189"/>
        <v>43880</v>
      </c>
      <c r="C1200" s="1">
        <f t="shared" si="190"/>
        <v>20</v>
      </c>
      <c r="D1200" s="191">
        <v>5.345749650956356</v>
      </c>
      <c r="E1200" s="192">
        <f t="shared" si="191"/>
        <v>1.8562392383876457E-4</v>
      </c>
      <c r="F1200" s="193">
        <f t="shared" si="192"/>
        <v>7.9703126690468373</v>
      </c>
      <c r="G1200" s="193">
        <f t="shared" si="197"/>
        <v>8.2650419577159511</v>
      </c>
      <c r="H1200" s="193">
        <f t="shared" si="197"/>
        <v>8.5706698594265287</v>
      </c>
      <c r="I1200" s="193">
        <f t="shared" si="197"/>
        <v>8.8875993872851478</v>
      </c>
      <c r="J1200" s="193">
        <f t="shared" si="197"/>
        <v>9.2162484571721226</v>
      </c>
      <c r="K1200" s="193">
        <f>MAX(0,(F1200-'2031 forecast'!$C$10))</f>
        <v>2.2333126690468372</v>
      </c>
      <c r="L1200" s="193">
        <f>MAX(0,(G1200-'2031 forecast'!$C$10))</f>
        <v>2.528041957715951</v>
      </c>
      <c r="M1200" s="193">
        <f>MAX(0,(H1200-'2031 forecast'!$C$10))</f>
        <v>2.8336698594265286</v>
      </c>
      <c r="N1200" s="193">
        <f>MAX(0,(I1200-'2031 forecast'!$C$10))</f>
        <v>3.1505993872851477</v>
      </c>
      <c r="O1200" s="193">
        <f>MAX(0,(J1200-'2031 forecast'!$C$10))</f>
        <v>3.4792484571721225</v>
      </c>
      <c r="P1200" s="175">
        <f t="shared" si="194"/>
        <v>14</v>
      </c>
      <c r="Q1200" s="175" t="str">
        <f t="shared" si="195"/>
        <v/>
      </c>
    </row>
    <row r="1201" spans="1:17" s="1" customFormat="1" x14ac:dyDescent="0.3">
      <c r="A1201" s="189">
        <f t="shared" si="193"/>
        <v>43880.874999997097</v>
      </c>
      <c r="B1201" s="190">
        <f t="shared" si="189"/>
        <v>43880</v>
      </c>
      <c r="C1201" s="1">
        <f t="shared" si="190"/>
        <v>21</v>
      </c>
      <c r="D1201" s="191">
        <v>5.3081035266538468</v>
      </c>
      <c r="E1201" s="192">
        <f t="shared" si="191"/>
        <v>1.8431671310750568E-4</v>
      </c>
      <c r="F1201" s="193">
        <f t="shared" si="192"/>
        <v>7.9141837065887612</v>
      </c>
      <c r="G1201" s="193">
        <f t="shared" si="197"/>
        <v>8.2068374368869659</v>
      </c>
      <c r="H1201" s="193">
        <f t="shared" si="197"/>
        <v>8.5103130294305664</v>
      </c>
      <c r="I1201" s="193">
        <f t="shared" si="197"/>
        <v>8.8250106592056756</v>
      </c>
      <c r="J1201" s="193">
        <f t="shared" si="197"/>
        <v>9.1513452990230242</v>
      </c>
      <c r="K1201" s="193">
        <f>MAX(0,(F1201-'2031 forecast'!$C$10))</f>
        <v>2.1771837065887611</v>
      </c>
      <c r="L1201" s="193">
        <f>MAX(0,(G1201-'2031 forecast'!$C$10))</f>
        <v>2.4698374368869658</v>
      </c>
      <c r="M1201" s="193">
        <f>MAX(0,(H1201-'2031 forecast'!$C$10))</f>
        <v>2.7733130294305663</v>
      </c>
      <c r="N1201" s="193">
        <f>MAX(0,(I1201-'2031 forecast'!$C$10))</f>
        <v>3.0880106592056755</v>
      </c>
      <c r="O1201" s="193">
        <f>MAX(0,(J1201-'2031 forecast'!$C$10))</f>
        <v>3.4143452990230241</v>
      </c>
      <c r="P1201" s="175">
        <f t="shared" si="194"/>
        <v>15</v>
      </c>
      <c r="Q1201" s="175" t="str">
        <f t="shared" si="195"/>
        <v/>
      </c>
    </row>
    <row r="1202" spans="1:17" s="1" customFormat="1" x14ac:dyDescent="0.3">
      <c r="A1202" s="189">
        <f t="shared" si="193"/>
        <v>43880.916666663761</v>
      </c>
      <c r="B1202" s="190">
        <f t="shared" si="189"/>
        <v>43880</v>
      </c>
      <c r="C1202" s="1">
        <f t="shared" si="190"/>
        <v>22</v>
      </c>
      <c r="D1202" s="191">
        <v>5.0144637570942727</v>
      </c>
      <c r="E1202" s="192">
        <f t="shared" si="191"/>
        <v>1.7412046940368622E-4</v>
      </c>
      <c r="F1202" s="193">
        <f t="shared" si="192"/>
        <v>7.4763777994157659</v>
      </c>
      <c r="G1202" s="193">
        <f t="shared" si="197"/>
        <v>7.7528421744208789</v>
      </c>
      <c r="H1202" s="193">
        <f t="shared" si="197"/>
        <v>8.0395297554620679</v>
      </c>
      <c r="I1202" s="193">
        <f t="shared" si="197"/>
        <v>8.3368185801857884</v>
      </c>
      <c r="J1202" s="193">
        <f t="shared" si="197"/>
        <v>8.6451006654600491</v>
      </c>
      <c r="K1202" s="193">
        <f>MAX(0,(F1202-'2031 forecast'!$C$10))</f>
        <v>1.7393777994157658</v>
      </c>
      <c r="L1202" s="193">
        <f>MAX(0,(G1202-'2031 forecast'!$C$10))</f>
        <v>2.0158421744208788</v>
      </c>
      <c r="M1202" s="193">
        <f>MAX(0,(H1202-'2031 forecast'!$C$10))</f>
        <v>2.3025297554620678</v>
      </c>
      <c r="N1202" s="193">
        <f>MAX(0,(I1202-'2031 forecast'!$C$10))</f>
        <v>2.5998185801857883</v>
      </c>
      <c r="O1202" s="193">
        <f>MAX(0,(J1202-'2031 forecast'!$C$10))</f>
        <v>2.908100665460049</v>
      </c>
      <c r="P1202" s="175">
        <f t="shared" si="194"/>
        <v>16</v>
      </c>
      <c r="Q1202" s="175" t="str">
        <f t="shared" si="195"/>
        <v/>
      </c>
    </row>
    <row r="1203" spans="1:17" s="1" customFormat="1" x14ac:dyDescent="0.3">
      <c r="A1203" s="189">
        <f t="shared" si="193"/>
        <v>43880.958333330425</v>
      </c>
      <c r="B1203" s="190">
        <f t="shared" si="189"/>
        <v>43880</v>
      </c>
      <c r="C1203" s="1">
        <f t="shared" si="190"/>
        <v>23</v>
      </c>
      <c r="D1203" s="191">
        <v>4.7283532123952003</v>
      </c>
      <c r="E1203" s="192">
        <f t="shared" si="191"/>
        <v>1.6418566784611856E-4</v>
      </c>
      <c r="F1203" s="193">
        <f t="shared" si="192"/>
        <v>7.0497976847343873</v>
      </c>
      <c r="G1203" s="193">
        <f t="shared" si="197"/>
        <v>7.31048781612059</v>
      </c>
      <c r="H1203" s="193">
        <f t="shared" si="197"/>
        <v>7.5808178474927619</v>
      </c>
      <c r="I1203" s="193">
        <f t="shared" si="197"/>
        <v>7.8611442467817954</v>
      </c>
      <c r="J1203" s="193">
        <f t="shared" si="197"/>
        <v>8.1518366635268951</v>
      </c>
      <c r="K1203" s="193">
        <f>MAX(0,(F1203-'2031 forecast'!$C$10))</f>
        <v>1.3127976847343872</v>
      </c>
      <c r="L1203" s="193">
        <f>MAX(0,(G1203-'2031 forecast'!$C$10))</f>
        <v>1.5734878161205899</v>
      </c>
      <c r="M1203" s="193">
        <f>MAX(0,(H1203-'2031 forecast'!$C$10))</f>
        <v>1.8438178474927618</v>
      </c>
      <c r="N1203" s="193">
        <f>MAX(0,(I1203-'2031 forecast'!$C$10))</f>
        <v>2.1241442467817953</v>
      </c>
      <c r="O1203" s="193">
        <f>MAX(0,(J1203-'2031 forecast'!$C$10))</f>
        <v>2.414836663526895</v>
      </c>
      <c r="P1203" s="175">
        <f t="shared" si="194"/>
        <v>17</v>
      </c>
      <c r="Q1203" s="175" t="str">
        <f t="shared" si="195"/>
        <v/>
      </c>
    </row>
    <row r="1204" spans="1:17" s="1" customFormat="1" x14ac:dyDescent="0.3">
      <c r="A1204" s="189">
        <f t="shared" si="193"/>
        <v>43880.99999999709</v>
      </c>
      <c r="B1204" s="190">
        <f t="shared" si="189"/>
        <v>43880</v>
      </c>
      <c r="C1204" s="1">
        <f t="shared" si="190"/>
        <v>0</v>
      </c>
      <c r="D1204" s="191">
        <v>4.0130768506475176</v>
      </c>
      <c r="E1204" s="192">
        <f t="shared" si="191"/>
        <v>1.3934866395219931E-4</v>
      </c>
      <c r="F1204" s="193">
        <f t="shared" si="192"/>
        <v>5.9833473980309355</v>
      </c>
      <c r="G1204" s="193">
        <f t="shared" si="197"/>
        <v>6.2046019203698624</v>
      </c>
      <c r="H1204" s="193">
        <f t="shared" si="197"/>
        <v>6.4340380775694923</v>
      </c>
      <c r="I1204" s="193">
        <f t="shared" si="197"/>
        <v>6.6719584132718088</v>
      </c>
      <c r="J1204" s="193">
        <f t="shared" si="197"/>
        <v>6.9186766586940021</v>
      </c>
      <c r="K1204" s="193">
        <f>MAX(0,(F1204-'2031 forecast'!$C$10))</f>
        <v>0.24634739803093542</v>
      </c>
      <c r="L1204" s="193">
        <f>MAX(0,(G1204-'2031 forecast'!$C$10))</f>
        <v>0.46760192036986226</v>
      </c>
      <c r="M1204" s="193">
        <f>MAX(0,(H1204-'2031 forecast'!$C$10))</f>
        <v>0.69703807756949221</v>
      </c>
      <c r="N1204" s="193">
        <f>MAX(0,(I1204-'2031 forecast'!$C$10))</f>
        <v>0.93495841327180873</v>
      </c>
      <c r="O1204" s="193">
        <f>MAX(0,(J1204-'2031 forecast'!$C$10))</f>
        <v>1.181676658694002</v>
      </c>
      <c r="P1204" s="175">
        <f t="shared" si="194"/>
        <v>18</v>
      </c>
      <c r="Q1204" s="175" t="str">
        <f t="shared" si="195"/>
        <v/>
      </c>
    </row>
    <row r="1205" spans="1:17" s="1" customFormat="1" x14ac:dyDescent="0.3">
      <c r="A1205" s="189">
        <f t="shared" si="193"/>
        <v>43881.041666663754</v>
      </c>
      <c r="B1205" s="190">
        <f t="shared" si="189"/>
        <v>43881</v>
      </c>
      <c r="C1205" s="1">
        <f t="shared" si="190"/>
        <v>1</v>
      </c>
      <c r="D1205" s="191">
        <v>3.8624923534374798</v>
      </c>
      <c r="E1205" s="192">
        <f t="shared" si="191"/>
        <v>1.3411982102716369E-4</v>
      </c>
      <c r="F1205" s="193">
        <f t="shared" si="192"/>
        <v>5.7588315481986303</v>
      </c>
      <c r="G1205" s="193">
        <f t="shared" ref="G1205:J1224" si="198">$E1205*G$2</f>
        <v>5.9717838370539198</v>
      </c>
      <c r="H1205" s="193">
        <f t="shared" si="198"/>
        <v>6.1926107575856459</v>
      </c>
      <c r="I1205" s="193">
        <f t="shared" si="198"/>
        <v>6.4216035009539167</v>
      </c>
      <c r="J1205" s="193">
        <f t="shared" si="198"/>
        <v>6.6590640260976039</v>
      </c>
      <c r="K1205" s="193">
        <f>MAX(0,(F1205-'2031 forecast'!$C$10))</f>
        <v>2.1831548198630202E-2</v>
      </c>
      <c r="L1205" s="193">
        <f>MAX(0,(G1205-'2031 forecast'!$C$10))</f>
        <v>0.2347838370539197</v>
      </c>
      <c r="M1205" s="193">
        <f>MAX(0,(H1205-'2031 forecast'!$C$10))</f>
        <v>0.45561075758564584</v>
      </c>
      <c r="N1205" s="193">
        <f>MAX(0,(I1205-'2031 forecast'!$C$10))</f>
        <v>0.68460350095391664</v>
      </c>
      <c r="O1205" s="193">
        <f>MAX(0,(J1205-'2031 forecast'!$C$10))</f>
        <v>0.92206402609760385</v>
      </c>
      <c r="P1205" s="175">
        <f t="shared" si="194"/>
        <v>19</v>
      </c>
      <c r="Q1205" s="175">
        <f t="shared" si="195"/>
        <v>19</v>
      </c>
    </row>
    <row r="1206" spans="1:17" s="1" customFormat="1" x14ac:dyDescent="0.3">
      <c r="A1206" s="189">
        <f t="shared" si="193"/>
        <v>43881.083333330418</v>
      </c>
      <c r="B1206" s="190">
        <f t="shared" si="189"/>
        <v>43881</v>
      </c>
      <c r="C1206" s="1">
        <f t="shared" si="190"/>
        <v>2</v>
      </c>
      <c r="D1206" s="191">
        <v>3.7495539805299511</v>
      </c>
      <c r="E1206" s="192">
        <f t="shared" si="191"/>
        <v>1.3019818883338699E-4</v>
      </c>
      <c r="F1206" s="193">
        <f t="shared" si="192"/>
        <v>5.5904446608244012</v>
      </c>
      <c r="G1206" s="193">
        <f t="shared" si="198"/>
        <v>5.7971702745669633</v>
      </c>
      <c r="H1206" s="193">
        <f t="shared" si="198"/>
        <v>6.0115402675977618</v>
      </c>
      <c r="I1206" s="193">
        <f t="shared" si="198"/>
        <v>6.2338373167154986</v>
      </c>
      <c r="J1206" s="193">
        <f t="shared" si="198"/>
        <v>6.4643545516503069</v>
      </c>
      <c r="K1206" s="193">
        <f>MAX(0,(F1206-'2031 forecast'!$C$10))</f>
        <v>0</v>
      </c>
      <c r="L1206" s="193">
        <f>MAX(0,(G1206-'2031 forecast'!$C$10))</f>
        <v>6.0170274566963222E-2</v>
      </c>
      <c r="M1206" s="193">
        <f>MAX(0,(H1206-'2031 forecast'!$C$10))</f>
        <v>0.27454026759776173</v>
      </c>
      <c r="N1206" s="193">
        <f>MAX(0,(I1206-'2031 forecast'!$C$10))</f>
        <v>0.49683731671549847</v>
      </c>
      <c r="O1206" s="193">
        <f>MAX(0,(J1206-'2031 forecast'!$C$10))</f>
        <v>0.72735455165030682</v>
      </c>
      <c r="P1206" s="175" t="str">
        <f t="shared" si="194"/>
        <v/>
      </c>
      <c r="Q1206" s="175" t="str">
        <f t="shared" si="195"/>
        <v/>
      </c>
    </row>
    <row r="1207" spans="1:17" s="1" customFormat="1" x14ac:dyDescent="0.3">
      <c r="A1207" s="189">
        <f t="shared" si="193"/>
        <v>43881.124999997082</v>
      </c>
      <c r="B1207" s="190">
        <f t="shared" si="189"/>
        <v>43881</v>
      </c>
      <c r="C1207" s="1">
        <f t="shared" si="190"/>
        <v>3</v>
      </c>
      <c r="D1207" s="191">
        <v>3.6968494065064377</v>
      </c>
      <c r="E1207" s="192">
        <f t="shared" si="191"/>
        <v>1.283680938096245E-4</v>
      </c>
      <c r="F1207" s="193">
        <f t="shared" si="192"/>
        <v>5.5118641133830941</v>
      </c>
      <c r="G1207" s="193">
        <f t="shared" si="198"/>
        <v>5.7156839454063828</v>
      </c>
      <c r="H1207" s="193">
        <f t="shared" si="198"/>
        <v>5.9270407056034156</v>
      </c>
      <c r="I1207" s="193">
        <f t="shared" si="198"/>
        <v>6.1462130974042362</v>
      </c>
      <c r="J1207" s="193">
        <f t="shared" si="198"/>
        <v>6.3734901302415663</v>
      </c>
      <c r="K1207" s="193">
        <f>MAX(0,(F1207-'2031 forecast'!$C$10))</f>
        <v>0</v>
      </c>
      <c r="L1207" s="193">
        <f>MAX(0,(G1207-'2031 forecast'!$C$10))</f>
        <v>0</v>
      </c>
      <c r="M1207" s="193">
        <f>MAX(0,(H1207-'2031 forecast'!$C$10))</f>
        <v>0.19004070560341546</v>
      </c>
      <c r="N1207" s="193">
        <f>MAX(0,(I1207-'2031 forecast'!$C$10))</f>
        <v>0.40921309740423606</v>
      </c>
      <c r="O1207" s="193">
        <f>MAX(0,(J1207-'2031 forecast'!$C$10))</f>
        <v>0.6364901302415662</v>
      </c>
      <c r="P1207" s="175" t="str">
        <f t="shared" si="194"/>
        <v/>
      </c>
      <c r="Q1207" s="175" t="str">
        <f t="shared" si="195"/>
        <v/>
      </c>
    </row>
    <row r="1208" spans="1:17" s="1" customFormat="1" x14ac:dyDescent="0.3">
      <c r="A1208" s="189">
        <f t="shared" si="193"/>
        <v>43881.166666663747</v>
      </c>
      <c r="B1208" s="190">
        <f t="shared" si="189"/>
        <v>43881</v>
      </c>
      <c r="C1208" s="1">
        <f t="shared" si="190"/>
        <v>4</v>
      </c>
      <c r="D1208" s="191">
        <v>3.6742617319249322</v>
      </c>
      <c r="E1208" s="192">
        <f t="shared" si="191"/>
        <v>1.2758376737086917E-4</v>
      </c>
      <c r="F1208" s="193">
        <f t="shared" si="192"/>
        <v>5.478186735908249</v>
      </c>
      <c r="G1208" s="193">
        <f t="shared" si="198"/>
        <v>5.680761232908992</v>
      </c>
      <c r="H1208" s="193">
        <f t="shared" si="198"/>
        <v>5.8908266076058391</v>
      </c>
      <c r="I1208" s="193">
        <f t="shared" si="198"/>
        <v>6.1086598605565534</v>
      </c>
      <c r="J1208" s="193">
        <f t="shared" si="198"/>
        <v>6.3345482353521074</v>
      </c>
      <c r="K1208" s="193">
        <f>MAX(0,(F1208-'2031 forecast'!$C$10))</f>
        <v>0</v>
      </c>
      <c r="L1208" s="193">
        <f>MAX(0,(G1208-'2031 forecast'!$C$10))</f>
        <v>0</v>
      </c>
      <c r="M1208" s="193">
        <f>MAX(0,(H1208-'2031 forecast'!$C$10))</f>
        <v>0.15382660760583899</v>
      </c>
      <c r="N1208" s="193">
        <f>MAX(0,(I1208-'2031 forecast'!$C$10))</f>
        <v>0.37165986055655331</v>
      </c>
      <c r="O1208" s="193">
        <f>MAX(0,(J1208-'2031 forecast'!$C$10))</f>
        <v>0.59754823535210733</v>
      </c>
      <c r="P1208" s="175" t="str">
        <f t="shared" si="194"/>
        <v/>
      </c>
      <c r="Q1208" s="175" t="str">
        <f t="shared" si="195"/>
        <v/>
      </c>
    </row>
    <row r="1209" spans="1:17" s="1" customFormat="1" x14ac:dyDescent="0.3">
      <c r="A1209" s="189">
        <f t="shared" si="193"/>
        <v>43881.208333330411</v>
      </c>
      <c r="B1209" s="190">
        <f t="shared" si="189"/>
        <v>43881</v>
      </c>
      <c r="C1209" s="1">
        <f t="shared" si="190"/>
        <v>5</v>
      </c>
      <c r="D1209" s="191">
        <v>3.7495539805299511</v>
      </c>
      <c r="E1209" s="192">
        <f t="shared" si="191"/>
        <v>1.3019818883338699E-4</v>
      </c>
      <c r="F1209" s="193">
        <f t="shared" si="192"/>
        <v>5.5904446608244012</v>
      </c>
      <c r="G1209" s="193">
        <f t="shared" si="198"/>
        <v>5.7971702745669633</v>
      </c>
      <c r="H1209" s="193">
        <f t="shared" si="198"/>
        <v>6.0115402675977618</v>
      </c>
      <c r="I1209" s="193">
        <f t="shared" si="198"/>
        <v>6.2338373167154986</v>
      </c>
      <c r="J1209" s="193">
        <f t="shared" si="198"/>
        <v>6.4643545516503069</v>
      </c>
      <c r="K1209" s="193">
        <f>MAX(0,(F1209-'2031 forecast'!$C$10))</f>
        <v>0</v>
      </c>
      <c r="L1209" s="193">
        <f>MAX(0,(G1209-'2031 forecast'!$C$10))</f>
        <v>6.0170274566963222E-2</v>
      </c>
      <c r="M1209" s="193">
        <f>MAX(0,(H1209-'2031 forecast'!$C$10))</f>
        <v>0.27454026759776173</v>
      </c>
      <c r="N1209" s="193">
        <f>MAX(0,(I1209-'2031 forecast'!$C$10))</f>
        <v>0.49683731671549847</v>
      </c>
      <c r="O1209" s="193">
        <f>MAX(0,(J1209-'2031 forecast'!$C$10))</f>
        <v>0.72735455165030682</v>
      </c>
      <c r="P1209" s="175" t="str">
        <f t="shared" si="194"/>
        <v/>
      </c>
      <c r="Q1209" s="175" t="str">
        <f t="shared" si="195"/>
        <v/>
      </c>
    </row>
    <row r="1210" spans="1:17" s="1" customFormat="1" x14ac:dyDescent="0.3">
      <c r="A1210" s="189">
        <f t="shared" si="193"/>
        <v>43881.249999997075</v>
      </c>
      <c r="B1210" s="190">
        <f t="shared" si="189"/>
        <v>43881</v>
      </c>
      <c r="C1210" s="1">
        <f t="shared" si="190"/>
        <v>6</v>
      </c>
      <c r="D1210" s="191">
        <v>4.0281353003685219</v>
      </c>
      <c r="E1210" s="192">
        <f t="shared" si="191"/>
        <v>1.3987154824470288E-4</v>
      </c>
      <c r="F1210" s="193">
        <f t="shared" si="192"/>
        <v>6.0057989830141656</v>
      </c>
      <c r="G1210" s="193">
        <f t="shared" si="198"/>
        <v>6.2278837287014568</v>
      </c>
      <c r="H1210" s="193">
        <f t="shared" si="198"/>
        <v>6.4581808095678763</v>
      </c>
      <c r="I1210" s="193">
        <f t="shared" si="198"/>
        <v>6.6969939045035982</v>
      </c>
      <c r="J1210" s="193">
        <f t="shared" si="198"/>
        <v>6.9446379219536425</v>
      </c>
      <c r="K1210" s="193">
        <f>MAX(0,(F1210-'2031 forecast'!$C$10))</f>
        <v>0.26879898301416549</v>
      </c>
      <c r="L1210" s="193">
        <f>MAX(0,(G1210-'2031 forecast'!$C$10))</f>
        <v>0.49088372870145669</v>
      </c>
      <c r="M1210" s="193">
        <f>MAX(0,(H1210-'2031 forecast'!$C$10))</f>
        <v>0.72118080956787622</v>
      </c>
      <c r="N1210" s="193">
        <f>MAX(0,(I1210-'2031 forecast'!$C$10))</f>
        <v>0.95999390450359812</v>
      </c>
      <c r="O1210" s="193">
        <f>MAX(0,(J1210-'2031 forecast'!$C$10))</f>
        <v>1.2076379219536424</v>
      </c>
      <c r="P1210" s="175">
        <f t="shared" si="194"/>
        <v>1</v>
      </c>
      <c r="Q1210" s="175" t="str">
        <f t="shared" si="195"/>
        <v/>
      </c>
    </row>
    <row r="1211" spans="1:17" s="1" customFormat="1" x14ac:dyDescent="0.3">
      <c r="A1211" s="189">
        <f t="shared" si="193"/>
        <v>43881.291666663739</v>
      </c>
      <c r="B1211" s="190">
        <f t="shared" si="189"/>
        <v>43881</v>
      </c>
      <c r="C1211" s="1">
        <f t="shared" si="190"/>
        <v>7</v>
      </c>
      <c r="D1211" s="191">
        <v>4.5175349163011465</v>
      </c>
      <c r="E1211" s="192">
        <f t="shared" si="191"/>
        <v>1.5686528775106867E-4</v>
      </c>
      <c r="F1211" s="193">
        <f t="shared" si="192"/>
        <v>6.7354754949691591</v>
      </c>
      <c r="G1211" s="193">
        <f t="shared" si="198"/>
        <v>6.9845424994782697</v>
      </c>
      <c r="H1211" s="193">
        <f t="shared" si="198"/>
        <v>7.2428195995153768</v>
      </c>
      <c r="I1211" s="193">
        <f t="shared" si="198"/>
        <v>7.5106473695367466</v>
      </c>
      <c r="J1211" s="193">
        <f t="shared" si="198"/>
        <v>7.7883789778919361</v>
      </c>
      <c r="K1211" s="193">
        <f>MAX(0,(F1211-'2031 forecast'!$C$10))</f>
        <v>0.99847549496915899</v>
      </c>
      <c r="L1211" s="193">
        <f>MAX(0,(G1211-'2031 forecast'!$C$10))</f>
        <v>1.2475424994782696</v>
      </c>
      <c r="M1211" s="193">
        <f>MAX(0,(H1211-'2031 forecast'!$C$10))</f>
        <v>1.5058195995153767</v>
      </c>
      <c r="N1211" s="193">
        <f>MAX(0,(I1211-'2031 forecast'!$C$10))</f>
        <v>1.7736473695367465</v>
      </c>
      <c r="O1211" s="193">
        <f>MAX(0,(J1211-'2031 forecast'!$C$10))</f>
        <v>2.051378977891936</v>
      </c>
      <c r="P1211" s="175">
        <f t="shared" si="194"/>
        <v>2</v>
      </c>
      <c r="Q1211" s="175" t="str">
        <f t="shared" si="195"/>
        <v/>
      </c>
    </row>
    <row r="1212" spans="1:17" s="1" customFormat="1" x14ac:dyDescent="0.3">
      <c r="A1212" s="189">
        <f t="shared" si="193"/>
        <v>43881.333333330404</v>
      </c>
      <c r="B1212" s="190">
        <f t="shared" si="189"/>
        <v>43881</v>
      </c>
      <c r="C1212" s="1">
        <f t="shared" si="190"/>
        <v>8</v>
      </c>
      <c r="D1212" s="191">
        <v>4.7283532123952003</v>
      </c>
      <c r="E1212" s="192">
        <f t="shared" si="191"/>
        <v>1.6418566784611856E-4</v>
      </c>
      <c r="F1212" s="193">
        <f t="shared" si="192"/>
        <v>7.0497976847343873</v>
      </c>
      <c r="G1212" s="193">
        <f t="shared" si="198"/>
        <v>7.31048781612059</v>
      </c>
      <c r="H1212" s="193">
        <f t="shared" si="198"/>
        <v>7.5808178474927619</v>
      </c>
      <c r="I1212" s="193">
        <f t="shared" si="198"/>
        <v>7.8611442467817954</v>
      </c>
      <c r="J1212" s="193">
        <f t="shared" si="198"/>
        <v>8.1518366635268951</v>
      </c>
      <c r="K1212" s="193">
        <f>MAX(0,(F1212-'2031 forecast'!$C$10))</f>
        <v>1.3127976847343872</v>
      </c>
      <c r="L1212" s="193">
        <f>MAX(0,(G1212-'2031 forecast'!$C$10))</f>
        <v>1.5734878161205899</v>
      </c>
      <c r="M1212" s="193">
        <f>MAX(0,(H1212-'2031 forecast'!$C$10))</f>
        <v>1.8438178474927618</v>
      </c>
      <c r="N1212" s="193">
        <f>MAX(0,(I1212-'2031 forecast'!$C$10))</f>
        <v>2.1241442467817953</v>
      </c>
      <c r="O1212" s="193">
        <f>MAX(0,(J1212-'2031 forecast'!$C$10))</f>
        <v>2.414836663526895</v>
      </c>
      <c r="P1212" s="175">
        <f t="shared" si="194"/>
        <v>3</v>
      </c>
      <c r="Q1212" s="175" t="str">
        <f t="shared" si="195"/>
        <v/>
      </c>
    </row>
    <row r="1213" spans="1:17" s="1" customFormat="1" x14ac:dyDescent="0.3">
      <c r="A1213" s="189">
        <f t="shared" si="193"/>
        <v>43881.374999997068</v>
      </c>
      <c r="B1213" s="190">
        <f t="shared" si="189"/>
        <v>43881</v>
      </c>
      <c r="C1213" s="1">
        <f t="shared" si="190"/>
        <v>9</v>
      </c>
      <c r="D1213" s="191">
        <v>4.7961162361397172</v>
      </c>
      <c r="E1213" s="192">
        <f t="shared" si="191"/>
        <v>1.6653864716238456E-4</v>
      </c>
      <c r="F1213" s="193">
        <f t="shared" si="192"/>
        <v>7.1508298171589235</v>
      </c>
      <c r="G1213" s="193">
        <f t="shared" si="198"/>
        <v>7.4152559536127631</v>
      </c>
      <c r="H1213" s="193">
        <f t="shared" si="198"/>
        <v>7.6894601414854913</v>
      </c>
      <c r="I1213" s="193">
        <f t="shared" si="198"/>
        <v>7.9738039573248454</v>
      </c>
      <c r="J1213" s="193">
        <f t="shared" si="198"/>
        <v>8.2686623481952726</v>
      </c>
      <c r="K1213" s="193">
        <f>MAX(0,(F1213-'2031 forecast'!$C$10))</f>
        <v>1.4138298171589234</v>
      </c>
      <c r="L1213" s="193">
        <f>MAX(0,(G1213-'2031 forecast'!$C$10))</f>
        <v>1.678255953612763</v>
      </c>
      <c r="M1213" s="193">
        <f>MAX(0,(H1213-'2031 forecast'!$C$10))</f>
        <v>1.9524601414854912</v>
      </c>
      <c r="N1213" s="193">
        <f>MAX(0,(I1213-'2031 forecast'!$C$10))</f>
        <v>2.2368039573248453</v>
      </c>
      <c r="O1213" s="193">
        <f>MAX(0,(J1213-'2031 forecast'!$C$10))</f>
        <v>2.5316623481952725</v>
      </c>
      <c r="P1213" s="175">
        <f t="shared" si="194"/>
        <v>4</v>
      </c>
      <c r="Q1213" s="175" t="str">
        <f t="shared" si="195"/>
        <v/>
      </c>
    </row>
    <row r="1214" spans="1:17" s="1" customFormat="1" x14ac:dyDescent="0.3">
      <c r="A1214" s="189">
        <f t="shared" si="193"/>
        <v>43881.416666663732</v>
      </c>
      <c r="B1214" s="190">
        <f t="shared" si="189"/>
        <v>43881</v>
      </c>
      <c r="C1214" s="1">
        <f t="shared" si="190"/>
        <v>10</v>
      </c>
      <c r="D1214" s="191">
        <v>4.653060963790181</v>
      </c>
      <c r="E1214" s="192">
        <f t="shared" si="191"/>
        <v>1.6157124638360073E-4</v>
      </c>
      <c r="F1214" s="193">
        <f t="shared" si="192"/>
        <v>6.9375397598182333</v>
      </c>
      <c r="G1214" s="193">
        <f t="shared" si="198"/>
        <v>7.1940787744626178</v>
      </c>
      <c r="H1214" s="193">
        <f t="shared" si="198"/>
        <v>7.4601041875008374</v>
      </c>
      <c r="I1214" s="193">
        <f t="shared" si="198"/>
        <v>7.7359667906228484</v>
      </c>
      <c r="J1214" s="193">
        <f t="shared" si="198"/>
        <v>8.0220303472286947</v>
      </c>
      <c r="K1214" s="193">
        <f>MAX(0,(F1214-'2031 forecast'!$C$10))</f>
        <v>1.2005397598182332</v>
      </c>
      <c r="L1214" s="193">
        <f>MAX(0,(G1214-'2031 forecast'!$C$10))</f>
        <v>1.4570787744626177</v>
      </c>
      <c r="M1214" s="193">
        <f>MAX(0,(H1214-'2031 forecast'!$C$10))</f>
        <v>1.7231041875008373</v>
      </c>
      <c r="N1214" s="193">
        <f>MAX(0,(I1214-'2031 forecast'!$C$10))</f>
        <v>1.9989667906228483</v>
      </c>
      <c r="O1214" s="193">
        <f>MAX(0,(J1214-'2031 forecast'!$C$10))</f>
        <v>2.2850303472286946</v>
      </c>
      <c r="P1214" s="175">
        <f t="shared" si="194"/>
        <v>5</v>
      </c>
      <c r="Q1214" s="175" t="str">
        <f t="shared" si="195"/>
        <v/>
      </c>
    </row>
    <row r="1215" spans="1:17" s="1" customFormat="1" x14ac:dyDescent="0.3">
      <c r="A1215" s="189">
        <f t="shared" si="193"/>
        <v>43881.458333330396</v>
      </c>
      <c r="B1215" s="190">
        <f t="shared" si="189"/>
        <v>43881</v>
      </c>
      <c r="C1215" s="1">
        <f t="shared" si="190"/>
        <v>11</v>
      </c>
      <c r="D1215" s="191">
        <v>4.4422426676961271</v>
      </c>
      <c r="E1215" s="192">
        <f t="shared" si="191"/>
        <v>1.5425086628855086E-4</v>
      </c>
      <c r="F1215" s="193">
        <f t="shared" si="192"/>
        <v>6.623217570053006</v>
      </c>
      <c r="G1215" s="193">
        <f t="shared" si="198"/>
        <v>6.8681334578202984</v>
      </c>
      <c r="H1215" s="193">
        <f t="shared" si="198"/>
        <v>7.1221059395234541</v>
      </c>
      <c r="I1215" s="193">
        <f t="shared" si="198"/>
        <v>7.3854699133778006</v>
      </c>
      <c r="J1215" s="193">
        <f t="shared" si="198"/>
        <v>7.6585726615937375</v>
      </c>
      <c r="K1215" s="193">
        <f>MAX(0,(F1215-'2031 forecast'!$C$10))</f>
        <v>0.88621757005300594</v>
      </c>
      <c r="L1215" s="193">
        <f>MAX(0,(G1215-'2031 forecast'!$C$10))</f>
        <v>1.1311334578202983</v>
      </c>
      <c r="M1215" s="193">
        <f>MAX(0,(H1215-'2031 forecast'!$C$10))</f>
        <v>1.385105939523454</v>
      </c>
      <c r="N1215" s="193">
        <f>MAX(0,(I1215-'2031 forecast'!$C$10))</f>
        <v>1.6484699133778005</v>
      </c>
      <c r="O1215" s="193">
        <f>MAX(0,(J1215-'2031 forecast'!$C$10))</f>
        <v>1.9215726615937374</v>
      </c>
      <c r="P1215" s="175">
        <f t="shared" si="194"/>
        <v>6</v>
      </c>
      <c r="Q1215" s="175" t="str">
        <f t="shared" si="195"/>
        <v/>
      </c>
    </row>
    <row r="1216" spans="1:17" s="1" customFormat="1" x14ac:dyDescent="0.3">
      <c r="A1216" s="189">
        <f t="shared" si="193"/>
        <v>43881.499999997061</v>
      </c>
      <c r="B1216" s="190">
        <f t="shared" si="189"/>
        <v>43881</v>
      </c>
      <c r="C1216" s="1">
        <f t="shared" si="190"/>
        <v>12</v>
      </c>
      <c r="D1216" s="191">
        <v>4.3744796439516094</v>
      </c>
      <c r="E1216" s="192">
        <f t="shared" si="191"/>
        <v>1.518978869722848E-4</v>
      </c>
      <c r="F1216" s="193">
        <f t="shared" si="192"/>
        <v>6.522185437628468</v>
      </c>
      <c r="G1216" s="193">
        <f t="shared" si="198"/>
        <v>6.7633653203281234</v>
      </c>
      <c r="H1216" s="193">
        <f t="shared" si="198"/>
        <v>7.013463645530722</v>
      </c>
      <c r="I1216" s="193">
        <f t="shared" si="198"/>
        <v>7.2728102028347479</v>
      </c>
      <c r="J1216" s="193">
        <f t="shared" si="198"/>
        <v>7.5417469769253573</v>
      </c>
      <c r="K1216" s="193">
        <f>MAX(0,(F1216-'2031 forecast'!$C$10))</f>
        <v>0.78518543762846793</v>
      </c>
      <c r="L1216" s="193">
        <f>MAX(0,(G1216-'2031 forecast'!$C$10))</f>
        <v>1.0263653203281233</v>
      </c>
      <c r="M1216" s="193">
        <f>MAX(0,(H1216-'2031 forecast'!$C$10))</f>
        <v>1.2764636455307219</v>
      </c>
      <c r="N1216" s="193">
        <f>MAX(0,(I1216-'2031 forecast'!$C$10))</f>
        <v>1.5358102028347478</v>
      </c>
      <c r="O1216" s="193">
        <f>MAX(0,(J1216-'2031 forecast'!$C$10))</f>
        <v>1.8047469769253572</v>
      </c>
      <c r="P1216" s="175">
        <f t="shared" si="194"/>
        <v>7</v>
      </c>
      <c r="Q1216" s="175" t="str">
        <f t="shared" si="195"/>
        <v/>
      </c>
    </row>
    <row r="1217" spans="1:17" s="1" customFormat="1" x14ac:dyDescent="0.3">
      <c r="A1217" s="189">
        <f t="shared" si="193"/>
        <v>43881.541666663725</v>
      </c>
      <c r="B1217" s="190">
        <f t="shared" si="189"/>
        <v>43881</v>
      </c>
      <c r="C1217" s="1">
        <f t="shared" si="190"/>
        <v>13</v>
      </c>
      <c r="D1217" s="191">
        <v>4.4045965433936169</v>
      </c>
      <c r="E1217" s="192">
        <f t="shared" si="191"/>
        <v>1.5294365555729191E-4</v>
      </c>
      <c r="F1217" s="193">
        <f t="shared" si="192"/>
        <v>6.5670886075949282</v>
      </c>
      <c r="G1217" s="193">
        <f t="shared" si="198"/>
        <v>6.8099289369913114</v>
      </c>
      <c r="H1217" s="193">
        <f t="shared" si="198"/>
        <v>7.06174910952749</v>
      </c>
      <c r="I1217" s="193">
        <f t="shared" si="198"/>
        <v>7.3228811852983258</v>
      </c>
      <c r="J1217" s="193">
        <f t="shared" si="198"/>
        <v>7.5936695034446355</v>
      </c>
      <c r="K1217" s="193">
        <f>MAX(0,(F1217-'2031 forecast'!$C$10))</f>
        <v>0.83008860759492809</v>
      </c>
      <c r="L1217" s="193">
        <f>MAX(0,(G1217-'2031 forecast'!$C$10))</f>
        <v>1.0729289369913113</v>
      </c>
      <c r="M1217" s="193">
        <f>MAX(0,(H1217-'2031 forecast'!$C$10))</f>
        <v>1.3247491095274899</v>
      </c>
      <c r="N1217" s="193">
        <f>MAX(0,(I1217-'2031 forecast'!$C$10))</f>
        <v>1.5858811852983257</v>
      </c>
      <c r="O1217" s="193">
        <f>MAX(0,(J1217-'2031 forecast'!$C$10))</f>
        <v>1.8566695034446354</v>
      </c>
      <c r="P1217" s="175">
        <f t="shared" si="194"/>
        <v>8</v>
      </c>
      <c r="Q1217" s="175" t="str">
        <f t="shared" si="195"/>
        <v/>
      </c>
    </row>
    <row r="1218" spans="1:17" s="1" customFormat="1" x14ac:dyDescent="0.3">
      <c r="A1218" s="189">
        <f t="shared" si="193"/>
        <v>43881.583333330389</v>
      </c>
      <c r="B1218" s="190">
        <f t="shared" si="189"/>
        <v>43881</v>
      </c>
      <c r="C1218" s="1">
        <f t="shared" si="190"/>
        <v>14</v>
      </c>
      <c r="D1218" s="191">
        <v>4.3142458450675951</v>
      </c>
      <c r="E1218" s="192">
        <f t="shared" si="191"/>
        <v>1.4980634980227059E-4</v>
      </c>
      <c r="F1218" s="193">
        <f t="shared" si="192"/>
        <v>6.4323790976955468</v>
      </c>
      <c r="G1218" s="193">
        <f t="shared" si="198"/>
        <v>6.6702380870017484</v>
      </c>
      <c r="H1218" s="193">
        <f t="shared" si="198"/>
        <v>6.916892717537185</v>
      </c>
      <c r="I1218" s="193">
        <f t="shared" si="198"/>
        <v>7.172668237907593</v>
      </c>
      <c r="J1218" s="193">
        <f t="shared" si="198"/>
        <v>7.4379019238867992</v>
      </c>
      <c r="K1218" s="193">
        <f>MAX(0,(F1218-'2031 forecast'!$C$10))</f>
        <v>0.69537909769554673</v>
      </c>
      <c r="L1218" s="193">
        <f>MAX(0,(G1218-'2031 forecast'!$C$10))</f>
        <v>0.93323808700174826</v>
      </c>
      <c r="M1218" s="193">
        <f>MAX(0,(H1218-'2031 forecast'!$C$10))</f>
        <v>1.1798927175371849</v>
      </c>
      <c r="N1218" s="193">
        <f>MAX(0,(I1218-'2031 forecast'!$C$10))</f>
        <v>1.4356682379075929</v>
      </c>
      <c r="O1218" s="193">
        <f>MAX(0,(J1218-'2031 forecast'!$C$10))</f>
        <v>1.7009019238867991</v>
      </c>
      <c r="P1218" s="175">
        <f t="shared" si="194"/>
        <v>9</v>
      </c>
      <c r="Q1218" s="175" t="str">
        <f t="shared" si="195"/>
        <v/>
      </c>
    </row>
    <row r="1219" spans="1:17" s="1" customFormat="1" x14ac:dyDescent="0.3">
      <c r="A1219" s="189">
        <f t="shared" si="193"/>
        <v>43881.624999997053</v>
      </c>
      <c r="B1219" s="190">
        <f t="shared" si="189"/>
        <v>43881</v>
      </c>
      <c r="C1219" s="1">
        <f t="shared" si="190"/>
        <v>15</v>
      </c>
      <c r="D1219" s="191">
        <v>4.3217750699280968</v>
      </c>
      <c r="E1219" s="192">
        <f t="shared" si="191"/>
        <v>1.5006779194852237E-4</v>
      </c>
      <c r="F1219" s="193">
        <f t="shared" si="192"/>
        <v>6.4436048901871628</v>
      </c>
      <c r="G1219" s="193">
        <f t="shared" si="198"/>
        <v>6.6818789911675456</v>
      </c>
      <c r="H1219" s="193">
        <f t="shared" si="198"/>
        <v>6.9289640835363775</v>
      </c>
      <c r="I1219" s="193">
        <f t="shared" si="198"/>
        <v>7.1851859835234873</v>
      </c>
      <c r="J1219" s="193">
        <f t="shared" si="198"/>
        <v>7.4508825555166194</v>
      </c>
      <c r="K1219" s="193">
        <f>MAX(0,(F1219-'2031 forecast'!$C$10))</f>
        <v>0.70660489018716266</v>
      </c>
      <c r="L1219" s="193">
        <f>MAX(0,(G1219-'2031 forecast'!$C$10))</f>
        <v>0.94487899116754548</v>
      </c>
      <c r="M1219" s="193">
        <f>MAX(0,(H1219-'2031 forecast'!$C$10))</f>
        <v>1.1919640835363774</v>
      </c>
      <c r="N1219" s="193">
        <f>MAX(0,(I1219-'2031 forecast'!$C$10))</f>
        <v>1.4481859835234872</v>
      </c>
      <c r="O1219" s="193">
        <f>MAX(0,(J1219-'2031 forecast'!$C$10))</f>
        <v>1.7138825555166193</v>
      </c>
      <c r="P1219" s="175">
        <f t="shared" si="194"/>
        <v>10</v>
      </c>
      <c r="Q1219" s="175" t="str">
        <f t="shared" si="195"/>
        <v/>
      </c>
    </row>
    <row r="1220" spans="1:17" s="1" customFormat="1" x14ac:dyDescent="0.3">
      <c r="A1220" s="189">
        <f t="shared" si="193"/>
        <v>43881.666666663717</v>
      </c>
      <c r="B1220" s="190">
        <f t="shared" si="189"/>
        <v>43881</v>
      </c>
      <c r="C1220" s="1">
        <f t="shared" si="190"/>
        <v>16</v>
      </c>
      <c r="D1220" s="191">
        <v>4.464830342277633</v>
      </c>
      <c r="E1220" s="192">
        <f t="shared" si="191"/>
        <v>1.5503519272730621E-4</v>
      </c>
      <c r="F1220" s="193">
        <f t="shared" si="192"/>
        <v>6.656894947527852</v>
      </c>
      <c r="G1220" s="193">
        <f t="shared" si="198"/>
        <v>6.90305617031769</v>
      </c>
      <c r="H1220" s="193">
        <f t="shared" si="198"/>
        <v>7.1583200375210305</v>
      </c>
      <c r="I1220" s="193">
        <f t="shared" si="198"/>
        <v>7.4230231502254842</v>
      </c>
      <c r="J1220" s="193">
        <f t="shared" si="198"/>
        <v>7.6975145564831973</v>
      </c>
      <c r="K1220" s="193">
        <f>MAX(0,(F1220-'2031 forecast'!$C$10))</f>
        <v>0.91989494752785195</v>
      </c>
      <c r="L1220" s="193">
        <f>MAX(0,(G1220-'2031 forecast'!$C$10))</f>
        <v>1.1660561703176899</v>
      </c>
      <c r="M1220" s="193">
        <f>MAX(0,(H1220-'2031 forecast'!$C$10))</f>
        <v>1.4213200375210304</v>
      </c>
      <c r="N1220" s="193">
        <f>MAX(0,(I1220-'2031 forecast'!$C$10))</f>
        <v>1.6860231502254841</v>
      </c>
      <c r="O1220" s="193">
        <f>MAX(0,(J1220-'2031 forecast'!$C$10))</f>
        <v>1.9605145564831972</v>
      </c>
      <c r="P1220" s="175">
        <f t="shared" si="194"/>
        <v>11</v>
      </c>
      <c r="Q1220" s="175" t="str">
        <f t="shared" si="195"/>
        <v/>
      </c>
    </row>
    <row r="1221" spans="1:17" s="1" customFormat="1" x14ac:dyDescent="0.3">
      <c r="A1221" s="189">
        <f t="shared" si="193"/>
        <v>43881.708333330382</v>
      </c>
      <c r="B1221" s="190">
        <f t="shared" ref="B1221:B1284" si="199">INT(A1221)</f>
        <v>43881</v>
      </c>
      <c r="C1221" s="1">
        <f t="shared" ref="C1221:C1284" si="200">HOUR(A1221)</f>
        <v>17</v>
      </c>
      <c r="D1221" s="191">
        <v>4.8187039107212231</v>
      </c>
      <c r="E1221" s="192">
        <f t="shared" ref="E1221:E1284" si="201">D1221/SUM($D$4:$D$8763)</f>
        <v>1.6732297360113992E-4</v>
      </c>
      <c r="F1221" s="193">
        <f t="shared" ref="F1221:F1284" si="202">E1221*$F$2</f>
        <v>7.1845071946337695</v>
      </c>
      <c r="G1221" s="193">
        <f t="shared" si="198"/>
        <v>7.4501786661101548</v>
      </c>
      <c r="H1221" s="193">
        <f t="shared" si="198"/>
        <v>7.7256742394830686</v>
      </c>
      <c r="I1221" s="193">
        <f t="shared" si="198"/>
        <v>8.011357194172529</v>
      </c>
      <c r="J1221" s="193">
        <f t="shared" si="198"/>
        <v>8.3076042430847323</v>
      </c>
      <c r="K1221" s="193">
        <f>MAX(0,(F1221-'2031 forecast'!$C$10))</f>
        <v>1.4475071946337694</v>
      </c>
      <c r="L1221" s="193">
        <f>MAX(0,(G1221-'2031 forecast'!$C$10))</f>
        <v>1.7131786661101547</v>
      </c>
      <c r="M1221" s="193">
        <f>MAX(0,(H1221-'2031 forecast'!$C$10))</f>
        <v>1.9886742394830685</v>
      </c>
      <c r="N1221" s="193">
        <f>MAX(0,(I1221-'2031 forecast'!$C$10))</f>
        <v>2.2743571941725289</v>
      </c>
      <c r="O1221" s="193">
        <f>MAX(0,(J1221-'2031 forecast'!$C$10))</f>
        <v>2.5706042430847322</v>
      </c>
      <c r="P1221" s="175">
        <f t="shared" si="194"/>
        <v>12</v>
      </c>
      <c r="Q1221" s="175" t="str">
        <f t="shared" si="195"/>
        <v/>
      </c>
    </row>
    <row r="1222" spans="1:17" s="1" customFormat="1" x14ac:dyDescent="0.3">
      <c r="A1222" s="189">
        <f t="shared" ref="A1222:A1285" si="203">A1221 + TIME(1,0,0)</f>
        <v>43881.749999997046</v>
      </c>
      <c r="B1222" s="190">
        <f t="shared" si="199"/>
        <v>43881</v>
      </c>
      <c r="C1222" s="1">
        <f t="shared" si="200"/>
        <v>18</v>
      </c>
      <c r="D1222" s="191">
        <v>5.1123436802807971</v>
      </c>
      <c r="E1222" s="192">
        <f t="shared" si="201"/>
        <v>1.7751921730495938E-4</v>
      </c>
      <c r="F1222" s="193">
        <f t="shared" si="202"/>
        <v>7.6223131018067649</v>
      </c>
      <c r="G1222" s="193">
        <f t="shared" si="198"/>
        <v>7.9041739285762418</v>
      </c>
      <c r="H1222" s="193">
        <f t="shared" si="198"/>
        <v>8.196457513451568</v>
      </c>
      <c r="I1222" s="193">
        <f t="shared" si="198"/>
        <v>8.499549273192418</v>
      </c>
      <c r="J1222" s="193">
        <f t="shared" si="198"/>
        <v>8.8138488766477074</v>
      </c>
      <c r="K1222" s="193">
        <f>MAX(0,(F1222-'2031 forecast'!$C$10))</f>
        <v>1.8853131018067648</v>
      </c>
      <c r="L1222" s="193">
        <f>MAX(0,(G1222-'2031 forecast'!$C$10))</f>
        <v>2.1671739285762417</v>
      </c>
      <c r="M1222" s="193">
        <f>MAX(0,(H1222-'2031 forecast'!$C$10))</f>
        <v>2.4594575134515679</v>
      </c>
      <c r="N1222" s="193">
        <f>MAX(0,(I1222-'2031 forecast'!$C$10))</f>
        <v>2.7625492731924179</v>
      </c>
      <c r="O1222" s="193">
        <f>MAX(0,(J1222-'2031 forecast'!$C$10))</f>
        <v>3.0768488766477073</v>
      </c>
      <c r="P1222" s="175">
        <f t="shared" ref="P1222:P1285" si="204">IF(K1222&gt;0,IF(K1221&gt;0,P1221+1,1),"")</f>
        <v>13</v>
      </c>
      <c r="Q1222" s="175" t="str">
        <f t="shared" ref="Q1222:Q1285" si="205">IF(AND(K1222&gt;0,K1223=0),P1222,"")</f>
        <v/>
      </c>
    </row>
    <row r="1223" spans="1:17" s="1" customFormat="1" x14ac:dyDescent="0.3">
      <c r="A1223" s="189">
        <f t="shared" si="203"/>
        <v>43881.79166666371</v>
      </c>
      <c r="B1223" s="190">
        <f t="shared" si="199"/>
        <v>43881</v>
      </c>
      <c r="C1223" s="1">
        <f t="shared" si="200"/>
        <v>19</v>
      </c>
      <c r="D1223" s="191">
        <v>5.4135126747008737</v>
      </c>
      <c r="E1223" s="192">
        <f t="shared" si="201"/>
        <v>1.8797690315503063E-4</v>
      </c>
      <c r="F1223" s="193">
        <f t="shared" si="202"/>
        <v>8.0713448014713762</v>
      </c>
      <c r="G1223" s="193">
        <f t="shared" si="198"/>
        <v>8.3698100952081269</v>
      </c>
      <c r="H1223" s="193">
        <f t="shared" si="198"/>
        <v>8.679312153419259</v>
      </c>
      <c r="I1223" s="193">
        <f t="shared" si="198"/>
        <v>9.0002590978282004</v>
      </c>
      <c r="J1223" s="193">
        <f t="shared" si="198"/>
        <v>9.3330741418405037</v>
      </c>
      <c r="K1223" s="193">
        <f>MAX(0,(F1223-'2031 forecast'!$C$10))</f>
        <v>2.3343448014713761</v>
      </c>
      <c r="L1223" s="193">
        <f>MAX(0,(G1223-'2031 forecast'!$C$10))</f>
        <v>2.6328100952081268</v>
      </c>
      <c r="M1223" s="193">
        <f>MAX(0,(H1223-'2031 forecast'!$C$10))</f>
        <v>2.9423121534192589</v>
      </c>
      <c r="N1223" s="193">
        <f>MAX(0,(I1223-'2031 forecast'!$C$10))</f>
        <v>3.2632590978282003</v>
      </c>
      <c r="O1223" s="193">
        <f>MAX(0,(J1223-'2031 forecast'!$C$10))</f>
        <v>3.5960741418405036</v>
      </c>
      <c r="P1223" s="175">
        <f t="shared" si="204"/>
        <v>14</v>
      </c>
      <c r="Q1223" s="175" t="str">
        <f t="shared" si="205"/>
        <v/>
      </c>
    </row>
    <row r="1224" spans="1:17" s="1" customFormat="1" x14ac:dyDescent="0.3">
      <c r="A1224" s="189">
        <f t="shared" si="203"/>
        <v>43881.833333330374</v>
      </c>
      <c r="B1224" s="190">
        <f t="shared" si="199"/>
        <v>43881</v>
      </c>
      <c r="C1224" s="1">
        <f t="shared" si="200"/>
        <v>20</v>
      </c>
      <c r="D1224" s="191">
        <v>5.511392597887399</v>
      </c>
      <c r="E1224" s="192">
        <f t="shared" si="201"/>
        <v>1.9137565105630379E-4</v>
      </c>
      <c r="F1224" s="193">
        <f t="shared" si="202"/>
        <v>8.2172801038623735</v>
      </c>
      <c r="G1224" s="193">
        <f t="shared" si="198"/>
        <v>8.5211418493634898</v>
      </c>
      <c r="H1224" s="193">
        <f t="shared" si="198"/>
        <v>8.8362399114087609</v>
      </c>
      <c r="I1224" s="193">
        <f t="shared" si="198"/>
        <v>9.1629897908348301</v>
      </c>
      <c r="J1224" s="193">
        <f t="shared" si="198"/>
        <v>9.501822353028162</v>
      </c>
      <c r="K1224" s="193">
        <f>MAX(0,(F1224-'2031 forecast'!$C$10))</f>
        <v>2.4802801038623734</v>
      </c>
      <c r="L1224" s="193">
        <f>MAX(0,(G1224-'2031 forecast'!$C$10))</f>
        <v>2.7841418493634897</v>
      </c>
      <c r="M1224" s="193">
        <f>MAX(0,(H1224-'2031 forecast'!$C$10))</f>
        <v>3.0992399114087608</v>
      </c>
      <c r="N1224" s="193">
        <f>MAX(0,(I1224-'2031 forecast'!$C$10))</f>
        <v>3.42598979083483</v>
      </c>
      <c r="O1224" s="193">
        <f>MAX(0,(J1224-'2031 forecast'!$C$10))</f>
        <v>3.7648223530281619</v>
      </c>
      <c r="P1224" s="175">
        <f t="shared" si="204"/>
        <v>15</v>
      </c>
      <c r="Q1224" s="175" t="str">
        <f t="shared" si="205"/>
        <v/>
      </c>
    </row>
    <row r="1225" spans="1:17" s="1" customFormat="1" x14ac:dyDescent="0.3">
      <c r="A1225" s="189">
        <f t="shared" si="203"/>
        <v>43881.874999997039</v>
      </c>
      <c r="B1225" s="190">
        <f t="shared" si="199"/>
        <v>43881</v>
      </c>
      <c r="C1225" s="1">
        <f t="shared" si="200"/>
        <v>21</v>
      </c>
      <c r="D1225" s="191">
        <v>5.3758665503983636</v>
      </c>
      <c r="E1225" s="192">
        <f t="shared" si="201"/>
        <v>1.8666969242377168E-4</v>
      </c>
      <c r="F1225" s="193">
        <f t="shared" si="202"/>
        <v>8.0152158390132975</v>
      </c>
      <c r="G1225" s="193">
        <f t="shared" ref="G1225:J1244" si="206">$E1225*G$2</f>
        <v>8.3116055743791399</v>
      </c>
      <c r="H1225" s="193">
        <f t="shared" si="206"/>
        <v>8.6189553234232967</v>
      </c>
      <c r="I1225" s="193">
        <f t="shared" si="206"/>
        <v>8.9376703697487265</v>
      </c>
      <c r="J1225" s="193">
        <f t="shared" si="206"/>
        <v>9.2681709836914017</v>
      </c>
      <c r="K1225" s="193">
        <f>MAX(0,(F1225-'2031 forecast'!$C$10))</f>
        <v>2.2782158390132974</v>
      </c>
      <c r="L1225" s="193">
        <f>MAX(0,(G1225-'2031 forecast'!$C$10))</f>
        <v>2.5746055743791398</v>
      </c>
      <c r="M1225" s="193">
        <f>MAX(0,(H1225-'2031 forecast'!$C$10))</f>
        <v>2.8819553234232966</v>
      </c>
      <c r="N1225" s="193">
        <f>MAX(0,(I1225-'2031 forecast'!$C$10))</f>
        <v>3.2006703697487264</v>
      </c>
      <c r="O1225" s="193">
        <f>MAX(0,(J1225-'2031 forecast'!$C$10))</f>
        <v>3.5311709836914016</v>
      </c>
      <c r="P1225" s="175">
        <f t="shared" si="204"/>
        <v>16</v>
      </c>
      <c r="Q1225" s="175" t="str">
        <f t="shared" si="205"/>
        <v/>
      </c>
    </row>
    <row r="1226" spans="1:17" s="1" customFormat="1" x14ac:dyDescent="0.3">
      <c r="A1226" s="189">
        <f t="shared" si="203"/>
        <v>43881.916666663703</v>
      </c>
      <c r="B1226" s="190">
        <f t="shared" si="199"/>
        <v>43881</v>
      </c>
      <c r="C1226" s="1">
        <f t="shared" si="200"/>
        <v>22</v>
      </c>
      <c r="D1226" s="191">
        <v>5.0897560056992912</v>
      </c>
      <c r="E1226" s="192">
        <f t="shared" si="201"/>
        <v>1.7673489086620403E-4</v>
      </c>
      <c r="F1226" s="193">
        <f t="shared" si="202"/>
        <v>7.5886357243319189</v>
      </c>
      <c r="G1226" s="193">
        <f t="shared" si="206"/>
        <v>7.8692512160788501</v>
      </c>
      <c r="H1226" s="193">
        <f t="shared" si="206"/>
        <v>8.1602434154539907</v>
      </c>
      <c r="I1226" s="193">
        <f t="shared" si="206"/>
        <v>8.4619960363447344</v>
      </c>
      <c r="J1226" s="193">
        <f t="shared" si="206"/>
        <v>8.7749069817582477</v>
      </c>
      <c r="K1226" s="193">
        <f>MAX(0,(F1226-'2031 forecast'!$C$10))</f>
        <v>1.8516357243319188</v>
      </c>
      <c r="L1226" s="193">
        <f>MAX(0,(G1226-'2031 forecast'!$C$10))</f>
        <v>2.13225121607885</v>
      </c>
      <c r="M1226" s="193">
        <f>MAX(0,(H1226-'2031 forecast'!$C$10))</f>
        <v>2.4232434154539906</v>
      </c>
      <c r="N1226" s="193">
        <f>MAX(0,(I1226-'2031 forecast'!$C$10))</f>
        <v>2.7249960363447343</v>
      </c>
      <c r="O1226" s="193">
        <f>MAX(0,(J1226-'2031 forecast'!$C$10))</f>
        <v>3.0379069817582476</v>
      </c>
      <c r="P1226" s="175">
        <f t="shared" si="204"/>
        <v>17</v>
      </c>
      <c r="Q1226" s="175" t="str">
        <f t="shared" si="205"/>
        <v/>
      </c>
    </row>
    <row r="1227" spans="1:17" s="1" customFormat="1" x14ac:dyDescent="0.3">
      <c r="A1227" s="189">
        <f t="shared" si="203"/>
        <v>43881.958333330367</v>
      </c>
      <c r="B1227" s="190">
        <f t="shared" si="199"/>
        <v>43881</v>
      </c>
      <c r="C1227" s="1">
        <f t="shared" si="200"/>
        <v>23</v>
      </c>
      <c r="D1227" s="191">
        <v>4.758470111837207</v>
      </c>
      <c r="E1227" s="192">
        <f t="shared" si="201"/>
        <v>1.6523143643112565E-4</v>
      </c>
      <c r="F1227" s="193">
        <f t="shared" si="202"/>
        <v>7.0947008547008465</v>
      </c>
      <c r="G1227" s="193">
        <f t="shared" si="206"/>
        <v>7.357051432783777</v>
      </c>
      <c r="H1227" s="193">
        <f t="shared" si="206"/>
        <v>7.629103311489529</v>
      </c>
      <c r="I1227" s="193">
        <f t="shared" si="206"/>
        <v>7.9112152292453715</v>
      </c>
      <c r="J1227" s="193">
        <f t="shared" si="206"/>
        <v>8.2037591900461724</v>
      </c>
      <c r="K1227" s="193">
        <f>MAX(0,(F1227-'2031 forecast'!$C$10))</f>
        <v>1.3577008547008464</v>
      </c>
      <c r="L1227" s="193">
        <f>MAX(0,(G1227-'2031 forecast'!$C$10))</f>
        <v>1.6200514327837769</v>
      </c>
      <c r="M1227" s="193">
        <f>MAX(0,(H1227-'2031 forecast'!$C$10))</f>
        <v>1.8921033114895289</v>
      </c>
      <c r="N1227" s="193">
        <f>MAX(0,(I1227-'2031 forecast'!$C$10))</f>
        <v>2.1742152292453714</v>
      </c>
      <c r="O1227" s="193">
        <f>MAX(0,(J1227-'2031 forecast'!$C$10))</f>
        <v>2.4667591900461723</v>
      </c>
      <c r="P1227" s="175">
        <f t="shared" si="204"/>
        <v>18</v>
      </c>
      <c r="Q1227" s="175" t="str">
        <f t="shared" si="205"/>
        <v/>
      </c>
    </row>
    <row r="1228" spans="1:17" s="1" customFormat="1" x14ac:dyDescent="0.3">
      <c r="A1228" s="189">
        <f t="shared" si="203"/>
        <v>43881.999999997031</v>
      </c>
      <c r="B1228" s="190">
        <f t="shared" si="199"/>
        <v>43881</v>
      </c>
      <c r="C1228" s="1">
        <f t="shared" si="200"/>
        <v>0</v>
      </c>
      <c r="D1228" s="191">
        <v>4.1561321229970547</v>
      </c>
      <c r="E1228" s="192">
        <f t="shared" si="201"/>
        <v>1.4431606473098318E-4</v>
      </c>
      <c r="F1228" s="193">
        <f t="shared" si="202"/>
        <v>6.1966374553716266</v>
      </c>
      <c r="G1228" s="193">
        <f t="shared" si="206"/>
        <v>6.4257790995200086</v>
      </c>
      <c r="H1228" s="193">
        <f t="shared" si="206"/>
        <v>6.6633940315541471</v>
      </c>
      <c r="I1228" s="193">
        <f t="shared" si="206"/>
        <v>6.9097955799738067</v>
      </c>
      <c r="J1228" s="193">
        <f t="shared" si="206"/>
        <v>7.1653086596605817</v>
      </c>
      <c r="K1228" s="193">
        <f>MAX(0,(F1228-'2031 forecast'!$C$10))</f>
        <v>0.45963745537162648</v>
      </c>
      <c r="L1228" s="193">
        <f>MAX(0,(G1228-'2031 forecast'!$C$10))</f>
        <v>0.68877909952000849</v>
      </c>
      <c r="M1228" s="193">
        <f>MAX(0,(H1228-'2031 forecast'!$C$10))</f>
        <v>0.92639403155414701</v>
      </c>
      <c r="N1228" s="193">
        <f>MAX(0,(I1228-'2031 forecast'!$C$10))</f>
        <v>1.1727955799738066</v>
      </c>
      <c r="O1228" s="193">
        <f>MAX(0,(J1228-'2031 forecast'!$C$10))</f>
        <v>1.4283086596605816</v>
      </c>
      <c r="P1228" s="175">
        <f t="shared" si="204"/>
        <v>19</v>
      </c>
      <c r="Q1228" s="175" t="str">
        <f t="shared" si="205"/>
        <v/>
      </c>
    </row>
    <row r="1229" spans="1:17" s="1" customFormat="1" x14ac:dyDescent="0.3">
      <c r="A1229" s="189">
        <f t="shared" si="203"/>
        <v>43882.041666663696</v>
      </c>
      <c r="B1229" s="190">
        <f t="shared" si="199"/>
        <v>43882</v>
      </c>
      <c r="C1229" s="1">
        <f t="shared" si="200"/>
        <v>1</v>
      </c>
      <c r="D1229" s="191">
        <v>4.1034275489735412</v>
      </c>
      <c r="E1229" s="192">
        <f t="shared" si="201"/>
        <v>1.4248596970722069E-4</v>
      </c>
      <c r="F1229" s="193">
        <f t="shared" si="202"/>
        <v>6.1180569079303186</v>
      </c>
      <c r="G1229" s="193">
        <f t="shared" si="206"/>
        <v>6.3442927703594281</v>
      </c>
      <c r="H1229" s="193">
        <f t="shared" si="206"/>
        <v>6.5788944695598</v>
      </c>
      <c r="I1229" s="193">
        <f t="shared" si="206"/>
        <v>6.8221713606625434</v>
      </c>
      <c r="J1229" s="193">
        <f t="shared" si="206"/>
        <v>7.0744442382518411</v>
      </c>
      <c r="K1229" s="193">
        <f>MAX(0,(F1229-'2031 forecast'!$C$10))</f>
        <v>0.38105690793031854</v>
      </c>
      <c r="L1229" s="193">
        <f>MAX(0,(G1229-'2031 forecast'!$C$10))</f>
        <v>0.60729277035942797</v>
      </c>
      <c r="M1229" s="193">
        <f>MAX(0,(H1229-'2031 forecast'!$C$10))</f>
        <v>0.84189446955979985</v>
      </c>
      <c r="N1229" s="193">
        <f>MAX(0,(I1229-'2031 forecast'!$C$10))</f>
        <v>1.0851713606625433</v>
      </c>
      <c r="O1229" s="193">
        <f>MAX(0,(J1229-'2031 forecast'!$C$10))</f>
        <v>1.337444238251841</v>
      </c>
      <c r="P1229" s="175">
        <f t="shared" si="204"/>
        <v>20</v>
      </c>
      <c r="Q1229" s="175" t="str">
        <f t="shared" si="205"/>
        <v/>
      </c>
    </row>
    <row r="1230" spans="1:17" s="1" customFormat="1" x14ac:dyDescent="0.3">
      <c r="A1230" s="189">
        <f t="shared" si="203"/>
        <v>43882.08333333036</v>
      </c>
      <c r="B1230" s="190">
        <f t="shared" si="199"/>
        <v>43882</v>
      </c>
      <c r="C1230" s="1">
        <f t="shared" si="200"/>
        <v>2</v>
      </c>
      <c r="D1230" s="191">
        <v>4.0206060755080202</v>
      </c>
      <c r="E1230" s="192">
        <f t="shared" si="201"/>
        <v>1.396101060984511E-4</v>
      </c>
      <c r="F1230" s="193">
        <f t="shared" si="202"/>
        <v>5.9945731905225506</v>
      </c>
      <c r="G1230" s="193">
        <f t="shared" si="206"/>
        <v>6.2162428245356596</v>
      </c>
      <c r="H1230" s="193">
        <f t="shared" si="206"/>
        <v>6.4461094435686848</v>
      </c>
      <c r="I1230" s="193">
        <f t="shared" si="206"/>
        <v>6.6844761588877031</v>
      </c>
      <c r="J1230" s="193">
        <f t="shared" si="206"/>
        <v>6.9316572903238223</v>
      </c>
      <c r="K1230" s="193">
        <f>MAX(0,(F1230-'2031 forecast'!$C$10))</f>
        <v>0.25757319052255045</v>
      </c>
      <c r="L1230" s="193">
        <f>MAX(0,(G1230-'2031 forecast'!$C$10))</f>
        <v>0.47924282453565947</v>
      </c>
      <c r="M1230" s="193">
        <f>MAX(0,(H1230-'2031 forecast'!$C$10))</f>
        <v>0.70910944356868466</v>
      </c>
      <c r="N1230" s="193">
        <f>MAX(0,(I1230-'2031 forecast'!$C$10))</f>
        <v>0.94747615888770298</v>
      </c>
      <c r="O1230" s="193">
        <f>MAX(0,(J1230-'2031 forecast'!$C$10))</f>
        <v>1.1946572903238222</v>
      </c>
      <c r="P1230" s="175">
        <f t="shared" si="204"/>
        <v>21</v>
      </c>
      <c r="Q1230" s="175" t="str">
        <f t="shared" si="205"/>
        <v/>
      </c>
    </row>
    <row r="1231" spans="1:17" s="1" customFormat="1" x14ac:dyDescent="0.3">
      <c r="A1231" s="189">
        <f t="shared" si="203"/>
        <v>43882.124999997024</v>
      </c>
      <c r="B1231" s="190">
        <f t="shared" si="199"/>
        <v>43882</v>
      </c>
      <c r="C1231" s="1">
        <f t="shared" si="200"/>
        <v>3</v>
      </c>
      <c r="D1231" s="191">
        <v>3.9377846020424991</v>
      </c>
      <c r="E1231" s="192">
        <f t="shared" si="201"/>
        <v>1.3673424248968153E-4</v>
      </c>
      <c r="F1231" s="193">
        <f t="shared" si="202"/>
        <v>5.8710894731147834</v>
      </c>
      <c r="G1231" s="193">
        <f t="shared" si="206"/>
        <v>6.088192878711892</v>
      </c>
      <c r="H1231" s="193">
        <f t="shared" si="206"/>
        <v>6.3133244175775705</v>
      </c>
      <c r="I1231" s="193">
        <f t="shared" si="206"/>
        <v>6.5467809571128637</v>
      </c>
      <c r="J1231" s="193">
        <f t="shared" si="206"/>
        <v>6.7888703423958043</v>
      </c>
      <c r="K1231" s="193">
        <f>MAX(0,(F1231-'2031 forecast'!$C$10))</f>
        <v>0.13408947311478325</v>
      </c>
      <c r="L1231" s="193">
        <f>MAX(0,(G1231-'2031 forecast'!$C$10))</f>
        <v>0.35119287871189186</v>
      </c>
      <c r="M1231" s="193">
        <f>MAX(0,(H1231-'2031 forecast'!$C$10))</f>
        <v>0.57632441757757036</v>
      </c>
      <c r="N1231" s="193">
        <f>MAX(0,(I1231-'2031 forecast'!$C$10))</f>
        <v>0.80978095711286358</v>
      </c>
      <c r="O1231" s="193">
        <f>MAX(0,(J1231-'2031 forecast'!$C$10))</f>
        <v>1.0518703423958042</v>
      </c>
      <c r="P1231" s="175">
        <f t="shared" si="204"/>
        <v>22</v>
      </c>
      <c r="Q1231" s="175" t="str">
        <f t="shared" si="205"/>
        <v/>
      </c>
    </row>
    <row r="1232" spans="1:17" s="1" customFormat="1" x14ac:dyDescent="0.3">
      <c r="A1232" s="189">
        <f t="shared" si="203"/>
        <v>43882.166666663688</v>
      </c>
      <c r="B1232" s="190">
        <f t="shared" si="199"/>
        <v>43882</v>
      </c>
      <c r="C1232" s="1">
        <f t="shared" si="200"/>
        <v>4</v>
      </c>
      <c r="D1232" s="191">
        <v>3.8549631285769776</v>
      </c>
      <c r="E1232" s="192">
        <f t="shared" si="201"/>
        <v>1.3385837888091191E-4</v>
      </c>
      <c r="F1232" s="193">
        <f t="shared" si="202"/>
        <v>5.7476057557070144</v>
      </c>
      <c r="G1232" s="193">
        <f t="shared" si="206"/>
        <v>5.9601429328881226</v>
      </c>
      <c r="H1232" s="193">
        <f t="shared" si="206"/>
        <v>6.1805393915864535</v>
      </c>
      <c r="I1232" s="193">
        <f t="shared" si="206"/>
        <v>6.4090857553380225</v>
      </c>
      <c r="J1232" s="193">
        <f t="shared" si="206"/>
        <v>6.6460833944677846</v>
      </c>
      <c r="K1232" s="193">
        <f>MAX(0,(F1232-'2031 forecast'!$C$10))</f>
        <v>1.0605755707014275E-2</v>
      </c>
      <c r="L1232" s="193">
        <f>MAX(0,(G1232-'2031 forecast'!$C$10))</f>
        <v>0.22314293288812248</v>
      </c>
      <c r="M1232" s="193">
        <f>MAX(0,(H1232-'2031 forecast'!$C$10))</f>
        <v>0.44353939158645339</v>
      </c>
      <c r="N1232" s="193">
        <f>MAX(0,(I1232-'2031 forecast'!$C$10))</f>
        <v>0.67208575533802239</v>
      </c>
      <c r="O1232" s="193">
        <f>MAX(0,(J1232-'2031 forecast'!$C$10))</f>
        <v>0.90908339446778452</v>
      </c>
      <c r="P1232" s="175">
        <f t="shared" si="204"/>
        <v>23</v>
      </c>
      <c r="Q1232" s="175" t="str">
        <f t="shared" si="205"/>
        <v/>
      </c>
    </row>
    <row r="1233" spans="1:17" s="1" customFormat="1" x14ac:dyDescent="0.3">
      <c r="A1233" s="189">
        <f t="shared" si="203"/>
        <v>43882.208333330353</v>
      </c>
      <c r="B1233" s="190">
        <f t="shared" si="199"/>
        <v>43882</v>
      </c>
      <c r="C1233" s="1">
        <f t="shared" si="200"/>
        <v>5</v>
      </c>
      <c r="D1233" s="191">
        <v>3.9679015014845063</v>
      </c>
      <c r="E1233" s="192">
        <f t="shared" si="201"/>
        <v>1.3778001107468861E-4</v>
      </c>
      <c r="F1233" s="193">
        <f t="shared" si="202"/>
        <v>5.9159926430812426</v>
      </c>
      <c r="G1233" s="193">
        <f t="shared" si="206"/>
        <v>6.1347564953750791</v>
      </c>
      <c r="H1233" s="193">
        <f t="shared" si="206"/>
        <v>6.3616098815743376</v>
      </c>
      <c r="I1233" s="193">
        <f t="shared" si="206"/>
        <v>6.5968519395764407</v>
      </c>
      <c r="J1233" s="193">
        <f t="shared" si="206"/>
        <v>6.8407928689150816</v>
      </c>
      <c r="K1233" s="193">
        <f>MAX(0,(F1233-'2031 forecast'!$C$10))</f>
        <v>0.17899264308124252</v>
      </c>
      <c r="L1233" s="193">
        <f>MAX(0,(G1233-'2031 forecast'!$C$10))</f>
        <v>0.39775649537507896</v>
      </c>
      <c r="M1233" s="193">
        <f>MAX(0,(H1233-'2031 forecast'!$C$10))</f>
        <v>0.6246098815743375</v>
      </c>
      <c r="N1233" s="193">
        <f>MAX(0,(I1233-'2031 forecast'!$C$10))</f>
        <v>0.85985193957644057</v>
      </c>
      <c r="O1233" s="193">
        <f>MAX(0,(J1233-'2031 forecast'!$C$10))</f>
        <v>1.1037928689150815</v>
      </c>
      <c r="P1233" s="175">
        <f t="shared" si="204"/>
        <v>24</v>
      </c>
      <c r="Q1233" s="175" t="str">
        <f t="shared" si="205"/>
        <v/>
      </c>
    </row>
    <row r="1234" spans="1:17" s="1" customFormat="1" x14ac:dyDescent="0.3">
      <c r="A1234" s="189">
        <f t="shared" si="203"/>
        <v>43882.249999997017</v>
      </c>
      <c r="B1234" s="190">
        <f t="shared" si="199"/>
        <v>43882</v>
      </c>
      <c r="C1234" s="1">
        <f t="shared" si="200"/>
        <v>6</v>
      </c>
      <c r="D1234" s="191">
        <v>4.1486028981365521</v>
      </c>
      <c r="E1234" s="192">
        <f t="shared" si="201"/>
        <v>1.4405462258473137E-4</v>
      </c>
      <c r="F1234" s="193">
        <f t="shared" si="202"/>
        <v>6.1854116628800098</v>
      </c>
      <c r="G1234" s="193">
        <f t="shared" si="206"/>
        <v>6.4141381953542096</v>
      </c>
      <c r="H1234" s="193">
        <f t="shared" si="206"/>
        <v>6.6513226655549529</v>
      </c>
      <c r="I1234" s="193">
        <f t="shared" si="206"/>
        <v>6.8972778343579106</v>
      </c>
      <c r="J1234" s="193">
        <f t="shared" si="206"/>
        <v>7.1523280280307597</v>
      </c>
      <c r="K1234" s="193">
        <f>MAX(0,(F1234-'2031 forecast'!$C$10))</f>
        <v>0.44841166288000966</v>
      </c>
      <c r="L1234" s="193">
        <f>MAX(0,(G1234-'2031 forecast'!$C$10))</f>
        <v>0.67713819535420949</v>
      </c>
      <c r="M1234" s="193">
        <f>MAX(0,(H1234-'2031 forecast'!$C$10))</f>
        <v>0.91432266555495278</v>
      </c>
      <c r="N1234" s="193">
        <f>MAX(0,(I1234-'2031 forecast'!$C$10))</f>
        <v>1.1602778343579105</v>
      </c>
      <c r="O1234" s="193">
        <f>MAX(0,(J1234-'2031 forecast'!$C$10))</f>
        <v>1.4153280280307596</v>
      </c>
      <c r="P1234" s="175">
        <f t="shared" si="204"/>
        <v>25</v>
      </c>
      <c r="Q1234" s="175" t="str">
        <f t="shared" si="205"/>
        <v/>
      </c>
    </row>
    <row r="1235" spans="1:17" s="1" customFormat="1" x14ac:dyDescent="0.3">
      <c r="A1235" s="189">
        <f t="shared" si="203"/>
        <v>43882.291666663681</v>
      </c>
      <c r="B1235" s="190">
        <f t="shared" si="199"/>
        <v>43882</v>
      </c>
      <c r="C1235" s="1">
        <f t="shared" si="200"/>
        <v>7</v>
      </c>
      <c r="D1235" s="191">
        <v>4.5777687151851616</v>
      </c>
      <c r="E1235" s="192">
        <f t="shared" si="201"/>
        <v>1.5895682492108291E-4</v>
      </c>
      <c r="F1235" s="193">
        <f t="shared" si="202"/>
        <v>6.8252818349020812</v>
      </c>
      <c r="G1235" s="193">
        <f t="shared" si="206"/>
        <v>7.0776697328046465</v>
      </c>
      <c r="H1235" s="193">
        <f t="shared" si="206"/>
        <v>7.3393905275089146</v>
      </c>
      <c r="I1235" s="193">
        <f t="shared" si="206"/>
        <v>7.6107893344639024</v>
      </c>
      <c r="J1235" s="193">
        <f t="shared" si="206"/>
        <v>7.8922240309304952</v>
      </c>
      <c r="K1235" s="193">
        <f>MAX(0,(F1235-'2031 forecast'!$C$10))</f>
        <v>1.0882818349020811</v>
      </c>
      <c r="L1235" s="193">
        <f>MAX(0,(G1235-'2031 forecast'!$C$10))</f>
        <v>1.3406697328046464</v>
      </c>
      <c r="M1235" s="193">
        <f>MAX(0,(H1235-'2031 forecast'!$C$10))</f>
        <v>1.6023905275089145</v>
      </c>
      <c r="N1235" s="193">
        <f>MAX(0,(I1235-'2031 forecast'!$C$10))</f>
        <v>1.8737893344639023</v>
      </c>
      <c r="O1235" s="193">
        <f>MAX(0,(J1235-'2031 forecast'!$C$10))</f>
        <v>2.1552240309304951</v>
      </c>
      <c r="P1235" s="175">
        <f t="shared" si="204"/>
        <v>26</v>
      </c>
      <c r="Q1235" s="175" t="str">
        <f t="shared" si="205"/>
        <v/>
      </c>
    </row>
    <row r="1236" spans="1:17" s="1" customFormat="1" x14ac:dyDescent="0.3">
      <c r="A1236" s="189">
        <f t="shared" si="203"/>
        <v>43882.333333330345</v>
      </c>
      <c r="B1236" s="190">
        <f t="shared" si="199"/>
        <v>43882</v>
      </c>
      <c r="C1236" s="1">
        <f t="shared" si="200"/>
        <v>8</v>
      </c>
      <c r="D1236" s="191">
        <v>4.6982363129531919</v>
      </c>
      <c r="E1236" s="192">
        <f t="shared" si="201"/>
        <v>1.631398992611114E-4</v>
      </c>
      <c r="F1236" s="193">
        <f t="shared" si="202"/>
        <v>7.0048945147679245</v>
      </c>
      <c r="G1236" s="193">
        <f t="shared" si="206"/>
        <v>7.2639241994574002</v>
      </c>
      <c r="H1236" s="193">
        <f t="shared" si="206"/>
        <v>7.5325323834959912</v>
      </c>
      <c r="I1236" s="193">
        <f t="shared" si="206"/>
        <v>7.8110732643182157</v>
      </c>
      <c r="J1236" s="193">
        <f t="shared" si="206"/>
        <v>8.0999141370076124</v>
      </c>
      <c r="K1236" s="193">
        <f>MAX(0,(F1236-'2031 forecast'!$C$10))</f>
        <v>1.2678945147679244</v>
      </c>
      <c r="L1236" s="193">
        <f>MAX(0,(G1236-'2031 forecast'!$C$10))</f>
        <v>1.5269241994574001</v>
      </c>
      <c r="M1236" s="193">
        <f>MAX(0,(H1236-'2031 forecast'!$C$10))</f>
        <v>1.7955323834959911</v>
      </c>
      <c r="N1236" s="193">
        <f>MAX(0,(I1236-'2031 forecast'!$C$10))</f>
        <v>2.0740732643182156</v>
      </c>
      <c r="O1236" s="193">
        <f>MAX(0,(J1236-'2031 forecast'!$C$10))</f>
        <v>2.3629141370076123</v>
      </c>
      <c r="P1236" s="175">
        <f t="shared" si="204"/>
        <v>27</v>
      </c>
      <c r="Q1236" s="175" t="str">
        <f t="shared" si="205"/>
        <v/>
      </c>
    </row>
    <row r="1237" spans="1:17" s="1" customFormat="1" x14ac:dyDescent="0.3">
      <c r="A1237" s="189">
        <f t="shared" si="203"/>
        <v>43882.37499999701</v>
      </c>
      <c r="B1237" s="190">
        <f t="shared" si="199"/>
        <v>43882</v>
      </c>
      <c r="C1237" s="1">
        <f t="shared" si="200"/>
        <v>9</v>
      </c>
      <c r="D1237" s="191">
        <v>4.6455317389296784</v>
      </c>
      <c r="E1237" s="192">
        <f t="shared" si="201"/>
        <v>1.6130980423734894E-4</v>
      </c>
      <c r="F1237" s="193">
        <f t="shared" si="202"/>
        <v>6.9263139673266183</v>
      </c>
      <c r="G1237" s="193">
        <f t="shared" si="206"/>
        <v>7.1824378702968206</v>
      </c>
      <c r="H1237" s="193">
        <f t="shared" si="206"/>
        <v>7.4480328215016449</v>
      </c>
      <c r="I1237" s="193">
        <f t="shared" si="206"/>
        <v>7.7234490450069533</v>
      </c>
      <c r="J1237" s="193">
        <f t="shared" si="206"/>
        <v>8.0090497155988736</v>
      </c>
      <c r="K1237" s="193">
        <f>MAX(0,(F1237-'2031 forecast'!$C$10))</f>
        <v>1.1893139673266182</v>
      </c>
      <c r="L1237" s="193">
        <f>MAX(0,(G1237-'2031 forecast'!$C$10))</f>
        <v>1.4454378702968205</v>
      </c>
      <c r="M1237" s="193">
        <f>MAX(0,(H1237-'2031 forecast'!$C$10))</f>
        <v>1.7110328215016448</v>
      </c>
      <c r="N1237" s="193">
        <f>MAX(0,(I1237-'2031 forecast'!$C$10))</f>
        <v>1.9864490450069532</v>
      </c>
      <c r="O1237" s="193">
        <f>MAX(0,(J1237-'2031 forecast'!$C$10))</f>
        <v>2.2720497155988735</v>
      </c>
      <c r="P1237" s="175">
        <f t="shared" si="204"/>
        <v>28</v>
      </c>
      <c r="Q1237" s="175" t="str">
        <f t="shared" si="205"/>
        <v/>
      </c>
    </row>
    <row r="1238" spans="1:17" s="1" customFormat="1" x14ac:dyDescent="0.3">
      <c r="A1238" s="189">
        <f t="shared" si="203"/>
        <v>43882.416666663674</v>
      </c>
      <c r="B1238" s="190">
        <f t="shared" si="199"/>
        <v>43882</v>
      </c>
      <c r="C1238" s="1">
        <f t="shared" si="200"/>
        <v>10</v>
      </c>
      <c r="D1238" s="191">
        <v>4.6455317389296784</v>
      </c>
      <c r="E1238" s="192">
        <f t="shared" si="201"/>
        <v>1.6130980423734894E-4</v>
      </c>
      <c r="F1238" s="193">
        <f t="shared" si="202"/>
        <v>6.9263139673266183</v>
      </c>
      <c r="G1238" s="193">
        <f t="shared" si="206"/>
        <v>7.1824378702968206</v>
      </c>
      <c r="H1238" s="193">
        <f t="shared" si="206"/>
        <v>7.4480328215016449</v>
      </c>
      <c r="I1238" s="193">
        <f t="shared" si="206"/>
        <v>7.7234490450069533</v>
      </c>
      <c r="J1238" s="193">
        <f t="shared" si="206"/>
        <v>8.0090497155988736</v>
      </c>
      <c r="K1238" s="193">
        <f>MAX(0,(F1238-'2031 forecast'!$C$10))</f>
        <v>1.1893139673266182</v>
      </c>
      <c r="L1238" s="193">
        <f>MAX(0,(G1238-'2031 forecast'!$C$10))</f>
        <v>1.4454378702968205</v>
      </c>
      <c r="M1238" s="193">
        <f>MAX(0,(H1238-'2031 forecast'!$C$10))</f>
        <v>1.7110328215016448</v>
      </c>
      <c r="N1238" s="193">
        <f>MAX(0,(I1238-'2031 forecast'!$C$10))</f>
        <v>1.9864490450069532</v>
      </c>
      <c r="O1238" s="193">
        <f>MAX(0,(J1238-'2031 forecast'!$C$10))</f>
        <v>2.2720497155988735</v>
      </c>
      <c r="P1238" s="175">
        <f t="shared" si="204"/>
        <v>29</v>
      </c>
      <c r="Q1238" s="175" t="str">
        <f t="shared" si="205"/>
        <v/>
      </c>
    </row>
    <row r="1239" spans="1:17" s="1" customFormat="1" x14ac:dyDescent="0.3">
      <c r="A1239" s="189">
        <f t="shared" si="203"/>
        <v>43882.458333330338</v>
      </c>
      <c r="B1239" s="190">
        <f t="shared" si="199"/>
        <v>43882</v>
      </c>
      <c r="C1239" s="1">
        <f t="shared" si="200"/>
        <v>11</v>
      </c>
      <c r="D1239" s="191">
        <v>4.6078856146271692</v>
      </c>
      <c r="E1239" s="192">
        <f t="shared" si="201"/>
        <v>1.6000259350609002E-4</v>
      </c>
      <c r="F1239" s="193">
        <f t="shared" si="202"/>
        <v>6.8701850048685413</v>
      </c>
      <c r="G1239" s="193">
        <f t="shared" si="206"/>
        <v>7.1242333494678345</v>
      </c>
      <c r="H1239" s="193">
        <f t="shared" si="206"/>
        <v>7.3876759915056835</v>
      </c>
      <c r="I1239" s="193">
        <f t="shared" si="206"/>
        <v>7.6608603169274803</v>
      </c>
      <c r="J1239" s="193">
        <f t="shared" si="206"/>
        <v>7.9441465574497743</v>
      </c>
      <c r="K1239" s="193">
        <f>MAX(0,(F1239-'2031 forecast'!$C$10))</f>
        <v>1.1331850048685412</v>
      </c>
      <c r="L1239" s="193">
        <f>MAX(0,(G1239-'2031 forecast'!$C$10))</f>
        <v>1.3872333494678344</v>
      </c>
      <c r="M1239" s="193">
        <f>MAX(0,(H1239-'2031 forecast'!$C$10))</f>
        <v>1.6506759915056834</v>
      </c>
      <c r="N1239" s="193">
        <f>MAX(0,(I1239-'2031 forecast'!$C$10))</f>
        <v>1.9238603169274802</v>
      </c>
      <c r="O1239" s="193">
        <f>MAX(0,(J1239-'2031 forecast'!$C$10))</f>
        <v>2.2071465574497742</v>
      </c>
      <c r="P1239" s="175">
        <f t="shared" si="204"/>
        <v>30</v>
      </c>
      <c r="Q1239" s="175" t="str">
        <f t="shared" si="205"/>
        <v/>
      </c>
    </row>
    <row r="1240" spans="1:17" s="1" customFormat="1" x14ac:dyDescent="0.3">
      <c r="A1240" s="189">
        <f t="shared" si="203"/>
        <v>43882.499999997002</v>
      </c>
      <c r="B1240" s="190">
        <f t="shared" si="199"/>
        <v>43882</v>
      </c>
      <c r="C1240" s="1">
        <f t="shared" si="200"/>
        <v>12</v>
      </c>
      <c r="D1240" s="191">
        <v>4.6003563897666675</v>
      </c>
      <c r="E1240" s="192">
        <f t="shared" si="201"/>
        <v>1.5974115135983827E-4</v>
      </c>
      <c r="F1240" s="193">
        <f t="shared" si="202"/>
        <v>6.8589592123769272</v>
      </c>
      <c r="G1240" s="193">
        <f t="shared" si="206"/>
        <v>7.1125924453020382</v>
      </c>
      <c r="H1240" s="193">
        <f t="shared" si="206"/>
        <v>7.375604625506492</v>
      </c>
      <c r="I1240" s="193">
        <f t="shared" si="206"/>
        <v>7.6483425713115869</v>
      </c>
      <c r="J1240" s="193">
        <f t="shared" si="206"/>
        <v>7.9311659258199549</v>
      </c>
      <c r="K1240" s="193">
        <f>MAX(0,(F1240-'2031 forecast'!$C$10))</f>
        <v>1.1219592123769271</v>
      </c>
      <c r="L1240" s="193">
        <f>MAX(0,(G1240-'2031 forecast'!$C$10))</f>
        <v>1.3755924453020381</v>
      </c>
      <c r="M1240" s="193">
        <f>MAX(0,(H1240-'2031 forecast'!$C$10))</f>
        <v>1.6386046255064919</v>
      </c>
      <c r="N1240" s="193">
        <f>MAX(0,(I1240-'2031 forecast'!$C$10))</f>
        <v>1.9113425713115868</v>
      </c>
      <c r="O1240" s="193">
        <f>MAX(0,(J1240-'2031 forecast'!$C$10))</f>
        <v>2.1941659258199548</v>
      </c>
      <c r="P1240" s="175">
        <f t="shared" si="204"/>
        <v>31</v>
      </c>
      <c r="Q1240" s="175" t="str">
        <f t="shared" si="205"/>
        <v/>
      </c>
    </row>
    <row r="1241" spans="1:17" s="1" customFormat="1" x14ac:dyDescent="0.3">
      <c r="A1241" s="189">
        <f t="shared" si="203"/>
        <v>43882.541666663667</v>
      </c>
      <c r="B1241" s="190">
        <f t="shared" si="199"/>
        <v>43882</v>
      </c>
      <c r="C1241" s="1">
        <f t="shared" si="200"/>
        <v>13</v>
      </c>
      <c r="D1241" s="191">
        <v>4.547651815743154</v>
      </c>
      <c r="E1241" s="192">
        <f t="shared" si="201"/>
        <v>1.5791105633607578E-4</v>
      </c>
      <c r="F1241" s="193">
        <f t="shared" si="202"/>
        <v>6.7803786649356192</v>
      </c>
      <c r="G1241" s="193">
        <f t="shared" si="206"/>
        <v>7.0311061161414576</v>
      </c>
      <c r="H1241" s="193">
        <f t="shared" si="206"/>
        <v>7.2911050635121448</v>
      </c>
      <c r="I1241" s="193">
        <f t="shared" si="206"/>
        <v>7.5607183520003236</v>
      </c>
      <c r="J1241" s="193">
        <f t="shared" si="206"/>
        <v>7.8403015044112152</v>
      </c>
      <c r="K1241" s="193">
        <f>MAX(0,(F1241-'2031 forecast'!$C$10))</f>
        <v>1.0433786649356191</v>
      </c>
      <c r="L1241" s="193">
        <f>MAX(0,(G1241-'2031 forecast'!$C$10))</f>
        <v>1.2941061161414575</v>
      </c>
      <c r="M1241" s="193">
        <f>MAX(0,(H1241-'2031 forecast'!$C$10))</f>
        <v>1.5541050635121447</v>
      </c>
      <c r="N1241" s="193">
        <f>MAX(0,(I1241-'2031 forecast'!$C$10))</f>
        <v>1.8237183520003235</v>
      </c>
      <c r="O1241" s="193">
        <f>MAX(0,(J1241-'2031 forecast'!$C$10))</f>
        <v>2.1033015044112151</v>
      </c>
      <c r="P1241" s="175">
        <f t="shared" si="204"/>
        <v>32</v>
      </c>
      <c r="Q1241" s="175" t="str">
        <f t="shared" si="205"/>
        <v/>
      </c>
    </row>
    <row r="1242" spans="1:17" s="1" customFormat="1" x14ac:dyDescent="0.3">
      <c r="A1242" s="189">
        <f t="shared" si="203"/>
        <v>43882.583333330331</v>
      </c>
      <c r="B1242" s="190">
        <f t="shared" si="199"/>
        <v>43882</v>
      </c>
      <c r="C1242" s="1">
        <f t="shared" si="200"/>
        <v>14</v>
      </c>
      <c r="D1242" s="191">
        <v>4.4798887919986363</v>
      </c>
      <c r="E1242" s="192">
        <f t="shared" si="201"/>
        <v>1.5555807701980975E-4</v>
      </c>
      <c r="F1242" s="193">
        <f t="shared" si="202"/>
        <v>6.6793465325110821</v>
      </c>
      <c r="G1242" s="193">
        <f t="shared" si="206"/>
        <v>6.9263379786492836</v>
      </c>
      <c r="H1242" s="193">
        <f t="shared" si="206"/>
        <v>7.1824627695194145</v>
      </c>
      <c r="I1242" s="193">
        <f t="shared" si="206"/>
        <v>7.4480586414572727</v>
      </c>
      <c r="J1242" s="193">
        <f t="shared" si="206"/>
        <v>7.7234758197428359</v>
      </c>
      <c r="K1242" s="193">
        <f>MAX(0,(F1242-'2031 forecast'!$C$10))</f>
        <v>0.94234653251108202</v>
      </c>
      <c r="L1242" s="193">
        <f>MAX(0,(G1242-'2031 forecast'!$C$10))</f>
        <v>1.1893379786492835</v>
      </c>
      <c r="M1242" s="193">
        <f>MAX(0,(H1242-'2031 forecast'!$C$10))</f>
        <v>1.4454627695194144</v>
      </c>
      <c r="N1242" s="193">
        <f>MAX(0,(I1242-'2031 forecast'!$C$10))</f>
        <v>1.7110586414572726</v>
      </c>
      <c r="O1242" s="193">
        <f>MAX(0,(J1242-'2031 forecast'!$C$10))</f>
        <v>1.9864758197428358</v>
      </c>
      <c r="P1242" s="175">
        <f t="shared" si="204"/>
        <v>33</v>
      </c>
      <c r="Q1242" s="175" t="str">
        <f t="shared" si="205"/>
        <v/>
      </c>
    </row>
    <row r="1243" spans="1:17" s="1" customFormat="1" x14ac:dyDescent="0.3">
      <c r="A1243" s="189">
        <f t="shared" si="203"/>
        <v>43882.624999996995</v>
      </c>
      <c r="B1243" s="190">
        <f t="shared" si="199"/>
        <v>43882</v>
      </c>
      <c r="C1243" s="1">
        <f t="shared" si="200"/>
        <v>15</v>
      </c>
      <c r="D1243" s="191">
        <v>4.3443627445096027</v>
      </c>
      <c r="E1243" s="192">
        <f t="shared" si="201"/>
        <v>1.5085211838727772E-4</v>
      </c>
      <c r="F1243" s="193">
        <f t="shared" si="202"/>
        <v>6.4772822676620088</v>
      </c>
      <c r="G1243" s="193">
        <f t="shared" si="206"/>
        <v>6.7168017036649372</v>
      </c>
      <c r="H1243" s="193">
        <f t="shared" si="206"/>
        <v>6.9651781815339548</v>
      </c>
      <c r="I1243" s="193">
        <f t="shared" si="206"/>
        <v>7.2227392203711718</v>
      </c>
      <c r="J1243" s="193">
        <f t="shared" si="206"/>
        <v>7.4898244504060791</v>
      </c>
      <c r="K1243" s="193">
        <f>MAX(0,(F1243-'2031 forecast'!$C$10))</f>
        <v>0.74028226766200866</v>
      </c>
      <c r="L1243" s="193">
        <f>MAX(0,(G1243-'2031 forecast'!$C$10))</f>
        <v>0.97980170366493713</v>
      </c>
      <c r="M1243" s="193">
        <f>MAX(0,(H1243-'2031 forecast'!$C$10))</f>
        <v>1.2281781815339547</v>
      </c>
      <c r="N1243" s="193">
        <f>MAX(0,(I1243-'2031 forecast'!$C$10))</f>
        <v>1.4857392203711717</v>
      </c>
      <c r="O1243" s="193">
        <f>MAX(0,(J1243-'2031 forecast'!$C$10))</f>
        <v>1.752824450406079</v>
      </c>
      <c r="P1243" s="175">
        <f t="shared" si="204"/>
        <v>34</v>
      </c>
      <c r="Q1243" s="175" t="str">
        <f t="shared" si="205"/>
        <v/>
      </c>
    </row>
    <row r="1244" spans="1:17" s="1" customFormat="1" x14ac:dyDescent="0.3">
      <c r="A1244" s="189">
        <f t="shared" si="203"/>
        <v>43882.666666663659</v>
      </c>
      <c r="B1244" s="190">
        <f t="shared" si="199"/>
        <v>43882</v>
      </c>
      <c r="C1244" s="1">
        <f t="shared" si="200"/>
        <v>16</v>
      </c>
      <c r="D1244" s="191">
        <v>4.5175349163011465</v>
      </c>
      <c r="E1244" s="192">
        <f t="shared" si="201"/>
        <v>1.5686528775106867E-4</v>
      </c>
      <c r="F1244" s="193">
        <f t="shared" si="202"/>
        <v>6.7354754949691591</v>
      </c>
      <c r="G1244" s="193">
        <f t="shared" si="206"/>
        <v>6.9845424994782697</v>
      </c>
      <c r="H1244" s="193">
        <f t="shared" si="206"/>
        <v>7.2428195995153768</v>
      </c>
      <c r="I1244" s="193">
        <f t="shared" si="206"/>
        <v>7.5106473695367466</v>
      </c>
      <c r="J1244" s="193">
        <f t="shared" si="206"/>
        <v>7.7883789778919361</v>
      </c>
      <c r="K1244" s="193">
        <f>MAX(0,(F1244-'2031 forecast'!$C$10))</f>
        <v>0.99847549496915899</v>
      </c>
      <c r="L1244" s="193">
        <f>MAX(0,(G1244-'2031 forecast'!$C$10))</f>
        <v>1.2475424994782696</v>
      </c>
      <c r="M1244" s="193">
        <f>MAX(0,(H1244-'2031 forecast'!$C$10))</f>
        <v>1.5058195995153767</v>
      </c>
      <c r="N1244" s="193">
        <f>MAX(0,(I1244-'2031 forecast'!$C$10))</f>
        <v>1.7736473695367465</v>
      </c>
      <c r="O1244" s="193">
        <f>MAX(0,(J1244-'2031 forecast'!$C$10))</f>
        <v>2.051378977891936</v>
      </c>
      <c r="P1244" s="175">
        <f t="shared" si="204"/>
        <v>35</v>
      </c>
      <c r="Q1244" s="175" t="str">
        <f t="shared" si="205"/>
        <v/>
      </c>
    </row>
    <row r="1245" spans="1:17" s="1" customFormat="1" x14ac:dyDescent="0.3">
      <c r="A1245" s="189">
        <f t="shared" si="203"/>
        <v>43882.708333330324</v>
      </c>
      <c r="B1245" s="190">
        <f t="shared" si="199"/>
        <v>43882</v>
      </c>
      <c r="C1245" s="1">
        <f t="shared" si="200"/>
        <v>17</v>
      </c>
      <c r="D1245" s="191">
        <v>4.8111746858607205</v>
      </c>
      <c r="E1245" s="192">
        <f t="shared" si="201"/>
        <v>1.6706153145488811E-4</v>
      </c>
      <c r="F1245" s="193">
        <f t="shared" si="202"/>
        <v>7.1732814021421527</v>
      </c>
      <c r="G1245" s="193">
        <f t="shared" ref="G1245:J1264" si="207">$E1245*G$2</f>
        <v>7.4385377619443558</v>
      </c>
      <c r="H1245" s="193">
        <f t="shared" si="207"/>
        <v>7.7136028734838744</v>
      </c>
      <c r="I1245" s="193">
        <f t="shared" si="207"/>
        <v>7.998839448556633</v>
      </c>
      <c r="J1245" s="193">
        <f t="shared" si="207"/>
        <v>8.2946236114549112</v>
      </c>
      <c r="K1245" s="193">
        <f>MAX(0,(F1245-'2031 forecast'!$C$10))</f>
        <v>1.4362814021421526</v>
      </c>
      <c r="L1245" s="193">
        <f>MAX(0,(G1245-'2031 forecast'!$C$10))</f>
        <v>1.7015377619443557</v>
      </c>
      <c r="M1245" s="193">
        <f>MAX(0,(H1245-'2031 forecast'!$C$10))</f>
        <v>1.9766028734838743</v>
      </c>
      <c r="N1245" s="193">
        <f>MAX(0,(I1245-'2031 forecast'!$C$10))</f>
        <v>2.2618394485566329</v>
      </c>
      <c r="O1245" s="193">
        <f>MAX(0,(J1245-'2031 forecast'!$C$10))</f>
        <v>2.5576236114549111</v>
      </c>
      <c r="P1245" s="175">
        <f t="shared" si="204"/>
        <v>36</v>
      </c>
      <c r="Q1245" s="175" t="str">
        <f t="shared" si="205"/>
        <v/>
      </c>
    </row>
    <row r="1246" spans="1:17" s="1" customFormat="1" x14ac:dyDescent="0.3">
      <c r="A1246" s="189">
        <f t="shared" si="203"/>
        <v>43882.749999996988</v>
      </c>
      <c r="B1246" s="190">
        <f t="shared" si="199"/>
        <v>43882</v>
      </c>
      <c r="C1246" s="1">
        <f t="shared" si="200"/>
        <v>18</v>
      </c>
      <c r="D1246" s="191">
        <v>4.9241130587682491</v>
      </c>
      <c r="E1246" s="192">
        <f t="shared" si="201"/>
        <v>1.7098316364866484E-4</v>
      </c>
      <c r="F1246" s="193">
        <f t="shared" si="202"/>
        <v>7.3416682895163827</v>
      </c>
      <c r="G1246" s="193">
        <f t="shared" si="207"/>
        <v>7.6131513244313131</v>
      </c>
      <c r="H1246" s="193">
        <f t="shared" si="207"/>
        <v>7.8946733634717603</v>
      </c>
      <c r="I1246" s="193">
        <f t="shared" si="207"/>
        <v>8.186605632795052</v>
      </c>
      <c r="J1246" s="193">
        <f t="shared" si="207"/>
        <v>8.48933308590221</v>
      </c>
      <c r="K1246" s="193">
        <f>MAX(0,(F1246-'2031 forecast'!$C$10))</f>
        <v>1.6046682895163826</v>
      </c>
      <c r="L1246" s="193">
        <f>MAX(0,(G1246-'2031 forecast'!$C$10))</f>
        <v>1.876151324431313</v>
      </c>
      <c r="M1246" s="193">
        <f>MAX(0,(H1246-'2031 forecast'!$C$10))</f>
        <v>2.1576733634717602</v>
      </c>
      <c r="N1246" s="193">
        <f>MAX(0,(I1246-'2031 forecast'!$C$10))</f>
        <v>2.4496056327950519</v>
      </c>
      <c r="O1246" s="193">
        <f>MAX(0,(J1246-'2031 forecast'!$C$10))</f>
        <v>2.7523330859022099</v>
      </c>
      <c r="P1246" s="175">
        <f t="shared" si="204"/>
        <v>37</v>
      </c>
      <c r="Q1246" s="175" t="str">
        <f t="shared" si="205"/>
        <v/>
      </c>
    </row>
    <row r="1247" spans="1:17" s="1" customFormat="1" x14ac:dyDescent="0.3">
      <c r="A1247" s="189">
        <f t="shared" si="203"/>
        <v>43882.791666663652</v>
      </c>
      <c r="B1247" s="190">
        <f t="shared" si="199"/>
        <v>43882</v>
      </c>
      <c r="C1247" s="1">
        <f t="shared" si="200"/>
        <v>19</v>
      </c>
      <c r="D1247" s="191">
        <v>5.2930450769328425</v>
      </c>
      <c r="E1247" s="192">
        <f t="shared" si="201"/>
        <v>1.8379382881500211E-4</v>
      </c>
      <c r="F1247" s="193">
        <f t="shared" si="202"/>
        <v>7.8917321216055303</v>
      </c>
      <c r="G1247" s="193">
        <f t="shared" si="207"/>
        <v>8.1835556285553714</v>
      </c>
      <c r="H1247" s="193">
        <f t="shared" si="207"/>
        <v>8.4861702974321815</v>
      </c>
      <c r="I1247" s="193">
        <f t="shared" si="207"/>
        <v>8.7999751679738871</v>
      </c>
      <c r="J1247" s="193">
        <f t="shared" si="207"/>
        <v>9.1253840357633837</v>
      </c>
      <c r="K1247" s="193">
        <f>MAX(0,(F1247-'2031 forecast'!$C$10))</f>
        <v>2.1547321216055302</v>
      </c>
      <c r="L1247" s="193">
        <f>MAX(0,(G1247-'2031 forecast'!$C$10))</f>
        <v>2.4465556285553713</v>
      </c>
      <c r="M1247" s="193">
        <f>MAX(0,(H1247-'2031 forecast'!$C$10))</f>
        <v>2.7491702974321814</v>
      </c>
      <c r="N1247" s="193">
        <f>MAX(0,(I1247-'2031 forecast'!$C$10))</f>
        <v>3.062975167973887</v>
      </c>
      <c r="O1247" s="193">
        <f>MAX(0,(J1247-'2031 forecast'!$C$10))</f>
        <v>3.3883840357633837</v>
      </c>
      <c r="P1247" s="175">
        <f t="shared" si="204"/>
        <v>38</v>
      </c>
      <c r="Q1247" s="175" t="str">
        <f t="shared" si="205"/>
        <v/>
      </c>
    </row>
    <row r="1248" spans="1:17" s="1" customFormat="1" x14ac:dyDescent="0.3">
      <c r="A1248" s="189">
        <f t="shared" si="203"/>
        <v>43882.833333330316</v>
      </c>
      <c r="B1248" s="190">
        <f t="shared" si="199"/>
        <v>43882</v>
      </c>
      <c r="C1248" s="1">
        <f t="shared" si="200"/>
        <v>20</v>
      </c>
      <c r="D1248" s="191">
        <v>5.2177528283278232</v>
      </c>
      <c r="E1248" s="192">
        <f t="shared" si="201"/>
        <v>1.8117940735248427E-4</v>
      </c>
      <c r="F1248" s="193">
        <f t="shared" si="202"/>
        <v>7.7794741966893763</v>
      </c>
      <c r="G1248" s="193">
        <f t="shared" si="207"/>
        <v>8.0671465868973993</v>
      </c>
      <c r="H1248" s="193">
        <f t="shared" si="207"/>
        <v>8.3654566374402588</v>
      </c>
      <c r="I1248" s="193">
        <f t="shared" si="207"/>
        <v>8.6747977118149393</v>
      </c>
      <c r="J1248" s="193">
        <f t="shared" si="207"/>
        <v>8.9955777194651834</v>
      </c>
      <c r="K1248" s="193">
        <f>MAX(0,(F1248-'2031 forecast'!$C$10))</f>
        <v>2.0424741966893762</v>
      </c>
      <c r="L1248" s="193">
        <f>MAX(0,(G1248-'2031 forecast'!$C$10))</f>
        <v>2.3301465868973992</v>
      </c>
      <c r="M1248" s="193">
        <f>MAX(0,(H1248-'2031 forecast'!$C$10))</f>
        <v>2.6284566374402587</v>
      </c>
      <c r="N1248" s="193">
        <f>MAX(0,(I1248-'2031 forecast'!$C$10))</f>
        <v>2.9377977118149392</v>
      </c>
      <c r="O1248" s="193">
        <f>MAX(0,(J1248-'2031 forecast'!$C$10))</f>
        <v>3.2585777194651833</v>
      </c>
      <c r="P1248" s="175">
        <f t="shared" si="204"/>
        <v>39</v>
      </c>
      <c r="Q1248" s="175" t="str">
        <f t="shared" si="205"/>
        <v/>
      </c>
    </row>
    <row r="1249" spans="1:17" s="1" customFormat="1" x14ac:dyDescent="0.3">
      <c r="A1249" s="189">
        <f t="shared" si="203"/>
        <v>43882.87499999698</v>
      </c>
      <c r="B1249" s="190">
        <f t="shared" si="199"/>
        <v>43882</v>
      </c>
      <c r="C1249" s="1">
        <f t="shared" si="200"/>
        <v>21</v>
      </c>
      <c r="D1249" s="191">
        <v>5.2553989526303333</v>
      </c>
      <c r="E1249" s="192">
        <f t="shared" si="201"/>
        <v>1.8248661808374319E-4</v>
      </c>
      <c r="F1249" s="193">
        <f t="shared" si="202"/>
        <v>7.8356031591474533</v>
      </c>
      <c r="G1249" s="193">
        <f t="shared" si="207"/>
        <v>8.1253511077263862</v>
      </c>
      <c r="H1249" s="193">
        <f t="shared" si="207"/>
        <v>8.4258134674362211</v>
      </c>
      <c r="I1249" s="193">
        <f t="shared" si="207"/>
        <v>8.7373864398944132</v>
      </c>
      <c r="J1249" s="193">
        <f t="shared" si="207"/>
        <v>9.0604808776142836</v>
      </c>
      <c r="K1249" s="193">
        <f>MAX(0,(F1249-'2031 forecast'!$C$10))</f>
        <v>2.0986031591474532</v>
      </c>
      <c r="L1249" s="193">
        <f>MAX(0,(G1249-'2031 forecast'!$C$10))</f>
        <v>2.3883511077263861</v>
      </c>
      <c r="M1249" s="193">
        <f>MAX(0,(H1249-'2031 forecast'!$C$10))</f>
        <v>2.688813467436221</v>
      </c>
      <c r="N1249" s="193">
        <f>MAX(0,(I1249-'2031 forecast'!$C$10))</f>
        <v>3.0003864398944131</v>
      </c>
      <c r="O1249" s="193">
        <f>MAX(0,(J1249-'2031 forecast'!$C$10))</f>
        <v>3.3234808776142835</v>
      </c>
      <c r="P1249" s="175">
        <f t="shared" si="204"/>
        <v>40</v>
      </c>
      <c r="Q1249" s="175" t="str">
        <f t="shared" si="205"/>
        <v/>
      </c>
    </row>
    <row r="1250" spans="1:17" s="1" customFormat="1" x14ac:dyDescent="0.3">
      <c r="A1250" s="189">
        <f t="shared" si="203"/>
        <v>43882.916666663645</v>
      </c>
      <c r="B1250" s="190">
        <f t="shared" si="199"/>
        <v>43882</v>
      </c>
      <c r="C1250" s="1">
        <f t="shared" si="200"/>
        <v>22</v>
      </c>
      <c r="D1250" s="191">
        <v>4.9542299582102567</v>
      </c>
      <c r="E1250" s="192">
        <f t="shared" si="201"/>
        <v>1.7202893223367194E-4</v>
      </c>
      <c r="F1250" s="193">
        <f t="shared" si="202"/>
        <v>7.3865714594828429</v>
      </c>
      <c r="G1250" s="193">
        <f t="shared" si="207"/>
        <v>7.6597149410945011</v>
      </c>
      <c r="H1250" s="193">
        <f t="shared" si="207"/>
        <v>7.9429588274685283</v>
      </c>
      <c r="I1250" s="193">
        <f t="shared" si="207"/>
        <v>8.2366766152586308</v>
      </c>
      <c r="J1250" s="193">
        <f t="shared" si="207"/>
        <v>8.5412556124214891</v>
      </c>
      <c r="K1250" s="193">
        <f>MAX(0,(F1250-'2031 forecast'!$C$10))</f>
        <v>1.6495714594828428</v>
      </c>
      <c r="L1250" s="193">
        <f>MAX(0,(G1250-'2031 forecast'!$C$10))</f>
        <v>1.922714941094501</v>
      </c>
      <c r="M1250" s="193">
        <f>MAX(0,(H1250-'2031 forecast'!$C$10))</f>
        <v>2.2059588274685282</v>
      </c>
      <c r="N1250" s="193">
        <f>MAX(0,(I1250-'2031 forecast'!$C$10))</f>
        <v>2.4996766152586307</v>
      </c>
      <c r="O1250" s="193">
        <f>MAX(0,(J1250-'2031 forecast'!$C$10))</f>
        <v>2.804255612421489</v>
      </c>
      <c r="P1250" s="175">
        <f t="shared" si="204"/>
        <v>41</v>
      </c>
      <c r="Q1250" s="175" t="str">
        <f t="shared" si="205"/>
        <v/>
      </c>
    </row>
    <row r="1251" spans="1:17" s="1" customFormat="1" x14ac:dyDescent="0.3">
      <c r="A1251" s="189">
        <f t="shared" si="203"/>
        <v>43882.958333330309</v>
      </c>
      <c r="B1251" s="190">
        <f t="shared" si="199"/>
        <v>43882</v>
      </c>
      <c r="C1251" s="1">
        <f t="shared" si="200"/>
        <v>23</v>
      </c>
      <c r="D1251" s="191">
        <v>4.5100056914406439</v>
      </c>
      <c r="E1251" s="192">
        <f t="shared" si="201"/>
        <v>1.5660384560481686E-4</v>
      </c>
      <c r="F1251" s="193">
        <f t="shared" si="202"/>
        <v>6.7242497024775423</v>
      </c>
      <c r="G1251" s="193">
        <f t="shared" si="207"/>
        <v>6.9729015953124716</v>
      </c>
      <c r="H1251" s="193">
        <f t="shared" si="207"/>
        <v>7.2307482335161826</v>
      </c>
      <c r="I1251" s="193">
        <f t="shared" si="207"/>
        <v>7.4981296239208506</v>
      </c>
      <c r="J1251" s="193">
        <f t="shared" si="207"/>
        <v>7.775398346262115</v>
      </c>
      <c r="K1251" s="193">
        <f>MAX(0,(F1251-'2031 forecast'!$C$10))</f>
        <v>0.98724970247754218</v>
      </c>
      <c r="L1251" s="193">
        <f>MAX(0,(G1251-'2031 forecast'!$C$10))</f>
        <v>1.2359015953124715</v>
      </c>
      <c r="M1251" s="193">
        <f>MAX(0,(H1251-'2031 forecast'!$C$10))</f>
        <v>1.4937482335161825</v>
      </c>
      <c r="N1251" s="193">
        <f>MAX(0,(I1251-'2031 forecast'!$C$10))</f>
        <v>1.7611296239208505</v>
      </c>
      <c r="O1251" s="193">
        <f>MAX(0,(J1251-'2031 forecast'!$C$10))</f>
        <v>2.0383983462621149</v>
      </c>
      <c r="P1251" s="175">
        <f t="shared" si="204"/>
        <v>42</v>
      </c>
      <c r="Q1251" s="175" t="str">
        <f t="shared" si="205"/>
        <v/>
      </c>
    </row>
    <row r="1252" spans="1:17" s="1" customFormat="1" x14ac:dyDescent="0.3">
      <c r="A1252" s="189">
        <f t="shared" si="203"/>
        <v>43882.999999996973</v>
      </c>
      <c r="B1252" s="190">
        <f t="shared" si="199"/>
        <v>43882</v>
      </c>
      <c r="C1252" s="1">
        <f t="shared" si="200"/>
        <v>0</v>
      </c>
      <c r="D1252" s="191">
        <v>4.3142458450675951</v>
      </c>
      <c r="E1252" s="192">
        <f t="shared" si="201"/>
        <v>1.4980634980227059E-4</v>
      </c>
      <c r="F1252" s="193">
        <f t="shared" si="202"/>
        <v>6.4323790976955468</v>
      </c>
      <c r="G1252" s="193">
        <f t="shared" si="207"/>
        <v>6.6702380870017484</v>
      </c>
      <c r="H1252" s="193">
        <f t="shared" si="207"/>
        <v>6.916892717537185</v>
      </c>
      <c r="I1252" s="193">
        <f t="shared" si="207"/>
        <v>7.172668237907593</v>
      </c>
      <c r="J1252" s="193">
        <f t="shared" si="207"/>
        <v>7.4379019238867992</v>
      </c>
      <c r="K1252" s="193">
        <f>MAX(0,(F1252-'2031 forecast'!$C$10))</f>
        <v>0.69537909769554673</v>
      </c>
      <c r="L1252" s="193">
        <f>MAX(0,(G1252-'2031 forecast'!$C$10))</f>
        <v>0.93323808700174826</v>
      </c>
      <c r="M1252" s="193">
        <f>MAX(0,(H1252-'2031 forecast'!$C$10))</f>
        <v>1.1798927175371849</v>
      </c>
      <c r="N1252" s="193">
        <f>MAX(0,(I1252-'2031 forecast'!$C$10))</f>
        <v>1.4356682379075929</v>
      </c>
      <c r="O1252" s="193">
        <f>MAX(0,(J1252-'2031 forecast'!$C$10))</f>
        <v>1.7009019238867991</v>
      </c>
      <c r="P1252" s="175">
        <f t="shared" si="204"/>
        <v>43</v>
      </c>
      <c r="Q1252" s="175" t="str">
        <f t="shared" si="205"/>
        <v/>
      </c>
    </row>
    <row r="1253" spans="1:17" s="1" customFormat="1" x14ac:dyDescent="0.3">
      <c r="A1253" s="189">
        <f t="shared" si="203"/>
        <v>43883.041666663637</v>
      </c>
      <c r="B1253" s="190">
        <f t="shared" si="199"/>
        <v>43883</v>
      </c>
      <c r="C1253" s="1">
        <f t="shared" si="200"/>
        <v>1</v>
      </c>
      <c r="D1253" s="191">
        <v>3.9151969274609937</v>
      </c>
      <c r="E1253" s="192">
        <f t="shared" si="201"/>
        <v>1.3594991605092618E-4</v>
      </c>
      <c r="F1253" s="193">
        <f t="shared" si="202"/>
        <v>5.8374120956399373</v>
      </c>
      <c r="G1253" s="193">
        <f t="shared" si="207"/>
        <v>6.0532701662145003</v>
      </c>
      <c r="H1253" s="193">
        <f t="shared" si="207"/>
        <v>6.2771103195799931</v>
      </c>
      <c r="I1253" s="193">
        <f t="shared" si="207"/>
        <v>6.50922772026518</v>
      </c>
      <c r="J1253" s="193">
        <f t="shared" si="207"/>
        <v>6.7499284475063446</v>
      </c>
      <c r="K1253" s="193">
        <f>MAX(0,(F1253-'2031 forecast'!$C$10))</f>
        <v>0.10041209563993725</v>
      </c>
      <c r="L1253" s="193">
        <f>MAX(0,(G1253-'2031 forecast'!$C$10))</f>
        <v>0.31627016621450021</v>
      </c>
      <c r="M1253" s="193">
        <f>MAX(0,(H1253-'2031 forecast'!$C$10))</f>
        <v>0.540110319579993</v>
      </c>
      <c r="N1253" s="193">
        <f>MAX(0,(I1253-'2031 forecast'!$C$10))</f>
        <v>0.77222772026517994</v>
      </c>
      <c r="O1253" s="193">
        <f>MAX(0,(J1253-'2031 forecast'!$C$10))</f>
        <v>1.0129284475063445</v>
      </c>
      <c r="P1253" s="175">
        <f t="shared" si="204"/>
        <v>44</v>
      </c>
      <c r="Q1253" s="175">
        <f t="shared" si="205"/>
        <v>44</v>
      </c>
    </row>
    <row r="1254" spans="1:17" s="1" customFormat="1" x14ac:dyDescent="0.3">
      <c r="A1254" s="189">
        <f t="shared" si="203"/>
        <v>43883.083333330302</v>
      </c>
      <c r="B1254" s="190">
        <f t="shared" si="199"/>
        <v>43883</v>
      </c>
      <c r="C1254" s="1">
        <f t="shared" si="200"/>
        <v>2</v>
      </c>
      <c r="D1254" s="191">
        <v>3.772141655111457</v>
      </c>
      <c r="E1254" s="192">
        <f t="shared" si="201"/>
        <v>1.3098251527214234E-4</v>
      </c>
      <c r="F1254" s="193">
        <f t="shared" si="202"/>
        <v>5.6241220382992472</v>
      </c>
      <c r="G1254" s="193">
        <f t="shared" si="207"/>
        <v>5.832092987064355</v>
      </c>
      <c r="H1254" s="193">
        <f t="shared" si="207"/>
        <v>6.0477543655953392</v>
      </c>
      <c r="I1254" s="193">
        <f t="shared" si="207"/>
        <v>6.2713905535631831</v>
      </c>
      <c r="J1254" s="193">
        <f t="shared" si="207"/>
        <v>6.5032964465397667</v>
      </c>
      <c r="K1254" s="193">
        <f>MAX(0,(F1254-'2031 forecast'!$C$10))</f>
        <v>0</v>
      </c>
      <c r="L1254" s="193">
        <f>MAX(0,(G1254-'2031 forecast'!$C$10))</f>
        <v>9.5092987064354872E-2</v>
      </c>
      <c r="M1254" s="193">
        <f>MAX(0,(H1254-'2031 forecast'!$C$10))</f>
        <v>0.31075436559533909</v>
      </c>
      <c r="N1254" s="193">
        <f>MAX(0,(I1254-'2031 forecast'!$C$10))</f>
        <v>0.53439055356318299</v>
      </c>
      <c r="O1254" s="193">
        <f>MAX(0,(J1254-'2031 forecast'!$C$10))</f>
        <v>0.76629644653976658</v>
      </c>
      <c r="P1254" s="175" t="str">
        <f t="shared" si="204"/>
        <v/>
      </c>
      <c r="Q1254" s="175" t="str">
        <f t="shared" si="205"/>
        <v/>
      </c>
    </row>
    <row r="1255" spans="1:17" s="1" customFormat="1" x14ac:dyDescent="0.3">
      <c r="A1255" s="189">
        <f t="shared" si="203"/>
        <v>43883.124999996966</v>
      </c>
      <c r="B1255" s="190">
        <f t="shared" si="199"/>
        <v>43883</v>
      </c>
      <c r="C1255" s="1">
        <f t="shared" si="200"/>
        <v>3</v>
      </c>
      <c r="D1255" s="191">
        <v>3.6441448324829246</v>
      </c>
      <c r="E1255" s="192">
        <f t="shared" si="201"/>
        <v>1.2653799878586207E-4</v>
      </c>
      <c r="F1255" s="193">
        <f t="shared" si="202"/>
        <v>5.4332835659417889</v>
      </c>
      <c r="G1255" s="193">
        <f t="shared" si="207"/>
        <v>5.634197616245805</v>
      </c>
      <c r="H1255" s="193">
        <f t="shared" si="207"/>
        <v>5.8425411436090711</v>
      </c>
      <c r="I1255" s="193">
        <f t="shared" si="207"/>
        <v>6.0585888780929755</v>
      </c>
      <c r="J1255" s="193">
        <f t="shared" si="207"/>
        <v>6.2826257088328292</v>
      </c>
      <c r="K1255" s="193">
        <f>MAX(0,(F1255-'2031 forecast'!$C$10))</f>
        <v>0</v>
      </c>
      <c r="L1255" s="193">
        <f>MAX(0,(G1255-'2031 forecast'!$C$10))</f>
        <v>0</v>
      </c>
      <c r="M1255" s="193">
        <f>MAX(0,(H1255-'2031 forecast'!$C$10))</f>
        <v>0.10554114360907096</v>
      </c>
      <c r="N1255" s="193">
        <f>MAX(0,(I1255-'2031 forecast'!$C$10))</f>
        <v>0.32158887809297543</v>
      </c>
      <c r="O1255" s="193">
        <f>MAX(0,(J1255-'2031 forecast'!$C$10))</f>
        <v>0.54562570883282913</v>
      </c>
      <c r="P1255" s="175" t="str">
        <f t="shared" si="204"/>
        <v/>
      </c>
      <c r="Q1255" s="175" t="str">
        <f t="shared" si="205"/>
        <v/>
      </c>
    </row>
    <row r="1256" spans="1:17" s="1" customFormat="1" x14ac:dyDescent="0.3">
      <c r="A1256" s="189">
        <f t="shared" si="203"/>
        <v>43883.16666666363</v>
      </c>
      <c r="B1256" s="190">
        <f t="shared" si="199"/>
        <v>43883</v>
      </c>
      <c r="C1256" s="1">
        <f t="shared" si="200"/>
        <v>4</v>
      </c>
      <c r="D1256" s="191">
        <v>3.6290863827619204</v>
      </c>
      <c r="E1256" s="192">
        <f t="shared" si="201"/>
        <v>1.2601511449335847E-4</v>
      </c>
      <c r="F1256" s="193">
        <f t="shared" si="202"/>
        <v>5.4108319809585561</v>
      </c>
      <c r="G1256" s="193">
        <f t="shared" si="207"/>
        <v>5.6109158079142087</v>
      </c>
      <c r="H1256" s="193">
        <f t="shared" si="207"/>
        <v>5.8183984116106844</v>
      </c>
      <c r="I1256" s="193">
        <f t="shared" si="207"/>
        <v>6.0335533868611853</v>
      </c>
      <c r="J1256" s="193">
        <f t="shared" si="207"/>
        <v>6.256664445573187</v>
      </c>
      <c r="K1256" s="193">
        <f>MAX(0,(F1256-'2031 forecast'!$C$10))</f>
        <v>0</v>
      </c>
      <c r="L1256" s="193">
        <f>MAX(0,(G1256-'2031 forecast'!$C$10))</f>
        <v>0</v>
      </c>
      <c r="M1256" s="193">
        <f>MAX(0,(H1256-'2031 forecast'!$C$10))</f>
        <v>8.1398411610684285E-2</v>
      </c>
      <c r="N1256" s="193">
        <f>MAX(0,(I1256-'2031 forecast'!$C$10))</f>
        <v>0.29655338686118515</v>
      </c>
      <c r="O1256" s="193">
        <f>MAX(0,(J1256-'2031 forecast'!$C$10))</f>
        <v>0.51966444557318692</v>
      </c>
      <c r="P1256" s="175" t="str">
        <f t="shared" si="204"/>
        <v/>
      </c>
      <c r="Q1256" s="175" t="str">
        <f t="shared" si="205"/>
        <v/>
      </c>
    </row>
    <row r="1257" spans="1:17" s="1" customFormat="1" x14ac:dyDescent="0.3">
      <c r="A1257" s="189">
        <f t="shared" si="203"/>
        <v>43883.208333330294</v>
      </c>
      <c r="B1257" s="190">
        <f t="shared" si="199"/>
        <v>43883</v>
      </c>
      <c r="C1257" s="1">
        <f t="shared" si="200"/>
        <v>5</v>
      </c>
      <c r="D1257" s="191">
        <v>3.5914402584594112</v>
      </c>
      <c r="E1257" s="192">
        <f t="shared" si="201"/>
        <v>1.2470790376209958E-4</v>
      </c>
      <c r="F1257" s="193">
        <f t="shared" si="202"/>
        <v>5.3547030185004809</v>
      </c>
      <c r="G1257" s="193">
        <f t="shared" si="207"/>
        <v>5.5527112870852235</v>
      </c>
      <c r="H1257" s="193">
        <f t="shared" si="207"/>
        <v>5.7580415816147239</v>
      </c>
      <c r="I1257" s="193">
        <f t="shared" si="207"/>
        <v>5.9709646587817122</v>
      </c>
      <c r="J1257" s="193">
        <f t="shared" si="207"/>
        <v>6.1917612874240886</v>
      </c>
      <c r="K1257" s="193">
        <f>MAX(0,(F1257-'2031 forecast'!$C$10))</f>
        <v>0</v>
      </c>
      <c r="L1257" s="193">
        <f>MAX(0,(G1257-'2031 forecast'!$C$10))</f>
        <v>0</v>
      </c>
      <c r="M1257" s="193">
        <f>MAX(0,(H1257-'2031 forecast'!$C$10))</f>
        <v>2.1041581614723803E-2</v>
      </c>
      <c r="N1257" s="193">
        <f>MAX(0,(I1257-'2031 forecast'!$C$10))</f>
        <v>0.23396465878171213</v>
      </c>
      <c r="O1257" s="193">
        <f>MAX(0,(J1257-'2031 forecast'!$C$10))</f>
        <v>0.4547612874240885</v>
      </c>
      <c r="P1257" s="175" t="str">
        <f t="shared" si="204"/>
        <v/>
      </c>
      <c r="Q1257" s="175" t="str">
        <f t="shared" si="205"/>
        <v/>
      </c>
    </row>
    <row r="1258" spans="1:17" s="1" customFormat="1" x14ac:dyDescent="0.3">
      <c r="A1258" s="189">
        <f t="shared" si="203"/>
        <v>43883.249999996959</v>
      </c>
      <c r="B1258" s="190">
        <f t="shared" si="199"/>
        <v>43883</v>
      </c>
      <c r="C1258" s="1">
        <f t="shared" si="200"/>
        <v>6</v>
      </c>
      <c r="D1258" s="191">
        <v>3.6140279330409166</v>
      </c>
      <c r="E1258" s="192">
        <f t="shared" si="201"/>
        <v>1.254922302008549E-4</v>
      </c>
      <c r="F1258" s="193">
        <f t="shared" si="202"/>
        <v>5.388380395975326</v>
      </c>
      <c r="G1258" s="193">
        <f t="shared" si="207"/>
        <v>5.5876339995826143</v>
      </c>
      <c r="H1258" s="193">
        <f t="shared" si="207"/>
        <v>5.7942556796122995</v>
      </c>
      <c r="I1258" s="193">
        <f t="shared" si="207"/>
        <v>6.008517895629395</v>
      </c>
      <c r="J1258" s="193">
        <f t="shared" si="207"/>
        <v>6.2307031823135475</v>
      </c>
      <c r="K1258" s="193">
        <f>MAX(0,(F1258-'2031 forecast'!$C$10))</f>
        <v>0</v>
      </c>
      <c r="L1258" s="193">
        <f>MAX(0,(G1258-'2031 forecast'!$C$10))</f>
        <v>0</v>
      </c>
      <c r="M1258" s="193">
        <f>MAX(0,(H1258-'2031 forecast'!$C$10))</f>
        <v>5.7255679612299382E-2</v>
      </c>
      <c r="N1258" s="193">
        <f>MAX(0,(I1258-'2031 forecast'!$C$10))</f>
        <v>0.27151789562939488</v>
      </c>
      <c r="O1258" s="193">
        <f>MAX(0,(J1258-'2031 forecast'!$C$10))</f>
        <v>0.49370318231354737</v>
      </c>
      <c r="P1258" s="175" t="str">
        <f t="shared" si="204"/>
        <v/>
      </c>
      <c r="Q1258" s="175" t="str">
        <f t="shared" si="205"/>
        <v/>
      </c>
    </row>
    <row r="1259" spans="1:17" s="1" customFormat="1" x14ac:dyDescent="0.3">
      <c r="A1259" s="189">
        <f t="shared" si="203"/>
        <v>43883.291666663623</v>
      </c>
      <c r="B1259" s="190">
        <f t="shared" si="199"/>
        <v>43883</v>
      </c>
      <c r="C1259" s="1">
        <f t="shared" si="200"/>
        <v>7</v>
      </c>
      <c r="D1259" s="191">
        <v>3.930255377181997</v>
      </c>
      <c r="E1259" s="192">
        <f t="shared" si="201"/>
        <v>1.3647280034342972E-4</v>
      </c>
      <c r="F1259" s="193">
        <f t="shared" si="202"/>
        <v>5.8598636806231674</v>
      </c>
      <c r="G1259" s="193">
        <f t="shared" si="207"/>
        <v>6.0765519745460939</v>
      </c>
      <c r="H1259" s="193">
        <f t="shared" si="207"/>
        <v>6.3012530515783762</v>
      </c>
      <c r="I1259" s="193">
        <f t="shared" si="207"/>
        <v>6.5342632114969676</v>
      </c>
      <c r="J1259" s="193">
        <f t="shared" si="207"/>
        <v>6.7758897107659832</v>
      </c>
      <c r="K1259" s="193">
        <f>MAX(0,(F1259-'2031 forecast'!$C$10))</f>
        <v>0.12286368062316733</v>
      </c>
      <c r="L1259" s="193">
        <f>MAX(0,(G1259-'2031 forecast'!$C$10))</f>
        <v>0.33955197454609376</v>
      </c>
      <c r="M1259" s="193">
        <f>MAX(0,(H1259-'2031 forecast'!$C$10))</f>
        <v>0.56425305157837613</v>
      </c>
      <c r="N1259" s="193">
        <f>MAX(0,(I1259-'2031 forecast'!$C$10))</f>
        <v>0.79726321149696755</v>
      </c>
      <c r="O1259" s="193">
        <f>MAX(0,(J1259-'2031 forecast'!$C$10))</f>
        <v>1.0388897107659831</v>
      </c>
      <c r="P1259" s="175">
        <f t="shared" si="204"/>
        <v>1</v>
      </c>
      <c r="Q1259" s="175" t="str">
        <f t="shared" si="205"/>
        <v/>
      </c>
    </row>
    <row r="1260" spans="1:17" s="1" customFormat="1" x14ac:dyDescent="0.3">
      <c r="A1260" s="189">
        <f t="shared" si="203"/>
        <v>43883.333333330287</v>
      </c>
      <c r="B1260" s="190">
        <f t="shared" si="199"/>
        <v>43883</v>
      </c>
      <c r="C1260" s="1">
        <f t="shared" si="200"/>
        <v>8</v>
      </c>
      <c r="D1260" s="191">
        <v>4.005547625787016</v>
      </c>
      <c r="E1260" s="192">
        <f t="shared" si="201"/>
        <v>1.3908722180594753E-4</v>
      </c>
      <c r="F1260" s="193">
        <f t="shared" si="202"/>
        <v>5.9721216055393196</v>
      </c>
      <c r="G1260" s="193">
        <f t="shared" si="207"/>
        <v>6.1929610162040651</v>
      </c>
      <c r="H1260" s="193">
        <f t="shared" si="207"/>
        <v>6.4219667115702999</v>
      </c>
      <c r="I1260" s="193">
        <f t="shared" si="207"/>
        <v>6.6594406676559137</v>
      </c>
      <c r="J1260" s="193">
        <f t="shared" si="207"/>
        <v>6.9056960270641818</v>
      </c>
      <c r="K1260" s="193">
        <f>MAX(0,(F1260-'2031 forecast'!$C$10))</f>
        <v>0.23512160553931949</v>
      </c>
      <c r="L1260" s="193">
        <f>MAX(0,(G1260-'2031 forecast'!$C$10))</f>
        <v>0.45596101620406504</v>
      </c>
      <c r="M1260" s="193">
        <f>MAX(0,(H1260-'2031 forecast'!$C$10))</f>
        <v>0.68496671157029976</v>
      </c>
      <c r="N1260" s="193">
        <f>MAX(0,(I1260-'2031 forecast'!$C$10))</f>
        <v>0.92244066765591359</v>
      </c>
      <c r="O1260" s="193">
        <f>MAX(0,(J1260-'2031 forecast'!$C$10))</f>
        <v>1.1686960270641817</v>
      </c>
      <c r="P1260" s="175">
        <f t="shared" si="204"/>
        <v>2</v>
      </c>
      <c r="Q1260" s="175" t="str">
        <f t="shared" si="205"/>
        <v/>
      </c>
    </row>
    <row r="1261" spans="1:17" s="1" customFormat="1" x14ac:dyDescent="0.3">
      <c r="A1261" s="189">
        <f t="shared" si="203"/>
        <v>43883.374999996951</v>
      </c>
      <c r="B1261" s="190">
        <f t="shared" si="199"/>
        <v>43883</v>
      </c>
      <c r="C1261" s="1">
        <f t="shared" si="200"/>
        <v>9</v>
      </c>
      <c r="D1261" s="191">
        <v>4.1862490224390623</v>
      </c>
      <c r="E1261" s="192">
        <f t="shared" si="201"/>
        <v>1.4536183331599029E-4</v>
      </c>
      <c r="F1261" s="193">
        <f t="shared" si="202"/>
        <v>6.2415406253380867</v>
      </c>
      <c r="G1261" s="193">
        <f t="shared" si="207"/>
        <v>6.4723427161831966</v>
      </c>
      <c r="H1261" s="193">
        <f t="shared" si="207"/>
        <v>6.7116794955509151</v>
      </c>
      <c r="I1261" s="193">
        <f t="shared" si="207"/>
        <v>6.9598665624373846</v>
      </c>
      <c r="J1261" s="193">
        <f t="shared" si="207"/>
        <v>7.2172311861798599</v>
      </c>
      <c r="K1261" s="193">
        <f>MAX(0,(F1261-'2031 forecast'!$C$10))</f>
        <v>0.50454062533808663</v>
      </c>
      <c r="L1261" s="193">
        <f>MAX(0,(G1261-'2031 forecast'!$C$10))</f>
        <v>0.73534271618319647</v>
      </c>
      <c r="M1261" s="193">
        <f>MAX(0,(H1261-'2031 forecast'!$C$10))</f>
        <v>0.97467949555091504</v>
      </c>
      <c r="N1261" s="193">
        <f>MAX(0,(I1261-'2031 forecast'!$C$10))</f>
        <v>1.2228665624373845</v>
      </c>
      <c r="O1261" s="193">
        <f>MAX(0,(J1261-'2031 forecast'!$C$10))</f>
        <v>1.4802311861798598</v>
      </c>
      <c r="P1261" s="175">
        <f t="shared" si="204"/>
        <v>3</v>
      </c>
      <c r="Q1261" s="175" t="str">
        <f t="shared" si="205"/>
        <v/>
      </c>
    </row>
    <row r="1262" spans="1:17" s="1" customFormat="1" x14ac:dyDescent="0.3">
      <c r="A1262" s="189">
        <f t="shared" si="203"/>
        <v>43883.416666663616</v>
      </c>
      <c r="B1262" s="190">
        <f t="shared" si="199"/>
        <v>43883</v>
      </c>
      <c r="C1262" s="1">
        <f t="shared" si="200"/>
        <v>10</v>
      </c>
      <c r="D1262" s="191">
        <v>4.2916581704860892</v>
      </c>
      <c r="E1262" s="192">
        <f t="shared" si="201"/>
        <v>1.4902202336351523E-4</v>
      </c>
      <c r="F1262" s="193">
        <f t="shared" si="202"/>
        <v>6.3987017202207008</v>
      </c>
      <c r="G1262" s="193">
        <f t="shared" si="207"/>
        <v>6.6353153745043567</v>
      </c>
      <c r="H1262" s="193">
        <f t="shared" si="207"/>
        <v>6.8806786195396077</v>
      </c>
      <c r="I1262" s="193">
        <f t="shared" si="207"/>
        <v>7.1351150010599085</v>
      </c>
      <c r="J1262" s="193">
        <f t="shared" si="207"/>
        <v>7.3989600289973394</v>
      </c>
      <c r="K1262" s="193">
        <f>MAX(0,(F1262-'2031 forecast'!$C$10))</f>
        <v>0.66170172022070073</v>
      </c>
      <c r="L1262" s="193">
        <f>MAX(0,(G1262-'2031 forecast'!$C$10))</f>
        <v>0.89831537450435661</v>
      </c>
      <c r="M1262" s="193">
        <f>MAX(0,(H1262-'2031 forecast'!$C$10))</f>
        <v>1.1436786195396076</v>
      </c>
      <c r="N1262" s="193">
        <f>MAX(0,(I1262-'2031 forecast'!$C$10))</f>
        <v>1.3981150010599084</v>
      </c>
      <c r="O1262" s="193">
        <f>MAX(0,(J1262-'2031 forecast'!$C$10))</f>
        <v>1.6619600289973393</v>
      </c>
      <c r="P1262" s="175">
        <f t="shared" si="204"/>
        <v>4</v>
      </c>
      <c r="Q1262" s="175" t="str">
        <f t="shared" si="205"/>
        <v/>
      </c>
    </row>
    <row r="1263" spans="1:17" s="1" customFormat="1" x14ac:dyDescent="0.3">
      <c r="A1263" s="189">
        <f t="shared" si="203"/>
        <v>43883.45833333028</v>
      </c>
      <c r="B1263" s="190">
        <f t="shared" si="199"/>
        <v>43883</v>
      </c>
      <c r="C1263" s="1">
        <f t="shared" si="200"/>
        <v>11</v>
      </c>
      <c r="D1263" s="191">
        <v>4.4045965433936169</v>
      </c>
      <c r="E1263" s="192">
        <f t="shared" si="201"/>
        <v>1.5294365555729191E-4</v>
      </c>
      <c r="F1263" s="193">
        <f t="shared" si="202"/>
        <v>6.5670886075949282</v>
      </c>
      <c r="G1263" s="193">
        <f t="shared" si="207"/>
        <v>6.8099289369913114</v>
      </c>
      <c r="H1263" s="193">
        <f t="shared" si="207"/>
        <v>7.06174910952749</v>
      </c>
      <c r="I1263" s="193">
        <f t="shared" si="207"/>
        <v>7.3228811852983258</v>
      </c>
      <c r="J1263" s="193">
        <f t="shared" si="207"/>
        <v>7.5936695034446355</v>
      </c>
      <c r="K1263" s="193">
        <f>MAX(0,(F1263-'2031 forecast'!$C$10))</f>
        <v>0.83008860759492809</v>
      </c>
      <c r="L1263" s="193">
        <f>MAX(0,(G1263-'2031 forecast'!$C$10))</f>
        <v>1.0729289369913113</v>
      </c>
      <c r="M1263" s="193">
        <f>MAX(0,(H1263-'2031 forecast'!$C$10))</f>
        <v>1.3247491095274899</v>
      </c>
      <c r="N1263" s="193">
        <f>MAX(0,(I1263-'2031 forecast'!$C$10))</f>
        <v>1.5858811852983257</v>
      </c>
      <c r="O1263" s="193">
        <f>MAX(0,(J1263-'2031 forecast'!$C$10))</f>
        <v>1.8566695034446354</v>
      </c>
      <c r="P1263" s="175">
        <f t="shared" si="204"/>
        <v>5</v>
      </c>
      <c r="Q1263" s="175" t="str">
        <f t="shared" si="205"/>
        <v/>
      </c>
    </row>
    <row r="1264" spans="1:17" s="1" customFormat="1" x14ac:dyDescent="0.3">
      <c r="A1264" s="189">
        <f t="shared" si="203"/>
        <v>43883.499999996944</v>
      </c>
      <c r="B1264" s="190">
        <f t="shared" si="199"/>
        <v>43883</v>
      </c>
      <c r="C1264" s="1">
        <f t="shared" si="200"/>
        <v>12</v>
      </c>
      <c r="D1264" s="191">
        <v>4.3067166202070917</v>
      </c>
      <c r="E1264" s="192">
        <f t="shared" si="201"/>
        <v>1.4954490765601875E-4</v>
      </c>
      <c r="F1264" s="193">
        <f t="shared" si="202"/>
        <v>6.4211533052039291</v>
      </c>
      <c r="G1264" s="193">
        <f t="shared" si="207"/>
        <v>6.6585971828359485</v>
      </c>
      <c r="H1264" s="193">
        <f t="shared" si="207"/>
        <v>6.9048213515379899</v>
      </c>
      <c r="I1264" s="193">
        <f t="shared" si="207"/>
        <v>7.1601504922916961</v>
      </c>
      <c r="J1264" s="193">
        <f t="shared" si="207"/>
        <v>7.4249212922569763</v>
      </c>
      <c r="K1264" s="193">
        <f>MAX(0,(F1264-'2031 forecast'!$C$10))</f>
        <v>0.68415330520392903</v>
      </c>
      <c r="L1264" s="193">
        <f>MAX(0,(G1264-'2031 forecast'!$C$10))</f>
        <v>0.92159718283594838</v>
      </c>
      <c r="M1264" s="193">
        <f>MAX(0,(H1264-'2031 forecast'!$C$10))</f>
        <v>1.1678213515379898</v>
      </c>
      <c r="N1264" s="193">
        <f>MAX(0,(I1264-'2031 forecast'!$C$10))</f>
        <v>1.423150492291696</v>
      </c>
      <c r="O1264" s="193">
        <f>MAX(0,(J1264-'2031 forecast'!$C$10))</f>
        <v>1.6879212922569762</v>
      </c>
      <c r="P1264" s="175">
        <f t="shared" si="204"/>
        <v>6</v>
      </c>
      <c r="Q1264" s="175" t="str">
        <f t="shared" si="205"/>
        <v/>
      </c>
    </row>
    <row r="1265" spans="1:17" s="1" customFormat="1" x14ac:dyDescent="0.3">
      <c r="A1265" s="189">
        <f t="shared" si="203"/>
        <v>43883.541666663608</v>
      </c>
      <c r="B1265" s="190">
        <f t="shared" si="199"/>
        <v>43883</v>
      </c>
      <c r="C1265" s="1">
        <f t="shared" si="200"/>
        <v>13</v>
      </c>
      <c r="D1265" s="191">
        <v>4.2314243716020741</v>
      </c>
      <c r="E1265" s="192">
        <f t="shared" si="201"/>
        <v>1.4693048619350099E-4</v>
      </c>
      <c r="F1265" s="193">
        <f t="shared" si="202"/>
        <v>6.3088953802877787</v>
      </c>
      <c r="G1265" s="193">
        <f t="shared" ref="G1265:J1284" si="208">$E1265*G$2</f>
        <v>6.5421881411779799</v>
      </c>
      <c r="H1265" s="193">
        <f t="shared" si="208"/>
        <v>6.7841076915460699</v>
      </c>
      <c r="I1265" s="193">
        <f t="shared" si="208"/>
        <v>7.0349730361327527</v>
      </c>
      <c r="J1265" s="193">
        <f t="shared" si="208"/>
        <v>7.2951149759587803</v>
      </c>
      <c r="K1265" s="193">
        <f>MAX(0,(F1265-'2031 forecast'!$C$10))</f>
        <v>0.57189538028777864</v>
      </c>
      <c r="L1265" s="193">
        <f>MAX(0,(G1265-'2031 forecast'!$C$10))</f>
        <v>0.80518814117797977</v>
      </c>
      <c r="M1265" s="193">
        <f>MAX(0,(H1265-'2031 forecast'!$C$10))</f>
        <v>1.0471076915460698</v>
      </c>
      <c r="N1265" s="193">
        <f>MAX(0,(I1265-'2031 forecast'!$C$10))</f>
        <v>1.2979730361327526</v>
      </c>
      <c r="O1265" s="193">
        <f>MAX(0,(J1265-'2031 forecast'!$C$10))</f>
        <v>1.5581149759587802</v>
      </c>
      <c r="P1265" s="175">
        <f t="shared" si="204"/>
        <v>7</v>
      </c>
      <c r="Q1265" s="175" t="str">
        <f t="shared" si="205"/>
        <v/>
      </c>
    </row>
    <row r="1266" spans="1:17" s="1" customFormat="1" x14ac:dyDescent="0.3">
      <c r="A1266" s="189">
        <f t="shared" si="203"/>
        <v>43883.583333330273</v>
      </c>
      <c r="B1266" s="190">
        <f t="shared" si="199"/>
        <v>43883</v>
      </c>
      <c r="C1266" s="1">
        <f t="shared" si="200"/>
        <v>14</v>
      </c>
      <c r="D1266" s="191">
        <v>4.2916581704860892</v>
      </c>
      <c r="E1266" s="192">
        <f t="shared" si="201"/>
        <v>1.4902202336351523E-4</v>
      </c>
      <c r="F1266" s="193">
        <f t="shared" si="202"/>
        <v>6.3987017202207008</v>
      </c>
      <c r="G1266" s="193">
        <f t="shared" si="208"/>
        <v>6.6353153745043567</v>
      </c>
      <c r="H1266" s="193">
        <f t="shared" si="208"/>
        <v>6.8806786195396077</v>
      </c>
      <c r="I1266" s="193">
        <f t="shared" si="208"/>
        <v>7.1351150010599085</v>
      </c>
      <c r="J1266" s="193">
        <f t="shared" si="208"/>
        <v>7.3989600289973394</v>
      </c>
      <c r="K1266" s="193">
        <f>MAX(0,(F1266-'2031 forecast'!$C$10))</f>
        <v>0.66170172022070073</v>
      </c>
      <c r="L1266" s="193">
        <f>MAX(0,(G1266-'2031 forecast'!$C$10))</f>
        <v>0.89831537450435661</v>
      </c>
      <c r="M1266" s="193">
        <f>MAX(0,(H1266-'2031 forecast'!$C$10))</f>
        <v>1.1436786195396076</v>
      </c>
      <c r="N1266" s="193">
        <f>MAX(0,(I1266-'2031 forecast'!$C$10))</f>
        <v>1.3981150010599084</v>
      </c>
      <c r="O1266" s="193">
        <f>MAX(0,(J1266-'2031 forecast'!$C$10))</f>
        <v>1.6619600289973393</v>
      </c>
      <c r="P1266" s="175">
        <f t="shared" si="204"/>
        <v>8</v>
      </c>
      <c r="Q1266" s="175" t="str">
        <f t="shared" si="205"/>
        <v/>
      </c>
    </row>
    <row r="1267" spans="1:17" s="1" customFormat="1" x14ac:dyDescent="0.3">
      <c r="A1267" s="189">
        <f t="shared" si="203"/>
        <v>43883.624999996937</v>
      </c>
      <c r="B1267" s="190">
        <f t="shared" si="199"/>
        <v>43883</v>
      </c>
      <c r="C1267" s="1">
        <f t="shared" si="200"/>
        <v>15</v>
      </c>
      <c r="D1267" s="191">
        <v>4.276599720765085</v>
      </c>
      <c r="E1267" s="192">
        <f t="shared" si="201"/>
        <v>1.4849913907101167E-4</v>
      </c>
      <c r="F1267" s="193">
        <f t="shared" si="202"/>
        <v>6.3762501352374699</v>
      </c>
      <c r="G1267" s="193">
        <f t="shared" si="208"/>
        <v>6.6120335661727623</v>
      </c>
      <c r="H1267" s="193">
        <f t="shared" si="208"/>
        <v>6.8565358875412228</v>
      </c>
      <c r="I1267" s="193">
        <f t="shared" si="208"/>
        <v>7.1100795098281191</v>
      </c>
      <c r="J1267" s="193">
        <f t="shared" si="208"/>
        <v>7.372998765737699</v>
      </c>
      <c r="K1267" s="193">
        <f>MAX(0,(F1267-'2031 forecast'!$C$10))</f>
        <v>0.63925013523746976</v>
      </c>
      <c r="L1267" s="193">
        <f>MAX(0,(G1267-'2031 forecast'!$C$10))</f>
        <v>0.87503356617276218</v>
      </c>
      <c r="M1267" s="193">
        <f>MAX(0,(H1267-'2031 forecast'!$C$10))</f>
        <v>1.1195358875412227</v>
      </c>
      <c r="N1267" s="193">
        <f>MAX(0,(I1267-'2031 forecast'!$C$10))</f>
        <v>1.373079509828119</v>
      </c>
      <c r="O1267" s="193">
        <f>MAX(0,(J1267-'2031 forecast'!$C$10))</f>
        <v>1.6359987657376989</v>
      </c>
      <c r="P1267" s="175">
        <f t="shared" si="204"/>
        <v>9</v>
      </c>
      <c r="Q1267" s="175" t="str">
        <f t="shared" si="205"/>
        <v/>
      </c>
    </row>
    <row r="1268" spans="1:17" s="1" customFormat="1" x14ac:dyDescent="0.3">
      <c r="A1268" s="189">
        <f t="shared" si="203"/>
        <v>43883.666666663601</v>
      </c>
      <c r="B1268" s="190">
        <f t="shared" si="199"/>
        <v>43883</v>
      </c>
      <c r="C1268" s="1">
        <f t="shared" si="200"/>
        <v>16</v>
      </c>
      <c r="D1268" s="191">
        <v>4.3217750699280968</v>
      </c>
      <c r="E1268" s="192">
        <f t="shared" si="201"/>
        <v>1.5006779194852237E-4</v>
      </c>
      <c r="F1268" s="193">
        <f t="shared" si="202"/>
        <v>6.4436048901871628</v>
      </c>
      <c r="G1268" s="193">
        <f t="shared" si="208"/>
        <v>6.6818789911675456</v>
      </c>
      <c r="H1268" s="193">
        <f t="shared" si="208"/>
        <v>6.9289640835363775</v>
      </c>
      <c r="I1268" s="193">
        <f t="shared" si="208"/>
        <v>7.1851859835234873</v>
      </c>
      <c r="J1268" s="193">
        <f t="shared" si="208"/>
        <v>7.4508825555166194</v>
      </c>
      <c r="K1268" s="193">
        <f>MAX(0,(F1268-'2031 forecast'!$C$10))</f>
        <v>0.70660489018716266</v>
      </c>
      <c r="L1268" s="193">
        <f>MAX(0,(G1268-'2031 forecast'!$C$10))</f>
        <v>0.94487899116754548</v>
      </c>
      <c r="M1268" s="193">
        <f>MAX(0,(H1268-'2031 forecast'!$C$10))</f>
        <v>1.1919640835363774</v>
      </c>
      <c r="N1268" s="193">
        <f>MAX(0,(I1268-'2031 forecast'!$C$10))</f>
        <v>1.4481859835234872</v>
      </c>
      <c r="O1268" s="193">
        <f>MAX(0,(J1268-'2031 forecast'!$C$10))</f>
        <v>1.7138825555166193</v>
      </c>
      <c r="P1268" s="175">
        <f t="shared" si="204"/>
        <v>10</v>
      </c>
      <c r="Q1268" s="175" t="str">
        <f t="shared" si="205"/>
        <v/>
      </c>
    </row>
    <row r="1269" spans="1:17" s="1" customFormat="1" x14ac:dyDescent="0.3">
      <c r="A1269" s="189">
        <f t="shared" si="203"/>
        <v>43883.708333330265</v>
      </c>
      <c r="B1269" s="190">
        <f t="shared" si="199"/>
        <v>43883</v>
      </c>
      <c r="C1269" s="1">
        <f t="shared" si="200"/>
        <v>17</v>
      </c>
      <c r="D1269" s="191">
        <v>4.4422426676961271</v>
      </c>
      <c r="E1269" s="192">
        <f t="shared" si="201"/>
        <v>1.5425086628855086E-4</v>
      </c>
      <c r="F1269" s="193">
        <f t="shared" si="202"/>
        <v>6.623217570053006</v>
      </c>
      <c r="G1269" s="193">
        <f t="shared" si="208"/>
        <v>6.8681334578202984</v>
      </c>
      <c r="H1269" s="193">
        <f t="shared" si="208"/>
        <v>7.1221059395234541</v>
      </c>
      <c r="I1269" s="193">
        <f t="shared" si="208"/>
        <v>7.3854699133778006</v>
      </c>
      <c r="J1269" s="193">
        <f t="shared" si="208"/>
        <v>7.6585726615937375</v>
      </c>
      <c r="K1269" s="193">
        <f>MAX(0,(F1269-'2031 forecast'!$C$10))</f>
        <v>0.88621757005300594</v>
      </c>
      <c r="L1269" s="193">
        <f>MAX(0,(G1269-'2031 forecast'!$C$10))</f>
        <v>1.1311334578202983</v>
      </c>
      <c r="M1269" s="193">
        <f>MAX(0,(H1269-'2031 forecast'!$C$10))</f>
        <v>1.385105939523454</v>
      </c>
      <c r="N1269" s="193">
        <f>MAX(0,(I1269-'2031 forecast'!$C$10))</f>
        <v>1.6484699133778005</v>
      </c>
      <c r="O1269" s="193">
        <f>MAX(0,(J1269-'2031 forecast'!$C$10))</f>
        <v>1.9215726615937374</v>
      </c>
      <c r="P1269" s="175">
        <f t="shared" si="204"/>
        <v>11</v>
      </c>
      <c r="Q1269" s="175" t="str">
        <f t="shared" si="205"/>
        <v/>
      </c>
    </row>
    <row r="1270" spans="1:17" s="1" customFormat="1" x14ac:dyDescent="0.3">
      <c r="A1270" s="189">
        <f t="shared" si="203"/>
        <v>43883.74999999693</v>
      </c>
      <c r="B1270" s="190">
        <f t="shared" si="199"/>
        <v>43883</v>
      </c>
      <c r="C1270" s="1">
        <f t="shared" si="200"/>
        <v>18</v>
      </c>
      <c r="D1270" s="191">
        <v>4.7885870112792146</v>
      </c>
      <c r="E1270" s="192">
        <f t="shared" si="201"/>
        <v>1.6627720501613275E-4</v>
      </c>
      <c r="F1270" s="193">
        <f t="shared" si="202"/>
        <v>7.1396040246673067</v>
      </c>
      <c r="G1270" s="193">
        <f t="shared" si="208"/>
        <v>7.4036150494469641</v>
      </c>
      <c r="H1270" s="193">
        <f t="shared" si="208"/>
        <v>7.6773887754862979</v>
      </c>
      <c r="I1270" s="193">
        <f t="shared" si="208"/>
        <v>7.9612862117089493</v>
      </c>
      <c r="J1270" s="193">
        <f t="shared" si="208"/>
        <v>8.2556817165654497</v>
      </c>
      <c r="K1270" s="193">
        <f>MAX(0,(F1270-'2031 forecast'!$C$10))</f>
        <v>1.4026040246673066</v>
      </c>
      <c r="L1270" s="193">
        <f>MAX(0,(G1270-'2031 forecast'!$C$10))</f>
        <v>1.666615049446964</v>
      </c>
      <c r="M1270" s="193">
        <f>MAX(0,(H1270-'2031 forecast'!$C$10))</f>
        <v>1.9403887754862978</v>
      </c>
      <c r="N1270" s="193">
        <f>MAX(0,(I1270-'2031 forecast'!$C$10))</f>
        <v>2.2242862117089492</v>
      </c>
      <c r="O1270" s="193">
        <f>MAX(0,(J1270-'2031 forecast'!$C$10))</f>
        <v>2.5186817165654496</v>
      </c>
      <c r="P1270" s="175">
        <f t="shared" si="204"/>
        <v>12</v>
      </c>
      <c r="Q1270" s="175" t="str">
        <f t="shared" si="205"/>
        <v/>
      </c>
    </row>
    <row r="1271" spans="1:17" s="1" customFormat="1" x14ac:dyDescent="0.3">
      <c r="A1271" s="189">
        <f t="shared" si="203"/>
        <v>43883.791666663594</v>
      </c>
      <c r="B1271" s="190">
        <f t="shared" si="199"/>
        <v>43883</v>
      </c>
      <c r="C1271" s="1">
        <f t="shared" si="200"/>
        <v>19</v>
      </c>
      <c r="D1271" s="191">
        <v>5.052109881396782</v>
      </c>
      <c r="E1271" s="192">
        <f t="shared" si="201"/>
        <v>1.7542768013494513E-4</v>
      </c>
      <c r="F1271" s="193">
        <f t="shared" si="202"/>
        <v>7.5325067618738428</v>
      </c>
      <c r="G1271" s="193">
        <f t="shared" si="208"/>
        <v>7.8110466952498658</v>
      </c>
      <c r="H1271" s="193">
        <f t="shared" si="208"/>
        <v>8.0998865854580302</v>
      </c>
      <c r="I1271" s="193">
        <f t="shared" si="208"/>
        <v>8.3994073082652623</v>
      </c>
      <c r="J1271" s="193">
        <f t="shared" si="208"/>
        <v>8.7100038236091493</v>
      </c>
      <c r="K1271" s="193">
        <f>MAX(0,(F1271-'2031 forecast'!$C$10))</f>
        <v>1.7955067618738427</v>
      </c>
      <c r="L1271" s="193">
        <f>MAX(0,(G1271-'2031 forecast'!$C$10))</f>
        <v>2.0740466952498657</v>
      </c>
      <c r="M1271" s="193">
        <f>MAX(0,(H1271-'2031 forecast'!$C$10))</f>
        <v>2.3628865854580301</v>
      </c>
      <c r="N1271" s="193">
        <f>MAX(0,(I1271-'2031 forecast'!$C$10))</f>
        <v>2.6624073082652622</v>
      </c>
      <c r="O1271" s="193">
        <f>MAX(0,(J1271-'2031 forecast'!$C$10))</f>
        <v>2.9730038236091492</v>
      </c>
      <c r="P1271" s="175">
        <f t="shared" si="204"/>
        <v>13</v>
      </c>
      <c r="Q1271" s="175" t="str">
        <f t="shared" si="205"/>
        <v/>
      </c>
    </row>
    <row r="1272" spans="1:17" s="1" customFormat="1" x14ac:dyDescent="0.3">
      <c r="A1272" s="189">
        <f t="shared" si="203"/>
        <v>43883.833333330258</v>
      </c>
      <c r="B1272" s="190">
        <f t="shared" si="199"/>
        <v>43883</v>
      </c>
      <c r="C1272" s="1">
        <f t="shared" si="200"/>
        <v>20</v>
      </c>
      <c r="D1272" s="191">
        <v>5.0445806565362803</v>
      </c>
      <c r="E1272" s="192">
        <f t="shared" si="201"/>
        <v>1.7516623798869335E-4</v>
      </c>
      <c r="F1272" s="193">
        <f t="shared" si="202"/>
        <v>7.5212809693822278</v>
      </c>
      <c r="G1272" s="193">
        <f t="shared" si="208"/>
        <v>7.7994057910840677</v>
      </c>
      <c r="H1272" s="193">
        <f t="shared" si="208"/>
        <v>8.0878152194588377</v>
      </c>
      <c r="I1272" s="193">
        <f t="shared" si="208"/>
        <v>8.3868895626493671</v>
      </c>
      <c r="J1272" s="193">
        <f t="shared" si="208"/>
        <v>8.6970231919793282</v>
      </c>
      <c r="K1272" s="193">
        <f>MAX(0,(F1272-'2031 forecast'!$C$10))</f>
        <v>1.7842809693822277</v>
      </c>
      <c r="L1272" s="193">
        <f>MAX(0,(G1272-'2031 forecast'!$C$10))</f>
        <v>2.0624057910840676</v>
      </c>
      <c r="M1272" s="193">
        <f>MAX(0,(H1272-'2031 forecast'!$C$10))</f>
        <v>2.3508152194588376</v>
      </c>
      <c r="N1272" s="193">
        <f>MAX(0,(I1272-'2031 forecast'!$C$10))</f>
        <v>2.649889562649367</v>
      </c>
      <c r="O1272" s="193">
        <f>MAX(0,(J1272-'2031 forecast'!$C$10))</f>
        <v>2.9600231919793281</v>
      </c>
      <c r="P1272" s="175">
        <f t="shared" si="204"/>
        <v>14</v>
      </c>
      <c r="Q1272" s="175" t="str">
        <f t="shared" si="205"/>
        <v/>
      </c>
    </row>
    <row r="1273" spans="1:17" s="1" customFormat="1" x14ac:dyDescent="0.3">
      <c r="A1273" s="189">
        <f t="shared" si="203"/>
        <v>43883.874999996922</v>
      </c>
      <c r="B1273" s="190">
        <f t="shared" si="199"/>
        <v>43883</v>
      </c>
      <c r="C1273" s="1">
        <f t="shared" si="200"/>
        <v>21</v>
      </c>
      <c r="D1273" s="191">
        <v>4.6756486383716869</v>
      </c>
      <c r="E1273" s="192">
        <f t="shared" si="201"/>
        <v>1.6235557282235608E-4</v>
      </c>
      <c r="F1273" s="193">
        <f t="shared" si="202"/>
        <v>6.9712171372930793</v>
      </c>
      <c r="G1273" s="193">
        <f t="shared" si="208"/>
        <v>7.2290014869600094</v>
      </c>
      <c r="H1273" s="193">
        <f t="shared" si="208"/>
        <v>7.4963182854984147</v>
      </c>
      <c r="I1273" s="193">
        <f t="shared" si="208"/>
        <v>7.7735200274705321</v>
      </c>
      <c r="J1273" s="193">
        <f t="shared" si="208"/>
        <v>8.0609722421181544</v>
      </c>
      <c r="K1273" s="193">
        <f>MAX(0,(F1273-'2031 forecast'!$C$10))</f>
        <v>1.2342171372930792</v>
      </c>
      <c r="L1273" s="193">
        <f>MAX(0,(G1273-'2031 forecast'!$C$10))</f>
        <v>1.4920014869600093</v>
      </c>
      <c r="M1273" s="193">
        <f>MAX(0,(H1273-'2031 forecast'!$C$10))</f>
        <v>1.7593182854984146</v>
      </c>
      <c r="N1273" s="193">
        <f>MAX(0,(I1273-'2031 forecast'!$C$10))</f>
        <v>2.036520027470532</v>
      </c>
      <c r="O1273" s="193">
        <f>MAX(0,(J1273-'2031 forecast'!$C$10))</f>
        <v>2.3239722421181543</v>
      </c>
      <c r="P1273" s="175">
        <f t="shared" si="204"/>
        <v>15</v>
      </c>
      <c r="Q1273" s="175" t="str">
        <f t="shared" si="205"/>
        <v/>
      </c>
    </row>
    <row r="1274" spans="1:17" s="1" customFormat="1" x14ac:dyDescent="0.3">
      <c r="A1274" s="189">
        <f t="shared" si="203"/>
        <v>43883.916666663587</v>
      </c>
      <c r="B1274" s="190">
        <f t="shared" si="199"/>
        <v>43883</v>
      </c>
      <c r="C1274" s="1">
        <f t="shared" si="200"/>
        <v>22</v>
      </c>
      <c r="D1274" s="191">
        <v>4.382008868812111</v>
      </c>
      <c r="E1274" s="192">
        <f t="shared" si="201"/>
        <v>1.5215932911853659E-4</v>
      </c>
      <c r="F1274" s="193">
        <f t="shared" si="202"/>
        <v>6.5334112301200831</v>
      </c>
      <c r="G1274" s="193">
        <f t="shared" si="208"/>
        <v>6.7750062244939206</v>
      </c>
      <c r="H1274" s="193">
        <f t="shared" si="208"/>
        <v>7.0255350115299144</v>
      </c>
      <c r="I1274" s="193">
        <f t="shared" si="208"/>
        <v>7.285327948450643</v>
      </c>
      <c r="J1274" s="193">
        <f t="shared" si="208"/>
        <v>7.5547276085551767</v>
      </c>
      <c r="K1274" s="193">
        <f>MAX(0,(F1274-'2031 forecast'!$C$10))</f>
        <v>0.79641123012008297</v>
      </c>
      <c r="L1274" s="193">
        <f>MAX(0,(G1274-'2031 forecast'!$C$10))</f>
        <v>1.0380062244939205</v>
      </c>
      <c r="M1274" s="193">
        <f>MAX(0,(H1274-'2031 forecast'!$C$10))</f>
        <v>1.2885350115299143</v>
      </c>
      <c r="N1274" s="193">
        <f>MAX(0,(I1274-'2031 forecast'!$C$10))</f>
        <v>1.5483279484506429</v>
      </c>
      <c r="O1274" s="193">
        <f>MAX(0,(J1274-'2031 forecast'!$C$10))</f>
        <v>1.8177276085551766</v>
      </c>
      <c r="P1274" s="175">
        <f t="shared" si="204"/>
        <v>16</v>
      </c>
      <c r="Q1274" s="175" t="str">
        <f t="shared" si="205"/>
        <v/>
      </c>
    </row>
    <row r="1275" spans="1:17" s="1" customFormat="1" x14ac:dyDescent="0.3">
      <c r="A1275" s="189">
        <f t="shared" si="203"/>
        <v>43883.958333330251</v>
      </c>
      <c r="B1275" s="190">
        <f t="shared" si="199"/>
        <v>43883</v>
      </c>
      <c r="C1275" s="1">
        <f t="shared" si="200"/>
        <v>23</v>
      </c>
      <c r="D1275" s="191">
        <v>4.0808398743920353</v>
      </c>
      <c r="E1275" s="192">
        <f t="shared" si="201"/>
        <v>1.4170164326846534E-4</v>
      </c>
      <c r="F1275" s="193">
        <f t="shared" si="202"/>
        <v>6.0843795304554726</v>
      </c>
      <c r="G1275" s="193">
        <f t="shared" si="208"/>
        <v>6.3093700578620364</v>
      </c>
      <c r="H1275" s="193">
        <f t="shared" si="208"/>
        <v>6.5426803715622226</v>
      </c>
      <c r="I1275" s="193">
        <f t="shared" si="208"/>
        <v>6.7846181238148597</v>
      </c>
      <c r="J1275" s="193">
        <f t="shared" si="208"/>
        <v>7.0355023433623813</v>
      </c>
      <c r="K1275" s="193">
        <f>MAX(0,(F1275-'2031 forecast'!$C$10))</f>
        <v>0.34737953045547254</v>
      </c>
      <c r="L1275" s="193">
        <f>MAX(0,(G1275-'2031 forecast'!$C$10))</f>
        <v>0.57237005786203632</v>
      </c>
      <c r="M1275" s="193">
        <f>MAX(0,(H1275-'2031 forecast'!$C$10))</f>
        <v>0.8056803715622225</v>
      </c>
      <c r="N1275" s="193">
        <f>MAX(0,(I1275-'2031 forecast'!$C$10))</f>
        <v>1.0476181238148596</v>
      </c>
      <c r="O1275" s="193">
        <f>MAX(0,(J1275-'2031 forecast'!$C$10))</f>
        <v>1.2985023433623812</v>
      </c>
      <c r="P1275" s="175">
        <f t="shared" si="204"/>
        <v>17</v>
      </c>
      <c r="Q1275" s="175" t="str">
        <f t="shared" si="205"/>
        <v/>
      </c>
    </row>
    <row r="1276" spans="1:17" s="1" customFormat="1" x14ac:dyDescent="0.3">
      <c r="A1276" s="189">
        <f t="shared" si="203"/>
        <v>43883.999999996915</v>
      </c>
      <c r="B1276" s="190">
        <f t="shared" si="199"/>
        <v>43883</v>
      </c>
      <c r="C1276" s="1">
        <f t="shared" si="200"/>
        <v>0</v>
      </c>
      <c r="D1276" s="191">
        <v>4.2013074721600656</v>
      </c>
      <c r="E1276" s="192">
        <f t="shared" si="201"/>
        <v>1.4588471760849383E-4</v>
      </c>
      <c r="F1276" s="193">
        <f t="shared" si="202"/>
        <v>6.2639922103213159</v>
      </c>
      <c r="G1276" s="193">
        <f t="shared" si="208"/>
        <v>6.4956245245147892</v>
      </c>
      <c r="H1276" s="193">
        <f t="shared" si="208"/>
        <v>6.7358222275492983</v>
      </c>
      <c r="I1276" s="193">
        <f t="shared" si="208"/>
        <v>6.9849020536691722</v>
      </c>
      <c r="J1276" s="193">
        <f t="shared" si="208"/>
        <v>7.2431924494394986</v>
      </c>
      <c r="K1276" s="193">
        <f>MAX(0,(F1276-'2031 forecast'!$C$10))</f>
        <v>0.52699221032131582</v>
      </c>
      <c r="L1276" s="193">
        <f>MAX(0,(G1276-'2031 forecast'!$C$10))</f>
        <v>0.75862452451478912</v>
      </c>
      <c r="M1276" s="193">
        <f>MAX(0,(H1276-'2031 forecast'!$C$10))</f>
        <v>0.99882222754929817</v>
      </c>
      <c r="N1276" s="193">
        <f>MAX(0,(I1276-'2031 forecast'!$C$10))</f>
        <v>1.2479020536691721</v>
      </c>
      <c r="O1276" s="193">
        <f>MAX(0,(J1276-'2031 forecast'!$C$10))</f>
        <v>1.5061924494394985</v>
      </c>
      <c r="P1276" s="175">
        <f t="shared" si="204"/>
        <v>18</v>
      </c>
      <c r="Q1276" s="175">
        <f t="shared" si="205"/>
        <v>18</v>
      </c>
    </row>
    <row r="1277" spans="1:17" s="1" customFormat="1" x14ac:dyDescent="0.3">
      <c r="A1277" s="189">
        <f t="shared" si="203"/>
        <v>43884.041666663579</v>
      </c>
      <c r="B1277" s="190">
        <f t="shared" si="199"/>
        <v>43884</v>
      </c>
      <c r="C1277" s="1">
        <f t="shared" si="200"/>
        <v>1</v>
      </c>
      <c r="D1277" s="191">
        <v>3.6441448324829246</v>
      </c>
      <c r="E1277" s="192">
        <f t="shared" si="201"/>
        <v>1.2653799878586207E-4</v>
      </c>
      <c r="F1277" s="193">
        <f t="shared" si="202"/>
        <v>5.4332835659417889</v>
      </c>
      <c r="G1277" s="193">
        <f t="shared" si="208"/>
        <v>5.634197616245805</v>
      </c>
      <c r="H1277" s="193">
        <f t="shared" si="208"/>
        <v>5.8425411436090711</v>
      </c>
      <c r="I1277" s="193">
        <f t="shared" si="208"/>
        <v>6.0585888780929755</v>
      </c>
      <c r="J1277" s="193">
        <f t="shared" si="208"/>
        <v>6.2826257088328292</v>
      </c>
      <c r="K1277" s="193">
        <f>MAX(0,(F1277-'2031 forecast'!$C$10))</f>
        <v>0</v>
      </c>
      <c r="L1277" s="193">
        <f>MAX(0,(G1277-'2031 forecast'!$C$10))</f>
        <v>0</v>
      </c>
      <c r="M1277" s="193">
        <f>MAX(0,(H1277-'2031 forecast'!$C$10))</f>
        <v>0.10554114360907096</v>
      </c>
      <c r="N1277" s="193">
        <f>MAX(0,(I1277-'2031 forecast'!$C$10))</f>
        <v>0.32158887809297543</v>
      </c>
      <c r="O1277" s="193">
        <f>MAX(0,(J1277-'2031 forecast'!$C$10))</f>
        <v>0.54562570883282913</v>
      </c>
      <c r="P1277" s="175" t="str">
        <f t="shared" si="204"/>
        <v/>
      </c>
      <c r="Q1277" s="175" t="str">
        <f t="shared" si="205"/>
        <v/>
      </c>
    </row>
    <row r="1278" spans="1:17" s="1" customFormat="1" x14ac:dyDescent="0.3">
      <c r="A1278" s="189">
        <f t="shared" si="203"/>
        <v>43884.083333330243</v>
      </c>
      <c r="B1278" s="190">
        <f t="shared" si="199"/>
        <v>43884</v>
      </c>
      <c r="C1278" s="1">
        <f t="shared" si="200"/>
        <v>2</v>
      </c>
      <c r="D1278" s="191">
        <v>3.4107388618073653</v>
      </c>
      <c r="E1278" s="192">
        <f t="shared" si="201"/>
        <v>1.1843329225205683E-4</v>
      </c>
      <c r="F1278" s="193">
        <f t="shared" si="202"/>
        <v>5.0852839987017147</v>
      </c>
      <c r="G1278" s="193">
        <f t="shared" si="208"/>
        <v>5.273329587106093</v>
      </c>
      <c r="H1278" s="193">
        <f t="shared" si="208"/>
        <v>5.4683287976341086</v>
      </c>
      <c r="I1278" s="193">
        <f t="shared" si="208"/>
        <v>5.6705387640002431</v>
      </c>
      <c r="J1278" s="193">
        <f t="shared" si="208"/>
        <v>5.8802261283084114</v>
      </c>
      <c r="K1278" s="193">
        <f>MAX(0,(F1278-'2031 forecast'!$C$10))</f>
        <v>0</v>
      </c>
      <c r="L1278" s="193">
        <f>MAX(0,(G1278-'2031 forecast'!$C$10))</f>
        <v>0</v>
      </c>
      <c r="M1278" s="193">
        <f>MAX(0,(H1278-'2031 forecast'!$C$10))</f>
        <v>0</v>
      </c>
      <c r="N1278" s="193">
        <f>MAX(0,(I1278-'2031 forecast'!$C$10))</f>
        <v>0</v>
      </c>
      <c r="O1278" s="193">
        <f>MAX(0,(J1278-'2031 forecast'!$C$10))</f>
        <v>0.1432261283084113</v>
      </c>
      <c r="P1278" s="175" t="str">
        <f t="shared" si="204"/>
        <v/>
      </c>
      <c r="Q1278" s="175" t="str">
        <f t="shared" si="205"/>
        <v/>
      </c>
    </row>
    <row r="1279" spans="1:17" s="1" customFormat="1" x14ac:dyDescent="0.3">
      <c r="A1279" s="189">
        <f t="shared" si="203"/>
        <v>43884.124999996908</v>
      </c>
      <c r="B1279" s="190">
        <f t="shared" si="199"/>
        <v>43884</v>
      </c>
      <c r="C1279" s="1">
        <f t="shared" si="200"/>
        <v>3</v>
      </c>
      <c r="D1279" s="191">
        <v>3.2752128143183308</v>
      </c>
      <c r="E1279" s="192">
        <f t="shared" si="201"/>
        <v>1.1372733361952476E-4</v>
      </c>
      <c r="F1279" s="193">
        <f t="shared" si="202"/>
        <v>4.8832197338526395</v>
      </c>
      <c r="G1279" s="193">
        <f t="shared" si="208"/>
        <v>5.0637933121217449</v>
      </c>
      <c r="H1279" s="193">
        <f t="shared" si="208"/>
        <v>5.2510442096486472</v>
      </c>
      <c r="I1279" s="193">
        <f t="shared" si="208"/>
        <v>5.4452193429141396</v>
      </c>
      <c r="J1279" s="193">
        <f t="shared" si="208"/>
        <v>5.6465747589716528</v>
      </c>
      <c r="K1279" s="193">
        <f>MAX(0,(F1279-'2031 forecast'!$C$10))</f>
        <v>0</v>
      </c>
      <c r="L1279" s="193">
        <f>MAX(0,(G1279-'2031 forecast'!$C$10))</f>
        <v>0</v>
      </c>
      <c r="M1279" s="193">
        <f>MAX(0,(H1279-'2031 forecast'!$C$10))</f>
        <v>0</v>
      </c>
      <c r="N1279" s="193">
        <f>MAX(0,(I1279-'2031 forecast'!$C$10))</f>
        <v>0</v>
      </c>
      <c r="O1279" s="193">
        <f>MAX(0,(J1279-'2031 forecast'!$C$10))</f>
        <v>0</v>
      </c>
      <c r="P1279" s="175" t="str">
        <f t="shared" si="204"/>
        <v/>
      </c>
      <c r="Q1279" s="175" t="str">
        <f t="shared" si="205"/>
        <v/>
      </c>
    </row>
    <row r="1280" spans="1:17" s="1" customFormat="1" x14ac:dyDescent="0.3">
      <c r="A1280" s="189">
        <f t="shared" si="203"/>
        <v>43884.166666663572</v>
      </c>
      <c r="B1280" s="190">
        <f t="shared" si="199"/>
        <v>43884</v>
      </c>
      <c r="C1280" s="1">
        <f t="shared" si="200"/>
        <v>4</v>
      </c>
      <c r="D1280" s="191">
        <v>3.2526251397368249</v>
      </c>
      <c r="E1280" s="192">
        <f t="shared" si="201"/>
        <v>1.1294300718076943E-4</v>
      </c>
      <c r="F1280" s="193">
        <f t="shared" si="202"/>
        <v>4.8495423563777935</v>
      </c>
      <c r="G1280" s="193">
        <f t="shared" si="208"/>
        <v>5.0288705996243532</v>
      </c>
      <c r="H1280" s="193">
        <f t="shared" si="208"/>
        <v>5.2148301116510707</v>
      </c>
      <c r="I1280" s="193">
        <f t="shared" si="208"/>
        <v>5.4076661060664568</v>
      </c>
      <c r="J1280" s="193">
        <f t="shared" si="208"/>
        <v>5.6076328640821931</v>
      </c>
      <c r="K1280" s="193">
        <f>MAX(0,(F1280-'2031 forecast'!$C$10))</f>
        <v>0</v>
      </c>
      <c r="L1280" s="193">
        <f>MAX(0,(G1280-'2031 forecast'!$C$10))</f>
        <v>0</v>
      </c>
      <c r="M1280" s="193">
        <f>MAX(0,(H1280-'2031 forecast'!$C$10))</f>
        <v>0</v>
      </c>
      <c r="N1280" s="193">
        <f>MAX(0,(I1280-'2031 forecast'!$C$10))</f>
        <v>0</v>
      </c>
      <c r="O1280" s="193">
        <f>MAX(0,(J1280-'2031 forecast'!$C$10))</f>
        <v>0</v>
      </c>
      <c r="P1280" s="175" t="str">
        <f t="shared" si="204"/>
        <v/>
      </c>
      <c r="Q1280" s="175" t="str">
        <f t="shared" si="205"/>
        <v/>
      </c>
    </row>
    <row r="1281" spans="1:17" s="1" customFormat="1" x14ac:dyDescent="0.3">
      <c r="A1281" s="189">
        <f t="shared" si="203"/>
        <v>43884.208333330236</v>
      </c>
      <c r="B1281" s="190">
        <f t="shared" si="199"/>
        <v>43884</v>
      </c>
      <c r="C1281" s="1">
        <f t="shared" si="200"/>
        <v>5</v>
      </c>
      <c r="D1281" s="191">
        <v>3.2375666900158215</v>
      </c>
      <c r="E1281" s="192">
        <f t="shared" si="201"/>
        <v>1.1242012288826587E-4</v>
      </c>
      <c r="F1281" s="193">
        <f t="shared" si="202"/>
        <v>4.8270907713945634</v>
      </c>
      <c r="G1281" s="193">
        <f t="shared" si="208"/>
        <v>5.0055887912927597</v>
      </c>
      <c r="H1281" s="193">
        <f t="shared" si="208"/>
        <v>5.1906873796526867</v>
      </c>
      <c r="I1281" s="193">
        <f t="shared" si="208"/>
        <v>5.3826306148346674</v>
      </c>
      <c r="J1281" s="193">
        <f t="shared" si="208"/>
        <v>5.5816716008225535</v>
      </c>
      <c r="K1281" s="193">
        <f>MAX(0,(F1281-'2031 forecast'!$C$10))</f>
        <v>0</v>
      </c>
      <c r="L1281" s="193">
        <f>MAX(0,(G1281-'2031 forecast'!$C$10))</f>
        <v>0</v>
      </c>
      <c r="M1281" s="193">
        <f>MAX(0,(H1281-'2031 forecast'!$C$10))</f>
        <v>0</v>
      </c>
      <c r="N1281" s="193">
        <f>MAX(0,(I1281-'2031 forecast'!$C$10))</f>
        <v>0</v>
      </c>
      <c r="O1281" s="193">
        <f>MAX(0,(J1281-'2031 forecast'!$C$10))</f>
        <v>0</v>
      </c>
      <c r="P1281" s="175" t="str">
        <f t="shared" si="204"/>
        <v/>
      </c>
      <c r="Q1281" s="175" t="str">
        <f t="shared" si="205"/>
        <v/>
      </c>
    </row>
    <row r="1282" spans="1:17" s="1" customFormat="1" x14ac:dyDescent="0.3">
      <c r="A1282" s="189">
        <f t="shared" si="203"/>
        <v>43884.2499999969</v>
      </c>
      <c r="B1282" s="190">
        <f t="shared" si="199"/>
        <v>43884</v>
      </c>
      <c r="C1282" s="1">
        <f t="shared" si="200"/>
        <v>6</v>
      </c>
      <c r="D1282" s="191">
        <v>3.31285893862084</v>
      </c>
      <c r="E1282" s="192">
        <f t="shared" si="201"/>
        <v>1.1503454435078367E-4</v>
      </c>
      <c r="F1282" s="193">
        <f t="shared" si="202"/>
        <v>4.9393486963107156</v>
      </c>
      <c r="G1282" s="193">
        <f t="shared" si="208"/>
        <v>5.1219978329507301</v>
      </c>
      <c r="H1282" s="193">
        <f t="shared" si="208"/>
        <v>5.3114010396446085</v>
      </c>
      <c r="I1282" s="193">
        <f t="shared" si="208"/>
        <v>5.5078080709936126</v>
      </c>
      <c r="J1282" s="193">
        <f t="shared" si="208"/>
        <v>5.7114779171207521</v>
      </c>
      <c r="K1282" s="193">
        <f>MAX(0,(F1282-'2031 forecast'!$C$10))</f>
        <v>0</v>
      </c>
      <c r="L1282" s="193">
        <f>MAX(0,(G1282-'2031 forecast'!$C$10))</f>
        <v>0</v>
      </c>
      <c r="M1282" s="193">
        <f>MAX(0,(H1282-'2031 forecast'!$C$10))</f>
        <v>0</v>
      </c>
      <c r="N1282" s="193">
        <f>MAX(0,(I1282-'2031 forecast'!$C$10))</f>
        <v>0</v>
      </c>
      <c r="O1282" s="193">
        <f>MAX(0,(J1282-'2031 forecast'!$C$10))</f>
        <v>0</v>
      </c>
      <c r="P1282" s="175" t="str">
        <f t="shared" si="204"/>
        <v/>
      </c>
      <c r="Q1282" s="175" t="str">
        <f t="shared" si="205"/>
        <v/>
      </c>
    </row>
    <row r="1283" spans="1:17" s="1" customFormat="1" x14ac:dyDescent="0.3">
      <c r="A1283" s="189">
        <f t="shared" si="203"/>
        <v>43884.291666663565</v>
      </c>
      <c r="B1283" s="190">
        <f t="shared" si="199"/>
        <v>43884</v>
      </c>
      <c r="C1283" s="1">
        <f t="shared" si="200"/>
        <v>7</v>
      </c>
      <c r="D1283" s="191">
        <v>3.5989694833199133</v>
      </c>
      <c r="E1283" s="192">
        <f t="shared" si="201"/>
        <v>1.2496934590835136E-4</v>
      </c>
      <c r="F1283" s="193">
        <f t="shared" si="202"/>
        <v>5.365928810992096</v>
      </c>
      <c r="G1283" s="193">
        <f t="shared" si="208"/>
        <v>5.5643521912510208</v>
      </c>
      <c r="H1283" s="193">
        <f t="shared" si="208"/>
        <v>5.7701129476139164</v>
      </c>
      <c r="I1283" s="193">
        <f t="shared" si="208"/>
        <v>5.9834824043976074</v>
      </c>
      <c r="J1283" s="193">
        <f t="shared" si="208"/>
        <v>6.2047419190539088</v>
      </c>
      <c r="K1283" s="193">
        <f>MAX(0,(F1283-'2031 forecast'!$C$10))</f>
        <v>0</v>
      </c>
      <c r="L1283" s="193">
        <f>MAX(0,(G1283-'2031 forecast'!$C$10))</f>
        <v>0</v>
      </c>
      <c r="M1283" s="193">
        <f>MAX(0,(H1283-'2031 forecast'!$C$10))</f>
        <v>3.3112947613916255E-2</v>
      </c>
      <c r="N1283" s="193">
        <f>MAX(0,(I1283-'2031 forecast'!$C$10))</f>
        <v>0.24648240439760727</v>
      </c>
      <c r="O1283" s="193">
        <f>MAX(0,(J1283-'2031 forecast'!$C$10))</f>
        <v>0.46774191905390872</v>
      </c>
      <c r="P1283" s="175" t="str">
        <f t="shared" si="204"/>
        <v/>
      </c>
      <c r="Q1283" s="175" t="str">
        <f t="shared" si="205"/>
        <v/>
      </c>
    </row>
    <row r="1284" spans="1:17" s="1" customFormat="1" x14ac:dyDescent="0.3">
      <c r="A1284" s="189">
        <f t="shared" si="203"/>
        <v>43884.333333330229</v>
      </c>
      <c r="B1284" s="190">
        <f t="shared" si="199"/>
        <v>43884</v>
      </c>
      <c r="C1284" s="1">
        <f t="shared" si="200"/>
        <v>8</v>
      </c>
      <c r="D1284" s="191">
        <v>3.6817909567854339</v>
      </c>
      <c r="E1284" s="192">
        <f t="shared" si="201"/>
        <v>1.2784520951712096E-4</v>
      </c>
      <c r="F1284" s="193">
        <f t="shared" si="202"/>
        <v>5.489412528399864</v>
      </c>
      <c r="G1284" s="193">
        <f t="shared" si="208"/>
        <v>5.6924021370747893</v>
      </c>
      <c r="H1284" s="193">
        <f t="shared" si="208"/>
        <v>5.9028979736050315</v>
      </c>
      <c r="I1284" s="193">
        <f t="shared" si="208"/>
        <v>6.1211776061724477</v>
      </c>
      <c r="J1284" s="193">
        <f t="shared" si="208"/>
        <v>6.3475288669819276</v>
      </c>
      <c r="K1284" s="193">
        <f>MAX(0,(F1284-'2031 forecast'!$C$10))</f>
        <v>0</v>
      </c>
      <c r="L1284" s="193">
        <f>MAX(0,(G1284-'2031 forecast'!$C$10))</f>
        <v>0</v>
      </c>
      <c r="M1284" s="193">
        <f>MAX(0,(H1284-'2031 forecast'!$C$10))</f>
        <v>0.16589797360503145</v>
      </c>
      <c r="N1284" s="193">
        <f>MAX(0,(I1284-'2031 forecast'!$C$10))</f>
        <v>0.38417760617244756</v>
      </c>
      <c r="O1284" s="193">
        <f>MAX(0,(J1284-'2031 forecast'!$C$10))</f>
        <v>0.61052886698192754</v>
      </c>
      <c r="P1284" s="175" t="str">
        <f t="shared" si="204"/>
        <v/>
      </c>
      <c r="Q1284" s="175" t="str">
        <f t="shared" si="205"/>
        <v/>
      </c>
    </row>
    <row r="1285" spans="1:17" s="1" customFormat="1" x14ac:dyDescent="0.3">
      <c r="A1285" s="189">
        <f t="shared" si="203"/>
        <v>43884.374999996893</v>
      </c>
      <c r="B1285" s="190">
        <f t="shared" ref="B1285:B1348" si="209">INT(A1285)</f>
        <v>43884</v>
      </c>
      <c r="C1285" s="1">
        <f t="shared" ref="C1285:C1348" si="210">HOUR(A1285)</f>
        <v>9</v>
      </c>
      <c r="D1285" s="191">
        <v>3.9829599512055105</v>
      </c>
      <c r="E1285" s="192">
        <f t="shared" ref="E1285:E1348" si="211">D1285/SUM($D$4:$D$8763)</f>
        <v>1.383028953671922E-4</v>
      </c>
      <c r="F1285" s="193">
        <f t="shared" ref="F1285:F1348" si="212">E1285*$F$2</f>
        <v>5.9384442280644745</v>
      </c>
      <c r="G1285" s="193">
        <f t="shared" ref="G1285:J1304" si="213">$E1285*G$2</f>
        <v>6.1580383037066744</v>
      </c>
      <c r="H1285" s="193">
        <f t="shared" si="213"/>
        <v>6.3857526135727234</v>
      </c>
      <c r="I1285" s="193">
        <f t="shared" si="213"/>
        <v>6.6218874308082309</v>
      </c>
      <c r="J1285" s="193">
        <f t="shared" si="213"/>
        <v>6.8667541321747239</v>
      </c>
      <c r="K1285" s="193">
        <f>MAX(0,(F1285-'2031 forecast'!$C$10))</f>
        <v>0.20144422806447437</v>
      </c>
      <c r="L1285" s="193">
        <f>MAX(0,(G1285-'2031 forecast'!$C$10))</f>
        <v>0.42103830370667428</v>
      </c>
      <c r="M1285" s="193">
        <f>MAX(0,(H1285-'2031 forecast'!$C$10))</f>
        <v>0.64875261357272329</v>
      </c>
      <c r="N1285" s="193">
        <f>MAX(0,(I1285-'2031 forecast'!$C$10))</f>
        <v>0.88488743080823085</v>
      </c>
      <c r="O1285" s="193">
        <f>MAX(0,(J1285-'2031 forecast'!$C$10))</f>
        <v>1.1297541321747238</v>
      </c>
      <c r="P1285" s="175">
        <f t="shared" si="204"/>
        <v>1</v>
      </c>
      <c r="Q1285" s="175" t="str">
        <f t="shared" si="205"/>
        <v/>
      </c>
    </row>
    <row r="1286" spans="1:17" s="1" customFormat="1" x14ac:dyDescent="0.3">
      <c r="A1286" s="189">
        <f t="shared" ref="A1286:A1349" si="214">A1285 + TIME(1,0,0)</f>
        <v>43884.416666663557</v>
      </c>
      <c r="B1286" s="190">
        <f t="shared" si="209"/>
        <v>43884</v>
      </c>
      <c r="C1286" s="1">
        <f t="shared" si="210"/>
        <v>10</v>
      </c>
      <c r="D1286" s="191">
        <v>4.0356645252290235</v>
      </c>
      <c r="E1286" s="192">
        <f t="shared" si="211"/>
        <v>1.4013299039095466E-4</v>
      </c>
      <c r="F1286" s="193">
        <f t="shared" si="212"/>
        <v>6.0170247755057815</v>
      </c>
      <c r="G1286" s="193">
        <f t="shared" si="213"/>
        <v>6.239524632867254</v>
      </c>
      <c r="H1286" s="193">
        <f t="shared" si="213"/>
        <v>6.4702521755670688</v>
      </c>
      <c r="I1286" s="193">
        <f t="shared" si="213"/>
        <v>6.7095116501194925</v>
      </c>
      <c r="J1286" s="193">
        <f t="shared" si="213"/>
        <v>6.9576185535834627</v>
      </c>
      <c r="K1286" s="193">
        <f>MAX(0,(F1286-'2031 forecast'!$C$10))</f>
        <v>0.28002477550578142</v>
      </c>
      <c r="L1286" s="193">
        <f>MAX(0,(G1286-'2031 forecast'!$C$10))</f>
        <v>0.50252463286725391</v>
      </c>
      <c r="M1286" s="193">
        <f>MAX(0,(H1286-'2031 forecast'!$C$10))</f>
        <v>0.73325217556706868</v>
      </c>
      <c r="N1286" s="193">
        <f>MAX(0,(I1286-'2031 forecast'!$C$10))</f>
        <v>0.97251165011949237</v>
      </c>
      <c r="O1286" s="193">
        <f>MAX(0,(J1286-'2031 forecast'!$C$10))</f>
        <v>1.2206185535834626</v>
      </c>
      <c r="P1286" s="175">
        <f t="shared" ref="P1286:P1349" si="215">IF(K1286&gt;0,IF(K1285&gt;0,P1285+1,1),"")</f>
        <v>2</v>
      </c>
      <c r="Q1286" s="175" t="str">
        <f t="shared" ref="Q1286:Q1349" si="216">IF(AND(K1286&gt;0,K1287=0),P1286,"")</f>
        <v/>
      </c>
    </row>
    <row r="1287" spans="1:17" s="1" customFormat="1" x14ac:dyDescent="0.3">
      <c r="A1287" s="189">
        <f t="shared" si="214"/>
        <v>43884.458333330222</v>
      </c>
      <c r="B1287" s="190">
        <f t="shared" si="209"/>
        <v>43884</v>
      </c>
      <c r="C1287" s="1">
        <f t="shared" si="210"/>
        <v>11</v>
      </c>
      <c r="D1287" s="191">
        <v>4.3142458450675951</v>
      </c>
      <c r="E1287" s="192">
        <f t="shared" si="211"/>
        <v>1.4980634980227059E-4</v>
      </c>
      <c r="F1287" s="193">
        <f t="shared" si="212"/>
        <v>6.4323790976955468</v>
      </c>
      <c r="G1287" s="193">
        <f t="shared" si="213"/>
        <v>6.6702380870017484</v>
      </c>
      <c r="H1287" s="193">
        <f t="shared" si="213"/>
        <v>6.916892717537185</v>
      </c>
      <c r="I1287" s="193">
        <f t="shared" si="213"/>
        <v>7.172668237907593</v>
      </c>
      <c r="J1287" s="193">
        <f t="shared" si="213"/>
        <v>7.4379019238867992</v>
      </c>
      <c r="K1287" s="193">
        <f>MAX(0,(F1287-'2031 forecast'!$C$10))</f>
        <v>0.69537909769554673</v>
      </c>
      <c r="L1287" s="193">
        <f>MAX(0,(G1287-'2031 forecast'!$C$10))</f>
        <v>0.93323808700174826</v>
      </c>
      <c r="M1287" s="193">
        <f>MAX(0,(H1287-'2031 forecast'!$C$10))</f>
        <v>1.1798927175371849</v>
      </c>
      <c r="N1287" s="193">
        <f>MAX(0,(I1287-'2031 forecast'!$C$10))</f>
        <v>1.4356682379075929</v>
      </c>
      <c r="O1287" s="193">
        <f>MAX(0,(J1287-'2031 forecast'!$C$10))</f>
        <v>1.7009019238867991</v>
      </c>
      <c r="P1287" s="175">
        <f t="shared" si="215"/>
        <v>3</v>
      </c>
      <c r="Q1287" s="175" t="str">
        <f t="shared" si="216"/>
        <v/>
      </c>
    </row>
    <row r="1288" spans="1:17" s="1" customFormat="1" x14ac:dyDescent="0.3">
      <c r="A1288" s="189">
        <f t="shared" si="214"/>
        <v>43884.499999996886</v>
      </c>
      <c r="B1288" s="190">
        <f t="shared" si="209"/>
        <v>43884</v>
      </c>
      <c r="C1288" s="1">
        <f t="shared" si="210"/>
        <v>12</v>
      </c>
      <c r="D1288" s="191">
        <v>4.487418016859138</v>
      </c>
      <c r="E1288" s="192">
        <f t="shared" si="211"/>
        <v>1.5581951916606151E-4</v>
      </c>
      <c r="F1288" s="193">
        <f t="shared" si="212"/>
        <v>6.6905723250026963</v>
      </c>
      <c r="G1288" s="193">
        <f t="shared" si="213"/>
        <v>6.9379788828150799</v>
      </c>
      <c r="H1288" s="193">
        <f t="shared" si="213"/>
        <v>7.1945341355186061</v>
      </c>
      <c r="I1288" s="193">
        <f t="shared" si="213"/>
        <v>7.4605763870731661</v>
      </c>
      <c r="J1288" s="193">
        <f t="shared" si="213"/>
        <v>7.7364564513726544</v>
      </c>
      <c r="K1288" s="193">
        <f>MAX(0,(F1288-'2031 forecast'!$C$10))</f>
        <v>0.95357232500269618</v>
      </c>
      <c r="L1288" s="193">
        <f>MAX(0,(G1288-'2031 forecast'!$C$10))</f>
        <v>1.2009788828150798</v>
      </c>
      <c r="M1288" s="193">
        <f>MAX(0,(H1288-'2031 forecast'!$C$10))</f>
        <v>1.457534135518606</v>
      </c>
      <c r="N1288" s="193">
        <f>MAX(0,(I1288-'2031 forecast'!$C$10))</f>
        <v>1.723576387073166</v>
      </c>
      <c r="O1288" s="193">
        <f>MAX(0,(J1288-'2031 forecast'!$C$10))</f>
        <v>1.9994564513726543</v>
      </c>
      <c r="P1288" s="175">
        <f t="shared" si="215"/>
        <v>4</v>
      </c>
      <c r="Q1288" s="175" t="str">
        <f t="shared" si="216"/>
        <v/>
      </c>
    </row>
    <row r="1289" spans="1:17" s="1" customFormat="1" x14ac:dyDescent="0.3">
      <c r="A1289" s="189">
        <f t="shared" si="214"/>
        <v>43884.54166666355</v>
      </c>
      <c r="B1289" s="190">
        <f t="shared" si="209"/>
        <v>43884</v>
      </c>
      <c r="C1289" s="1">
        <f t="shared" si="210"/>
        <v>13</v>
      </c>
      <c r="D1289" s="191">
        <v>4.276599720765085</v>
      </c>
      <c r="E1289" s="192">
        <f t="shared" si="211"/>
        <v>1.4849913907101167E-4</v>
      </c>
      <c r="F1289" s="193">
        <f t="shared" si="212"/>
        <v>6.3762501352374699</v>
      </c>
      <c r="G1289" s="193">
        <f t="shared" si="213"/>
        <v>6.6120335661727623</v>
      </c>
      <c r="H1289" s="193">
        <f t="shared" si="213"/>
        <v>6.8565358875412228</v>
      </c>
      <c r="I1289" s="193">
        <f t="shared" si="213"/>
        <v>7.1100795098281191</v>
      </c>
      <c r="J1289" s="193">
        <f t="shared" si="213"/>
        <v>7.372998765737699</v>
      </c>
      <c r="K1289" s="193">
        <f>MAX(0,(F1289-'2031 forecast'!$C$10))</f>
        <v>0.63925013523746976</v>
      </c>
      <c r="L1289" s="193">
        <f>MAX(0,(G1289-'2031 forecast'!$C$10))</f>
        <v>0.87503356617276218</v>
      </c>
      <c r="M1289" s="193">
        <f>MAX(0,(H1289-'2031 forecast'!$C$10))</f>
        <v>1.1195358875412227</v>
      </c>
      <c r="N1289" s="193">
        <f>MAX(0,(I1289-'2031 forecast'!$C$10))</f>
        <v>1.373079509828119</v>
      </c>
      <c r="O1289" s="193">
        <f>MAX(0,(J1289-'2031 forecast'!$C$10))</f>
        <v>1.6359987657376989</v>
      </c>
      <c r="P1289" s="175">
        <f t="shared" si="215"/>
        <v>5</v>
      </c>
      <c r="Q1289" s="175" t="str">
        <f t="shared" si="216"/>
        <v/>
      </c>
    </row>
    <row r="1290" spans="1:17" s="1" customFormat="1" x14ac:dyDescent="0.3">
      <c r="A1290" s="189">
        <f t="shared" si="214"/>
        <v>43884.583333330214</v>
      </c>
      <c r="B1290" s="190">
        <f t="shared" si="209"/>
        <v>43884</v>
      </c>
      <c r="C1290" s="1">
        <f t="shared" si="210"/>
        <v>14</v>
      </c>
      <c r="D1290" s="191">
        <v>4.4798887919986363</v>
      </c>
      <c r="E1290" s="192">
        <f t="shared" si="211"/>
        <v>1.5555807701980975E-4</v>
      </c>
      <c r="F1290" s="193">
        <f t="shared" si="212"/>
        <v>6.6793465325110821</v>
      </c>
      <c r="G1290" s="193">
        <f t="shared" si="213"/>
        <v>6.9263379786492836</v>
      </c>
      <c r="H1290" s="193">
        <f t="shared" si="213"/>
        <v>7.1824627695194145</v>
      </c>
      <c r="I1290" s="193">
        <f t="shared" si="213"/>
        <v>7.4480586414572727</v>
      </c>
      <c r="J1290" s="193">
        <f t="shared" si="213"/>
        <v>7.7234758197428359</v>
      </c>
      <c r="K1290" s="193">
        <f>MAX(0,(F1290-'2031 forecast'!$C$10))</f>
        <v>0.94234653251108202</v>
      </c>
      <c r="L1290" s="193">
        <f>MAX(0,(G1290-'2031 forecast'!$C$10))</f>
        <v>1.1893379786492835</v>
      </c>
      <c r="M1290" s="193">
        <f>MAX(0,(H1290-'2031 forecast'!$C$10))</f>
        <v>1.4454627695194144</v>
      </c>
      <c r="N1290" s="193">
        <f>MAX(0,(I1290-'2031 forecast'!$C$10))</f>
        <v>1.7110586414572726</v>
      </c>
      <c r="O1290" s="193">
        <f>MAX(0,(J1290-'2031 forecast'!$C$10))</f>
        <v>1.9864758197428358</v>
      </c>
      <c r="P1290" s="175">
        <f t="shared" si="215"/>
        <v>6</v>
      </c>
      <c r="Q1290" s="175" t="str">
        <f t="shared" si="216"/>
        <v/>
      </c>
    </row>
    <row r="1291" spans="1:17" s="1" customFormat="1" x14ac:dyDescent="0.3">
      <c r="A1291" s="189">
        <f t="shared" si="214"/>
        <v>43884.624999996879</v>
      </c>
      <c r="B1291" s="190">
        <f t="shared" si="209"/>
        <v>43884</v>
      </c>
      <c r="C1291" s="1">
        <f t="shared" si="210"/>
        <v>15</v>
      </c>
      <c r="D1291" s="191">
        <v>4.487418016859138</v>
      </c>
      <c r="E1291" s="192">
        <f t="shared" si="211"/>
        <v>1.5581951916606151E-4</v>
      </c>
      <c r="F1291" s="193">
        <f t="shared" si="212"/>
        <v>6.6905723250026963</v>
      </c>
      <c r="G1291" s="193">
        <f t="shared" si="213"/>
        <v>6.9379788828150799</v>
      </c>
      <c r="H1291" s="193">
        <f t="shared" si="213"/>
        <v>7.1945341355186061</v>
      </c>
      <c r="I1291" s="193">
        <f t="shared" si="213"/>
        <v>7.4605763870731661</v>
      </c>
      <c r="J1291" s="193">
        <f t="shared" si="213"/>
        <v>7.7364564513726544</v>
      </c>
      <c r="K1291" s="193">
        <f>MAX(0,(F1291-'2031 forecast'!$C$10))</f>
        <v>0.95357232500269618</v>
      </c>
      <c r="L1291" s="193">
        <f>MAX(0,(G1291-'2031 forecast'!$C$10))</f>
        <v>1.2009788828150798</v>
      </c>
      <c r="M1291" s="193">
        <f>MAX(0,(H1291-'2031 forecast'!$C$10))</f>
        <v>1.457534135518606</v>
      </c>
      <c r="N1291" s="193">
        <f>MAX(0,(I1291-'2031 forecast'!$C$10))</f>
        <v>1.723576387073166</v>
      </c>
      <c r="O1291" s="193">
        <f>MAX(0,(J1291-'2031 forecast'!$C$10))</f>
        <v>1.9994564513726543</v>
      </c>
      <c r="P1291" s="175">
        <f t="shared" si="215"/>
        <v>7</v>
      </c>
      <c r="Q1291" s="175" t="str">
        <f t="shared" si="216"/>
        <v/>
      </c>
    </row>
    <row r="1292" spans="1:17" s="1" customFormat="1" x14ac:dyDescent="0.3">
      <c r="A1292" s="189">
        <f t="shared" si="214"/>
        <v>43884.666666663543</v>
      </c>
      <c r="B1292" s="190">
        <f t="shared" si="209"/>
        <v>43884</v>
      </c>
      <c r="C1292" s="1">
        <f t="shared" si="210"/>
        <v>16</v>
      </c>
      <c r="D1292" s="191">
        <v>4.2464828213230774</v>
      </c>
      <c r="E1292" s="192">
        <f t="shared" si="211"/>
        <v>1.4745337048600453E-4</v>
      </c>
      <c r="F1292" s="193">
        <f t="shared" si="212"/>
        <v>6.3313469652710088</v>
      </c>
      <c r="G1292" s="193">
        <f t="shared" si="213"/>
        <v>6.5654699495095725</v>
      </c>
      <c r="H1292" s="193">
        <f t="shared" si="213"/>
        <v>6.808250423544453</v>
      </c>
      <c r="I1292" s="193">
        <f t="shared" si="213"/>
        <v>7.0600085273645403</v>
      </c>
      <c r="J1292" s="193">
        <f t="shared" si="213"/>
        <v>7.321076239218419</v>
      </c>
      <c r="K1292" s="193">
        <f>MAX(0,(F1292-'2031 forecast'!$C$10))</f>
        <v>0.59434696527100872</v>
      </c>
      <c r="L1292" s="193">
        <f>MAX(0,(G1292-'2031 forecast'!$C$10))</f>
        <v>0.82846994950957242</v>
      </c>
      <c r="M1292" s="193">
        <f>MAX(0,(H1292-'2031 forecast'!$C$10))</f>
        <v>1.0712504235444529</v>
      </c>
      <c r="N1292" s="193">
        <f>MAX(0,(I1292-'2031 forecast'!$C$10))</f>
        <v>1.3230085273645402</v>
      </c>
      <c r="O1292" s="193">
        <f>MAX(0,(J1292-'2031 forecast'!$C$10))</f>
        <v>1.5840762392184189</v>
      </c>
      <c r="P1292" s="175">
        <f t="shared" si="215"/>
        <v>8</v>
      </c>
      <c r="Q1292" s="175" t="str">
        <f t="shared" si="216"/>
        <v/>
      </c>
    </row>
    <row r="1293" spans="1:17" s="1" customFormat="1" x14ac:dyDescent="0.3">
      <c r="A1293" s="189">
        <f t="shared" si="214"/>
        <v>43884.708333330207</v>
      </c>
      <c r="B1293" s="190">
        <f t="shared" si="209"/>
        <v>43884</v>
      </c>
      <c r="C1293" s="1">
        <f t="shared" si="210"/>
        <v>17</v>
      </c>
      <c r="D1293" s="191">
        <v>4.5250641411616481</v>
      </c>
      <c r="E1293" s="192">
        <f t="shared" si="211"/>
        <v>1.5712672989732045E-4</v>
      </c>
      <c r="F1293" s="193">
        <f t="shared" si="212"/>
        <v>6.7467012874607741</v>
      </c>
      <c r="G1293" s="193">
        <f t="shared" si="213"/>
        <v>6.9961834036440669</v>
      </c>
      <c r="H1293" s="193">
        <f t="shared" si="213"/>
        <v>7.2548909655145692</v>
      </c>
      <c r="I1293" s="193">
        <f t="shared" si="213"/>
        <v>7.5231651151526409</v>
      </c>
      <c r="J1293" s="193">
        <f t="shared" si="213"/>
        <v>7.8013596095217563</v>
      </c>
      <c r="K1293" s="193">
        <f>MAX(0,(F1293-'2031 forecast'!$C$10))</f>
        <v>1.009701287460774</v>
      </c>
      <c r="L1293" s="193">
        <f>MAX(0,(G1293-'2031 forecast'!$C$10))</f>
        <v>1.2591834036440668</v>
      </c>
      <c r="M1293" s="193">
        <f>MAX(0,(H1293-'2031 forecast'!$C$10))</f>
        <v>1.5178909655145691</v>
      </c>
      <c r="N1293" s="193">
        <f>MAX(0,(I1293-'2031 forecast'!$C$10))</f>
        <v>1.7861651151526408</v>
      </c>
      <c r="O1293" s="193">
        <f>MAX(0,(J1293-'2031 forecast'!$C$10))</f>
        <v>2.0643596095217562</v>
      </c>
      <c r="P1293" s="175">
        <f t="shared" si="215"/>
        <v>9</v>
      </c>
      <c r="Q1293" s="175" t="str">
        <f t="shared" si="216"/>
        <v/>
      </c>
    </row>
    <row r="1294" spans="1:17" s="1" customFormat="1" x14ac:dyDescent="0.3">
      <c r="A1294" s="189">
        <f t="shared" si="214"/>
        <v>43884.749999996871</v>
      </c>
      <c r="B1294" s="190">
        <f t="shared" si="209"/>
        <v>43884</v>
      </c>
      <c r="C1294" s="1">
        <f t="shared" si="210"/>
        <v>18</v>
      </c>
      <c r="D1294" s="191">
        <v>4.8563500350237314</v>
      </c>
      <c r="E1294" s="192">
        <f t="shared" si="211"/>
        <v>1.6863018433239878E-4</v>
      </c>
      <c r="F1294" s="193">
        <f t="shared" si="212"/>
        <v>7.2406361570918438</v>
      </c>
      <c r="G1294" s="193">
        <f t="shared" si="213"/>
        <v>7.5083831869391382</v>
      </c>
      <c r="H1294" s="193">
        <f t="shared" si="213"/>
        <v>7.7860310694790282</v>
      </c>
      <c r="I1294" s="193">
        <f t="shared" si="213"/>
        <v>8.0739459222520011</v>
      </c>
      <c r="J1294" s="193">
        <f t="shared" si="213"/>
        <v>8.372507401233829</v>
      </c>
      <c r="K1294" s="193">
        <f>MAX(0,(F1294-'2031 forecast'!$C$10))</f>
        <v>1.5036361570918437</v>
      </c>
      <c r="L1294" s="193">
        <f>MAX(0,(G1294-'2031 forecast'!$C$10))</f>
        <v>1.7713831869391381</v>
      </c>
      <c r="M1294" s="193">
        <f>MAX(0,(H1294-'2031 forecast'!$C$10))</f>
        <v>2.0490310694790281</v>
      </c>
      <c r="N1294" s="193">
        <f>MAX(0,(I1294-'2031 forecast'!$C$10))</f>
        <v>2.336945922252001</v>
      </c>
      <c r="O1294" s="193">
        <f>MAX(0,(J1294-'2031 forecast'!$C$10))</f>
        <v>2.6355074012338289</v>
      </c>
      <c r="P1294" s="175">
        <f t="shared" si="215"/>
        <v>10</v>
      </c>
      <c r="Q1294" s="175" t="str">
        <f t="shared" si="216"/>
        <v/>
      </c>
    </row>
    <row r="1295" spans="1:17" s="1" customFormat="1" x14ac:dyDescent="0.3">
      <c r="A1295" s="189">
        <f t="shared" si="214"/>
        <v>43884.791666663536</v>
      </c>
      <c r="B1295" s="190">
        <f t="shared" si="209"/>
        <v>43884</v>
      </c>
      <c r="C1295" s="1">
        <f t="shared" si="210"/>
        <v>19</v>
      </c>
      <c r="D1295" s="191">
        <v>4.9692884079312609</v>
      </c>
      <c r="E1295" s="192">
        <f t="shared" si="211"/>
        <v>1.7255181652617554E-4</v>
      </c>
      <c r="F1295" s="193">
        <f t="shared" si="212"/>
        <v>7.4090230444660747</v>
      </c>
      <c r="G1295" s="193">
        <f t="shared" si="213"/>
        <v>7.6829967494260973</v>
      </c>
      <c r="H1295" s="193">
        <f t="shared" si="213"/>
        <v>7.9671015594669141</v>
      </c>
      <c r="I1295" s="193">
        <f t="shared" si="213"/>
        <v>8.2617121064904211</v>
      </c>
      <c r="J1295" s="193">
        <f t="shared" si="213"/>
        <v>8.5672168756811296</v>
      </c>
      <c r="K1295" s="193">
        <f>MAX(0,(F1295-'2031 forecast'!$C$10))</f>
        <v>1.6720230444660746</v>
      </c>
      <c r="L1295" s="193">
        <f>MAX(0,(G1295-'2031 forecast'!$C$10))</f>
        <v>1.9459967494260972</v>
      </c>
      <c r="M1295" s="193">
        <f>MAX(0,(H1295-'2031 forecast'!$C$10))</f>
        <v>2.230101559466914</v>
      </c>
      <c r="N1295" s="193">
        <f>MAX(0,(I1295-'2031 forecast'!$C$10))</f>
        <v>2.524712106490421</v>
      </c>
      <c r="O1295" s="193">
        <f>MAX(0,(J1295-'2031 forecast'!$C$10))</f>
        <v>2.8302168756811295</v>
      </c>
      <c r="P1295" s="175">
        <f t="shared" si="215"/>
        <v>11</v>
      </c>
      <c r="Q1295" s="175" t="str">
        <f t="shared" si="216"/>
        <v/>
      </c>
    </row>
    <row r="1296" spans="1:17" s="1" customFormat="1" x14ac:dyDescent="0.3">
      <c r="A1296" s="189">
        <f t="shared" si="214"/>
        <v>43884.8333333302</v>
      </c>
      <c r="B1296" s="190">
        <f t="shared" si="209"/>
        <v>43884</v>
      </c>
      <c r="C1296" s="1">
        <f t="shared" si="210"/>
        <v>20</v>
      </c>
      <c r="D1296" s="191">
        <v>4.8488208101632297</v>
      </c>
      <c r="E1296" s="192">
        <f t="shared" si="211"/>
        <v>1.68368742186147E-4</v>
      </c>
      <c r="F1296" s="193">
        <f t="shared" si="212"/>
        <v>7.2294103646002288</v>
      </c>
      <c r="G1296" s="193">
        <f t="shared" si="213"/>
        <v>7.496742282773341</v>
      </c>
      <c r="H1296" s="193">
        <f t="shared" si="213"/>
        <v>7.7739597034798358</v>
      </c>
      <c r="I1296" s="193">
        <f t="shared" si="213"/>
        <v>8.061428176636106</v>
      </c>
      <c r="J1296" s="193">
        <f t="shared" si="213"/>
        <v>8.3595267696040096</v>
      </c>
      <c r="K1296" s="193">
        <f>MAX(0,(F1296-'2031 forecast'!$C$10))</f>
        <v>1.4924103646002287</v>
      </c>
      <c r="L1296" s="193">
        <f>MAX(0,(G1296-'2031 forecast'!$C$10))</f>
        <v>1.7597422827733409</v>
      </c>
      <c r="M1296" s="193">
        <f>MAX(0,(H1296-'2031 forecast'!$C$10))</f>
        <v>2.0369597034798357</v>
      </c>
      <c r="N1296" s="193">
        <f>MAX(0,(I1296-'2031 forecast'!$C$10))</f>
        <v>2.3244281766361059</v>
      </c>
      <c r="O1296" s="193">
        <f>MAX(0,(J1296-'2031 forecast'!$C$10))</f>
        <v>2.6225267696040095</v>
      </c>
      <c r="P1296" s="175">
        <f t="shared" si="215"/>
        <v>12</v>
      </c>
      <c r="Q1296" s="175" t="str">
        <f t="shared" si="216"/>
        <v/>
      </c>
    </row>
    <row r="1297" spans="1:17" s="1" customFormat="1" x14ac:dyDescent="0.3">
      <c r="A1297" s="189">
        <f t="shared" si="214"/>
        <v>43884.874999996864</v>
      </c>
      <c r="B1297" s="190">
        <f t="shared" si="209"/>
        <v>43884</v>
      </c>
      <c r="C1297" s="1">
        <f t="shared" si="210"/>
        <v>21</v>
      </c>
      <c r="D1297" s="191">
        <v>4.653060963790181</v>
      </c>
      <c r="E1297" s="192">
        <f t="shared" si="211"/>
        <v>1.6157124638360073E-4</v>
      </c>
      <c r="F1297" s="193">
        <f t="shared" si="212"/>
        <v>6.9375397598182333</v>
      </c>
      <c r="G1297" s="193">
        <f t="shared" si="213"/>
        <v>7.1940787744626178</v>
      </c>
      <c r="H1297" s="193">
        <f t="shared" si="213"/>
        <v>7.4601041875008374</v>
      </c>
      <c r="I1297" s="193">
        <f t="shared" si="213"/>
        <v>7.7359667906228484</v>
      </c>
      <c r="J1297" s="193">
        <f t="shared" si="213"/>
        <v>8.0220303472286947</v>
      </c>
      <c r="K1297" s="193">
        <f>MAX(0,(F1297-'2031 forecast'!$C$10))</f>
        <v>1.2005397598182332</v>
      </c>
      <c r="L1297" s="193">
        <f>MAX(0,(G1297-'2031 forecast'!$C$10))</f>
        <v>1.4570787744626177</v>
      </c>
      <c r="M1297" s="193">
        <f>MAX(0,(H1297-'2031 forecast'!$C$10))</f>
        <v>1.7231041875008373</v>
      </c>
      <c r="N1297" s="193">
        <f>MAX(0,(I1297-'2031 forecast'!$C$10))</f>
        <v>1.9989667906228483</v>
      </c>
      <c r="O1297" s="193">
        <f>MAX(0,(J1297-'2031 forecast'!$C$10))</f>
        <v>2.2850303472286946</v>
      </c>
      <c r="P1297" s="175">
        <f t="shared" si="215"/>
        <v>13</v>
      </c>
      <c r="Q1297" s="175" t="str">
        <f t="shared" si="216"/>
        <v/>
      </c>
    </row>
    <row r="1298" spans="1:17" s="1" customFormat="1" x14ac:dyDescent="0.3">
      <c r="A1298" s="189">
        <f t="shared" si="214"/>
        <v>43884.916666663528</v>
      </c>
      <c r="B1298" s="190">
        <f t="shared" si="209"/>
        <v>43884</v>
      </c>
      <c r="C1298" s="1">
        <f t="shared" si="210"/>
        <v>22</v>
      </c>
      <c r="D1298" s="191">
        <v>4.3142458450675951</v>
      </c>
      <c r="E1298" s="192">
        <f t="shared" si="211"/>
        <v>1.4980634980227059E-4</v>
      </c>
      <c r="F1298" s="193">
        <f t="shared" si="212"/>
        <v>6.4323790976955468</v>
      </c>
      <c r="G1298" s="193">
        <f t="shared" si="213"/>
        <v>6.6702380870017484</v>
      </c>
      <c r="H1298" s="193">
        <f t="shared" si="213"/>
        <v>6.916892717537185</v>
      </c>
      <c r="I1298" s="193">
        <f t="shared" si="213"/>
        <v>7.172668237907593</v>
      </c>
      <c r="J1298" s="193">
        <f t="shared" si="213"/>
        <v>7.4379019238867992</v>
      </c>
      <c r="K1298" s="193">
        <f>MAX(0,(F1298-'2031 forecast'!$C$10))</f>
        <v>0.69537909769554673</v>
      </c>
      <c r="L1298" s="193">
        <f>MAX(0,(G1298-'2031 forecast'!$C$10))</f>
        <v>0.93323808700174826</v>
      </c>
      <c r="M1298" s="193">
        <f>MAX(0,(H1298-'2031 forecast'!$C$10))</f>
        <v>1.1798927175371849</v>
      </c>
      <c r="N1298" s="193">
        <f>MAX(0,(I1298-'2031 forecast'!$C$10))</f>
        <v>1.4356682379075929</v>
      </c>
      <c r="O1298" s="193">
        <f>MAX(0,(J1298-'2031 forecast'!$C$10))</f>
        <v>1.7009019238867991</v>
      </c>
      <c r="P1298" s="175">
        <f t="shared" si="215"/>
        <v>14</v>
      </c>
      <c r="Q1298" s="175" t="str">
        <f t="shared" si="216"/>
        <v/>
      </c>
    </row>
    <row r="1299" spans="1:17" s="1" customFormat="1" x14ac:dyDescent="0.3">
      <c r="A1299" s="189">
        <f t="shared" si="214"/>
        <v>43884.958333330193</v>
      </c>
      <c r="B1299" s="190">
        <f t="shared" si="209"/>
        <v>43884</v>
      </c>
      <c r="C1299" s="1">
        <f t="shared" si="210"/>
        <v>23</v>
      </c>
      <c r="D1299" s="191">
        <v>4.1561321229970547</v>
      </c>
      <c r="E1299" s="192">
        <f t="shared" si="211"/>
        <v>1.4431606473098318E-4</v>
      </c>
      <c r="F1299" s="193">
        <f t="shared" si="212"/>
        <v>6.1966374553716266</v>
      </c>
      <c r="G1299" s="193">
        <f t="shared" si="213"/>
        <v>6.4257790995200086</v>
      </c>
      <c r="H1299" s="193">
        <f t="shared" si="213"/>
        <v>6.6633940315541471</v>
      </c>
      <c r="I1299" s="193">
        <f t="shared" si="213"/>
        <v>6.9097955799738067</v>
      </c>
      <c r="J1299" s="193">
        <f t="shared" si="213"/>
        <v>7.1653086596605817</v>
      </c>
      <c r="K1299" s="193">
        <f>MAX(0,(F1299-'2031 forecast'!$C$10))</f>
        <v>0.45963745537162648</v>
      </c>
      <c r="L1299" s="193">
        <f>MAX(0,(G1299-'2031 forecast'!$C$10))</f>
        <v>0.68877909952000849</v>
      </c>
      <c r="M1299" s="193">
        <f>MAX(0,(H1299-'2031 forecast'!$C$10))</f>
        <v>0.92639403155414701</v>
      </c>
      <c r="N1299" s="193">
        <f>MAX(0,(I1299-'2031 forecast'!$C$10))</f>
        <v>1.1727955799738066</v>
      </c>
      <c r="O1299" s="193">
        <f>MAX(0,(J1299-'2031 forecast'!$C$10))</f>
        <v>1.4283086596605816</v>
      </c>
      <c r="P1299" s="175">
        <f t="shared" si="215"/>
        <v>15</v>
      </c>
      <c r="Q1299" s="175">
        <f t="shared" si="216"/>
        <v>15</v>
      </c>
    </row>
    <row r="1300" spans="1:17" s="1" customFormat="1" x14ac:dyDescent="0.3">
      <c r="A1300" s="189">
        <f t="shared" si="214"/>
        <v>43884.999999996857</v>
      </c>
      <c r="B1300" s="190">
        <f t="shared" si="209"/>
        <v>43884</v>
      </c>
      <c r="C1300" s="1">
        <f t="shared" si="210"/>
        <v>0</v>
      </c>
      <c r="D1300" s="191">
        <v>3.7872001048324604</v>
      </c>
      <c r="E1300" s="192">
        <f t="shared" si="211"/>
        <v>1.3150539956464588E-4</v>
      </c>
      <c r="F1300" s="193">
        <f t="shared" si="212"/>
        <v>5.6465736232824773</v>
      </c>
      <c r="G1300" s="193">
        <f t="shared" si="213"/>
        <v>5.8553747953959485</v>
      </c>
      <c r="H1300" s="193">
        <f t="shared" si="213"/>
        <v>6.0718970975937232</v>
      </c>
      <c r="I1300" s="193">
        <f t="shared" si="213"/>
        <v>6.2964260447949707</v>
      </c>
      <c r="J1300" s="193">
        <f t="shared" si="213"/>
        <v>6.5292577097994053</v>
      </c>
      <c r="K1300" s="193">
        <f>MAX(0,(F1300-'2031 forecast'!$C$10))</f>
        <v>0</v>
      </c>
      <c r="L1300" s="193">
        <f>MAX(0,(G1300-'2031 forecast'!$C$10))</f>
        <v>0.11837479539594842</v>
      </c>
      <c r="M1300" s="193">
        <f>MAX(0,(H1300-'2031 forecast'!$C$10))</f>
        <v>0.3348970975937231</v>
      </c>
      <c r="N1300" s="193">
        <f>MAX(0,(I1300-'2031 forecast'!$C$10))</f>
        <v>0.5594260447949706</v>
      </c>
      <c r="O1300" s="193">
        <f>MAX(0,(J1300-'2031 forecast'!$C$10))</f>
        <v>0.79225770979940524</v>
      </c>
      <c r="P1300" s="175" t="str">
        <f t="shared" si="215"/>
        <v/>
      </c>
      <c r="Q1300" s="175" t="str">
        <f t="shared" si="216"/>
        <v/>
      </c>
    </row>
    <row r="1301" spans="1:17" s="1" customFormat="1" x14ac:dyDescent="0.3">
      <c r="A1301" s="189">
        <f t="shared" si="214"/>
        <v>43885.041666663521</v>
      </c>
      <c r="B1301" s="190">
        <f t="shared" si="209"/>
        <v>43885</v>
      </c>
      <c r="C1301" s="1">
        <f t="shared" si="210"/>
        <v>1</v>
      </c>
      <c r="D1301" s="191">
        <v>3.4182680866678674</v>
      </c>
      <c r="E1301" s="192">
        <f t="shared" si="211"/>
        <v>1.1869473439830862E-4</v>
      </c>
      <c r="F1301" s="193">
        <f t="shared" si="212"/>
        <v>5.0965097911933297</v>
      </c>
      <c r="G1301" s="193">
        <f t="shared" si="213"/>
        <v>5.2849704912718902</v>
      </c>
      <c r="H1301" s="193">
        <f t="shared" si="213"/>
        <v>5.4804001636333011</v>
      </c>
      <c r="I1301" s="193">
        <f t="shared" si="213"/>
        <v>5.6830565096161374</v>
      </c>
      <c r="J1301" s="193">
        <f t="shared" si="213"/>
        <v>5.8932067599382316</v>
      </c>
      <c r="K1301" s="193">
        <f>MAX(0,(F1301-'2031 forecast'!$C$10))</f>
        <v>0</v>
      </c>
      <c r="L1301" s="193">
        <f>MAX(0,(G1301-'2031 forecast'!$C$10))</f>
        <v>0</v>
      </c>
      <c r="M1301" s="193">
        <f>MAX(0,(H1301-'2031 forecast'!$C$10))</f>
        <v>0</v>
      </c>
      <c r="N1301" s="193">
        <f>MAX(0,(I1301-'2031 forecast'!$C$10))</f>
        <v>0</v>
      </c>
      <c r="O1301" s="193">
        <f>MAX(0,(J1301-'2031 forecast'!$C$10))</f>
        <v>0.15620675993823152</v>
      </c>
      <c r="P1301" s="175" t="str">
        <f t="shared" si="215"/>
        <v/>
      </c>
      <c r="Q1301" s="175" t="str">
        <f t="shared" si="216"/>
        <v/>
      </c>
    </row>
    <row r="1302" spans="1:17" s="1" customFormat="1" x14ac:dyDescent="0.3">
      <c r="A1302" s="189">
        <f t="shared" si="214"/>
        <v>43885.083333330185</v>
      </c>
      <c r="B1302" s="190">
        <f t="shared" si="209"/>
        <v>43885</v>
      </c>
      <c r="C1302" s="1">
        <f t="shared" si="210"/>
        <v>2</v>
      </c>
      <c r="D1302" s="191">
        <v>3.3580342877838514</v>
      </c>
      <c r="E1302" s="192">
        <f t="shared" si="211"/>
        <v>1.1660319722829435E-4</v>
      </c>
      <c r="F1302" s="193">
        <f t="shared" si="212"/>
        <v>5.0067034512604067</v>
      </c>
      <c r="G1302" s="193">
        <f t="shared" si="213"/>
        <v>5.1918432579455125</v>
      </c>
      <c r="H1302" s="193">
        <f t="shared" si="213"/>
        <v>5.3838292356397615</v>
      </c>
      <c r="I1302" s="193">
        <f t="shared" si="213"/>
        <v>5.5829145446889799</v>
      </c>
      <c r="J1302" s="193">
        <f t="shared" si="213"/>
        <v>5.7893617068996708</v>
      </c>
      <c r="K1302" s="193">
        <f>MAX(0,(F1302-'2031 forecast'!$C$10))</f>
        <v>0</v>
      </c>
      <c r="L1302" s="193">
        <f>MAX(0,(G1302-'2031 forecast'!$C$10))</f>
        <v>0</v>
      </c>
      <c r="M1302" s="193">
        <f>MAX(0,(H1302-'2031 forecast'!$C$10))</f>
        <v>0</v>
      </c>
      <c r="N1302" s="193">
        <f>MAX(0,(I1302-'2031 forecast'!$C$10))</f>
        <v>0</v>
      </c>
      <c r="O1302" s="193">
        <f>MAX(0,(J1302-'2031 forecast'!$C$10))</f>
        <v>5.2361706899670679E-2</v>
      </c>
      <c r="P1302" s="175" t="str">
        <f t="shared" si="215"/>
        <v/>
      </c>
      <c r="Q1302" s="175" t="str">
        <f t="shared" si="216"/>
        <v/>
      </c>
    </row>
    <row r="1303" spans="1:17" s="1" customFormat="1" x14ac:dyDescent="0.3">
      <c r="A1303" s="189">
        <f t="shared" si="214"/>
        <v>43885.12499999685</v>
      </c>
      <c r="B1303" s="190">
        <f t="shared" si="209"/>
        <v>43885</v>
      </c>
      <c r="C1303" s="1">
        <f t="shared" si="210"/>
        <v>3</v>
      </c>
      <c r="D1303" s="191">
        <v>3.2225082402948173</v>
      </c>
      <c r="E1303" s="192">
        <f t="shared" si="211"/>
        <v>1.118972385957623E-4</v>
      </c>
      <c r="F1303" s="193">
        <f t="shared" si="212"/>
        <v>4.8046391864113325</v>
      </c>
      <c r="G1303" s="193">
        <f t="shared" si="213"/>
        <v>4.9823069829611653</v>
      </c>
      <c r="H1303" s="193">
        <f t="shared" si="213"/>
        <v>5.1665446476543018</v>
      </c>
      <c r="I1303" s="193">
        <f t="shared" si="213"/>
        <v>5.357595123602878</v>
      </c>
      <c r="J1303" s="193">
        <f t="shared" si="213"/>
        <v>5.555710337562914</v>
      </c>
      <c r="K1303" s="193">
        <f>MAX(0,(F1303-'2031 forecast'!$C$10))</f>
        <v>0</v>
      </c>
      <c r="L1303" s="193">
        <f>MAX(0,(G1303-'2031 forecast'!$C$10))</f>
        <v>0</v>
      </c>
      <c r="M1303" s="193">
        <f>MAX(0,(H1303-'2031 forecast'!$C$10))</f>
        <v>0</v>
      </c>
      <c r="N1303" s="193">
        <f>MAX(0,(I1303-'2031 forecast'!$C$10))</f>
        <v>0</v>
      </c>
      <c r="O1303" s="193">
        <f>MAX(0,(J1303-'2031 forecast'!$C$10))</f>
        <v>0</v>
      </c>
      <c r="P1303" s="175" t="str">
        <f t="shared" si="215"/>
        <v/>
      </c>
      <c r="Q1303" s="175" t="str">
        <f t="shared" si="216"/>
        <v/>
      </c>
    </row>
    <row r="1304" spans="1:17" s="1" customFormat="1" x14ac:dyDescent="0.3">
      <c r="A1304" s="189">
        <f t="shared" si="214"/>
        <v>43885.166666663514</v>
      </c>
      <c r="B1304" s="190">
        <f t="shared" si="209"/>
        <v>43885</v>
      </c>
      <c r="C1304" s="1">
        <f t="shared" si="210"/>
        <v>4</v>
      </c>
      <c r="D1304" s="191">
        <v>3.2375666900158215</v>
      </c>
      <c r="E1304" s="192">
        <f t="shared" si="211"/>
        <v>1.1242012288826587E-4</v>
      </c>
      <c r="F1304" s="193">
        <f t="shared" si="212"/>
        <v>4.8270907713945634</v>
      </c>
      <c r="G1304" s="193">
        <f t="shared" si="213"/>
        <v>5.0055887912927597</v>
      </c>
      <c r="H1304" s="193">
        <f t="shared" si="213"/>
        <v>5.1906873796526867</v>
      </c>
      <c r="I1304" s="193">
        <f t="shared" si="213"/>
        <v>5.3826306148346674</v>
      </c>
      <c r="J1304" s="193">
        <f t="shared" si="213"/>
        <v>5.5816716008225535</v>
      </c>
      <c r="K1304" s="193">
        <f>MAX(0,(F1304-'2031 forecast'!$C$10))</f>
        <v>0</v>
      </c>
      <c r="L1304" s="193">
        <f>MAX(0,(G1304-'2031 forecast'!$C$10))</f>
        <v>0</v>
      </c>
      <c r="M1304" s="193">
        <f>MAX(0,(H1304-'2031 forecast'!$C$10))</f>
        <v>0</v>
      </c>
      <c r="N1304" s="193">
        <f>MAX(0,(I1304-'2031 forecast'!$C$10))</f>
        <v>0</v>
      </c>
      <c r="O1304" s="193">
        <f>MAX(0,(J1304-'2031 forecast'!$C$10))</f>
        <v>0</v>
      </c>
      <c r="P1304" s="175" t="str">
        <f t="shared" si="215"/>
        <v/>
      </c>
      <c r="Q1304" s="175" t="str">
        <f t="shared" si="216"/>
        <v/>
      </c>
    </row>
    <row r="1305" spans="1:17" s="1" customFormat="1" x14ac:dyDescent="0.3">
      <c r="A1305" s="189">
        <f t="shared" si="214"/>
        <v>43885.208333330178</v>
      </c>
      <c r="B1305" s="190">
        <f t="shared" si="209"/>
        <v>43885</v>
      </c>
      <c r="C1305" s="1">
        <f t="shared" si="210"/>
        <v>5</v>
      </c>
      <c r="D1305" s="191">
        <v>3.2752128143183308</v>
      </c>
      <c r="E1305" s="192">
        <f t="shared" si="211"/>
        <v>1.1372733361952476E-4</v>
      </c>
      <c r="F1305" s="193">
        <f t="shared" si="212"/>
        <v>4.8832197338526395</v>
      </c>
      <c r="G1305" s="193">
        <f t="shared" ref="G1305:J1324" si="217">$E1305*G$2</f>
        <v>5.0637933121217449</v>
      </c>
      <c r="H1305" s="193">
        <f t="shared" si="217"/>
        <v>5.2510442096486472</v>
      </c>
      <c r="I1305" s="193">
        <f t="shared" si="217"/>
        <v>5.4452193429141396</v>
      </c>
      <c r="J1305" s="193">
        <f t="shared" si="217"/>
        <v>5.6465747589716528</v>
      </c>
      <c r="K1305" s="193">
        <f>MAX(0,(F1305-'2031 forecast'!$C$10))</f>
        <v>0</v>
      </c>
      <c r="L1305" s="193">
        <f>MAX(0,(G1305-'2031 forecast'!$C$10))</f>
        <v>0</v>
      </c>
      <c r="M1305" s="193">
        <f>MAX(0,(H1305-'2031 forecast'!$C$10))</f>
        <v>0</v>
      </c>
      <c r="N1305" s="193">
        <f>MAX(0,(I1305-'2031 forecast'!$C$10))</f>
        <v>0</v>
      </c>
      <c r="O1305" s="193">
        <f>MAX(0,(J1305-'2031 forecast'!$C$10))</f>
        <v>0</v>
      </c>
      <c r="P1305" s="175" t="str">
        <f t="shared" si="215"/>
        <v/>
      </c>
      <c r="Q1305" s="175" t="str">
        <f t="shared" si="216"/>
        <v/>
      </c>
    </row>
    <row r="1306" spans="1:17" s="1" customFormat="1" x14ac:dyDescent="0.3">
      <c r="A1306" s="189">
        <f t="shared" si="214"/>
        <v>43885.249999996842</v>
      </c>
      <c r="B1306" s="190">
        <f t="shared" si="209"/>
        <v>43885</v>
      </c>
      <c r="C1306" s="1">
        <f t="shared" si="210"/>
        <v>6</v>
      </c>
      <c r="D1306" s="191">
        <v>3.5688525838779057</v>
      </c>
      <c r="E1306" s="192">
        <f t="shared" si="211"/>
        <v>1.2392357732334425E-4</v>
      </c>
      <c r="F1306" s="193">
        <f t="shared" si="212"/>
        <v>5.3210256410256358</v>
      </c>
      <c r="G1306" s="193">
        <f t="shared" si="217"/>
        <v>5.5177885745878337</v>
      </c>
      <c r="H1306" s="193">
        <f t="shared" si="217"/>
        <v>5.7218274836171474</v>
      </c>
      <c r="I1306" s="193">
        <f t="shared" si="217"/>
        <v>5.9334114219340295</v>
      </c>
      <c r="J1306" s="193">
        <f t="shared" si="217"/>
        <v>6.1528193925346297</v>
      </c>
      <c r="K1306" s="193">
        <f>MAX(0,(F1306-'2031 forecast'!$C$10))</f>
        <v>0</v>
      </c>
      <c r="L1306" s="193">
        <f>MAX(0,(G1306-'2031 forecast'!$C$10))</f>
        <v>0</v>
      </c>
      <c r="M1306" s="193">
        <f>MAX(0,(H1306-'2031 forecast'!$C$10))</f>
        <v>0</v>
      </c>
      <c r="N1306" s="193">
        <f>MAX(0,(I1306-'2031 forecast'!$C$10))</f>
        <v>0.19641142193402938</v>
      </c>
      <c r="O1306" s="193">
        <f>MAX(0,(J1306-'2031 forecast'!$C$10))</f>
        <v>0.41581939253462963</v>
      </c>
      <c r="P1306" s="175" t="str">
        <f t="shared" si="215"/>
        <v/>
      </c>
      <c r="Q1306" s="175" t="str">
        <f t="shared" si="216"/>
        <v/>
      </c>
    </row>
    <row r="1307" spans="1:17" s="1" customFormat="1" x14ac:dyDescent="0.3">
      <c r="A1307" s="189">
        <f t="shared" si="214"/>
        <v>43885.291666663506</v>
      </c>
      <c r="B1307" s="190">
        <f t="shared" si="209"/>
        <v>43885</v>
      </c>
      <c r="C1307" s="1">
        <f t="shared" si="210"/>
        <v>7</v>
      </c>
      <c r="D1307" s="191">
        <v>4.0431937500895252</v>
      </c>
      <c r="E1307" s="192">
        <f t="shared" si="211"/>
        <v>1.4039443253720642E-4</v>
      </c>
      <c r="F1307" s="193">
        <f t="shared" si="212"/>
        <v>6.0282505679973957</v>
      </c>
      <c r="G1307" s="193">
        <f t="shared" si="217"/>
        <v>6.2511655370330494</v>
      </c>
      <c r="H1307" s="193">
        <f t="shared" si="217"/>
        <v>6.4823235415662603</v>
      </c>
      <c r="I1307" s="193">
        <f t="shared" si="217"/>
        <v>6.7220293957353858</v>
      </c>
      <c r="J1307" s="193">
        <f t="shared" si="217"/>
        <v>6.9705991852132811</v>
      </c>
      <c r="K1307" s="193">
        <f>MAX(0,(F1307-'2031 forecast'!$C$10))</f>
        <v>0.29125056799739557</v>
      </c>
      <c r="L1307" s="193">
        <f>MAX(0,(G1307-'2031 forecast'!$C$10))</f>
        <v>0.51416553703304935</v>
      </c>
      <c r="M1307" s="193">
        <f>MAX(0,(H1307-'2031 forecast'!$C$10))</f>
        <v>0.74532354156626024</v>
      </c>
      <c r="N1307" s="193">
        <f>MAX(0,(I1307-'2031 forecast'!$C$10))</f>
        <v>0.98502939573538573</v>
      </c>
      <c r="O1307" s="193">
        <f>MAX(0,(J1307-'2031 forecast'!$C$10))</f>
        <v>1.233599185213281</v>
      </c>
      <c r="P1307" s="175">
        <f t="shared" si="215"/>
        <v>1</v>
      </c>
      <c r="Q1307" s="175" t="str">
        <f t="shared" si="216"/>
        <v/>
      </c>
    </row>
    <row r="1308" spans="1:17" s="1" customFormat="1" x14ac:dyDescent="0.3">
      <c r="A1308" s="189">
        <f t="shared" si="214"/>
        <v>43885.333333330171</v>
      </c>
      <c r="B1308" s="190">
        <f t="shared" si="209"/>
        <v>43885</v>
      </c>
      <c r="C1308" s="1">
        <f t="shared" si="210"/>
        <v>8</v>
      </c>
      <c r="D1308" s="191">
        <v>4.1486028981365521</v>
      </c>
      <c r="E1308" s="192">
        <f t="shared" si="211"/>
        <v>1.4405462258473137E-4</v>
      </c>
      <c r="F1308" s="193">
        <f t="shared" si="212"/>
        <v>6.1854116628800098</v>
      </c>
      <c r="G1308" s="193">
        <f t="shared" si="217"/>
        <v>6.4141381953542096</v>
      </c>
      <c r="H1308" s="193">
        <f t="shared" si="217"/>
        <v>6.6513226655549529</v>
      </c>
      <c r="I1308" s="193">
        <f t="shared" si="217"/>
        <v>6.8972778343579106</v>
      </c>
      <c r="J1308" s="193">
        <f t="shared" si="217"/>
        <v>7.1523280280307597</v>
      </c>
      <c r="K1308" s="193">
        <f>MAX(0,(F1308-'2031 forecast'!$C$10))</f>
        <v>0.44841166288000966</v>
      </c>
      <c r="L1308" s="193">
        <f>MAX(0,(G1308-'2031 forecast'!$C$10))</f>
        <v>0.67713819535420949</v>
      </c>
      <c r="M1308" s="193">
        <f>MAX(0,(H1308-'2031 forecast'!$C$10))</f>
        <v>0.91432266555495278</v>
      </c>
      <c r="N1308" s="193">
        <f>MAX(0,(I1308-'2031 forecast'!$C$10))</f>
        <v>1.1602778343579105</v>
      </c>
      <c r="O1308" s="193">
        <f>MAX(0,(J1308-'2031 forecast'!$C$10))</f>
        <v>1.4153280280307596</v>
      </c>
      <c r="P1308" s="175">
        <f t="shared" si="215"/>
        <v>2</v>
      </c>
      <c r="Q1308" s="175" t="str">
        <f t="shared" si="216"/>
        <v/>
      </c>
    </row>
    <row r="1309" spans="1:17" s="1" customFormat="1" x14ac:dyDescent="0.3">
      <c r="A1309" s="189">
        <f t="shared" si="214"/>
        <v>43885.374999996835</v>
      </c>
      <c r="B1309" s="190">
        <f t="shared" si="209"/>
        <v>43885</v>
      </c>
      <c r="C1309" s="1">
        <f t="shared" si="210"/>
        <v>9</v>
      </c>
      <c r="D1309" s="191">
        <v>4.1260152235550471</v>
      </c>
      <c r="E1309" s="192">
        <f t="shared" si="211"/>
        <v>1.4327029614597604E-4</v>
      </c>
      <c r="F1309" s="193">
        <f t="shared" si="212"/>
        <v>6.1517342854051646</v>
      </c>
      <c r="G1309" s="193">
        <f t="shared" si="217"/>
        <v>6.3792154828568197</v>
      </c>
      <c r="H1309" s="193">
        <f t="shared" si="217"/>
        <v>6.6151085675573773</v>
      </c>
      <c r="I1309" s="193">
        <f t="shared" si="217"/>
        <v>6.8597245975102279</v>
      </c>
      <c r="J1309" s="193">
        <f t="shared" si="217"/>
        <v>7.1133861331413017</v>
      </c>
      <c r="K1309" s="193">
        <f>MAX(0,(F1309-'2031 forecast'!$C$10))</f>
        <v>0.41473428540516455</v>
      </c>
      <c r="L1309" s="193">
        <f>MAX(0,(G1309-'2031 forecast'!$C$10))</f>
        <v>0.64221548285681962</v>
      </c>
      <c r="M1309" s="193">
        <f>MAX(0,(H1309-'2031 forecast'!$C$10))</f>
        <v>0.87810856755737721</v>
      </c>
      <c r="N1309" s="193">
        <f>MAX(0,(I1309-'2031 forecast'!$C$10))</f>
        <v>1.1227245975102278</v>
      </c>
      <c r="O1309" s="193">
        <f>MAX(0,(J1309-'2031 forecast'!$C$10))</f>
        <v>1.3763861331413016</v>
      </c>
      <c r="P1309" s="175">
        <f t="shared" si="215"/>
        <v>3</v>
      </c>
      <c r="Q1309" s="175" t="str">
        <f t="shared" si="216"/>
        <v/>
      </c>
    </row>
    <row r="1310" spans="1:17" s="1" customFormat="1" x14ac:dyDescent="0.3">
      <c r="A1310" s="189">
        <f t="shared" si="214"/>
        <v>43885.416666663499</v>
      </c>
      <c r="B1310" s="190">
        <f t="shared" si="209"/>
        <v>43885</v>
      </c>
      <c r="C1310" s="1">
        <f t="shared" si="210"/>
        <v>10</v>
      </c>
      <c r="D1310" s="191">
        <v>4.0206060755080202</v>
      </c>
      <c r="E1310" s="192">
        <f t="shared" si="211"/>
        <v>1.396101060984511E-4</v>
      </c>
      <c r="F1310" s="193">
        <f t="shared" si="212"/>
        <v>5.9945731905225506</v>
      </c>
      <c r="G1310" s="193">
        <f t="shared" si="217"/>
        <v>6.2162428245356596</v>
      </c>
      <c r="H1310" s="193">
        <f t="shared" si="217"/>
        <v>6.4461094435686848</v>
      </c>
      <c r="I1310" s="193">
        <f t="shared" si="217"/>
        <v>6.6844761588877031</v>
      </c>
      <c r="J1310" s="193">
        <f t="shared" si="217"/>
        <v>6.9316572903238223</v>
      </c>
      <c r="K1310" s="193">
        <f>MAX(0,(F1310-'2031 forecast'!$C$10))</f>
        <v>0.25757319052255045</v>
      </c>
      <c r="L1310" s="193">
        <f>MAX(0,(G1310-'2031 forecast'!$C$10))</f>
        <v>0.47924282453565947</v>
      </c>
      <c r="M1310" s="193">
        <f>MAX(0,(H1310-'2031 forecast'!$C$10))</f>
        <v>0.70910944356868466</v>
      </c>
      <c r="N1310" s="193">
        <f>MAX(0,(I1310-'2031 forecast'!$C$10))</f>
        <v>0.94747615888770298</v>
      </c>
      <c r="O1310" s="193">
        <f>MAX(0,(J1310-'2031 forecast'!$C$10))</f>
        <v>1.1946572903238222</v>
      </c>
      <c r="P1310" s="175">
        <f t="shared" si="215"/>
        <v>4</v>
      </c>
      <c r="Q1310" s="175" t="str">
        <f t="shared" si="216"/>
        <v/>
      </c>
    </row>
    <row r="1311" spans="1:17" s="1" customFormat="1" x14ac:dyDescent="0.3">
      <c r="A1311" s="189">
        <f t="shared" si="214"/>
        <v>43885.458333330163</v>
      </c>
      <c r="B1311" s="190">
        <f t="shared" si="209"/>
        <v>43885</v>
      </c>
      <c r="C1311" s="1">
        <f t="shared" si="210"/>
        <v>11</v>
      </c>
      <c r="D1311" s="191">
        <v>3.9227261523214954</v>
      </c>
      <c r="E1311" s="192">
        <f t="shared" si="211"/>
        <v>1.3621135819717796E-4</v>
      </c>
      <c r="F1311" s="193">
        <f t="shared" si="212"/>
        <v>5.8486378881315533</v>
      </c>
      <c r="G1311" s="193">
        <f t="shared" si="217"/>
        <v>6.0649110703802975</v>
      </c>
      <c r="H1311" s="193">
        <f t="shared" si="217"/>
        <v>6.2891816855791856</v>
      </c>
      <c r="I1311" s="193">
        <f t="shared" si="217"/>
        <v>6.5217454658810743</v>
      </c>
      <c r="J1311" s="193">
        <f t="shared" si="217"/>
        <v>6.7629090791361648</v>
      </c>
      <c r="K1311" s="193">
        <f>MAX(0,(F1311-'2031 forecast'!$C$10))</f>
        <v>0.11163788813155318</v>
      </c>
      <c r="L1311" s="193">
        <f>MAX(0,(G1311-'2031 forecast'!$C$10))</f>
        <v>0.32791107038029743</v>
      </c>
      <c r="M1311" s="193">
        <f>MAX(0,(H1311-'2031 forecast'!$C$10))</f>
        <v>0.55218168557918546</v>
      </c>
      <c r="N1311" s="193">
        <f>MAX(0,(I1311-'2031 forecast'!$C$10))</f>
        <v>0.78474546588107419</v>
      </c>
      <c r="O1311" s="193">
        <f>MAX(0,(J1311-'2031 forecast'!$C$10))</f>
        <v>1.0259090791361647</v>
      </c>
      <c r="P1311" s="175">
        <f t="shared" si="215"/>
        <v>5</v>
      </c>
      <c r="Q1311" s="175" t="str">
        <f t="shared" si="216"/>
        <v/>
      </c>
    </row>
    <row r="1312" spans="1:17" s="1" customFormat="1" x14ac:dyDescent="0.3">
      <c r="A1312" s="189">
        <f t="shared" si="214"/>
        <v>43885.499999996828</v>
      </c>
      <c r="B1312" s="190">
        <f t="shared" si="209"/>
        <v>43885</v>
      </c>
      <c r="C1312" s="1">
        <f t="shared" si="210"/>
        <v>12</v>
      </c>
      <c r="D1312" s="191">
        <v>4.0507229749500278</v>
      </c>
      <c r="E1312" s="192">
        <f t="shared" si="211"/>
        <v>1.4065587468345823E-4</v>
      </c>
      <c r="F1312" s="193">
        <f t="shared" si="212"/>
        <v>6.0394763604890125</v>
      </c>
      <c r="G1312" s="193">
        <f t="shared" si="217"/>
        <v>6.2628064411988484</v>
      </c>
      <c r="H1312" s="193">
        <f t="shared" si="217"/>
        <v>6.4943949075654537</v>
      </c>
      <c r="I1312" s="193">
        <f t="shared" si="217"/>
        <v>6.7345471413512819</v>
      </c>
      <c r="J1312" s="193">
        <f t="shared" si="217"/>
        <v>6.9835798168431023</v>
      </c>
      <c r="K1312" s="193">
        <f>MAX(0,(F1312-'2031 forecast'!$C$10))</f>
        <v>0.30247636048901239</v>
      </c>
      <c r="L1312" s="193">
        <f>MAX(0,(G1312-'2031 forecast'!$C$10))</f>
        <v>0.52580644119884834</v>
      </c>
      <c r="M1312" s="193">
        <f>MAX(0,(H1312-'2031 forecast'!$C$10))</f>
        <v>0.75739490756545358</v>
      </c>
      <c r="N1312" s="193">
        <f>MAX(0,(I1312-'2031 forecast'!$C$10))</f>
        <v>0.99754714135128175</v>
      </c>
      <c r="O1312" s="193">
        <f>MAX(0,(J1312-'2031 forecast'!$C$10))</f>
        <v>1.2465798168431022</v>
      </c>
      <c r="P1312" s="175">
        <f t="shared" si="215"/>
        <v>6</v>
      </c>
      <c r="Q1312" s="175" t="str">
        <f t="shared" si="216"/>
        <v/>
      </c>
    </row>
    <row r="1313" spans="1:17" s="1" customFormat="1" x14ac:dyDescent="0.3">
      <c r="A1313" s="189">
        <f t="shared" si="214"/>
        <v>43885.541666663492</v>
      </c>
      <c r="B1313" s="190">
        <f t="shared" si="209"/>
        <v>43885</v>
      </c>
      <c r="C1313" s="1">
        <f t="shared" si="210"/>
        <v>13</v>
      </c>
      <c r="D1313" s="191">
        <v>4.0130768506475176</v>
      </c>
      <c r="E1313" s="192">
        <f t="shared" si="211"/>
        <v>1.3934866395219931E-4</v>
      </c>
      <c r="F1313" s="193">
        <f t="shared" si="212"/>
        <v>5.9833473980309355</v>
      </c>
      <c r="G1313" s="193">
        <f t="shared" si="217"/>
        <v>6.2046019203698624</v>
      </c>
      <c r="H1313" s="193">
        <f t="shared" si="217"/>
        <v>6.4340380775694923</v>
      </c>
      <c r="I1313" s="193">
        <f t="shared" si="217"/>
        <v>6.6719584132718088</v>
      </c>
      <c r="J1313" s="193">
        <f t="shared" si="217"/>
        <v>6.9186766586940021</v>
      </c>
      <c r="K1313" s="193">
        <f>MAX(0,(F1313-'2031 forecast'!$C$10))</f>
        <v>0.24634739803093542</v>
      </c>
      <c r="L1313" s="193">
        <f>MAX(0,(G1313-'2031 forecast'!$C$10))</f>
        <v>0.46760192036986226</v>
      </c>
      <c r="M1313" s="193">
        <f>MAX(0,(H1313-'2031 forecast'!$C$10))</f>
        <v>0.69703807756949221</v>
      </c>
      <c r="N1313" s="193">
        <f>MAX(0,(I1313-'2031 forecast'!$C$10))</f>
        <v>0.93495841327180873</v>
      </c>
      <c r="O1313" s="193">
        <f>MAX(0,(J1313-'2031 forecast'!$C$10))</f>
        <v>1.181676658694002</v>
      </c>
      <c r="P1313" s="175">
        <f t="shared" si="215"/>
        <v>7</v>
      </c>
      <c r="Q1313" s="175" t="str">
        <f t="shared" si="216"/>
        <v/>
      </c>
    </row>
    <row r="1314" spans="1:17" s="1" customFormat="1" x14ac:dyDescent="0.3">
      <c r="A1314" s="189">
        <f t="shared" si="214"/>
        <v>43885.583333330156</v>
      </c>
      <c r="B1314" s="190">
        <f t="shared" si="209"/>
        <v>43885</v>
      </c>
      <c r="C1314" s="1">
        <f t="shared" si="210"/>
        <v>14</v>
      </c>
      <c r="D1314" s="191">
        <v>3.960372276624005</v>
      </c>
      <c r="E1314" s="192">
        <f t="shared" si="211"/>
        <v>1.3751856892843685E-4</v>
      </c>
      <c r="F1314" s="193">
        <f t="shared" si="212"/>
        <v>5.9047668505896285</v>
      </c>
      <c r="G1314" s="193">
        <f t="shared" si="217"/>
        <v>6.1231155912092827</v>
      </c>
      <c r="H1314" s="193">
        <f t="shared" si="217"/>
        <v>6.349538515575146</v>
      </c>
      <c r="I1314" s="193">
        <f t="shared" si="217"/>
        <v>6.5843341939605464</v>
      </c>
      <c r="J1314" s="193">
        <f t="shared" si="217"/>
        <v>6.8278122372852632</v>
      </c>
      <c r="K1314" s="193">
        <f>MAX(0,(F1314-'2031 forecast'!$C$10))</f>
        <v>0.16776685058962837</v>
      </c>
      <c r="L1314" s="193">
        <f>MAX(0,(G1314-'2031 forecast'!$C$10))</f>
        <v>0.38611559120928263</v>
      </c>
      <c r="M1314" s="193">
        <f>MAX(0,(H1314-'2031 forecast'!$C$10))</f>
        <v>0.61253851557514594</v>
      </c>
      <c r="N1314" s="193">
        <f>MAX(0,(I1314-'2031 forecast'!$C$10))</f>
        <v>0.84733419396054632</v>
      </c>
      <c r="O1314" s="193">
        <f>MAX(0,(J1314-'2031 forecast'!$C$10))</f>
        <v>1.0908122372852631</v>
      </c>
      <c r="P1314" s="175">
        <f t="shared" si="215"/>
        <v>8</v>
      </c>
      <c r="Q1314" s="175" t="str">
        <f t="shared" si="216"/>
        <v/>
      </c>
    </row>
    <row r="1315" spans="1:17" s="1" customFormat="1" x14ac:dyDescent="0.3">
      <c r="A1315" s="189">
        <f t="shared" si="214"/>
        <v>43885.62499999682</v>
      </c>
      <c r="B1315" s="190">
        <f t="shared" si="209"/>
        <v>43885</v>
      </c>
      <c r="C1315" s="1">
        <f t="shared" si="210"/>
        <v>15</v>
      </c>
      <c r="D1315" s="191">
        <v>4.171190572718058</v>
      </c>
      <c r="E1315" s="192">
        <f t="shared" si="211"/>
        <v>1.4483894902348672E-4</v>
      </c>
      <c r="F1315" s="193">
        <f t="shared" si="212"/>
        <v>6.2190890403548558</v>
      </c>
      <c r="G1315" s="193">
        <f t="shared" si="217"/>
        <v>6.4490609078516021</v>
      </c>
      <c r="H1315" s="193">
        <f t="shared" si="217"/>
        <v>6.6875367635525302</v>
      </c>
      <c r="I1315" s="193">
        <f t="shared" si="217"/>
        <v>6.9348310712055952</v>
      </c>
      <c r="J1315" s="193">
        <f t="shared" si="217"/>
        <v>7.1912699229202204</v>
      </c>
      <c r="K1315" s="193">
        <f>MAX(0,(F1315-'2031 forecast'!$C$10))</f>
        <v>0.48208904035485567</v>
      </c>
      <c r="L1315" s="193">
        <f>MAX(0,(G1315-'2031 forecast'!$C$10))</f>
        <v>0.71206090785160203</v>
      </c>
      <c r="M1315" s="193">
        <f>MAX(0,(H1315-'2031 forecast'!$C$10))</f>
        <v>0.95053676355253014</v>
      </c>
      <c r="N1315" s="193">
        <f>MAX(0,(I1315-'2031 forecast'!$C$10))</f>
        <v>1.1978310712055951</v>
      </c>
      <c r="O1315" s="193">
        <f>MAX(0,(J1315-'2031 forecast'!$C$10))</f>
        <v>1.4542699229202203</v>
      </c>
      <c r="P1315" s="175">
        <f t="shared" si="215"/>
        <v>9</v>
      </c>
      <c r="Q1315" s="175" t="str">
        <f t="shared" si="216"/>
        <v/>
      </c>
    </row>
    <row r="1316" spans="1:17" s="1" customFormat="1" x14ac:dyDescent="0.3">
      <c r="A1316" s="189">
        <f t="shared" si="214"/>
        <v>43885.666666663485</v>
      </c>
      <c r="B1316" s="190">
        <f t="shared" si="209"/>
        <v>43885</v>
      </c>
      <c r="C1316" s="1">
        <f t="shared" si="210"/>
        <v>16</v>
      </c>
      <c r="D1316" s="191">
        <v>4.0733106495315337</v>
      </c>
      <c r="E1316" s="192">
        <f t="shared" si="211"/>
        <v>1.4144020112221358E-4</v>
      </c>
      <c r="F1316" s="193">
        <f t="shared" si="212"/>
        <v>6.0731537379638585</v>
      </c>
      <c r="G1316" s="193">
        <f t="shared" si="217"/>
        <v>6.2977291536962401</v>
      </c>
      <c r="H1316" s="193">
        <f t="shared" si="217"/>
        <v>6.530609005563031</v>
      </c>
      <c r="I1316" s="193">
        <f t="shared" si="217"/>
        <v>6.7721003781989664</v>
      </c>
      <c r="J1316" s="193">
        <f t="shared" si="217"/>
        <v>7.022521711732562</v>
      </c>
      <c r="K1316" s="193">
        <f>MAX(0,(F1316-'2031 forecast'!$C$10))</f>
        <v>0.33615373796385839</v>
      </c>
      <c r="L1316" s="193">
        <f>MAX(0,(G1316-'2031 forecast'!$C$10))</f>
        <v>0.56072915369623999</v>
      </c>
      <c r="M1316" s="193">
        <f>MAX(0,(H1316-'2031 forecast'!$C$10))</f>
        <v>0.79360900556303093</v>
      </c>
      <c r="N1316" s="193">
        <f>MAX(0,(I1316-'2031 forecast'!$C$10))</f>
        <v>1.0351003781989663</v>
      </c>
      <c r="O1316" s="193">
        <f>MAX(0,(J1316-'2031 forecast'!$C$10))</f>
        <v>1.2855217117325619</v>
      </c>
      <c r="P1316" s="175">
        <f t="shared" si="215"/>
        <v>10</v>
      </c>
      <c r="Q1316" s="175" t="str">
        <f t="shared" si="216"/>
        <v/>
      </c>
    </row>
    <row r="1317" spans="1:17" s="1" customFormat="1" x14ac:dyDescent="0.3">
      <c r="A1317" s="189">
        <f t="shared" si="214"/>
        <v>43885.708333330149</v>
      </c>
      <c r="B1317" s="190">
        <f t="shared" si="209"/>
        <v>43885</v>
      </c>
      <c r="C1317" s="1">
        <f t="shared" si="210"/>
        <v>17</v>
      </c>
      <c r="D1317" s="191">
        <v>4.4121257682541204</v>
      </c>
      <c r="E1317" s="192">
        <f t="shared" si="211"/>
        <v>1.5320509770354375E-4</v>
      </c>
      <c r="F1317" s="193">
        <f t="shared" si="212"/>
        <v>6.5783144000865459</v>
      </c>
      <c r="G1317" s="193">
        <f t="shared" si="217"/>
        <v>6.8215698411571113</v>
      </c>
      <c r="H1317" s="193">
        <f t="shared" si="217"/>
        <v>7.0738204755266851</v>
      </c>
      <c r="I1317" s="193">
        <f t="shared" si="217"/>
        <v>7.3353989309142227</v>
      </c>
      <c r="J1317" s="193">
        <f t="shared" si="217"/>
        <v>7.6066501350744584</v>
      </c>
      <c r="K1317" s="193">
        <f>MAX(0,(F1317-'2031 forecast'!$C$10))</f>
        <v>0.84131440008654579</v>
      </c>
      <c r="L1317" s="193">
        <f>MAX(0,(G1317-'2031 forecast'!$C$10))</f>
        <v>1.0845698411571112</v>
      </c>
      <c r="M1317" s="193">
        <f>MAX(0,(H1317-'2031 forecast'!$C$10))</f>
        <v>1.336820475526685</v>
      </c>
      <c r="N1317" s="193">
        <f>MAX(0,(I1317-'2031 forecast'!$C$10))</f>
        <v>1.5983989309142226</v>
      </c>
      <c r="O1317" s="193">
        <f>MAX(0,(J1317-'2031 forecast'!$C$10))</f>
        <v>1.8696501350744583</v>
      </c>
      <c r="P1317" s="175">
        <f t="shared" si="215"/>
        <v>11</v>
      </c>
      <c r="Q1317" s="175" t="str">
        <f t="shared" si="216"/>
        <v/>
      </c>
    </row>
    <row r="1318" spans="1:17" s="1" customFormat="1" x14ac:dyDescent="0.3">
      <c r="A1318" s="189">
        <f t="shared" si="214"/>
        <v>43885.749999996813</v>
      </c>
      <c r="B1318" s="190">
        <f t="shared" si="209"/>
        <v>43885</v>
      </c>
      <c r="C1318" s="1">
        <f t="shared" si="210"/>
        <v>18</v>
      </c>
      <c r="D1318" s="191">
        <v>4.6304732892086751</v>
      </c>
      <c r="E1318" s="192">
        <f t="shared" si="211"/>
        <v>1.6078691994484537E-4</v>
      </c>
      <c r="F1318" s="193">
        <f t="shared" si="212"/>
        <v>6.9038623823433873</v>
      </c>
      <c r="G1318" s="193">
        <f t="shared" si="217"/>
        <v>7.1591560619652261</v>
      </c>
      <c r="H1318" s="193">
        <f t="shared" si="217"/>
        <v>7.4238900895032609</v>
      </c>
      <c r="I1318" s="193">
        <f t="shared" si="217"/>
        <v>7.6984135537751639</v>
      </c>
      <c r="J1318" s="193">
        <f t="shared" si="217"/>
        <v>7.983088452339234</v>
      </c>
      <c r="K1318" s="193">
        <f>MAX(0,(F1318-'2031 forecast'!$C$10))</f>
        <v>1.1668623823433872</v>
      </c>
      <c r="L1318" s="193">
        <f>MAX(0,(G1318-'2031 forecast'!$C$10))</f>
        <v>1.422156061965226</v>
      </c>
      <c r="M1318" s="193">
        <f>MAX(0,(H1318-'2031 forecast'!$C$10))</f>
        <v>1.6868900895032608</v>
      </c>
      <c r="N1318" s="193">
        <f>MAX(0,(I1318-'2031 forecast'!$C$10))</f>
        <v>1.9614135537751638</v>
      </c>
      <c r="O1318" s="193">
        <f>MAX(0,(J1318-'2031 forecast'!$C$10))</f>
        <v>2.2460884523392339</v>
      </c>
      <c r="P1318" s="175">
        <f t="shared" si="215"/>
        <v>12</v>
      </c>
      <c r="Q1318" s="175" t="str">
        <f t="shared" si="216"/>
        <v/>
      </c>
    </row>
    <row r="1319" spans="1:17" s="1" customFormat="1" x14ac:dyDescent="0.3">
      <c r="A1319" s="189">
        <f t="shared" si="214"/>
        <v>43885.791666663477</v>
      </c>
      <c r="B1319" s="190">
        <f t="shared" si="209"/>
        <v>43885</v>
      </c>
      <c r="C1319" s="1">
        <f t="shared" si="210"/>
        <v>19</v>
      </c>
      <c r="D1319" s="191">
        <v>4.8563500350237314</v>
      </c>
      <c r="E1319" s="192">
        <f t="shared" si="211"/>
        <v>1.6863018433239878E-4</v>
      </c>
      <c r="F1319" s="193">
        <f t="shared" si="212"/>
        <v>7.2406361570918438</v>
      </c>
      <c r="G1319" s="193">
        <f t="shared" si="217"/>
        <v>7.5083831869391382</v>
      </c>
      <c r="H1319" s="193">
        <f t="shared" si="217"/>
        <v>7.7860310694790282</v>
      </c>
      <c r="I1319" s="193">
        <f t="shared" si="217"/>
        <v>8.0739459222520011</v>
      </c>
      <c r="J1319" s="193">
        <f t="shared" si="217"/>
        <v>8.372507401233829</v>
      </c>
      <c r="K1319" s="193">
        <f>MAX(0,(F1319-'2031 forecast'!$C$10))</f>
        <v>1.5036361570918437</v>
      </c>
      <c r="L1319" s="193">
        <f>MAX(0,(G1319-'2031 forecast'!$C$10))</f>
        <v>1.7713831869391381</v>
      </c>
      <c r="M1319" s="193">
        <f>MAX(0,(H1319-'2031 forecast'!$C$10))</f>
        <v>2.0490310694790281</v>
      </c>
      <c r="N1319" s="193">
        <f>MAX(0,(I1319-'2031 forecast'!$C$10))</f>
        <v>2.336945922252001</v>
      </c>
      <c r="O1319" s="193">
        <f>MAX(0,(J1319-'2031 forecast'!$C$10))</f>
        <v>2.6355074012338289</v>
      </c>
      <c r="P1319" s="175">
        <f t="shared" si="215"/>
        <v>13</v>
      </c>
      <c r="Q1319" s="175" t="str">
        <f t="shared" si="216"/>
        <v/>
      </c>
    </row>
    <row r="1320" spans="1:17" s="1" customFormat="1" x14ac:dyDescent="0.3">
      <c r="A1320" s="189">
        <f t="shared" si="214"/>
        <v>43885.833333330142</v>
      </c>
      <c r="B1320" s="190">
        <f t="shared" si="209"/>
        <v>43885</v>
      </c>
      <c r="C1320" s="1">
        <f t="shared" si="210"/>
        <v>20</v>
      </c>
      <c r="D1320" s="191">
        <v>4.8789377096052373</v>
      </c>
      <c r="E1320" s="192">
        <f t="shared" si="211"/>
        <v>1.6941451077115413E-4</v>
      </c>
      <c r="F1320" s="193">
        <f t="shared" si="212"/>
        <v>7.2743135345666907</v>
      </c>
      <c r="G1320" s="193">
        <f t="shared" si="217"/>
        <v>7.5433058994365298</v>
      </c>
      <c r="H1320" s="193">
        <f t="shared" si="217"/>
        <v>7.8222451674766056</v>
      </c>
      <c r="I1320" s="193">
        <f t="shared" si="217"/>
        <v>8.1114991590996848</v>
      </c>
      <c r="J1320" s="193">
        <f t="shared" si="217"/>
        <v>8.4114492961232887</v>
      </c>
      <c r="K1320" s="193">
        <f>MAX(0,(F1320-'2031 forecast'!$C$10))</f>
        <v>1.5373135345666906</v>
      </c>
      <c r="L1320" s="193">
        <f>MAX(0,(G1320-'2031 forecast'!$C$10))</f>
        <v>1.8063058994365297</v>
      </c>
      <c r="M1320" s="193">
        <f>MAX(0,(H1320-'2031 forecast'!$C$10))</f>
        <v>2.0852451674766055</v>
      </c>
      <c r="N1320" s="193">
        <f>MAX(0,(I1320-'2031 forecast'!$C$10))</f>
        <v>2.3744991590996847</v>
      </c>
      <c r="O1320" s="193">
        <f>MAX(0,(J1320-'2031 forecast'!$C$10))</f>
        <v>2.6744492961232886</v>
      </c>
      <c r="P1320" s="175">
        <f t="shared" si="215"/>
        <v>14</v>
      </c>
      <c r="Q1320" s="175" t="str">
        <f t="shared" si="216"/>
        <v/>
      </c>
    </row>
    <row r="1321" spans="1:17" s="1" customFormat="1" x14ac:dyDescent="0.3">
      <c r="A1321" s="189">
        <f t="shared" si="214"/>
        <v>43885.874999996806</v>
      </c>
      <c r="B1321" s="190">
        <f t="shared" si="209"/>
        <v>43885</v>
      </c>
      <c r="C1321" s="1">
        <f t="shared" si="210"/>
        <v>21</v>
      </c>
      <c r="D1321" s="191">
        <v>4.7283532123952003</v>
      </c>
      <c r="E1321" s="192">
        <f t="shared" si="211"/>
        <v>1.6418566784611856E-4</v>
      </c>
      <c r="F1321" s="193">
        <f t="shared" si="212"/>
        <v>7.0497976847343873</v>
      </c>
      <c r="G1321" s="193">
        <f t="shared" si="217"/>
        <v>7.31048781612059</v>
      </c>
      <c r="H1321" s="193">
        <f t="shared" si="217"/>
        <v>7.5808178474927619</v>
      </c>
      <c r="I1321" s="193">
        <f t="shared" si="217"/>
        <v>7.8611442467817954</v>
      </c>
      <c r="J1321" s="193">
        <f t="shared" si="217"/>
        <v>8.1518366635268951</v>
      </c>
      <c r="K1321" s="193">
        <f>MAX(0,(F1321-'2031 forecast'!$C$10))</f>
        <v>1.3127976847343872</v>
      </c>
      <c r="L1321" s="193">
        <f>MAX(0,(G1321-'2031 forecast'!$C$10))</f>
        <v>1.5734878161205899</v>
      </c>
      <c r="M1321" s="193">
        <f>MAX(0,(H1321-'2031 forecast'!$C$10))</f>
        <v>1.8438178474927618</v>
      </c>
      <c r="N1321" s="193">
        <f>MAX(0,(I1321-'2031 forecast'!$C$10))</f>
        <v>2.1241442467817953</v>
      </c>
      <c r="O1321" s="193">
        <f>MAX(0,(J1321-'2031 forecast'!$C$10))</f>
        <v>2.414836663526895</v>
      </c>
      <c r="P1321" s="175">
        <f t="shared" si="215"/>
        <v>15</v>
      </c>
      <c r="Q1321" s="175" t="str">
        <f t="shared" si="216"/>
        <v/>
      </c>
    </row>
    <row r="1322" spans="1:17" s="1" customFormat="1" x14ac:dyDescent="0.3">
      <c r="A1322" s="189">
        <f t="shared" si="214"/>
        <v>43885.91666666347</v>
      </c>
      <c r="B1322" s="190">
        <f t="shared" si="209"/>
        <v>43885</v>
      </c>
      <c r="C1322" s="1">
        <f t="shared" si="210"/>
        <v>22</v>
      </c>
      <c r="D1322" s="191">
        <v>4.4347134428356245</v>
      </c>
      <c r="E1322" s="192">
        <f t="shared" si="211"/>
        <v>1.5398942414229905E-4</v>
      </c>
      <c r="F1322" s="193">
        <f t="shared" si="212"/>
        <v>6.6119917775613901</v>
      </c>
      <c r="G1322" s="193">
        <f t="shared" si="217"/>
        <v>6.8564925536545003</v>
      </c>
      <c r="H1322" s="193">
        <f t="shared" si="217"/>
        <v>7.1100345735242598</v>
      </c>
      <c r="I1322" s="193">
        <f t="shared" si="217"/>
        <v>7.3729521677619045</v>
      </c>
      <c r="J1322" s="193">
        <f t="shared" si="217"/>
        <v>7.6455920299639155</v>
      </c>
      <c r="K1322" s="193">
        <f>MAX(0,(F1322-'2031 forecast'!$C$10))</f>
        <v>0.87499177756139002</v>
      </c>
      <c r="L1322" s="193">
        <f>MAX(0,(G1322-'2031 forecast'!$C$10))</f>
        <v>1.1194925536545002</v>
      </c>
      <c r="M1322" s="193">
        <f>MAX(0,(H1322-'2031 forecast'!$C$10))</f>
        <v>1.3730345735242597</v>
      </c>
      <c r="N1322" s="193">
        <f>MAX(0,(I1322-'2031 forecast'!$C$10))</f>
        <v>1.6359521677619044</v>
      </c>
      <c r="O1322" s="193">
        <f>MAX(0,(J1322-'2031 forecast'!$C$10))</f>
        <v>1.9085920299639154</v>
      </c>
      <c r="P1322" s="175">
        <f t="shared" si="215"/>
        <v>16</v>
      </c>
      <c r="Q1322" s="175" t="str">
        <f t="shared" si="216"/>
        <v/>
      </c>
    </row>
    <row r="1323" spans="1:17" s="1" customFormat="1" x14ac:dyDescent="0.3">
      <c r="A1323" s="189">
        <f t="shared" si="214"/>
        <v>43885.958333330134</v>
      </c>
      <c r="B1323" s="190">
        <f t="shared" si="209"/>
        <v>43885</v>
      </c>
      <c r="C1323" s="1">
        <f t="shared" si="210"/>
        <v>23</v>
      </c>
      <c r="D1323" s="191">
        <v>4.1260152235550471</v>
      </c>
      <c r="E1323" s="192">
        <f t="shared" si="211"/>
        <v>1.4327029614597604E-4</v>
      </c>
      <c r="F1323" s="193">
        <f t="shared" si="212"/>
        <v>6.1517342854051646</v>
      </c>
      <c r="G1323" s="193">
        <f t="shared" si="217"/>
        <v>6.3792154828568197</v>
      </c>
      <c r="H1323" s="193">
        <f t="shared" si="217"/>
        <v>6.6151085675573773</v>
      </c>
      <c r="I1323" s="193">
        <f t="shared" si="217"/>
        <v>6.8597245975102279</v>
      </c>
      <c r="J1323" s="193">
        <f t="shared" si="217"/>
        <v>7.1133861331413017</v>
      </c>
      <c r="K1323" s="193">
        <f>MAX(0,(F1323-'2031 forecast'!$C$10))</f>
        <v>0.41473428540516455</v>
      </c>
      <c r="L1323" s="193">
        <f>MAX(0,(G1323-'2031 forecast'!$C$10))</f>
        <v>0.64221548285681962</v>
      </c>
      <c r="M1323" s="193">
        <f>MAX(0,(H1323-'2031 forecast'!$C$10))</f>
        <v>0.87810856755737721</v>
      </c>
      <c r="N1323" s="193">
        <f>MAX(0,(I1323-'2031 forecast'!$C$10))</f>
        <v>1.1227245975102278</v>
      </c>
      <c r="O1323" s="193">
        <f>MAX(0,(J1323-'2031 forecast'!$C$10))</f>
        <v>1.3763861331413016</v>
      </c>
      <c r="P1323" s="175">
        <f t="shared" si="215"/>
        <v>17</v>
      </c>
      <c r="Q1323" s="175">
        <f t="shared" si="216"/>
        <v>17</v>
      </c>
    </row>
    <row r="1324" spans="1:17" s="1" customFormat="1" x14ac:dyDescent="0.3">
      <c r="A1324" s="189">
        <f t="shared" si="214"/>
        <v>43885.999999996799</v>
      </c>
      <c r="B1324" s="190">
        <f t="shared" si="209"/>
        <v>43885</v>
      </c>
      <c r="C1324" s="1">
        <f t="shared" si="210"/>
        <v>0</v>
      </c>
      <c r="D1324" s="191">
        <v>3.8323754539954722</v>
      </c>
      <c r="E1324" s="192">
        <f t="shared" si="211"/>
        <v>1.3307405244215658E-4</v>
      </c>
      <c r="F1324" s="193">
        <f t="shared" si="212"/>
        <v>5.7139283782321693</v>
      </c>
      <c r="G1324" s="193">
        <f t="shared" si="217"/>
        <v>5.9252202203907318</v>
      </c>
      <c r="H1324" s="193">
        <f t="shared" si="217"/>
        <v>6.1443252935888779</v>
      </c>
      <c r="I1324" s="193">
        <f t="shared" si="217"/>
        <v>6.3715325184903397</v>
      </c>
      <c r="J1324" s="193">
        <f t="shared" si="217"/>
        <v>6.6071414995783257</v>
      </c>
      <c r="K1324" s="193">
        <f>MAX(0,(F1324-'2031 forecast'!$C$10))</f>
        <v>0</v>
      </c>
      <c r="L1324" s="193">
        <f>MAX(0,(G1324-'2031 forecast'!$C$10))</f>
        <v>0.18822022039073172</v>
      </c>
      <c r="M1324" s="193">
        <f>MAX(0,(H1324-'2031 forecast'!$C$10))</f>
        <v>0.40732529358887781</v>
      </c>
      <c r="N1324" s="193">
        <f>MAX(0,(I1324-'2031 forecast'!$C$10))</f>
        <v>0.63453251849033965</v>
      </c>
      <c r="O1324" s="193">
        <f>MAX(0,(J1324-'2031 forecast'!$C$10))</f>
        <v>0.87014149957832565</v>
      </c>
      <c r="P1324" s="175" t="str">
        <f t="shared" si="215"/>
        <v/>
      </c>
      <c r="Q1324" s="175" t="str">
        <f t="shared" si="216"/>
        <v/>
      </c>
    </row>
    <row r="1325" spans="1:17" s="1" customFormat="1" x14ac:dyDescent="0.3">
      <c r="A1325" s="189">
        <f t="shared" si="214"/>
        <v>43886.041666663463</v>
      </c>
      <c r="B1325" s="190">
        <f t="shared" si="209"/>
        <v>43886</v>
      </c>
      <c r="C1325" s="1">
        <f t="shared" si="210"/>
        <v>1</v>
      </c>
      <c r="D1325" s="191">
        <v>3.4709726606913804</v>
      </c>
      <c r="E1325" s="192">
        <f t="shared" si="211"/>
        <v>1.2052482942207108E-4</v>
      </c>
      <c r="F1325" s="193">
        <f t="shared" si="212"/>
        <v>5.1750903386346367</v>
      </c>
      <c r="G1325" s="193">
        <f t="shared" ref="G1325:J1344" si="218">$E1325*G$2</f>
        <v>5.3664568204324699</v>
      </c>
      <c r="H1325" s="193">
        <f t="shared" si="218"/>
        <v>5.5648997256276473</v>
      </c>
      <c r="I1325" s="193">
        <f t="shared" si="218"/>
        <v>5.7706807289273989</v>
      </c>
      <c r="J1325" s="193">
        <f t="shared" si="218"/>
        <v>5.9840711813469705</v>
      </c>
      <c r="K1325" s="193">
        <f>MAX(0,(F1325-'2031 forecast'!$C$10))</f>
        <v>0</v>
      </c>
      <c r="L1325" s="193">
        <f>MAX(0,(G1325-'2031 forecast'!$C$10))</f>
        <v>0</v>
      </c>
      <c r="M1325" s="193">
        <f>MAX(0,(H1325-'2031 forecast'!$C$10))</f>
        <v>0</v>
      </c>
      <c r="N1325" s="193">
        <f>MAX(0,(I1325-'2031 forecast'!$C$10))</f>
        <v>3.3680728927398818E-2</v>
      </c>
      <c r="O1325" s="193">
        <f>MAX(0,(J1325-'2031 forecast'!$C$10))</f>
        <v>0.24707118134697037</v>
      </c>
      <c r="P1325" s="175" t="str">
        <f t="shared" si="215"/>
        <v/>
      </c>
      <c r="Q1325" s="175" t="str">
        <f t="shared" si="216"/>
        <v/>
      </c>
    </row>
    <row r="1326" spans="1:17" s="1" customFormat="1" x14ac:dyDescent="0.3">
      <c r="A1326" s="189">
        <f t="shared" si="214"/>
        <v>43886.083333330127</v>
      </c>
      <c r="B1326" s="190">
        <f t="shared" si="209"/>
        <v>43886</v>
      </c>
      <c r="C1326" s="1">
        <f t="shared" si="210"/>
        <v>2</v>
      </c>
      <c r="D1326" s="191">
        <v>3.2978004888998367</v>
      </c>
      <c r="E1326" s="192">
        <f t="shared" si="211"/>
        <v>1.1451166005828012E-4</v>
      </c>
      <c r="F1326" s="193">
        <f t="shared" si="212"/>
        <v>4.9168971113274855</v>
      </c>
      <c r="G1326" s="193">
        <f t="shared" si="218"/>
        <v>5.0987160246191365</v>
      </c>
      <c r="H1326" s="193">
        <f t="shared" si="218"/>
        <v>5.2872583076462245</v>
      </c>
      <c r="I1326" s="193">
        <f t="shared" si="218"/>
        <v>5.4827725797618241</v>
      </c>
      <c r="J1326" s="193">
        <f t="shared" si="218"/>
        <v>5.6855166538611126</v>
      </c>
      <c r="K1326" s="193">
        <f>MAX(0,(F1326-'2031 forecast'!$C$10))</f>
        <v>0</v>
      </c>
      <c r="L1326" s="193">
        <f>MAX(0,(G1326-'2031 forecast'!$C$10))</f>
        <v>0</v>
      </c>
      <c r="M1326" s="193">
        <f>MAX(0,(H1326-'2031 forecast'!$C$10))</f>
        <v>0</v>
      </c>
      <c r="N1326" s="193">
        <f>MAX(0,(I1326-'2031 forecast'!$C$10))</f>
        <v>0</v>
      </c>
      <c r="O1326" s="193">
        <f>MAX(0,(J1326-'2031 forecast'!$C$10))</f>
        <v>0</v>
      </c>
      <c r="P1326" s="175" t="str">
        <f t="shared" si="215"/>
        <v/>
      </c>
      <c r="Q1326" s="175" t="str">
        <f t="shared" si="216"/>
        <v/>
      </c>
    </row>
    <row r="1327" spans="1:17" s="1" customFormat="1" x14ac:dyDescent="0.3">
      <c r="A1327" s="189">
        <f t="shared" si="214"/>
        <v>43886.124999996791</v>
      </c>
      <c r="B1327" s="190">
        <f t="shared" si="209"/>
        <v>43886</v>
      </c>
      <c r="C1327" s="1">
        <f t="shared" si="210"/>
        <v>3</v>
      </c>
      <c r="D1327" s="191">
        <v>3.1773328911318059</v>
      </c>
      <c r="E1327" s="192">
        <f t="shared" si="211"/>
        <v>1.1032858571825161E-4</v>
      </c>
      <c r="F1327" s="193">
        <f t="shared" si="212"/>
        <v>4.7372844314616414</v>
      </c>
      <c r="G1327" s="193">
        <f t="shared" si="218"/>
        <v>4.9124615579663828</v>
      </c>
      <c r="H1327" s="193">
        <f t="shared" si="218"/>
        <v>5.0941164516591471</v>
      </c>
      <c r="I1327" s="193">
        <f t="shared" si="218"/>
        <v>5.2824886499075108</v>
      </c>
      <c r="J1327" s="193">
        <f t="shared" si="218"/>
        <v>5.4778265477839945</v>
      </c>
      <c r="K1327" s="193">
        <f>MAX(0,(F1327-'2031 forecast'!$C$10))</f>
        <v>0</v>
      </c>
      <c r="L1327" s="193">
        <f>MAX(0,(G1327-'2031 forecast'!$C$10))</f>
        <v>0</v>
      </c>
      <c r="M1327" s="193">
        <f>MAX(0,(H1327-'2031 forecast'!$C$10))</f>
        <v>0</v>
      </c>
      <c r="N1327" s="193">
        <f>MAX(0,(I1327-'2031 forecast'!$C$10))</f>
        <v>0</v>
      </c>
      <c r="O1327" s="193">
        <f>MAX(0,(J1327-'2031 forecast'!$C$10))</f>
        <v>0</v>
      </c>
      <c r="P1327" s="175" t="str">
        <f t="shared" si="215"/>
        <v/>
      </c>
      <c r="Q1327" s="175" t="str">
        <f t="shared" si="216"/>
        <v/>
      </c>
    </row>
    <row r="1328" spans="1:17" s="1" customFormat="1" x14ac:dyDescent="0.3">
      <c r="A1328" s="189">
        <f t="shared" si="214"/>
        <v>43886.166666663456</v>
      </c>
      <c r="B1328" s="190">
        <f t="shared" si="209"/>
        <v>43886</v>
      </c>
      <c r="C1328" s="1">
        <f t="shared" si="210"/>
        <v>4</v>
      </c>
      <c r="D1328" s="191">
        <v>3.2225082402948173</v>
      </c>
      <c r="E1328" s="192">
        <f t="shared" si="211"/>
        <v>1.118972385957623E-4</v>
      </c>
      <c r="F1328" s="193">
        <f t="shared" si="212"/>
        <v>4.8046391864113325</v>
      </c>
      <c r="G1328" s="193">
        <f t="shared" si="218"/>
        <v>4.9823069829611653</v>
      </c>
      <c r="H1328" s="193">
        <f t="shared" si="218"/>
        <v>5.1665446476543018</v>
      </c>
      <c r="I1328" s="193">
        <f t="shared" si="218"/>
        <v>5.357595123602878</v>
      </c>
      <c r="J1328" s="193">
        <f t="shared" si="218"/>
        <v>5.555710337562914</v>
      </c>
      <c r="K1328" s="193">
        <f>MAX(0,(F1328-'2031 forecast'!$C$10))</f>
        <v>0</v>
      </c>
      <c r="L1328" s="193">
        <f>MAX(0,(G1328-'2031 forecast'!$C$10))</f>
        <v>0</v>
      </c>
      <c r="M1328" s="193">
        <f>MAX(0,(H1328-'2031 forecast'!$C$10))</f>
        <v>0</v>
      </c>
      <c r="N1328" s="193">
        <f>MAX(0,(I1328-'2031 forecast'!$C$10))</f>
        <v>0</v>
      </c>
      <c r="O1328" s="193">
        <f>MAX(0,(J1328-'2031 forecast'!$C$10))</f>
        <v>0</v>
      </c>
      <c r="P1328" s="175" t="str">
        <f t="shared" si="215"/>
        <v/>
      </c>
      <c r="Q1328" s="175" t="str">
        <f t="shared" si="216"/>
        <v/>
      </c>
    </row>
    <row r="1329" spans="1:17" s="1" customFormat="1" x14ac:dyDescent="0.3">
      <c r="A1329" s="189">
        <f t="shared" si="214"/>
        <v>43886.20833333012</v>
      </c>
      <c r="B1329" s="190">
        <f t="shared" si="209"/>
        <v>43886</v>
      </c>
      <c r="C1329" s="1">
        <f t="shared" si="210"/>
        <v>5</v>
      </c>
      <c r="D1329" s="191">
        <v>3.2450959148763232</v>
      </c>
      <c r="E1329" s="192">
        <f t="shared" si="211"/>
        <v>1.1268156503451764E-4</v>
      </c>
      <c r="F1329" s="193">
        <f t="shared" si="212"/>
        <v>4.8383165638861785</v>
      </c>
      <c r="G1329" s="193">
        <f t="shared" si="218"/>
        <v>5.017229695458556</v>
      </c>
      <c r="H1329" s="193">
        <f t="shared" si="218"/>
        <v>5.2027587456518782</v>
      </c>
      <c r="I1329" s="193">
        <f t="shared" si="218"/>
        <v>5.3951483604505617</v>
      </c>
      <c r="J1329" s="193">
        <f t="shared" si="218"/>
        <v>5.5946522324523729</v>
      </c>
      <c r="K1329" s="193">
        <f>MAX(0,(F1329-'2031 forecast'!$C$10))</f>
        <v>0</v>
      </c>
      <c r="L1329" s="193">
        <f>MAX(0,(G1329-'2031 forecast'!$C$10))</f>
        <v>0</v>
      </c>
      <c r="M1329" s="193">
        <f>MAX(0,(H1329-'2031 forecast'!$C$10))</f>
        <v>0</v>
      </c>
      <c r="N1329" s="193">
        <f>MAX(0,(I1329-'2031 forecast'!$C$10))</f>
        <v>0</v>
      </c>
      <c r="O1329" s="193">
        <f>MAX(0,(J1329-'2031 forecast'!$C$10))</f>
        <v>0</v>
      </c>
      <c r="P1329" s="175" t="str">
        <f t="shared" si="215"/>
        <v/>
      </c>
      <c r="Q1329" s="175" t="str">
        <f t="shared" si="216"/>
        <v/>
      </c>
    </row>
    <row r="1330" spans="1:17" s="1" customFormat="1" x14ac:dyDescent="0.3">
      <c r="A1330" s="189">
        <f t="shared" si="214"/>
        <v>43886.249999996784</v>
      </c>
      <c r="B1330" s="190">
        <f t="shared" si="209"/>
        <v>43886</v>
      </c>
      <c r="C1330" s="1">
        <f t="shared" si="210"/>
        <v>6</v>
      </c>
      <c r="D1330" s="191">
        <v>3.5086187849938901</v>
      </c>
      <c r="E1330" s="192">
        <f t="shared" si="211"/>
        <v>1.2183204015332998E-4</v>
      </c>
      <c r="F1330" s="193">
        <f t="shared" si="212"/>
        <v>5.2312193010927128</v>
      </c>
      <c r="G1330" s="193">
        <f t="shared" si="218"/>
        <v>5.4246613412614559</v>
      </c>
      <c r="H1330" s="193">
        <f t="shared" si="218"/>
        <v>5.6252565556236087</v>
      </c>
      <c r="I1330" s="193">
        <f t="shared" si="218"/>
        <v>5.8332694570068719</v>
      </c>
      <c r="J1330" s="193">
        <f t="shared" si="218"/>
        <v>6.0489743394960698</v>
      </c>
      <c r="K1330" s="193">
        <f>MAX(0,(F1330-'2031 forecast'!$C$10))</f>
        <v>0</v>
      </c>
      <c r="L1330" s="193">
        <f>MAX(0,(G1330-'2031 forecast'!$C$10))</f>
        <v>0</v>
      </c>
      <c r="M1330" s="193">
        <f>MAX(0,(H1330-'2031 forecast'!$C$10))</f>
        <v>0</v>
      </c>
      <c r="N1330" s="193">
        <f>MAX(0,(I1330-'2031 forecast'!$C$10))</f>
        <v>9.6269457006871839E-2</v>
      </c>
      <c r="O1330" s="193">
        <f>MAX(0,(J1330-'2031 forecast'!$C$10))</f>
        <v>0.31197433949606967</v>
      </c>
      <c r="P1330" s="175" t="str">
        <f t="shared" si="215"/>
        <v/>
      </c>
      <c r="Q1330" s="175" t="str">
        <f t="shared" si="216"/>
        <v/>
      </c>
    </row>
    <row r="1331" spans="1:17" s="1" customFormat="1" x14ac:dyDescent="0.3">
      <c r="A1331" s="189">
        <f t="shared" si="214"/>
        <v>43886.291666663448</v>
      </c>
      <c r="B1331" s="190">
        <f t="shared" si="209"/>
        <v>43886</v>
      </c>
      <c r="C1331" s="1">
        <f t="shared" si="210"/>
        <v>7</v>
      </c>
      <c r="D1331" s="191">
        <v>3.9829599512055105</v>
      </c>
      <c r="E1331" s="192">
        <f t="shared" si="211"/>
        <v>1.383028953671922E-4</v>
      </c>
      <c r="F1331" s="193">
        <f t="shared" si="212"/>
        <v>5.9384442280644745</v>
      </c>
      <c r="G1331" s="193">
        <f t="shared" si="218"/>
        <v>6.1580383037066744</v>
      </c>
      <c r="H1331" s="193">
        <f t="shared" si="218"/>
        <v>6.3857526135727234</v>
      </c>
      <c r="I1331" s="193">
        <f t="shared" si="218"/>
        <v>6.6218874308082309</v>
      </c>
      <c r="J1331" s="193">
        <f t="shared" si="218"/>
        <v>6.8667541321747239</v>
      </c>
      <c r="K1331" s="193">
        <f>MAX(0,(F1331-'2031 forecast'!$C$10))</f>
        <v>0.20144422806447437</v>
      </c>
      <c r="L1331" s="193">
        <f>MAX(0,(G1331-'2031 forecast'!$C$10))</f>
        <v>0.42103830370667428</v>
      </c>
      <c r="M1331" s="193">
        <f>MAX(0,(H1331-'2031 forecast'!$C$10))</f>
        <v>0.64875261357272329</v>
      </c>
      <c r="N1331" s="193">
        <f>MAX(0,(I1331-'2031 forecast'!$C$10))</f>
        <v>0.88488743080823085</v>
      </c>
      <c r="O1331" s="193">
        <f>MAX(0,(J1331-'2031 forecast'!$C$10))</f>
        <v>1.1297541321747238</v>
      </c>
      <c r="P1331" s="175">
        <f t="shared" si="215"/>
        <v>1</v>
      </c>
      <c r="Q1331" s="175" t="str">
        <f t="shared" si="216"/>
        <v/>
      </c>
    </row>
    <row r="1332" spans="1:17" s="1" customFormat="1" x14ac:dyDescent="0.3">
      <c r="A1332" s="189">
        <f t="shared" si="214"/>
        <v>43886.333333330113</v>
      </c>
      <c r="B1332" s="190">
        <f t="shared" si="209"/>
        <v>43886</v>
      </c>
      <c r="C1332" s="1">
        <f t="shared" si="210"/>
        <v>8</v>
      </c>
      <c r="D1332" s="191">
        <v>4.1636613478575564</v>
      </c>
      <c r="E1332" s="192">
        <f t="shared" si="211"/>
        <v>1.4457750687723494E-4</v>
      </c>
      <c r="F1332" s="193">
        <f t="shared" si="212"/>
        <v>6.2078632478632407</v>
      </c>
      <c r="G1332" s="193">
        <f t="shared" si="218"/>
        <v>6.437420003685804</v>
      </c>
      <c r="H1332" s="193">
        <f t="shared" si="218"/>
        <v>6.6754653975533378</v>
      </c>
      <c r="I1332" s="193">
        <f t="shared" si="218"/>
        <v>6.9223133255897</v>
      </c>
      <c r="J1332" s="193">
        <f t="shared" si="218"/>
        <v>7.1782892912904002</v>
      </c>
      <c r="K1332" s="193">
        <f>MAX(0,(F1332-'2031 forecast'!$C$10))</f>
        <v>0.47086324786324063</v>
      </c>
      <c r="L1332" s="193">
        <f>MAX(0,(G1332-'2031 forecast'!$C$10))</f>
        <v>0.70042000368580393</v>
      </c>
      <c r="M1332" s="193">
        <f>MAX(0,(H1332-'2031 forecast'!$C$10))</f>
        <v>0.93846539755333769</v>
      </c>
      <c r="N1332" s="193">
        <f>MAX(0,(I1332-'2031 forecast'!$C$10))</f>
        <v>1.1853133255896999</v>
      </c>
      <c r="O1332" s="193">
        <f>MAX(0,(J1332-'2031 forecast'!$C$10))</f>
        <v>1.4412892912904001</v>
      </c>
      <c r="P1332" s="175">
        <f t="shared" si="215"/>
        <v>2</v>
      </c>
      <c r="Q1332" s="175" t="str">
        <f t="shared" si="216"/>
        <v/>
      </c>
    </row>
    <row r="1333" spans="1:17" s="1" customFormat="1" x14ac:dyDescent="0.3">
      <c r="A1333" s="189">
        <f t="shared" si="214"/>
        <v>43886.374999996777</v>
      </c>
      <c r="B1333" s="190">
        <f t="shared" si="209"/>
        <v>43886</v>
      </c>
      <c r="C1333" s="1">
        <f t="shared" si="210"/>
        <v>9</v>
      </c>
      <c r="D1333" s="191">
        <v>4.3142458450675951</v>
      </c>
      <c r="E1333" s="192">
        <f t="shared" si="211"/>
        <v>1.4980634980227059E-4</v>
      </c>
      <c r="F1333" s="193">
        <f t="shared" si="212"/>
        <v>6.4323790976955468</v>
      </c>
      <c r="G1333" s="193">
        <f t="shared" si="218"/>
        <v>6.6702380870017484</v>
      </c>
      <c r="H1333" s="193">
        <f t="shared" si="218"/>
        <v>6.916892717537185</v>
      </c>
      <c r="I1333" s="193">
        <f t="shared" si="218"/>
        <v>7.172668237907593</v>
      </c>
      <c r="J1333" s="193">
        <f t="shared" si="218"/>
        <v>7.4379019238867992</v>
      </c>
      <c r="K1333" s="193">
        <f>MAX(0,(F1333-'2031 forecast'!$C$10))</f>
        <v>0.69537909769554673</v>
      </c>
      <c r="L1333" s="193">
        <f>MAX(0,(G1333-'2031 forecast'!$C$10))</f>
        <v>0.93323808700174826</v>
      </c>
      <c r="M1333" s="193">
        <f>MAX(0,(H1333-'2031 forecast'!$C$10))</f>
        <v>1.1798927175371849</v>
      </c>
      <c r="N1333" s="193">
        <f>MAX(0,(I1333-'2031 forecast'!$C$10))</f>
        <v>1.4356682379075929</v>
      </c>
      <c r="O1333" s="193">
        <f>MAX(0,(J1333-'2031 forecast'!$C$10))</f>
        <v>1.7009019238867991</v>
      </c>
      <c r="P1333" s="175">
        <f t="shared" si="215"/>
        <v>3</v>
      </c>
      <c r="Q1333" s="175" t="str">
        <f t="shared" si="216"/>
        <v/>
      </c>
    </row>
    <row r="1334" spans="1:17" s="1" customFormat="1" x14ac:dyDescent="0.3">
      <c r="A1334" s="189">
        <f t="shared" si="214"/>
        <v>43886.416666663441</v>
      </c>
      <c r="B1334" s="190">
        <f t="shared" si="209"/>
        <v>43886</v>
      </c>
      <c r="C1334" s="1">
        <f t="shared" si="210"/>
        <v>10</v>
      </c>
      <c r="D1334" s="191">
        <v>4.336833519649101</v>
      </c>
      <c r="E1334" s="192">
        <f t="shared" si="211"/>
        <v>1.5059067624102594E-4</v>
      </c>
      <c r="F1334" s="193">
        <f t="shared" si="212"/>
        <v>6.4660564751703928</v>
      </c>
      <c r="G1334" s="193">
        <f t="shared" si="218"/>
        <v>6.70516079949914</v>
      </c>
      <c r="H1334" s="193">
        <f t="shared" si="218"/>
        <v>6.9531068155347624</v>
      </c>
      <c r="I1334" s="193">
        <f t="shared" si="218"/>
        <v>7.2102214747552775</v>
      </c>
      <c r="J1334" s="193">
        <f t="shared" si="218"/>
        <v>7.4768438187762598</v>
      </c>
      <c r="K1334" s="193">
        <f>MAX(0,(F1334-'2031 forecast'!$C$10))</f>
        <v>0.72905647517039274</v>
      </c>
      <c r="L1334" s="193">
        <f>MAX(0,(G1334-'2031 forecast'!$C$10))</f>
        <v>0.96816079949913991</v>
      </c>
      <c r="M1334" s="193">
        <f>MAX(0,(H1334-'2031 forecast'!$C$10))</f>
        <v>1.2161068155347623</v>
      </c>
      <c r="N1334" s="193">
        <f>MAX(0,(I1334-'2031 forecast'!$C$10))</f>
        <v>1.4732214747552774</v>
      </c>
      <c r="O1334" s="193">
        <f>MAX(0,(J1334-'2031 forecast'!$C$10))</f>
        <v>1.7398438187762597</v>
      </c>
      <c r="P1334" s="175">
        <f t="shared" si="215"/>
        <v>4</v>
      </c>
      <c r="Q1334" s="175" t="str">
        <f t="shared" si="216"/>
        <v/>
      </c>
    </row>
    <row r="1335" spans="1:17" s="1" customFormat="1" x14ac:dyDescent="0.3">
      <c r="A1335" s="189">
        <f t="shared" si="214"/>
        <v>43886.458333330105</v>
      </c>
      <c r="B1335" s="190">
        <f t="shared" si="209"/>
        <v>43886</v>
      </c>
      <c r="C1335" s="1">
        <f t="shared" si="210"/>
        <v>11</v>
      </c>
      <c r="D1335" s="191">
        <v>4.3594211942306051</v>
      </c>
      <c r="E1335" s="192">
        <f t="shared" si="211"/>
        <v>1.5137500267978124E-4</v>
      </c>
      <c r="F1335" s="193">
        <f t="shared" si="212"/>
        <v>6.4997338526452371</v>
      </c>
      <c r="G1335" s="193">
        <f t="shared" si="218"/>
        <v>6.740083511996529</v>
      </c>
      <c r="H1335" s="193">
        <f t="shared" si="218"/>
        <v>6.9893209135323371</v>
      </c>
      <c r="I1335" s="193">
        <f t="shared" si="218"/>
        <v>7.2477747116029585</v>
      </c>
      <c r="J1335" s="193">
        <f t="shared" si="218"/>
        <v>7.5157857136657169</v>
      </c>
      <c r="K1335" s="193">
        <f>MAX(0,(F1335-'2031 forecast'!$C$10))</f>
        <v>0.76273385264523696</v>
      </c>
      <c r="L1335" s="193">
        <f>MAX(0,(G1335-'2031 forecast'!$C$10))</f>
        <v>1.0030835119965289</v>
      </c>
      <c r="M1335" s="193">
        <f>MAX(0,(H1335-'2031 forecast'!$C$10))</f>
        <v>1.252320913532337</v>
      </c>
      <c r="N1335" s="193">
        <f>MAX(0,(I1335-'2031 forecast'!$C$10))</f>
        <v>1.5107747116029584</v>
      </c>
      <c r="O1335" s="193">
        <f>MAX(0,(J1335-'2031 forecast'!$C$10))</f>
        <v>1.7787857136657168</v>
      </c>
      <c r="P1335" s="175">
        <f t="shared" si="215"/>
        <v>5</v>
      </c>
      <c r="Q1335" s="175" t="str">
        <f t="shared" si="216"/>
        <v/>
      </c>
    </row>
    <row r="1336" spans="1:17" s="1" customFormat="1" x14ac:dyDescent="0.3">
      <c r="A1336" s="189">
        <f t="shared" si="214"/>
        <v>43886.499999996769</v>
      </c>
      <c r="B1336" s="190">
        <f t="shared" si="209"/>
        <v>43886</v>
      </c>
      <c r="C1336" s="1">
        <f t="shared" si="210"/>
        <v>12</v>
      </c>
      <c r="D1336" s="191">
        <v>4.2389535964625757</v>
      </c>
      <c r="E1336" s="192">
        <f t="shared" si="211"/>
        <v>1.4719192833975277E-4</v>
      </c>
      <c r="F1336" s="193">
        <f t="shared" si="212"/>
        <v>6.3201211727793947</v>
      </c>
      <c r="G1336" s="193">
        <f t="shared" si="218"/>
        <v>6.5538290453437771</v>
      </c>
      <c r="H1336" s="193">
        <f t="shared" si="218"/>
        <v>6.7961790575452623</v>
      </c>
      <c r="I1336" s="193">
        <f t="shared" si="218"/>
        <v>7.047490781748647</v>
      </c>
      <c r="J1336" s="193">
        <f t="shared" si="218"/>
        <v>7.3080956075886006</v>
      </c>
      <c r="K1336" s="193">
        <f>MAX(0,(F1336-'2031 forecast'!$C$10))</f>
        <v>0.58312117277939457</v>
      </c>
      <c r="L1336" s="193">
        <f>MAX(0,(G1336-'2031 forecast'!$C$10))</f>
        <v>0.81682904534377698</v>
      </c>
      <c r="M1336" s="193">
        <f>MAX(0,(H1336-'2031 forecast'!$C$10))</f>
        <v>1.0591790575452622</v>
      </c>
      <c r="N1336" s="193">
        <f>MAX(0,(I1336-'2031 forecast'!$C$10))</f>
        <v>1.3104907817486469</v>
      </c>
      <c r="O1336" s="193">
        <f>MAX(0,(J1336-'2031 forecast'!$C$10))</f>
        <v>1.5710956075886005</v>
      </c>
      <c r="P1336" s="175">
        <f t="shared" si="215"/>
        <v>6</v>
      </c>
      <c r="Q1336" s="175" t="str">
        <f t="shared" si="216"/>
        <v/>
      </c>
    </row>
    <row r="1337" spans="1:17" s="1" customFormat="1" x14ac:dyDescent="0.3">
      <c r="A1337" s="189">
        <f t="shared" si="214"/>
        <v>43886.541666663434</v>
      </c>
      <c r="B1337" s="190">
        <f t="shared" si="209"/>
        <v>43886</v>
      </c>
      <c r="C1337" s="1">
        <f t="shared" si="210"/>
        <v>13</v>
      </c>
      <c r="D1337" s="191">
        <v>4.464830342277633</v>
      </c>
      <c r="E1337" s="192">
        <f t="shared" si="211"/>
        <v>1.5503519272730621E-4</v>
      </c>
      <c r="F1337" s="193">
        <f t="shared" si="212"/>
        <v>6.656894947527852</v>
      </c>
      <c r="G1337" s="193">
        <f t="shared" si="218"/>
        <v>6.90305617031769</v>
      </c>
      <c r="H1337" s="193">
        <f t="shared" si="218"/>
        <v>7.1583200375210305</v>
      </c>
      <c r="I1337" s="193">
        <f t="shared" si="218"/>
        <v>7.4230231502254842</v>
      </c>
      <c r="J1337" s="193">
        <f t="shared" si="218"/>
        <v>7.6975145564831973</v>
      </c>
      <c r="K1337" s="193">
        <f>MAX(0,(F1337-'2031 forecast'!$C$10))</f>
        <v>0.91989494752785195</v>
      </c>
      <c r="L1337" s="193">
        <f>MAX(0,(G1337-'2031 forecast'!$C$10))</f>
        <v>1.1660561703176899</v>
      </c>
      <c r="M1337" s="193">
        <f>MAX(0,(H1337-'2031 forecast'!$C$10))</f>
        <v>1.4213200375210304</v>
      </c>
      <c r="N1337" s="193">
        <f>MAX(0,(I1337-'2031 forecast'!$C$10))</f>
        <v>1.6860231502254841</v>
      </c>
      <c r="O1337" s="193">
        <f>MAX(0,(J1337-'2031 forecast'!$C$10))</f>
        <v>1.9605145564831972</v>
      </c>
      <c r="P1337" s="175">
        <f t="shared" si="215"/>
        <v>7</v>
      </c>
      <c r="Q1337" s="175" t="str">
        <f t="shared" si="216"/>
        <v/>
      </c>
    </row>
    <row r="1338" spans="1:17" s="1" customFormat="1" x14ac:dyDescent="0.3">
      <c r="A1338" s="189">
        <f t="shared" si="214"/>
        <v>43886.583333330098</v>
      </c>
      <c r="B1338" s="190">
        <f t="shared" si="209"/>
        <v>43886</v>
      </c>
      <c r="C1338" s="1">
        <f t="shared" si="210"/>
        <v>14</v>
      </c>
      <c r="D1338" s="191">
        <v>4.4121257682541204</v>
      </c>
      <c r="E1338" s="192">
        <f t="shared" si="211"/>
        <v>1.5320509770354375E-4</v>
      </c>
      <c r="F1338" s="193">
        <f t="shared" si="212"/>
        <v>6.5783144000865459</v>
      </c>
      <c r="G1338" s="193">
        <f t="shared" si="218"/>
        <v>6.8215698411571113</v>
      </c>
      <c r="H1338" s="193">
        <f t="shared" si="218"/>
        <v>7.0738204755266851</v>
      </c>
      <c r="I1338" s="193">
        <f t="shared" si="218"/>
        <v>7.3353989309142227</v>
      </c>
      <c r="J1338" s="193">
        <f t="shared" si="218"/>
        <v>7.6066501350744584</v>
      </c>
      <c r="K1338" s="193">
        <f>MAX(0,(F1338-'2031 forecast'!$C$10))</f>
        <v>0.84131440008654579</v>
      </c>
      <c r="L1338" s="193">
        <f>MAX(0,(G1338-'2031 forecast'!$C$10))</f>
        <v>1.0845698411571112</v>
      </c>
      <c r="M1338" s="193">
        <f>MAX(0,(H1338-'2031 forecast'!$C$10))</f>
        <v>1.336820475526685</v>
      </c>
      <c r="N1338" s="193">
        <f>MAX(0,(I1338-'2031 forecast'!$C$10))</f>
        <v>1.5983989309142226</v>
      </c>
      <c r="O1338" s="193">
        <f>MAX(0,(J1338-'2031 forecast'!$C$10))</f>
        <v>1.8696501350744583</v>
      </c>
      <c r="P1338" s="175">
        <f t="shared" si="215"/>
        <v>8</v>
      </c>
      <c r="Q1338" s="175" t="str">
        <f t="shared" si="216"/>
        <v/>
      </c>
    </row>
    <row r="1339" spans="1:17" s="1" customFormat="1" x14ac:dyDescent="0.3">
      <c r="A1339" s="189">
        <f t="shared" si="214"/>
        <v>43886.624999996762</v>
      </c>
      <c r="B1339" s="190">
        <f t="shared" si="209"/>
        <v>43886</v>
      </c>
      <c r="C1339" s="1">
        <f t="shared" si="210"/>
        <v>15</v>
      </c>
      <c r="D1339" s="191">
        <v>4.4347134428356245</v>
      </c>
      <c r="E1339" s="192">
        <f t="shared" si="211"/>
        <v>1.5398942414229905E-4</v>
      </c>
      <c r="F1339" s="193">
        <f t="shared" si="212"/>
        <v>6.6119917775613901</v>
      </c>
      <c r="G1339" s="193">
        <f t="shared" si="218"/>
        <v>6.8564925536545003</v>
      </c>
      <c r="H1339" s="193">
        <f t="shared" si="218"/>
        <v>7.1100345735242598</v>
      </c>
      <c r="I1339" s="193">
        <f t="shared" si="218"/>
        <v>7.3729521677619045</v>
      </c>
      <c r="J1339" s="193">
        <f t="shared" si="218"/>
        <v>7.6455920299639155</v>
      </c>
      <c r="K1339" s="193">
        <f>MAX(0,(F1339-'2031 forecast'!$C$10))</f>
        <v>0.87499177756139002</v>
      </c>
      <c r="L1339" s="193">
        <f>MAX(0,(G1339-'2031 forecast'!$C$10))</f>
        <v>1.1194925536545002</v>
      </c>
      <c r="M1339" s="193">
        <f>MAX(0,(H1339-'2031 forecast'!$C$10))</f>
        <v>1.3730345735242597</v>
      </c>
      <c r="N1339" s="193">
        <f>MAX(0,(I1339-'2031 forecast'!$C$10))</f>
        <v>1.6359521677619044</v>
      </c>
      <c r="O1339" s="193">
        <f>MAX(0,(J1339-'2031 forecast'!$C$10))</f>
        <v>1.9085920299639154</v>
      </c>
      <c r="P1339" s="175">
        <f t="shared" si="215"/>
        <v>9</v>
      </c>
      <c r="Q1339" s="175" t="str">
        <f t="shared" si="216"/>
        <v/>
      </c>
    </row>
    <row r="1340" spans="1:17" s="1" customFormat="1" x14ac:dyDescent="0.3">
      <c r="A1340" s="189">
        <f t="shared" si="214"/>
        <v>43886.666666663426</v>
      </c>
      <c r="B1340" s="190">
        <f t="shared" si="209"/>
        <v>43886</v>
      </c>
      <c r="C1340" s="1">
        <f t="shared" si="210"/>
        <v>16</v>
      </c>
      <c r="D1340" s="191">
        <v>4.4045965433936169</v>
      </c>
      <c r="E1340" s="192">
        <f t="shared" si="211"/>
        <v>1.5294365555729191E-4</v>
      </c>
      <c r="F1340" s="193">
        <f t="shared" si="212"/>
        <v>6.5670886075949282</v>
      </c>
      <c r="G1340" s="193">
        <f t="shared" si="218"/>
        <v>6.8099289369913114</v>
      </c>
      <c r="H1340" s="193">
        <f t="shared" si="218"/>
        <v>7.06174910952749</v>
      </c>
      <c r="I1340" s="193">
        <f t="shared" si="218"/>
        <v>7.3228811852983258</v>
      </c>
      <c r="J1340" s="193">
        <f t="shared" si="218"/>
        <v>7.5936695034446355</v>
      </c>
      <c r="K1340" s="193">
        <f>MAX(0,(F1340-'2031 forecast'!$C$10))</f>
        <v>0.83008860759492809</v>
      </c>
      <c r="L1340" s="193">
        <f>MAX(0,(G1340-'2031 forecast'!$C$10))</f>
        <v>1.0729289369913113</v>
      </c>
      <c r="M1340" s="193">
        <f>MAX(0,(H1340-'2031 forecast'!$C$10))</f>
        <v>1.3247491095274899</v>
      </c>
      <c r="N1340" s="193">
        <f>MAX(0,(I1340-'2031 forecast'!$C$10))</f>
        <v>1.5858811852983257</v>
      </c>
      <c r="O1340" s="193">
        <f>MAX(0,(J1340-'2031 forecast'!$C$10))</f>
        <v>1.8566695034446354</v>
      </c>
      <c r="P1340" s="175">
        <f t="shared" si="215"/>
        <v>10</v>
      </c>
      <c r="Q1340" s="175" t="str">
        <f t="shared" si="216"/>
        <v/>
      </c>
    </row>
    <row r="1341" spans="1:17" s="1" customFormat="1" x14ac:dyDescent="0.3">
      <c r="A1341" s="189">
        <f t="shared" si="214"/>
        <v>43886.708333330091</v>
      </c>
      <c r="B1341" s="190">
        <f t="shared" si="209"/>
        <v>43886</v>
      </c>
      <c r="C1341" s="1">
        <f t="shared" si="210"/>
        <v>17</v>
      </c>
      <c r="D1341" s="191">
        <v>4.6982363129531919</v>
      </c>
      <c r="E1341" s="192">
        <f t="shared" si="211"/>
        <v>1.631398992611114E-4</v>
      </c>
      <c r="F1341" s="193">
        <f t="shared" si="212"/>
        <v>7.0048945147679245</v>
      </c>
      <c r="G1341" s="193">
        <f t="shared" si="218"/>
        <v>7.2639241994574002</v>
      </c>
      <c r="H1341" s="193">
        <f t="shared" si="218"/>
        <v>7.5325323834959912</v>
      </c>
      <c r="I1341" s="193">
        <f t="shared" si="218"/>
        <v>7.8110732643182157</v>
      </c>
      <c r="J1341" s="193">
        <f t="shared" si="218"/>
        <v>8.0999141370076124</v>
      </c>
      <c r="K1341" s="193">
        <f>MAX(0,(F1341-'2031 forecast'!$C$10))</f>
        <v>1.2678945147679244</v>
      </c>
      <c r="L1341" s="193">
        <f>MAX(0,(G1341-'2031 forecast'!$C$10))</f>
        <v>1.5269241994574001</v>
      </c>
      <c r="M1341" s="193">
        <f>MAX(0,(H1341-'2031 forecast'!$C$10))</f>
        <v>1.7955323834959911</v>
      </c>
      <c r="N1341" s="193">
        <f>MAX(0,(I1341-'2031 forecast'!$C$10))</f>
        <v>2.0740732643182156</v>
      </c>
      <c r="O1341" s="193">
        <f>MAX(0,(J1341-'2031 forecast'!$C$10))</f>
        <v>2.3629141370076123</v>
      </c>
      <c r="P1341" s="175">
        <f t="shared" si="215"/>
        <v>11</v>
      </c>
      <c r="Q1341" s="175" t="str">
        <f t="shared" si="216"/>
        <v/>
      </c>
    </row>
    <row r="1342" spans="1:17" s="1" customFormat="1" x14ac:dyDescent="0.3">
      <c r="A1342" s="189">
        <f t="shared" si="214"/>
        <v>43886.749999996755</v>
      </c>
      <c r="B1342" s="190">
        <f t="shared" si="209"/>
        <v>43886</v>
      </c>
      <c r="C1342" s="1">
        <f t="shared" si="210"/>
        <v>18</v>
      </c>
      <c r="D1342" s="191">
        <v>4.9617591830707592</v>
      </c>
      <c r="E1342" s="192">
        <f t="shared" si="211"/>
        <v>1.7229037437992376E-4</v>
      </c>
      <c r="F1342" s="193">
        <f t="shared" si="212"/>
        <v>7.3977972519744597</v>
      </c>
      <c r="G1342" s="193">
        <f t="shared" si="218"/>
        <v>7.6713558452603001</v>
      </c>
      <c r="H1342" s="193">
        <f t="shared" si="218"/>
        <v>7.9550301934677217</v>
      </c>
      <c r="I1342" s="193">
        <f t="shared" si="218"/>
        <v>8.249194360874526</v>
      </c>
      <c r="J1342" s="193">
        <f t="shared" si="218"/>
        <v>8.5542362440513102</v>
      </c>
      <c r="K1342" s="193">
        <f>MAX(0,(F1342-'2031 forecast'!$C$10))</f>
        <v>1.6607972519744596</v>
      </c>
      <c r="L1342" s="193">
        <f>MAX(0,(G1342-'2031 forecast'!$C$10))</f>
        <v>1.9343558452603</v>
      </c>
      <c r="M1342" s="193">
        <f>MAX(0,(H1342-'2031 forecast'!$C$10))</f>
        <v>2.2180301934677216</v>
      </c>
      <c r="N1342" s="193">
        <f>MAX(0,(I1342-'2031 forecast'!$C$10))</f>
        <v>2.5121943608745259</v>
      </c>
      <c r="O1342" s="193">
        <f>MAX(0,(J1342-'2031 forecast'!$C$10))</f>
        <v>2.8172362440513101</v>
      </c>
      <c r="P1342" s="175">
        <f t="shared" si="215"/>
        <v>12</v>
      </c>
      <c r="Q1342" s="175" t="str">
        <f t="shared" si="216"/>
        <v/>
      </c>
    </row>
    <row r="1343" spans="1:17" s="1" customFormat="1" x14ac:dyDescent="0.3">
      <c r="A1343" s="189">
        <f t="shared" si="214"/>
        <v>43886.791666663419</v>
      </c>
      <c r="B1343" s="190">
        <f t="shared" si="209"/>
        <v>43886</v>
      </c>
      <c r="C1343" s="1">
        <f t="shared" si="210"/>
        <v>19</v>
      </c>
      <c r="D1343" s="191">
        <v>5.0295222068152761</v>
      </c>
      <c r="E1343" s="192">
        <f t="shared" si="211"/>
        <v>1.7464335369618978E-4</v>
      </c>
      <c r="F1343" s="193">
        <f t="shared" si="212"/>
        <v>7.4988293843989968</v>
      </c>
      <c r="G1343" s="193">
        <f t="shared" si="218"/>
        <v>7.7761239827524733</v>
      </c>
      <c r="H1343" s="193">
        <f t="shared" si="218"/>
        <v>8.0636724874604528</v>
      </c>
      <c r="I1343" s="193">
        <f t="shared" si="218"/>
        <v>8.3618540714175769</v>
      </c>
      <c r="J1343" s="193">
        <f t="shared" si="218"/>
        <v>8.6710619287196895</v>
      </c>
      <c r="K1343" s="193">
        <f>MAX(0,(F1343-'2031 forecast'!$C$10))</f>
        <v>1.7618293843989967</v>
      </c>
      <c r="L1343" s="193">
        <f>MAX(0,(G1343-'2031 forecast'!$C$10))</f>
        <v>2.0391239827524732</v>
      </c>
      <c r="M1343" s="193">
        <f>MAX(0,(H1343-'2031 forecast'!$C$10))</f>
        <v>2.3266724874604527</v>
      </c>
      <c r="N1343" s="193">
        <f>MAX(0,(I1343-'2031 forecast'!$C$10))</f>
        <v>2.6248540714175768</v>
      </c>
      <c r="O1343" s="193">
        <f>MAX(0,(J1343-'2031 forecast'!$C$10))</f>
        <v>2.9340619287196894</v>
      </c>
      <c r="P1343" s="175">
        <f t="shared" si="215"/>
        <v>13</v>
      </c>
      <c r="Q1343" s="175" t="str">
        <f t="shared" si="216"/>
        <v/>
      </c>
    </row>
    <row r="1344" spans="1:17" s="1" customFormat="1" x14ac:dyDescent="0.3">
      <c r="A1344" s="189">
        <f t="shared" si="214"/>
        <v>43886.833333330083</v>
      </c>
      <c r="B1344" s="190">
        <f t="shared" si="209"/>
        <v>43886</v>
      </c>
      <c r="C1344" s="1">
        <f t="shared" si="210"/>
        <v>20</v>
      </c>
      <c r="D1344" s="191">
        <v>4.9542299582102567</v>
      </c>
      <c r="E1344" s="192">
        <f t="shared" si="211"/>
        <v>1.7202893223367194E-4</v>
      </c>
      <c r="F1344" s="193">
        <f t="shared" si="212"/>
        <v>7.3865714594828429</v>
      </c>
      <c r="G1344" s="193">
        <f t="shared" si="218"/>
        <v>7.6597149410945011</v>
      </c>
      <c r="H1344" s="193">
        <f t="shared" si="218"/>
        <v>7.9429588274685283</v>
      </c>
      <c r="I1344" s="193">
        <f t="shared" si="218"/>
        <v>8.2366766152586308</v>
      </c>
      <c r="J1344" s="193">
        <f t="shared" si="218"/>
        <v>8.5412556124214891</v>
      </c>
      <c r="K1344" s="193">
        <f>MAX(0,(F1344-'2031 forecast'!$C$10))</f>
        <v>1.6495714594828428</v>
      </c>
      <c r="L1344" s="193">
        <f>MAX(0,(G1344-'2031 forecast'!$C$10))</f>
        <v>1.922714941094501</v>
      </c>
      <c r="M1344" s="193">
        <f>MAX(0,(H1344-'2031 forecast'!$C$10))</f>
        <v>2.2059588274685282</v>
      </c>
      <c r="N1344" s="193">
        <f>MAX(0,(I1344-'2031 forecast'!$C$10))</f>
        <v>2.4996766152586307</v>
      </c>
      <c r="O1344" s="193">
        <f>MAX(0,(J1344-'2031 forecast'!$C$10))</f>
        <v>2.804255612421489</v>
      </c>
      <c r="P1344" s="175">
        <f t="shared" si="215"/>
        <v>14</v>
      </c>
      <c r="Q1344" s="175" t="str">
        <f t="shared" si="216"/>
        <v/>
      </c>
    </row>
    <row r="1345" spans="1:17" s="1" customFormat="1" x14ac:dyDescent="0.3">
      <c r="A1345" s="189">
        <f t="shared" si="214"/>
        <v>43886.874999996748</v>
      </c>
      <c r="B1345" s="190">
        <f t="shared" si="209"/>
        <v>43886</v>
      </c>
      <c r="C1345" s="1">
        <f t="shared" si="210"/>
        <v>21</v>
      </c>
      <c r="D1345" s="191">
        <v>4.8864669344657399</v>
      </c>
      <c r="E1345" s="192">
        <f t="shared" si="211"/>
        <v>1.6967595291740594E-4</v>
      </c>
      <c r="F1345" s="193">
        <f t="shared" si="212"/>
        <v>7.2855393270583066</v>
      </c>
      <c r="G1345" s="193">
        <f t="shared" ref="G1345:J1364" si="219">$E1345*G$2</f>
        <v>7.5549468036023288</v>
      </c>
      <c r="H1345" s="193">
        <f t="shared" si="219"/>
        <v>7.8343165334757989</v>
      </c>
      <c r="I1345" s="193">
        <f t="shared" si="219"/>
        <v>8.1240169047155799</v>
      </c>
      <c r="J1345" s="193">
        <f t="shared" si="219"/>
        <v>8.4244299277531116</v>
      </c>
      <c r="K1345" s="193">
        <f>MAX(0,(F1345-'2031 forecast'!$C$10))</f>
        <v>1.5485393270583065</v>
      </c>
      <c r="L1345" s="193">
        <f>MAX(0,(G1345-'2031 forecast'!$C$10))</f>
        <v>1.8179468036023287</v>
      </c>
      <c r="M1345" s="193">
        <f>MAX(0,(H1345-'2031 forecast'!$C$10))</f>
        <v>2.0973165334757988</v>
      </c>
      <c r="N1345" s="193">
        <f>MAX(0,(I1345-'2031 forecast'!$C$10))</f>
        <v>2.3870169047155798</v>
      </c>
      <c r="O1345" s="193">
        <f>MAX(0,(J1345-'2031 forecast'!$C$10))</f>
        <v>2.6874299277531115</v>
      </c>
      <c r="P1345" s="175">
        <f t="shared" si="215"/>
        <v>15</v>
      </c>
      <c r="Q1345" s="175" t="str">
        <f t="shared" si="216"/>
        <v/>
      </c>
    </row>
    <row r="1346" spans="1:17" s="1" customFormat="1" x14ac:dyDescent="0.3">
      <c r="A1346" s="189">
        <f t="shared" si="214"/>
        <v>43886.916666663412</v>
      </c>
      <c r="B1346" s="190">
        <f t="shared" si="209"/>
        <v>43886</v>
      </c>
      <c r="C1346" s="1">
        <f t="shared" si="210"/>
        <v>22</v>
      </c>
      <c r="D1346" s="191">
        <v>4.653060963790181</v>
      </c>
      <c r="E1346" s="192">
        <f t="shared" si="211"/>
        <v>1.6157124638360073E-4</v>
      </c>
      <c r="F1346" s="193">
        <f t="shared" si="212"/>
        <v>6.9375397598182333</v>
      </c>
      <c r="G1346" s="193">
        <f t="shared" si="219"/>
        <v>7.1940787744626178</v>
      </c>
      <c r="H1346" s="193">
        <f t="shared" si="219"/>
        <v>7.4601041875008374</v>
      </c>
      <c r="I1346" s="193">
        <f t="shared" si="219"/>
        <v>7.7359667906228484</v>
      </c>
      <c r="J1346" s="193">
        <f t="shared" si="219"/>
        <v>8.0220303472286947</v>
      </c>
      <c r="K1346" s="193">
        <f>MAX(0,(F1346-'2031 forecast'!$C$10))</f>
        <v>1.2005397598182332</v>
      </c>
      <c r="L1346" s="193">
        <f>MAX(0,(G1346-'2031 forecast'!$C$10))</f>
        <v>1.4570787744626177</v>
      </c>
      <c r="M1346" s="193">
        <f>MAX(0,(H1346-'2031 forecast'!$C$10))</f>
        <v>1.7231041875008373</v>
      </c>
      <c r="N1346" s="193">
        <f>MAX(0,(I1346-'2031 forecast'!$C$10))</f>
        <v>1.9989667906228483</v>
      </c>
      <c r="O1346" s="193">
        <f>MAX(0,(J1346-'2031 forecast'!$C$10))</f>
        <v>2.2850303472286946</v>
      </c>
      <c r="P1346" s="175">
        <f t="shared" si="215"/>
        <v>16</v>
      </c>
      <c r="Q1346" s="175" t="str">
        <f t="shared" si="216"/>
        <v/>
      </c>
    </row>
    <row r="1347" spans="1:17" s="1" customFormat="1" x14ac:dyDescent="0.3">
      <c r="A1347" s="189">
        <f t="shared" si="214"/>
        <v>43886.958333330076</v>
      </c>
      <c r="B1347" s="190">
        <f t="shared" si="209"/>
        <v>43886</v>
      </c>
      <c r="C1347" s="1">
        <f t="shared" si="210"/>
        <v>23</v>
      </c>
      <c r="D1347" s="191">
        <v>4.2163659218810698</v>
      </c>
      <c r="E1347" s="192">
        <f t="shared" si="211"/>
        <v>1.4640760190099742E-4</v>
      </c>
      <c r="F1347" s="193">
        <f t="shared" si="212"/>
        <v>6.2864437953045487</v>
      </c>
      <c r="G1347" s="193">
        <f t="shared" si="219"/>
        <v>6.5189063328463854</v>
      </c>
      <c r="H1347" s="193">
        <f t="shared" si="219"/>
        <v>6.7599649595476849</v>
      </c>
      <c r="I1347" s="193">
        <f t="shared" si="219"/>
        <v>7.0099375449009633</v>
      </c>
      <c r="J1347" s="193">
        <f t="shared" si="219"/>
        <v>7.2691537126991399</v>
      </c>
      <c r="K1347" s="193">
        <f>MAX(0,(F1347-'2031 forecast'!$C$10))</f>
        <v>0.54944379530454857</v>
      </c>
      <c r="L1347" s="193">
        <f>MAX(0,(G1347-'2031 forecast'!$C$10))</f>
        <v>0.78190633284638533</v>
      </c>
      <c r="M1347" s="193">
        <f>MAX(0,(H1347-'2031 forecast'!$C$10))</f>
        <v>1.0229649595476848</v>
      </c>
      <c r="N1347" s="193">
        <f>MAX(0,(I1347-'2031 forecast'!$C$10))</f>
        <v>1.2729375449009632</v>
      </c>
      <c r="O1347" s="193">
        <f>MAX(0,(J1347-'2031 forecast'!$C$10))</f>
        <v>1.5321537126991398</v>
      </c>
      <c r="P1347" s="175">
        <f t="shared" si="215"/>
        <v>17</v>
      </c>
      <c r="Q1347" s="175">
        <f t="shared" si="216"/>
        <v>17</v>
      </c>
    </row>
    <row r="1348" spans="1:17" s="1" customFormat="1" x14ac:dyDescent="0.3">
      <c r="A1348" s="189">
        <f t="shared" si="214"/>
        <v>43886.99999999674</v>
      </c>
      <c r="B1348" s="190">
        <f t="shared" si="209"/>
        <v>43886</v>
      </c>
      <c r="C1348" s="1">
        <f t="shared" si="210"/>
        <v>0</v>
      </c>
      <c r="D1348" s="191">
        <v>3.6441448324829246</v>
      </c>
      <c r="E1348" s="192">
        <f t="shared" si="211"/>
        <v>1.2653799878586207E-4</v>
      </c>
      <c r="F1348" s="193">
        <f t="shared" si="212"/>
        <v>5.4332835659417889</v>
      </c>
      <c r="G1348" s="193">
        <f t="shared" si="219"/>
        <v>5.634197616245805</v>
      </c>
      <c r="H1348" s="193">
        <f t="shared" si="219"/>
        <v>5.8425411436090711</v>
      </c>
      <c r="I1348" s="193">
        <f t="shared" si="219"/>
        <v>6.0585888780929755</v>
      </c>
      <c r="J1348" s="193">
        <f t="shared" si="219"/>
        <v>6.2826257088328292</v>
      </c>
      <c r="K1348" s="193">
        <f>MAX(0,(F1348-'2031 forecast'!$C$10))</f>
        <v>0</v>
      </c>
      <c r="L1348" s="193">
        <f>MAX(0,(G1348-'2031 forecast'!$C$10))</f>
        <v>0</v>
      </c>
      <c r="M1348" s="193">
        <f>MAX(0,(H1348-'2031 forecast'!$C$10))</f>
        <v>0.10554114360907096</v>
      </c>
      <c r="N1348" s="193">
        <f>MAX(0,(I1348-'2031 forecast'!$C$10))</f>
        <v>0.32158887809297543</v>
      </c>
      <c r="O1348" s="193">
        <f>MAX(0,(J1348-'2031 forecast'!$C$10))</f>
        <v>0.54562570883282913</v>
      </c>
      <c r="P1348" s="175" t="str">
        <f t="shared" si="215"/>
        <v/>
      </c>
      <c r="Q1348" s="175" t="str">
        <f t="shared" si="216"/>
        <v/>
      </c>
    </row>
    <row r="1349" spans="1:17" s="1" customFormat="1" x14ac:dyDescent="0.3">
      <c r="A1349" s="189">
        <f t="shared" si="214"/>
        <v>43887.041666663405</v>
      </c>
      <c r="B1349" s="190">
        <f t="shared" ref="B1349:B1412" si="220">INT(A1349)</f>
        <v>43887</v>
      </c>
      <c r="C1349" s="1">
        <f t="shared" ref="C1349:C1412" si="221">HOUR(A1349)</f>
        <v>1</v>
      </c>
      <c r="D1349" s="191">
        <v>3.4935603352728863</v>
      </c>
      <c r="E1349" s="192">
        <f t="shared" ref="E1349:E1412" si="222">D1349/SUM($D$4:$D$8763)</f>
        <v>1.2130915586082643E-4</v>
      </c>
      <c r="F1349" s="193">
        <f t="shared" ref="F1349:F1412" si="223">E1349*$F$2</f>
        <v>5.2087677161094827</v>
      </c>
      <c r="G1349" s="193">
        <f t="shared" si="219"/>
        <v>5.4013795329298615</v>
      </c>
      <c r="H1349" s="193">
        <f t="shared" si="219"/>
        <v>5.6011138236252238</v>
      </c>
      <c r="I1349" s="193">
        <f t="shared" si="219"/>
        <v>5.8082339657750834</v>
      </c>
      <c r="J1349" s="193">
        <f t="shared" si="219"/>
        <v>6.0230130762364302</v>
      </c>
      <c r="K1349" s="193">
        <f>MAX(0,(F1349-'2031 forecast'!$C$10))</f>
        <v>0</v>
      </c>
      <c r="L1349" s="193">
        <f>MAX(0,(G1349-'2031 forecast'!$C$10))</f>
        <v>0</v>
      </c>
      <c r="M1349" s="193">
        <f>MAX(0,(H1349-'2031 forecast'!$C$10))</f>
        <v>0</v>
      </c>
      <c r="N1349" s="193">
        <f>MAX(0,(I1349-'2031 forecast'!$C$10))</f>
        <v>7.1233965775083341E-2</v>
      </c>
      <c r="O1349" s="193">
        <f>MAX(0,(J1349-'2031 forecast'!$C$10))</f>
        <v>0.28601307623643013</v>
      </c>
      <c r="P1349" s="175" t="str">
        <f t="shared" si="215"/>
        <v/>
      </c>
      <c r="Q1349" s="175" t="str">
        <f t="shared" si="216"/>
        <v/>
      </c>
    </row>
    <row r="1350" spans="1:17" s="1" customFormat="1" x14ac:dyDescent="0.3">
      <c r="A1350" s="189">
        <f t="shared" ref="A1350:A1413" si="224">A1349 + TIME(1,0,0)</f>
        <v>43887.083333330069</v>
      </c>
      <c r="B1350" s="190">
        <f t="shared" si="220"/>
        <v>43887</v>
      </c>
      <c r="C1350" s="1">
        <f t="shared" si="221"/>
        <v>2</v>
      </c>
      <c r="D1350" s="191">
        <v>3.4860311104123847</v>
      </c>
      <c r="E1350" s="192">
        <f t="shared" si="222"/>
        <v>1.2104771371457466E-4</v>
      </c>
      <c r="F1350" s="193">
        <f t="shared" si="223"/>
        <v>5.1975419236178677</v>
      </c>
      <c r="G1350" s="193">
        <f t="shared" si="219"/>
        <v>5.3897386287640652</v>
      </c>
      <c r="H1350" s="193">
        <f t="shared" si="219"/>
        <v>5.5890424576260322</v>
      </c>
      <c r="I1350" s="193">
        <f t="shared" si="219"/>
        <v>5.7957162201591892</v>
      </c>
      <c r="J1350" s="193">
        <f t="shared" si="219"/>
        <v>6.0100324446066109</v>
      </c>
      <c r="K1350" s="193">
        <f>MAX(0,(F1350-'2031 forecast'!$C$10))</f>
        <v>0</v>
      </c>
      <c r="L1350" s="193">
        <f>MAX(0,(G1350-'2031 forecast'!$C$10))</f>
        <v>0</v>
      </c>
      <c r="M1350" s="193">
        <f>MAX(0,(H1350-'2031 forecast'!$C$10))</f>
        <v>0</v>
      </c>
      <c r="N1350" s="193">
        <f>MAX(0,(I1350-'2031 forecast'!$C$10))</f>
        <v>5.8716220159189092E-2</v>
      </c>
      <c r="O1350" s="193">
        <f>MAX(0,(J1350-'2031 forecast'!$C$10))</f>
        <v>0.2730324446066108</v>
      </c>
      <c r="P1350" s="175" t="str">
        <f t="shared" ref="P1350:P1413" si="225">IF(K1350&gt;0,IF(K1349&gt;0,P1349+1,1),"")</f>
        <v/>
      </c>
      <c r="Q1350" s="175" t="str">
        <f t="shared" ref="Q1350:Q1413" si="226">IF(AND(K1350&gt;0,K1351=0),P1350,"")</f>
        <v/>
      </c>
    </row>
    <row r="1351" spans="1:17" s="1" customFormat="1" x14ac:dyDescent="0.3">
      <c r="A1351" s="189">
        <f t="shared" si="224"/>
        <v>43887.124999996733</v>
      </c>
      <c r="B1351" s="190">
        <f t="shared" si="220"/>
        <v>43887</v>
      </c>
      <c r="C1351" s="1">
        <f t="shared" si="221"/>
        <v>3</v>
      </c>
      <c r="D1351" s="191">
        <v>3.3655635126443539</v>
      </c>
      <c r="E1351" s="192">
        <f t="shared" si="222"/>
        <v>1.1686463937454616E-4</v>
      </c>
      <c r="F1351" s="193">
        <f t="shared" si="223"/>
        <v>5.0179292437520235</v>
      </c>
      <c r="G1351" s="193">
        <f t="shared" si="219"/>
        <v>5.2034841621113106</v>
      </c>
      <c r="H1351" s="193">
        <f t="shared" si="219"/>
        <v>5.3959006016389557</v>
      </c>
      <c r="I1351" s="193">
        <f t="shared" si="219"/>
        <v>5.5954322903048759</v>
      </c>
      <c r="J1351" s="193">
        <f t="shared" si="219"/>
        <v>5.8023423385294928</v>
      </c>
      <c r="K1351" s="193">
        <f>MAX(0,(F1351-'2031 forecast'!$C$10))</f>
        <v>0</v>
      </c>
      <c r="L1351" s="193">
        <f>MAX(0,(G1351-'2031 forecast'!$C$10))</f>
        <v>0</v>
      </c>
      <c r="M1351" s="193">
        <f>MAX(0,(H1351-'2031 forecast'!$C$10))</f>
        <v>0</v>
      </c>
      <c r="N1351" s="193">
        <f>MAX(0,(I1351-'2031 forecast'!$C$10))</f>
        <v>0</v>
      </c>
      <c r="O1351" s="193">
        <f>MAX(0,(J1351-'2031 forecast'!$C$10))</f>
        <v>6.5342338529492672E-2</v>
      </c>
      <c r="P1351" s="175" t="str">
        <f t="shared" si="225"/>
        <v/>
      </c>
      <c r="Q1351" s="175" t="str">
        <f t="shared" si="226"/>
        <v/>
      </c>
    </row>
    <row r="1352" spans="1:17" s="1" customFormat="1" x14ac:dyDescent="0.3">
      <c r="A1352" s="189">
        <f t="shared" si="224"/>
        <v>43887.166666663397</v>
      </c>
      <c r="B1352" s="190">
        <f t="shared" si="220"/>
        <v>43887</v>
      </c>
      <c r="C1352" s="1">
        <f t="shared" si="221"/>
        <v>4</v>
      </c>
      <c r="D1352" s="191">
        <v>3.3279173883418443</v>
      </c>
      <c r="E1352" s="192">
        <f t="shared" si="222"/>
        <v>1.1555742864328724E-4</v>
      </c>
      <c r="F1352" s="193">
        <f t="shared" si="223"/>
        <v>4.9618002812939466</v>
      </c>
      <c r="G1352" s="193">
        <f t="shared" si="219"/>
        <v>5.1452796412823245</v>
      </c>
      <c r="H1352" s="193">
        <f t="shared" si="219"/>
        <v>5.3355437716429934</v>
      </c>
      <c r="I1352" s="193">
        <f t="shared" si="219"/>
        <v>5.532843562225402</v>
      </c>
      <c r="J1352" s="193">
        <f t="shared" si="219"/>
        <v>5.7374391803803926</v>
      </c>
      <c r="K1352" s="193">
        <f>MAX(0,(F1352-'2031 forecast'!$C$10))</f>
        <v>0</v>
      </c>
      <c r="L1352" s="193">
        <f>MAX(0,(G1352-'2031 forecast'!$C$10))</f>
        <v>0</v>
      </c>
      <c r="M1352" s="193">
        <f>MAX(0,(H1352-'2031 forecast'!$C$10))</f>
        <v>0</v>
      </c>
      <c r="N1352" s="193">
        <f>MAX(0,(I1352-'2031 forecast'!$C$10))</f>
        <v>0</v>
      </c>
      <c r="O1352" s="193">
        <f>MAX(0,(J1352-'2031 forecast'!$C$10))</f>
        <v>4.3918038039247875E-4</v>
      </c>
      <c r="P1352" s="175" t="str">
        <f t="shared" si="225"/>
        <v/>
      </c>
      <c r="Q1352" s="175" t="str">
        <f t="shared" si="226"/>
        <v/>
      </c>
    </row>
    <row r="1353" spans="1:17" s="1" customFormat="1" x14ac:dyDescent="0.3">
      <c r="A1353" s="189">
        <f t="shared" si="224"/>
        <v>43887.208333330062</v>
      </c>
      <c r="B1353" s="190">
        <f t="shared" si="220"/>
        <v>43887</v>
      </c>
      <c r="C1353" s="1">
        <f t="shared" si="221"/>
        <v>5</v>
      </c>
      <c r="D1353" s="191">
        <v>3.3279173883418443</v>
      </c>
      <c r="E1353" s="192">
        <f t="shared" si="222"/>
        <v>1.1555742864328724E-4</v>
      </c>
      <c r="F1353" s="193">
        <f t="shared" si="223"/>
        <v>4.9618002812939466</v>
      </c>
      <c r="G1353" s="193">
        <f t="shared" si="219"/>
        <v>5.1452796412823245</v>
      </c>
      <c r="H1353" s="193">
        <f t="shared" si="219"/>
        <v>5.3355437716429934</v>
      </c>
      <c r="I1353" s="193">
        <f t="shared" si="219"/>
        <v>5.532843562225402</v>
      </c>
      <c r="J1353" s="193">
        <f t="shared" si="219"/>
        <v>5.7374391803803926</v>
      </c>
      <c r="K1353" s="193">
        <f>MAX(0,(F1353-'2031 forecast'!$C$10))</f>
        <v>0</v>
      </c>
      <c r="L1353" s="193">
        <f>MAX(0,(G1353-'2031 forecast'!$C$10))</f>
        <v>0</v>
      </c>
      <c r="M1353" s="193">
        <f>MAX(0,(H1353-'2031 forecast'!$C$10))</f>
        <v>0</v>
      </c>
      <c r="N1353" s="193">
        <f>MAX(0,(I1353-'2031 forecast'!$C$10))</f>
        <v>0</v>
      </c>
      <c r="O1353" s="193">
        <f>MAX(0,(J1353-'2031 forecast'!$C$10))</f>
        <v>4.3918038039247875E-4</v>
      </c>
      <c r="P1353" s="175" t="str">
        <f t="shared" si="225"/>
        <v/>
      </c>
      <c r="Q1353" s="175" t="str">
        <f t="shared" si="226"/>
        <v/>
      </c>
    </row>
    <row r="1354" spans="1:17" s="1" customFormat="1" x14ac:dyDescent="0.3">
      <c r="A1354" s="189">
        <f t="shared" si="224"/>
        <v>43887.249999996726</v>
      </c>
      <c r="B1354" s="190">
        <f t="shared" si="220"/>
        <v>43887</v>
      </c>
      <c r="C1354" s="1">
        <f t="shared" si="221"/>
        <v>6</v>
      </c>
      <c r="D1354" s="191">
        <v>3.5537941341569015</v>
      </c>
      <c r="E1354" s="192">
        <f t="shared" si="222"/>
        <v>1.2340069303084066E-4</v>
      </c>
      <c r="F1354" s="193">
        <f t="shared" si="223"/>
        <v>5.2985740560424039</v>
      </c>
      <c r="G1354" s="193">
        <f t="shared" si="219"/>
        <v>5.4945067662562375</v>
      </c>
      <c r="H1354" s="193">
        <f t="shared" si="219"/>
        <v>5.6976847516187616</v>
      </c>
      <c r="I1354" s="193">
        <f t="shared" si="219"/>
        <v>5.9083759307022392</v>
      </c>
      <c r="J1354" s="193">
        <f t="shared" si="219"/>
        <v>6.1268581292749884</v>
      </c>
      <c r="K1354" s="193">
        <f>MAX(0,(F1354-'2031 forecast'!$C$10))</f>
        <v>0</v>
      </c>
      <c r="L1354" s="193">
        <f>MAX(0,(G1354-'2031 forecast'!$C$10))</f>
        <v>0</v>
      </c>
      <c r="M1354" s="193">
        <f>MAX(0,(H1354-'2031 forecast'!$C$10))</f>
        <v>0</v>
      </c>
      <c r="N1354" s="193">
        <f>MAX(0,(I1354-'2031 forecast'!$C$10))</f>
        <v>0.17137593070223911</v>
      </c>
      <c r="O1354" s="193">
        <f>MAX(0,(J1354-'2031 forecast'!$C$10))</f>
        <v>0.38985812927498831</v>
      </c>
      <c r="P1354" s="175" t="str">
        <f t="shared" si="225"/>
        <v/>
      </c>
      <c r="Q1354" s="175" t="str">
        <f t="shared" si="226"/>
        <v/>
      </c>
    </row>
    <row r="1355" spans="1:17" s="1" customFormat="1" x14ac:dyDescent="0.3">
      <c r="A1355" s="189">
        <f t="shared" si="224"/>
        <v>43887.29166666339</v>
      </c>
      <c r="B1355" s="190">
        <f t="shared" si="220"/>
        <v>43887</v>
      </c>
      <c r="C1355" s="1">
        <f t="shared" si="221"/>
        <v>7</v>
      </c>
      <c r="D1355" s="191">
        <v>4.1260152235550471</v>
      </c>
      <c r="E1355" s="192">
        <f t="shared" si="222"/>
        <v>1.4327029614597604E-4</v>
      </c>
      <c r="F1355" s="193">
        <f t="shared" si="223"/>
        <v>6.1517342854051646</v>
      </c>
      <c r="G1355" s="193">
        <f t="shared" si="219"/>
        <v>6.3792154828568197</v>
      </c>
      <c r="H1355" s="193">
        <f t="shared" si="219"/>
        <v>6.6151085675573773</v>
      </c>
      <c r="I1355" s="193">
        <f t="shared" si="219"/>
        <v>6.8597245975102279</v>
      </c>
      <c r="J1355" s="193">
        <f t="shared" si="219"/>
        <v>7.1133861331413017</v>
      </c>
      <c r="K1355" s="193">
        <f>MAX(0,(F1355-'2031 forecast'!$C$10))</f>
        <v>0.41473428540516455</v>
      </c>
      <c r="L1355" s="193">
        <f>MAX(0,(G1355-'2031 forecast'!$C$10))</f>
        <v>0.64221548285681962</v>
      </c>
      <c r="M1355" s="193">
        <f>MAX(0,(H1355-'2031 forecast'!$C$10))</f>
        <v>0.87810856755737721</v>
      </c>
      <c r="N1355" s="193">
        <f>MAX(0,(I1355-'2031 forecast'!$C$10))</f>
        <v>1.1227245975102278</v>
      </c>
      <c r="O1355" s="193">
        <f>MAX(0,(J1355-'2031 forecast'!$C$10))</f>
        <v>1.3763861331413016</v>
      </c>
      <c r="P1355" s="175">
        <f t="shared" si="225"/>
        <v>1</v>
      </c>
      <c r="Q1355" s="175" t="str">
        <f t="shared" si="226"/>
        <v/>
      </c>
    </row>
    <row r="1356" spans="1:17" s="1" customFormat="1" x14ac:dyDescent="0.3">
      <c r="A1356" s="189">
        <f t="shared" si="224"/>
        <v>43887.333333330054</v>
      </c>
      <c r="B1356" s="190">
        <f t="shared" si="220"/>
        <v>43887</v>
      </c>
      <c r="C1356" s="1">
        <f t="shared" si="221"/>
        <v>8</v>
      </c>
      <c r="D1356" s="191">
        <v>4.3594211942306051</v>
      </c>
      <c r="E1356" s="192">
        <f t="shared" si="222"/>
        <v>1.5137500267978124E-4</v>
      </c>
      <c r="F1356" s="193">
        <f t="shared" si="223"/>
        <v>6.4997338526452371</v>
      </c>
      <c r="G1356" s="193">
        <f t="shared" si="219"/>
        <v>6.740083511996529</v>
      </c>
      <c r="H1356" s="193">
        <f t="shared" si="219"/>
        <v>6.9893209135323371</v>
      </c>
      <c r="I1356" s="193">
        <f t="shared" si="219"/>
        <v>7.2477747116029585</v>
      </c>
      <c r="J1356" s="193">
        <f t="shared" si="219"/>
        <v>7.5157857136657169</v>
      </c>
      <c r="K1356" s="193">
        <f>MAX(0,(F1356-'2031 forecast'!$C$10))</f>
        <v>0.76273385264523696</v>
      </c>
      <c r="L1356" s="193">
        <f>MAX(0,(G1356-'2031 forecast'!$C$10))</f>
        <v>1.0030835119965289</v>
      </c>
      <c r="M1356" s="193">
        <f>MAX(0,(H1356-'2031 forecast'!$C$10))</f>
        <v>1.252320913532337</v>
      </c>
      <c r="N1356" s="193">
        <f>MAX(0,(I1356-'2031 forecast'!$C$10))</f>
        <v>1.5107747116029584</v>
      </c>
      <c r="O1356" s="193">
        <f>MAX(0,(J1356-'2031 forecast'!$C$10))</f>
        <v>1.7787857136657168</v>
      </c>
      <c r="P1356" s="175">
        <f t="shared" si="225"/>
        <v>2</v>
      </c>
      <c r="Q1356" s="175" t="str">
        <f t="shared" si="226"/>
        <v/>
      </c>
    </row>
    <row r="1357" spans="1:17" s="1" customFormat="1" x14ac:dyDescent="0.3">
      <c r="A1357" s="189">
        <f t="shared" si="224"/>
        <v>43887.374999996719</v>
      </c>
      <c r="B1357" s="190">
        <f t="shared" si="220"/>
        <v>43887</v>
      </c>
      <c r="C1357" s="1">
        <f t="shared" si="221"/>
        <v>9</v>
      </c>
      <c r="D1357" s="191">
        <v>4.464830342277633</v>
      </c>
      <c r="E1357" s="192">
        <f t="shared" si="222"/>
        <v>1.5503519272730621E-4</v>
      </c>
      <c r="F1357" s="193">
        <f t="shared" si="223"/>
        <v>6.656894947527852</v>
      </c>
      <c r="G1357" s="193">
        <f t="shared" si="219"/>
        <v>6.90305617031769</v>
      </c>
      <c r="H1357" s="193">
        <f t="shared" si="219"/>
        <v>7.1583200375210305</v>
      </c>
      <c r="I1357" s="193">
        <f t="shared" si="219"/>
        <v>7.4230231502254842</v>
      </c>
      <c r="J1357" s="193">
        <f t="shared" si="219"/>
        <v>7.6975145564831973</v>
      </c>
      <c r="K1357" s="193">
        <f>MAX(0,(F1357-'2031 forecast'!$C$10))</f>
        <v>0.91989494752785195</v>
      </c>
      <c r="L1357" s="193">
        <f>MAX(0,(G1357-'2031 forecast'!$C$10))</f>
        <v>1.1660561703176899</v>
      </c>
      <c r="M1357" s="193">
        <f>MAX(0,(H1357-'2031 forecast'!$C$10))</f>
        <v>1.4213200375210304</v>
      </c>
      <c r="N1357" s="193">
        <f>MAX(0,(I1357-'2031 forecast'!$C$10))</f>
        <v>1.6860231502254841</v>
      </c>
      <c r="O1357" s="193">
        <f>MAX(0,(J1357-'2031 forecast'!$C$10))</f>
        <v>1.9605145564831972</v>
      </c>
      <c r="P1357" s="175">
        <f t="shared" si="225"/>
        <v>3</v>
      </c>
      <c r="Q1357" s="175" t="str">
        <f t="shared" si="226"/>
        <v/>
      </c>
    </row>
    <row r="1358" spans="1:17" s="1" customFormat="1" x14ac:dyDescent="0.3">
      <c r="A1358" s="189">
        <f t="shared" si="224"/>
        <v>43887.416666663383</v>
      </c>
      <c r="B1358" s="190">
        <f t="shared" si="220"/>
        <v>43887</v>
      </c>
      <c r="C1358" s="1">
        <f t="shared" si="221"/>
        <v>10</v>
      </c>
      <c r="D1358" s="191">
        <v>4.5551810406036557</v>
      </c>
      <c r="E1358" s="192">
        <f t="shared" si="222"/>
        <v>1.5817249848232756E-4</v>
      </c>
      <c r="F1358" s="193">
        <f t="shared" si="223"/>
        <v>6.7916044574272343</v>
      </c>
      <c r="G1358" s="193">
        <f t="shared" si="219"/>
        <v>7.0427470203072549</v>
      </c>
      <c r="H1358" s="193">
        <f t="shared" si="219"/>
        <v>7.3031764295113373</v>
      </c>
      <c r="I1358" s="193">
        <f t="shared" si="219"/>
        <v>7.5732360976162187</v>
      </c>
      <c r="J1358" s="193">
        <f t="shared" si="219"/>
        <v>7.8532821360410345</v>
      </c>
      <c r="K1358" s="193">
        <f>MAX(0,(F1358-'2031 forecast'!$C$10))</f>
        <v>1.0546044574272342</v>
      </c>
      <c r="L1358" s="193">
        <f>MAX(0,(G1358-'2031 forecast'!$C$10))</f>
        <v>1.3057470203072548</v>
      </c>
      <c r="M1358" s="193">
        <f>MAX(0,(H1358-'2031 forecast'!$C$10))</f>
        <v>1.5661764295113372</v>
      </c>
      <c r="N1358" s="193">
        <f>MAX(0,(I1358-'2031 forecast'!$C$10))</f>
        <v>1.8362360976162186</v>
      </c>
      <c r="O1358" s="193">
        <f>MAX(0,(J1358-'2031 forecast'!$C$10))</f>
        <v>2.1162821360410344</v>
      </c>
      <c r="P1358" s="175">
        <f t="shared" si="225"/>
        <v>4</v>
      </c>
      <c r="Q1358" s="175" t="str">
        <f t="shared" si="226"/>
        <v/>
      </c>
    </row>
    <row r="1359" spans="1:17" s="1" customFormat="1" x14ac:dyDescent="0.3">
      <c r="A1359" s="189">
        <f t="shared" si="224"/>
        <v>43887.458333330047</v>
      </c>
      <c r="B1359" s="190">
        <f t="shared" si="220"/>
        <v>43887</v>
      </c>
      <c r="C1359" s="1">
        <f t="shared" si="221"/>
        <v>11</v>
      </c>
      <c r="D1359" s="191">
        <v>4.6831778632321885</v>
      </c>
      <c r="E1359" s="192">
        <f t="shared" si="222"/>
        <v>1.6261701496860786E-4</v>
      </c>
      <c r="F1359" s="193">
        <f t="shared" si="223"/>
        <v>6.9824429297846953</v>
      </c>
      <c r="G1359" s="193">
        <f t="shared" si="219"/>
        <v>7.2406423911258067</v>
      </c>
      <c r="H1359" s="193">
        <f t="shared" si="219"/>
        <v>7.5083896514976072</v>
      </c>
      <c r="I1359" s="193">
        <f t="shared" si="219"/>
        <v>7.7860377730864272</v>
      </c>
      <c r="J1359" s="193">
        <f t="shared" si="219"/>
        <v>8.0739528737479738</v>
      </c>
      <c r="K1359" s="193">
        <f>MAX(0,(F1359-'2031 forecast'!$C$10))</f>
        <v>1.2454429297846952</v>
      </c>
      <c r="L1359" s="193">
        <f>MAX(0,(G1359-'2031 forecast'!$C$10))</f>
        <v>1.5036423911258066</v>
      </c>
      <c r="M1359" s="193">
        <f>MAX(0,(H1359-'2031 forecast'!$C$10))</f>
        <v>1.7713896514976071</v>
      </c>
      <c r="N1359" s="193">
        <f>MAX(0,(I1359-'2031 forecast'!$C$10))</f>
        <v>2.0490377730864271</v>
      </c>
      <c r="O1359" s="193">
        <f>MAX(0,(J1359-'2031 forecast'!$C$10))</f>
        <v>2.3369528737479737</v>
      </c>
      <c r="P1359" s="175">
        <f t="shared" si="225"/>
        <v>5</v>
      </c>
      <c r="Q1359" s="175" t="str">
        <f t="shared" si="226"/>
        <v/>
      </c>
    </row>
    <row r="1360" spans="1:17" s="1" customFormat="1" x14ac:dyDescent="0.3">
      <c r="A1360" s="189">
        <f t="shared" si="224"/>
        <v>43887.499999996711</v>
      </c>
      <c r="B1360" s="190">
        <f t="shared" si="220"/>
        <v>43887</v>
      </c>
      <c r="C1360" s="1">
        <f t="shared" si="221"/>
        <v>12</v>
      </c>
      <c r="D1360" s="191">
        <v>4.758470111837207</v>
      </c>
      <c r="E1360" s="192">
        <f t="shared" si="222"/>
        <v>1.6523143643112565E-4</v>
      </c>
      <c r="F1360" s="193">
        <f t="shared" si="223"/>
        <v>7.0947008547008465</v>
      </c>
      <c r="G1360" s="193">
        <f t="shared" si="219"/>
        <v>7.357051432783777</v>
      </c>
      <c r="H1360" s="193">
        <f t="shared" si="219"/>
        <v>7.629103311489529</v>
      </c>
      <c r="I1360" s="193">
        <f t="shared" si="219"/>
        <v>7.9112152292453715</v>
      </c>
      <c r="J1360" s="193">
        <f t="shared" si="219"/>
        <v>8.2037591900461724</v>
      </c>
      <c r="K1360" s="193">
        <f>MAX(0,(F1360-'2031 forecast'!$C$10))</f>
        <v>1.3577008547008464</v>
      </c>
      <c r="L1360" s="193">
        <f>MAX(0,(G1360-'2031 forecast'!$C$10))</f>
        <v>1.6200514327837769</v>
      </c>
      <c r="M1360" s="193">
        <f>MAX(0,(H1360-'2031 forecast'!$C$10))</f>
        <v>1.8921033114895289</v>
      </c>
      <c r="N1360" s="193">
        <f>MAX(0,(I1360-'2031 forecast'!$C$10))</f>
        <v>2.1742152292453714</v>
      </c>
      <c r="O1360" s="193">
        <f>MAX(0,(J1360-'2031 forecast'!$C$10))</f>
        <v>2.4667591900461723</v>
      </c>
      <c r="P1360" s="175">
        <f t="shared" si="225"/>
        <v>6</v>
      </c>
      <c r="Q1360" s="175" t="str">
        <f t="shared" si="226"/>
        <v/>
      </c>
    </row>
    <row r="1361" spans="1:17" s="1" customFormat="1" x14ac:dyDescent="0.3">
      <c r="A1361" s="189">
        <f t="shared" si="224"/>
        <v>43887.541666663376</v>
      </c>
      <c r="B1361" s="190">
        <f t="shared" si="220"/>
        <v>43887</v>
      </c>
      <c r="C1361" s="1">
        <f t="shared" si="221"/>
        <v>13</v>
      </c>
      <c r="D1361" s="191">
        <v>4.8036454610002179</v>
      </c>
      <c r="E1361" s="192">
        <f t="shared" si="222"/>
        <v>1.6680008930863632E-4</v>
      </c>
      <c r="F1361" s="193">
        <f t="shared" si="223"/>
        <v>7.1620556096505377</v>
      </c>
      <c r="G1361" s="193">
        <f t="shared" si="219"/>
        <v>7.4268968577785586</v>
      </c>
      <c r="H1361" s="193">
        <f t="shared" si="219"/>
        <v>7.7015315074846828</v>
      </c>
      <c r="I1361" s="193">
        <f t="shared" si="219"/>
        <v>7.9863217029407387</v>
      </c>
      <c r="J1361" s="193">
        <f t="shared" si="219"/>
        <v>8.2816429798250901</v>
      </c>
      <c r="K1361" s="193">
        <f>MAX(0,(F1361-'2031 forecast'!$C$10))</f>
        <v>1.4250556096505376</v>
      </c>
      <c r="L1361" s="193">
        <f>MAX(0,(G1361-'2031 forecast'!$C$10))</f>
        <v>1.6898968577785585</v>
      </c>
      <c r="M1361" s="193">
        <f>MAX(0,(H1361-'2031 forecast'!$C$10))</f>
        <v>1.9645315074846827</v>
      </c>
      <c r="N1361" s="193">
        <f>MAX(0,(I1361-'2031 forecast'!$C$10))</f>
        <v>2.2493217029407386</v>
      </c>
      <c r="O1361" s="193">
        <f>MAX(0,(J1361-'2031 forecast'!$C$10))</f>
        <v>2.54464297982509</v>
      </c>
      <c r="P1361" s="175">
        <f t="shared" si="225"/>
        <v>7</v>
      </c>
      <c r="Q1361" s="175" t="str">
        <f t="shared" si="226"/>
        <v/>
      </c>
    </row>
    <row r="1362" spans="1:17" s="1" customFormat="1" x14ac:dyDescent="0.3">
      <c r="A1362" s="189">
        <f t="shared" si="224"/>
        <v>43887.58333333004</v>
      </c>
      <c r="B1362" s="190">
        <f t="shared" si="220"/>
        <v>43887</v>
      </c>
      <c r="C1362" s="1">
        <f t="shared" si="221"/>
        <v>14</v>
      </c>
      <c r="D1362" s="191">
        <v>4.841291585302729</v>
      </c>
      <c r="E1362" s="192">
        <f t="shared" si="222"/>
        <v>1.6810730003989527E-4</v>
      </c>
      <c r="F1362" s="193">
        <f t="shared" si="223"/>
        <v>7.2181845721086155</v>
      </c>
      <c r="G1362" s="193">
        <f t="shared" si="219"/>
        <v>7.4851013786075464</v>
      </c>
      <c r="H1362" s="193">
        <f t="shared" si="219"/>
        <v>7.761888337480646</v>
      </c>
      <c r="I1362" s="193">
        <f t="shared" si="219"/>
        <v>8.0489104310202126</v>
      </c>
      <c r="J1362" s="193">
        <f t="shared" si="219"/>
        <v>8.3465461379741921</v>
      </c>
      <c r="K1362" s="193">
        <f>MAX(0,(F1362-'2031 forecast'!$C$10))</f>
        <v>1.4811845721086154</v>
      </c>
      <c r="L1362" s="193">
        <f>MAX(0,(G1362-'2031 forecast'!$C$10))</f>
        <v>1.7481013786075463</v>
      </c>
      <c r="M1362" s="193">
        <f>MAX(0,(H1362-'2031 forecast'!$C$10))</f>
        <v>2.0248883374806459</v>
      </c>
      <c r="N1362" s="193">
        <f>MAX(0,(I1362-'2031 forecast'!$C$10))</f>
        <v>2.3119104310202125</v>
      </c>
      <c r="O1362" s="193">
        <f>MAX(0,(J1362-'2031 forecast'!$C$10))</f>
        <v>2.609546137974192</v>
      </c>
      <c r="P1362" s="175">
        <f t="shared" si="225"/>
        <v>8</v>
      </c>
      <c r="Q1362" s="175" t="str">
        <f t="shared" si="226"/>
        <v/>
      </c>
    </row>
    <row r="1363" spans="1:17" s="1" customFormat="1" x14ac:dyDescent="0.3">
      <c r="A1363" s="189">
        <f t="shared" si="224"/>
        <v>43887.624999996704</v>
      </c>
      <c r="B1363" s="190">
        <f t="shared" si="220"/>
        <v>43887</v>
      </c>
      <c r="C1363" s="1">
        <f t="shared" si="221"/>
        <v>15</v>
      </c>
      <c r="D1363" s="191">
        <v>4.841291585302729</v>
      </c>
      <c r="E1363" s="192">
        <f t="shared" si="222"/>
        <v>1.6810730003989527E-4</v>
      </c>
      <c r="F1363" s="193">
        <f t="shared" si="223"/>
        <v>7.2181845721086155</v>
      </c>
      <c r="G1363" s="193">
        <f t="shared" si="219"/>
        <v>7.4851013786075464</v>
      </c>
      <c r="H1363" s="193">
        <f t="shared" si="219"/>
        <v>7.761888337480646</v>
      </c>
      <c r="I1363" s="193">
        <f t="shared" si="219"/>
        <v>8.0489104310202126</v>
      </c>
      <c r="J1363" s="193">
        <f t="shared" si="219"/>
        <v>8.3465461379741921</v>
      </c>
      <c r="K1363" s="193">
        <f>MAX(0,(F1363-'2031 forecast'!$C$10))</f>
        <v>1.4811845721086154</v>
      </c>
      <c r="L1363" s="193">
        <f>MAX(0,(G1363-'2031 forecast'!$C$10))</f>
        <v>1.7481013786075463</v>
      </c>
      <c r="M1363" s="193">
        <f>MAX(0,(H1363-'2031 forecast'!$C$10))</f>
        <v>2.0248883374806459</v>
      </c>
      <c r="N1363" s="193">
        <f>MAX(0,(I1363-'2031 forecast'!$C$10))</f>
        <v>2.3119104310202125</v>
      </c>
      <c r="O1363" s="193">
        <f>MAX(0,(J1363-'2031 forecast'!$C$10))</f>
        <v>2.609546137974192</v>
      </c>
      <c r="P1363" s="175">
        <f t="shared" si="225"/>
        <v>9</v>
      </c>
      <c r="Q1363" s="175" t="str">
        <f t="shared" si="226"/>
        <v/>
      </c>
    </row>
    <row r="1364" spans="1:17" s="1" customFormat="1" x14ac:dyDescent="0.3">
      <c r="A1364" s="189">
        <f t="shared" si="224"/>
        <v>43887.666666663368</v>
      </c>
      <c r="B1364" s="190">
        <f t="shared" si="220"/>
        <v>43887</v>
      </c>
      <c r="C1364" s="1">
        <f t="shared" si="221"/>
        <v>16</v>
      </c>
      <c r="D1364" s="191">
        <v>4.8036454610002179</v>
      </c>
      <c r="E1364" s="192">
        <f t="shared" si="222"/>
        <v>1.6680008930863632E-4</v>
      </c>
      <c r="F1364" s="193">
        <f t="shared" si="223"/>
        <v>7.1620556096505377</v>
      </c>
      <c r="G1364" s="193">
        <f t="shared" si="219"/>
        <v>7.4268968577785586</v>
      </c>
      <c r="H1364" s="193">
        <f t="shared" si="219"/>
        <v>7.7015315074846828</v>
      </c>
      <c r="I1364" s="193">
        <f t="shared" si="219"/>
        <v>7.9863217029407387</v>
      </c>
      <c r="J1364" s="193">
        <f t="shared" si="219"/>
        <v>8.2816429798250901</v>
      </c>
      <c r="K1364" s="193">
        <f>MAX(0,(F1364-'2031 forecast'!$C$10))</f>
        <v>1.4250556096505376</v>
      </c>
      <c r="L1364" s="193">
        <f>MAX(0,(G1364-'2031 forecast'!$C$10))</f>
        <v>1.6898968577785585</v>
      </c>
      <c r="M1364" s="193">
        <f>MAX(0,(H1364-'2031 forecast'!$C$10))</f>
        <v>1.9645315074846827</v>
      </c>
      <c r="N1364" s="193">
        <f>MAX(0,(I1364-'2031 forecast'!$C$10))</f>
        <v>2.2493217029407386</v>
      </c>
      <c r="O1364" s="193">
        <f>MAX(0,(J1364-'2031 forecast'!$C$10))</f>
        <v>2.54464297982509</v>
      </c>
      <c r="P1364" s="175">
        <f t="shared" si="225"/>
        <v>10</v>
      </c>
      <c r="Q1364" s="175" t="str">
        <f t="shared" si="226"/>
        <v/>
      </c>
    </row>
    <row r="1365" spans="1:17" s="1" customFormat="1" x14ac:dyDescent="0.3">
      <c r="A1365" s="189">
        <f t="shared" si="224"/>
        <v>43887.708333330032</v>
      </c>
      <c r="B1365" s="190">
        <f t="shared" si="220"/>
        <v>43887</v>
      </c>
      <c r="C1365" s="1">
        <f t="shared" si="221"/>
        <v>17</v>
      </c>
      <c r="D1365" s="191">
        <v>5.1048144554202954</v>
      </c>
      <c r="E1365" s="192">
        <f t="shared" si="222"/>
        <v>1.7725777515870759E-4</v>
      </c>
      <c r="F1365" s="193">
        <f t="shared" si="223"/>
        <v>7.6110873093151499</v>
      </c>
      <c r="G1365" s="193">
        <f t="shared" ref="G1365:J1384" si="227">$E1365*G$2</f>
        <v>7.8925330244104446</v>
      </c>
      <c r="H1365" s="193">
        <f t="shared" si="227"/>
        <v>8.1843861474523756</v>
      </c>
      <c r="I1365" s="193">
        <f t="shared" si="227"/>
        <v>8.4870315275765229</v>
      </c>
      <c r="J1365" s="193">
        <f t="shared" si="227"/>
        <v>8.8008682450178881</v>
      </c>
      <c r="K1365" s="193">
        <f>MAX(0,(F1365-'2031 forecast'!$C$10))</f>
        <v>1.8740873093151498</v>
      </c>
      <c r="L1365" s="193">
        <f>MAX(0,(G1365-'2031 forecast'!$C$10))</f>
        <v>2.1555330244104445</v>
      </c>
      <c r="M1365" s="193">
        <f>MAX(0,(H1365-'2031 forecast'!$C$10))</f>
        <v>2.4473861474523755</v>
      </c>
      <c r="N1365" s="193">
        <f>MAX(0,(I1365-'2031 forecast'!$C$10))</f>
        <v>2.7500315275765228</v>
      </c>
      <c r="O1365" s="193">
        <f>MAX(0,(J1365-'2031 forecast'!$C$10))</f>
        <v>3.063868245017888</v>
      </c>
      <c r="P1365" s="175">
        <f t="shared" si="225"/>
        <v>11</v>
      </c>
      <c r="Q1365" s="175" t="str">
        <f t="shared" si="226"/>
        <v/>
      </c>
    </row>
    <row r="1366" spans="1:17" s="1" customFormat="1" x14ac:dyDescent="0.3">
      <c r="A1366" s="189">
        <f t="shared" si="224"/>
        <v>43887.749999996697</v>
      </c>
      <c r="B1366" s="190">
        <f t="shared" si="220"/>
        <v>43887</v>
      </c>
      <c r="C1366" s="1">
        <f t="shared" si="221"/>
        <v>18</v>
      </c>
      <c r="D1366" s="191">
        <v>5.2779866272118392</v>
      </c>
      <c r="E1366" s="192">
        <f t="shared" si="222"/>
        <v>1.8327094452249854E-4</v>
      </c>
      <c r="F1366" s="193">
        <f t="shared" si="223"/>
        <v>7.8692805366223002</v>
      </c>
      <c r="G1366" s="193">
        <f t="shared" si="227"/>
        <v>8.160273820223777</v>
      </c>
      <c r="H1366" s="193">
        <f t="shared" si="227"/>
        <v>8.4620275654337966</v>
      </c>
      <c r="I1366" s="193">
        <f t="shared" si="227"/>
        <v>8.7749396767420969</v>
      </c>
      <c r="J1366" s="193">
        <f t="shared" si="227"/>
        <v>9.0994227725037451</v>
      </c>
      <c r="K1366" s="193">
        <f>MAX(0,(F1366-'2031 forecast'!$C$10))</f>
        <v>2.1322805366223001</v>
      </c>
      <c r="L1366" s="193">
        <f>MAX(0,(G1366-'2031 forecast'!$C$10))</f>
        <v>2.4232738202237769</v>
      </c>
      <c r="M1366" s="193">
        <f>MAX(0,(H1366-'2031 forecast'!$C$10))</f>
        <v>2.7250275654337965</v>
      </c>
      <c r="N1366" s="193">
        <f>MAX(0,(I1366-'2031 forecast'!$C$10))</f>
        <v>3.0379396767420968</v>
      </c>
      <c r="O1366" s="193">
        <f>MAX(0,(J1366-'2031 forecast'!$C$10))</f>
        <v>3.362422772503745</v>
      </c>
      <c r="P1366" s="175">
        <f t="shared" si="225"/>
        <v>12</v>
      </c>
      <c r="Q1366" s="175" t="str">
        <f t="shared" si="226"/>
        <v/>
      </c>
    </row>
    <row r="1367" spans="1:17" s="1" customFormat="1" x14ac:dyDescent="0.3">
      <c r="A1367" s="189">
        <f t="shared" si="224"/>
        <v>43887.791666663361</v>
      </c>
      <c r="B1367" s="190">
        <f t="shared" si="220"/>
        <v>43887</v>
      </c>
      <c r="C1367" s="1">
        <f t="shared" si="221"/>
        <v>19</v>
      </c>
      <c r="D1367" s="191">
        <v>5.3382204260958543</v>
      </c>
      <c r="E1367" s="192">
        <f t="shared" si="222"/>
        <v>1.8536248169251279E-4</v>
      </c>
      <c r="F1367" s="193">
        <f t="shared" si="223"/>
        <v>7.9590868765552214</v>
      </c>
      <c r="G1367" s="193">
        <f t="shared" si="227"/>
        <v>8.2534010535501547</v>
      </c>
      <c r="H1367" s="193">
        <f t="shared" si="227"/>
        <v>8.5585984934273363</v>
      </c>
      <c r="I1367" s="193">
        <f t="shared" si="227"/>
        <v>8.8750816416692544</v>
      </c>
      <c r="J1367" s="193">
        <f t="shared" si="227"/>
        <v>9.2032678255423033</v>
      </c>
      <c r="K1367" s="193">
        <f>MAX(0,(F1367-'2031 forecast'!$C$10))</f>
        <v>2.2220868765552213</v>
      </c>
      <c r="L1367" s="193">
        <f>MAX(0,(G1367-'2031 forecast'!$C$10))</f>
        <v>2.5164010535501546</v>
      </c>
      <c r="M1367" s="193">
        <f>MAX(0,(H1367-'2031 forecast'!$C$10))</f>
        <v>2.8215984934273362</v>
      </c>
      <c r="N1367" s="193">
        <f>MAX(0,(I1367-'2031 forecast'!$C$10))</f>
        <v>3.1380816416692543</v>
      </c>
      <c r="O1367" s="193">
        <f>MAX(0,(J1367-'2031 forecast'!$C$10))</f>
        <v>3.4662678255423032</v>
      </c>
      <c r="P1367" s="175">
        <f t="shared" si="225"/>
        <v>13</v>
      </c>
      <c r="Q1367" s="175" t="str">
        <f t="shared" si="226"/>
        <v/>
      </c>
    </row>
    <row r="1368" spans="1:17" s="1" customFormat="1" x14ac:dyDescent="0.3">
      <c r="A1368" s="189">
        <f t="shared" si="224"/>
        <v>43887.833333330025</v>
      </c>
      <c r="B1368" s="190">
        <f t="shared" si="220"/>
        <v>43887</v>
      </c>
      <c r="C1368" s="1">
        <f t="shared" si="221"/>
        <v>20</v>
      </c>
      <c r="D1368" s="191">
        <v>5.1499898045833072</v>
      </c>
      <c r="E1368" s="192">
        <f t="shared" si="222"/>
        <v>1.788264280362183E-4</v>
      </c>
      <c r="F1368" s="193">
        <f t="shared" si="223"/>
        <v>7.6784420642648419</v>
      </c>
      <c r="G1368" s="193">
        <f t="shared" si="227"/>
        <v>7.9623784494052279</v>
      </c>
      <c r="H1368" s="193">
        <f t="shared" si="227"/>
        <v>8.2568143434475303</v>
      </c>
      <c r="I1368" s="193">
        <f t="shared" si="227"/>
        <v>8.562138001271892</v>
      </c>
      <c r="J1368" s="193">
        <f t="shared" si="227"/>
        <v>8.8787520347968076</v>
      </c>
      <c r="K1368" s="193">
        <f>MAX(0,(F1368-'2031 forecast'!$C$10))</f>
        <v>1.9414420642648418</v>
      </c>
      <c r="L1368" s="193">
        <f>MAX(0,(G1368-'2031 forecast'!$C$10))</f>
        <v>2.2253784494052278</v>
      </c>
      <c r="M1368" s="193">
        <f>MAX(0,(H1368-'2031 forecast'!$C$10))</f>
        <v>2.5198143434475302</v>
      </c>
      <c r="N1368" s="193">
        <f>MAX(0,(I1368-'2031 forecast'!$C$10))</f>
        <v>2.8251380012718919</v>
      </c>
      <c r="O1368" s="193">
        <f>MAX(0,(J1368-'2031 forecast'!$C$10))</f>
        <v>3.1417520347968075</v>
      </c>
      <c r="P1368" s="175">
        <f t="shared" si="225"/>
        <v>14</v>
      </c>
      <c r="Q1368" s="175" t="str">
        <f t="shared" si="226"/>
        <v/>
      </c>
    </row>
    <row r="1369" spans="1:17" s="1" customFormat="1" x14ac:dyDescent="0.3">
      <c r="A1369" s="189">
        <f t="shared" si="224"/>
        <v>43887.874999996689</v>
      </c>
      <c r="B1369" s="190">
        <f t="shared" si="220"/>
        <v>43887</v>
      </c>
      <c r="C1369" s="1">
        <f t="shared" si="221"/>
        <v>21</v>
      </c>
      <c r="D1369" s="191">
        <v>5.0295222068152761</v>
      </c>
      <c r="E1369" s="192">
        <f t="shared" si="222"/>
        <v>1.7464335369618978E-4</v>
      </c>
      <c r="F1369" s="193">
        <f t="shared" si="223"/>
        <v>7.4988293843989968</v>
      </c>
      <c r="G1369" s="193">
        <f t="shared" si="227"/>
        <v>7.7761239827524733</v>
      </c>
      <c r="H1369" s="193">
        <f t="shared" si="227"/>
        <v>8.0636724874604528</v>
      </c>
      <c r="I1369" s="193">
        <f t="shared" si="227"/>
        <v>8.3618540714175769</v>
      </c>
      <c r="J1369" s="193">
        <f t="shared" si="227"/>
        <v>8.6710619287196895</v>
      </c>
      <c r="K1369" s="193">
        <f>MAX(0,(F1369-'2031 forecast'!$C$10))</f>
        <v>1.7618293843989967</v>
      </c>
      <c r="L1369" s="193">
        <f>MAX(0,(G1369-'2031 forecast'!$C$10))</f>
        <v>2.0391239827524732</v>
      </c>
      <c r="M1369" s="193">
        <f>MAX(0,(H1369-'2031 forecast'!$C$10))</f>
        <v>2.3266724874604527</v>
      </c>
      <c r="N1369" s="193">
        <f>MAX(0,(I1369-'2031 forecast'!$C$10))</f>
        <v>2.6248540714175768</v>
      </c>
      <c r="O1369" s="193">
        <f>MAX(0,(J1369-'2031 forecast'!$C$10))</f>
        <v>2.9340619287196894</v>
      </c>
      <c r="P1369" s="175">
        <f t="shared" si="225"/>
        <v>15</v>
      </c>
      <c r="Q1369" s="175" t="str">
        <f t="shared" si="226"/>
        <v/>
      </c>
    </row>
    <row r="1370" spans="1:17" s="1" customFormat="1" x14ac:dyDescent="0.3">
      <c r="A1370" s="189">
        <f t="shared" si="224"/>
        <v>43887.916666663354</v>
      </c>
      <c r="B1370" s="190">
        <f t="shared" si="220"/>
        <v>43887</v>
      </c>
      <c r="C1370" s="1">
        <f t="shared" si="221"/>
        <v>22</v>
      </c>
      <c r="D1370" s="191">
        <v>4.8789377096052373</v>
      </c>
      <c r="E1370" s="192">
        <f t="shared" si="222"/>
        <v>1.6941451077115413E-4</v>
      </c>
      <c r="F1370" s="193">
        <f t="shared" si="223"/>
        <v>7.2743135345666907</v>
      </c>
      <c r="G1370" s="193">
        <f t="shared" si="227"/>
        <v>7.5433058994365298</v>
      </c>
      <c r="H1370" s="193">
        <f t="shared" si="227"/>
        <v>7.8222451674766056</v>
      </c>
      <c r="I1370" s="193">
        <f t="shared" si="227"/>
        <v>8.1114991590996848</v>
      </c>
      <c r="J1370" s="193">
        <f t="shared" si="227"/>
        <v>8.4114492961232887</v>
      </c>
      <c r="K1370" s="193">
        <f>MAX(0,(F1370-'2031 forecast'!$C$10))</f>
        <v>1.5373135345666906</v>
      </c>
      <c r="L1370" s="193">
        <f>MAX(0,(G1370-'2031 forecast'!$C$10))</f>
        <v>1.8063058994365297</v>
      </c>
      <c r="M1370" s="193">
        <f>MAX(0,(H1370-'2031 forecast'!$C$10))</f>
        <v>2.0852451674766055</v>
      </c>
      <c r="N1370" s="193">
        <f>MAX(0,(I1370-'2031 forecast'!$C$10))</f>
        <v>2.3744991590996847</v>
      </c>
      <c r="O1370" s="193">
        <f>MAX(0,(J1370-'2031 forecast'!$C$10))</f>
        <v>2.6744492961232886</v>
      </c>
      <c r="P1370" s="175">
        <f t="shared" si="225"/>
        <v>16</v>
      </c>
      <c r="Q1370" s="175" t="str">
        <f t="shared" si="226"/>
        <v/>
      </c>
    </row>
    <row r="1371" spans="1:17" s="1" customFormat="1" x14ac:dyDescent="0.3">
      <c r="A1371" s="189">
        <f t="shared" si="224"/>
        <v>43887.958333330018</v>
      </c>
      <c r="B1371" s="190">
        <f t="shared" si="220"/>
        <v>43887</v>
      </c>
      <c r="C1371" s="1">
        <f t="shared" si="221"/>
        <v>23</v>
      </c>
      <c r="D1371" s="191">
        <v>4.4196549931146212</v>
      </c>
      <c r="E1371" s="192">
        <f t="shared" si="222"/>
        <v>1.5346653984979551E-4</v>
      </c>
      <c r="F1371" s="193">
        <f t="shared" si="223"/>
        <v>6.58954019257816</v>
      </c>
      <c r="G1371" s="193">
        <f t="shared" si="227"/>
        <v>6.8332107453229067</v>
      </c>
      <c r="H1371" s="193">
        <f t="shared" si="227"/>
        <v>7.0858918415258767</v>
      </c>
      <c r="I1371" s="193">
        <f t="shared" si="227"/>
        <v>7.347916676530116</v>
      </c>
      <c r="J1371" s="193">
        <f t="shared" si="227"/>
        <v>7.6196307667042769</v>
      </c>
      <c r="K1371" s="193">
        <f>MAX(0,(F1371-'2031 forecast'!$C$10))</f>
        <v>0.85254019257815994</v>
      </c>
      <c r="L1371" s="193">
        <f>MAX(0,(G1371-'2031 forecast'!$C$10))</f>
        <v>1.0962107453229066</v>
      </c>
      <c r="M1371" s="193">
        <f>MAX(0,(H1371-'2031 forecast'!$C$10))</f>
        <v>1.3488918415258766</v>
      </c>
      <c r="N1371" s="193">
        <f>MAX(0,(I1371-'2031 forecast'!$C$10))</f>
        <v>1.6109166765301159</v>
      </c>
      <c r="O1371" s="193">
        <f>MAX(0,(J1371-'2031 forecast'!$C$10))</f>
        <v>1.8826307667042768</v>
      </c>
      <c r="P1371" s="175">
        <f t="shared" si="225"/>
        <v>17</v>
      </c>
      <c r="Q1371" s="175">
        <f t="shared" si="226"/>
        <v>17</v>
      </c>
    </row>
    <row r="1372" spans="1:17" s="1" customFormat="1" x14ac:dyDescent="0.3">
      <c r="A1372" s="189">
        <f t="shared" si="224"/>
        <v>43887.999999996682</v>
      </c>
      <c r="B1372" s="190">
        <f t="shared" si="220"/>
        <v>43887</v>
      </c>
      <c r="C1372" s="1">
        <f t="shared" si="221"/>
        <v>0</v>
      </c>
      <c r="D1372" s="191">
        <v>3.7796708799719592</v>
      </c>
      <c r="E1372" s="192">
        <f t="shared" si="222"/>
        <v>1.3124395741839412E-4</v>
      </c>
      <c r="F1372" s="193">
        <f t="shared" si="223"/>
        <v>5.6353478307908631</v>
      </c>
      <c r="G1372" s="193">
        <f t="shared" si="227"/>
        <v>5.8437338912301522</v>
      </c>
      <c r="H1372" s="193">
        <f t="shared" si="227"/>
        <v>6.0598257315945316</v>
      </c>
      <c r="I1372" s="193">
        <f t="shared" si="227"/>
        <v>6.2839082991790773</v>
      </c>
      <c r="J1372" s="193">
        <f t="shared" si="227"/>
        <v>6.5162770781695869</v>
      </c>
      <c r="K1372" s="193">
        <f>MAX(0,(F1372-'2031 forecast'!$C$10))</f>
        <v>0</v>
      </c>
      <c r="L1372" s="193">
        <f>MAX(0,(G1372-'2031 forecast'!$C$10))</f>
        <v>0.10673389123015209</v>
      </c>
      <c r="M1372" s="193">
        <f>MAX(0,(H1372-'2031 forecast'!$C$10))</f>
        <v>0.32282573159453154</v>
      </c>
      <c r="N1372" s="193">
        <f>MAX(0,(I1372-'2031 forecast'!$C$10))</f>
        <v>0.54690829917907724</v>
      </c>
      <c r="O1372" s="193">
        <f>MAX(0,(J1372-'2031 forecast'!$C$10))</f>
        <v>0.7792770781695868</v>
      </c>
      <c r="P1372" s="175" t="str">
        <f t="shared" si="225"/>
        <v/>
      </c>
      <c r="Q1372" s="175" t="str">
        <f t="shared" si="226"/>
        <v/>
      </c>
    </row>
    <row r="1373" spans="1:17" s="1" customFormat="1" x14ac:dyDescent="0.3">
      <c r="A1373" s="189">
        <f t="shared" si="224"/>
        <v>43888.041666663346</v>
      </c>
      <c r="B1373" s="190">
        <f t="shared" si="220"/>
        <v>43888</v>
      </c>
      <c r="C1373" s="1">
        <f t="shared" si="221"/>
        <v>1</v>
      </c>
      <c r="D1373" s="191">
        <v>3.6441448324829246</v>
      </c>
      <c r="E1373" s="192">
        <f t="shared" si="222"/>
        <v>1.2653799878586207E-4</v>
      </c>
      <c r="F1373" s="193">
        <f t="shared" si="223"/>
        <v>5.4332835659417889</v>
      </c>
      <c r="G1373" s="193">
        <f t="shared" si="227"/>
        <v>5.634197616245805</v>
      </c>
      <c r="H1373" s="193">
        <f t="shared" si="227"/>
        <v>5.8425411436090711</v>
      </c>
      <c r="I1373" s="193">
        <f t="shared" si="227"/>
        <v>6.0585888780929755</v>
      </c>
      <c r="J1373" s="193">
        <f t="shared" si="227"/>
        <v>6.2826257088328292</v>
      </c>
      <c r="K1373" s="193">
        <f>MAX(0,(F1373-'2031 forecast'!$C$10))</f>
        <v>0</v>
      </c>
      <c r="L1373" s="193">
        <f>MAX(0,(G1373-'2031 forecast'!$C$10))</f>
        <v>0</v>
      </c>
      <c r="M1373" s="193">
        <f>MAX(0,(H1373-'2031 forecast'!$C$10))</f>
        <v>0.10554114360907096</v>
      </c>
      <c r="N1373" s="193">
        <f>MAX(0,(I1373-'2031 forecast'!$C$10))</f>
        <v>0.32158887809297543</v>
      </c>
      <c r="O1373" s="193">
        <f>MAX(0,(J1373-'2031 forecast'!$C$10))</f>
        <v>0.54562570883282913</v>
      </c>
      <c r="P1373" s="175" t="str">
        <f t="shared" si="225"/>
        <v/>
      </c>
      <c r="Q1373" s="175" t="str">
        <f t="shared" si="226"/>
        <v/>
      </c>
    </row>
    <row r="1374" spans="1:17" s="1" customFormat="1" x14ac:dyDescent="0.3">
      <c r="A1374" s="189">
        <f t="shared" si="224"/>
        <v>43888.083333330011</v>
      </c>
      <c r="B1374" s="190">
        <f t="shared" si="220"/>
        <v>43888</v>
      </c>
      <c r="C1374" s="1">
        <f t="shared" si="221"/>
        <v>2</v>
      </c>
      <c r="D1374" s="191">
        <v>3.4709726606913804</v>
      </c>
      <c r="E1374" s="192">
        <f t="shared" si="222"/>
        <v>1.2052482942207108E-4</v>
      </c>
      <c r="F1374" s="193">
        <f t="shared" si="223"/>
        <v>5.1750903386346367</v>
      </c>
      <c r="G1374" s="193">
        <f t="shared" si="227"/>
        <v>5.3664568204324699</v>
      </c>
      <c r="H1374" s="193">
        <f t="shared" si="227"/>
        <v>5.5648997256276473</v>
      </c>
      <c r="I1374" s="193">
        <f t="shared" si="227"/>
        <v>5.7706807289273989</v>
      </c>
      <c r="J1374" s="193">
        <f t="shared" si="227"/>
        <v>5.9840711813469705</v>
      </c>
      <c r="K1374" s="193">
        <f>MAX(0,(F1374-'2031 forecast'!$C$10))</f>
        <v>0</v>
      </c>
      <c r="L1374" s="193">
        <f>MAX(0,(G1374-'2031 forecast'!$C$10))</f>
        <v>0</v>
      </c>
      <c r="M1374" s="193">
        <f>MAX(0,(H1374-'2031 forecast'!$C$10))</f>
        <v>0</v>
      </c>
      <c r="N1374" s="193">
        <f>MAX(0,(I1374-'2031 forecast'!$C$10))</f>
        <v>3.3680728927398818E-2</v>
      </c>
      <c r="O1374" s="193">
        <f>MAX(0,(J1374-'2031 forecast'!$C$10))</f>
        <v>0.24707118134697037</v>
      </c>
      <c r="P1374" s="175" t="str">
        <f t="shared" si="225"/>
        <v/>
      </c>
      <c r="Q1374" s="175" t="str">
        <f t="shared" si="226"/>
        <v/>
      </c>
    </row>
    <row r="1375" spans="1:17" s="1" customFormat="1" x14ac:dyDescent="0.3">
      <c r="A1375" s="189">
        <f t="shared" si="224"/>
        <v>43888.124999996675</v>
      </c>
      <c r="B1375" s="190">
        <f t="shared" si="220"/>
        <v>43888</v>
      </c>
      <c r="C1375" s="1">
        <f t="shared" si="221"/>
        <v>3</v>
      </c>
      <c r="D1375" s="191">
        <v>3.4182680866678674</v>
      </c>
      <c r="E1375" s="192">
        <f t="shared" si="222"/>
        <v>1.1869473439830862E-4</v>
      </c>
      <c r="F1375" s="193">
        <f t="shared" si="223"/>
        <v>5.0965097911933297</v>
      </c>
      <c r="G1375" s="193">
        <f t="shared" si="227"/>
        <v>5.2849704912718902</v>
      </c>
      <c r="H1375" s="193">
        <f t="shared" si="227"/>
        <v>5.4804001636333011</v>
      </c>
      <c r="I1375" s="193">
        <f t="shared" si="227"/>
        <v>5.6830565096161374</v>
      </c>
      <c r="J1375" s="193">
        <f t="shared" si="227"/>
        <v>5.8932067599382316</v>
      </c>
      <c r="K1375" s="193">
        <f>MAX(0,(F1375-'2031 forecast'!$C$10))</f>
        <v>0</v>
      </c>
      <c r="L1375" s="193">
        <f>MAX(0,(G1375-'2031 forecast'!$C$10))</f>
        <v>0</v>
      </c>
      <c r="M1375" s="193">
        <f>MAX(0,(H1375-'2031 forecast'!$C$10))</f>
        <v>0</v>
      </c>
      <c r="N1375" s="193">
        <f>MAX(0,(I1375-'2031 forecast'!$C$10))</f>
        <v>0</v>
      </c>
      <c r="O1375" s="193">
        <f>MAX(0,(J1375-'2031 forecast'!$C$10))</f>
        <v>0.15620675993823152</v>
      </c>
      <c r="P1375" s="175" t="str">
        <f t="shared" si="225"/>
        <v/>
      </c>
      <c r="Q1375" s="175" t="str">
        <f t="shared" si="226"/>
        <v/>
      </c>
    </row>
    <row r="1376" spans="1:17" s="1" customFormat="1" x14ac:dyDescent="0.3">
      <c r="A1376" s="189">
        <f t="shared" si="224"/>
        <v>43888.166666663339</v>
      </c>
      <c r="B1376" s="190">
        <f t="shared" si="220"/>
        <v>43888</v>
      </c>
      <c r="C1376" s="1">
        <f t="shared" si="221"/>
        <v>4</v>
      </c>
      <c r="D1376" s="191">
        <v>3.3203881634813426</v>
      </c>
      <c r="E1376" s="192">
        <f t="shared" si="222"/>
        <v>1.1529598649703547E-4</v>
      </c>
      <c r="F1376" s="193">
        <f t="shared" si="223"/>
        <v>4.9505744888023315</v>
      </c>
      <c r="G1376" s="193">
        <f t="shared" si="227"/>
        <v>5.1336387371165282</v>
      </c>
      <c r="H1376" s="193">
        <f t="shared" si="227"/>
        <v>5.3234724056438019</v>
      </c>
      <c r="I1376" s="193">
        <f t="shared" si="227"/>
        <v>5.5203258166095086</v>
      </c>
      <c r="J1376" s="193">
        <f t="shared" si="227"/>
        <v>5.7244585487505733</v>
      </c>
      <c r="K1376" s="193">
        <f>MAX(0,(F1376-'2031 forecast'!$C$10))</f>
        <v>0</v>
      </c>
      <c r="L1376" s="193">
        <f>MAX(0,(G1376-'2031 forecast'!$C$10))</f>
        <v>0</v>
      </c>
      <c r="M1376" s="193">
        <f>MAX(0,(H1376-'2031 forecast'!$C$10))</f>
        <v>0</v>
      </c>
      <c r="N1376" s="193">
        <f>MAX(0,(I1376-'2031 forecast'!$C$10))</f>
        <v>0</v>
      </c>
      <c r="O1376" s="193">
        <f>MAX(0,(J1376-'2031 forecast'!$C$10))</f>
        <v>0</v>
      </c>
      <c r="P1376" s="175" t="str">
        <f t="shared" si="225"/>
        <v/>
      </c>
      <c r="Q1376" s="175" t="str">
        <f t="shared" si="226"/>
        <v/>
      </c>
    </row>
    <row r="1377" spans="1:17" s="1" customFormat="1" x14ac:dyDescent="0.3">
      <c r="A1377" s="189">
        <f t="shared" si="224"/>
        <v>43888.208333330003</v>
      </c>
      <c r="B1377" s="190">
        <f t="shared" si="220"/>
        <v>43888</v>
      </c>
      <c r="C1377" s="1">
        <f t="shared" si="221"/>
        <v>5</v>
      </c>
      <c r="D1377" s="191">
        <v>3.4182680866678674</v>
      </c>
      <c r="E1377" s="192">
        <f t="shared" si="222"/>
        <v>1.1869473439830862E-4</v>
      </c>
      <c r="F1377" s="193">
        <f t="shared" si="223"/>
        <v>5.0965097911933297</v>
      </c>
      <c r="G1377" s="193">
        <f t="shared" si="227"/>
        <v>5.2849704912718902</v>
      </c>
      <c r="H1377" s="193">
        <f t="shared" si="227"/>
        <v>5.4804001636333011</v>
      </c>
      <c r="I1377" s="193">
        <f t="shared" si="227"/>
        <v>5.6830565096161374</v>
      </c>
      <c r="J1377" s="193">
        <f t="shared" si="227"/>
        <v>5.8932067599382316</v>
      </c>
      <c r="K1377" s="193">
        <f>MAX(0,(F1377-'2031 forecast'!$C$10))</f>
        <v>0</v>
      </c>
      <c r="L1377" s="193">
        <f>MAX(0,(G1377-'2031 forecast'!$C$10))</f>
        <v>0</v>
      </c>
      <c r="M1377" s="193">
        <f>MAX(0,(H1377-'2031 forecast'!$C$10))</f>
        <v>0</v>
      </c>
      <c r="N1377" s="193">
        <f>MAX(0,(I1377-'2031 forecast'!$C$10))</f>
        <v>0</v>
      </c>
      <c r="O1377" s="193">
        <f>MAX(0,(J1377-'2031 forecast'!$C$10))</f>
        <v>0.15620675993823152</v>
      </c>
      <c r="P1377" s="175" t="str">
        <f t="shared" si="225"/>
        <v/>
      </c>
      <c r="Q1377" s="175" t="str">
        <f t="shared" si="226"/>
        <v/>
      </c>
    </row>
    <row r="1378" spans="1:17" s="1" customFormat="1" x14ac:dyDescent="0.3">
      <c r="A1378" s="189">
        <f t="shared" si="224"/>
        <v>43888.249999996668</v>
      </c>
      <c r="B1378" s="190">
        <f t="shared" si="220"/>
        <v>43888</v>
      </c>
      <c r="C1378" s="1">
        <f t="shared" si="221"/>
        <v>6</v>
      </c>
      <c r="D1378" s="191">
        <v>3.6366156076224225</v>
      </c>
      <c r="E1378" s="192">
        <f t="shared" si="222"/>
        <v>1.2627655663961025E-4</v>
      </c>
      <c r="F1378" s="193">
        <f t="shared" si="223"/>
        <v>5.422057773450172</v>
      </c>
      <c r="G1378" s="193">
        <f t="shared" si="227"/>
        <v>5.622556712080006</v>
      </c>
      <c r="H1378" s="193">
        <f t="shared" si="227"/>
        <v>5.8304697776098768</v>
      </c>
      <c r="I1378" s="193">
        <f t="shared" si="227"/>
        <v>6.0460711324770795</v>
      </c>
      <c r="J1378" s="193">
        <f t="shared" si="227"/>
        <v>6.2696450772030072</v>
      </c>
      <c r="K1378" s="193">
        <f>MAX(0,(F1378-'2031 forecast'!$C$10))</f>
        <v>0</v>
      </c>
      <c r="L1378" s="193">
        <f>MAX(0,(G1378-'2031 forecast'!$C$10))</f>
        <v>0</v>
      </c>
      <c r="M1378" s="193">
        <f>MAX(0,(H1378-'2031 forecast'!$C$10))</f>
        <v>9.3469777609876736E-2</v>
      </c>
      <c r="N1378" s="193">
        <f>MAX(0,(I1378-'2031 forecast'!$C$10))</f>
        <v>0.3090711324770794</v>
      </c>
      <c r="O1378" s="193">
        <f>MAX(0,(J1378-'2031 forecast'!$C$10))</f>
        <v>0.53264507720300713</v>
      </c>
      <c r="P1378" s="175" t="str">
        <f t="shared" si="225"/>
        <v/>
      </c>
      <c r="Q1378" s="175" t="str">
        <f t="shared" si="226"/>
        <v/>
      </c>
    </row>
    <row r="1379" spans="1:17" s="1" customFormat="1" x14ac:dyDescent="0.3">
      <c r="A1379" s="189">
        <f t="shared" si="224"/>
        <v>43888.291666663332</v>
      </c>
      <c r="B1379" s="190">
        <f t="shared" si="220"/>
        <v>43888</v>
      </c>
      <c r="C1379" s="1">
        <f t="shared" si="221"/>
        <v>7</v>
      </c>
      <c r="D1379" s="191">
        <v>4.1486028981365521</v>
      </c>
      <c r="E1379" s="192">
        <f t="shared" si="222"/>
        <v>1.4405462258473137E-4</v>
      </c>
      <c r="F1379" s="193">
        <f t="shared" si="223"/>
        <v>6.1854116628800098</v>
      </c>
      <c r="G1379" s="193">
        <f t="shared" si="227"/>
        <v>6.4141381953542096</v>
      </c>
      <c r="H1379" s="193">
        <f t="shared" si="227"/>
        <v>6.6513226655549529</v>
      </c>
      <c r="I1379" s="193">
        <f t="shared" si="227"/>
        <v>6.8972778343579106</v>
      </c>
      <c r="J1379" s="193">
        <f t="shared" si="227"/>
        <v>7.1523280280307597</v>
      </c>
      <c r="K1379" s="193">
        <f>MAX(0,(F1379-'2031 forecast'!$C$10))</f>
        <v>0.44841166288000966</v>
      </c>
      <c r="L1379" s="193">
        <f>MAX(0,(G1379-'2031 forecast'!$C$10))</f>
        <v>0.67713819535420949</v>
      </c>
      <c r="M1379" s="193">
        <f>MAX(0,(H1379-'2031 forecast'!$C$10))</f>
        <v>0.91432266555495278</v>
      </c>
      <c r="N1379" s="193">
        <f>MAX(0,(I1379-'2031 forecast'!$C$10))</f>
        <v>1.1602778343579105</v>
      </c>
      <c r="O1379" s="193">
        <f>MAX(0,(J1379-'2031 forecast'!$C$10))</f>
        <v>1.4153280280307596</v>
      </c>
      <c r="P1379" s="175">
        <f t="shared" si="225"/>
        <v>1</v>
      </c>
      <c r="Q1379" s="175" t="str">
        <f t="shared" si="226"/>
        <v/>
      </c>
    </row>
    <row r="1380" spans="1:17" s="1" customFormat="1" x14ac:dyDescent="0.3">
      <c r="A1380" s="189">
        <f t="shared" si="224"/>
        <v>43888.333333329996</v>
      </c>
      <c r="B1380" s="190">
        <f t="shared" si="220"/>
        <v>43888</v>
      </c>
      <c r="C1380" s="1">
        <f t="shared" si="221"/>
        <v>8</v>
      </c>
      <c r="D1380" s="191">
        <v>4.3443627445096027</v>
      </c>
      <c r="E1380" s="192">
        <f t="shared" si="222"/>
        <v>1.5085211838727772E-4</v>
      </c>
      <c r="F1380" s="193">
        <f t="shared" si="223"/>
        <v>6.4772822676620088</v>
      </c>
      <c r="G1380" s="193">
        <f t="shared" si="227"/>
        <v>6.7168017036649372</v>
      </c>
      <c r="H1380" s="193">
        <f t="shared" si="227"/>
        <v>6.9651781815339548</v>
      </c>
      <c r="I1380" s="193">
        <f t="shared" si="227"/>
        <v>7.2227392203711718</v>
      </c>
      <c r="J1380" s="193">
        <f t="shared" si="227"/>
        <v>7.4898244504060791</v>
      </c>
      <c r="K1380" s="193">
        <f>MAX(0,(F1380-'2031 forecast'!$C$10))</f>
        <v>0.74028226766200866</v>
      </c>
      <c r="L1380" s="193">
        <f>MAX(0,(G1380-'2031 forecast'!$C$10))</f>
        <v>0.97980170366493713</v>
      </c>
      <c r="M1380" s="193">
        <f>MAX(0,(H1380-'2031 forecast'!$C$10))</f>
        <v>1.2281781815339547</v>
      </c>
      <c r="N1380" s="193">
        <f>MAX(0,(I1380-'2031 forecast'!$C$10))</f>
        <v>1.4857392203711717</v>
      </c>
      <c r="O1380" s="193">
        <f>MAX(0,(J1380-'2031 forecast'!$C$10))</f>
        <v>1.752824450406079</v>
      </c>
      <c r="P1380" s="175">
        <f t="shared" si="225"/>
        <v>2</v>
      </c>
      <c r="Q1380" s="175" t="str">
        <f t="shared" si="226"/>
        <v/>
      </c>
    </row>
    <row r="1381" spans="1:17" s="1" customFormat="1" x14ac:dyDescent="0.3">
      <c r="A1381" s="189">
        <f t="shared" si="224"/>
        <v>43888.37499999666</v>
      </c>
      <c r="B1381" s="190">
        <f t="shared" si="220"/>
        <v>43888</v>
      </c>
      <c r="C1381" s="1">
        <f t="shared" si="221"/>
        <v>9</v>
      </c>
      <c r="D1381" s="191">
        <v>4.4798887919986363</v>
      </c>
      <c r="E1381" s="192">
        <f t="shared" si="222"/>
        <v>1.5555807701980975E-4</v>
      </c>
      <c r="F1381" s="193">
        <f t="shared" si="223"/>
        <v>6.6793465325110821</v>
      </c>
      <c r="G1381" s="193">
        <f t="shared" si="227"/>
        <v>6.9263379786492836</v>
      </c>
      <c r="H1381" s="193">
        <f t="shared" si="227"/>
        <v>7.1824627695194145</v>
      </c>
      <c r="I1381" s="193">
        <f t="shared" si="227"/>
        <v>7.4480586414572727</v>
      </c>
      <c r="J1381" s="193">
        <f t="shared" si="227"/>
        <v>7.7234758197428359</v>
      </c>
      <c r="K1381" s="193">
        <f>MAX(0,(F1381-'2031 forecast'!$C$10))</f>
        <v>0.94234653251108202</v>
      </c>
      <c r="L1381" s="193">
        <f>MAX(0,(G1381-'2031 forecast'!$C$10))</f>
        <v>1.1893379786492835</v>
      </c>
      <c r="M1381" s="193">
        <f>MAX(0,(H1381-'2031 forecast'!$C$10))</f>
        <v>1.4454627695194144</v>
      </c>
      <c r="N1381" s="193">
        <f>MAX(0,(I1381-'2031 forecast'!$C$10))</f>
        <v>1.7110586414572726</v>
      </c>
      <c r="O1381" s="193">
        <f>MAX(0,(J1381-'2031 forecast'!$C$10))</f>
        <v>1.9864758197428358</v>
      </c>
      <c r="P1381" s="175">
        <f t="shared" si="225"/>
        <v>3</v>
      </c>
      <c r="Q1381" s="175" t="str">
        <f t="shared" si="226"/>
        <v/>
      </c>
    </row>
    <row r="1382" spans="1:17" s="1" customFormat="1" x14ac:dyDescent="0.3">
      <c r="A1382" s="189">
        <f t="shared" si="224"/>
        <v>43888.416666663325</v>
      </c>
      <c r="B1382" s="190">
        <f t="shared" si="220"/>
        <v>43888</v>
      </c>
      <c r="C1382" s="1">
        <f t="shared" si="221"/>
        <v>10</v>
      </c>
      <c r="D1382" s="191">
        <v>4.7208239875346978</v>
      </c>
      <c r="E1382" s="192">
        <f t="shared" si="222"/>
        <v>1.6392422569986675E-4</v>
      </c>
      <c r="F1382" s="193">
        <f t="shared" si="223"/>
        <v>7.0385718922427705</v>
      </c>
      <c r="G1382" s="193">
        <f t="shared" si="227"/>
        <v>7.2988469119547918</v>
      </c>
      <c r="H1382" s="193">
        <f t="shared" si="227"/>
        <v>7.5687464814935685</v>
      </c>
      <c r="I1382" s="193">
        <f t="shared" si="227"/>
        <v>7.8486265011658993</v>
      </c>
      <c r="J1382" s="193">
        <f t="shared" si="227"/>
        <v>8.1388560318970722</v>
      </c>
      <c r="K1382" s="193">
        <f>MAX(0,(F1382-'2031 forecast'!$C$10))</f>
        <v>1.3015718922427704</v>
      </c>
      <c r="L1382" s="193">
        <f>MAX(0,(G1382-'2031 forecast'!$C$10))</f>
        <v>1.5618469119547918</v>
      </c>
      <c r="M1382" s="193">
        <f>MAX(0,(H1382-'2031 forecast'!$C$10))</f>
        <v>1.8317464814935684</v>
      </c>
      <c r="N1382" s="193">
        <f>MAX(0,(I1382-'2031 forecast'!$C$10))</f>
        <v>2.1116265011658992</v>
      </c>
      <c r="O1382" s="193">
        <f>MAX(0,(J1382-'2031 forecast'!$C$10))</f>
        <v>2.4018560318970721</v>
      </c>
      <c r="P1382" s="175">
        <f t="shared" si="225"/>
        <v>4</v>
      </c>
      <c r="Q1382" s="175" t="str">
        <f t="shared" si="226"/>
        <v/>
      </c>
    </row>
    <row r="1383" spans="1:17" s="1" customFormat="1" x14ac:dyDescent="0.3">
      <c r="A1383" s="189">
        <f t="shared" si="224"/>
        <v>43888.458333329989</v>
      </c>
      <c r="B1383" s="190">
        <f t="shared" si="220"/>
        <v>43888</v>
      </c>
      <c r="C1383" s="1">
        <f t="shared" si="221"/>
        <v>11</v>
      </c>
      <c r="D1383" s="191">
        <v>4.7885870112792146</v>
      </c>
      <c r="E1383" s="192">
        <f t="shared" si="222"/>
        <v>1.6627720501613275E-4</v>
      </c>
      <c r="F1383" s="193">
        <f t="shared" si="223"/>
        <v>7.1396040246673067</v>
      </c>
      <c r="G1383" s="193">
        <f t="shared" si="227"/>
        <v>7.4036150494469641</v>
      </c>
      <c r="H1383" s="193">
        <f t="shared" si="227"/>
        <v>7.6773887754862979</v>
      </c>
      <c r="I1383" s="193">
        <f t="shared" si="227"/>
        <v>7.9612862117089493</v>
      </c>
      <c r="J1383" s="193">
        <f t="shared" si="227"/>
        <v>8.2556817165654497</v>
      </c>
      <c r="K1383" s="193">
        <f>MAX(0,(F1383-'2031 forecast'!$C$10))</f>
        <v>1.4026040246673066</v>
      </c>
      <c r="L1383" s="193">
        <f>MAX(0,(G1383-'2031 forecast'!$C$10))</f>
        <v>1.666615049446964</v>
      </c>
      <c r="M1383" s="193">
        <f>MAX(0,(H1383-'2031 forecast'!$C$10))</f>
        <v>1.9403887754862978</v>
      </c>
      <c r="N1383" s="193">
        <f>MAX(0,(I1383-'2031 forecast'!$C$10))</f>
        <v>2.2242862117089492</v>
      </c>
      <c r="O1383" s="193">
        <f>MAX(0,(J1383-'2031 forecast'!$C$10))</f>
        <v>2.5186817165654496</v>
      </c>
      <c r="P1383" s="175">
        <f t="shared" si="225"/>
        <v>5</v>
      </c>
      <c r="Q1383" s="175" t="str">
        <f t="shared" si="226"/>
        <v/>
      </c>
    </row>
    <row r="1384" spans="1:17" s="1" customFormat="1" x14ac:dyDescent="0.3">
      <c r="A1384" s="189">
        <f t="shared" si="224"/>
        <v>43888.499999996653</v>
      </c>
      <c r="B1384" s="190">
        <f t="shared" si="220"/>
        <v>43888</v>
      </c>
      <c r="C1384" s="1">
        <f t="shared" si="221"/>
        <v>12</v>
      </c>
      <c r="D1384" s="191">
        <v>4.7735285615582113</v>
      </c>
      <c r="E1384" s="192">
        <f t="shared" si="222"/>
        <v>1.6575432072362921E-4</v>
      </c>
      <c r="F1384" s="193">
        <f t="shared" si="223"/>
        <v>7.1171524396840775</v>
      </c>
      <c r="G1384" s="193">
        <f t="shared" si="227"/>
        <v>7.3803332411153715</v>
      </c>
      <c r="H1384" s="193">
        <f t="shared" si="227"/>
        <v>7.6532460434879139</v>
      </c>
      <c r="I1384" s="193">
        <f t="shared" si="227"/>
        <v>7.9362507204771608</v>
      </c>
      <c r="J1384" s="193">
        <f t="shared" si="227"/>
        <v>8.229720453305811</v>
      </c>
      <c r="K1384" s="193">
        <f>MAX(0,(F1384-'2031 forecast'!$C$10))</f>
        <v>1.3801524396840774</v>
      </c>
      <c r="L1384" s="193">
        <f>MAX(0,(G1384-'2031 forecast'!$C$10))</f>
        <v>1.6433332411153714</v>
      </c>
      <c r="M1384" s="193">
        <f>MAX(0,(H1384-'2031 forecast'!$C$10))</f>
        <v>1.9162460434879138</v>
      </c>
      <c r="N1384" s="193">
        <f>MAX(0,(I1384-'2031 forecast'!$C$10))</f>
        <v>2.1992507204771607</v>
      </c>
      <c r="O1384" s="193">
        <f>MAX(0,(J1384-'2031 forecast'!$C$10))</f>
        <v>2.4927204533058109</v>
      </c>
      <c r="P1384" s="175">
        <f t="shared" si="225"/>
        <v>6</v>
      </c>
      <c r="Q1384" s="175" t="str">
        <f t="shared" si="226"/>
        <v/>
      </c>
    </row>
    <row r="1385" spans="1:17" s="1" customFormat="1" x14ac:dyDescent="0.3">
      <c r="A1385" s="189">
        <f t="shared" si="224"/>
        <v>43888.541666663317</v>
      </c>
      <c r="B1385" s="190">
        <f t="shared" si="220"/>
        <v>43888</v>
      </c>
      <c r="C1385" s="1">
        <f t="shared" si="221"/>
        <v>13</v>
      </c>
      <c r="D1385" s="191">
        <v>4.9090546090472449</v>
      </c>
      <c r="E1385" s="192">
        <f t="shared" si="222"/>
        <v>1.7046027935616124E-4</v>
      </c>
      <c r="F1385" s="193">
        <f t="shared" si="223"/>
        <v>7.3192167045331509</v>
      </c>
      <c r="G1385" s="193">
        <f t="shared" ref="G1385:J1404" si="228">$E1385*G$2</f>
        <v>7.5898695160997178</v>
      </c>
      <c r="H1385" s="193">
        <f t="shared" si="228"/>
        <v>7.8705306314733736</v>
      </c>
      <c r="I1385" s="193">
        <f t="shared" si="228"/>
        <v>8.1615701415632618</v>
      </c>
      <c r="J1385" s="193">
        <f t="shared" si="228"/>
        <v>8.4633718226425678</v>
      </c>
      <c r="K1385" s="193">
        <f>MAX(0,(F1385-'2031 forecast'!$C$10))</f>
        <v>1.5822167045331508</v>
      </c>
      <c r="L1385" s="193">
        <f>MAX(0,(G1385-'2031 forecast'!$C$10))</f>
        <v>1.8528695160997177</v>
      </c>
      <c r="M1385" s="193">
        <f>MAX(0,(H1385-'2031 forecast'!$C$10))</f>
        <v>2.1335306314733735</v>
      </c>
      <c r="N1385" s="193">
        <f>MAX(0,(I1385-'2031 forecast'!$C$10))</f>
        <v>2.4245701415632617</v>
      </c>
      <c r="O1385" s="193">
        <f>MAX(0,(J1385-'2031 forecast'!$C$10))</f>
        <v>2.7263718226425677</v>
      </c>
      <c r="P1385" s="175">
        <f t="shared" si="225"/>
        <v>7</v>
      </c>
      <c r="Q1385" s="175" t="str">
        <f t="shared" si="226"/>
        <v/>
      </c>
    </row>
    <row r="1386" spans="1:17" s="1" customFormat="1" x14ac:dyDescent="0.3">
      <c r="A1386" s="189">
        <f t="shared" si="224"/>
        <v>43888.583333329982</v>
      </c>
      <c r="B1386" s="190">
        <f t="shared" si="220"/>
        <v>43888</v>
      </c>
      <c r="C1386" s="1">
        <f t="shared" si="221"/>
        <v>14</v>
      </c>
      <c r="D1386" s="191">
        <v>4.758470111837207</v>
      </c>
      <c r="E1386" s="192">
        <f t="shared" si="222"/>
        <v>1.6523143643112565E-4</v>
      </c>
      <c r="F1386" s="193">
        <f t="shared" si="223"/>
        <v>7.0947008547008465</v>
      </c>
      <c r="G1386" s="193">
        <f t="shared" si="228"/>
        <v>7.357051432783777</v>
      </c>
      <c r="H1386" s="193">
        <f t="shared" si="228"/>
        <v>7.629103311489529</v>
      </c>
      <c r="I1386" s="193">
        <f t="shared" si="228"/>
        <v>7.9112152292453715</v>
      </c>
      <c r="J1386" s="193">
        <f t="shared" si="228"/>
        <v>8.2037591900461724</v>
      </c>
      <c r="K1386" s="193">
        <f>MAX(0,(F1386-'2031 forecast'!$C$10))</f>
        <v>1.3577008547008464</v>
      </c>
      <c r="L1386" s="193">
        <f>MAX(0,(G1386-'2031 forecast'!$C$10))</f>
        <v>1.6200514327837769</v>
      </c>
      <c r="M1386" s="193">
        <f>MAX(0,(H1386-'2031 forecast'!$C$10))</f>
        <v>1.8921033114895289</v>
      </c>
      <c r="N1386" s="193">
        <f>MAX(0,(I1386-'2031 forecast'!$C$10))</f>
        <v>2.1742152292453714</v>
      </c>
      <c r="O1386" s="193">
        <f>MAX(0,(J1386-'2031 forecast'!$C$10))</f>
        <v>2.4667591900461723</v>
      </c>
      <c r="P1386" s="175">
        <f t="shared" si="225"/>
        <v>8</v>
      </c>
      <c r="Q1386" s="175" t="str">
        <f t="shared" si="226"/>
        <v/>
      </c>
    </row>
    <row r="1387" spans="1:17" s="1" customFormat="1" x14ac:dyDescent="0.3">
      <c r="A1387" s="189">
        <f t="shared" si="224"/>
        <v>43888.624999996646</v>
      </c>
      <c r="B1387" s="190">
        <f t="shared" si="220"/>
        <v>43888</v>
      </c>
      <c r="C1387" s="1">
        <f t="shared" si="221"/>
        <v>15</v>
      </c>
      <c r="D1387" s="191">
        <v>4.7735285615582113</v>
      </c>
      <c r="E1387" s="192">
        <f t="shared" si="222"/>
        <v>1.6575432072362921E-4</v>
      </c>
      <c r="F1387" s="193">
        <f t="shared" si="223"/>
        <v>7.1171524396840775</v>
      </c>
      <c r="G1387" s="193">
        <f t="shared" si="228"/>
        <v>7.3803332411153715</v>
      </c>
      <c r="H1387" s="193">
        <f t="shared" si="228"/>
        <v>7.6532460434879139</v>
      </c>
      <c r="I1387" s="193">
        <f t="shared" si="228"/>
        <v>7.9362507204771608</v>
      </c>
      <c r="J1387" s="193">
        <f t="shared" si="228"/>
        <v>8.229720453305811</v>
      </c>
      <c r="K1387" s="193">
        <f>MAX(0,(F1387-'2031 forecast'!$C$10))</f>
        <v>1.3801524396840774</v>
      </c>
      <c r="L1387" s="193">
        <f>MAX(0,(G1387-'2031 forecast'!$C$10))</f>
        <v>1.6433332411153714</v>
      </c>
      <c r="M1387" s="193">
        <f>MAX(0,(H1387-'2031 forecast'!$C$10))</f>
        <v>1.9162460434879138</v>
      </c>
      <c r="N1387" s="193">
        <f>MAX(0,(I1387-'2031 forecast'!$C$10))</f>
        <v>2.1992507204771607</v>
      </c>
      <c r="O1387" s="193">
        <f>MAX(0,(J1387-'2031 forecast'!$C$10))</f>
        <v>2.4927204533058109</v>
      </c>
      <c r="P1387" s="175">
        <f t="shared" si="225"/>
        <v>9</v>
      </c>
      <c r="Q1387" s="175" t="str">
        <f t="shared" si="226"/>
        <v/>
      </c>
    </row>
    <row r="1388" spans="1:17" s="1" customFormat="1" x14ac:dyDescent="0.3">
      <c r="A1388" s="189">
        <f t="shared" si="224"/>
        <v>43888.66666666331</v>
      </c>
      <c r="B1388" s="190">
        <f t="shared" si="220"/>
        <v>43888</v>
      </c>
      <c r="C1388" s="1">
        <f t="shared" si="221"/>
        <v>16</v>
      </c>
      <c r="D1388" s="191">
        <v>4.9241130587682491</v>
      </c>
      <c r="E1388" s="192">
        <f t="shared" si="222"/>
        <v>1.7098316364866484E-4</v>
      </c>
      <c r="F1388" s="193">
        <f t="shared" si="223"/>
        <v>7.3416682895163827</v>
      </c>
      <c r="G1388" s="193">
        <f t="shared" si="228"/>
        <v>7.6131513244313131</v>
      </c>
      <c r="H1388" s="193">
        <f t="shared" si="228"/>
        <v>7.8946733634717603</v>
      </c>
      <c r="I1388" s="193">
        <f t="shared" si="228"/>
        <v>8.186605632795052</v>
      </c>
      <c r="J1388" s="193">
        <f t="shared" si="228"/>
        <v>8.48933308590221</v>
      </c>
      <c r="K1388" s="193">
        <f>MAX(0,(F1388-'2031 forecast'!$C$10))</f>
        <v>1.6046682895163826</v>
      </c>
      <c r="L1388" s="193">
        <f>MAX(0,(G1388-'2031 forecast'!$C$10))</f>
        <v>1.876151324431313</v>
      </c>
      <c r="M1388" s="193">
        <f>MAX(0,(H1388-'2031 forecast'!$C$10))</f>
        <v>2.1576733634717602</v>
      </c>
      <c r="N1388" s="193">
        <f>MAX(0,(I1388-'2031 forecast'!$C$10))</f>
        <v>2.4496056327950519</v>
      </c>
      <c r="O1388" s="193">
        <f>MAX(0,(J1388-'2031 forecast'!$C$10))</f>
        <v>2.7523330859022099</v>
      </c>
      <c r="P1388" s="175">
        <f t="shared" si="225"/>
        <v>10</v>
      </c>
      <c r="Q1388" s="175" t="str">
        <f t="shared" si="226"/>
        <v/>
      </c>
    </row>
    <row r="1389" spans="1:17" s="1" customFormat="1" x14ac:dyDescent="0.3">
      <c r="A1389" s="189">
        <f t="shared" si="224"/>
        <v>43888.708333329974</v>
      </c>
      <c r="B1389" s="190">
        <f t="shared" si="220"/>
        <v>43888</v>
      </c>
      <c r="C1389" s="1">
        <f t="shared" si="221"/>
        <v>17</v>
      </c>
      <c r="D1389" s="191">
        <v>5.0897560056992912</v>
      </c>
      <c r="E1389" s="192">
        <f t="shared" si="222"/>
        <v>1.7673489086620403E-4</v>
      </c>
      <c r="F1389" s="193">
        <f t="shared" si="223"/>
        <v>7.5886357243319189</v>
      </c>
      <c r="G1389" s="193">
        <f t="shared" si="228"/>
        <v>7.8692512160788501</v>
      </c>
      <c r="H1389" s="193">
        <f t="shared" si="228"/>
        <v>8.1602434154539907</v>
      </c>
      <c r="I1389" s="193">
        <f t="shared" si="228"/>
        <v>8.4619960363447344</v>
      </c>
      <c r="J1389" s="193">
        <f t="shared" si="228"/>
        <v>8.7749069817582477</v>
      </c>
      <c r="K1389" s="193">
        <f>MAX(0,(F1389-'2031 forecast'!$C$10))</f>
        <v>1.8516357243319188</v>
      </c>
      <c r="L1389" s="193">
        <f>MAX(0,(G1389-'2031 forecast'!$C$10))</f>
        <v>2.13225121607885</v>
      </c>
      <c r="M1389" s="193">
        <f>MAX(0,(H1389-'2031 forecast'!$C$10))</f>
        <v>2.4232434154539906</v>
      </c>
      <c r="N1389" s="193">
        <f>MAX(0,(I1389-'2031 forecast'!$C$10))</f>
        <v>2.7249960363447343</v>
      </c>
      <c r="O1389" s="193">
        <f>MAX(0,(J1389-'2031 forecast'!$C$10))</f>
        <v>3.0379069817582476</v>
      </c>
      <c r="P1389" s="175">
        <f t="shared" si="225"/>
        <v>11</v>
      </c>
      <c r="Q1389" s="175" t="str">
        <f t="shared" si="226"/>
        <v/>
      </c>
    </row>
    <row r="1390" spans="1:17" s="1" customFormat="1" x14ac:dyDescent="0.3">
      <c r="A1390" s="189">
        <f t="shared" si="224"/>
        <v>43888.749999996639</v>
      </c>
      <c r="B1390" s="190">
        <f t="shared" si="220"/>
        <v>43888</v>
      </c>
      <c r="C1390" s="1">
        <f t="shared" si="221"/>
        <v>18</v>
      </c>
      <c r="D1390" s="191">
        <v>5.1725774791648123</v>
      </c>
      <c r="E1390" s="192">
        <f t="shared" si="222"/>
        <v>1.7961075447497362E-4</v>
      </c>
      <c r="F1390" s="193">
        <f t="shared" si="223"/>
        <v>7.712119441739687</v>
      </c>
      <c r="G1390" s="193">
        <f t="shared" si="228"/>
        <v>7.9973011619026186</v>
      </c>
      <c r="H1390" s="193">
        <f t="shared" si="228"/>
        <v>8.2930284414451059</v>
      </c>
      <c r="I1390" s="193">
        <f t="shared" si="228"/>
        <v>8.5996912381195738</v>
      </c>
      <c r="J1390" s="193">
        <f t="shared" si="228"/>
        <v>8.9176939296862674</v>
      </c>
      <c r="K1390" s="193">
        <f>MAX(0,(F1390-'2031 forecast'!$C$10))</f>
        <v>1.9751194417396869</v>
      </c>
      <c r="L1390" s="193">
        <f>MAX(0,(G1390-'2031 forecast'!$C$10))</f>
        <v>2.2603011619026185</v>
      </c>
      <c r="M1390" s="193">
        <f>MAX(0,(H1390-'2031 forecast'!$C$10))</f>
        <v>2.5560284414451058</v>
      </c>
      <c r="N1390" s="193">
        <f>MAX(0,(I1390-'2031 forecast'!$C$10))</f>
        <v>2.8626912381195737</v>
      </c>
      <c r="O1390" s="193">
        <f>MAX(0,(J1390-'2031 forecast'!$C$10))</f>
        <v>3.1806939296862673</v>
      </c>
      <c r="P1390" s="175">
        <f t="shared" si="225"/>
        <v>12</v>
      </c>
      <c r="Q1390" s="175" t="str">
        <f t="shared" si="226"/>
        <v/>
      </c>
    </row>
    <row r="1391" spans="1:17" s="1" customFormat="1" x14ac:dyDescent="0.3">
      <c r="A1391" s="189">
        <f t="shared" si="224"/>
        <v>43888.791666663303</v>
      </c>
      <c r="B1391" s="190">
        <f t="shared" si="220"/>
        <v>43888</v>
      </c>
      <c r="C1391" s="1">
        <f t="shared" si="221"/>
        <v>19</v>
      </c>
      <c r="D1391" s="191">
        <v>5.3608081006773602</v>
      </c>
      <c r="E1391" s="192">
        <f t="shared" si="222"/>
        <v>1.8614680813126814E-4</v>
      </c>
      <c r="F1391" s="193">
        <f t="shared" si="223"/>
        <v>7.9927642540300674</v>
      </c>
      <c r="G1391" s="193">
        <f t="shared" si="228"/>
        <v>8.2883237660475455</v>
      </c>
      <c r="H1391" s="193">
        <f t="shared" si="228"/>
        <v>8.5948125914249136</v>
      </c>
      <c r="I1391" s="193">
        <f t="shared" si="228"/>
        <v>8.912634878516938</v>
      </c>
      <c r="J1391" s="193">
        <f t="shared" si="228"/>
        <v>9.242209720431763</v>
      </c>
      <c r="K1391" s="193">
        <f>MAX(0,(F1391-'2031 forecast'!$C$10))</f>
        <v>2.2557642540300673</v>
      </c>
      <c r="L1391" s="193">
        <f>MAX(0,(G1391-'2031 forecast'!$C$10))</f>
        <v>2.5513237660475454</v>
      </c>
      <c r="M1391" s="193">
        <f>MAX(0,(H1391-'2031 forecast'!$C$10))</f>
        <v>2.8578125914249135</v>
      </c>
      <c r="N1391" s="193">
        <f>MAX(0,(I1391-'2031 forecast'!$C$10))</f>
        <v>3.1756348785169379</v>
      </c>
      <c r="O1391" s="193">
        <f>MAX(0,(J1391-'2031 forecast'!$C$10))</f>
        <v>3.5052097204317629</v>
      </c>
      <c r="P1391" s="175">
        <f t="shared" si="225"/>
        <v>13</v>
      </c>
      <c r="Q1391" s="175" t="str">
        <f t="shared" si="226"/>
        <v/>
      </c>
    </row>
    <row r="1392" spans="1:17" s="1" customFormat="1" x14ac:dyDescent="0.3">
      <c r="A1392" s="189">
        <f t="shared" si="224"/>
        <v>43888.833333329967</v>
      </c>
      <c r="B1392" s="190">
        <f t="shared" si="220"/>
        <v>43888</v>
      </c>
      <c r="C1392" s="1">
        <f t="shared" si="221"/>
        <v>20</v>
      </c>
      <c r="D1392" s="191">
        <v>5.3984542249798695</v>
      </c>
      <c r="E1392" s="192">
        <f t="shared" si="222"/>
        <v>1.8745401886252703E-4</v>
      </c>
      <c r="F1392" s="193">
        <f t="shared" si="223"/>
        <v>8.0488932164881444</v>
      </c>
      <c r="G1392" s="193">
        <f t="shared" si="228"/>
        <v>8.3465282868765307</v>
      </c>
      <c r="H1392" s="193">
        <f t="shared" si="228"/>
        <v>8.6551694214208741</v>
      </c>
      <c r="I1392" s="193">
        <f t="shared" si="228"/>
        <v>8.9752236065964102</v>
      </c>
      <c r="J1392" s="193">
        <f t="shared" si="228"/>
        <v>9.3071128785808614</v>
      </c>
      <c r="K1392" s="193">
        <f>MAX(0,(F1392-'2031 forecast'!$C$10))</f>
        <v>2.3118932164881443</v>
      </c>
      <c r="L1392" s="193">
        <f>MAX(0,(G1392-'2031 forecast'!$C$10))</f>
        <v>2.6095282868765306</v>
      </c>
      <c r="M1392" s="193">
        <f>MAX(0,(H1392-'2031 forecast'!$C$10))</f>
        <v>2.918169421420874</v>
      </c>
      <c r="N1392" s="193">
        <f>MAX(0,(I1392-'2031 forecast'!$C$10))</f>
        <v>3.2382236065964101</v>
      </c>
      <c r="O1392" s="193">
        <f>MAX(0,(J1392-'2031 forecast'!$C$10))</f>
        <v>3.5701128785808613</v>
      </c>
      <c r="P1392" s="175">
        <f t="shared" si="225"/>
        <v>14</v>
      </c>
      <c r="Q1392" s="175" t="str">
        <f t="shared" si="226"/>
        <v/>
      </c>
    </row>
    <row r="1393" spans="1:17" s="1" customFormat="1" x14ac:dyDescent="0.3">
      <c r="A1393" s="189">
        <f t="shared" si="224"/>
        <v>43888.874999996631</v>
      </c>
      <c r="B1393" s="190">
        <f t="shared" si="220"/>
        <v>43888</v>
      </c>
      <c r="C1393" s="1">
        <f t="shared" si="221"/>
        <v>21</v>
      </c>
      <c r="D1393" s="191">
        <v>5.3231619763748501</v>
      </c>
      <c r="E1393" s="192">
        <f t="shared" si="222"/>
        <v>1.8483959740000922E-4</v>
      </c>
      <c r="F1393" s="193">
        <f t="shared" si="223"/>
        <v>7.9366352915719913</v>
      </c>
      <c r="G1393" s="193">
        <f t="shared" si="228"/>
        <v>8.2301192452185603</v>
      </c>
      <c r="H1393" s="193">
        <f t="shared" si="228"/>
        <v>8.5344557614289513</v>
      </c>
      <c r="I1393" s="193">
        <f t="shared" si="228"/>
        <v>8.8500461504374641</v>
      </c>
      <c r="J1393" s="193">
        <f t="shared" si="228"/>
        <v>9.1773065622826628</v>
      </c>
      <c r="K1393" s="193">
        <f>MAX(0,(F1393-'2031 forecast'!$C$10))</f>
        <v>2.1996352915719912</v>
      </c>
      <c r="L1393" s="193">
        <f>MAX(0,(G1393-'2031 forecast'!$C$10))</f>
        <v>2.4931192452185602</v>
      </c>
      <c r="M1393" s="193">
        <f>MAX(0,(H1393-'2031 forecast'!$C$10))</f>
        <v>2.7974557614289512</v>
      </c>
      <c r="N1393" s="193">
        <f>MAX(0,(I1393-'2031 forecast'!$C$10))</f>
        <v>3.113046150437464</v>
      </c>
      <c r="O1393" s="193">
        <f>MAX(0,(J1393-'2031 forecast'!$C$10))</f>
        <v>3.4403065622826627</v>
      </c>
      <c r="P1393" s="175">
        <f t="shared" si="225"/>
        <v>15</v>
      </c>
      <c r="Q1393" s="175" t="str">
        <f t="shared" si="226"/>
        <v/>
      </c>
    </row>
    <row r="1394" spans="1:17" s="1" customFormat="1" x14ac:dyDescent="0.3">
      <c r="A1394" s="189">
        <f t="shared" si="224"/>
        <v>43888.916666663295</v>
      </c>
      <c r="B1394" s="190">
        <f t="shared" si="220"/>
        <v>43888</v>
      </c>
      <c r="C1394" s="1">
        <f t="shared" si="221"/>
        <v>22</v>
      </c>
      <c r="D1394" s="191">
        <v>5.0972852305597929</v>
      </c>
      <c r="E1394" s="192">
        <f t="shared" si="222"/>
        <v>1.7699633301245578E-4</v>
      </c>
      <c r="F1394" s="193">
        <f t="shared" si="223"/>
        <v>7.5998615168235331</v>
      </c>
      <c r="G1394" s="193">
        <f t="shared" si="228"/>
        <v>7.8808921202446465</v>
      </c>
      <c r="H1394" s="193">
        <f t="shared" si="228"/>
        <v>8.1723147814531814</v>
      </c>
      <c r="I1394" s="193">
        <f t="shared" si="228"/>
        <v>8.4745137819606278</v>
      </c>
      <c r="J1394" s="193">
        <f t="shared" si="228"/>
        <v>8.787887613388067</v>
      </c>
      <c r="K1394" s="193">
        <f>MAX(0,(F1394-'2031 forecast'!$C$10))</f>
        <v>1.862861516823533</v>
      </c>
      <c r="L1394" s="193">
        <f>MAX(0,(G1394-'2031 forecast'!$C$10))</f>
        <v>2.1438921202446464</v>
      </c>
      <c r="M1394" s="193">
        <f>MAX(0,(H1394-'2031 forecast'!$C$10))</f>
        <v>2.4353147814531813</v>
      </c>
      <c r="N1394" s="193">
        <f>MAX(0,(I1394-'2031 forecast'!$C$10))</f>
        <v>2.7375137819606277</v>
      </c>
      <c r="O1394" s="193">
        <f>MAX(0,(J1394-'2031 forecast'!$C$10))</f>
        <v>3.0508876133880669</v>
      </c>
      <c r="P1394" s="175">
        <f t="shared" si="225"/>
        <v>16</v>
      </c>
      <c r="Q1394" s="175" t="str">
        <f t="shared" si="226"/>
        <v/>
      </c>
    </row>
    <row r="1395" spans="1:17" s="1" customFormat="1" x14ac:dyDescent="0.3">
      <c r="A1395" s="189">
        <f t="shared" si="224"/>
        <v>43888.95833332996</v>
      </c>
      <c r="B1395" s="190">
        <f t="shared" si="220"/>
        <v>43888</v>
      </c>
      <c r="C1395" s="1">
        <f t="shared" si="221"/>
        <v>23</v>
      </c>
      <c r="D1395" s="191">
        <v>4.6154148394876708</v>
      </c>
      <c r="E1395" s="192">
        <f t="shared" si="222"/>
        <v>1.6026403565234181E-4</v>
      </c>
      <c r="F1395" s="193">
        <f t="shared" si="223"/>
        <v>6.8814107973601564</v>
      </c>
      <c r="G1395" s="193">
        <f t="shared" si="228"/>
        <v>7.1358742536336317</v>
      </c>
      <c r="H1395" s="193">
        <f t="shared" si="228"/>
        <v>7.399747357504876</v>
      </c>
      <c r="I1395" s="193">
        <f t="shared" si="228"/>
        <v>7.6733780625433745</v>
      </c>
      <c r="J1395" s="193">
        <f t="shared" si="228"/>
        <v>7.9571271890795936</v>
      </c>
      <c r="K1395" s="193">
        <f>MAX(0,(F1395-'2031 forecast'!$C$10))</f>
        <v>1.1444107973601563</v>
      </c>
      <c r="L1395" s="193">
        <f>MAX(0,(G1395-'2031 forecast'!$C$10))</f>
        <v>1.3988742536336316</v>
      </c>
      <c r="M1395" s="193">
        <f>MAX(0,(H1395-'2031 forecast'!$C$10))</f>
        <v>1.6627473575048759</v>
      </c>
      <c r="N1395" s="193">
        <f>MAX(0,(I1395-'2031 forecast'!$C$10))</f>
        <v>1.9363780625433744</v>
      </c>
      <c r="O1395" s="193">
        <f>MAX(0,(J1395-'2031 forecast'!$C$10))</f>
        <v>2.2201271890795935</v>
      </c>
      <c r="P1395" s="175">
        <f t="shared" si="225"/>
        <v>17</v>
      </c>
      <c r="Q1395" s="175" t="str">
        <f t="shared" si="226"/>
        <v/>
      </c>
    </row>
    <row r="1396" spans="1:17" s="1" customFormat="1" x14ac:dyDescent="0.3">
      <c r="A1396" s="189">
        <f t="shared" si="224"/>
        <v>43888.999999996624</v>
      </c>
      <c r="B1396" s="190">
        <f t="shared" si="220"/>
        <v>43888</v>
      </c>
      <c r="C1396" s="1">
        <f t="shared" si="221"/>
        <v>0</v>
      </c>
      <c r="D1396" s="191">
        <v>3.9904891760660122</v>
      </c>
      <c r="E1396" s="192">
        <f t="shared" si="222"/>
        <v>1.3856433751344396E-4</v>
      </c>
      <c r="F1396" s="193">
        <f t="shared" si="223"/>
        <v>5.9496700205560886</v>
      </c>
      <c r="G1396" s="193">
        <f t="shared" si="228"/>
        <v>6.1696792078724707</v>
      </c>
      <c r="H1396" s="193">
        <f t="shared" si="228"/>
        <v>6.397823979571915</v>
      </c>
      <c r="I1396" s="193">
        <f t="shared" si="228"/>
        <v>6.6344051764241243</v>
      </c>
      <c r="J1396" s="193">
        <f t="shared" si="228"/>
        <v>6.8797347638045423</v>
      </c>
      <c r="K1396" s="193">
        <f>MAX(0,(F1396-'2031 forecast'!$C$10))</f>
        <v>0.21267002055608852</v>
      </c>
      <c r="L1396" s="193">
        <f>MAX(0,(G1396-'2031 forecast'!$C$10))</f>
        <v>0.43267920787247061</v>
      </c>
      <c r="M1396" s="193">
        <f>MAX(0,(H1396-'2031 forecast'!$C$10))</f>
        <v>0.66082397957191485</v>
      </c>
      <c r="N1396" s="193">
        <f>MAX(0,(I1396-'2031 forecast'!$C$10))</f>
        <v>0.89740517642412421</v>
      </c>
      <c r="O1396" s="193">
        <f>MAX(0,(J1396-'2031 forecast'!$C$10))</f>
        <v>1.1427347638045422</v>
      </c>
      <c r="P1396" s="175">
        <f t="shared" si="225"/>
        <v>18</v>
      </c>
      <c r="Q1396" s="175" t="str">
        <f t="shared" si="226"/>
        <v/>
      </c>
    </row>
    <row r="1397" spans="1:17" s="1" customFormat="1" x14ac:dyDescent="0.3">
      <c r="A1397" s="189">
        <f t="shared" si="224"/>
        <v>43889.041666663288</v>
      </c>
      <c r="B1397" s="190">
        <f t="shared" si="220"/>
        <v>43889</v>
      </c>
      <c r="C1397" s="1">
        <f t="shared" si="221"/>
        <v>1</v>
      </c>
      <c r="D1397" s="191">
        <v>3.9227261523214954</v>
      </c>
      <c r="E1397" s="192">
        <f t="shared" si="222"/>
        <v>1.3621135819717796E-4</v>
      </c>
      <c r="F1397" s="193">
        <f t="shared" si="223"/>
        <v>5.8486378881315533</v>
      </c>
      <c r="G1397" s="193">
        <f t="shared" si="228"/>
        <v>6.0649110703802975</v>
      </c>
      <c r="H1397" s="193">
        <f t="shared" si="228"/>
        <v>6.2891816855791856</v>
      </c>
      <c r="I1397" s="193">
        <f t="shared" si="228"/>
        <v>6.5217454658810743</v>
      </c>
      <c r="J1397" s="193">
        <f t="shared" si="228"/>
        <v>6.7629090791361648</v>
      </c>
      <c r="K1397" s="193">
        <f>MAX(0,(F1397-'2031 forecast'!$C$10))</f>
        <v>0.11163788813155318</v>
      </c>
      <c r="L1397" s="193">
        <f>MAX(0,(G1397-'2031 forecast'!$C$10))</f>
        <v>0.32791107038029743</v>
      </c>
      <c r="M1397" s="193">
        <f>MAX(0,(H1397-'2031 forecast'!$C$10))</f>
        <v>0.55218168557918546</v>
      </c>
      <c r="N1397" s="193">
        <f>MAX(0,(I1397-'2031 forecast'!$C$10))</f>
        <v>0.78474546588107419</v>
      </c>
      <c r="O1397" s="193">
        <f>MAX(0,(J1397-'2031 forecast'!$C$10))</f>
        <v>1.0259090791361647</v>
      </c>
      <c r="P1397" s="175">
        <f t="shared" si="225"/>
        <v>19</v>
      </c>
      <c r="Q1397" s="175">
        <f t="shared" si="226"/>
        <v>19</v>
      </c>
    </row>
    <row r="1398" spans="1:17" s="1" customFormat="1" x14ac:dyDescent="0.3">
      <c r="A1398" s="189">
        <f t="shared" si="224"/>
        <v>43889.083333329952</v>
      </c>
      <c r="B1398" s="190">
        <f t="shared" si="220"/>
        <v>43889</v>
      </c>
      <c r="C1398" s="1">
        <f t="shared" si="221"/>
        <v>2</v>
      </c>
      <c r="D1398" s="191">
        <v>3.7947293296929629</v>
      </c>
      <c r="E1398" s="192">
        <f t="shared" si="222"/>
        <v>1.3176684171089769E-4</v>
      </c>
      <c r="F1398" s="193">
        <f t="shared" si="223"/>
        <v>5.6577994157740941</v>
      </c>
      <c r="G1398" s="193">
        <f t="shared" si="228"/>
        <v>5.8670156995617466</v>
      </c>
      <c r="H1398" s="193">
        <f t="shared" si="228"/>
        <v>6.0839684635929165</v>
      </c>
      <c r="I1398" s="193">
        <f t="shared" si="228"/>
        <v>6.3089437904108667</v>
      </c>
      <c r="J1398" s="193">
        <f t="shared" si="228"/>
        <v>6.5422383414292264</v>
      </c>
      <c r="K1398" s="193">
        <f>MAX(0,(F1398-'2031 forecast'!$C$10))</f>
        <v>0</v>
      </c>
      <c r="L1398" s="193">
        <f>MAX(0,(G1398-'2031 forecast'!$C$10))</f>
        <v>0.13001569956174652</v>
      </c>
      <c r="M1398" s="193">
        <f>MAX(0,(H1398-'2031 forecast'!$C$10))</f>
        <v>0.34696846359291644</v>
      </c>
      <c r="N1398" s="193">
        <f>MAX(0,(I1398-'2031 forecast'!$C$10))</f>
        <v>0.57194379041086663</v>
      </c>
      <c r="O1398" s="193">
        <f>MAX(0,(J1398-'2031 forecast'!$C$10))</f>
        <v>0.80523834142922635</v>
      </c>
      <c r="P1398" s="175" t="str">
        <f t="shared" si="225"/>
        <v/>
      </c>
      <c r="Q1398" s="175" t="str">
        <f t="shared" si="226"/>
        <v/>
      </c>
    </row>
    <row r="1399" spans="1:17" s="1" customFormat="1" x14ac:dyDescent="0.3">
      <c r="A1399" s="189">
        <f t="shared" si="224"/>
        <v>43889.124999996617</v>
      </c>
      <c r="B1399" s="190">
        <f t="shared" si="220"/>
        <v>43889</v>
      </c>
      <c r="C1399" s="1">
        <f t="shared" si="221"/>
        <v>3</v>
      </c>
      <c r="D1399" s="191">
        <v>3.7570832053904533</v>
      </c>
      <c r="E1399" s="192">
        <f t="shared" si="222"/>
        <v>1.3045963097963877E-4</v>
      </c>
      <c r="F1399" s="193">
        <f t="shared" si="223"/>
        <v>5.6016704533160171</v>
      </c>
      <c r="G1399" s="193">
        <f t="shared" si="228"/>
        <v>5.8088111787327605</v>
      </c>
      <c r="H1399" s="193">
        <f t="shared" si="228"/>
        <v>6.0236116335969543</v>
      </c>
      <c r="I1399" s="193">
        <f t="shared" si="228"/>
        <v>6.2463550623313937</v>
      </c>
      <c r="J1399" s="193">
        <f t="shared" si="228"/>
        <v>6.4773351832801263</v>
      </c>
      <c r="K1399" s="193">
        <f>MAX(0,(F1399-'2031 forecast'!$C$10))</f>
        <v>0</v>
      </c>
      <c r="L1399" s="193">
        <f>MAX(0,(G1399-'2031 forecast'!$C$10))</f>
        <v>7.1811178732760439E-2</v>
      </c>
      <c r="M1399" s="193">
        <f>MAX(0,(H1399-'2031 forecast'!$C$10))</f>
        <v>0.28661163359695419</v>
      </c>
      <c r="N1399" s="193">
        <f>MAX(0,(I1399-'2031 forecast'!$C$10))</f>
        <v>0.5093550623313936</v>
      </c>
      <c r="O1399" s="193">
        <f>MAX(0,(J1399-'2031 forecast'!$C$10))</f>
        <v>0.74033518328012615</v>
      </c>
      <c r="P1399" s="175" t="str">
        <f t="shared" si="225"/>
        <v/>
      </c>
      <c r="Q1399" s="175" t="str">
        <f t="shared" si="226"/>
        <v/>
      </c>
    </row>
    <row r="1400" spans="1:17" s="1" customFormat="1" x14ac:dyDescent="0.3">
      <c r="A1400" s="189">
        <f t="shared" si="224"/>
        <v>43889.166666663281</v>
      </c>
      <c r="B1400" s="190">
        <f t="shared" si="220"/>
        <v>43889</v>
      </c>
      <c r="C1400" s="1">
        <f t="shared" si="221"/>
        <v>4</v>
      </c>
      <c r="D1400" s="191">
        <v>3.6893201816459364</v>
      </c>
      <c r="E1400" s="192">
        <f t="shared" si="222"/>
        <v>1.2810665166337274E-4</v>
      </c>
      <c r="F1400" s="193">
        <f t="shared" si="223"/>
        <v>5.50063832089148</v>
      </c>
      <c r="G1400" s="193">
        <f t="shared" si="228"/>
        <v>5.7040430412405865</v>
      </c>
      <c r="H1400" s="193">
        <f t="shared" si="228"/>
        <v>5.914969339604224</v>
      </c>
      <c r="I1400" s="193">
        <f t="shared" si="228"/>
        <v>6.1336953517883428</v>
      </c>
      <c r="J1400" s="193">
        <f t="shared" si="228"/>
        <v>6.3605094986117479</v>
      </c>
      <c r="K1400" s="193">
        <f>MAX(0,(F1400-'2031 forecast'!$C$10))</f>
        <v>0</v>
      </c>
      <c r="L1400" s="193">
        <f>MAX(0,(G1400-'2031 forecast'!$C$10))</f>
        <v>0</v>
      </c>
      <c r="M1400" s="193">
        <f>MAX(0,(H1400-'2031 forecast'!$C$10))</f>
        <v>0.1779693396042239</v>
      </c>
      <c r="N1400" s="193">
        <f>MAX(0,(I1400-'2031 forecast'!$C$10))</f>
        <v>0.3966953517883427</v>
      </c>
      <c r="O1400" s="193">
        <f>MAX(0,(J1400-'2031 forecast'!$C$10))</f>
        <v>0.62350949861174776</v>
      </c>
      <c r="P1400" s="175" t="str">
        <f t="shared" si="225"/>
        <v/>
      </c>
      <c r="Q1400" s="175" t="str">
        <f t="shared" si="226"/>
        <v/>
      </c>
    </row>
    <row r="1401" spans="1:17" s="1" customFormat="1" x14ac:dyDescent="0.3">
      <c r="A1401" s="189">
        <f t="shared" si="224"/>
        <v>43889.208333329945</v>
      </c>
      <c r="B1401" s="190">
        <f t="shared" si="220"/>
        <v>43889</v>
      </c>
      <c r="C1401" s="1">
        <f t="shared" si="221"/>
        <v>5</v>
      </c>
      <c r="D1401" s="191">
        <v>3.7495539805299511</v>
      </c>
      <c r="E1401" s="192">
        <f t="shared" si="222"/>
        <v>1.3019818883338699E-4</v>
      </c>
      <c r="F1401" s="193">
        <f t="shared" si="223"/>
        <v>5.5904446608244012</v>
      </c>
      <c r="G1401" s="193">
        <f t="shared" si="228"/>
        <v>5.7971702745669633</v>
      </c>
      <c r="H1401" s="193">
        <f t="shared" si="228"/>
        <v>6.0115402675977618</v>
      </c>
      <c r="I1401" s="193">
        <f t="shared" si="228"/>
        <v>6.2338373167154986</v>
      </c>
      <c r="J1401" s="193">
        <f t="shared" si="228"/>
        <v>6.4643545516503069</v>
      </c>
      <c r="K1401" s="193">
        <f>MAX(0,(F1401-'2031 forecast'!$C$10))</f>
        <v>0</v>
      </c>
      <c r="L1401" s="193">
        <f>MAX(0,(G1401-'2031 forecast'!$C$10))</f>
        <v>6.0170274566963222E-2</v>
      </c>
      <c r="M1401" s="193">
        <f>MAX(0,(H1401-'2031 forecast'!$C$10))</f>
        <v>0.27454026759776173</v>
      </c>
      <c r="N1401" s="193">
        <f>MAX(0,(I1401-'2031 forecast'!$C$10))</f>
        <v>0.49683731671549847</v>
      </c>
      <c r="O1401" s="193">
        <f>MAX(0,(J1401-'2031 forecast'!$C$10))</f>
        <v>0.72735455165030682</v>
      </c>
      <c r="P1401" s="175" t="str">
        <f t="shared" si="225"/>
        <v/>
      </c>
      <c r="Q1401" s="175" t="str">
        <f t="shared" si="226"/>
        <v/>
      </c>
    </row>
    <row r="1402" spans="1:17" s="1" customFormat="1" x14ac:dyDescent="0.3">
      <c r="A1402" s="189">
        <f t="shared" si="224"/>
        <v>43889.249999996609</v>
      </c>
      <c r="B1402" s="190">
        <f t="shared" si="220"/>
        <v>43889</v>
      </c>
      <c r="C1402" s="1">
        <f t="shared" si="221"/>
        <v>6</v>
      </c>
      <c r="D1402" s="191">
        <v>3.9829599512055105</v>
      </c>
      <c r="E1402" s="192">
        <f t="shared" si="222"/>
        <v>1.383028953671922E-4</v>
      </c>
      <c r="F1402" s="193">
        <f t="shared" si="223"/>
        <v>5.9384442280644745</v>
      </c>
      <c r="G1402" s="193">
        <f t="shared" si="228"/>
        <v>6.1580383037066744</v>
      </c>
      <c r="H1402" s="193">
        <f t="shared" si="228"/>
        <v>6.3857526135727234</v>
      </c>
      <c r="I1402" s="193">
        <f t="shared" si="228"/>
        <v>6.6218874308082309</v>
      </c>
      <c r="J1402" s="193">
        <f t="shared" si="228"/>
        <v>6.8667541321747239</v>
      </c>
      <c r="K1402" s="193">
        <f>MAX(0,(F1402-'2031 forecast'!$C$10))</f>
        <v>0.20144422806447437</v>
      </c>
      <c r="L1402" s="193">
        <f>MAX(0,(G1402-'2031 forecast'!$C$10))</f>
        <v>0.42103830370667428</v>
      </c>
      <c r="M1402" s="193">
        <f>MAX(0,(H1402-'2031 forecast'!$C$10))</f>
        <v>0.64875261357272329</v>
      </c>
      <c r="N1402" s="193">
        <f>MAX(0,(I1402-'2031 forecast'!$C$10))</f>
        <v>0.88488743080823085</v>
      </c>
      <c r="O1402" s="193">
        <f>MAX(0,(J1402-'2031 forecast'!$C$10))</f>
        <v>1.1297541321747238</v>
      </c>
      <c r="P1402" s="175">
        <f t="shared" si="225"/>
        <v>1</v>
      </c>
      <c r="Q1402" s="175" t="str">
        <f t="shared" si="226"/>
        <v/>
      </c>
    </row>
    <row r="1403" spans="1:17" s="1" customFormat="1" x14ac:dyDescent="0.3">
      <c r="A1403" s="189">
        <f t="shared" si="224"/>
        <v>43889.291666663274</v>
      </c>
      <c r="B1403" s="190">
        <f t="shared" si="220"/>
        <v>43889</v>
      </c>
      <c r="C1403" s="1">
        <f t="shared" si="221"/>
        <v>7</v>
      </c>
      <c r="D1403" s="191">
        <v>4.4121257682541204</v>
      </c>
      <c r="E1403" s="192">
        <f t="shared" si="222"/>
        <v>1.5320509770354375E-4</v>
      </c>
      <c r="F1403" s="193">
        <f t="shared" si="223"/>
        <v>6.5783144000865459</v>
      </c>
      <c r="G1403" s="193">
        <f t="shared" si="228"/>
        <v>6.8215698411571113</v>
      </c>
      <c r="H1403" s="193">
        <f t="shared" si="228"/>
        <v>7.0738204755266851</v>
      </c>
      <c r="I1403" s="193">
        <f t="shared" si="228"/>
        <v>7.3353989309142227</v>
      </c>
      <c r="J1403" s="193">
        <f t="shared" si="228"/>
        <v>7.6066501350744584</v>
      </c>
      <c r="K1403" s="193">
        <f>MAX(0,(F1403-'2031 forecast'!$C$10))</f>
        <v>0.84131440008654579</v>
      </c>
      <c r="L1403" s="193">
        <f>MAX(0,(G1403-'2031 forecast'!$C$10))</f>
        <v>1.0845698411571112</v>
      </c>
      <c r="M1403" s="193">
        <f>MAX(0,(H1403-'2031 forecast'!$C$10))</f>
        <v>1.336820475526685</v>
      </c>
      <c r="N1403" s="193">
        <f>MAX(0,(I1403-'2031 forecast'!$C$10))</f>
        <v>1.5983989309142226</v>
      </c>
      <c r="O1403" s="193">
        <f>MAX(0,(J1403-'2031 forecast'!$C$10))</f>
        <v>1.8696501350744583</v>
      </c>
      <c r="P1403" s="175">
        <f t="shared" si="225"/>
        <v>2</v>
      </c>
      <c r="Q1403" s="175" t="str">
        <f t="shared" si="226"/>
        <v/>
      </c>
    </row>
    <row r="1404" spans="1:17" s="1" customFormat="1" x14ac:dyDescent="0.3">
      <c r="A1404" s="189">
        <f t="shared" si="224"/>
        <v>43889.333333329938</v>
      </c>
      <c r="B1404" s="190">
        <f t="shared" si="220"/>
        <v>43889</v>
      </c>
      <c r="C1404" s="1">
        <f t="shared" si="221"/>
        <v>8</v>
      </c>
      <c r="D1404" s="191">
        <v>4.6154148394876708</v>
      </c>
      <c r="E1404" s="192">
        <f t="shared" si="222"/>
        <v>1.6026403565234181E-4</v>
      </c>
      <c r="F1404" s="193">
        <f t="shared" si="223"/>
        <v>6.8814107973601564</v>
      </c>
      <c r="G1404" s="193">
        <f t="shared" si="228"/>
        <v>7.1358742536336317</v>
      </c>
      <c r="H1404" s="193">
        <f t="shared" si="228"/>
        <v>7.399747357504876</v>
      </c>
      <c r="I1404" s="193">
        <f t="shared" si="228"/>
        <v>7.6733780625433745</v>
      </c>
      <c r="J1404" s="193">
        <f t="shared" si="228"/>
        <v>7.9571271890795936</v>
      </c>
      <c r="K1404" s="193">
        <f>MAX(0,(F1404-'2031 forecast'!$C$10))</f>
        <v>1.1444107973601563</v>
      </c>
      <c r="L1404" s="193">
        <f>MAX(0,(G1404-'2031 forecast'!$C$10))</f>
        <v>1.3988742536336316</v>
      </c>
      <c r="M1404" s="193">
        <f>MAX(0,(H1404-'2031 forecast'!$C$10))</f>
        <v>1.6627473575048759</v>
      </c>
      <c r="N1404" s="193">
        <f>MAX(0,(I1404-'2031 forecast'!$C$10))</f>
        <v>1.9363780625433744</v>
      </c>
      <c r="O1404" s="193">
        <f>MAX(0,(J1404-'2031 forecast'!$C$10))</f>
        <v>2.2201271890795935</v>
      </c>
      <c r="P1404" s="175">
        <f t="shared" si="225"/>
        <v>3</v>
      </c>
      <c r="Q1404" s="175" t="str">
        <f t="shared" si="226"/>
        <v/>
      </c>
    </row>
    <row r="1405" spans="1:17" s="1" customFormat="1" x14ac:dyDescent="0.3">
      <c r="A1405" s="189">
        <f t="shared" si="224"/>
        <v>43889.374999996602</v>
      </c>
      <c r="B1405" s="190">
        <f t="shared" si="220"/>
        <v>43889</v>
      </c>
      <c r="C1405" s="1">
        <f t="shared" si="221"/>
        <v>9</v>
      </c>
      <c r="D1405" s="191">
        <v>4.7735285615582113</v>
      </c>
      <c r="E1405" s="192">
        <f t="shared" si="222"/>
        <v>1.6575432072362921E-4</v>
      </c>
      <c r="F1405" s="193">
        <f t="shared" si="223"/>
        <v>7.1171524396840775</v>
      </c>
      <c r="G1405" s="193">
        <f t="shared" ref="G1405:J1424" si="229">$E1405*G$2</f>
        <v>7.3803332411153715</v>
      </c>
      <c r="H1405" s="193">
        <f t="shared" si="229"/>
        <v>7.6532460434879139</v>
      </c>
      <c r="I1405" s="193">
        <f t="shared" si="229"/>
        <v>7.9362507204771608</v>
      </c>
      <c r="J1405" s="193">
        <f t="shared" si="229"/>
        <v>8.229720453305811</v>
      </c>
      <c r="K1405" s="193">
        <f>MAX(0,(F1405-'2031 forecast'!$C$10))</f>
        <v>1.3801524396840774</v>
      </c>
      <c r="L1405" s="193">
        <f>MAX(0,(G1405-'2031 forecast'!$C$10))</f>
        <v>1.6433332411153714</v>
      </c>
      <c r="M1405" s="193">
        <f>MAX(0,(H1405-'2031 forecast'!$C$10))</f>
        <v>1.9162460434879138</v>
      </c>
      <c r="N1405" s="193">
        <f>MAX(0,(I1405-'2031 forecast'!$C$10))</f>
        <v>2.1992507204771607</v>
      </c>
      <c r="O1405" s="193">
        <f>MAX(0,(J1405-'2031 forecast'!$C$10))</f>
        <v>2.4927204533058109</v>
      </c>
      <c r="P1405" s="175">
        <f t="shared" si="225"/>
        <v>4</v>
      </c>
      <c r="Q1405" s="175" t="str">
        <f t="shared" si="226"/>
        <v/>
      </c>
    </row>
    <row r="1406" spans="1:17" s="1" customFormat="1" x14ac:dyDescent="0.3">
      <c r="A1406" s="189">
        <f t="shared" si="224"/>
        <v>43889.416666663266</v>
      </c>
      <c r="B1406" s="190">
        <f t="shared" si="220"/>
        <v>43889</v>
      </c>
      <c r="C1406" s="1">
        <f t="shared" si="221"/>
        <v>10</v>
      </c>
      <c r="D1406" s="191">
        <v>4.8714084847447356</v>
      </c>
      <c r="E1406" s="192">
        <f t="shared" si="222"/>
        <v>1.6915306862490235E-4</v>
      </c>
      <c r="F1406" s="193">
        <f t="shared" si="223"/>
        <v>7.2630877420750748</v>
      </c>
      <c r="G1406" s="193">
        <f t="shared" si="229"/>
        <v>7.5316649952707326</v>
      </c>
      <c r="H1406" s="193">
        <f t="shared" si="229"/>
        <v>7.8101738014774131</v>
      </c>
      <c r="I1406" s="193">
        <f t="shared" si="229"/>
        <v>8.0989814134837896</v>
      </c>
      <c r="J1406" s="193">
        <f t="shared" si="229"/>
        <v>8.3984686644934694</v>
      </c>
      <c r="K1406" s="193">
        <f>MAX(0,(F1406-'2031 forecast'!$C$10))</f>
        <v>1.5260877420750747</v>
      </c>
      <c r="L1406" s="193">
        <f>MAX(0,(G1406-'2031 forecast'!$C$10))</f>
        <v>1.7946649952707325</v>
      </c>
      <c r="M1406" s="193">
        <f>MAX(0,(H1406-'2031 forecast'!$C$10))</f>
        <v>2.073173801477413</v>
      </c>
      <c r="N1406" s="193">
        <f>MAX(0,(I1406-'2031 forecast'!$C$10))</f>
        <v>2.3619814134837895</v>
      </c>
      <c r="O1406" s="193">
        <f>MAX(0,(J1406-'2031 forecast'!$C$10))</f>
        <v>2.6614686644934693</v>
      </c>
      <c r="P1406" s="175">
        <f t="shared" si="225"/>
        <v>5</v>
      </c>
      <c r="Q1406" s="175" t="str">
        <f t="shared" si="226"/>
        <v/>
      </c>
    </row>
    <row r="1407" spans="1:17" s="1" customFormat="1" x14ac:dyDescent="0.3">
      <c r="A1407" s="189">
        <f t="shared" si="224"/>
        <v>43889.458333329931</v>
      </c>
      <c r="B1407" s="190">
        <f t="shared" si="220"/>
        <v>43889</v>
      </c>
      <c r="C1407" s="1">
        <f t="shared" si="221"/>
        <v>11</v>
      </c>
      <c r="D1407" s="191">
        <v>4.6831778632321885</v>
      </c>
      <c r="E1407" s="192">
        <f t="shared" si="222"/>
        <v>1.6261701496860786E-4</v>
      </c>
      <c r="F1407" s="193">
        <f t="shared" si="223"/>
        <v>6.9824429297846953</v>
      </c>
      <c r="G1407" s="193">
        <f t="shared" si="229"/>
        <v>7.2406423911258067</v>
      </c>
      <c r="H1407" s="193">
        <f t="shared" si="229"/>
        <v>7.5083896514976072</v>
      </c>
      <c r="I1407" s="193">
        <f t="shared" si="229"/>
        <v>7.7860377730864272</v>
      </c>
      <c r="J1407" s="193">
        <f t="shared" si="229"/>
        <v>8.0739528737479738</v>
      </c>
      <c r="K1407" s="193">
        <f>MAX(0,(F1407-'2031 forecast'!$C$10))</f>
        <v>1.2454429297846952</v>
      </c>
      <c r="L1407" s="193">
        <f>MAX(0,(G1407-'2031 forecast'!$C$10))</f>
        <v>1.5036423911258066</v>
      </c>
      <c r="M1407" s="193">
        <f>MAX(0,(H1407-'2031 forecast'!$C$10))</f>
        <v>1.7713896514976071</v>
      </c>
      <c r="N1407" s="193">
        <f>MAX(0,(I1407-'2031 forecast'!$C$10))</f>
        <v>2.0490377730864271</v>
      </c>
      <c r="O1407" s="193">
        <f>MAX(0,(J1407-'2031 forecast'!$C$10))</f>
        <v>2.3369528737479737</v>
      </c>
      <c r="P1407" s="175">
        <f t="shared" si="225"/>
        <v>6</v>
      </c>
      <c r="Q1407" s="175" t="str">
        <f t="shared" si="226"/>
        <v/>
      </c>
    </row>
    <row r="1408" spans="1:17" s="1" customFormat="1" x14ac:dyDescent="0.3">
      <c r="A1408" s="189">
        <f t="shared" si="224"/>
        <v>43889.499999996595</v>
      </c>
      <c r="B1408" s="190">
        <f t="shared" si="220"/>
        <v>43889</v>
      </c>
      <c r="C1408" s="1">
        <f t="shared" si="221"/>
        <v>12</v>
      </c>
      <c r="D1408" s="191">
        <v>4.6380025140691767</v>
      </c>
      <c r="E1408" s="192">
        <f t="shared" si="222"/>
        <v>1.6104836209109716E-4</v>
      </c>
      <c r="F1408" s="193">
        <f t="shared" si="223"/>
        <v>6.9150881748350024</v>
      </c>
      <c r="G1408" s="193">
        <f t="shared" si="229"/>
        <v>7.1707969661310234</v>
      </c>
      <c r="H1408" s="193">
        <f t="shared" si="229"/>
        <v>7.4359614555024525</v>
      </c>
      <c r="I1408" s="193">
        <f t="shared" si="229"/>
        <v>7.710931299391059</v>
      </c>
      <c r="J1408" s="193">
        <f t="shared" si="229"/>
        <v>7.9960690839690542</v>
      </c>
      <c r="K1408" s="193">
        <f>MAX(0,(F1408-'2031 forecast'!$C$10))</f>
        <v>1.1780881748350023</v>
      </c>
      <c r="L1408" s="193">
        <f>MAX(0,(G1408-'2031 forecast'!$C$10))</f>
        <v>1.4337969661310233</v>
      </c>
      <c r="M1408" s="193">
        <f>MAX(0,(H1408-'2031 forecast'!$C$10))</f>
        <v>1.6989614555024524</v>
      </c>
      <c r="N1408" s="193">
        <f>MAX(0,(I1408-'2031 forecast'!$C$10))</f>
        <v>1.9739312993910589</v>
      </c>
      <c r="O1408" s="193">
        <f>MAX(0,(J1408-'2031 forecast'!$C$10))</f>
        <v>2.2590690839690541</v>
      </c>
      <c r="P1408" s="175">
        <f t="shared" si="225"/>
        <v>7</v>
      </c>
      <c r="Q1408" s="175" t="str">
        <f t="shared" si="226"/>
        <v/>
      </c>
    </row>
    <row r="1409" spans="1:17" s="1" customFormat="1" x14ac:dyDescent="0.3">
      <c r="A1409" s="189">
        <f t="shared" si="224"/>
        <v>43889.541666663259</v>
      </c>
      <c r="B1409" s="190">
        <f t="shared" si="220"/>
        <v>43889</v>
      </c>
      <c r="C1409" s="1">
        <f t="shared" si="221"/>
        <v>13</v>
      </c>
      <c r="D1409" s="191">
        <v>4.6605901886506826</v>
      </c>
      <c r="E1409" s="192">
        <f t="shared" si="222"/>
        <v>1.6183268852985251E-4</v>
      </c>
      <c r="F1409" s="193">
        <f t="shared" si="223"/>
        <v>6.9487655523098493</v>
      </c>
      <c r="G1409" s="193">
        <f t="shared" si="229"/>
        <v>7.205719678628415</v>
      </c>
      <c r="H1409" s="193">
        <f t="shared" si="229"/>
        <v>7.4721755535000298</v>
      </c>
      <c r="I1409" s="193">
        <f t="shared" si="229"/>
        <v>7.7484845362387427</v>
      </c>
      <c r="J1409" s="193">
        <f t="shared" si="229"/>
        <v>8.035010978858514</v>
      </c>
      <c r="K1409" s="193">
        <f>MAX(0,(F1409-'2031 forecast'!$C$10))</f>
        <v>1.2117655523098492</v>
      </c>
      <c r="L1409" s="193">
        <f>MAX(0,(G1409-'2031 forecast'!$C$10))</f>
        <v>1.4687196786284149</v>
      </c>
      <c r="M1409" s="193">
        <f>MAX(0,(H1409-'2031 forecast'!$C$10))</f>
        <v>1.7351755535000297</v>
      </c>
      <c r="N1409" s="193">
        <f>MAX(0,(I1409-'2031 forecast'!$C$10))</f>
        <v>2.0114845362387426</v>
      </c>
      <c r="O1409" s="193">
        <f>MAX(0,(J1409-'2031 forecast'!$C$10))</f>
        <v>2.2980109788585139</v>
      </c>
      <c r="P1409" s="175">
        <f t="shared" si="225"/>
        <v>8</v>
      </c>
      <c r="Q1409" s="175" t="str">
        <f t="shared" si="226"/>
        <v/>
      </c>
    </row>
    <row r="1410" spans="1:17" s="1" customFormat="1" x14ac:dyDescent="0.3">
      <c r="A1410" s="189">
        <f t="shared" si="224"/>
        <v>43889.583333329923</v>
      </c>
      <c r="B1410" s="190">
        <f t="shared" si="220"/>
        <v>43889</v>
      </c>
      <c r="C1410" s="1">
        <f t="shared" si="221"/>
        <v>14</v>
      </c>
      <c r="D1410" s="191">
        <v>4.5852979400456633</v>
      </c>
      <c r="E1410" s="192">
        <f t="shared" si="222"/>
        <v>1.592182670673347E-4</v>
      </c>
      <c r="F1410" s="193">
        <f t="shared" si="223"/>
        <v>6.8365076273936962</v>
      </c>
      <c r="G1410" s="193">
        <f t="shared" si="229"/>
        <v>7.0893106369704437</v>
      </c>
      <c r="H1410" s="193">
        <f t="shared" si="229"/>
        <v>7.3514618935081071</v>
      </c>
      <c r="I1410" s="193">
        <f t="shared" si="229"/>
        <v>7.6233070800797975</v>
      </c>
      <c r="J1410" s="193">
        <f t="shared" si="229"/>
        <v>7.9052046625603154</v>
      </c>
      <c r="K1410" s="193">
        <f>MAX(0,(F1410-'2031 forecast'!$C$10))</f>
        <v>1.0995076273936961</v>
      </c>
      <c r="L1410" s="193">
        <f>MAX(0,(G1410-'2031 forecast'!$C$10))</f>
        <v>1.3523106369704436</v>
      </c>
      <c r="M1410" s="193">
        <f>MAX(0,(H1410-'2031 forecast'!$C$10))</f>
        <v>1.614461893508107</v>
      </c>
      <c r="N1410" s="193">
        <f>MAX(0,(I1410-'2031 forecast'!$C$10))</f>
        <v>1.8863070800797974</v>
      </c>
      <c r="O1410" s="193">
        <f>MAX(0,(J1410-'2031 forecast'!$C$10))</f>
        <v>2.1682046625603153</v>
      </c>
      <c r="P1410" s="175">
        <f t="shared" si="225"/>
        <v>9</v>
      </c>
      <c r="Q1410" s="175" t="str">
        <f t="shared" si="226"/>
        <v/>
      </c>
    </row>
    <row r="1411" spans="1:17" s="1" customFormat="1" x14ac:dyDescent="0.3">
      <c r="A1411" s="189">
        <f t="shared" si="224"/>
        <v>43889.624999996588</v>
      </c>
      <c r="B1411" s="190">
        <f t="shared" si="220"/>
        <v>43889</v>
      </c>
      <c r="C1411" s="1">
        <f t="shared" si="221"/>
        <v>15</v>
      </c>
      <c r="D1411" s="191">
        <v>4.5777687151851616</v>
      </c>
      <c r="E1411" s="192">
        <f t="shared" si="222"/>
        <v>1.5895682492108291E-4</v>
      </c>
      <c r="F1411" s="193">
        <f t="shared" si="223"/>
        <v>6.8252818349020812</v>
      </c>
      <c r="G1411" s="193">
        <f t="shared" si="229"/>
        <v>7.0776697328046465</v>
      </c>
      <c r="H1411" s="193">
        <f t="shared" si="229"/>
        <v>7.3393905275089146</v>
      </c>
      <c r="I1411" s="193">
        <f t="shared" si="229"/>
        <v>7.6107893344639024</v>
      </c>
      <c r="J1411" s="193">
        <f t="shared" si="229"/>
        <v>7.8922240309304952</v>
      </c>
      <c r="K1411" s="193">
        <f>MAX(0,(F1411-'2031 forecast'!$C$10))</f>
        <v>1.0882818349020811</v>
      </c>
      <c r="L1411" s="193">
        <f>MAX(0,(G1411-'2031 forecast'!$C$10))</f>
        <v>1.3406697328046464</v>
      </c>
      <c r="M1411" s="193">
        <f>MAX(0,(H1411-'2031 forecast'!$C$10))</f>
        <v>1.6023905275089145</v>
      </c>
      <c r="N1411" s="193">
        <f>MAX(0,(I1411-'2031 forecast'!$C$10))</f>
        <v>1.8737893344639023</v>
      </c>
      <c r="O1411" s="193">
        <f>MAX(0,(J1411-'2031 forecast'!$C$10))</f>
        <v>2.1552240309304951</v>
      </c>
      <c r="P1411" s="175">
        <f t="shared" si="225"/>
        <v>10</v>
      </c>
      <c r="Q1411" s="175" t="str">
        <f t="shared" si="226"/>
        <v/>
      </c>
    </row>
    <row r="1412" spans="1:17" s="1" customFormat="1" x14ac:dyDescent="0.3">
      <c r="A1412" s="189">
        <f t="shared" si="224"/>
        <v>43889.666666663252</v>
      </c>
      <c r="B1412" s="190">
        <f t="shared" si="220"/>
        <v>43889</v>
      </c>
      <c r="C1412" s="1">
        <f t="shared" si="221"/>
        <v>16</v>
      </c>
      <c r="D1412" s="191">
        <v>4.6380025140691767</v>
      </c>
      <c r="E1412" s="192">
        <f t="shared" si="222"/>
        <v>1.6104836209109716E-4</v>
      </c>
      <c r="F1412" s="193">
        <f t="shared" si="223"/>
        <v>6.9150881748350024</v>
      </c>
      <c r="G1412" s="193">
        <f t="shared" si="229"/>
        <v>7.1707969661310234</v>
      </c>
      <c r="H1412" s="193">
        <f t="shared" si="229"/>
        <v>7.4359614555024525</v>
      </c>
      <c r="I1412" s="193">
        <f t="shared" si="229"/>
        <v>7.710931299391059</v>
      </c>
      <c r="J1412" s="193">
        <f t="shared" si="229"/>
        <v>7.9960690839690542</v>
      </c>
      <c r="K1412" s="193">
        <f>MAX(0,(F1412-'2031 forecast'!$C$10))</f>
        <v>1.1780881748350023</v>
      </c>
      <c r="L1412" s="193">
        <f>MAX(0,(G1412-'2031 forecast'!$C$10))</f>
        <v>1.4337969661310233</v>
      </c>
      <c r="M1412" s="193">
        <f>MAX(0,(H1412-'2031 forecast'!$C$10))</f>
        <v>1.6989614555024524</v>
      </c>
      <c r="N1412" s="193">
        <f>MAX(0,(I1412-'2031 forecast'!$C$10))</f>
        <v>1.9739312993910589</v>
      </c>
      <c r="O1412" s="193">
        <f>MAX(0,(J1412-'2031 forecast'!$C$10))</f>
        <v>2.2590690839690541</v>
      </c>
      <c r="P1412" s="175">
        <f t="shared" si="225"/>
        <v>11</v>
      </c>
      <c r="Q1412" s="175" t="str">
        <f t="shared" si="226"/>
        <v/>
      </c>
    </row>
    <row r="1413" spans="1:17" s="1" customFormat="1" x14ac:dyDescent="0.3">
      <c r="A1413" s="189">
        <f t="shared" si="224"/>
        <v>43889.708333329916</v>
      </c>
      <c r="B1413" s="190">
        <f t="shared" ref="B1413:B1476" si="230">INT(A1413)</f>
        <v>43889</v>
      </c>
      <c r="C1413" s="1">
        <f t="shared" ref="C1413:C1476" si="231">HOUR(A1413)</f>
        <v>17</v>
      </c>
      <c r="D1413" s="191">
        <v>4.8714084847447356</v>
      </c>
      <c r="E1413" s="192">
        <f t="shared" ref="E1413:E1476" si="232">D1413/SUM($D$4:$D$8763)</f>
        <v>1.6915306862490235E-4</v>
      </c>
      <c r="F1413" s="193">
        <f t="shared" ref="F1413:F1476" si="233">E1413*$F$2</f>
        <v>7.2630877420750748</v>
      </c>
      <c r="G1413" s="193">
        <f t="shared" si="229"/>
        <v>7.5316649952707326</v>
      </c>
      <c r="H1413" s="193">
        <f t="shared" si="229"/>
        <v>7.8101738014774131</v>
      </c>
      <c r="I1413" s="193">
        <f t="shared" si="229"/>
        <v>8.0989814134837896</v>
      </c>
      <c r="J1413" s="193">
        <f t="shared" si="229"/>
        <v>8.3984686644934694</v>
      </c>
      <c r="K1413" s="193">
        <f>MAX(0,(F1413-'2031 forecast'!$C$10))</f>
        <v>1.5260877420750747</v>
      </c>
      <c r="L1413" s="193">
        <f>MAX(0,(G1413-'2031 forecast'!$C$10))</f>
        <v>1.7946649952707325</v>
      </c>
      <c r="M1413" s="193">
        <f>MAX(0,(H1413-'2031 forecast'!$C$10))</f>
        <v>2.073173801477413</v>
      </c>
      <c r="N1413" s="193">
        <f>MAX(0,(I1413-'2031 forecast'!$C$10))</f>
        <v>2.3619814134837895</v>
      </c>
      <c r="O1413" s="193">
        <f>MAX(0,(J1413-'2031 forecast'!$C$10))</f>
        <v>2.6614686644934693</v>
      </c>
      <c r="P1413" s="175">
        <f t="shared" si="225"/>
        <v>12</v>
      </c>
      <c r="Q1413" s="175" t="str">
        <f t="shared" si="226"/>
        <v/>
      </c>
    </row>
    <row r="1414" spans="1:17" s="1" customFormat="1" x14ac:dyDescent="0.3">
      <c r="A1414" s="189">
        <f t="shared" ref="A1414:A1477" si="234">A1413 + TIME(1,0,0)</f>
        <v>43889.74999999658</v>
      </c>
      <c r="B1414" s="190">
        <f t="shared" si="230"/>
        <v>43889</v>
      </c>
      <c r="C1414" s="1">
        <f t="shared" si="231"/>
        <v>18</v>
      </c>
      <c r="D1414" s="191">
        <v>5.0370514316757777</v>
      </c>
      <c r="E1414" s="192">
        <f t="shared" si="232"/>
        <v>1.7490479584244154E-4</v>
      </c>
      <c r="F1414" s="193">
        <f t="shared" si="233"/>
        <v>7.510055176890611</v>
      </c>
      <c r="G1414" s="193">
        <f t="shared" si="229"/>
        <v>7.7877648869182696</v>
      </c>
      <c r="H1414" s="193">
        <f t="shared" si="229"/>
        <v>8.0757438534596435</v>
      </c>
      <c r="I1414" s="193">
        <f t="shared" si="229"/>
        <v>8.3743718170334702</v>
      </c>
      <c r="J1414" s="193">
        <f t="shared" si="229"/>
        <v>8.6840425603495071</v>
      </c>
      <c r="K1414" s="193">
        <f>MAX(0,(F1414-'2031 forecast'!$C$10))</f>
        <v>1.7730551768906109</v>
      </c>
      <c r="L1414" s="193">
        <f>MAX(0,(G1414-'2031 forecast'!$C$10))</f>
        <v>2.0507648869182695</v>
      </c>
      <c r="M1414" s="193">
        <f>MAX(0,(H1414-'2031 forecast'!$C$10))</f>
        <v>2.3387438534596434</v>
      </c>
      <c r="N1414" s="193">
        <f>MAX(0,(I1414-'2031 forecast'!$C$10))</f>
        <v>2.6373718170334701</v>
      </c>
      <c r="O1414" s="193">
        <f>MAX(0,(J1414-'2031 forecast'!$C$10))</f>
        <v>2.947042560349507</v>
      </c>
      <c r="P1414" s="175">
        <f t="shared" ref="P1414:P1477" si="235">IF(K1414&gt;0,IF(K1413&gt;0,P1413+1,1),"")</f>
        <v>13</v>
      </c>
      <c r="Q1414" s="175" t="str">
        <f t="shared" ref="Q1414:Q1477" si="236">IF(AND(K1414&gt;0,K1415=0),P1414,"")</f>
        <v/>
      </c>
    </row>
    <row r="1415" spans="1:17" s="1" customFormat="1" x14ac:dyDescent="0.3">
      <c r="A1415" s="189">
        <f t="shared" si="234"/>
        <v>43889.791666663245</v>
      </c>
      <c r="B1415" s="190">
        <f t="shared" si="230"/>
        <v>43889</v>
      </c>
      <c r="C1415" s="1">
        <f t="shared" si="231"/>
        <v>19</v>
      </c>
      <c r="D1415" s="191">
        <v>5.1650482543043097</v>
      </c>
      <c r="E1415" s="192">
        <f t="shared" si="232"/>
        <v>1.7934931232872181E-4</v>
      </c>
      <c r="F1415" s="193">
        <f t="shared" si="233"/>
        <v>7.7008936492480702</v>
      </c>
      <c r="G1415" s="193">
        <f t="shared" si="229"/>
        <v>7.9856602577368205</v>
      </c>
      <c r="H1415" s="193">
        <f t="shared" si="229"/>
        <v>8.2809570754459116</v>
      </c>
      <c r="I1415" s="193">
        <f t="shared" si="229"/>
        <v>8.5871734925036787</v>
      </c>
      <c r="J1415" s="193">
        <f t="shared" si="229"/>
        <v>8.9047132980564445</v>
      </c>
      <c r="K1415" s="193">
        <f>MAX(0,(F1415-'2031 forecast'!$C$10))</f>
        <v>1.9638936492480701</v>
      </c>
      <c r="L1415" s="193">
        <f>MAX(0,(G1415-'2031 forecast'!$C$10))</f>
        <v>2.2486602577368204</v>
      </c>
      <c r="M1415" s="193">
        <f>MAX(0,(H1415-'2031 forecast'!$C$10))</f>
        <v>2.5439570754459115</v>
      </c>
      <c r="N1415" s="193">
        <f>MAX(0,(I1415-'2031 forecast'!$C$10))</f>
        <v>2.8501734925036786</v>
      </c>
      <c r="O1415" s="193">
        <f>MAX(0,(J1415-'2031 forecast'!$C$10))</f>
        <v>3.1677132980564444</v>
      </c>
      <c r="P1415" s="175">
        <f t="shared" si="235"/>
        <v>14</v>
      </c>
      <c r="Q1415" s="175" t="str">
        <f t="shared" si="236"/>
        <v/>
      </c>
    </row>
    <row r="1416" spans="1:17" s="1" customFormat="1" x14ac:dyDescent="0.3">
      <c r="A1416" s="189">
        <f t="shared" si="234"/>
        <v>43889.833333329909</v>
      </c>
      <c r="B1416" s="190">
        <f t="shared" si="230"/>
        <v>43889</v>
      </c>
      <c r="C1416" s="1">
        <f t="shared" si="231"/>
        <v>20</v>
      </c>
      <c r="D1416" s="191">
        <v>5.1876359288858156</v>
      </c>
      <c r="E1416" s="192">
        <f t="shared" si="232"/>
        <v>1.8013363876747716E-4</v>
      </c>
      <c r="F1416" s="193">
        <f t="shared" si="233"/>
        <v>7.7345710267229162</v>
      </c>
      <c r="G1416" s="193">
        <f t="shared" si="229"/>
        <v>8.0205829702342122</v>
      </c>
      <c r="H1416" s="193">
        <f t="shared" si="229"/>
        <v>8.317171173443489</v>
      </c>
      <c r="I1416" s="193">
        <f t="shared" si="229"/>
        <v>8.6247267293513623</v>
      </c>
      <c r="J1416" s="193">
        <f t="shared" si="229"/>
        <v>8.9436551929459061</v>
      </c>
      <c r="K1416" s="193">
        <f>MAX(0,(F1416-'2031 forecast'!$C$10))</f>
        <v>1.9975710267229161</v>
      </c>
      <c r="L1416" s="193">
        <f>MAX(0,(G1416-'2031 forecast'!$C$10))</f>
        <v>2.2835829702342121</v>
      </c>
      <c r="M1416" s="193">
        <f>MAX(0,(H1416-'2031 forecast'!$C$10))</f>
        <v>2.5801711734434889</v>
      </c>
      <c r="N1416" s="193">
        <f>MAX(0,(I1416-'2031 forecast'!$C$10))</f>
        <v>2.8877267293513622</v>
      </c>
      <c r="O1416" s="193">
        <f>MAX(0,(J1416-'2031 forecast'!$C$10))</f>
        <v>3.206655192945906</v>
      </c>
      <c r="P1416" s="175">
        <f t="shared" si="235"/>
        <v>15</v>
      </c>
      <c r="Q1416" s="175" t="str">
        <f t="shared" si="236"/>
        <v/>
      </c>
    </row>
    <row r="1417" spans="1:17" s="1" customFormat="1" x14ac:dyDescent="0.3">
      <c r="A1417" s="189">
        <f t="shared" si="234"/>
        <v>43889.874999996573</v>
      </c>
      <c r="B1417" s="190">
        <f t="shared" si="230"/>
        <v>43889</v>
      </c>
      <c r="C1417" s="1">
        <f t="shared" si="231"/>
        <v>21</v>
      </c>
      <c r="D1417" s="191">
        <v>5.134931354862303</v>
      </c>
      <c r="E1417" s="192">
        <f t="shared" si="232"/>
        <v>1.783035437437147E-4</v>
      </c>
      <c r="F1417" s="193">
        <f t="shared" si="233"/>
        <v>7.65599047928161</v>
      </c>
      <c r="G1417" s="193">
        <f t="shared" si="229"/>
        <v>7.9390966410736326</v>
      </c>
      <c r="H1417" s="193">
        <f t="shared" si="229"/>
        <v>8.2326716114491436</v>
      </c>
      <c r="I1417" s="193">
        <f t="shared" si="229"/>
        <v>8.5371025100400999</v>
      </c>
      <c r="J1417" s="193">
        <f t="shared" si="229"/>
        <v>8.8527907715371672</v>
      </c>
      <c r="K1417" s="193">
        <f>MAX(0,(F1417-'2031 forecast'!$C$10))</f>
        <v>1.9189904792816099</v>
      </c>
      <c r="L1417" s="193">
        <f>MAX(0,(G1417-'2031 forecast'!$C$10))</f>
        <v>2.2020966410736325</v>
      </c>
      <c r="M1417" s="193">
        <f>MAX(0,(H1417-'2031 forecast'!$C$10))</f>
        <v>2.4956716114491435</v>
      </c>
      <c r="N1417" s="193">
        <f>MAX(0,(I1417-'2031 forecast'!$C$10))</f>
        <v>2.8001025100400998</v>
      </c>
      <c r="O1417" s="193">
        <f>MAX(0,(J1417-'2031 forecast'!$C$10))</f>
        <v>3.1157907715371671</v>
      </c>
      <c r="P1417" s="175">
        <f t="shared" si="235"/>
        <v>16</v>
      </c>
      <c r="Q1417" s="175" t="str">
        <f t="shared" si="236"/>
        <v/>
      </c>
    </row>
    <row r="1418" spans="1:17" s="1" customFormat="1" x14ac:dyDescent="0.3">
      <c r="A1418" s="189">
        <f t="shared" si="234"/>
        <v>43889.916666663237</v>
      </c>
      <c r="B1418" s="190">
        <f t="shared" si="230"/>
        <v>43889</v>
      </c>
      <c r="C1418" s="1">
        <f t="shared" si="231"/>
        <v>22</v>
      </c>
      <c r="D1418" s="191">
        <v>4.9391715084892533</v>
      </c>
      <c r="E1418" s="192">
        <f t="shared" si="232"/>
        <v>1.715060479411684E-4</v>
      </c>
      <c r="F1418" s="193">
        <f t="shared" si="233"/>
        <v>7.3641198744996137</v>
      </c>
      <c r="G1418" s="193">
        <f t="shared" si="229"/>
        <v>7.6364331327629085</v>
      </c>
      <c r="H1418" s="193">
        <f t="shared" si="229"/>
        <v>7.9188160954701452</v>
      </c>
      <c r="I1418" s="193">
        <f t="shared" si="229"/>
        <v>8.2116411240268423</v>
      </c>
      <c r="J1418" s="193">
        <f t="shared" si="229"/>
        <v>8.5152943491618505</v>
      </c>
      <c r="K1418" s="193">
        <f>MAX(0,(F1418-'2031 forecast'!$C$10))</f>
        <v>1.6271198744996136</v>
      </c>
      <c r="L1418" s="193">
        <f>MAX(0,(G1418-'2031 forecast'!$C$10))</f>
        <v>1.8994331327629084</v>
      </c>
      <c r="M1418" s="193">
        <f>MAX(0,(H1418-'2031 forecast'!$C$10))</f>
        <v>2.1818160954701451</v>
      </c>
      <c r="N1418" s="193">
        <f>MAX(0,(I1418-'2031 forecast'!$C$10))</f>
        <v>2.4746411240268422</v>
      </c>
      <c r="O1418" s="193">
        <f>MAX(0,(J1418-'2031 forecast'!$C$10))</f>
        <v>2.7782943491618504</v>
      </c>
      <c r="P1418" s="175">
        <f t="shared" si="235"/>
        <v>17</v>
      </c>
      <c r="Q1418" s="175" t="str">
        <f t="shared" si="236"/>
        <v/>
      </c>
    </row>
    <row r="1419" spans="1:17" s="1" customFormat="1" x14ac:dyDescent="0.3">
      <c r="A1419" s="189">
        <f t="shared" si="234"/>
        <v>43889.958333329902</v>
      </c>
      <c r="B1419" s="190">
        <f t="shared" si="230"/>
        <v>43889</v>
      </c>
      <c r="C1419" s="1">
        <f t="shared" si="231"/>
        <v>23</v>
      </c>
      <c r="D1419" s="191">
        <v>4.5627102654641574</v>
      </c>
      <c r="E1419" s="192">
        <f t="shared" si="232"/>
        <v>1.5843394062857935E-4</v>
      </c>
      <c r="F1419" s="193">
        <f t="shared" si="233"/>
        <v>6.8028302499188502</v>
      </c>
      <c r="G1419" s="193">
        <f t="shared" si="229"/>
        <v>7.0543879244730521</v>
      </c>
      <c r="H1419" s="193">
        <f t="shared" si="229"/>
        <v>7.3152477955105297</v>
      </c>
      <c r="I1419" s="193">
        <f t="shared" si="229"/>
        <v>7.585753843232113</v>
      </c>
      <c r="J1419" s="193">
        <f t="shared" si="229"/>
        <v>7.8662627676708547</v>
      </c>
      <c r="K1419" s="193">
        <f>MAX(0,(F1419-'2031 forecast'!$C$10))</f>
        <v>1.0658302499188501</v>
      </c>
      <c r="L1419" s="193">
        <f>MAX(0,(G1419-'2031 forecast'!$C$10))</f>
        <v>1.317387924473052</v>
      </c>
      <c r="M1419" s="193">
        <f>MAX(0,(H1419-'2031 forecast'!$C$10))</f>
        <v>1.5782477955105296</v>
      </c>
      <c r="N1419" s="193">
        <f>MAX(0,(I1419-'2031 forecast'!$C$10))</f>
        <v>1.8487538432321129</v>
      </c>
      <c r="O1419" s="193">
        <f>MAX(0,(J1419-'2031 forecast'!$C$10))</f>
        <v>2.1292627676708547</v>
      </c>
      <c r="P1419" s="175">
        <f t="shared" si="235"/>
        <v>18</v>
      </c>
      <c r="Q1419" s="175" t="str">
        <f t="shared" si="236"/>
        <v/>
      </c>
    </row>
    <row r="1420" spans="1:17" s="1" customFormat="1" x14ac:dyDescent="0.3">
      <c r="A1420" s="189">
        <f t="shared" si="234"/>
        <v>43889.999999996566</v>
      </c>
      <c r="B1420" s="190">
        <f t="shared" si="230"/>
        <v>43889</v>
      </c>
      <c r="C1420" s="1">
        <f t="shared" si="231"/>
        <v>0</v>
      </c>
      <c r="D1420" s="191">
        <v>4.2464828213230774</v>
      </c>
      <c r="E1420" s="192">
        <f t="shared" si="232"/>
        <v>1.4745337048600453E-4</v>
      </c>
      <c r="F1420" s="193">
        <f t="shared" si="233"/>
        <v>6.3313469652710088</v>
      </c>
      <c r="G1420" s="193">
        <f t="shared" si="229"/>
        <v>6.5654699495095725</v>
      </c>
      <c r="H1420" s="193">
        <f t="shared" si="229"/>
        <v>6.808250423544453</v>
      </c>
      <c r="I1420" s="193">
        <f t="shared" si="229"/>
        <v>7.0600085273645403</v>
      </c>
      <c r="J1420" s="193">
        <f t="shared" si="229"/>
        <v>7.321076239218419</v>
      </c>
      <c r="K1420" s="193">
        <f>MAX(0,(F1420-'2031 forecast'!$C$10))</f>
        <v>0.59434696527100872</v>
      </c>
      <c r="L1420" s="193">
        <f>MAX(0,(G1420-'2031 forecast'!$C$10))</f>
        <v>0.82846994950957242</v>
      </c>
      <c r="M1420" s="193">
        <f>MAX(0,(H1420-'2031 forecast'!$C$10))</f>
        <v>1.0712504235444529</v>
      </c>
      <c r="N1420" s="193">
        <f>MAX(0,(I1420-'2031 forecast'!$C$10))</f>
        <v>1.3230085273645402</v>
      </c>
      <c r="O1420" s="193">
        <f>MAX(0,(J1420-'2031 forecast'!$C$10))</f>
        <v>1.5840762392184189</v>
      </c>
      <c r="P1420" s="175">
        <f t="shared" si="235"/>
        <v>19</v>
      </c>
      <c r="Q1420" s="175" t="str">
        <f t="shared" si="236"/>
        <v/>
      </c>
    </row>
    <row r="1421" spans="1:17" s="1" customFormat="1" x14ac:dyDescent="0.3">
      <c r="A1421" s="189">
        <f t="shared" si="234"/>
        <v>43890.04166666323</v>
      </c>
      <c r="B1421" s="190">
        <f t="shared" si="230"/>
        <v>43890</v>
      </c>
      <c r="C1421" s="1">
        <f t="shared" si="231"/>
        <v>1</v>
      </c>
      <c r="D1421" s="191">
        <v>4.0582521998105294</v>
      </c>
      <c r="E1421" s="192">
        <f t="shared" si="232"/>
        <v>1.4091731682971002E-4</v>
      </c>
      <c r="F1421" s="193">
        <f t="shared" si="233"/>
        <v>6.0507021529806275</v>
      </c>
      <c r="G1421" s="193">
        <f t="shared" si="229"/>
        <v>6.2744473453646457</v>
      </c>
      <c r="H1421" s="193">
        <f t="shared" si="229"/>
        <v>6.5064662735646461</v>
      </c>
      <c r="I1421" s="193">
        <f t="shared" si="229"/>
        <v>6.747064886967177</v>
      </c>
      <c r="J1421" s="193">
        <f t="shared" si="229"/>
        <v>6.9965604484729225</v>
      </c>
      <c r="K1421" s="193">
        <f>MAX(0,(F1421-'2031 forecast'!$C$10))</f>
        <v>0.31370215298062742</v>
      </c>
      <c r="L1421" s="193">
        <f>MAX(0,(G1421-'2031 forecast'!$C$10))</f>
        <v>0.53744734536464556</v>
      </c>
      <c r="M1421" s="193">
        <f>MAX(0,(H1421-'2031 forecast'!$C$10))</f>
        <v>0.76946627356464603</v>
      </c>
      <c r="N1421" s="193">
        <f>MAX(0,(I1421-'2031 forecast'!$C$10))</f>
        <v>1.0100648869671769</v>
      </c>
      <c r="O1421" s="193">
        <f>MAX(0,(J1421-'2031 forecast'!$C$10))</f>
        <v>1.2595604484729224</v>
      </c>
      <c r="P1421" s="175">
        <f t="shared" si="235"/>
        <v>20</v>
      </c>
      <c r="Q1421" s="175" t="str">
        <f t="shared" si="236"/>
        <v/>
      </c>
    </row>
    <row r="1422" spans="1:17" s="1" customFormat="1" x14ac:dyDescent="0.3">
      <c r="A1422" s="189">
        <f t="shared" si="234"/>
        <v>43890.083333329894</v>
      </c>
      <c r="B1422" s="190">
        <f t="shared" si="230"/>
        <v>43890</v>
      </c>
      <c r="C1422" s="1">
        <f t="shared" si="231"/>
        <v>2</v>
      </c>
      <c r="D1422" s="191">
        <v>3.8700215782979823</v>
      </c>
      <c r="E1422" s="192">
        <f t="shared" si="232"/>
        <v>1.343812631734155E-4</v>
      </c>
      <c r="F1422" s="193">
        <f t="shared" si="233"/>
        <v>5.7700573406902462</v>
      </c>
      <c r="G1422" s="193">
        <f t="shared" si="229"/>
        <v>5.9834247412197179</v>
      </c>
      <c r="H1422" s="193">
        <f t="shared" si="229"/>
        <v>6.2046821235848393</v>
      </c>
      <c r="I1422" s="193">
        <f t="shared" si="229"/>
        <v>6.4341212465698128</v>
      </c>
      <c r="J1422" s="193">
        <f t="shared" si="229"/>
        <v>6.6720446577274259</v>
      </c>
      <c r="K1422" s="193">
        <f>MAX(0,(F1422-'2031 forecast'!$C$10))</f>
        <v>3.3057340690246129E-2</v>
      </c>
      <c r="L1422" s="193">
        <f>MAX(0,(G1422-'2031 forecast'!$C$10))</f>
        <v>0.2464247412197178</v>
      </c>
      <c r="M1422" s="193">
        <f>MAX(0,(H1422-'2031 forecast'!$C$10))</f>
        <v>0.46768212358483918</v>
      </c>
      <c r="N1422" s="193">
        <f>MAX(0,(I1422-'2031 forecast'!$C$10))</f>
        <v>0.69712124656981267</v>
      </c>
      <c r="O1422" s="193">
        <f>MAX(0,(J1422-'2031 forecast'!$C$10))</f>
        <v>0.93504465772742584</v>
      </c>
      <c r="P1422" s="175">
        <f t="shared" si="235"/>
        <v>21</v>
      </c>
      <c r="Q1422" s="175">
        <f t="shared" si="236"/>
        <v>21</v>
      </c>
    </row>
    <row r="1423" spans="1:17" s="1" customFormat="1" x14ac:dyDescent="0.3">
      <c r="A1423" s="189">
        <f t="shared" si="234"/>
        <v>43890.124999996558</v>
      </c>
      <c r="B1423" s="190">
        <f t="shared" si="230"/>
        <v>43890</v>
      </c>
      <c r="C1423" s="1">
        <f t="shared" si="231"/>
        <v>3</v>
      </c>
      <c r="D1423" s="191">
        <v>3.772141655111457</v>
      </c>
      <c r="E1423" s="192">
        <f t="shared" si="232"/>
        <v>1.3098251527214234E-4</v>
      </c>
      <c r="F1423" s="193">
        <f t="shared" si="233"/>
        <v>5.6241220382992472</v>
      </c>
      <c r="G1423" s="193">
        <f t="shared" si="229"/>
        <v>5.832092987064355</v>
      </c>
      <c r="H1423" s="193">
        <f t="shared" si="229"/>
        <v>6.0477543655953392</v>
      </c>
      <c r="I1423" s="193">
        <f t="shared" si="229"/>
        <v>6.2713905535631831</v>
      </c>
      <c r="J1423" s="193">
        <f t="shared" si="229"/>
        <v>6.5032964465397667</v>
      </c>
      <c r="K1423" s="193">
        <f>MAX(0,(F1423-'2031 forecast'!$C$10))</f>
        <v>0</v>
      </c>
      <c r="L1423" s="193">
        <f>MAX(0,(G1423-'2031 forecast'!$C$10))</f>
        <v>9.5092987064354872E-2</v>
      </c>
      <c r="M1423" s="193">
        <f>MAX(0,(H1423-'2031 forecast'!$C$10))</f>
        <v>0.31075436559533909</v>
      </c>
      <c r="N1423" s="193">
        <f>MAX(0,(I1423-'2031 forecast'!$C$10))</f>
        <v>0.53439055356318299</v>
      </c>
      <c r="O1423" s="193">
        <f>MAX(0,(J1423-'2031 forecast'!$C$10))</f>
        <v>0.76629644653976658</v>
      </c>
      <c r="P1423" s="175" t="str">
        <f t="shared" si="235"/>
        <v/>
      </c>
      <c r="Q1423" s="175" t="str">
        <f t="shared" si="236"/>
        <v/>
      </c>
    </row>
    <row r="1424" spans="1:17" s="1" customFormat="1" x14ac:dyDescent="0.3">
      <c r="A1424" s="189">
        <f t="shared" si="234"/>
        <v>43890.166666663223</v>
      </c>
      <c r="B1424" s="190">
        <f t="shared" si="230"/>
        <v>43890</v>
      </c>
      <c r="C1424" s="1">
        <f t="shared" si="231"/>
        <v>4</v>
      </c>
      <c r="D1424" s="191">
        <v>3.6817909567854339</v>
      </c>
      <c r="E1424" s="192">
        <f t="shared" si="232"/>
        <v>1.2784520951712096E-4</v>
      </c>
      <c r="F1424" s="193">
        <f t="shared" si="233"/>
        <v>5.489412528399864</v>
      </c>
      <c r="G1424" s="193">
        <f t="shared" si="229"/>
        <v>5.6924021370747893</v>
      </c>
      <c r="H1424" s="193">
        <f t="shared" si="229"/>
        <v>5.9028979736050315</v>
      </c>
      <c r="I1424" s="193">
        <f t="shared" si="229"/>
        <v>6.1211776061724477</v>
      </c>
      <c r="J1424" s="193">
        <f t="shared" si="229"/>
        <v>6.3475288669819276</v>
      </c>
      <c r="K1424" s="193">
        <f>MAX(0,(F1424-'2031 forecast'!$C$10))</f>
        <v>0</v>
      </c>
      <c r="L1424" s="193">
        <f>MAX(0,(G1424-'2031 forecast'!$C$10))</f>
        <v>0</v>
      </c>
      <c r="M1424" s="193">
        <f>MAX(0,(H1424-'2031 forecast'!$C$10))</f>
        <v>0.16589797360503145</v>
      </c>
      <c r="N1424" s="193">
        <f>MAX(0,(I1424-'2031 forecast'!$C$10))</f>
        <v>0.38417760617244756</v>
      </c>
      <c r="O1424" s="193">
        <f>MAX(0,(J1424-'2031 forecast'!$C$10))</f>
        <v>0.61052886698192754</v>
      </c>
      <c r="P1424" s="175" t="str">
        <f t="shared" si="235"/>
        <v/>
      </c>
      <c r="Q1424" s="175" t="str">
        <f t="shared" si="236"/>
        <v/>
      </c>
    </row>
    <row r="1425" spans="1:17" s="1" customFormat="1" x14ac:dyDescent="0.3">
      <c r="A1425" s="189">
        <f t="shared" si="234"/>
        <v>43890.208333329887</v>
      </c>
      <c r="B1425" s="190">
        <f t="shared" si="230"/>
        <v>43890</v>
      </c>
      <c r="C1425" s="1">
        <f t="shared" si="231"/>
        <v>5</v>
      </c>
      <c r="D1425" s="191">
        <v>3.772141655111457</v>
      </c>
      <c r="E1425" s="192">
        <f t="shared" si="232"/>
        <v>1.3098251527214234E-4</v>
      </c>
      <c r="F1425" s="193">
        <f t="shared" si="233"/>
        <v>5.6241220382992472</v>
      </c>
      <c r="G1425" s="193">
        <f t="shared" ref="G1425:J1444" si="237">$E1425*G$2</f>
        <v>5.832092987064355</v>
      </c>
      <c r="H1425" s="193">
        <f t="shared" si="237"/>
        <v>6.0477543655953392</v>
      </c>
      <c r="I1425" s="193">
        <f t="shared" si="237"/>
        <v>6.2713905535631831</v>
      </c>
      <c r="J1425" s="193">
        <f t="shared" si="237"/>
        <v>6.5032964465397667</v>
      </c>
      <c r="K1425" s="193">
        <f>MAX(0,(F1425-'2031 forecast'!$C$10))</f>
        <v>0</v>
      </c>
      <c r="L1425" s="193">
        <f>MAX(0,(G1425-'2031 forecast'!$C$10))</f>
        <v>9.5092987064354872E-2</v>
      </c>
      <c r="M1425" s="193">
        <f>MAX(0,(H1425-'2031 forecast'!$C$10))</f>
        <v>0.31075436559533909</v>
      </c>
      <c r="N1425" s="193">
        <f>MAX(0,(I1425-'2031 forecast'!$C$10))</f>
        <v>0.53439055356318299</v>
      </c>
      <c r="O1425" s="193">
        <f>MAX(0,(J1425-'2031 forecast'!$C$10))</f>
        <v>0.76629644653976658</v>
      </c>
      <c r="P1425" s="175" t="str">
        <f t="shared" si="235"/>
        <v/>
      </c>
      <c r="Q1425" s="175" t="str">
        <f t="shared" si="236"/>
        <v/>
      </c>
    </row>
    <row r="1426" spans="1:17" s="1" customFormat="1" x14ac:dyDescent="0.3">
      <c r="A1426" s="189">
        <f t="shared" si="234"/>
        <v>43890.249999996551</v>
      </c>
      <c r="B1426" s="190">
        <f t="shared" si="230"/>
        <v>43890</v>
      </c>
      <c r="C1426" s="1">
        <f t="shared" si="231"/>
        <v>6</v>
      </c>
      <c r="D1426" s="191">
        <v>3.8248462291349705</v>
      </c>
      <c r="E1426" s="192">
        <f t="shared" si="232"/>
        <v>1.328126102959048E-4</v>
      </c>
      <c r="F1426" s="193">
        <f t="shared" si="233"/>
        <v>5.7027025857405542</v>
      </c>
      <c r="G1426" s="193">
        <f t="shared" si="237"/>
        <v>5.9135793162249346</v>
      </c>
      <c r="H1426" s="193">
        <f t="shared" si="237"/>
        <v>6.1322539275896855</v>
      </c>
      <c r="I1426" s="193">
        <f t="shared" si="237"/>
        <v>6.3590147728744446</v>
      </c>
      <c r="J1426" s="193">
        <f t="shared" si="237"/>
        <v>6.5941608679485055</v>
      </c>
      <c r="K1426" s="193">
        <f>MAX(0,(F1426-'2031 forecast'!$C$10))</f>
        <v>0</v>
      </c>
      <c r="L1426" s="193">
        <f>MAX(0,(G1426-'2031 forecast'!$C$10))</f>
        <v>0.1765793162249345</v>
      </c>
      <c r="M1426" s="193">
        <f>MAX(0,(H1426-'2031 forecast'!$C$10))</f>
        <v>0.39525392758968536</v>
      </c>
      <c r="N1426" s="193">
        <f>MAX(0,(I1426-'2031 forecast'!$C$10))</f>
        <v>0.62201477287444451</v>
      </c>
      <c r="O1426" s="193">
        <f>MAX(0,(J1426-'2031 forecast'!$C$10))</f>
        <v>0.85716086794850543</v>
      </c>
      <c r="P1426" s="175" t="str">
        <f t="shared" si="235"/>
        <v/>
      </c>
      <c r="Q1426" s="175" t="str">
        <f t="shared" si="236"/>
        <v/>
      </c>
    </row>
    <row r="1427" spans="1:17" s="1" customFormat="1" x14ac:dyDescent="0.3">
      <c r="A1427" s="189">
        <f t="shared" si="234"/>
        <v>43890.291666663215</v>
      </c>
      <c r="B1427" s="190">
        <f t="shared" si="230"/>
        <v>43890</v>
      </c>
      <c r="C1427" s="1">
        <f t="shared" si="231"/>
        <v>7</v>
      </c>
      <c r="D1427" s="191">
        <v>4.2013074721600656</v>
      </c>
      <c r="E1427" s="192">
        <f t="shared" si="232"/>
        <v>1.4588471760849383E-4</v>
      </c>
      <c r="F1427" s="193">
        <f t="shared" si="233"/>
        <v>6.2639922103213159</v>
      </c>
      <c r="G1427" s="193">
        <f t="shared" si="237"/>
        <v>6.4956245245147892</v>
      </c>
      <c r="H1427" s="193">
        <f t="shared" si="237"/>
        <v>6.7358222275492983</v>
      </c>
      <c r="I1427" s="193">
        <f t="shared" si="237"/>
        <v>6.9849020536691722</v>
      </c>
      <c r="J1427" s="193">
        <f t="shared" si="237"/>
        <v>7.2431924494394986</v>
      </c>
      <c r="K1427" s="193">
        <f>MAX(0,(F1427-'2031 forecast'!$C$10))</f>
        <v>0.52699221032131582</v>
      </c>
      <c r="L1427" s="193">
        <f>MAX(0,(G1427-'2031 forecast'!$C$10))</f>
        <v>0.75862452451478912</v>
      </c>
      <c r="M1427" s="193">
        <f>MAX(0,(H1427-'2031 forecast'!$C$10))</f>
        <v>0.99882222754929817</v>
      </c>
      <c r="N1427" s="193">
        <f>MAX(0,(I1427-'2031 forecast'!$C$10))</f>
        <v>1.2479020536691721</v>
      </c>
      <c r="O1427" s="193">
        <f>MAX(0,(J1427-'2031 forecast'!$C$10))</f>
        <v>1.5061924494394985</v>
      </c>
      <c r="P1427" s="175">
        <f t="shared" si="235"/>
        <v>1</v>
      </c>
      <c r="Q1427" s="175" t="str">
        <f t="shared" si="236"/>
        <v/>
      </c>
    </row>
    <row r="1428" spans="1:17" s="1" customFormat="1" x14ac:dyDescent="0.3">
      <c r="A1428" s="189">
        <f t="shared" si="234"/>
        <v>43890.33333332988</v>
      </c>
      <c r="B1428" s="190">
        <f t="shared" si="230"/>
        <v>43890</v>
      </c>
      <c r="C1428" s="1">
        <f t="shared" si="231"/>
        <v>8</v>
      </c>
      <c r="D1428" s="191">
        <v>4.3293042947885976</v>
      </c>
      <c r="E1428" s="192">
        <f t="shared" si="232"/>
        <v>1.503292340947741E-4</v>
      </c>
      <c r="F1428" s="193">
        <f t="shared" si="233"/>
        <v>6.4548306826787751</v>
      </c>
      <c r="G1428" s="193">
        <f t="shared" si="237"/>
        <v>6.6935198953333401</v>
      </c>
      <c r="H1428" s="193">
        <f t="shared" si="237"/>
        <v>6.9410354495355673</v>
      </c>
      <c r="I1428" s="193">
        <f t="shared" si="237"/>
        <v>7.1977037291393797</v>
      </c>
      <c r="J1428" s="193">
        <f t="shared" si="237"/>
        <v>7.4638631871464369</v>
      </c>
      <c r="K1428" s="193">
        <f>MAX(0,(F1428-'2031 forecast'!$C$10))</f>
        <v>0.71783068267877503</v>
      </c>
      <c r="L1428" s="193">
        <f>MAX(0,(G1428-'2031 forecast'!$C$10))</f>
        <v>0.95651989533334003</v>
      </c>
      <c r="M1428" s="193">
        <f>MAX(0,(H1428-'2031 forecast'!$C$10))</f>
        <v>1.2040354495355672</v>
      </c>
      <c r="N1428" s="193">
        <f>MAX(0,(I1428-'2031 forecast'!$C$10))</f>
        <v>1.4607037291393796</v>
      </c>
      <c r="O1428" s="193">
        <f>MAX(0,(J1428-'2031 forecast'!$C$10))</f>
        <v>1.7268631871464368</v>
      </c>
      <c r="P1428" s="175">
        <f t="shared" si="235"/>
        <v>2</v>
      </c>
      <c r="Q1428" s="175" t="str">
        <f t="shared" si="236"/>
        <v/>
      </c>
    </row>
    <row r="1429" spans="1:17" s="1" customFormat="1" x14ac:dyDescent="0.3">
      <c r="A1429" s="189">
        <f t="shared" si="234"/>
        <v>43890.374999996544</v>
      </c>
      <c r="B1429" s="190">
        <f t="shared" si="230"/>
        <v>43890</v>
      </c>
      <c r="C1429" s="1">
        <f t="shared" si="231"/>
        <v>9</v>
      </c>
      <c r="D1429" s="191">
        <v>4.5777687151851616</v>
      </c>
      <c r="E1429" s="192">
        <f t="shared" si="232"/>
        <v>1.5895682492108291E-4</v>
      </c>
      <c r="F1429" s="193">
        <f t="shared" si="233"/>
        <v>6.8252818349020812</v>
      </c>
      <c r="G1429" s="193">
        <f t="shared" si="237"/>
        <v>7.0776697328046465</v>
      </c>
      <c r="H1429" s="193">
        <f t="shared" si="237"/>
        <v>7.3393905275089146</v>
      </c>
      <c r="I1429" s="193">
        <f t="shared" si="237"/>
        <v>7.6107893344639024</v>
      </c>
      <c r="J1429" s="193">
        <f t="shared" si="237"/>
        <v>7.8922240309304952</v>
      </c>
      <c r="K1429" s="193">
        <f>MAX(0,(F1429-'2031 forecast'!$C$10))</f>
        <v>1.0882818349020811</v>
      </c>
      <c r="L1429" s="193">
        <f>MAX(0,(G1429-'2031 forecast'!$C$10))</f>
        <v>1.3406697328046464</v>
      </c>
      <c r="M1429" s="193">
        <f>MAX(0,(H1429-'2031 forecast'!$C$10))</f>
        <v>1.6023905275089145</v>
      </c>
      <c r="N1429" s="193">
        <f>MAX(0,(I1429-'2031 forecast'!$C$10))</f>
        <v>1.8737893344639023</v>
      </c>
      <c r="O1429" s="193">
        <f>MAX(0,(J1429-'2031 forecast'!$C$10))</f>
        <v>2.1552240309304951</v>
      </c>
      <c r="P1429" s="175">
        <f t="shared" si="235"/>
        <v>3</v>
      </c>
      <c r="Q1429" s="175" t="str">
        <f t="shared" si="236"/>
        <v/>
      </c>
    </row>
    <row r="1430" spans="1:17" s="1" customFormat="1" x14ac:dyDescent="0.3">
      <c r="A1430" s="189">
        <f t="shared" si="234"/>
        <v>43890.416666663208</v>
      </c>
      <c r="B1430" s="190">
        <f t="shared" si="230"/>
        <v>43890</v>
      </c>
      <c r="C1430" s="1">
        <f t="shared" si="231"/>
        <v>10</v>
      </c>
      <c r="D1430" s="191">
        <v>4.8187039107212231</v>
      </c>
      <c r="E1430" s="192">
        <f t="shared" si="232"/>
        <v>1.6732297360113992E-4</v>
      </c>
      <c r="F1430" s="193">
        <f t="shared" si="233"/>
        <v>7.1845071946337695</v>
      </c>
      <c r="G1430" s="193">
        <f t="shared" si="237"/>
        <v>7.4501786661101548</v>
      </c>
      <c r="H1430" s="193">
        <f t="shared" si="237"/>
        <v>7.7256742394830686</v>
      </c>
      <c r="I1430" s="193">
        <f t="shared" si="237"/>
        <v>8.011357194172529</v>
      </c>
      <c r="J1430" s="193">
        <f t="shared" si="237"/>
        <v>8.3076042430847323</v>
      </c>
      <c r="K1430" s="193">
        <f>MAX(0,(F1430-'2031 forecast'!$C$10))</f>
        <v>1.4475071946337694</v>
      </c>
      <c r="L1430" s="193">
        <f>MAX(0,(G1430-'2031 forecast'!$C$10))</f>
        <v>1.7131786661101547</v>
      </c>
      <c r="M1430" s="193">
        <f>MAX(0,(H1430-'2031 forecast'!$C$10))</f>
        <v>1.9886742394830685</v>
      </c>
      <c r="N1430" s="193">
        <f>MAX(0,(I1430-'2031 forecast'!$C$10))</f>
        <v>2.2743571941725289</v>
      </c>
      <c r="O1430" s="193">
        <f>MAX(0,(J1430-'2031 forecast'!$C$10))</f>
        <v>2.5706042430847322</v>
      </c>
      <c r="P1430" s="175">
        <f t="shared" si="235"/>
        <v>4</v>
      </c>
      <c r="Q1430" s="175" t="str">
        <f t="shared" si="236"/>
        <v/>
      </c>
    </row>
    <row r="1431" spans="1:17" s="1" customFormat="1" x14ac:dyDescent="0.3">
      <c r="A1431" s="189">
        <f t="shared" si="234"/>
        <v>43890.458333329872</v>
      </c>
      <c r="B1431" s="190">
        <f t="shared" si="230"/>
        <v>43890</v>
      </c>
      <c r="C1431" s="1">
        <f t="shared" si="231"/>
        <v>11</v>
      </c>
      <c r="D1431" s="191">
        <v>4.9391715084892533</v>
      </c>
      <c r="E1431" s="192">
        <f t="shared" si="232"/>
        <v>1.715060479411684E-4</v>
      </c>
      <c r="F1431" s="193">
        <f t="shared" si="233"/>
        <v>7.3641198744996137</v>
      </c>
      <c r="G1431" s="193">
        <f t="shared" si="237"/>
        <v>7.6364331327629085</v>
      </c>
      <c r="H1431" s="193">
        <f t="shared" si="237"/>
        <v>7.9188160954701452</v>
      </c>
      <c r="I1431" s="193">
        <f t="shared" si="237"/>
        <v>8.2116411240268423</v>
      </c>
      <c r="J1431" s="193">
        <f t="shared" si="237"/>
        <v>8.5152943491618505</v>
      </c>
      <c r="K1431" s="193">
        <f>MAX(0,(F1431-'2031 forecast'!$C$10))</f>
        <v>1.6271198744996136</v>
      </c>
      <c r="L1431" s="193">
        <f>MAX(0,(G1431-'2031 forecast'!$C$10))</f>
        <v>1.8994331327629084</v>
      </c>
      <c r="M1431" s="193">
        <f>MAX(0,(H1431-'2031 forecast'!$C$10))</f>
        <v>2.1818160954701451</v>
      </c>
      <c r="N1431" s="193">
        <f>MAX(0,(I1431-'2031 forecast'!$C$10))</f>
        <v>2.4746411240268422</v>
      </c>
      <c r="O1431" s="193">
        <f>MAX(0,(J1431-'2031 forecast'!$C$10))</f>
        <v>2.7782943491618504</v>
      </c>
      <c r="P1431" s="175">
        <f t="shared" si="235"/>
        <v>5</v>
      </c>
      <c r="Q1431" s="175" t="str">
        <f t="shared" si="236"/>
        <v/>
      </c>
    </row>
    <row r="1432" spans="1:17" s="1" customFormat="1" x14ac:dyDescent="0.3">
      <c r="A1432" s="189">
        <f t="shared" si="234"/>
        <v>43890.499999996537</v>
      </c>
      <c r="B1432" s="190">
        <f t="shared" si="230"/>
        <v>43890</v>
      </c>
      <c r="C1432" s="1">
        <f t="shared" si="231"/>
        <v>12</v>
      </c>
      <c r="D1432" s="191">
        <v>5.0370514316757777</v>
      </c>
      <c r="E1432" s="192">
        <f t="shared" si="232"/>
        <v>1.7490479584244154E-4</v>
      </c>
      <c r="F1432" s="193">
        <f t="shared" si="233"/>
        <v>7.510055176890611</v>
      </c>
      <c r="G1432" s="193">
        <f t="shared" si="237"/>
        <v>7.7877648869182696</v>
      </c>
      <c r="H1432" s="193">
        <f t="shared" si="237"/>
        <v>8.0757438534596435</v>
      </c>
      <c r="I1432" s="193">
        <f t="shared" si="237"/>
        <v>8.3743718170334702</v>
      </c>
      <c r="J1432" s="193">
        <f t="shared" si="237"/>
        <v>8.6840425603495071</v>
      </c>
      <c r="K1432" s="193">
        <f>MAX(0,(F1432-'2031 forecast'!$C$10))</f>
        <v>1.7730551768906109</v>
      </c>
      <c r="L1432" s="193">
        <f>MAX(0,(G1432-'2031 forecast'!$C$10))</f>
        <v>2.0507648869182695</v>
      </c>
      <c r="M1432" s="193">
        <f>MAX(0,(H1432-'2031 forecast'!$C$10))</f>
        <v>2.3387438534596434</v>
      </c>
      <c r="N1432" s="193">
        <f>MAX(0,(I1432-'2031 forecast'!$C$10))</f>
        <v>2.6373718170334701</v>
      </c>
      <c r="O1432" s="193">
        <f>MAX(0,(J1432-'2031 forecast'!$C$10))</f>
        <v>2.947042560349507</v>
      </c>
      <c r="P1432" s="175">
        <f t="shared" si="235"/>
        <v>6</v>
      </c>
      <c r="Q1432" s="175" t="str">
        <f t="shared" si="236"/>
        <v/>
      </c>
    </row>
    <row r="1433" spans="1:17" s="1" customFormat="1" x14ac:dyDescent="0.3">
      <c r="A1433" s="189">
        <f t="shared" si="234"/>
        <v>43890.541666663201</v>
      </c>
      <c r="B1433" s="190">
        <f t="shared" si="230"/>
        <v>43890</v>
      </c>
      <c r="C1433" s="1">
        <f t="shared" si="231"/>
        <v>13</v>
      </c>
      <c r="D1433" s="191">
        <v>5.0069345322337702</v>
      </c>
      <c r="E1433" s="192">
        <f t="shared" si="232"/>
        <v>1.7385902725743443E-4</v>
      </c>
      <c r="F1433" s="193">
        <f t="shared" si="233"/>
        <v>7.4651520069241508</v>
      </c>
      <c r="G1433" s="193">
        <f t="shared" si="237"/>
        <v>7.7412012702550816</v>
      </c>
      <c r="H1433" s="193">
        <f t="shared" si="237"/>
        <v>8.0274583894628755</v>
      </c>
      <c r="I1433" s="193">
        <f t="shared" si="237"/>
        <v>8.3243008345698932</v>
      </c>
      <c r="J1433" s="193">
        <f t="shared" si="237"/>
        <v>8.632120033830228</v>
      </c>
      <c r="K1433" s="193">
        <f>MAX(0,(F1433-'2031 forecast'!$C$10))</f>
        <v>1.7281520069241507</v>
      </c>
      <c r="L1433" s="193">
        <f>MAX(0,(G1433-'2031 forecast'!$C$10))</f>
        <v>2.0042012702550815</v>
      </c>
      <c r="M1433" s="193">
        <f>MAX(0,(H1433-'2031 forecast'!$C$10))</f>
        <v>2.2904583894628754</v>
      </c>
      <c r="N1433" s="193">
        <f>MAX(0,(I1433-'2031 forecast'!$C$10))</f>
        <v>2.5873008345698931</v>
      </c>
      <c r="O1433" s="193">
        <f>MAX(0,(J1433-'2031 forecast'!$C$10))</f>
        <v>2.8951200338302279</v>
      </c>
      <c r="P1433" s="175">
        <f t="shared" si="235"/>
        <v>7</v>
      </c>
      <c r="Q1433" s="175" t="str">
        <f t="shared" si="236"/>
        <v/>
      </c>
    </row>
    <row r="1434" spans="1:17" s="1" customFormat="1" x14ac:dyDescent="0.3">
      <c r="A1434" s="189">
        <f t="shared" si="234"/>
        <v>43890.583333329865</v>
      </c>
      <c r="B1434" s="190">
        <f t="shared" si="230"/>
        <v>43890</v>
      </c>
      <c r="C1434" s="1">
        <f t="shared" si="231"/>
        <v>14</v>
      </c>
      <c r="D1434" s="191">
        <v>4.9015253841867432</v>
      </c>
      <c r="E1434" s="192">
        <f t="shared" si="232"/>
        <v>1.7019883720990948E-4</v>
      </c>
      <c r="F1434" s="193">
        <f t="shared" si="233"/>
        <v>7.3079909120415367</v>
      </c>
      <c r="G1434" s="193">
        <f t="shared" si="237"/>
        <v>7.5782286119339215</v>
      </c>
      <c r="H1434" s="193">
        <f t="shared" si="237"/>
        <v>7.8584592654741829</v>
      </c>
      <c r="I1434" s="193">
        <f t="shared" si="237"/>
        <v>8.1490523959473684</v>
      </c>
      <c r="J1434" s="193">
        <f t="shared" si="237"/>
        <v>8.4503911910127503</v>
      </c>
      <c r="K1434" s="193">
        <f>MAX(0,(F1434-'2031 forecast'!$C$10))</f>
        <v>1.5709909120415366</v>
      </c>
      <c r="L1434" s="193">
        <f>MAX(0,(G1434-'2031 forecast'!$C$10))</f>
        <v>1.8412286119339214</v>
      </c>
      <c r="M1434" s="193">
        <f>MAX(0,(H1434-'2031 forecast'!$C$10))</f>
        <v>2.1214592654741828</v>
      </c>
      <c r="N1434" s="193">
        <f>MAX(0,(I1434-'2031 forecast'!$C$10))</f>
        <v>2.4120523959473683</v>
      </c>
      <c r="O1434" s="193">
        <f>MAX(0,(J1434-'2031 forecast'!$C$10))</f>
        <v>2.7133911910127502</v>
      </c>
      <c r="P1434" s="175">
        <f t="shared" si="235"/>
        <v>8</v>
      </c>
      <c r="Q1434" s="175" t="str">
        <f t="shared" si="236"/>
        <v/>
      </c>
    </row>
    <row r="1435" spans="1:17" s="1" customFormat="1" x14ac:dyDescent="0.3">
      <c r="A1435" s="189">
        <f t="shared" si="234"/>
        <v>43890.624999996529</v>
      </c>
      <c r="B1435" s="190">
        <f t="shared" si="230"/>
        <v>43890</v>
      </c>
      <c r="C1435" s="1">
        <f t="shared" si="231"/>
        <v>15</v>
      </c>
      <c r="D1435" s="191">
        <v>4.7434116621162037</v>
      </c>
      <c r="E1435" s="192">
        <f t="shared" si="232"/>
        <v>1.647085521386221E-4</v>
      </c>
      <c r="F1435" s="193">
        <f t="shared" si="233"/>
        <v>7.0722492697176165</v>
      </c>
      <c r="G1435" s="193">
        <f t="shared" si="237"/>
        <v>7.3337696244521835</v>
      </c>
      <c r="H1435" s="193">
        <f t="shared" si="237"/>
        <v>7.6049605794911459</v>
      </c>
      <c r="I1435" s="193">
        <f t="shared" si="237"/>
        <v>7.8861797380135839</v>
      </c>
      <c r="J1435" s="193">
        <f t="shared" si="237"/>
        <v>8.1777979267865337</v>
      </c>
      <c r="K1435" s="193">
        <f>MAX(0,(F1435-'2031 forecast'!$C$10))</f>
        <v>1.3352492697176164</v>
      </c>
      <c r="L1435" s="193">
        <f>MAX(0,(G1435-'2031 forecast'!$C$10))</f>
        <v>1.5967696244521834</v>
      </c>
      <c r="M1435" s="193">
        <f>MAX(0,(H1435-'2031 forecast'!$C$10))</f>
        <v>1.8679605794911458</v>
      </c>
      <c r="N1435" s="193">
        <f>MAX(0,(I1435-'2031 forecast'!$C$10))</f>
        <v>2.1491797380135838</v>
      </c>
      <c r="O1435" s="193">
        <f>MAX(0,(J1435-'2031 forecast'!$C$10))</f>
        <v>2.4407979267865336</v>
      </c>
      <c r="P1435" s="175">
        <f t="shared" si="235"/>
        <v>9</v>
      </c>
      <c r="Q1435" s="175" t="str">
        <f t="shared" si="236"/>
        <v/>
      </c>
    </row>
    <row r="1436" spans="1:17" s="1" customFormat="1" x14ac:dyDescent="0.3">
      <c r="A1436" s="189">
        <f t="shared" si="234"/>
        <v>43890.666666663194</v>
      </c>
      <c r="B1436" s="190">
        <f t="shared" si="230"/>
        <v>43890</v>
      </c>
      <c r="C1436" s="1">
        <f t="shared" si="231"/>
        <v>16</v>
      </c>
      <c r="D1436" s="191">
        <v>4.8036454610002179</v>
      </c>
      <c r="E1436" s="192">
        <f t="shared" si="232"/>
        <v>1.6680008930863632E-4</v>
      </c>
      <c r="F1436" s="193">
        <f t="shared" si="233"/>
        <v>7.1620556096505377</v>
      </c>
      <c r="G1436" s="193">
        <f t="shared" si="237"/>
        <v>7.4268968577785586</v>
      </c>
      <c r="H1436" s="193">
        <f t="shared" si="237"/>
        <v>7.7015315074846828</v>
      </c>
      <c r="I1436" s="193">
        <f t="shared" si="237"/>
        <v>7.9863217029407387</v>
      </c>
      <c r="J1436" s="193">
        <f t="shared" si="237"/>
        <v>8.2816429798250901</v>
      </c>
      <c r="K1436" s="193">
        <f>MAX(0,(F1436-'2031 forecast'!$C$10))</f>
        <v>1.4250556096505376</v>
      </c>
      <c r="L1436" s="193">
        <f>MAX(0,(G1436-'2031 forecast'!$C$10))</f>
        <v>1.6898968577785585</v>
      </c>
      <c r="M1436" s="193">
        <f>MAX(0,(H1436-'2031 forecast'!$C$10))</f>
        <v>1.9645315074846827</v>
      </c>
      <c r="N1436" s="193">
        <f>MAX(0,(I1436-'2031 forecast'!$C$10))</f>
        <v>2.2493217029407386</v>
      </c>
      <c r="O1436" s="193">
        <f>MAX(0,(J1436-'2031 forecast'!$C$10))</f>
        <v>2.54464297982509</v>
      </c>
      <c r="P1436" s="175">
        <f t="shared" si="235"/>
        <v>10</v>
      </c>
      <c r="Q1436" s="175" t="str">
        <f t="shared" si="236"/>
        <v/>
      </c>
    </row>
    <row r="1437" spans="1:17" s="1" customFormat="1" x14ac:dyDescent="0.3">
      <c r="A1437" s="189">
        <f t="shared" si="234"/>
        <v>43890.708333329858</v>
      </c>
      <c r="B1437" s="190">
        <f t="shared" si="230"/>
        <v>43890</v>
      </c>
      <c r="C1437" s="1">
        <f t="shared" si="231"/>
        <v>17</v>
      </c>
      <c r="D1437" s="191">
        <v>5.052109881396782</v>
      </c>
      <c r="E1437" s="192">
        <f t="shared" si="232"/>
        <v>1.7542768013494513E-4</v>
      </c>
      <c r="F1437" s="193">
        <f t="shared" si="233"/>
        <v>7.5325067618738428</v>
      </c>
      <c r="G1437" s="193">
        <f t="shared" si="237"/>
        <v>7.8110466952498658</v>
      </c>
      <c r="H1437" s="193">
        <f t="shared" si="237"/>
        <v>8.0998865854580302</v>
      </c>
      <c r="I1437" s="193">
        <f t="shared" si="237"/>
        <v>8.3994073082652623</v>
      </c>
      <c r="J1437" s="193">
        <f t="shared" si="237"/>
        <v>8.7100038236091493</v>
      </c>
      <c r="K1437" s="193">
        <f>MAX(0,(F1437-'2031 forecast'!$C$10))</f>
        <v>1.7955067618738427</v>
      </c>
      <c r="L1437" s="193">
        <f>MAX(0,(G1437-'2031 forecast'!$C$10))</f>
        <v>2.0740466952498657</v>
      </c>
      <c r="M1437" s="193">
        <f>MAX(0,(H1437-'2031 forecast'!$C$10))</f>
        <v>2.3628865854580301</v>
      </c>
      <c r="N1437" s="193">
        <f>MAX(0,(I1437-'2031 forecast'!$C$10))</f>
        <v>2.6624073082652622</v>
      </c>
      <c r="O1437" s="193">
        <f>MAX(0,(J1437-'2031 forecast'!$C$10))</f>
        <v>2.9730038236091492</v>
      </c>
      <c r="P1437" s="175">
        <f t="shared" si="235"/>
        <v>11</v>
      </c>
      <c r="Q1437" s="175" t="str">
        <f t="shared" si="236"/>
        <v/>
      </c>
    </row>
    <row r="1438" spans="1:17" s="1" customFormat="1" x14ac:dyDescent="0.3">
      <c r="A1438" s="189">
        <f t="shared" si="234"/>
        <v>43890.749999996522</v>
      </c>
      <c r="B1438" s="190">
        <f t="shared" si="230"/>
        <v>43890</v>
      </c>
      <c r="C1438" s="1">
        <f t="shared" si="231"/>
        <v>18</v>
      </c>
      <c r="D1438" s="191">
        <v>5.2177528283278232</v>
      </c>
      <c r="E1438" s="192">
        <f t="shared" si="232"/>
        <v>1.8117940735248427E-4</v>
      </c>
      <c r="F1438" s="193">
        <f t="shared" si="233"/>
        <v>7.7794741966893763</v>
      </c>
      <c r="G1438" s="193">
        <f t="shared" si="237"/>
        <v>8.0671465868973993</v>
      </c>
      <c r="H1438" s="193">
        <f t="shared" si="237"/>
        <v>8.3654566374402588</v>
      </c>
      <c r="I1438" s="193">
        <f t="shared" si="237"/>
        <v>8.6747977118149393</v>
      </c>
      <c r="J1438" s="193">
        <f t="shared" si="237"/>
        <v>8.9955777194651834</v>
      </c>
      <c r="K1438" s="193">
        <f>MAX(0,(F1438-'2031 forecast'!$C$10))</f>
        <v>2.0424741966893762</v>
      </c>
      <c r="L1438" s="193">
        <f>MAX(0,(G1438-'2031 forecast'!$C$10))</f>
        <v>2.3301465868973992</v>
      </c>
      <c r="M1438" s="193">
        <f>MAX(0,(H1438-'2031 forecast'!$C$10))</f>
        <v>2.6284566374402587</v>
      </c>
      <c r="N1438" s="193">
        <f>MAX(0,(I1438-'2031 forecast'!$C$10))</f>
        <v>2.9377977118149392</v>
      </c>
      <c r="O1438" s="193">
        <f>MAX(0,(J1438-'2031 forecast'!$C$10))</f>
        <v>3.2585777194651833</v>
      </c>
      <c r="P1438" s="175">
        <f t="shared" si="235"/>
        <v>12</v>
      </c>
      <c r="Q1438" s="175" t="str">
        <f t="shared" si="236"/>
        <v/>
      </c>
    </row>
    <row r="1439" spans="1:17" s="1" customFormat="1" x14ac:dyDescent="0.3">
      <c r="A1439" s="189">
        <f t="shared" si="234"/>
        <v>43890.791666663186</v>
      </c>
      <c r="B1439" s="190">
        <f t="shared" si="230"/>
        <v>43890</v>
      </c>
      <c r="C1439" s="1">
        <f t="shared" si="231"/>
        <v>19</v>
      </c>
      <c r="D1439" s="191">
        <v>5.3231619763748501</v>
      </c>
      <c r="E1439" s="192">
        <f t="shared" si="232"/>
        <v>1.8483959740000922E-4</v>
      </c>
      <c r="F1439" s="193">
        <f t="shared" si="233"/>
        <v>7.9366352915719913</v>
      </c>
      <c r="G1439" s="193">
        <f t="shared" si="237"/>
        <v>8.2301192452185603</v>
      </c>
      <c r="H1439" s="193">
        <f t="shared" si="237"/>
        <v>8.5344557614289513</v>
      </c>
      <c r="I1439" s="193">
        <f t="shared" si="237"/>
        <v>8.8500461504374641</v>
      </c>
      <c r="J1439" s="193">
        <f t="shared" si="237"/>
        <v>9.1773065622826628</v>
      </c>
      <c r="K1439" s="193">
        <f>MAX(0,(F1439-'2031 forecast'!$C$10))</f>
        <v>2.1996352915719912</v>
      </c>
      <c r="L1439" s="193">
        <f>MAX(0,(G1439-'2031 forecast'!$C$10))</f>
        <v>2.4931192452185602</v>
      </c>
      <c r="M1439" s="193">
        <f>MAX(0,(H1439-'2031 forecast'!$C$10))</f>
        <v>2.7974557614289512</v>
      </c>
      <c r="N1439" s="193">
        <f>MAX(0,(I1439-'2031 forecast'!$C$10))</f>
        <v>3.113046150437464</v>
      </c>
      <c r="O1439" s="193">
        <f>MAX(0,(J1439-'2031 forecast'!$C$10))</f>
        <v>3.4403065622826627</v>
      </c>
      <c r="P1439" s="175">
        <f t="shared" si="235"/>
        <v>13</v>
      </c>
      <c r="Q1439" s="175" t="str">
        <f t="shared" si="236"/>
        <v/>
      </c>
    </row>
    <row r="1440" spans="1:17" s="1" customFormat="1" x14ac:dyDescent="0.3">
      <c r="A1440" s="189">
        <f t="shared" si="234"/>
        <v>43890.833333329851</v>
      </c>
      <c r="B1440" s="190">
        <f t="shared" si="230"/>
        <v>43890</v>
      </c>
      <c r="C1440" s="1">
        <f t="shared" si="231"/>
        <v>20</v>
      </c>
      <c r="D1440" s="191">
        <v>5.3005743017933442</v>
      </c>
      <c r="E1440" s="192">
        <f t="shared" si="232"/>
        <v>1.8405527096125387E-4</v>
      </c>
      <c r="F1440" s="193">
        <f t="shared" si="233"/>
        <v>7.9029579140971444</v>
      </c>
      <c r="G1440" s="193">
        <f t="shared" si="237"/>
        <v>8.1951965327211678</v>
      </c>
      <c r="H1440" s="193">
        <f t="shared" si="237"/>
        <v>8.498241663431374</v>
      </c>
      <c r="I1440" s="193">
        <f t="shared" si="237"/>
        <v>8.8124929135897805</v>
      </c>
      <c r="J1440" s="193">
        <f t="shared" si="237"/>
        <v>9.1383646673932031</v>
      </c>
      <c r="K1440" s="193">
        <f>MAX(0,(F1440-'2031 forecast'!$C$10))</f>
        <v>2.1659579140971443</v>
      </c>
      <c r="L1440" s="193">
        <f>MAX(0,(G1440-'2031 forecast'!$C$10))</f>
        <v>2.4581965327211677</v>
      </c>
      <c r="M1440" s="193">
        <f>MAX(0,(H1440-'2031 forecast'!$C$10))</f>
        <v>2.7612416634313739</v>
      </c>
      <c r="N1440" s="193">
        <f>MAX(0,(I1440-'2031 forecast'!$C$10))</f>
        <v>3.0754929135897804</v>
      </c>
      <c r="O1440" s="193">
        <f>MAX(0,(J1440-'2031 forecast'!$C$10))</f>
        <v>3.401364667393203</v>
      </c>
      <c r="P1440" s="175">
        <f t="shared" si="235"/>
        <v>14</v>
      </c>
      <c r="Q1440" s="175" t="str">
        <f t="shared" si="236"/>
        <v/>
      </c>
    </row>
    <row r="1441" spans="1:17" s="1" customFormat="1" x14ac:dyDescent="0.3">
      <c r="A1441" s="189">
        <f t="shared" si="234"/>
        <v>43890.874999996515</v>
      </c>
      <c r="B1441" s="190">
        <f t="shared" si="230"/>
        <v>43890</v>
      </c>
      <c r="C1441" s="1">
        <f t="shared" si="231"/>
        <v>21</v>
      </c>
      <c r="D1441" s="191">
        <v>5.1575190294438089</v>
      </c>
      <c r="E1441" s="192">
        <f t="shared" si="232"/>
        <v>1.7908787018247005E-4</v>
      </c>
      <c r="F1441" s="193">
        <f t="shared" si="233"/>
        <v>7.689667856756456</v>
      </c>
      <c r="G1441" s="193">
        <f t="shared" si="237"/>
        <v>7.9740193535710242</v>
      </c>
      <c r="H1441" s="193">
        <f t="shared" si="237"/>
        <v>8.268885709446721</v>
      </c>
      <c r="I1441" s="193">
        <f t="shared" si="237"/>
        <v>8.5746557468877853</v>
      </c>
      <c r="J1441" s="193">
        <f t="shared" si="237"/>
        <v>8.891732666426627</v>
      </c>
      <c r="K1441" s="193">
        <f>MAX(0,(F1441-'2031 forecast'!$C$10))</f>
        <v>1.9526678567564559</v>
      </c>
      <c r="L1441" s="193">
        <f>MAX(0,(G1441-'2031 forecast'!$C$10))</f>
        <v>2.2370193535710241</v>
      </c>
      <c r="M1441" s="193">
        <f>MAX(0,(H1441-'2031 forecast'!$C$10))</f>
        <v>2.5318857094467209</v>
      </c>
      <c r="N1441" s="193">
        <f>MAX(0,(I1441-'2031 forecast'!$C$10))</f>
        <v>2.8376557468877852</v>
      </c>
      <c r="O1441" s="193">
        <f>MAX(0,(J1441-'2031 forecast'!$C$10))</f>
        <v>3.1547326664266269</v>
      </c>
      <c r="P1441" s="175">
        <f t="shared" si="235"/>
        <v>15</v>
      </c>
      <c r="Q1441" s="175" t="str">
        <f t="shared" si="236"/>
        <v/>
      </c>
    </row>
    <row r="1442" spans="1:17" s="1" customFormat="1" x14ac:dyDescent="0.3">
      <c r="A1442" s="189">
        <f t="shared" si="234"/>
        <v>43890.916666663179</v>
      </c>
      <c r="B1442" s="190">
        <f t="shared" si="230"/>
        <v>43890</v>
      </c>
      <c r="C1442" s="1">
        <f t="shared" si="231"/>
        <v>22</v>
      </c>
      <c r="D1442" s="191">
        <v>4.9165838339077474</v>
      </c>
      <c r="E1442" s="192">
        <f t="shared" si="232"/>
        <v>1.7072172150241305E-4</v>
      </c>
      <c r="F1442" s="193">
        <f t="shared" si="233"/>
        <v>7.3304424970247668</v>
      </c>
      <c r="G1442" s="193">
        <f t="shared" si="237"/>
        <v>7.6015104202655159</v>
      </c>
      <c r="H1442" s="193">
        <f t="shared" si="237"/>
        <v>7.8826019974725678</v>
      </c>
      <c r="I1442" s="193">
        <f t="shared" si="237"/>
        <v>8.1740878871791587</v>
      </c>
      <c r="J1442" s="193">
        <f t="shared" si="237"/>
        <v>8.4763524542723889</v>
      </c>
      <c r="K1442" s="193">
        <f>MAX(0,(F1442-'2031 forecast'!$C$10))</f>
        <v>1.5934424970247667</v>
      </c>
      <c r="L1442" s="193">
        <f>MAX(0,(G1442-'2031 forecast'!$C$10))</f>
        <v>1.8645104202655158</v>
      </c>
      <c r="M1442" s="193">
        <f>MAX(0,(H1442-'2031 forecast'!$C$10))</f>
        <v>2.1456019974725677</v>
      </c>
      <c r="N1442" s="193">
        <f>MAX(0,(I1442-'2031 forecast'!$C$10))</f>
        <v>2.4370878871791586</v>
      </c>
      <c r="O1442" s="193">
        <f>MAX(0,(J1442-'2031 forecast'!$C$10))</f>
        <v>2.7393524542723888</v>
      </c>
      <c r="P1442" s="175">
        <f t="shared" si="235"/>
        <v>16</v>
      </c>
      <c r="Q1442" s="175" t="str">
        <f t="shared" si="236"/>
        <v/>
      </c>
    </row>
    <row r="1443" spans="1:17" s="1" customFormat="1" x14ac:dyDescent="0.3">
      <c r="A1443" s="189">
        <f t="shared" si="234"/>
        <v>43890.958333329843</v>
      </c>
      <c r="B1443" s="190">
        <f t="shared" si="230"/>
        <v>43890</v>
      </c>
      <c r="C1443" s="1">
        <f t="shared" si="231"/>
        <v>23</v>
      </c>
      <c r="D1443" s="191">
        <v>4.5928271649061649</v>
      </c>
      <c r="E1443" s="192">
        <f t="shared" si="232"/>
        <v>1.5947970921358645E-4</v>
      </c>
      <c r="F1443" s="193">
        <f t="shared" si="233"/>
        <v>6.8477334198853104</v>
      </c>
      <c r="G1443" s="193">
        <f t="shared" si="237"/>
        <v>7.1009515411362401</v>
      </c>
      <c r="H1443" s="193">
        <f t="shared" si="237"/>
        <v>7.3635332595072986</v>
      </c>
      <c r="I1443" s="193">
        <f t="shared" si="237"/>
        <v>7.6358248256956909</v>
      </c>
      <c r="J1443" s="193">
        <f t="shared" si="237"/>
        <v>7.9181852941901338</v>
      </c>
      <c r="K1443" s="193">
        <f>MAX(0,(F1443-'2031 forecast'!$C$10))</f>
        <v>1.1107334198853103</v>
      </c>
      <c r="L1443" s="193">
        <f>MAX(0,(G1443-'2031 forecast'!$C$10))</f>
        <v>1.36395154113624</v>
      </c>
      <c r="M1443" s="193">
        <f>MAX(0,(H1443-'2031 forecast'!$C$10))</f>
        <v>1.6265332595072985</v>
      </c>
      <c r="N1443" s="193">
        <f>MAX(0,(I1443-'2031 forecast'!$C$10))</f>
        <v>1.8988248256956908</v>
      </c>
      <c r="O1443" s="193">
        <f>MAX(0,(J1443-'2031 forecast'!$C$10))</f>
        <v>2.1811852941901337</v>
      </c>
      <c r="P1443" s="175">
        <f t="shared" si="235"/>
        <v>17</v>
      </c>
      <c r="Q1443" s="175" t="str">
        <f t="shared" si="236"/>
        <v/>
      </c>
    </row>
    <row r="1444" spans="1:17" s="1" customFormat="1" x14ac:dyDescent="0.3">
      <c r="A1444" s="189">
        <f t="shared" si="234"/>
        <v>43890.999999996508</v>
      </c>
      <c r="B1444" s="190">
        <f t="shared" si="230"/>
        <v>43890</v>
      </c>
      <c r="C1444" s="1">
        <f t="shared" si="231"/>
        <v>0</v>
      </c>
      <c r="D1444" s="191">
        <v>4.2991873953465909</v>
      </c>
      <c r="E1444" s="192">
        <f t="shared" si="232"/>
        <v>1.4928346550976702E-4</v>
      </c>
      <c r="F1444" s="193">
        <f t="shared" si="233"/>
        <v>6.4099275127123159</v>
      </c>
      <c r="G1444" s="193">
        <f t="shared" si="237"/>
        <v>6.6469562786701539</v>
      </c>
      <c r="H1444" s="193">
        <f t="shared" si="237"/>
        <v>6.8927499855388001</v>
      </c>
      <c r="I1444" s="193">
        <f t="shared" si="237"/>
        <v>7.1476327466758036</v>
      </c>
      <c r="J1444" s="193">
        <f t="shared" si="237"/>
        <v>7.4119406606271596</v>
      </c>
      <c r="K1444" s="193">
        <f>MAX(0,(F1444-'2031 forecast'!$C$10))</f>
        <v>0.67292751271231577</v>
      </c>
      <c r="L1444" s="193">
        <f>MAX(0,(G1444-'2031 forecast'!$C$10))</f>
        <v>0.90995627867015383</v>
      </c>
      <c r="M1444" s="193">
        <f>MAX(0,(H1444-'2031 forecast'!$C$10))</f>
        <v>1.1557499855388</v>
      </c>
      <c r="N1444" s="193">
        <f>MAX(0,(I1444-'2031 forecast'!$C$10))</f>
        <v>1.4106327466758035</v>
      </c>
      <c r="O1444" s="193">
        <f>MAX(0,(J1444-'2031 forecast'!$C$10))</f>
        <v>1.6749406606271595</v>
      </c>
      <c r="P1444" s="175">
        <f t="shared" si="235"/>
        <v>18</v>
      </c>
      <c r="Q1444" s="175" t="str">
        <f t="shared" si="236"/>
        <v/>
      </c>
    </row>
    <row r="1445" spans="1:17" s="1" customFormat="1" x14ac:dyDescent="0.3">
      <c r="A1445" s="189">
        <f t="shared" si="234"/>
        <v>43891.041666663172</v>
      </c>
      <c r="B1445" s="190">
        <f t="shared" si="230"/>
        <v>43891</v>
      </c>
      <c r="C1445" s="1">
        <f t="shared" si="231"/>
        <v>1</v>
      </c>
      <c r="D1445" s="191">
        <v>4.0958983241130396</v>
      </c>
      <c r="E1445" s="192">
        <f t="shared" si="232"/>
        <v>1.4222452756096894E-4</v>
      </c>
      <c r="F1445" s="193">
        <f t="shared" si="233"/>
        <v>6.1068311154387045</v>
      </c>
      <c r="G1445" s="193">
        <f t="shared" ref="G1445:J1464" si="238">$E1445*G$2</f>
        <v>6.3326518661936317</v>
      </c>
      <c r="H1445" s="193">
        <f t="shared" si="238"/>
        <v>6.5668231035606084</v>
      </c>
      <c r="I1445" s="193">
        <f t="shared" si="238"/>
        <v>6.80965361504665</v>
      </c>
      <c r="J1445" s="193">
        <f t="shared" si="238"/>
        <v>7.0614636066220227</v>
      </c>
      <c r="K1445" s="193">
        <f>MAX(0,(F1445-'2031 forecast'!$C$10))</f>
        <v>0.36983111543870439</v>
      </c>
      <c r="L1445" s="193">
        <f>MAX(0,(G1445-'2031 forecast'!$C$10))</f>
        <v>0.59565186619363164</v>
      </c>
      <c r="M1445" s="193">
        <f>MAX(0,(H1445-'2031 forecast'!$C$10))</f>
        <v>0.82982310356060829</v>
      </c>
      <c r="N1445" s="193">
        <f>MAX(0,(I1445-'2031 forecast'!$C$10))</f>
        <v>1.0726536150466499</v>
      </c>
      <c r="O1445" s="193">
        <f>MAX(0,(J1445-'2031 forecast'!$C$10))</f>
        <v>1.3244636066220226</v>
      </c>
      <c r="P1445" s="175">
        <f t="shared" si="235"/>
        <v>19</v>
      </c>
      <c r="Q1445" s="175" t="str">
        <f t="shared" si="236"/>
        <v/>
      </c>
    </row>
    <row r="1446" spans="1:17" s="1" customFormat="1" x14ac:dyDescent="0.3">
      <c r="A1446" s="189">
        <f t="shared" si="234"/>
        <v>43891.083333329836</v>
      </c>
      <c r="B1446" s="190">
        <f t="shared" si="230"/>
        <v>43891</v>
      </c>
      <c r="C1446" s="1">
        <f t="shared" si="231"/>
        <v>2</v>
      </c>
      <c r="D1446" s="191">
        <v>3.9377846020424991</v>
      </c>
      <c r="E1446" s="192">
        <f t="shared" si="232"/>
        <v>1.3673424248968153E-4</v>
      </c>
      <c r="F1446" s="193">
        <f t="shared" si="233"/>
        <v>5.8710894731147834</v>
      </c>
      <c r="G1446" s="193">
        <f t="shared" si="238"/>
        <v>6.088192878711892</v>
      </c>
      <c r="H1446" s="193">
        <f t="shared" si="238"/>
        <v>6.3133244175775705</v>
      </c>
      <c r="I1446" s="193">
        <f t="shared" si="238"/>
        <v>6.5467809571128637</v>
      </c>
      <c r="J1446" s="193">
        <f t="shared" si="238"/>
        <v>6.7888703423958043</v>
      </c>
      <c r="K1446" s="193">
        <f>MAX(0,(F1446-'2031 forecast'!$C$10))</f>
        <v>0.13408947311478325</v>
      </c>
      <c r="L1446" s="193">
        <f>MAX(0,(G1446-'2031 forecast'!$C$10))</f>
        <v>0.35119287871189186</v>
      </c>
      <c r="M1446" s="193">
        <f>MAX(0,(H1446-'2031 forecast'!$C$10))</f>
        <v>0.57632441757757036</v>
      </c>
      <c r="N1446" s="193">
        <f>MAX(0,(I1446-'2031 forecast'!$C$10))</f>
        <v>0.80978095711286358</v>
      </c>
      <c r="O1446" s="193">
        <f>MAX(0,(J1446-'2031 forecast'!$C$10))</f>
        <v>1.0518703423958042</v>
      </c>
      <c r="P1446" s="175">
        <f t="shared" si="235"/>
        <v>20</v>
      </c>
      <c r="Q1446" s="175">
        <f t="shared" si="236"/>
        <v>20</v>
      </c>
    </row>
    <row r="1447" spans="1:17" s="1" customFormat="1" x14ac:dyDescent="0.3">
      <c r="A1447" s="189">
        <f t="shared" si="234"/>
        <v>43891.1249999965</v>
      </c>
      <c r="B1447" s="190">
        <f t="shared" si="230"/>
        <v>43891</v>
      </c>
      <c r="C1447" s="1">
        <f t="shared" si="231"/>
        <v>3</v>
      </c>
      <c r="D1447" s="191">
        <v>3.8248462291349705</v>
      </c>
      <c r="E1447" s="192">
        <f t="shared" si="232"/>
        <v>1.328126102959048E-4</v>
      </c>
      <c r="F1447" s="193">
        <f t="shared" si="233"/>
        <v>5.7027025857405542</v>
      </c>
      <c r="G1447" s="193">
        <f t="shared" si="238"/>
        <v>5.9135793162249346</v>
      </c>
      <c r="H1447" s="193">
        <f t="shared" si="238"/>
        <v>6.1322539275896855</v>
      </c>
      <c r="I1447" s="193">
        <f t="shared" si="238"/>
        <v>6.3590147728744446</v>
      </c>
      <c r="J1447" s="193">
        <f t="shared" si="238"/>
        <v>6.5941608679485055</v>
      </c>
      <c r="K1447" s="193">
        <f>MAX(0,(F1447-'2031 forecast'!$C$10))</f>
        <v>0</v>
      </c>
      <c r="L1447" s="193">
        <f>MAX(0,(G1447-'2031 forecast'!$C$10))</f>
        <v>0.1765793162249345</v>
      </c>
      <c r="M1447" s="193">
        <f>MAX(0,(H1447-'2031 forecast'!$C$10))</f>
        <v>0.39525392758968536</v>
      </c>
      <c r="N1447" s="193">
        <f>MAX(0,(I1447-'2031 forecast'!$C$10))</f>
        <v>0.62201477287444451</v>
      </c>
      <c r="O1447" s="193">
        <f>MAX(0,(J1447-'2031 forecast'!$C$10))</f>
        <v>0.85716086794850543</v>
      </c>
      <c r="P1447" s="175" t="str">
        <f t="shared" si="235"/>
        <v/>
      </c>
      <c r="Q1447" s="175" t="str">
        <f t="shared" si="236"/>
        <v/>
      </c>
    </row>
    <row r="1448" spans="1:17" s="1" customFormat="1" x14ac:dyDescent="0.3">
      <c r="A1448" s="189">
        <f t="shared" si="234"/>
        <v>43891.166666663165</v>
      </c>
      <c r="B1448" s="190">
        <f t="shared" si="230"/>
        <v>43891</v>
      </c>
      <c r="C1448" s="1">
        <f t="shared" si="231"/>
        <v>4</v>
      </c>
      <c r="D1448" s="191">
        <v>3.7495539805299511</v>
      </c>
      <c r="E1448" s="192">
        <f t="shared" si="232"/>
        <v>1.3019818883338699E-4</v>
      </c>
      <c r="F1448" s="193">
        <f t="shared" si="233"/>
        <v>5.5904446608244012</v>
      </c>
      <c r="G1448" s="193">
        <f t="shared" si="238"/>
        <v>5.7971702745669633</v>
      </c>
      <c r="H1448" s="193">
        <f t="shared" si="238"/>
        <v>6.0115402675977618</v>
      </c>
      <c r="I1448" s="193">
        <f t="shared" si="238"/>
        <v>6.2338373167154986</v>
      </c>
      <c r="J1448" s="193">
        <f t="shared" si="238"/>
        <v>6.4643545516503069</v>
      </c>
      <c r="K1448" s="193">
        <f>MAX(0,(F1448-'2031 forecast'!$C$10))</f>
        <v>0</v>
      </c>
      <c r="L1448" s="193">
        <f>MAX(0,(G1448-'2031 forecast'!$C$10))</f>
        <v>6.0170274566963222E-2</v>
      </c>
      <c r="M1448" s="193">
        <f>MAX(0,(H1448-'2031 forecast'!$C$10))</f>
        <v>0.27454026759776173</v>
      </c>
      <c r="N1448" s="193">
        <f>MAX(0,(I1448-'2031 forecast'!$C$10))</f>
        <v>0.49683731671549847</v>
      </c>
      <c r="O1448" s="193">
        <f>MAX(0,(J1448-'2031 forecast'!$C$10))</f>
        <v>0.72735455165030682</v>
      </c>
      <c r="P1448" s="175" t="str">
        <f t="shared" si="235"/>
        <v/>
      </c>
      <c r="Q1448" s="175" t="str">
        <f t="shared" si="236"/>
        <v/>
      </c>
    </row>
    <row r="1449" spans="1:17" s="1" customFormat="1" x14ac:dyDescent="0.3">
      <c r="A1449" s="189">
        <f t="shared" si="234"/>
        <v>43891.208333329829</v>
      </c>
      <c r="B1449" s="190">
        <f t="shared" si="230"/>
        <v>43891</v>
      </c>
      <c r="C1449" s="1">
        <f t="shared" si="231"/>
        <v>5</v>
      </c>
      <c r="D1449" s="191">
        <v>3.7646124302509549</v>
      </c>
      <c r="E1449" s="192">
        <f t="shared" si="232"/>
        <v>1.3072107312589055E-4</v>
      </c>
      <c r="F1449" s="193">
        <f t="shared" si="233"/>
        <v>5.6128962458076321</v>
      </c>
      <c r="G1449" s="193">
        <f t="shared" si="238"/>
        <v>5.8204520828985578</v>
      </c>
      <c r="H1449" s="193">
        <f t="shared" si="238"/>
        <v>6.0356829995961467</v>
      </c>
      <c r="I1449" s="193">
        <f t="shared" si="238"/>
        <v>6.258872807947288</v>
      </c>
      <c r="J1449" s="193">
        <f t="shared" si="238"/>
        <v>6.4903158149099465</v>
      </c>
      <c r="K1449" s="193">
        <f>MAX(0,(F1449-'2031 forecast'!$C$10))</f>
        <v>0</v>
      </c>
      <c r="L1449" s="193">
        <f>MAX(0,(G1449-'2031 forecast'!$C$10))</f>
        <v>8.3452082898557656E-2</v>
      </c>
      <c r="M1449" s="193">
        <f>MAX(0,(H1449-'2031 forecast'!$C$10))</f>
        <v>0.29868299959614664</v>
      </c>
      <c r="N1449" s="193">
        <f>MAX(0,(I1449-'2031 forecast'!$C$10))</f>
        <v>0.52187280794728785</v>
      </c>
      <c r="O1449" s="193">
        <f>MAX(0,(J1449-'2031 forecast'!$C$10))</f>
        <v>0.75331581490994637</v>
      </c>
      <c r="P1449" s="175" t="str">
        <f t="shared" si="235"/>
        <v/>
      </c>
      <c r="Q1449" s="175" t="str">
        <f t="shared" si="236"/>
        <v/>
      </c>
    </row>
    <row r="1450" spans="1:17" s="1" customFormat="1" x14ac:dyDescent="0.3">
      <c r="A1450" s="189">
        <f t="shared" si="234"/>
        <v>43891.249999996493</v>
      </c>
      <c r="B1450" s="190">
        <f t="shared" si="230"/>
        <v>43891</v>
      </c>
      <c r="C1450" s="1">
        <f t="shared" si="231"/>
        <v>6</v>
      </c>
      <c r="D1450" s="191">
        <v>3.8624923534374798</v>
      </c>
      <c r="E1450" s="192">
        <f t="shared" si="232"/>
        <v>1.3411982102716369E-4</v>
      </c>
      <c r="F1450" s="193">
        <f t="shared" si="233"/>
        <v>5.7588315481986303</v>
      </c>
      <c r="G1450" s="193">
        <f t="shared" si="238"/>
        <v>5.9717838370539198</v>
      </c>
      <c r="H1450" s="193">
        <f t="shared" si="238"/>
        <v>6.1926107575856459</v>
      </c>
      <c r="I1450" s="193">
        <f t="shared" si="238"/>
        <v>6.4216035009539167</v>
      </c>
      <c r="J1450" s="193">
        <f t="shared" si="238"/>
        <v>6.6590640260976039</v>
      </c>
      <c r="K1450" s="193">
        <f>MAX(0,(F1450-'2031 forecast'!$C$10))</f>
        <v>2.1831548198630202E-2</v>
      </c>
      <c r="L1450" s="193">
        <f>MAX(0,(G1450-'2031 forecast'!$C$10))</f>
        <v>0.2347838370539197</v>
      </c>
      <c r="M1450" s="193">
        <f>MAX(0,(H1450-'2031 forecast'!$C$10))</f>
        <v>0.45561075758564584</v>
      </c>
      <c r="N1450" s="193">
        <f>MAX(0,(I1450-'2031 forecast'!$C$10))</f>
        <v>0.68460350095391664</v>
      </c>
      <c r="O1450" s="193">
        <f>MAX(0,(J1450-'2031 forecast'!$C$10))</f>
        <v>0.92206402609760385</v>
      </c>
      <c r="P1450" s="175">
        <f t="shared" si="235"/>
        <v>1</v>
      </c>
      <c r="Q1450" s="175" t="str">
        <f t="shared" si="236"/>
        <v/>
      </c>
    </row>
    <row r="1451" spans="1:17" s="1" customFormat="1" x14ac:dyDescent="0.3">
      <c r="A1451" s="189">
        <f t="shared" si="234"/>
        <v>43891.291666663157</v>
      </c>
      <c r="B1451" s="190">
        <f t="shared" si="230"/>
        <v>43891</v>
      </c>
      <c r="C1451" s="1">
        <f t="shared" si="231"/>
        <v>7</v>
      </c>
      <c r="D1451" s="191">
        <v>4.0582521998105294</v>
      </c>
      <c r="E1451" s="192">
        <f t="shared" si="232"/>
        <v>1.4091731682971002E-4</v>
      </c>
      <c r="F1451" s="193">
        <f t="shared" si="233"/>
        <v>6.0507021529806275</v>
      </c>
      <c r="G1451" s="193">
        <f t="shared" si="238"/>
        <v>6.2744473453646457</v>
      </c>
      <c r="H1451" s="193">
        <f t="shared" si="238"/>
        <v>6.5064662735646461</v>
      </c>
      <c r="I1451" s="193">
        <f t="shared" si="238"/>
        <v>6.747064886967177</v>
      </c>
      <c r="J1451" s="193">
        <f t="shared" si="238"/>
        <v>6.9965604484729225</v>
      </c>
      <c r="K1451" s="193">
        <f>MAX(0,(F1451-'2031 forecast'!$C$10))</f>
        <v>0.31370215298062742</v>
      </c>
      <c r="L1451" s="193">
        <f>MAX(0,(G1451-'2031 forecast'!$C$10))</f>
        <v>0.53744734536464556</v>
      </c>
      <c r="M1451" s="193">
        <f>MAX(0,(H1451-'2031 forecast'!$C$10))</f>
        <v>0.76946627356464603</v>
      </c>
      <c r="N1451" s="193">
        <f>MAX(0,(I1451-'2031 forecast'!$C$10))</f>
        <v>1.0100648869671769</v>
      </c>
      <c r="O1451" s="193">
        <f>MAX(0,(J1451-'2031 forecast'!$C$10))</f>
        <v>1.2595604484729224</v>
      </c>
      <c r="P1451" s="175">
        <f t="shared" si="235"/>
        <v>2</v>
      </c>
      <c r="Q1451" s="175" t="str">
        <f t="shared" si="236"/>
        <v/>
      </c>
    </row>
    <row r="1452" spans="1:17" s="1" customFormat="1" x14ac:dyDescent="0.3">
      <c r="A1452" s="189">
        <f t="shared" si="234"/>
        <v>43891.333333329821</v>
      </c>
      <c r="B1452" s="190">
        <f t="shared" si="230"/>
        <v>43891</v>
      </c>
      <c r="C1452" s="1">
        <f t="shared" si="231"/>
        <v>8</v>
      </c>
      <c r="D1452" s="191">
        <v>4.3067166202070917</v>
      </c>
      <c r="E1452" s="192">
        <f t="shared" si="232"/>
        <v>1.4954490765601875E-4</v>
      </c>
      <c r="F1452" s="193">
        <f t="shared" si="233"/>
        <v>6.4211533052039291</v>
      </c>
      <c r="G1452" s="193">
        <f t="shared" si="238"/>
        <v>6.6585971828359485</v>
      </c>
      <c r="H1452" s="193">
        <f t="shared" si="238"/>
        <v>6.9048213515379899</v>
      </c>
      <c r="I1452" s="193">
        <f t="shared" si="238"/>
        <v>7.1601504922916961</v>
      </c>
      <c r="J1452" s="193">
        <f t="shared" si="238"/>
        <v>7.4249212922569763</v>
      </c>
      <c r="K1452" s="193">
        <f>MAX(0,(F1452-'2031 forecast'!$C$10))</f>
        <v>0.68415330520392903</v>
      </c>
      <c r="L1452" s="193">
        <f>MAX(0,(G1452-'2031 forecast'!$C$10))</f>
        <v>0.92159718283594838</v>
      </c>
      <c r="M1452" s="193">
        <f>MAX(0,(H1452-'2031 forecast'!$C$10))</f>
        <v>1.1678213515379898</v>
      </c>
      <c r="N1452" s="193">
        <f>MAX(0,(I1452-'2031 forecast'!$C$10))</f>
        <v>1.423150492291696</v>
      </c>
      <c r="O1452" s="193">
        <f>MAX(0,(J1452-'2031 forecast'!$C$10))</f>
        <v>1.6879212922569762</v>
      </c>
      <c r="P1452" s="175">
        <f t="shared" si="235"/>
        <v>3</v>
      </c>
      <c r="Q1452" s="175" t="str">
        <f t="shared" si="236"/>
        <v/>
      </c>
    </row>
    <row r="1453" spans="1:17" s="1" customFormat="1" x14ac:dyDescent="0.3">
      <c r="A1453" s="189">
        <f t="shared" si="234"/>
        <v>43891.374999996486</v>
      </c>
      <c r="B1453" s="190">
        <f t="shared" si="230"/>
        <v>43891</v>
      </c>
      <c r="C1453" s="1">
        <f t="shared" si="231"/>
        <v>9</v>
      </c>
      <c r="D1453" s="191">
        <v>4.5024764665801422</v>
      </c>
      <c r="E1453" s="192">
        <f t="shared" si="232"/>
        <v>1.563424034585651E-4</v>
      </c>
      <c r="F1453" s="193">
        <f t="shared" si="233"/>
        <v>6.7130239099859281</v>
      </c>
      <c r="G1453" s="193">
        <f t="shared" si="238"/>
        <v>6.9612606911466752</v>
      </c>
      <c r="H1453" s="193">
        <f t="shared" si="238"/>
        <v>7.2186768675169919</v>
      </c>
      <c r="I1453" s="193">
        <f t="shared" si="238"/>
        <v>7.4856118783049572</v>
      </c>
      <c r="J1453" s="193">
        <f t="shared" si="238"/>
        <v>7.7624177146322957</v>
      </c>
      <c r="K1453" s="193">
        <f>MAX(0,(F1453-'2031 forecast'!$C$10))</f>
        <v>0.97602390998592803</v>
      </c>
      <c r="L1453" s="193">
        <f>MAX(0,(G1453-'2031 forecast'!$C$10))</f>
        <v>1.2242606911466751</v>
      </c>
      <c r="M1453" s="193">
        <f>MAX(0,(H1453-'2031 forecast'!$C$10))</f>
        <v>1.4816768675169918</v>
      </c>
      <c r="N1453" s="193">
        <f>MAX(0,(I1453-'2031 forecast'!$C$10))</f>
        <v>1.7486118783049571</v>
      </c>
      <c r="O1453" s="193">
        <f>MAX(0,(J1453-'2031 forecast'!$C$10))</f>
        <v>2.0254177146322956</v>
      </c>
      <c r="P1453" s="175">
        <f t="shared" si="235"/>
        <v>4</v>
      </c>
      <c r="Q1453" s="175" t="str">
        <f t="shared" si="236"/>
        <v/>
      </c>
    </row>
    <row r="1454" spans="1:17" s="1" customFormat="1" x14ac:dyDescent="0.3">
      <c r="A1454" s="189">
        <f t="shared" si="234"/>
        <v>43891.41666666315</v>
      </c>
      <c r="B1454" s="190">
        <f t="shared" si="230"/>
        <v>43891</v>
      </c>
      <c r="C1454" s="1">
        <f t="shared" si="231"/>
        <v>10</v>
      </c>
      <c r="D1454" s="191">
        <v>4.8036454610002179</v>
      </c>
      <c r="E1454" s="192">
        <f t="shared" si="232"/>
        <v>1.6680008930863632E-4</v>
      </c>
      <c r="F1454" s="193">
        <f t="shared" si="233"/>
        <v>7.1620556096505377</v>
      </c>
      <c r="G1454" s="193">
        <f t="shared" si="238"/>
        <v>7.4268968577785586</v>
      </c>
      <c r="H1454" s="193">
        <f t="shared" si="238"/>
        <v>7.7015315074846828</v>
      </c>
      <c r="I1454" s="193">
        <f t="shared" si="238"/>
        <v>7.9863217029407387</v>
      </c>
      <c r="J1454" s="193">
        <f t="shared" si="238"/>
        <v>8.2816429798250901</v>
      </c>
      <c r="K1454" s="193">
        <f>MAX(0,(F1454-'2031 forecast'!$C$10))</f>
        <v>1.4250556096505376</v>
      </c>
      <c r="L1454" s="193">
        <f>MAX(0,(G1454-'2031 forecast'!$C$10))</f>
        <v>1.6898968577785585</v>
      </c>
      <c r="M1454" s="193">
        <f>MAX(0,(H1454-'2031 forecast'!$C$10))</f>
        <v>1.9645315074846827</v>
      </c>
      <c r="N1454" s="193">
        <f>MAX(0,(I1454-'2031 forecast'!$C$10))</f>
        <v>2.2493217029407386</v>
      </c>
      <c r="O1454" s="193">
        <f>MAX(0,(J1454-'2031 forecast'!$C$10))</f>
        <v>2.54464297982509</v>
      </c>
      <c r="P1454" s="175">
        <f t="shared" si="235"/>
        <v>5</v>
      </c>
      <c r="Q1454" s="175" t="str">
        <f t="shared" si="236"/>
        <v/>
      </c>
    </row>
    <row r="1455" spans="1:17" s="1" customFormat="1" x14ac:dyDescent="0.3">
      <c r="A1455" s="189">
        <f t="shared" si="234"/>
        <v>43891.458333329814</v>
      </c>
      <c r="B1455" s="190">
        <f t="shared" si="230"/>
        <v>43891</v>
      </c>
      <c r="C1455" s="1">
        <f t="shared" si="231"/>
        <v>11</v>
      </c>
      <c r="D1455" s="191">
        <v>4.8864669344657399</v>
      </c>
      <c r="E1455" s="192">
        <f t="shared" si="232"/>
        <v>1.6967595291740594E-4</v>
      </c>
      <c r="F1455" s="193">
        <f t="shared" si="233"/>
        <v>7.2855393270583066</v>
      </c>
      <c r="G1455" s="193">
        <f t="shared" si="238"/>
        <v>7.5549468036023288</v>
      </c>
      <c r="H1455" s="193">
        <f t="shared" si="238"/>
        <v>7.8343165334757989</v>
      </c>
      <c r="I1455" s="193">
        <f t="shared" si="238"/>
        <v>8.1240169047155799</v>
      </c>
      <c r="J1455" s="193">
        <f t="shared" si="238"/>
        <v>8.4244299277531116</v>
      </c>
      <c r="K1455" s="193">
        <f>MAX(0,(F1455-'2031 forecast'!$C$10))</f>
        <v>1.5485393270583065</v>
      </c>
      <c r="L1455" s="193">
        <f>MAX(0,(G1455-'2031 forecast'!$C$10))</f>
        <v>1.8179468036023287</v>
      </c>
      <c r="M1455" s="193">
        <f>MAX(0,(H1455-'2031 forecast'!$C$10))</f>
        <v>2.0973165334757988</v>
      </c>
      <c r="N1455" s="193">
        <f>MAX(0,(I1455-'2031 forecast'!$C$10))</f>
        <v>2.3870169047155798</v>
      </c>
      <c r="O1455" s="193">
        <f>MAX(0,(J1455-'2031 forecast'!$C$10))</f>
        <v>2.6874299277531115</v>
      </c>
      <c r="P1455" s="175">
        <f t="shared" si="235"/>
        <v>6</v>
      </c>
      <c r="Q1455" s="175" t="str">
        <f t="shared" si="236"/>
        <v/>
      </c>
    </row>
    <row r="1456" spans="1:17" s="1" customFormat="1" x14ac:dyDescent="0.3">
      <c r="A1456" s="189">
        <f t="shared" si="234"/>
        <v>43891.499999996478</v>
      </c>
      <c r="B1456" s="190">
        <f t="shared" si="230"/>
        <v>43891</v>
      </c>
      <c r="C1456" s="1">
        <f t="shared" si="231"/>
        <v>12</v>
      </c>
      <c r="D1456" s="191">
        <v>4.8939961593262415</v>
      </c>
      <c r="E1456" s="192">
        <f t="shared" si="232"/>
        <v>1.699373950636577E-4</v>
      </c>
      <c r="F1456" s="193">
        <f t="shared" si="233"/>
        <v>7.2967651195499208</v>
      </c>
      <c r="G1456" s="193">
        <f t="shared" si="238"/>
        <v>7.5665877077681243</v>
      </c>
      <c r="H1456" s="193">
        <f t="shared" si="238"/>
        <v>7.8463878994749905</v>
      </c>
      <c r="I1456" s="193">
        <f t="shared" si="238"/>
        <v>8.1365346503314733</v>
      </c>
      <c r="J1456" s="193">
        <f t="shared" si="238"/>
        <v>8.4374105593829292</v>
      </c>
      <c r="K1456" s="193">
        <f>MAX(0,(F1456-'2031 forecast'!$C$10))</f>
        <v>1.5597651195499207</v>
      </c>
      <c r="L1456" s="193">
        <f>MAX(0,(G1456-'2031 forecast'!$C$10))</f>
        <v>1.8295877077681242</v>
      </c>
      <c r="M1456" s="193">
        <f>MAX(0,(H1456-'2031 forecast'!$C$10))</f>
        <v>2.1093878994749904</v>
      </c>
      <c r="N1456" s="193">
        <f>MAX(0,(I1456-'2031 forecast'!$C$10))</f>
        <v>2.3995346503314732</v>
      </c>
      <c r="O1456" s="193">
        <f>MAX(0,(J1456-'2031 forecast'!$C$10))</f>
        <v>2.7004105593829291</v>
      </c>
      <c r="P1456" s="175">
        <f t="shared" si="235"/>
        <v>7</v>
      </c>
      <c r="Q1456" s="175" t="str">
        <f t="shared" si="236"/>
        <v/>
      </c>
    </row>
    <row r="1457" spans="1:17" s="1" customFormat="1" x14ac:dyDescent="0.3">
      <c r="A1457" s="189">
        <f t="shared" si="234"/>
        <v>43891.541666663143</v>
      </c>
      <c r="B1457" s="190">
        <f t="shared" si="230"/>
        <v>43891</v>
      </c>
      <c r="C1457" s="1">
        <f t="shared" si="231"/>
        <v>13</v>
      </c>
      <c r="D1457" s="191">
        <v>4.8864669344657399</v>
      </c>
      <c r="E1457" s="192">
        <f t="shared" si="232"/>
        <v>1.6967595291740594E-4</v>
      </c>
      <c r="F1457" s="193">
        <f t="shared" si="233"/>
        <v>7.2855393270583066</v>
      </c>
      <c r="G1457" s="193">
        <f t="shared" si="238"/>
        <v>7.5549468036023288</v>
      </c>
      <c r="H1457" s="193">
        <f t="shared" si="238"/>
        <v>7.8343165334757989</v>
      </c>
      <c r="I1457" s="193">
        <f t="shared" si="238"/>
        <v>8.1240169047155799</v>
      </c>
      <c r="J1457" s="193">
        <f t="shared" si="238"/>
        <v>8.4244299277531116</v>
      </c>
      <c r="K1457" s="193">
        <f>MAX(0,(F1457-'2031 forecast'!$C$10))</f>
        <v>1.5485393270583065</v>
      </c>
      <c r="L1457" s="193">
        <f>MAX(0,(G1457-'2031 forecast'!$C$10))</f>
        <v>1.8179468036023287</v>
      </c>
      <c r="M1457" s="193">
        <f>MAX(0,(H1457-'2031 forecast'!$C$10))</f>
        <v>2.0973165334757988</v>
      </c>
      <c r="N1457" s="193">
        <f>MAX(0,(I1457-'2031 forecast'!$C$10))</f>
        <v>2.3870169047155798</v>
      </c>
      <c r="O1457" s="193">
        <f>MAX(0,(J1457-'2031 forecast'!$C$10))</f>
        <v>2.6874299277531115</v>
      </c>
      <c r="P1457" s="175">
        <f t="shared" si="235"/>
        <v>8</v>
      </c>
      <c r="Q1457" s="175" t="str">
        <f t="shared" si="236"/>
        <v/>
      </c>
    </row>
    <row r="1458" spans="1:17" s="1" customFormat="1" x14ac:dyDescent="0.3">
      <c r="A1458" s="189">
        <f t="shared" si="234"/>
        <v>43891.583333329807</v>
      </c>
      <c r="B1458" s="190">
        <f t="shared" si="230"/>
        <v>43891</v>
      </c>
      <c r="C1458" s="1">
        <f t="shared" si="231"/>
        <v>14</v>
      </c>
      <c r="D1458" s="191">
        <v>4.653060963790181</v>
      </c>
      <c r="E1458" s="192">
        <f t="shared" si="232"/>
        <v>1.6157124638360073E-4</v>
      </c>
      <c r="F1458" s="193">
        <f t="shared" si="233"/>
        <v>6.9375397598182333</v>
      </c>
      <c r="G1458" s="193">
        <f t="shared" si="238"/>
        <v>7.1940787744626178</v>
      </c>
      <c r="H1458" s="193">
        <f t="shared" si="238"/>
        <v>7.4601041875008374</v>
      </c>
      <c r="I1458" s="193">
        <f t="shared" si="238"/>
        <v>7.7359667906228484</v>
      </c>
      <c r="J1458" s="193">
        <f t="shared" si="238"/>
        <v>8.0220303472286947</v>
      </c>
      <c r="K1458" s="193">
        <f>MAX(0,(F1458-'2031 forecast'!$C$10))</f>
        <v>1.2005397598182332</v>
      </c>
      <c r="L1458" s="193">
        <f>MAX(0,(G1458-'2031 forecast'!$C$10))</f>
        <v>1.4570787744626177</v>
      </c>
      <c r="M1458" s="193">
        <f>MAX(0,(H1458-'2031 forecast'!$C$10))</f>
        <v>1.7231041875008373</v>
      </c>
      <c r="N1458" s="193">
        <f>MAX(0,(I1458-'2031 forecast'!$C$10))</f>
        <v>1.9989667906228483</v>
      </c>
      <c r="O1458" s="193">
        <f>MAX(0,(J1458-'2031 forecast'!$C$10))</f>
        <v>2.2850303472286946</v>
      </c>
      <c r="P1458" s="175">
        <f t="shared" si="235"/>
        <v>9</v>
      </c>
      <c r="Q1458" s="175" t="str">
        <f t="shared" si="236"/>
        <v/>
      </c>
    </row>
    <row r="1459" spans="1:17" s="1" customFormat="1" x14ac:dyDescent="0.3">
      <c r="A1459" s="189">
        <f t="shared" si="234"/>
        <v>43891.624999996471</v>
      </c>
      <c r="B1459" s="190">
        <f t="shared" si="230"/>
        <v>43891</v>
      </c>
      <c r="C1459" s="1">
        <f t="shared" si="231"/>
        <v>15</v>
      </c>
      <c r="D1459" s="191">
        <v>4.5250641411616481</v>
      </c>
      <c r="E1459" s="192">
        <f t="shared" si="232"/>
        <v>1.5712672989732045E-4</v>
      </c>
      <c r="F1459" s="193">
        <f t="shared" si="233"/>
        <v>6.7467012874607741</v>
      </c>
      <c r="G1459" s="193">
        <f t="shared" si="238"/>
        <v>6.9961834036440669</v>
      </c>
      <c r="H1459" s="193">
        <f t="shared" si="238"/>
        <v>7.2548909655145692</v>
      </c>
      <c r="I1459" s="193">
        <f t="shared" si="238"/>
        <v>7.5231651151526409</v>
      </c>
      <c r="J1459" s="193">
        <f t="shared" si="238"/>
        <v>7.8013596095217563</v>
      </c>
      <c r="K1459" s="193">
        <f>MAX(0,(F1459-'2031 forecast'!$C$10))</f>
        <v>1.009701287460774</v>
      </c>
      <c r="L1459" s="193">
        <f>MAX(0,(G1459-'2031 forecast'!$C$10))</f>
        <v>1.2591834036440668</v>
      </c>
      <c r="M1459" s="193">
        <f>MAX(0,(H1459-'2031 forecast'!$C$10))</f>
        <v>1.5178909655145691</v>
      </c>
      <c r="N1459" s="193">
        <f>MAX(0,(I1459-'2031 forecast'!$C$10))</f>
        <v>1.7861651151526408</v>
      </c>
      <c r="O1459" s="193">
        <f>MAX(0,(J1459-'2031 forecast'!$C$10))</f>
        <v>2.0643596095217562</v>
      </c>
      <c r="P1459" s="175">
        <f t="shared" si="235"/>
        <v>10</v>
      </c>
      <c r="Q1459" s="175" t="str">
        <f t="shared" si="236"/>
        <v/>
      </c>
    </row>
    <row r="1460" spans="1:17" s="1" customFormat="1" x14ac:dyDescent="0.3">
      <c r="A1460" s="189">
        <f t="shared" si="234"/>
        <v>43891.666666663135</v>
      </c>
      <c r="B1460" s="190">
        <f t="shared" si="230"/>
        <v>43891</v>
      </c>
      <c r="C1460" s="1">
        <f t="shared" si="231"/>
        <v>16</v>
      </c>
      <c r="D1460" s="191">
        <v>4.5627102654641574</v>
      </c>
      <c r="E1460" s="192">
        <f t="shared" si="232"/>
        <v>1.5843394062857935E-4</v>
      </c>
      <c r="F1460" s="193">
        <f t="shared" si="233"/>
        <v>6.8028302499188502</v>
      </c>
      <c r="G1460" s="193">
        <f t="shared" si="238"/>
        <v>7.0543879244730521</v>
      </c>
      <c r="H1460" s="193">
        <f t="shared" si="238"/>
        <v>7.3152477955105297</v>
      </c>
      <c r="I1460" s="193">
        <f t="shared" si="238"/>
        <v>7.585753843232113</v>
      </c>
      <c r="J1460" s="193">
        <f t="shared" si="238"/>
        <v>7.8662627676708547</v>
      </c>
      <c r="K1460" s="193">
        <f>MAX(0,(F1460-'2031 forecast'!$C$10))</f>
        <v>1.0658302499188501</v>
      </c>
      <c r="L1460" s="193">
        <f>MAX(0,(G1460-'2031 forecast'!$C$10))</f>
        <v>1.317387924473052</v>
      </c>
      <c r="M1460" s="193">
        <f>MAX(0,(H1460-'2031 forecast'!$C$10))</f>
        <v>1.5782477955105296</v>
      </c>
      <c r="N1460" s="193">
        <f>MAX(0,(I1460-'2031 forecast'!$C$10))</f>
        <v>1.8487538432321129</v>
      </c>
      <c r="O1460" s="193">
        <f>MAX(0,(J1460-'2031 forecast'!$C$10))</f>
        <v>2.1292627676708547</v>
      </c>
      <c r="P1460" s="175">
        <f t="shared" si="235"/>
        <v>11</v>
      </c>
      <c r="Q1460" s="175" t="str">
        <f t="shared" si="236"/>
        <v/>
      </c>
    </row>
    <row r="1461" spans="1:17" s="1" customFormat="1" x14ac:dyDescent="0.3">
      <c r="A1461" s="189">
        <f t="shared" si="234"/>
        <v>43891.7083333298</v>
      </c>
      <c r="B1461" s="190">
        <f t="shared" si="230"/>
        <v>43891</v>
      </c>
      <c r="C1461" s="1">
        <f t="shared" si="231"/>
        <v>17</v>
      </c>
      <c r="D1461" s="191">
        <v>4.8563500350237314</v>
      </c>
      <c r="E1461" s="192">
        <f t="shared" si="232"/>
        <v>1.6863018433239878E-4</v>
      </c>
      <c r="F1461" s="193">
        <f t="shared" si="233"/>
        <v>7.2406361570918438</v>
      </c>
      <c r="G1461" s="193">
        <f t="shared" si="238"/>
        <v>7.5083831869391382</v>
      </c>
      <c r="H1461" s="193">
        <f t="shared" si="238"/>
        <v>7.7860310694790282</v>
      </c>
      <c r="I1461" s="193">
        <f t="shared" si="238"/>
        <v>8.0739459222520011</v>
      </c>
      <c r="J1461" s="193">
        <f t="shared" si="238"/>
        <v>8.372507401233829</v>
      </c>
      <c r="K1461" s="193">
        <f>MAX(0,(F1461-'2031 forecast'!$C$10))</f>
        <v>1.5036361570918437</v>
      </c>
      <c r="L1461" s="193">
        <f>MAX(0,(G1461-'2031 forecast'!$C$10))</f>
        <v>1.7713831869391381</v>
      </c>
      <c r="M1461" s="193">
        <f>MAX(0,(H1461-'2031 forecast'!$C$10))</f>
        <v>2.0490310694790281</v>
      </c>
      <c r="N1461" s="193">
        <f>MAX(0,(I1461-'2031 forecast'!$C$10))</f>
        <v>2.336945922252001</v>
      </c>
      <c r="O1461" s="193">
        <f>MAX(0,(J1461-'2031 forecast'!$C$10))</f>
        <v>2.6355074012338289</v>
      </c>
      <c r="P1461" s="175">
        <f t="shared" si="235"/>
        <v>12</v>
      </c>
      <c r="Q1461" s="175" t="str">
        <f t="shared" si="236"/>
        <v/>
      </c>
    </row>
    <row r="1462" spans="1:17" s="1" customFormat="1" x14ac:dyDescent="0.3">
      <c r="A1462" s="189">
        <f t="shared" si="234"/>
        <v>43891.749999996464</v>
      </c>
      <c r="B1462" s="190">
        <f t="shared" si="230"/>
        <v>43891</v>
      </c>
      <c r="C1462" s="1">
        <f t="shared" si="231"/>
        <v>18</v>
      </c>
      <c r="D1462" s="191">
        <v>5.1801067040253148</v>
      </c>
      <c r="E1462" s="192">
        <f t="shared" si="232"/>
        <v>1.7987219662122541E-4</v>
      </c>
      <c r="F1462" s="193">
        <f t="shared" si="233"/>
        <v>7.723345234231302</v>
      </c>
      <c r="G1462" s="193">
        <f t="shared" si="238"/>
        <v>8.0089420660684159</v>
      </c>
      <c r="H1462" s="193">
        <f t="shared" si="238"/>
        <v>8.3050998074442983</v>
      </c>
      <c r="I1462" s="193">
        <f t="shared" si="238"/>
        <v>8.6122089837354689</v>
      </c>
      <c r="J1462" s="193">
        <f t="shared" si="238"/>
        <v>8.9306745613160867</v>
      </c>
      <c r="K1462" s="193">
        <f>MAX(0,(F1462-'2031 forecast'!$C$10))</f>
        <v>1.9863452342313019</v>
      </c>
      <c r="L1462" s="193">
        <f>MAX(0,(G1462-'2031 forecast'!$C$10))</f>
        <v>2.2719420660684158</v>
      </c>
      <c r="M1462" s="193">
        <f>MAX(0,(H1462-'2031 forecast'!$C$10))</f>
        <v>2.5680998074442982</v>
      </c>
      <c r="N1462" s="193">
        <f>MAX(0,(I1462-'2031 forecast'!$C$10))</f>
        <v>2.8752089837354688</v>
      </c>
      <c r="O1462" s="193">
        <f>MAX(0,(J1462-'2031 forecast'!$C$10))</f>
        <v>3.1936745613160866</v>
      </c>
      <c r="P1462" s="175">
        <f t="shared" si="235"/>
        <v>13</v>
      </c>
      <c r="Q1462" s="175" t="str">
        <f t="shared" si="236"/>
        <v/>
      </c>
    </row>
    <row r="1463" spans="1:17" s="1" customFormat="1" x14ac:dyDescent="0.3">
      <c r="A1463" s="189">
        <f t="shared" si="234"/>
        <v>43891.791666663128</v>
      </c>
      <c r="B1463" s="190">
        <f t="shared" si="230"/>
        <v>43891</v>
      </c>
      <c r="C1463" s="1">
        <f t="shared" si="231"/>
        <v>19</v>
      </c>
      <c r="D1463" s="191">
        <v>5.2177528283278232</v>
      </c>
      <c r="E1463" s="192">
        <f t="shared" si="232"/>
        <v>1.8117940735248427E-4</v>
      </c>
      <c r="F1463" s="193">
        <f t="shared" si="233"/>
        <v>7.7794741966893763</v>
      </c>
      <c r="G1463" s="193">
        <f t="shared" si="238"/>
        <v>8.0671465868973993</v>
      </c>
      <c r="H1463" s="193">
        <f t="shared" si="238"/>
        <v>8.3654566374402588</v>
      </c>
      <c r="I1463" s="193">
        <f t="shared" si="238"/>
        <v>8.6747977118149393</v>
      </c>
      <c r="J1463" s="193">
        <f t="shared" si="238"/>
        <v>8.9955777194651834</v>
      </c>
      <c r="K1463" s="193">
        <f>MAX(0,(F1463-'2031 forecast'!$C$10))</f>
        <v>2.0424741966893762</v>
      </c>
      <c r="L1463" s="193">
        <f>MAX(0,(G1463-'2031 forecast'!$C$10))</f>
        <v>2.3301465868973992</v>
      </c>
      <c r="M1463" s="193">
        <f>MAX(0,(H1463-'2031 forecast'!$C$10))</f>
        <v>2.6284566374402587</v>
      </c>
      <c r="N1463" s="193">
        <f>MAX(0,(I1463-'2031 forecast'!$C$10))</f>
        <v>2.9377977118149392</v>
      </c>
      <c r="O1463" s="193">
        <f>MAX(0,(J1463-'2031 forecast'!$C$10))</f>
        <v>3.2585777194651833</v>
      </c>
      <c r="P1463" s="175">
        <f t="shared" si="235"/>
        <v>14</v>
      </c>
      <c r="Q1463" s="175" t="str">
        <f t="shared" si="236"/>
        <v/>
      </c>
    </row>
    <row r="1464" spans="1:17" s="1" customFormat="1" x14ac:dyDescent="0.3">
      <c r="A1464" s="189">
        <f t="shared" si="234"/>
        <v>43891.833333329792</v>
      </c>
      <c r="B1464" s="190">
        <f t="shared" si="230"/>
        <v>43891</v>
      </c>
      <c r="C1464" s="1">
        <f t="shared" si="231"/>
        <v>20</v>
      </c>
      <c r="D1464" s="191">
        <v>5.1725774791648123</v>
      </c>
      <c r="E1464" s="192">
        <f t="shared" si="232"/>
        <v>1.7961075447497362E-4</v>
      </c>
      <c r="F1464" s="193">
        <f t="shared" si="233"/>
        <v>7.712119441739687</v>
      </c>
      <c r="G1464" s="193">
        <f t="shared" si="238"/>
        <v>7.9973011619026186</v>
      </c>
      <c r="H1464" s="193">
        <f t="shared" si="238"/>
        <v>8.2930284414451059</v>
      </c>
      <c r="I1464" s="193">
        <f t="shared" si="238"/>
        <v>8.5996912381195738</v>
      </c>
      <c r="J1464" s="193">
        <f t="shared" si="238"/>
        <v>8.9176939296862674</v>
      </c>
      <c r="K1464" s="193">
        <f>MAX(0,(F1464-'2031 forecast'!$C$10))</f>
        <v>1.9751194417396869</v>
      </c>
      <c r="L1464" s="193">
        <f>MAX(0,(G1464-'2031 forecast'!$C$10))</f>
        <v>2.2603011619026185</v>
      </c>
      <c r="M1464" s="193">
        <f>MAX(0,(H1464-'2031 forecast'!$C$10))</f>
        <v>2.5560284414451058</v>
      </c>
      <c r="N1464" s="193">
        <f>MAX(0,(I1464-'2031 forecast'!$C$10))</f>
        <v>2.8626912381195737</v>
      </c>
      <c r="O1464" s="193">
        <f>MAX(0,(J1464-'2031 forecast'!$C$10))</f>
        <v>3.1806939296862673</v>
      </c>
      <c r="P1464" s="175">
        <f t="shared" si="235"/>
        <v>15</v>
      </c>
      <c r="Q1464" s="175" t="str">
        <f t="shared" si="236"/>
        <v/>
      </c>
    </row>
    <row r="1465" spans="1:17" s="1" customFormat="1" x14ac:dyDescent="0.3">
      <c r="A1465" s="189">
        <f t="shared" si="234"/>
        <v>43891.874999996457</v>
      </c>
      <c r="B1465" s="190">
        <f t="shared" si="230"/>
        <v>43891</v>
      </c>
      <c r="C1465" s="1">
        <f t="shared" si="231"/>
        <v>21</v>
      </c>
      <c r="D1465" s="191">
        <v>5.0370514316757777</v>
      </c>
      <c r="E1465" s="192">
        <f t="shared" si="232"/>
        <v>1.7490479584244154E-4</v>
      </c>
      <c r="F1465" s="193">
        <f t="shared" si="233"/>
        <v>7.510055176890611</v>
      </c>
      <c r="G1465" s="193">
        <f t="shared" ref="G1465:J1484" si="239">$E1465*G$2</f>
        <v>7.7877648869182696</v>
      </c>
      <c r="H1465" s="193">
        <f t="shared" si="239"/>
        <v>8.0757438534596435</v>
      </c>
      <c r="I1465" s="193">
        <f t="shared" si="239"/>
        <v>8.3743718170334702</v>
      </c>
      <c r="J1465" s="193">
        <f t="shared" si="239"/>
        <v>8.6840425603495071</v>
      </c>
      <c r="K1465" s="193">
        <f>MAX(0,(F1465-'2031 forecast'!$C$10))</f>
        <v>1.7730551768906109</v>
      </c>
      <c r="L1465" s="193">
        <f>MAX(0,(G1465-'2031 forecast'!$C$10))</f>
        <v>2.0507648869182695</v>
      </c>
      <c r="M1465" s="193">
        <f>MAX(0,(H1465-'2031 forecast'!$C$10))</f>
        <v>2.3387438534596434</v>
      </c>
      <c r="N1465" s="193">
        <f>MAX(0,(I1465-'2031 forecast'!$C$10))</f>
        <v>2.6373718170334701</v>
      </c>
      <c r="O1465" s="193">
        <f>MAX(0,(J1465-'2031 forecast'!$C$10))</f>
        <v>2.947042560349507</v>
      </c>
      <c r="P1465" s="175">
        <f t="shared" si="235"/>
        <v>16</v>
      </c>
      <c r="Q1465" s="175" t="str">
        <f t="shared" si="236"/>
        <v/>
      </c>
    </row>
    <row r="1466" spans="1:17" s="1" customFormat="1" x14ac:dyDescent="0.3">
      <c r="A1466" s="189">
        <f t="shared" si="234"/>
        <v>43891.916666663121</v>
      </c>
      <c r="B1466" s="190">
        <f t="shared" si="230"/>
        <v>43891</v>
      </c>
      <c r="C1466" s="1">
        <f t="shared" si="231"/>
        <v>22</v>
      </c>
      <c r="D1466" s="191">
        <v>4.653060963790181</v>
      </c>
      <c r="E1466" s="192">
        <f t="shared" si="232"/>
        <v>1.6157124638360073E-4</v>
      </c>
      <c r="F1466" s="193">
        <f t="shared" si="233"/>
        <v>6.9375397598182333</v>
      </c>
      <c r="G1466" s="193">
        <f t="shared" si="239"/>
        <v>7.1940787744626178</v>
      </c>
      <c r="H1466" s="193">
        <f t="shared" si="239"/>
        <v>7.4601041875008374</v>
      </c>
      <c r="I1466" s="193">
        <f t="shared" si="239"/>
        <v>7.7359667906228484</v>
      </c>
      <c r="J1466" s="193">
        <f t="shared" si="239"/>
        <v>8.0220303472286947</v>
      </c>
      <c r="K1466" s="193">
        <f>MAX(0,(F1466-'2031 forecast'!$C$10))</f>
        <v>1.2005397598182332</v>
      </c>
      <c r="L1466" s="193">
        <f>MAX(0,(G1466-'2031 forecast'!$C$10))</f>
        <v>1.4570787744626177</v>
      </c>
      <c r="M1466" s="193">
        <f>MAX(0,(H1466-'2031 forecast'!$C$10))</f>
        <v>1.7231041875008373</v>
      </c>
      <c r="N1466" s="193">
        <f>MAX(0,(I1466-'2031 forecast'!$C$10))</f>
        <v>1.9989667906228483</v>
      </c>
      <c r="O1466" s="193">
        <f>MAX(0,(J1466-'2031 forecast'!$C$10))</f>
        <v>2.2850303472286946</v>
      </c>
      <c r="P1466" s="175">
        <f t="shared" si="235"/>
        <v>17</v>
      </c>
      <c r="Q1466" s="175" t="str">
        <f t="shared" si="236"/>
        <v/>
      </c>
    </row>
    <row r="1467" spans="1:17" s="1" customFormat="1" x14ac:dyDescent="0.3">
      <c r="A1467" s="189">
        <f t="shared" si="234"/>
        <v>43891.958333329785</v>
      </c>
      <c r="B1467" s="190">
        <f t="shared" si="230"/>
        <v>43891</v>
      </c>
      <c r="C1467" s="1">
        <f t="shared" si="231"/>
        <v>23</v>
      </c>
      <c r="D1467" s="191">
        <v>4.2088366970205682</v>
      </c>
      <c r="E1467" s="192">
        <f t="shared" si="232"/>
        <v>1.4614615975474564E-4</v>
      </c>
      <c r="F1467" s="193">
        <f t="shared" si="233"/>
        <v>6.2752180028129327</v>
      </c>
      <c r="G1467" s="193">
        <f t="shared" si="239"/>
        <v>6.5072654286805882</v>
      </c>
      <c r="H1467" s="193">
        <f t="shared" si="239"/>
        <v>6.7478935935484925</v>
      </c>
      <c r="I1467" s="193">
        <f t="shared" si="239"/>
        <v>6.9974197992850682</v>
      </c>
      <c r="J1467" s="193">
        <f t="shared" si="239"/>
        <v>7.2561730810693206</v>
      </c>
      <c r="K1467" s="193">
        <f>MAX(0,(F1467-'2031 forecast'!$C$10))</f>
        <v>0.53821800281293264</v>
      </c>
      <c r="L1467" s="193">
        <f>MAX(0,(G1467-'2031 forecast'!$C$10))</f>
        <v>0.77026542868058812</v>
      </c>
      <c r="M1467" s="193">
        <f>MAX(0,(H1467-'2031 forecast'!$C$10))</f>
        <v>1.0108935935484924</v>
      </c>
      <c r="N1467" s="193">
        <f>MAX(0,(I1467-'2031 forecast'!$C$10))</f>
        <v>1.2604197992850681</v>
      </c>
      <c r="O1467" s="193">
        <f>MAX(0,(J1467-'2031 forecast'!$C$10))</f>
        <v>1.5191730810693205</v>
      </c>
      <c r="P1467" s="175">
        <f t="shared" si="235"/>
        <v>18</v>
      </c>
      <c r="Q1467" s="175" t="str">
        <f t="shared" si="236"/>
        <v/>
      </c>
    </row>
    <row r="1468" spans="1:17" s="1" customFormat="1" x14ac:dyDescent="0.3">
      <c r="A1468" s="189">
        <f t="shared" si="234"/>
        <v>43891.999999996449</v>
      </c>
      <c r="B1468" s="190">
        <f t="shared" si="230"/>
        <v>43891</v>
      </c>
      <c r="C1468" s="1">
        <f t="shared" si="231"/>
        <v>0</v>
      </c>
      <c r="D1468" s="191">
        <v>4.2690704959045833</v>
      </c>
      <c r="E1468" s="192">
        <f t="shared" si="232"/>
        <v>1.4823769692475988E-4</v>
      </c>
      <c r="F1468" s="193">
        <f t="shared" si="233"/>
        <v>6.3650243427458548</v>
      </c>
      <c r="G1468" s="193">
        <f t="shared" si="239"/>
        <v>6.6003926620069642</v>
      </c>
      <c r="H1468" s="193">
        <f t="shared" si="239"/>
        <v>6.8444645215420303</v>
      </c>
      <c r="I1468" s="193">
        <f t="shared" si="239"/>
        <v>7.0975617642122248</v>
      </c>
      <c r="J1468" s="193">
        <f t="shared" si="239"/>
        <v>7.3600181341078788</v>
      </c>
      <c r="K1468" s="193">
        <f>MAX(0,(F1468-'2031 forecast'!$C$10))</f>
        <v>0.62802434274585472</v>
      </c>
      <c r="L1468" s="193">
        <f>MAX(0,(G1468-'2031 forecast'!$C$10))</f>
        <v>0.86339266200696407</v>
      </c>
      <c r="M1468" s="193">
        <f>MAX(0,(H1468-'2031 forecast'!$C$10))</f>
        <v>1.1074645215420302</v>
      </c>
      <c r="N1468" s="193">
        <f>MAX(0,(I1468-'2031 forecast'!$C$10))</f>
        <v>1.3605617642122247</v>
      </c>
      <c r="O1468" s="193">
        <f>MAX(0,(J1468-'2031 forecast'!$C$10))</f>
        <v>1.6230181341078787</v>
      </c>
      <c r="P1468" s="175">
        <f t="shared" si="235"/>
        <v>19</v>
      </c>
      <c r="Q1468" s="175">
        <f t="shared" si="236"/>
        <v>19</v>
      </c>
    </row>
    <row r="1469" spans="1:17" s="1" customFormat="1" x14ac:dyDescent="0.3">
      <c r="A1469" s="189">
        <f t="shared" si="234"/>
        <v>43892.041666663114</v>
      </c>
      <c r="B1469" s="190">
        <f t="shared" si="230"/>
        <v>43892</v>
      </c>
      <c r="C1469" s="1">
        <f t="shared" si="231"/>
        <v>1</v>
      </c>
      <c r="D1469" s="191">
        <v>3.6817909567854339</v>
      </c>
      <c r="E1469" s="192">
        <f t="shared" si="232"/>
        <v>1.2784520951712096E-4</v>
      </c>
      <c r="F1469" s="193">
        <f t="shared" si="233"/>
        <v>5.489412528399864</v>
      </c>
      <c r="G1469" s="193">
        <f t="shared" si="239"/>
        <v>5.6924021370747893</v>
      </c>
      <c r="H1469" s="193">
        <f t="shared" si="239"/>
        <v>5.9028979736050315</v>
      </c>
      <c r="I1469" s="193">
        <f t="shared" si="239"/>
        <v>6.1211776061724477</v>
      </c>
      <c r="J1469" s="193">
        <f t="shared" si="239"/>
        <v>6.3475288669819276</v>
      </c>
      <c r="K1469" s="193">
        <f>MAX(0,(F1469-'2031 forecast'!$C$10))</f>
        <v>0</v>
      </c>
      <c r="L1469" s="193">
        <f>MAX(0,(G1469-'2031 forecast'!$C$10))</f>
        <v>0</v>
      </c>
      <c r="M1469" s="193">
        <f>MAX(0,(H1469-'2031 forecast'!$C$10))</f>
        <v>0.16589797360503145</v>
      </c>
      <c r="N1469" s="193">
        <f>MAX(0,(I1469-'2031 forecast'!$C$10))</f>
        <v>0.38417760617244756</v>
      </c>
      <c r="O1469" s="193">
        <f>MAX(0,(J1469-'2031 forecast'!$C$10))</f>
        <v>0.61052886698192754</v>
      </c>
      <c r="P1469" s="175" t="str">
        <f t="shared" si="235"/>
        <v/>
      </c>
      <c r="Q1469" s="175" t="str">
        <f t="shared" si="236"/>
        <v/>
      </c>
    </row>
    <row r="1470" spans="1:17" s="1" customFormat="1" x14ac:dyDescent="0.3">
      <c r="A1470" s="189">
        <f t="shared" si="234"/>
        <v>43892.083333329778</v>
      </c>
      <c r="B1470" s="190">
        <f t="shared" si="230"/>
        <v>43892</v>
      </c>
      <c r="C1470" s="1">
        <f t="shared" si="231"/>
        <v>2</v>
      </c>
      <c r="D1470" s="191">
        <v>3.5763818087384074</v>
      </c>
      <c r="E1470" s="192">
        <f t="shared" si="232"/>
        <v>1.2418501946959601E-4</v>
      </c>
      <c r="F1470" s="193">
        <f t="shared" si="233"/>
        <v>5.33225143351725</v>
      </c>
      <c r="G1470" s="193">
        <f t="shared" si="239"/>
        <v>5.5294294787536291</v>
      </c>
      <c r="H1470" s="193">
        <f t="shared" si="239"/>
        <v>5.733898849616339</v>
      </c>
      <c r="I1470" s="193">
        <f t="shared" si="239"/>
        <v>5.9459291675499228</v>
      </c>
      <c r="J1470" s="193">
        <f t="shared" si="239"/>
        <v>6.1658000241644482</v>
      </c>
      <c r="K1470" s="193">
        <f>MAX(0,(F1470-'2031 forecast'!$C$10))</f>
        <v>0</v>
      </c>
      <c r="L1470" s="193">
        <f>MAX(0,(G1470-'2031 forecast'!$C$10))</f>
        <v>0</v>
      </c>
      <c r="M1470" s="193">
        <f>MAX(0,(H1470-'2031 forecast'!$C$10))</f>
        <v>0</v>
      </c>
      <c r="N1470" s="193">
        <f>MAX(0,(I1470-'2031 forecast'!$C$10))</f>
        <v>0.20892916754992275</v>
      </c>
      <c r="O1470" s="193">
        <f>MAX(0,(J1470-'2031 forecast'!$C$10))</f>
        <v>0.42880002416444807</v>
      </c>
      <c r="P1470" s="175" t="str">
        <f t="shared" si="235"/>
        <v/>
      </c>
      <c r="Q1470" s="175" t="str">
        <f t="shared" si="236"/>
        <v/>
      </c>
    </row>
    <row r="1471" spans="1:17" s="1" customFormat="1" x14ac:dyDescent="0.3">
      <c r="A1471" s="189">
        <f t="shared" si="234"/>
        <v>43892.124999996442</v>
      </c>
      <c r="B1471" s="190">
        <f t="shared" si="230"/>
        <v>43892</v>
      </c>
      <c r="C1471" s="1">
        <f t="shared" si="231"/>
        <v>3</v>
      </c>
      <c r="D1471" s="191">
        <v>3.4935603352728863</v>
      </c>
      <c r="E1471" s="192">
        <f t="shared" si="232"/>
        <v>1.2130915586082643E-4</v>
      </c>
      <c r="F1471" s="193">
        <f t="shared" si="233"/>
        <v>5.2087677161094827</v>
      </c>
      <c r="G1471" s="193">
        <f t="shared" si="239"/>
        <v>5.4013795329298615</v>
      </c>
      <c r="H1471" s="193">
        <f t="shared" si="239"/>
        <v>5.6011138236252238</v>
      </c>
      <c r="I1471" s="193">
        <f t="shared" si="239"/>
        <v>5.8082339657750834</v>
      </c>
      <c r="J1471" s="193">
        <f t="shared" si="239"/>
        <v>6.0230130762364302</v>
      </c>
      <c r="K1471" s="193">
        <f>MAX(0,(F1471-'2031 forecast'!$C$10))</f>
        <v>0</v>
      </c>
      <c r="L1471" s="193">
        <f>MAX(0,(G1471-'2031 forecast'!$C$10))</f>
        <v>0</v>
      </c>
      <c r="M1471" s="193">
        <f>MAX(0,(H1471-'2031 forecast'!$C$10))</f>
        <v>0</v>
      </c>
      <c r="N1471" s="193">
        <f>MAX(0,(I1471-'2031 forecast'!$C$10))</f>
        <v>7.1233965775083341E-2</v>
      </c>
      <c r="O1471" s="193">
        <f>MAX(0,(J1471-'2031 forecast'!$C$10))</f>
        <v>0.28601307623643013</v>
      </c>
      <c r="P1471" s="175" t="str">
        <f t="shared" si="235"/>
        <v/>
      </c>
      <c r="Q1471" s="175" t="str">
        <f t="shared" si="236"/>
        <v/>
      </c>
    </row>
    <row r="1472" spans="1:17" s="1" customFormat="1" x14ac:dyDescent="0.3">
      <c r="A1472" s="189">
        <f t="shared" si="234"/>
        <v>43892.166666663106</v>
      </c>
      <c r="B1472" s="190">
        <f t="shared" si="230"/>
        <v>43892</v>
      </c>
      <c r="C1472" s="1">
        <f t="shared" si="231"/>
        <v>4</v>
      </c>
      <c r="D1472" s="191">
        <v>3.3279173883418443</v>
      </c>
      <c r="E1472" s="192">
        <f t="shared" si="232"/>
        <v>1.1555742864328724E-4</v>
      </c>
      <c r="F1472" s="193">
        <f t="shared" si="233"/>
        <v>4.9618002812939466</v>
      </c>
      <c r="G1472" s="193">
        <f t="shared" si="239"/>
        <v>5.1452796412823245</v>
      </c>
      <c r="H1472" s="193">
        <f t="shared" si="239"/>
        <v>5.3355437716429934</v>
      </c>
      <c r="I1472" s="193">
        <f t="shared" si="239"/>
        <v>5.532843562225402</v>
      </c>
      <c r="J1472" s="193">
        <f t="shared" si="239"/>
        <v>5.7374391803803926</v>
      </c>
      <c r="K1472" s="193">
        <f>MAX(0,(F1472-'2031 forecast'!$C$10))</f>
        <v>0</v>
      </c>
      <c r="L1472" s="193">
        <f>MAX(0,(G1472-'2031 forecast'!$C$10))</f>
        <v>0</v>
      </c>
      <c r="M1472" s="193">
        <f>MAX(0,(H1472-'2031 forecast'!$C$10))</f>
        <v>0</v>
      </c>
      <c r="N1472" s="193">
        <f>MAX(0,(I1472-'2031 forecast'!$C$10))</f>
        <v>0</v>
      </c>
      <c r="O1472" s="193">
        <f>MAX(0,(J1472-'2031 forecast'!$C$10))</f>
        <v>4.3918038039247875E-4</v>
      </c>
      <c r="P1472" s="175" t="str">
        <f t="shared" si="235"/>
        <v/>
      </c>
      <c r="Q1472" s="175" t="str">
        <f t="shared" si="236"/>
        <v/>
      </c>
    </row>
    <row r="1473" spans="1:17" s="1" customFormat="1" x14ac:dyDescent="0.3">
      <c r="A1473" s="189">
        <f t="shared" si="234"/>
        <v>43892.208333329771</v>
      </c>
      <c r="B1473" s="190">
        <f t="shared" si="230"/>
        <v>43892</v>
      </c>
      <c r="C1473" s="1">
        <f t="shared" si="231"/>
        <v>5</v>
      </c>
      <c r="D1473" s="191">
        <v>3.4634434358308792</v>
      </c>
      <c r="E1473" s="192">
        <f t="shared" si="232"/>
        <v>1.2026338727581932E-4</v>
      </c>
      <c r="F1473" s="193">
        <f t="shared" si="233"/>
        <v>5.1638645461430217</v>
      </c>
      <c r="G1473" s="193">
        <f t="shared" si="239"/>
        <v>5.3548159162666735</v>
      </c>
      <c r="H1473" s="193">
        <f t="shared" si="239"/>
        <v>5.5528283596284558</v>
      </c>
      <c r="I1473" s="193">
        <f t="shared" si="239"/>
        <v>5.7581629833115056</v>
      </c>
      <c r="J1473" s="193">
        <f t="shared" si="239"/>
        <v>5.9710905497171511</v>
      </c>
      <c r="K1473" s="193">
        <f>MAX(0,(F1473-'2031 forecast'!$C$10))</f>
        <v>0</v>
      </c>
      <c r="L1473" s="193">
        <f>MAX(0,(G1473-'2031 forecast'!$C$10))</f>
        <v>0</v>
      </c>
      <c r="M1473" s="193">
        <f>MAX(0,(H1473-'2031 forecast'!$C$10))</f>
        <v>0</v>
      </c>
      <c r="N1473" s="193">
        <f>MAX(0,(I1473-'2031 forecast'!$C$10))</f>
        <v>2.1162983311505457E-2</v>
      </c>
      <c r="O1473" s="193">
        <f>MAX(0,(J1473-'2031 forecast'!$C$10))</f>
        <v>0.23409054971715104</v>
      </c>
      <c r="P1473" s="175" t="str">
        <f t="shared" si="235"/>
        <v/>
      </c>
      <c r="Q1473" s="175" t="str">
        <f t="shared" si="236"/>
        <v/>
      </c>
    </row>
    <row r="1474" spans="1:17" s="1" customFormat="1" x14ac:dyDescent="0.3">
      <c r="A1474" s="189">
        <f t="shared" si="234"/>
        <v>43892.249999996435</v>
      </c>
      <c r="B1474" s="190">
        <f t="shared" si="230"/>
        <v>43892</v>
      </c>
      <c r="C1474" s="1">
        <f t="shared" si="231"/>
        <v>6</v>
      </c>
      <c r="D1474" s="191">
        <v>3.6968494065064377</v>
      </c>
      <c r="E1474" s="192">
        <f t="shared" si="232"/>
        <v>1.283680938096245E-4</v>
      </c>
      <c r="F1474" s="193">
        <f t="shared" si="233"/>
        <v>5.5118641133830941</v>
      </c>
      <c r="G1474" s="193">
        <f t="shared" si="239"/>
        <v>5.7156839454063828</v>
      </c>
      <c r="H1474" s="193">
        <f t="shared" si="239"/>
        <v>5.9270407056034156</v>
      </c>
      <c r="I1474" s="193">
        <f t="shared" si="239"/>
        <v>6.1462130974042362</v>
      </c>
      <c r="J1474" s="193">
        <f t="shared" si="239"/>
        <v>6.3734901302415663</v>
      </c>
      <c r="K1474" s="193">
        <f>MAX(0,(F1474-'2031 forecast'!$C$10))</f>
        <v>0</v>
      </c>
      <c r="L1474" s="193">
        <f>MAX(0,(G1474-'2031 forecast'!$C$10))</f>
        <v>0</v>
      </c>
      <c r="M1474" s="193">
        <f>MAX(0,(H1474-'2031 forecast'!$C$10))</f>
        <v>0.19004070560341546</v>
      </c>
      <c r="N1474" s="193">
        <f>MAX(0,(I1474-'2031 forecast'!$C$10))</f>
        <v>0.40921309740423606</v>
      </c>
      <c r="O1474" s="193">
        <f>MAX(0,(J1474-'2031 forecast'!$C$10))</f>
        <v>0.6364901302415662</v>
      </c>
      <c r="P1474" s="175" t="str">
        <f t="shared" si="235"/>
        <v/>
      </c>
      <c r="Q1474" s="175" t="str">
        <f t="shared" si="236"/>
        <v/>
      </c>
    </row>
    <row r="1475" spans="1:17" s="1" customFormat="1" x14ac:dyDescent="0.3">
      <c r="A1475" s="189">
        <f t="shared" si="234"/>
        <v>43892.291666663099</v>
      </c>
      <c r="B1475" s="190">
        <f t="shared" si="230"/>
        <v>43892</v>
      </c>
      <c r="C1475" s="1">
        <f t="shared" si="231"/>
        <v>7</v>
      </c>
      <c r="D1475" s="191">
        <v>4.1260152235550471</v>
      </c>
      <c r="E1475" s="192">
        <f t="shared" si="232"/>
        <v>1.4327029614597604E-4</v>
      </c>
      <c r="F1475" s="193">
        <f t="shared" si="233"/>
        <v>6.1517342854051646</v>
      </c>
      <c r="G1475" s="193">
        <f t="shared" si="239"/>
        <v>6.3792154828568197</v>
      </c>
      <c r="H1475" s="193">
        <f t="shared" si="239"/>
        <v>6.6151085675573773</v>
      </c>
      <c r="I1475" s="193">
        <f t="shared" si="239"/>
        <v>6.8597245975102279</v>
      </c>
      <c r="J1475" s="193">
        <f t="shared" si="239"/>
        <v>7.1133861331413017</v>
      </c>
      <c r="K1475" s="193">
        <f>MAX(0,(F1475-'2031 forecast'!$C$10))</f>
        <v>0.41473428540516455</v>
      </c>
      <c r="L1475" s="193">
        <f>MAX(0,(G1475-'2031 forecast'!$C$10))</f>
        <v>0.64221548285681962</v>
      </c>
      <c r="M1475" s="193">
        <f>MAX(0,(H1475-'2031 forecast'!$C$10))</f>
        <v>0.87810856755737721</v>
      </c>
      <c r="N1475" s="193">
        <f>MAX(0,(I1475-'2031 forecast'!$C$10))</f>
        <v>1.1227245975102278</v>
      </c>
      <c r="O1475" s="193">
        <f>MAX(0,(J1475-'2031 forecast'!$C$10))</f>
        <v>1.3763861331413016</v>
      </c>
      <c r="P1475" s="175">
        <f t="shared" si="235"/>
        <v>1</v>
      </c>
      <c r="Q1475" s="175" t="str">
        <f t="shared" si="236"/>
        <v/>
      </c>
    </row>
    <row r="1476" spans="1:17" s="1" customFormat="1" x14ac:dyDescent="0.3">
      <c r="A1476" s="189">
        <f t="shared" si="234"/>
        <v>43892.333333329763</v>
      </c>
      <c r="B1476" s="190">
        <f t="shared" si="230"/>
        <v>43892</v>
      </c>
      <c r="C1476" s="1">
        <f t="shared" si="231"/>
        <v>8</v>
      </c>
      <c r="D1476" s="191">
        <v>4.2841289456255867</v>
      </c>
      <c r="E1476" s="192">
        <f t="shared" si="232"/>
        <v>1.4876058121726342E-4</v>
      </c>
      <c r="F1476" s="193">
        <f t="shared" si="233"/>
        <v>6.387475927729084</v>
      </c>
      <c r="G1476" s="193">
        <f t="shared" si="239"/>
        <v>6.6236744703385577</v>
      </c>
      <c r="H1476" s="193">
        <f t="shared" si="239"/>
        <v>6.8686072535404143</v>
      </c>
      <c r="I1476" s="193">
        <f t="shared" si="239"/>
        <v>7.1225972554440125</v>
      </c>
      <c r="J1476" s="193">
        <f t="shared" si="239"/>
        <v>7.3859793973675183</v>
      </c>
      <c r="K1476" s="193">
        <f>MAX(0,(F1476-'2031 forecast'!$C$10))</f>
        <v>0.65047592772908391</v>
      </c>
      <c r="L1476" s="193">
        <f>MAX(0,(G1476-'2031 forecast'!$C$10))</f>
        <v>0.88667447033855762</v>
      </c>
      <c r="M1476" s="193">
        <f>MAX(0,(H1476-'2031 forecast'!$C$10))</f>
        <v>1.1316072535404142</v>
      </c>
      <c r="N1476" s="193">
        <f>MAX(0,(I1476-'2031 forecast'!$C$10))</f>
        <v>1.3855972554440124</v>
      </c>
      <c r="O1476" s="193">
        <f>MAX(0,(J1476-'2031 forecast'!$C$10))</f>
        <v>1.6489793973675182</v>
      </c>
      <c r="P1476" s="175">
        <f t="shared" si="235"/>
        <v>2</v>
      </c>
      <c r="Q1476" s="175" t="str">
        <f t="shared" si="236"/>
        <v/>
      </c>
    </row>
    <row r="1477" spans="1:17" s="1" customFormat="1" x14ac:dyDescent="0.3">
      <c r="A1477" s="189">
        <f t="shared" si="234"/>
        <v>43892.374999996428</v>
      </c>
      <c r="B1477" s="190">
        <f t="shared" ref="B1477:B1540" si="240">INT(A1477)</f>
        <v>43892</v>
      </c>
      <c r="C1477" s="1">
        <f t="shared" ref="C1477:C1540" si="241">HOUR(A1477)</f>
        <v>9</v>
      </c>
      <c r="D1477" s="191">
        <v>4.4045965433936169</v>
      </c>
      <c r="E1477" s="192">
        <f t="shared" ref="E1477:E1540" si="242">D1477/SUM($D$4:$D$8763)</f>
        <v>1.5294365555729191E-4</v>
      </c>
      <c r="F1477" s="193">
        <f t="shared" ref="F1477:F1540" si="243">E1477*$F$2</f>
        <v>6.5670886075949282</v>
      </c>
      <c r="G1477" s="193">
        <f t="shared" si="239"/>
        <v>6.8099289369913114</v>
      </c>
      <c r="H1477" s="193">
        <f t="shared" si="239"/>
        <v>7.06174910952749</v>
      </c>
      <c r="I1477" s="193">
        <f t="shared" si="239"/>
        <v>7.3228811852983258</v>
      </c>
      <c r="J1477" s="193">
        <f t="shared" si="239"/>
        <v>7.5936695034446355</v>
      </c>
      <c r="K1477" s="193">
        <f>MAX(0,(F1477-'2031 forecast'!$C$10))</f>
        <v>0.83008860759492809</v>
      </c>
      <c r="L1477" s="193">
        <f>MAX(0,(G1477-'2031 forecast'!$C$10))</f>
        <v>1.0729289369913113</v>
      </c>
      <c r="M1477" s="193">
        <f>MAX(0,(H1477-'2031 forecast'!$C$10))</f>
        <v>1.3247491095274899</v>
      </c>
      <c r="N1477" s="193">
        <f>MAX(0,(I1477-'2031 forecast'!$C$10))</f>
        <v>1.5858811852983257</v>
      </c>
      <c r="O1477" s="193">
        <f>MAX(0,(J1477-'2031 forecast'!$C$10))</f>
        <v>1.8566695034446354</v>
      </c>
      <c r="P1477" s="175">
        <f t="shared" si="235"/>
        <v>3</v>
      </c>
      <c r="Q1477" s="175" t="str">
        <f t="shared" si="236"/>
        <v/>
      </c>
    </row>
    <row r="1478" spans="1:17" s="1" customFormat="1" x14ac:dyDescent="0.3">
      <c r="A1478" s="189">
        <f t="shared" ref="A1478:A1541" si="244">A1477 + TIME(1,0,0)</f>
        <v>43892.416666663092</v>
      </c>
      <c r="B1478" s="190">
        <f t="shared" si="240"/>
        <v>43892</v>
      </c>
      <c r="C1478" s="1">
        <f t="shared" si="241"/>
        <v>10</v>
      </c>
      <c r="D1478" s="191">
        <v>4.464830342277633</v>
      </c>
      <c r="E1478" s="192">
        <f t="shared" si="242"/>
        <v>1.5503519272730621E-4</v>
      </c>
      <c r="F1478" s="193">
        <f t="shared" si="243"/>
        <v>6.656894947527852</v>
      </c>
      <c r="G1478" s="193">
        <f t="shared" si="239"/>
        <v>6.90305617031769</v>
      </c>
      <c r="H1478" s="193">
        <f t="shared" si="239"/>
        <v>7.1583200375210305</v>
      </c>
      <c r="I1478" s="193">
        <f t="shared" si="239"/>
        <v>7.4230231502254842</v>
      </c>
      <c r="J1478" s="193">
        <f t="shared" si="239"/>
        <v>7.6975145564831973</v>
      </c>
      <c r="K1478" s="193">
        <f>MAX(0,(F1478-'2031 forecast'!$C$10))</f>
        <v>0.91989494752785195</v>
      </c>
      <c r="L1478" s="193">
        <f>MAX(0,(G1478-'2031 forecast'!$C$10))</f>
        <v>1.1660561703176899</v>
      </c>
      <c r="M1478" s="193">
        <f>MAX(0,(H1478-'2031 forecast'!$C$10))</f>
        <v>1.4213200375210304</v>
      </c>
      <c r="N1478" s="193">
        <f>MAX(0,(I1478-'2031 forecast'!$C$10))</f>
        <v>1.6860231502254841</v>
      </c>
      <c r="O1478" s="193">
        <f>MAX(0,(J1478-'2031 forecast'!$C$10))</f>
        <v>1.9605145564831972</v>
      </c>
      <c r="P1478" s="175">
        <f t="shared" ref="P1478:P1541" si="245">IF(K1478&gt;0,IF(K1477&gt;0,P1477+1,1),"")</f>
        <v>4</v>
      </c>
      <c r="Q1478" s="175" t="str">
        <f t="shared" ref="Q1478:Q1541" si="246">IF(AND(K1478&gt;0,K1479=0),P1478,"")</f>
        <v/>
      </c>
    </row>
    <row r="1479" spans="1:17" s="1" customFormat="1" x14ac:dyDescent="0.3">
      <c r="A1479" s="189">
        <f t="shared" si="244"/>
        <v>43892.458333329756</v>
      </c>
      <c r="B1479" s="190">
        <f t="shared" si="240"/>
        <v>43892</v>
      </c>
      <c r="C1479" s="1">
        <f t="shared" si="241"/>
        <v>11</v>
      </c>
      <c r="D1479" s="191">
        <v>4.5702394903246599</v>
      </c>
      <c r="E1479" s="192">
        <f t="shared" si="242"/>
        <v>1.5869538277483113E-4</v>
      </c>
      <c r="F1479" s="193">
        <f t="shared" si="243"/>
        <v>6.8140560424104653</v>
      </c>
      <c r="G1479" s="193">
        <f t="shared" si="239"/>
        <v>7.0660288286388493</v>
      </c>
      <c r="H1479" s="193">
        <f t="shared" si="239"/>
        <v>7.3273191615097222</v>
      </c>
      <c r="I1479" s="193">
        <f t="shared" si="239"/>
        <v>7.5982715888480081</v>
      </c>
      <c r="J1479" s="193">
        <f t="shared" si="239"/>
        <v>7.879243399300675</v>
      </c>
      <c r="K1479" s="193">
        <f>MAX(0,(F1479-'2031 forecast'!$C$10))</f>
        <v>1.0770560424104652</v>
      </c>
      <c r="L1479" s="193">
        <f>MAX(0,(G1479-'2031 forecast'!$C$10))</f>
        <v>1.3290288286388492</v>
      </c>
      <c r="M1479" s="193">
        <f>MAX(0,(H1479-'2031 forecast'!$C$10))</f>
        <v>1.5903191615097221</v>
      </c>
      <c r="N1479" s="193">
        <f>MAX(0,(I1479-'2031 forecast'!$C$10))</f>
        <v>1.861271588848008</v>
      </c>
      <c r="O1479" s="193">
        <f>MAX(0,(J1479-'2031 forecast'!$C$10))</f>
        <v>2.1422433993006749</v>
      </c>
      <c r="P1479" s="175">
        <f t="shared" si="245"/>
        <v>5</v>
      </c>
      <c r="Q1479" s="175" t="str">
        <f t="shared" si="246"/>
        <v/>
      </c>
    </row>
    <row r="1480" spans="1:17" s="1" customFormat="1" x14ac:dyDescent="0.3">
      <c r="A1480" s="189">
        <f t="shared" si="244"/>
        <v>43892.49999999642</v>
      </c>
      <c r="B1480" s="190">
        <f t="shared" si="240"/>
        <v>43892</v>
      </c>
      <c r="C1480" s="1">
        <f t="shared" si="241"/>
        <v>12</v>
      </c>
      <c r="D1480" s="191">
        <v>4.6756486383716869</v>
      </c>
      <c r="E1480" s="192">
        <f t="shared" si="242"/>
        <v>1.6235557282235608E-4</v>
      </c>
      <c r="F1480" s="193">
        <f t="shared" si="243"/>
        <v>6.9712171372930793</v>
      </c>
      <c r="G1480" s="193">
        <f t="shared" si="239"/>
        <v>7.2290014869600094</v>
      </c>
      <c r="H1480" s="193">
        <f t="shared" si="239"/>
        <v>7.4963182854984147</v>
      </c>
      <c r="I1480" s="193">
        <f t="shared" si="239"/>
        <v>7.7735200274705321</v>
      </c>
      <c r="J1480" s="193">
        <f t="shared" si="239"/>
        <v>8.0609722421181544</v>
      </c>
      <c r="K1480" s="193">
        <f>MAX(0,(F1480-'2031 forecast'!$C$10))</f>
        <v>1.2342171372930792</v>
      </c>
      <c r="L1480" s="193">
        <f>MAX(0,(G1480-'2031 forecast'!$C$10))</f>
        <v>1.4920014869600093</v>
      </c>
      <c r="M1480" s="193">
        <f>MAX(0,(H1480-'2031 forecast'!$C$10))</f>
        <v>1.7593182854984146</v>
      </c>
      <c r="N1480" s="193">
        <f>MAX(0,(I1480-'2031 forecast'!$C$10))</f>
        <v>2.036520027470532</v>
      </c>
      <c r="O1480" s="193">
        <f>MAX(0,(J1480-'2031 forecast'!$C$10))</f>
        <v>2.3239722421181543</v>
      </c>
      <c r="P1480" s="175">
        <f t="shared" si="245"/>
        <v>6</v>
      </c>
      <c r="Q1480" s="175" t="str">
        <f t="shared" si="246"/>
        <v/>
      </c>
    </row>
    <row r="1481" spans="1:17" s="1" customFormat="1" x14ac:dyDescent="0.3">
      <c r="A1481" s="189">
        <f t="shared" si="244"/>
        <v>43892.541666663084</v>
      </c>
      <c r="B1481" s="190">
        <f t="shared" si="240"/>
        <v>43892</v>
      </c>
      <c r="C1481" s="1">
        <f t="shared" si="241"/>
        <v>13</v>
      </c>
      <c r="D1481" s="191">
        <v>4.6304732892086751</v>
      </c>
      <c r="E1481" s="192">
        <f t="shared" si="242"/>
        <v>1.6078691994484537E-4</v>
      </c>
      <c r="F1481" s="193">
        <f t="shared" si="243"/>
        <v>6.9038623823433873</v>
      </c>
      <c r="G1481" s="193">
        <f t="shared" si="239"/>
        <v>7.1591560619652261</v>
      </c>
      <c r="H1481" s="193">
        <f t="shared" si="239"/>
        <v>7.4238900895032609</v>
      </c>
      <c r="I1481" s="193">
        <f t="shared" si="239"/>
        <v>7.6984135537751639</v>
      </c>
      <c r="J1481" s="193">
        <f t="shared" si="239"/>
        <v>7.983088452339234</v>
      </c>
      <c r="K1481" s="193">
        <f>MAX(0,(F1481-'2031 forecast'!$C$10))</f>
        <v>1.1668623823433872</v>
      </c>
      <c r="L1481" s="193">
        <f>MAX(0,(G1481-'2031 forecast'!$C$10))</f>
        <v>1.422156061965226</v>
      </c>
      <c r="M1481" s="193">
        <f>MAX(0,(H1481-'2031 forecast'!$C$10))</f>
        <v>1.6868900895032608</v>
      </c>
      <c r="N1481" s="193">
        <f>MAX(0,(I1481-'2031 forecast'!$C$10))</f>
        <v>1.9614135537751638</v>
      </c>
      <c r="O1481" s="193">
        <f>MAX(0,(J1481-'2031 forecast'!$C$10))</f>
        <v>2.2460884523392339</v>
      </c>
      <c r="P1481" s="175">
        <f t="shared" si="245"/>
        <v>7</v>
      </c>
      <c r="Q1481" s="175" t="str">
        <f t="shared" si="246"/>
        <v/>
      </c>
    </row>
    <row r="1482" spans="1:17" s="1" customFormat="1" x14ac:dyDescent="0.3">
      <c r="A1482" s="189">
        <f t="shared" si="244"/>
        <v>43892.583333329749</v>
      </c>
      <c r="B1482" s="190">
        <f t="shared" si="240"/>
        <v>43892</v>
      </c>
      <c r="C1482" s="1">
        <f t="shared" si="241"/>
        <v>14</v>
      </c>
      <c r="D1482" s="191">
        <v>4.6003563897666675</v>
      </c>
      <c r="E1482" s="192">
        <f t="shared" si="242"/>
        <v>1.5974115135983827E-4</v>
      </c>
      <c r="F1482" s="193">
        <f t="shared" si="243"/>
        <v>6.8589592123769272</v>
      </c>
      <c r="G1482" s="193">
        <f t="shared" si="239"/>
        <v>7.1125924453020382</v>
      </c>
      <c r="H1482" s="193">
        <f t="shared" si="239"/>
        <v>7.375604625506492</v>
      </c>
      <c r="I1482" s="193">
        <f t="shared" si="239"/>
        <v>7.6483425713115869</v>
      </c>
      <c r="J1482" s="193">
        <f t="shared" si="239"/>
        <v>7.9311659258199549</v>
      </c>
      <c r="K1482" s="193">
        <f>MAX(0,(F1482-'2031 forecast'!$C$10))</f>
        <v>1.1219592123769271</v>
      </c>
      <c r="L1482" s="193">
        <f>MAX(0,(G1482-'2031 forecast'!$C$10))</f>
        <v>1.3755924453020381</v>
      </c>
      <c r="M1482" s="193">
        <f>MAX(0,(H1482-'2031 forecast'!$C$10))</f>
        <v>1.6386046255064919</v>
      </c>
      <c r="N1482" s="193">
        <f>MAX(0,(I1482-'2031 forecast'!$C$10))</f>
        <v>1.9113425713115868</v>
      </c>
      <c r="O1482" s="193">
        <f>MAX(0,(J1482-'2031 forecast'!$C$10))</f>
        <v>2.1941659258199548</v>
      </c>
      <c r="P1482" s="175">
        <f t="shared" si="245"/>
        <v>8</v>
      </c>
      <c r="Q1482" s="175" t="str">
        <f t="shared" si="246"/>
        <v/>
      </c>
    </row>
    <row r="1483" spans="1:17" s="1" customFormat="1" x14ac:dyDescent="0.3">
      <c r="A1483" s="189">
        <f t="shared" si="244"/>
        <v>43892.624999996413</v>
      </c>
      <c r="B1483" s="190">
        <f t="shared" si="240"/>
        <v>43892</v>
      </c>
      <c r="C1483" s="1">
        <f t="shared" si="241"/>
        <v>15</v>
      </c>
      <c r="D1483" s="191">
        <v>4.5551810406036557</v>
      </c>
      <c r="E1483" s="192">
        <f t="shared" si="242"/>
        <v>1.5817249848232756E-4</v>
      </c>
      <c r="F1483" s="193">
        <f t="shared" si="243"/>
        <v>6.7916044574272343</v>
      </c>
      <c r="G1483" s="193">
        <f t="shared" si="239"/>
        <v>7.0427470203072549</v>
      </c>
      <c r="H1483" s="193">
        <f t="shared" si="239"/>
        <v>7.3031764295113373</v>
      </c>
      <c r="I1483" s="193">
        <f t="shared" si="239"/>
        <v>7.5732360976162187</v>
      </c>
      <c r="J1483" s="193">
        <f t="shared" si="239"/>
        <v>7.8532821360410345</v>
      </c>
      <c r="K1483" s="193">
        <f>MAX(0,(F1483-'2031 forecast'!$C$10))</f>
        <v>1.0546044574272342</v>
      </c>
      <c r="L1483" s="193">
        <f>MAX(0,(G1483-'2031 forecast'!$C$10))</f>
        <v>1.3057470203072548</v>
      </c>
      <c r="M1483" s="193">
        <f>MAX(0,(H1483-'2031 forecast'!$C$10))</f>
        <v>1.5661764295113372</v>
      </c>
      <c r="N1483" s="193">
        <f>MAX(0,(I1483-'2031 forecast'!$C$10))</f>
        <v>1.8362360976162186</v>
      </c>
      <c r="O1483" s="193">
        <f>MAX(0,(J1483-'2031 forecast'!$C$10))</f>
        <v>2.1162821360410344</v>
      </c>
      <c r="P1483" s="175">
        <f t="shared" si="245"/>
        <v>9</v>
      </c>
      <c r="Q1483" s="175" t="str">
        <f t="shared" si="246"/>
        <v/>
      </c>
    </row>
    <row r="1484" spans="1:17" s="1" customFormat="1" x14ac:dyDescent="0.3">
      <c r="A1484" s="189">
        <f t="shared" si="244"/>
        <v>43892.666666663077</v>
      </c>
      <c r="B1484" s="190">
        <f t="shared" si="240"/>
        <v>43892</v>
      </c>
      <c r="C1484" s="1">
        <f t="shared" si="241"/>
        <v>16</v>
      </c>
      <c r="D1484" s="191">
        <v>4.6756486383716869</v>
      </c>
      <c r="E1484" s="192">
        <f t="shared" si="242"/>
        <v>1.6235557282235608E-4</v>
      </c>
      <c r="F1484" s="193">
        <f t="shared" si="243"/>
        <v>6.9712171372930793</v>
      </c>
      <c r="G1484" s="193">
        <f t="shared" si="239"/>
        <v>7.2290014869600094</v>
      </c>
      <c r="H1484" s="193">
        <f t="shared" si="239"/>
        <v>7.4963182854984147</v>
      </c>
      <c r="I1484" s="193">
        <f t="shared" si="239"/>
        <v>7.7735200274705321</v>
      </c>
      <c r="J1484" s="193">
        <f t="shared" si="239"/>
        <v>8.0609722421181544</v>
      </c>
      <c r="K1484" s="193">
        <f>MAX(0,(F1484-'2031 forecast'!$C$10))</f>
        <v>1.2342171372930792</v>
      </c>
      <c r="L1484" s="193">
        <f>MAX(0,(G1484-'2031 forecast'!$C$10))</f>
        <v>1.4920014869600093</v>
      </c>
      <c r="M1484" s="193">
        <f>MAX(0,(H1484-'2031 forecast'!$C$10))</f>
        <v>1.7593182854984146</v>
      </c>
      <c r="N1484" s="193">
        <f>MAX(0,(I1484-'2031 forecast'!$C$10))</f>
        <v>2.036520027470532</v>
      </c>
      <c r="O1484" s="193">
        <f>MAX(0,(J1484-'2031 forecast'!$C$10))</f>
        <v>2.3239722421181543</v>
      </c>
      <c r="P1484" s="175">
        <f t="shared" si="245"/>
        <v>10</v>
      </c>
      <c r="Q1484" s="175" t="str">
        <f t="shared" si="246"/>
        <v/>
      </c>
    </row>
    <row r="1485" spans="1:17" s="1" customFormat="1" x14ac:dyDescent="0.3">
      <c r="A1485" s="189">
        <f t="shared" si="244"/>
        <v>43892.708333329741</v>
      </c>
      <c r="B1485" s="190">
        <f t="shared" si="240"/>
        <v>43892</v>
      </c>
      <c r="C1485" s="1">
        <f t="shared" si="241"/>
        <v>17</v>
      </c>
      <c r="D1485" s="191">
        <v>4.9391715084892533</v>
      </c>
      <c r="E1485" s="192">
        <f t="shared" si="242"/>
        <v>1.715060479411684E-4</v>
      </c>
      <c r="F1485" s="193">
        <f t="shared" si="243"/>
        <v>7.3641198744996137</v>
      </c>
      <c r="G1485" s="193">
        <f t="shared" ref="G1485:J1504" si="247">$E1485*G$2</f>
        <v>7.6364331327629085</v>
      </c>
      <c r="H1485" s="193">
        <f t="shared" si="247"/>
        <v>7.9188160954701452</v>
      </c>
      <c r="I1485" s="193">
        <f t="shared" si="247"/>
        <v>8.2116411240268423</v>
      </c>
      <c r="J1485" s="193">
        <f t="shared" si="247"/>
        <v>8.5152943491618505</v>
      </c>
      <c r="K1485" s="193">
        <f>MAX(0,(F1485-'2031 forecast'!$C$10))</f>
        <v>1.6271198744996136</v>
      </c>
      <c r="L1485" s="193">
        <f>MAX(0,(G1485-'2031 forecast'!$C$10))</f>
        <v>1.8994331327629084</v>
      </c>
      <c r="M1485" s="193">
        <f>MAX(0,(H1485-'2031 forecast'!$C$10))</f>
        <v>2.1818160954701451</v>
      </c>
      <c r="N1485" s="193">
        <f>MAX(0,(I1485-'2031 forecast'!$C$10))</f>
        <v>2.4746411240268422</v>
      </c>
      <c r="O1485" s="193">
        <f>MAX(0,(J1485-'2031 forecast'!$C$10))</f>
        <v>2.7782943491618504</v>
      </c>
      <c r="P1485" s="175">
        <f t="shared" si="245"/>
        <v>11</v>
      </c>
      <c r="Q1485" s="175" t="str">
        <f t="shared" si="246"/>
        <v/>
      </c>
    </row>
    <row r="1486" spans="1:17" s="1" customFormat="1" x14ac:dyDescent="0.3">
      <c r="A1486" s="189">
        <f t="shared" si="244"/>
        <v>43892.749999996406</v>
      </c>
      <c r="B1486" s="190">
        <f t="shared" si="240"/>
        <v>43892</v>
      </c>
      <c r="C1486" s="1">
        <f t="shared" si="241"/>
        <v>18</v>
      </c>
      <c r="D1486" s="191">
        <v>5.0671683311177862</v>
      </c>
      <c r="E1486" s="192">
        <f t="shared" si="242"/>
        <v>1.759505644274487E-4</v>
      </c>
      <c r="F1486" s="193">
        <f t="shared" si="243"/>
        <v>7.5549583468570738</v>
      </c>
      <c r="G1486" s="193">
        <f t="shared" si="247"/>
        <v>7.8343285035814603</v>
      </c>
      <c r="H1486" s="193">
        <f t="shared" si="247"/>
        <v>8.1240293174564151</v>
      </c>
      <c r="I1486" s="193">
        <f t="shared" si="247"/>
        <v>8.4244427994970508</v>
      </c>
      <c r="J1486" s="193">
        <f t="shared" si="247"/>
        <v>8.7359650868687897</v>
      </c>
      <c r="K1486" s="193">
        <f>MAX(0,(F1486-'2031 forecast'!$C$10))</f>
        <v>1.8179583468570737</v>
      </c>
      <c r="L1486" s="193">
        <f>MAX(0,(G1486-'2031 forecast'!$C$10))</f>
        <v>2.0973285035814602</v>
      </c>
      <c r="M1486" s="193">
        <f>MAX(0,(H1486-'2031 forecast'!$C$10))</f>
        <v>2.387029317456415</v>
      </c>
      <c r="N1486" s="193">
        <f>MAX(0,(I1486-'2031 forecast'!$C$10))</f>
        <v>2.6874427994970507</v>
      </c>
      <c r="O1486" s="193">
        <f>MAX(0,(J1486-'2031 forecast'!$C$10))</f>
        <v>2.9989650868687896</v>
      </c>
      <c r="P1486" s="175">
        <f t="shared" si="245"/>
        <v>12</v>
      </c>
      <c r="Q1486" s="175" t="str">
        <f t="shared" si="246"/>
        <v/>
      </c>
    </row>
    <row r="1487" spans="1:17" s="1" customFormat="1" x14ac:dyDescent="0.3">
      <c r="A1487" s="189">
        <f t="shared" si="244"/>
        <v>43892.79166666307</v>
      </c>
      <c r="B1487" s="190">
        <f t="shared" si="240"/>
        <v>43892</v>
      </c>
      <c r="C1487" s="1">
        <f t="shared" si="241"/>
        <v>19</v>
      </c>
      <c r="D1487" s="191">
        <v>5.0671683311177862</v>
      </c>
      <c r="E1487" s="192">
        <f t="shared" si="242"/>
        <v>1.759505644274487E-4</v>
      </c>
      <c r="F1487" s="193">
        <f t="shared" si="243"/>
        <v>7.5549583468570738</v>
      </c>
      <c r="G1487" s="193">
        <f t="shared" si="247"/>
        <v>7.8343285035814603</v>
      </c>
      <c r="H1487" s="193">
        <f t="shared" si="247"/>
        <v>8.1240293174564151</v>
      </c>
      <c r="I1487" s="193">
        <f t="shared" si="247"/>
        <v>8.4244427994970508</v>
      </c>
      <c r="J1487" s="193">
        <f t="shared" si="247"/>
        <v>8.7359650868687897</v>
      </c>
      <c r="K1487" s="193">
        <f>MAX(0,(F1487-'2031 forecast'!$C$10))</f>
        <v>1.8179583468570737</v>
      </c>
      <c r="L1487" s="193">
        <f>MAX(0,(G1487-'2031 forecast'!$C$10))</f>
        <v>2.0973285035814602</v>
      </c>
      <c r="M1487" s="193">
        <f>MAX(0,(H1487-'2031 forecast'!$C$10))</f>
        <v>2.387029317456415</v>
      </c>
      <c r="N1487" s="193">
        <f>MAX(0,(I1487-'2031 forecast'!$C$10))</f>
        <v>2.6874427994970507</v>
      </c>
      <c r="O1487" s="193">
        <f>MAX(0,(J1487-'2031 forecast'!$C$10))</f>
        <v>2.9989650868687896</v>
      </c>
      <c r="P1487" s="175">
        <f t="shared" si="245"/>
        <v>13</v>
      </c>
      <c r="Q1487" s="175" t="str">
        <f t="shared" si="246"/>
        <v/>
      </c>
    </row>
    <row r="1488" spans="1:17" s="1" customFormat="1" x14ac:dyDescent="0.3">
      <c r="A1488" s="189">
        <f t="shared" si="244"/>
        <v>43892.833333329734</v>
      </c>
      <c r="B1488" s="190">
        <f t="shared" si="240"/>
        <v>43892</v>
      </c>
      <c r="C1488" s="1">
        <f t="shared" si="241"/>
        <v>20</v>
      </c>
      <c r="D1488" s="191">
        <v>5.0295222068152761</v>
      </c>
      <c r="E1488" s="192">
        <f t="shared" si="242"/>
        <v>1.7464335369618978E-4</v>
      </c>
      <c r="F1488" s="193">
        <f t="shared" si="243"/>
        <v>7.4988293843989968</v>
      </c>
      <c r="G1488" s="193">
        <f t="shared" si="247"/>
        <v>7.7761239827524733</v>
      </c>
      <c r="H1488" s="193">
        <f t="shared" si="247"/>
        <v>8.0636724874604528</v>
      </c>
      <c r="I1488" s="193">
        <f t="shared" si="247"/>
        <v>8.3618540714175769</v>
      </c>
      <c r="J1488" s="193">
        <f t="shared" si="247"/>
        <v>8.6710619287196895</v>
      </c>
      <c r="K1488" s="193">
        <f>MAX(0,(F1488-'2031 forecast'!$C$10))</f>
        <v>1.7618293843989967</v>
      </c>
      <c r="L1488" s="193">
        <f>MAX(0,(G1488-'2031 forecast'!$C$10))</f>
        <v>2.0391239827524732</v>
      </c>
      <c r="M1488" s="193">
        <f>MAX(0,(H1488-'2031 forecast'!$C$10))</f>
        <v>2.3266724874604527</v>
      </c>
      <c r="N1488" s="193">
        <f>MAX(0,(I1488-'2031 forecast'!$C$10))</f>
        <v>2.6248540714175768</v>
      </c>
      <c r="O1488" s="193">
        <f>MAX(0,(J1488-'2031 forecast'!$C$10))</f>
        <v>2.9340619287196894</v>
      </c>
      <c r="P1488" s="175">
        <f t="shared" si="245"/>
        <v>14</v>
      </c>
      <c r="Q1488" s="175" t="str">
        <f t="shared" si="246"/>
        <v/>
      </c>
    </row>
    <row r="1489" spans="1:17" s="1" customFormat="1" x14ac:dyDescent="0.3">
      <c r="A1489" s="189">
        <f t="shared" si="244"/>
        <v>43892.874999996398</v>
      </c>
      <c r="B1489" s="190">
        <f t="shared" si="240"/>
        <v>43892</v>
      </c>
      <c r="C1489" s="1">
        <f t="shared" si="241"/>
        <v>21</v>
      </c>
      <c r="D1489" s="191">
        <v>4.9391715084892533</v>
      </c>
      <c r="E1489" s="192">
        <f t="shared" si="242"/>
        <v>1.715060479411684E-4</v>
      </c>
      <c r="F1489" s="193">
        <f t="shared" si="243"/>
        <v>7.3641198744996137</v>
      </c>
      <c r="G1489" s="193">
        <f t="shared" si="247"/>
        <v>7.6364331327629085</v>
      </c>
      <c r="H1489" s="193">
        <f t="shared" si="247"/>
        <v>7.9188160954701452</v>
      </c>
      <c r="I1489" s="193">
        <f t="shared" si="247"/>
        <v>8.2116411240268423</v>
      </c>
      <c r="J1489" s="193">
        <f t="shared" si="247"/>
        <v>8.5152943491618505</v>
      </c>
      <c r="K1489" s="193">
        <f>MAX(0,(F1489-'2031 forecast'!$C$10))</f>
        <v>1.6271198744996136</v>
      </c>
      <c r="L1489" s="193">
        <f>MAX(0,(G1489-'2031 forecast'!$C$10))</f>
        <v>1.8994331327629084</v>
      </c>
      <c r="M1489" s="193">
        <f>MAX(0,(H1489-'2031 forecast'!$C$10))</f>
        <v>2.1818160954701451</v>
      </c>
      <c r="N1489" s="193">
        <f>MAX(0,(I1489-'2031 forecast'!$C$10))</f>
        <v>2.4746411240268422</v>
      </c>
      <c r="O1489" s="193">
        <f>MAX(0,(J1489-'2031 forecast'!$C$10))</f>
        <v>2.7782943491618504</v>
      </c>
      <c r="P1489" s="175">
        <f t="shared" si="245"/>
        <v>15</v>
      </c>
      <c r="Q1489" s="175" t="str">
        <f t="shared" si="246"/>
        <v/>
      </c>
    </row>
    <row r="1490" spans="1:17" s="1" customFormat="1" x14ac:dyDescent="0.3">
      <c r="A1490" s="189">
        <f t="shared" si="244"/>
        <v>43892.916666663063</v>
      </c>
      <c r="B1490" s="190">
        <f t="shared" si="240"/>
        <v>43892</v>
      </c>
      <c r="C1490" s="1">
        <f t="shared" si="241"/>
        <v>22</v>
      </c>
      <c r="D1490" s="191">
        <v>4.7132947626741952</v>
      </c>
      <c r="E1490" s="192">
        <f t="shared" si="242"/>
        <v>1.6366278355361494E-4</v>
      </c>
      <c r="F1490" s="193">
        <f t="shared" si="243"/>
        <v>7.0273460997511545</v>
      </c>
      <c r="G1490" s="193">
        <f t="shared" si="247"/>
        <v>7.2872060077889929</v>
      </c>
      <c r="H1490" s="193">
        <f t="shared" si="247"/>
        <v>7.5566751154943743</v>
      </c>
      <c r="I1490" s="193">
        <f t="shared" si="247"/>
        <v>7.8361087555500033</v>
      </c>
      <c r="J1490" s="193">
        <f t="shared" si="247"/>
        <v>8.1258754002672511</v>
      </c>
      <c r="K1490" s="193">
        <f>MAX(0,(F1490-'2031 forecast'!$C$10))</f>
        <v>1.2903460997511544</v>
      </c>
      <c r="L1490" s="193">
        <f>MAX(0,(G1490-'2031 forecast'!$C$10))</f>
        <v>1.5502060077889928</v>
      </c>
      <c r="M1490" s="193">
        <f>MAX(0,(H1490-'2031 forecast'!$C$10))</f>
        <v>1.8196751154943742</v>
      </c>
      <c r="N1490" s="193">
        <f>MAX(0,(I1490-'2031 forecast'!$C$10))</f>
        <v>2.0991087555500032</v>
      </c>
      <c r="O1490" s="193">
        <f>MAX(0,(J1490-'2031 forecast'!$C$10))</f>
        <v>2.388875400267251</v>
      </c>
      <c r="P1490" s="175">
        <f t="shared" si="245"/>
        <v>16</v>
      </c>
      <c r="Q1490" s="175" t="str">
        <f t="shared" si="246"/>
        <v/>
      </c>
    </row>
    <row r="1491" spans="1:17" s="1" customFormat="1" x14ac:dyDescent="0.3">
      <c r="A1491" s="189">
        <f t="shared" si="244"/>
        <v>43892.958333329727</v>
      </c>
      <c r="B1491" s="190">
        <f t="shared" si="240"/>
        <v>43892</v>
      </c>
      <c r="C1491" s="1">
        <f t="shared" si="241"/>
        <v>23</v>
      </c>
      <c r="D1491" s="191">
        <v>4.3443627445096027</v>
      </c>
      <c r="E1491" s="192">
        <f t="shared" si="242"/>
        <v>1.5085211838727772E-4</v>
      </c>
      <c r="F1491" s="193">
        <f t="shared" si="243"/>
        <v>6.4772822676620088</v>
      </c>
      <c r="G1491" s="193">
        <f t="shared" si="247"/>
        <v>6.7168017036649372</v>
      </c>
      <c r="H1491" s="193">
        <f t="shared" si="247"/>
        <v>6.9651781815339548</v>
      </c>
      <c r="I1491" s="193">
        <f t="shared" si="247"/>
        <v>7.2227392203711718</v>
      </c>
      <c r="J1491" s="193">
        <f t="shared" si="247"/>
        <v>7.4898244504060791</v>
      </c>
      <c r="K1491" s="193">
        <f>MAX(0,(F1491-'2031 forecast'!$C$10))</f>
        <v>0.74028226766200866</v>
      </c>
      <c r="L1491" s="193">
        <f>MAX(0,(G1491-'2031 forecast'!$C$10))</f>
        <v>0.97980170366493713</v>
      </c>
      <c r="M1491" s="193">
        <f>MAX(0,(H1491-'2031 forecast'!$C$10))</f>
        <v>1.2281781815339547</v>
      </c>
      <c r="N1491" s="193">
        <f>MAX(0,(I1491-'2031 forecast'!$C$10))</f>
        <v>1.4857392203711717</v>
      </c>
      <c r="O1491" s="193">
        <f>MAX(0,(J1491-'2031 forecast'!$C$10))</f>
        <v>1.752824450406079</v>
      </c>
      <c r="P1491" s="175">
        <f t="shared" si="245"/>
        <v>17</v>
      </c>
      <c r="Q1491" s="175" t="str">
        <f t="shared" si="246"/>
        <v/>
      </c>
    </row>
    <row r="1492" spans="1:17" s="1" customFormat="1" x14ac:dyDescent="0.3">
      <c r="A1492" s="189">
        <f t="shared" si="244"/>
        <v>43892.999999996391</v>
      </c>
      <c r="B1492" s="190">
        <f t="shared" si="240"/>
        <v>43892</v>
      </c>
      <c r="C1492" s="1">
        <f t="shared" si="241"/>
        <v>0</v>
      </c>
      <c r="D1492" s="191">
        <v>3.8624923534374798</v>
      </c>
      <c r="E1492" s="192">
        <f t="shared" si="242"/>
        <v>1.3411982102716369E-4</v>
      </c>
      <c r="F1492" s="193">
        <f t="shared" si="243"/>
        <v>5.7588315481986303</v>
      </c>
      <c r="G1492" s="193">
        <f t="shared" si="247"/>
        <v>5.9717838370539198</v>
      </c>
      <c r="H1492" s="193">
        <f t="shared" si="247"/>
        <v>6.1926107575856459</v>
      </c>
      <c r="I1492" s="193">
        <f t="shared" si="247"/>
        <v>6.4216035009539167</v>
      </c>
      <c r="J1492" s="193">
        <f t="shared" si="247"/>
        <v>6.6590640260976039</v>
      </c>
      <c r="K1492" s="193">
        <f>MAX(0,(F1492-'2031 forecast'!$C$10))</f>
        <v>2.1831548198630202E-2</v>
      </c>
      <c r="L1492" s="193">
        <f>MAX(0,(G1492-'2031 forecast'!$C$10))</f>
        <v>0.2347838370539197</v>
      </c>
      <c r="M1492" s="193">
        <f>MAX(0,(H1492-'2031 forecast'!$C$10))</f>
        <v>0.45561075758564584</v>
      </c>
      <c r="N1492" s="193">
        <f>MAX(0,(I1492-'2031 forecast'!$C$10))</f>
        <v>0.68460350095391664</v>
      </c>
      <c r="O1492" s="193">
        <f>MAX(0,(J1492-'2031 forecast'!$C$10))</f>
        <v>0.92206402609760385</v>
      </c>
      <c r="P1492" s="175">
        <f t="shared" si="245"/>
        <v>18</v>
      </c>
      <c r="Q1492" s="175">
        <f t="shared" si="246"/>
        <v>18</v>
      </c>
    </row>
    <row r="1493" spans="1:17" s="1" customFormat="1" x14ac:dyDescent="0.3">
      <c r="A1493" s="189">
        <f t="shared" si="244"/>
        <v>43893.041666663055</v>
      </c>
      <c r="B1493" s="190">
        <f t="shared" si="240"/>
        <v>43893</v>
      </c>
      <c r="C1493" s="1">
        <f t="shared" si="241"/>
        <v>1</v>
      </c>
      <c r="D1493" s="191">
        <v>3.5462649092963998</v>
      </c>
      <c r="E1493" s="192">
        <f t="shared" si="242"/>
        <v>1.231392508845889E-4</v>
      </c>
      <c r="F1493" s="193">
        <f t="shared" si="243"/>
        <v>5.2873482635507898</v>
      </c>
      <c r="G1493" s="193">
        <f t="shared" si="247"/>
        <v>5.482865862090442</v>
      </c>
      <c r="H1493" s="193">
        <f t="shared" si="247"/>
        <v>5.685613385619571</v>
      </c>
      <c r="I1493" s="193">
        <f t="shared" si="247"/>
        <v>5.8958581850863458</v>
      </c>
      <c r="J1493" s="193">
        <f t="shared" si="247"/>
        <v>6.11387749764517</v>
      </c>
      <c r="K1493" s="193">
        <f>MAX(0,(F1493-'2031 forecast'!$C$10))</f>
        <v>0</v>
      </c>
      <c r="L1493" s="193">
        <f>MAX(0,(G1493-'2031 forecast'!$C$10))</f>
        <v>0</v>
      </c>
      <c r="M1493" s="193">
        <f>MAX(0,(H1493-'2031 forecast'!$C$10))</f>
        <v>0</v>
      </c>
      <c r="N1493" s="193">
        <f>MAX(0,(I1493-'2031 forecast'!$C$10))</f>
        <v>0.15885818508634575</v>
      </c>
      <c r="O1493" s="193">
        <f>MAX(0,(J1493-'2031 forecast'!$C$10))</f>
        <v>0.37687749764516987</v>
      </c>
      <c r="P1493" s="175" t="str">
        <f t="shared" si="245"/>
        <v/>
      </c>
      <c r="Q1493" s="175" t="str">
        <f t="shared" si="246"/>
        <v/>
      </c>
    </row>
    <row r="1494" spans="1:17" s="1" customFormat="1" x14ac:dyDescent="0.3">
      <c r="A1494" s="189">
        <f t="shared" si="244"/>
        <v>43893.08333332972</v>
      </c>
      <c r="B1494" s="190">
        <f t="shared" si="240"/>
        <v>43893</v>
      </c>
      <c r="C1494" s="1">
        <f t="shared" si="241"/>
        <v>2</v>
      </c>
      <c r="D1494" s="191">
        <v>3.4483849861098745</v>
      </c>
      <c r="E1494" s="192">
        <f t="shared" si="242"/>
        <v>1.1974050298331573E-4</v>
      </c>
      <c r="F1494" s="193">
        <f t="shared" si="243"/>
        <v>5.1414129611597899</v>
      </c>
      <c r="G1494" s="193">
        <f t="shared" si="247"/>
        <v>5.3315341079350782</v>
      </c>
      <c r="H1494" s="193">
        <f t="shared" si="247"/>
        <v>5.52868562763007</v>
      </c>
      <c r="I1494" s="193">
        <f t="shared" si="247"/>
        <v>5.7331274920797153</v>
      </c>
      <c r="J1494" s="193">
        <f t="shared" si="247"/>
        <v>5.9451292864575098</v>
      </c>
      <c r="K1494" s="193">
        <f>MAX(0,(F1494-'2031 forecast'!$C$10))</f>
        <v>0</v>
      </c>
      <c r="L1494" s="193">
        <f>MAX(0,(G1494-'2031 forecast'!$C$10))</f>
        <v>0</v>
      </c>
      <c r="M1494" s="193">
        <f>MAX(0,(H1494-'2031 forecast'!$C$10))</f>
        <v>0</v>
      </c>
      <c r="N1494" s="193">
        <f>MAX(0,(I1494-'2031 forecast'!$C$10))</f>
        <v>0</v>
      </c>
      <c r="O1494" s="193">
        <f>MAX(0,(J1494-'2031 forecast'!$C$10))</f>
        <v>0.20812928645750972</v>
      </c>
      <c r="P1494" s="175" t="str">
        <f t="shared" si="245"/>
        <v/>
      </c>
      <c r="Q1494" s="175" t="str">
        <f t="shared" si="246"/>
        <v/>
      </c>
    </row>
    <row r="1495" spans="1:17" s="1" customFormat="1" x14ac:dyDescent="0.3">
      <c r="A1495" s="189">
        <f t="shared" si="244"/>
        <v>43893.124999996384</v>
      </c>
      <c r="B1495" s="190">
        <f t="shared" si="240"/>
        <v>43893</v>
      </c>
      <c r="C1495" s="1">
        <f t="shared" si="241"/>
        <v>3</v>
      </c>
      <c r="D1495" s="191">
        <v>3.3580342877838514</v>
      </c>
      <c r="E1495" s="192">
        <f t="shared" si="242"/>
        <v>1.1660319722829435E-4</v>
      </c>
      <c r="F1495" s="193">
        <f t="shared" si="243"/>
        <v>5.0067034512604067</v>
      </c>
      <c r="G1495" s="193">
        <f t="shared" si="247"/>
        <v>5.1918432579455125</v>
      </c>
      <c r="H1495" s="193">
        <f t="shared" si="247"/>
        <v>5.3838292356397615</v>
      </c>
      <c r="I1495" s="193">
        <f t="shared" si="247"/>
        <v>5.5829145446889799</v>
      </c>
      <c r="J1495" s="193">
        <f t="shared" si="247"/>
        <v>5.7893617068996708</v>
      </c>
      <c r="K1495" s="193">
        <f>MAX(0,(F1495-'2031 forecast'!$C$10))</f>
        <v>0</v>
      </c>
      <c r="L1495" s="193">
        <f>MAX(0,(G1495-'2031 forecast'!$C$10))</f>
        <v>0</v>
      </c>
      <c r="M1495" s="193">
        <f>MAX(0,(H1495-'2031 forecast'!$C$10))</f>
        <v>0</v>
      </c>
      <c r="N1495" s="193">
        <f>MAX(0,(I1495-'2031 forecast'!$C$10))</f>
        <v>0</v>
      </c>
      <c r="O1495" s="193">
        <f>MAX(0,(J1495-'2031 forecast'!$C$10))</f>
        <v>5.2361706899670679E-2</v>
      </c>
      <c r="P1495" s="175" t="str">
        <f t="shared" si="245"/>
        <v/>
      </c>
      <c r="Q1495" s="175" t="str">
        <f t="shared" si="246"/>
        <v/>
      </c>
    </row>
    <row r="1496" spans="1:17" s="1" customFormat="1" x14ac:dyDescent="0.3">
      <c r="A1496" s="189">
        <f t="shared" si="244"/>
        <v>43893.166666663048</v>
      </c>
      <c r="B1496" s="190">
        <f t="shared" si="240"/>
        <v>43893</v>
      </c>
      <c r="C1496" s="1">
        <f t="shared" si="241"/>
        <v>4</v>
      </c>
      <c r="D1496" s="191">
        <v>3.2676835894578291</v>
      </c>
      <c r="E1496" s="192">
        <f t="shared" si="242"/>
        <v>1.1346589147327299E-4</v>
      </c>
      <c r="F1496" s="193">
        <f t="shared" si="243"/>
        <v>4.8719939413610245</v>
      </c>
      <c r="G1496" s="193">
        <f t="shared" si="247"/>
        <v>5.0521524079559477</v>
      </c>
      <c r="H1496" s="193">
        <f t="shared" si="247"/>
        <v>5.2389728436494556</v>
      </c>
      <c r="I1496" s="193">
        <f t="shared" si="247"/>
        <v>5.4327015972982462</v>
      </c>
      <c r="J1496" s="193">
        <f t="shared" si="247"/>
        <v>5.6335941273418335</v>
      </c>
      <c r="K1496" s="193">
        <f>MAX(0,(F1496-'2031 forecast'!$C$10))</f>
        <v>0</v>
      </c>
      <c r="L1496" s="193">
        <f>MAX(0,(G1496-'2031 forecast'!$C$10))</f>
        <v>0</v>
      </c>
      <c r="M1496" s="193">
        <f>MAX(0,(H1496-'2031 forecast'!$C$10))</f>
        <v>0</v>
      </c>
      <c r="N1496" s="193">
        <f>MAX(0,(I1496-'2031 forecast'!$C$10))</f>
        <v>0</v>
      </c>
      <c r="O1496" s="193">
        <f>MAX(0,(J1496-'2031 forecast'!$C$10))</f>
        <v>0</v>
      </c>
      <c r="P1496" s="175" t="str">
        <f t="shared" si="245"/>
        <v/>
      </c>
      <c r="Q1496" s="175" t="str">
        <f t="shared" si="246"/>
        <v/>
      </c>
    </row>
    <row r="1497" spans="1:17" s="1" customFormat="1" x14ac:dyDescent="0.3">
      <c r="A1497" s="189">
        <f t="shared" si="244"/>
        <v>43893.208333329712</v>
      </c>
      <c r="B1497" s="190">
        <f t="shared" si="240"/>
        <v>43893</v>
      </c>
      <c r="C1497" s="1">
        <f t="shared" si="241"/>
        <v>5</v>
      </c>
      <c r="D1497" s="191">
        <v>3.31285893862084</v>
      </c>
      <c r="E1497" s="192">
        <f t="shared" si="242"/>
        <v>1.1503454435078367E-4</v>
      </c>
      <c r="F1497" s="193">
        <f t="shared" si="243"/>
        <v>4.9393486963107156</v>
      </c>
      <c r="G1497" s="193">
        <f t="shared" si="247"/>
        <v>5.1219978329507301</v>
      </c>
      <c r="H1497" s="193">
        <f t="shared" si="247"/>
        <v>5.3114010396446085</v>
      </c>
      <c r="I1497" s="193">
        <f t="shared" si="247"/>
        <v>5.5078080709936126</v>
      </c>
      <c r="J1497" s="193">
        <f t="shared" si="247"/>
        <v>5.7114779171207521</v>
      </c>
      <c r="K1497" s="193">
        <f>MAX(0,(F1497-'2031 forecast'!$C$10))</f>
        <v>0</v>
      </c>
      <c r="L1497" s="193">
        <f>MAX(0,(G1497-'2031 forecast'!$C$10))</f>
        <v>0</v>
      </c>
      <c r="M1497" s="193">
        <f>MAX(0,(H1497-'2031 forecast'!$C$10))</f>
        <v>0</v>
      </c>
      <c r="N1497" s="193">
        <f>MAX(0,(I1497-'2031 forecast'!$C$10))</f>
        <v>0</v>
      </c>
      <c r="O1497" s="193">
        <f>MAX(0,(J1497-'2031 forecast'!$C$10))</f>
        <v>0</v>
      </c>
      <c r="P1497" s="175" t="str">
        <f t="shared" si="245"/>
        <v/>
      </c>
      <c r="Q1497" s="175" t="str">
        <f t="shared" si="246"/>
        <v/>
      </c>
    </row>
    <row r="1498" spans="1:17" s="1" customFormat="1" x14ac:dyDescent="0.3">
      <c r="A1498" s="189">
        <f t="shared" si="244"/>
        <v>43893.249999996377</v>
      </c>
      <c r="B1498" s="190">
        <f t="shared" si="240"/>
        <v>43893</v>
      </c>
      <c r="C1498" s="1">
        <f t="shared" si="241"/>
        <v>6</v>
      </c>
      <c r="D1498" s="191">
        <v>3.5462649092963998</v>
      </c>
      <c r="E1498" s="192">
        <f t="shared" si="242"/>
        <v>1.231392508845889E-4</v>
      </c>
      <c r="F1498" s="193">
        <f t="shared" si="243"/>
        <v>5.2873482635507898</v>
      </c>
      <c r="G1498" s="193">
        <f t="shared" si="247"/>
        <v>5.482865862090442</v>
      </c>
      <c r="H1498" s="193">
        <f t="shared" si="247"/>
        <v>5.685613385619571</v>
      </c>
      <c r="I1498" s="193">
        <f t="shared" si="247"/>
        <v>5.8958581850863458</v>
      </c>
      <c r="J1498" s="193">
        <f t="shared" si="247"/>
        <v>6.11387749764517</v>
      </c>
      <c r="K1498" s="193">
        <f>MAX(0,(F1498-'2031 forecast'!$C$10))</f>
        <v>0</v>
      </c>
      <c r="L1498" s="193">
        <f>MAX(0,(G1498-'2031 forecast'!$C$10))</f>
        <v>0</v>
      </c>
      <c r="M1498" s="193">
        <f>MAX(0,(H1498-'2031 forecast'!$C$10))</f>
        <v>0</v>
      </c>
      <c r="N1498" s="193">
        <f>MAX(0,(I1498-'2031 forecast'!$C$10))</f>
        <v>0.15885818508634575</v>
      </c>
      <c r="O1498" s="193">
        <f>MAX(0,(J1498-'2031 forecast'!$C$10))</f>
        <v>0.37687749764516987</v>
      </c>
      <c r="P1498" s="175" t="str">
        <f t="shared" si="245"/>
        <v/>
      </c>
      <c r="Q1498" s="175" t="str">
        <f t="shared" si="246"/>
        <v/>
      </c>
    </row>
    <row r="1499" spans="1:17" s="1" customFormat="1" x14ac:dyDescent="0.3">
      <c r="A1499" s="189">
        <f t="shared" si="244"/>
        <v>43893.291666663041</v>
      </c>
      <c r="B1499" s="190">
        <f t="shared" si="240"/>
        <v>43893</v>
      </c>
      <c r="C1499" s="1">
        <f t="shared" si="241"/>
        <v>7</v>
      </c>
      <c r="D1499" s="191">
        <v>4.1034275489735412</v>
      </c>
      <c r="E1499" s="192">
        <f t="shared" si="242"/>
        <v>1.4248596970722069E-4</v>
      </c>
      <c r="F1499" s="193">
        <f t="shared" si="243"/>
        <v>6.1180569079303186</v>
      </c>
      <c r="G1499" s="193">
        <f t="shared" si="247"/>
        <v>6.3442927703594281</v>
      </c>
      <c r="H1499" s="193">
        <f t="shared" si="247"/>
        <v>6.5788944695598</v>
      </c>
      <c r="I1499" s="193">
        <f t="shared" si="247"/>
        <v>6.8221713606625434</v>
      </c>
      <c r="J1499" s="193">
        <f t="shared" si="247"/>
        <v>7.0744442382518411</v>
      </c>
      <c r="K1499" s="193">
        <f>MAX(0,(F1499-'2031 forecast'!$C$10))</f>
        <v>0.38105690793031854</v>
      </c>
      <c r="L1499" s="193">
        <f>MAX(0,(G1499-'2031 forecast'!$C$10))</f>
        <v>0.60729277035942797</v>
      </c>
      <c r="M1499" s="193">
        <f>MAX(0,(H1499-'2031 forecast'!$C$10))</f>
        <v>0.84189446955979985</v>
      </c>
      <c r="N1499" s="193">
        <f>MAX(0,(I1499-'2031 forecast'!$C$10))</f>
        <v>1.0851713606625433</v>
      </c>
      <c r="O1499" s="193">
        <f>MAX(0,(J1499-'2031 forecast'!$C$10))</f>
        <v>1.337444238251841</v>
      </c>
      <c r="P1499" s="175">
        <f t="shared" si="245"/>
        <v>1</v>
      </c>
      <c r="Q1499" s="175" t="str">
        <f t="shared" si="246"/>
        <v/>
      </c>
    </row>
    <row r="1500" spans="1:17" s="1" customFormat="1" x14ac:dyDescent="0.3">
      <c r="A1500" s="189">
        <f t="shared" si="244"/>
        <v>43893.333333329705</v>
      </c>
      <c r="B1500" s="190">
        <f t="shared" si="240"/>
        <v>43893</v>
      </c>
      <c r="C1500" s="1">
        <f t="shared" si="241"/>
        <v>8</v>
      </c>
      <c r="D1500" s="191">
        <v>4.336833519649101</v>
      </c>
      <c r="E1500" s="192">
        <f t="shared" si="242"/>
        <v>1.5059067624102594E-4</v>
      </c>
      <c r="F1500" s="193">
        <f t="shared" si="243"/>
        <v>6.4660564751703928</v>
      </c>
      <c r="G1500" s="193">
        <f t="shared" si="247"/>
        <v>6.70516079949914</v>
      </c>
      <c r="H1500" s="193">
        <f t="shared" si="247"/>
        <v>6.9531068155347624</v>
      </c>
      <c r="I1500" s="193">
        <f t="shared" si="247"/>
        <v>7.2102214747552775</v>
      </c>
      <c r="J1500" s="193">
        <f t="shared" si="247"/>
        <v>7.4768438187762598</v>
      </c>
      <c r="K1500" s="193">
        <f>MAX(0,(F1500-'2031 forecast'!$C$10))</f>
        <v>0.72905647517039274</v>
      </c>
      <c r="L1500" s="193">
        <f>MAX(0,(G1500-'2031 forecast'!$C$10))</f>
        <v>0.96816079949913991</v>
      </c>
      <c r="M1500" s="193">
        <f>MAX(0,(H1500-'2031 forecast'!$C$10))</f>
        <v>1.2161068155347623</v>
      </c>
      <c r="N1500" s="193">
        <f>MAX(0,(I1500-'2031 forecast'!$C$10))</f>
        <v>1.4732214747552774</v>
      </c>
      <c r="O1500" s="193">
        <f>MAX(0,(J1500-'2031 forecast'!$C$10))</f>
        <v>1.7398438187762597</v>
      </c>
      <c r="P1500" s="175">
        <f t="shared" si="245"/>
        <v>2</v>
      </c>
      <c r="Q1500" s="175" t="str">
        <f t="shared" si="246"/>
        <v/>
      </c>
    </row>
    <row r="1501" spans="1:17" s="1" customFormat="1" x14ac:dyDescent="0.3">
      <c r="A1501" s="189">
        <f t="shared" si="244"/>
        <v>43893.374999996369</v>
      </c>
      <c r="B1501" s="190">
        <f t="shared" si="240"/>
        <v>43893</v>
      </c>
      <c r="C1501" s="1">
        <f t="shared" si="241"/>
        <v>9</v>
      </c>
      <c r="D1501" s="191">
        <v>4.4573011174171304</v>
      </c>
      <c r="E1501" s="192">
        <f t="shared" si="242"/>
        <v>1.547737505810544E-4</v>
      </c>
      <c r="F1501" s="193">
        <f t="shared" si="243"/>
        <v>6.6456691550362361</v>
      </c>
      <c r="G1501" s="193">
        <f t="shared" si="247"/>
        <v>6.8914152661518919</v>
      </c>
      <c r="H1501" s="193">
        <f t="shared" si="247"/>
        <v>7.1462486715218372</v>
      </c>
      <c r="I1501" s="193">
        <f t="shared" si="247"/>
        <v>7.4105054046095882</v>
      </c>
      <c r="J1501" s="193">
        <f t="shared" si="247"/>
        <v>7.6845339248533762</v>
      </c>
      <c r="K1501" s="193">
        <f>MAX(0,(F1501-'2031 forecast'!$C$10))</f>
        <v>0.90866915503623602</v>
      </c>
      <c r="L1501" s="193">
        <f>MAX(0,(G1501-'2031 forecast'!$C$10))</f>
        <v>1.1544152661518918</v>
      </c>
      <c r="M1501" s="193">
        <f>MAX(0,(H1501-'2031 forecast'!$C$10))</f>
        <v>1.4092486715218371</v>
      </c>
      <c r="N1501" s="193">
        <f>MAX(0,(I1501-'2031 forecast'!$C$10))</f>
        <v>1.6735054046095881</v>
      </c>
      <c r="O1501" s="193">
        <f>MAX(0,(J1501-'2031 forecast'!$C$10))</f>
        <v>1.9475339248533761</v>
      </c>
      <c r="P1501" s="175">
        <f t="shared" si="245"/>
        <v>3</v>
      </c>
      <c r="Q1501" s="175" t="str">
        <f t="shared" si="246"/>
        <v/>
      </c>
    </row>
    <row r="1502" spans="1:17" s="1" customFormat="1" x14ac:dyDescent="0.3">
      <c r="A1502" s="189">
        <f t="shared" si="244"/>
        <v>43893.416666663034</v>
      </c>
      <c r="B1502" s="190">
        <f t="shared" si="240"/>
        <v>43893</v>
      </c>
      <c r="C1502" s="1">
        <f t="shared" si="241"/>
        <v>10</v>
      </c>
      <c r="D1502" s="191">
        <v>4.4045965433936169</v>
      </c>
      <c r="E1502" s="192">
        <f t="shared" si="242"/>
        <v>1.5294365555729191E-4</v>
      </c>
      <c r="F1502" s="193">
        <f t="shared" si="243"/>
        <v>6.5670886075949282</v>
      </c>
      <c r="G1502" s="193">
        <f t="shared" si="247"/>
        <v>6.8099289369913114</v>
      </c>
      <c r="H1502" s="193">
        <f t="shared" si="247"/>
        <v>7.06174910952749</v>
      </c>
      <c r="I1502" s="193">
        <f t="shared" si="247"/>
        <v>7.3228811852983258</v>
      </c>
      <c r="J1502" s="193">
        <f t="shared" si="247"/>
        <v>7.5936695034446355</v>
      </c>
      <c r="K1502" s="193">
        <f>MAX(0,(F1502-'2031 forecast'!$C$10))</f>
        <v>0.83008860759492809</v>
      </c>
      <c r="L1502" s="193">
        <f>MAX(0,(G1502-'2031 forecast'!$C$10))</f>
        <v>1.0729289369913113</v>
      </c>
      <c r="M1502" s="193">
        <f>MAX(0,(H1502-'2031 forecast'!$C$10))</f>
        <v>1.3247491095274899</v>
      </c>
      <c r="N1502" s="193">
        <f>MAX(0,(I1502-'2031 forecast'!$C$10))</f>
        <v>1.5858811852983257</v>
      </c>
      <c r="O1502" s="193">
        <f>MAX(0,(J1502-'2031 forecast'!$C$10))</f>
        <v>1.8566695034446354</v>
      </c>
      <c r="P1502" s="175">
        <f t="shared" si="245"/>
        <v>4</v>
      </c>
      <c r="Q1502" s="175" t="str">
        <f t="shared" si="246"/>
        <v/>
      </c>
    </row>
    <row r="1503" spans="1:17" s="1" customFormat="1" x14ac:dyDescent="0.3">
      <c r="A1503" s="189">
        <f t="shared" si="244"/>
        <v>43893.458333329698</v>
      </c>
      <c r="B1503" s="190">
        <f t="shared" si="240"/>
        <v>43893</v>
      </c>
      <c r="C1503" s="1">
        <f t="shared" si="241"/>
        <v>11</v>
      </c>
      <c r="D1503" s="191">
        <v>4.382008868812111</v>
      </c>
      <c r="E1503" s="192">
        <f t="shared" si="242"/>
        <v>1.5215932911853659E-4</v>
      </c>
      <c r="F1503" s="193">
        <f t="shared" si="243"/>
        <v>6.5334112301200831</v>
      </c>
      <c r="G1503" s="193">
        <f t="shared" si="247"/>
        <v>6.7750062244939206</v>
      </c>
      <c r="H1503" s="193">
        <f t="shared" si="247"/>
        <v>7.0255350115299144</v>
      </c>
      <c r="I1503" s="193">
        <f t="shared" si="247"/>
        <v>7.285327948450643</v>
      </c>
      <c r="J1503" s="193">
        <f t="shared" si="247"/>
        <v>7.5547276085551767</v>
      </c>
      <c r="K1503" s="193">
        <f>MAX(0,(F1503-'2031 forecast'!$C$10))</f>
        <v>0.79641123012008297</v>
      </c>
      <c r="L1503" s="193">
        <f>MAX(0,(G1503-'2031 forecast'!$C$10))</f>
        <v>1.0380062244939205</v>
      </c>
      <c r="M1503" s="193">
        <f>MAX(0,(H1503-'2031 forecast'!$C$10))</f>
        <v>1.2885350115299143</v>
      </c>
      <c r="N1503" s="193">
        <f>MAX(0,(I1503-'2031 forecast'!$C$10))</f>
        <v>1.5483279484506429</v>
      </c>
      <c r="O1503" s="193">
        <f>MAX(0,(J1503-'2031 forecast'!$C$10))</f>
        <v>1.8177276085551766</v>
      </c>
      <c r="P1503" s="175">
        <f t="shared" si="245"/>
        <v>5</v>
      </c>
      <c r="Q1503" s="175" t="str">
        <f t="shared" si="246"/>
        <v/>
      </c>
    </row>
    <row r="1504" spans="1:17" s="1" customFormat="1" x14ac:dyDescent="0.3">
      <c r="A1504" s="189">
        <f t="shared" si="244"/>
        <v>43893.499999996362</v>
      </c>
      <c r="B1504" s="190">
        <f t="shared" si="240"/>
        <v>43893</v>
      </c>
      <c r="C1504" s="1">
        <f t="shared" si="241"/>
        <v>12</v>
      </c>
      <c r="D1504" s="191">
        <v>4.5175349163011465</v>
      </c>
      <c r="E1504" s="192">
        <f t="shared" si="242"/>
        <v>1.5686528775106867E-4</v>
      </c>
      <c r="F1504" s="193">
        <f t="shared" si="243"/>
        <v>6.7354754949691591</v>
      </c>
      <c r="G1504" s="193">
        <f t="shared" si="247"/>
        <v>6.9845424994782697</v>
      </c>
      <c r="H1504" s="193">
        <f t="shared" si="247"/>
        <v>7.2428195995153768</v>
      </c>
      <c r="I1504" s="193">
        <f t="shared" si="247"/>
        <v>7.5106473695367466</v>
      </c>
      <c r="J1504" s="193">
        <f t="shared" si="247"/>
        <v>7.7883789778919361</v>
      </c>
      <c r="K1504" s="193">
        <f>MAX(0,(F1504-'2031 forecast'!$C$10))</f>
        <v>0.99847549496915899</v>
      </c>
      <c r="L1504" s="193">
        <f>MAX(0,(G1504-'2031 forecast'!$C$10))</f>
        <v>1.2475424994782696</v>
      </c>
      <c r="M1504" s="193">
        <f>MAX(0,(H1504-'2031 forecast'!$C$10))</f>
        <v>1.5058195995153767</v>
      </c>
      <c r="N1504" s="193">
        <f>MAX(0,(I1504-'2031 forecast'!$C$10))</f>
        <v>1.7736473695367465</v>
      </c>
      <c r="O1504" s="193">
        <f>MAX(0,(J1504-'2031 forecast'!$C$10))</f>
        <v>2.051378977891936</v>
      </c>
      <c r="P1504" s="175">
        <f t="shared" si="245"/>
        <v>6</v>
      </c>
      <c r="Q1504" s="175" t="str">
        <f t="shared" si="246"/>
        <v/>
      </c>
    </row>
    <row r="1505" spans="1:17" s="1" customFormat="1" x14ac:dyDescent="0.3">
      <c r="A1505" s="189">
        <f t="shared" si="244"/>
        <v>43893.541666663026</v>
      </c>
      <c r="B1505" s="190">
        <f t="shared" si="240"/>
        <v>43893</v>
      </c>
      <c r="C1505" s="1">
        <f t="shared" si="241"/>
        <v>13</v>
      </c>
      <c r="D1505" s="191">
        <v>4.5627102654641574</v>
      </c>
      <c r="E1505" s="192">
        <f t="shared" si="242"/>
        <v>1.5843394062857935E-4</v>
      </c>
      <c r="F1505" s="193">
        <f t="shared" si="243"/>
        <v>6.8028302499188502</v>
      </c>
      <c r="G1505" s="193">
        <f t="shared" ref="G1505:J1524" si="248">$E1505*G$2</f>
        <v>7.0543879244730521</v>
      </c>
      <c r="H1505" s="193">
        <f t="shared" si="248"/>
        <v>7.3152477955105297</v>
      </c>
      <c r="I1505" s="193">
        <f t="shared" si="248"/>
        <v>7.585753843232113</v>
      </c>
      <c r="J1505" s="193">
        <f t="shared" si="248"/>
        <v>7.8662627676708547</v>
      </c>
      <c r="K1505" s="193">
        <f>MAX(0,(F1505-'2031 forecast'!$C$10))</f>
        <v>1.0658302499188501</v>
      </c>
      <c r="L1505" s="193">
        <f>MAX(0,(G1505-'2031 forecast'!$C$10))</f>
        <v>1.317387924473052</v>
      </c>
      <c r="M1505" s="193">
        <f>MAX(0,(H1505-'2031 forecast'!$C$10))</f>
        <v>1.5782477955105296</v>
      </c>
      <c r="N1505" s="193">
        <f>MAX(0,(I1505-'2031 forecast'!$C$10))</f>
        <v>1.8487538432321129</v>
      </c>
      <c r="O1505" s="193">
        <f>MAX(0,(J1505-'2031 forecast'!$C$10))</f>
        <v>2.1292627676708547</v>
      </c>
      <c r="P1505" s="175">
        <f t="shared" si="245"/>
        <v>7</v>
      </c>
      <c r="Q1505" s="175" t="str">
        <f t="shared" si="246"/>
        <v/>
      </c>
    </row>
    <row r="1506" spans="1:17" s="1" customFormat="1" x14ac:dyDescent="0.3">
      <c r="A1506" s="189">
        <f t="shared" si="244"/>
        <v>43893.583333329691</v>
      </c>
      <c r="B1506" s="190">
        <f t="shared" si="240"/>
        <v>43893</v>
      </c>
      <c r="C1506" s="1">
        <f t="shared" si="241"/>
        <v>14</v>
      </c>
      <c r="D1506" s="191">
        <v>4.6154148394876708</v>
      </c>
      <c r="E1506" s="192">
        <f t="shared" si="242"/>
        <v>1.6026403565234181E-4</v>
      </c>
      <c r="F1506" s="193">
        <f t="shared" si="243"/>
        <v>6.8814107973601564</v>
      </c>
      <c r="G1506" s="193">
        <f t="shared" si="248"/>
        <v>7.1358742536336317</v>
      </c>
      <c r="H1506" s="193">
        <f t="shared" si="248"/>
        <v>7.399747357504876</v>
      </c>
      <c r="I1506" s="193">
        <f t="shared" si="248"/>
        <v>7.6733780625433745</v>
      </c>
      <c r="J1506" s="193">
        <f t="shared" si="248"/>
        <v>7.9571271890795936</v>
      </c>
      <c r="K1506" s="193">
        <f>MAX(0,(F1506-'2031 forecast'!$C$10))</f>
        <v>1.1444107973601563</v>
      </c>
      <c r="L1506" s="193">
        <f>MAX(0,(G1506-'2031 forecast'!$C$10))</f>
        <v>1.3988742536336316</v>
      </c>
      <c r="M1506" s="193">
        <f>MAX(0,(H1506-'2031 forecast'!$C$10))</f>
        <v>1.6627473575048759</v>
      </c>
      <c r="N1506" s="193">
        <f>MAX(0,(I1506-'2031 forecast'!$C$10))</f>
        <v>1.9363780625433744</v>
      </c>
      <c r="O1506" s="193">
        <f>MAX(0,(J1506-'2031 forecast'!$C$10))</f>
        <v>2.2201271890795935</v>
      </c>
      <c r="P1506" s="175">
        <f t="shared" si="245"/>
        <v>8</v>
      </c>
      <c r="Q1506" s="175" t="str">
        <f t="shared" si="246"/>
        <v/>
      </c>
    </row>
    <row r="1507" spans="1:17" s="1" customFormat="1" x14ac:dyDescent="0.3">
      <c r="A1507" s="189">
        <f t="shared" si="244"/>
        <v>43893.624999996355</v>
      </c>
      <c r="B1507" s="190">
        <f t="shared" si="240"/>
        <v>43893</v>
      </c>
      <c r="C1507" s="1">
        <f t="shared" si="241"/>
        <v>15</v>
      </c>
      <c r="D1507" s="191">
        <v>4.6681194135111834</v>
      </c>
      <c r="E1507" s="192">
        <f t="shared" si="242"/>
        <v>1.6209413067610424E-4</v>
      </c>
      <c r="F1507" s="193">
        <f t="shared" si="243"/>
        <v>6.9599913448014616</v>
      </c>
      <c r="G1507" s="193">
        <f t="shared" si="248"/>
        <v>7.2173605827942096</v>
      </c>
      <c r="H1507" s="193">
        <f t="shared" si="248"/>
        <v>7.4842469194992205</v>
      </c>
      <c r="I1507" s="193">
        <f t="shared" si="248"/>
        <v>7.7610022818546351</v>
      </c>
      <c r="J1507" s="193">
        <f t="shared" si="248"/>
        <v>8.0479916104883316</v>
      </c>
      <c r="K1507" s="193">
        <f>MAX(0,(F1507-'2031 forecast'!$C$10))</f>
        <v>1.2229913448014615</v>
      </c>
      <c r="L1507" s="193">
        <f>MAX(0,(G1507-'2031 forecast'!$C$10))</f>
        <v>1.4803605827942095</v>
      </c>
      <c r="M1507" s="193">
        <f>MAX(0,(H1507-'2031 forecast'!$C$10))</f>
        <v>1.7472469194992204</v>
      </c>
      <c r="N1507" s="193">
        <f>MAX(0,(I1507-'2031 forecast'!$C$10))</f>
        <v>2.024002281854635</v>
      </c>
      <c r="O1507" s="193">
        <f>MAX(0,(J1507-'2031 forecast'!$C$10))</f>
        <v>2.3109916104883315</v>
      </c>
      <c r="P1507" s="175">
        <f t="shared" si="245"/>
        <v>9</v>
      </c>
      <c r="Q1507" s="175" t="str">
        <f t="shared" si="246"/>
        <v/>
      </c>
    </row>
    <row r="1508" spans="1:17" s="1" customFormat="1" x14ac:dyDescent="0.3">
      <c r="A1508" s="189">
        <f t="shared" si="244"/>
        <v>43893.666666663019</v>
      </c>
      <c r="B1508" s="190">
        <f t="shared" si="240"/>
        <v>43893</v>
      </c>
      <c r="C1508" s="1">
        <f t="shared" si="241"/>
        <v>16</v>
      </c>
      <c r="D1508" s="191">
        <v>4.6681194135111834</v>
      </c>
      <c r="E1508" s="192">
        <f t="shared" si="242"/>
        <v>1.6209413067610424E-4</v>
      </c>
      <c r="F1508" s="193">
        <f t="shared" si="243"/>
        <v>6.9599913448014616</v>
      </c>
      <c r="G1508" s="193">
        <f t="shared" si="248"/>
        <v>7.2173605827942096</v>
      </c>
      <c r="H1508" s="193">
        <f t="shared" si="248"/>
        <v>7.4842469194992205</v>
      </c>
      <c r="I1508" s="193">
        <f t="shared" si="248"/>
        <v>7.7610022818546351</v>
      </c>
      <c r="J1508" s="193">
        <f t="shared" si="248"/>
        <v>8.0479916104883316</v>
      </c>
      <c r="K1508" s="193">
        <f>MAX(0,(F1508-'2031 forecast'!$C$10))</f>
        <v>1.2229913448014615</v>
      </c>
      <c r="L1508" s="193">
        <f>MAX(0,(G1508-'2031 forecast'!$C$10))</f>
        <v>1.4803605827942095</v>
      </c>
      <c r="M1508" s="193">
        <f>MAX(0,(H1508-'2031 forecast'!$C$10))</f>
        <v>1.7472469194992204</v>
      </c>
      <c r="N1508" s="193">
        <f>MAX(0,(I1508-'2031 forecast'!$C$10))</f>
        <v>2.024002281854635</v>
      </c>
      <c r="O1508" s="193">
        <f>MAX(0,(J1508-'2031 forecast'!$C$10))</f>
        <v>2.3109916104883315</v>
      </c>
      <c r="P1508" s="175">
        <f t="shared" si="245"/>
        <v>10</v>
      </c>
      <c r="Q1508" s="175" t="str">
        <f t="shared" si="246"/>
        <v/>
      </c>
    </row>
    <row r="1509" spans="1:17" s="1" customFormat="1" x14ac:dyDescent="0.3">
      <c r="A1509" s="189">
        <f t="shared" si="244"/>
        <v>43893.708333329683</v>
      </c>
      <c r="B1509" s="190">
        <f t="shared" si="240"/>
        <v>43893</v>
      </c>
      <c r="C1509" s="1">
        <f t="shared" si="241"/>
        <v>17</v>
      </c>
      <c r="D1509" s="191">
        <v>5.0069345322337702</v>
      </c>
      <c r="E1509" s="192">
        <f t="shared" si="242"/>
        <v>1.7385902725743443E-4</v>
      </c>
      <c r="F1509" s="193">
        <f t="shared" si="243"/>
        <v>7.4651520069241508</v>
      </c>
      <c r="G1509" s="193">
        <f t="shared" si="248"/>
        <v>7.7412012702550816</v>
      </c>
      <c r="H1509" s="193">
        <f t="shared" si="248"/>
        <v>8.0274583894628755</v>
      </c>
      <c r="I1509" s="193">
        <f t="shared" si="248"/>
        <v>8.3243008345698932</v>
      </c>
      <c r="J1509" s="193">
        <f t="shared" si="248"/>
        <v>8.632120033830228</v>
      </c>
      <c r="K1509" s="193">
        <f>MAX(0,(F1509-'2031 forecast'!$C$10))</f>
        <v>1.7281520069241507</v>
      </c>
      <c r="L1509" s="193">
        <f>MAX(0,(G1509-'2031 forecast'!$C$10))</f>
        <v>2.0042012702550815</v>
      </c>
      <c r="M1509" s="193">
        <f>MAX(0,(H1509-'2031 forecast'!$C$10))</f>
        <v>2.2904583894628754</v>
      </c>
      <c r="N1509" s="193">
        <f>MAX(0,(I1509-'2031 forecast'!$C$10))</f>
        <v>2.5873008345698931</v>
      </c>
      <c r="O1509" s="193">
        <f>MAX(0,(J1509-'2031 forecast'!$C$10))</f>
        <v>2.8951200338302279</v>
      </c>
      <c r="P1509" s="175">
        <f t="shared" si="245"/>
        <v>11</v>
      </c>
      <c r="Q1509" s="175" t="str">
        <f t="shared" si="246"/>
        <v/>
      </c>
    </row>
    <row r="1510" spans="1:17" s="1" customFormat="1" x14ac:dyDescent="0.3">
      <c r="A1510" s="189">
        <f t="shared" si="244"/>
        <v>43893.749999996347</v>
      </c>
      <c r="B1510" s="190">
        <f t="shared" si="240"/>
        <v>43893</v>
      </c>
      <c r="C1510" s="1">
        <f t="shared" si="241"/>
        <v>18</v>
      </c>
      <c r="D1510" s="191">
        <v>5.0370514316757777</v>
      </c>
      <c r="E1510" s="192">
        <f t="shared" si="242"/>
        <v>1.7490479584244154E-4</v>
      </c>
      <c r="F1510" s="193">
        <f t="shared" si="243"/>
        <v>7.510055176890611</v>
      </c>
      <c r="G1510" s="193">
        <f t="shared" si="248"/>
        <v>7.7877648869182696</v>
      </c>
      <c r="H1510" s="193">
        <f t="shared" si="248"/>
        <v>8.0757438534596435</v>
      </c>
      <c r="I1510" s="193">
        <f t="shared" si="248"/>
        <v>8.3743718170334702</v>
      </c>
      <c r="J1510" s="193">
        <f t="shared" si="248"/>
        <v>8.6840425603495071</v>
      </c>
      <c r="K1510" s="193">
        <f>MAX(0,(F1510-'2031 forecast'!$C$10))</f>
        <v>1.7730551768906109</v>
      </c>
      <c r="L1510" s="193">
        <f>MAX(0,(G1510-'2031 forecast'!$C$10))</f>
        <v>2.0507648869182695</v>
      </c>
      <c r="M1510" s="193">
        <f>MAX(0,(H1510-'2031 forecast'!$C$10))</f>
        <v>2.3387438534596434</v>
      </c>
      <c r="N1510" s="193">
        <f>MAX(0,(I1510-'2031 forecast'!$C$10))</f>
        <v>2.6373718170334701</v>
      </c>
      <c r="O1510" s="193">
        <f>MAX(0,(J1510-'2031 forecast'!$C$10))</f>
        <v>2.947042560349507</v>
      </c>
      <c r="P1510" s="175">
        <f t="shared" si="245"/>
        <v>12</v>
      </c>
      <c r="Q1510" s="175" t="str">
        <f t="shared" si="246"/>
        <v/>
      </c>
    </row>
    <row r="1511" spans="1:17" s="1" customFormat="1" x14ac:dyDescent="0.3">
      <c r="A1511" s="189">
        <f t="shared" si="244"/>
        <v>43893.791666663012</v>
      </c>
      <c r="B1511" s="190">
        <f t="shared" si="240"/>
        <v>43893</v>
      </c>
      <c r="C1511" s="1">
        <f t="shared" si="241"/>
        <v>19</v>
      </c>
      <c r="D1511" s="191">
        <v>5.0370514316757777</v>
      </c>
      <c r="E1511" s="192">
        <f t="shared" si="242"/>
        <v>1.7490479584244154E-4</v>
      </c>
      <c r="F1511" s="193">
        <f t="shared" si="243"/>
        <v>7.510055176890611</v>
      </c>
      <c r="G1511" s="193">
        <f t="shared" si="248"/>
        <v>7.7877648869182696</v>
      </c>
      <c r="H1511" s="193">
        <f t="shared" si="248"/>
        <v>8.0757438534596435</v>
      </c>
      <c r="I1511" s="193">
        <f t="shared" si="248"/>
        <v>8.3743718170334702</v>
      </c>
      <c r="J1511" s="193">
        <f t="shared" si="248"/>
        <v>8.6840425603495071</v>
      </c>
      <c r="K1511" s="193">
        <f>MAX(0,(F1511-'2031 forecast'!$C$10))</f>
        <v>1.7730551768906109</v>
      </c>
      <c r="L1511" s="193">
        <f>MAX(0,(G1511-'2031 forecast'!$C$10))</f>
        <v>2.0507648869182695</v>
      </c>
      <c r="M1511" s="193">
        <f>MAX(0,(H1511-'2031 forecast'!$C$10))</f>
        <v>2.3387438534596434</v>
      </c>
      <c r="N1511" s="193">
        <f>MAX(0,(I1511-'2031 forecast'!$C$10))</f>
        <v>2.6373718170334701</v>
      </c>
      <c r="O1511" s="193">
        <f>MAX(0,(J1511-'2031 forecast'!$C$10))</f>
        <v>2.947042560349507</v>
      </c>
      <c r="P1511" s="175">
        <f t="shared" si="245"/>
        <v>13</v>
      </c>
      <c r="Q1511" s="175" t="str">
        <f t="shared" si="246"/>
        <v/>
      </c>
    </row>
    <row r="1512" spans="1:17" s="1" customFormat="1" x14ac:dyDescent="0.3">
      <c r="A1512" s="189">
        <f t="shared" si="244"/>
        <v>43893.833333329676</v>
      </c>
      <c r="B1512" s="190">
        <f t="shared" si="240"/>
        <v>43893</v>
      </c>
      <c r="C1512" s="1">
        <f t="shared" si="241"/>
        <v>20</v>
      </c>
      <c r="D1512" s="191">
        <v>4.9843468576522643</v>
      </c>
      <c r="E1512" s="192">
        <f t="shared" si="242"/>
        <v>1.7307470081867908E-4</v>
      </c>
      <c r="F1512" s="193">
        <f t="shared" si="243"/>
        <v>7.4314746294493048</v>
      </c>
      <c r="G1512" s="193">
        <f t="shared" si="248"/>
        <v>7.70627855775769</v>
      </c>
      <c r="H1512" s="193">
        <f t="shared" si="248"/>
        <v>7.9912442914652981</v>
      </c>
      <c r="I1512" s="193">
        <f t="shared" si="248"/>
        <v>8.2867475977222096</v>
      </c>
      <c r="J1512" s="193">
        <f t="shared" si="248"/>
        <v>8.5931781389407682</v>
      </c>
      <c r="K1512" s="193">
        <f>MAX(0,(F1512-'2031 forecast'!$C$10))</f>
        <v>1.6944746294493047</v>
      </c>
      <c r="L1512" s="193">
        <f>MAX(0,(G1512-'2031 forecast'!$C$10))</f>
        <v>1.9692785577576899</v>
      </c>
      <c r="M1512" s="193">
        <f>MAX(0,(H1512-'2031 forecast'!$C$10))</f>
        <v>2.254244291465298</v>
      </c>
      <c r="N1512" s="193">
        <f>MAX(0,(I1512-'2031 forecast'!$C$10))</f>
        <v>2.5497475977222095</v>
      </c>
      <c r="O1512" s="193">
        <f>MAX(0,(J1512-'2031 forecast'!$C$10))</f>
        <v>2.8561781389407681</v>
      </c>
      <c r="P1512" s="175">
        <f t="shared" si="245"/>
        <v>14</v>
      </c>
      <c r="Q1512" s="175" t="str">
        <f t="shared" si="246"/>
        <v/>
      </c>
    </row>
    <row r="1513" spans="1:17" s="1" customFormat="1" x14ac:dyDescent="0.3">
      <c r="A1513" s="189">
        <f t="shared" si="244"/>
        <v>43893.87499999634</v>
      </c>
      <c r="B1513" s="190">
        <f t="shared" si="240"/>
        <v>43893</v>
      </c>
      <c r="C1513" s="1">
        <f t="shared" si="241"/>
        <v>21</v>
      </c>
      <c r="D1513" s="191">
        <v>5.0144637570942727</v>
      </c>
      <c r="E1513" s="192">
        <f t="shared" si="242"/>
        <v>1.7412046940368622E-4</v>
      </c>
      <c r="F1513" s="193">
        <f t="shared" si="243"/>
        <v>7.4763777994157659</v>
      </c>
      <c r="G1513" s="193">
        <f t="shared" si="248"/>
        <v>7.7528421744208789</v>
      </c>
      <c r="H1513" s="193">
        <f t="shared" si="248"/>
        <v>8.0395297554620679</v>
      </c>
      <c r="I1513" s="193">
        <f t="shared" si="248"/>
        <v>8.3368185801857884</v>
      </c>
      <c r="J1513" s="193">
        <f t="shared" si="248"/>
        <v>8.6451006654600491</v>
      </c>
      <c r="K1513" s="193">
        <f>MAX(0,(F1513-'2031 forecast'!$C$10))</f>
        <v>1.7393777994157658</v>
      </c>
      <c r="L1513" s="193">
        <f>MAX(0,(G1513-'2031 forecast'!$C$10))</f>
        <v>2.0158421744208788</v>
      </c>
      <c r="M1513" s="193">
        <f>MAX(0,(H1513-'2031 forecast'!$C$10))</f>
        <v>2.3025297554620678</v>
      </c>
      <c r="N1513" s="193">
        <f>MAX(0,(I1513-'2031 forecast'!$C$10))</f>
        <v>2.5998185801857883</v>
      </c>
      <c r="O1513" s="193">
        <f>MAX(0,(J1513-'2031 forecast'!$C$10))</f>
        <v>2.908100665460049</v>
      </c>
      <c r="P1513" s="175">
        <f t="shared" si="245"/>
        <v>15</v>
      </c>
      <c r="Q1513" s="175" t="str">
        <f t="shared" si="246"/>
        <v/>
      </c>
    </row>
    <row r="1514" spans="1:17" s="1" customFormat="1" x14ac:dyDescent="0.3">
      <c r="A1514" s="189">
        <f t="shared" si="244"/>
        <v>43893.916666663004</v>
      </c>
      <c r="B1514" s="190">
        <f t="shared" si="240"/>
        <v>43893</v>
      </c>
      <c r="C1514" s="1">
        <f t="shared" si="241"/>
        <v>22</v>
      </c>
      <c r="D1514" s="191">
        <v>4.7358824372557011</v>
      </c>
      <c r="E1514" s="192">
        <f t="shared" si="242"/>
        <v>1.6444710999237029E-4</v>
      </c>
      <c r="F1514" s="193">
        <f t="shared" si="243"/>
        <v>7.0610234772260005</v>
      </c>
      <c r="G1514" s="193">
        <f t="shared" si="248"/>
        <v>7.3221287202863854</v>
      </c>
      <c r="H1514" s="193">
        <f t="shared" si="248"/>
        <v>7.5928892134919517</v>
      </c>
      <c r="I1514" s="193">
        <f t="shared" si="248"/>
        <v>7.8736619923976878</v>
      </c>
      <c r="J1514" s="193">
        <f t="shared" si="248"/>
        <v>8.1648172951567108</v>
      </c>
      <c r="K1514" s="193">
        <f>MAX(0,(F1514-'2031 forecast'!$C$10))</f>
        <v>1.3240234772260004</v>
      </c>
      <c r="L1514" s="193">
        <f>MAX(0,(G1514-'2031 forecast'!$C$10))</f>
        <v>1.5851287202863853</v>
      </c>
      <c r="M1514" s="193">
        <f>MAX(0,(H1514-'2031 forecast'!$C$10))</f>
        <v>1.8558892134919516</v>
      </c>
      <c r="N1514" s="193">
        <f>MAX(0,(I1514-'2031 forecast'!$C$10))</f>
        <v>2.1366619923976877</v>
      </c>
      <c r="O1514" s="193">
        <f>MAX(0,(J1514-'2031 forecast'!$C$10))</f>
        <v>2.4278172951567107</v>
      </c>
      <c r="P1514" s="175">
        <f t="shared" si="245"/>
        <v>16</v>
      </c>
      <c r="Q1514" s="175" t="str">
        <f t="shared" si="246"/>
        <v/>
      </c>
    </row>
    <row r="1515" spans="1:17" s="1" customFormat="1" x14ac:dyDescent="0.3">
      <c r="A1515" s="189">
        <f t="shared" si="244"/>
        <v>43893.958333329669</v>
      </c>
      <c r="B1515" s="190">
        <f t="shared" si="240"/>
        <v>43893</v>
      </c>
      <c r="C1515" s="1">
        <f t="shared" si="241"/>
        <v>23</v>
      </c>
      <c r="D1515" s="191">
        <v>4.336833519649101</v>
      </c>
      <c r="E1515" s="192">
        <f t="shared" si="242"/>
        <v>1.5059067624102594E-4</v>
      </c>
      <c r="F1515" s="193">
        <f t="shared" si="243"/>
        <v>6.4660564751703928</v>
      </c>
      <c r="G1515" s="193">
        <f t="shared" si="248"/>
        <v>6.70516079949914</v>
      </c>
      <c r="H1515" s="193">
        <f t="shared" si="248"/>
        <v>6.9531068155347624</v>
      </c>
      <c r="I1515" s="193">
        <f t="shared" si="248"/>
        <v>7.2102214747552775</v>
      </c>
      <c r="J1515" s="193">
        <f t="shared" si="248"/>
        <v>7.4768438187762598</v>
      </c>
      <c r="K1515" s="193">
        <f>MAX(0,(F1515-'2031 forecast'!$C$10))</f>
        <v>0.72905647517039274</v>
      </c>
      <c r="L1515" s="193">
        <f>MAX(0,(G1515-'2031 forecast'!$C$10))</f>
        <v>0.96816079949913991</v>
      </c>
      <c r="M1515" s="193">
        <f>MAX(0,(H1515-'2031 forecast'!$C$10))</f>
        <v>1.2161068155347623</v>
      </c>
      <c r="N1515" s="193">
        <f>MAX(0,(I1515-'2031 forecast'!$C$10))</f>
        <v>1.4732214747552774</v>
      </c>
      <c r="O1515" s="193">
        <f>MAX(0,(J1515-'2031 forecast'!$C$10))</f>
        <v>1.7398438187762597</v>
      </c>
      <c r="P1515" s="175">
        <f t="shared" si="245"/>
        <v>17</v>
      </c>
      <c r="Q1515" s="175">
        <f t="shared" si="246"/>
        <v>17</v>
      </c>
    </row>
    <row r="1516" spans="1:17" s="1" customFormat="1" x14ac:dyDescent="0.3">
      <c r="A1516" s="189">
        <f t="shared" si="244"/>
        <v>43893.999999996333</v>
      </c>
      <c r="B1516" s="190">
        <f t="shared" si="240"/>
        <v>43893</v>
      </c>
      <c r="C1516" s="1">
        <f t="shared" si="241"/>
        <v>0</v>
      </c>
      <c r="D1516" s="191">
        <v>3.742024755669449</v>
      </c>
      <c r="E1516" s="192">
        <f t="shared" si="242"/>
        <v>1.299367466871352E-4</v>
      </c>
      <c r="F1516" s="193">
        <f t="shared" si="243"/>
        <v>5.5792188683327861</v>
      </c>
      <c r="G1516" s="193">
        <f t="shared" si="248"/>
        <v>5.7855293704011661</v>
      </c>
      <c r="H1516" s="193">
        <f t="shared" si="248"/>
        <v>5.9994689015985694</v>
      </c>
      <c r="I1516" s="193">
        <f t="shared" si="248"/>
        <v>6.2213195710996043</v>
      </c>
      <c r="J1516" s="193">
        <f t="shared" si="248"/>
        <v>6.4513739200204867</v>
      </c>
      <c r="K1516" s="193">
        <f>MAX(0,(F1516-'2031 forecast'!$C$10))</f>
        <v>0</v>
      </c>
      <c r="L1516" s="193">
        <f>MAX(0,(G1516-'2031 forecast'!$C$10))</f>
        <v>4.8529370401166005E-2</v>
      </c>
      <c r="M1516" s="193">
        <f>MAX(0,(H1516-'2031 forecast'!$C$10))</f>
        <v>0.26246890159856928</v>
      </c>
      <c r="N1516" s="193">
        <f>MAX(0,(I1516-'2031 forecast'!$C$10))</f>
        <v>0.48431957109960422</v>
      </c>
      <c r="O1516" s="193">
        <f>MAX(0,(J1516-'2031 forecast'!$C$10))</f>
        <v>0.71437392002048661</v>
      </c>
      <c r="P1516" s="175" t="str">
        <f t="shared" si="245"/>
        <v/>
      </c>
      <c r="Q1516" s="175" t="str">
        <f t="shared" si="246"/>
        <v/>
      </c>
    </row>
    <row r="1517" spans="1:17" s="1" customFormat="1" x14ac:dyDescent="0.3">
      <c r="A1517" s="189">
        <f t="shared" si="244"/>
        <v>43894.041666662997</v>
      </c>
      <c r="B1517" s="190">
        <f t="shared" si="240"/>
        <v>43894</v>
      </c>
      <c r="C1517" s="1">
        <f t="shared" si="241"/>
        <v>1</v>
      </c>
      <c r="D1517" s="191">
        <v>3.5387356844358973</v>
      </c>
      <c r="E1517" s="192">
        <f t="shared" si="242"/>
        <v>1.2287780873833709E-4</v>
      </c>
      <c r="F1517" s="193">
        <f t="shared" si="243"/>
        <v>5.276122471059173</v>
      </c>
      <c r="G1517" s="193">
        <f t="shared" si="248"/>
        <v>5.471224957924643</v>
      </c>
      <c r="H1517" s="193">
        <f t="shared" si="248"/>
        <v>5.6735420196203767</v>
      </c>
      <c r="I1517" s="193">
        <f t="shared" si="248"/>
        <v>5.8833404394704498</v>
      </c>
      <c r="J1517" s="193">
        <f t="shared" si="248"/>
        <v>6.100896866015348</v>
      </c>
      <c r="K1517" s="193">
        <f>MAX(0,(F1517-'2031 forecast'!$C$10))</f>
        <v>0</v>
      </c>
      <c r="L1517" s="193">
        <f>MAX(0,(G1517-'2031 forecast'!$C$10))</f>
        <v>0</v>
      </c>
      <c r="M1517" s="193">
        <f>MAX(0,(H1517-'2031 forecast'!$C$10))</f>
        <v>0</v>
      </c>
      <c r="N1517" s="193">
        <f>MAX(0,(I1517-'2031 forecast'!$C$10))</f>
        <v>0.14634043947044972</v>
      </c>
      <c r="O1517" s="193">
        <f>MAX(0,(J1517-'2031 forecast'!$C$10))</f>
        <v>0.36389686601534788</v>
      </c>
      <c r="P1517" s="175" t="str">
        <f t="shared" si="245"/>
        <v/>
      </c>
      <c r="Q1517" s="175" t="str">
        <f t="shared" si="246"/>
        <v/>
      </c>
    </row>
    <row r="1518" spans="1:17" s="1" customFormat="1" x14ac:dyDescent="0.3">
      <c r="A1518" s="189">
        <f t="shared" si="244"/>
        <v>43894.083333329661</v>
      </c>
      <c r="B1518" s="190">
        <f t="shared" si="240"/>
        <v>43894</v>
      </c>
      <c r="C1518" s="1">
        <f t="shared" si="241"/>
        <v>2</v>
      </c>
      <c r="D1518" s="191">
        <v>3.4559142109703767</v>
      </c>
      <c r="E1518" s="192">
        <f t="shared" si="242"/>
        <v>1.2000194512956752E-4</v>
      </c>
      <c r="F1518" s="193">
        <f t="shared" si="243"/>
        <v>5.1526387536514058</v>
      </c>
      <c r="G1518" s="193">
        <f t="shared" si="248"/>
        <v>5.3431750121008763</v>
      </c>
      <c r="H1518" s="193">
        <f t="shared" si="248"/>
        <v>5.5407569936292624</v>
      </c>
      <c r="I1518" s="193">
        <f t="shared" si="248"/>
        <v>5.7456452376956104</v>
      </c>
      <c r="J1518" s="193">
        <f t="shared" si="248"/>
        <v>5.9581099180873309</v>
      </c>
      <c r="K1518" s="193">
        <f>MAX(0,(F1518-'2031 forecast'!$C$10))</f>
        <v>0</v>
      </c>
      <c r="L1518" s="193">
        <f>MAX(0,(G1518-'2031 forecast'!$C$10))</f>
        <v>0</v>
      </c>
      <c r="M1518" s="193">
        <f>MAX(0,(H1518-'2031 forecast'!$C$10))</f>
        <v>0</v>
      </c>
      <c r="N1518" s="193">
        <f>MAX(0,(I1518-'2031 forecast'!$C$10))</f>
        <v>8.6452376956103194E-3</v>
      </c>
      <c r="O1518" s="193">
        <f>MAX(0,(J1518-'2031 forecast'!$C$10))</f>
        <v>0.22110991808733083</v>
      </c>
      <c r="P1518" s="175" t="str">
        <f t="shared" si="245"/>
        <v/>
      </c>
      <c r="Q1518" s="175" t="str">
        <f t="shared" si="246"/>
        <v/>
      </c>
    </row>
    <row r="1519" spans="1:17" s="1" customFormat="1" x14ac:dyDescent="0.3">
      <c r="A1519" s="189">
        <f t="shared" si="244"/>
        <v>43894.124999996326</v>
      </c>
      <c r="B1519" s="190">
        <f t="shared" si="240"/>
        <v>43894</v>
      </c>
      <c r="C1519" s="1">
        <f t="shared" si="241"/>
        <v>3</v>
      </c>
      <c r="D1519" s="191">
        <v>3.3881511872258598</v>
      </c>
      <c r="E1519" s="192">
        <f t="shared" si="242"/>
        <v>1.176489658133015E-4</v>
      </c>
      <c r="F1519" s="193">
        <f t="shared" si="243"/>
        <v>5.0516066212268687</v>
      </c>
      <c r="G1519" s="193">
        <f t="shared" si="248"/>
        <v>5.2384068746087022</v>
      </c>
      <c r="H1519" s="193">
        <f t="shared" si="248"/>
        <v>5.4321146996365322</v>
      </c>
      <c r="I1519" s="193">
        <f t="shared" si="248"/>
        <v>5.6329855271525595</v>
      </c>
      <c r="J1519" s="193">
        <f t="shared" si="248"/>
        <v>5.8412842334189516</v>
      </c>
      <c r="K1519" s="193">
        <f>MAX(0,(F1519-'2031 forecast'!$C$10))</f>
        <v>0</v>
      </c>
      <c r="L1519" s="193">
        <f>MAX(0,(G1519-'2031 forecast'!$C$10))</f>
        <v>0</v>
      </c>
      <c r="M1519" s="193">
        <f>MAX(0,(H1519-'2031 forecast'!$C$10))</f>
        <v>0</v>
      </c>
      <c r="N1519" s="193">
        <f>MAX(0,(I1519-'2031 forecast'!$C$10))</f>
        <v>0</v>
      </c>
      <c r="O1519" s="193">
        <f>MAX(0,(J1519-'2031 forecast'!$C$10))</f>
        <v>0.10428423341895154</v>
      </c>
      <c r="P1519" s="175" t="str">
        <f t="shared" si="245"/>
        <v/>
      </c>
      <c r="Q1519" s="175" t="str">
        <f t="shared" si="246"/>
        <v/>
      </c>
    </row>
    <row r="1520" spans="1:17" s="1" customFormat="1" x14ac:dyDescent="0.3">
      <c r="A1520" s="189">
        <f t="shared" si="244"/>
        <v>43894.16666666299</v>
      </c>
      <c r="B1520" s="190">
        <f t="shared" si="240"/>
        <v>43894</v>
      </c>
      <c r="C1520" s="1">
        <f t="shared" si="241"/>
        <v>4</v>
      </c>
      <c r="D1520" s="191">
        <v>3.3806219623653573</v>
      </c>
      <c r="E1520" s="192">
        <f t="shared" si="242"/>
        <v>1.173875236670497E-4</v>
      </c>
      <c r="F1520" s="193">
        <f t="shared" si="243"/>
        <v>5.0403808287352527</v>
      </c>
      <c r="G1520" s="193">
        <f t="shared" si="248"/>
        <v>5.2267659704429041</v>
      </c>
      <c r="H1520" s="193">
        <f t="shared" si="248"/>
        <v>5.4200433336373388</v>
      </c>
      <c r="I1520" s="193">
        <f t="shared" si="248"/>
        <v>5.6204677815366644</v>
      </c>
      <c r="J1520" s="193">
        <f t="shared" si="248"/>
        <v>5.8283036017891314</v>
      </c>
      <c r="K1520" s="193">
        <f>MAX(0,(F1520-'2031 forecast'!$C$10))</f>
        <v>0</v>
      </c>
      <c r="L1520" s="193">
        <f>MAX(0,(G1520-'2031 forecast'!$C$10))</f>
        <v>0</v>
      </c>
      <c r="M1520" s="193">
        <f>MAX(0,(H1520-'2031 forecast'!$C$10))</f>
        <v>0</v>
      </c>
      <c r="N1520" s="193">
        <f>MAX(0,(I1520-'2031 forecast'!$C$10))</f>
        <v>0</v>
      </c>
      <c r="O1520" s="193">
        <f>MAX(0,(J1520-'2031 forecast'!$C$10))</f>
        <v>9.1303601789131328E-2</v>
      </c>
      <c r="P1520" s="175" t="str">
        <f t="shared" si="245"/>
        <v/>
      </c>
      <c r="Q1520" s="175" t="str">
        <f t="shared" si="246"/>
        <v/>
      </c>
    </row>
    <row r="1521" spans="1:17" s="1" customFormat="1" x14ac:dyDescent="0.3">
      <c r="A1521" s="189">
        <f t="shared" si="244"/>
        <v>43894.208333329654</v>
      </c>
      <c r="B1521" s="190">
        <f t="shared" si="240"/>
        <v>43894</v>
      </c>
      <c r="C1521" s="1">
        <f t="shared" si="241"/>
        <v>5</v>
      </c>
      <c r="D1521" s="191">
        <v>3.3580342877838514</v>
      </c>
      <c r="E1521" s="192">
        <f t="shared" si="242"/>
        <v>1.1660319722829435E-4</v>
      </c>
      <c r="F1521" s="193">
        <f t="shared" si="243"/>
        <v>5.0067034512604067</v>
      </c>
      <c r="G1521" s="193">
        <f t="shared" si="248"/>
        <v>5.1918432579455125</v>
      </c>
      <c r="H1521" s="193">
        <f t="shared" si="248"/>
        <v>5.3838292356397615</v>
      </c>
      <c r="I1521" s="193">
        <f t="shared" si="248"/>
        <v>5.5829145446889799</v>
      </c>
      <c r="J1521" s="193">
        <f t="shared" si="248"/>
        <v>5.7893617068996708</v>
      </c>
      <c r="K1521" s="193">
        <f>MAX(0,(F1521-'2031 forecast'!$C$10))</f>
        <v>0</v>
      </c>
      <c r="L1521" s="193">
        <f>MAX(0,(G1521-'2031 forecast'!$C$10))</f>
        <v>0</v>
      </c>
      <c r="M1521" s="193">
        <f>MAX(0,(H1521-'2031 forecast'!$C$10))</f>
        <v>0</v>
      </c>
      <c r="N1521" s="193">
        <f>MAX(0,(I1521-'2031 forecast'!$C$10))</f>
        <v>0</v>
      </c>
      <c r="O1521" s="193">
        <f>MAX(0,(J1521-'2031 forecast'!$C$10))</f>
        <v>5.2361706899670679E-2</v>
      </c>
      <c r="P1521" s="175" t="str">
        <f t="shared" si="245"/>
        <v/>
      </c>
      <c r="Q1521" s="175" t="str">
        <f t="shared" si="246"/>
        <v/>
      </c>
    </row>
    <row r="1522" spans="1:17" s="1" customFormat="1" x14ac:dyDescent="0.3">
      <c r="A1522" s="189">
        <f t="shared" si="244"/>
        <v>43894.249999996318</v>
      </c>
      <c r="B1522" s="190">
        <f t="shared" si="240"/>
        <v>43894</v>
      </c>
      <c r="C1522" s="1">
        <f t="shared" si="241"/>
        <v>6</v>
      </c>
      <c r="D1522" s="191">
        <v>3.4634434358308792</v>
      </c>
      <c r="E1522" s="192">
        <f t="shared" si="242"/>
        <v>1.2026338727581932E-4</v>
      </c>
      <c r="F1522" s="193">
        <f t="shared" si="243"/>
        <v>5.1638645461430217</v>
      </c>
      <c r="G1522" s="193">
        <f t="shared" si="248"/>
        <v>5.3548159162666735</v>
      </c>
      <c r="H1522" s="193">
        <f t="shared" si="248"/>
        <v>5.5528283596284558</v>
      </c>
      <c r="I1522" s="193">
        <f t="shared" si="248"/>
        <v>5.7581629833115056</v>
      </c>
      <c r="J1522" s="193">
        <f t="shared" si="248"/>
        <v>5.9710905497171511</v>
      </c>
      <c r="K1522" s="193">
        <f>MAX(0,(F1522-'2031 forecast'!$C$10))</f>
        <v>0</v>
      </c>
      <c r="L1522" s="193">
        <f>MAX(0,(G1522-'2031 forecast'!$C$10))</f>
        <v>0</v>
      </c>
      <c r="M1522" s="193">
        <f>MAX(0,(H1522-'2031 forecast'!$C$10))</f>
        <v>0</v>
      </c>
      <c r="N1522" s="193">
        <f>MAX(0,(I1522-'2031 forecast'!$C$10))</f>
        <v>2.1162983311505457E-2</v>
      </c>
      <c r="O1522" s="193">
        <f>MAX(0,(J1522-'2031 forecast'!$C$10))</f>
        <v>0.23409054971715104</v>
      </c>
      <c r="P1522" s="175" t="str">
        <f t="shared" si="245"/>
        <v/>
      </c>
      <c r="Q1522" s="175" t="str">
        <f t="shared" si="246"/>
        <v/>
      </c>
    </row>
    <row r="1523" spans="1:17" s="1" customFormat="1" x14ac:dyDescent="0.3">
      <c r="A1523" s="189">
        <f t="shared" si="244"/>
        <v>43894.291666662983</v>
      </c>
      <c r="B1523" s="190">
        <f t="shared" si="240"/>
        <v>43894</v>
      </c>
      <c r="C1523" s="1">
        <f t="shared" si="241"/>
        <v>7</v>
      </c>
      <c r="D1523" s="191">
        <v>4.1486028981365521</v>
      </c>
      <c r="E1523" s="192">
        <f t="shared" si="242"/>
        <v>1.4405462258473137E-4</v>
      </c>
      <c r="F1523" s="193">
        <f t="shared" si="243"/>
        <v>6.1854116628800098</v>
      </c>
      <c r="G1523" s="193">
        <f t="shared" si="248"/>
        <v>6.4141381953542096</v>
      </c>
      <c r="H1523" s="193">
        <f t="shared" si="248"/>
        <v>6.6513226655549529</v>
      </c>
      <c r="I1523" s="193">
        <f t="shared" si="248"/>
        <v>6.8972778343579106</v>
      </c>
      <c r="J1523" s="193">
        <f t="shared" si="248"/>
        <v>7.1523280280307597</v>
      </c>
      <c r="K1523" s="193">
        <f>MAX(0,(F1523-'2031 forecast'!$C$10))</f>
        <v>0.44841166288000966</v>
      </c>
      <c r="L1523" s="193">
        <f>MAX(0,(G1523-'2031 forecast'!$C$10))</f>
        <v>0.67713819535420949</v>
      </c>
      <c r="M1523" s="193">
        <f>MAX(0,(H1523-'2031 forecast'!$C$10))</f>
        <v>0.91432266555495278</v>
      </c>
      <c r="N1523" s="193">
        <f>MAX(0,(I1523-'2031 forecast'!$C$10))</f>
        <v>1.1602778343579105</v>
      </c>
      <c r="O1523" s="193">
        <f>MAX(0,(J1523-'2031 forecast'!$C$10))</f>
        <v>1.4153280280307596</v>
      </c>
      <c r="P1523" s="175">
        <f t="shared" si="245"/>
        <v>1</v>
      </c>
      <c r="Q1523" s="175" t="str">
        <f t="shared" si="246"/>
        <v/>
      </c>
    </row>
    <row r="1524" spans="1:17" s="1" customFormat="1" x14ac:dyDescent="0.3">
      <c r="A1524" s="189">
        <f t="shared" si="244"/>
        <v>43894.333333329647</v>
      </c>
      <c r="B1524" s="190">
        <f t="shared" si="240"/>
        <v>43894</v>
      </c>
      <c r="C1524" s="1">
        <f t="shared" si="241"/>
        <v>8</v>
      </c>
      <c r="D1524" s="191">
        <v>4.4196549931146212</v>
      </c>
      <c r="E1524" s="192">
        <f t="shared" si="242"/>
        <v>1.5346653984979551E-4</v>
      </c>
      <c r="F1524" s="193">
        <f t="shared" si="243"/>
        <v>6.58954019257816</v>
      </c>
      <c r="G1524" s="193">
        <f t="shared" si="248"/>
        <v>6.8332107453229067</v>
      </c>
      <c r="H1524" s="193">
        <f t="shared" si="248"/>
        <v>7.0858918415258767</v>
      </c>
      <c r="I1524" s="193">
        <f t="shared" si="248"/>
        <v>7.347916676530116</v>
      </c>
      <c r="J1524" s="193">
        <f t="shared" si="248"/>
        <v>7.6196307667042769</v>
      </c>
      <c r="K1524" s="193">
        <f>MAX(0,(F1524-'2031 forecast'!$C$10))</f>
        <v>0.85254019257815994</v>
      </c>
      <c r="L1524" s="193">
        <f>MAX(0,(G1524-'2031 forecast'!$C$10))</f>
        <v>1.0962107453229066</v>
      </c>
      <c r="M1524" s="193">
        <f>MAX(0,(H1524-'2031 forecast'!$C$10))</f>
        <v>1.3488918415258766</v>
      </c>
      <c r="N1524" s="193">
        <f>MAX(0,(I1524-'2031 forecast'!$C$10))</f>
        <v>1.6109166765301159</v>
      </c>
      <c r="O1524" s="193">
        <f>MAX(0,(J1524-'2031 forecast'!$C$10))</f>
        <v>1.8826307667042768</v>
      </c>
      <c r="P1524" s="175">
        <f t="shared" si="245"/>
        <v>2</v>
      </c>
      <c r="Q1524" s="175" t="str">
        <f t="shared" si="246"/>
        <v/>
      </c>
    </row>
    <row r="1525" spans="1:17" s="1" customFormat="1" x14ac:dyDescent="0.3">
      <c r="A1525" s="189">
        <f t="shared" si="244"/>
        <v>43894.374999996311</v>
      </c>
      <c r="B1525" s="190">
        <f t="shared" si="240"/>
        <v>43894</v>
      </c>
      <c r="C1525" s="1">
        <f t="shared" si="241"/>
        <v>9</v>
      </c>
      <c r="D1525" s="191">
        <v>4.4949472417196406</v>
      </c>
      <c r="E1525" s="192">
        <f t="shared" si="242"/>
        <v>1.5608096131231332E-4</v>
      </c>
      <c r="F1525" s="193">
        <f t="shared" si="243"/>
        <v>6.7017981174943131</v>
      </c>
      <c r="G1525" s="193">
        <f t="shared" ref="G1525:J1544" si="249">$E1525*G$2</f>
        <v>6.949619786980878</v>
      </c>
      <c r="H1525" s="193">
        <f t="shared" si="249"/>
        <v>7.2066055015177994</v>
      </c>
      <c r="I1525" s="193">
        <f t="shared" si="249"/>
        <v>7.4730941326890621</v>
      </c>
      <c r="J1525" s="193">
        <f t="shared" si="249"/>
        <v>7.7494370830024764</v>
      </c>
      <c r="K1525" s="193">
        <f>MAX(0,(F1525-'2031 forecast'!$C$10))</f>
        <v>0.96479811749431299</v>
      </c>
      <c r="L1525" s="193">
        <f>MAX(0,(G1525-'2031 forecast'!$C$10))</f>
        <v>1.2126197869808779</v>
      </c>
      <c r="M1525" s="193">
        <f>MAX(0,(H1525-'2031 forecast'!$C$10))</f>
        <v>1.4696055015177993</v>
      </c>
      <c r="N1525" s="193">
        <f>MAX(0,(I1525-'2031 forecast'!$C$10))</f>
        <v>1.736094132689062</v>
      </c>
      <c r="O1525" s="193">
        <f>MAX(0,(J1525-'2031 forecast'!$C$10))</f>
        <v>2.0124370830024763</v>
      </c>
      <c r="P1525" s="175">
        <f t="shared" si="245"/>
        <v>3</v>
      </c>
      <c r="Q1525" s="175" t="str">
        <f t="shared" si="246"/>
        <v/>
      </c>
    </row>
    <row r="1526" spans="1:17" s="1" customFormat="1" x14ac:dyDescent="0.3">
      <c r="A1526" s="189">
        <f t="shared" si="244"/>
        <v>43894.416666662975</v>
      </c>
      <c r="B1526" s="190">
        <f t="shared" si="240"/>
        <v>43894</v>
      </c>
      <c r="C1526" s="1">
        <f t="shared" si="241"/>
        <v>10</v>
      </c>
      <c r="D1526" s="191">
        <v>4.2314243716020741</v>
      </c>
      <c r="E1526" s="192">
        <f t="shared" si="242"/>
        <v>1.4693048619350099E-4</v>
      </c>
      <c r="F1526" s="193">
        <f t="shared" si="243"/>
        <v>6.3088953802877787</v>
      </c>
      <c r="G1526" s="193">
        <f t="shared" si="249"/>
        <v>6.5421881411779799</v>
      </c>
      <c r="H1526" s="193">
        <f t="shared" si="249"/>
        <v>6.7841076915460699</v>
      </c>
      <c r="I1526" s="193">
        <f t="shared" si="249"/>
        <v>7.0349730361327527</v>
      </c>
      <c r="J1526" s="193">
        <f t="shared" si="249"/>
        <v>7.2951149759587803</v>
      </c>
      <c r="K1526" s="193">
        <f>MAX(0,(F1526-'2031 forecast'!$C$10))</f>
        <v>0.57189538028777864</v>
      </c>
      <c r="L1526" s="193">
        <f>MAX(0,(G1526-'2031 forecast'!$C$10))</f>
        <v>0.80518814117797977</v>
      </c>
      <c r="M1526" s="193">
        <f>MAX(0,(H1526-'2031 forecast'!$C$10))</f>
        <v>1.0471076915460698</v>
      </c>
      <c r="N1526" s="193">
        <f>MAX(0,(I1526-'2031 forecast'!$C$10))</f>
        <v>1.2979730361327526</v>
      </c>
      <c r="O1526" s="193">
        <f>MAX(0,(J1526-'2031 forecast'!$C$10))</f>
        <v>1.5581149759587802</v>
      </c>
      <c r="P1526" s="175">
        <f t="shared" si="245"/>
        <v>4</v>
      </c>
      <c r="Q1526" s="175" t="str">
        <f t="shared" si="246"/>
        <v/>
      </c>
    </row>
    <row r="1527" spans="1:17" s="1" customFormat="1" x14ac:dyDescent="0.3">
      <c r="A1527" s="189">
        <f t="shared" si="244"/>
        <v>43894.45833332964</v>
      </c>
      <c r="B1527" s="190">
        <f t="shared" si="240"/>
        <v>43894</v>
      </c>
      <c r="C1527" s="1">
        <f t="shared" si="241"/>
        <v>11</v>
      </c>
      <c r="D1527" s="191">
        <v>4.1109567738340429</v>
      </c>
      <c r="E1527" s="192">
        <f t="shared" si="242"/>
        <v>1.4274741185347248E-4</v>
      </c>
      <c r="F1527" s="193">
        <f t="shared" si="243"/>
        <v>6.1292827004219337</v>
      </c>
      <c r="G1527" s="193">
        <f t="shared" si="249"/>
        <v>6.3559336745252253</v>
      </c>
      <c r="H1527" s="193">
        <f t="shared" si="249"/>
        <v>6.5909658355589924</v>
      </c>
      <c r="I1527" s="193">
        <f t="shared" si="249"/>
        <v>6.8346891062784385</v>
      </c>
      <c r="J1527" s="193">
        <f t="shared" si="249"/>
        <v>7.0874248698816613</v>
      </c>
      <c r="K1527" s="193">
        <f>MAX(0,(F1527-'2031 forecast'!$C$10))</f>
        <v>0.39228270042193358</v>
      </c>
      <c r="L1527" s="193">
        <f>MAX(0,(G1527-'2031 forecast'!$C$10))</f>
        <v>0.61893367452522519</v>
      </c>
      <c r="M1527" s="193">
        <f>MAX(0,(H1527-'2031 forecast'!$C$10))</f>
        <v>0.8539658355589923</v>
      </c>
      <c r="N1527" s="193">
        <f>MAX(0,(I1527-'2031 forecast'!$C$10))</f>
        <v>1.0976891062784384</v>
      </c>
      <c r="O1527" s="193">
        <f>MAX(0,(J1527-'2031 forecast'!$C$10))</f>
        <v>1.3504248698816612</v>
      </c>
      <c r="P1527" s="175">
        <f t="shared" si="245"/>
        <v>5</v>
      </c>
      <c r="Q1527" s="175" t="str">
        <f t="shared" si="246"/>
        <v/>
      </c>
    </row>
    <row r="1528" spans="1:17" s="1" customFormat="1" x14ac:dyDescent="0.3">
      <c r="A1528" s="189">
        <f t="shared" si="244"/>
        <v>43894.499999996304</v>
      </c>
      <c r="B1528" s="190">
        <f t="shared" si="240"/>
        <v>43894</v>
      </c>
      <c r="C1528" s="1">
        <f t="shared" si="241"/>
        <v>12</v>
      </c>
      <c r="D1528" s="191">
        <v>4.171190572718058</v>
      </c>
      <c r="E1528" s="192">
        <f t="shared" si="242"/>
        <v>1.4483894902348672E-4</v>
      </c>
      <c r="F1528" s="193">
        <f t="shared" si="243"/>
        <v>6.2190890403548558</v>
      </c>
      <c r="G1528" s="193">
        <f t="shared" si="249"/>
        <v>6.4490609078516021</v>
      </c>
      <c r="H1528" s="193">
        <f t="shared" si="249"/>
        <v>6.6875367635525302</v>
      </c>
      <c r="I1528" s="193">
        <f t="shared" si="249"/>
        <v>6.9348310712055952</v>
      </c>
      <c r="J1528" s="193">
        <f t="shared" si="249"/>
        <v>7.1912699229202204</v>
      </c>
      <c r="K1528" s="193">
        <f>MAX(0,(F1528-'2031 forecast'!$C$10))</f>
        <v>0.48208904035485567</v>
      </c>
      <c r="L1528" s="193">
        <f>MAX(0,(G1528-'2031 forecast'!$C$10))</f>
        <v>0.71206090785160203</v>
      </c>
      <c r="M1528" s="193">
        <f>MAX(0,(H1528-'2031 forecast'!$C$10))</f>
        <v>0.95053676355253014</v>
      </c>
      <c r="N1528" s="193">
        <f>MAX(0,(I1528-'2031 forecast'!$C$10))</f>
        <v>1.1978310712055951</v>
      </c>
      <c r="O1528" s="193">
        <f>MAX(0,(J1528-'2031 forecast'!$C$10))</f>
        <v>1.4542699229202203</v>
      </c>
      <c r="P1528" s="175">
        <f t="shared" si="245"/>
        <v>6</v>
      </c>
      <c r="Q1528" s="175" t="str">
        <f t="shared" si="246"/>
        <v/>
      </c>
    </row>
    <row r="1529" spans="1:17" s="1" customFormat="1" x14ac:dyDescent="0.3">
      <c r="A1529" s="189">
        <f t="shared" si="244"/>
        <v>43894.541666662968</v>
      </c>
      <c r="B1529" s="190">
        <f t="shared" si="240"/>
        <v>43894</v>
      </c>
      <c r="C1529" s="1">
        <f t="shared" si="241"/>
        <v>13</v>
      </c>
      <c r="D1529" s="191">
        <v>4.0808398743920353</v>
      </c>
      <c r="E1529" s="192">
        <f t="shared" si="242"/>
        <v>1.4170164326846534E-4</v>
      </c>
      <c r="F1529" s="193">
        <f t="shared" si="243"/>
        <v>6.0843795304554726</v>
      </c>
      <c r="G1529" s="193">
        <f t="shared" si="249"/>
        <v>6.3093700578620364</v>
      </c>
      <c r="H1529" s="193">
        <f t="shared" si="249"/>
        <v>6.5426803715622226</v>
      </c>
      <c r="I1529" s="193">
        <f t="shared" si="249"/>
        <v>6.7846181238148597</v>
      </c>
      <c r="J1529" s="193">
        <f t="shared" si="249"/>
        <v>7.0355023433623813</v>
      </c>
      <c r="K1529" s="193">
        <f>MAX(0,(F1529-'2031 forecast'!$C$10))</f>
        <v>0.34737953045547254</v>
      </c>
      <c r="L1529" s="193">
        <f>MAX(0,(G1529-'2031 forecast'!$C$10))</f>
        <v>0.57237005786203632</v>
      </c>
      <c r="M1529" s="193">
        <f>MAX(0,(H1529-'2031 forecast'!$C$10))</f>
        <v>0.8056803715622225</v>
      </c>
      <c r="N1529" s="193">
        <f>MAX(0,(I1529-'2031 forecast'!$C$10))</f>
        <v>1.0476181238148596</v>
      </c>
      <c r="O1529" s="193">
        <f>MAX(0,(J1529-'2031 forecast'!$C$10))</f>
        <v>1.2985023433623812</v>
      </c>
      <c r="P1529" s="175">
        <f t="shared" si="245"/>
        <v>7</v>
      </c>
      <c r="Q1529" s="175" t="str">
        <f t="shared" si="246"/>
        <v/>
      </c>
    </row>
    <row r="1530" spans="1:17" s="1" customFormat="1" x14ac:dyDescent="0.3">
      <c r="A1530" s="189">
        <f t="shared" si="244"/>
        <v>43894.583333329632</v>
      </c>
      <c r="B1530" s="190">
        <f t="shared" si="240"/>
        <v>43894</v>
      </c>
      <c r="C1530" s="1">
        <f t="shared" si="241"/>
        <v>14</v>
      </c>
      <c r="D1530" s="191">
        <v>4.3443627445096027</v>
      </c>
      <c r="E1530" s="192">
        <f t="shared" si="242"/>
        <v>1.5085211838727772E-4</v>
      </c>
      <c r="F1530" s="193">
        <f t="shared" si="243"/>
        <v>6.4772822676620088</v>
      </c>
      <c r="G1530" s="193">
        <f t="shared" si="249"/>
        <v>6.7168017036649372</v>
      </c>
      <c r="H1530" s="193">
        <f t="shared" si="249"/>
        <v>6.9651781815339548</v>
      </c>
      <c r="I1530" s="193">
        <f t="shared" si="249"/>
        <v>7.2227392203711718</v>
      </c>
      <c r="J1530" s="193">
        <f t="shared" si="249"/>
        <v>7.4898244504060791</v>
      </c>
      <c r="K1530" s="193">
        <f>MAX(0,(F1530-'2031 forecast'!$C$10))</f>
        <v>0.74028226766200866</v>
      </c>
      <c r="L1530" s="193">
        <f>MAX(0,(G1530-'2031 forecast'!$C$10))</f>
        <v>0.97980170366493713</v>
      </c>
      <c r="M1530" s="193">
        <f>MAX(0,(H1530-'2031 forecast'!$C$10))</f>
        <v>1.2281781815339547</v>
      </c>
      <c r="N1530" s="193">
        <f>MAX(0,(I1530-'2031 forecast'!$C$10))</f>
        <v>1.4857392203711717</v>
      </c>
      <c r="O1530" s="193">
        <f>MAX(0,(J1530-'2031 forecast'!$C$10))</f>
        <v>1.752824450406079</v>
      </c>
      <c r="P1530" s="175">
        <f t="shared" si="245"/>
        <v>8</v>
      </c>
      <c r="Q1530" s="175" t="str">
        <f t="shared" si="246"/>
        <v/>
      </c>
    </row>
    <row r="1531" spans="1:17" s="1" customFormat="1" x14ac:dyDescent="0.3">
      <c r="A1531" s="189">
        <f t="shared" si="244"/>
        <v>43894.624999996297</v>
      </c>
      <c r="B1531" s="190">
        <f t="shared" si="240"/>
        <v>43894</v>
      </c>
      <c r="C1531" s="1">
        <f t="shared" si="241"/>
        <v>15</v>
      </c>
      <c r="D1531" s="191">
        <v>4.2916581704860892</v>
      </c>
      <c r="E1531" s="192">
        <f t="shared" si="242"/>
        <v>1.4902202336351523E-4</v>
      </c>
      <c r="F1531" s="193">
        <f t="shared" si="243"/>
        <v>6.3987017202207008</v>
      </c>
      <c r="G1531" s="193">
        <f t="shared" si="249"/>
        <v>6.6353153745043567</v>
      </c>
      <c r="H1531" s="193">
        <f t="shared" si="249"/>
        <v>6.8806786195396077</v>
      </c>
      <c r="I1531" s="193">
        <f t="shared" si="249"/>
        <v>7.1351150010599085</v>
      </c>
      <c r="J1531" s="193">
        <f t="shared" si="249"/>
        <v>7.3989600289973394</v>
      </c>
      <c r="K1531" s="193">
        <f>MAX(0,(F1531-'2031 forecast'!$C$10))</f>
        <v>0.66170172022070073</v>
      </c>
      <c r="L1531" s="193">
        <f>MAX(0,(G1531-'2031 forecast'!$C$10))</f>
        <v>0.89831537450435661</v>
      </c>
      <c r="M1531" s="193">
        <f>MAX(0,(H1531-'2031 forecast'!$C$10))</f>
        <v>1.1436786195396076</v>
      </c>
      <c r="N1531" s="193">
        <f>MAX(0,(I1531-'2031 forecast'!$C$10))</f>
        <v>1.3981150010599084</v>
      </c>
      <c r="O1531" s="193">
        <f>MAX(0,(J1531-'2031 forecast'!$C$10))</f>
        <v>1.6619600289973393</v>
      </c>
      <c r="P1531" s="175">
        <f t="shared" si="245"/>
        <v>9</v>
      </c>
      <c r="Q1531" s="175" t="str">
        <f t="shared" si="246"/>
        <v/>
      </c>
    </row>
    <row r="1532" spans="1:17" s="1" customFormat="1" x14ac:dyDescent="0.3">
      <c r="A1532" s="189">
        <f t="shared" si="244"/>
        <v>43894.666666662961</v>
      </c>
      <c r="B1532" s="190">
        <f t="shared" si="240"/>
        <v>43894</v>
      </c>
      <c r="C1532" s="1">
        <f t="shared" si="241"/>
        <v>16</v>
      </c>
      <c r="D1532" s="191">
        <v>4.3669504190911086</v>
      </c>
      <c r="E1532" s="192">
        <f t="shared" si="242"/>
        <v>1.5163644482603305E-4</v>
      </c>
      <c r="F1532" s="193">
        <f t="shared" si="243"/>
        <v>6.5109596451368539</v>
      </c>
      <c r="G1532" s="193">
        <f t="shared" si="249"/>
        <v>6.7517244161623271</v>
      </c>
      <c r="H1532" s="193">
        <f t="shared" si="249"/>
        <v>7.0013922795315304</v>
      </c>
      <c r="I1532" s="193">
        <f t="shared" si="249"/>
        <v>7.2602924572188545</v>
      </c>
      <c r="J1532" s="193">
        <f t="shared" si="249"/>
        <v>7.528766345295538</v>
      </c>
      <c r="K1532" s="193">
        <f>MAX(0,(F1532-'2031 forecast'!$C$10))</f>
        <v>0.77395964513685378</v>
      </c>
      <c r="L1532" s="193">
        <f>MAX(0,(G1532-'2031 forecast'!$C$10))</f>
        <v>1.014724416162327</v>
      </c>
      <c r="M1532" s="193">
        <f>MAX(0,(H1532-'2031 forecast'!$C$10))</f>
        <v>1.2643922795315303</v>
      </c>
      <c r="N1532" s="193">
        <f>MAX(0,(I1532-'2031 forecast'!$C$10))</f>
        <v>1.5232924572188544</v>
      </c>
      <c r="O1532" s="193">
        <f>MAX(0,(J1532-'2031 forecast'!$C$10))</f>
        <v>1.7917663452955379</v>
      </c>
      <c r="P1532" s="175">
        <f t="shared" si="245"/>
        <v>10</v>
      </c>
      <c r="Q1532" s="175" t="str">
        <f t="shared" si="246"/>
        <v/>
      </c>
    </row>
    <row r="1533" spans="1:17" s="1" customFormat="1" x14ac:dyDescent="0.3">
      <c r="A1533" s="189">
        <f t="shared" si="244"/>
        <v>43894.708333329625</v>
      </c>
      <c r="B1533" s="190">
        <f t="shared" si="240"/>
        <v>43894</v>
      </c>
      <c r="C1533" s="1">
        <f t="shared" si="241"/>
        <v>17</v>
      </c>
      <c r="D1533" s="191">
        <v>4.7132947626741952</v>
      </c>
      <c r="E1533" s="192">
        <f t="shared" si="242"/>
        <v>1.6366278355361494E-4</v>
      </c>
      <c r="F1533" s="193">
        <f t="shared" si="243"/>
        <v>7.0273460997511545</v>
      </c>
      <c r="G1533" s="193">
        <f t="shared" si="249"/>
        <v>7.2872060077889929</v>
      </c>
      <c r="H1533" s="193">
        <f t="shared" si="249"/>
        <v>7.5566751154943743</v>
      </c>
      <c r="I1533" s="193">
        <f t="shared" si="249"/>
        <v>7.8361087555500033</v>
      </c>
      <c r="J1533" s="193">
        <f t="shared" si="249"/>
        <v>8.1258754002672511</v>
      </c>
      <c r="K1533" s="193">
        <f>MAX(0,(F1533-'2031 forecast'!$C$10))</f>
        <v>1.2903460997511544</v>
      </c>
      <c r="L1533" s="193">
        <f>MAX(0,(G1533-'2031 forecast'!$C$10))</f>
        <v>1.5502060077889928</v>
      </c>
      <c r="M1533" s="193">
        <f>MAX(0,(H1533-'2031 forecast'!$C$10))</f>
        <v>1.8196751154943742</v>
      </c>
      <c r="N1533" s="193">
        <f>MAX(0,(I1533-'2031 forecast'!$C$10))</f>
        <v>2.0991087555500032</v>
      </c>
      <c r="O1533" s="193">
        <f>MAX(0,(J1533-'2031 forecast'!$C$10))</f>
        <v>2.388875400267251</v>
      </c>
      <c r="P1533" s="175">
        <f t="shared" si="245"/>
        <v>11</v>
      </c>
      <c r="Q1533" s="175" t="str">
        <f t="shared" si="246"/>
        <v/>
      </c>
    </row>
    <row r="1534" spans="1:17" s="1" customFormat="1" x14ac:dyDescent="0.3">
      <c r="A1534" s="189">
        <f t="shared" si="244"/>
        <v>43894.749999996289</v>
      </c>
      <c r="B1534" s="190">
        <f t="shared" si="240"/>
        <v>43894</v>
      </c>
      <c r="C1534" s="1">
        <f t="shared" si="241"/>
        <v>18</v>
      </c>
      <c r="D1534" s="191">
        <v>4.758470111837207</v>
      </c>
      <c r="E1534" s="192">
        <f t="shared" si="242"/>
        <v>1.6523143643112565E-4</v>
      </c>
      <c r="F1534" s="193">
        <f t="shared" si="243"/>
        <v>7.0947008547008465</v>
      </c>
      <c r="G1534" s="193">
        <f t="shared" si="249"/>
        <v>7.357051432783777</v>
      </c>
      <c r="H1534" s="193">
        <f t="shared" si="249"/>
        <v>7.629103311489529</v>
      </c>
      <c r="I1534" s="193">
        <f t="shared" si="249"/>
        <v>7.9112152292453715</v>
      </c>
      <c r="J1534" s="193">
        <f t="shared" si="249"/>
        <v>8.2037591900461724</v>
      </c>
      <c r="K1534" s="193">
        <f>MAX(0,(F1534-'2031 forecast'!$C$10))</f>
        <v>1.3577008547008464</v>
      </c>
      <c r="L1534" s="193">
        <f>MAX(0,(G1534-'2031 forecast'!$C$10))</f>
        <v>1.6200514327837769</v>
      </c>
      <c r="M1534" s="193">
        <f>MAX(0,(H1534-'2031 forecast'!$C$10))</f>
        <v>1.8921033114895289</v>
      </c>
      <c r="N1534" s="193">
        <f>MAX(0,(I1534-'2031 forecast'!$C$10))</f>
        <v>2.1742152292453714</v>
      </c>
      <c r="O1534" s="193">
        <f>MAX(0,(J1534-'2031 forecast'!$C$10))</f>
        <v>2.4667591900461723</v>
      </c>
      <c r="P1534" s="175">
        <f t="shared" si="245"/>
        <v>12</v>
      </c>
      <c r="Q1534" s="175" t="str">
        <f t="shared" si="246"/>
        <v/>
      </c>
    </row>
    <row r="1535" spans="1:17" s="1" customFormat="1" x14ac:dyDescent="0.3">
      <c r="A1535" s="189">
        <f t="shared" si="244"/>
        <v>43894.791666662954</v>
      </c>
      <c r="B1535" s="190">
        <f t="shared" si="240"/>
        <v>43894</v>
      </c>
      <c r="C1535" s="1">
        <f t="shared" si="241"/>
        <v>19</v>
      </c>
      <c r="D1535" s="191">
        <v>5.0445806565362803</v>
      </c>
      <c r="E1535" s="192">
        <f t="shared" si="242"/>
        <v>1.7516623798869335E-4</v>
      </c>
      <c r="F1535" s="193">
        <f t="shared" si="243"/>
        <v>7.5212809693822278</v>
      </c>
      <c r="G1535" s="193">
        <f t="shared" si="249"/>
        <v>7.7994057910840677</v>
      </c>
      <c r="H1535" s="193">
        <f t="shared" si="249"/>
        <v>8.0878152194588377</v>
      </c>
      <c r="I1535" s="193">
        <f t="shared" si="249"/>
        <v>8.3868895626493671</v>
      </c>
      <c r="J1535" s="193">
        <f t="shared" si="249"/>
        <v>8.6970231919793282</v>
      </c>
      <c r="K1535" s="193">
        <f>MAX(0,(F1535-'2031 forecast'!$C$10))</f>
        <v>1.7842809693822277</v>
      </c>
      <c r="L1535" s="193">
        <f>MAX(0,(G1535-'2031 forecast'!$C$10))</f>
        <v>2.0624057910840676</v>
      </c>
      <c r="M1535" s="193">
        <f>MAX(0,(H1535-'2031 forecast'!$C$10))</f>
        <v>2.3508152194588376</v>
      </c>
      <c r="N1535" s="193">
        <f>MAX(0,(I1535-'2031 forecast'!$C$10))</f>
        <v>2.649889562649367</v>
      </c>
      <c r="O1535" s="193">
        <f>MAX(0,(J1535-'2031 forecast'!$C$10))</f>
        <v>2.9600231919793281</v>
      </c>
      <c r="P1535" s="175">
        <f t="shared" si="245"/>
        <v>13</v>
      </c>
      <c r="Q1535" s="175" t="str">
        <f t="shared" si="246"/>
        <v/>
      </c>
    </row>
    <row r="1536" spans="1:17" s="1" customFormat="1" x14ac:dyDescent="0.3">
      <c r="A1536" s="189">
        <f t="shared" si="244"/>
        <v>43894.833333329618</v>
      </c>
      <c r="B1536" s="190">
        <f t="shared" si="240"/>
        <v>43894</v>
      </c>
      <c r="C1536" s="1">
        <f t="shared" si="241"/>
        <v>20</v>
      </c>
      <c r="D1536" s="191">
        <v>5.0370514316757777</v>
      </c>
      <c r="E1536" s="192">
        <f t="shared" si="242"/>
        <v>1.7490479584244154E-4</v>
      </c>
      <c r="F1536" s="193">
        <f t="shared" si="243"/>
        <v>7.510055176890611</v>
      </c>
      <c r="G1536" s="193">
        <f t="shared" si="249"/>
        <v>7.7877648869182696</v>
      </c>
      <c r="H1536" s="193">
        <f t="shared" si="249"/>
        <v>8.0757438534596435</v>
      </c>
      <c r="I1536" s="193">
        <f t="shared" si="249"/>
        <v>8.3743718170334702</v>
      </c>
      <c r="J1536" s="193">
        <f t="shared" si="249"/>
        <v>8.6840425603495071</v>
      </c>
      <c r="K1536" s="193">
        <f>MAX(0,(F1536-'2031 forecast'!$C$10))</f>
        <v>1.7730551768906109</v>
      </c>
      <c r="L1536" s="193">
        <f>MAX(0,(G1536-'2031 forecast'!$C$10))</f>
        <v>2.0507648869182695</v>
      </c>
      <c r="M1536" s="193">
        <f>MAX(0,(H1536-'2031 forecast'!$C$10))</f>
        <v>2.3387438534596434</v>
      </c>
      <c r="N1536" s="193">
        <f>MAX(0,(I1536-'2031 forecast'!$C$10))</f>
        <v>2.6373718170334701</v>
      </c>
      <c r="O1536" s="193">
        <f>MAX(0,(J1536-'2031 forecast'!$C$10))</f>
        <v>2.947042560349507</v>
      </c>
      <c r="P1536" s="175">
        <f t="shared" si="245"/>
        <v>14</v>
      </c>
      <c r="Q1536" s="175" t="str">
        <f t="shared" si="246"/>
        <v/>
      </c>
    </row>
    <row r="1537" spans="1:17" s="1" customFormat="1" x14ac:dyDescent="0.3">
      <c r="A1537" s="189">
        <f t="shared" si="244"/>
        <v>43894.874999996282</v>
      </c>
      <c r="B1537" s="190">
        <f t="shared" si="240"/>
        <v>43894</v>
      </c>
      <c r="C1537" s="1">
        <f t="shared" si="241"/>
        <v>21</v>
      </c>
      <c r="D1537" s="191">
        <v>4.9015253841867432</v>
      </c>
      <c r="E1537" s="192">
        <f t="shared" si="242"/>
        <v>1.7019883720990948E-4</v>
      </c>
      <c r="F1537" s="193">
        <f t="shared" si="243"/>
        <v>7.3079909120415367</v>
      </c>
      <c r="G1537" s="193">
        <f t="shared" si="249"/>
        <v>7.5782286119339215</v>
      </c>
      <c r="H1537" s="193">
        <f t="shared" si="249"/>
        <v>7.8584592654741829</v>
      </c>
      <c r="I1537" s="193">
        <f t="shared" si="249"/>
        <v>8.1490523959473684</v>
      </c>
      <c r="J1537" s="193">
        <f t="shared" si="249"/>
        <v>8.4503911910127503</v>
      </c>
      <c r="K1537" s="193">
        <f>MAX(0,(F1537-'2031 forecast'!$C$10))</f>
        <v>1.5709909120415366</v>
      </c>
      <c r="L1537" s="193">
        <f>MAX(0,(G1537-'2031 forecast'!$C$10))</f>
        <v>1.8412286119339214</v>
      </c>
      <c r="M1537" s="193">
        <f>MAX(0,(H1537-'2031 forecast'!$C$10))</f>
        <v>2.1214592654741828</v>
      </c>
      <c r="N1537" s="193">
        <f>MAX(0,(I1537-'2031 forecast'!$C$10))</f>
        <v>2.4120523959473683</v>
      </c>
      <c r="O1537" s="193">
        <f>MAX(0,(J1537-'2031 forecast'!$C$10))</f>
        <v>2.7133911910127502</v>
      </c>
      <c r="P1537" s="175">
        <f t="shared" si="245"/>
        <v>15</v>
      </c>
      <c r="Q1537" s="175" t="str">
        <f t="shared" si="246"/>
        <v/>
      </c>
    </row>
    <row r="1538" spans="1:17" s="1" customFormat="1" x14ac:dyDescent="0.3">
      <c r="A1538" s="189">
        <f t="shared" si="244"/>
        <v>43894.916666662946</v>
      </c>
      <c r="B1538" s="190">
        <f t="shared" si="240"/>
        <v>43894</v>
      </c>
      <c r="C1538" s="1">
        <f t="shared" si="241"/>
        <v>22</v>
      </c>
      <c r="D1538" s="191">
        <v>4.7283532123952003</v>
      </c>
      <c r="E1538" s="192">
        <f t="shared" si="242"/>
        <v>1.6418566784611856E-4</v>
      </c>
      <c r="F1538" s="193">
        <f t="shared" si="243"/>
        <v>7.0497976847343873</v>
      </c>
      <c r="G1538" s="193">
        <f t="shared" si="249"/>
        <v>7.31048781612059</v>
      </c>
      <c r="H1538" s="193">
        <f t="shared" si="249"/>
        <v>7.5808178474927619</v>
      </c>
      <c r="I1538" s="193">
        <f t="shared" si="249"/>
        <v>7.8611442467817954</v>
      </c>
      <c r="J1538" s="193">
        <f t="shared" si="249"/>
        <v>8.1518366635268951</v>
      </c>
      <c r="K1538" s="193">
        <f>MAX(0,(F1538-'2031 forecast'!$C$10))</f>
        <v>1.3127976847343872</v>
      </c>
      <c r="L1538" s="193">
        <f>MAX(0,(G1538-'2031 forecast'!$C$10))</f>
        <v>1.5734878161205899</v>
      </c>
      <c r="M1538" s="193">
        <f>MAX(0,(H1538-'2031 forecast'!$C$10))</f>
        <v>1.8438178474927618</v>
      </c>
      <c r="N1538" s="193">
        <f>MAX(0,(I1538-'2031 forecast'!$C$10))</f>
        <v>2.1241442467817953</v>
      </c>
      <c r="O1538" s="193">
        <f>MAX(0,(J1538-'2031 forecast'!$C$10))</f>
        <v>2.414836663526895</v>
      </c>
      <c r="P1538" s="175">
        <f t="shared" si="245"/>
        <v>16</v>
      </c>
      <c r="Q1538" s="175" t="str">
        <f t="shared" si="246"/>
        <v/>
      </c>
    </row>
    <row r="1539" spans="1:17" s="1" customFormat="1" x14ac:dyDescent="0.3">
      <c r="A1539" s="189">
        <f t="shared" si="244"/>
        <v>43894.95833332961</v>
      </c>
      <c r="B1539" s="190">
        <f t="shared" si="240"/>
        <v>43894</v>
      </c>
      <c r="C1539" s="1">
        <f t="shared" si="241"/>
        <v>23</v>
      </c>
      <c r="D1539" s="191">
        <v>4.3518919693701035</v>
      </c>
      <c r="E1539" s="192">
        <f t="shared" si="242"/>
        <v>1.5111356053352945E-4</v>
      </c>
      <c r="F1539" s="193">
        <f t="shared" si="243"/>
        <v>6.488508060153622</v>
      </c>
      <c r="G1539" s="193">
        <f t="shared" si="249"/>
        <v>6.7284426078307318</v>
      </c>
      <c r="H1539" s="193">
        <f t="shared" si="249"/>
        <v>6.9772495475331446</v>
      </c>
      <c r="I1539" s="193">
        <f t="shared" si="249"/>
        <v>7.2352569659870642</v>
      </c>
      <c r="J1539" s="193">
        <f t="shared" si="249"/>
        <v>7.5028050820358967</v>
      </c>
      <c r="K1539" s="193">
        <f>MAX(0,(F1539-'2031 forecast'!$C$10))</f>
        <v>0.75150806015362193</v>
      </c>
      <c r="L1539" s="193">
        <f>MAX(0,(G1539-'2031 forecast'!$C$10))</f>
        <v>0.99144260783073168</v>
      </c>
      <c r="M1539" s="193">
        <f>MAX(0,(H1539-'2031 forecast'!$C$10))</f>
        <v>1.2402495475331445</v>
      </c>
      <c r="N1539" s="193">
        <f>MAX(0,(I1539-'2031 forecast'!$C$10))</f>
        <v>1.4982569659870641</v>
      </c>
      <c r="O1539" s="193">
        <f>MAX(0,(J1539-'2031 forecast'!$C$10))</f>
        <v>1.7658050820358966</v>
      </c>
      <c r="P1539" s="175">
        <f t="shared" si="245"/>
        <v>17</v>
      </c>
      <c r="Q1539" s="175">
        <f t="shared" si="246"/>
        <v>17</v>
      </c>
    </row>
    <row r="1540" spans="1:17" s="1" customFormat="1" x14ac:dyDescent="0.3">
      <c r="A1540" s="189">
        <f t="shared" si="244"/>
        <v>43894.999999996275</v>
      </c>
      <c r="B1540" s="190">
        <f t="shared" si="240"/>
        <v>43894</v>
      </c>
      <c r="C1540" s="1">
        <f t="shared" si="241"/>
        <v>0</v>
      </c>
      <c r="D1540" s="191">
        <v>3.742024755669449</v>
      </c>
      <c r="E1540" s="192">
        <f t="shared" si="242"/>
        <v>1.299367466871352E-4</v>
      </c>
      <c r="F1540" s="193">
        <f t="shared" si="243"/>
        <v>5.5792188683327861</v>
      </c>
      <c r="G1540" s="193">
        <f t="shared" si="249"/>
        <v>5.7855293704011661</v>
      </c>
      <c r="H1540" s="193">
        <f t="shared" si="249"/>
        <v>5.9994689015985694</v>
      </c>
      <c r="I1540" s="193">
        <f t="shared" si="249"/>
        <v>6.2213195710996043</v>
      </c>
      <c r="J1540" s="193">
        <f t="shared" si="249"/>
        <v>6.4513739200204867</v>
      </c>
      <c r="K1540" s="193">
        <f>MAX(0,(F1540-'2031 forecast'!$C$10))</f>
        <v>0</v>
      </c>
      <c r="L1540" s="193">
        <f>MAX(0,(G1540-'2031 forecast'!$C$10))</f>
        <v>4.8529370401166005E-2</v>
      </c>
      <c r="M1540" s="193">
        <f>MAX(0,(H1540-'2031 forecast'!$C$10))</f>
        <v>0.26246890159856928</v>
      </c>
      <c r="N1540" s="193">
        <f>MAX(0,(I1540-'2031 forecast'!$C$10))</f>
        <v>0.48431957109960422</v>
      </c>
      <c r="O1540" s="193">
        <f>MAX(0,(J1540-'2031 forecast'!$C$10))</f>
        <v>0.71437392002048661</v>
      </c>
      <c r="P1540" s="175" t="str">
        <f t="shared" si="245"/>
        <v/>
      </c>
      <c r="Q1540" s="175" t="str">
        <f t="shared" si="246"/>
        <v/>
      </c>
    </row>
    <row r="1541" spans="1:17" s="1" customFormat="1" x14ac:dyDescent="0.3">
      <c r="A1541" s="189">
        <f t="shared" si="244"/>
        <v>43895.041666662939</v>
      </c>
      <c r="B1541" s="190">
        <f t="shared" ref="B1541:B1604" si="250">INT(A1541)</f>
        <v>43895</v>
      </c>
      <c r="C1541" s="1">
        <f t="shared" ref="C1541:C1604" si="251">HOUR(A1541)</f>
        <v>1</v>
      </c>
      <c r="D1541" s="191">
        <v>3.6140279330409166</v>
      </c>
      <c r="E1541" s="192">
        <f t="shared" ref="E1541:E1604" si="252">D1541/SUM($D$4:$D$8763)</f>
        <v>1.254922302008549E-4</v>
      </c>
      <c r="F1541" s="193">
        <f t="shared" ref="F1541:F1604" si="253">E1541*$F$2</f>
        <v>5.388380395975326</v>
      </c>
      <c r="G1541" s="193">
        <f t="shared" si="249"/>
        <v>5.5876339995826143</v>
      </c>
      <c r="H1541" s="193">
        <f t="shared" si="249"/>
        <v>5.7942556796122995</v>
      </c>
      <c r="I1541" s="193">
        <f t="shared" si="249"/>
        <v>6.008517895629395</v>
      </c>
      <c r="J1541" s="193">
        <f t="shared" si="249"/>
        <v>6.2307031823135475</v>
      </c>
      <c r="K1541" s="193">
        <f>MAX(0,(F1541-'2031 forecast'!$C$10))</f>
        <v>0</v>
      </c>
      <c r="L1541" s="193">
        <f>MAX(0,(G1541-'2031 forecast'!$C$10))</f>
        <v>0</v>
      </c>
      <c r="M1541" s="193">
        <f>MAX(0,(H1541-'2031 forecast'!$C$10))</f>
        <v>5.7255679612299382E-2</v>
      </c>
      <c r="N1541" s="193">
        <f>MAX(0,(I1541-'2031 forecast'!$C$10))</f>
        <v>0.27151789562939488</v>
      </c>
      <c r="O1541" s="193">
        <f>MAX(0,(J1541-'2031 forecast'!$C$10))</f>
        <v>0.49370318231354737</v>
      </c>
      <c r="P1541" s="175" t="str">
        <f t="shared" si="245"/>
        <v/>
      </c>
      <c r="Q1541" s="175" t="str">
        <f t="shared" si="246"/>
        <v/>
      </c>
    </row>
    <row r="1542" spans="1:17" s="1" customFormat="1" x14ac:dyDescent="0.3">
      <c r="A1542" s="189">
        <f t="shared" ref="A1542:A1605" si="254">A1541 + TIME(1,0,0)</f>
        <v>43895.083333329603</v>
      </c>
      <c r="B1542" s="190">
        <f t="shared" si="250"/>
        <v>43895</v>
      </c>
      <c r="C1542" s="1">
        <f t="shared" si="251"/>
        <v>2</v>
      </c>
      <c r="D1542" s="191">
        <v>3.4860311104123847</v>
      </c>
      <c r="E1542" s="192">
        <f t="shared" si="252"/>
        <v>1.2104771371457466E-4</v>
      </c>
      <c r="F1542" s="193">
        <f t="shared" si="253"/>
        <v>5.1975419236178677</v>
      </c>
      <c r="G1542" s="193">
        <f t="shared" si="249"/>
        <v>5.3897386287640652</v>
      </c>
      <c r="H1542" s="193">
        <f t="shared" si="249"/>
        <v>5.5890424576260322</v>
      </c>
      <c r="I1542" s="193">
        <f t="shared" si="249"/>
        <v>5.7957162201591892</v>
      </c>
      <c r="J1542" s="193">
        <f t="shared" si="249"/>
        <v>6.0100324446066109</v>
      </c>
      <c r="K1542" s="193">
        <f>MAX(0,(F1542-'2031 forecast'!$C$10))</f>
        <v>0</v>
      </c>
      <c r="L1542" s="193">
        <f>MAX(0,(G1542-'2031 forecast'!$C$10))</f>
        <v>0</v>
      </c>
      <c r="M1542" s="193">
        <f>MAX(0,(H1542-'2031 forecast'!$C$10))</f>
        <v>0</v>
      </c>
      <c r="N1542" s="193">
        <f>MAX(0,(I1542-'2031 forecast'!$C$10))</f>
        <v>5.8716220159189092E-2</v>
      </c>
      <c r="O1542" s="193">
        <f>MAX(0,(J1542-'2031 forecast'!$C$10))</f>
        <v>0.2730324446066108</v>
      </c>
      <c r="P1542" s="175" t="str">
        <f t="shared" ref="P1542:P1605" si="255">IF(K1542&gt;0,IF(K1541&gt;0,P1541+1,1),"")</f>
        <v/>
      </c>
      <c r="Q1542" s="175" t="str">
        <f t="shared" ref="Q1542:Q1605" si="256">IF(AND(K1542&gt;0,K1543=0),P1542,"")</f>
        <v/>
      </c>
    </row>
    <row r="1543" spans="1:17" s="1" customFormat="1" x14ac:dyDescent="0.3">
      <c r="A1543" s="189">
        <f t="shared" si="254"/>
        <v>43895.124999996267</v>
      </c>
      <c r="B1543" s="190">
        <f t="shared" si="250"/>
        <v>43895</v>
      </c>
      <c r="C1543" s="1">
        <f t="shared" si="251"/>
        <v>3</v>
      </c>
      <c r="D1543" s="191">
        <v>3.4408557612493733</v>
      </c>
      <c r="E1543" s="192">
        <f t="shared" si="252"/>
        <v>1.1947906083706397E-4</v>
      </c>
      <c r="F1543" s="193">
        <f t="shared" si="253"/>
        <v>5.1301871686681757</v>
      </c>
      <c r="G1543" s="193">
        <f t="shared" si="249"/>
        <v>5.3198932037692819</v>
      </c>
      <c r="H1543" s="193">
        <f t="shared" si="249"/>
        <v>5.5166142616308784</v>
      </c>
      <c r="I1543" s="193">
        <f t="shared" si="249"/>
        <v>5.7206097464638219</v>
      </c>
      <c r="J1543" s="193">
        <f t="shared" si="249"/>
        <v>5.9321486548276914</v>
      </c>
      <c r="K1543" s="193">
        <f>MAX(0,(F1543-'2031 forecast'!$C$10))</f>
        <v>0</v>
      </c>
      <c r="L1543" s="193">
        <f>MAX(0,(G1543-'2031 forecast'!$C$10))</f>
        <v>0</v>
      </c>
      <c r="M1543" s="193">
        <f>MAX(0,(H1543-'2031 forecast'!$C$10))</f>
        <v>0</v>
      </c>
      <c r="N1543" s="193">
        <f>MAX(0,(I1543-'2031 forecast'!$C$10))</f>
        <v>0</v>
      </c>
      <c r="O1543" s="193">
        <f>MAX(0,(J1543-'2031 forecast'!$C$10))</f>
        <v>0.19514865482769128</v>
      </c>
      <c r="P1543" s="175" t="str">
        <f t="shared" si="255"/>
        <v/>
      </c>
      <c r="Q1543" s="175" t="str">
        <f t="shared" si="256"/>
        <v/>
      </c>
    </row>
    <row r="1544" spans="1:17" s="1" customFormat="1" x14ac:dyDescent="0.3">
      <c r="A1544" s="189">
        <f t="shared" si="254"/>
        <v>43895.166666662932</v>
      </c>
      <c r="B1544" s="190">
        <f t="shared" si="250"/>
        <v>43895</v>
      </c>
      <c r="C1544" s="1">
        <f t="shared" si="251"/>
        <v>4</v>
      </c>
      <c r="D1544" s="191">
        <v>3.4107388618073653</v>
      </c>
      <c r="E1544" s="192">
        <f t="shared" si="252"/>
        <v>1.1843329225205683E-4</v>
      </c>
      <c r="F1544" s="193">
        <f t="shared" si="253"/>
        <v>5.0852839987017147</v>
      </c>
      <c r="G1544" s="193">
        <f t="shared" si="249"/>
        <v>5.273329587106093</v>
      </c>
      <c r="H1544" s="193">
        <f t="shared" si="249"/>
        <v>5.4683287976341086</v>
      </c>
      <c r="I1544" s="193">
        <f t="shared" si="249"/>
        <v>5.6705387640002431</v>
      </c>
      <c r="J1544" s="193">
        <f t="shared" si="249"/>
        <v>5.8802261283084114</v>
      </c>
      <c r="K1544" s="193">
        <f>MAX(0,(F1544-'2031 forecast'!$C$10))</f>
        <v>0</v>
      </c>
      <c r="L1544" s="193">
        <f>MAX(0,(G1544-'2031 forecast'!$C$10))</f>
        <v>0</v>
      </c>
      <c r="M1544" s="193">
        <f>MAX(0,(H1544-'2031 forecast'!$C$10))</f>
        <v>0</v>
      </c>
      <c r="N1544" s="193">
        <f>MAX(0,(I1544-'2031 forecast'!$C$10))</f>
        <v>0</v>
      </c>
      <c r="O1544" s="193">
        <f>MAX(0,(J1544-'2031 forecast'!$C$10))</f>
        <v>0.1432261283084113</v>
      </c>
      <c r="P1544" s="175" t="str">
        <f t="shared" si="255"/>
        <v/>
      </c>
      <c r="Q1544" s="175" t="str">
        <f t="shared" si="256"/>
        <v/>
      </c>
    </row>
    <row r="1545" spans="1:17" s="1" customFormat="1" x14ac:dyDescent="0.3">
      <c r="A1545" s="189">
        <f t="shared" si="254"/>
        <v>43895.208333329596</v>
      </c>
      <c r="B1545" s="190">
        <f t="shared" si="250"/>
        <v>43895</v>
      </c>
      <c r="C1545" s="1">
        <f t="shared" si="251"/>
        <v>5</v>
      </c>
      <c r="D1545" s="191">
        <v>3.4032096369468632</v>
      </c>
      <c r="E1545" s="192">
        <f t="shared" si="252"/>
        <v>1.1817185010580505E-4</v>
      </c>
      <c r="F1545" s="193">
        <f t="shared" si="253"/>
        <v>5.0740582062100987</v>
      </c>
      <c r="G1545" s="193">
        <f t="shared" ref="G1545:J1564" si="257">$E1545*G$2</f>
        <v>5.2616886829402958</v>
      </c>
      <c r="H1545" s="193">
        <f t="shared" si="257"/>
        <v>5.4562574316349162</v>
      </c>
      <c r="I1545" s="193">
        <f t="shared" si="257"/>
        <v>5.658021018384348</v>
      </c>
      <c r="J1545" s="193">
        <f t="shared" si="257"/>
        <v>5.8672454966785912</v>
      </c>
      <c r="K1545" s="193">
        <f>MAX(0,(F1545-'2031 forecast'!$C$10))</f>
        <v>0</v>
      </c>
      <c r="L1545" s="193">
        <f>MAX(0,(G1545-'2031 forecast'!$C$10))</f>
        <v>0</v>
      </c>
      <c r="M1545" s="193">
        <f>MAX(0,(H1545-'2031 forecast'!$C$10))</f>
        <v>0</v>
      </c>
      <c r="N1545" s="193">
        <f>MAX(0,(I1545-'2031 forecast'!$C$10))</f>
        <v>0</v>
      </c>
      <c r="O1545" s="193">
        <f>MAX(0,(J1545-'2031 forecast'!$C$10))</f>
        <v>0.13024549667859109</v>
      </c>
      <c r="P1545" s="175" t="str">
        <f t="shared" si="255"/>
        <v/>
      </c>
      <c r="Q1545" s="175" t="str">
        <f t="shared" si="256"/>
        <v/>
      </c>
    </row>
    <row r="1546" spans="1:17" s="1" customFormat="1" x14ac:dyDescent="0.3">
      <c r="A1546" s="189">
        <f t="shared" si="254"/>
        <v>43895.24999999626</v>
      </c>
      <c r="B1546" s="190">
        <f t="shared" si="250"/>
        <v>43895</v>
      </c>
      <c r="C1546" s="1">
        <f t="shared" si="251"/>
        <v>6</v>
      </c>
      <c r="D1546" s="191">
        <v>3.6592032822039284</v>
      </c>
      <c r="E1546" s="192">
        <f t="shared" si="252"/>
        <v>1.2706088307836561E-4</v>
      </c>
      <c r="F1546" s="193">
        <f t="shared" si="253"/>
        <v>5.455735150925018</v>
      </c>
      <c r="G1546" s="193">
        <f t="shared" si="257"/>
        <v>5.6574794245773976</v>
      </c>
      <c r="H1546" s="193">
        <f t="shared" si="257"/>
        <v>5.8666838756074542</v>
      </c>
      <c r="I1546" s="193">
        <f t="shared" si="257"/>
        <v>6.083624369324764</v>
      </c>
      <c r="J1546" s="193">
        <f t="shared" si="257"/>
        <v>6.3085869720924679</v>
      </c>
      <c r="K1546" s="193">
        <f>MAX(0,(F1546-'2031 forecast'!$C$10))</f>
        <v>0</v>
      </c>
      <c r="L1546" s="193">
        <f>MAX(0,(G1546-'2031 forecast'!$C$10))</f>
        <v>0</v>
      </c>
      <c r="M1546" s="193">
        <f>MAX(0,(H1546-'2031 forecast'!$C$10))</f>
        <v>0.12968387560745409</v>
      </c>
      <c r="N1546" s="193">
        <f>MAX(0,(I1546-'2031 forecast'!$C$10))</f>
        <v>0.34662436932476393</v>
      </c>
      <c r="O1546" s="193">
        <f>MAX(0,(J1546-'2031 forecast'!$C$10))</f>
        <v>0.57158697209246778</v>
      </c>
      <c r="P1546" s="175" t="str">
        <f t="shared" si="255"/>
        <v/>
      </c>
      <c r="Q1546" s="175" t="str">
        <f t="shared" si="256"/>
        <v/>
      </c>
    </row>
    <row r="1547" spans="1:17" s="1" customFormat="1" x14ac:dyDescent="0.3">
      <c r="A1547" s="189">
        <f t="shared" si="254"/>
        <v>43895.291666662924</v>
      </c>
      <c r="B1547" s="190">
        <f t="shared" si="250"/>
        <v>43895</v>
      </c>
      <c r="C1547" s="1">
        <f t="shared" si="251"/>
        <v>7</v>
      </c>
      <c r="D1547" s="191">
        <v>4.1335444484155488</v>
      </c>
      <c r="E1547" s="192">
        <f t="shared" si="252"/>
        <v>1.4353173829222783E-4</v>
      </c>
      <c r="F1547" s="193">
        <f t="shared" si="253"/>
        <v>6.1629600778967806</v>
      </c>
      <c r="G1547" s="193">
        <f t="shared" si="257"/>
        <v>6.3908563870226169</v>
      </c>
      <c r="H1547" s="193">
        <f t="shared" si="257"/>
        <v>6.6271799335565698</v>
      </c>
      <c r="I1547" s="193">
        <f t="shared" si="257"/>
        <v>6.8722423431261221</v>
      </c>
      <c r="J1547" s="193">
        <f t="shared" si="257"/>
        <v>7.1263667647711211</v>
      </c>
      <c r="K1547" s="193">
        <f>MAX(0,(F1547-'2031 forecast'!$C$10))</f>
        <v>0.42596007789678048</v>
      </c>
      <c r="L1547" s="193">
        <f>MAX(0,(G1547-'2031 forecast'!$C$10))</f>
        <v>0.65385638702261684</v>
      </c>
      <c r="M1547" s="193">
        <f>MAX(0,(H1547-'2031 forecast'!$C$10))</f>
        <v>0.89017993355656966</v>
      </c>
      <c r="N1547" s="193">
        <f>MAX(0,(I1547-'2031 forecast'!$C$10))</f>
        <v>1.135242343126122</v>
      </c>
      <c r="O1547" s="193">
        <f>MAX(0,(J1547-'2031 forecast'!$C$10))</f>
        <v>1.389366764771121</v>
      </c>
      <c r="P1547" s="175">
        <f t="shared" si="255"/>
        <v>1</v>
      </c>
      <c r="Q1547" s="175" t="str">
        <f t="shared" si="256"/>
        <v/>
      </c>
    </row>
    <row r="1548" spans="1:17" s="1" customFormat="1" x14ac:dyDescent="0.3">
      <c r="A1548" s="189">
        <f t="shared" si="254"/>
        <v>43895.333333329589</v>
      </c>
      <c r="B1548" s="190">
        <f t="shared" si="250"/>
        <v>43895</v>
      </c>
      <c r="C1548" s="1">
        <f t="shared" si="251"/>
        <v>8</v>
      </c>
      <c r="D1548" s="191">
        <v>4.2314243716020741</v>
      </c>
      <c r="E1548" s="192">
        <f t="shared" si="252"/>
        <v>1.4693048619350099E-4</v>
      </c>
      <c r="F1548" s="193">
        <f t="shared" si="253"/>
        <v>6.3088953802877787</v>
      </c>
      <c r="G1548" s="193">
        <f t="shared" si="257"/>
        <v>6.5421881411779799</v>
      </c>
      <c r="H1548" s="193">
        <f t="shared" si="257"/>
        <v>6.7841076915460699</v>
      </c>
      <c r="I1548" s="193">
        <f t="shared" si="257"/>
        <v>7.0349730361327527</v>
      </c>
      <c r="J1548" s="193">
        <f t="shared" si="257"/>
        <v>7.2951149759587803</v>
      </c>
      <c r="K1548" s="193">
        <f>MAX(0,(F1548-'2031 forecast'!$C$10))</f>
        <v>0.57189538028777864</v>
      </c>
      <c r="L1548" s="193">
        <f>MAX(0,(G1548-'2031 forecast'!$C$10))</f>
        <v>0.80518814117797977</v>
      </c>
      <c r="M1548" s="193">
        <f>MAX(0,(H1548-'2031 forecast'!$C$10))</f>
        <v>1.0471076915460698</v>
      </c>
      <c r="N1548" s="193">
        <f>MAX(0,(I1548-'2031 forecast'!$C$10))</f>
        <v>1.2979730361327526</v>
      </c>
      <c r="O1548" s="193">
        <f>MAX(0,(J1548-'2031 forecast'!$C$10))</f>
        <v>1.5581149759587802</v>
      </c>
      <c r="P1548" s="175">
        <f t="shared" si="255"/>
        <v>2</v>
      </c>
      <c r="Q1548" s="175" t="str">
        <f t="shared" si="256"/>
        <v/>
      </c>
    </row>
    <row r="1549" spans="1:17" s="1" customFormat="1" x14ac:dyDescent="0.3">
      <c r="A1549" s="189">
        <f t="shared" si="254"/>
        <v>43895.374999996253</v>
      </c>
      <c r="B1549" s="190">
        <f t="shared" si="250"/>
        <v>43895</v>
      </c>
      <c r="C1549" s="1">
        <f t="shared" si="251"/>
        <v>9</v>
      </c>
      <c r="D1549" s="191">
        <v>4.2238951467415715</v>
      </c>
      <c r="E1549" s="192">
        <f t="shared" si="252"/>
        <v>1.4666904404724918E-4</v>
      </c>
      <c r="F1549" s="193">
        <f t="shared" si="253"/>
        <v>6.2976695877961628</v>
      </c>
      <c r="G1549" s="193">
        <f t="shared" si="257"/>
        <v>6.5305472370121809</v>
      </c>
      <c r="H1549" s="193">
        <f t="shared" si="257"/>
        <v>6.7720363255468756</v>
      </c>
      <c r="I1549" s="193">
        <f t="shared" si="257"/>
        <v>7.0224552905168567</v>
      </c>
      <c r="J1549" s="193">
        <f t="shared" si="257"/>
        <v>7.2821343443289592</v>
      </c>
      <c r="K1549" s="193">
        <f>MAX(0,(F1549-'2031 forecast'!$C$10))</f>
        <v>0.56066958779616272</v>
      </c>
      <c r="L1549" s="193">
        <f>MAX(0,(G1549-'2031 forecast'!$C$10))</f>
        <v>0.79354723701218077</v>
      </c>
      <c r="M1549" s="193">
        <f>MAX(0,(H1549-'2031 forecast'!$C$10))</f>
        <v>1.0350363255468755</v>
      </c>
      <c r="N1549" s="193">
        <f>MAX(0,(I1549-'2031 forecast'!$C$10))</f>
        <v>1.2854552905168566</v>
      </c>
      <c r="O1549" s="193">
        <f>MAX(0,(J1549-'2031 forecast'!$C$10))</f>
        <v>1.5451343443289591</v>
      </c>
      <c r="P1549" s="175">
        <f t="shared" si="255"/>
        <v>3</v>
      </c>
      <c r="Q1549" s="175" t="str">
        <f t="shared" si="256"/>
        <v/>
      </c>
    </row>
    <row r="1550" spans="1:17" s="1" customFormat="1" x14ac:dyDescent="0.3">
      <c r="A1550" s="189">
        <f t="shared" si="254"/>
        <v>43895.416666662917</v>
      </c>
      <c r="B1550" s="190">
        <f t="shared" si="250"/>
        <v>43895</v>
      </c>
      <c r="C1550" s="1">
        <f t="shared" si="251"/>
        <v>10</v>
      </c>
      <c r="D1550" s="191">
        <v>4.0733106495315337</v>
      </c>
      <c r="E1550" s="192">
        <f t="shared" si="252"/>
        <v>1.4144020112221358E-4</v>
      </c>
      <c r="F1550" s="193">
        <f t="shared" si="253"/>
        <v>6.0731537379638585</v>
      </c>
      <c r="G1550" s="193">
        <f t="shared" si="257"/>
        <v>6.2977291536962401</v>
      </c>
      <c r="H1550" s="193">
        <f t="shared" si="257"/>
        <v>6.530609005563031</v>
      </c>
      <c r="I1550" s="193">
        <f t="shared" si="257"/>
        <v>6.7721003781989664</v>
      </c>
      <c r="J1550" s="193">
        <f t="shared" si="257"/>
        <v>7.022521711732562</v>
      </c>
      <c r="K1550" s="193">
        <f>MAX(0,(F1550-'2031 forecast'!$C$10))</f>
        <v>0.33615373796385839</v>
      </c>
      <c r="L1550" s="193">
        <f>MAX(0,(G1550-'2031 forecast'!$C$10))</f>
        <v>0.56072915369623999</v>
      </c>
      <c r="M1550" s="193">
        <f>MAX(0,(H1550-'2031 forecast'!$C$10))</f>
        <v>0.79360900556303093</v>
      </c>
      <c r="N1550" s="193">
        <f>MAX(0,(I1550-'2031 forecast'!$C$10))</f>
        <v>1.0351003781989663</v>
      </c>
      <c r="O1550" s="193">
        <f>MAX(0,(J1550-'2031 forecast'!$C$10))</f>
        <v>1.2855217117325619</v>
      </c>
      <c r="P1550" s="175">
        <f t="shared" si="255"/>
        <v>4</v>
      </c>
      <c r="Q1550" s="175" t="str">
        <f t="shared" si="256"/>
        <v/>
      </c>
    </row>
    <row r="1551" spans="1:17" s="1" customFormat="1" x14ac:dyDescent="0.3">
      <c r="A1551" s="189">
        <f t="shared" si="254"/>
        <v>43895.458333329581</v>
      </c>
      <c r="B1551" s="190">
        <f t="shared" si="250"/>
        <v>43895</v>
      </c>
      <c r="C1551" s="1">
        <f t="shared" si="251"/>
        <v>11</v>
      </c>
      <c r="D1551" s="191">
        <v>3.9829599512055105</v>
      </c>
      <c r="E1551" s="192">
        <f t="shared" si="252"/>
        <v>1.383028953671922E-4</v>
      </c>
      <c r="F1551" s="193">
        <f t="shared" si="253"/>
        <v>5.9384442280644745</v>
      </c>
      <c r="G1551" s="193">
        <f t="shared" si="257"/>
        <v>6.1580383037066744</v>
      </c>
      <c r="H1551" s="193">
        <f t="shared" si="257"/>
        <v>6.3857526135727234</v>
      </c>
      <c r="I1551" s="193">
        <f t="shared" si="257"/>
        <v>6.6218874308082309</v>
      </c>
      <c r="J1551" s="193">
        <f t="shared" si="257"/>
        <v>6.8667541321747239</v>
      </c>
      <c r="K1551" s="193">
        <f>MAX(0,(F1551-'2031 forecast'!$C$10))</f>
        <v>0.20144422806447437</v>
      </c>
      <c r="L1551" s="193">
        <f>MAX(0,(G1551-'2031 forecast'!$C$10))</f>
        <v>0.42103830370667428</v>
      </c>
      <c r="M1551" s="193">
        <f>MAX(0,(H1551-'2031 forecast'!$C$10))</f>
        <v>0.64875261357272329</v>
      </c>
      <c r="N1551" s="193">
        <f>MAX(0,(I1551-'2031 forecast'!$C$10))</f>
        <v>0.88488743080823085</v>
      </c>
      <c r="O1551" s="193">
        <f>MAX(0,(J1551-'2031 forecast'!$C$10))</f>
        <v>1.1297541321747238</v>
      </c>
      <c r="P1551" s="175">
        <f t="shared" si="255"/>
        <v>5</v>
      </c>
      <c r="Q1551" s="175" t="str">
        <f t="shared" si="256"/>
        <v/>
      </c>
    </row>
    <row r="1552" spans="1:17" s="1" customFormat="1" x14ac:dyDescent="0.3">
      <c r="A1552" s="189">
        <f t="shared" si="254"/>
        <v>43895.499999996246</v>
      </c>
      <c r="B1552" s="190">
        <f t="shared" si="250"/>
        <v>43895</v>
      </c>
      <c r="C1552" s="1">
        <f t="shared" si="251"/>
        <v>12</v>
      </c>
      <c r="D1552" s="191">
        <v>3.9980184009265143</v>
      </c>
      <c r="E1552" s="192">
        <f t="shared" si="252"/>
        <v>1.3882577965969577E-4</v>
      </c>
      <c r="F1552" s="193">
        <f t="shared" si="253"/>
        <v>5.9608958130477054</v>
      </c>
      <c r="G1552" s="193">
        <f t="shared" si="257"/>
        <v>6.1813201120382688</v>
      </c>
      <c r="H1552" s="193">
        <f t="shared" si="257"/>
        <v>6.4098953455711083</v>
      </c>
      <c r="I1552" s="193">
        <f t="shared" si="257"/>
        <v>6.6469229220400203</v>
      </c>
      <c r="J1552" s="193">
        <f t="shared" si="257"/>
        <v>6.8927153954343634</v>
      </c>
      <c r="K1552" s="193">
        <f>MAX(0,(F1552-'2031 forecast'!$C$10))</f>
        <v>0.22389581304770534</v>
      </c>
      <c r="L1552" s="193">
        <f>MAX(0,(G1552-'2031 forecast'!$C$10))</f>
        <v>0.44432011203826871</v>
      </c>
      <c r="M1552" s="193">
        <f>MAX(0,(H1552-'2031 forecast'!$C$10))</f>
        <v>0.67289534557110819</v>
      </c>
      <c r="N1552" s="193">
        <f>MAX(0,(I1552-'2031 forecast'!$C$10))</f>
        <v>0.90992292204002023</v>
      </c>
      <c r="O1552" s="193">
        <f>MAX(0,(J1552-'2031 forecast'!$C$10))</f>
        <v>1.1557153954343633</v>
      </c>
      <c r="P1552" s="175">
        <f t="shared" si="255"/>
        <v>6</v>
      </c>
      <c r="Q1552" s="175" t="str">
        <f t="shared" si="256"/>
        <v/>
      </c>
    </row>
    <row r="1553" spans="1:17" s="1" customFormat="1" x14ac:dyDescent="0.3">
      <c r="A1553" s="189">
        <f t="shared" si="254"/>
        <v>43895.54166666291</v>
      </c>
      <c r="B1553" s="190">
        <f t="shared" si="250"/>
        <v>43895</v>
      </c>
      <c r="C1553" s="1">
        <f t="shared" si="251"/>
        <v>13</v>
      </c>
      <c r="D1553" s="191">
        <v>4.0582521998105294</v>
      </c>
      <c r="E1553" s="192">
        <f t="shared" si="252"/>
        <v>1.4091731682971002E-4</v>
      </c>
      <c r="F1553" s="193">
        <f t="shared" si="253"/>
        <v>6.0507021529806275</v>
      </c>
      <c r="G1553" s="193">
        <f t="shared" si="257"/>
        <v>6.2744473453646457</v>
      </c>
      <c r="H1553" s="193">
        <f t="shared" si="257"/>
        <v>6.5064662735646461</v>
      </c>
      <c r="I1553" s="193">
        <f t="shared" si="257"/>
        <v>6.747064886967177</v>
      </c>
      <c r="J1553" s="193">
        <f t="shared" si="257"/>
        <v>6.9965604484729225</v>
      </c>
      <c r="K1553" s="193">
        <f>MAX(0,(F1553-'2031 forecast'!$C$10))</f>
        <v>0.31370215298062742</v>
      </c>
      <c r="L1553" s="193">
        <f>MAX(0,(G1553-'2031 forecast'!$C$10))</f>
        <v>0.53744734536464556</v>
      </c>
      <c r="M1553" s="193">
        <f>MAX(0,(H1553-'2031 forecast'!$C$10))</f>
        <v>0.76946627356464603</v>
      </c>
      <c r="N1553" s="193">
        <f>MAX(0,(I1553-'2031 forecast'!$C$10))</f>
        <v>1.0100648869671769</v>
      </c>
      <c r="O1553" s="193">
        <f>MAX(0,(J1553-'2031 forecast'!$C$10))</f>
        <v>1.2595604484729224</v>
      </c>
      <c r="P1553" s="175">
        <f t="shared" si="255"/>
        <v>7</v>
      </c>
      <c r="Q1553" s="175" t="str">
        <f t="shared" si="256"/>
        <v/>
      </c>
    </row>
    <row r="1554" spans="1:17" s="1" customFormat="1" x14ac:dyDescent="0.3">
      <c r="A1554" s="189">
        <f t="shared" si="254"/>
        <v>43895.583333329574</v>
      </c>
      <c r="B1554" s="190">
        <f t="shared" si="250"/>
        <v>43895</v>
      </c>
      <c r="C1554" s="1">
        <f t="shared" si="251"/>
        <v>14</v>
      </c>
      <c r="D1554" s="191">
        <v>3.9151969274609937</v>
      </c>
      <c r="E1554" s="192">
        <f t="shared" si="252"/>
        <v>1.3594991605092618E-4</v>
      </c>
      <c r="F1554" s="193">
        <f t="shared" si="253"/>
        <v>5.8374120956399373</v>
      </c>
      <c r="G1554" s="193">
        <f t="shared" si="257"/>
        <v>6.0532701662145003</v>
      </c>
      <c r="H1554" s="193">
        <f t="shared" si="257"/>
        <v>6.2771103195799931</v>
      </c>
      <c r="I1554" s="193">
        <f t="shared" si="257"/>
        <v>6.50922772026518</v>
      </c>
      <c r="J1554" s="193">
        <f t="shared" si="257"/>
        <v>6.7499284475063446</v>
      </c>
      <c r="K1554" s="193">
        <f>MAX(0,(F1554-'2031 forecast'!$C$10))</f>
        <v>0.10041209563993725</v>
      </c>
      <c r="L1554" s="193">
        <f>MAX(0,(G1554-'2031 forecast'!$C$10))</f>
        <v>0.31627016621450021</v>
      </c>
      <c r="M1554" s="193">
        <f>MAX(0,(H1554-'2031 forecast'!$C$10))</f>
        <v>0.540110319579993</v>
      </c>
      <c r="N1554" s="193">
        <f>MAX(0,(I1554-'2031 forecast'!$C$10))</f>
        <v>0.77222772026517994</v>
      </c>
      <c r="O1554" s="193">
        <f>MAX(0,(J1554-'2031 forecast'!$C$10))</f>
        <v>1.0129284475063445</v>
      </c>
      <c r="P1554" s="175">
        <f t="shared" si="255"/>
        <v>8</v>
      </c>
      <c r="Q1554" s="175" t="str">
        <f t="shared" si="256"/>
        <v/>
      </c>
    </row>
    <row r="1555" spans="1:17" s="1" customFormat="1" x14ac:dyDescent="0.3">
      <c r="A1555" s="189">
        <f t="shared" si="254"/>
        <v>43895.624999996238</v>
      </c>
      <c r="B1555" s="190">
        <f t="shared" si="250"/>
        <v>43895</v>
      </c>
      <c r="C1555" s="1">
        <f t="shared" si="251"/>
        <v>15</v>
      </c>
      <c r="D1555" s="191">
        <v>3.9453138269030004</v>
      </c>
      <c r="E1555" s="192">
        <f t="shared" si="252"/>
        <v>1.3699568463593329E-4</v>
      </c>
      <c r="F1555" s="193">
        <f t="shared" si="253"/>
        <v>5.8823152656063975</v>
      </c>
      <c r="G1555" s="193">
        <f t="shared" si="257"/>
        <v>6.0998337828776883</v>
      </c>
      <c r="H1555" s="193">
        <f t="shared" si="257"/>
        <v>6.3253957835767611</v>
      </c>
      <c r="I1555" s="193">
        <f t="shared" si="257"/>
        <v>6.559298702728757</v>
      </c>
      <c r="J1555" s="193">
        <f t="shared" si="257"/>
        <v>6.8018509740256237</v>
      </c>
      <c r="K1555" s="193">
        <f>MAX(0,(F1555-'2031 forecast'!$C$10))</f>
        <v>0.1453152656063974</v>
      </c>
      <c r="L1555" s="193">
        <f>MAX(0,(G1555-'2031 forecast'!$C$10))</f>
        <v>0.36283378287768819</v>
      </c>
      <c r="M1555" s="193">
        <f>MAX(0,(H1555-'2031 forecast'!$C$10))</f>
        <v>0.58839578357676103</v>
      </c>
      <c r="N1555" s="193">
        <f>MAX(0,(I1555-'2031 forecast'!$C$10))</f>
        <v>0.82229870272875694</v>
      </c>
      <c r="O1555" s="193">
        <f>MAX(0,(J1555-'2031 forecast'!$C$10))</f>
        <v>1.0648509740256236</v>
      </c>
      <c r="P1555" s="175">
        <f t="shared" si="255"/>
        <v>9</v>
      </c>
      <c r="Q1555" s="175" t="str">
        <f t="shared" si="256"/>
        <v/>
      </c>
    </row>
    <row r="1556" spans="1:17" s="1" customFormat="1" x14ac:dyDescent="0.3">
      <c r="A1556" s="189">
        <f t="shared" si="254"/>
        <v>43895.666666662903</v>
      </c>
      <c r="B1556" s="190">
        <f t="shared" si="250"/>
        <v>43895</v>
      </c>
      <c r="C1556" s="1">
        <f t="shared" si="251"/>
        <v>16</v>
      </c>
      <c r="D1556" s="191">
        <v>3.9829599512055105</v>
      </c>
      <c r="E1556" s="192">
        <f t="shared" si="252"/>
        <v>1.383028953671922E-4</v>
      </c>
      <c r="F1556" s="193">
        <f t="shared" si="253"/>
        <v>5.9384442280644745</v>
      </c>
      <c r="G1556" s="193">
        <f t="shared" si="257"/>
        <v>6.1580383037066744</v>
      </c>
      <c r="H1556" s="193">
        <f t="shared" si="257"/>
        <v>6.3857526135727234</v>
      </c>
      <c r="I1556" s="193">
        <f t="shared" si="257"/>
        <v>6.6218874308082309</v>
      </c>
      <c r="J1556" s="193">
        <f t="shared" si="257"/>
        <v>6.8667541321747239</v>
      </c>
      <c r="K1556" s="193">
        <f>MAX(0,(F1556-'2031 forecast'!$C$10))</f>
        <v>0.20144422806447437</v>
      </c>
      <c r="L1556" s="193">
        <f>MAX(0,(G1556-'2031 forecast'!$C$10))</f>
        <v>0.42103830370667428</v>
      </c>
      <c r="M1556" s="193">
        <f>MAX(0,(H1556-'2031 forecast'!$C$10))</f>
        <v>0.64875261357272329</v>
      </c>
      <c r="N1556" s="193">
        <f>MAX(0,(I1556-'2031 forecast'!$C$10))</f>
        <v>0.88488743080823085</v>
      </c>
      <c r="O1556" s="193">
        <f>MAX(0,(J1556-'2031 forecast'!$C$10))</f>
        <v>1.1297541321747238</v>
      </c>
      <c r="P1556" s="175">
        <f t="shared" si="255"/>
        <v>10</v>
      </c>
      <c r="Q1556" s="175" t="str">
        <f t="shared" si="256"/>
        <v/>
      </c>
    </row>
    <row r="1557" spans="1:17" s="1" customFormat="1" x14ac:dyDescent="0.3">
      <c r="A1557" s="189">
        <f t="shared" si="254"/>
        <v>43895.708333329567</v>
      </c>
      <c r="B1557" s="190">
        <f t="shared" si="250"/>
        <v>43895</v>
      </c>
      <c r="C1557" s="1">
        <f t="shared" si="251"/>
        <v>17</v>
      </c>
      <c r="D1557" s="191">
        <v>4.4347134428356245</v>
      </c>
      <c r="E1557" s="192">
        <f t="shared" si="252"/>
        <v>1.5398942414229905E-4</v>
      </c>
      <c r="F1557" s="193">
        <f t="shared" si="253"/>
        <v>6.6119917775613901</v>
      </c>
      <c r="G1557" s="193">
        <f t="shared" si="257"/>
        <v>6.8564925536545003</v>
      </c>
      <c r="H1557" s="193">
        <f t="shared" si="257"/>
        <v>7.1100345735242598</v>
      </c>
      <c r="I1557" s="193">
        <f t="shared" si="257"/>
        <v>7.3729521677619045</v>
      </c>
      <c r="J1557" s="193">
        <f t="shared" si="257"/>
        <v>7.6455920299639155</v>
      </c>
      <c r="K1557" s="193">
        <f>MAX(0,(F1557-'2031 forecast'!$C$10))</f>
        <v>0.87499177756139002</v>
      </c>
      <c r="L1557" s="193">
        <f>MAX(0,(G1557-'2031 forecast'!$C$10))</f>
        <v>1.1194925536545002</v>
      </c>
      <c r="M1557" s="193">
        <f>MAX(0,(H1557-'2031 forecast'!$C$10))</f>
        <v>1.3730345735242597</v>
      </c>
      <c r="N1557" s="193">
        <f>MAX(0,(I1557-'2031 forecast'!$C$10))</f>
        <v>1.6359521677619044</v>
      </c>
      <c r="O1557" s="193">
        <f>MAX(0,(J1557-'2031 forecast'!$C$10))</f>
        <v>1.9085920299639154</v>
      </c>
      <c r="P1557" s="175">
        <f t="shared" si="255"/>
        <v>11</v>
      </c>
      <c r="Q1557" s="175" t="str">
        <f t="shared" si="256"/>
        <v/>
      </c>
    </row>
    <row r="1558" spans="1:17" s="1" customFormat="1" x14ac:dyDescent="0.3">
      <c r="A1558" s="189">
        <f t="shared" si="254"/>
        <v>43895.749999996231</v>
      </c>
      <c r="B1558" s="190">
        <f t="shared" si="250"/>
        <v>43895</v>
      </c>
      <c r="C1558" s="1">
        <f t="shared" si="251"/>
        <v>18</v>
      </c>
      <c r="D1558" s="191">
        <v>4.6304732892086751</v>
      </c>
      <c r="E1558" s="192">
        <f t="shared" si="252"/>
        <v>1.6078691994484537E-4</v>
      </c>
      <c r="F1558" s="193">
        <f t="shared" si="253"/>
        <v>6.9038623823433873</v>
      </c>
      <c r="G1558" s="193">
        <f t="shared" si="257"/>
        <v>7.1591560619652261</v>
      </c>
      <c r="H1558" s="193">
        <f t="shared" si="257"/>
        <v>7.4238900895032609</v>
      </c>
      <c r="I1558" s="193">
        <f t="shared" si="257"/>
        <v>7.6984135537751639</v>
      </c>
      <c r="J1558" s="193">
        <f t="shared" si="257"/>
        <v>7.983088452339234</v>
      </c>
      <c r="K1558" s="193">
        <f>MAX(0,(F1558-'2031 forecast'!$C$10))</f>
        <v>1.1668623823433872</v>
      </c>
      <c r="L1558" s="193">
        <f>MAX(0,(G1558-'2031 forecast'!$C$10))</f>
        <v>1.422156061965226</v>
      </c>
      <c r="M1558" s="193">
        <f>MAX(0,(H1558-'2031 forecast'!$C$10))</f>
        <v>1.6868900895032608</v>
      </c>
      <c r="N1558" s="193">
        <f>MAX(0,(I1558-'2031 forecast'!$C$10))</f>
        <v>1.9614135537751638</v>
      </c>
      <c r="O1558" s="193">
        <f>MAX(0,(J1558-'2031 forecast'!$C$10))</f>
        <v>2.2460884523392339</v>
      </c>
      <c r="P1558" s="175">
        <f t="shared" si="255"/>
        <v>12</v>
      </c>
      <c r="Q1558" s="175" t="str">
        <f t="shared" si="256"/>
        <v/>
      </c>
    </row>
    <row r="1559" spans="1:17" s="1" customFormat="1" x14ac:dyDescent="0.3">
      <c r="A1559" s="189">
        <f t="shared" si="254"/>
        <v>43895.791666662895</v>
      </c>
      <c r="B1559" s="190">
        <f t="shared" si="250"/>
        <v>43895</v>
      </c>
      <c r="C1559" s="1">
        <f t="shared" si="251"/>
        <v>19</v>
      </c>
      <c r="D1559" s="191">
        <v>4.9241130587682491</v>
      </c>
      <c r="E1559" s="192">
        <f t="shared" si="252"/>
        <v>1.7098316364866484E-4</v>
      </c>
      <c r="F1559" s="193">
        <f t="shared" si="253"/>
        <v>7.3416682895163827</v>
      </c>
      <c r="G1559" s="193">
        <f t="shared" si="257"/>
        <v>7.6131513244313131</v>
      </c>
      <c r="H1559" s="193">
        <f t="shared" si="257"/>
        <v>7.8946733634717603</v>
      </c>
      <c r="I1559" s="193">
        <f t="shared" si="257"/>
        <v>8.186605632795052</v>
      </c>
      <c r="J1559" s="193">
        <f t="shared" si="257"/>
        <v>8.48933308590221</v>
      </c>
      <c r="K1559" s="193">
        <f>MAX(0,(F1559-'2031 forecast'!$C$10))</f>
        <v>1.6046682895163826</v>
      </c>
      <c r="L1559" s="193">
        <f>MAX(0,(G1559-'2031 forecast'!$C$10))</f>
        <v>1.876151324431313</v>
      </c>
      <c r="M1559" s="193">
        <f>MAX(0,(H1559-'2031 forecast'!$C$10))</f>
        <v>2.1576733634717602</v>
      </c>
      <c r="N1559" s="193">
        <f>MAX(0,(I1559-'2031 forecast'!$C$10))</f>
        <v>2.4496056327950519</v>
      </c>
      <c r="O1559" s="193">
        <f>MAX(0,(J1559-'2031 forecast'!$C$10))</f>
        <v>2.7523330859022099</v>
      </c>
      <c r="P1559" s="175">
        <f t="shared" si="255"/>
        <v>13</v>
      </c>
      <c r="Q1559" s="175" t="str">
        <f t="shared" si="256"/>
        <v/>
      </c>
    </row>
    <row r="1560" spans="1:17" s="1" customFormat="1" x14ac:dyDescent="0.3">
      <c r="A1560" s="189">
        <f t="shared" si="254"/>
        <v>43895.83333332956</v>
      </c>
      <c r="B1560" s="190">
        <f t="shared" si="250"/>
        <v>43895</v>
      </c>
      <c r="C1560" s="1">
        <f t="shared" si="251"/>
        <v>20</v>
      </c>
      <c r="D1560" s="191">
        <v>4.9617591830707592</v>
      </c>
      <c r="E1560" s="192">
        <f t="shared" si="252"/>
        <v>1.7229037437992376E-4</v>
      </c>
      <c r="F1560" s="193">
        <f t="shared" si="253"/>
        <v>7.3977972519744597</v>
      </c>
      <c r="G1560" s="193">
        <f t="shared" si="257"/>
        <v>7.6713558452603001</v>
      </c>
      <c r="H1560" s="193">
        <f t="shared" si="257"/>
        <v>7.9550301934677217</v>
      </c>
      <c r="I1560" s="193">
        <f t="shared" si="257"/>
        <v>8.249194360874526</v>
      </c>
      <c r="J1560" s="193">
        <f t="shared" si="257"/>
        <v>8.5542362440513102</v>
      </c>
      <c r="K1560" s="193">
        <f>MAX(0,(F1560-'2031 forecast'!$C$10))</f>
        <v>1.6607972519744596</v>
      </c>
      <c r="L1560" s="193">
        <f>MAX(0,(G1560-'2031 forecast'!$C$10))</f>
        <v>1.9343558452603</v>
      </c>
      <c r="M1560" s="193">
        <f>MAX(0,(H1560-'2031 forecast'!$C$10))</f>
        <v>2.2180301934677216</v>
      </c>
      <c r="N1560" s="193">
        <f>MAX(0,(I1560-'2031 forecast'!$C$10))</f>
        <v>2.5121943608745259</v>
      </c>
      <c r="O1560" s="193">
        <f>MAX(0,(J1560-'2031 forecast'!$C$10))</f>
        <v>2.8172362440513101</v>
      </c>
      <c r="P1560" s="175">
        <f t="shared" si="255"/>
        <v>14</v>
      </c>
      <c r="Q1560" s="175" t="str">
        <f t="shared" si="256"/>
        <v/>
      </c>
    </row>
    <row r="1561" spans="1:17" s="1" customFormat="1" x14ac:dyDescent="0.3">
      <c r="A1561" s="189">
        <f t="shared" si="254"/>
        <v>43895.874999996224</v>
      </c>
      <c r="B1561" s="190">
        <f t="shared" si="250"/>
        <v>43895</v>
      </c>
      <c r="C1561" s="1">
        <f t="shared" si="251"/>
        <v>21</v>
      </c>
      <c r="D1561" s="191">
        <v>4.7961162361397172</v>
      </c>
      <c r="E1561" s="192">
        <f t="shared" si="252"/>
        <v>1.6653864716238456E-4</v>
      </c>
      <c r="F1561" s="193">
        <f t="shared" si="253"/>
        <v>7.1508298171589235</v>
      </c>
      <c r="G1561" s="193">
        <f t="shared" si="257"/>
        <v>7.4152559536127631</v>
      </c>
      <c r="H1561" s="193">
        <f t="shared" si="257"/>
        <v>7.6894601414854913</v>
      </c>
      <c r="I1561" s="193">
        <f t="shared" si="257"/>
        <v>7.9738039573248454</v>
      </c>
      <c r="J1561" s="193">
        <f t="shared" si="257"/>
        <v>8.2686623481952726</v>
      </c>
      <c r="K1561" s="193">
        <f>MAX(0,(F1561-'2031 forecast'!$C$10))</f>
        <v>1.4138298171589234</v>
      </c>
      <c r="L1561" s="193">
        <f>MAX(0,(G1561-'2031 forecast'!$C$10))</f>
        <v>1.678255953612763</v>
      </c>
      <c r="M1561" s="193">
        <f>MAX(0,(H1561-'2031 forecast'!$C$10))</f>
        <v>1.9524601414854912</v>
      </c>
      <c r="N1561" s="193">
        <f>MAX(0,(I1561-'2031 forecast'!$C$10))</f>
        <v>2.2368039573248453</v>
      </c>
      <c r="O1561" s="193">
        <f>MAX(0,(J1561-'2031 forecast'!$C$10))</f>
        <v>2.5316623481952725</v>
      </c>
      <c r="P1561" s="175">
        <f t="shared" si="255"/>
        <v>15</v>
      </c>
      <c r="Q1561" s="175" t="str">
        <f t="shared" si="256"/>
        <v/>
      </c>
    </row>
    <row r="1562" spans="1:17" s="1" customFormat="1" x14ac:dyDescent="0.3">
      <c r="A1562" s="189">
        <f t="shared" si="254"/>
        <v>43895.916666662888</v>
      </c>
      <c r="B1562" s="190">
        <f t="shared" si="250"/>
        <v>43895</v>
      </c>
      <c r="C1562" s="1">
        <f t="shared" si="251"/>
        <v>22</v>
      </c>
      <c r="D1562" s="191">
        <v>4.6154148394876708</v>
      </c>
      <c r="E1562" s="192">
        <f t="shared" si="252"/>
        <v>1.6026403565234181E-4</v>
      </c>
      <c r="F1562" s="193">
        <f t="shared" si="253"/>
        <v>6.8814107973601564</v>
      </c>
      <c r="G1562" s="193">
        <f t="shared" si="257"/>
        <v>7.1358742536336317</v>
      </c>
      <c r="H1562" s="193">
        <f t="shared" si="257"/>
        <v>7.399747357504876</v>
      </c>
      <c r="I1562" s="193">
        <f t="shared" si="257"/>
        <v>7.6733780625433745</v>
      </c>
      <c r="J1562" s="193">
        <f t="shared" si="257"/>
        <v>7.9571271890795936</v>
      </c>
      <c r="K1562" s="193">
        <f>MAX(0,(F1562-'2031 forecast'!$C$10))</f>
        <v>1.1444107973601563</v>
      </c>
      <c r="L1562" s="193">
        <f>MAX(0,(G1562-'2031 forecast'!$C$10))</f>
        <v>1.3988742536336316</v>
      </c>
      <c r="M1562" s="193">
        <f>MAX(0,(H1562-'2031 forecast'!$C$10))</f>
        <v>1.6627473575048759</v>
      </c>
      <c r="N1562" s="193">
        <f>MAX(0,(I1562-'2031 forecast'!$C$10))</f>
        <v>1.9363780625433744</v>
      </c>
      <c r="O1562" s="193">
        <f>MAX(0,(J1562-'2031 forecast'!$C$10))</f>
        <v>2.2201271890795935</v>
      </c>
      <c r="P1562" s="175">
        <f t="shared" si="255"/>
        <v>16</v>
      </c>
      <c r="Q1562" s="175" t="str">
        <f t="shared" si="256"/>
        <v/>
      </c>
    </row>
    <row r="1563" spans="1:17" s="1" customFormat="1" x14ac:dyDescent="0.3">
      <c r="A1563" s="189">
        <f t="shared" si="254"/>
        <v>43895.958333329552</v>
      </c>
      <c r="B1563" s="190">
        <f t="shared" si="250"/>
        <v>43895</v>
      </c>
      <c r="C1563" s="1">
        <f t="shared" si="251"/>
        <v>23</v>
      </c>
      <c r="D1563" s="191">
        <v>4.3293042947885976</v>
      </c>
      <c r="E1563" s="192">
        <f t="shared" si="252"/>
        <v>1.503292340947741E-4</v>
      </c>
      <c r="F1563" s="193">
        <f t="shared" si="253"/>
        <v>6.4548306826787751</v>
      </c>
      <c r="G1563" s="193">
        <f t="shared" si="257"/>
        <v>6.6935198953333401</v>
      </c>
      <c r="H1563" s="193">
        <f t="shared" si="257"/>
        <v>6.9410354495355673</v>
      </c>
      <c r="I1563" s="193">
        <f t="shared" si="257"/>
        <v>7.1977037291393797</v>
      </c>
      <c r="J1563" s="193">
        <f t="shared" si="257"/>
        <v>7.4638631871464369</v>
      </c>
      <c r="K1563" s="193">
        <f>MAX(0,(F1563-'2031 forecast'!$C$10))</f>
        <v>0.71783068267877503</v>
      </c>
      <c r="L1563" s="193">
        <f>MAX(0,(G1563-'2031 forecast'!$C$10))</f>
        <v>0.95651989533334003</v>
      </c>
      <c r="M1563" s="193">
        <f>MAX(0,(H1563-'2031 forecast'!$C$10))</f>
        <v>1.2040354495355672</v>
      </c>
      <c r="N1563" s="193">
        <f>MAX(0,(I1563-'2031 forecast'!$C$10))</f>
        <v>1.4607037291393796</v>
      </c>
      <c r="O1563" s="193">
        <f>MAX(0,(J1563-'2031 forecast'!$C$10))</f>
        <v>1.7268631871464368</v>
      </c>
      <c r="P1563" s="175">
        <f t="shared" si="255"/>
        <v>17</v>
      </c>
      <c r="Q1563" s="175" t="str">
        <f t="shared" si="256"/>
        <v/>
      </c>
    </row>
    <row r="1564" spans="1:17" s="1" customFormat="1" x14ac:dyDescent="0.3">
      <c r="A1564" s="189">
        <f t="shared" si="254"/>
        <v>43895.999999996217</v>
      </c>
      <c r="B1564" s="190">
        <f t="shared" si="250"/>
        <v>43895</v>
      </c>
      <c r="C1564" s="1">
        <f t="shared" si="251"/>
        <v>0</v>
      </c>
      <c r="D1564" s="191">
        <v>3.9076677026004911</v>
      </c>
      <c r="E1564" s="192">
        <f t="shared" si="252"/>
        <v>1.3568847390467437E-4</v>
      </c>
      <c r="F1564" s="193">
        <f t="shared" si="253"/>
        <v>5.8261863031483214</v>
      </c>
      <c r="G1564" s="193">
        <f t="shared" si="257"/>
        <v>6.0416292620487022</v>
      </c>
      <c r="H1564" s="193">
        <f t="shared" si="257"/>
        <v>6.2650389535807989</v>
      </c>
      <c r="I1564" s="193">
        <f t="shared" si="257"/>
        <v>6.496709974649284</v>
      </c>
      <c r="J1564" s="193">
        <f t="shared" si="257"/>
        <v>6.7369478158765235</v>
      </c>
      <c r="K1564" s="193">
        <f>MAX(0,(F1564-'2031 forecast'!$C$10))</f>
        <v>8.9186303148321322E-2</v>
      </c>
      <c r="L1564" s="193">
        <f>MAX(0,(G1564-'2031 forecast'!$C$10))</f>
        <v>0.30462926204870211</v>
      </c>
      <c r="M1564" s="193">
        <f>MAX(0,(H1564-'2031 forecast'!$C$10))</f>
        <v>0.52803895358079878</v>
      </c>
      <c r="N1564" s="193">
        <f>MAX(0,(I1564-'2031 forecast'!$C$10))</f>
        <v>0.75970997464928391</v>
      </c>
      <c r="O1564" s="193">
        <f>MAX(0,(J1564-'2031 forecast'!$C$10))</f>
        <v>0.99994781587652337</v>
      </c>
      <c r="P1564" s="175">
        <f t="shared" si="255"/>
        <v>18</v>
      </c>
      <c r="Q1564" s="175">
        <f t="shared" si="256"/>
        <v>18</v>
      </c>
    </row>
    <row r="1565" spans="1:17" s="1" customFormat="1" x14ac:dyDescent="0.3">
      <c r="A1565" s="189">
        <f t="shared" si="254"/>
        <v>43896.041666662881</v>
      </c>
      <c r="B1565" s="190">
        <f t="shared" si="250"/>
        <v>43896</v>
      </c>
      <c r="C1565" s="1">
        <f t="shared" si="251"/>
        <v>1</v>
      </c>
      <c r="D1565" s="191">
        <v>3.5914402584594112</v>
      </c>
      <c r="E1565" s="192">
        <f t="shared" si="252"/>
        <v>1.2470790376209958E-4</v>
      </c>
      <c r="F1565" s="193">
        <f t="shared" si="253"/>
        <v>5.3547030185004809</v>
      </c>
      <c r="G1565" s="193">
        <f t="shared" ref="G1565:J1584" si="258">$E1565*G$2</f>
        <v>5.5527112870852235</v>
      </c>
      <c r="H1565" s="193">
        <f t="shared" si="258"/>
        <v>5.7580415816147239</v>
      </c>
      <c r="I1565" s="193">
        <f t="shared" si="258"/>
        <v>5.9709646587817122</v>
      </c>
      <c r="J1565" s="193">
        <f t="shared" si="258"/>
        <v>6.1917612874240886</v>
      </c>
      <c r="K1565" s="193">
        <f>MAX(0,(F1565-'2031 forecast'!$C$10))</f>
        <v>0</v>
      </c>
      <c r="L1565" s="193">
        <f>MAX(0,(G1565-'2031 forecast'!$C$10))</f>
        <v>0</v>
      </c>
      <c r="M1565" s="193">
        <f>MAX(0,(H1565-'2031 forecast'!$C$10))</f>
        <v>2.1041581614723803E-2</v>
      </c>
      <c r="N1565" s="193">
        <f>MAX(0,(I1565-'2031 forecast'!$C$10))</f>
        <v>0.23396465878171213</v>
      </c>
      <c r="O1565" s="193">
        <f>MAX(0,(J1565-'2031 forecast'!$C$10))</f>
        <v>0.4547612874240885</v>
      </c>
      <c r="P1565" s="175" t="str">
        <f t="shared" si="255"/>
        <v/>
      </c>
      <c r="Q1565" s="175" t="str">
        <f t="shared" si="256"/>
        <v/>
      </c>
    </row>
    <row r="1566" spans="1:17" s="1" customFormat="1" x14ac:dyDescent="0.3">
      <c r="A1566" s="189">
        <f t="shared" si="254"/>
        <v>43896.083333329545</v>
      </c>
      <c r="B1566" s="190">
        <f t="shared" si="250"/>
        <v>43896</v>
      </c>
      <c r="C1566" s="1">
        <f t="shared" si="251"/>
        <v>2</v>
      </c>
      <c r="D1566" s="191">
        <v>3.4483849861098745</v>
      </c>
      <c r="E1566" s="192">
        <f t="shared" si="252"/>
        <v>1.1974050298331573E-4</v>
      </c>
      <c r="F1566" s="193">
        <f t="shared" si="253"/>
        <v>5.1414129611597899</v>
      </c>
      <c r="G1566" s="193">
        <f t="shared" si="258"/>
        <v>5.3315341079350782</v>
      </c>
      <c r="H1566" s="193">
        <f t="shared" si="258"/>
        <v>5.52868562763007</v>
      </c>
      <c r="I1566" s="193">
        <f t="shared" si="258"/>
        <v>5.7331274920797153</v>
      </c>
      <c r="J1566" s="193">
        <f t="shared" si="258"/>
        <v>5.9451292864575098</v>
      </c>
      <c r="K1566" s="193">
        <f>MAX(0,(F1566-'2031 forecast'!$C$10))</f>
        <v>0</v>
      </c>
      <c r="L1566" s="193">
        <f>MAX(0,(G1566-'2031 forecast'!$C$10))</f>
        <v>0</v>
      </c>
      <c r="M1566" s="193">
        <f>MAX(0,(H1566-'2031 forecast'!$C$10))</f>
        <v>0</v>
      </c>
      <c r="N1566" s="193">
        <f>MAX(0,(I1566-'2031 forecast'!$C$10))</f>
        <v>0</v>
      </c>
      <c r="O1566" s="193">
        <f>MAX(0,(J1566-'2031 forecast'!$C$10))</f>
        <v>0.20812928645750972</v>
      </c>
      <c r="P1566" s="175" t="str">
        <f t="shared" si="255"/>
        <v/>
      </c>
      <c r="Q1566" s="175" t="str">
        <f t="shared" si="256"/>
        <v/>
      </c>
    </row>
    <row r="1567" spans="1:17" s="1" customFormat="1" x14ac:dyDescent="0.3">
      <c r="A1567" s="189">
        <f t="shared" si="254"/>
        <v>43896.124999996209</v>
      </c>
      <c r="B1567" s="190">
        <f t="shared" si="250"/>
        <v>43896</v>
      </c>
      <c r="C1567" s="1">
        <f t="shared" si="251"/>
        <v>3</v>
      </c>
      <c r="D1567" s="191">
        <v>3.3655635126443539</v>
      </c>
      <c r="E1567" s="192">
        <f t="shared" si="252"/>
        <v>1.1686463937454616E-4</v>
      </c>
      <c r="F1567" s="193">
        <f t="shared" si="253"/>
        <v>5.0179292437520235</v>
      </c>
      <c r="G1567" s="193">
        <f t="shared" si="258"/>
        <v>5.2034841621113106</v>
      </c>
      <c r="H1567" s="193">
        <f t="shared" si="258"/>
        <v>5.3959006016389557</v>
      </c>
      <c r="I1567" s="193">
        <f t="shared" si="258"/>
        <v>5.5954322903048759</v>
      </c>
      <c r="J1567" s="193">
        <f t="shared" si="258"/>
        <v>5.8023423385294928</v>
      </c>
      <c r="K1567" s="193">
        <f>MAX(0,(F1567-'2031 forecast'!$C$10))</f>
        <v>0</v>
      </c>
      <c r="L1567" s="193">
        <f>MAX(0,(G1567-'2031 forecast'!$C$10))</f>
        <v>0</v>
      </c>
      <c r="M1567" s="193">
        <f>MAX(0,(H1567-'2031 forecast'!$C$10))</f>
        <v>0</v>
      </c>
      <c r="N1567" s="193">
        <f>MAX(0,(I1567-'2031 forecast'!$C$10))</f>
        <v>0</v>
      </c>
      <c r="O1567" s="193">
        <f>MAX(0,(J1567-'2031 forecast'!$C$10))</f>
        <v>6.5342338529492672E-2</v>
      </c>
      <c r="P1567" s="175" t="str">
        <f t="shared" si="255"/>
        <v/>
      </c>
      <c r="Q1567" s="175" t="str">
        <f t="shared" si="256"/>
        <v/>
      </c>
    </row>
    <row r="1568" spans="1:17" s="1" customFormat="1" x14ac:dyDescent="0.3">
      <c r="A1568" s="189">
        <f t="shared" si="254"/>
        <v>43896.166666662873</v>
      </c>
      <c r="B1568" s="190">
        <f t="shared" si="250"/>
        <v>43896</v>
      </c>
      <c r="C1568" s="1">
        <f t="shared" si="251"/>
        <v>4</v>
      </c>
      <c r="D1568" s="191">
        <v>3.3053297137603384</v>
      </c>
      <c r="E1568" s="192">
        <f t="shared" si="252"/>
        <v>1.1477310220453189E-4</v>
      </c>
      <c r="F1568" s="193">
        <f t="shared" si="253"/>
        <v>4.9281229038191006</v>
      </c>
      <c r="G1568" s="193">
        <f t="shared" si="258"/>
        <v>5.1103569287849329</v>
      </c>
      <c r="H1568" s="193">
        <f t="shared" si="258"/>
        <v>5.2993296736454161</v>
      </c>
      <c r="I1568" s="193">
        <f t="shared" si="258"/>
        <v>5.4952903253777183</v>
      </c>
      <c r="J1568" s="193">
        <f t="shared" si="258"/>
        <v>5.6984972854909319</v>
      </c>
      <c r="K1568" s="193">
        <f>MAX(0,(F1568-'2031 forecast'!$C$10))</f>
        <v>0</v>
      </c>
      <c r="L1568" s="193">
        <f>MAX(0,(G1568-'2031 forecast'!$C$10))</f>
        <v>0</v>
      </c>
      <c r="M1568" s="193">
        <f>MAX(0,(H1568-'2031 forecast'!$C$10))</f>
        <v>0</v>
      </c>
      <c r="N1568" s="193">
        <f>MAX(0,(I1568-'2031 forecast'!$C$10))</f>
        <v>0</v>
      </c>
      <c r="O1568" s="193">
        <f>MAX(0,(J1568-'2031 forecast'!$C$10))</f>
        <v>0</v>
      </c>
      <c r="P1568" s="175" t="str">
        <f t="shared" si="255"/>
        <v/>
      </c>
      <c r="Q1568" s="175" t="str">
        <f t="shared" si="256"/>
        <v/>
      </c>
    </row>
    <row r="1569" spans="1:17" s="1" customFormat="1" x14ac:dyDescent="0.3">
      <c r="A1569" s="189">
        <f t="shared" si="254"/>
        <v>43896.208333329538</v>
      </c>
      <c r="B1569" s="190">
        <f t="shared" si="250"/>
        <v>43896</v>
      </c>
      <c r="C1569" s="1">
        <f t="shared" si="251"/>
        <v>5</v>
      </c>
      <c r="D1569" s="191">
        <v>3.3655635126443539</v>
      </c>
      <c r="E1569" s="192">
        <f t="shared" si="252"/>
        <v>1.1686463937454616E-4</v>
      </c>
      <c r="F1569" s="193">
        <f t="shared" si="253"/>
        <v>5.0179292437520235</v>
      </c>
      <c r="G1569" s="193">
        <f t="shared" si="258"/>
        <v>5.2034841621113106</v>
      </c>
      <c r="H1569" s="193">
        <f t="shared" si="258"/>
        <v>5.3959006016389557</v>
      </c>
      <c r="I1569" s="193">
        <f t="shared" si="258"/>
        <v>5.5954322903048759</v>
      </c>
      <c r="J1569" s="193">
        <f t="shared" si="258"/>
        <v>5.8023423385294928</v>
      </c>
      <c r="K1569" s="193">
        <f>MAX(0,(F1569-'2031 forecast'!$C$10))</f>
        <v>0</v>
      </c>
      <c r="L1569" s="193">
        <f>MAX(0,(G1569-'2031 forecast'!$C$10))</f>
        <v>0</v>
      </c>
      <c r="M1569" s="193">
        <f>MAX(0,(H1569-'2031 forecast'!$C$10))</f>
        <v>0</v>
      </c>
      <c r="N1569" s="193">
        <f>MAX(0,(I1569-'2031 forecast'!$C$10))</f>
        <v>0</v>
      </c>
      <c r="O1569" s="193">
        <f>MAX(0,(J1569-'2031 forecast'!$C$10))</f>
        <v>6.5342338529492672E-2</v>
      </c>
      <c r="P1569" s="175" t="str">
        <f t="shared" si="255"/>
        <v/>
      </c>
      <c r="Q1569" s="175" t="str">
        <f t="shared" si="256"/>
        <v/>
      </c>
    </row>
    <row r="1570" spans="1:17" s="1" customFormat="1" x14ac:dyDescent="0.3">
      <c r="A1570" s="189">
        <f t="shared" si="254"/>
        <v>43896.249999996202</v>
      </c>
      <c r="B1570" s="190">
        <f t="shared" si="250"/>
        <v>43896</v>
      </c>
      <c r="C1570" s="1">
        <f t="shared" si="251"/>
        <v>6</v>
      </c>
      <c r="D1570" s="191">
        <v>3.5989694833199133</v>
      </c>
      <c r="E1570" s="192">
        <f t="shared" si="252"/>
        <v>1.2496934590835136E-4</v>
      </c>
      <c r="F1570" s="193">
        <f t="shared" si="253"/>
        <v>5.365928810992096</v>
      </c>
      <c r="G1570" s="193">
        <f t="shared" si="258"/>
        <v>5.5643521912510208</v>
      </c>
      <c r="H1570" s="193">
        <f t="shared" si="258"/>
        <v>5.7701129476139164</v>
      </c>
      <c r="I1570" s="193">
        <f t="shared" si="258"/>
        <v>5.9834824043976074</v>
      </c>
      <c r="J1570" s="193">
        <f t="shared" si="258"/>
        <v>6.2047419190539088</v>
      </c>
      <c r="K1570" s="193">
        <f>MAX(0,(F1570-'2031 forecast'!$C$10))</f>
        <v>0</v>
      </c>
      <c r="L1570" s="193">
        <f>MAX(0,(G1570-'2031 forecast'!$C$10))</f>
        <v>0</v>
      </c>
      <c r="M1570" s="193">
        <f>MAX(0,(H1570-'2031 forecast'!$C$10))</f>
        <v>3.3112947613916255E-2</v>
      </c>
      <c r="N1570" s="193">
        <f>MAX(0,(I1570-'2031 forecast'!$C$10))</f>
        <v>0.24648240439760727</v>
      </c>
      <c r="O1570" s="193">
        <f>MAX(0,(J1570-'2031 forecast'!$C$10))</f>
        <v>0.46774191905390872</v>
      </c>
      <c r="P1570" s="175" t="str">
        <f t="shared" si="255"/>
        <v/>
      </c>
      <c r="Q1570" s="175" t="str">
        <f t="shared" si="256"/>
        <v/>
      </c>
    </row>
    <row r="1571" spans="1:17" s="1" customFormat="1" x14ac:dyDescent="0.3">
      <c r="A1571" s="189">
        <f t="shared" si="254"/>
        <v>43896.291666662866</v>
      </c>
      <c r="B1571" s="190">
        <f t="shared" si="250"/>
        <v>43896</v>
      </c>
      <c r="C1571" s="1">
        <f t="shared" si="251"/>
        <v>7</v>
      </c>
      <c r="D1571" s="191">
        <v>4.1109567738340429</v>
      </c>
      <c r="E1571" s="192">
        <f t="shared" si="252"/>
        <v>1.4274741185347248E-4</v>
      </c>
      <c r="F1571" s="193">
        <f t="shared" si="253"/>
        <v>6.1292827004219337</v>
      </c>
      <c r="G1571" s="193">
        <f t="shared" si="258"/>
        <v>6.3559336745252253</v>
      </c>
      <c r="H1571" s="193">
        <f t="shared" si="258"/>
        <v>6.5909658355589924</v>
      </c>
      <c r="I1571" s="193">
        <f t="shared" si="258"/>
        <v>6.8346891062784385</v>
      </c>
      <c r="J1571" s="193">
        <f t="shared" si="258"/>
        <v>7.0874248698816613</v>
      </c>
      <c r="K1571" s="193">
        <f>MAX(0,(F1571-'2031 forecast'!$C$10))</f>
        <v>0.39228270042193358</v>
      </c>
      <c r="L1571" s="193">
        <f>MAX(0,(G1571-'2031 forecast'!$C$10))</f>
        <v>0.61893367452522519</v>
      </c>
      <c r="M1571" s="193">
        <f>MAX(0,(H1571-'2031 forecast'!$C$10))</f>
        <v>0.8539658355589923</v>
      </c>
      <c r="N1571" s="193">
        <f>MAX(0,(I1571-'2031 forecast'!$C$10))</f>
        <v>1.0976891062784384</v>
      </c>
      <c r="O1571" s="193">
        <f>MAX(0,(J1571-'2031 forecast'!$C$10))</f>
        <v>1.3504248698816612</v>
      </c>
      <c r="P1571" s="175">
        <f t="shared" si="255"/>
        <v>1</v>
      </c>
      <c r="Q1571" s="175" t="str">
        <f t="shared" si="256"/>
        <v/>
      </c>
    </row>
    <row r="1572" spans="1:17" s="1" customFormat="1" x14ac:dyDescent="0.3">
      <c r="A1572" s="189">
        <f t="shared" si="254"/>
        <v>43896.33333332953</v>
      </c>
      <c r="B1572" s="190">
        <f t="shared" si="250"/>
        <v>43896</v>
      </c>
      <c r="C1572" s="1">
        <f t="shared" si="251"/>
        <v>8</v>
      </c>
      <c r="D1572" s="191">
        <v>4.2163659218810698</v>
      </c>
      <c r="E1572" s="192">
        <f t="shared" si="252"/>
        <v>1.4640760190099742E-4</v>
      </c>
      <c r="F1572" s="193">
        <f t="shared" si="253"/>
        <v>6.2864437953045487</v>
      </c>
      <c r="G1572" s="193">
        <f t="shared" si="258"/>
        <v>6.5189063328463854</v>
      </c>
      <c r="H1572" s="193">
        <f t="shared" si="258"/>
        <v>6.7599649595476849</v>
      </c>
      <c r="I1572" s="193">
        <f t="shared" si="258"/>
        <v>7.0099375449009633</v>
      </c>
      <c r="J1572" s="193">
        <f t="shared" si="258"/>
        <v>7.2691537126991399</v>
      </c>
      <c r="K1572" s="193">
        <f>MAX(0,(F1572-'2031 forecast'!$C$10))</f>
        <v>0.54944379530454857</v>
      </c>
      <c r="L1572" s="193">
        <f>MAX(0,(G1572-'2031 forecast'!$C$10))</f>
        <v>0.78190633284638533</v>
      </c>
      <c r="M1572" s="193">
        <f>MAX(0,(H1572-'2031 forecast'!$C$10))</f>
        <v>1.0229649595476848</v>
      </c>
      <c r="N1572" s="193">
        <f>MAX(0,(I1572-'2031 forecast'!$C$10))</f>
        <v>1.2729375449009632</v>
      </c>
      <c r="O1572" s="193">
        <f>MAX(0,(J1572-'2031 forecast'!$C$10))</f>
        <v>1.5321537126991398</v>
      </c>
      <c r="P1572" s="175">
        <f t="shared" si="255"/>
        <v>2</v>
      </c>
      <c r="Q1572" s="175" t="str">
        <f t="shared" si="256"/>
        <v/>
      </c>
    </row>
    <row r="1573" spans="1:17" s="1" customFormat="1" x14ac:dyDescent="0.3">
      <c r="A1573" s="189">
        <f t="shared" si="254"/>
        <v>43896.374999996195</v>
      </c>
      <c r="B1573" s="190">
        <f t="shared" si="250"/>
        <v>43896</v>
      </c>
      <c r="C1573" s="1">
        <f t="shared" si="251"/>
        <v>9</v>
      </c>
      <c r="D1573" s="191">
        <v>4.2916581704860892</v>
      </c>
      <c r="E1573" s="192">
        <f t="shared" si="252"/>
        <v>1.4902202336351523E-4</v>
      </c>
      <c r="F1573" s="193">
        <f t="shared" si="253"/>
        <v>6.3987017202207008</v>
      </c>
      <c r="G1573" s="193">
        <f t="shared" si="258"/>
        <v>6.6353153745043567</v>
      </c>
      <c r="H1573" s="193">
        <f t="shared" si="258"/>
        <v>6.8806786195396077</v>
      </c>
      <c r="I1573" s="193">
        <f t="shared" si="258"/>
        <v>7.1351150010599085</v>
      </c>
      <c r="J1573" s="193">
        <f t="shared" si="258"/>
        <v>7.3989600289973394</v>
      </c>
      <c r="K1573" s="193">
        <f>MAX(0,(F1573-'2031 forecast'!$C$10))</f>
        <v>0.66170172022070073</v>
      </c>
      <c r="L1573" s="193">
        <f>MAX(0,(G1573-'2031 forecast'!$C$10))</f>
        <v>0.89831537450435661</v>
      </c>
      <c r="M1573" s="193">
        <f>MAX(0,(H1573-'2031 forecast'!$C$10))</f>
        <v>1.1436786195396076</v>
      </c>
      <c r="N1573" s="193">
        <f>MAX(0,(I1573-'2031 forecast'!$C$10))</f>
        <v>1.3981150010599084</v>
      </c>
      <c r="O1573" s="193">
        <f>MAX(0,(J1573-'2031 forecast'!$C$10))</f>
        <v>1.6619600289973393</v>
      </c>
      <c r="P1573" s="175">
        <f t="shared" si="255"/>
        <v>3</v>
      </c>
      <c r="Q1573" s="175" t="str">
        <f t="shared" si="256"/>
        <v/>
      </c>
    </row>
    <row r="1574" spans="1:17" s="1" customFormat="1" x14ac:dyDescent="0.3">
      <c r="A1574" s="189">
        <f t="shared" si="254"/>
        <v>43896.416666662859</v>
      </c>
      <c r="B1574" s="190">
        <f t="shared" si="250"/>
        <v>43896</v>
      </c>
      <c r="C1574" s="1">
        <f t="shared" si="251"/>
        <v>10</v>
      </c>
      <c r="D1574" s="191">
        <v>4.3293042947885976</v>
      </c>
      <c r="E1574" s="192">
        <f t="shared" si="252"/>
        <v>1.503292340947741E-4</v>
      </c>
      <c r="F1574" s="193">
        <f t="shared" si="253"/>
        <v>6.4548306826787751</v>
      </c>
      <c r="G1574" s="193">
        <f t="shared" si="258"/>
        <v>6.6935198953333401</v>
      </c>
      <c r="H1574" s="193">
        <f t="shared" si="258"/>
        <v>6.9410354495355673</v>
      </c>
      <c r="I1574" s="193">
        <f t="shared" si="258"/>
        <v>7.1977037291393797</v>
      </c>
      <c r="J1574" s="193">
        <f t="shared" si="258"/>
        <v>7.4638631871464369</v>
      </c>
      <c r="K1574" s="193">
        <f>MAX(0,(F1574-'2031 forecast'!$C$10))</f>
        <v>0.71783068267877503</v>
      </c>
      <c r="L1574" s="193">
        <f>MAX(0,(G1574-'2031 forecast'!$C$10))</f>
        <v>0.95651989533334003</v>
      </c>
      <c r="M1574" s="193">
        <f>MAX(0,(H1574-'2031 forecast'!$C$10))</f>
        <v>1.2040354495355672</v>
      </c>
      <c r="N1574" s="193">
        <f>MAX(0,(I1574-'2031 forecast'!$C$10))</f>
        <v>1.4607037291393796</v>
      </c>
      <c r="O1574" s="193">
        <f>MAX(0,(J1574-'2031 forecast'!$C$10))</f>
        <v>1.7268631871464368</v>
      </c>
      <c r="P1574" s="175">
        <f t="shared" si="255"/>
        <v>4</v>
      </c>
      <c r="Q1574" s="175" t="str">
        <f t="shared" si="256"/>
        <v/>
      </c>
    </row>
    <row r="1575" spans="1:17" s="1" customFormat="1" x14ac:dyDescent="0.3">
      <c r="A1575" s="189">
        <f t="shared" si="254"/>
        <v>43896.458333329523</v>
      </c>
      <c r="B1575" s="190">
        <f t="shared" si="250"/>
        <v>43896</v>
      </c>
      <c r="C1575" s="1">
        <f t="shared" si="251"/>
        <v>11</v>
      </c>
      <c r="D1575" s="191">
        <v>4.1636613478575564</v>
      </c>
      <c r="E1575" s="192">
        <f t="shared" si="252"/>
        <v>1.4457750687723494E-4</v>
      </c>
      <c r="F1575" s="193">
        <f t="shared" si="253"/>
        <v>6.2078632478632407</v>
      </c>
      <c r="G1575" s="193">
        <f t="shared" si="258"/>
        <v>6.437420003685804</v>
      </c>
      <c r="H1575" s="193">
        <f t="shared" si="258"/>
        <v>6.6754653975533378</v>
      </c>
      <c r="I1575" s="193">
        <f t="shared" si="258"/>
        <v>6.9223133255897</v>
      </c>
      <c r="J1575" s="193">
        <f t="shared" si="258"/>
        <v>7.1782892912904002</v>
      </c>
      <c r="K1575" s="193">
        <f>MAX(0,(F1575-'2031 forecast'!$C$10))</f>
        <v>0.47086324786324063</v>
      </c>
      <c r="L1575" s="193">
        <f>MAX(0,(G1575-'2031 forecast'!$C$10))</f>
        <v>0.70042000368580393</v>
      </c>
      <c r="M1575" s="193">
        <f>MAX(0,(H1575-'2031 forecast'!$C$10))</f>
        <v>0.93846539755333769</v>
      </c>
      <c r="N1575" s="193">
        <f>MAX(0,(I1575-'2031 forecast'!$C$10))</f>
        <v>1.1853133255896999</v>
      </c>
      <c r="O1575" s="193">
        <f>MAX(0,(J1575-'2031 forecast'!$C$10))</f>
        <v>1.4412892912904001</v>
      </c>
      <c r="P1575" s="175">
        <f t="shared" si="255"/>
        <v>5</v>
      </c>
      <c r="Q1575" s="175" t="str">
        <f t="shared" si="256"/>
        <v/>
      </c>
    </row>
    <row r="1576" spans="1:17" s="1" customFormat="1" x14ac:dyDescent="0.3">
      <c r="A1576" s="189">
        <f t="shared" si="254"/>
        <v>43896.499999996187</v>
      </c>
      <c r="B1576" s="190">
        <f t="shared" si="250"/>
        <v>43896</v>
      </c>
      <c r="C1576" s="1">
        <f t="shared" si="251"/>
        <v>12</v>
      </c>
      <c r="D1576" s="191">
        <v>4.4347134428356245</v>
      </c>
      <c r="E1576" s="192">
        <f t="shared" si="252"/>
        <v>1.5398942414229905E-4</v>
      </c>
      <c r="F1576" s="193">
        <f t="shared" si="253"/>
        <v>6.6119917775613901</v>
      </c>
      <c r="G1576" s="193">
        <f t="shared" si="258"/>
        <v>6.8564925536545003</v>
      </c>
      <c r="H1576" s="193">
        <f t="shared" si="258"/>
        <v>7.1100345735242598</v>
      </c>
      <c r="I1576" s="193">
        <f t="shared" si="258"/>
        <v>7.3729521677619045</v>
      </c>
      <c r="J1576" s="193">
        <f t="shared" si="258"/>
        <v>7.6455920299639155</v>
      </c>
      <c r="K1576" s="193">
        <f>MAX(0,(F1576-'2031 forecast'!$C$10))</f>
        <v>0.87499177756139002</v>
      </c>
      <c r="L1576" s="193">
        <f>MAX(0,(G1576-'2031 forecast'!$C$10))</f>
        <v>1.1194925536545002</v>
      </c>
      <c r="M1576" s="193">
        <f>MAX(0,(H1576-'2031 forecast'!$C$10))</f>
        <v>1.3730345735242597</v>
      </c>
      <c r="N1576" s="193">
        <f>MAX(0,(I1576-'2031 forecast'!$C$10))</f>
        <v>1.6359521677619044</v>
      </c>
      <c r="O1576" s="193">
        <f>MAX(0,(J1576-'2031 forecast'!$C$10))</f>
        <v>1.9085920299639154</v>
      </c>
      <c r="P1576" s="175">
        <f t="shared" si="255"/>
        <v>6</v>
      </c>
      <c r="Q1576" s="175" t="str">
        <f t="shared" si="256"/>
        <v/>
      </c>
    </row>
    <row r="1577" spans="1:17" s="1" customFormat="1" x14ac:dyDescent="0.3">
      <c r="A1577" s="189">
        <f t="shared" si="254"/>
        <v>43896.541666662852</v>
      </c>
      <c r="B1577" s="190">
        <f t="shared" si="250"/>
        <v>43896</v>
      </c>
      <c r="C1577" s="1">
        <f t="shared" si="251"/>
        <v>13</v>
      </c>
      <c r="D1577" s="191">
        <v>4.5175349163011465</v>
      </c>
      <c r="E1577" s="192">
        <f t="shared" si="252"/>
        <v>1.5686528775106867E-4</v>
      </c>
      <c r="F1577" s="193">
        <f t="shared" si="253"/>
        <v>6.7354754949691591</v>
      </c>
      <c r="G1577" s="193">
        <f t="shared" si="258"/>
        <v>6.9845424994782697</v>
      </c>
      <c r="H1577" s="193">
        <f t="shared" si="258"/>
        <v>7.2428195995153768</v>
      </c>
      <c r="I1577" s="193">
        <f t="shared" si="258"/>
        <v>7.5106473695367466</v>
      </c>
      <c r="J1577" s="193">
        <f t="shared" si="258"/>
        <v>7.7883789778919361</v>
      </c>
      <c r="K1577" s="193">
        <f>MAX(0,(F1577-'2031 forecast'!$C$10))</f>
        <v>0.99847549496915899</v>
      </c>
      <c r="L1577" s="193">
        <f>MAX(0,(G1577-'2031 forecast'!$C$10))</f>
        <v>1.2475424994782696</v>
      </c>
      <c r="M1577" s="193">
        <f>MAX(0,(H1577-'2031 forecast'!$C$10))</f>
        <v>1.5058195995153767</v>
      </c>
      <c r="N1577" s="193">
        <f>MAX(0,(I1577-'2031 forecast'!$C$10))</f>
        <v>1.7736473695367465</v>
      </c>
      <c r="O1577" s="193">
        <f>MAX(0,(J1577-'2031 forecast'!$C$10))</f>
        <v>2.051378977891936</v>
      </c>
      <c r="P1577" s="175">
        <f t="shared" si="255"/>
        <v>7</v>
      </c>
      <c r="Q1577" s="175" t="str">
        <f t="shared" si="256"/>
        <v/>
      </c>
    </row>
    <row r="1578" spans="1:17" s="1" customFormat="1" x14ac:dyDescent="0.3">
      <c r="A1578" s="189">
        <f t="shared" si="254"/>
        <v>43896.583333329516</v>
      </c>
      <c r="B1578" s="190">
        <f t="shared" si="250"/>
        <v>43896</v>
      </c>
      <c r="C1578" s="1">
        <f t="shared" si="251"/>
        <v>14</v>
      </c>
      <c r="D1578" s="191">
        <v>4.5250641411616481</v>
      </c>
      <c r="E1578" s="192">
        <f t="shared" si="252"/>
        <v>1.5712672989732045E-4</v>
      </c>
      <c r="F1578" s="193">
        <f t="shared" si="253"/>
        <v>6.7467012874607741</v>
      </c>
      <c r="G1578" s="193">
        <f t="shared" si="258"/>
        <v>6.9961834036440669</v>
      </c>
      <c r="H1578" s="193">
        <f t="shared" si="258"/>
        <v>7.2548909655145692</v>
      </c>
      <c r="I1578" s="193">
        <f t="shared" si="258"/>
        <v>7.5231651151526409</v>
      </c>
      <c r="J1578" s="193">
        <f t="shared" si="258"/>
        <v>7.8013596095217563</v>
      </c>
      <c r="K1578" s="193">
        <f>MAX(0,(F1578-'2031 forecast'!$C$10))</f>
        <v>1.009701287460774</v>
      </c>
      <c r="L1578" s="193">
        <f>MAX(0,(G1578-'2031 forecast'!$C$10))</f>
        <v>1.2591834036440668</v>
      </c>
      <c r="M1578" s="193">
        <f>MAX(0,(H1578-'2031 forecast'!$C$10))</f>
        <v>1.5178909655145691</v>
      </c>
      <c r="N1578" s="193">
        <f>MAX(0,(I1578-'2031 forecast'!$C$10))</f>
        <v>1.7861651151526408</v>
      </c>
      <c r="O1578" s="193">
        <f>MAX(0,(J1578-'2031 forecast'!$C$10))</f>
        <v>2.0643596095217562</v>
      </c>
      <c r="P1578" s="175">
        <f t="shared" si="255"/>
        <v>8</v>
      </c>
      <c r="Q1578" s="175" t="str">
        <f t="shared" si="256"/>
        <v/>
      </c>
    </row>
    <row r="1579" spans="1:17" s="1" customFormat="1" x14ac:dyDescent="0.3">
      <c r="A1579" s="189">
        <f t="shared" si="254"/>
        <v>43896.62499999618</v>
      </c>
      <c r="B1579" s="190">
        <f t="shared" si="250"/>
        <v>43896</v>
      </c>
      <c r="C1579" s="1">
        <f t="shared" si="251"/>
        <v>15</v>
      </c>
      <c r="D1579" s="191">
        <v>4.6455317389296784</v>
      </c>
      <c r="E1579" s="192">
        <f t="shared" si="252"/>
        <v>1.6130980423734894E-4</v>
      </c>
      <c r="F1579" s="193">
        <f t="shared" si="253"/>
        <v>6.9263139673266183</v>
      </c>
      <c r="G1579" s="193">
        <f t="shared" si="258"/>
        <v>7.1824378702968206</v>
      </c>
      <c r="H1579" s="193">
        <f t="shared" si="258"/>
        <v>7.4480328215016449</v>
      </c>
      <c r="I1579" s="193">
        <f t="shared" si="258"/>
        <v>7.7234490450069533</v>
      </c>
      <c r="J1579" s="193">
        <f t="shared" si="258"/>
        <v>8.0090497155988736</v>
      </c>
      <c r="K1579" s="193">
        <f>MAX(0,(F1579-'2031 forecast'!$C$10))</f>
        <v>1.1893139673266182</v>
      </c>
      <c r="L1579" s="193">
        <f>MAX(0,(G1579-'2031 forecast'!$C$10))</f>
        <v>1.4454378702968205</v>
      </c>
      <c r="M1579" s="193">
        <f>MAX(0,(H1579-'2031 forecast'!$C$10))</f>
        <v>1.7110328215016448</v>
      </c>
      <c r="N1579" s="193">
        <f>MAX(0,(I1579-'2031 forecast'!$C$10))</f>
        <v>1.9864490450069532</v>
      </c>
      <c r="O1579" s="193">
        <f>MAX(0,(J1579-'2031 forecast'!$C$10))</f>
        <v>2.2720497155988735</v>
      </c>
      <c r="P1579" s="175">
        <f t="shared" si="255"/>
        <v>9</v>
      </c>
      <c r="Q1579" s="175" t="str">
        <f t="shared" si="256"/>
        <v/>
      </c>
    </row>
    <row r="1580" spans="1:17" s="1" customFormat="1" x14ac:dyDescent="0.3">
      <c r="A1580" s="189">
        <f t="shared" si="254"/>
        <v>43896.666666662844</v>
      </c>
      <c r="B1580" s="190">
        <f t="shared" si="250"/>
        <v>43896</v>
      </c>
      <c r="C1580" s="1">
        <f t="shared" si="251"/>
        <v>16</v>
      </c>
      <c r="D1580" s="191">
        <v>4.6455317389296784</v>
      </c>
      <c r="E1580" s="192">
        <f t="shared" si="252"/>
        <v>1.6130980423734894E-4</v>
      </c>
      <c r="F1580" s="193">
        <f t="shared" si="253"/>
        <v>6.9263139673266183</v>
      </c>
      <c r="G1580" s="193">
        <f t="shared" si="258"/>
        <v>7.1824378702968206</v>
      </c>
      <c r="H1580" s="193">
        <f t="shared" si="258"/>
        <v>7.4480328215016449</v>
      </c>
      <c r="I1580" s="193">
        <f t="shared" si="258"/>
        <v>7.7234490450069533</v>
      </c>
      <c r="J1580" s="193">
        <f t="shared" si="258"/>
        <v>8.0090497155988736</v>
      </c>
      <c r="K1580" s="193">
        <f>MAX(0,(F1580-'2031 forecast'!$C$10))</f>
        <v>1.1893139673266182</v>
      </c>
      <c r="L1580" s="193">
        <f>MAX(0,(G1580-'2031 forecast'!$C$10))</f>
        <v>1.4454378702968205</v>
      </c>
      <c r="M1580" s="193">
        <f>MAX(0,(H1580-'2031 forecast'!$C$10))</f>
        <v>1.7110328215016448</v>
      </c>
      <c r="N1580" s="193">
        <f>MAX(0,(I1580-'2031 forecast'!$C$10))</f>
        <v>1.9864490450069532</v>
      </c>
      <c r="O1580" s="193">
        <f>MAX(0,(J1580-'2031 forecast'!$C$10))</f>
        <v>2.2720497155988735</v>
      </c>
      <c r="P1580" s="175">
        <f t="shared" si="255"/>
        <v>10</v>
      </c>
      <c r="Q1580" s="175" t="str">
        <f t="shared" si="256"/>
        <v/>
      </c>
    </row>
    <row r="1581" spans="1:17" s="1" customFormat="1" x14ac:dyDescent="0.3">
      <c r="A1581" s="189">
        <f t="shared" si="254"/>
        <v>43896.708333329509</v>
      </c>
      <c r="B1581" s="190">
        <f t="shared" si="250"/>
        <v>43896</v>
      </c>
      <c r="C1581" s="1">
        <f t="shared" si="251"/>
        <v>17</v>
      </c>
      <c r="D1581" s="191">
        <v>4.7735285615582113</v>
      </c>
      <c r="E1581" s="192">
        <f t="shared" si="252"/>
        <v>1.6575432072362921E-4</v>
      </c>
      <c r="F1581" s="193">
        <f t="shared" si="253"/>
        <v>7.1171524396840775</v>
      </c>
      <c r="G1581" s="193">
        <f t="shared" si="258"/>
        <v>7.3803332411153715</v>
      </c>
      <c r="H1581" s="193">
        <f t="shared" si="258"/>
        <v>7.6532460434879139</v>
      </c>
      <c r="I1581" s="193">
        <f t="shared" si="258"/>
        <v>7.9362507204771608</v>
      </c>
      <c r="J1581" s="193">
        <f t="shared" si="258"/>
        <v>8.229720453305811</v>
      </c>
      <c r="K1581" s="193">
        <f>MAX(0,(F1581-'2031 forecast'!$C$10))</f>
        <v>1.3801524396840774</v>
      </c>
      <c r="L1581" s="193">
        <f>MAX(0,(G1581-'2031 forecast'!$C$10))</f>
        <v>1.6433332411153714</v>
      </c>
      <c r="M1581" s="193">
        <f>MAX(0,(H1581-'2031 forecast'!$C$10))</f>
        <v>1.9162460434879138</v>
      </c>
      <c r="N1581" s="193">
        <f>MAX(0,(I1581-'2031 forecast'!$C$10))</f>
        <v>2.1992507204771607</v>
      </c>
      <c r="O1581" s="193">
        <f>MAX(0,(J1581-'2031 forecast'!$C$10))</f>
        <v>2.4927204533058109</v>
      </c>
      <c r="P1581" s="175">
        <f t="shared" si="255"/>
        <v>11</v>
      </c>
      <c r="Q1581" s="175" t="str">
        <f t="shared" si="256"/>
        <v/>
      </c>
    </row>
    <row r="1582" spans="1:17" s="1" customFormat="1" x14ac:dyDescent="0.3">
      <c r="A1582" s="189">
        <f t="shared" si="254"/>
        <v>43896.749999996173</v>
      </c>
      <c r="B1582" s="190">
        <f t="shared" si="250"/>
        <v>43896</v>
      </c>
      <c r="C1582" s="1">
        <f t="shared" si="251"/>
        <v>18</v>
      </c>
      <c r="D1582" s="191">
        <v>4.863879259884234</v>
      </c>
      <c r="E1582" s="192">
        <f t="shared" si="252"/>
        <v>1.6889162647865059E-4</v>
      </c>
      <c r="F1582" s="193">
        <f t="shared" si="253"/>
        <v>7.2518619495834606</v>
      </c>
      <c r="G1582" s="193">
        <f t="shared" si="258"/>
        <v>7.5200240911049372</v>
      </c>
      <c r="H1582" s="193">
        <f t="shared" si="258"/>
        <v>7.7981024354782216</v>
      </c>
      <c r="I1582" s="193">
        <f t="shared" si="258"/>
        <v>8.0864636678678963</v>
      </c>
      <c r="J1582" s="193">
        <f t="shared" si="258"/>
        <v>8.3854880328636501</v>
      </c>
      <c r="K1582" s="193">
        <f>MAX(0,(F1582-'2031 forecast'!$C$10))</f>
        <v>1.5148619495834605</v>
      </c>
      <c r="L1582" s="193">
        <f>MAX(0,(G1582-'2031 forecast'!$C$10))</f>
        <v>1.7830240911049371</v>
      </c>
      <c r="M1582" s="193">
        <f>MAX(0,(H1582-'2031 forecast'!$C$10))</f>
        <v>2.0611024354782215</v>
      </c>
      <c r="N1582" s="193">
        <f>MAX(0,(I1582-'2031 forecast'!$C$10))</f>
        <v>2.3494636678678962</v>
      </c>
      <c r="O1582" s="193">
        <f>MAX(0,(J1582-'2031 forecast'!$C$10))</f>
        <v>2.64848803286365</v>
      </c>
      <c r="P1582" s="175">
        <f t="shared" si="255"/>
        <v>12</v>
      </c>
      <c r="Q1582" s="175" t="str">
        <f t="shared" si="256"/>
        <v/>
      </c>
    </row>
    <row r="1583" spans="1:17" s="1" customFormat="1" x14ac:dyDescent="0.3">
      <c r="A1583" s="189">
        <f t="shared" si="254"/>
        <v>43896.791666662837</v>
      </c>
      <c r="B1583" s="190">
        <f t="shared" si="250"/>
        <v>43896</v>
      </c>
      <c r="C1583" s="1">
        <f t="shared" si="251"/>
        <v>19</v>
      </c>
      <c r="D1583" s="191">
        <v>5.0144637570942727</v>
      </c>
      <c r="E1583" s="192">
        <f t="shared" si="252"/>
        <v>1.7412046940368622E-4</v>
      </c>
      <c r="F1583" s="193">
        <f t="shared" si="253"/>
        <v>7.4763777994157659</v>
      </c>
      <c r="G1583" s="193">
        <f t="shared" si="258"/>
        <v>7.7528421744208789</v>
      </c>
      <c r="H1583" s="193">
        <f t="shared" si="258"/>
        <v>8.0395297554620679</v>
      </c>
      <c r="I1583" s="193">
        <f t="shared" si="258"/>
        <v>8.3368185801857884</v>
      </c>
      <c r="J1583" s="193">
        <f t="shared" si="258"/>
        <v>8.6451006654600491</v>
      </c>
      <c r="K1583" s="193">
        <f>MAX(0,(F1583-'2031 forecast'!$C$10))</f>
        <v>1.7393777994157658</v>
      </c>
      <c r="L1583" s="193">
        <f>MAX(0,(G1583-'2031 forecast'!$C$10))</f>
        <v>2.0158421744208788</v>
      </c>
      <c r="M1583" s="193">
        <f>MAX(0,(H1583-'2031 forecast'!$C$10))</f>
        <v>2.3025297554620678</v>
      </c>
      <c r="N1583" s="193">
        <f>MAX(0,(I1583-'2031 forecast'!$C$10))</f>
        <v>2.5998185801857883</v>
      </c>
      <c r="O1583" s="193">
        <f>MAX(0,(J1583-'2031 forecast'!$C$10))</f>
        <v>2.908100665460049</v>
      </c>
      <c r="P1583" s="175">
        <f t="shared" si="255"/>
        <v>13</v>
      </c>
      <c r="Q1583" s="175" t="str">
        <f t="shared" si="256"/>
        <v/>
      </c>
    </row>
    <row r="1584" spans="1:17" s="1" customFormat="1" x14ac:dyDescent="0.3">
      <c r="A1584" s="189">
        <f t="shared" si="254"/>
        <v>43896.833333329501</v>
      </c>
      <c r="B1584" s="190">
        <f t="shared" si="250"/>
        <v>43896</v>
      </c>
      <c r="C1584" s="1">
        <f t="shared" si="251"/>
        <v>20</v>
      </c>
      <c r="D1584" s="191">
        <v>5.0144637570942727</v>
      </c>
      <c r="E1584" s="192">
        <f t="shared" si="252"/>
        <v>1.7412046940368622E-4</v>
      </c>
      <c r="F1584" s="193">
        <f t="shared" si="253"/>
        <v>7.4763777994157659</v>
      </c>
      <c r="G1584" s="193">
        <f t="shared" si="258"/>
        <v>7.7528421744208789</v>
      </c>
      <c r="H1584" s="193">
        <f t="shared" si="258"/>
        <v>8.0395297554620679</v>
      </c>
      <c r="I1584" s="193">
        <f t="shared" si="258"/>
        <v>8.3368185801857884</v>
      </c>
      <c r="J1584" s="193">
        <f t="shared" si="258"/>
        <v>8.6451006654600491</v>
      </c>
      <c r="K1584" s="193">
        <f>MAX(0,(F1584-'2031 forecast'!$C$10))</f>
        <v>1.7393777994157658</v>
      </c>
      <c r="L1584" s="193">
        <f>MAX(0,(G1584-'2031 forecast'!$C$10))</f>
        <v>2.0158421744208788</v>
      </c>
      <c r="M1584" s="193">
        <f>MAX(0,(H1584-'2031 forecast'!$C$10))</f>
        <v>2.3025297554620678</v>
      </c>
      <c r="N1584" s="193">
        <f>MAX(0,(I1584-'2031 forecast'!$C$10))</f>
        <v>2.5998185801857883</v>
      </c>
      <c r="O1584" s="193">
        <f>MAX(0,(J1584-'2031 forecast'!$C$10))</f>
        <v>2.908100665460049</v>
      </c>
      <c r="P1584" s="175">
        <f t="shared" si="255"/>
        <v>14</v>
      </c>
      <c r="Q1584" s="175" t="str">
        <f t="shared" si="256"/>
        <v/>
      </c>
    </row>
    <row r="1585" spans="1:17" s="1" customFormat="1" x14ac:dyDescent="0.3">
      <c r="A1585" s="189">
        <f t="shared" si="254"/>
        <v>43896.874999996166</v>
      </c>
      <c r="B1585" s="190">
        <f t="shared" si="250"/>
        <v>43896</v>
      </c>
      <c r="C1585" s="1">
        <f t="shared" si="251"/>
        <v>21</v>
      </c>
      <c r="D1585" s="191">
        <v>4.9542299582102567</v>
      </c>
      <c r="E1585" s="192">
        <f t="shared" si="252"/>
        <v>1.7202893223367194E-4</v>
      </c>
      <c r="F1585" s="193">
        <f t="shared" si="253"/>
        <v>7.3865714594828429</v>
      </c>
      <c r="G1585" s="193">
        <f t="shared" ref="G1585:J1604" si="259">$E1585*G$2</f>
        <v>7.6597149410945011</v>
      </c>
      <c r="H1585" s="193">
        <f t="shared" si="259"/>
        <v>7.9429588274685283</v>
      </c>
      <c r="I1585" s="193">
        <f t="shared" si="259"/>
        <v>8.2366766152586308</v>
      </c>
      <c r="J1585" s="193">
        <f t="shared" si="259"/>
        <v>8.5412556124214891</v>
      </c>
      <c r="K1585" s="193">
        <f>MAX(0,(F1585-'2031 forecast'!$C$10))</f>
        <v>1.6495714594828428</v>
      </c>
      <c r="L1585" s="193">
        <f>MAX(0,(G1585-'2031 forecast'!$C$10))</f>
        <v>1.922714941094501</v>
      </c>
      <c r="M1585" s="193">
        <f>MAX(0,(H1585-'2031 forecast'!$C$10))</f>
        <v>2.2059588274685282</v>
      </c>
      <c r="N1585" s="193">
        <f>MAX(0,(I1585-'2031 forecast'!$C$10))</f>
        <v>2.4996766152586307</v>
      </c>
      <c r="O1585" s="193">
        <f>MAX(0,(J1585-'2031 forecast'!$C$10))</f>
        <v>2.804255612421489</v>
      </c>
      <c r="P1585" s="175">
        <f t="shared" si="255"/>
        <v>15</v>
      </c>
      <c r="Q1585" s="175" t="str">
        <f t="shared" si="256"/>
        <v/>
      </c>
    </row>
    <row r="1586" spans="1:17" s="1" customFormat="1" x14ac:dyDescent="0.3">
      <c r="A1586" s="189">
        <f t="shared" si="254"/>
        <v>43896.91666666283</v>
      </c>
      <c r="B1586" s="190">
        <f t="shared" si="250"/>
        <v>43896</v>
      </c>
      <c r="C1586" s="1">
        <f t="shared" si="251"/>
        <v>22</v>
      </c>
      <c r="D1586" s="191">
        <v>4.7810577864187129</v>
      </c>
      <c r="E1586" s="192">
        <f t="shared" si="252"/>
        <v>1.66015762869881E-4</v>
      </c>
      <c r="F1586" s="193">
        <f t="shared" si="253"/>
        <v>7.1283782321756926</v>
      </c>
      <c r="G1586" s="193">
        <f t="shared" si="259"/>
        <v>7.3919741452811687</v>
      </c>
      <c r="H1586" s="193">
        <f t="shared" si="259"/>
        <v>7.6653174094871064</v>
      </c>
      <c r="I1586" s="193">
        <f t="shared" si="259"/>
        <v>7.948768466093056</v>
      </c>
      <c r="J1586" s="193">
        <f t="shared" si="259"/>
        <v>8.2427010849356321</v>
      </c>
      <c r="K1586" s="193">
        <f>MAX(0,(F1586-'2031 forecast'!$C$10))</f>
        <v>1.3913782321756925</v>
      </c>
      <c r="L1586" s="193">
        <f>MAX(0,(G1586-'2031 forecast'!$C$10))</f>
        <v>1.6549741452811686</v>
      </c>
      <c r="M1586" s="193">
        <f>MAX(0,(H1586-'2031 forecast'!$C$10))</f>
        <v>1.9283174094871063</v>
      </c>
      <c r="N1586" s="193">
        <f>MAX(0,(I1586-'2031 forecast'!$C$10))</f>
        <v>2.2117684660930559</v>
      </c>
      <c r="O1586" s="193">
        <f>MAX(0,(J1586-'2031 forecast'!$C$10))</f>
        <v>2.505701084935632</v>
      </c>
      <c r="P1586" s="175">
        <f t="shared" si="255"/>
        <v>16</v>
      </c>
      <c r="Q1586" s="175" t="str">
        <f t="shared" si="256"/>
        <v/>
      </c>
    </row>
    <row r="1587" spans="1:17" s="1" customFormat="1" x14ac:dyDescent="0.3">
      <c r="A1587" s="189">
        <f t="shared" si="254"/>
        <v>43896.958333329494</v>
      </c>
      <c r="B1587" s="190">
        <f t="shared" si="250"/>
        <v>43896</v>
      </c>
      <c r="C1587" s="1">
        <f t="shared" si="251"/>
        <v>23</v>
      </c>
      <c r="D1587" s="191">
        <v>4.382008868812111</v>
      </c>
      <c r="E1587" s="192">
        <f t="shared" si="252"/>
        <v>1.5215932911853659E-4</v>
      </c>
      <c r="F1587" s="193">
        <f t="shared" si="253"/>
        <v>6.5334112301200831</v>
      </c>
      <c r="G1587" s="193">
        <f t="shared" si="259"/>
        <v>6.7750062244939206</v>
      </c>
      <c r="H1587" s="193">
        <f t="shared" si="259"/>
        <v>7.0255350115299144</v>
      </c>
      <c r="I1587" s="193">
        <f t="shared" si="259"/>
        <v>7.285327948450643</v>
      </c>
      <c r="J1587" s="193">
        <f t="shared" si="259"/>
        <v>7.5547276085551767</v>
      </c>
      <c r="K1587" s="193">
        <f>MAX(0,(F1587-'2031 forecast'!$C$10))</f>
        <v>0.79641123012008297</v>
      </c>
      <c r="L1587" s="193">
        <f>MAX(0,(G1587-'2031 forecast'!$C$10))</f>
        <v>1.0380062244939205</v>
      </c>
      <c r="M1587" s="193">
        <f>MAX(0,(H1587-'2031 forecast'!$C$10))</f>
        <v>1.2885350115299143</v>
      </c>
      <c r="N1587" s="193">
        <f>MAX(0,(I1587-'2031 forecast'!$C$10))</f>
        <v>1.5483279484506429</v>
      </c>
      <c r="O1587" s="193">
        <f>MAX(0,(J1587-'2031 forecast'!$C$10))</f>
        <v>1.8177276085551766</v>
      </c>
      <c r="P1587" s="175">
        <f t="shared" si="255"/>
        <v>17</v>
      </c>
      <c r="Q1587" s="175" t="str">
        <f t="shared" si="256"/>
        <v/>
      </c>
    </row>
    <row r="1588" spans="1:17" s="1" customFormat="1" x14ac:dyDescent="0.3">
      <c r="A1588" s="189">
        <f t="shared" si="254"/>
        <v>43896.999999996158</v>
      </c>
      <c r="B1588" s="190">
        <f t="shared" si="250"/>
        <v>43896</v>
      </c>
      <c r="C1588" s="1">
        <f t="shared" si="251"/>
        <v>0</v>
      </c>
      <c r="D1588" s="191">
        <v>3.8850800280189857</v>
      </c>
      <c r="E1588" s="192">
        <f t="shared" si="252"/>
        <v>1.3490414746591904E-4</v>
      </c>
      <c r="F1588" s="193">
        <f t="shared" si="253"/>
        <v>5.7925089256734763</v>
      </c>
      <c r="G1588" s="193">
        <f t="shared" si="259"/>
        <v>6.0067065495513114</v>
      </c>
      <c r="H1588" s="193">
        <f t="shared" si="259"/>
        <v>6.2288248555832233</v>
      </c>
      <c r="I1588" s="193">
        <f t="shared" si="259"/>
        <v>6.4591567378016013</v>
      </c>
      <c r="J1588" s="193">
        <f t="shared" si="259"/>
        <v>6.6980059209870646</v>
      </c>
      <c r="K1588" s="193">
        <f>MAX(0,(F1588-'2031 forecast'!$C$10))</f>
        <v>5.5508925673476206E-2</v>
      </c>
      <c r="L1588" s="193">
        <f>MAX(0,(G1588-'2031 forecast'!$C$10))</f>
        <v>0.26970654955131135</v>
      </c>
      <c r="M1588" s="193">
        <f>MAX(0,(H1588-'2031 forecast'!$C$10))</f>
        <v>0.4918248555832232</v>
      </c>
      <c r="N1588" s="193">
        <f>MAX(0,(I1588-'2031 forecast'!$C$10))</f>
        <v>0.72215673780160117</v>
      </c>
      <c r="O1588" s="193">
        <f>MAX(0,(J1588-'2031 forecast'!$C$10))</f>
        <v>0.9610059209870645</v>
      </c>
      <c r="P1588" s="175">
        <f t="shared" si="255"/>
        <v>18</v>
      </c>
      <c r="Q1588" s="175">
        <f t="shared" si="256"/>
        <v>18</v>
      </c>
    </row>
    <row r="1589" spans="1:17" s="1" customFormat="1" x14ac:dyDescent="0.3">
      <c r="A1589" s="189">
        <f t="shared" si="254"/>
        <v>43897.041666662823</v>
      </c>
      <c r="B1589" s="190">
        <f t="shared" si="250"/>
        <v>43897</v>
      </c>
      <c r="C1589" s="1">
        <f t="shared" si="251"/>
        <v>1</v>
      </c>
      <c r="D1589" s="191">
        <v>3.8399046788559739</v>
      </c>
      <c r="E1589" s="192">
        <f t="shared" si="252"/>
        <v>1.3333549458840834E-4</v>
      </c>
      <c r="F1589" s="193">
        <f t="shared" si="253"/>
        <v>5.7251541707237834</v>
      </c>
      <c r="G1589" s="193">
        <f t="shared" si="259"/>
        <v>5.9368611245565281</v>
      </c>
      <c r="H1589" s="193">
        <f t="shared" si="259"/>
        <v>6.1563966595880686</v>
      </c>
      <c r="I1589" s="193">
        <f t="shared" si="259"/>
        <v>6.3840502641062331</v>
      </c>
      <c r="J1589" s="193">
        <f t="shared" si="259"/>
        <v>6.6201221312081442</v>
      </c>
      <c r="K1589" s="193">
        <f>MAX(0,(F1589-'2031 forecast'!$C$10))</f>
        <v>0</v>
      </c>
      <c r="L1589" s="193">
        <f>MAX(0,(G1589-'2031 forecast'!$C$10))</f>
        <v>0.19986112455652805</v>
      </c>
      <c r="M1589" s="193">
        <f>MAX(0,(H1589-'2031 forecast'!$C$10))</f>
        <v>0.41939665958806849</v>
      </c>
      <c r="N1589" s="193">
        <f>MAX(0,(I1589-'2031 forecast'!$C$10))</f>
        <v>0.64705026410623301</v>
      </c>
      <c r="O1589" s="193">
        <f>MAX(0,(J1589-'2031 forecast'!$C$10))</f>
        <v>0.88312213120814409</v>
      </c>
      <c r="P1589" s="175" t="str">
        <f t="shared" si="255"/>
        <v/>
      </c>
      <c r="Q1589" s="175" t="str">
        <f t="shared" si="256"/>
        <v/>
      </c>
    </row>
    <row r="1590" spans="1:17" s="1" customFormat="1" x14ac:dyDescent="0.3">
      <c r="A1590" s="189">
        <f t="shared" si="254"/>
        <v>43897.083333329487</v>
      </c>
      <c r="B1590" s="190">
        <f t="shared" si="250"/>
        <v>43897</v>
      </c>
      <c r="C1590" s="1">
        <f t="shared" si="251"/>
        <v>2</v>
      </c>
      <c r="D1590" s="191">
        <v>3.5613233590174032</v>
      </c>
      <c r="E1590" s="192">
        <f t="shared" si="252"/>
        <v>1.2366213517709244E-4</v>
      </c>
      <c r="F1590" s="193">
        <f t="shared" si="253"/>
        <v>5.309799848534019</v>
      </c>
      <c r="G1590" s="193">
        <f t="shared" si="259"/>
        <v>5.5061476704220347</v>
      </c>
      <c r="H1590" s="193">
        <f t="shared" si="259"/>
        <v>5.7097561176179541</v>
      </c>
      <c r="I1590" s="193">
        <f t="shared" si="259"/>
        <v>5.9208936763181335</v>
      </c>
      <c r="J1590" s="193">
        <f t="shared" si="259"/>
        <v>6.1398387609048086</v>
      </c>
      <c r="K1590" s="193">
        <f>MAX(0,(F1590-'2031 forecast'!$C$10))</f>
        <v>0</v>
      </c>
      <c r="L1590" s="193">
        <f>MAX(0,(G1590-'2031 forecast'!$C$10))</f>
        <v>0</v>
      </c>
      <c r="M1590" s="193">
        <f>MAX(0,(H1590-'2031 forecast'!$C$10))</f>
        <v>0</v>
      </c>
      <c r="N1590" s="193">
        <f>MAX(0,(I1590-'2031 forecast'!$C$10))</f>
        <v>0.18389367631813336</v>
      </c>
      <c r="O1590" s="193">
        <f>MAX(0,(J1590-'2031 forecast'!$C$10))</f>
        <v>0.40283876090480852</v>
      </c>
      <c r="P1590" s="175" t="str">
        <f t="shared" si="255"/>
        <v/>
      </c>
      <c r="Q1590" s="175" t="str">
        <f t="shared" si="256"/>
        <v/>
      </c>
    </row>
    <row r="1591" spans="1:17" s="1" customFormat="1" x14ac:dyDescent="0.3">
      <c r="A1591" s="189">
        <f t="shared" si="254"/>
        <v>43897.124999996151</v>
      </c>
      <c r="B1591" s="190">
        <f t="shared" si="250"/>
        <v>43897</v>
      </c>
      <c r="C1591" s="1">
        <f t="shared" si="251"/>
        <v>3</v>
      </c>
      <c r="D1591" s="191">
        <v>3.4935603352728863</v>
      </c>
      <c r="E1591" s="192">
        <f t="shared" si="252"/>
        <v>1.2130915586082643E-4</v>
      </c>
      <c r="F1591" s="193">
        <f t="shared" si="253"/>
        <v>5.2087677161094827</v>
      </c>
      <c r="G1591" s="193">
        <f t="shared" si="259"/>
        <v>5.4013795329298615</v>
      </c>
      <c r="H1591" s="193">
        <f t="shared" si="259"/>
        <v>5.6011138236252238</v>
      </c>
      <c r="I1591" s="193">
        <f t="shared" si="259"/>
        <v>5.8082339657750834</v>
      </c>
      <c r="J1591" s="193">
        <f t="shared" si="259"/>
        <v>6.0230130762364302</v>
      </c>
      <c r="K1591" s="193">
        <f>MAX(0,(F1591-'2031 forecast'!$C$10))</f>
        <v>0</v>
      </c>
      <c r="L1591" s="193">
        <f>MAX(0,(G1591-'2031 forecast'!$C$10))</f>
        <v>0</v>
      </c>
      <c r="M1591" s="193">
        <f>MAX(0,(H1591-'2031 forecast'!$C$10))</f>
        <v>0</v>
      </c>
      <c r="N1591" s="193">
        <f>MAX(0,(I1591-'2031 forecast'!$C$10))</f>
        <v>7.1233965775083341E-2</v>
      </c>
      <c r="O1591" s="193">
        <f>MAX(0,(J1591-'2031 forecast'!$C$10))</f>
        <v>0.28601307623643013</v>
      </c>
      <c r="P1591" s="175" t="str">
        <f t="shared" si="255"/>
        <v/>
      </c>
      <c r="Q1591" s="175" t="str">
        <f t="shared" si="256"/>
        <v/>
      </c>
    </row>
    <row r="1592" spans="1:17" s="1" customFormat="1" x14ac:dyDescent="0.3">
      <c r="A1592" s="189">
        <f t="shared" si="254"/>
        <v>43897.166666662815</v>
      </c>
      <c r="B1592" s="190">
        <f t="shared" si="250"/>
        <v>43897</v>
      </c>
      <c r="C1592" s="1">
        <f t="shared" si="251"/>
        <v>4</v>
      </c>
      <c r="D1592" s="191">
        <v>3.501089560133388</v>
      </c>
      <c r="E1592" s="192">
        <f t="shared" si="252"/>
        <v>1.215705980070782E-4</v>
      </c>
      <c r="F1592" s="193">
        <f t="shared" si="253"/>
        <v>5.2199935086010969</v>
      </c>
      <c r="G1592" s="193">
        <f t="shared" si="259"/>
        <v>5.4130204370956587</v>
      </c>
      <c r="H1592" s="193">
        <f t="shared" si="259"/>
        <v>5.6131851896244163</v>
      </c>
      <c r="I1592" s="193">
        <f t="shared" si="259"/>
        <v>5.8207517113909777</v>
      </c>
      <c r="J1592" s="193">
        <f t="shared" si="259"/>
        <v>6.0359937078662496</v>
      </c>
      <c r="K1592" s="193">
        <f>MAX(0,(F1592-'2031 forecast'!$C$10))</f>
        <v>0</v>
      </c>
      <c r="L1592" s="193">
        <f>MAX(0,(G1592-'2031 forecast'!$C$10))</f>
        <v>0</v>
      </c>
      <c r="M1592" s="193">
        <f>MAX(0,(H1592-'2031 forecast'!$C$10))</f>
        <v>0</v>
      </c>
      <c r="N1592" s="193">
        <f>MAX(0,(I1592-'2031 forecast'!$C$10))</f>
        <v>8.375171139097759E-2</v>
      </c>
      <c r="O1592" s="193">
        <f>MAX(0,(J1592-'2031 forecast'!$C$10))</f>
        <v>0.29899370786624946</v>
      </c>
      <c r="P1592" s="175" t="str">
        <f t="shared" si="255"/>
        <v/>
      </c>
      <c r="Q1592" s="175" t="str">
        <f t="shared" si="256"/>
        <v/>
      </c>
    </row>
    <row r="1593" spans="1:17" s="1" customFormat="1" x14ac:dyDescent="0.3">
      <c r="A1593" s="189">
        <f t="shared" si="254"/>
        <v>43897.20833332948</v>
      </c>
      <c r="B1593" s="190">
        <f t="shared" si="250"/>
        <v>43897</v>
      </c>
      <c r="C1593" s="1">
        <f t="shared" si="251"/>
        <v>5</v>
      </c>
      <c r="D1593" s="191">
        <v>3.4935603352728863</v>
      </c>
      <c r="E1593" s="192">
        <f t="shared" si="252"/>
        <v>1.2130915586082643E-4</v>
      </c>
      <c r="F1593" s="193">
        <f t="shared" si="253"/>
        <v>5.2087677161094827</v>
      </c>
      <c r="G1593" s="193">
        <f t="shared" si="259"/>
        <v>5.4013795329298615</v>
      </c>
      <c r="H1593" s="193">
        <f t="shared" si="259"/>
        <v>5.6011138236252238</v>
      </c>
      <c r="I1593" s="193">
        <f t="shared" si="259"/>
        <v>5.8082339657750834</v>
      </c>
      <c r="J1593" s="193">
        <f t="shared" si="259"/>
        <v>6.0230130762364302</v>
      </c>
      <c r="K1593" s="193">
        <f>MAX(0,(F1593-'2031 forecast'!$C$10))</f>
        <v>0</v>
      </c>
      <c r="L1593" s="193">
        <f>MAX(0,(G1593-'2031 forecast'!$C$10))</f>
        <v>0</v>
      </c>
      <c r="M1593" s="193">
        <f>MAX(0,(H1593-'2031 forecast'!$C$10))</f>
        <v>0</v>
      </c>
      <c r="N1593" s="193">
        <f>MAX(0,(I1593-'2031 forecast'!$C$10))</f>
        <v>7.1233965775083341E-2</v>
      </c>
      <c r="O1593" s="193">
        <f>MAX(0,(J1593-'2031 forecast'!$C$10))</f>
        <v>0.28601307623643013</v>
      </c>
      <c r="P1593" s="175" t="str">
        <f t="shared" si="255"/>
        <v/>
      </c>
      <c r="Q1593" s="175" t="str">
        <f t="shared" si="256"/>
        <v/>
      </c>
    </row>
    <row r="1594" spans="1:17" s="1" customFormat="1" x14ac:dyDescent="0.3">
      <c r="A1594" s="189">
        <f t="shared" si="254"/>
        <v>43897.249999996144</v>
      </c>
      <c r="B1594" s="190">
        <f t="shared" si="250"/>
        <v>43897</v>
      </c>
      <c r="C1594" s="1">
        <f t="shared" si="251"/>
        <v>6</v>
      </c>
      <c r="D1594" s="191">
        <v>3.6290863827619204</v>
      </c>
      <c r="E1594" s="192">
        <f t="shared" si="252"/>
        <v>1.2601511449335847E-4</v>
      </c>
      <c r="F1594" s="193">
        <f t="shared" si="253"/>
        <v>5.4108319809585561</v>
      </c>
      <c r="G1594" s="193">
        <f t="shared" si="259"/>
        <v>5.6109158079142087</v>
      </c>
      <c r="H1594" s="193">
        <f t="shared" si="259"/>
        <v>5.8183984116106844</v>
      </c>
      <c r="I1594" s="193">
        <f t="shared" si="259"/>
        <v>6.0335533868611853</v>
      </c>
      <c r="J1594" s="193">
        <f t="shared" si="259"/>
        <v>6.256664445573187</v>
      </c>
      <c r="K1594" s="193">
        <f>MAX(0,(F1594-'2031 forecast'!$C$10))</f>
        <v>0</v>
      </c>
      <c r="L1594" s="193">
        <f>MAX(0,(G1594-'2031 forecast'!$C$10))</f>
        <v>0</v>
      </c>
      <c r="M1594" s="193">
        <f>MAX(0,(H1594-'2031 forecast'!$C$10))</f>
        <v>8.1398411610684285E-2</v>
      </c>
      <c r="N1594" s="193">
        <f>MAX(0,(I1594-'2031 forecast'!$C$10))</f>
        <v>0.29655338686118515</v>
      </c>
      <c r="O1594" s="193">
        <f>MAX(0,(J1594-'2031 forecast'!$C$10))</f>
        <v>0.51966444557318692</v>
      </c>
      <c r="P1594" s="175" t="str">
        <f t="shared" si="255"/>
        <v/>
      </c>
      <c r="Q1594" s="175" t="str">
        <f t="shared" si="256"/>
        <v/>
      </c>
    </row>
    <row r="1595" spans="1:17" s="1" customFormat="1" x14ac:dyDescent="0.3">
      <c r="A1595" s="189">
        <f t="shared" si="254"/>
        <v>43897.291666662808</v>
      </c>
      <c r="B1595" s="190">
        <f t="shared" si="250"/>
        <v>43897</v>
      </c>
      <c r="C1595" s="1">
        <f t="shared" si="251"/>
        <v>7</v>
      </c>
      <c r="D1595" s="191">
        <v>3.8248462291349705</v>
      </c>
      <c r="E1595" s="192">
        <f t="shared" si="252"/>
        <v>1.328126102959048E-4</v>
      </c>
      <c r="F1595" s="193">
        <f t="shared" si="253"/>
        <v>5.7027025857405542</v>
      </c>
      <c r="G1595" s="193">
        <f t="shared" si="259"/>
        <v>5.9135793162249346</v>
      </c>
      <c r="H1595" s="193">
        <f t="shared" si="259"/>
        <v>6.1322539275896855</v>
      </c>
      <c r="I1595" s="193">
        <f t="shared" si="259"/>
        <v>6.3590147728744446</v>
      </c>
      <c r="J1595" s="193">
        <f t="shared" si="259"/>
        <v>6.5941608679485055</v>
      </c>
      <c r="K1595" s="193">
        <f>MAX(0,(F1595-'2031 forecast'!$C$10))</f>
        <v>0</v>
      </c>
      <c r="L1595" s="193">
        <f>MAX(0,(G1595-'2031 forecast'!$C$10))</f>
        <v>0.1765793162249345</v>
      </c>
      <c r="M1595" s="193">
        <f>MAX(0,(H1595-'2031 forecast'!$C$10))</f>
        <v>0.39525392758968536</v>
      </c>
      <c r="N1595" s="193">
        <f>MAX(0,(I1595-'2031 forecast'!$C$10))</f>
        <v>0.62201477287444451</v>
      </c>
      <c r="O1595" s="193">
        <f>MAX(0,(J1595-'2031 forecast'!$C$10))</f>
        <v>0.85716086794850543</v>
      </c>
      <c r="P1595" s="175" t="str">
        <f t="shared" si="255"/>
        <v/>
      </c>
      <c r="Q1595" s="175" t="str">
        <f t="shared" si="256"/>
        <v/>
      </c>
    </row>
    <row r="1596" spans="1:17" s="1" customFormat="1" x14ac:dyDescent="0.3">
      <c r="A1596" s="189">
        <f t="shared" si="254"/>
        <v>43897.333333329472</v>
      </c>
      <c r="B1596" s="190">
        <f t="shared" si="250"/>
        <v>43897</v>
      </c>
      <c r="C1596" s="1">
        <f t="shared" si="251"/>
        <v>8</v>
      </c>
      <c r="D1596" s="191">
        <v>4.088369099252537</v>
      </c>
      <c r="E1596" s="192">
        <f t="shared" si="252"/>
        <v>1.4196308541471712E-4</v>
      </c>
      <c r="F1596" s="193">
        <f t="shared" si="253"/>
        <v>6.0956053229470877</v>
      </c>
      <c r="G1596" s="193">
        <f t="shared" si="259"/>
        <v>6.3210109620278336</v>
      </c>
      <c r="H1596" s="193">
        <f t="shared" si="259"/>
        <v>6.554751737561415</v>
      </c>
      <c r="I1596" s="193">
        <f t="shared" si="259"/>
        <v>6.797135869430754</v>
      </c>
      <c r="J1596" s="193">
        <f t="shared" si="259"/>
        <v>7.0484829749922016</v>
      </c>
      <c r="K1596" s="193">
        <f>MAX(0,(F1596-'2031 forecast'!$C$10))</f>
        <v>0.35860532294708758</v>
      </c>
      <c r="L1596" s="193">
        <f>MAX(0,(G1596-'2031 forecast'!$C$10))</f>
        <v>0.58401096202783354</v>
      </c>
      <c r="M1596" s="193">
        <f>MAX(0,(H1596-'2031 forecast'!$C$10))</f>
        <v>0.81775173756141495</v>
      </c>
      <c r="N1596" s="193">
        <f>MAX(0,(I1596-'2031 forecast'!$C$10))</f>
        <v>1.0601358694307539</v>
      </c>
      <c r="O1596" s="193">
        <f>MAX(0,(J1596-'2031 forecast'!$C$10))</f>
        <v>1.3114829749922015</v>
      </c>
      <c r="P1596" s="175">
        <f t="shared" si="255"/>
        <v>1</v>
      </c>
      <c r="Q1596" s="175" t="str">
        <f t="shared" si="256"/>
        <v/>
      </c>
    </row>
    <row r="1597" spans="1:17" s="1" customFormat="1" x14ac:dyDescent="0.3">
      <c r="A1597" s="189">
        <f t="shared" si="254"/>
        <v>43897.374999996136</v>
      </c>
      <c r="B1597" s="190">
        <f t="shared" si="250"/>
        <v>43897</v>
      </c>
      <c r="C1597" s="1">
        <f t="shared" si="251"/>
        <v>9</v>
      </c>
      <c r="D1597" s="191">
        <v>4.1862490224390623</v>
      </c>
      <c r="E1597" s="192">
        <f t="shared" si="252"/>
        <v>1.4536183331599029E-4</v>
      </c>
      <c r="F1597" s="193">
        <f t="shared" si="253"/>
        <v>6.2415406253380867</v>
      </c>
      <c r="G1597" s="193">
        <f t="shared" si="259"/>
        <v>6.4723427161831966</v>
      </c>
      <c r="H1597" s="193">
        <f t="shared" si="259"/>
        <v>6.7116794955509151</v>
      </c>
      <c r="I1597" s="193">
        <f t="shared" si="259"/>
        <v>6.9598665624373846</v>
      </c>
      <c r="J1597" s="193">
        <f t="shared" si="259"/>
        <v>7.2172311861798599</v>
      </c>
      <c r="K1597" s="193">
        <f>MAX(0,(F1597-'2031 forecast'!$C$10))</f>
        <v>0.50454062533808663</v>
      </c>
      <c r="L1597" s="193">
        <f>MAX(0,(G1597-'2031 forecast'!$C$10))</f>
        <v>0.73534271618319647</v>
      </c>
      <c r="M1597" s="193">
        <f>MAX(0,(H1597-'2031 forecast'!$C$10))</f>
        <v>0.97467949555091504</v>
      </c>
      <c r="N1597" s="193">
        <f>MAX(0,(I1597-'2031 forecast'!$C$10))</f>
        <v>1.2228665624373845</v>
      </c>
      <c r="O1597" s="193">
        <f>MAX(0,(J1597-'2031 forecast'!$C$10))</f>
        <v>1.4802311861798598</v>
      </c>
      <c r="P1597" s="175">
        <f t="shared" si="255"/>
        <v>2</v>
      </c>
      <c r="Q1597" s="175" t="str">
        <f t="shared" si="256"/>
        <v/>
      </c>
    </row>
    <row r="1598" spans="1:17" s="1" customFormat="1" x14ac:dyDescent="0.3">
      <c r="A1598" s="189">
        <f t="shared" si="254"/>
        <v>43897.416666662801</v>
      </c>
      <c r="B1598" s="190">
        <f t="shared" si="250"/>
        <v>43897</v>
      </c>
      <c r="C1598" s="1">
        <f t="shared" si="251"/>
        <v>10</v>
      </c>
      <c r="D1598" s="191">
        <v>4.2540120461835791</v>
      </c>
      <c r="E1598" s="192">
        <f t="shared" si="252"/>
        <v>1.4771481263225632E-4</v>
      </c>
      <c r="F1598" s="193">
        <f t="shared" si="253"/>
        <v>6.3425727577626239</v>
      </c>
      <c r="G1598" s="193">
        <f t="shared" si="259"/>
        <v>6.5771108536753697</v>
      </c>
      <c r="H1598" s="193">
        <f t="shared" si="259"/>
        <v>6.8203217895436454</v>
      </c>
      <c r="I1598" s="193">
        <f t="shared" si="259"/>
        <v>7.0725262729804355</v>
      </c>
      <c r="J1598" s="193">
        <f t="shared" si="259"/>
        <v>7.3340568708482392</v>
      </c>
      <c r="K1598" s="193">
        <f>MAX(0,(F1598-'2031 forecast'!$C$10))</f>
        <v>0.60557275776262376</v>
      </c>
      <c r="L1598" s="193">
        <f>MAX(0,(G1598-'2031 forecast'!$C$10))</f>
        <v>0.84011085367536964</v>
      </c>
      <c r="M1598" s="193">
        <f>MAX(0,(H1598-'2031 forecast'!$C$10))</f>
        <v>1.0833217895436453</v>
      </c>
      <c r="N1598" s="193">
        <f>MAX(0,(I1598-'2031 forecast'!$C$10))</f>
        <v>1.3355262729804354</v>
      </c>
      <c r="O1598" s="193">
        <f>MAX(0,(J1598-'2031 forecast'!$C$10))</f>
        <v>1.5970568708482391</v>
      </c>
      <c r="P1598" s="175">
        <f t="shared" si="255"/>
        <v>3</v>
      </c>
      <c r="Q1598" s="175" t="str">
        <f t="shared" si="256"/>
        <v/>
      </c>
    </row>
    <row r="1599" spans="1:17" s="1" customFormat="1" x14ac:dyDescent="0.3">
      <c r="A1599" s="189">
        <f t="shared" si="254"/>
        <v>43897.458333329465</v>
      </c>
      <c r="B1599" s="190">
        <f t="shared" si="250"/>
        <v>43897</v>
      </c>
      <c r="C1599" s="1">
        <f t="shared" si="251"/>
        <v>11</v>
      </c>
      <c r="D1599" s="191">
        <v>4.2163659218810698</v>
      </c>
      <c r="E1599" s="192">
        <f t="shared" si="252"/>
        <v>1.4640760190099742E-4</v>
      </c>
      <c r="F1599" s="193">
        <f t="shared" si="253"/>
        <v>6.2864437953045487</v>
      </c>
      <c r="G1599" s="193">
        <f t="shared" si="259"/>
        <v>6.5189063328463854</v>
      </c>
      <c r="H1599" s="193">
        <f t="shared" si="259"/>
        <v>6.7599649595476849</v>
      </c>
      <c r="I1599" s="193">
        <f t="shared" si="259"/>
        <v>7.0099375449009633</v>
      </c>
      <c r="J1599" s="193">
        <f t="shared" si="259"/>
        <v>7.2691537126991399</v>
      </c>
      <c r="K1599" s="193">
        <f>MAX(0,(F1599-'2031 forecast'!$C$10))</f>
        <v>0.54944379530454857</v>
      </c>
      <c r="L1599" s="193">
        <f>MAX(0,(G1599-'2031 forecast'!$C$10))</f>
        <v>0.78190633284638533</v>
      </c>
      <c r="M1599" s="193">
        <f>MAX(0,(H1599-'2031 forecast'!$C$10))</f>
        <v>1.0229649595476848</v>
      </c>
      <c r="N1599" s="193">
        <f>MAX(0,(I1599-'2031 forecast'!$C$10))</f>
        <v>1.2729375449009632</v>
      </c>
      <c r="O1599" s="193">
        <f>MAX(0,(J1599-'2031 forecast'!$C$10))</f>
        <v>1.5321537126991398</v>
      </c>
      <c r="P1599" s="175">
        <f t="shared" si="255"/>
        <v>4</v>
      </c>
      <c r="Q1599" s="175" t="str">
        <f t="shared" si="256"/>
        <v/>
      </c>
    </row>
    <row r="1600" spans="1:17" s="1" customFormat="1" x14ac:dyDescent="0.3">
      <c r="A1600" s="189">
        <f t="shared" si="254"/>
        <v>43897.499999996129</v>
      </c>
      <c r="B1600" s="190">
        <f t="shared" si="250"/>
        <v>43897</v>
      </c>
      <c r="C1600" s="1">
        <f t="shared" si="251"/>
        <v>12</v>
      </c>
      <c r="D1600" s="191">
        <v>4.2841289456255867</v>
      </c>
      <c r="E1600" s="192">
        <f t="shared" si="252"/>
        <v>1.4876058121726342E-4</v>
      </c>
      <c r="F1600" s="193">
        <f t="shared" si="253"/>
        <v>6.387475927729084</v>
      </c>
      <c r="G1600" s="193">
        <f t="shared" si="259"/>
        <v>6.6236744703385577</v>
      </c>
      <c r="H1600" s="193">
        <f t="shared" si="259"/>
        <v>6.8686072535404143</v>
      </c>
      <c r="I1600" s="193">
        <f t="shared" si="259"/>
        <v>7.1225972554440125</v>
      </c>
      <c r="J1600" s="193">
        <f t="shared" si="259"/>
        <v>7.3859793973675183</v>
      </c>
      <c r="K1600" s="193">
        <f>MAX(0,(F1600-'2031 forecast'!$C$10))</f>
        <v>0.65047592772908391</v>
      </c>
      <c r="L1600" s="193">
        <f>MAX(0,(G1600-'2031 forecast'!$C$10))</f>
        <v>0.88667447033855762</v>
      </c>
      <c r="M1600" s="193">
        <f>MAX(0,(H1600-'2031 forecast'!$C$10))</f>
        <v>1.1316072535404142</v>
      </c>
      <c r="N1600" s="193">
        <f>MAX(0,(I1600-'2031 forecast'!$C$10))</f>
        <v>1.3855972554440124</v>
      </c>
      <c r="O1600" s="193">
        <f>MAX(0,(J1600-'2031 forecast'!$C$10))</f>
        <v>1.6489793973675182</v>
      </c>
      <c r="P1600" s="175">
        <f t="shared" si="255"/>
        <v>5</v>
      </c>
      <c r="Q1600" s="175" t="str">
        <f t="shared" si="256"/>
        <v/>
      </c>
    </row>
    <row r="1601" spans="1:17" s="1" customFormat="1" x14ac:dyDescent="0.3">
      <c r="A1601" s="189">
        <f t="shared" si="254"/>
        <v>43897.541666662793</v>
      </c>
      <c r="B1601" s="190">
        <f t="shared" si="250"/>
        <v>43897</v>
      </c>
      <c r="C1601" s="1">
        <f t="shared" si="251"/>
        <v>13</v>
      </c>
      <c r="D1601" s="191">
        <v>4.2163659218810698</v>
      </c>
      <c r="E1601" s="192">
        <f t="shared" si="252"/>
        <v>1.4640760190099742E-4</v>
      </c>
      <c r="F1601" s="193">
        <f t="shared" si="253"/>
        <v>6.2864437953045487</v>
      </c>
      <c r="G1601" s="193">
        <f t="shared" si="259"/>
        <v>6.5189063328463854</v>
      </c>
      <c r="H1601" s="193">
        <f t="shared" si="259"/>
        <v>6.7599649595476849</v>
      </c>
      <c r="I1601" s="193">
        <f t="shared" si="259"/>
        <v>7.0099375449009633</v>
      </c>
      <c r="J1601" s="193">
        <f t="shared" si="259"/>
        <v>7.2691537126991399</v>
      </c>
      <c r="K1601" s="193">
        <f>MAX(0,(F1601-'2031 forecast'!$C$10))</f>
        <v>0.54944379530454857</v>
      </c>
      <c r="L1601" s="193">
        <f>MAX(0,(G1601-'2031 forecast'!$C$10))</f>
        <v>0.78190633284638533</v>
      </c>
      <c r="M1601" s="193">
        <f>MAX(0,(H1601-'2031 forecast'!$C$10))</f>
        <v>1.0229649595476848</v>
      </c>
      <c r="N1601" s="193">
        <f>MAX(0,(I1601-'2031 forecast'!$C$10))</f>
        <v>1.2729375449009632</v>
      </c>
      <c r="O1601" s="193">
        <f>MAX(0,(J1601-'2031 forecast'!$C$10))</f>
        <v>1.5321537126991398</v>
      </c>
      <c r="P1601" s="175">
        <f t="shared" si="255"/>
        <v>6</v>
      </c>
      <c r="Q1601" s="175" t="str">
        <f t="shared" si="256"/>
        <v/>
      </c>
    </row>
    <row r="1602" spans="1:17" s="1" customFormat="1" x14ac:dyDescent="0.3">
      <c r="A1602" s="189">
        <f t="shared" si="254"/>
        <v>43897.583333329458</v>
      </c>
      <c r="B1602" s="190">
        <f t="shared" si="250"/>
        <v>43897</v>
      </c>
      <c r="C1602" s="1">
        <f t="shared" si="251"/>
        <v>14</v>
      </c>
      <c r="D1602" s="191">
        <v>4.171190572718058</v>
      </c>
      <c r="E1602" s="192">
        <f t="shared" si="252"/>
        <v>1.4483894902348672E-4</v>
      </c>
      <c r="F1602" s="193">
        <f t="shared" si="253"/>
        <v>6.2190890403548558</v>
      </c>
      <c r="G1602" s="193">
        <f t="shared" si="259"/>
        <v>6.4490609078516021</v>
      </c>
      <c r="H1602" s="193">
        <f t="shared" si="259"/>
        <v>6.6875367635525302</v>
      </c>
      <c r="I1602" s="193">
        <f t="shared" si="259"/>
        <v>6.9348310712055952</v>
      </c>
      <c r="J1602" s="193">
        <f t="shared" si="259"/>
        <v>7.1912699229202204</v>
      </c>
      <c r="K1602" s="193">
        <f>MAX(0,(F1602-'2031 forecast'!$C$10))</f>
        <v>0.48208904035485567</v>
      </c>
      <c r="L1602" s="193">
        <f>MAX(0,(G1602-'2031 forecast'!$C$10))</f>
        <v>0.71206090785160203</v>
      </c>
      <c r="M1602" s="193">
        <f>MAX(0,(H1602-'2031 forecast'!$C$10))</f>
        <v>0.95053676355253014</v>
      </c>
      <c r="N1602" s="193">
        <f>MAX(0,(I1602-'2031 forecast'!$C$10))</f>
        <v>1.1978310712055951</v>
      </c>
      <c r="O1602" s="193">
        <f>MAX(0,(J1602-'2031 forecast'!$C$10))</f>
        <v>1.4542699229202203</v>
      </c>
      <c r="P1602" s="175">
        <f t="shared" si="255"/>
        <v>7</v>
      </c>
      <c r="Q1602" s="175" t="str">
        <f t="shared" si="256"/>
        <v/>
      </c>
    </row>
    <row r="1603" spans="1:17" s="1" customFormat="1" x14ac:dyDescent="0.3">
      <c r="A1603" s="189">
        <f t="shared" si="254"/>
        <v>43897.624999996122</v>
      </c>
      <c r="B1603" s="190">
        <f t="shared" si="250"/>
        <v>43897</v>
      </c>
      <c r="C1603" s="1">
        <f t="shared" si="251"/>
        <v>15</v>
      </c>
      <c r="D1603" s="191">
        <v>4.0733106495315337</v>
      </c>
      <c r="E1603" s="192">
        <f t="shared" si="252"/>
        <v>1.4144020112221358E-4</v>
      </c>
      <c r="F1603" s="193">
        <f t="shared" si="253"/>
        <v>6.0731537379638585</v>
      </c>
      <c r="G1603" s="193">
        <f t="shared" si="259"/>
        <v>6.2977291536962401</v>
      </c>
      <c r="H1603" s="193">
        <f t="shared" si="259"/>
        <v>6.530609005563031</v>
      </c>
      <c r="I1603" s="193">
        <f t="shared" si="259"/>
        <v>6.7721003781989664</v>
      </c>
      <c r="J1603" s="193">
        <f t="shared" si="259"/>
        <v>7.022521711732562</v>
      </c>
      <c r="K1603" s="193">
        <f>MAX(0,(F1603-'2031 forecast'!$C$10))</f>
        <v>0.33615373796385839</v>
      </c>
      <c r="L1603" s="193">
        <f>MAX(0,(G1603-'2031 forecast'!$C$10))</f>
        <v>0.56072915369623999</v>
      </c>
      <c r="M1603" s="193">
        <f>MAX(0,(H1603-'2031 forecast'!$C$10))</f>
        <v>0.79360900556303093</v>
      </c>
      <c r="N1603" s="193">
        <f>MAX(0,(I1603-'2031 forecast'!$C$10))</f>
        <v>1.0351003781989663</v>
      </c>
      <c r="O1603" s="193">
        <f>MAX(0,(J1603-'2031 forecast'!$C$10))</f>
        <v>1.2855217117325619</v>
      </c>
      <c r="P1603" s="175">
        <f t="shared" si="255"/>
        <v>8</v>
      </c>
      <c r="Q1603" s="175" t="str">
        <f t="shared" si="256"/>
        <v/>
      </c>
    </row>
    <row r="1604" spans="1:17" s="1" customFormat="1" x14ac:dyDescent="0.3">
      <c r="A1604" s="189">
        <f t="shared" si="254"/>
        <v>43897.666666662786</v>
      </c>
      <c r="B1604" s="190">
        <f t="shared" si="250"/>
        <v>43897</v>
      </c>
      <c r="C1604" s="1">
        <f t="shared" si="251"/>
        <v>16</v>
      </c>
      <c r="D1604" s="191">
        <v>4.1862490224390623</v>
      </c>
      <c r="E1604" s="192">
        <f t="shared" si="252"/>
        <v>1.4536183331599029E-4</v>
      </c>
      <c r="F1604" s="193">
        <f t="shared" si="253"/>
        <v>6.2415406253380867</v>
      </c>
      <c r="G1604" s="193">
        <f t="shared" si="259"/>
        <v>6.4723427161831966</v>
      </c>
      <c r="H1604" s="193">
        <f t="shared" si="259"/>
        <v>6.7116794955509151</v>
      </c>
      <c r="I1604" s="193">
        <f t="shared" si="259"/>
        <v>6.9598665624373846</v>
      </c>
      <c r="J1604" s="193">
        <f t="shared" si="259"/>
        <v>7.2172311861798599</v>
      </c>
      <c r="K1604" s="193">
        <f>MAX(0,(F1604-'2031 forecast'!$C$10))</f>
        <v>0.50454062533808663</v>
      </c>
      <c r="L1604" s="193">
        <f>MAX(0,(G1604-'2031 forecast'!$C$10))</f>
        <v>0.73534271618319647</v>
      </c>
      <c r="M1604" s="193">
        <f>MAX(0,(H1604-'2031 forecast'!$C$10))</f>
        <v>0.97467949555091504</v>
      </c>
      <c r="N1604" s="193">
        <f>MAX(0,(I1604-'2031 forecast'!$C$10))</f>
        <v>1.2228665624373845</v>
      </c>
      <c r="O1604" s="193">
        <f>MAX(0,(J1604-'2031 forecast'!$C$10))</f>
        <v>1.4802311861798598</v>
      </c>
      <c r="P1604" s="175">
        <f t="shared" si="255"/>
        <v>9</v>
      </c>
      <c r="Q1604" s="175" t="str">
        <f t="shared" si="256"/>
        <v/>
      </c>
    </row>
    <row r="1605" spans="1:17" s="1" customFormat="1" x14ac:dyDescent="0.3">
      <c r="A1605" s="189">
        <f t="shared" si="254"/>
        <v>43897.70833332945</v>
      </c>
      <c r="B1605" s="190">
        <f t="shared" ref="B1605:B1668" si="260">INT(A1605)</f>
        <v>43897</v>
      </c>
      <c r="C1605" s="1">
        <f t="shared" ref="C1605:C1668" si="261">HOUR(A1605)</f>
        <v>17</v>
      </c>
      <c r="D1605" s="191">
        <v>4.382008868812111</v>
      </c>
      <c r="E1605" s="192">
        <f t="shared" ref="E1605:E1668" si="262">D1605/SUM($D$4:$D$8763)</f>
        <v>1.5215932911853659E-4</v>
      </c>
      <c r="F1605" s="193">
        <f t="shared" ref="F1605:F1668" si="263">E1605*$F$2</f>
        <v>6.5334112301200831</v>
      </c>
      <c r="G1605" s="193">
        <f t="shared" ref="G1605:J1624" si="264">$E1605*G$2</f>
        <v>6.7750062244939206</v>
      </c>
      <c r="H1605" s="193">
        <f t="shared" si="264"/>
        <v>7.0255350115299144</v>
      </c>
      <c r="I1605" s="193">
        <f t="shared" si="264"/>
        <v>7.285327948450643</v>
      </c>
      <c r="J1605" s="193">
        <f t="shared" si="264"/>
        <v>7.5547276085551767</v>
      </c>
      <c r="K1605" s="193">
        <f>MAX(0,(F1605-'2031 forecast'!$C$10))</f>
        <v>0.79641123012008297</v>
      </c>
      <c r="L1605" s="193">
        <f>MAX(0,(G1605-'2031 forecast'!$C$10))</f>
        <v>1.0380062244939205</v>
      </c>
      <c r="M1605" s="193">
        <f>MAX(0,(H1605-'2031 forecast'!$C$10))</f>
        <v>1.2885350115299143</v>
      </c>
      <c r="N1605" s="193">
        <f>MAX(0,(I1605-'2031 forecast'!$C$10))</f>
        <v>1.5483279484506429</v>
      </c>
      <c r="O1605" s="193">
        <f>MAX(0,(J1605-'2031 forecast'!$C$10))</f>
        <v>1.8177276085551766</v>
      </c>
      <c r="P1605" s="175">
        <f t="shared" si="255"/>
        <v>10</v>
      </c>
      <c r="Q1605" s="175" t="str">
        <f t="shared" si="256"/>
        <v/>
      </c>
    </row>
    <row r="1606" spans="1:17" s="1" customFormat="1" x14ac:dyDescent="0.3">
      <c r="A1606" s="189">
        <f t="shared" ref="A1606:A1669" si="265">A1605 + TIME(1,0,0)</f>
        <v>43897.749999996115</v>
      </c>
      <c r="B1606" s="190">
        <f t="shared" si="260"/>
        <v>43897</v>
      </c>
      <c r="C1606" s="1">
        <f t="shared" si="261"/>
        <v>18</v>
      </c>
      <c r="D1606" s="191">
        <v>4.8036454610002179</v>
      </c>
      <c r="E1606" s="192">
        <f t="shared" si="262"/>
        <v>1.6680008930863632E-4</v>
      </c>
      <c r="F1606" s="193">
        <f t="shared" si="263"/>
        <v>7.1620556096505377</v>
      </c>
      <c r="G1606" s="193">
        <f t="shared" si="264"/>
        <v>7.4268968577785586</v>
      </c>
      <c r="H1606" s="193">
        <f t="shared" si="264"/>
        <v>7.7015315074846828</v>
      </c>
      <c r="I1606" s="193">
        <f t="shared" si="264"/>
        <v>7.9863217029407387</v>
      </c>
      <c r="J1606" s="193">
        <f t="shared" si="264"/>
        <v>8.2816429798250901</v>
      </c>
      <c r="K1606" s="193">
        <f>MAX(0,(F1606-'2031 forecast'!$C$10))</f>
        <v>1.4250556096505376</v>
      </c>
      <c r="L1606" s="193">
        <f>MAX(0,(G1606-'2031 forecast'!$C$10))</f>
        <v>1.6898968577785585</v>
      </c>
      <c r="M1606" s="193">
        <f>MAX(0,(H1606-'2031 forecast'!$C$10))</f>
        <v>1.9645315074846827</v>
      </c>
      <c r="N1606" s="193">
        <f>MAX(0,(I1606-'2031 forecast'!$C$10))</f>
        <v>2.2493217029407386</v>
      </c>
      <c r="O1606" s="193">
        <f>MAX(0,(J1606-'2031 forecast'!$C$10))</f>
        <v>2.54464297982509</v>
      </c>
      <c r="P1606" s="175">
        <f t="shared" ref="P1606:P1669" si="266">IF(K1606&gt;0,IF(K1605&gt;0,P1605+1,1),"")</f>
        <v>11</v>
      </c>
      <c r="Q1606" s="175" t="str">
        <f t="shared" ref="Q1606:Q1669" si="267">IF(AND(K1606&gt;0,K1607=0),P1606,"")</f>
        <v/>
      </c>
    </row>
    <row r="1607" spans="1:17" s="1" customFormat="1" x14ac:dyDescent="0.3">
      <c r="A1607" s="189">
        <f t="shared" si="265"/>
        <v>43897.791666662779</v>
      </c>
      <c r="B1607" s="190">
        <f t="shared" si="260"/>
        <v>43897</v>
      </c>
      <c r="C1607" s="1">
        <f t="shared" si="261"/>
        <v>19</v>
      </c>
      <c r="D1607" s="191">
        <v>5.0069345322337702</v>
      </c>
      <c r="E1607" s="192">
        <f t="shared" si="262"/>
        <v>1.7385902725743443E-4</v>
      </c>
      <c r="F1607" s="193">
        <f t="shared" si="263"/>
        <v>7.4651520069241508</v>
      </c>
      <c r="G1607" s="193">
        <f t="shared" si="264"/>
        <v>7.7412012702550816</v>
      </c>
      <c r="H1607" s="193">
        <f t="shared" si="264"/>
        <v>8.0274583894628755</v>
      </c>
      <c r="I1607" s="193">
        <f t="shared" si="264"/>
        <v>8.3243008345698932</v>
      </c>
      <c r="J1607" s="193">
        <f t="shared" si="264"/>
        <v>8.632120033830228</v>
      </c>
      <c r="K1607" s="193">
        <f>MAX(0,(F1607-'2031 forecast'!$C$10))</f>
        <v>1.7281520069241507</v>
      </c>
      <c r="L1607" s="193">
        <f>MAX(0,(G1607-'2031 forecast'!$C$10))</f>
        <v>2.0042012702550815</v>
      </c>
      <c r="M1607" s="193">
        <f>MAX(0,(H1607-'2031 forecast'!$C$10))</f>
        <v>2.2904583894628754</v>
      </c>
      <c r="N1607" s="193">
        <f>MAX(0,(I1607-'2031 forecast'!$C$10))</f>
        <v>2.5873008345698931</v>
      </c>
      <c r="O1607" s="193">
        <f>MAX(0,(J1607-'2031 forecast'!$C$10))</f>
        <v>2.8951200338302279</v>
      </c>
      <c r="P1607" s="175">
        <f t="shared" si="266"/>
        <v>12</v>
      </c>
      <c r="Q1607" s="175" t="str">
        <f t="shared" si="267"/>
        <v/>
      </c>
    </row>
    <row r="1608" spans="1:17" s="1" customFormat="1" x14ac:dyDescent="0.3">
      <c r="A1608" s="189">
        <f t="shared" si="265"/>
        <v>43897.833333329443</v>
      </c>
      <c r="B1608" s="190">
        <f t="shared" si="260"/>
        <v>43897</v>
      </c>
      <c r="C1608" s="1">
        <f t="shared" si="261"/>
        <v>20</v>
      </c>
      <c r="D1608" s="191">
        <v>4.9542299582102567</v>
      </c>
      <c r="E1608" s="192">
        <f t="shared" si="262"/>
        <v>1.7202893223367194E-4</v>
      </c>
      <c r="F1608" s="193">
        <f t="shared" si="263"/>
        <v>7.3865714594828429</v>
      </c>
      <c r="G1608" s="193">
        <f t="shared" si="264"/>
        <v>7.6597149410945011</v>
      </c>
      <c r="H1608" s="193">
        <f t="shared" si="264"/>
        <v>7.9429588274685283</v>
      </c>
      <c r="I1608" s="193">
        <f t="shared" si="264"/>
        <v>8.2366766152586308</v>
      </c>
      <c r="J1608" s="193">
        <f t="shared" si="264"/>
        <v>8.5412556124214891</v>
      </c>
      <c r="K1608" s="193">
        <f>MAX(0,(F1608-'2031 forecast'!$C$10))</f>
        <v>1.6495714594828428</v>
      </c>
      <c r="L1608" s="193">
        <f>MAX(0,(G1608-'2031 forecast'!$C$10))</f>
        <v>1.922714941094501</v>
      </c>
      <c r="M1608" s="193">
        <f>MAX(0,(H1608-'2031 forecast'!$C$10))</f>
        <v>2.2059588274685282</v>
      </c>
      <c r="N1608" s="193">
        <f>MAX(0,(I1608-'2031 forecast'!$C$10))</f>
        <v>2.4996766152586307</v>
      </c>
      <c r="O1608" s="193">
        <f>MAX(0,(J1608-'2031 forecast'!$C$10))</f>
        <v>2.804255612421489</v>
      </c>
      <c r="P1608" s="175">
        <f t="shared" si="266"/>
        <v>13</v>
      </c>
      <c r="Q1608" s="175" t="str">
        <f t="shared" si="267"/>
        <v/>
      </c>
    </row>
    <row r="1609" spans="1:17" s="1" customFormat="1" x14ac:dyDescent="0.3">
      <c r="A1609" s="189">
        <f t="shared" si="265"/>
        <v>43897.874999996107</v>
      </c>
      <c r="B1609" s="190">
        <f t="shared" si="260"/>
        <v>43897</v>
      </c>
      <c r="C1609" s="1">
        <f t="shared" si="261"/>
        <v>21</v>
      </c>
      <c r="D1609" s="191">
        <v>4.6907070880926893</v>
      </c>
      <c r="E1609" s="192">
        <f t="shared" si="262"/>
        <v>1.6287845711485959E-4</v>
      </c>
      <c r="F1609" s="193">
        <f t="shared" si="263"/>
        <v>6.9936687222763076</v>
      </c>
      <c r="G1609" s="193">
        <f t="shared" si="264"/>
        <v>7.2522832952916012</v>
      </c>
      <c r="H1609" s="193">
        <f t="shared" si="264"/>
        <v>7.520461017496797</v>
      </c>
      <c r="I1609" s="193">
        <f t="shared" si="264"/>
        <v>7.7985555187023197</v>
      </c>
      <c r="J1609" s="193">
        <f t="shared" si="264"/>
        <v>8.0869335053777913</v>
      </c>
      <c r="K1609" s="193">
        <f>MAX(0,(F1609-'2031 forecast'!$C$10))</f>
        <v>1.2566687222763075</v>
      </c>
      <c r="L1609" s="193">
        <f>MAX(0,(G1609-'2031 forecast'!$C$10))</f>
        <v>1.5152832952916011</v>
      </c>
      <c r="M1609" s="193">
        <f>MAX(0,(H1609-'2031 forecast'!$C$10))</f>
        <v>1.7834610174967969</v>
      </c>
      <c r="N1609" s="193">
        <f>MAX(0,(I1609-'2031 forecast'!$C$10))</f>
        <v>2.0615555187023196</v>
      </c>
      <c r="O1609" s="193">
        <f>MAX(0,(J1609-'2031 forecast'!$C$10))</f>
        <v>2.3499335053777912</v>
      </c>
      <c r="P1609" s="175">
        <f t="shared" si="266"/>
        <v>14</v>
      </c>
      <c r="Q1609" s="175" t="str">
        <f t="shared" si="267"/>
        <v/>
      </c>
    </row>
    <row r="1610" spans="1:17" s="1" customFormat="1" x14ac:dyDescent="0.3">
      <c r="A1610" s="189">
        <f t="shared" si="265"/>
        <v>43897.916666662772</v>
      </c>
      <c r="B1610" s="190">
        <f t="shared" si="260"/>
        <v>43897</v>
      </c>
      <c r="C1610" s="1">
        <f t="shared" si="261"/>
        <v>22</v>
      </c>
      <c r="D1610" s="191">
        <v>4.464830342277633</v>
      </c>
      <c r="E1610" s="192">
        <f t="shared" si="262"/>
        <v>1.5503519272730621E-4</v>
      </c>
      <c r="F1610" s="193">
        <f t="shared" si="263"/>
        <v>6.656894947527852</v>
      </c>
      <c r="G1610" s="193">
        <f t="shared" si="264"/>
        <v>6.90305617031769</v>
      </c>
      <c r="H1610" s="193">
        <f t="shared" si="264"/>
        <v>7.1583200375210305</v>
      </c>
      <c r="I1610" s="193">
        <f t="shared" si="264"/>
        <v>7.4230231502254842</v>
      </c>
      <c r="J1610" s="193">
        <f t="shared" si="264"/>
        <v>7.6975145564831973</v>
      </c>
      <c r="K1610" s="193">
        <f>MAX(0,(F1610-'2031 forecast'!$C$10))</f>
        <v>0.91989494752785195</v>
      </c>
      <c r="L1610" s="193">
        <f>MAX(0,(G1610-'2031 forecast'!$C$10))</f>
        <v>1.1660561703176899</v>
      </c>
      <c r="M1610" s="193">
        <f>MAX(0,(H1610-'2031 forecast'!$C$10))</f>
        <v>1.4213200375210304</v>
      </c>
      <c r="N1610" s="193">
        <f>MAX(0,(I1610-'2031 forecast'!$C$10))</f>
        <v>1.6860231502254841</v>
      </c>
      <c r="O1610" s="193">
        <f>MAX(0,(J1610-'2031 forecast'!$C$10))</f>
        <v>1.9605145564831972</v>
      </c>
      <c r="P1610" s="175">
        <f t="shared" si="266"/>
        <v>15</v>
      </c>
      <c r="Q1610" s="175" t="str">
        <f t="shared" si="267"/>
        <v/>
      </c>
    </row>
    <row r="1611" spans="1:17" s="1" customFormat="1" x14ac:dyDescent="0.3">
      <c r="A1611" s="189">
        <f t="shared" si="265"/>
        <v>43897.958333329436</v>
      </c>
      <c r="B1611" s="190">
        <f t="shared" si="260"/>
        <v>43897</v>
      </c>
      <c r="C1611" s="1">
        <f t="shared" si="261"/>
        <v>23</v>
      </c>
      <c r="D1611" s="191">
        <v>4.1636613478575564</v>
      </c>
      <c r="E1611" s="192">
        <f t="shared" si="262"/>
        <v>1.4457750687723494E-4</v>
      </c>
      <c r="F1611" s="193">
        <f t="shared" si="263"/>
        <v>6.2078632478632407</v>
      </c>
      <c r="G1611" s="193">
        <f t="shared" si="264"/>
        <v>6.437420003685804</v>
      </c>
      <c r="H1611" s="193">
        <f t="shared" si="264"/>
        <v>6.6754653975533378</v>
      </c>
      <c r="I1611" s="193">
        <f t="shared" si="264"/>
        <v>6.9223133255897</v>
      </c>
      <c r="J1611" s="193">
        <f t="shared" si="264"/>
        <v>7.1782892912904002</v>
      </c>
      <c r="K1611" s="193">
        <f>MAX(0,(F1611-'2031 forecast'!$C$10))</f>
        <v>0.47086324786324063</v>
      </c>
      <c r="L1611" s="193">
        <f>MAX(0,(G1611-'2031 forecast'!$C$10))</f>
        <v>0.70042000368580393</v>
      </c>
      <c r="M1611" s="193">
        <f>MAX(0,(H1611-'2031 forecast'!$C$10))</f>
        <v>0.93846539755333769</v>
      </c>
      <c r="N1611" s="193">
        <f>MAX(0,(I1611-'2031 forecast'!$C$10))</f>
        <v>1.1853133255896999</v>
      </c>
      <c r="O1611" s="193">
        <f>MAX(0,(J1611-'2031 forecast'!$C$10))</f>
        <v>1.4412892912904001</v>
      </c>
      <c r="P1611" s="175">
        <f t="shared" si="266"/>
        <v>16</v>
      </c>
      <c r="Q1611" s="175" t="str">
        <f t="shared" si="267"/>
        <v/>
      </c>
    </row>
    <row r="1612" spans="1:17" s="1" customFormat="1" x14ac:dyDescent="0.3">
      <c r="A1612" s="189">
        <f t="shared" si="265"/>
        <v>43897.9999999961</v>
      </c>
      <c r="B1612" s="190">
        <f t="shared" si="260"/>
        <v>43897</v>
      </c>
      <c r="C1612" s="1">
        <f t="shared" si="261"/>
        <v>0</v>
      </c>
      <c r="D1612" s="191">
        <v>3.960372276624005</v>
      </c>
      <c r="E1612" s="192">
        <f t="shared" si="262"/>
        <v>1.3751856892843685E-4</v>
      </c>
      <c r="F1612" s="193">
        <f t="shared" si="263"/>
        <v>5.9047668505896285</v>
      </c>
      <c r="G1612" s="193">
        <f t="shared" si="264"/>
        <v>6.1231155912092827</v>
      </c>
      <c r="H1612" s="193">
        <f t="shared" si="264"/>
        <v>6.349538515575146</v>
      </c>
      <c r="I1612" s="193">
        <f t="shared" si="264"/>
        <v>6.5843341939605464</v>
      </c>
      <c r="J1612" s="193">
        <f t="shared" si="264"/>
        <v>6.8278122372852632</v>
      </c>
      <c r="K1612" s="193">
        <f>MAX(0,(F1612-'2031 forecast'!$C$10))</f>
        <v>0.16776685058962837</v>
      </c>
      <c r="L1612" s="193">
        <f>MAX(0,(G1612-'2031 forecast'!$C$10))</f>
        <v>0.38611559120928263</v>
      </c>
      <c r="M1612" s="193">
        <f>MAX(0,(H1612-'2031 forecast'!$C$10))</f>
        <v>0.61253851557514594</v>
      </c>
      <c r="N1612" s="193">
        <f>MAX(0,(I1612-'2031 forecast'!$C$10))</f>
        <v>0.84733419396054632</v>
      </c>
      <c r="O1612" s="193">
        <f>MAX(0,(J1612-'2031 forecast'!$C$10))</f>
        <v>1.0908122372852631</v>
      </c>
      <c r="P1612" s="175">
        <f t="shared" si="266"/>
        <v>17</v>
      </c>
      <c r="Q1612" s="175">
        <f t="shared" si="267"/>
        <v>17</v>
      </c>
    </row>
    <row r="1613" spans="1:17" s="1" customFormat="1" x14ac:dyDescent="0.3">
      <c r="A1613" s="189">
        <f t="shared" si="265"/>
        <v>43898.041666662764</v>
      </c>
      <c r="B1613" s="190">
        <f t="shared" si="260"/>
        <v>43898</v>
      </c>
      <c r="C1613" s="1">
        <f t="shared" si="261"/>
        <v>1</v>
      </c>
      <c r="D1613" s="191">
        <v>3.5161480098543922</v>
      </c>
      <c r="E1613" s="192">
        <f t="shared" si="262"/>
        <v>1.2209348229958177E-4</v>
      </c>
      <c r="F1613" s="193">
        <f t="shared" si="263"/>
        <v>5.2424450935843279</v>
      </c>
      <c r="G1613" s="193">
        <f t="shared" si="264"/>
        <v>5.4363022454272532</v>
      </c>
      <c r="H1613" s="193">
        <f t="shared" si="264"/>
        <v>5.6373279216228012</v>
      </c>
      <c r="I1613" s="193">
        <f t="shared" si="264"/>
        <v>5.8457872026227671</v>
      </c>
      <c r="J1613" s="193">
        <f t="shared" si="264"/>
        <v>6.06195497112589</v>
      </c>
      <c r="K1613" s="193">
        <f>MAX(0,(F1613-'2031 forecast'!$C$10))</f>
        <v>0</v>
      </c>
      <c r="L1613" s="193">
        <f>MAX(0,(G1613-'2031 forecast'!$C$10))</f>
        <v>0</v>
      </c>
      <c r="M1613" s="193">
        <f>MAX(0,(H1613-'2031 forecast'!$C$10))</f>
        <v>0</v>
      </c>
      <c r="N1613" s="193">
        <f>MAX(0,(I1613-'2031 forecast'!$C$10))</f>
        <v>0.10878720262276698</v>
      </c>
      <c r="O1613" s="193">
        <f>MAX(0,(J1613-'2031 forecast'!$C$10))</f>
        <v>0.32495497112588989</v>
      </c>
      <c r="P1613" s="175" t="str">
        <f t="shared" si="266"/>
        <v/>
      </c>
      <c r="Q1613" s="175" t="str">
        <f t="shared" si="267"/>
        <v/>
      </c>
    </row>
    <row r="1614" spans="1:17" s="1" customFormat="1" x14ac:dyDescent="0.3">
      <c r="A1614" s="189">
        <f t="shared" si="265"/>
        <v>43898.083333329429</v>
      </c>
      <c r="B1614" s="190">
        <f t="shared" si="260"/>
        <v>43898</v>
      </c>
      <c r="C1614" s="1">
        <f t="shared" si="261"/>
        <v>2</v>
      </c>
      <c r="D1614" s="191">
        <v>3.3881511872258598</v>
      </c>
      <c r="E1614" s="192">
        <f t="shared" si="262"/>
        <v>1.176489658133015E-4</v>
      </c>
      <c r="F1614" s="193">
        <f t="shared" si="263"/>
        <v>5.0516066212268687</v>
      </c>
      <c r="G1614" s="193">
        <f t="shared" si="264"/>
        <v>5.2384068746087022</v>
      </c>
      <c r="H1614" s="193">
        <f t="shared" si="264"/>
        <v>5.4321146996365322</v>
      </c>
      <c r="I1614" s="193">
        <f t="shared" si="264"/>
        <v>5.6329855271525595</v>
      </c>
      <c r="J1614" s="193">
        <f t="shared" si="264"/>
        <v>5.8412842334189516</v>
      </c>
      <c r="K1614" s="193">
        <f>MAX(0,(F1614-'2031 forecast'!$C$10))</f>
        <v>0</v>
      </c>
      <c r="L1614" s="193">
        <f>MAX(0,(G1614-'2031 forecast'!$C$10))</f>
        <v>0</v>
      </c>
      <c r="M1614" s="193">
        <f>MAX(0,(H1614-'2031 forecast'!$C$10))</f>
        <v>0</v>
      </c>
      <c r="N1614" s="193">
        <f>MAX(0,(I1614-'2031 forecast'!$C$10))</f>
        <v>0</v>
      </c>
      <c r="O1614" s="193">
        <f>MAX(0,(J1614-'2031 forecast'!$C$10))</f>
        <v>0.10428423341895154</v>
      </c>
      <c r="P1614" s="175" t="str">
        <f t="shared" si="266"/>
        <v/>
      </c>
      <c r="Q1614" s="175" t="str">
        <f t="shared" si="267"/>
        <v/>
      </c>
    </row>
    <row r="1615" spans="1:17" s="1" customFormat="1" x14ac:dyDescent="0.3">
      <c r="A1615" s="189">
        <f t="shared" si="265"/>
        <v>43898.124999996093</v>
      </c>
      <c r="B1615" s="190">
        <f t="shared" si="260"/>
        <v>43898</v>
      </c>
      <c r="C1615" s="1">
        <f t="shared" si="261"/>
        <v>3</v>
      </c>
      <c r="D1615" s="191">
        <v>3.2902712640393346</v>
      </c>
      <c r="E1615" s="192">
        <f t="shared" si="262"/>
        <v>1.1425021791202833E-4</v>
      </c>
      <c r="F1615" s="193">
        <f t="shared" si="263"/>
        <v>4.9056713188358705</v>
      </c>
      <c r="G1615" s="193">
        <f t="shared" si="264"/>
        <v>5.0870751204533393</v>
      </c>
      <c r="H1615" s="193">
        <f t="shared" si="264"/>
        <v>5.2751869416470321</v>
      </c>
      <c r="I1615" s="193">
        <f t="shared" si="264"/>
        <v>5.4702548341459298</v>
      </c>
      <c r="J1615" s="193">
        <f t="shared" si="264"/>
        <v>5.6725360222312924</v>
      </c>
      <c r="K1615" s="193">
        <f>MAX(0,(F1615-'2031 forecast'!$C$10))</f>
        <v>0</v>
      </c>
      <c r="L1615" s="193">
        <f>MAX(0,(G1615-'2031 forecast'!$C$10))</f>
        <v>0</v>
      </c>
      <c r="M1615" s="193">
        <f>MAX(0,(H1615-'2031 forecast'!$C$10))</f>
        <v>0</v>
      </c>
      <c r="N1615" s="193">
        <f>MAX(0,(I1615-'2031 forecast'!$C$10))</f>
        <v>0</v>
      </c>
      <c r="O1615" s="193">
        <f>MAX(0,(J1615-'2031 forecast'!$C$10))</f>
        <v>0</v>
      </c>
      <c r="P1615" s="175" t="str">
        <f t="shared" si="266"/>
        <v/>
      </c>
      <c r="Q1615" s="175" t="str">
        <f t="shared" si="267"/>
        <v/>
      </c>
    </row>
    <row r="1616" spans="1:17" s="1" customFormat="1" x14ac:dyDescent="0.3">
      <c r="A1616" s="189">
        <f t="shared" si="265"/>
        <v>43898.166666662757</v>
      </c>
      <c r="B1616" s="190">
        <f t="shared" si="260"/>
        <v>43898</v>
      </c>
      <c r="C1616" s="1">
        <f t="shared" si="261"/>
        <v>4</v>
      </c>
      <c r="D1616" s="191">
        <v>3.2526251397368249</v>
      </c>
      <c r="E1616" s="192">
        <f t="shared" si="262"/>
        <v>1.1294300718076943E-4</v>
      </c>
      <c r="F1616" s="193">
        <f t="shared" si="263"/>
        <v>4.8495423563777935</v>
      </c>
      <c r="G1616" s="193">
        <f t="shared" si="264"/>
        <v>5.0288705996243532</v>
      </c>
      <c r="H1616" s="193">
        <f t="shared" si="264"/>
        <v>5.2148301116510707</v>
      </c>
      <c r="I1616" s="193">
        <f t="shared" si="264"/>
        <v>5.4076661060664568</v>
      </c>
      <c r="J1616" s="193">
        <f t="shared" si="264"/>
        <v>5.6076328640821931</v>
      </c>
      <c r="K1616" s="193">
        <f>MAX(0,(F1616-'2031 forecast'!$C$10))</f>
        <v>0</v>
      </c>
      <c r="L1616" s="193">
        <f>MAX(0,(G1616-'2031 forecast'!$C$10))</f>
        <v>0</v>
      </c>
      <c r="M1616" s="193">
        <f>MAX(0,(H1616-'2031 forecast'!$C$10))</f>
        <v>0</v>
      </c>
      <c r="N1616" s="193">
        <f>MAX(0,(I1616-'2031 forecast'!$C$10))</f>
        <v>0</v>
      </c>
      <c r="O1616" s="193">
        <f>MAX(0,(J1616-'2031 forecast'!$C$10))</f>
        <v>0</v>
      </c>
      <c r="P1616" s="175" t="str">
        <f t="shared" si="266"/>
        <v/>
      </c>
      <c r="Q1616" s="175" t="str">
        <f t="shared" si="267"/>
        <v/>
      </c>
    </row>
    <row r="1617" spans="1:17" s="1" customFormat="1" x14ac:dyDescent="0.3">
      <c r="A1617" s="189">
        <f t="shared" si="265"/>
        <v>43898.208333329421</v>
      </c>
      <c r="B1617" s="190">
        <f t="shared" si="260"/>
        <v>43898</v>
      </c>
      <c r="C1617" s="1">
        <f t="shared" si="261"/>
        <v>5</v>
      </c>
      <c r="D1617" s="191">
        <v>3.2300374651553194</v>
      </c>
      <c r="E1617" s="192">
        <f t="shared" si="262"/>
        <v>1.1215868074201409E-4</v>
      </c>
      <c r="F1617" s="193">
        <f t="shared" si="263"/>
        <v>4.8158649789029484</v>
      </c>
      <c r="G1617" s="193">
        <f t="shared" si="264"/>
        <v>4.9939478871269625</v>
      </c>
      <c r="H1617" s="193">
        <f t="shared" si="264"/>
        <v>5.1786160136534942</v>
      </c>
      <c r="I1617" s="193">
        <f t="shared" si="264"/>
        <v>5.3701128692187732</v>
      </c>
      <c r="J1617" s="193">
        <f t="shared" si="264"/>
        <v>5.5686909691927342</v>
      </c>
      <c r="K1617" s="193">
        <f>MAX(0,(F1617-'2031 forecast'!$C$10))</f>
        <v>0</v>
      </c>
      <c r="L1617" s="193">
        <f>MAX(0,(G1617-'2031 forecast'!$C$10))</f>
        <v>0</v>
      </c>
      <c r="M1617" s="193">
        <f>MAX(0,(H1617-'2031 forecast'!$C$10))</f>
        <v>0</v>
      </c>
      <c r="N1617" s="193">
        <f>MAX(0,(I1617-'2031 forecast'!$C$10))</f>
        <v>0</v>
      </c>
      <c r="O1617" s="193">
        <f>MAX(0,(J1617-'2031 forecast'!$C$10))</f>
        <v>0</v>
      </c>
      <c r="P1617" s="175" t="str">
        <f t="shared" si="266"/>
        <v/>
      </c>
      <c r="Q1617" s="175" t="str">
        <f t="shared" si="267"/>
        <v/>
      </c>
    </row>
    <row r="1618" spans="1:17" s="1" customFormat="1" x14ac:dyDescent="0.3">
      <c r="A1618" s="189">
        <f t="shared" si="265"/>
        <v>43898.249999996086</v>
      </c>
      <c r="B1618" s="190">
        <f t="shared" si="260"/>
        <v>43898</v>
      </c>
      <c r="C1618" s="1">
        <f t="shared" si="261"/>
        <v>6</v>
      </c>
      <c r="D1618" s="191">
        <v>3.4785018855518826</v>
      </c>
      <c r="E1618" s="192">
        <f t="shared" si="262"/>
        <v>1.2078627156832286E-4</v>
      </c>
      <c r="F1618" s="193">
        <f t="shared" si="263"/>
        <v>5.1863161311262518</v>
      </c>
      <c r="G1618" s="193">
        <f t="shared" si="264"/>
        <v>5.3780977245982671</v>
      </c>
      <c r="H1618" s="193">
        <f t="shared" si="264"/>
        <v>5.5769710916268398</v>
      </c>
      <c r="I1618" s="193">
        <f t="shared" si="264"/>
        <v>5.7831984745432941</v>
      </c>
      <c r="J1618" s="193">
        <f t="shared" si="264"/>
        <v>5.9970518129767898</v>
      </c>
      <c r="K1618" s="193">
        <f>MAX(0,(F1618-'2031 forecast'!$C$10))</f>
        <v>0</v>
      </c>
      <c r="L1618" s="193">
        <f>MAX(0,(G1618-'2031 forecast'!$C$10))</f>
        <v>0</v>
      </c>
      <c r="M1618" s="193">
        <f>MAX(0,(H1618-'2031 forecast'!$C$10))</f>
        <v>0</v>
      </c>
      <c r="N1618" s="193">
        <f>MAX(0,(I1618-'2031 forecast'!$C$10))</f>
        <v>4.6198474543293955E-2</v>
      </c>
      <c r="O1618" s="193">
        <f>MAX(0,(J1618-'2031 forecast'!$C$10))</f>
        <v>0.2600518129767897</v>
      </c>
      <c r="P1618" s="175" t="str">
        <f t="shared" si="266"/>
        <v/>
      </c>
      <c r="Q1618" s="175" t="str">
        <f t="shared" si="267"/>
        <v/>
      </c>
    </row>
    <row r="1619" spans="1:17" s="1" customFormat="1" x14ac:dyDescent="0.3">
      <c r="A1619" s="189">
        <f t="shared" si="265"/>
        <v>43898.29166666275</v>
      </c>
      <c r="B1619" s="190">
        <f t="shared" si="260"/>
        <v>43898</v>
      </c>
      <c r="C1619" s="1">
        <f t="shared" si="261"/>
        <v>7</v>
      </c>
      <c r="D1619" s="191">
        <v>3.7194370810879436</v>
      </c>
      <c r="E1619" s="192">
        <f t="shared" si="262"/>
        <v>1.2915242024837985E-4</v>
      </c>
      <c r="F1619" s="193">
        <f t="shared" si="263"/>
        <v>5.5455414908579401</v>
      </c>
      <c r="G1619" s="193">
        <f t="shared" si="264"/>
        <v>5.7506066579037745</v>
      </c>
      <c r="H1619" s="193">
        <f t="shared" si="264"/>
        <v>5.9632548036009929</v>
      </c>
      <c r="I1619" s="193">
        <f t="shared" si="264"/>
        <v>6.1837663342519198</v>
      </c>
      <c r="J1619" s="193">
        <f t="shared" si="264"/>
        <v>6.4124320251310261</v>
      </c>
      <c r="K1619" s="193">
        <f>MAX(0,(F1619-'2031 forecast'!$C$10))</f>
        <v>0</v>
      </c>
      <c r="L1619" s="193">
        <f>MAX(0,(G1619-'2031 forecast'!$C$10))</f>
        <v>1.3606657903774355E-2</v>
      </c>
      <c r="M1619" s="193">
        <f>MAX(0,(H1619-'2031 forecast'!$C$10))</f>
        <v>0.22625480360099282</v>
      </c>
      <c r="N1619" s="193">
        <f>MAX(0,(I1619-'2031 forecast'!$C$10))</f>
        <v>0.44676633425191969</v>
      </c>
      <c r="O1619" s="193">
        <f>MAX(0,(J1619-'2031 forecast'!$C$10))</f>
        <v>0.67543202513102596</v>
      </c>
      <c r="P1619" s="175" t="str">
        <f t="shared" si="266"/>
        <v/>
      </c>
      <c r="Q1619" s="175" t="str">
        <f t="shared" si="267"/>
        <v/>
      </c>
    </row>
    <row r="1620" spans="1:17" s="1" customFormat="1" x14ac:dyDescent="0.3">
      <c r="A1620" s="189">
        <f t="shared" si="265"/>
        <v>43898.333333329414</v>
      </c>
      <c r="B1620" s="190">
        <f t="shared" si="260"/>
        <v>43898</v>
      </c>
      <c r="C1620" s="1">
        <f t="shared" si="261"/>
        <v>8</v>
      </c>
      <c r="D1620" s="191">
        <v>3.8775508031584835</v>
      </c>
      <c r="E1620" s="192">
        <f t="shared" si="262"/>
        <v>1.3464270531966726E-4</v>
      </c>
      <c r="F1620" s="193">
        <f t="shared" si="263"/>
        <v>5.7812831331818604</v>
      </c>
      <c r="G1620" s="193">
        <f t="shared" si="264"/>
        <v>5.9950656453855142</v>
      </c>
      <c r="H1620" s="193">
        <f t="shared" si="264"/>
        <v>6.2167534895840308</v>
      </c>
      <c r="I1620" s="193">
        <f t="shared" si="264"/>
        <v>6.4466389921857061</v>
      </c>
      <c r="J1620" s="193">
        <f t="shared" si="264"/>
        <v>6.6850252893572444</v>
      </c>
      <c r="K1620" s="193">
        <f>MAX(0,(F1620-'2031 forecast'!$C$10))</f>
        <v>4.4283133181860279E-2</v>
      </c>
      <c r="L1620" s="193">
        <f>MAX(0,(G1620-'2031 forecast'!$C$10))</f>
        <v>0.25806564538551413</v>
      </c>
      <c r="M1620" s="193">
        <f>MAX(0,(H1620-'2031 forecast'!$C$10))</f>
        <v>0.47975348958403075</v>
      </c>
      <c r="N1620" s="193">
        <f>MAX(0,(I1620-'2031 forecast'!$C$10))</f>
        <v>0.70963899218570603</v>
      </c>
      <c r="O1620" s="193">
        <f>MAX(0,(J1620-'2031 forecast'!$C$10))</f>
        <v>0.94802528935724428</v>
      </c>
      <c r="P1620" s="175">
        <f t="shared" si="266"/>
        <v>1</v>
      </c>
      <c r="Q1620" s="175" t="str">
        <f t="shared" si="267"/>
        <v/>
      </c>
    </row>
    <row r="1621" spans="1:17" s="1" customFormat="1" x14ac:dyDescent="0.3">
      <c r="A1621" s="189">
        <f t="shared" si="265"/>
        <v>43898.374999996078</v>
      </c>
      <c r="B1621" s="190">
        <f t="shared" si="260"/>
        <v>43898</v>
      </c>
      <c r="C1621" s="1">
        <f t="shared" si="261"/>
        <v>9</v>
      </c>
      <c r="D1621" s="191">
        <v>4.0431937500895252</v>
      </c>
      <c r="E1621" s="192">
        <f t="shared" si="262"/>
        <v>1.4039443253720642E-4</v>
      </c>
      <c r="F1621" s="193">
        <f t="shared" si="263"/>
        <v>6.0282505679973957</v>
      </c>
      <c r="G1621" s="193">
        <f t="shared" si="264"/>
        <v>6.2511655370330494</v>
      </c>
      <c r="H1621" s="193">
        <f t="shared" si="264"/>
        <v>6.4823235415662603</v>
      </c>
      <c r="I1621" s="193">
        <f t="shared" si="264"/>
        <v>6.7220293957353858</v>
      </c>
      <c r="J1621" s="193">
        <f t="shared" si="264"/>
        <v>6.9705991852132811</v>
      </c>
      <c r="K1621" s="193">
        <f>MAX(0,(F1621-'2031 forecast'!$C$10))</f>
        <v>0.29125056799739557</v>
      </c>
      <c r="L1621" s="193">
        <f>MAX(0,(G1621-'2031 forecast'!$C$10))</f>
        <v>0.51416553703304935</v>
      </c>
      <c r="M1621" s="193">
        <f>MAX(0,(H1621-'2031 forecast'!$C$10))</f>
        <v>0.74532354156626024</v>
      </c>
      <c r="N1621" s="193">
        <f>MAX(0,(I1621-'2031 forecast'!$C$10))</f>
        <v>0.98502939573538573</v>
      </c>
      <c r="O1621" s="193">
        <f>MAX(0,(J1621-'2031 forecast'!$C$10))</f>
        <v>1.233599185213281</v>
      </c>
      <c r="P1621" s="175">
        <f t="shared" si="266"/>
        <v>2</v>
      </c>
      <c r="Q1621" s="175" t="str">
        <f t="shared" si="267"/>
        <v/>
      </c>
    </row>
    <row r="1622" spans="1:17" s="1" customFormat="1" x14ac:dyDescent="0.3">
      <c r="A1622" s="189">
        <f t="shared" si="265"/>
        <v>43898.416666662743</v>
      </c>
      <c r="B1622" s="190">
        <f t="shared" si="260"/>
        <v>43898</v>
      </c>
      <c r="C1622" s="1">
        <f t="shared" si="261"/>
        <v>10</v>
      </c>
      <c r="D1622" s="191">
        <v>4.0582521998105294</v>
      </c>
      <c r="E1622" s="192">
        <f t="shared" si="262"/>
        <v>1.4091731682971002E-4</v>
      </c>
      <c r="F1622" s="193">
        <f t="shared" si="263"/>
        <v>6.0507021529806275</v>
      </c>
      <c r="G1622" s="193">
        <f t="shared" si="264"/>
        <v>6.2744473453646457</v>
      </c>
      <c r="H1622" s="193">
        <f t="shared" si="264"/>
        <v>6.5064662735646461</v>
      </c>
      <c r="I1622" s="193">
        <f t="shared" si="264"/>
        <v>6.747064886967177</v>
      </c>
      <c r="J1622" s="193">
        <f t="shared" si="264"/>
        <v>6.9965604484729225</v>
      </c>
      <c r="K1622" s="193">
        <f>MAX(0,(F1622-'2031 forecast'!$C$10))</f>
        <v>0.31370215298062742</v>
      </c>
      <c r="L1622" s="193">
        <f>MAX(0,(G1622-'2031 forecast'!$C$10))</f>
        <v>0.53744734536464556</v>
      </c>
      <c r="M1622" s="193">
        <f>MAX(0,(H1622-'2031 forecast'!$C$10))</f>
        <v>0.76946627356464603</v>
      </c>
      <c r="N1622" s="193">
        <f>MAX(0,(I1622-'2031 forecast'!$C$10))</f>
        <v>1.0100648869671769</v>
      </c>
      <c r="O1622" s="193">
        <f>MAX(0,(J1622-'2031 forecast'!$C$10))</f>
        <v>1.2595604484729224</v>
      </c>
      <c r="P1622" s="175">
        <f t="shared" si="266"/>
        <v>3</v>
      </c>
      <c r="Q1622" s="175" t="str">
        <f t="shared" si="267"/>
        <v/>
      </c>
    </row>
    <row r="1623" spans="1:17" s="1" customFormat="1" x14ac:dyDescent="0.3">
      <c r="A1623" s="189">
        <f t="shared" si="265"/>
        <v>43898.458333329407</v>
      </c>
      <c r="B1623" s="190">
        <f t="shared" si="260"/>
        <v>43898</v>
      </c>
      <c r="C1623" s="1">
        <f t="shared" si="261"/>
        <v>11</v>
      </c>
      <c r="D1623" s="191">
        <v>3.9754307263450088</v>
      </c>
      <c r="E1623" s="192">
        <f t="shared" si="262"/>
        <v>1.3804145322094042E-4</v>
      </c>
      <c r="F1623" s="193">
        <f t="shared" si="263"/>
        <v>5.9272184355728594</v>
      </c>
      <c r="G1623" s="193">
        <f t="shared" si="264"/>
        <v>6.1463973995408772</v>
      </c>
      <c r="H1623" s="193">
        <f t="shared" si="264"/>
        <v>6.3736812475735309</v>
      </c>
      <c r="I1623" s="193">
        <f t="shared" si="264"/>
        <v>6.6093696851923358</v>
      </c>
      <c r="J1623" s="193">
        <f t="shared" si="264"/>
        <v>6.8537735005449036</v>
      </c>
      <c r="K1623" s="193">
        <f>MAX(0,(F1623-'2031 forecast'!$C$10))</f>
        <v>0.19021843557285933</v>
      </c>
      <c r="L1623" s="193">
        <f>MAX(0,(G1623-'2031 forecast'!$C$10))</f>
        <v>0.40939739954087706</v>
      </c>
      <c r="M1623" s="193">
        <f>MAX(0,(H1623-'2031 forecast'!$C$10))</f>
        <v>0.63668124757353084</v>
      </c>
      <c r="N1623" s="193">
        <f>MAX(0,(I1623-'2031 forecast'!$C$10))</f>
        <v>0.87236968519233571</v>
      </c>
      <c r="O1623" s="193">
        <f>MAX(0,(J1623-'2031 forecast'!$C$10))</f>
        <v>1.1167735005449035</v>
      </c>
      <c r="P1623" s="175">
        <f t="shared" si="266"/>
        <v>4</v>
      </c>
      <c r="Q1623" s="175" t="str">
        <f t="shared" si="267"/>
        <v/>
      </c>
    </row>
    <row r="1624" spans="1:17" s="1" customFormat="1" x14ac:dyDescent="0.3">
      <c r="A1624" s="189">
        <f t="shared" si="265"/>
        <v>43898.499999996071</v>
      </c>
      <c r="B1624" s="190">
        <f t="shared" si="260"/>
        <v>43898</v>
      </c>
      <c r="C1624" s="1">
        <f t="shared" si="261"/>
        <v>12</v>
      </c>
      <c r="D1624" s="191">
        <v>3.9679015014845063</v>
      </c>
      <c r="E1624" s="192">
        <f t="shared" si="262"/>
        <v>1.3778001107468861E-4</v>
      </c>
      <c r="F1624" s="193">
        <f t="shared" si="263"/>
        <v>5.9159926430812426</v>
      </c>
      <c r="G1624" s="193">
        <f t="shared" si="264"/>
        <v>6.1347564953750791</v>
      </c>
      <c r="H1624" s="193">
        <f t="shared" si="264"/>
        <v>6.3616098815743376</v>
      </c>
      <c r="I1624" s="193">
        <f t="shared" si="264"/>
        <v>6.5968519395764407</v>
      </c>
      <c r="J1624" s="193">
        <f t="shared" si="264"/>
        <v>6.8407928689150816</v>
      </c>
      <c r="K1624" s="193">
        <f>MAX(0,(F1624-'2031 forecast'!$C$10))</f>
        <v>0.17899264308124252</v>
      </c>
      <c r="L1624" s="193">
        <f>MAX(0,(G1624-'2031 forecast'!$C$10))</f>
        <v>0.39775649537507896</v>
      </c>
      <c r="M1624" s="193">
        <f>MAX(0,(H1624-'2031 forecast'!$C$10))</f>
        <v>0.6246098815743375</v>
      </c>
      <c r="N1624" s="193">
        <f>MAX(0,(I1624-'2031 forecast'!$C$10))</f>
        <v>0.85985193957644057</v>
      </c>
      <c r="O1624" s="193">
        <f>MAX(0,(J1624-'2031 forecast'!$C$10))</f>
        <v>1.1037928689150815</v>
      </c>
      <c r="P1624" s="175">
        <f t="shared" si="266"/>
        <v>5</v>
      </c>
      <c r="Q1624" s="175" t="str">
        <f t="shared" si="267"/>
        <v/>
      </c>
    </row>
    <row r="1625" spans="1:17" s="1" customFormat="1" x14ac:dyDescent="0.3">
      <c r="A1625" s="189">
        <f t="shared" si="265"/>
        <v>43898.541666662735</v>
      </c>
      <c r="B1625" s="190">
        <f t="shared" si="260"/>
        <v>43898</v>
      </c>
      <c r="C1625" s="1">
        <f t="shared" si="261"/>
        <v>13</v>
      </c>
      <c r="D1625" s="191">
        <v>3.9980184009265143</v>
      </c>
      <c r="E1625" s="192">
        <f t="shared" si="262"/>
        <v>1.3882577965969577E-4</v>
      </c>
      <c r="F1625" s="193">
        <f t="shared" si="263"/>
        <v>5.9608958130477054</v>
      </c>
      <c r="G1625" s="193">
        <f t="shared" ref="G1625:J1644" si="268">$E1625*G$2</f>
        <v>6.1813201120382688</v>
      </c>
      <c r="H1625" s="193">
        <f t="shared" si="268"/>
        <v>6.4098953455711083</v>
      </c>
      <c r="I1625" s="193">
        <f t="shared" si="268"/>
        <v>6.6469229220400203</v>
      </c>
      <c r="J1625" s="193">
        <f t="shared" si="268"/>
        <v>6.8927153954343634</v>
      </c>
      <c r="K1625" s="193">
        <f>MAX(0,(F1625-'2031 forecast'!$C$10))</f>
        <v>0.22389581304770534</v>
      </c>
      <c r="L1625" s="193">
        <f>MAX(0,(G1625-'2031 forecast'!$C$10))</f>
        <v>0.44432011203826871</v>
      </c>
      <c r="M1625" s="193">
        <f>MAX(0,(H1625-'2031 forecast'!$C$10))</f>
        <v>0.67289534557110819</v>
      </c>
      <c r="N1625" s="193">
        <f>MAX(0,(I1625-'2031 forecast'!$C$10))</f>
        <v>0.90992292204002023</v>
      </c>
      <c r="O1625" s="193">
        <f>MAX(0,(J1625-'2031 forecast'!$C$10))</f>
        <v>1.1557153954343633</v>
      </c>
      <c r="P1625" s="175">
        <f t="shared" si="266"/>
        <v>6</v>
      </c>
      <c r="Q1625" s="175" t="str">
        <f t="shared" si="267"/>
        <v/>
      </c>
    </row>
    <row r="1626" spans="1:17" s="1" customFormat="1" x14ac:dyDescent="0.3">
      <c r="A1626" s="189">
        <f t="shared" si="265"/>
        <v>43898.583333329399</v>
      </c>
      <c r="B1626" s="190">
        <f t="shared" si="260"/>
        <v>43898</v>
      </c>
      <c r="C1626" s="1">
        <f t="shared" si="261"/>
        <v>14</v>
      </c>
      <c r="D1626" s="191">
        <v>3.8700215782979823</v>
      </c>
      <c r="E1626" s="192">
        <f t="shared" si="262"/>
        <v>1.343812631734155E-4</v>
      </c>
      <c r="F1626" s="193">
        <f t="shared" si="263"/>
        <v>5.7700573406902462</v>
      </c>
      <c r="G1626" s="193">
        <f t="shared" si="268"/>
        <v>5.9834247412197179</v>
      </c>
      <c r="H1626" s="193">
        <f t="shared" si="268"/>
        <v>6.2046821235848393</v>
      </c>
      <c r="I1626" s="193">
        <f t="shared" si="268"/>
        <v>6.4341212465698128</v>
      </c>
      <c r="J1626" s="193">
        <f t="shared" si="268"/>
        <v>6.6720446577274259</v>
      </c>
      <c r="K1626" s="193">
        <f>MAX(0,(F1626-'2031 forecast'!$C$10))</f>
        <v>3.3057340690246129E-2</v>
      </c>
      <c r="L1626" s="193">
        <f>MAX(0,(G1626-'2031 forecast'!$C$10))</f>
        <v>0.2464247412197178</v>
      </c>
      <c r="M1626" s="193">
        <f>MAX(0,(H1626-'2031 forecast'!$C$10))</f>
        <v>0.46768212358483918</v>
      </c>
      <c r="N1626" s="193">
        <f>MAX(0,(I1626-'2031 forecast'!$C$10))</f>
        <v>0.69712124656981267</v>
      </c>
      <c r="O1626" s="193">
        <f>MAX(0,(J1626-'2031 forecast'!$C$10))</f>
        <v>0.93504465772742584</v>
      </c>
      <c r="P1626" s="175">
        <f t="shared" si="266"/>
        <v>7</v>
      </c>
      <c r="Q1626" s="175" t="str">
        <f t="shared" si="267"/>
        <v/>
      </c>
    </row>
    <row r="1627" spans="1:17" s="1" customFormat="1" x14ac:dyDescent="0.3">
      <c r="A1627" s="189">
        <f t="shared" si="265"/>
        <v>43898.624999996064</v>
      </c>
      <c r="B1627" s="190">
        <f t="shared" si="260"/>
        <v>43898</v>
      </c>
      <c r="C1627" s="1">
        <f t="shared" si="261"/>
        <v>15</v>
      </c>
      <c r="D1627" s="191">
        <v>3.9528430517635029</v>
      </c>
      <c r="E1627" s="192">
        <f t="shared" si="262"/>
        <v>1.3725712678218507E-4</v>
      </c>
      <c r="F1627" s="193">
        <f t="shared" si="263"/>
        <v>5.8935410580980134</v>
      </c>
      <c r="G1627" s="193">
        <f t="shared" si="268"/>
        <v>6.1114746870434855</v>
      </c>
      <c r="H1627" s="193">
        <f t="shared" si="268"/>
        <v>6.3374671495759536</v>
      </c>
      <c r="I1627" s="193">
        <f t="shared" si="268"/>
        <v>6.5718164483446522</v>
      </c>
      <c r="J1627" s="193">
        <f t="shared" si="268"/>
        <v>6.814831605655443</v>
      </c>
      <c r="K1627" s="193">
        <f>MAX(0,(F1627-'2031 forecast'!$C$10))</f>
        <v>0.15654105809801333</v>
      </c>
      <c r="L1627" s="193">
        <f>MAX(0,(G1627-'2031 forecast'!$C$10))</f>
        <v>0.37447468704348541</v>
      </c>
      <c r="M1627" s="193">
        <f>MAX(0,(H1627-'2031 forecast'!$C$10))</f>
        <v>0.60046714957595348</v>
      </c>
      <c r="N1627" s="193">
        <f>MAX(0,(I1627-'2031 forecast'!$C$10))</f>
        <v>0.83481644834465207</v>
      </c>
      <c r="O1627" s="193">
        <f>MAX(0,(J1627-'2031 forecast'!$C$10))</f>
        <v>1.0778316056554429</v>
      </c>
      <c r="P1627" s="175">
        <f t="shared" si="266"/>
        <v>8</v>
      </c>
      <c r="Q1627" s="175" t="str">
        <f t="shared" si="267"/>
        <v/>
      </c>
    </row>
    <row r="1628" spans="1:17" s="1" customFormat="1" x14ac:dyDescent="0.3">
      <c r="A1628" s="189">
        <f t="shared" si="265"/>
        <v>43898.666666662728</v>
      </c>
      <c r="B1628" s="190">
        <f t="shared" si="260"/>
        <v>43898</v>
      </c>
      <c r="C1628" s="1">
        <f t="shared" si="261"/>
        <v>16</v>
      </c>
      <c r="D1628" s="191">
        <v>4.171190572718058</v>
      </c>
      <c r="E1628" s="192">
        <f t="shared" si="262"/>
        <v>1.4483894902348672E-4</v>
      </c>
      <c r="F1628" s="193">
        <f t="shared" si="263"/>
        <v>6.2190890403548558</v>
      </c>
      <c r="G1628" s="193">
        <f t="shared" si="268"/>
        <v>6.4490609078516021</v>
      </c>
      <c r="H1628" s="193">
        <f t="shared" si="268"/>
        <v>6.6875367635525302</v>
      </c>
      <c r="I1628" s="193">
        <f t="shared" si="268"/>
        <v>6.9348310712055952</v>
      </c>
      <c r="J1628" s="193">
        <f t="shared" si="268"/>
        <v>7.1912699229202204</v>
      </c>
      <c r="K1628" s="193">
        <f>MAX(0,(F1628-'2031 forecast'!$C$10))</f>
        <v>0.48208904035485567</v>
      </c>
      <c r="L1628" s="193">
        <f>MAX(0,(G1628-'2031 forecast'!$C$10))</f>
        <v>0.71206090785160203</v>
      </c>
      <c r="M1628" s="193">
        <f>MAX(0,(H1628-'2031 forecast'!$C$10))</f>
        <v>0.95053676355253014</v>
      </c>
      <c r="N1628" s="193">
        <f>MAX(0,(I1628-'2031 forecast'!$C$10))</f>
        <v>1.1978310712055951</v>
      </c>
      <c r="O1628" s="193">
        <f>MAX(0,(J1628-'2031 forecast'!$C$10))</f>
        <v>1.4542699229202203</v>
      </c>
      <c r="P1628" s="175">
        <f t="shared" si="266"/>
        <v>9</v>
      </c>
      <c r="Q1628" s="175" t="str">
        <f t="shared" si="267"/>
        <v/>
      </c>
    </row>
    <row r="1629" spans="1:17" s="1" customFormat="1" x14ac:dyDescent="0.3">
      <c r="A1629" s="189">
        <f t="shared" si="265"/>
        <v>43898.708333329392</v>
      </c>
      <c r="B1629" s="190">
        <f t="shared" si="260"/>
        <v>43898</v>
      </c>
      <c r="C1629" s="1">
        <f t="shared" si="261"/>
        <v>17</v>
      </c>
      <c r="D1629" s="191">
        <v>4.4422426676961271</v>
      </c>
      <c r="E1629" s="192">
        <f t="shared" si="262"/>
        <v>1.5425086628855086E-4</v>
      </c>
      <c r="F1629" s="193">
        <f t="shared" si="263"/>
        <v>6.623217570053006</v>
      </c>
      <c r="G1629" s="193">
        <f t="shared" si="268"/>
        <v>6.8681334578202984</v>
      </c>
      <c r="H1629" s="193">
        <f t="shared" si="268"/>
        <v>7.1221059395234541</v>
      </c>
      <c r="I1629" s="193">
        <f t="shared" si="268"/>
        <v>7.3854699133778006</v>
      </c>
      <c r="J1629" s="193">
        <f t="shared" si="268"/>
        <v>7.6585726615937375</v>
      </c>
      <c r="K1629" s="193">
        <f>MAX(0,(F1629-'2031 forecast'!$C$10))</f>
        <v>0.88621757005300594</v>
      </c>
      <c r="L1629" s="193">
        <f>MAX(0,(G1629-'2031 forecast'!$C$10))</f>
        <v>1.1311334578202983</v>
      </c>
      <c r="M1629" s="193">
        <f>MAX(0,(H1629-'2031 forecast'!$C$10))</f>
        <v>1.385105939523454</v>
      </c>
      <c r="N1629" s="193">
        <f>MAX(0,(I1629-'2031 forecast'!$C$10))</f>
        <v>1.6484699133778005</v>
      </c>
      <c r="O1629" s="193">
        <f>MAX(0,(J1629-'2031 forecast'!$C$10))</f>
        <v>1.9215726615937374</v>
      </c>
      <c r="P1629" s="175">
        <f t="shared" si="266"/>
        <v>10</v>
      </c>
      <c r="Q1629" s="175" t="str">
        <f t="shared" si="267"/>
        <v/>
      </c>
    </row>
    <row r="1630" spans="1:17" s="1" customFormat="1" x14ac:dyDescent="0.3">
      <c r="A1630" s="189">
        <f t="shared" si="265"/>
        <v>43898.749999996056</v>
      </c>
      <c r="B1630" s="190">
        <f t="shared" si="260"/>
        <v>43898</v>
      </c>
      <c r="C1630" s="1">
        <f t="shared" si="261"/>
        <v>18</v>
      </c>
      <c r="D1630" s="191">
        <v>4.2540120461835791</v>
      </c>
      <c r="E1630" s="192">
        <f t="shared" si="262"/>
        <v>1.4771481263225632E-4</v>
      </c>
      <c r="F1630" s="193">
        <f t="shared" si="263"/>
        <v>6.3425727577626239</v>
      </c>
      <c r="G1630" s="193">
        <f t="shared" si="268"/>
        <v>6.5771108536753697</v>
      </c>
      <c r="H1630" s="193">
        <f t="shared" si="268"/>
        <v>6.8203217895436454</v>
      </c>
      <c r="I1630" s="193">
        <f t="shared" si="268"/>
        <v>7.0725262729804355</v>
      </c>
      <c r="J1630" s="193">
        <f t="shared" si="268"/>
        <v>7.3340568708482392</v>
      </c>
      <c r="K1630" s="193">
        <f>MAX(0,(F1630-'2031 forecast'!$C$10))</f>
        <v>0.60557275776262376</v>
      </c>
      <c r="L1630" s="193">
        <f>MAX(0,(G1630-'2031 forecast'!$C$10))</f>
        <v>0.84011085367536964</v>
      </c>
      <c r="M1630" s="193">
        <f>MAX(0,(H1630-'2031 forecast'!$C$10))</f>
        <v>1.0833217895436453</v>
      </c>
      <c r="N1630" s="193">
        <f>MAX(0,(I1630-'2031 forecast'!$C$10))</f>
        <v>1.3355262729804354</v>
      </c>
      <c r="O1630" s="193">
        <f>MAX(0,(J1630-'2031 forecast'!$C$10))</f>
        <v>1.5970568708482391</v>
      </c>
      <c r="P1630" s="175">
        <f t="shared" si="266"/>
        <v>11</v>
      </c>
      <c r="Q1630" s="175" t="str">
        <f t="shared" si="267"/>
        <v/>
      </c>
    </row>
    <row r="1631" spans="1:17" s="1" customFormat="1" x14ac:dyDescent="0.3">
      <c r="A1631" s="189">
        <f t="shared" si="265"/>
        <v>43898.791666662721</v>
      </c>
      <c r="B1631" s="190">
        <f t="shared" si="260"/>
        <v>43898</v>
      </c>
      <c r="C1631" s="1">
        <f t="shared" si="261"/>
        <v>19</v>
      </c>
      <c r="D1631" s="191">
        <v>4.5852979400456633</v>
      </c>
      <c r="E1631" s="192">
        <f t="shared" si="262"/>
        <v>1.592182670673347E-4</v>
      </c>
      <c r="F1631" s="193">
        <f t="shared" si="263"/>
        <v>6.8365076273936962</v>
      </c>
      <c r="G1631" s="193">
        <f t="shared" si="268"/>
        <v>7.0893106369704437</v>
      </c>
      <c r="H1631" s="193">
        <f t="shared" si="268"/>
        <v>7.3514618935081071</v>
      </c>
      <c r="I1631" s="193">
        <f t="shared" si="268"/>
        <v>7.6233070800797975</v>
      </c>
      <c r="J1631" s="193">
        <f t="shared" si="268"/>
        <v>7.9052046625603154</v>
      </c>
      <c r="K1631" s="193">
        <f>MAX(0,(F1631-'2031 forecast'!$C$10))</f>
        <v>1.0995076273936961</v>
      </c>
      <c r="L1631" s="193">
        <f>MAX(0,(G1631-'2031 forecast'!$C$10))</f>
        <v>1.3523106369704436</v>
      </c>
      <c r="M1631" s="193">
        <f>MAX(0,(H1631-'2031 forecast'!$C$10))</f>
        <v>1.614461893508107</v>
      </c>
      <c r="N1631" s="193">
        <f>MAX(0,(I1631-'2031 forecast'!$C$10))</f>
        <v>1.8863070800797974</v>
      </c>
      <c r="O1631" s="193">
        <f>MAX(0,(J1631-'2031 forecast'!$C$10))</f>
        <v>2.1682046625603153</v>
      </c>
      <c r="P1631" s="175">
        <f t="shared" si="266"/>
        <v>12</v>
      </c>
      <c r="Q1631" s="175" t="str">
        <f t="shared" si="267"/>
        <v/>
      </c>
    </row>
    <row r="1632" spans="1:17" s="1" customFormat="1" x14ac:dyDescent="0.3">
      <c r="A1632" s="189">
        <f t="shared" si="265"/>
        <v>43898.833333329385</v>
      </c>
      <c r="B1632" s="190">
        <f t="shared" si="260"/>
        <v>43898</v>
      </c>
      <c r="C1632" s="1">
        <f t="shared" si="261"/>
        <v>20</v>
      </c>
      <c r="D1632" s="191">
        <v>4.5024764665801422</v>
      </c>
      <c r="E1632" s="192">
        <f t="shared" si="262"/>
        <v>1.563424034585651E-4</v>
      </c>
      <c r="F1632" s="193">
        <f t="shared" si="263"/>
        <v>6.7130239099859281</v>
      </c>
      <c r="G1632" s="193">
        <f t="shared" si="268"/>
        <v>6.9612606911466752</v>
      </c>
      <c r="H1632" s="193">
        <f t="shared" si="268"/>
        <v>7.2186768675169919</v>
      </c>
      <c r="I1632" s="193">
        <f t="shared" si="268"/>
        <v>7.4856118783049572</v>
      </c>
      <c r="J1632" s="193">
        <f t="shared" si="268"/>
        <v>7.7624177146322957</v>
      </c>
      <c r="K1632" s="193">
        <f>MAX(0,(F1632-'2031 forecast'!$C$10))</f>
        <v>0.97602390998592803</v>
      </c>
      <c r="L1632" s="193">
        <f>MAX(0,(G1632-'2031 forecast'!$C$10))</f>
        <v>1.2242606911466751</v>
      </c>
      <c r="M1632" s="193">
        <f>MAX(0,(H1632-'2031 forecast'!$C$10))</f>
        <v>1.4816768675169918</v>
      </c>
      <c r="N1632" s="193">
        <f>MAX(0,(I1632-'2031 forecast'!$C$10))</f>
        <v>1.7486118783049571</v>
      </c>
      <c r="O1632" s="193">
        <f>MAX(0,(J1632-'2031 forecast'!$C$10))</f>
        <v>2.0254177146322956</v>
      </c>
      <c r="P1632" s="175">
        <f t="shared" si="266"/>
        <v>13</v>
      </c>
      <c r="Q1632" s="175" t="str">
        <f t="shared" si="267"/>
        <v/>
      </c>
    </row>
    <row r="1633" spans="1:17" s="1" customFormat="1" x14ac:dyDescent="0.3">
      <c r="A1633" s="189">
        <f t="shared" si="265"/>
        <v>43898.874999996049</v>
      </c>
      <c r="B1633" s="190">
        <f t="shared" si="260"/>
        <v>43898</v>
      </c>
      <c r="C1633" s="1">
        <f t="shared" si="261"/>
        <v>21</v>
      </c>
      <c r="D1633" s="191">
        <v>4.2464828213230774</v>
      </c>
      <c r="E1633" s="192">
        <f t="shared" si="262"/>
        <v>1.4745337048600453E-4</v>
      </c>
      <c r="F1633" s="193">
        <f t="shared" si="263"/>
        <v>6.3313469652710088</v>
      </c>
      <c r="G1633" s="193">
        <f t="shared" si="268"/>
        <v>6.5654699495095725</v>
      </c>
      <c r="H1633" s="193">
        <f t="shared" si="268"/>
        <v>6.808250423544453</v>
      </c>
      <c r="I1633" s="193">
        <f t="shared" si="268"/>
        <v>7.0600085273645403</v>
      </c>
      <c r="J1633" s="193">
        <f t="shared" si="268"/>
        <v>7.321076239218419</v>
      </c>
      <c r="K1633" s="193">
        <f>MAX(0,(F1633-'2031 forecast'!$C$10))</f>
        <v>0.59434696527100872</v>
      </c>
      <c r="L1633" s="193">
        <f>MAX(0,(G1633-'2031 forecast'!$C$10))</f>
        <v>0.82846994950957242</v>
      </c>
      <c r="M1633" s="193">
        <f>MAX(0,(H1633-'2031 forecast'!$C$10))</f>
        <v>1.0712504235444529</v>
      </c>
      <c r="N1633" s="193">
        <f>MAX(0,(I1633-'2031 forecast'!$C$10))</f>
        <v>1.3230085273645402</v>
      </c>
      <c r="O1633" s="193">
        <f>MAX(0,(J1633-'2031 forecast'!$C$10))</f>
        <v>1.5840762392184189</v>
      </c>
      <c r="P1633" s="175">
        <f t="shared" si="266"/>
        <v>14</v>
      </c>
      <c r="Q1633" s="175" t="str">
        <f t="shared" si="267"/>
        <v/>
      </c>
    </row>
    <row r="1634" spans="1:17" s="1" customFormat="1" x14ac:dyDescent="0.3">
      <c r="A1634" s="189">
        <f t="shared" si="265"/>
        <v>43898.916666662713</v>
      </c>
      <c r="B1634" s="190">
        <f t="shared" si="260"/>
        <v>43898</v>
      </c>
      <c r="C1634" s="1">
        <f t="shared" si="261"/>
        <v>22</v>
      </c>
      <c r="D1634" s="191">
        <v>3.9980184009265143</v>
      </c>
      <c r="E1634" s="192">
        <f t="shared" si="262"/>
        <v>1.3882577965969577E-4</v>
      </c>
      <c r="F1634" s="193">
        <f t="shared" si="263"/>
        <v>5.9608958130477054</v>
      </c>
      <c r="G1634" s="193">
        <f t="shared" si="268"/>
        <v>6.1813201120382688</v>
      </c>
      <c r="H1634" s="193">
        <f t="shared" si="268"/>
        <v>6.4098953455711083</v>
      </c>
      <c r="I1634" s="193">
        <f t="shared" si="268"/>
        <v>6.6469229220400203</v>
      </c>
      <c r="J1634" s="193">
        <f t="shared" si="268"/>
        <v>6.8927153954343634</v>
      </c>
      <c r="K1634" s="193">
        <f>MAX(0,(F1634-'2031 forecast'!$C$10))</f>
        <v>0.22389581304770534</v>
      </c>
      <c r="L1634" s="193">
        <f>MAX(0,(G1634-'2031 forecast'!$C$10))</f>
        <v>0.44432011203826871</v>
      </c>
      <c r="M1634" s="193">
        <f>MAX(0,(H1634-'2031 forecast'!$C$10))</f>
        <v>0.67289534557110819</v>
      </c>
      <c r="N1634" s="193">
        <f>MAX(0,(I1634-'2031 forecast'!$C$10))</f>
        <v>0.90992292204002023</v>
      </c>
      <c r="O1634" s="193">
        <f>MAX(0,(J1634-'2031 forecast'!$C$10))</f>
        <v>1.1557153954343633</v>
      </c>
      <c r="P1634" s="175">
        <f t="shared" si="266"/>
        <v>15</v>
      </c>
      <c r="Q1634" s="175">
        <f t="shared" si="267"/>
        <v>15</v>
      </c>
    </row>
    <row r="1635" spans="1:17" s="1" customFormat="1" x14ac:dyDescent="0.3">
      <c r="A1635" s="189">
        <f t="shared" si="265"/>
        <v>43898.958333329378</v>
      </c>
      <c r="B1635" s="190">
        <f t="shared" si="260"/>
        <v>43898</v>
      </c>
      <c r="C1635" s="1">
        <f t="shared" si="261"/>
        <v>23</v>
      </c>
      <c r="D1635" s="191">
        <v>3.7495539805299511</v>
      </c>
      <c r="E1635" s="192">
        <f t="shared" si="262"/>
        <v>1.3019818883338699E-4</v>
      </c>
      <c r="F1635" s="193">
        <f t="shared" si="263"/>
        <v>5.5904446608244012</v>
      </c>
      <c r="G1635" s="193">
        <f t="shared" si="268"/>
        <v>5.7971702745669633</v>
      </c>
      <c r="H1635" s="193">
        <f t="shared" si="268"/>
        <v>6.0115402675977618</v>
      </c>
      <c r="I1635" s="193">
        <f t="shared" si="268"/>
        <v>6.2338373167154986</v>
      </c>
      <c r="J1635" s="193">
        <f t="shared" si="268"/>
        <v>6.4643545516503069</v>
      </c>
      <c r="K1635" s="193">
        <f>MAX(0,(F1635-'2031 forecast'!$C$10))</f>
        <v>0</v>
      </c>
      <c r="L1635" s="193">
        <f>MAX(0,(G1635-'2031 forecast'!$C$10))</f>
        <v>6.0170274566963222E-2</v>
      </c>
      <c r="M1635" s="193">
        <f>MAX(0,(H1635-'2031 forecast'!$C$10))</f>
        <v>0.27454026759776173</v>
      </c>
      <c r="N1635" s="193">
        <f>MAX(0,(I1635-'2031 forecast'!$C$10))</f>
        <v>0.49683731671549847</v>
      </c>
      <c r="O1635" s="193">
        <f>MAX(0,(J1635-'2031 forecast'!$C$10))</f>
        <v>0.72735455165030682</v>
      </c>
      <c r="P1635" s="175" t="str">
        <f t="shared" si="266"/>
        <v/>
      </c>
      <c r="Q1635" s="175" t="str">
        <f t="shared" si="267"/>
        <v/>
      </c>
    </row>
    <row r="1636" spans="1:17" s="1" customFormat="1" x14ac:dyDescent="0.3">
      <c r="A1636" s="189">
        <f t="shared" si="265"/>
        <v>43898.999999996042</v>
      </c>
      <c r="B1636" s="190">
        <f t="shared" si="260"/>
        <v>43898</v>
      </c>
      <c r="C1636" s="1">
        <f t="shared" si="261"/>
        <v>0</v>
      </c>
      <c r="D1636" s="191">
        <v>3.8700215782979823</v>
      </c>
      <c r="E1636" s="192">
        <f t="shared" si="262"/>
        <v>1.343812631734155E-4</v>
      </c>
      <c r="F1636" s="193">
        <f t="shared" si="263"/>
        <v>5.7700573406902462</v>
      </c>
      <c r="G1636" s="193">
        <f t="shared" si="268"/>
        <v>5.9834247412197179</v>
      </c>
      <c r="H1636" s="193">
        <f t="shared" si="268"/>
        <v>6.2046821235848393</v>
      </c>
      <c r="I1636" s="193">
        <f t="shared" si="268"/>
        <v>6.4341212465698128</v>
      </c>
      <c r="J1636" s="193">
        <f t="shared" si="268"/>
        <v>6.6720446577274259</v>
      </c>
      <c r="K1636" s="193">
        <f>MAX(0,(F1636-'2031 forecast'!$C$10))</f>
        <v>3.3057340690246129E-2</v>
      </c>
      <c r="L1636" s="193">
        <f>MAX(0,(G1636-'2031 forecast'!$C$10))</f>
        <v>0.2464247412197178</v>
      </c>
      <c r="M1636" s="193">
        <f>MAX(0,(H1636-'2031 forecast'!$C$10))</f>
        <v>0.46768212358483918</v>
      </c>
      <c r="N1636" s="193">
        <f>MAX(0,(I1636-'2031 forecast'!$C$10))</f>
        <v>0.69712124656981267</v>
      </c>
      <c r="O1636" s="193">
        <f>MAX(0,(J1636-'2031 forecast'!$C$10))</f>
        <v>0.93504465772742584</v>
      </c>
      <c r="P1636" s="175">
        <f t="shared" si="266"/>
        <v>1</v>
      </c>
      <c r="Q1636" s="175">
        <f t="shared" si="267"/>
        <v>1</v>
      </c>
    </row>
    <row r="1637" spans="1:17" s="1" customFormat="1" x14ac:dyDescent="0.3">
      <c r="A1637" s="189">
        <f t="shared" si="265"/>
        <v>43899.041666662706</v>
      </c>
      <c r="B1637" s="190">
        <f t="shared" si="260"/>
        <v>43899</v>
      </c>
      <c r="C1637" s="1">
        <f t="shared" si="261"/>
        <v>1</v>
      </c>
      <c r="D1637" s="191">
        <v>3.2450959148763232</v>
      </c>
      <c r="E1637" s="192">
        <f t="shared" si="262"/>
        <v>1.1268156503451764E-4</v>
      </c>
      <c r="F1637" s="193">
        <f t="shared" si="263"/>
        <v>4.8383165638861785</v>
      </c>
      <c r="G1637" s="193">
        <f t="shared" si="268"/>
        <v>5.017229695458556</v>
      </c>
      <c r="H1637" s="193">
        <f t="shared" si="268"/>
        <v>5.2027587456518782</v>
      </c>
      <c r="I1637" s="193">
        <f t="shared" si="268"/>
        <v>5.3951483604505617</v>
      </c>
      <c r="J1637" s="193">
        <f t="shared" si="268"/>
        <v>5.5946522324523729</v>
      </c>
      <c r="K1637" s="193">
        <f>MAX(0,(F1637-'2031 forecast'!$C$10))</f>
        <v>0</v>
      </c>
      <c r="L1637" s="193">
        <f>MAX(0,(G1637-'2031 forecast'!$C$10))</f>
        <v>0</v>
      </c>
      <c r="M1637" s="193">
        <f>MAX(0,(H1637-'2031 forecast'!$C$10))</f>
        <v>0</v>
      </c>
      <c r="N1637" s="193">
        <f>MAX(0,(I1637-'2031 forecast'!$C$10))</f>
        <v>0</v>
      </c>
      <c r="O1637" s="193">
        <f>MAX(0,(J1637-'2031 forecast'!$C$10))</f>
        <v>0</v>
      </c>
      <c r="P1637" s="175" t="str">
        <f t="shared" si="266"/>
        <v/>
      </c>
      <c r="Q1637" s="175" t="str">
        <f t="shared" si="267"/>
        <v/>
      </c>
    </row>
    <row r="1638" spans="1:17" s="1" customFormat="1" x14ac:dyDescent="0.3">
      <c r="A1638" s="189">
        <f t="shared" si="265"/>
        <v>43899.08333332937</v>
      </c>
      <c r="B1638" s="190">
        <f t="shared" si="260"/>
        <v>43899</v>
      </c>
      <c r="C1638" s="1">
        <f t="shared" si="261"/>
        <v>2</v>
      </c>
      <c r="D1638" s="191">
        <v>3.1547452165503</v>
      </c>
      <c r="E1638" s="192">
        <f t="shared" si="262"/>
        <v>1.0954425927949626E-4</v>
      </c>
      <c r="F1638" s="193">
        <f t="shared" si="263"/>
        <v>4.7036070539867953</v>
      </c>
      <c r="G1638" s="193">
        <f t="shared" si="268"/>
        <v>4.8775388454689903</v>
      </c>
      <c r="H1638" s="193">
        <f t="shared" si="268"/>
        <v>5.0579023536615706</v>
      </c>
      <c r="I1638" s="193">
        <f t="shared" si="268"/>
        <v>5.2449354130598262</v>
      </c>
      <c r="J1638" s="193">
        <f t="shared" si="268"/>
        <v>5.4388846528945338</v>
      </c>
      <c r="K1638" s="193">
        <f>MAX(0,(F1638-'2031 forecast'!$C$10))</f>
        <v>0</v>
      </c>
      <c r="L1638" s="193">
        <f>MAX(0,(G1638-'2031 forecast'!$C$10))</f>
        <v>0</v>
      </c>
      <c r="M1638" s="193">
        <f>MAX(0,(H1638-'2031 forecast'!$C$10))</f>
        <v>0</v>
      </c>
      <c r="N1638" s="193">
        <f>MAX(0,(I1638-'2031 forecast'!$C$10))</f>
        <v>0</v>
      </c>
      <c r="O1638" s="193">
        <f>MAX(0,(J1638-'2031 forecast'!$C$10))</f>
        <v>0</v>
      </c>
      <c r="P1638" s="175" t="str">
        <f t="shared" si="266"/>
        <v/>
      </c>
      <c r="Q1638" s="175" t="str">
        <f t="shared" si="267"/>
        <v/>
      </c>
    </row>
    <row r="1639" spans="1:17" s="1" customFormat="1" x14ac:dyDescent="0.3">
      <c r="A1639" s="189">
        <f t="shared" si="265"/>
        <v>43899.124999996035</v>
      </c>
      <c r="B1639" s="190">
        <f t="shared" si="260"/>
        <v>43899</v>
      </c>
      <c r="C1639" s="1">
        <f t="shared" si="261"/>
        <v>3</v>
      </c>
      <c r="D1639" s="191">
        <v>3.1396867668292967</v>
      </c>
      <c r="E1639" s="192">
        <f t="shared" si="262"/>
        <v>1.0902137498699272E-4</v>
      </c>
      <c r="F1639" s="193">
        <f t="shared" si="263"/>
        <v>4.6811554690035653</v>
      </c>
      <c r="G1639" s="193">
        <f t="shared" si="268"/>
        <v>4.8542570371373976</v>
      </c>
      <c r="H1639" s="193">
        <f t="shared" si="268"/>
        <v>5.0337596216631866</v>
      </c>
      <c r="I1639" s="193">
        <f t="shared" si="268"/>
        <v>5.2198999218280386</v>
      </c>
      <c r="J1639" s="193">
        <f t="shared" si="268"/>
        <v>5.4129233896348952</v>
      </c>
      <c r="K1639" s="193">
        <f>MAX(0,(F1639-'2031 forecast'!$C$10))</f>
        <v>0</v>
      </c>
      <c r="L1639" s="193">
        <f>MAX(0,(G1639-'2031 forecast'!$C$10))</f>
        <v>0</v>
      </c>
      <c r="M1639" s="193">
        <f>MAX(0,(H1639-'2031 forecast'!$C$10))</f>
        <v>0</v>
      </c>
      <c r="N1639" s="193">
        <f>MAX(0,(I1639-'2031 forecast'!$C$10))</f>
        <v>0</v>
      </c>
      <c r="O1639" s="193">
        <f>MAX(0,(J1639-'2031 forecast'!$C$10))</f>
        <v>0</v>
      </c>
      <c r="P1639" s="175" t="str">
        <f t="shared" si="266"/>
        <v/>
      </c>
      <c r="Q1639" s="175" t="str">
        <f t="shared" si="267"/>
        <v/>
      </c>
    </row>
    <row r="1640" spans="1:17" s="1" customFormat="1" x14ac:dyDescent="0.3">
      <c r="A1640" s="189">
        <f t="shared" si="265"/>
        <v>43899.166666662699</v>
      </c>
      <c r="B1640" s="190">
        <f t="shared" si="260"/>
        <v>43899</v>
      </c>
      <c r="C1640" s="1">
        <f t="shared" si="261"/>
        <v>4</v>
      </c>
      <c r="D1640" s="191">
        <v>3.1698036662713043</v>
      </c>
      <c r="E1640" s="192">
        <f t="shared" si="262"/>
        <v>1.1006714357199984E-4</v>
      </c>
      <c r="F1640" s="193">
        <f t="shared" si="263"/>
        <v>4.7260586389700263</v>
      </c>
      <c r="G1640" s="193">
        <f t="shared" si="268"/>
        <v>4.9008206538005856</v>
      </c>
      <c r="H1640" s="193">
        <f t="shared" si="268"/>
        <v>5.0820450856599555</v>
      </c>
      <c r="I1640" s="193">
        <f t="shared" si="268"/>
        <v>5.2699709042916165</v>
      </c>
      <c r="J1640" s="193">
        <f t="shared" si="268"/>
        <v>5.4648459161541751</v>
      </c>
      <c r="K1640" s="193">
        <f>MAX(0,(F1640-'2031 forecast'!$C$10))</f>
        <v>0</v>
      </c>
      <c r="L1640" s="193">
        <f>MAX(0,(G1640-'2031 forecast'!$C$10))</f>
        <v>0</v>
      </c>
      <c r="M1640" s="193">
        <f>MAX(0,(H1640-'2031 forecast'!$C$10))</f>
        <v>0</v>
      </c>
      <c r="N1640" s="193">
        <f>MAX(0,(I1640-'2031 forecast'!$C$10))</f>
        <v>0</v>
      </c>
      <c r="O1640" s="193">
        <f>MAX(0,(J1640-'2031 forecast'!$C$10))</f>
        <v>0</v>
      </c>
      <c r="P1640" s="175" t="str">
        <f t="shared" si="266"/>
        <v/>
      </c>
      <c r="Q1640" s="175" t="str">
        <f t="shared" si="267"/>
        <v/>
      </c>
    </row>
    <row r="1641" spans="1:17" s="1" customFormat="1" x14ac:dyDescent="0.3">
      <c r="A1641" s="189">
        <f t="shared" si="265"/>
        <v>43899.208333329363</v>
      </c>
      <c r="B1641" s="190">
        <f t="shared" si="260"/>
        <v>43899</v>
      </c>
      <c r="C1641" s="1">
        <f t="shared" si="261"/>
        <v>5</v>
      </c>
      <c r="D1641" s="191">
        <v>3.3203881634813426</v>
      </c>
      <c r="E1641" s="192">
        <f t="shared" si="262"/>
        <v>1.1529598649703547E-4</v>
      </c>
      <c r="F1641" s="193">
        <f t="shared" si="263"/>
        <v>4.9505744888023315</v>
      </c>
      <c r="G1641" s="193">
        <f t="shared" si="268"/>
        <v>5.1336387371165282</v>
      </c>
      <c r="H1641" s="193">
        <f t="shared" si="268"/>
        <v>5.3234724056438019</v>
      </c>
      <c r="I1641" s="193">
        <f t="shared" si="268"/>
        <v>5.5203258166095086</v>
      </c>
      <c r="J1641" s="193">
        <f t="shared" si="268"/>
        <v>5.7244585487505733</v>
      </c>
      <c r="K1641" s="193">
        <f>MAX(0,(F1641-'2031 forecast'!$C$10))</f>
        <v>0</v>
      </c>
      <c r="L1641" s="193">
        <f>MAX(0,(G1641-'2031 forecast'!$C$10))</f>
        <v>0</v>
      </c>
      <c r="M1641" s="193">
        <f>MAX(0,(H1641-'2031 forecast'!$C$10))</f>
        <v>0</v>
      </c>
      <c r="N1641" s="193">
        <f>MAX(0,(I1641-'2031 forecast'!$C$10))</f>
        <v>0</v>
      </c>
      <c r="O1641" s="193">
        <f>MAX(0,(J1641-'2031 forecast'!$C$10))</f>
        <v>0</v>
      </c>
      <c r="P1641" s="175" t="str">
        <f t="shared" si="266"/>
        <v/>
      </c>
      <c r="Q1641" s="175" t="str">
        <f t="shared" si="267"/>
        <v/>
      </c>
    </row>
    <row r="1642" spans="1:17" s="1" customFormat="1" x14ac:dyDescent="0.3">
      <c r="A1642" s="189">
        <f t="shared" si="265"/>
        <v>43899.249999996027</v>
      </c>
      <c r="B1642" s="190">
        <f t="shared" si="260"/>
        <v>43899</v>
      </c>
      <c r="C1642" s="1">
        <f t="shared" si="261"/>
        <v>6</v>
      </c>
      <c r="D1642" s="191">
        <v>3.9754307263450088</v>
      </c>
      <c r="E1642" s="192">
        <f t="shared" si="262"/>
        <v>1.3804145322094042E-4</v>
      </c>
      <c r="F1642" s="193">
        <f t="shared" si="263"/>
        <v>5.9272184355728594</v>
      </c>
      <c r="G1642" s="193">
        <f t="shared" si="268"/>
        <v>6.1463973995408772</v>
      </c>
      <c r="H1642" s="193">
        <f t="shared" si="268"/>
        <v>6.3736812475735309</v>
      </c>
      <c r="I1642" s="193">
        <f t="shared" si="268"/>
        <v>6.6093696851923358</v>
      </c>
      <c r="J1642" s="193">
        <f t="shared" si="268"/>
        <v>6.8537735005449036</v>
      </c>
      <c r="K1642" s="193">
        <f>MAX(0,(F1642-'2031 forecast'!$C$10))</f>
        <v>0.19021843557285933</v>
      </c>
      <c r="L1642" s="193">
        <f>MAX(0,(G1642-'2031 forecast'!$C$10))</f>
        <v>0.40939739954087706</v>
      </c>
      <c r="M1642" s="193">
        <f>MAX(0,(H1642-'2031 forecast'!$C$10))</f>
        <v>0.63668124757353084</v>
      </c>
      <c r="N1642" s="193">
        <f>MAX(0,(I1642-'2031 forecast'!$C$10))</f>
        <v>0.87236968519233571</v>
      </c>
      <c r="O1642" s="193">
        <f>MAX(0,(J1642-'2031 forecast'!$C$10))</f>
        <v>1.1167735005449035</v>
      </c>
      <c r="P1642" s="175">
        <f t="shared" si="266"/>
        <v>1</v>
      </c>
      <c r="Q1642" s="175" t="str">
        <f t="shared" si="267"/>
        <v/>
      </c>
    </row>
    <row r="1643" spans="1:17" s="1" customFormat="1" x14ac:dyDescent="0.3">
      <c r="A1643" s="189">
        <f t="shared" si="265"/>
        <v>43899.291666662692</v>
      </c>
      <c r="B1643" s="190">
        <f t="shared" si="260"/>
        <v>43899</v>
      </c>
      <c r="C1643" s="1">
        <f t="shared" si="261"/>
        <v>7</v>
      </c>
      <c r="D1643" s="191">
        <v>4.2464828213230774</v>
      </c>
      <c r="E1643" s="192">
        <f t="shared" si="262"/>
        <v>1.4745337048600453E-4</v>
      </c>
      <c r="F1643" s="193">
        <f t="shared" si="263"/>
        <v>6.3313469652710088</v>
      </c>
      <c r="G1643" s="193">
        <f t="shared" si="268"/>
        <v>6.5654699495095725</v>
      </c>
      <c r="H1643" s="193">
        <f t="shared" si="268"/>
        <v>6.808250423544453</v>
      </c>
      <c r="I1643" s="193">
        <f t="shared" si="268"/>
        <v>7.0600085273645403</v>
      </c>
      <c r="J1643" s="193">
        <f t="shared" si="268"/>
        <v>7.321076239218419</v>
      </c>
      <c r="K1643" s="193">
        <f>MAX(0,(F1643-'2031 forecast'!$C$10))</f>
        <v>0.59434696527100872</v>
      </c>
      <c r="L1643" s="193">
        <f>MAX(0,(G1643-'2031 forecast'!$C$10))</f>
        <v>0.82846994950957242</v>
      </c>
      <c r="M1643" s="193">
        <f>MAX(0,(H1643-'2031 forecast'!$C$10))</f>
        <v>1.0712504235444529</v>
      </c>
      <c r="N1643" s="193">
        <f>MAX(0,(I1643-'2031 forecast'!$C$10))</f>
        <v>1.3230085273645402</v>
      </c>
      <c r="O1643" s="193">
        <f>MAX(0,(J1643-'2031 forecast'!$C$10))</f>
        <v>1.5840762392184189</v>
      </c>
      <c r="P1643" s="175">
        <f t="shared" si="266"/>
        <v>2</v>
      </c>
      <c r="Q1643" s="175" t="str">
        <f t="shared" si="267"/>
        <v/>
      </c>
    </row>
    <row r="1644" spans="1:17" s="1" customFormat="1" x14ac:dyDescent="0.3">
      <c r="A1644" s="189">
        <f t="shared" si="265"/>
        <v>43899.333333329356</v>
      </c>
      <c r="B1644" s="190">
        <f t="shared" si="260"/>
        <v>43899</v>
      </c>
      <c r="C1644" s="1">
        <f t="shared" si="261"/>
        <v>8</v>
      </c>
      <c r="D1644" s="191">
        <v>4.1335444484155488</v>
      </c>
      <c r="E1644" s="192">
        <f t="shared" si="262"/>
        <v>1.4353173829222783E-4</v>
      </c>
      <c r="F1644" s="193">
        <f t="shared" si="263"/>
        <v>6.1629600778967806</v>
      </c>
      <c r="G1644" s="193">
        <f t="shared" si="268"/>
        <v>6.3908563870226169</v>
      </c>
      <c r="H1644" s="193">
        <f t="shared" si="268"/>
        <v>6.6271799335565698</v>
      </c>
      <c r="I1644" s="193">
        <f t="shared" si="268"/>
        <v>6.8722423431261221</v>
      </c>
      <c r="J1644" s="193">
        <f t="shared" si="268"/>
        <v>7.1263667647711211</v>
      </c>
      <c r="K1644" s="193">
        <f>MAX(0,(F1644-'2031 forecast'!$C$10))</f>
        <v>0.42596007789678048</v>
      </c>
      <c r="L1644" s="193">
        <f>MAX(0,(G1644-'2031 forecast'!$C$10))</f>
        <v>0.65385638702261684</v>
      </c>
      <c r="M1644" s="193">
        <f>MAX(0,(H1644-'2031 forecast'!$C$10))</f>
        <v>0.89017993355656966</v>
      </c>
      <c r="N1644" s="193">
        <f>MAX(0,(I1644-'2031 forecast'!$C$10))</f>
        <v>1.135242343126122</v>
      </c>
      <c r="O1644" s="193">
        <f>MAX(0,(J1644-'2031 forecast'!$C$10))</f>
        <v>1.389366764771121</v>
      </c>
      <c r="P1644" s="175">
        <f t="shared" si="266"/>
        <v>3</v>
      </c>
      <c r="Q1644" s="175" t="str">
        <f t="shared" si="267"/>
        <v/>
      </c>
    </row>
    <row r="1645" spans="1:17" s="1" customFormat="1" x14ac:dyDescent="0.3">
      <c r="A1645" s="189">
        <f t="shared" si="265"/>
        <v>43899.37499999602</v>
      </c>
      <c r="B1645" s="190">
        <f t="shared" si="260"/>
        <v>43899</v>
      </c>
      <c r="C1645" s="1">
        <f t="shared" si="261"/>
        <v>9</v>
      </c>
      <c r="D1645" s="191">
        <v>4.0281353003685219</v>
      </c>
      <c r="E1645" s="192">
        <f t="shared" si="262"/>
        <v>1.3987154824470288E-4</v>
      </c>
      <c r="F1645" s="193">
        <f t="shared" si="263"/>
        <v>6.0057989830141656</v>
      </c>
      <c r="G1645" s="193">
        <f t="shared" ref="G1645:J1664" si="269">$E1645*G$2</f>
        <v>6.2278837287014568</v>
      </c>
      <c r="H1645" s="193">
        <f t="shared" si="269"/>
        <v>6.4581808095678763</v>
      </c>
      <c r="I1645" s="193">
        <f t="shared" si="269"/>
        <v>6.6969939045035982</v>
      </c>
      <c r="J1645" s="193">
        <f t="shared" si="269"/>
        <v>6.9446379219536425</v>
      </c>
      <c r="K1645" s="193">
        <f>MAX(0,(F1645-'2031 forecast'!$C$10))</f>
        <v>0.26879898301416549</v>
      </c>
      <c r="L1645" s="193">
        <f>MAX(0,(G1645-'2031 forecast'!$C$10))</f>
        <v>0.49088372870145669</v>
      </c>
      <c r="M1645" s="193">
        <f>MAX(0,(H1645-'2031 forecast'!$C$10))</f>
        <v>0.72118080956787622</v>
      </c>
      <c r="N1645" s="193">
        <f>MAX(0,(I1645-'2031 forecast'!$C$10))</f>
        <v>0.95999390450359812</v>
      </c>
      <c r="O1645" s="193">
        <f>MAX(0,(J1645-'2031 forecast'!$C$10))</f>
        <v>1.2076379219536424</v>
      </c>
      <c r="P1645" s="175">
        <f t="shared" si="266"/>
        <v>4</v>
      </c>
      <c r="Q1645" s="175" t="str">
        <f t="shared" si="267"/>
        <v/>
      </c>
    </row>
    <row r="1646" spans="1:17" s="1" customFormat="1" x14ac:dyDescent="0.3">
      <c r="A1646" s="189">
        <f t="shared" si="265"/>
        <v>43899.416666662684</v>
      </c>
      <c r="B1646" s="190">
        <f t="shared" si="260"/>
        <v>43899</v>
      </c>
      <c r="C1646" s="1">
        <f t="shared" si="261"/>
        <v>10</v>
      </c>
      <c r="D1646" s="191">
        <v>3.9453138269030004</v>
      </c>
      <c r="E1646" s="192">
        <f t="shared" si="262"/>
        <v>1.3699568463593329E-4</v>
      </c>
      <c r="F1646" s="193">
        <f t="shared" si="263"/>
        <v>5.8823152656063975</v>
      </c>
      <c r="G1646" s="193">
        <f t="shared" si="269"/>
        <v>6.0998337828776883</v>
      </c>
      <c r="H1646" s="193">
        <f t="shared" si="269"/>
        <v>6.3253957835767611</v>
      </c>
      <c r="I1646" s="193">
        <f t="shared" si="269"/>
        <v>6.559298702728757</v>
      </c>
      <c r="J1646" s="193">
        <f t="shared" si="269"/>
        <v>6.8018509740256237</v>
      </c>
      <c r="K1646" s="193">
        <f>MAX(0,(F1646-'2031 forecast'!$C$10))</f>
        <v>0.1453152656063974</v>
      </c>
      <c r="L1646" s="193">
        <f>MAX(0,(G1646-'2031 forecast'!$C$10))</f>
        <v>0.36283378287768819</v>
      </c>
      <c r="M1646" s="193">
        <f>MAX(0,(H1646-'2031 forecast'!$C$10))</f>
        <v>0.58839578357676103</v>
      </c>
      <c r="N1646" s="193">
        <f>MAX(0,(I1646-'2031 forecast'!$C$10))</f>
        <v>0.82229870272875694</v>
      </c>
      <c r="O1646" s="193">
        <f>MAX(0,(J1646-'2031 forecast'!$C$10))</f>
        <v>1.0648509740256236</v>
      </c>
      <c r="P1646" s="175">
        <f t="shared" si="266"/>
        <v>5</v>
      </c>
      <c r="Q1646" s="175" t="str">
        <f t="shared" si="267"/>
        <v/>
      </c>
    </row>
    <row r="1647" spans="1:17" s="1" customFormat="1" x14ac:dyDescent="0.3">
      <c r="A1647" s="189">
        <f t="shared" si="265"/>
        <v>43899.458333329349</v>
      </c>
      <c r="B1647" s="190">
        <f t="shared" si="260"/>
        <v>43899</v>
      </c>
      <c r="C1647" s="1">
        <f t="shared" si="261"/>
        <v>11</v>
      </c>
      <c r="D1647" s="191">
        <v>3.8775508031584835</v>
      </c>
      <c r="E1647" s="192">
        <f t="shared" si="262"/>
        <v>1.3464270531966726E-4</v>
      </c>
      <c r="F1647" s="193">
        <f t="shared" si="263"/>
        <v>5.7812831331818604</v>
      </c>
      <c r="G1647" s="193">
        <f t="shared" si="269"/>
        <v>5.9950656453855142</v>
      </c>
      <c r="H1647" s="193">
        <f t="shared" si="269"/>
        <v>6.2167534895840308</v>
      </c>
      <c r="I1647" s="193">
        <f t="shared" si="269"/>
        <v>6.4466389921857061</v>
      </c>
      <c r="J1647" s="193">
        <f t="shared" si="269"/>
        <v>6.6850252893572444</v>
      </c>
      <c r="K1647" s="193">
        <f>MAX(0,(F1647-'2031 forecast'!$C$10))</f>
        <v>4.4283133181860279E-2</v>
      </c>
      <c r="L1647" s="193">
        <f>MAX(0,(G1647-'2031 forecast'!$C$10))</f>
        <v>0.25806564538551413</v>
      </c>
      <c r="M1647" s="193">
        <f>MAX(0,(H1647-'2031 forecast'!$C$10))</f>
        <v>0.47975348958403075</v>
      </c>
      <c r="N1647" s="193">
        <f>MAX(0,(I1647-'2031 forecast'!$C$10))</f>
        <v>0.70963899218570603</v>
      </c>
      <c r="O1647" s="193">
        <f>MAX(0,(J1647-'2031 forecast'!$C$10))</f>
        <v>0.94802528935724428</v>
      </c>
      <c r="P1647" s="175">
        <f t="shared" si="266"/>
        <v>6</v>
      </c>
      <c r="Q1647" s="175">
        <f t="shared" si="267"/>
        <v>6</v>
      </c>
    </row>
    <row r="1648" spans="1:17" s="1" customFormat="1" x14ac:dyDescent="0.3">
      <c r="A1648" s="189">
        <f t="shared" si="265"/>
        <v>43899.499999996013</v>
      </c>
      <c r="B1648" s="190">
        <f t="shared" si="260"/>
        <v>43899</v>
      </c>
      <c r="C1648" s="1">
        <f t="shared" si="261"/>
        <v>12</v>
      </c>
      <c r="D1648" s="191">
        <v>3.8323754539954722</v>
      </c>
      <c r="E1648" s="192">
        <f t="shared" si="262"/>
        <v>1.3307405244215658E-4</v>
      </c>
      <c r="F1648" s="193">
        <f t="shared" si="263"/>
        <v>5.7139283782321693</v>
      </c>
      <c r="G1648" s="193">
        <f t="shared" si="269"/>
        <v>5.9252202203907318</v>
      </c>
      <c r="H1648" s="193">
        <f t="shared" si="269"/>
        <v>6.1443252935888779</v>
      </c>
      <c r="I1648" s="193">
        <f t="shared" si="269"/>
        <v>6.3715325184903397</v>
      </c>
      <c r="J1648" s="193">
        <f t="shared" si="269"/>
        <v>6.6071414995783257</v>
      </c>
      <c r="K1648" s="193">
        <f>MAX(0,(F1648-'2031 forecast'!$C$10))</f>
        <v>0</v>
      </c>
      <c r="L1648" s="193">
        <f>MAX(0,(G1648-'2031 forecast'!$C$10))</f>
        <v>0.18822022039073172</v>
      </c>
      <c r="M1648" s="193">
        <f>MAX(0,(H1648-'2031 forecast'!$C$10))</f>
        <v>0.40732529358887781</v>
      </c>
      <c r="N1648" s="193">
        <f>MAX(0,(I1648-'2031 forecast'!$C$10))</f>
        <v>0.63453251849033965</v>
      </c>
      <c r="O1648" s="193">
        <f>MAX(0,(J1648-'2031 forecast'!$C$10))</f>
        <v>0.87014149957832565</v>
      </c>
      <c r="P1648" s="175" t="str">
        <f t="shared" si="266"/>
        <v/>
      </c>
      <c r="Q1648" s="175" t="str">
        <f t="shared" si="267"/>
        <v/>
      </c>
    </row>
    <row r="1649" spans="1:17" s="1" customFormat="1" x14ac:dyDescent="0.3">
      <c r="A1649" s="189">
        <f t="shared" si="265"/>
        <v>43899.541666662677</v>
      </c>
      <c r="B1649" s="190">
        <f t="shared" si="260"/>
        <v>43899</v>
      </c>
      <c r="C1649" s="1">
        <f t="shared" si="261"/>
        <v>13</v>
      </c>
      <c r="D1649" s="191">
        <v>3.8700215782979823</v>
      </c>
      <c r="E1649" s="192">
        <f t="shared" si="262"/>
        <v>1.343812631734155E-4</v>
      </c>
      <c r="F1649" s="193">
        <f t="shared" si="263"/>
        <v>5.7700573406902462</v>
      </c>
      <c r="G1649" s="193">
        <f t="shared" si="269"/>
        <v>5.9834247412197179</v>
      </c>
      <c r="H1649" s="193">
        <f t="shared" si="269"/>
        <v>6.2046821235848393</v>
      </c>
      <c r="I1649" s="193">
        <f t="shared" si="269"/>
        <v>6.4341212465698128</v>
      </c>
      <c r="J1649" s="193">
        <f t="shared" si="269"/>
        <v>6.6720446577274259</v>
      </c>
      <c r="K1649" s="193">
        <f>MAX(0,(F1649-'2031 forecast'!$C$10))</f>
        <v>3.3057340690246129E-2</v>
      </c>
      <c r="L1649" s="193">
        <f>MAX(0,(G1649-'2031 forecast'!$C$10))</f>
        <v>0.2464247412197178</v>
      </c>
      <c r="M1649" s="193">
        <f>MAX(0,(H1649-'2031 forecast'!$C$10))</f>
        <v>0.46768212358483918</v>
      </c>
      <c r="N1649" s="193">
        <f>MAX(0,(I1649-'2031 forecast'!$C$10))</f>
        <v>0.69712124656981267</v>
      </c>
      <c r="O1649" s="193">
        <f>MAX(0,(J1649-'2031 forecast'!$C$10))</f>
        <v>0.93504465772742584</v>
      </c>
      <c r="P1649" s="175">
        <f t="shared" si="266"/>
        <v>1</v>
      </c>
      <c r="Q1649" s="175" t="str">
        <f t="shared" si="267"/>
        <v/>
      </c>
    </row>
    <row r="1650" spans="1:17" s="1" customFormat="1" x14ac:dyDescent="0.3">
      <c r="A1650" s="189">
        <f t="shared" si="265"/>
        <v>43899.583333329341</v>
      </c>
      <c r="B1650" s="190">
        <f t="shared" si="260"/>
        <v>43899</v>
      </c>
      <c r="C1650" s="1">
        <f t="shared" si="261"/>
        <v>14</v>
      </c>
      <c r="D1650" s="191">
        <v>3.8850800280189857</v>
      </c>
      <c r="E1650" s="192">
        <f t="shared" si="262"/>
        <v>1.3490414746591904E-4</v>
      </c>
      <c r="F1650" s="193">
        <f t="shared" si="263"/>
        <v>5.7925089256734763</v>
      </c>
      <c r="G1650" s="193">
        <f t="shared" si="269"/>
        <v>6.0067065495513114</v>
      </c>
      <c r="H1650" s="193">
        <f t="shared" si="269"/>
        <v>6.2288248555832233</v>
      </c>
      <c r="I1650" s="193">
        <f t="shared" si="269"/>
        <v>6.4591567378016013</v>
      </c>
      <c r="J1650" s="193">
        <f t="shared" si="269"/>
        <v>6.6980059209870646</v>
      </c>
      <c r="K1650" s="193">
        <f>MAX(0,(F1650-'2031 forecast'!$C$10))</f>
        <v>5.5508925673476206E-2</v>
      </c>
      <c r="L1650" s="193">
        <f>MAX(0,(G1650-'2031 forecast'!$C$10))</f>
        <v>0.26970654955131135</v>
      </c>
      <c r="M1650" s="193">
        <f>MAX(0,(H1650-'2031 forecast'!$C$10))</f>
        <v>0.4918248555832232</v>
      </c>
      <c r="N1650" s="193">
        <f>MAX(0,(I1650-'2031 forecast'!$C$10))</f>
        <v>0.72215673780160117</v>
      </c>
      <c r="O1650" s="193">
        <f>MAX(0,(J1650-'2031 forecast'!$C$10))</f>
        <v>0.9610059209870645</v>
      </c>
      <c r="P1650" s="175">
        <f t="shared" si="266"/>
        <v>2</v>
      </c>
      <c r="Q1650" s="175" t="str">
        <f t="shared" si="267"/>
        <v/>
      </c>
    </row>
    <row r="1651" spans="1:17" s="1" customFormat="1" x14ac:dyDescent="0.3">
      <c r="A1651" s="189">
        <f t="shared" si="265"/>
        <v>43899.624999996005</v>
      </c>
      <c r="B1651" s="190">
        <f t="shared" si="260"/>
        <v>43899</v>
      </c>
      <c r="C1651" s="1">
        <f t="shared" si="261"/>
        <v>15</v>
      </c>
      <c r="D1651" s="191">
        <v>3.8926092528794878</v>
      </c>
      <c r="E1651" s="192">
        <f t="shared" si="262"/>
        <v>1.3516558961217083E-4</v>
      </c>
      <c r="F1651" s="193">
        <f t="shared" si="263"/>
        <v>5.8037347181650913</v>
      </c>
      <c r="G1651" s="193">
        <f t="shared" si="269"/>
        <v>6.0183474537171087</v>
      </c>
      <c r="H1651" s="193">
        <f t="shared" si="269"/>
        <v>6.2408962215824157</v>
      </c>
      <c r="I1651" s="193">
        <f t="shared" si="269"/>
        <v>6.4716744834174955</v>
      </c>
      <c r="J1651" s="193">
        <f t="shared" si="269"/>
        <v>6.7109865526168848</v>
      </c>
      <c r="K1651" s="193">
        <f>MAX(0,(F1651-'2031 forecast'!$C$10))</f>
        <v>6.6734718165091245E-2</v>
      </c>
      <c r="L1651" s="193">
        <f>MAX(0,(G1651-'2031 forecast'!$C$10))</f>
        <v>0.28134745371710856</v>
      </c>
      <c r="M1651" s="193">
        <f>MAX(0,(H1651-'2031 forecast'!$C$10))</f>
        <v>0.50389622158241565</v>
      </c>
      <c r="N1651" s="193">
        <f>MAX(0,(I1651-'2031 forecast'!$C$10))</f>
        <v>0.73467448341749542</v>
      </c>
      <c r="O1651" s="193">
        <f>MAX(0,(J1651-'2031 forecast'!$C$10))</f>
        <v>0.97398655261688472</v>
      </c>
      <c r="P1651" s="175">
        <f t="shared" si="266"/>
        <v>3</v>
      </c>
      <c r="Q1651" s="175" t="str">
        <f t="shared" si="267"/>
        <v/>
      </c>
    </row>
    <row r="1652" spans="1:17" s="1" customFormat="1" x14ac:dyDescent="0.3">
      <c r="A1652" s="189">
        <f t="shared" si="265"/>
        <v>43899.66666666267</v>
      </c>
      <c r="B1652" s="190">
        <f t="shared" si="260"/>
        <v>43899</v>
      </c>
      <c r="C1652" s="1">
        <f t="shared" si="261"/>
        <v>16</v>
      </c>
      <c r="D1652" s="191">
        <v>4.0431937500895252</v>
      </c>
      <c r="E1652" s="192">
        <f t="shared" si="262"/>
        <v>1.4039443253720642E-4</v>
      </c>
      <c r="F1652" s="193">
        <f t="shared" si="263"/>
        <v>6.0282505679973957</v>
      </c>
      <c r="G1652" s="193">
        <f t="shared" si="269"/>
        <v>6.2511655370330494</v>
      </c>
      <c r="H1652" s="193">
        <f t="shared" si="269"/>
        <v>6.4823235415662603</v>
      </c>
      <c r="I1652" s="193">
        <f t="shared" si="269"/>
        <v>6.7220293957353858</v>
      </c>
      <c r="J1652" s="193">
        <f t="shared" si="269"/>
        <v>6.9705991852132811</v>
      </c>
      <c r="K1652" s="193">
        <f>MAX(0,(F1652-'2031 forecast'!$C$10))</f>
        <v>0.29125056799739557</v>
      </c>
      <c r="L1652" s="193">
        <f>MAX(0,(G1652-'2031 forecast'!$C$10))</f>
        <v>0.51416553703304935</v>
      </c>
      <c r="M1652" s="193">
        <f>MAX(0,(H1652-'2031 forecast'!$C$10))</f>
        <v>0.74532354156626024</v>
      </c>
      <c r="N1652" s="193">
        <f>MAX(0,(I1652-'2031 forecast'!$C$10))</f>
        <v>0.98502939573538573</v>
      </c>
      <c r="O1652" s="193">
        <f>MAX(0,(J1652-'2031 forecast'!$C$10))</f>
        <v>1.233599185213281</v>
      </c>
      <c r="P1652" s="175">
        <f t="shared" si="266"/>
        <v>4</v>
      </c>
      <c r="Q1652" s="175" t="str">
        <f t="shared" si="267"/>
        <v/>
      </c>
    </row>
    <row r="1653" spans="1:17" s="1" customFormat="1" x14ac:dyDescent="0.3">
      <c r="A1653" s="189">
        <f t="shared" si="265"/>
        <v>43899.708333329334</v>
      </c>
      <c r="B1653" s="190">
        <f t="shared" si="260"/>
        <v>43899</v>
      </c>
      <c r="C1653" s="1">
        <f t="shared" si="261"/>
        <v>17</v>
      </c>
      <c r="D1653" s="191">
        <v>4.1862490224390623</v>
      </c>
      <c r="E1653" s="192">
        <f t="shared" si="262"/>
        <v>1.4536183331599029E-4</v>
      </c>
      <c r="F1653" s="193">
        <f t="shared" si="263"/>
        <v>6.2415406253380867</v>
      </c>
      <c r="G1653" s="193">
        <f t="shared" si="269"/>
        <v>6.4723427161831966</v>
      </c>
      <c r="H1653" s="193">
        <f t="shared" si="269"/>
        <v>6.7116794955509151</v>
      </c>
      <c r="I1653" s="193">
        <f t="shared" si="269"/>
        <v>6.9598665624373846</v>
      </c>
      <c r="J1653" s="193">
        <f t="shared" si="269"/>
        <v>7.2172311861798599</v>
      </c>
      <c r="K1653" s="193">
        <f>MAX(0,(F1653-'2031 forecast'!$C$10))</f>
        <v>0.50454062533808663</v>
      </c>
      <c r="L1653" s="193">
        <f>MAX(0,(G1653-'2031 forecast'!$C$10))</f>
        <v>0.73534271618319647</v>
      </c>
      <c r="M1653" s="193">
        <f>MAX(0,(H1653-'2031 forecast'!$C$10))</f>
        <v>0.97467949555091504</v>
      </c>
      <c r="N1653" s="193">
        <f>MAX(0,(I1653-'2031 forecast'!$C$10))</f>
        <v>1.2228665624373845</v>
      </c>
      <c r="O1653" s="193">
        <f>MAX(0,(J1653-'2031 forecast'!$C$10))</f>
        <v>1.4802311861798598</v>
      </c>
      <c r="P1653" s="175">
        <f t="shared" si="266"/>
        <v>5</v>
      </c>
      <c r="Q1653" s="175" t="str">
        <f t="shared" si="267"/>
        <v/>
      </c>
    </row>
    <row r="1654" spans="1:17" s="1" customFormat="1" x14ac:dyDescent="0.3">
      <c r="A1654" s="189">
        <f t="shared" si="265"/>
        <v>43899.749999995998</v>
      </c>
      <c r="B1654" s="190">
        <f t="shared" si="260"/>
        <v>43899</v>
      </c>
      <c r="C1654" s="1">
        <f t="shared" si="261"/>
        <v>18</v>
      </c>
      <c r="D1654" s="191">
        <v>4.2389535964625757</v>
      </c>
      <c r="E1654" s="192">
        <f t="shared" si="262"/>
        <v>1.4719192833975277E-4</v>
      </c>
      <c r="F1654" s="193">
        <f t="shared" si="263"/>
        <v>6.3201211727793947</v>
      </c>
      <c r="G1654" s="193">
        <f t="shared" si="269"/>
        <v>6.5538290453437771</v>
      </c>
      <c r="H1654" s="193">
        <f t="shared" si="269"/>
        <v>6.7961790575452623</v>
      </c>
      <c r="I1654" s="193">
        <f t="shared" si="269"/>
        <v>7.047490781748647</v>
      </c>
      <c r="J1654" s="193">
        <f t="shared" si="269"/>
        <v>7.3080956075886006</v>
      </c>
      <c r="K1654" s="193">
        <f>MAX(0,(F1654-'2031 forecast'!$C$10))</f>
        <v>0.58312117277939457</v>
      </c>
      <c r="L1654" s="193">
        <f>MAX(0,(G1654-'2031 forecast'!$C$10))</f>
        <v>0.81682904534377698</v>
      </c>
      <c r="M1654" s="193">
        <f>MAX(0,(H1654-'2031 forecast'!$C$10))</f>
        <v>1.0591790575452622</v>
      </c>
      <c r="N1654" s="193">
        <f>MAX(0,(I1654-'2031 forecast'!$C$10))</f>
        <v>1.3104907817486469</v>
      </c>
      <c r="O1654" s="193">
        <f>MAX(0,(J1654-'2031 forecast'!$C$10))</f>
        <v>1.5710956075886005</v>
      </c>
      <c r="P1654" s="175">
        <f t="shared" si="266"/>
        <v>6</v>
      </c>
      <c r="Q1654" s="175" t="str">
        <f t="shared" si="267"/>
        <v/>
      </c>
    </row>
    <row r="1655" spans="1:17" s="1" customFormat="1" x14ac:dyDescent="0.3">
      <c r="A1655" s="189">
        <f t="shared" si="265"/>
        <v>43899.791666662662</v>
      </c>
      <c r="B1655" s="190">
        <f t="shared" si="260"/>
        <v>43899</v>
      </c>
      <c r="C1655" s="1">
        <f t="shared" si="261"/>
        <v>19</v>
      </c>
      <c r="D1655" s="191">
        <v>4.5777687151851616</v>
      </c>
      <c r="E1655" s="192">
        <f t="shared" si="262"/>
        <v>1.5895682492108291E-4</v>
      </c>
      <c r="F1655" s="193">
        <f t="shared" si="263"/>
        <v>6.8252818349020812</v>
      </c>
      <c r="G1655" s="193">
        <f t="shared" si="269"/>
        <v>7.0776697328046465</v>
      </c>
      <c r="H1655" s="193">
        <f t="shared" si="269"/>
        <v>7.3393905275089146</v>
      </c>
      <c r="I1655" s="193">
        <f t="shared" si="269"/>
        <v>7.6107893344639024</v>
      </c>
      <c r="J1655" s="193">
        <f t="shared" si="269"/>
        <v>7.8922240309304952</v>
      </c>
      <c r="K1655" s="193">
        <f>MAX(0,(F1655-'2031 forecast'!$C$10))</f>
        <v>1.0882818349020811</v>
      </c>
      <c r="L1655" s="193">
        <f>MAX(0,(G1655-'2031 forecast'!$C$10))</f>
        <v>1.3406697328046464</v>
      </c>
      <c r="M1655" s="193">
        <f>MAX(0,(H1655-'2031 forecast'!$C$10))</f>
        <v>1.6023905275089145</v>
      </c>
      <c r="N1655" s="193">
        <f>MAX(0,(I1655-'2031 forecast'!$C$10))</f>
        <v>1.8737893344639023</v>
      </c>
      <c r="O1655" s="193">
        <f>MAX(0,(J1655-'2031 forecast'!$C$10))</f>
        <v>2.1552240309304951</v>
      </c>
      <c r="P1655" s="175">
        <f t="shared" si="266"/>
        <v>7</v>
      </c>
      <c r="Q1655" s="175" t="str">
        <f t="shared" si="267"/>
        <v/>
      </c>
    </row>
    <row r="1656" spans="1:17" s="1" customFormat="1" x14ac:dyDescent="0.3">
      <c r="A1656" s="189">
        <f t="shared" si="265"/>
        <v>43899.833333329327</v>
      </c>
      <c r="B1656" s="190">
        <f t="shared" si="260"/>
        <v>43899</v>
      </c>
      <c r="C1656" s="1">
        <f t="shared" si="261"/>
        <v>20</v>
      </c>
      <c r="D1656" s="191">
        <v>4.4949472417196406</v>
      </c>
      <c r="E1656" s="192">
        <f t="shared" si="262"/>
        <v>1.5608096131231332E-4</v>
      </c>
      <c r="F1656" s="193">
        <f t="shared" si="263"/>
        <v>6.7017981174943131</v>
      </c>
      <c r="G1656" s="193">
        <f t="shared" si="269"/>
        <v>6.949619786980878</v>
      </c>
      <c r="H1656" s="193">
        <f t="shared" si="269"/>
        <v>7.2066055015177994</v>
      </c>
      <c r="I1656" s="193">
        <f t="shared" si="269"/>
        <v>7.4730941326890621</v>
      </c>
      <c r="J1656" s="193">
        <f t="shared" si="269"/>
        <v>7.7494370830024764</v>
      </c>
      <c r="K1656" s="193">
        <f>MAX(0,(F1656-'2031 forecast'!$C$10))</f>
        <v>0.96479811749431299</v>
      </c>
      <c r="L1656" s="193">
        <f>MAX(0,(G1656-'2031 forecast'!$C$10))</f>
        <v>1.2126197869808779</v>
      </c>
      <c r="M1656" s="193">
        <f>MAX(0,(H1656-'2031 forecast'!$C$10))</f>
        <v>1.4696055015177993</v>
      </c>
      <c r="N1656" s="193">
        <f>MAX(0,(I1656-'2031 forecast'!$C$10))</f>
        <v>1.736094132689062</v>
      </c>
      <c r="O1656" s="193">
        <f>MAX(0,(J1656-'2031 forecast'!$C$10))</f>
        <v>2.0124370830024763</v>
      </c>
      <c r="P1656" s="175">
        <f t="shared" si="266"/>
        <v>8</v>
      </c>
      <c r="Q1656" s="175" t="str">
        <f t="shared" si="267"/>
        <v/>
      </c>
    </row>
    <row r="1657" spans="1:17" s="1" customFormat="1" x14ac:dyDescent="0.3">
      <c r="A1657" s="189">
        <f t="shared" si="265"/>
        <v>43899.874999995991</v>
      </c>
      <c r="B1657" s="190">
        <f t="shared" si="260"/>
        <v>43899</v>
      </c>
      <c r="C1657" s="1">
        <f t="shared" si="261"/>
        <v>21</v>
      </c>
      <c r="D1657" s="191">
        <v>4.3217750699280968</v>
      </c>
      <c r="E1657" s="192">
        <f t="shared" si="262"/>
        <v>1.5006779194852237E-4</v>
      </c>
      <c r="F1657" s="193">
        <f t="shared" si="263"/>
        <v>6.4436048901871628</v>
      </c>
      <c r="G1657" s="193">
        <f t="shared" si="269"/>
        <v>6.6818789911675456</v>
      </c>
      <c r="H1657" s="193">
        <f t="shared" si="269"/>
        <v>6.9289640835363775</v>
      </c>
      <c r="I1657" s="193">
        <f t="shared" si="269"/>
        <v>7.1851859835234873</v>
      </c>
      <c r="J1657" s="193">
        <f t="shared" si="269"/>
        <v>7.4508825555166194</v>
      </c>
      <c r="K1657" s="193">
        <f>MAX(0,(F1657-'2031 forecast'!$C$10))</f>
        <v>0.70660489018716266</v>
      </c>
      <c r="L1657" s="193">
        <f>MAX(0,(G1657-'2031 forecast'!$C$10))</f>
        <v>0.94487899116754548</v>
      </c>
      <c r="M1657" s="193">
        <f>MAX(0,(H1657-'2031 forecast'!$C$10))</f>
        <v>1.1919640835363774</v>
      </c>
      <c r="N1657" s="193">
        <f>MAX(0,(I1657-'2031 forecast'!$C$10))</f>
        <v>1.4481859835234872</v>
      </c>
      <c r="O1657" s="193">
        <f>MAX(0,(J1657-'2031 forecast'!$C$10))</f>
        <v>1.7138825555166193</v>
      </c>
      <c r="P1657" s="175">
        <f t="shared" si="266"/>
        <v>9</v>
      </c>
      <c r="Q1657" s="175" t="str">
        <f t="shared" si="267"/>
        <v/>
      </c>
    </row>
    <row r="1658" spans="1:17" s="1" customFormat="1" x14ac:dyDescent="0.3">
      <c r="A1658" s="189">
        <f t="shared" si="265"/>
        <v>43899.916666662655</v>
      </c>
      <c r="B1658" s="190">
        <f t="shared" si="260"/>
        <v>43899</v>
      </c>
      <c r="C1658" s="1">
        <f t="shared" si="261"/>
        <v>22</v>
      </c>
      <c r="D1658" s="191">
        <v>3.9904891760660122</v>
      </c>
      <c r="E1658" s="192">
        <f t="shared" si="262"/>
        <v>1.3856433751344396E-4</v>
      </c>
      <c r="F1658" s="193">
        <f t="shared" si="263"/>
        <v>5.9496700205560886</v>
      </c>
      <c r="G1658" s="193">
        <f t="shared" si="269"/>
        <v>6.1696792078724707</v>
      </c>
      <c r="H1658" s="193">
        <f t="shared" si="269"/>
        <v>6.397823979571915</v>
      </c>
      <c r="I1658" s="193">
        <f t="shared" si="269"/>
        <v>6.6344051764241243</v>
      </c>
      <c r="J1658" s="193">
        <f t="shared" si="269"/>
        <v>6.8797347638045423</v>
      </c>
      <c r="K1658" s="193">
        <f>MAX(0,(F1658-'2031 forecast'!$C$10))</f>
        <v>0.21267002055608852</v>
      </c>
      <c r="L1658" s="193">
        <f>MAX(0,(G1658-'2031 forecast'!$C$10))</f>
        <v>0.43267920787247061</v>
      </c>
      <c r="M1658" s="193">
        <f>MAX(0,(H1658-'2031 forecast'!$C$10))</f>
        <v>0.66082397957191485</v>
      </c>
      <c r="N1658" s="193">
        <f>MAX(0,(I1658-'2031 forecast'!$C$10))</f>
        <v>0.89740517642412421</v>
      </c>
      <c r="O1658" s="193">
        <f>MAX(0,(J1658-'2031 forecast'!$C$10))</f>
        <v>1.1427347638045422</v>
      </c>
      <c r="P1658" s="175">
        <f t="shared" si="266"/>
        <v>10</v>
      </c>
      <c r="Q1658" s="175">
        <f t="shared" si="267"/>
        <v>10</v>
      </c>
    </row>
    <row r="1659" spans="1:17" s="1" customFormat="1" x14ac:dyDescent="0.3">
      <c r="A1659" s="189">
        <f t="shared" si="265"/>
        <v>43899.958333329319</v>
      </c>
      <c r="B1659" s="190">
        <f t="shared" si="260"/>
        <v>43899</v>
      </c>
      <c r="C1659" s="1">
        <f t="shared" si="261"/>
        <v>23</v>
      </c>
      <c r="D1659" s="191">
        <v>3.4634434358308792</v>
      </c>
      <c r="E1659" s="192">
        <f t="shared" si="262"/>
        <v>1.2026338727581932E-4</v>
      </c>
      <c r="F1659" s="193">
        <f t="shared" si="263"/>
        <v>5.1638645461430217</v>
      </c>
      <c r="G1659" s="193">
        <f t="shared" si="269"/>
        <v>5.3548159162666735</v>
      </c>
      <c r="H1659" s="193">
        <f t="shared" si="269"/>
        <v>5.5528283596284558</v>
      </c>
      <c r="I1659" s="193">
        <f t="shared" si="269"/>
        <v>5.7581629833115056</v>
      </c>
      <c r="J1659" s="193">
        <f t="shared" si="269"/>
        <v>5.9710905497171511</v>
      </c>
      <c r="K1659" s="193">
        <f>MAX(0,(F1659-'2031 forecast'!$C$10))</f>
        <v>0</v>
      </c>
      <c r="L1659" s="193">
        <f>MAX(0,(G1659-'2031 forecast'!$C$10))</f>
        <v>0</v>
      </c>
      <c r="M1659" s="193">
        <f>MAX(0,(H1659-'2031 forecast'!$C$10))</f>
        <v>0</v>
      </c>
      <c r="N1659" s="193">
        <f>MAX(0,(I1659-'2031 forecast'!$C$10))</f>
        <v>2.1162983311505457E-2</v>
      </c>
      <c r="O1659" s="193">
        <f>MAX(0,(J1659-'2031 forecast'!$C$10))</f>
        <v>0.23409054971715104</v>
      </c>
      <c r="P1659" s="175" t="str">
        <f t="shared" si="266"/>
        <v/>
      </c>
      <c r="Q1659" s="175" t="str">
        <f t="shared" si="267"/>
        <v/>
      </c>
    </row>
    <row r="1660" spans="1:17" s="1" customFormat="1" x14ac:dyDescent="0.3">
      <c r="A1660" s="189">
        <f t="shared" si="265"/>
        <v>43899.999999995984</v>
      </c>
      <c r="B1660" s="190">
        <f t="shared" si="260"/>
        <v>43899</v>
      </c>
      <c r="C1660" s="1">
        <f t="shared" si="261"/>
        <v>0</v>
      </c>
      <c r="D1660" s="191">
        <v>3.4483849861098745</v>
      </c>
      <c r="E1660" s="192">
        <f t="shared" si="262"/>
        <v>1.1974050298331573E-4</v>
      </c>
      <c r="F1660" s="193">
        <f t="shared" si="263"/>
        <v>5.1414129611597899</v>
      </c>
      <c r="G1660" s="193">
        <f t="shared" si="269"/>
        <v>5.3315341079350782</v>
      </c>
      <c r="H1660" s="193">
        <f t="shared" si="269"/>
        <v>5.52868562763007</v>
      </c>
      <c r="I1660" s="193">
        <f t="shared" si="269"/>
        <v>5.7331274920797153</v>
      </c>
      <c r="J1660" s="193">
        <f t="shared" si="269"/>
        <v>5.9451292864575098</v>
      </c>
      <c r="K1660" s="193">
        <f>MAX(0,(F1660-'2031 forecast'!$C$10))</f>
        <v>0</v>
      </c>
      <c r="L1660" s="193">
        <f>MAX(0,(G1660-'2031 forecast'!$C$10))</f>
        <v>0</v>
      </c>
      <c r="M1660" s="193">
        <f>MAX(0,(H1660-'2031 forecast'!$C$10))</f>
        <v>0</v>
      </c>
      <c r="N1660" s="193">
        <f>MAX(0,(I1660-'2031 forecast'!$C$10))</f>
        <v>0</v>
      </c>
      <c r="O1660" s="193">
        <f>MAX(0,(J1660-'2031 forecast'!$C$10))</f>
        <v>0.20812928645750972</v>
      </c>
      <c r="P1660" s="175" t="str">
        <f t="shared" si="266"/>
        <v/>
      </c>
      <c r="Q1660" s="175" t="str">
        <f t="shared" si="267"/>
        <v/>
      </c>
    </row>
    <row r="1661" spans="1:17" s="1" customFormat="1" x14ac:dyDescent="0.3">
      <c r="A1661" s="189">
        <f t="shared" si="265"/>
        <v>43900.041666662648</v>
      </c>
      <c r="B1661" s="190">
        <f t="shared" si="260"/>
        <v>43900</v>
      </c>
      <c r="C1661" s="1">
        <f t="shared" si="261"/>
        <v>1</v>
      </c>
      <c r="D1661" s="191">
        <v>3.0342776187822702</v>
      </c>
      <c r="E1661" s="192">
        <f t="shared" si="262"/>
        <v>1.0536118493946779E-4</v>
      </c>
      <c r="F1661" s="193">
        <f t="shared" si="263"/>
        <v>4.5239943741209521</v>
      </c>
      <c r="G1661" s="193">
        <f t="shared" si="269"/>
        <v>4.6912843788162375</v>
      </c>
      <c r="H1661" s="193">
        <f t="shared" si="269"/>
        <v>4.8647604976744949</v>
      </c>
      <c r="I1661" s="193">
        <f t="shared" si="269"/>
        <v>5.0446514832055147</v>
      </c>
      <c r="J1661" s="193">
        <f t="shared" si="269"/>
        <v>5.2311945468174175</v>
      </c>
      <c r="K1661" s="193">
        <f>MAX(0,(F1661-'2031 forecast'!$C$10))</f>
        <v>0</v>
      </c>
      <c r="L1661" s="193">
        <f>MAX(0,(G1661-'2031 forecast'!$C$10))</f>
        <v>0</v>
      </c>
      <c r="M1661" s="193">
        <f>MAX(0,(H1661-'2031 forecast'!$C$10))</f>
        <v>0</v>
      </c>
      <c r="N1661" s="193">
        <f>MAX(0,(I1661-'2031 forecast'!$C$10))</f>
        <v>0</v>
      </c>
      <c r="O1661" s="193">
        <f>MAX(0,(J1661-'2031 forecast'!$C$10))</f>
        <v>0</v>
      </c>
      <c r="P1661" s="175" t="str">
        <f t="shared" si="266"/>
        <v/>
      </c>
      <c r="Q1661" s="175" t="str">
        <f t="shared" si="267"/>
        <v/>
      </c>
    </row>
    <row r="1662" spans="1:17" s="1" customFormat="1" x14ac:dyDescent="0.3">
      <c r="A1662" s="189">
        <f t="shared" si="265"/>
        <v>43900.083333329312</v>
      </c>
      <c r="B1662" s="190">
        <f t="shared" si="260"/>
        <v>43900</v>
      </c>
      <c r="C1662" s="1">
        <f t="shared" si="261"/>
        <v>2</v>
      </c>
      <c r="D1662" s="191">
        <v>2.8686346718512277</v>
      </c>
      <c r="E1662" s="192">
        <f t="shared" si="262"/>
        <v>9.9609457721928598E-5</v>
      </c>
      <c r="F1662" s="193">
        <f t="shared" si="263"/>
        <v>4.2770269393054159</v>
      </c>
      <c r="G1662" s="193">
        <f t="shared" si="269"/>
        <v>4.4351844871687014</v>
      </c>
      <c r="H1662" s="193">
        <f t="shared" si="269"/>
        <v>4.5991904456922637</v>
      </c>
      <c r="I1662" s="193">
        <f t="shared" si="269"/>
        <v>4.7692610796558332</v>
      </c>
      <c r="J1662" s="193">
        <f t="shared" si="269"/>
        <v>4.9456206509613789</v>
      </c>
      <c r="K1662" s="193">
        <f>MAX(0,(F1662-'2031 forecast'!$C$10))</f>
        <v>0</v>
      </c>
      <c r="L1662" s="193">
        <f>MAX(0,(G1662-'2031 forecast'!$C$10))</f>
        <v>0</v>
      </c>
      <c r="M1662" s="193">
        <f>MAX(0,(H1662-'2031 forecast'!$C$10))</f>
        <v>0</v>
      </c>
      <c r="N1662" s="193">
        <f>MAX(0,(I1662-'2031 forecast'!$C$10))</f>
        <v>0</v>
      </c>
      <c r="O1662" s="193">
        <f>MAX(0,(J1662-'2031 forecast'!$C$10))</f>
        <v>0</v>
      </c>
      <c r="P1662" s="175" t="str">
        <f t="shared" si="266"/>
        <v/>
      </c>
      <c r="Q1662" s="175" t="str">
        <f t="shared" si="267"/>
        <v/>
      </c>
    </row>
    <row r="1663" spans="1:17" s="1" customFormat="1" x14ac:dyDescent="0.3">
      <c r="A1663" s="189">
        <f t="shared" si="265"/>
        <v>43900.124999995976</v>
      </c>
      <c r="B1663" s="190">
        <f t="shared" si="260"/>
        <v>43900</v>
      </c>
      <c r="C1663" s="1">
        <f t="shared" si="261"/>
        <v>3</v>
      </c>
      <c r="D1663" s="191">
        <v>2.8836931215722315</v>
      </c>
      <c r="E1663" s="192">
        <f t="shared" si="262"/>
        <v>1.0013234201443215E-4</v>
      </c>
      <c r="F1663" s="193">
        <f t="shared" si="263"/>
        <v>4.299478524288646</v>
      </c>
      <c r="G1663" s="193">
        <f t="shared" si="269"/>
        <v>4.4584662955002949</v>
      </c>
      <c r="H1663" s="193">
        <f t="shared" si="269"/>
        <v>4.6233331776906477</v>
      </c>
      <c r="I1663" s="193">
        <f t="shared" si="269"/>
        <v>4.7942965708876226</v>
      </c>
      <c r="J1663" s="193">
        <f t="shared" si="269"/>
        <v>4.9715819142210185</v>
      </c>
      <c r="K1663" s="193">
        <f>MAX(0,(F1663-'2031 forecast'!$C$10))</f>
        <v>0</v>
      </c>
      <c r="L1663" s="193">
        <f>MAX(0,(G1663-'2031 forecast'!$C$10))</f>
        <v>0</v>
      </c>
      <c r="M1663" s="193">
        <f>MAX(0,(H1663-'2031 forecast'!$C$10))</f>
        <v>0</v>
      </c>
      <c r="N1663" s="193">
        <f>MAX(0,(I1663-'2031 forecast'!$C$10))</f>
        <v>0</v>
      </c>
      <c r="O1663" s="193">
        <f>MAX(0,(J1663-'2031 forecast'!$C$10))</f>
        <v>0</v>
      </c>
      <c r="P1663" s="175" t="str">
        <f t="shared" si="266"/>
        <v/>
      </c>
      <c r="Q1663" s="175" t="str">
        <f t="shared" si="267"/>
        <v/>
      </c>
    </row>
    <row r="1664" spans="1:17" s="1" customFormat="1" x14ac:dyDescent="0.3">
      <c r="A1664" s="189">
        <f t="shared" si="265"/>
        <v>43900.166666662641</v>
      </c>
      <c r="B1664" s="190">
        <f t="shared" si="260"/>
        <v>43900</v>
      </c>
      <c r="C1664" s="1">
        <f t="shared" si="261"/>
        <v>4</v>
      </c>
      <c r="D1664" s="191">
        <v>2.9213392458747411</v>
      </c>
      <c r="E1664" s="192">
        <f t="shared" si="262"/>
        <v>1.0143955274569106E-4</v>
      </c>
      <c r="F1664" s="193">
        <f t="shared" si="263"/>
        <v>4.355607486746722</v>
      </c>
      <c r="G1664" s="193">
        <f t="shared" si="269"/>
        <v>4.5166708163292801</v>
      </c>
      <c r="H1664" s="193">
        <f t="shared" si="269"/>
        <v>4.6836900076866099</v>
      </c>
      <c r="I1664" s="193">
        <f t="shared" si="269"/>
        <v>4.8568852989670948</v>
      </c>
      <c r="J1664" s="193">
        <f t="shared" si="269"/>
        <v>5.0364850723701178</v>
      </c>
      <c r="K1664" s="193">
        <f>MAX(0,(F1664-'2031 forecast'!$C$10))</f>
        <v>0</v>
      </c>
      <c r="L1664" s="193">
        <f>MAX(0,(G1664-'2031 forecast'!$C$10))</f>
        <v>0</v>
      </c>
      <c r="M1664" s="193">
        <f>MAX(0,(H1664-'2031 forecast'!$C$10))</f>
        <v>0</v>
      </c>
      <c r="N1664" s="193">
        <f>MAX(0,(I1664-'2031 forecast'!$C$10))</f>
        <v>0</v>
      </c>
      <c r="O1664" s="193">
        <f>MAX(0,(J1664-'2031 forecast'!$C$10))</f>
        <v>0</v>
      </c>
      <c r="P1664" s="175" t="str">
        <f t="shared" si="266"/>
        <v/>
      </c>
      <c r="Q1664" s="175" t="str">
        <f t="shared" si="267"/>
        <v/>
      </c>
    </row>
    <row r="1665" spans="1:17" s="1" customFormat="1" x14ac:dyDescent="0.3">
      <c r="A1665" s="189">
        <f t="shared" si="265"/>
        <v>43900.208333329305</v>
      </c>
      <c r="B1665" s="190">
        <f t="shared" si="260"/>
        <v>43900</v>
      </c>
      <c r="C1665" s="1">
        <f t="shared" si="261"/>
        <v>5</v>
      </c>
      <c r="D1665" s="191">
        <v>3.1095698673872887</v>
      </c>
      <c r="E1665" s="192">
        <f t="shared" si="262"/>
        <v>1.0797560640198559E-4</v>
      </c>
      <c r="F1665" s="193">
        <f t="shared" si="263"/>
        <v>4.6362522990371033</v>
      </c>
      <c r="G1665" s="193">
        <f t="shared" ref="G1665:J1684" si="270">$E1665*G$2</f>
        <v>4.8076934204742088</v>
      </c>
      <c r="H1665" s="193">
        <f t="shared" si="270"/>
        <v>4.9854741576664168</v>
      </c>
      <c r="I1665" s="193">
        <f t="shared" si="270"/>
        <v>5.1698289393644599</v>
      </c>
      <c r="J1665" s="193">
        <f t="shared" si="270"/>
        <v>5.3610008631156152</v>
      </c>
      <c r="K1665" s="193">
        <f>MAX(0,(F1665-'2031 forecast'!$C$10))</f>
        <v>0</v>
      </c>
      <c r="L1665" s="193">
        <f>MAX(0,(G1665-'2031 forecast'!$C$10))</f>
        <v>0</v>
      </c>
      <c r="M1665" s="193">
        <f>MAX(0,(H1665-'2031 forecast'!$C$10))</f>
        <v>0</v>
      </c>
      <c r="N1665" s="193">
        <f>MAX(0,(I1665-'2031 forecast'!$C$10))</f>
        <v>0</v>
      </c>
      <c r="O1665" s="193">
        <f>MAX(0,(J1665-'2031 forecast'!$C$10))</f>
        <v>0</v>
      </c>
      <c r="P1665" s="175" t="str">
        <f t="shared" si="266"/>
        <v/>
      </c>
      <c r="Q1665" s="175" t="str">
        <f t="shared" si="267"/>
        <v/>
      </c>
    </row>
    <row r="1666" spans="1:17" s="1" customFormat="1" x14ac:dyDescent="0.3">
      <c r="A1666" s="189">
        <f t="shared" si="265"/>
        <v>43900.249999995969</v>
      </c>
      <c r="B1666" s="190">
        <f t="shared" si="260"/>
        <v>43900</v>
      </c>
      <c r="C1666" s="1">
        <f t="shared" si="261"/>
        <v>6</v>
      </c>
      <c r="D1666" s="191">
        <v>3.6592032822039284</v>
      </c>
      <c r="E1666" s="192">
        <f t="shared" si="262"/>
        <v>1.2706088307836561E-4</v>
      </c>
      <c r="F1666" s="193">
        <f t="shared" si="263"/>
        <v>5.455735150925018</v>
      </c>
      <c r="G1666" s="193">
        <f t="shared" si="270"/>
        <v>5.6574794245773976</v>
      </c>
      <c r="H1666" s="193">
        <f t="shared" si="270"/>
        <v>5.8666838756074542</v>
      </c>
      <c r="I1666" s="193">
        <f t="shared" si="270"/>
        <v>6.083624369324764</v>
      </c>
      <c r="J1666" s="193">
        <f t="shared" si="270"/>
        <v>6.3085869720924679</v>
      </c>
      <c r="K1666" s="193">
        <f>MAX(0,(F1666-'2031 forecast'!$C$10))</f>
        <v>0</v>
      </c>
      <c r="L1666" s="193">
        <f>MAX(0,(G1666-'2031 forecast'!$C$10))</f>
        <v>0</v>
      </c>
      <c r="M1666" s="193">
        <f>MAX(0,(H1666-'2031 forecast'!$C$10))</f>
        <v>0.12968387560745409</v>
      </c>
      <c r="N1666" s="193">
        <f>MAX(0,(I1666-'2031 forecast'!$C$10))</f>
        <v>0.34662436932476393</v>
      </c>
      <c r="O1666" s="193">
        <f>MAX(0,(J1666-'2031 forecast'!$C$10))</f>
        <v>0.57158697209246778</v>
      </c>
      <c r="P1666" s="175" t="str">
        <f t="shared" si="266"/>
        <v/>
      </c>
      <c r="Q1666" s="175" t="str">
        <f t="shared" si="267"/>
        <v/>
      </c>
    </row>
    <row r="1667" spans="1:17" s="1" customFormat="1" x14ac:dyDescent="0.3">
      <c r="A1667" s="189">
        <f t="shared" si="265"/>
        <v>43900.291666662633</v>
      </c>
      <c r="B1667" s="190">
        <f t="shared" si="260"/>
        <v>43900</v>
      </c>
      <c r="C1667" s="1">
        <f t="shared" si="261"/>
        <v>7</v>
      </c>
      <c r="D1667" s="191">
        <v>4.0206060755080202</v>
      </c>
      <c r="E1667" s="192">
        <f t="shared" si="262"/>
        <v>1.396101060984511E-4</v>
      </c>
      <c r="F1667" s="193">
        <f t="shared" si="263"/>
        <v>5.9945731905225506</v>
      </c>
      <c r="G1667" s="193">
        <f t="shared" si="270"/>
        <v>6.2162428245356596</v>
      </c>
      <c r="H1667" s="193">
        <f t="shared" si="270"/>
        <v>6.4461094435686848</v>
      </c>
      <c r="I1667" s="193">
        <f t="shared" si="270"/>
        <v>6.6844761588877031</v>
      </c>
      <c r="J1667" s="193">
        <f t="shared" si="270"/>
        <v>6.9316572903238223</v>
      </c>
      <c r="K1667" s="193">
        <f>MAX(0,(F1667-'2031 forecast'!$C$10))</f>
        <v>0.25757319052255045</v>
      </c>
      <c r="L1667" s="193">
        <f>MAX(0,(G1667-'2031 forecast'!$C$10))</f>
        <v>0.47924282453565947</v>
      </c>
      <c r="M1667" s="193">
        <f>MAX(0,(H1667-'2031 forecast'!$C$10))</f>
        <v>0.70910944356868466</v>
      </c>
      <c r="N1667" s="193">
        <f>MAX(0,(I1667-'2031 forecast'!$C$10))</f>
        <v>0.94747615888770298</v>
      </c>
      <c r="O1667" s="193">
        <f>MAX(0,(J1667-'2031 forecast'!$C$10))</f>
        <v>1.1946572903238222</v>
      </c>
      <c r="P1667" s="175">
        <f t="shared" si="266"/>
        <v>1</v>
      </c>
      <c r="Q1667" s="175" t="str">
        <f t="shared" si="267"/>
        <v/>
      </c>
    </row>
    <row r="1668" spans="1:17" s="1" customFormat="1" x14ac:dyDescent="0.3">
      <c r="A1668" s="189">
        <f t="shared" si="265"/>
        <v>43900.333333329298</v>
      </c>
      <c r="B1668" s="190">
        <f t="shared" si="260"/>
        <v>43900</v>
      </c>
      <c r="C1668" s="1">
        <f t="shared" si="261"/>
        <v>8</v>
      </c>
      <c r="D1668" s="191">
        <v>4.1109567738340429</v>
      </c>
      <c r="E1668" s="192">
        <f t="shared" si="262"/>
        <v>1.4274741185347248E-4</v>
      </c>
      <c r="F1668" s="193">
        <f t="shared" si="263"/>
        <v>6.1292827004219337</v>
      </c>
      <c r="G1668" s="193">
        <f t="shared" si="270"/>
        <v>6.3559336745252253</v>
      </c>
      <c r="H1668" s="193">
        <f t="shared" si="270"/>
        <v>6.5909658355589924</v>
      </c>
      <c r="I1668" s="193">
        <f t="shared" si="270"/>
        <v>6.8346891062784385</v>
      </c>
      <c r="J1668" s="193">
        <f t="shared" si="270"/>
        <v>7.0874248698816613</v>
      </c>
      <c r="K1668" s="193">
        <f>MAX(0,(F1668-'2031 forecast'!$C$10))</f>
        <v>0.39228270042193358</v>
      </c>
      <c r="L1668" s="193">
        <f>MAX(0,(G1668-'2031 forecast'!$C$10))</f>
        <v>0.61893367452522519</v>
      </c>
      <c r="M1668" s="193">
        <f>MAX(0,(H1668-'2031 forecast'!$C$10))</f>
        <v>0.8539658355589923</v>
      </c>
      <c r="N1668" s="193">
        <f>MAX(0,(I1668-'2031 forecast'!$C$10))</f>
        <v>1.0976891062784384</v>
      </c>
      <c r="O1668" s="193">
        <f>MAX(0,(J1668-'2031 forecast'!$C$10))</f>
        <v>1.3504248698816612</v>
      </c>
      <c r="P1668" s="175">
        <f t="shared" si="266"/>
        <v>2</v>
      </c>
      <c r="Q1668" s="175" t="str">
        <f t="shared" si="267"/>
        <v/>
      </c>
    </row>
    <row r="1669" spans="1:17" s="1" customFormat="1" x14ac:dyDescent="0.3">
      <c r="A1669" s="189">
        <f t="shared" si="265"/>
        <v>43900.374999995962</v>
      </c>
      <c r="B1669" s="190">
        <f t="shared" ref="B1669:B1732" si="271">INT(A1669)</f>
        <v>43900</v>
      </c>
      <c r="C1669" s="1">
        <f t="shared" ref="C1669:C1732" si="272">HOUR(A1669)</f>
        <v>9</v>
      </c>
      <c r="D1669" s="191">
        <v>4.1862490224390623</v>
      </c>
      <c r="E1669" s="192">
        <f t="shared" ref="E1669:E1732" si="273">D1669/SUM($D$4:$D$8763)</f>
        <v>1.4536183331599029E-4</v>
      </c>
      <c r="F1669" s="193">
        <f t="shared" ref="F1669:F1732" si="274">E1669*$F$2</f>
        <v>6.2415406253380867</v>
      </c>
      <c r="G1669" s="193">
        <f t="shared" si="270"/>
        <v>6.4723427161831966</v>
      </c>
      <c r="H1669" s="193">
        <f t="shared" si="270"/>
        <v>6.7116794955509151</v>
      </c>
      <c r="I1669" s="193">
        <f t="shared" si="270"/>
        <v>6.9598665624373846</v>
      </c>
      <c r="J1669" s="193">
        <f t="shared" si="270"/>
        <v>7.2172311861798599</v>
      </c>
      <c r="K1669" s="193">
        <f>MAX(0,(F1669-'2031 forecast'!$C$10))</f>
        <v>0.50454062533808663</v>
      </c>
      <c r="L1669" s="193">
        <f>MAX(0,(G1669-'2031 forecast'!$C$10))</f>
        <v>0.73534271618319647</v>
      </c>
      <c r="M1669" s="193">
        <f>MAX(0,(H1669-'2031 forecast'!$C$10))</f>
        <v>0.97467949555091504</v>
      </c>
      <c r="N1669" s="193">
        <f>MAX(0,(I1669-'2031 forecast'!$C$10))</f>
        <v>1.2228665624373845</v>
      </c>
      <c r="O1669" s="193">
        <f>MAX(0,(J1669-'2031 forecast'!$C$10))</f>
        <v>1.4802311861798598</v>
      </c>
      <c r="P1669" s="175">
        <f t="shared" si="266"/>
        <v>3</v>
      </c>
      <c r="Q1669" s="175" t="str">
        <f t="shared" si="267"/>
        <v/>
      </c>
    </row>
    <row r="1670" spans="1:17" s="1" customFormat="1" x14ac:dyDescent="0.3">
      <c r="A1670" s="189">
        <f t="shared" ref="A1670:A1733" si="275">A1669 + TIME(1,0,0)</f>
        <v>43900.416666662626</v>
      </c>
      <c r="B1670" s="190">
        <f t="shared" si="271"/>
        <v>43900</v>
      </c>
      <c r="C1670" s="1">
        <f t="shared" si="272"/>
        <v>10</v>
      </c>
      <c r="D1670" s="191">
        <v>4.2991873953465909</v>
      </c>
      <c r="E1670" s="192">
        <f t="shared" si="273"/>
        <v>1.4928346550976702E-4</v>
      </c>
      <c r="F1670" s="193">
        <f t="shared" si="274"/>
        <v>6.4099275127123159</v>
      </c>
      <c r="G1670" s="193">
        <f t="shared" si="270"/>
        <v>6.6469562786701539</v>
      </c>
      <c r="H1670" s="193">
        <f t="shared" si="270"/>
        <v>6.8927499855388001</v>
      </c>
      <c r="I1670" s="193">
        <f t="shared" si="270"/>
        <v>7.1476327466758036</v>
      </c>
      <c r="J1670" s="193">
        <f t="shared" si="270"/>
        <v>7.4119406606271596</v>
      </c>
      <c r="K1670" s="193">
        <f>MAX(0,(F1670-'2031 forecast'!$C$10))</f>
        <v>0.67292751271231577</v>
      </c>
      <c r="L1670" s="193">
        <f>MAX(0,(G1670-'2031 forecast'!$C$10))</f>
        <v>0.90995627867015383</v>
      </c>
      <c r="M1670" s="193">
        <f>MAX(0,(H1670-'2031 forecast'!$C$10))</f>
        <v>1.1557499855388</v>
      </c>
      <c r="N1670" s="193">
        <f>MAX(0,(I1670-'2031 forecast'!$C$10))</f>
        <v>1.4106327466758035</v>
      </c>
      <c r="O1670" s="193">
        <f>MAX(0,(J1670-'2031 forecast'!$C$10))</f>
        <v>1.6749406606271595</v>
      </c>
      <c r="P1670" s="175">
        <f t="shared" ref="P1670:P1733" si="276">IF(K1670&gt;0,IF(K1669&gt;0,P1669+1,1),"")</f>
        <v>4</v>
      </c>
      <c r="Q1670" s="175" t="str">
        <f t="shared" ref="Q1670:Q1733" si="277">IF(AND(K1670&gt;0,K1671=0),P1670,"")</f>
        <v/>
      </c>
    </row>
    <row r="1671" spans="1:17" s="1" customFormat="1" x14ac:dyDescent="0.3">
      <c r="A1671" s="189">
        <f t="shared" si="275"/>
        <v>43900.45833332929</v>
      </c>
      <c r="B1671" s="190">
        <f t="shared" si="271"/>
        <v>43900</v>
      </c>
      <c r="C1671" s="1">
        <f t="shared" si="272"/>
        <v>11</v>
      </c>
      <c r="D1671" s="191">
        <v>4.3293042947885976</v>
      </c>
      <c r="E1671" s="192">
        <f t="shared" si="273"/>
        <v>1.503292340947741E-4</v>
      </c>
      <c r="F1671" s="193">
        <f t="shared" si="274"/>
        <v>6.4548306826787751</v>
      </c>
      <c r="G1671" s="193">
        <f t="shared" si="270"/>
        <v>6.6935198953333401</v>
      </c>
      <c r="H1671" s="193">
        <f t="shared" si="270"/>
        <v>6.9410354495355673</v>
      </c>
      <c r="I1671" s="193">
        <f t="shared" si="270"/>
        <v>7.1977037291393797</v>
      </c>
      <c r="J1671" s="193">
        <f t="shared" si="270"/>
        <v>7.4638631871464369</v>
      </c>
      <c r="K1671" s="193">
        <f>MAX(0,(F1671-'2031 forecast'!$C$10))</f>
        <v>0.71783068267877503</v>
      </c>
      <c r="L1671" s="193">
        <f>MAX(0,(G1671-'2031 forecast'!$C$10))</f>
        <v>0.95651989533334003</v>
      </c>
      <c r="M1671" s="193">
        <f>MAX(0,(H1671-'2031 forecast'!$C$10))</f>
        <v>1.2040354495355672</v>
      </c>
      <c r="N1671" s="193">
        <f>MAX(0,(I1671-'2031 forecast'!$C$10))</f>
        <v>1.4607037291393796</v>
      </c>
      <c r="O1671" s="193">
        <f>MAX(0,(J1671-'2031 forecast'!$C$10))</f>
        <v>1.7268631871464368</v>
      </c>
      <c r="P1671" s="175">
        <f t="shared" si="276"/>
        <v>5</v>
      </c>
      <c r="Q1671" s="175" t="str">
        <f t="shared" si="277"/>
        <v/>
      </c>
    </row>
    <row r="1672" spans="1:17" s="1" customFormat="1" x14ac:dyDescent="0.3">
      <c r="A1672" s="189">
        <f t="shared" si="275"/>
        <v>43900.499999995955</v>
      </c>
      <c r="B1672" s="190">
        <f t="shared" si="271"/>
        <v>43900</v>
      </c>
      <c r="C1672" s="1">
        <f t="shared" si="272"/>
        <v>12</v>
      </c>
      <c r="D1672" s="191">
        <v>4.3895380936726145</v>
      </c>
      <c r="E1672" s="192">
        <f t="shared" si="273"/>
        <v>1.524207712647884E-4</v>
      </c>
      <c r="F1672" s="193">
        <f t="shared" si="274"/>
        <v>6.5446370226116999</v>
      </c>
      <c r="G1672" s="193">
        <f t="shared" si="270"/>
        <v>6.7866471286597196</v>
      </c>
      <c r="H1672" s="193">
        <f t="shared" si="270"/>
        <v>7.0376063775291078</v>
      </c>
      <c r="I1672" s="193">
        <f t="shared" si="270"/>
        <v>7.297845694066539</v>
      </c>
      <c r="J1672" s="193">
        <f t="shared" si="270"/>
        <v>7.5677082401849987</v>
      </c>
      <c r="K1672" s="193">
        <f>MAX(0,(F1672-'2031 forecast'!$C$10))</f>
        <v>0.80763702261169978</v>
      </c>
      <c r="L1672" s="193">
        <f>MAX(0,(G1672-'2031 forecast'!$C$10))</f>
        <v>1.0496471286597195</v>
      </c>
      <c r="M1672" s="193">
        <f>MAX(0,(H1672-'2031 forecast'!$C$10))</f>
        <v>1.3006063775291077</v>
      </c>
      <c r="N1672" s="193">
        <f>MAX(0,(I1672-'2031 forecast'!$C$10))</f>
        <v>1.5608456940665389</v>
      </c>
      <c r="O1672" s="193">
        <f>MAX(0,(J1672-'2031 forecast'!$C$10))</f>
        <v>1.8307082401849986</v>
      </c>
      <c r="P1672" s="175">
        <f t="shared" si="276"/>
        <v>6</v>
      </c>
      <c r="Q1672" s="175" t="str">
        <f t="shared" si="277"/>
        <v/>
      </c>
    </row>
    <row r="1673" spans="1:17" s="1" customFormat="1" x14ac:dyDescent="0.3">
      <c r="A1673" s="189">
        <f t="shared" si="275"/>
        <v>43900.541666662619</v>
      </c>
      <c r="B1673" s="190">
        <f t="shared" si="271"/>
        <v>43900</v>
      </c>
      <c r="C1673" s="1">
        <f t="shared" si="272"/>
        <v>13</v>
      </c>
      <c r="D1673" s="191">
        <v>4.3970673185331153</v>
      </c>
      <c r="E1673" s="192">
        <f t="shared" si="273"/>
        <v>1.5268221341104015E-4</v>
      </c>
      <c r="F1673" s="193">
        <f t="shared" si="274"/>
        <v>6.555862815103314</v>
      </c>
      <c r="G1673" s="193">
        <f t="shared" si="270"/>
        <v>6.7982880328255151</v>
      </c>
      <c r="H1673" s="193">
        <f t="shared" si="270"/>
        <v>7.0496777435282993</v>
      </c>
      <c r="I1673" s="193">
        <f t="shared" si="270"/>
        <v>7.3103634396824324</v>
      </c>
      <c r="J1673" s="193">
        <f t="shared" si="270"/>
        <v>7.5806888718148171</v>
      </c>
      <c r="K1673" s="193">
        <f>MAX(0,(F1673-'2031 forecast'!$C$10))</f>
        <v>0.81886281510331393</v>
      </c>
      <c r="L1673" s="193">
        <f>MAX(0,(G1673-'2031 forecast'!$C$10))</f>
        <v>1.061288032825515</v>
      </c>
      <c r="M1673" s="193">
        <f>MAX(0,(H1673-'2031 forecast'!$C$10))</f>
        <v>1.3126777435282992</v>
      </c>
      <c r="N1673" s="193">
        <f>MAX(0,(I1673-'2031 forecast'!$C$10))</f>
        <v>1.5733634396824323</v>
      </c>
      <c r="O1673" s="193">
        <f>MAX(0,(J1673-'2031 forecast'!$C$10))</f>
        <v>1.843688871814817</v>
      </c>
      <c r="P1673" s="175">
        <f t="shared" si="276"/>
        <v>7</v>
      </c>
      <c r="Q1673" s="175" t="str">
        <f t="shared" si="277"/>
        <v/>
      </c>
    </row>
    <row r="1674" spans="1:17" s="1" customFormat="1" x14ac:dyDescent="0.3">
      <c r="A1674" s="189">
        <f t="shared" si="275"/>
        <v>43900.583333329283</v>
      </c>
      <c r="B1674" s="190">
        <f t="shared" si="271"/>
        <v>43900</v>
      </c>
      <c r="C1674" s="1">
        <f t="shared" si="272"/>
        <v>14</v>
      </c>
      <c r="D1674" s="191">
        <v>4.2163659218810698</v>
      </c>
      <c r="E1674" s="192">
        <f t="shared" si="273"/>
        <v>1.4640760190099742E-4</v>
      </c>
      <c r="F1674" s="193">
        <f t="shared" si="274"/>
        <v>6.2864437953045487</v>
      </c>
      <c r="G1674" s="193">
        <f t="shared" si="270"/>
        <v>6.5189063328463854</v>
      </c>
      <c r="H1674" s="193">
        <f t="shared" si="270"/>
        <v>6.7599649595476849</v>
      </c>
      <c r="I1674" s="193">
        <f t="shared" si="270"/>
        <v>7.0099375449009633</v>
      </c>
      <c r="J1674" s="193">
        <f t="shared" si="270"/>
        <v>7.2691537126991399</v>
      </c>
      <c r="K1674" s="193">
        <f>MAX(0,(F1674-'2031 forecast'!$C$10))</f>
        <v>0.54944379530454857</v>
      </c>
      <c r="L1674" s="193">
        <f>MAX(0,(G1674-'2031 forecast'!$C$10))</f>
        <v>0.78190633284638533</v>
      </c>
      <c r="M1674" s="193">
        <f>MAX(0,(H1674-'2031 forecast'!$C$10))</f>
        <v>1.0229649595476848</v>
      </c>
      <c r="N1674" s="193">
        <f>MAX(0,(I1674-'2031 forecast'!$C$10))</f>
        <v>1.2729375449009632</v>
      </c>
      <c r="O1674" s="193">
        <f>MAX(0,(J1674-'2031 forecast'!$C$10))</f>
        <v>1.5321537126991398</v>
      </c>
      <c r="P1674" s="175">
        <f t="shared" si="276"/>
        <v>8</v>
      </c>
      <c r="Q1674" s="175" t="str">
        <f t="shared" si="277"/>
        <v/>
      </c>
    </row>
    <row r="1675" spans="1:17" s="1" customFormat="1" x14ac:dyDescent="0.3">
      <c r="A1675" s="189">
        <f t="shared" si="275"/>
        <v>43900.624999995947</v>
      </c>
      <c r="B1675" s="190">
        <f t="shared" si="271"/>
        <v>43900</v>
      </c>
      <c r="C1675" s="1">
        <f t="shared" si="272"/>
        <v>15</v>
      </c>
      <c r="D1675" s="191">
        <v>4.2916581704860892</v>
      </c>
      <c r="E1675" s="192">
        <f t="shared" si="273"/>
        <v>1.4902202336351523E-4</v>
      </c>
      <c r="F1675" s="193">
        <f t="shared" si="274"/>
        <v>6.3987017202207008</v>
      </c>
      <c r="G1675" s="193">
        <f t="shared" si="270"/>
        <v>6.6353153745043567</v>
      </c>
      <c r="H1675" s="193">
        <f t="shared" si="270"/>
        <v>6.8806786195396077</v>
      </c>
      <c r="I1675" s="193">
        <f t="shared" si="270"/>
        <v>7.1351150010599085</v>
      </c>
      <c r="J1675" s="193">
        <f t="shared" si="270"/>
        <v>7.3989600289973394</v>
      </c>
      <c r="K1675" s="193">
        <f>MAX(0,(F1675-'2031 forecast'!$C$10))</f>
        <v>0.66170172022070073</v>
      </c>
      <c r="L1675" s="193">
        <f>MAX(0,(G1675-'2031 forecast'!$C$10))</f>
        <v>0.89831537450435661</v>
      </c>
      <c r="M1675" s="193">
        <f>MAX(0,(H1675-'2031 forecast'!$C$10))</f>
        <v>1.1436786195396076</v>
      </c>
      <c r="N1675" s="193">
        <f>MAX(0,(I1675-'2031 forecast'!$C$10))</f>
        <v>1.3981150010599084</v>
      </c>
      <c r="O1675" s="193">
        <f>MAX(0,(J1675-'2031 forecast'!$C$10))</f>
        <v>1.6619600289973393</v>
      </c>
      <c r="P1675" s="175">
        <f t="shared" si="276"/>
        <v>9</v>
      </c>
      <c r="Q1675" s="175" t="str">
        <f t="shared" si="277"/>
        <v/>
      </c>
    </row>
    <row r="1676" spans="1:17" s="1" customFormat="1" x14ac:dyDescent="0.3">
      <c r="A1676" s="189">
        <f t="shared" si="275"/>
        <v>43900.666666662612</v>
      </c>
      <c r="B1676" s="190">
        <f t="shared" si="271"/>
        <v>43900</v>
      </c>
      <c r="C1676" s="1">
        <f t="shared" si="272"/>
        <v>16</v>
      </c>
      <c r="D1676" s="191">
        <v>4.5175349163011465</v>
      </c>
      <c r="E1676" s="192">
        <f t="shared" si="273"/>
        <v>1.5686528775106867E-4</v>
      </c>
      <c r="F1676" s="193">
        <f t="shared" si="274"/>
        <v>6.7354754949691591</v>
      </c>
      <c r="G1676" s="193">
        <f t="shared" si="270"/>
        <v>6.9845424994782697</v>
      </c>
      <c r="H1676" s="193">
        <f t="shared" si="270"/>
        <v>7.2428195995153768</v>
      </c>
      <c r="I1676" s="193">
        <f t="shared" si="270"/>
        <v>7.5106473695367466</v>
      </c>
      <c r="J1676" s="193">
        <f t="shared" si="270"/>
        <v>7.7883789778919361</v>
      </c>
      <c r="K1676" s="193">
        <f>MAX(0,(F1676-'2031 forecast'!$C$10))</f>
        <v>0.99847549496915899</v>
      </c>
      <c r="L1676" s="193">
        <f>MAX(0,(G1676-'2031 forecast'!$C$10))</f>
        <v>1.2475424994782696</v>
      </c>
      <c r="M1676" s="193">
        <f>MAX(0,(H1676-'2031 forecast'!$C$10))</f>
        <v>1.5058195995153767</v>
      </c>
      <c r="N1676" s="193">
        <f>MAX(0,(I1676-'2031 forecast'!$C$10))</f>
        <v>1.7736473695367465</v>
      </c>
      <c r="O1676" s="193">
        <f>MAX(0,(J1676-'2031 forecast'!$C$10))</f>
        <v>2.051378977891936</v>
      </c>
      <c r="P1676" s="175">
        <f t="shared" si="276"/>
        <v>10</v>
      </c>
      <c r="Q1676" s="175" t="str">
        <f t="shared" si="277"/>
        <v/>
      </c>
    </row>
    <row r="1677" spans="1:17" s="1" customFormat="1" x14ac:dyDescent="0.3">
      <c r="A1677" s="189">
        <f t="shared" si="275"/>
        <v>43900.708333329276</v>
      </c>
      <c r="B1677" s="190">
        <f t="shared" si="271"/>
        <v>43900</v>
      </c>
      <c r="C1677" s="1">
        <f t="shared" si="272"/>
        <v>17</v>
      </c>
      <c r="D1677" s="191">
        <v>4.5024764665801422</v>
      </c>
      <c r="E1677" s="192">
        <f t="shared" si="273"/>
        <v>1.563424034585651E-4</v>
      </c>
      <c r="F1677" s="193">
        <f t="shared" si="274"/>
        <v>6.7130239099859281</v>
      </c>
      <c r="G1677" s="193">
        <f t="shared" si="270"/>
        <v>6.9612606911466752</v>
      </c>
      <c r="H1677" s="193">
        <f t="shared" si="270"/>
        <v>7.2186768675169919</v>
      </c>
      <c r="I1677" s="193">
        <f t="shared" si="270"/>
        <v>7.4856118783049572</v>
      </c>
      <c r="J1677" s="193">
        <f t="shared" si="270"/>
        <v>7.7624177146322957</v>
      </c>
      <c r="K1677" s="193">
        <f>MAX(0,(F1677-'2031 forecast'!$C$10))</f>
        <v>0.97602390998592803</v>
      </c>
      <c r="L1677" s="193">
        <f>MAX(0,(G1677-'2031 forecast'!$C$10))</f>
        <v>1.2242606911466751</v>
      </c>
      <c r="M1677" s="193">
        <f>MAX(0,(H1677-'2031 forecast'!$C$10))</f>
        <v>1.4816768675169918</v>
      </c>
      <c r="N1677" s="193">
        <f>MAX(0,(I1677-'2031 forecast'!$C$10))</f>
        <v>1.7486118783049571</v>
      </c>
      <c r="O1677" s="193">
        <f>MAX(0,(J1677-'2031 forecast'!$C$10))</f>
        <v>2.0254177146322956</v>
      </c>
      <c r="P1677" s="175">
        <f t="shared" si="276"/>
        <v>11</v>
      </c>
      <c r="Q1677" s="175" t="str">
        <f t="shared" si="277"/>
        <v/>
      </c>
    </row>
    <row r="1678" spans="1:17" s="1" customFormat="1" x14ac:dyDescent="0.3">
      <c r="A1678" s="189">
        <f t="shared" si="275"/>
        <v>43900.74999999594</v>
      </c>
      <c r="B1678" s="190">
        <f t="shared" si="271"/>
        <v>43900</v>
      </c>
      <c r="C1678" s="1">
        <f t="shared" si="272"/>
        <v>18</v>
      </c>
      <c r="D1678" s="191">
        <v>4.5551810406036557</v>
      </c>
      <c r="E1678" s="192">
        <f t="shared" si="273"/>
        <v>1.5817249848232756E-4</v>
      </c>
      <c r="F1678" s="193">
        <f t="shared" si="274"/>
        <v>6.7916044574272343</v>
      </c>
      <c r="G1678" s="193">
        <f t="shared" si="270"/>
        <v>7.0427470203072549</v>
      </c>
      <c r="H1678" s="193">
        <f t="shared" si="270"/>
        <v>7.3031764295113373</v>
      </c>
      <c r="I1678" s="193">
        <f t="shared" si="270"/>
        <v>7.5732360976162187</v>
      </c>
      <c r="J1678" s="193">
        <f t="shared" si="270"/>
        <v>7.8532821360410345</v>
      </c>
      <c r="K1678" s="193">
        <f>MAX(0,(F1678-'2031 forecast'!$C$10))</f>
        <v>1.0546044574272342</v>
      </c>
      <c r="L1678" s="193">
        <f>MAX(0,(G1678-'2031 forecast'!$C$10))</f>
        <v>1.3057470203072548</v>
      </c>
      <c r="M1678" s="193">
        <f>MAX(0,(H1678-'2031 forecast'!$C$10))</f>
        <v>1.5661764295113372</v>
      </c>
      <c r="N1678" s="193">
        <f>MAX(0,(I1678-'2031 forecast'!$C$10))</f>
        <v>1.8362360976162186</v>
      </c>
      <c r="O1678" s="193">
        <f>MAX(0,(J1678-'2031 forecast'!$C$10))</f>
        <v>2.1162821360410344</v>
      </c>
      <c r="P1678" s="175">
        <f t="shared" si="276"/>
        <v>12</v>
      </c>
      <c r="Q1678" s="175" t="str">
        <f t="shared" si="277"/>
        <v/>
      </c>
    </row>
    <row r="1679" spans="1:17" s="1" customFormat="1" x14ac:dyDescent="0.3">
      <c r="A1679" s="189">
        <f t="shared" si="275"/>
        <v>43900.791666662604</v>
      </c>
      <c r="B1679" s="190">
        <f t="shared" si="271"/>
        <v>43900</v>
      </c>
      <c r="C1679" s="1">
        <f t="shared" si="272"/>
        <v>19</v>
      </c>
      <c r="D1679" s="191">
        <v>4.7283532123952003</v>
      </c>
      <c r="E1679" s="192">
        <f t="shared" si="273"/>
        <v>1.6418566784611856E-4</v>
      </c>
      <c r="F1679" s="193">
        <f t="shared" si="274"/>
        <v>7.0497976847343873</v>
      </c>
      <c r="G1679" s="193">
        <f t="shared" si="270"/>
        <v>7.31048781612059</v>
      </c>
      <c r="H1679" s="193">
        <f t="shared" si="270"/>
        <v>7.5808178474927619</v>
      </c>
      <c r="I1679" s="193">
        <f t="shared" si="270"/>
        <v>7.8611442467817954</v>
      </c>
      <c r="J1679" s="193">
        <f t="shared" si="270"/>
        <v>8.1518366635268951</v>
      </c>
      <c r="K1679" s="193">
        <f>MAX(0,(F1679-'2031 forecast'!$C$10))</f>
        <v>1.3127976847343872</v>
      </c>
      <c r="L1679" s="193">
        <f>MAX(0,(G1679-'2031 forecast'!$C$10))</f>
        <v>1.5734878161205899</v>
      </c>
      <c r="M1679" s="193">
        <f>MAX(0,(H1679-'2031 forecast'!$C$10))</f>
        <v>1.8438178474927618</v>
      </c>
      <c r="N1679" s="193">
        <f>MAX(0,(I1679-'2031 forecast'!$C$10))</f>
        <v>2.1241442467817953</v>
      </c>
      <c r="O1679" s="193">
        <f>MAX(0,(J1679-'2031 forecast'!$C$10))</f>
        <v>2.414836663526895</v>
      </c>
      <c r="P1679" s="175">
        <f t="shared" si="276"/>
        <v>13</v>
      </c>
      <c r="Q1679" s="175" t="str">
        <f t="shared" si="277"/>
        <v/>
      </c>
    </row>
    <row r="1680" spans="1:17" s="1" customFormat="1" x14ac:dyDescent="0.3">
      <c r="A1680" s="189">
        <f t="shared" si="275"/>
        <v>43900.833333329268</v>
      </c>
      <c r="B1680" s="190">
        <f t="shared" si="271"/>
        <v>43900</v>
      </c>
      <c r="C1680" s="1">
        <f t="shared" si="272"/>
        <v>20</v>
      </c>
      <c r="D1680" s="191">
        <v>4.7885870112792146</v>
      </c>
      <c r="E1680" s="192">
        <f t="shared" si="273"/>
        <v>1.6627720501613275E-4</v>
      </c>
      <c r="F1680" s="193">
        <f t="shared" si="274"/>
        <v>7.1396040246673067</v>
      </c>
      <c r="G1680" s="193">
        <f t="shared" si="270"/>
        <v>7.4036150494469641</v>
      </c>
      <c r="H1680" s="193">
        <f t="shared" si="270"/>
        <v>7.6773887754862979</v>
      </c>
      <c r="I1680" s="193">
        <f t="shared" si="270"/>
        <v>7.9612862117089493</v>
      </c>
      <c r="J1680" s="193">
        <f t="shared" si="270"/>
        <v>8.2556817165654497</v>
      </c>
      <c r="K1680" s="193">
        <f>MAX(0,(F1680-'2031 forecast'!$C$10))</f>
        <v>1.4026040246673066</v>
      </c>
      <c r="L1680" s="193">
        <f>MAX(0,(G1680-'2031 forecast'!$C$10))</f>
        <v>1.666615049446964</v>
      </c>
      <c r="M1680" s="193">
        <f>MAX(0,(H1680-'2031 forecast'!$C$10))</f>
        <v>1.9403887754862978</v>
      </c>
      <c r="N1680" s="193">
        <f>MAX(0,(I1680-'2031 forecast'!$C$10))</f>
        <v>2.2242862117089492</v>
      </c>
      <c r="O1680" s="193">
        <f>MAX(0,(J1680-'2031 forecast'!$C$10))</f>
        <v>2.5186817165654496</v>
      </c>
      <c r="P1680" s="175">
        <f t="shared" si="276"/>
        <v>14</v>
      </c>
      <c r="Q1680" s="175" t="str">
        <f t="shared" si="277"/>
        <v/>
      </c>
    </row>
    <row r="1681" spans="1:17" s="1" customFormat="1" x14ac:dyDescent="0.3">
      <c r="A1681" s="189">
        <f t="shared" si="275"/>
        <v>43900.874999995933</v>
      </c>
      <c r="B1681" s="190">
        <f t="shared" si="271"/>
        <v>43900</v>
      </c>
      <c r="C1681" s="1">
        <f t="shared" si="272"/>
        <v>21</v>
      </c>
      <c r="D1681" s="191">
        <v>4.547651815743154</v>
      </c>
      <c r="E1681" s="192">
        <f t="shared" si="273"/>
        <v>1.5791105633607578E-4</v>
      </c>
      <c r="F1681" s="193">
        <f t="shared" si="274"/>
        <v>6.7803786649356192</v>
      </c>
      <c r="G1681" s="193">
        <f t="shared" si="270"/>
        <v>7.0311061161414576</v>
      </c>
      <c r="H1681" s="193">
        <f t="shared" si="270"/>
        <v>7.2911050635121448</v>
      </c>
      <c r="I1681" s="193">
        <f t="shared" si="270"/>
        <v>7.5607183520003236</v>
      </c>
      <c r="J1681" s="193">
        <f t="shared" si="270"/>
        <v>7.8403015044112152</v>
      </c>
      <c r="K1681" s="193">
        <f>MAX(0,(F1681-'2031 forecast'!$C$10))</f>
        <v>1.0433786649356191</v>
      </c>
      <c r="L1681" s="193">
        <f>MAX(0,(G1681-'2031 forecast'!$C$10))</f>
        <v>1.2941061161414575</v>
      </c>
      <c r="M1681" s="193">
        <f>MAX(0,(H1681-'2031 forecast'!$C$10))</f>
        <v>1.5541050635121447</v>
      </c>
      <c r="N1681" s="193">
        <f>MAX(0,(I1681-'2031 forecast'!$C$10))</f>
        <v>1.8237183520003235</v>
      </c>
      <c r="O1681" s="193">
        <f>MAX(0,(J1681-'2031 forecast'!$C$10))</f>
        <v>2.1033015044112151</v>
      </c>
      <c r="P1681" s="175">
        <f t="shared" si="276"/>
        <v>15</v>
      </c>
      <c r="Q1681" s="175" t="str">
        <f t="shared" si="277"/>
        <v/>
      </c>
    </row>
    <row r="1682" spans="1:17" s="1" customFormat="1" x14ac:dyDescent="0.3">
      <c r="A1682" s="189">
        <f t="shared" si="275"/>
        <v>43900.916666662597</v>
      </c>
      <c r="B1682" s="190">
        <f t="shared" si="271"/>
        <v>43900</v>
      </c>
      <c r="C1682" s="1">
        <f t="shared" si="272"/>
        <v>22</v>
      </c>
      <c r="D1682" s="191">
        <v>4.1937782472995639</v>
      </c>
      <c r="E1682" s="192">
        <f t="shared" si="273"/>
        <v>1.4562327546224207E-4</v>
      </c>
      <c r="F1682" s="193">
        <f t="shared" si="274"/>
        <v>6.2527664178297018</v>
      </c>
      <c r="G1682" s="193">
        <f t="shared" si="270"/>
        <v>6.4839836203489938</v>
      </c>
      <c r="H1682" s="193">
        <f t="shared" si="270"/>
        <v>6.7237508615501076</v>
      </c>
      <c r="I1682" s="193">
        <f t="shared" si="270"/>
        <v>6.9723843080532788</v>
      </c>
      <c r="J1682" s="193">
        <f t="shared" si="270"/>
        <v>7.2302118178096801</v>
      </c>
      <c r="K1682" s="193">
        <f>MAX(0,(F1682-'2031 forecast'!$C$10))</f>
        <v>0.51576641782970167</v>
      </c>
      <c r="L1682" s="193">
        <f>MAX(0,(G1682-'2031 forecast'!$C$10))</f>
        <v>0.74698362034899368</v>
      </c>
      <c r="M1682" s="193">
        <f>MAX(0,(H1682-'2031 forecast'!$C$10))</f>
        <v>0.98675086155010749</v>
      </c>
      <c r="N1682" s="193">
        <f>MAX(0,(I1682-'2031 forecast'!$C$10))</f>
        <v>1.2353843080532787</v>
      </c>
      <c r="O1682" s="193">
        <f>MAX(0,(J1682-'2031 forecast'!$C$10))</f>
        <v>1.49321181780968</v>
      </c>
      <c r="P1682" s="175">
        <f t="shared" si="276"/>
        <v>16</v>
      </c>
      <c r="Q1682" s="175" t="str">
        <f t="shared" si="277"/>
        <v/>
      </c>
    </row>
    <row r="1683" spans="1:17" s="1" customFormat="1" x14ac:dyDescent="0.3">
      <c r="A1683" s="189">
        <f t="shared" si="275"/>
        <v>43900.958333329261</v>
      </c>
      <c r="B1683" s="190">
        <f t="shared" si="271"/>
        <v>43900</v>
      </c>
      <c r="C1683" s="1">
        <f t="shared" si="272"/>
        <v>23</v>
      </c>
      <c r="D1683" s="191">
        <v>3.8700215782979823</v>
      </c>
      <c r="E1683" s="192">
        <f t="shared" si="273"/>
        <v>1.343812631734155E-4</v>
      </c>
      <c r="F1683" s="193">
        <f t="shared" si="274"/>
        <v>5.7700573406902462</v>
      </c>
      <c r="G1683" s="193">
        <f t="shared" si="270"/>
        <v>5.9834247412197179</v>
      </c>
      <c r="H1683" s="193">
        <f t="shared" si="270"/>
        <v>6.2046821235848393</v>
      </c>
      <c r="I1683" s="193">
        <f t="shared" si="270"/>
        <v>6.4341212465698128</v>
      </c>
      <c r="J1683" s="193">
        <f t="shared" si="270"/>
        <v>6.6720446577274259</v>
      </c>
      <c r="K1683" s="193">
        <f>MAX(0,(F1683-'2031 forecast'!$C$10))</f>
        <v>3.3057340690246129E-2</v>
      </c>
      <c r="L1683" s="193">
        <f>MAX(0,(G1683-'2031 forecast'!$C$10))</f>
        <v>0.2464247412197178</v>
      </c>
      <c r="M1683" s="193">
        <f>MAX(0,(H1683-'2031 forecast'!$C$10))</f>
        <v>0.46768212358483918</v>
      </c>
      <c r="N1683" s="193">
        <f>MAX(0,(I1683-'2031 forecast'!$C$10))</f>
        <v>0.69712124656981267</v>
      </c>
      <c r="O1683" s="193">
        <f>MAX(0,(J1683-'2031 forecast'!$C$10))</f>
        <v>0.93504465772742584</v>
      </c>
      <c r="P1683" s="175">
        <f t="shared" si="276"/>
        <v>17</v>
      </c>
      <c r="Q1683" s="175">
        <f t="shared" si="277"/>
        <v>17</v>
      </c>
    </row>
    <row r="1684" spans="1:17" s="1" customFormat="1" x14ac:dyDescent="0.3">
      <c r="A1684" s="189">
        <f t="shared" si="275"/>
        <v>43900.999999995925</v>
      </c>
      <c r="B1684" s="190">
        <f t="shared" si="271"/>
        <v>43900</v>
      </c>
      <c r="C1684" s="1">
        <f t="shared" si="272"/>
        <v>0</v>
      </c>
      <c r="D1684" s="191">
        <v>3.1622744414108026</v>
      </c>
      <c r="E1684" s="192">
        <f t="shared" si="273"/>
        <v>1.0980570142574807E-4</v>
      </c>
      <c r="F1684" s="193">
        <f t="shared" si="274"/>
        <v>4.7148328464784113</v>
      </c>
      <c r="G1684" s="193">
        <f t="shared" si="270"/>
        <v>4.8891797496347893</v>
      </c>
      <c r="H1684" s="193">
        <f t="shared" si="270"/>
        <v>5.0699737196607639</v>
      </c>
      <c r="I1684" s="193">
        <f t="shared" si="270"/>
        <v>5.2574531586757223</v>
      </c>
      <c r="J1684" s="193">
        <f t="shared" si="270"/>
        <v>5.4518652845243558</v>
      </c>
      <c r="K1684" s="193">
        <f>MAX(0,(F1684-'2031 forecast'!$C$10))</f>
        <v>0</v>
      </c>
      <c r="L1684" s="193">
        <f>MAX(0,(G1684-'2031 forecast'!$C$10))</f>
        <v>0</v>
      </c>
      <c r="M1684" s="193">
        <f>MAX(0,(H1684-'2031 forecast'!$C$10))</f>
        <v>0</v>
      </c>
      <c r="N1684" s="193">
        <f>MAX(0,(I1684-'2031 forecast'!$C$10))</f>
        <v>0</v>
      </c>
      <c r="O1684" s="193">
        <f>MAX(0,(J1684-'2031 forecast'!$C$10))</f>
        <v>0</v>
      </c>
      <c r="P1684" s="175" t="str">
        <f t="shared" si="276"/>
        <v/>
      </c>
      <c r="Q1684" s="175" t="str">
        <f t="shared" si="277"/>
        <v/>
      </c>
    </row>
    <row r="1685" spans="1:17" s="1" customFormat="1" x14ac:dyDescent="0.3">
      <c r="A1685" s="189">
        <f t="shared" si="275"/>
        <v>43901.04166666259</v>
      </c>
      <c r="B1685" s="190">
        <f t="shared" si="271"/>
        <v>43901</v>
      </c>
      <c r="C1685" s="1">
        <f t="shared" si="272"/>
        <v>1</v>
      </c>
      <c r="D1685" s="191">
        <v>3.4257973115283691</v>
      </c>
      <c r="E1685" s="192">
        <f t="shared" si="273"/>
        <v>1.189561765445604E-4</v>
      </c>
      <c r="F1685" s="193">
        <f t="shared" si="274"/>
        <v>5.1077355836849456</v>
      </c>
      <c r="G1685" s="193">
        <f t="shared" ref="G1685:J1704" si="278">$E1685*G$2</f>
        <v>5.2966113954376874</v>
      </c>
      <c r="H1685" s="193">
        <f t="shared" si="278"/>
        <v>5.4924715296324935</v>
      </c>
      <c r="I1685" s="193">
        <f t="shared" si="278"/>
        <v>5.6955742552320325</v>
      </c>
      <c r="J1685" s="193">
        <f t="shared" si="278"/>
        <v>5.9061873915680509</v>
      </c>
      <c r="K1685" s="193">
        <f>MAX(0,(F1685-'2031 forecast'!$C$10))</f>
        <v>0</v>
      </c>
      <c r="L1685" s="193">
        <f>MAX(0,(G1685-'2031 forecast'!$C$10))</f>
        <v>0</v>
      </c>
      <c r="M1685" s="193">
        <f>MAX(0,(H1685-'2031 forecast'!$C$10))</f>
        <v>0</v>
      </c>
      <c r="N1685" s="193">
        <f>MAX(0,(I1685-'2031 forecast'!$C$10))</f>
        <v>0</v>
      </c>
      <c r="O1685" s="193">
        <f>MAX(0,(J1685-'2031 forecast'!$C$10))</f>
        <v>0.16918739156805085</v>
      </c>
      <c r="P1685" s="175" t="str">
        <f t="shared" si="276"/>
        <v/>
      </c>
      <c r="Q1685" s="175" t="str">
        <f t="shared" si="277"/>
        <v/>
      </c>
    </row>
    <row r="1686" spans="1:17" s="1" customFormat="1" x14ac:dyDescent="0.3">
      <c r="A1686" s="189">
        <f t="shared" si="275"/>
        <v>43901.083333329254</v>
      </c>
      <c r="B1686" s="190">
        <f t="shared" si="271"/>
        <v>43901</v>
      </c>
      <c r="C1686" s="1">
        <f t="shared" si="272"/>
        <v>2</v>
      </c>
      <c r="D1686" s="191">
        <v>3.3655635126443539</v>
      </c>
      <c r="E1686" s="192">
        <f t="shared" si="273"/>
        <v>1.1686463937454616E-4</v>
      </c>
      <c r="F1686" s="193">
        <f t="shared" si="274"/>
        <v>5.0179292437520235</v>
      </c>
      <c r="G1686" s="193">
        <f t="shared" si="278"/>
        <v>5.2034841621113106</v>
      </c>
      <c r="H1686" s="193">
        <f t="shared" si="278"/>
        <v>5.3959006016389557</v>
      </c>
      <c r="I1686" s="193">
        <f t="shared" si="278"/>
        <v>5.5954322903048759</v>
      </c>
      <c r="J1686" s="193">
        <f t="shared" si="278"/>
        <v>5.8023423385294928</v>
      </c>
      <c r="K1686" s="193">
        <f>MAX(0,(F1686-'2031 forecast'!$C$10))</f>
        <v>0</v>
      </c>
      <c r="L1686" s="193">
        <f>MAX(0,(G1686-'2031 forecast'!$C$10))</f>
        <v>0</v>
      </c>
      <c r="M1686" s="193">
        <f>MAX(0,(H1686-'2031 forecast'!$C$10))</f>
        <v>0</v>
      </c>
      <c r="N1686" s="193">
        <f>MAX(0,(I1686-'2031 forecast'!$C$10))</f>
        <v>0</v>
      </c>
      <c r="O1686" s="193">
        <f>MAX(0,(J1686-'2031 forecast'!$C$10))</f>
        <v>6.5342338529492672E-2</v>
      </c>
      <c r="P1686" s="175" t="str">
        <f t="shared" si="276"/>
        <v/>
      </c>
      <c r="Q1686" s="175" t="str">
        <f t="shared" si="277"/>
        <v/>
      </c>
    </row>
    <row r="1687" spans="1:17" s="1" customFormat="1" x14ac:dyDescent="0.3">
      <c r="A1687" s="189">
        <f t="shared" si="275"/>
        <v>43901.124999995918</v>
      </c>
      <c r="B1687" s="190">
        <f t="shared" si="271"/>
        <v>43901</v>
      </c>
      <c r="C1687" s="1">
        <f t="shared" si="272"/>
        <v>3</v>
      </c>
      <c r="D1687" s="191">
        <v>3.2676835894578291</v>
      </c>
      <c r="E1687" s="192">
        <f t="shared" si="273"/>
        <v>1.1346589147327299E-4</v>
      </c>
      <c r="F1687" s="193">
        <f t="shared" si="274"/>
        <v>4.8719939413610245</v>
      </c>
      <c r="G1687" s="193">
        <f t="shared" si="278"/>
        <v>5.0521524079559477</v>
      </c>
      <c r="H1687" s="193">
        <f t="shared" si="278"/>
        <v>5.2389728436494556</v>
      </c>
      <c r="I1687" s="193">
        <f t="shared" si="278"/>
        <v>5.4327015972982462</v>
      </c>
      <c r="J1687" s="193">
        <f t="shared" si="278"/>
        <v>5.6335941273418335</v>
      </c>
      <c r="K1687" s="193">
        <f>MAX(0,(F1687-'2031 forecast'!$C$10))</f>
        <v>0</v>
      </c>
      <c r="L1687" s="193">
        <f>MAX(0,(G1687-'2031 forecast'!$C$10))</f>
        <v>0</v>
      </c>
      <c r="M1687" s="193">
        <f>MAX(0,(H1687-'2031 forecast'!$C$10))</f>
        <v>0</v>
      </c>
      <c r="N1687" s="193">
        <f>MAX(0,(I1687-'2031 forecast'!$C$10))</f>
        <v>0</v>
      </c>
      <c r="O1687" s="193">
        <f>MAX(0,(J1687-'2031 forecast'!$C$10))</f>
        <v>0</v>
      </c>
      <c r="P1687" s="175" t="str">
        <f t="shared" si="276"/>
        <v/>
      </c>
      <c r="Q1687" s="175" t="str">
        <f t="shared" si="277"/>
        <v/>
      </c>
    </row>
    <row r="1688" spans="1:17" s="1" customFormat="1" x14ac:dyDescent="0.3">
      <c r="A1688" s="189">
        <f t="shared" si="275"/>
        <v>43901.166666662582</v>
      </c>
      <c r="B1688" s="190">
        <f t="shared" si="271"/>
        <v>43901</v>
      </c>
      <c r="C1688" s="1">
        <f t="shared" si="272"/>
        <v>4</v>
      </c>
      <c r="D1688" s="191">
        <v>3.3580342877838514</v>
      </c>
      <c r="E1688" s="192">
        <f t="shared" si="273"/>
        <v>1.1660319722829435E-4</v>
      </c>
      <c r="F1688" s="193">
        <f t="shared" si="274"/>
        <v>5.0067034512604067</v>
      </c>
      <c r="G1688" s="193">
        <f t="shared" si="278"/>
        <v>5.1918432579455125</v>
      </c>
      <c r="H1688" s="193">
        <f t="shared" si="278"/>
        <v>5.3838292356397615</v>
      </c>
      <c r="I1688" s="193">
        <f t="shared" si="278"/>
        <v>5.5829145446889799</v>
      </c>
      <c r="J1688" s="193">
        <f t="shared" si="278"/>
        <v>5.7893617068996708</v>
      </c>
      <c r="K1688" s="193">
        <f>MAX(0,(F1688-'2031 forecast'!$C$10))</f>
        <v>0</v>
      </c>
      <c r="L1688" s="193">
        <f>MAX(0,(G1688-'2031 forecast'!$C$10))</f>
        <v>0</v>
      </c>
      <c r="M1688" s="193">
        <f>MAX(0,(H1688-'2031 forecast'!$C$10))</f>
        <v>0</v>
      </c>
      <c r="N1688" s="193">
        <f>MAX(0,(I1688-'2031 forecast'!$C$10))</f>
        <v>0</v>
      </c>
      <c r="O1688" s="193">
        <f>MAX(0,(J1688-'2031 forecast'!$C$10))</f>
        <v>5.2361706899670679E-2</v>
      </c>
      <c r="P1688" s="175" t="str">
        <f t="shared" si="276"/>
        <v/>
      </c>
      <c r="Q1688" s="175" t="str">
        <f t="shared" si="277"/>
        <v/>
      </c>
    </row>
    <row r="1689" spans="1:17" s="1" customFormat="1" x14ac:dyDescent="0.3">
      <c r="A1689" s="189">
        <f t="shared" si="275"/>
        <v>43901.208333329247</v>
      </c>
      <c r="B1689" s="190">
        <f t="shared" si="271"/>
        <v>43901</v>
      </c>
      <c r="C1689" s="1">
        <f t="shared" si="272"/>
        <v>5</v>
      </c>
      <c r="D1689" s="191">
        <v>3.5989694833199133</v>
      </c>
      <c r="E1689" s="192">
        <f t="shared" si="273"/>
        <v>1.2496934590835136E-4</v>
      </c>
      <c r="F1689" s="193">
        <f t="shared" si="274"/>
        <v>5.365928810992096</v>
      </c>
      <c r="G1689" s="193">
        <f t="shared" si="278"/>
        <v>5.5643521912510208</v>
      </c>
      <c r="H1689" s="193">
        <f t="shared" si="278"/>
        <v>5.7701129476139164</v>
      </c>
      <c r="I1689" s="193">
        <f t="shared" si="278"/>
        <v>5.9834824043976074</v>
      </c>
      <c r="J1689" s="193">
        <f t="shared" si="278"/>
        <v>6.2047419190539088</v>
      </c>
      <c r="K1689" s="193">
        <f>MAX(0,(F1689-'2031 forecast'!$C$10))</f>
        <v>0</v>
      </c>
      <c r="L1689" s="193">
        <f>MAX(0,(G1689-'2031 forecast'!$C$10))</f>
        <v>0</v>
      </c>
      <c r="M1689" s="193">
        <f>MAX(0,(H1689-'2031 forecast'!$C$10))</f>
        <v>3.3112947613916255E-2</v>
      </c>
      <c r="N1689" s="193">
        <f>MAX(0,(I1689-'2031 forecast'!$C$10))</f>
        <v>0.24648240439760727</v>
      </c>
      <c r="O1689" s="193">
        <f>MAX(0,(J1689-'2031 forecast'!$C$10))</f>
        <v>0.46774191905390872</v>
      </c>
      <c r="P1689" s="175" t="str">
        <f t="shared" si="276"/>
        <v/>
      </c>
      <c r="Q1689" s="175" t="str">
        <f t="shared" si="277"/>
        <v/>
      </c>
    </row>
    <row r="1690" spans="1:17" s="1" customFormat="1" x14ac:dyDescent="0.3">
      <c r="A1690" s="189">
        <f t="shared" si="275"/>
        <v>43901.249999995911</v>
      </c>
      <c r="B1690" s="190">
        <f t="shared" si="271"/>
        <v>43901</v>
      </c>
      <c r="C1690" s="1">
        <f t="shared" si="272"/>
        <v>6</v>
      </c>
      <c r="D1690" s="191">
        <v>4.0356645252290235</v>
      </c>
      <c r="E1690" s="192">
        <f t="shared" si="273"/>
        <v>1.4013299039095466E-4</v>
      </c>
      <c r="F1690" s="193">
        <f t="shared" si="274"/>
        <v>6.0170247755057815</v>
      </c>
      <c r="G1690" s="193">
        <f t="shared" si="278"/>
        <v>6.239524632867254</v>
      </c>
      <c r="H1690" s="193">
        <f t="shared" si="278"/>
        <v>6.4702521755670688</v>
      </c>
      <c r="I1690" s="193">
        <f t="shared" si="278"/>
        <v>6.7095116501194925</v>
      </c>
      <c r="J1690" s="193">
        <f t="shared" si="278"/>
        <v>6.9576185535834627</v>
      </c>
      <c r="K1690" s="193">
        <f>MAX(0,(F1690-'2031 forecast'!$C$10))</f>
        <v>0.28002477550578142</v>
      </c>
      <c r="L1690" s="193">
        <f>MAX(0,(G1690-'2031 forecast'!$C$10))</f>
        <v>0.50252463286725391</v>
      </c>
      <c r="M1690" s="193">
        <f>MAX(0,(H1690-'2031 forecast'!$C$10))</f>
        <v>0.73325217556706868</v>
      </c>
      <c r="N1690" s="193">
        <f>MAX(0,(I1690-'2031 forecast'!$C$10))</f>
        <v>0.97251165011949237</v>
      </c>
      <c r="O1690" s="193">
        <f>MAX(0,(J1690-'2031 forecast'!$C$10))</f>
        <v>1.2206185535834626</v>
      </c>
      <c r="P1690" s="175">
        <f t="shared" si="276"/>
        <v>1</v>
      </c>
      <c r="Q1690" s="175" t="str">
        <f t="shared" si="277"/>
        <v/>
      </c>
    </row>
    <row r="1691" spans="1:17" s="1" customFormat="1" x14ac:dyDescent="0.3">
      <c r="A1691" s="189">
        <f t="shared" si="275"/>
        <v>43901.291666662575</v>
      </c>
      <c r="B1691" s="190">
        <f t="shared" si="271"/>
        <v>43901</v>
      </c>
      <c r="C1691" s="1">
        <f t="shared" si="272"/>
        <v>7</v>
      </c>
      <c r="D1691" s="191">
        <v>4.3970673185331153</v>
      </c>
      <c r="E1691" s="192">
        <f t="shared" si="273"/>
        <v>1.5268221341104015E-4</v>
      </c>
      <c r="F1691" s="193">
        <f t="shared" si="274"/>
        <v>6.555862815103314</v>
      </c>
      <c r="G1691" s="193">
        <f t="shared" si="278"/>
        <v>6.7982880328255151</v>
      </c>
      <c r="H1691" s="193">
        <f t="shared" si="278"/>
        <v>7.0496777435282993</v>
      </c>
      <c r="I1691" s="193">
        <f t="shared" si="278"/>
        <v>7.3103634396824324</v>
      </c>
      <c r="J1691" s="193">
        <f t="shared" si="278"/>
        <v>7.5806888718148171</v>
      </c>
      <c r="K1691" s="193">
        <f>MAX(0,(F1691-'2031 forecast'!$C$10))</f>
        <v>0.81886281510331393</v>
      </c>
      <c r="L1691" s="193">
        <f>MAX(0,(G1691-'2031 forecast'!$C$10))</f>
        <v>1.061288032825515</v>
      </c>
      <c r="M1691" s="193">
        <f>MAX(0,(H1691-'2031 forecast'!$C$10))</f>
        <v>1.3126777435282992</v>
      </c>
      <c r="N1691" s="193">
        <f>MAX(0,(I1691-'2031 forecast'!$C$10))</f>
        <v>1.5733634396824323</v>
      </c>
      <c r="O1691" s="193">
        <f>MAX(0,(J1691-'2031 forecast'!$C$10))</f>
        <v>1.843688871814817</v>
      </c>
      <c r="P1691" s="175">
        <f t="shared" si="276"/>
        <v>2</v>
      </c>
      <c r="Q1691" s="175" t="str">
        <f t="shared" si="277"/>
        <v/>
      </c>
    </row>
    <row r="1692" spans="1:17" s="1" customFormat="1" x14ac:dyDescent="0.3">
      <c r="A1692" s="189">
        <f t="shared" si="275"/>
        <v>43901.333333329239</v>
      </c>
      <c r="B1692" s="190">
        <f t="shared" si="271"/>
        <v>43901</v>
      </c>
      <c r="C1692" s="1">
        <f t="shared" si="272"/>
        <v>8</v>
      </c>
      <c r="D1692" s="191">
        <v>4.3443627445096027</v>
      </c>
      <c r="E1692" s="192">
        <f t="shared" si="273"/>
        <v>1.5085211838727772E-4</v>
      </c>
      <c r="F1692" s="193">
        <f t="shared" si="274"/>
        <v>6.4772822676620088</v>
      </c>
      <c r="G1692" s="193">
        <f t="shared" si="278"/>
        <v>6.7168017036649372</v>
      </c>
      <c r="H1692" s="193">
        <f t="shared" si="278"/>
        <v>6.9651781815339548</v>
      </c>
      <c r="I1692" s="193">
        <f t="shared" si="278"/>
        <v>7.2227392203711718</v>
      </c>
      <c r="J1692" s="193">
        <f t="shared" si="278"/>
        <v>7.4898244504060791</v>
      </c>
      <c r="K1692" s="193">
        <f>MAX(0,(F1692-'2031 forecast'!$C$10))</f>
        <v>0.74028226766200866</v>
      </c>
      <c r="L1692" s="193">
        <f>MAX(0,(G1692-'2031 forecast'!$C$10))</f>
        <v>0.97980170366493713</v>
      </c>
      <c r="M1692" s="193">
        <f>MAX(0,(H1692-'2031 forecast'!$C$10))</f>
        <v>1.2281781815339547</v>
      </c>
      <c r="N1692" s="193">
        <f>MAX(0,(I1692-'2031 forecast'!$C$10))</f>
        <v>1.4857392203711717</v>
      </c>
      <c r="O1692" s="193">
        <f>MAX(0,(J1692-'2031 forecast'!$C$10))</f>
        <v>1.752824450406079</v>
      </c>
      <c r="P1692" s="175">
        <f t="shared" si="276"/>
        <v>3</v>
      </c>
      <c r="Q1692" s="175" t="str">
        <f t="shared" si="277"/>
        <v/>
      </c>
    </row>
    <row r="1693" spans="1:17" s="1" customFormat="1" x14ac:dyDescent="0.3">
      <c r="A1693" s="189">
        <f t="shared" si="275"/>
        <v>43901.374999995904</v>
      </c>
      <c r="B1693" s="190">
        <f t="shared" si="271"/>
        <v>43901</v>
      </c>
      <c r="C1693" s="1">
        <f t="shared" si="272"/>
        <v>9</v>
      </c>
      <c r="D1693" s="191">
        <v>4.4573011174171304</v>
      </c>
      <c r="E1693" s="192">
        <f t="shared" si="273"/>
        <v>1.547737505810544E-4</v>
      </c>
      <c r="F1693" s="193">
        <f t="shared" si="274"/>
        <v>6.6456691550362361</v>
      </c>
      <c r="G1693" s="193">
        <f t="shared" si="278"/>
        <v>6.8914152661518919</v>
      </c>
      <c r="H1693" s="193">
        <f t="shared" si="278"/>
        <v>7.1462486715218372</v>
      </c>
      <c r="I1693" s="193">
        <f t="shared" si="278"/>
        <v>7.4105054046095882</v>
      </c>
      <c r="J1693" s="193">
        <f t="shared" si="278"/>
        <v>7.6845339248533762</v>
      </c>
      <c r="K1693" s="193">
        <f>MAX(0,(F1693-'2031 forecast'!$C$10))</f>
        <v>0.90866915503623602</v>
      </c>
      <c r="L1693" s="193">
        <f>MAX(0,(G1693-'2031 forecast'!$C$10))</f>
        <v>1.1544152661518918</v>
      </c>
      <c r="M1693" s="193">
        <f>MAX(0,(H1693-'2031 forecast'!$C$10))</f>
        <v>1.4092486715218371</v>
      </c>
      <c r="N1693" s="193">
        <f>MAX(0,(I1693-'2031 forecast'!$C$10))</f>
        <v>1.6735054046095881</v>
      </c>
      <c r="O1693" s="193">
        <f>MAX(0,(J1693-'2031 forecast'!$C$10))</f>
        <v>1.9475339248533761</v>
      </c>
      <c r="P1693" s="175">
        <f t="shared" si="276"/>
        <v>4</v>
      </c>
      <c r="Q1693" s="175" t="str">
        <f t="shared" si="277"/>
        <v/>
      </c>
    </row>
    <row r="1694" spans="1:17" s="1" customFormat="1" x14ac:dyDescent="0.3">
      <c r="A1694" s="189">
        <f t="shared" si="275"/>
        <v>43901.416666662568</v>
      </c>
      <c r="B1694" s="190">
        <f t="shared" si="271"/>
        <v>43901</v>
      </c>
      <c r="C1694" s="1">
        <f t="shared" si="272"/>
        <v>10</v>
      </c>
      <c r="D1694" s="191">
        <v>4.4347134428356245</v>
      </c>
      <c r="E1694" s="192">
        <f t="shared" si="273"/>
        <v>1.5398942414229905E-4</v>
      </c>
      <c r="F1694" s="193">
        <f t="shared" si="274"/>
        <v>6.6119917775613901</v>
      </c>
      <c r="G1694" s="193">
        <f t="shared" si="278"/>
        <v>6.8564925536545003</v>
      </c>
      <c r="H1694" s="193">
        <f t="shared" si="278"/>
        <v>7.1100345735242598</v>
      </c>
      <c r="I1694" s="193">
        <f t="shared" si="278"/>
        <v>7.3729521677619045</v>
      </c>
      <c r="J1694" s="193">
        <f t="shared" si="278"/>
        <v>7.6455920299639155</v>
      </c>
      <c r="K1694" s="193">
        <f>MAX(0,(F1694-'2031 forecast'!$C$10))</f>
        <v>0.87499177756139002</v>
      </c>
      <c r="L1694" s="193">
        <f>MAX(0,(G1694-'2031 forecast'!$C$10))</f>
        <v>1.1194925536545002</v>
      </c>
      <c r="M1694" s="193">
        <f>MAX(0,(H1694-'2031 forecast'!$C$10))</f>
        <v>1.3730345735242597</v>
      </c>
      <c r="N1694" s="193">
        <f>MAX(0,(I1694-'2031 forecast'!$C$10))</f>
        <v>1.6359521677619044</v>
      </c>
      <c r="O1694" s="193">
        <f>MAX(0,(J1694-'2031 forecast'!$C$10))</f>
        <v>1.9085920299639154</v>
      </c>
      <c r="P1694" s="175">
        <f t="shared" si="276"/>
        <v>5</v>
      </c>
      <c r="Q1694" s="175" t="str">
        <f t="shared" si="277"/>
        <v/>
      </c>
    </row>
    <row r="1695" spans="1:17" s="1" customFormat="1" x14ac:dyDescent="0.3">
      <c r="A1695" s="189">
        <f t="shared" si="275"/>
        <v>43901.458333329232</v>
      </c>
      <c r="B1695" s="190">
        <f t="shared" si="271"/>
        <v>43901</v>
      </c>
      <c r="C1695" s="1">
        <f t="shared" si="272"/>
        <v>11</v>
      </c>
      <c r="D1695" s="191">
        <v>4.336833519649101</v>
      </c>
      <c r="E1695" s="192">
        <f t="shared" si="273"/>
        <v>1.5059067624102594E-4</v>
      </c>
      <c r="F1695" s="193">
        <f t="shared" si="274"/>
        <v>6.4660564751703928</v>
      </c>
      <c r="G1695" s="193">
        <f t="shared" si="278"/>
        <v>6.70516079949914</v>
      </c>
      <c r="H1695" s="193">
        <f t="shared" si="278"/>
        <v>6.9531068155347624</v>
      </c>
      <c r="I1695" s="193">
        <f t="shared" si="278"/>
        <v>7.2102214747552775</v>
      </c>
      <c r="J1695" s="193">
        <f t="shared" si="278"/>
        <v>7.4768438187762598</v>
      </c>
      <c r="K1695" s="193">
        <f>MAX(0,(F1695-'2031 forecast'!$C$10))</f>
        <v>0.72905647517039274</v>
      </c>
      <c r="L1695" s="193">
        <f>MAX(0,(G1695-'2031 forecast'!$C$10))</f>
        <v>0.96816079949913991</v>
      </c>
      <c r="M1695" s="193">
        <f>MAX(0,(H1695-'2031 forecast'!$C$10))</f>
        <v>1.2161068155347623</v>
      </c>
      <c r="N1695" s="193">
        <f>MAX(0,(I1695-'2031 forecast'!$C$10))</f>
        <v>1.4732214747552774</v>
      </c>
      <c r="O1695" s="193">
        <f>MAX(0,(J1695-'2031 forecast'!$C$10))</f>
        <v>1.7398438187762597</v>
      </c>
      <c r="P1695" s="175">
        <f t="shared" si="276"/>
        <v>6</v>
      </c>
      <c r="Q1695" s="175" t="str">
        <f t="shared" si="277"/>
        <v/>
      </c>
    </row>
    <row r="1696" spans="1:17" s="1" customFormat="1" x14ac:dyDescent="0.3">
      <c r="A1696" s="189">
        <f t="shared" si="275"/>
        <v>43901.499999995896</v>
      </c>
      <c r="B1696" s="190">
        <f t="shared" si="271"/>
        <v>43901</v>
      </c>
      <c r="C1696" s="1">
        <f t="shared" si="272"/>
        <v>12</v>
      </c>
      <c r="D1696" s="191">
        <v>4.3518919693701035</v>
      </c>
      <c r="E1696" s="192">
        <f t="shared" si="273"/>
        <v>1.5111356053352945E-4</v>
      </c>
      <c r="F1696" s="193">
        <f t="shared" si="274"/>
        <v>6.488508060153622</v>
      </c>
      <c r="G1696" s="193">
        <f t="shared" si="278"/>
        <v>6.7284426078307318</v>
      </c>
      <c r="H1696" s="193">
        <f t="shared" si="278"/>
        <v>6.9772495475331446</v>
      </c>
      <c r="I1696" s="193">
        <f t="shared" si="278"/>
        <v>7.2352569659870642</v>
      </c>
      <c r="J1696" s="193">
        <f t="shared" si="278"/>
        <v>7.5028050820358967</v>
      </c>
      <c r="K1696" s="193">
        <f>MAX(0,(F1696-'2031 forecast'!$C$10))</f>
        <v>0.75150806015362193</v>
      </c>
      <c r="L1696" s="193">
        <f>MAX(0,(G1696-'2031 forecast'!$C$10))</f>
        <v>0.99144260783073168</v>
      </c>
      <c r="M1696" s="193">
        <f>MAX(0,(H1696-'2031 forecast'!$C$10))</f>
        <v>1.2402495475331445</v>
      </c>
      <c r="N1696" s="193">
        <f>MAX(0,(I1696-'2031 forecast'!$C$10))</f>
        <v>1.4982569659870641</v>
      </c>
      <c r="O1696" s="193">
        <f>MAX(0,(J1696-'2031 forecast'!$C$10))</f>
        <v>1.7658050820358966</v>
      </c>
      <c r="P1696" s="175">
        <f t="shared" si="276"/>
        <v>7</v>
      </c>
      <c r="Q1696" s="175" t="str">
        <f t="shared" si="277"/>
        <v/>
      </c>
    </row>
    <row r="1697" spans="1:17" s="1" customFormat="1" x14ac:dyDescent="0.3">
      <c r="A1697" s="189">
        <f t="shared" si="275"/>
        <v>43901.541666662561</v>
      </c>
      <c r="B1697" s="190">
        <f t="shared" si="271"/>
        <v>43901</v>
      </c>
      <c r="C1697" s="1">
        <f t="shared" si="272"/>
        <v>13</v>
      </c>
      <c r="D1697" s="191">
        <v>4.4347134428356245</v>
      </c>
      <c r="E1697" s="192">
        <f t="shared" si="273"/>
        <v>1.5398942414229905E-4</v>
      </c>
      <c r="F1697" s="193">
        <f t="shared" si="274"/>
        <v>6.6119917775613901</v>
      </c>
      <c r="G1697" s="193">
        <f t="shared" si="278"/>
        <v>6.8564925536545003</v>
      </c>
      <c r="H1697" s="193">
        <f t="shared" si="278"/>
        <v>7.1100345735242598</v>
      </c>
      <c r="I1697" s="193">
        <f t="shared" si="278"/>
        <v>7.3729521677619045</v>
      </c>
      <c r="J1697" s="193">
        <f t="shared" si="278"/>
        <v>7.6455920299639155</v>
      </c>
      <c r="K1697" s="193">
        <f>MAX(0,(F1697-'2031 forecast'!$C$10))</f>
        <v>0.87499177756139002</v>
      </c>
      <c r="L1697" s="193">
        <f>MAX(0,(G1697-'2031 forecast'!$C$10))</f>
        <v>1.1194925536545002</v>
      </c>
      <c r="M1697" s="193">
        <f>MAX(0,(H1697-'2031 forecast'!$C$10))</f>
        <v>1.3730345735242597</v>
      </c>
      <c r="N1697" s="193">
        <f>MAX(0,(I1697-'2031 forecast'!$C$10))</f>
        <v>1.6359521677619044</v>
      </c>
      <c r="O1697" s="193">
        <f>MAX(0,(J1697-'2031 forecast'!$C$10))</f>
        <v>1.9085920299639154</v>
      </c>
      <c r="P1697" s="175">
        <f t="shared" si="276"/>
        <v>8</v>
      </c>
      <c r="Q1697" s="175" t="str">
        <f t="shared" si="277"/>
        <v/>
      </c>
    </row>
    <row r="1698" spans="1:17" s="1" customFormat="1" x14ac:dyDescent="0.3">
      <c r="A1698" s="189">
        <f t="shared" si="275"/>
        <v>43901.583333329225</v>
      </c>
      <c r="B1698" s="190">
        <f t="shared" si="271"/>
        <v>43901</v>
      </c>
      <c r="C1698" s="1">
        <f t="shared" si="272"/>
        <v>14</v>
      </c>
      <c r="D1698" s="191">
        <v>4.3744796439516094</v>
      </c>
      <c r="E1698" s="192">
        <f t="shared" si="273"/>
        <v>1.518978869722848E-4</v>
      </c>
      <c r="F1698" s="193">
        <f t="shared" si="274"/>
        <v>6.522185437628468</v>
      </c>
      <c r="G1698" s="193">
        <f t="shared" si="278"/>
        <v>6.7633653203281234</v>
      </c>
      <c r="H1698" s="193">
        <f t="shared" si="278"/>
        <v>7.013463645530722</v>
      </c>
      <c r="I1698" s="193">
        <f t="shared" si="278"/>
        <v>7.2728102028347479</v>
      </c>
      <c r="J1698" s="193">
        <f t="shared" si="278"/>
        <v>7.5417469769253573</v>
      </c>
      <c r="K1698" s="193">
        <f>MAX(0,(F1698-'2031 forecast'!$C$10))</f>
        <v>0.78518543762846793</v>
      </c>
      <c r="L1698" s="193">
        <f>MAX(0,(G1698-'2031 forecast'!$C$10))</f>
        <v>1.0263653203281233</v>
      </c>
      <c r="M1698" s="193">
        <f>MAX(0,(H1698-'2031 forecast'!$C$10))</f>
        <v>1.2764636455307219</v>
      </c>
      <c r="N1698" s="193">
        <f>MAX(0,(I1698-'2031 forecast'!$C$10))</f>
        <v>1.5358102028347478</v>
      </c>
      <c r="O1698" s="193">
        <f>MAX(0,(J1698-'2031 forecast'!$C$10))</f>
        <v>1.8047469769253572</v>
      </c>
      <c r="P1698" s="175">
        <f t="shared" si="276"/>
        <v>9</v>
      </c>
      <c r="Q1698" s="175" t="str">
        <f t="shared" si="277"/>
        <v/>
      </c>
    </row>
    <row r="1699" spans="1:17" s="1" customFormat="1" x14ac:dyDescent="0.3">
      <c r="A1699" s="189">
        <f t="shared" si="275"/>
        <v>43901.624999995889</v>
      </c>
      <c r="B1699" s="190">
        <f t="shared" si="271"/>
        <v>43901</v>
      </c>
      <c r="C1699" s="1">
        <f t="shared" si="272"/>
        <v>15</v>
      </c>
      <c r="D1699" s="191">
        <v>4.3970673185331153</v>
      </c>
      <c r="E1699" s="192">
        <f t="shared" si="273"/>
        <v>1.5268221341104015E-4</v>
      </c>
      <c r="F1699" s="193">
        <f t="shared" si="274"/>
        <v>6.555862815103314</v>
      </c>
      <c r="G1699" s="193">
        <f t="shared" si="278"/>
        <v>6.7982880328255151</v>
      </c>
      <c r="H1699" s="193">
        <f t="shared" si="278"/>
        <v>7.0496777435282993</v>
      </c>
      <c r="I1699" s="193">
        <f t="shared" si="278"/>
        <v>7.3103634396824324</v>
      </c>
      <c r="J1699" s="193">
        <f t="shared" si="278"/>
        <v>7.5806888718148171</v>
      </c>
      <c r="K1699" s="193">
        <f>MAX(0,(F1699-'2031 forecast'!$C$10))</f>
        <v>0.81886281510331393</v>
      </c>
      <c r="L1699" s="193">
        <f>MAX(0,(G1699-'2031 forecast'!$C$10))</f>
        <v>1.061288032825515</v>
      </c>
      <c r="M1699" s="193">
        <f>MAX(0,(H1699-'2031 forecast'!$C$10))</f>
        <v>1.3126777435282992</v>
      </c>
      <c r="N1699" s="193">
        <f>MAX(0,(I1699-'2031 forecast'!$C$10))</f>
        <v>1.5733634396824323</v>
      </c>
      <c r="O1699" s="193">
        <f>MAX(0,(J1699-'2031 forecast'!$C$10))</f>
        <v>1.843688871814817</v>
      </c>
      <c r="P1699" s="175">
        <f t="shared" si="276"/>
        <v>10</v>
      </c>
      <c r="Q1699" s="175" t="str">
        <f t="shared" si="277"/>
        <v/>
      </c>
    </row>
    <row r="1700" spans="1:17" s="1" customFormat="1" x14ac:dyDescent="0.3">
      <c r="A1700" s="189">
        <f t="shared" si="275"/>
        <v>43901.666666662553</v>
      </c>
      <c r="B1700" s="190">
        <f t="shared" si="271"/>
        <v>43901</v>
      </c>
      <c r="C1700" s="1">
        <f t="shared" si="272"/>
        <v>16</v>
      </c>
      <c r="D1700" s="191">
        <v>4.6380025140691767</v>
      </c>
      <c r="E1700" s="192">
        <f t="shared" si="273"/>
        <v>1.6104836209109716E-4</v>
      </c>
      <c r="F1700" s="193">
        <f t="shared" si="274"/>
        <v>6.9150881748350024</v>
      </c>
      <c r="G1700" s="193">
        <f t="shared" si="278"/>
        <v>7.1707969661310234</v>
      </c>
      <c r="H1700" s="193">
        <f t="shared" si="278"/>
        <v>7.4359614555024525</v>
      </c>
      <c r="I1700" s="193">
        <f t="shared" si="278"/>
        <v>7.710931299391059</v>
      </c>
      <c r="J1700" s="193">
        <f t="shared" si="278"/>
        <v>7.9960690839690542</v>
      </c>
      <c r="K1700" s="193">
        <f>MAX(0,(F1700-'2031 forecast'!$C$10))</f>
        <v>1.1780881748350023</v>
      </c>
      <c r="L1700" s="193">
        <f>MAX(0,(G1700-'2031 forecast'!$C$10))</f>
        <v>1.4337969661310233</v>
      </c>
      <c r="M1700" s="193">
        <f>MAX(0,(H1700-'2031 forecast'!$C$10))</f>
        <v>1.6989614555024524</v>
      </c>
      <c r="N1700" s="193">
        <f>MAX(0,(I1700-'2031 forecast'!$C$10))</f>
        <v>1.9739312993910589</v>
      </c>
      <c r="O1700" s="193">
        <f>MAX(0,(J1700-'2031 forecast'!$C$10))</f>
        <v>2.2590690839690541</v>
      </c>
      <c r="P1700" s="175">
        <f t="shared" si="276"/>
        <v>11</v>
      </c>
      <c r="Q1700" s="175" t="str">
        <f t="shared" si="277"/>
        <v/>
      </c>
    </row>
    <row r="1701" spans="1:17" s="1" customFormat="1" x14ac:dyDescent="0.3">
      <c r="A1701" s="189">
        <f t="shared" si="275"/>
        <v>43901.708333329218</v>
      </c>
      <c r="B1701" s="190">
        <f t="shared" si="271"/>
        <v>43901</v>
      </c>
      <c r="C1701" s="1">
        <f t="shared" si="272"/>
        <v>17</v>
      </c>
      <c r="D1701" s="191">
        <v>4.7810577864187129</v>
      </c>
      <c r="E1701" s="192">
        <f t="shared" si="273"/>
        <v>1.66015762869881E-4</v>
      </c>
      <c r="F1701" s="193">
        <f t="shared" si="274"/>
        <v>7.1283782321756926</v>
      </c>
      <c r="G1701" s="193">
        <f t="shared" si="278"/>
        <v>7.3919741452811687</v>
      </c>
      <c r="H1701" s="193">
        <f t="shared" si="278"/>
        <v>7.6653174094871064</v>
      </c>
      <c r="I1701" s="193">
        <f t="shared" si="278"/>
        <v>7.948768466093056</v>
      </c>
      <c r="J1701" s="193">
        <f t="shared" si="278"/>
        <v>8.2427010849356321</v>
      </c>
      <c r="K1701" s="193">
        <f>MAX(0,(F1701-'2031 forecast'!$C$10))</f>
        <v>1.3913782321756925</v>
      </c>
      <c r="L1701" s="193">
        <f>MAX(0,(G1701-'2031 forecast'!$C$10))</f>
        <v>1.6549741452811686</v>
      </c>
      <c r="M1701" s="193">
        <f>MAX(0,(H1701-'2031 forecast'!$C$10))</f>
        <v>1.9283174094871063</v>
      </c>
      <c r="N1701" s="193">
        <f>MAX(0,(I1701-'2031 forecast'!$C$10))</f>
        <v>2.2117684660930559</v>
      </c>
      <c r="O1701" s="193">
        <f>MAX(0,(J1701-'2031 forecast'!$C$10))</f>
        <v>2.505701084935632</v>
      </c>
      <c r="P1701" s="175">
        <f t="shared" si="276"/>
        <v>12</v>
      </c>
      <c r="Q1701" s="175" t="str">
        <f t="shared" si="277"/>
        <v/>
      </c>
    </row>
    <row r="1702" spans="1:17" s="1" customFormat="1" x14ac:dyDescent="0.3">
      <c r="A1702" s="189">
        <f t="shared" si="275"/>
        <v>43901.749999995882</v>
      </c>
      <c r="B1702" s="190">
        <f t="shared" si="271"/>
        <v>43901</v>
      </c>
      <c r="C1702" s="1">
        <f t="shared" si="272"/>
        <v>18</v>
      </c>
      <c r="D1702" s="191">
        <v>4.7509408869767054</v>
      </c>
      <c r="E1702" s="192">
        <f t="shared" si="273"/>
        <v>1.6496999428487386E-4</v>
      </c>
      <c r="F1702" s="193">
        <f t="shared" si="274"/>
        <v>7.0834750622092315</v>
      </c>
      <c r="G1702" s="193">
        <f t="shared" si="278"/>
        <v>7.3454105286179798</v>
      </c>
      <c r="H1702" s="193">
        <f t="shared" si="278"/>
        <v>7.6170319454903366</v>
      </c>
      <c r="I1702" s="193">
        <f t="shared" si="278"/>
        <v>7.8986974836294772</v>
      </c>
      <c r="J1702" s="193">
        <f t="shared" si="278"/>
        <v>8.1907785584163513</v>
      </c>
      <c r="K1702" s="193">
        <f>MAX(0,(F1702-'2031 forecast'!$C$10))</f>
        <v>1.3464750622092314</v>
      </c>
      <c r="L1702" s="193">
        <f>MAX(0,(G1702-'2031 forecast'!$C$10))</f>
        <v>1.6084105286179797</v>
      </c>
      <c r="M1702" s="193">
        <f>MAX(0,(H1702-'2031 forecast'!$C$10))</f>
        <v>1.8800319454903365</v>
      </c>
      <c r="N1702" s="193">
        <f>MAX(0,(I1702-'2031 forecast'!$C$10))</f>
        <v>2.1616974836294771</v>
      </c>
      <c r="O1702" s="193">
        <f>MAX(0,(J1702-'2031 forecast'!$C$10))</f>
        <v>2.4537785584163512</v>
      </c>
      <c r="P1702" s="175">
        <f t="shared" si="276"/>
        <v>13</v>
      </c>
      <c r="Q1702" s="175" t="str">
        <f t="shared" si="277"/>
        <v/>
      </c>
    </row>
    <row r="1703" spans="1:17" s="1" customFormat="1" x14ac:dyDescent="0.3">
      <c r="A1703" s="189">
        <f t="shared" si="275"/>
        <v>43901.791666662546</v>
      </c>
      <c r="B1703" s="190">
        <f t="shared" si="271"/>
        <v>43901</v>
      </c>
      <c r="C1703" s="1">
        <f t="shared" si="272"/>
        <v>19</v>
      </c>
      <c r="D1703" s="191">
        <v>5.0671683311177862</v>
      </c>
      <c r="E1703" s="192">
        <f t="shared" si="273"/>
        <v>1.759505644274487E-4</v>
      </c>
      <c r="F1703" s="193">
        <f t="shared" si="274"/>
        <v>7.5549583468570738</v>
      </c>
      <c r="G1703" s="193">
        <f t="shared" si="278"/>
        <v>7.8343285035814603</v>
      </c>
      <c r="H1703" s="193">
        <f t="shared" si="278"/>
        <v>8.1240293174564151</v>
      </c>
      <c r="I1703" s="193">
        <f t="shared" si="278"/>
        <v>8.4244427994970508</v>
      </c>
      <c r="J1703" s="193">
        <f t="shared" si="278"/>
        <v>8.7359650868687897</v>
      </c>
      <c r="K1703" s="193">
        <f>MAX(0,(F1703-'2031 forecast'!$C$10))</f>
        <v>1.8179583468570737</v>
      </c>
      <c r="L1703" s="193">
        <f>MAX(0,(G1703-'2031 forecast'!$C$10))</f>
        <v>2.0973285035814602</v>
      </c>
      <c r="M1703" s="193">
        <f>MAX(0,(H1703-'2031 forecast'!$C$10))</f>
        <v>2.387029317456415</v>
      </c>
      <c r="N1703" s="193">
        <f>MAX(0,(I1703-'2031 forecast'!$C$10))</f>
        <v>2.6874427994970507</v>
      </c>
      <c r="O1703" s="193">
        <f>MAX(0,(J1703-'2031 forecast'!$C$10))</f>
        <v>2.9989650868687896</v>
      </c>
      <c r="P1703" s="175">
        <f t="shared" si="276"/>
        <v>14</v>
      </c>
      <c r="Q1703" s="175" t="str">
        <f t="shared" si="277"/>
        <v/>
      </c>
    </row>
    <row r="1704" spans="1:17" s="1" customFormat="1" x14ac:dyDescent="0.3">
      <c r="A1704" s="189">
        <f t="shared" si="275"/>
        <v>43901.83333332921</v>
      </c>
      <c r="B1704" s="190">
        <f t="shared" si="271"/>
        <v>43901</v>
      </c>
      <c r="C1704" s="1">
        <f t="shared" si="272"/>
        <v>20</v>
      </c>
      <c r="D1704" s="191">
        <v>5.0822267808387895</v>
      </c>
      <c r="E1704" s="192">
        <f t="shared" si="273"/>
        <v>1.7647344871995224E-4</v>
      </c>
      <c r="F1704" s="193">
        <f t="shared" si="274"/>
        <v>7.577409931840303</v>
      </c>
      <c r="G1704" s="193">
        <f t="shared" si="278"/>
        <v>7.8576103119130529</v>
      </c>
      <c r="H1704" s="193">
        <f t="shared" si="278"/>
        <v>8.1481720494547982</v>
      </c>
      <c r="I1704" s="193">
        <f t="shared" si="278"/>
        <v>8.4494782907288393</v>
      </c>
      <c r="J1704" s="193">
        <f t="shared" si="278"/>
        <v>8.7619263501284284</v>
      </c>
      <c r="K1704" s="193">
        <f>MAX(0,(F1704-'2031 forecast'!$C$10))</f>
        <v>1.8404099318403029</v>
      </c>
      <c r="L1704" s="193">
        <f>MAX(0,(G1704-'2031 forecast'!$C$10))</f>
        <v>2.1206103119130528</v>
      </c>
      <c r="M1704" s="193">
        <f>MAX(0,(H1704-'2031 forecast'!$C$10))</f>
        <v>2.4111720494547981</v>
      </c>
      <c r="N1704" s="193">
        <f>MAX(0,(I1704-'2031 forecast'!$C$10))</f>
        <v>2.7124782907288392</v>
      </c>
      <c r="O1704" s="193">
        <f>MAX(0,(J1704-'2031 forecast'!$C$10))</f>
        <v>3.0249263501284283</v>
      </c>
      <c r="P1704" s="175">
        <f t="shared" si="276"/>
        <v>15</v>
      </c>
      <c r="Q1704" s="175" t="str">
        <f t="shared" si="277"/>
        <v/>
      </c>
    </row>
    <row r="1705" spans="1:17" s="1" customFormat="1" x14ac:dyDescent="0.3">
      <c r="A1705" s="189">
        <f t="shared" si="275"/>
        <v>43901.874999995875</v>
      </c>
      <c r="B1705" s="190">
        <f t="shared" si="271"/>
        <v>43901</v>
      </c>
      <c r="C1705" s="1">
        <f t="shared" si="272"/>
        <v>21</v>
      </c>
      <c r="D1705" s="191">
        <v>4.7810577864187129</v>
      </c>
      <c r="E1705" s="192">
        <f t="shared" si="273"/>
        <v>1.66015762869881E-4</v>
      </c>
      <c r="F1705" s="193">
        <f t="shared" si="274"/>
        <v>7.1283782321756926</v>
      </c>
      <c r="G1705" s="193">
        <f t="shared" ref="G1705:J1724" si="279">$E1705*G$2</f>
        <v>7.3919741452811687</v>
      </c>
      <c r="H1705" s="193">
        <f t="shared" si="279"/>
        <v>7.6653174094871064</v>
      </c>
      <c r="I1705" s="193">
        <f t="shared" si="279"/>
        <v>7.948768466093056</v>
      </c>
      <c r="J1705" s="193">
        <f t="shared" si="279"/>
        <v>8.2427010849356321</v>
      </c>
      <c r="K1705" s="193">
        <f>MAX(0,(F1705-'2031 forecast'!$C$10))</f>
        <v>1.3913782321756925</v>
      </c>
      <c r="L1705" s="193">
        <f>MAX(0,(G1705-'2031 forecast'!$C$10))</f>
        <v>1.6549741452811686</v>
      </c>
      <c r="M1705" s="193">
        <f>MAX(0,(H1705-'2031 forecast'!$C$10))</f>
        <v>1.9283174094871063</v>
      </c>
      <c r="N1705" s="193">
        <f>MAX(0,(I1705-'2031 forecast'!$C$10))</f>
        <v>2.2117684660930559</v>
      </c>
      <c r="O1705" s="193">
        <f>MAX(0,(J1705-'2031 forecast'!$C$10))</f>
        <v>2.505701084935632</v>
      </c>
      <c r="P1705" s="175">
        <f t="shared" si="276"/>
        <v>16</v>
      </c>
      <c r="Q1705" s="175" t="str">
        <f t="shared" si="277"/>
        <v/>
      </c>
    </row>
    <row r="1706" spans="1:17" s="1" customFormat="1" x14ac:dyDescent="0.3">
      <c r="A1706" s="189">
        <f t="shared" si="275"/>
        <v>43901.916666662539</v>
      </c>
      <c r="B1706" s="190">
        <f t="shared" si="271"/>
        <v>43901</v>
      </c>
      <c r="C1706" s="1">
        <f t="shared" si="272"/>
        <v>22</v>
      </c>
      <c r="D1706" s="191">
        <v>4.5627102654641574</v>
      </c>
      <c r="E1706" s="192">
        <f t="shared" si="273"/>
        <v>1.5843394062857935E-4</v>
      </c>
      <c r="F1706" s="193">
        <f t="shared" si="274"/>
        <v>6.8028302499188502</v>
      </c>
      <c r="G1706" s="193">
        <f t="shared" si="279"/>
        <v>7.0543879244730521</v>
      </c>
      <c r="H1706" s="193">
        <f t="shared" si="279"/>
        <v>7.3152477955105297</v>
      </c>
      <c r="I1706" s="193">
        <f t="shared" si="279"/>
        <v>7.585753843232113</v>
      </c>
      <c r="J1706" s="193">
        <f t="shared" si="279"/>
        <v>7.8662627676708547</v>
      </c>
      <c r="K1706" s="193">
        <f>MAX(0,(F1706-'2031 forecast'!$C$10))</f>
        <v>1.0658302499188501</v>
      </c>
      <c r="L1706" s="193">
        <f>MAX(0,(G1706-'2031 forecast'!$C$10))</f>
        <v>1.317387924473052</v>
      </c>
      <c r="M1706" s="193">
        <f>MAX(0,(H1706-'2031 forecast'!$C$10))</f>
        <v>1.5782477955105296</v>
      </c>
      <c r="N1706" s="193">
        <f>MAX(0,(I1706-'2031 forecast'!$C$10))</f>
        <v>1.8487538432321129</v>
      </c>
      <c r="O1706" s="193">
        <f>MAX(0,(J1706-'2031 forecast'!$C$10))</f>
        <v>2.1292627676708547</v>
      </c>
      <c r="P1706" s="175">
        <f t="shared" si="276"/>
        <v>17</v>
      </c>
      <c r="Q1706" s="175" t="str">
        <f t="shared" si="277"/>
        <v/>
      </c>
    </row>
    <row r="1707" spans="1:17" s="1" customFormat="1" x14ac:dyDescent="0.3">
      <c r="A1707" s="189">
        <f t="shared" si="275"/>
        <v>43901.958333329203</v>
      </c>
      <c r="B1707" s="190">
        <f t="shared" si="271"/>
        <v>43901</v>
      </c>
      <c r="C1707" s="1">
        <f t="shared" si="272"/>
        <v>23</v>
      </c>
      <c r="D1707" s="191">
        <v>3.8700215782979823</v>
      </c>
      <c r="E1707" s="192">
        <f t="shared" si="273"/>
        <v>1.343812631734155E-4</v>
      </c>
      <c r="F1707" s="193">
        <f t="shared" si="274"/>
        <v>5.7700573406902462</v>
      </c>
      <c r="G1707" s="193">
        <f t="shared" si="279"/>
        <v>5.9834247412197179</v>
      </c>
      <c r="H1707" s="193">
        <f t="shared" si="279"/>
        <v>6.2046821235848393</v>
      </c>
      <c r="I1707" s="193">
        <f t="shared" si="279"/>
        <v>6.4341212465698128</v>
      </c>
      <c r="J1707" s="193">
        <f t="shared" si="279"/>
        <v>6.6720446577274259</v>
      </c>
      <c r="K1707" s="193">
        <f>MAX(0,(F1707-'2031 forecast'!$C$10))</f>
        <v>3.3057340690246129E-2</v>
      </c>
      <c r="L1707" s="193">
        <f>MAX(0,(G1707-'2031 forecast'!$C$10))</f>
        <v>0.2464247412197178</v>
      </c>
      <c r="M1707" s="193">
        <f>MAX(0,(H1707-'2031 forecast'!$C$10))</f>
        <v>0.46768212358483918</v>
      </c>
      <c r="N1707" s="193">
        <f>MAX(0,(I1707-'2031 forecast'!$C$10))</f>
        <v>0.69712124656981267</v>
      </c>
      <c r="O1707" s="193">
        <f>MAX(0,(J1707-'2031 forecast'!$C$10))</f>
        <v>0.93504465772742584</v>
      </c>
      <c r="P1707" s="175">
        <f t="shared" si="276"/>
        <v>18</v>
      </c>
      <c r="Q1707" s="175">
        <f t="shared" si="277"/>
        <v>18</v>
      </c>
    </row>
    <row r="1708" spans="1:17" s="1" customFormat="1" x14ac:dyDescent="0.3">
      <c r="A1708" s="189">
        <f t="shared" si="275"/>
        <v>43901.999999995867</v>
      </c>
      <c r="B1708" s="190">
        <f t="shared" si="271"/>
        <v>43901</v>
      </c>
      <c r="C1708" s="1">
        <f t="shared" si="272"/>
        <v>0</v>
      </c>
      <c r="D1708" s="191">
        <v>3.5161480098543922</v>
      </c>
      <c r="E1708" s="192">
        <f t="shared" si="273"/>
        <v>1.2209348229958177E-4</v>
      </c>
      <c r="F1708" s="193">
        <f t="shared" si="274"/>
        <v>5.2424450935843279</v>
      </c>
      <c r="G1708" s="193">
        <f t="shared" si="279"/>
        <v>5.4363022454272532</v>
      </c>
      <c r="H1708" s="193">
        <f t="shared" si="279"/>
        <v>5.6373279216228012</v>
      </c>
      <c r="I1708" s="193">
        <f t="shared" si="279"/>
        <v>5.8457872026227671</v>
      </c>
      <c r="J1708" s="193">
        <f t="shared" si="279"/>
        <v>6.06195497112589</v>
      </c>
      <c r="K1708" s="193">
        <f>MAX(0,(F1708-'2031 forecast'!$C$10))</f>
        <v>0</v>
      </c>
      <c r="L1708" s="193">
        <f>MAX(0,(G1708-'2031 forecast'!$C$10))</f>
        <v>0</v>
      </c>
      <c r="M1708" s="193">
        <f>MAX(0,(H1708-'2031 forecast'!$C$10))</f>
        <v>0</v>
      </c>
      <c r="N1708" s="193">
        <f>MAX(0,(I1708-'2031 forecast'!$C$10))</f>
        <v>0.10878720262276698</v>
      </c>
      <c r="O1708" s="193">
        <f>MAX(0,(J1708-'2031 forecast'!$C$10))</f>
        <v>0.32495497112588989</v>
      </c>
      <c r="P1708" s="175" t="str">
        <f t="shared" si="276"/>
        <v/>
      </c>
      <c r="Q1708" s="175" t="str">
        <f t="shared" si="277"/>
        <v/>
      </c>
    </row>
    <row r="1709" spans="1:17" s="1" customFormat="1" x14ac:dyDescent="0.3">
      <c r="A1709" s="189">
        <f t="shared" si="275"/>
        <v>43902.041666662531</v>
      </c>
      <c r="B1709" s="190">
        <f t="shared" si="271"/>
        <v>43902</v>
      </c>
      <c r="C1709" s="1">
        <f t="shared" si="272"/>
        <v>1</v>
      </c>
      <c r="D1709" s="191">
        <v>3.4935603352728863</v>
      </c>
      <c r="E1709" s="192">
        <f t="shared" si="273"/>
        <v>1.2130915586082643E-4</v>
      </c>
      <c r="F1709" s="193">
        <f t="shared" si="274"/>
        <v>5.2087677161094827</v>
      </c>
      <c r="G1709" s="193">
        <f t="shared" si="279"/>
        <v>5.4013795329298615</v>
      </c>
      <c r="H1709" s="193">
        <f t="shared" si="279"/>
        <v>5.6011138236252238</v>
      </c>
      <c r="I1709" s="193">
        <f t="shared" si="279"/>
        <v>5.8082339657750834</v>
      </c>
      <c r="J1709" s="193">
        <f t="shared" si="279"/>
        <v>6.0230130762364302</v>
      </c>
      <c r="K1709" s="193">
        <f>MAX(0,(F1709-'2031 forecast'!$C$10))</f>
        <v>0</v>
      </c>
      <c r="L1709" s="193">
        <f>MAX(0,(G1709-'2031 forecast'!$C$10))</f>
        <v>0</v>
      </c>
      <c r="M1709" s="193">
        <f>MAX(0,(H1709-'2031 forecast'!$C$10))</f>
        <v>0</v>
      </c>
      <c r="N1709" s="193">
        <f>MAX(0,(I1709-'2031 forecast'!$C$10))</f>
        <v>7.1233965775083341E-2</v>
      </c>
      <c r="O1709" s="193">
        <f>MAX(0,(J1709-'2031 forecast'!$C$10))</f>
        <v>0.28601307623643013</v>
      </c>
      <c r="P1709" s="175" t="str">
        <f t="shared" si="276"/>
        <v/>
      </c>
      <c r="Q1709" s="175" t="str">
        <f t="shared" si="277"/>
        <v/>
      </c>
    </row>
    <row r="1710" spans="1:17" s="1" customFormat="1" x14ac:dyDescent="0.3">
      <c r="A1710" s="189">
        <f t="shared" si="275"/>
        <v>43902.083333329196</v>
      </c>
      <c r="B1710" s="190">
        <f t="shared" si="271"/>
        <v>43902</v>
      </c>
      <c r="C1710" s="1">
        <f t="shared" si="272"/>
        <v>2</v>
      </c>
      <c r="D1710" s="191">
        <v>3.3655635126443539</v>
      </c>
      <c r="E1710" s="192">
        <f t="shared" si="273"/>
        <v>1.1686463937454616E-4</v>
      </c>
      <c r="F1710" s="193">
        <f t="shared" si="274"/>
        <v>5.0179292437520235</v>
      </c>
      <c r="G1710" s="193">
        <f t="shared" si="279"/>
        <v>5.2034841621113106</v>
      </c>
      <c r="H1710" s="193">
        <f t="shared" si="279"/>
        <v>5.3959006016389557</v>
      </c>
      <c r="I1710" s="193">
        <f t="shared" si="279"/>
        <v>5.5954322903048759</v>
      </c>
      <c r="J1710" s="193">
        <f t="shared" si="279"/>
        <v>5.8023423385294928</v>
      </c>
      <c r="K1710" s="193">
        <f>MAX(0,(F1710-'2031 forecast'!$C$10))</f>
        <v>0</v>
      </c>
      <c r="L1710" s="193">
        <f>MAX(0,(G1710-'2031 forecast'!$C$10))</f>
        <v>0</v>
      </c>
      <c r="M1710" s="193">
        <f>MAX(0,(H1710-'2031 forecast'!$C$10))</f>
        <v>0</v>
      </c>
      <c r="N1710" s="193">
        <f>MAX(0,(I1710-'2031 forecast'!$C$10))</f>
        <v>0</v>
      </c>
      <c r="O1710" s="193">
        <f>MAX(0,(J1710-'2031 forecast'!$C$10))</f>
        <v>6.5342338529492672E-2</v>
      </c>
      <c r="P1710" s="175" t="str">
        <f t="shared" si="276"/>
        <v/>
      </c>
      <c r="Q1710" s="175" t="str">
        <f t="shared" si="277"/>
        <v/>
      </c>
    </row>
    <row r="1711" spans="1:17" s="1" customFormat="1" x14ac:dyDescent="0.3">
      <c r="A1711" s="189">
        <f t="shared" si="275"/>
        <v>43902.12499999586</v>
      </c>
      <c r="B1711" s="190">
        <f t="shared" si="271"/>
        <v>43902</v>
      </c>
      <c r="C1711" s="1">
        <f t="shared" si="272"/>
        <v>3</v>
      </c>
      <c r="D1711" s="191">
        <v>3.2978004888998367</v>
      </c>
      <c r="E1711" s="192">
        <f t="shared" si="273"/>
        <v>1.1451166005828012E-4</v>
      </c>
      <c r="F1711" s="193">
        <f t="shared" si="274"/>
        <v>4.9168971113274855</v>
      </c>
      <c r="G1711" s="193">
        <f t="shared" si="279"/>
        <v>5.0987160246191365</v>
      </c>
      <c r="H1711" s="193">
        <f t="shared" si="279"/>
        <v>5.2872583076462245</v>
      </c>
      <c r="I1711" s="193">
        <f t="shared" si="279"/>
        <v>5.4827725797618241</v>
      </c>
      <c r="J1711" s="193">
        <f t="shared" si="279"/>
        <v>5.6855166538611126</v>
      </c>
      <c r="K1711" s="193">
        <f>MAX(0,(F1711-'2031 forecast'!$C$10))</f>
        <v>0</v>
      </c>
      <c r="L1711" s="193">
        <f>MAX(0,(G1711-'2031 forecast'!$C$10))</f>
        <v>0</v>
      </c>
      <c r="M1711" s="193">
        <f>MAX(0,(H1711-'2031 forecast'!$C$10))</f>
        <v>0</v>
      </c>
      <c r="N1711" s="193">
        <f>MAX(0,(I1711-'2031 forecast'!$C$10))</f>
        <v>0</v>
      </c>
      <c r="O1711" s="193">
        <f>MAX(0,(J1711-'2031 forecast'!$C$10))</f>
        <v>0</v>
      </c>
      <c r="P1711" s="175" t="str">
        <f t="shared" si="276"/>
        <v/>
      </c>
      <c r="Q1711" s="175" t="str">
        <f t="shared" si="277"/>
        <v/>
      </c>
    </row>
    <row r="1712" spans="1:17" s="1" customFormat="1" x14ac:dyDescent="0.3">
      <c r="A1712" s="189">
        <f t="shared" si="275"/>
        <v>43902.166666662524</v>
      </c>
      <c r="B1712" s="190">
        <f t="shared" si="271"/>
        <v>43902</v>
      </c>
      <c r="C1712" s="1">
        <f t="shared" si="272"/>
        <v>4</v>
      </c>
      <c r="D1712" s="191">
        <v>3.4182680866678674</v>
      </c>
      <c r="E1712" s="192">
        <f t="shared" si="273"/>
        <v>1.1869473439830862E-4</v>
      </c>
      <c r="F1712" s="193">
        <f t="shared" si="274"/>
        <v>5.0965097911933297</v>
      </c>
      <c r="G1712" s="193">
        <f t="shared" si="279"/>
        <v>5.2849704912718902</v>
      </c>
      <c r="H1712" s="193">
        <f t="shared" si="279"/>
        <v>5.4804001636333011</v>
      </c>
      <c r="I1712" s="193">
        <f t="shared" si="279"/>
        <v>5.6830565096161374</v>
      </c>
      <c r="J1712" s="193">
        <f t="shared" si="279"/>
        <v>5.8932067599382316</v>
      </c>
      <c r="K1712" s="193">
        <f>MAX(0,(F1712-'2031 forecast'!$C$10))</f>
        <v>0</v>
      </c>
      <c r="L1712" s="193">
        <f>MAX(0,(G1712-'2031 forecast'!$C$10))</f>
        <v>0</v>
      </c>
      <c r="M1712" s="193">
        <f>MAX(0,(H1712-'2031 forecast'!$C$10))</f>
        <v>0</v>
      </c>
      <c r="N1712" s="193">
        <f>MAX(0,(I1712-'2031 forecast'!$C$10))</f>
        <v>0</v>
      </c>
      <c r="O1712" s="193">
        <f>MAX(0,(J1712-'2031 forecast'!$C$10))</f>
        <v>0.15620675993823152</v>
      </c>
      <c r="P1712" s="175" t="str">
        <f t="shared" si="276"/>
        <v/>
      </c>
      <c r="Q1712" s="175" t="str">
        <f t="shared" si="277"/>
        <v/>
      </c>
    </row>
    <row r="1713" spans="1:17" s="1" customFormat="1" x14ac:dyDescent="0.3">
      <c r="A1713" s="189">
        <f t="shared" si="275"/>
        <v>43902.208333329188</v>
      </c>
      <c r="B1713" s="190">
        <f t="shared" si="271"/>
        <v>43902</v>
      </c>
      <c r="C1713" s="1">
        <f t="shared" si="272"/>
        <v>5</v>
      </c>
      <c r="D1713" s="191">
        <v>3.6817909567854339</v>
      </c>
      <c r="E1713" s="192">
        <f t="shared" si="273"/>
        <v>1.2784520951712096E-4</v>
      </c>
      <c r="F1713" s="193">
        <f t="shared" si="274"/>
        <v>5.489412528399864</v>
      </c>
      <c r="G1713" s="193">
        <f t="shared" si="279"/>
        <v>5.6924021370747893</v>
      </c>
      <c r="H1713" s="193">
        <f t="shared" si="279"/>
        <v>5.9028979736050315</v>
      </c>
      <c r="I1713" s="193">
        <f t="shared" si="279"/>
        <v>6.1211776061724477</v>
      </c>
      <c r="J1713" s="193">
        <f t="shared" si="279"/>
        <v>6.3475288669819276</v>
      </c>
      <c r="K1713" s="193">
        <f>MAX(0,(F1713-'2031 forecast'!$C$10))</f>
        <v>0</v>
      </c>
      <c r="L1713" s="193">
        <f>MAX(0,(G1713-'2031 forecast'!$C$10))</f>
        <v>0</v>
      </c>
      <c r="M1713" s="193">
        <f>MAX(0,(H1713-'2031 forecast'!$C$10))</f>
        <v>0.16589797360503145</v>
      </c>
      <c r="N1713" s="193">
        <f>MAX(0,(I1713-'2031 forecast'!$C$10))</f>
        <v>0.38417760617244756</v>
      </c>
      <c r="O1713" s="193">
        <f>MAX(0,(J1713-'2031 forecast'!$C$10))</f>
        <v>0.61052886698192754</v>
      </c>
      <c r="P1713" s="175" t="str">
        <f t="shared" si="276"/>
        <v/>
      </c>
      <c r="Q1713" s="175" t="str">
        <f t="shared" si="277"/>
        <v/>
      </c>
    </row>
    <row r="1714" spans="1:17" s="1" customFormat="1" x14ac:dyDescent="0.3">
      <c r="A1714" s="189">
        <f t="shared" si="275"/>
        <v>43902.249999995853</v>
      </c>
      <c r="B1714" s="190">
        <f t="shared" si="271"/>
        <v>43902</v>
      </c>
      <c r="C1714" s="1">
        <f t="shared" si="272"/>
        <v>6</v>
      </c>
      <c r="D1714" s="191">
        <v>4.2088366970205682</v>
      </c>
      <c r="E1714" s="192">
        <f t="shared" si="273"/>
        <v>1.4614615975474564E-4</v>
      </c>
      <c r="F1714" s="193">
        <f t="shared" si="274"/>
        <v>6.2752180028129327</v>
      </c>
      <c r="G1714" s="193">
        <f t="shared" si="279"/>
        <v>6.5072654286805882</v>
      </c>
      <c r="H1714" s="193">
        <f t="shared" si="279"/>
        <v>6.7478935935484925</v>
      </c>
      <c r="I1714" s="193">
        <f t="shared" si="279"/>
        <v>6.9974197992850682</v>
      </c>
      <c r="J1714" s="193">
        <f t="shared" si="279"/>
        <v>7.2561730810693206</v>
      </c>
      <c r="K1714" s="193">
        <f>MAX(0,(F1714-'2031 forecast'!$C$10))</f>
        <v>0.53821800281293264</v>
      </c>
      <c r="L1714" s="193">
        <f>MAX(0,(G1714-'2031 forecast'!$C$10))</f>
        <v>0.77026542868058812</v>
      </c>
      <c r="M1714" s="193">
        <f>MAX(0,(H1714-'2031 forecast'!$C$10))</f>
        <v>1.0108935935484924</v>
      </c>
      <c r="N1714" s="193">
        <f>MAX(0,(I1714-'2031 forecast'!$C$10))</f>
        <v>1.2604197992850681</v>
      </c>
      <c r="O1714" s="193">
        <f>MAX(0,(J1714-'2031 forecast'!$C$10))</f>
        <v>1.5191730810693205</v>
      </c>
      <c r="P1714" s="175">
        <f t="shared" si="276"/>
        <v>1</v>
      </c>
      <c r="Q1714" s="175" t="str">
        <f t="shared" si="277"/>
        <v/>
      </c>
    </row>
    <row r="1715" spans="1:17" s="1" customFormat="1" x14ac:dyDescent="0.3">
      <c r="A1715" s="189">
        <f t="shared" si="275"/>
        <v>43902.291666662517</v>
      </c>
      <c r="B1715" s="190">
        <f t="shared" si="271"/>
        <v>43902</v>
      </c>
      <c r="C1715" s="1">
        <f t="shared" si="272"/>
        <v>7</v>
      </c>
      <c r="D1715" s="191">
        <v>4.5325933660221498</v>
      </c>
      <c r="E1715" s="192">
        <f t="shared" si="273"/>
        <v>1.5738817204357221E-4</v>
      </c>
      <c r="F1715" s="193">
        <f t="shared" si="274"/>
        <v>6.7579270799523883</v>
      </c>
      <c r="G1715" s="193">
        <f t="shared" si="279"/>
        <v>7.0078243078098632</v>
      </c>
      <c r="H1715" s="193">
        <f t="shared" si="279"/>
        <v>7.2669623315137599</v>
      </c>
      <c r="I1715" s="193">
        <f t="shared" si="279"/>
        <v>7.5356828607685342</v>
      </c>
      <c r="J1715" s="193">
        <f t="shared" si="279"/>
        <v>7.8143402411515748</v>
      </c>
      <c r="K1715" s="193">
        <f>MAX(0,(F1715-'2031 forecast'!$C$10))</f>
        <v>1.0209270799523882</v>
      </c>
      <c r="L1715" s="193">
        <f>MAX(0,(G1715-'2031 forecast'!$C$10))</f>
        <v>1.2708243078098631</v>
      </c>
      <c r="M1715" s="193">
        <f>MAX(0,(H1715-'2031 forecast'!$C$10))</f>
        <v>1.5299623315137598</v>
      </c>
      <c r="N1715" s="193">
        <f>MAX(0,(I1715-'2031 forecast'!$C$10))</f>
        <v>1.7986828607685341</v>
      </c>
      <c r="O1715" s="193">
        <f>MAX(0,(J1715-'2031 forecast'!$C$10))</f>
        <v>2.0773402411515747</v>
      </c>
      <c r="P1715" s="175">
        <f t="shared" si="276"/>
        <v>2</v>
      </c>
      <c r="Q1715" s="175" t="str">
        <f t="shared" si="277"/>
        <v/>
      </c>
    </row>
    <row r="1716" spans="1:17" s="1" customFormat="1" x14ac:dyDescent="0.3">
      <c r="A1716" s="189">
        <f t="shared" si="275"/>
        <v>43902.333333329181</v>
      </c>
      <c r="B1716" s="190">
        <f t="shared" si="271"/>
        <v>43902</v>
      </c>
      <c r="C1716" s="1">
        <f t="shared" si="272"/>
        <v>8</v>
      </c>
      <c r="D1716" s="191">
        <v>4.5325933660221498</v>
      </c>
      <c r="E1716" s="192">
        <f t="shared" si="273"/>
        <v>1.5738817204357221E-4</v>
      </c>
      <c r="F1716" s="193">
        <f t="shared" si="274"/>
        <v>6.7579270799523883</v>
      </c>
      <c r="G1716" s="193">
        <f t="shared" si="279"/>
        <v>7.0078243078098632</v>
      </c>
      <c r="H1716" s="193">
        <f t="shared" si="279"/>
        <v>7.2669623315137599</v>
      </c>
      <c r="I1716" s="193">
        <f t="shared" si="279"/>
        <v>7.5356828607685342</v>
      </c>
      <c r="J1716" s="193">
        <f t="shared" si="279"/>
        <v>7.8143402411515748</v>
      </c>
      <c r="K1716" s="193">
        <f>MAX(0,(F1716-'2031 forecast'!$C$10))</f>
        <v>1.0209270799523882</v>
      </c>
      <c r="L1716" s="193">
        <f>MAX(0,(G1716-'2031 forecast'!$C$10))</f>
        <v>1.2708243078098631</v>
      </c>
      <c r="M1716" s="193">
        <f>MAX(0,(H1716-'2031 forecast'!$C$10))</f>
        <v>1.5299623315137598</v>
      </c>
      <c r="N1716" s="193">
        <f>MAX(0,(I1716-'2031 forecast'!$C$10))</f>
        <v>1.7986828607685341</v>
      </c>
      <c r="O1716" s="193">
        <f>MAX(0,(J1716-'2031 forecast'!$C$10))</f>
        <v>2.0773402411515747</v>
      </c>
      <c r="P1716" s="175">
        <f t="shared" si="276"/>
        <v>3</v>
      </c>
      <c r="Q1716" s="175" t="str">
        <f t="shared" si="277"/>
        <v/>
      </c>
    </row>
    <row r="1717" spans="1:17" s="1" customFormat="1" x14ac:dyDescent="0.3">
      <c r="A1717" s="189">
        <f t="shared" si="275"/>
        <v>43902.374999995845</v>
      </c>
      <c r="B1717" s="190">
        <f t="shared" si="271"/>
        <v>43902</v>
      </c>
      <c r="C1717" s="1">
        <f t="shared" si="272"/>
        <v>9</v>
      </c>
      <c r="D1717" s="191">
        <v>4.276599720765085</v>
      </c>
      <c r="E1717" s="192">
        <f t="shared" si="273"/>
        <v>1.4849913907101167E-4</v>
      </c>
      <c r="F1717" s="193">
        <f t="shared" si="274"/>
        <v>6.3762501352374699</v>
      </c>
      <c r="G1717" s="193">
        <f t="shared" si="279"/>
        <v>6.6120335661727623</v>
      </c>
      <c r="H1717" s="193">
        <f t="shared" si="279"/>
        <v>6.8565358875412228</v>
      </c>
      <c r="I1717" s="193">
        <f t="shared" si="279"/>
        <v>7.1100795098281191</v>
      </c>
      <c r="J1717" s="193">
        <f t="shared" si="279"/>
        <v>7.372998765737699</v>
      </c>
      <c r="K1717" s="193">
        <f>MAX(0,(F1717-'2031 forecast'!$C$10))</f>
        <v>0.63925013523746976</v>
      </c>
      <c r="L1717" s="193">
        <f>MAX(0,(G1717-'2031 forecast'!$C$10))</f>
        <v>0.87503356617276218</v>
      </c>
      <c r="M1717" s="193">
        <f>MAX(0,(H1717-'2031 forecast'!$C$10))</f>
        <v>1.1195358875412227</v>
      </c>
      <c r="N1717" s="193">
        <f>MAX(0,(I1717-'2031 forecast'!$C$10))</f>
        <v>1.373079509828119</v>
      </c>
      <c r="O1717" s="193">
        <f>MAX(0,(J1717-'2031 forecast'!$C$10))</f>
        <v>1.6359987657376989</v>
      </c>
      <c r="P1717" s="175">
        <f t="shared" si="276"/>
        <v>4</v>
      </c>
      <c r="Q1717" s="175" t="str">
        <f t="shared" si="277"/>
        <v/>
      </c>
    </row>
    <row r="1718" spans="1:17" s="1" customFormat="1" x14ac:dyDescent="0.3">
      <c r="A1718" s="189">
        <f t="shared" si="275"/>
        <v>43902.41666666251</v>
      </c>
      <c r="B1718" s="190">
        <f t="shared" si="271"/>
        <v>43902</v>
      </c>
      <c r="C1718" s="1">
        <f t="shared" si="272"/>
        <v>10</v>
      </c>
      <c r="D1718" s="191">
        <v>4.0206060755080202</v>
      </c>
      <c r="E1718" s="192">
        <f t="shared" si="273"/>
        <v>1.396101060984511E-4</v>
      </c>
      <c r="F1718" s="193">
        <f t="shared" si="274"/>
        <v>5.9945731905225506</v>
      </c>
      <c r="G1718" s="193">
        <f t="shared" si="279"/>
        <v>6.2162428245356596</v>
      </c>
      <c r="H1718" s="193">
        <f t="shared" si="279"/>
        <v>6.4461094435686848</v>
      </c>
      <c r="I1718" s="193">
        <f t="shared" si="279"/>
        <v>6.6844761588877031</v>
      </c>
      <c r="J1718" s="193">
        <f t="shared" si="279"/>
        <v>6.9316572903238223</v>
      </c>
      <c r="K1718" s="193">
        <f>MAX(0,(F1718-'2031 forecast'!$C$10))</f>
        <v>0.25757319052255045</v>
      </c>
      <c r="L1718" s="193">
        <f>MAX(0,(G1718-'2031 forecast'!$C$10))</f>
        <v>0.47924282453565947</v>
      </c>
      <c r="M1718" s="193">
        <f>MAX(0,(H1718-'2031 forecast'!$C$10))</f>
        <v>0.70910944356868466</v>
      </c>
      <c r="N1718" s="193">
        <f>MAX(0,(I1718-'2031 forecast'!$C$10))</f>
        <v>0.94747615888770298</v>
      </c>
      <c r="O1718" s="193">
        <f>MAX(0,(J1718-'2031 forecast'!$C$10))</f>
        <v>1.1946572903238222</v>
      </c>
      <c r="P1718" s="175">
        <f t="shared" si="276"/>
        <v>5</v>
      </c>
      <c r="Q1718" s="175" t="str">
        <f t="shared" si="277"/>
        <v/>
      </c>
    </row>
    <row r="1719" spans="1:17" s="1" customFormat="1" x14ac:dyDescent="0.3">
      <c r="A1719" s="189">
        <f t="shared" si="275"/>
        <v>43902.458333329174</v>
      </c>
      <c r="B1719" s="190">
        <f t="shared" si="271"/>
        <v>43902</v>
      </c>
      <c r="C1719" s="1">
        <f t="shared" si="272"/>
        <v>11</v>
      </c>
      <c r="D1719" s="191">
        <v>3.9679015014845063</v>
      </c>
      <c r="E1719" s="192">
        <f t="shared" si="273"/>
        <v>1.3778001107468861E-4</v>
      </c>
      <c r="F1719" s="193">
        <f t="shared" si="274"/>
        <v>5.9159926430812426</v>
      </c>
      <c r="G1719" s="193">
        <f t="shared" si="279"/>
        <v>6.1347564953750791</v>
      </c>
      <c r="H1719" s="193">
        <f t="shared" si="279"/>
        <v>6.3616098815743376</v>
      </c>
      <c r="I1719" s="193">
        <f t="shared" si="279"/>
        <v>6.5968519395764407</v>
      </c>
      <c r="J1719" s="193">
        <f t="shared" si="279"/>
        <v>6.8407928689150816</v>
      </c>
      <c r="K1719" s="193">
        <f>MAX(0,(F1719-'2031 forecast'!$C$10))</f>
        <v>0.17899264308124252</v>
      </c>
      <c r="L1719" s="193">
        <f>MAX(0,(G1719-'2031 forecast'!$C$10))</f>
        <v>0.39775649537507896</v>
      </c>
      <c r="M1719" s="193">
        <f>MAX(0,(H1719-'2031 forecast'!$C$10))</f>
        <v>0.6246098815743375</v>
      </c>
      <c r="N1719" s="193">
        <f>MAX(0,(I1719-'2031 forecast'!$C$10))</f>
        <v>0.85985193957644057</v>
      </c>
      <c r="O1719" s="193">
        <f>MAX(0,(J1719-'2031 forecast'!$C$10))</f>
        <v>1.1037928689150815</v>
      </c>
      <c r="P1719" s="175">
        <f t="shared" si="276"/>
        <v>6</v>
      </c>
      <c r="Q1719" s="175" t="str">
        <f t="shared" si="277"/>
        <v/>
      </c>
    </row>
    <row r="1720" spans="1:17" s="1" customFormat="1" x14ac:dyDescent="0.3">
      <c r="A1720" s="189">
        <f t="shared" si="275"/>
        <v>43902.499999995838</v>
      </c>
      <c r="B1720" s="190">
        <f t="shared" si="271"/>
        <v>43902</v>
      </c>
      <c r="C1720" s="1">
        <f t="shared" si="272"/>
        <v>12</v>
      </c>
      <c r="D1720" s="191">
        <v>3.8700215782979823</v>
      </c>
      <c r="E1720" s="192">
        <f t="shared" si="273"/>
        <v>1.343812631734155E-4</v>
      </c>
      <c r="F1720" s="193">
        <f t="shared" si="274"/>
        <v>5.7700573406902462</v>
      </c>
      <c r="G1720" s="193">
        <f t="shared" si="279"/>
        <v>5.9834247412197179</v>
      </c>
      <c r="H1720" s="193">
        <f t="shared" si="279"/>
        <v>6.2046821235848393</v>
      </c>
      <c r="I1720" s="193">
        <f t="shared" si="279"/>
        <v>6.4341212465698128</v>
      </c>
      <c r="J1720" s="193">
        <f t="shared" si="279"/>
        <v>6.6720446577274259</v>
      </c>
      <c r="K1720" s="193">
        <f>MAX(0,(F1720-'2031 forecast'!$C$10))</f>
        <v>3.3057340690246129E-2</v>
      </c>
      <c r="L1720" s="193">
        <f>MAX(0,(G1720-'2031 forecast'!$C$10))</f>
        <v>0.2464247412197178</v>
      </c>
      <c r="M1720" s="193">
        <f>MAX(0,(H1720-'2031 forecast'!$C$10))</f>
        <v>0.46768212358483918</v>
      </c>
      <c r="N1720" s="193">
        <f>MAX(0,(I1720-'2031 forecast'!$C$10))</f>
        <v>0.69712124656981267</v>
      </c>
      <c r="O1720" s="193">
        <f>MAX(0,(J1720-'2031 forecast'!$C$10))</f>
        <v>0.93504465772742584</v>
      </c>
      <c r="P1720" s="175">
        <f t="shared" si="276"/>
        <v>7</v>
      </c>
      <c r="Q1720" s="175" t="str">
        <f t="shared" si="277"/>
        <v/>
      </c>
    </row>
    <row r="1721" spans="1:17" s="1" customFormat="1" x14ac:dyDescent="0.3">
      <c r="A1721" s="189">
        <f t="shared" si="275"/>
        <v>43902.541666662502</v>
      </c>
      <c r="B1721" s="190">
        <f t="shared" si="271"/>
        <v>43902</v>
      </c>
      <c r="C1721" s="1">
        <f t="shared" si="272"/>
        <v>13</v>
      </c>
      <c r="D1721" s="191">
        <v>3.8549631285769776</v>
      </c>
      <c r="E1721" s="192">
        <f t="shared" si="273"/>
        <v>1.3385837888091191E-4</v>
      </c>
      <c r="F1721" s="193">
        <f t="shared" si="274"/>
        <v>5.7476057557070144</v>
      </c>
      <c r="G1721" s="193">
        <f t="shared" si="279"/>
        <v>5.9601429328881226</v>
      </c>
      <c r="H1721" s="193">
        <f t="shared" si="279"/>
        <v>6.1805393915864535</v>
      </c>
      <c r="I1721" s="193">
        <f t="shared" si="279"/>
        <v>6.4090857553380225</v>
      </c>
      <c r="J1721" s="193">
        <f t="shared" si="279"/>
        <v>6.6460833944677846</v>
      </c>
      <c r="K1721" s="193">
        <f>MAX(0,(F1721-'2031 forecast'!$C$10))</f>
        <v>1.0605755707014275E-2</v>
      </c>
      <c r="L1721" s="193">
        <f>MAX(0,(G1721-'2031 forecast'!$C$10))</f>
        <v>0.22314293288812248</v>
      </c>
      <c r="M1721" s="193">
        <f>MAX(0,(H1721-'2031 forecast'!$C$10))</f>
        <v>0.44353939158645339</v>
      </c>
      <c r="N1721" s="193">
        <f>MAX(0,(I1721-'2031 forecast'!$C$10))</f>
        <v>0.67208575533802239</v>
      </c>
      <c r="O1721" s="193">
        <f>MAX(0,(J1721-'2031 forecast'!$C$10))</f>
        <v>0.90908339446778452</v>
      </c>
      <c r="P1721" s="175">
        <f t="shared" si="276"/>
        <v>8</v>
      </c>
      <c r="Q1721" s="175" t="str">
        <f t="shared" si="277"/>
        <v/>
      </c>
    </row>
    <row r="1722" spans="1:17" s="1" customFormat="1" x14ac:dyDescent="0.3">
      <c r="A1722" s="189">
        <f t="shared" si="275"/>
        <v>43902.583333329167</v>
      </c>
      <c r="B1722" s="190">
        <f t="shared" si="271"/>
        <v>43902</v>
      </c>
      <c r="C1722" s="1">
        <f t="shared" si="272"/>
        <v>14</v>
      </c>
      <c r="D1722" s="191">
        <v>4.1260152235550471</v>
      </c>
      <c r="E1722" s="192">
        <f t="shared" si="273"/>
        <v>1.4327029614597604E-4</v>
      </c>
      <c r="F1722" s="193">
        <f t="shared" si="274"/>
        <v>6.1517342854051646</v>
      </c>
      <c r="G1722" s="193">
        <f t="shared" si="279"/>
        <v>6.3792154828568197</v>
      </c>
      <c r="H1722" s="193">
        <f t="shared" si="279"/>
        <v>6.6151085675573773</v>
      </c>
      <c r="I1722" s="193">
        <f t="shared" si="279"/>
        <v>6.8597245975102279</v>
      </c>
      <c r="J1722" s="193">
        <f t="shared" si="279"/>
        <v>7.1133861331413017</v>
      </c>
      <c r="K1722" s="193">
        <f>MAX(0,(F1722-'2031 forecast'!$C$10))</f>
        <v>0.41473428540516455</v>
      </c>
      <c r="L1722" s="193">
        <f>MAX(0,(G1722-'2031 forecast'!$C$10))</f>
        <v>0.64221548285681962</v>
      </c>
      <c r="M1722" s="193">
        <f>MAX(0,(H1722-'2031 forecast'!$C$10))</f>
        <v>0.87810856755737721</v>
      </c>
      <c r="N1722" s="193">
        <f>MAX(0,(I1722-'2031 forecast'!$C$10))</f>
        <v>1.1227245975102278</v>
      </c>
      <c r="O1722" s="193">
        <f>MAX(0,(J1722-'2031 forecast'!$C$10))</f>
        <v>1.3763861331413016</v>
      </c>
      <c r="P1722" s="175">
        <f t="shared" si="276"/>
        <v>9</v>
      </c>
      <c r="Q1722" s="175" t="str">
        <f t="shared" si="277"/>
        <v/>
      </c>
    </row>
    <row r="1723" spans="1:17" s="1" customFormat="1" x14ac:dyDescent="0.3">
      <c r="A1723" s="189">
        <f t="shared" si="275"/>
        <v>43902.624999995831</v>
      </c>
      <c r="B1723" s="190">
        <f t="shared" si="271"/>
        <v>43902</v>
      </c>
      <c r="C1723" s="1">
        <f t="shared" si="272"/>
        <v>15</v>
      </c>
      <c r="D1723" s="191">
        <v>4.0733106495315337</v>
      </c>
      <c r="E1723" s="192">
        <f t="shared" si="273"/>
        <v>1.4144020112221358E-4</v>
      </c>
      <c r="F1723" s="193">
        <f t="shared" si="274"/>
        <v>6.0731537379638585</v>
      </c>
      <c r="G1723" s="193">
        <f t="shared" si="279"/>
        <v>6.2977291536962401</v>
      </c>
      <c r="H1723" s="193">
        <f t="shared" si="279"/>
        <v>6.530609005563031</v>
      </c>
      <c r="I1723" s="193">
        <f t="shared" si="279"/>
        <v>6.7721003781989664</v>
      </c>
      <c r="J1723" s="193">
        <f t="shared" si="279"/>
        <v>7.022521711732562</v>
      </c>
      <c r="K1723" s="193">
        <f>MAX(0,(F1723-'2031 forecast'!$C$10))</f>
        <v>0.33615373796385839</v>
      </c>
      <c r="L1723" s="193">
        <f>MAX(0,(G1723-'2031 forecast'!$C$10))</f>
        <v>0.56072915369623999</v>
      </c>
      <c r="M1723" s="193">
        <f>MAX(0,(H1723-'2031 forecast'!$C$10))</f>
        <v>0.79360900556303093</v>
      </c>
      <c r="N1723" s="193">
        <f>MAX(0,(I1723-'2031 forecast'!$C$10))</f>
        <v>1.0351003781989663</v>
      </c>
      <c r="O1723" s="193">
        <f>MAX(0,(J1723-'2031 forecast'!$C$10))</f>
        <v>1.2855217117325619</v>
      </c>
      <c r="P1723" s="175">
        <f t="shared" si="276"/>
        <v>10</v>
      </c>
      <c r="Q1723" s="175" t="str">
        <f t="shared" si="277"/>
        <v/>
      </c>
    </row>
    <row r="1724" spans="1:17" s="1" customFormat="1" x14ac:dyDescent="0.3">
      <c r="A1724" s="189">
        <f t="shared" si="275"/>
        <v>43902.666666662495</v>
      </c>
      <c r="B1724" s="190">
        <f t="shared" si="271"/>
        <v>43902</v>
      </c>
      <c r="C1724" s="1">
        <f t="shared" si="272"/>
        <v>16</v>
      </c>
      <c r="D1724" s="191">
        <v>4.4497718925566287</v>
      </c>
      <c r="E1724" s="192">
        <f t="shared" si="273"/>
        <v>1.5451230843480261E-4</v>
      </c>
      <c r="F1724" s="193">
        <f t="shared" si="274"/>
        <v>6.6344433625446202</v>
      </c>
      <c r="G1724" s="193">
        <f t="shared" si="279"/>
        <v>6.8797743619860947</v>
      </c>
      <c r="H1724" s="193">
        <f t="shared" si="279"/>
        <v>7.1341773055226447</v>
      </c>
      <c r="I1724" s="193">
        <f t="shared" si="279"/>
        <v>7.3979876589936939</v>
      </c>
      <c r="J1724" s="193">
        <f t="shared" si="279"/>
        <v>7.6715532932235559</v>
      </c>
      <c r="K1724" s="193">
        <f>MAX(0,(F1724-'2031 forecast'!$C$10))</f>
        <v>0.89744336254462009</v>
      </c>
      <c r="L1724" s="193">
        <f>MAX(0,(G1724-'2031 forecast'!$C$10))</f>
        <v>1.1427743619860946</v>
      </c>
      <c r="M1724" s="193">
        <f>MAX(0,(H1724-'2031 forecast'!$C$10))</f>
        <v>1.3971773055226446</v>
      </c>
      <c r="N1724" s="193">
        <f>MAX(0,(I1724-'2031 forecast'!$C$10))</f>
        <v>1.6609876589936938</v>
      </c>
      <c r="O1724" s="193">
        <f>MAX(0,(J1724-'2031 forecast'!$C$10))</f>
        <v>1.9345532932235558</v>
      </c>
      <c r="P1724" s="175">
        <f t="shared" si="276"/>
        <v>11</v>
      </c>
      <c r="Q1724" s="175" t="str">
        <f t="shared" si="277"/>
        <v/>
      </c>
    </row>
    <row r="1725" spans="1:17" s="1" customFormat="1" x14ac:dyDescent="0.3">
      <c r="A1725" s="189">
        <f t="shared" si="275"/>
        <v>43902.708333329159</v>
      </c>
      <c r="B1725" s="190">
        <f t="shared" si="271"/>
        <v>43902</v>
      </c>
      <c r="C1725" s="1">
        <f t="shared" si="272"/>
        <v>17</v>
      </c>
      <c r="D1725" s="191">
        <v>4.4497718925566287</v>
      </c>
      <c r="E1725" s="192">
        <f t="shared" si="273"/>
        <v>1.5451230843480261E-4</v>
      </c>
      <c r="F1725" s="193">
        <f t="shared" si="274"/>
        <v>6.6344433625446202</v>
      </c>
      <c r="G1725" s="193">
        <f t="shared" ref="G1725:J1744" si="280">$E1725*G$2</f>
        <v>6.8797743619860947</v>
      </c>
      <c r="H1725" s="193">
        <f t="shared" si="280"/>
        <v>7.1341773055226447</v>
      </c>
      <c r="I1725" s="193">
        <f t="shared" si="280"/>
        <v>7.3979876589936939</v>
      </c>
      <c r="J1725" s="193">
        <f t="shared" si="280"/>
        <v>7.6715532932235559</v>
      </c>
      <c r="K1725" s="193">
        <f>MAX(0,(F1725-'2031 forecast'!$C$10))</f>
        <v>0.89744336254462009</v>
      </c>
      <c r="L1725" s="193">
        <f>MAX(0,(G1725-'2031 forecast'!$C$10))</f>
        <v>1.1427743619860946</v>
      </c>
      <c r="M1725" s="193">
        <f>MAX(0,(H1725-'2031 forecast'!$C$10))</f>
        <v>1.3971773055226446</v>
      </c>
      <c r="N1725" s="193">
        <f>MAX(0,(I1725-'2031 forecast'!$C$10))</f>
        <v>1.6609876589936938</v>
      </c>
      <c r="O1725" s="193">
        <f>MAX(0,(J1725-'2031 forecast'!$C$10))</f>
        <v>1.9345532932235558</v>
      </c>
      <c r="P1725" s="175">
        <f t="shared" si="276"/>
        <v>12</v>
      </c>
      <c r="Q1725" s="175" t="str">
        <f t="shared" si="277"/>
        <v/>
      </c>
    </row>
    <row r="1726" spans="1:17" s="1" customFormat="1" x14ac:dyDescent="0.3">
      <c r="A1726" s="189">
        <f t="shared" si="275"/>
        <v>43902.749999995824</v>
      </c>
      <c r="B1726" s="190">
        <f t="shared" si="271"/>
        <v>43902</v>
      </c>
      <c r="C1726" s="1">
        <f t="shared" si="272"/>
        <v>18</v>
      </c>
      <c r="D1726" s="191">
        <v>4.5325933660221498</v>
      </c>
      <c r="E1726" s="192">
        <f t="shared" si="273"/>
        <v>1.5738817204357221E-4</v>
      </c>
      <c r="F1726" s="193">
        <f t="shared" si="274"/>
        <v>6.7579270799523883</v>
      </c>
      <c r="G1726" s="193">
        <f t="shared" si="280"/>
        <v>7.0078243078098632</v>
      </c>
      <c r="H1726" s="193">
        <f t="shared" si="280"/>
        <v>7.2669623315137599</v>
      </c>
      <c r="I1726" s="193">
        <f t="shared" si="280"/>
        <v>7.5356828607685342</v>
      </c>
      <c r="J1726" s="193">
        <f t="shared" si="280"/>
        <v>7.8143402411515748</v>
      </c>
      <c r="K1726" s="193">
        <f>MAX(0,(F1726-'2031 forecast'!$C$10))</f>
        <v>1.0209270799523882</v>
      </c>
      <c r="L1726" s="193">
        <f>MAX(0,(G1726-'2031 forecast'!$C$10))</f>
        <v>1.2708243078098631</v>
      </c>
      <c r="M1726" s="193">
        <f>MAX(0,(H1726-'2031 forecast'!$C$10))</f>
        <v>1.5299623315137598</v>
      </c>
      <c r="N1726" s="193">
        <f>MAX(0,(I1726-'2031 forecast'!$C$10))</f>
        <v>1.7986828607685341</v>
      </c>
      <c r="O1726" s="193">
        <f>MAX(0,(J1726-'2031 forecast'!$C$10))</f>
        <v>2.0773402411515747</v>
      </c>
      <c r="P1726" s="175">
        <f t="shared" si="276"/>
        <v>13</v>
      </c>
      <c r="Q1726" s="175" t="str">
        <f t="shared" si="277"/>
        <v/>
      </c>
    </row>
    <row r="1727" spans="1:17" s="1" customFormat="1" x14ac:dyDescent="0.3">
      <c r="A1727" s="189">
        <f t="shared" si="275"/>
        <v>43902.791666662488</v>
      </c>
      <c r="B1727" s="190">
        <f t="shared" si="271"/>
        <v>43902</v>
      </c>
      <c r="C1727" s="1">
        <f t="shared" si="272"/>
        <v>19</v>
      </c>
      <c r="D1727" s="191">
        <v>4.7509408869767054</v>
      </c>
      <c r="E1727" s="192">
        <f t="shared" si="273"/>
        <v>1.6496999428487386E-4</v>
      </c>
      <c r="F1727" s="193">
        <f t="shared" si="274"/>
        <v>7.0834750622092315</v>
      </c>
      <c r="G1727" s="193">
        <f t="shared" si="280"/>
        <v>7.3454105286179798</v>
      </c>
      <c r="H1727" s="193">
        <f t="shared" si="280"/>
        <v>7.6170319454903366</v>
      </c>
      <c r="I1727" s="193">
        <f t="shared" si="280"/>
        <v>7.8986974836294772</v>
      </c>
      <c r="J1727" s="193">
        <f t="shared" si="280"/>
        <v>8.1907785584163513</v>
      </c>
      <c r="K1727" s="193">
        <f>MAX(0,(F1727-'2031 forecast'!$C$10))</f>
        <v>1.3464750622092314</v>
      </c>
      <c r="L1727" s="193">
        <f>MAX(0,(G1727-'2031 forecast'!$C$10))</f>
        <v>1.6084105286179797</v>
      </c>
      <c r="M1727" s="193">
        <f>MAX(0,(H1727-'2031 forecast'!$C$10))</f>
        <v>1.8800319454903365</v>
      </c>
      <c r="N1727" s="193">
        <f>MAX(0,(I1727-'2031 forecast'!$C$10))</f>
        <v>2.1616974836294771</v>
      </c>
      <c r="O1727" s="193">
        <f>MAX(0,(J1727-'2031 forecast'!$C$10))</f>
        <v>2.4537785584163512</v>
      </c>
      <c r="P1727" s="175">
        <f t="shared" si="276"/>
        <v>14</v>
      </c>
      <c r="Q1727" s="175" t="str">
        <f t="shared" si="277"/>
        <v/>
      </c>
    </row>
    <row r="1728" spans="1:17" s="1" customFormat="1" x14ac:dyDescent="0.3">
      <c r="A1728" s="189">
        <f t="shared" si="275"/>
        <v>43902.833333329152</v>
      </c>
      <c r="B1728" s="190">
        <f t="shared" si="271"/>
        <v>43902</v>
      </c>
      <c r="C1728" s="1">
        <f t="shared" si="272"/>
        <v>20</v>
      </c>
      <c r="D1728" s="191">
        <v>4.758470111837207</v>
      </c>
      <c r="E1728" s="192">
        <f t="shared" si="273"/>
        <v>1.6523143643112565E-4</v>
      </c>
      <c r="F1728" s="193">
        <f t="shared" si="274"/>
        <v>7.0947008547008465</v>
      </c>
      <c r="G1728" s="193">
        <f t="shared" si="280"/>
        <v>7.357051432783777</v>
      </c>
      <c r="H1728" s="193">
        <f t="shared" si="280"/>
        <v>7.629103311489529</v>
      </c>
      <c r="I1728" s="193">
        <f t="shared" si="280"/>
        <v>7.9112152292453715</v>
      </c>
      <c r="J1728" s="193">
        <f t="shared" si="280"/>
        <v>8.2037591900461724</v>
      </c>
      <c r="K1728" s="193">
        <f>MAX(0,(F1728-'2031 forecast'!$C$10))</f>
        <v>1.3577008547008464</v>
      </c>
      <c r="L1728" s="193">
        <f>MAX(0,(G1728-'2031 forecast'!$C$10))</f>
        <v>1.6200514327837769</v>
      </c>
      <c r="M1728" s="193">
        <f>MAX(0,(H1728-'2031 forecast'!$C$10))</f>
        <v>1.8921033114895289</v>
      </c>
      <c r="N1728" s="193">
        <f>MAX(0,(I1728-'2031 forecast'!$C$10))</f>
        <v>2.1742152292453714</v>
      </c>
      <c r="O1728" s="193">
        <f>MAX(0,(J1728-'2031 forecast'!$C$10))</f>
        <v>2.4667591900461723</v>
      </c>
      <c r="P1728" s="175">
        <f t="shared" si="276"/>
        <v>15</v>
      </c>
      <c r="Q1728" s="175" t="str">
        <f t="shared" si="277"/>
        <v/>
      </c>
    </row>
    <row r="1729" spans="1:17" s="1" customFormat="1" x14ac:dyDescent="0.3">
      <c r="A1729" s="189">
        <f t="shared" si="275"/>
        <v>43902.874999995816</v>
      </c>
      <c r="B1729" s="190">
        <f t="shared" si="271"/>
        <v>43902</v>
      </c>
      <c r="C1729" s="1">
        <f t="shared" si="272"/>
        <v>21</v>
      </c>
      <c r="D1729" s="191">
        <v>4.6455317389296784</v>
      </c>
      <c r="E1729" s="192">
        <f t="shared" si="273"/>
        <v>1.6130980423734894E-4</v>
      </c>
      <c r="F1729" s="193">
        <f t="shared" si="274"/>
        <v>6.9263139673266183</v>
      </c>
      <c r="G1729" s="193">
        <f t="shared" si="280"/>
        <v>7.1824378702968206</v>
      </c>
      <c r="H1729" s="193">
        <f t="shared" si="280"/>
        <v>7.4480328215016449</v>
      </c>
      <c r="I1729" s="193">
        <f t="shared" si="280"/>
        <v>7.7234490450069533</v>
      </c>
      <c r="J1729" s="193">
        <f t="shared" si="280"/>
        <v>8.0090497155988736</v>
      </c>
      <c r="K1729" s="193">
        <f>MAX(0,(F1729-'2031 forecast'!$C$10))</f>
        <v>1.1893139673266182</v>
      </c>
      <c r="L1729" s="193">
        <f>MAX(0,(G1729-'2031 forecast'!$C$10))</f>
        <v>1.4454378702968205</v>
      </c>
      <c r="M1729" s="193">
        <f>MAX(0,(H1729-'2031 forecast'!$C$10))</f>
        <v>1.7110328215016448</v>
      </c>
      <c r="N1729" s="193">
        <f>MAX(0,(I1729-'2031 forecast'!$C$10))</f>
        <v>1.9864490450069532</v>
      </c>
      <c r="O1729" s="193">
        <f>MAX(0,(J1729-'2031 forecast'!$C$10))</f>
        <v>2.2720497155988735</v>
      </c>
      <c r="P1729" s="175">
        <f t="shared" si="276"/>
        <v>16</v>
      </c>
      <c r="Q1729" s="175" t="str">
        <f t="shared" si="277"/>
        <v/>
      </c>
    </row>
    <row r="1730" spans="1:17" s="1" customFormat="1" x14ac:dyDescent="0.3">
      <c r="A1730" s="189">
        <f t="shared" si="275"/>
        <v>43902.916666662481</v>
      </c>
      <c r="B1730" s="190">
        <f t="shared" si="271"/>
        <v>43902</v>
      </c>
      <c r="C1730" s="1">
        <f t="shared" si="272"/>
        <v>22</v>
      </c>
      <c r="D1730" s="191">
        <v>4.2088366970205682</v>
      </c>
      <c r="E1730" s="192">
        <f t="shared" si="273"/>
        <v>1.4614615975474564E-4</v>
      </c>
      <c r="F1730" s="193">
        <f t="shared" si="274"/>
        <v>6.2752180028129327</v>
      </c>
      <c r="G1730" s="193">
        <f t="shared" si="280"/>
        <v>6.5072654286805882</v>
      </c>
      <c r="H1730" s="193">
        <f t="shared" si="280"/>
        <v>6.7478935935484925</v>
      </c>
      <c r="I1730" s="193">
        <f t="shared" si="280"/>
        <v>6.9974197992850682</v>
      </c>
      <c r="J1730" s="193">
        <f t="shared" si="280"/>
        <v>7.2561730810693206</v>
      </c>
      <c r="K1730" s="193">
        <f>MAX(0,(F1730-'2031 forecast'!$C$10))</f>
        <v>0.53821800281293264</v>
      </c>
      <c r="L1730" s="193">
        <f>MAX(0,(G1730-'2031 forecast'!$C$10))</f>
        <v>0.77026542868058812</v>
      </c>
      <c r="M1730" s="193">
        <f>MAX(0,(H1730-'2031 forecast'!$C$10))</f>
        <v>1.0108935935484924</v>
      </c>
      <c r="N1730" s="193">
        <f>MAX(0,(I1730-'2031 forecast'!$C$10))</f>
        <v>1.2604197992850681</v>
      </c>
      <c r="O1730" s="193">
        <f>MAX(0,(J1730-'2031 forecast'!$C$10))</f>
        <v>1.5191730810693205</v>
      </c>
      <c r="P1730" s="175">
        <f t="shared" si="276"/>
        <v>17</v>
      </c>
      <c r="Q1730" s="175">
        <f t="shared" si="277"/>
        <v>17</v>
      </c>
    </row>
    <row r="1731" spans="1:17" s="1" customFormat="1" x14ac:dyDescent="0.3">
      <c r="A1731" s="189">
        <f t="shared" si="275"/>
        <v>43902.958333329145</v>
      </c>
      <c r="B1731" s="190">
        <f t="shared" si="271"/>
        <v>43902</v>
      </c>
      <c r="C1731" s="1">
        <f t="shared" si="272"/>
        <v>23</v>
      </c>
      <c r="D1731" s="191">
        <v>3.6516740573434263</v>
      </c>
      <c r="E1731" s="192">
        <f t="shared" si="273"/>
        <v>1.2679944093211382E-4</v>
      </c>
      <c r="F1731" s="193">
        <f t="shared" si="274"/>
        <v>5.444509358433403</v>
      </c>
      <c r="G1731" s="193">
        <f t="shared" si="280"/>
        <v>5.6458385204116004</v>
      </c>
      <c r="H1731" s="193">
        <f t="shared" si="280"/>
        <v>5.8546125096082617</v>
      </c>
      <c r="I1731" s="193">
        <f t="shared" si="280"/>
        <v>6.0711066237088689</v>
      </c>
      <c r="J1731" s="193">
        <f t="shared" si="280"/>
        <v>6.2956063404626477</v>
      </c>
      <c r="K1731" s="193">
        <f>MAX(0,(F1731-'2031 forecast'!$C$10))</f>
        <v>0</v>
      </c>
      <c r="L1731" s="193">
        <f>MAX(0,(G1731-'2031 forecast'!$C$10))</f>
        <v>0</v>
      </c>
      <c r="M1731" s="193">
        <f>MAX(0,(H1731-'2031 forecast'!$C$10))</f>
        <v>0.11761250960826164</v>
      </c>
      <c r="N1731" s="193">
        <f>MAX(0,(I1731-'2031 forecast'!$C$10))</f>
        <v>0.33410662370886879</v>
      </c>
      <c r="O1731" s="193">
        <f>MAX(0,(J1731-'2031 forecast'!$C$10))</f>
        <v>0.55860634046264757</v>
      </c>
      <c r="P1731" s="175" t="str">
        <f t="shared" si="276"/>
        <v/>
      </c>
      <c r="Q1731" s="175" t="str">
        <f t="shared" si="277"/>
        <v/>
      </c>
    </row>
    <row r="1732" spans="1:17" s="1" customFormat="1" x14ac:dyDescent="0.3">
      <c r="A1732" s="189">
        <f t="shared" si="275"/>
        <v>43902.999999995809</v>
      </c>
      <c r="B1732" s="190">
        <f t="shared" si="271"/>
        <v>43902</v>
      </c>
      <c r="C1732" s="1">
        <f t="shared" si="272"/>
        <v>0</v>
      </c>
      <c r="D1732" s="191">
        <v>3.5537941341569015</v>
      </c>
      <c r="E1732" s="192">
        <f t="shared" si="273"/>
        <v>1.2340069303084066E-4</v>
      </c>
      <c r="F1732" s="193">
        <f t="shared" si="274"/>
        <v>5.2985740560424039</v>
      </c>
      <c r="G1732" s="193">
        <f t="shared" si="280"/>
        <v>5.4945067662562375</v>
      </c>
      <c r="H1732" s="193">
        <f t="shared" si="280"/>
        <v>5.6976847516187616</v>
      </c>
      <c r="I1732" s="193">
        <f t="shared" si="280"/>
        <v>5.9083759307022392</v>
      </c>
      <c r="J1732" s="193">
        <f t="shared" si="280"/>
        <v>6.1268581292749884</v>
      </c>
      <c r="K1732" s="193">
        <f>MAX(0,(F1732-'2031 forecast'!$C$10))</f>
        <v>0</v>
      </c>
      <c r="L1732" s="193">
        <f>MAX(0,(G1732-'2031 forecast'!$C$10))</f>
        <v>0</v>
      </c>
      <c r="M1732" s="193">
        <f>MAX(0,(H1732-'2031 forecast'!$C$10))</f>
        <v>0</v>
      </c>
      <c r="N1732" s="193">
        <f>MAX(0,(I1732-'2031 forecast'!$C$10))</f>
        <v>0.17137593070223911</v>
      </c>
      <c r="O1732" s="193">
        <f>MAX(0,(J1732-'2031 forecast'!$C$10))</f>
        <v>0.38985812927498831</v>
      </c>
      <c r="P1732" s="175" t="str">
        <f t="shared" si="276"/>
        <v/>
      </c>
      <c r="Q1732" s="175" t="str">
        <f t="shared" si="277"/>
        <v/>
      </c>
    </row>
    <row r="1733" spans="1:17" s="1" customFormat="1" x14ac:dyDescent="0.3">
      <c r="A1733" s="189">
        <f t="shared" si="275"/>
        <v>43903.041666662473</v>
      </c>
      <c r="B1733" s="190">
        <f t="shared" ref="B1733:B1796" si="281">INT(A1733)</f>
        <v>43903</v>
      </c>
      <c r="C1733" s="1">
        <f t="shared" ref="C1733:C1796" si="282">HOUR(A1733)</f>
        <v>1</v>
      </c>
      <c r="D1733" s="191">
        <v>3.2827420391788333</v>
      </c>
      <c r="E1733" s="192">
        <f t="shared" ref="E1733:E1796" si="283">D1733/SUM($D$4:$D$8763)</f>
        <v>1.1398877576577658E-4</v>
      </c>
      <c r="F1733" s="193">
        <f t="shared" ref="F1733:F1796" si="284">E1733*$F$2</f>
        <v>4.8944455263442554</v>
      </c>
      <c r="G1733" s="193">
        <f t="shared" si="280"/>
        <v>5.075434216287543</v>
      </c>
      <c r="H1733" s="193">
        <f t="shared" si="280"/>
        <v>5.2631155756478405</v>
      </c>
      <c r="I1733" s="193">
        <f t="shared" si="280"/>
        <v>5.4577370885300356</v>
      </c>
      <c r="J1733" s="193">
        <f t="shared" si="280"/>
        <v>5.6595553906014739</v>
      </c>
      <c r="K1733" s="193">
        <f>MAX(0,(F1733-'2031 forecast'!$C$10))</f>
        <v>0</v>
      </c>
      <c r="L1733" s="193">
        <f>MAX(0,(G1733-'2031 forecast'!$C$10))</f>
        <v>0</v>
      </c>
      <c r="M1733" s="193">
        <f>MAX(0,(H1733-'2031 forecast'!$C$10))</f>
        <v>0</v>
      </c>
      <c r="N1733" s="193">
        <f>MAX(0,(I1733-'2031 forecast'!$C$10))</f>
        <v>0</v>
      </c>
      <c r="O1733" s="193">
        <f>MAX(0,(J1733-'2031 forecast'!$C$10))</f>
        <v>0</v>
      </c>
      <c r="P1733" s="175" t="str">
        <f t="shared" si="276"/>
        <v/>
      </c>
      <c r="Q1733" s="175" t="str">
        <f t="shared" si="277"/>
        <v/>
      </c>
    </row>
    <row r="1734" spans="1:17" s="1" customFormat="1" x14ac:dyDescent="0.3">
      <c r="A1734" s="189">
        <f t="shared" ref="A1734:A1797" si="285">A1733 + TIME(1,0,0)</f>
        <v>43903.083333329138</v>
      </c>
      <c r="B1734" s="190">
        <f t="shared" si="281"/>
        <v>43903</v>
      </c>
      <c r="C1734" s="1">
        <f t="shared" si="282"/>
        <v>2</v>
      </c>
      <c r="D1734" s="191">
        <v>3.1396867668292967</v>
      </c>
      <c r="E1734" s="192">
        <f t="shared" si="283"/>
        <v>1.0902137498699272E-4</v>
      </c>
      <c r="F1734" s="193">
        <f t="shared" si="284"/>
        <v>4.6811554690035653</v>
      </c>
      <c r="G1734" s="193">
        <f t="shared" si="280"/>
        <v>4.8542570371373976</v>
      </c>
      <c r="H1734" s="193">
        <f t="shared" si="280"/>
        <v>5.0337596216631866</v>
      </c>
      <c r="I1734" s="193">
        <f t="shared" si="280"/>
        <v>5.2198999218280386</v>
      </c>
      <c r="J1734" s="193">
        <f t="shared" si="280"/>
        <v>5.4129233896348952</v>
      </c>
      <c r="K1734" s="193">
        <f>MAX(0,(F1734-'2031 forecast'!$C$10))</f>
        <v>0</v>
      </c>
      <c r="L1734" s="193">
        <f>MAX(0,(G1734-'2031 forecast'!$C$10))</f>
        <v>0</v>
      </c>
      <c r="M1734" s="193">
        <f>MAX(0,(H1734-'2031 forecast'!$C$10))</f>
        <v>0</v>
      </c>
      <c r="N1734" s="193">
        <f>MAX(0,(I1734-'2031 forecast'!$C$10))</f>
        <v>0</v>
      </c>
      <c r="O1734" s="193">
        <f>MAX(0,(J1734-'2031 forecast'!$C$10))</f>
        <v>0</v>
      </c>
      <c r="P1734" s="175" t="str">
        <f t="shared" ref="P1734:P1797" si="286">IF(K1734&gt;0,IF(K1733&gt;0,P1733+1,1),"")</f>
        <v/>
      </c>
      <c r="Q1734" s="175" t="str">
        <f t="shared" ref="Q1734:Q1797" si="287">IF(AND(K1734&gt;0,K1735=0),P1734,"")</f>
        <v/>
      </c>
    </row>
    <row r="1735" spans="1:17" s="1" customFormat="1" x14ac:dyDescent="0.3">
      <c r="A1735" s="189">
        <f t="shared" si="285"/>
        <v>43903.124999995802</v>
      </c>
      <c r="B1735" s="190">
        <f t="shared" si="281"/>
        <v>43903</v>
      </c>
      <c r="C1735" s="1">
        <f t="shared" si="282"/>
        <v>3</v>
      </c>
      <c r="D1735" s="191">
        <v>3.1095698673872887</v>
      </c>
      <c r="E1735" s="192">
        <f t="shared" si="283"/>
        <v>1.0797560640198559E-4</v>
      </c>
      <c r="F1735" s="193">
        <f t="shared" si="284"/>
        <v>4.6362522990371033</v>
      </c>
      <c r="G1735" s="193">
        <f t="shared" si="280"/>
        <v>4.8076934204742088</v>
      </c>
      <c r="H1735" s="193">
        <f t="shared" si="280"/>
        <v>4.9854741576664168</v>
      </c>
      <c r="I1735" s="193">
        <f t="shared" si="280"/>
        <v>5.1698289393644599</v>
      </c>
      <c r="J1735" s="193">
        <f t="shared" si="280"/>
        <v>5.3610008631156152</v>
      </c>
      <c r="K1735" s="193">
        <f>MAX(0,(F1735-'2031 forecast'!$C$10))</f>
        <v>0</v>
      </c>
      <c r="L1735" s="193">
        <f>MAX(0,(G1735-'2031 forecast'!$C$10))</f>
        <v>0</v>
      </c>
      <c r="M1735" s="193">
        <f>MAX(0,(H1735-'2031 forecast'!$C$10))</f>
        <v>0</v>
      </c>
      <c r="N1735" s="193">
        <f>MAX(0,(I1735-'2031 forecast'!$C$10))</f>
        <v>0</v>
      </c>
      <c r="O1735" s="193">
        <f>MAX(0,(J1735-'2031 forecast'!$C$10))</f>
        <v>0</v>
      </c>
      <c r="P1735" s="175" t="str">
        <f t="shared" si="286"/>
        <v/>
      </c>
      <c r="Q1735" s="175" t="str">
        <f t="shared" si="287"/>
        <v/>
      </c>
    </row>
    <row r="1736" spans="1:17" s="1" customFormat="1" x14ac:dyDescent="0.3">
      <c r="A1736" s="189">
        <f t="shared" si="285"/>
        <v>43903.166666662466</v>
      </c>
      <c r="B1736" s="190">
        <f t="shared" si="281"/>
        <v>43903</v>
      </c>
      <c r="C1736" s="1">
        <f t="shared" si="282"/>
        <v>4</v>
      </c>
      <c r="D1736" s="191">
        <v>3.1923913408528102</v>
      </c>
      <c r="E1736" s="192">
        <f t="shared" si="283"/>
        <v>1.108514700107552E-4</v>
      </c>
      <c r="F1736" s="193">
        <f t="shared" si="284"/>
        <v>4.7597360164448723</v>
      </c>
      <c r="G1736" s="193">
        <f t="shared" si="280"/>
        <v>4.9357433662979773</v>
      </c>
      <c r="H1736" s="193">
        <f t="shared" si="280"/>
        <v>5.1182591836575329</v>
      </c>
      <c r="I1736" s="193">
        <f t="shared" si="280"/>
        <v>5.307524141139301</v>
      </c>
      <c r="J1736" s="193">
        <f t="shared" si="280"/>
        <v>5.5037878110436349</v>
      </c>
      <c r="K1736" s="193">
        <f>MAX(0,(F1736-'2031 forecast'!$C$10))</f>
        <v>0</v>
      </c>
      <c r="L1736" s="193">
        <f>MAX(0,(G1736-'2031 forecast'!$C$10))</f>
        <v>0</v>
      </c>
      <c r="M1736" s="193">
        <f>MAX(0,(H1736-'2031 forecast'!$C$10))</f>
        <v>0</v>
      </c>
      <c r="N1736" s="193">
        <f>MAX(0,(I1736-'2031 forecast'!$C$10))</f>
        <v>0</v>
      </c>
      <c r="O1736" s="193">
        <f>MAX(0,(J1736-'2031 forecast'!$C$10))</f>
        <v>0</v>
      </c>
      <c r="P1736" s="175" t="str">
        <f t="shared" si="286"/>
        <v/>
      </c>
      <c r="Q1736" s="175" t="str">
        <f t="shared" si="287"/>
        <v/>
      </c>
    </row>
    <row r="1737" spans="1:17" s="1" customFormat="1" x14ac:dyDescent="0.3">
      <c r="A1737" s="189">
        <f t="shared" si="285"/>
        <v>43903.20833332913</v>
      </c>
      <c r="B1737" s="190">
        <f t="shared" si="281"/>
        <v>43903</v>
      </c>
      <c r="C1737" s="1">
        <f t="shared" si="282"/>
        <v>5</v>
      </c>
      <c r="D1737" s="191">
        <v>3.2752128143183308</v>
      </c>
      <c r="E1737" s="192">
        <f t="shared" si="283"/>
        <v>1.1372733361952476E-4</v>
      </c>
      <c r="F1737" s="193">
        <f t="shared" si="284"/>
        <v>4.8832197338526395</v>
      </c>
      <c r="G1737" s="193">
        <f t="shared" si="280"/>
        <v>5.0637933121217449</v>
      </c>
      <c r="H1737" s="193">
        <f t="shared" si="280"/>
        <v>5.2510442096486472</v>
      </c>
      <c r="I1737" s="193">
        <f t="shared" si="280"/>
        <v>5.4452193429141396</v>
      </c>
      <c r="J1737" s="193">
        <f t="shared" si="280"/>
        <v>5.6465747589716528</v>
      </c>
      <c r="K1737" s="193">
        <f>MAX(0,(F1737-'2031 forecast'!$C$10))</f>
        <v>0</v>
      </c>
      <c r="L1737" s="193">
        <f>MAX(0,(G1737-'2031 forecast'!$C$10))</f>
        <v>0</v>
      </c>
      <c r="M1737" s="193">
        <f>MAX(0,(H1737-'2031 forecast'!$C$10))</f>
        <v>0</v>
      </c>
      <c r="N1737" s="193">
        <f>MAX(0,(I1737-'2031 forecast'!$C$10))</f>
        <v>0</v>
      </c>
      <c r="O1737" s="193">
        <f>MAX(0,(J1737-'2031 forecast'!$C$10))</f>
        <v>0</v>
      </c>
      <c r="P1737" s="175" t="str">
        <f t="shared" si="286"/>
        <v/>
      </c>
      <c r="Q1737" s="175" t="str">
        <f t="shared" si="287"/>
        <v/>
      </c>
    </row>
    <row r="1738" spans="1:17" s="1" customFormat="1" x14ac:dyDescent="0.3">
      <c r="A1738" s="189">
        <f t="shared" si="285"/>
        <v>43903.249999995794</v>
      </c>
      <c r="B1738" s="190">
        <f t="shared" si="281"/>
        <v>43903</v>
      </c>
      <c r="C1738" s="1">
        <f t="shared" si="282"/>
        <v>6</v>
      </c>
      <c r="D1738" s="191">
        <v>3.7947293296929629</v>
      </c>
      <c r="E1738" s="192">
        <f t="shared" si="283"/>
        <v>1.3176684171089769E-4</v>
      </c>
      <c r="F1738" s="193">
        <f t="shared" si="284"/>
        <v>5.6577994157740941</v>
      </c>
      <c r="G1738" s="193">
        <f t="shared" si="280"/>
        <v>5.8670156995617466</v>
      </c>
      <c r="H1738" s="193">
        <f t="shared" si="280"/>
        <v>6.0839684635929165</v>
      </c>
      <c r="I1738" s="193">
        <f t="shared" si="280"/>
        <v>6.3089437904108667</v>
      </c>
      <c r="J1738" s="193">
        <f t="shared" si="280"/>
        <v>6.5422383414292264</v>
      </c>
      <c r="K1738" s="193">
        <f>MAX(0,(F1738-'2031 forecast'!$C$10))</f>
        <v>0</v>
      </c>
      <c r="L1738" s="193">
        <f>MAX(0,(G1738-'2031 forecast'!$C$10))</f>
        <v>0.13001569956174652</v>
      </c>
      <c r="M1738" s="193">
        <f>MAX(0,(H1738-'2031 forecast'!$C$10))</f>
        <v>0.34696846359291644</v>
      </c>
      <c r="N1738" s="193">
        <f>MAX(0,(I1738-'2031 forecast'!$C$10))</f>
        <v>0.57194379041086663</v>
      </c>
      <c r="O1738" s="193">
        <f>MAX(0,(J1738-'2031 forecast'!$C$10))</f>
        <v>0.80523834142922635</v>
      </c>
      <c r="P1738" s="175" t="str">
        <f t="shared" si="286"/>
        <v/>
      </c>
      <c r="Q1738" s="175" t="str">
        <f t="shared" si="287"/>
        <v/>
      </c>
    </row>
    <row r="1739" spans="1:17" s="1" customFormat="1" x14ac:dyDescent="0.3">
      <c r="A1739" s="189">
        <f t="shared" si="285"/>
        <v>43903.291666662459</v>
      </c>
      <c r="B1739" s="190">
        <f t="shared" si="281"/>
        <v>43903</v>
      </c>
      <c r="C1739" s="1">
        <f t="shared" si="282"/>
        <v>7</v>
      </c>
      <c r="D1739" s="191">
        <v>4.0431937500895252</v>
      </c>
      <c r="E1739" s="192">
        <f t="shared" si="283"/>
        <v>1.4039443253720642E-4</v>
      </c>
      <c r="F1739" s="193">
        <f t="shared" si="284"/>
        <v>6.0282505679973957</v>
      </c>
      <c r="G1739" s="193">
        <f t="shared" si="280"/>
        <v>6.2511655370330494</v>
      </c>
      <c r="H1739" s="193">
        <f t="shared" si="280"/>
        <v>6.4823235415662603</v>
      </c>
      <c r="I1739" s="193">
        <f t="shared" si="280"/>
        <v>6.7220293957353858</v>
      </c>
      <c r="J1739" s="193">
        <f t="shared" si="280"/>
        <v>6.9705991852132811</v>
      </c>
      <c r="K1739" s="193">
        <f>MAX(0,(F1739-'2031 forecast'!$C$10))</f>
        <v>0.29125056799739557</v>
      </c>
      <c r="L1739" s="193">
        <f>MAX(0,(G1739-'2031 forecast'!$C$10))</f>
        <v>0.51416553703304935</v>
      </c>
      <c r="M1739" s="193">
        <f>MAX(0,(H1739-'2031 forecast'!$C$10))</f>
        <v>0.74532354156626024</v>
      </c>
      <c r="N1739" s="193">
        <f>MAX(0,(I1739-'2031 forecast'!$C$10))</f>
        <v>0.98502939573538573</v>
      </c>
      <c r="O1739" s="193">
        <f>MAX(0,(J1739-'2031 forecast'!$C$10))</f>
        <v>1.233599185213281</v>
      </c>
      <c r="P1739" s="175">
        <f t="shared" si="286"/>
        <v>1</v>
      </c>
      <c r="Q1739" s="175" t="str">
        <f t="shared" si="287"/>
        <v/>
      </c>
    </row>
    <row r="1740" spans="1:17" s="1" customFormat="1" x14ac:dyDescent="0.3">
      <c r="A1740" s="189">
        <f t="shared" si="285"/>
        <v>43903.333333329123</v>
      </c>
      <c r="B1740" s="190">
        <f t="shared" si="281"/>
        <v>43903</v>
      </c>
      <c r="C1740" s="1">
        <f t="shared" si="282"/>
        <v>8</v>
      </c>
      <c r="D1740" s="191">
        <v>4.1636613478575564</v>
      </c>
      <c r="E1740" s="192">
        <f t="shared" si="283"/>
        <v>1.4457750687723494E-4</v>
      </c>
      <c r="F1740" s="193">
        <f t="shared" si="284"/>
        <v>6.2078632478632407</v>
      </c>
      <c r="G1740" s="193">
        <f t="shared" si="280"/>
        <v>6.437420003685804</v>
      </c>
      <c r="H1740" s="193">
        <f t="shared" si="280"/>
        <v>6.6754653975533378</v>
      </c>
      <c r="I1740" s="193">
        <f t="shared" si="280"/>
        <v>6.9223133255897</v>
      </c>
      <c r="J1740" s="193">
        <f t="shared" si="280"/>
        <v>7.1782892912904002</v>
      </c>
      <c r="K1740" s="193">
        <f>MAX(0,(F1740-'2031 forecast'!$C$10))</f>
        <v>0.47086324786324063</v>
      </c>
      <c r="L1740" s="193">
        <f>MAX(0,(G1740-'2031 forecast'!$C$10))</f>
        <v>0.70042000368580393</v>
      </c>
      <c r="M1740" s="193">
        <f>MAX(0,(H1740-'2031 forecast'!$C$10))</f>
        <v>0.93846539755333769</v>
      </c>
      <c r="N1740" s="193">
        <f>MAX(0,(I1740-'2031 forecast'!$C$10))</f>
        <v>1.1853133255896999</v>
      </c>
      <c r="O1740" s="193">
        <f>MAX(0,(J1740-'2031 forecast'!$C$10))</f>
        <v>1.4412892912904001</v>
      </c>
      <c r="P1740" s="175">
        <f t="shared" si="286"/>
        <v>2</v>
      </c>
      <c r="Q1740" s="175" t="str">
        <f t="shared" si="287"/>
        <v/>
      </c>
    </row>
    <row r="1741" spans="1:17" s="1" customFormat="1" x14ac:dyDescent="0.3">
      <c r="A1741" s="189">
        <f t="shared" si="285"/>
        <v>43903.374999995787</v>
      </c>
      <c r="B1741" s="190">
        <f t="shared" si="281"/>
        <v>43903</v>
      </c>
      <c r="C1741" s="1">
        <f t="shared" si="282"/>
        <v>9</v>
      </c>
      <c r="D1741" s="191">
        <v>4.2690704959045833</v>
      </c>
      <c r="E1741" s="192">
        <f t="shared" si="283"/>
        <v>1.4823769692475988E-4</v>
      </c>
      <c r="F1741" s="193">
        <f t="shared" si="284"/>
        <v>6.3650243427458548</v>
      </c>
      <c r="G1741" s="193">
        <f t="shared" si="280"/>
        <v>6.6003926620069642</v>
      </c>
      <c r="H1741" s="193">
        <f t="shared" si="280"/>
        <v>6.8444645215420303</v>
      </c>
      <c r="I1741" s="193">
        <f t="shared" si="280"/>
        <v>7.0975617642122248</v>
      </c>
      <c r="J1741" s="193">
        <f t="shared" si="280"/>
        <v>7.3600181341078788</v>
      </c>
      <c r="K1741" s="193">
        <f>MAX(0,(F1741-'2031 forecast'!$C$10))</f>
        <v>0.62802434274585472</v>
      </c>
      <c r="L1741" s="193">
        <f>MAX(0,(G1741-'2031 forecast'!$C$10))</f>
        <v>0.86339266200696407</v>
      </c>
      <c r="M1741" s="193">
        <f>MAX(0,(H1741-'2031 forecast'!$C$10))</f>
        <v>1.1074645215420302</v>
      </c>
      <c r="N1741" s="193">
        <f>MAX(0,(I1741-'2031 forecast'!$C$10))</f>
        <v>1.3605617642122247</v>
      </c>
      <c r="O1741" s="193">
        <f>MAX(0,(J1741-'2031 forecast'!$C$10))</f>
        <v>1.6230181341078787</v>
      </c>
      <c r="P1741" s="175">
        <f t="shared" si="286"/>
        <v>3</v>
      </c>
      <c r="Q1741" s="175" t="str">
        <f t="shared" si="287"/>
        <v/>
      </c>
    </row>
    <row r="1742" spans="1:17" s="1" customFormat="1" x14ac:dyDescent="0.3">
      <c r="A1742" s="189">
        <f t="shared" si="285"/>
        <v>43903.416666662451</v>
      </c>
      <c r="B1742" s="190">
        <f t="shared" si="281"/>
        <v>43903</v>
      </c>
      <c r="C1742" s="1">
        <f t="shared" si="282"/>
        <v>10</v>
      </c>
      <c r="D1742" s="191">
        <v>4.2916581704860892</v>
      </c>
      <c r="E1742" s="192">
        <f t="shared" si="283"/>
        <v>1.4902202336351523E-4</v>
      </c>
      <c r="F1742" s="193">
        <f t="shared" si="284"/>
        <v>6.3987017202207008</v>
      </c>
      <c r="G1742" s="193">
        <f t="shared" si="280"/>
        <v>6.6353153745043567</v>
      </c>
      <c r="H1742" s="193">
        <f t="shared" si="280"/>
        <v>6.8806786195396077</v>
      </c>
      <c r="I1742" s="193">
        <f t="shared" si="280"/>
        <v>7.1351150010599085</v>
      </c>
      <c r="J1742" s="193">
        <f t="shared" si="280"/>
        <v>7.3989600289973394</v>
      </c>
      <c r="K1742" s="193">
        <f>MAX(0,(F1742-'2031 forecast'!$C$10))</f>
        <v>0.66170172022070073</v>
      </c>
      <c r="L1742" s="193">
        <f>MAX(0,(G1742-'2031 forecast'!$C$10))</f>
        <v>0.89831537450435661</v>
      </c>
      <c r="M1742" s="193">
        <f>MAX(0,(H1742-'2031 forecast'!$C$10))</f>
        <v>1.1436786195396076</v>
      </c>
      <c r="N1742" s="193">
        <f>MAX(0,(I1742-'2031 forecast'!$C$10))</f>
        <v>1.3981150010599084</v>
      </c>
      <c r="O1742" s="193">
        <f>MAX(0,(J1742-'2031 forecast'!$C$10))</f>
        <v>1.6619600289973393</v>
      </c>
      <c r="P1742" s="175">
        <f t="shared" si="286"/>
        <v>4</v>
      </c>
      <c r="Q1742" s="175" t="str">
        <f t="shared" si="287"/>
        <v/>
      </c>
    </row>
    <row r="1743" spans="1:17" s="1" customFormat="1" x14ac:dyDescent="0.3">
      <c r="A1743" s="189">
        <f t="shared" si="285"/>
        <v>43903.458333329116</v>
      </c>
      <c r="B1743" s="190">
        <f t="shared" si="281"/>
        <v>43903</v>
      </c>
      <c r="C1743" s="1">
        <f t="shared" si="282"/>
        <v>11</v>
      </c>
      <c r="D1743" s="191">
        <v>4.276599720765085</v>
      </c>
      <c r="E1743" s="192">
        <f t="shared" si="283"/>
        <v>1.4849913907101167E-4</v>
      </c>
      <c r="F1743" s="193">
        <f t="shared" si="284"/>
        <v>6.3762501352374699</v>
      </c>
      <c r="G1743" s="193">
        <f t="shared" si="280"/>
        <v>6.6120335661727623</v>
      </c>
      <c r="H1743" s="193">
        <f t="shared" si="280"/>
        <v>6.8565358875412228</v>
      </c>
      <c r="I1743" s="193">
        <f t="shared" si="280"/>
        <v>7.1100795098281191</v>
      </c>
      <c r="J1743" s="193">
        <f t="shared" si="280"/>
        <v>7.372998765737699</v>
      </c>
      <c r="K1743" s="193">
        <f>MAX(0,(F1743-'2031 forecast'!$C$10))</f>
        <v>0.63925013523746976</v>
      </c>
      <c r="L1743" s="193">
        <f>MAX(0,(G1743-'2031 forecast'!$C$10))</f>
        <v>0.87503356617276218</v>
      </c>
      <c r="M1743" s="193">
        <f>MAX(0,(H1743-'2031 forecast'!$C$10))</f>
        <v>1.1195358875412227</v>
      </c>
      <c r="N1743" s="193">
        <f>MAX(0,(I1743-'2031 forecast'!$C$10))</f>
        <v>1.373079509828119</v>
      </c>
      <c r="O1743" s="193">
        <f>MAX(0,(J1743-'2031 forecast'!$C$10))</f>
        <v>1.6359987657376989</v>
      </c>
      <c r="P1743" s="175">
        <f t="shared" si="286"/>
        <v>5</v>
      </c>
      <c r="Q1743" s="175" t="str">
        <f t="shared" si="287"/>
        <v/>
      </c>
    </row>
    <row r="1744" spans="1:17" s="1" customFormat="1" x14ac:dyDescent="0.3">
      <c r="A1744" s="189">
        <f t="shared" si="285"/>
        <v>43903.49999999578</v>
      </c>
      <c r="B1744" s="190">
        <f t="shared" si="281"/>
        <v>43903</v>
      </c>
      <c r="C1744" s="1">
        <f t="shared" si="282"/>
        <v>12</v>
      </c>
      <c r="D1744" s="191">
        <v>4.2841289456255867</v>
      </c>
      <c r="E1744" s="192">
        <f t="shared" si="283"/>
        <v>1.4876058121726342E-4</v>
      </c>
      <c r="F1744" s="193">
        <f t="shared" si="284"/>
        <v>6.387475927729084</v>
      </c>
      <c r="G1744" s="193">
        <f t="shared" si="280"/>
        <v>6.6236744703385577</v>
      </c>
      <c r="H1744" s="193">
        <f t="shared" si="280"/>
        <v>6.8686072535404143</v>
      </c>
      <c r="I1744" s="193">
        <f t="shared" si="280"/>
        <v>7.1225972554440125</v>
      </c>
      <c r="J1744" s="193">
        <f t="shared" si="280"/>
        <v>7.3859793973675183</v>
      </c>
      <c r="K1744" s="193">
        <f>MAX(0,(F1744-'2031 forecast'!$C$10))</f>
        <v>0.65047592772908391</v>
      </c>
      <c r="L1744" s="193">
        <f>MAX(0,(G1744-'2031 forecast'!$C$10))</f>
        <v>0.88667447033855762</v>
      </c>
      <c r="M1744" s="193">
        <f>MAX(0,(H1744-'2031 forecast'!$C$10))</f>
        <v>1.1316072535404142</v>
      </c>
      <c r="N1744" s="193">
        <f>MAX(0,(I1744-'2031 forecast'!$C$10))</f>
        <v>1.3855972554440124</v>
      </c>
      <c r="O1744" s="193">
        <f>MAX(0,(J1744-'2031 forecast'!$C$10))</f>
        <v>1.6489793973675182</v>
      </c>
      <c r="P1744" s="175">
        <f t="shared" si="286"/>
        <v>6</v>
      </c>
      <c r="Q1744" s="175" t="str">
        <f t="shared" si="287"/>
        <v/>
      </c>
    </row>
    <row r="1745" spans="1:17" s="1" customFormat="1" x14ac:dyDescent="0.3">
      <c r="A1745" s="189">
        <f t="shared" si="285"/>
        <v>43903.541666662444</v>
      </c>
      <c r="B1745" s="190">
        <f t="shared" si="281"/>
        <v>43903</v>
      </c>
      <c r="C1745" s="1">
        <f t="shared" si="282"/>
        <v>13</v>
      </c>
      <c r="D1745" s="191">
        <v>4.1486028981365521</v>
      </c>
      <c r="E1745" s="192">
        <f t="shared" si="283"/>
        <v>1.4405462258473137E-4</v>
      </c>
      <c r="F1745" s="193">
        <f t="shared" si="284"/>
        <v>6.1854116628800098</v>
      </c>
      <c r="G1745" s="193">
        <f t="shared" ref="G1745:J1764" si="288">$E1745*G$2</f>
        <v>6.4141381953542096</v>
      </c>
      <c r="H1745" s="193">
        <f t="shared" si="288"/>
        <v>6.6513226655549529</v>
      </c>
      <c r="I1745" s="193">
        <f t="shared" si="288"/>
        <v>6.8972778343579106</v>
      </c>
      <c r="J1745" s="193">
        <f t="shared" si="288"/>
        <v>7.1523280280307597</v>
      </c>
      <c r="K1745" s="193">
        <f>MAX(0,(F1745-'2031 forecast'!$C$10))</f>
        <v>0.44841166288000966</v>
      </c>
      <c r="L1745" s="193">
        <f>MAX(0,(G1745-'2031 forecast'!$C$10))</f>
        <v>0.67713819535420949</v>
      </c>
      <c r="M1745" s="193">
        <f>MAX(0,(H1745-'2031 forecast'!$C$10))</f>
        <v>0.91432266555495278</v>
      </c>
      <c r="N1745" s="193">
        <f>MAX(0,(I1745-'2031 forecast'!$C$10))</f>
        <v>1.1602778343579105</v>
      </c>
      <c r="O1745" s="193">
        <f>MAX(0,(J1745-'2031 forecast'!$C$10))</f>
        <v>1.4153280280307596</v>
      </c>
      <c r="P1745" s="175">
        <f t="shared" si="286"/>
        <v>7</v>
      </c>
      <c r="Q1745" s="175" t="str">
        <f t="shared" si="287"/>
        <v/>
      </c>
    </row>
    <row r="1746" spans="1:17" s="1" customFormat="1" x14ac:dyDescent="0.3">
      <c r="A1746" s="189">
        <f t="shared" si="285"/>
        <v>43903.583333329108</v>
      </c>
      <c r="B1746" s="190">
        <f t="shared" si="281"/>
        <v>43903</v>
      </c>
      <c r="C1746" s="1">
        <f t="shared" si="282"/>
        <v>14</v>
      </c>
      <c r="D1746" s="191">
        <v>4.2690704959045833</v>
      </c>
      <c r="E1746" s="192">
        <f t="shared" si="283"/>
        <v>1.4823769692475988E-4</v>
      </c>
      <c r="F1746" s="193">
        <f t="shared" si="284"/>
        <v>6.3650243427458548</v>
      </c>
      <c r="G1746" s="193">
        <f t="shared" si="288"/>
        <v>6.6003926620069642</v>
      </c>
      <c r="H1746" s="193">
        <f t="shared" si="288"/>
        <v>6.8444645215420303</v>
      </c>
      <c r="I1746" s="193">
        <f t="shared" si="288"/>
        <v>7.0975617642122248</v>
      </c>
      <c r="J1746" s="193">
        <f t="shared" si="288"/>
        <v>7.3600181341078788</v>
      </c>
      <c r="K1746" s="193">
        <f>MAX(0,(F1746-'2031 forecast'!$C$10))</f>
        <v>0.62802434274585472</v>
      </c>
      <c r="L1746" s="193">
        <f>MAX(0,(G1746-'2031 forecast'!$C$10))</f>
        <v>0.86339266200696407</v>
      </c>
      <c r="M1746" s="193">
        <f>MAX(0,(H1746-'2031 forecast'!$C$10))</f>
        <v>1.1074645215420302</v>
      </c>
      <c r="N1746" s="193">
        <f>MAX(0,(I1746-'2031 forecast'!$C$10))</f>
        <v>1.3605617642122247</v>
      </c>
      <c r="O1746" s="193">
        <f>MAX(0,(J1746-'2031 forecast'!$C$10))</f>
        <v>1.6230181341078787</v>
      </c>
      <c r="P1746" s="175">
        <f t="shared" si="286"/>
        <v>8</v>
      </c>
      <c r="Q1746" s="175" t="str">
        <f t="shared" si="287"/>
        <v/>
      </c>
    </row>
    <row r="1747" spans="1:17" s="1" customFormat="1" x14ac:dyDescent="0.3">
      <c r="A1747" s="189">
        <f t="shared" si="285"/>
        <v>43903.624999995773</v>
      </c>
      <c r="B1747" s="190">
        <f t="shared" si="281"/>
        <v>43903</v>
      </c>
      <c r="C1747" s="1">
        <f t="shared" si="282"/>
        <v>15</v>
      </c>
      <c r="D1747" s="191">
        <v>4.5175349163011465</v>
      </c>
      <c r="E1747" s="192">
        <f t="shared" si="283"/>
        <v>1.5686528775106867E-4</v>
      </c>
      <c r="F1747" s="193">
        <f t="shared" si="284"/>
        <v>6.7354754949691591</v>
      </c>
      <c r="G1747" s="193">
        <f t="shared" si="288"/>
        <v>6.9845424994782697</v>
      </c>
      <c r="H1747" s="193">
        <f t="shared" si="288"/>
        <v>7.2428195995153768</v>
      </c>
      <c r="I1747" s="193">
        <f t="shared" si="288"/>
        <v>7.5106473695367466</v>
      </c>
      <c r="J1747" s="193">
        <f t="shared" si="288"/>
        <v>7.7883789778919361</v>
      </c>
      <c r="K1747" s="193">
        <f>MAX(0,(F1747-'2031 forecast'!$C$10))</f>
        <v>0.99847549496915899</v>
      </c>
      <c r="L1747" s="193">
        <f>MAX(0,(G1747-'2031 forecast'!$C$10))</f>
        <v>1.2475424994782696</v>
      </c>
      <c r="M1747" s="193">
        <f>MAX(0,(H1747-'2031 forecast'!$C$10))</f>
        <v>1.5058195995153767</v>
      </c>
      <c r="N1747" s="193">
        <f>MAX(0,(I1747-'2031 forecast'!$C$10))</f>
        <v>1.7736473695367465</v>
      </c>
      <c r="O1747" s="193">
        <f>MAX(0,(J1747-'2031 forecast'!$C$10))</f>
        <v>2.051378977891936</v>
      </c>
      <c r="P1747" s="175">
        <f t="shared" si="286"/>
        <v>9</v>
      </c>
      <c r="Q1747" s="175" t="str">
        <f t="shared" si="287"/>
        <v/>
      </c>
    </row>
    <row r="1748" spans="1:17" s="1" customFormat="1" x14ac:dyDescent="0.3">
      <c r="A1748" s="189">
        <f t="shared" si="285"/>
        <v>43903.666666662437</v>
      </c>
      <c r="B1748" s="190">
        <f t="shared" si="281"/>
        <v>43903</v>
      </c>
      <c r="C1748" s="1">
        <f t="shared" si="282"/>
        <v>16</v>
      </c>
      <c r="D1748" s="191">
        <v>4.3669504190911086</v>
      </c>
      <c r="E1748" s="192">
        <f t="shared" si="283"/>
        <v>1.5163644482603305E-4</v>
      </c>
      <c r="F1748" s="193">
        <f t="shared" si="284"/>
        <v>6.5109596451368539</v>
      </c>
      <c r="G1748" s="193">
        <f t="shared" si="288"/>
        <v>6.7517244161623271</v>
      </c>
      <c r="H1748" s="193">
        <f t="shared" si="288"/>
        <v>7.0013922795315304</v>
      </c>
      <c r="I1748" s="193">
        <f t="shared" si="288"/>
        <v>7.2602924572188545</v>
      </c>
      <c r="J1748" s="193">
        <f t="shared" si="288"/>
        <v>7.528766345295538</v>
      </c>
      <c r="K1748" s="193">
        <f>MAX(0,(F1748-'2031 forecast'!$C$10))</f>
        <v>0.77395964513685378</v>
      </c>
      <c r="L1748" s="193">
        <f>MAX(0,(G1748-'2031 forecast'!$C$10))</f>
        <v>1.014724416162327</v>
      </c>
      <c r="M1748" s="193">
        <f>MAX(0,(H1748-'2031 forecast'!$C$10))</f>
        <v>1.2643922795315303</v>
      </c>
      <c r="N1748" s="193">
        <f>MAX(0,(I1748-'2031 forecast'!$C$10))</f>
        <v>1.5232924572188544</v>
      </c>
      <c r="O1748" s="193">
        <f>MAX(0,(J1748-'2031 forecast'!$C$10))</f>
        <v>1.7917663452955379</v>
      </c>
      <c r="P1748" s="175">
        <f t="shared" si="286"/>
        <v>10</v>
      </c>
      <c r="Q1748" s="175" t="str">
        <f t="shared" si="287"/>
        <v/>
      </c>
    </row>
    <row r="1749" spans="1:17" s="1" customFormat="1" x14ac:dyDescent="0.3">
      <c r="A1749" s="189">
        <f t="shared" si="285"/>
        <v>43903.708333329101</v>
      </c>
      <c r="B1749" s="190">
        <f t="shared" si="281"/>
        <v>43903</v>
      </c>
      <c r="C1749" s="1">
        <f t="shared" si="282"/>
        <v>17</v>
      </c>
      <c r="D1749" s="191">
        <v>4.4121257682541204</v>
      </c>
      <c r="E1749" s="192">
        <f t="shared" si="283"/>
        <v>1.5320509770354375E-4</v>
      </c>
      <c r="F1749" s="193">
        <f t="shared" si="284"/>
        <v>6.5783144000865459</v>
      </c>
      <c r="G1749" s="193">
        <f t="shared" si="288"/>
        <v>6.8215698411571113</v>
      </c>
      <c r="H1749" s="193">
        <f t="shared" si="288"/>
        <v>7.0738204755266851</v>
      </c>
      <c r="I1749" s="193">
        <f t="shared" si="288"/>
        <v>7.3353989309142227</v>
      </c>
      <c r="J1749" s="193">
        <f t="shared" si="288"/>
        <v>7.6066501350744584</v>
      </c>
      <c r="K1749" s="193">
        <f>MAX(0,(F1749-'2031 forecast'!$C$10))</f>
        <v>0.84131440008654579</v>
      </c>
      <c r="L1749" s="193">
        <f>MAX(0,(G1749-'2031 forecast'!$C$10))</f>
        <v>1.0845698411571112</v>
      </c>
      <c r="M1749" s="193">
        <f>MAX(0,(H1749-'2031 forecast'!$C$10))</f>
        <v>1.336820475526685</v>
      </c>
      <c r="N1749" s="193">
        <f>MAX(0,(I1749-'2031 forecast'!$C$10))</f>
        <v>1.5983989309142226</v>
      </c>
      <c r="O1749" s="193">
        <f>MAX(0,(J1749-'2031 forecast'!$C$10))</f>
        <v>1.8696501350744583</v>
      </c>
      <c r="P1749" s="175">
        <f t="shared" si="286"/>
        <v>11</v>
      </c>
      <c r="Q1749" s="175" t="str">
        <f t="shared" si="287"/>
        <v/>
      </c>
    </row>
    <row r="1750" spans="1:17" s="1" customFormat="1" x14ac:dyDescent="0.3">
      <c r="A1750" s="189">
        <f t="shared" si="285"/>
        <v>43903.749999995765</v>
      </c>
      <c r="B1750" s="190">
        <f t="shared" si="281"/>
        <v>43903</v>
      </c>
      <c r="C1750" s="1">
        <f t="shared" si="282"/>
        <v>18</v>
      </c>
      <c r="D1750" s="191">
        <v>4.336833519649101</v>
      </c>
      <c r="E1750" s="192">
        <f t="shared" si="283"/>
        <v>1.5059067624102594E-4</v>
      </c>
      <c r="F1750" s="193">
        <f t="shared" si="284"/>
        <v>6.4660564751703928</v>
      </c>
      <c r="G1750" s="193">
        <f t="shared" si="288"/>
        <v>6.70516079949914</v>
      </c>
      <c r="H1750" s="193">
        <f t="shared" si="288"/>
        <v>6.9531068155347624</v>
      </c>
      <c r="I1750" s="193">
        <f t="shared" si="288"/>
        <v>7.2102214747552775</v>
      </c>
      <c r="J1750" s="193">
        <f t="shared" si="288"/>
        <v>7.4768438187762598</v>
      </c>
      <c r="K1750" s="193">
        <f>MAX(0,(F1750-'2031 forecast'!$C$10))</f>
        <v>0.72905647517039274</v>
      </c>
      <c r="L1750" s="193">
        <f>MAX(0,(G1750-'2031 forecast'!$C$10))</f>
        <v>0.96816079949913991</v>
      </c>
      <c r="M1750" s="193">
        <f>MAX(0,(H1750-'2031 forecast'!$C$10))</f>
        <v>1.2161068155347623</v>
      </c>
      <c r="N1750" s="193">
        <f>MAX(0,(I1750-'2031 forecast'!$C$10))</f>
        <v>1.4732214747552774</v>
      </c>
      <c r="O1750" s="193">
        <f>MAX(0,(J1750-'2031 forecast'!$C$10))</f>
        <v>1.7398438187762597</v>
      </c>
      <c r="P1750" s="175">
        <f t="shared" si="286"/>
        <v>12</v>
      </c>
      <c r="Q1750" s="175" t="str">
        <f t="shared" si="287"/>
        <v/>
      </c>
    </row>
    <row r="1751" spans="1:17" s="1" customFormat="1" x14ac:dyDescent="0.3">
      <c r="A1751" s="189">
        <f t="shared" si="285"/>
        <v>43903.79166666243</v>
      </c>
      <c r="B1751" s="190">
        <f t="shared" si="281"/>
        <v>43903</v>
      </c>
      <c r="C1751" s="1">
        <f t="shared" si="282"/>
        <v>19</v>
      </c>
      <c r="D1751" s="191">
        <v>4.7208239875346978</v>
      </c>
      <c r="E1751" s="192">
        <f t="shared" si="283"/>
        <v>1.6392422569986675E-4</v>
      </c>
      <c r="F1751" s="193">
        <f t="shared" si="284"/>
        <v>7.0385718922427705</v>
      </c>
      <c r="G1751" s="193">
        <f t="shared" si="288"/>
        <v>7.2988469119547918</v>
      </c>
      <c r="H1751" s="193">
        <f t="shared" si="288"/>
        <v>7.5687464814935685</v>
      </c>
      <c r="I1751" s="193">
        <f t="shared" si="288"/>
        <v>7.8486265011658993</v>
      </c>
      <c r="J1751" s="193">
        <f t="shared" si="288"/>
        <v>8.1388560318970722</v>
      </c>
      <c r="K1751" s="193">
        <f>MAX(0,(F1751-'2031 forecast'!$C$10))</f>
        <v>1.3015718922427704</v>
      </c>
      <c r="L1751" s="193">
        <f>MAX(0,(G1751-'2031 forecast'!$C$10))</f>
        <v>1.5618469119547918</v>
      </c>
      <c r="M1751" s="193">
        <f>MAX(0,(H1751-'2031 forecast'!$C$10))</f>
        <v>1.8317464814935684</v>
      </c>
      <c r="N1751" s="193">
        <f>MAX(0,(I1751-'2031 forecast'!$C$10))</f>
        <v>2.1116265011658992</v>
      </c>
      <c r="O1751" s="193">
        <f>MAX(0,(J1751-'2031 forecast'!$C$10))</f>
        <v>2.4018560318970721</v>
      </c>
      <c r="P1751" s="175">
        <f t="shared" si="286"/>
        <v>13</v>
      </c>
      <c r="Q1751" s="175" t="str">
        <f t="shared" si="287"/>
        <v/>
      </c>
    </row>
    <row r="1752" spans="1:17" s="1" customFormat="1" x14ac:dyDescent="0.3">
      <c r="A1752" s="189">
        <f t="shared" si="285"/>
        <v>43903.833333329094</v>
      </c>
      <c r="B1752" s="190">
        <f t="shared" si="281"/>
        <v>43903</v>
      </c>
      <c r="C1752" s="1">
        <f t="shared" si="282"/>
        <v>20</v>
      </c>
      <c r="D1752" s="191">
        <v>4.6304732892086751</v>
      </c>
      <c r="E1752" s="192">
        <f t="shared" si="283"/>
        <v>1.6078691994484537E-4</v>
      </c>
      <c r="F1752" s="193">
        <f t="shared" si="284"/>
        <v>6.9038623823433873</v>
      </c>
      <c r="G1752" s="193">
        <f t="shared" si="288"/>
        <v>7.1591560619652261</v>
      </c>
      <c r="H1752" s="193">
        <f t="shared" si="288"/>
        <v>7.4238900895032609</v>
      </c>
      <c r="I1752" s="193">
        <f t="shared" si="288"/>
        <v>7.6984135537751639</v>
      </c>
      <c r="J1752" s="193">
        <f t="shared" si="288"/>
        <v>7.983088452339234</v>
      </c>
      <c r="K1752" s="193">
        <f>MAX(0,(F1752-'2031 forecast'!$C$10))</f>
        <v>1.1668623823433872</v>
      </c>
      <c r="L1752" s="193">
        <f>MAX(0,(G1752-'2031 forecast'!$C$10))</f>
        <v>1.422156061965226</v>
      </c>
      <c r="M1752" s="193">
        <f>MAX(0,(H1752-'2031 forecast'!$C$10))</f>
        <v>1.6868900895032608</v>
      </c>
      <c r="N1752" s="193">
        <f>MAX(0,(I1752-'2031 forecast'!$C$10))</f>
        <v>1.9614135537751638</v>
      </c>
      <c r="O1752" s="193">
        <f>MAX(0,(J1752-'2031 forecast'!$C$10))</f>
        <v>2.2460884523392339</v>
      </c>
      <c r="P1752" s="175">
        <f t="shared" si="286"/>
        <v>14</v>
      </c>
      <c r="Q1752" s="175" t="str">
        <f t="shared" si="287"/>
        <v/>
      </c>
    </row>
    <row r="1753" spans="1:17" s="1" customFormat="1" x14ac:dyDescent="0.3">
      <c r="A1753" s="189">
        <f t="shared" si="285"/>
        <v>43903.874999995758</v>
      </c>
      <c r="B1753" s="190">
        <f t="shared" si="281"/>
        <v>43903</v>
      </c>
      <c r="C1753" s="1">
        <f t="shared" si="282"/>
        <v>21</v>
      </c>
      <c r="D1753" s="191">
        <v>4.5401225908826515</v>
      </c>
      <c r="E1753" s="192">
        <f t="shared" si="283"/>
        <v>1.5764961418982399E-4</v>
      </c>
      <c r="F1753" s="193">
        <f t="shared" si="284"/>
        <v>6.7691528724440042</v>
      </c>
      <c r="G1753" s="193">
        <f t="shared" si="288"/>
        <v>7.0194652119756604</v>
      </c>
      <c r="H1753" s="193">
        <f t="shared" si="288"/>
        <v>7.2790336975129524</v>
      </c>
      <c r="I1753" s="193">
        <f t="shared" si="288"/>
        <v>7.5482006063844294</v>
      </c>
      <c r="J1753" s="193">
        <f t="shared" si="288"/>
        <v>7.827320872781395</v>
      </c>
      <c r="K1753" s="193">
        <f>MAX(0,(F1753-'2031 forecast'!$C$10))</f>
        <v>1.0321528724440041</v>
      </c>
      <c r="L1753" s="193">
        <f>MAX(0,(G1753-'2031 forecast'!$C$10))</f>
        <v>1.2824652119756603</v>
      </c>
      <c r="M1753" s="193">
        <f>MAX(0,(H1753-'2031 forecast'!$C$10))</f>
        <v>1.5420336975129523</v>
      </c>
      <c r="N1753" s="193">
        <f>MAX(0,(I1753-'2031 forecast'!$C$10))</f>
        <v>1.8112006063844293</v>
      </c>
      <c r="O1753" s="193">
        <f>MAX(0,(J1753-'2031 forecast'!$C$10))</f>
        <v>2.0903208727813949</v>
      </c>
      <c r="P1753" s="175">
        <f t="shared" si="286"/>
        <v>15</v>
      </c>
      <c r="Q1753" s="175" t="str">
        <f t="shared" si="287"/>
        <v/>
      </c>
    </row>
    <row r="1754" spans="1:17" s="1" customFormat="1" x14ac:dyDescent="0.3">
      <c r="A1754" s="189">
        <f t="shared" si="285"/>
        <v>43903.916666662422</v>
      </c>
      <c r="B1754" s="190">
        <f t="shared" si="281"/>
        <v>43903</v>
      </c>
      <c r="C1754" s="1">
        <f t="shared" si="282"/>
        <v>22</v>
      </c>
      <c r="D1754" s="191">
        <v>4.1636613478575564</v>
      </c>
      <c r="E1754" s="192">
        <f t="shared" si="283"/>
        <v>1.4457750687723494E-4</v>
      </c>
      <c r="F1754" s="193">
        <f t="shared" si="284"/>
        <v>6.2078632478632407</v>
      </c>
      <c r="G1754" s="193">
        <f t="shared" si="288"/>
        <v>6.437420003685804</v>
      </c>
      <c r="H1754" s="193">
        <f t="shared" si="288"/>
        <v>6.6754653975533378</v>
      </c>
      <c r="I1754" s="193">
        <f t="shared" si="288"/>
        <v>6.9223133255897</v>
      </c>
      <c r="J1754" s="193">
        <f t="shared" si="288"/>
        <v>7.1782892912904002</v>
      </c>
      <c r="K1754" s="193">
        <f>MAX(0,(F1754-'2031 forecast'!$C$10))</f>
        <v>0.47086324786324063</v>
      </c>
      <c r="L1754" s="193">
        <f>MAX(0,(G1754-'2031 forecast'!$C$10))</f>
        <v>0.70042000368580393</v>
      </c>
      <c r="M1754" s="193">
        <f>MAX(0,(H1754-'2031 forecast'!$C$10))</f>
        <v>0.93846539755333769</v>
      </c>
      <c r="N1754" s="193">
        <f>MAX(0,(I1754-'2031 forecast'!$C$10))</f>
        <v>1.1853133255896999</v>
      </c>
      <c r="O1754" s="193">
        <f>MAX(0,(J1754-'2031 forecast'!$C$10))</f>
        <v>1.4412892912904001</v>
      </c>
      <c r="P1754" s="175">
        <f t="shared" si="286"/>
        <v>16</v>
      </c>
      <c r="Q1754" s="175" t="str">
        <f t="shared" si="287"/>
        <v/>
      </c>
    </row>
    <row r="1755" spans="1:17" s="1" customFormat="1" x14ac:dyDescent="0.3">
      <c r="A1755" s="189">
        <f t="shared" si="285"/>
        <v>43903.958333329087</v>
      </c>
      <c r="B1755" s="190">
        <f t="shared" si="281"/>
        <v>43903</v>
      </c>
      <c r="C1755" s="1">
        <f t="shared" si="282"/>
        <v>23</v>
      </c>
      <c r="D1755" s="191">
        <v>3.9528430517635029</v>
      </c>
      <c r="E1755" s="192">
        <f t="shared" si="283"/>
        <v>1.3725712678218507E-4</v>
      </c>
      <c r="F1755" s="193">
        <f t="shared" si="284"/>
        <v>5.8935410580980134</v>
      </c>
      <c r="G1755" s="193">
        <f t="shared" si="288"/>
        <v>6.1114746870434855</v>
      </c>
      <c r="H1755" s="193">
        <f t="shared" si="288"/>
        <v>6.3374671495759536</v>
      </c>
      <c r="I1755" s="193">
        <f t="shared" si="288"/>
        <v>6.5718164483446522</v>
      </c>
      <c r="J1755" s="193">
        <f t="shared" si="288"/>
        <v>6.814831605655443</v>
      </c>
      <c r="K1755" s="193">
        <f>MAX(0,(F1755-'2031 forecast'!$C$10))</f>
        <v>0.15654105809801333</v>
      </c>
      <c r="L1755" s="193">
        <f>MAX(0,(G1755-'2031 forecast'!$C$10))</f>
        <v>0.37447468704348541</v>
      </c>
      <c r="M1755" s="193">
        <f>MAX(0,(H1755-'2031 forecast'!$C$10))</f>
        <v>0.60046714957595348</v>
      </c>
      <c r="N1755" s="193">
        <f>MAX(0,(I1755-'2031 forecast'!$C$10))</f>
        <v>0.83481644834465207</v>
      </c>
      <c r="O1755" s="193">
        <f>MAX(0,(J1755-'2031 forecast'!$C$10))</f>
        <v>1.0778316056554429</v>
      </c>
      <c r="P1755" s="175">
        <f t="shared" si="286"/>
        <v>17</v>
      </c>
      <c r="Q1755" s="175">
        <f t="shared" si="287"/>
        <v>17</v>
      </c>
    </row>
    <row r="1756" spans="1:17" s="1" customFormat="1" x14ac:dyDescent="0.3">
      <c r="A1756" s="189">
        <f t="shared" si="285"/>
        <v>43903.999999995751</v>
      </c>
      <c r="B1756" s="190">
        <f t="shared" si="281"/>
        <v>43903</v>
      </c>
      <c r="C1756" s="1">
        <f t="shared" si="282"/>
        <v>0</v>
      </c>
      <c r="D1756" s="191">
        <v>3.3505050629233502</v>
      </c>
      <c r="E1756" s="192">
        <f t="shared" si="283"/>
        <v>1.1634175508204259E-4</v>
      </c>
      <c r="F1756" s="193">
        <f t="shared" si="284"/>
        <v>4.9954776587687926</v>
      </c>
      <c r="G1756" s="193">
        <f t="shared" si="288"/>
        <v>5.1802023537797162</v>
      </c>
      <c r="H1756" s="193">
        <f t="shared" si="288"/>
        <v>5.3717578696405708</v>
      </c>
      <c r="I1756" s="193">
        <f t="shared" si="288"/>
        <v>5.5703967990730865</v>
      </c>
      <c r="J1756" s="193">
        <f t="shared" si="288"/>
        <v>5.7763810752698523</v>
      </c>
      <c r="K1756" s="193">
        <f>MAX(0,(F1756-'2031 forecast'!$C$10))</f>
        <v>0</v>
      </c>
      <c r="L1756" s="193">
        <f>MAX(0,(G1756-'2031 forecast'!$C$10))</f>
        <v>0</v>
      </c>
      <c r="M1756" s="193">
        <f>MAX(0,(H1756-'2031 forecast'!$C$10))</f>
        <v>0</v>
      </c>
      <c r="N1756" s="193">
        <f>MAX(0,(I1756-'2031 forecast'!$C$10))</f>
        <v>0</v>
      </c>
      <c r="O1756" s="193">
        <f>MAX(0,(J1756-'2031 forecast'!$C$10))</f>
        <v>3.9381075269852239E-2</v>
      </c>
      <c r="P1756" s="175" t="str">
        <f t="shared" si="286"/>
        <v/>
      </c>
      <c r="Q1756" s="175" t="str">
        <f t="shared" si="287"/>
        <v/>
      </c>
    </row>
    <row r="1757" spans="1:17" s="1" customFormat="1" x14ac:dyDescent="0.3">
      <c r="A1757" s="189">
        <f t="shared" si="285"/>
        <v>43904.041666662415</v>
      </c>
      <c r="B1757" s="190">
        <f t="shared" si="281"/>
        <v>43904</v>
      </c>
      <c r="C1757" s="1">
        <f t="shared" si="282"/>
        <v>1</v>
      </c>
      <c r="D1757" s="191">
        <v>3.4634434358308792</v>
      </c>
      <c r="E1757" s="192">
        <f t="shared" si="283"/>
        <v>1.2026338727581932E-4</v>
      </c>
      <c r="F1757" s="193">
        <f t="shared" si="284"/>
        <v>5.1638645461430217</v>
      </c>
      <c r="G1757" s="193">
        <f t="shared" si="288"/>
        <v>5.3548159162666735</v>
      </c>
      <c r="H1757" s="193">
        <f t="shared" si="288"/>
        <v>5.5528283596284558</v>
      </c>
      <c r="I1757" s="193">
        <f t="shared" si="288"/>
        <v>5.7581629833115056</v>
      </c>
      <c r="J1757" s="193">
        <f t="shared" si="288"/>
        <v>5.9710905497171511</v>
      </c>
      <c r="K1757" s="193">
        <f>MAX(0,(F1757-'2031 forecast'!$C$10))</f>
        <v>0</v>
      </c>
      <c r="L1757" s="193">
        <f>MAX(0,(G1757-'2031 forecast'!$C$10))</f>
        <v>0</v>
      </c>
      <c r="M1757" s="193">
        <f>MAX(0,(H1757-'2031 forecast'!$C$10))</f>
        <v>0</v>
      </c>
      <c r="N1757" s="193">
        <f>MAX(0,(I1757-'2031 forecast'!$C$10))</f>
        <v>2.1162983311505457E-2</v>
      </c>
      <c r="O1757" s="193">
        <f>MAX(0,(J1757-'2031 forecast'!$C$10))</f>
        <v>0.23409054971715104</v>
      </c>
      <c r="P1757" s="175" t="str">
        <f t="shared" si="286"/>
        <v/>
      </c>
      <c r="Q1757" s="175" t="str">
        <f t="shared" si="287"/>
        <v/>
      </c>
    </row>
    <row r="1758" spans="1:17" s="1" customFormat="1" x14ac:dyDescent="0.3">
      <c r="A1758" s="189">
        <f t="shared" si="285"/>
        <v>43904.083333329079</v>
      </c>
      <c r="B1758" s="190">
        <f t="shared" si="281"/>
        <v>43904</v>
      </c>
      <c r="C1758" s="1">
        <f t="shared" si="282"/>
        <v>2</v>
      </c>
      <c r="D1758" s="191">
        <v>3.3655635126443539</v>
      </c>
      <c r="E1758" s="192">
        <f t="shared" si="283"/>
        <v>1.1686463937454616E-4</v>
      </c>
      <c r="F1758" s="193">
        <f t="shared" si="284"/>
        <v>5.0179292437520235</v>
      </c>
      <c r="G1758" s="193">
        <f t="shared" si="288"/>
        <v>5.2034841621113106</v>
      </c>
      <c r="H1758" s="193">
        <f t="shared" si="288"/>
        <v>5.3959006016389557</v>
      </c>
      <c r="I1758" s="193">
        <f t="shared" si="288"/>
        <v>5.5954322903048759</v>
      </c>
      <c r="J1758" s="193">
        <f t="shared" si="288"/>
        <v>5.8023423385294928</v>
      </c>
      <c r="K1758" s="193">
        <f>MAX(0,(F1758-'2031 forecast'!$C$10))</f>
        <v>0</v>
      </c>
      <c r="L1758" s="193">
        <f>MAX(0,(G1758-'2031 forecast'!$C$10))</f>
        <v>0</v>
      </c>
      <c r="M1758" s="193">
        <f>MAX(0,(H1758-'2031 forecast'!$C$10))</f>
        <v>0</v>
      </c>
      <c r="N1758" s="193">
        <f>MAX(0,(I1758-'2031 forecast'!$C$10))</f>
        <v>0</v>
      </c>
      <c r="O1758" s="193">
        <f>MAX(0,(J1758-'2031 forecast'!$C$10))</f>
        <v>6.5342338529492672E-2</v>
      </c>
      <c r="P1758" s="175" t="str">
        <f t="shared" si="286"/>
        <v/>
      </c>
      <c r="Q1758" s="175" t="str">
        <f t="shared" si="287"/>
        <v/>
      </c>
    </row>
    <row r="1759" spans="1:17" s="1" customFormat="1" x14ac:dyDescent="0.3">
      <c r="A1759" s="189">
        <f t="shared" si="285"/>
        <v>43904.124999995744</v>
      </c>
      <c r="B1759" s="190">
        <f t="shared" si="281"/>
        <v>43904</v>
      </c>
      <c r="C1759" s="1">
        <f t="shared" si="282"/>
        <v>3</v>
      </c>
      <c r="D1759" s="191">
        <v>3.342975838062848</v>
      </c>
      <c r="E1759" s="192">
        <f t="shared" si="283"/>
        <v>1.1608031293579081E-4</v>
      </c>
      <c r="F1759" s="193">
        <f t="shared" si="284"/>
        <v>4.9842518662771775</v>
      </c>
      <c r="G1759" s="193">
        <f t="shared" si="288"/>
        <v>5.1685614496139189</v>
      </c>
      <c r="H1759" s="193">
        <f t="shared" si="288"/>
        <v>5.3596865036413783</v>
      </c>
      <c r="I1759" s="193">
        <f t="shared" si="288"/>
        <v>5.5578790534571914</v>
      </c>
      <c r="J1759" s="193">
        <f t="shared" si="288"/>
        <v>5.7634004436400321</v>
      </c>
      <c r="K1759" s="193">
        <f>MAX(0,(F1759-'2031 forecast'!$C$10))</f>
        <v>0</v>
      </c>
      <c r="L1759" s="193">
        <f>MAX(0,(G1759-'2031 forecast'!$C$10))</f>
        <v>0</v>
      </c>
      <c r="M1759" s="193">
        <f>MAX(0,(H1759-'2031 forecast'!$C$10))</f>
        <v>0</v>
      </c>
      <c r="N1759" s="193">
        <f>MAX(0,(I1759-'2031 forecast'!$C$10))</f>
        <v>0</v>
      </c>
      <c r="O1759" s="193">
        <f>MAX(0,(J1759-'2031 forecast'!$C$10))</f>
        <v>2.6400443640032023E-2</v>
      </c>
      <c r="P1759" s="175" t="str">
        <f t="shared" si="286"/>
        <v/>
      </c>
      <c r="Q1759" s="175" t="str">
        <f t="shared" si="287"/>
        <v/>
      </c>
    </row>
    <row r="1760" spans="1:17" s="1" customFormat="1" x14ac:dyDescent="0.3">
      <c r="A1760" s="189">
        <f t="shared" si="285"/>
        <v>43904.166666662408</v>
      </c>
      <c r="B1760" s="190">
        <f t="shared" si="281"/>
        <v>43904</v>
      </c>
      <c r="C1760" s="1">
        <f t="shared" si="282"/>
        <v>4</v>
      </c>
      <c r="D1760" s="191">
        <v>3.342975838062848</v>
      </c>
      <c r="E1760" s="192">
        <f t="shared" si="283"/>
        <v>1.1608031293579081E-4</v>
      </c>
      <c r="F1760" s="193">
        <f t="shared" si="284"/>
        <v>4.9842518662771775</v>
      </c>
      <c r="G1760" s="193">
        <f t="shared" si="288"/>
        <v>5.1685614496139189</v>
      </c>
      <c r="H1760" s="193">
        <f t="shared" si="288"/>
        <v>5.3596865036413783</v>
      </c>
      <c r="I1760" s="193">
        <f t="shared" si="288"/>
        <v>5.5578790534571914</v>
      </c>
      <c r="J1760" s="193">
        <f t="shared" si="288"/>
        <v>5.7634004436400321</v>
      </c>
      <c r="K1760" s="193">
        <f>MAX(0,(F1760-'2031 forecast'!$C$10))</f>
        <v>0</v>
      </c>
      <c r="L1760" s="193">
        <f>MAX(0,(G1760-'2031 forecast'!$C$10))</f>
        <v>0</v>
      </c>
      <c r="M1760" s="193">
        <f>MAX(0,(H1760-'2031 forecast'!$C$10))</f>
        <v>0</v>
      </c>
      <c r="N1760" s="193">
        <f>MAX(0,(I1760-'2031 forecast'!$C$10))</f>
        <v>0</v>
      </c>
      <c r="O1760" s="193">
        <f>MAX(0,(J1760-'2031 forecast'!$C$10))</f>
        <v>2.6400443640032023E-2</v>
      </c>
      <c r="P1760" s="175" t="str">
        <f t="shared" si="286"/>
        <v/>
      </c>
      <c r="Q1760" s="175" t="str">
        <f t="shared" si="287"/>
        <v/>
      </c>
    </row>
    <row r="1761" spans="1:17" s="1" customFormat="1" x14ac:dyDescent="0.3">
      <c r="A1761" s="189">
        <f t="shared" si="285"/>
        <v>43904.208333329072</v>
      </c>
      <c r="B1761" s="190">
        <f t="shared" si="281"/>
        <v>43904</v>
      </c>
      <c r="C1761" s="1">
        <f t="shared" si="282"/>
        <v>5</v>
      </c>
      <c r="D1761" s="191">
        <v>3.4483849861098745</v>
      </c>
      <c r="E1761" s="192">
        <f t="shared" si="283"/>
        <v>1.1974050298331573E-4</v>
      </c>
      <c r="F1761" s="193">
        <f t="shared" si="284"/>
        <v>5.1414129611597899</v>
      </c>
      <c r="G1761" s="193">
        <f t="shared" si="288"/>
        <v>5.3315341079350782</v>
      </c>
      <c r="H1761" s="193">
        <f t="shared" si="288"/>
        <v>5.52868562763007</v>
      </c>
      <c r="I1761" s="193">
        <f t="shared" si="288"/>
        <v>5.7331274920797153</v>
      </c>
      <c r="J1761" s="193">
        <f t="shared" si="288"/>
        <v>5.9451292864575098</v>
      </c>
      <c r="K1761" s="193">
        <f>MAX(0,(F1761-'2031 forecast'!$C$10))</f>
        <v>0</v>
      </c>
      <c r="L1761" s="193">
        <f>MAX(0,(G1761-'2031 forecast'!$C$10))</f>
        <v>0</v>
      </c>
      <c r="M1761" s="193">
        <f>MAX(0,(H1761-'2031 forecast'!$C$10))</f>
        <v>0</v>
      </c>
      <c r="N1761" s="193">
        <f>MAX(0,(I1761-'2031 forecast'!$C$10))</f>
        <v>0</v>
      </c>
      <c r="O1761" s="193">
        <f>MAX(0,(J1761-'2031 forecast'!$C$10))</f>
        <v>0.20812928645750972</v>
      </c>
      <c r="P1761" s="175" t="str">
        <f t="shared" si="286"/>
        <v/>
      </c>
      <c r="Q1761" s="175" t="str">
        <f t="shared" si="287"/>
        <v/>
      </c>
    </row>
    <row r="1762" spans="1:17" s="1" customFormat="1" x14ac:dyDescent="0.3">
      <c r="A1762" s="189">
        <f t="shared" si="285"/>
        <v>43904.249999995736</v>
      </c>
      <c r="B1762" s="190">
        <f t="shared" si="281"/>
        <v>43904</v>
      </c>
      <c r="C1762" s="1">
        <f t="shared" si="282"/>
        <v>6</v>
      </c>
      <c r="D1762" s="191">
        <v>3.6817909567854339</v>
      </c>
      <c r="E1762" s="192">
        <f t="shared" si="283"/>
        <v>1.2784520951712096E-4</v>
      </c>
      <c r="F1762" s="193">
        <f t="shared" si="284"/>
        <v>5.489412528399864</v>
      </c>
      <c r="G1762" s="193">
        <f t="shared" si="288"/>
        <v>5.6924021370747893</v>
      </c>
      <c r="H1762" s="193">
        <f t="shared" si="288"/>
        <v>5.9028979736050315</v>
      </c>
      <c r="I1762" s="193">
        <f t="shared" si="288"/>
        <v>6.1211776061724477</v>
      </c>
      <c r="J1762" s="193">
        <f t="shared" si="288"/>
        <v>6.3475288669819276</v>
      </c>
      <c r="K1762" s="193">
        <f>MAX(0,(F1762-'2031 forecast'!$C$10))</f>
        <v>0</v>
      </c>
      <c r="L1762" s="193">
        <f>MAX(0,(G1762-'2031 forecast'!$C$10))</f>
        <v>0</v>
      </c>
      <c r="M1762" s="193">
        <f>MAX(0,(H1762-'2031 forecast'!$C$10))</f>
        <v>0.16589797360503145</v>
      </c>
      <c r="N1762" s="193">
        <f>MAX(0,(I1762-'2031 forecast'!$C$10))</f>
        <v>0.38417760617244756</v>
      </c>
      <c r="O1762" s="193">
        <f>MAX(0,(J1762-'2031 forecast'!$C$10))</f>
        <v>0.61052886698192754</v>
      </c>
      <c r="P1762" s="175" t="str">
        <f t="shared" si="286"/>
        <v/>
      </c>
      <c r="Q1762" s="175" t="str">
        <f t="shared" si="287"/>
        <v/>
      </c>
    </row>
    <row r="1763" spans="1:17" s="1" customFormat="1" x14ac:dyDescent="0.3">
      <c r="A1763" s="189">
        <f t="shared" si="285"/>
        <v>43904.291666662401</v>
      </c>
      <c r="B1763" s="190">
        <f t="shared" si="281"/>
        <v>43904</v>
      </c>
      <c r="C1763" s="1">
        <f t="shared" si="282"/>
        <v>7</v>
      </c>
      <c r="D1763" s="191">
        <v>3.8248462291349705</v>
      </c>
      <c r="E1763" s="192">
        <f t="shared" si="283"/>
        <v>1.328126102959048E-4</v>
      </c>
      <c r="F1763" s="193">
        <f t="shared" si="284"/>
        <v>5.7027025857405542</v>
      </c>
      <c r="G1763" s="193">
        <f t="shared" si="288"/>
        <v>5.9135793162249346</v>
      </c>
      <c r="H1763" s="193">
        <f t="shared" si="288"/>
        <v>6.1322539275896855</v>
      </c>
      <c r="I1763" s="193">
        <f t="shared" si="288"/>
        <v>6.3590147728744446</v>
      </c>
      <c r="J1763" s="193">
        <f t="shared" si="288"/>
        <v>6.5941608679485055</v>
      </c>
      <c r="K1763" s="193">
        <f>MAX(0,(F1763-'2031 forecast'!$C$10))</f>
        <v>0</v>
      </c>
      <c r="L1763" s="193">
        <f>MAX(0,(G1763-'2031 forecast'!$C$10))</f>
        <v>0.1765793162249345</v>
      </c>
      <c r="M1763" s="193">
        <f>MAX(0,(H1763-'2031 forecast'!$C$10))</f>
        <v>0.39525392758968536</v>
      </c>
      <c r="N1763" s="193">
        <f>MAX(0,(I1763-'2031 forecast'!$C$10))</f>
        <v>0.62201477287444451</v>
      </c>
      <c r="O1763" s="193">
        <f>MAX(0,(J1763-'2031 forecast'!$C$10))</f>
        <v>0.85716086794850543</v>
      </c>
      <c r="P1763" s="175" t="str">
        <f t="shared" si="286"/>
        <v/>
      </c>
      <c r="Q1763" s="175" t="str">
        <f t="shared" si="287"/>
        <v/>
      </c>
    </row>
    <row r="1764" spans="1:17" s="1" customFormat="1" x14ac:dyDescent="0.3">
      <c r="A1764" s="189">
        <f t="shared" si="285"/>
        <v>43904.333333329065</v>
      </c>
      <c r="B1764" s="190">
        <f t="shared" si="281"/>
        <v>43904</v>
      </c>
      <c r="C1764" s="1">
        <f t="shared" si="282"/>
        <v>8</v>
      </c>
      <c r="D1764" s="191">
        <v>3.8097877794139663</v>
      </c>
      <c r="E1764" s="192">
        <f t="shared" si="283"/>
        <v>1.3228972600340123E-4</v>
      </c>
      <c r="F1764" s="193">
        <f t="shared" si="284"/>
        <v>5.6802510007573233</v>
      </c>
      <c r="G1764" s="193">
        <f t="shared" si="288"/>
        <v>5.8902975078933402</v>
      </c>
      <c r="H1764" s="193">
        <f t="shared" si="288"/>
        <v>6.1081111955913006</v>
      </c>
      <c r="I1764" s="193">
        <f t="shared" si="288"/>
        <v>6.3339792816426552</v>
      </c>
      <c r="J1764" s="193">
        <f t="shared" si="288"/>
        <v>6.5681996046888651</v>
      </c>
      <c r="K1764" s="193">
        <f>MAX(0,(F1764-'2031 forecast'!$C$10))</f>
        <v>0</v>
      </c>
      <c r="L1764" s="193">
        <f>MAX(0,(G1764-'2031 forecast'!$C$10))</f>
        <v>0.15329750789334007</v>
      </c>
      <c r="M1764" s="193">
        <f>MAX(0,(H1764-'2031 forecast'!$C$10))</f>
        <v>0.37111119559130046</v>
      </c>
      <c r="N1764" s="193">
        <f>MAX(0,(I1764-'2031 forecast'!$C$10))</f>
        <v>0.59697928164265512</v>
      </c>
      <c r="O1764" s="193">
        <f>MAX(0,(J1764-'2031 forecast'!$C$10))</f>
        <v>0.831199604688865</v>
      </c>
      <c r="P1764" s="175" t="str">
        <f t="shared" si="286"/>
        <v/>
      </c>
      <c r="Q1764" s="175" t="str">
        <f t="shared" si="287"/>
        <v/>
      </c>
    </row>
    <row r="1765" spans="1:17" s="1" customFormat="1" x14ac:dyDescent="0.3">
      <c r="A1765" s="189">
        <f t="shared" si="285"/>
        <v>43904.374999995729</v>
      </c>
      <c r="B1765" s="190">
        <f t="shared" si="281"/>
        <v>43904</v>
      </c>
      <c r="C1765" s="1">
        <f t="shared" si="282"/>
        <v>9</v>
      </c>
      <c r="D1765" s="191">
        <v>3.9904891760660122</v>
      </c>
      <c r="E1765" s="192">
        <f t="shared" si="283"/>
        <v>1.3856433751344396E-4</v>
      </c>
      <c r="F1765" s="193">
        <f t="shared" si="284"/>
        <v>5.9496700205560886</v>
      </c>
      <c r="G1765" s="193">
        <f t="shared" ref="G1765:J1784" si="289">$E1765*G$2</f>
        <v>6.1696792078724707</v>
      </c>
      <c r="H1765" s="193">
        <f t="shared" si="289"/>
        <v>6.397823979571915</v>
      </c>
      <c r="I1765" s="193">
        <f t="shared" si="289"/>
        <v>6.6344051764241243</v>
      </c>
      <c r="J1765" s="193">
        <f t="shared" si="289"/>
        <v>6.8797347638045423</v>
      </c>
      <c r="K1765" s="193">
        <f>MAX(0,(F1765-'2031 forecast'!$C$10))</f>
        <v>0.21267002055608852</v>
      </c>
      <c r="L1765" s="193">
        <f>MAX(0,(G1765-'2031 forecast'!$C$10))</f>
        <v>0.43267920787247061</v>
      </c>
      <c r="M1765" s="193">
        <f>MAX(0,(H1765-'2031 forecast'!$C$10))</f>
        <v>0.66082397957191485</v>
      </c>
      <c r="N1765" s="193">
        <f>MAX(0,(I1765-'2031 forecast'!$C$10))</f>
        <v>0.89740517642412421</v>
      </c>
      <c r="O1765" s="193">
        <f>MAX(0,(J1765-'2031 forecast'!$C$10))</f>
        <v>1.1427347638045422</v>
      </c>
      <c r="P1765" s="175">
        <f t="shared" si="286"/>
        <v>1</v>
      </c>
      <c r="Q1765" s="175" t="str">
        <f t="shared" si="287"/>
        <v/>
      </c>
    </row>
    <row r="1766" spans="1:17" s="1" customFormat="1" x14ac:dyDescent="0.3">
      <c r="A1766" s="189">
        <f t="shared" si="285"/>
        <v>43904.416666662393</v>
      </c>
      <c r="B1766" s="190">
        <f t="shared" si="281"/>
        <v>43904</v>
      </c>
      <c r="C1766" s="1">
        <f t="shared" si="282"/>
        <v>10</v>
      </c>
      <c r="D1766" s="191">
        <v>4.0808398743920353</v>
      </c>
      <c r="E1766" s="192">
        <f t="shared" si="283"/>
        <v>1.4170164326846534E-4</v>
      </c>
      <c r="F1766" s="193">
        <f t="shared" si="284"/>
        <v>6.0843795304554726</v>
      </c>
      <c r="G1766" s="193">
        <f t="shared" si="289"/>
        <v>6.3093700578620364</v>
      </c>
      <c r="H1766" s="193">
        <f t="shared" si="289"/>
        <v>6.5426803715622226</v>
      </c>
      <c r="I1766" s="193">
        <f t="shared" si="289"/>
        <v>6.7846181238148597</v>
      </c>
      <c r="J1766" s="193">
        <f t="shared" si="289"/>
        <v>7.0355023433623813</v>
      </c>
      <c r="K1766" s="193">
        <f>MAX(0,(F1766-'2031 forecast'!$C$10))</f>
        <v>0.34737953045547254</v>
      </c>
      <c r="L1766" s="193">
        <f>MAX(0,(G1766-'2031 forecast'!$C$10))</f>
        <v>0.57237005786203632</v>
      </c>
      <c r="M1766" s="193">
        <f>MAX(0,(H1766-'2031 forecast'!$C$10))</f>
        <v>0.8056803715622225</v>
      </c>
      <c r="N1766" s="193">
        <f>MAX(0,(I1766-'2031 forecast'!$C$10))</f>
        <v>1.0476181238148596</v>
      </c>
      <c r="O1766" s="193">
        <f>MAX(0,(J1766-'2031 forecast'!$C$10))</f>
        <v>1.2985023433623812</v>
      </c>
      <c r="P1766" s="175">
        <f t="shared" si="286"/>
        <v>2</v>
      </c>
      <c r="Q1766" s="175" t="str">
        <f t="shared" si="287"/>
        <v/>
      </c>
    </row>
    <row r="1767" spans="1:17" s="1" customFormat="1" x14ac:dyDescent="0.3">
      <c r="A1767" s="189">
        <f t="shared" si="285"/>
        <v>43904.458333329057</v>
      </c>
      <c r="B1767" s="190">
        <f t="shared" si="281"/>
        <v>43904</v>
      </c>
      <c r="C1767" s="1">
        <f t="shared" si="282"/>
        <v>11</v>
      </c>
      <c r="D1767" s="191">
        <v>4.171190572718058</v>
      </c>
      <c r="E1767" s="192">
        <f t="shared" si="283"/>
        <v>1.4483894902348672E-4</v>
      </c>
      <c r="F1767" s="193">
        <f t="shared" si="284"/>
        <v>6.2190890403548558</v>
      </c>
      <c r="G1767" s="193">
        <f t="shared" si="289"/>
        <v>6.4490609078516021</v>
      </c>
      <c r="H1767" s="193">
        <f t="shared" si="289"/>
        <v>6.6875367635525302</v>
      </c>
      <c r="I1767" s="193">
        <f t="shared" si="289"/>
        <v>6.9348310712055952</v>
      </c>
      <c r="J1767" s="193">
        <f t="shared" si="289"/>
        <v>7.1912699229202204</v>
      </c>
      <c r="K1767" s="193">
        <f>MAX(0,(F1767-'2031 forecast'!$C$10))</f>
        <v>0.48208904035485567</v>
      </c>
      <c r="L1767" s="193">
        <f>MAX(0,(G1767-'2031 forecast'!$C$10))</f>
        <v>0.71206090785160203</v>
      </c>
      <c r="M1767" s="193">
        <f>MAX(0,(H1767-'2031 forecast'!$C$10))</f>
        <v>0.95053676355253014</v>
      </c>
      <c r="N1767" s="193">
        <f>MAX(0,(I1767-'2031 forecast'!$C$10))</f>
        <v>1.1978310712055951</v>
      </c>
      <c r="O1767" s="193">
        <f>MAX(0,(J1767-'2031 forecast'!$C$10))</f>
        <v>1.4542699229202203</v>
      </c>
      <c r="P1767" s="175">
        <f t="shared" si="286"/>
        <v>3</v>
      </c>
      <c r="Q1767" s="175" t="str">
        <f t="shared" si="287"/>
        <v/>
      </c>
    </row>
    <row r="1768" spans="1:17" s="1" customFormat="1" x14ac:dyDescent="0.3">
      <c r="A1768" s="189">
        <f t="shared" si="285"/>
        <v>43904.499999995722</v>
      </c>
      <c r="B1768" s="190">
        <f t="shared" si="281"/>
        <v>43904</v>
      </c>
      <c r="C1768" s="1">
        <f t="shared" si="282"/>
        <v>12</v>
      </c>
      <c r="D1768" s="191">
        <v>4.088369099252537</v>
      </c>
      <c r="E1768" s="192">
        <f t="shared" si="283"/>
        <v>1.4196308541471712E-4</v>
      </c>
      <c r="F1768" s="193">
        <f t="shared" si="284"/>
        <v>6.0956053229470877</v>
      </c>
      <c r="G1768" s="193">
        <f t="shared" si="289"/>
        <v>6.3210109620278336</v>
      </c>
      <c r="H1768" s="193">
        <f t="shared" si="289"/>
        <v>6.554751737561415</v>
      </c>
      <c r="I1768" s="193">
        <f t="shared" si="289"/>
        <v>6.797135869430754</v>
      </c>
      <c r="J1768" s="193">
        <f t="shared" si="289"/>
        <v>7.0484829749922016</v>
      </c>
      <c r="K1768" s="193">
        <f>MAX(0,(F1768-'2031 forecast'!$C$10))</f>
        <v>0.35860532294708758</v>
      </c>
      <c r="L1768" s="193">
        <f>MAX(0,(G1768-'2031 forecast'!$C$10))</f>
        <v>0.58401096202783354</v>
      </c>
      <c r="M1768" s="193">
        <f>MAX(0,(H1768-'2031 forecast'!$C$10))</f>
        <v>0.81775173756141495</v>
      </c>
      <c r="N1768" s="193">
        <f>MAX(0,(I1768-'2031 forecast'!$C$10))</f>
        <v>1.0601358694307539</v>
      </c>
      <c r="O1768" s="193">
        <f>MAX(0,(J1768-'2031 forecast'!$C$10))</f>
        <v>1.3114829749922015</v>
      </c>
      <c r="P1768" s="175">
        <f t="shared" si="286"/>
        <v>4</v>
      </c>
      <c r="Q1768" s="175" t="str">
        <f t="shared" si="287"/>
        <v/>
      </c>
    </row>
    <row r="1769" spans="1:17" s="1" customFormat="1" x14ac:dyDescent="0.3">
      <c r="A1769" s="189">
        <f t="shared" si="285"/>
        <v>43904.541666662386</v>
      </c>
      <c r="B1769" s="190">
        <f t="shared" si="281"/>
        <v>43904</v>
      </c>
      <c r="C1769" s="1">
        <f t="shared" si="282"/>
        <v>13</v>
      </c>
      <c r="D1769" s="191">
        <v>4.0130768506475176</v>
      </c>
      <c r="E1769" s="192">
        <f t="shared" si="283"/>
        <v>1.3934866395219931E-4</v>
      </c>
      <c r="F1769" s="193">
        <f t="shared" si="284"/>
        <v>5.9833473980309355</v>
      </c>
      <c r="G1769" s="193">
        <f t="shared" si="289"/>
        <v>6.2046019203698624</v>
      </c>
      <c r="H1769" s="193">
        <f t="shared" si="289"/>
        <v>6.4340380775694923</v>
      </c>
      <c r="I1769" s="193">
        <f t="shared" si="289"/>
        <v>6.6719584132718088</v>
      </c>
      <c r="J1769" s="193">
        <f t="shared" si="289"/>
        <v>6.9186766586940021</v>
      </c>
      <c r="K1769" s="193">
        <f>MAX(0,(F1769-'2031 forecast'!$C$10))</f>
        <v>0.24634739803093542</v>
      </c>
      <c r="L1769" s="193">
        <f>MAX(0,(G1769-'2031 forecast'!$C$10))</f>
        <v>0.46760192036986226</v>
      </c>
      <c r="M1769" s="193">
        <f>MAX(0,(H1769-'2031 forecast'!$C$10))</f>
        <v>0.69703807756949221</v>
      </c>
      <c r="N1769" s="193">
        <f>MAX(0,(I1769-'2031 forecast'!$C$10))</f>
        <v>0.93495841327180873</v>
      </c>
      <c r="O1769" s="193">
        <f>MAX(0,(J1769-'2031 forecast'!$C$10))</f>
        <v>1.181676658694002</v>
      </c>
      <c r="P1769" s="175">
        <f t="shared" si="286"/>
        <v>5</v>
      </c>
      <c r="Q1769" s="175" t="str">
        <f t="shared" si="287"/>
        <v/>
      </c>
    </row>
    <row r="1770" spans="1:17" s="1" customFormat="1" x14ac:dyDescent="0.3">
      <c r="A1770" s="189">
        <f t="shared" si="285"/>
        <v>43904.58333332905</v>
      </c>
      <c r="B1770" s="190">
        <f t="shared" si="281"/>
        <v>43904</v>
      </c>
      <c r="C1770" s="1">
        <f t="shared" si="282"/>
        <v>14</v>
      </c>
      <c r="D1770" s="191">
        <v>3.9001384777399895</v>
      </c>
      <c r="E1770" s="192">
        <f t="shared" si="283"/>
        <v>1.3542703175842261E-4</v>
      </c>
      <c r="F1770" s="193">
        <f t="shared" si="284"/>
        <v>5.8149605106567064</v>
      </c>
      <c r="G1770" s="193">
        <f t="shared" si="289"/>
        <v>6.0299883578829059</v>
      </c>
      <c r="H1770" s="193">
        <f t="shared" si="289"/>
        <v>6.2529675875816082</v>
      </c>
      <c r="I1770" s="193">
        <f t="shared" si="289"/>
        <v>6.4841922290333907</v>
      </c>
      <c r="J1770" s="193">
        <f t="shared" si="289"/>
        <v>6.7239671842467041</v>
      </c>
      <c r="K1770" s="193">
        <f>MAX(0,(F1770-'2031 forecast'!$C$10))</f>
        <v>7.7960510656706283E-2</v>
      </c>
      <c r="L1770" s="193">
        <f>MAX(0,(G1770-'2031 forecast'!$C$10))</f>
        <v>0.29298835788290578</v>
      </c>
      <c r="M1770" s="193">
        <f>MAX(0,(H1770-'2031 forecast'!$C$10))</f>
        <v>0.5159675875816081</v>
      </c>
      <c r="N1770" s="193">
        <f>MAX(0,(I1770-'2031 forecast'!$C$10))</f>
        <v>0.74719222903339055</v>
      </c>
      <c r="O1770" s="193">
        <f>MAX(0,(J1770-'2031 forecast'!$C$10))</f>
        <v>0.98696718424670404</v>
      </c>
      <c r="P1770" s="175">
        <f t="shared" si="286"/>
        <v>6</v>
      </c>
      <c r="Q1770" s="175" t="str">
        <f t="shared" si="287"/>
        <v/>
      </c>
    </row>
    <row r="1771" spans="1:17" s="1" customFormat="1" x14ac:dyDescent="0.3">
      <c r="A1771" s="189">
        <f t="shared" si="285"/>
        <v>43904.624999995714</v>
      </c>
      <c r="B1771" s="190">
        <f t="shared" si="281"/>
        <v>43904</v>
      </c>
      <c r="C1771" s="1">
        <f t="shared" si="282"/>
        <v>15</v>
      </c>
      <c r="D1771" s="191">
        <v>3.9904891760660122</v>
      </c>
      <c r="E1771" s="192">
        <f t="shared" si="283"/>
        <v>1.3856433751344396E-4</v>
      </c>
      <c r="F1771" s="193">
        <f t="shared" si="284"/>
        <v>5.9496700205560886</v>
      </c>
      <c r="G1771" s="193">
        <f t="shared" si="289"/>
        <v>6.1696792078724707</v>
      </c>
      <c r="H1771" s="193">
        <f t="shared" si="289"/>
        <v>6.397823979571915</v>
      </c>
      <c r="I1771" s="193">
        <f t="shared" si="289"/>
        <v>6.6344051764241243</v>
      </c>
      <c r="J1771" s="193">
        <f t="shared" si="289"/>
        <v>6.8797347638045423</v>
      </c>
      <c r="K1771" s="193">
        <f>MAX(0,(F1771-'2031 forecast'!$C$10))</f>
        <v>0.21267002055608852</v>
      </c>
      <c r="L1771" s="193">
        <f>MAX(0,(G1771-'2031 forecast'!$C$10))</f>
        <v>0.43267920787247061</v>
      </c>
      <c r="M1771" s="193">
        <f>MAX(0,(H1771-'2031 forecast'!$C$10))</f>
        <v>0.66082397957191485</v>
      </c>
      <c r="N1771" s="193">
        <f>MAX(0,(I1771-'2031 forecast'!$C$10))</f>
        <v>0.89740517642412421</v>
      </c>
      <c r="O1771" s="193">
        <f>MAX(0,(J1771-'2031 forecast'!$C$10))</f>
        <v>1.1427347638045422</v>
      </c>
      <c r="P1771" s="175">
        <f t="shared" si="286"/>
        <v>7</v>
      </c>
      <c r="Q1771" s="175" t="str">
        <f t="shared" si="287"/>
        <v/>
      </c>
    </row>
    <row r="1772" spans="1:17" s="1" customFormat="1" x14ac:dyDescent="0.3">
      <c r="A1772" s="189">
        <f t="shared" si="285"/>
        <v>43904.666666662379</v>
      </c>
      <c r="B1772" s="190">
        <f t="shared" si="281"/>
        <v>43904</v>
      </c>
      <c r="C1772" s="1">
        <f t="shared" si="282"/>
        <v>16</v>
      </c>
      <c r="D1772" s="191">
        <v>4.2841289456255867</v>
      </c>
      <c r="E1772" s="192">
        <f t="shared" si="283"/>
        <v>1.4876058121726342E-4</v>
      </c>
      <c r="F1772" s="193">
        <f t="shared" si="284"/>
        <v>6.387475927729084</v>
      </c>
      <c r="G1772" s="193">
        <f t="shared" si="289"/>
        <v>6.6236744703385577</v>
      </c>
      <c r="H1772" s="193">
        <f t="shared" si="289"/>
        <v>6.8686072535404143</v>
      </c>
      <c r="I1772" s="193">
        <f t="shared" si="289"/>
        <v>7.1225972554440125</v>
      </c>
      <c r="J1772" s="193">
        <f t="shared" si="289"/>
        <v>7.3859793973675183</v>
      </c>
      <c r="K1772" s="193">
        <f>MAX(0,(F1772-'2031 forecast'!$C$10))</f>
        <v>0.65047592772908391</v>
      </c>
      <c r="L1772" s="193">
        <f>MAX(0,(G1772-'2031 forecast'!$C$10))</f>
        <v>0.88667447033855762</v>
      </c>
      <c r="M1772" s="193">
        <f>MAX(0,(H1772-'2031 forecast'!$C$10))</f>
        <v>1.1316072535404142</v>
      </c>
      <c r="N1772" s="193">
        <f>MAX(0,(I1772-'2031 forecast'!$C$10))</f>
        <v>1.3855972554440124</v>
      </c>
      <c r="O1772" s="193">
        <f>MAX(0,(J1772-'2031 forecast'!$C$10))</f>
        <v>1.6489793973675182</v>
      </c>
      <c r="P1772" s="175">
        <f t="shared" si="286"/>
        <v>8</v>
      </c>
      <c r="Q1772" s="175" t="str">
        <f t="shared" si="287"/>
        <v/>
      </c>
    </row>
    <row r="1773" spans="1:17" s="1" customFormat="1" x14ac:dyDescent="0.3">
      <c r="A1773" s="189">
        <f t="shared" si="285"/>
        <v>43904.708333329043</v>
      </c>
      <c r="B1773" s="190">
        <f t="shared" si="281"/>
        <v>43904</v>
      </c>
      <c r="C1773" s="1">
        <f t="shared" si="282"/>
        <v>17</v>
      </c>
      <c r="D1773" s="191">
        <v>4.5175349163011465</v>
      </c>
      <c r="E1773" s="192">
        <f t="shared" si="283"/>
        <v>1.5686528775106867E-4</v>
      </c>
      <c r="F1773" s="193">
        <f t="shared" si="284"/>
        <v>6.7354754949691591</v>
      </c>
      <c r="G1773" s="193">
        <f t="shared" si="289"/>
        <v>6.9845424994782697</v>
      </c>
      <c r="H1773" s="193">
        <f t="shared" si="289"/>
        <v>7.2428195995153768</v>
      </c>
      <c r="I1773" s="193">
        <f t="shared" si="289"/>
        <v>7.5106473695367466</v>
      </c>
      <c r="J1773" s="193">
        <f t="shared" si="289"/>
        <v>7.7883789778919361</v>
      </c>
      <c r="K1773" s="193">
        <f>MAX(0,(F1773-'2031 forecast'!$C$10))</f>
        <v>0.99847549496915899</v>
      </c>
      <c r="L1773" s="193">
        <f>MAX(0,(G1773-'2031 forecast'!$C$10))</f>
        <v>1.2475424994782696</v>
      </c>
      <c r="M1773" s="193">
        <f>MAX(0,(H1773-'2031 forecast'!$C$10))</f>
        <v>1.5058195995153767</v>
      </c>
      <c r="N1773" s="193">
        <f>MAX(0,(I1773-'2031 forecast'!$C$10))</f>
        <v>1.7736473695367465</v>
      </c>
      <c r="O1773" s="193">
        <f>MAX(0,(J1773-'2031 forecast'!$C$10))</f>
        <v>2.051378977891936</v>
      </c>
      <c r="P1773" s="175">
        <f t="shared" si="286"/>
        <v>9</v>
      </c>
      <c r="Q1773" s="175" t="str">
        <f t="shared" si="287"/>
        <v/>
      </c>
    </row>
    <row r="1774" spans="1:17" s="1" customFormat="1" x14ac:dyDescent="0.3">
      <c r="A1774" s="189">
        <f t="shared" si="285"/>
        <v>43904.749999995707</v>
      </c>
      <c r="B1774" s="190">
        <f t="shared" si="281"/>
        <v>43904</v>
      </c>
      <c r="C1774" s="1">
        <f t="shared" si="282"/>
        <v>18</v>
      </c>
      <c r="D1774" s="191">
        <v>4.5175349163011465</v>
      </c>
      <c r="E1774" s="192">
        <f t="shared" si="283"/>
        <v>1.5686528775106867E-4</v>
      </c>
      <c r="F1774" s="193">
        <f t="shared" si="284"/>
        <v>6.7354754949691591</v>
      </c>
      <c r="G1774" s="193">
        <f t="shared" si="289"/>
        <v>6.9845424994782697</v>
      </c>
      <c r="H1774" s="193">
        <f t="shared" si="289"/>
        <v>7.2428195995153768</v>
      </c>
      <c r="I1774" s="193">
        <f t="shared" si="289"/>
        <v>7.5106473695367466</v>
      </c>
      <c r="J1774" s="193">
        <f t="shared" si="289"/>
        <v>7.7883789778919361</v>
      </c>
      <c r="K1774" s="193">
        <f>MAX(0,(F1774-'2031 forecast'!$C$10))</f>
        <v>0.99847549496915899</v>
      </c>
      <c r="L1774" s="193">
        <f>MAX(0,(G1774-'2031 forecast'!$C$10))</f>
        <v>1.2475424994782696</v>
      </c>
      <c r="M1774" s="193">
        <f>MAX(0,(H1774-'2031 forecast'!$C$10))</f>
        <v>1.5058195995153767</v>
      </c>
      <c r="N1774" s="193">
        <f>MAX(0,(I1774-'2031 forecast'!$C$10))</f>
        <v>1.7736473695367465</v>
      </c>
      <c r="O1774" s="193">
        <f>MAX(0,(J1774-'2031 forecast'!$C$10))</f>
        <v>2.051378977891936</v>
      </c>
      <c r="P1774" s="175">
        <f t="shared" si="286"/>
        <v>10</v>
      </c>
      <c r="Q1774" s="175" t="str">
        <f t="shared" si="287"/>
        <v/>
      </c>
    </row>
    <row r="1775" spans="1:17" s="1" customFormat="1" x14ac:dyDescent="0.3">
      <c r="A1775" s="189">
        <f t="shared" si="285"/>
        <v>43904.791666662371</v>
      </c>
      <c r="B1775" s="190">
        <f t="shared" si="281"/>
        <v>43904</v>
      </c>
      <c r="C1775" s="1">
        <f t="shared" si="282"/>
        <v>19</v>
      </c>
      <c r="D1775" s="191">
        <v>4.5777687151851616</v>
      </c>
      <c r="E1775" s="192">
        <f t="shared" si="283"/>
        <v>1.5895682492108291E-4</v>
      </c>
      <c r="F1775" s="193">
        <f t="shared" si="284"/>
        <v>6.8252818349020812</v>
      </c>
      <c r="G1775" s="193">
        <f t="shared" si="289"/>
        <v>7.0776697328046465</v>
      </c>
      <c r="H1775" s="193">
        <f t="shared" si="289"/>
        <v>7.3393905275089146</v>
      </c>
      <c r="I1775" s="193">
        <f t="shared" si="289"/>
        <v>7.6107893344639024</v>
      </c>
      <c r="J1775" s="193">
        <f t="shared" si="289"/>
        <v>7.8922240309304952</v>
      </c>
      <c r="K1775" s="193">
        <f>MAX(0,(F1775-'2031 forecast'!$C$10))</f>
        <v>1.0882818349020811</v>
      </c>
      <c r="L1775" s="193">
        <f>MAX(0,(G1775-'2031 forecast'!$C$10))</f>
        <v>1.3406697328046464</v>
      </c>
      <c r="M1775" s="193">
        <f>MAX(0,(H1775-'2031 forecast'!$C$10))</f>
        <v>1.6023905275089145</v>
      </c>
      <c r="N1775" s="193">
        <f>MAX(0,(I1775-'2031 forecast'!$C$10))</f>
        <v>1.8737893344639023</v>
      </c>
      <c r="O1775" s="193">
        <f>MAX(0,(J1775-'2031 forecast'!$C$10))</f>
        <v>2.1552240309304951</v>
      </c>
      <c r="P1775" s="175">
        <f t="shared" si="286"/>
        <v>11</v>
      </c>
      <c r="Q1775" s="175" t="str">
        <f t="shared" si="287"/>
        <v/>
      </c>
    </row>
    <row r="1776" spans="1:17" s="1" customFormat="1" x14ac:dyDescent="0.3">
      <c r="A1776" s="189">
        <f t="shared" si="285"/>
        <v>43904.833333329036</v>
      </c>
      <c r="B1776" s="190">
        <f t="shared" si="281"/>
        <v>43904</v>
      </c>
      <c r="C1776" s="1">
        <f t="shared" si="282"/>
        <v>20</v>
      </c>
      <c r="D1776" s="191">
        <v>4.4798887919986363</v>
      </c>
      <c r="E1776" s="192">
        <f t="shared" si="283"/>
        <v>1.5555807701980975E-4</v>
      </c>
      <c r="F1776" s="193">
        <f t="shared" si="284"/>
        <v>6.6793465325110821</v>
      </c>
      <c r="G1776" s="193">
        <f t="shared" si="289"/>
        <v>6.9263379786492836</v>
      </c>
      <c r="H1776" s="193">
        <f t="shared" si="289"/>
        <v>7.1824627695194145</v>
      </c>
      <c r="I1776" s="193">
        <f t="shared" si="289"/>
        <v>7.4480586414572727</v>
      </c>
      <c r="J1776" s="193">
        <f t="shared" si="289"/>
        <v>7.7234758197428359</v>
      </c>
      <c r="K1776" s="193">
        <f>MAX(0,(F1776-'2031 forecast'!$C$10))</f>
        <v>0.94234653251108202</v>
      </c>
      <c r="L1776" s="193">
        <f>MAX(0,(G1776-'2031 forecast'!$C$10))</f>
        <v>1.1893379786492835</v>
      </c>
      <c r="M1776" s="193">
        <f>MAX(0,(H1776-'2031 forecast'!$C$10))</f>
        <v>1.4454627695194144</v>
      </c>
      <c r="N1776" s="193">
        <f>MAX(0,(I1776-'2031 forecast'!$C$10))</f>
        <v>1.7110586414572726</v>
      </c>
      <c r="O1776" s="193">
        <f>MAX(0,(J1776-'2031 forecast'!$C$10))</f>
        <v>1.9864758197428358</v>
      </c>
      <c r="P1776" s="175">
        <f t="shared" si="286"/>
        <v>12</v>
      </c>
      <c r="Q1776" s="175" t="str">
        <f t="shared" si="287"/>
        <v/>
      </c>
    </row>
    <row r="1777" spans="1:17" s="1" customFormat="1" x14ac:dyDescent="0.3">
      <c r="A1777" s="189">
        <f t="shared" si="285"/>
        <v>43904.8749999957</v>
      </c>
      <c r="B1777" s="190">
        <f t="shared" si="281"/>
        <v>43904</v>
      </c>
      <c r="C1777" s="1">
        <f t="shared" si="282"/>
        <v>21</v>
      </c>
      <c r="D1777" s="191">
        <v>4.3067166202070917</v>
      </c>
      <c r="E1777" s="192">
        <f t="shared" si="283"/>
        <v>1.4954490765601875E-4</v>
      </c>
      <c r="F1777" s="193">
        <f t="shared" si="284"/>
        <v>6.4211533052039291</v>
      </c>
      <c r="G1777" s="193">
        <f t="shared" si="289"/>
        <v>6.6585971828359485</v>
      </c>
      <c r="H1777" s="193">
        <f t="shared" si="289"/>
        <v>6.9048213515379899</v>
      </c>
      <c r="I1777" s="193">
        <f t="shared" si="289"/>
        <v>7.1601504922916961</v>
      </c>
      <c r="J1777" s="193">
        <f t="shared" si="289"/>
        <v>7.4249212922569763</v>
      </c>
      <c r="K1777" s="193">
        <f>MAX(0,(F1777-'2031 forecast'!$C$10))</f>
        <v>0.68415330520392903</v>
      </c>
      <c r="L1777" s="193">
        <f>MAX(0,(G1777-'2031 forecast'!$C$10))</f>
        <v>0.92159718283594838</v>
      </c>
      <c r="M1777" s="193">
        <f>MAX(0,(H1777-'2031 forecast'!$C$10))</f>
        <v>1.1678213515379898</v>
      </c>
      <c r="N1777" s="193">
        <f>MAX(0,(I1777-'2031 forecast'!$C$10))</f>
        <v>1.423150492291696</v>
      </c>
      <c r="O1777" s="193">
        <f>MAX(0,(J1777-'2031 forecast'!$C$10))</f>
        <v>1.6879212922569762</v>
      </c>
      <c r="P1777" s="175">
        <f t="shared" si="286"/>
        <v>13</v>
      </c>
      <c r="Q1777" s="175" t="str">
        <f t="shared" si="287"/>
        <v/>
      </c>
    </row>
    <row r="1778" spans="1:17" s="1" customFormat="1" x14ac:dyDescent="0.3">
      <c r="A1778" s="189">
        <f t="shared" si="285"/>
        <v>43904.916666662364</v>
      </c>
      <c r="B1778" s="190">
        <f t="shared" si="281"/>
        <v>43904</v>
      </c>
      <c r="C1778" s="1">
        <f t="shared" si="282"/>
        <v>22</v>
      </c>
      <c r="D1778" s="191">
        <v>4.0808398743920353</v>
      </c>
      <c r="E1778" s="192">
        <f t="shared" si="283"/>
        <v>1.4170164326846534E-4</v>
      </c>
      <c r="F1778" s="193">
        <f t="shared" si="284"/>
        <v>6.0843795304554726</v>
      </c>
      <c r="G1778" s="193">
        <f t="shared" si="289"/>
        <v>6.3093700578620364</v>
      </c>
      <c r="H1778" s="193">
        <f t="shared" si="289"/>
        <v>6.5426803715622226</v>
      </c>
      <c r="I1778" s="193">
        <f t="shared" si="289"/>
        <v>6.7846181238148597</v>
      </c>
      <c r="J1778" s="193">
        <f t="shared" si="289"/>
        <v>7.0355023433623813</v>
      </c>
      <c r="K1778" s="193">
        <f>MAX(0,(F1778-'2031 forecast'!$C$10))</f>
        <v>0.34737953045547254</v>
      </c>
      <c r="L1778" s="193">
        <f>MAX(0,(G1778-'2031 forecast'!$C$10))</f>
        <v>0.57237005786203632</v>
      </c>
      <c r="M1778" s="193">
        <f>MAX(0,(H1778-'2031 forecast'!$C$10))</f>
        <v>0.8056803715622225</v>
      </c>
      <c r="N1778" s="193">
        <f>MAX(0,(I1778-'2031 forecast'!$C$10))</f>
        <v>1.0476181238148596</v>
      </c>
      <c r="O1778" s="193">
        <f>MAX(0,(J1778-'2031 forecast'!$C$10))</f>
        <v>1.2985023433623812</v>
      </c>
      <c r="P1778" s="175">
        <f t="shared" si="286"/>
        <v>14</v>
      </c>
      <c r="Q1778" s="175">
        <f t="shared" si="287"/>
        <v>14</v>
      </c>
    </row>
    <row r="1779" spans="1:17" s="1" customFormat="1" x14ac:dyDescent="0.3">
      <c r="A1779" s="189">
        <f t="shared" si="285"/>
        <v>43904.958333329028</v>
      </c>
      <c r="B1779" s="190">
        <f t="shared" si="281"/>
        <v>43904</v>
      </c>
      <c r="C1779" s="1">
        <f t="shared" si="282"/>
        <v>23</v>
      </c>
      <c r="D1779" s="191">
        <v>3.8323754539954722</v>
      </c>
      <c r="E1779" s="192">
        <f t="shared" si="283"/>
        <v>1.3307405244215658E-4</v>
      </c>
      <c r="F1779" s="193">
        <f t="shared" si="284"/>
        <v>5.7139283782321693</v>
      </c>
      <c r="G1779" s="193">
        <f t="shared" si="289"/>
        <v>5.9252202203907318</v>
      </c>
      <c r="H1779" s="193">
        <f t="shared" si="289"/>
        <v>6.1443252935888779</v>
      </c>
      <c r="I1779" s="193">
        <f t="shared" si="289"/>
        <v>6.3715325184903397</v>
      </c>
      <c r="J1779" s="193">
        <f t="shared" si="289"/>
        <v>6.6071414995783257</v>
      </c>
      <c r="K1779" s="193">
        <f>MAX(0,(F1779-'2031 forecast'!$C$10))</f>
        <v>0</v>
      </c>
      <c r="L1779" s="193">
        <f>MAX(0,(G1779-'2031 forecast'!$C$10))</f>
        <v>0.18822022039073172</v>
      </c>
      <c r="M1779" s="193">
        <f>MAX(0,(H1779-'2031 forecast'!$C$10))</f>
        <v>0.40732529358887781</v>
      </c>
      <c r="N1779" s="193">
        <f>MAX(0,(I1779-'2031 forecast'!$C$10))</f>
        <v>0.63453251849033965</v>
      </c>
      <c r="O1779" s="193">
        <f>MAX(0,(J1779-'2031 forecast'!$C$10))</f>
        <v>0.87014149957832565</v>
      </c>
      <c r="P1779" s="175" t="str">
        <f t="shared" si="286"/>
        <v/>
      </c>
      <c r="Q1779" s="175" t="str">
        <f t="shared" si="287"/>
        <v/>
      </c>
    </row>
    <row r="1780" spans="1:17" s="1" customFormat="1" x14ac:dyDescent="0.3">
      <c r="A1780" s="189">
        <f t="shared" si="285"/>
        <v>43904.999999995693</v>
      </c>
      <c r="B1780" s="190">
        <f t="shared" si="281"/>
        <v>43904</v>
      </c>
      <c r="C1780" s="1">
        <f t="shared" si="282"/>
        <v>0</v>
      </c>
      <c r="D1780" s="191">
        <v>3.6366156076224225</v>
      </c>
      <c r="E1780" s="192">
        <f t="shared" si="283"/>
        <v>1.2627655663961025E-4</v>
      </c>
      <c r="F1780" s="193">
        <f t="shared" si="284"/>
        <v>5.422057773450172</v>
      </c>
      <c r="G1780" s="193">
        <f t="shared" si="289"/>
        <v>5.622556712080006</v>
      </c>
      <c r="H1780" s="193">
        <f t="shared" si="289"/>
        <v>5.8304697776098768</v>
      </c>
      <c r="I1780" s="193">
        <f t="shared" si="289"/>
        <v>6.0460711324770795</v>
      </c>
      <c r="J1780" s="193">
        <f t="shared" si="289"/>
        <v>6.2696450772030072</v>
      </c>
      <c r="K1780" s="193">
        <f>MAX(0,(F1780-'2031 forecast'!$C$10))</f>
        <v>0</v>
      </c>
      <c r="L1780" s="193">
        <f>MAX(0,(G1780-'2031 forecast'!$C$10))</f>
        <v>0</v>
      </c>
      <c r="M1780" s="193">
        <f>MAX(0,(H1780-'2031 forecast'!$C$10))</f>
        <v>9.3469777609876736E-2</v>
      </c>
      <c r="N1780" s="193">
        <f>MAX(0,(I1780-'2031 forecast'!$C$10))</f>
        <v>0.3090711324770794</v>
      </c>
      <c r="O1780" s="193">
        <f>MAX(0,(J1780-'2031 forecast'!$C$10))</f>
        <v>0.53264507720300713</v>
      </c>
      <c r="P1780" s="175" t="str">
        <f t="shared" si="286"/>
        <v/>
      </c>
      <c r="Q1780" s="175" t="str">
        <f t="shared" si="287"/>
        <v/>
      </c>
    </row>
    <row r="1781" spans="1:17" s="1" customFormat="1" x14ac:dyDescent="0.3">
      <c r="A1781" s="189">
        <f t="shared" si="285"/>
        <v>43905.041666662357</v>
      </c>
      <c r="B1781" s="190">
        <f t="shared" si="281"/>
        <v>43905</v>
      </c>
      <c r="C1781" s="1">
        <f t="shared" si="282"/>
        <v>1</v>
      </c>
      <c r="D1781" s="191">
        <v>3.4483849861098745</v>
      </c>
      <c r="E1781" s="192">
        <f t="shared" si="283"/>
        <v>1.1974050298331573E-4</v>
      </c>
      <c r="F1781" s="193">
        <f t="shared" si="284"/>
        <v>5.1414129611597899</v>
      </c>
      <c r="G1781" s="193">
        <f t="shared" si="289"/>
        <v>5.3315341079350782</v>
      </c>
      <c r="H1781" s="193">
        <f t="shared" si="289"/>
        <v>5.52868562763007</v>
      </c>
      <c r="I1781" s="193">
        <f t="shared" si="289"/>
        <v>5.7331274920797153</v>
      </c>
      <c r="J1781" s="193">
        <f t="shared" si="289"/>
        <v>5.9451292864575098</v>
      </c>
      <c r="K1781" s="193">
        <f>MAX(0,(F1781-'2031 forecast'!$C$10))</f>
        <v>0</v>
      </c>
      <c r="L1781" s="193">
        <f>MAX(0,(G1781-'2031 forecast'!$C$10))</f>
        <v>0</v>
      </c>
      <c r="M1781" s="193">
        <f>MAX(0,(H1781-'2031 forecast'!$C$10))</f>
        <v>0</v>
      </c>
      <c r="N1781" s="193">
        <f>MAX(0,(I1781-'2031 forecast'!$C$10))</f>
        <v>0</v>
      </c>
      <c r="O1781" s="193">
        <f>MAX(0,(J1781-'2031 forecast'!$C$10))</f>
        <v>0.20812928645750972</v>
      </c>
      <c r="P1781" s="175" t="str">
        <f t="shared" si="286"/>
        <v/>
      </c>
      <c r="Q1781" s="175" t="str">
        <f t="shared" si="287"/>
        <v/>
      </c>
    </row>
    <row r="1782" spans="1:17" s="1" customFormat="1" x14ac:dyDescent="0.3">
      <c r="A1782" s="189">
        <f t="shared" si="285"/>
        <v>43905.083333329021</v>
      </c>
      <c r="B1782" s="190">
        <f t="shared" si="281"/>
        <v>43905</v>
      </c>
      <c r="C1782" s="1">
        <f t="shared" si="282"/>
        <v>2</v>
      </c>
      <c r="D1782" s="191">
        <v>3.2676835894578291</v>
      </c>
      <c r="E1782" s="192">
        <f t="shared" si="283"/>
        <v>1.1346589147327299E-4</v>
      </c>
      <c r="F1782" s="193">
        <f t="shared" si="284"/>
        <v>4.8719939413610245</v>
      </c>
      <c r="G1782" s="193">
        <f t="shared" si="289"/>
        <v>5.0521524079559477</v>
      </c>
      <c r="H1782" s="193">
        <f t="shared" si="289"/>
        <v>5.2389728436494556</v>
      </c>
      <c r="I1782" s="193">
        <f t="shared" si="289"/>
        <v>5.4327015972982462</v>
      </c>
      <c r="J1782" s="193">
        <f t="shared" si="289"/>
        <v>5.6335941273418335</v>
      </c>
      <c r="K1782" s="193">
        <f>MAX(0,(F1782-'2031 forecast'!$C$10))</f>
        <v>0</v>
      </c>
      <c r="L1782" s="193">
        <f>MAX(0,(G1782-'2031 forecast'!$C$10))</f>
        <v>0</v>
      </c>
      <c r="M1782" s="193">
        <f>MAX(0,(H1782-'2031 forecast'!$C$10))</f>
        <v>0</v>
      </c>
      <c r="N1782" s="193">
        <f>MAX(0,(I1782-'2031 forecast'!$C$10))</f>
        <v>0</v>
      </c>
      <c r="O1782" s="193">
        <f>MAX(0,(J1782-'2031 forecast'!$C$10))</f>
        <v>0</v>
      </c>
      <c r="P1782" s="175" t="str">
        <f t="shared" si="286"/>
        <v/>
      </c>
      <c r="Q1782" s="175" t="str">
        <f t="shared" si="287"/>
        <v/>
      </c>
    </row>
    <row r="1783" spans="1:17" s="1" customFormat="1" x14ac:dyDescent="0.3">
      <c r="A1783" s="189">
        <f t="shared" si="285"/>
        <v>43905.124999995685</v>
      </c>
      <c r="B1783" s="190">
        <f t="shared" si="281"/>
        <v>43905</v>
      </c>
      <c r="C1783" s="1">
        <f t="shared" si="282"/>
        <v>3</v>
      </c>
      <c r="D1783" s="191">
        <v>3.31285893862084</v>
      </c>
      <c r="E1783" s="192">
        <f t="shared" si="283"/>
        <v>1.1503454435078367E-4</v>
      </c>
      <c r="F1783" s="193">
        <f t="shared" si="284"/>
        <v>4.9393486963107156</v>
      </c>
      <c r="G1783" s="193">
        <f t="shared" si="289"/>
        <v>5.1219978329507301</v>
      </c>
      <c r="H1783" s="193">
        <f t="shared" si="289"/>
        <v>5.3114010396446085</v>
      </c>
      <c r="I1783" s="193">
        <f t="shared" si="289"/>
        <v>5.5078080709936126</v>
      </c>
      <c r="J1783" s="193">
        <f t="shared" si="289"/>
        <v>5.7114779171207521</v>
      </c>
      <c r="K1783" s="193">
        <f>MAX(0,(F1783-'2031 forecast'!$C$10))</f>
        <v>0</v>
      </c>
      <c r="L1783" s="193">
        <f>MAX(0,(G1783-'2031 forecast'!$C$10))</f>
        <v>0</v>
      </c>
      <c r="M1783" s="193">
        <f>MAX(0,(H1783-'2031 forecast'!$C$10))</f>
        <v>0</v>
      </c>
      <c r="N1783" s="193">
        <f>MAX(0,(I1783-'2031 forecast'!$C$10))</f>
        <v>0</v>
      </c>
      <c r="O1783" s="193">
        <f>MAX(0,(J1783-'2031 forecast'!$C$10))</f>
        <v>0</v>
      </c>
      <c r="P1783" s="175" t="str">
        <f t="shared" si="286"/>
        <v/>
      </c>
      <c r="Q1783" s="175" t="str">
        <f t="shared" si="287"/>
        <v/>
      </c>
    </row>
    <row r="1784" spans="1:17" s="1" customFormat="1" x14ac:dyDescent="0.3">
      <c r="A1784" s="189">
        <f t="shared" si="285"/>
        <v>43905.16666666235</v>
      </c>
      <c r="B1784" s="190">
        <f t="shared" si="281"/>
        <v>43905</v>
      </c>
      <c r="C1784" s="1">
        <f t="shared" si="282"/>
        <v>4</v>
      </c>
      <c r="D1784" s="191">
        <v>3.2601543645973274</v>
      </c>
      <c r="E1784" s="192">
        <f t="shared" si="283"/>
        <v>1.1320444932702122E-4</v>
      </c>
      <c r="F1784" s="193">
        <f t="shared" si="284"/>
        <v>4.8607681488694094</v>
      </c>
      <c r="G1784" s="193">
        <f t="shared" si="289"/>
        <v>5.0405115037901513</v>
      </c>
      <c r="H1784" s="193">
        <f t="shared" si="289"/>
        <v>5.2269014776502631</v>
      </c>
      <c r="I1784" s="193">
        <f t="shared" si="289"/>
        <v>5.4201838516823519</v>
      </c>
      <c r="J1784" s="193">
        <f t="shared" si="289"/>
        <v>5.6206134957120142</v>
      </c>
      <c r="K1784" s="193">
        <f>MAX(0,(F1784-'2031 forecast'!$C$10))</f>
        <v>0</v>
      </c>
      <c r="L1784" s="193">
        <f>MAX(0,(G1784-'2031 forecast'!$C$10))</f>
        <v>0</v>
      </c>
      <c r="M1784" s="193">
        <f>MAX(0,(H1784-'2031 forecast'!$C$10))</f>
        <v>0</v>
      </c>
      <c r="N1784" s="193">
        <f>MAX(0,(I1784-'2031 forecast'!$C$10))</f>
        <v>0</v>
      </c>
      <c r="O1784" s="193">
        <f>MAX(0,(J1784-'2031 forecast'!$C$10))</f>
        <v>0</v>
      </c>
      <c r="P1784" s="175" t="str">
        <f t="shared" si="286"/>
        <v/>
      </c>
      <c r="Q1784" s="175" t="str">
        <f t="shared" si="287"/>
        <v/>
      </c>
    </row>
    <row r="1785" spans="1:17" s="1" customFormat="1" x14ac:dyDescent="0.3">
      <c r="A1785" s="189">
        <f t="shared" si="285"/>
        <v>43905.208333329014</v>
      </c>
      <c r="B1785" s="190">
        <f t="shared" si="281"/>
        <v>43905</v>
      </c>
      <c r="C1785" s="1">
        <f t="shared" si="282"/>
        <v>5</v>
      </c>
      <c r="D1785" s="191">
        <v>3.2902712640393346</v>
      </c>
      <c r="E1785" s="192">
        <f t="shared" si="283"/>
        <v>1.1425021791202833E-4</v>
      </c>
      <c r="F1785" s="193">
        <f t="shared" si="284"/>
        <v>4.9056713188358705</v>
      </c>
      <c r="G1785" s="193">
        <f t="shared" ref="G1785:J1804" si="290">$E1785*G$2</f>
        <v>5.0870751204533393</v>
      </c>
      <c r="H1785" s="193">
        <f t="shared" si="290"/>
        <v>5.2751869416470321</v>
      </c>
      <c r="I1785" s="193">
        <f t="shared" si="290"/>
        <v>5.4702548341459298</v>
      </c>
      <c r="J1785" s="193">
        <f t="shared" si="290"/>
        <v>5.6725360222312924</v>
      </c>
      <c r="K1785" s="193">
        <f>MAX(0,(F1785-'2031 forecast'!$C$10))</f>
        <v>0</v>
      </c>
      <c r="L1785" s="193">
        <f>MAX(0,(G1785-'2031 forecast'!$C$10))</f>
        <v>0</v>
      </c>
      <c r="M1785" s="193">
        <f>MAX(0,(H1785-'2031 forecast'!$C$10))</f>
        <v>0</v>
      </c>
      <c r="N1785" s="193">
        <f>MAX(0,(I1785-'2031 forecast'!$C$10))</f>
        <v>0</v>
      </c>
      <c r="O1785" s="193">
        <f>MAX(0,(J1785-'2031 forecast'!$C$10))</f>
        <v>0</v>
      </c>
      <c r="P1785" s="175" t="str">
        <f t="shared" si="286"/>
        <v/>
      </c>
      <c r="Q1785" s="175" t="str">
        <f t="shared" si="287"/>
        <v/>
      </c>
    </row>
    <row r="1786" spans="1:17" s="1" customFormat="1" x14ac:dyDescent="0.3">
      <c r="A1786" s="189">
        <f t="shared" si="285"/>
        <v>43905.249999995678</v>
      </c>
      <c r="B1786" s="190">
        <f t="shared" si="281"/>
        <v>43905</v>
      </c>
      <c r="C1786" s="1">
        <f t="shared" si="282"/>
        <v>6</v>
      </c>
      <c r="D1786" s="191">
        <v>3.4935603352728863</v>
      </c>
      <c r="E1786" s="192">
        <f t="shared" si="283"/>
        <v>1.2130915586082643E-4</v>
      </c>
      <c r="F1786" s="193">
        <f t="shared" si="284"/>
        <v>5.2087677161094827</v>
      </c>
      <c r="G1786" s="193">
        <f t="shared" si="290"/>
        <v>5.4013795329298615</v>
      </c>
      <c r="H1786" s="193">
        <f t="shared" si="290"/>
        <v>5.6011138236252238</v>
      </c>
      <c r="I1786" s="193">
        <f t="shared" si="290"/>
        <v>5.8082339657750834</v>
      </c>
      <c r="J1786" s="193">
        <f t="shared" si="290"/>
        <v>6.0230130762364302</v>
      </c>
      <c r="K1786" s="193">
        <f>MAX(0,(F1786-'2031 forecast'!$C$10))</f>
        <v>0</v>
      </c>
      <c r="L1786" s="193">
        <f>MAX(0,(G1786-'2031 forecast'!$C$10))</f>
        <v>0</v>
      </c>
      <c r="M1786" s="193">
        <f>MAX(0,(H1786-'2031 forecast'!$C$10))</f>
        <v>0</v>
      </c>
      <c r="N1786" s="193">
        <f>MAX(0,(I1786-'2031 forecast'!$C$10))</f>
        <v>7.1233965775083341E-2</v>
      </c>
      <c r="O1786" s="193">
        <f>MAX(0,(J1786-'2031 forecast'!$C$10))</f>
        <v>0.28601307623643013</v>
      </c>
      <c r="P1786" s="175" t="str">
        <f t="shared" si="286"/>
        <v/>
      </c>
      <c r="Q1786" s="175" t="str">
        <f t="shared" si="287"/>
        <v/>
      </c>
    </row>
    <row r="1787" spans="1:17" s="1" customFormat="1" x14ac:dyDescent="0.3">
      <c r="A1787" s="189">
        <f t="shared" si="285"/>
        <v>43905.291666662342</v>
      </c>
      <c r="B1787" s="190">
        <f t="shared" si="281"/>
        <v>43905</v>
      </c>
      <c r="C1787" s="1">
        <f t="shared" si="282"/>
        <v>7</v>
      </c>
      <c r="D1787" s="191">
        <v>3.7043786313669398</v>
      </c>
      <c r="E1787" s="192">
        <f t="shared" si="283"/>
        <v>1.2862953595587631E-4</v>
      </c>
      <c r="F1787" s="193">
        <f t="shared" si="284"/>
        <v>5.52308990587471</v>
      </c>
      <c r="G1787" s="193">
        <f t="shared" si="290"/>
        <v>5.7273248495721809</v>
      </c>
      <c r="H1787" s="193">
        <f t="shared" si="290"/>
        <v>5.9391120716026089</v>
      </c>
      <c r="I1787" s="193">
        <f t="shared" si="290"/>
        <v>6.1587308430201322</v>
      </c>
      <c r="J1787" s="193">
        <f t="shared" si="290"/>
        <v>6.3864707618713874</v>
      </c>
      <c r="K1787" s="193">
        <f>MAX(0,(F1787-'2031 forecast'!$C$10))</f>
        <v>0</v>
      </c>
      <c r="L1787" s="193">
        <f>MAX(0,(G1787-'2031 forecast'!$C$10))</f>
        <v>0</v>
      </c>
      <c r="M1787" s="193">
        <f>MAX(0,(H1787-'2031 forecast'!$C$10))</f>
        <v>0.2021120716026088</v>
      </c>
      <c r="N1787" s="193">
        <f>MAX(0,(I1787-'2031 forecast'!$C$10))</f>
        <v>0.42173084302013208</v>
      </c>
      <c r="O1787" s="193">
        <f>MAX(0,(J1787-'2031 forecast'!$C$10))</f>
        <v>0.6494707618713873</v>
      </c>
      <c r="P1787" s="175" t="str">
        <f t="shared" si="286"/>
        <v/>
      </c>
      <c r="Q1787" s="175" t="str">
        <f t="shared" si="287"/>
        <v/>
      </c>
    </row>
    <row r="1788" spans="1:17" s="1" customFormat="1" x14ac:dyDescent="0.3">
      <c r="A1788" s="189">
        <f t="shared" si="285"/>
        <v>43905.333333329007</v>
      </c>
      <c r="B1788" s="190">
        <f t="shared" si="281"/>
        <v>43905</v>
      </c>
      <c r="C1788" s="1">
        <f t="shared" si="282"/>
        <v>8</v>
      </c>
      <c r="D1788" s="191">
        <v>3.8474339037164764</v>
      </c>
      <c r="E1788" s="192">
        <f t="shared" si="283"/>
        <v>1.3359693673466015E-4</v>
      </c>
      <c r="F1788" s="193">
        <f t="shared" si="284"/>
        <v>5.7363799632154002</v>
      </c>
      <c r="G1788" s="193">
        <f t="shared" si="290"/>
        <v>5.9485020287223263</v>
      </c>
      <c r="H1788" s="193">
        <f t="shared" si="290"/>
        <v>6.1684680255872628</v>
      </c>
      <c r="I1788" s="193">
        <f t="shared" si="290"/>
        <v>6.3965680097221291</v>
      </c>
      <c r="J1788" s="193">
        <f t="shared" si="290"/>
        <v>6.6331027628379653</v>
      </c>
      <c r="K1788" s="193">
        <f>MAX(0,(F1788-'2031 forecast'!$C$10))</f>
        <v>0</v>
      </c>
      <c r="L1788" s="193">
        <f>MAX(0,(G1788-'2031 forecast'!$C$10))</f>
        <v>0.21150202872232615</v>
      </c>
      <c r="M1788" s="193">
        <f>MAX(0,(H1788-'2031 forecast'!$C$10))</f>
        <v>0.43146802558726272</v>
      </c>
      <c r="N1788" s="193">
        <f>MAX(0,(I1788-'2031 forecast'!$C$10))</f>
        <v>0.65956800972212903</v>
      </c>
      <c r="O1788" s="193">
        <f>MAX(0,(J1788-'2031 forecast'!$C$10))</f>
        <v>0.89610276283796519</v>
      </c>
      <c r="P1788" s="175" t="str">
        <f t="shared" si="286"/>
        <v/>
      </c>
      <c r="Q1788" s="175" t="str">
        <f t="shared" si="287"/>
        <v/>
      </c>
    </row>
    <row r="1789" spans="1:17" s="1" customFormat="1" x14ac:dyDescent="0.3">
      <c r="A1789" s="189">
        <f t="shared" si="285"/>
        <v>43905.374999995671</v>
      </c>
      <c r="B1789" s="190">
        <f t="shared" si="281"/>
        <v>43905</v>
      </c>
      <c r="C1789" s="1">
        <f t="shared" si="282"/>
        <v>9</v>
      </c>
      <c r="D1789" s="191">
        <v>3.9754307263450088</v>
      </c>
      <c r="E1789" s="192">
        <f t="shared" si="283"/>
        <v>1.3804145322094042E-4</v>
      </c>
      <c r="F1789" s="193">
        <f t="shared" si="284"/>
        <v>5.9272184355728594</v>
      </c>
      <c r="G1789" s="193">
        <f t="shared" si="290"/>
        <v>6.1463973995408772</v>
      </c>
      <c r="H1789" s="193">
        <f t="shared" si="290"/>
        <v>6.3736812475735309</v>
      </c>
      <c r="I1789" s="193">
        <f t="shared" si="290"/>
        <v>6.6093696851923358</v>
      </c>
      <c r="J1789" s="193">
        <f t="shared" si="290"/>
        <v>6.8537735005449036</v>
      </c>
      <c r="K1789" s="193">
        <f>MAX(0,(F1789-'2031 forecast'!$C$10))</f>
        <v>0.19021843557285933</v>
      </c>
      <c r="L1789" s="193">
        <f>MAX(0,(G1789-'2031 forecast'!$C$10))</f>
        <v>0.40939739954087706</v>
      </c>
      <c r="M1789" s="193">
        <f>MAX(0,(H1789-'2031 forecast'!$C$10))</f>
        <v>0.63668124757353084</v>
      </c>
      <c r="N1789" s="193">
        <f>MAX(0,(I1789-'2031 forecast'!$C$10))</f>
        <v>0.87236968519233571</v>
      </c>
      <c r="O1789" s="193">
        <f>MAX(0,(J1789-'2031 forecast'!$C$10))</f>
        <v>1.1167735005449035</v>
      </c>
      <c r="P1789" s="175">
        <f t="shared" si="286"/>
        <v>1</v>
      </c>
      <c r="Q1789" s="175" t="str">
        <f t="shared" si="287"/>
        <v/>
      </c>
    </row>
    <row r="1790" spans="1:17" s="1" customFormat="1" x14ac:dyDescent="0.3">
      <c r="A1790" s="189">
        <f t="shared" si="285"/>
        <v>43905.416666662335</v>
      </c>
      <c r="B1790" s="190">
        <f t="shared" si="281"/>
        <v>43905</v>
      </c>
      <c r="C1790" s="1">
        <f t="shared" si="282"/>
        <v>10</v>
      </c>
      <c r="D1790" s="191">
        <v>4.0733106495315337</v>
      </c>
      <c r="E1790" s="192">
        <f t="shared" si="283"/>
        <v>1.4144020112221358E-4</v>
      </c>
      <c r="F1790" s="193">
        <f t="shared" si="284"/>
        <v>6.0731537379638585</v>
      </c>
      <c r="G1790" s="193">
        <f t="shared" si="290"/>
        <v>6.2977291536962401</v>
      </c>
      <c r="H1790" s="193">
        <f t="shared" si="290"/>
        <v>6.530609005563031</v>
      </c>
      <c r="I1790" s="193">
        <f t="shared" si="290"/>
        <v>6.7721003781989664</v>
      </c>
      <c r="J1790" s="193">
        <f t="shared" si="290"/>
        <v>7.022521711732562</v>
      </c>
      <c r="K1790" s="193">
        <f>MAX(0,(F1790-'2031 forecast'!$C$10))</f>
        <v>0.33615373796385839</v>
      </c>
      <c r="L1790" s="193">
        <f>MAX(0,(G1790-'2031 forecast'!$C$10))</f>
        <v>0.56072915369623999</v>
      </c>
      <c r="M1790" s="193">
        <f>MAX(0,(H1790-'2031 forecast'!$C$10))</f>
        <v>0.79360900556303093</v>
      </c>
      <c r="N1790" s="193">
        <f>MAX(0,(I1790-'2031 forecast'!$C$10))</f>
        <v>1.0351003781989663</v>
      </c>
      <c r="O1790" s="193">
        <f>MAX(0,(J1790-'2031 forecast'!$C$10))</f>
        <v>1.2855217117325619</v>
      </c>
      <c r="P1790" s="175">
        <f t="shared" si="286"/>
        <v>2</v>
      </c>
      <c r="Q1790" s="175" t="str">
        <f t="shared" si="287"/>
        <v/>
      </c>
    </row>
    <row r="1791" spans="1:17" s="1" customFormat="1" x14ac:dyDescent="0.3">
      <c r="A1791" s="189">
        <f t="shared" si="285"/>
        <v>43905.458333328999</v>
      </c>
      <c r="B1791" s="190">
        <f t="shared" si="281"/>
        <v>43905</v>
      </c>
      <c r="C1791" s="1">
        <f t="shared" si="282"/>
        <v>11</v>
      </c>
      <c r="D1791" s="191">
        <v>4.2389535964625757</v>
      </c>
      <c r="E1791" s="192">
        <f t="shared" si="283"/>
        <v>1.4719192833975277E-4</v>
      </c>
      <c r="F1791" s="193">
        <f t="shared" si="284"/>
        <v>6.3201211727793947</v>
      </c>
      <c r="G1791" s="193">
        <f t="shared" si="290"/>
        <v>6.5538290453437771</v>
      </c>
      <c r="H1791" s="193">
        <f t="shared" si="290"/>
        <v>6.7961790575452623</v>
      </c>
      <c r="I1791" s="193">
        <f t="shared" si="290"/>
        <v>7.047490781748647</v>
      </c>
      <c r="J1791" s="193">
        <f t="shared" si="290"/>
        <v>7.3080956075886006</v>
      </c>
      <c r="K1791" s="193">
        <f>MAX(0,(F1791-'2031 forecast'!$C$10))</f>
        <v>0.58312117277939457</v>
      </c>
      <c r="L1791" s="193">
        <f>MAX(0,(G1791-'2031 forecast'!$C$10))</f>
        <v>0.81682904534377698</v>
      </c>
      <c r="M1791" s="193">
        <f>MAX(0,(H1791-'2031 forecast'!$C$10))</f>
        <v>1.0591790575452622</v>
      </c>
      <c r="N1791" s="193">
        <f>MAX(0,(I1791-'2031 forecast'!$C$10))</f>
        <v>1.3104907817486469</v>
      </c>
      <c r="O1791" s="193">
        <f>MAX(0,(J1791-'2031 forecast'!$C$10))</f>
        <v>1.5710956075886005</v>
      </c>
      <c r="P1791" s="175">
        <f t="shared" si="286"/>
        <v>3</v>
      </c>
      <c r="Q1791" s="175" t="str">
        <f t="shared" si="287"/>
        <v/>
      </c>
    </row>
    <row r="1792" spans="1:17" s="1" customFormat="1" x14ac:dyDescent="0.3">
      <c r="A1792" s="189">
        <f t="shared" si="285"/>
        <v>43905.499999995664</v>
      </c>
      <c r="B1792" s="190">
        <f t="shared" si="281"/>
        <v>43905</v>
      </c>
      <c r="C1792" s="1">
        <f t="shared" si="282"/>
        <v>12</v>
      </c>
      <c r="D1792" s="191">
        <v>4.3067166202070917</v>
      </c>
      <c r="E1792" s="192">
        <f t="shared" si="283"/>
        <v>1.4954490765601875E-4</v>
      </c>
      <c r="F1792" s="193">
        <f t="shared" si="284"/>
        <v>6.4211533052039291</v>
      </c>
      <c r="G1792" s="193">
        <f t="shared" si="290"/>
        <v>6.6585971828359485</v>
      </c>
      <c r="H1792" s="193">
        <f t="shared" si="290"/>
        <v>6.9048213515379899</v>
      </c>
      <c r="I1792" s="193">
        <f t="shared" si="290"/>
        <v>7.1601504922916961</v>
      </c>
      <c r="J1792" s="193">
        <f t="shared" si="290"/>
        <v>7.4249212922569763</v>
      </c>
      <c r="K1792" s="193">
        <f>MAX(0,(F1792-'2031 forecast'!$C$10))</f>
        <v>0.68415330520392903</v>
      </c>
      <c r="L1792" s="193">
        <f>MAX(0,(G1792-'2031 forecast'!$C$10))</f>
        <v>0.92159718283594838</v>
      </c>
      <c r="M1792" s="193">
        <f>MAX(0,(H1792-'2031 forecast'!$C$10))</f>
        <v>1.1678213515379898</v>
      </c>
      <c r="N1792" s="193">
        <f>MAX(0,(I1792-'2031 forecast'!$C$10))</f>
        <v>1.423150492291696</v>
      </c>
      <c r="O1792" s="193">
        <f>MAX(0,(J1792-'2031 forecast'!$C$10))</f>
        <v>1.6879212922569762</v>
      </c>
      <c r="P1792" s="175">
        <f t="shared" si="286"/>
        <v>4</v>
      </c>
      <c r="Q1792" s="175" t="str">
        <f t="shared" si="287"/>
        <v/>
      </c>
    </row>
    <row r="1793" spans="1:17" s="1" customFormat="1" x14ac:dyDescent="0.3">
      <c r="A1793" s="189">
        <f t="shared" si="285"/>
        <v>43905.541666662328</v>
      </c>
      <c r="B1793" s="190">
        <f t="shared" si="281"/>
        <v>43905</v>
      </c>
      <c r="C1793" s="1">
        <f t="shared" si="282"/>
        <v>13</v>
      </c>
      <c r="D1793" s="191">
        <v>4.2389535964625757</v>
      </c>
      <c r="E1793" s="192">
        <f t="shared" si="283"/>
        <v>1.4719192833975277E-4</v>
      </c>
      <c r="F1793" s="193">
        <f t="shared" si="284"/>
        <v>6.3201211727793947</v>
      </c>
      <c r="G1793" s="193">
        <f t="shared" si="290"/>
        <v>6.5538290453437771</v>
      </c>
      <c r="H1793" s="193">
        <f t="shared" si="290"/>
        <v>6.7961790575452623</v>
      </c>
      <c r="I1793" s="193">
        <f t="shared" si="290"/>
        <v>7.047490781748647</v>
      </c>
      <c r="J1793" s="193">
        <f t="shared" si="290"/>
        <v>7.3080956075886006</v>
      </c>
      <c r="K1793" s="193">
        <f>MAX(0,(F1793-'2031 forecast'!$C$10))</f>
        <v>0.58312117277939457</v>
      </c>
      <c r="L1793" s="193">
        <f>MAX(0,(G1793-'2031 forecast'!$C$10))</f>
        <v>0.81682904534377698</v>
      </c>
      <c r="M1793" s="193">
        <f>MAX(0,(H1793-'2031 forecast'!$C$10))</f>
        <v>1.0591790575452622</v>
      </c>
      <c r="N1793" s="193">
        <f>MAX(0,(I1793-'2031 forecast'!$C$10))</f>
        <v>1.3104907817486469</v>
      </c>
      <c r="O1793" s="193">
        <f>MAX(0,(J1793-'2031 forecast'!$C$10))</f>
        <v>1.5710956075886005</v>
      </c>
      <c r="P1793" s="175">
        <f t="shared" si="286"/>
        <v>5</v>
      </c>
      <c r="Q1793" s="175" t="str">
        <f t="shared" si="287"/>
        <v/>
      </c>
    </row>
    <row r="1794" spans="1:17" s="1" customFormat="1" x14ac:dyDescent="0.3">
      <c r="A1794" s="189">
        <f t="shared" si="285"/>
        <v>43905.583333328992</v>
      </c>
      <c r="B1794" s="190">
        <f t="shared" si="281"/>
        <v>43905</v>
      </c>
      <c r="C1794" s="1">
        <f t="shared" si="282"/>
        <v>14</v>
      </c>
      <c r="D1794" s="191">
        <v>4.171190572718058</v>
      </c>
      <c r="E1794" s="192">
        <f t="shared" si="283"/>
        <v>1.4483894902348672E-4</v>
      </c>
      <c r="F1794" s="193">
        <f t="shared" si="284"/>
        <v>6.2190890403548558</v>
      </c>
      <c r="G1794" s="193">
        <f t="shared" si="290"/>
        <v>6.4490609078516021</v>
      </c>
      <c r="H1794" s="193">
        <f t="shared" si="290"/>
        <v>6.6875367635525302</v>
      </c>
      <c r="I1794" s="193">
        <f t="shared" si="290"/>
        <v>6.9348310712055952</v>
      </c>
      <c r="J1794" s="193">
        <f t="shared" si="290"/>
        <v>7.1912699229202204</v>
      </c>
      <c r="K1794" s="193">
        <f>MAX(0,(F1794-'2031 forecast'!$C$10))</f>
        <v>0.48208904035485567</v>
      </c>
      <c r="L1794" s="193">
        <f>MAX(0,(G1794-'2031 forecast'!$C$10))</f>
        <v>0.71206090785160203</v>
      </c>
      <c r="M1794" s="193">
        <f>MAX(0,(H1794-'2031 forecast'!$C$10))</f>
        <v>0.95053676355253014</v>
      </c>
      <c r="N1794" s="193">
        <f>MAX(0,(I1794-'2031 forecast'!$C$10))</f>
        <v>1.1978310712055951</v>
      </c>
      <c r="O1794" s="193">
        <f>MAX(0,(J1794-'2031 forecast'!$C$10))</f>
        <v>1.4542699229202203</v>
      </c>
      <c r="P1794" s="175">
        <f t="shared" si="286"/>
        <v>6</v>
      </c>
      <c r="Q1794" s="175" t="str">
        <f t="shared" si="287"/>
        <v/>
      </c>
    </row>
    <row r="1795" spans="1:17" s="1" customFormat="1" x14ac:dyDescent="0.3">
      <c r="A1795" s="189">
        <f t="shared" si="285"/>
        <v>43905.624999995656</v>
      </c>
      <c r="B1795" s="190">
        <f t="shared" si="281"/>
        <v>43905</v>
      </c>
      <c r="C1795" s="1">
        <f t="shared" si="282"/>
        <v>15</v>
      </c>
      <c r="D1795" s="191">
        <v>4.1862490224390623</v>
      </c>
      <c r="E1795" s="192">
        <f t="shared" si="283"/>
        <v>1.4536183331599029E-4</v>
      </c>
      <c r="F1795" s="193">
        <f t="shared" si="284"/>
        <v>6.2415406253380867</v>
      </c>
      <c r="G1795" s="193">
        <f t="shared" si="290"/>
        <v>6.4723427161831966</v>
      </c>
      <c r="H1795" s="193">
        <f t="shared" si="290"/>
        <v>6.7116794955509151</v>
      </c>
      <c r="I1795" s="193">
        <f t="shared" si="290"/>
        <v>6.9598665624373846</v>
      </c>
      <c r="J1795" s="193">
        <f t="shared" si="290"/>
        <v>7.2172311861798599</v>
      </c>
      <c r="K1795" s="193">
        <f>MAX(0,(F1795-'2031 forecast'!$C$10))</f>
        <v>0.50454062533808663</v>
      </c>
      <c r="L1795" s="193">
        <f>MAX(0,(G1795-'2031 forecast'!$C$10))</f>
        <v>0.73534271618319647</v>
      </c>
      <c r="M1795" s="193">
        <f>MAX(0,(H1795-'2031 forecast'!$C$10))</f>
        <v>0.97467949555091504</v>
      </c>
      <c r="N1795" s="193">
        <f>MAX(0,(I1795-'2031 forecast'!$C$10))</f>
        <v>1.2228665624373845</v>
      </c>
      <c r="O1795" s="193">
        <f>MAX(0,(J1795-'2031 forecast'!$C$10))</f>
        <v>1.4802311861798598</v>
      </c>
      <c r="P1795" s="175">
        <f t="shared" si="286"/>
        <v>7</v>
      </c>
      <c r="Q1795" s="175" t="str">
        <f t="shared" si="287"/>
        <v/>
      </c>
    </row>
    <row r="1796" spans="1:17" s="1" customFormat="1" x14ac:dyDescent="0.3">
      <c r="A1796" s="189">
        <f t="shared" si="285"/>
        <v>43905.66666666232</v>
      </c>
      <c r="B1796" s="190">
        <f t="shared" si="281"/>
        <v>43905</v>
      </c>
      <c r="C1796" s="1">
        <f t="shared" si="282"/>
        <v>16</v>
      </c>
      <c r="D1796" s="191">
        <v>4.3669504190911086</v>
      </c>
      <c r="E1796" s="192">
        <f t="shared" si="283"/>
        <v>1.5163644482603305E-4</v>
      </c>
      <c r="F1796" s="193">
        <f t="shared" si="284"/>
        <v>6.5109596451368539</v>
      </c>
      <c r="G1796" s="193">
        <f t="shared" si="290"/>
        <v>6.7517244161623271</v>
      </c>
      <c r="H1796" s="193">
        <f t="shared" si="290"/>
        <v>7.0013922795315304</v>
      </c>
      <c r="I1796" s="193">
        <f t="shared" si="290"/>
        <v>7.2602924572188545</v>
      </c>
      <c r="J1796" s="193">
        <f t="shared" si="290"/>
        <v>7.528766345295538</v>
      </c>
      <c r="K1796" s="193">
        <f>MAX(0,(F1796-'2031 forecast'!$C$10))</f>
        <v>0.77395964513685378</v>
      </c>
      <c r="L1796" s="193">
        <f>MAX(0,(G1796-'2031 forecast'!$C$10))</f>
        <v>1.014724416162327</v>
      </c>
      <c r="M1796" s="193">
        <f>MAX(0,(H1796-'2031 forecast'!$C$10))</f>
        <v>1.2643922795315303</v>
      </c>
      <c r="N1796" s="193">
        <f>MAX(0,(I1796-'2031 forecast'!$C$10))</f>
        <v>1.5232924572188544</v>
      </c>
      <c r="O1796" s="193">
        <f>MAX(0,(J1796-'2031 forecast'!$C$10))</f>
        <v>1.7917663452955379</v>
      </c>
      <c r="P1796" s="175">
        <f t="shared" si="286"/>
        <v>8</v>
      </c>
      <c r="Q1796" s="175" t="str">
        <f t="shared" si="287"/>
        <v/>
      </c>
    </row>
    <row r="1797" spans="1:17" s="1" customFormat="1" x14ac:dyDescent="0.3">
      <c r="A1797" s="189">
        <f t="shared" si="285"/>
        <v>43905.708333328985</v>
      </c>
      <c r="B1797" s="190">
        <f t="shared" ref="B1797:B1860" si="291">INT(A1797)</f>
        <v>43905</v>
      </c>
      <c r="C1797" s="1">
        <f t="shared" ref="C1797:C1860" si="292">HOUR(A1797)</f>
        <v>17</v>
      </c>
      <c r="D1797" s="191">
        <v>4.5024764665801422</v>
      </c>
      <c r="E1797" s="192">
        <f t="shared" ref="E1797:E1860" si="293">D1797/SUM($D$4:$D$8763)</f>
        <v>1.563424034585651E-4</v>
      </c>
      <c r="F1797" s="193">
        <f t="shared" ref="F1797:F1860" si="294">E1797*$F$2</f>
        <v>6.7130239099859281</v>
      </c>
      <c r="G1797" s="193">
        <f t="shared" si="290"/>
        <v>6.9612606911466752</v>
      </c>
      <c r="H1797" s="193">
        <f t="shared" si="290"/>
        <v>7.2186768675169919</v>
      </c>
      <c r="I1797" s="193">
        <f t="shared" si="290"/>
        <v>7.4856118783049572</v>
      </c>
      <c r="J1797" s="193">
        <f t="shared" si="290"/>
        <v>7.7624177146322957</v>
      </c>
      <c r="K1797" s="193">
        <f>MAX(0,(F1797-'2031 forecast'!$C$10))</f>
        <v>0.97602390998592803</v>
      </c>
      <c r="L1797" s="193">
        <f>MAX(0,(G1797-'2031 forecast'!$C$10))</f>
        <v>1.2242606911466751</v>
      </c>
      <c r="M1797" s="193">
        <f>MAX(0,(H1797-'2031 forecast'!$C$10))</f>
        <v>1.4816768675169918</v>
      </c>
      <c r="N1797" s="193">
        <f>MAX(0,(I1797-'2031 forecast'!$C$10))</f>
        <v>1.7486118783049571</v>
      </c>
      <c r="O1797" s="193">
        <f>MAX(0,(J1797-'2031 forecast'!$C$10))</f>
        <v>2.0254177146322956</v>
      </c>
      <c r="P1797" s="175">
        <f t="shared" si="286"/>
        <v>9</v>
      </c>
      <c r="Q1797" s="175" t="str">
        <f t="shared" si="287"/>
        <v/>
      </c>
    </row>
    <row r="1798" spans="1:17" s="1" customFormat="1" x14ac:dyDescent="0.3">
      <c r="A1798" s="189">
        <f t="shared" ref="A1798:A1861" si="295">A1797 + TIME(1,0,0)</f>
        <v>43905.749999995649</v>
      </c>
      <c r="B1798" s="190">
        <f t="shared" si="291"/>
        <v>43905</v>
      </c>
      <c r="C1798" s="1">
        <f t="shared" si="292"/>
        <v>18</v>
      </c>
      <c r="D1798" s="191">
        <v>4.4949472417196406</v>
      </c>
      <c r="E1798" s="192">
        <f t="shared" si="293"/>
        <v>1.5608096131231332E-4</v>
      </c>
      <c r="F1798" s="193">
        <f t="shared" si="294"/>
        <v>6.7017981174943131</v>
      </c>
      <c r="G1798" s="193">
        <f t="shared" si="290"/>
        <v>6.949619786980878</v>
      </c>
      <c r="H1798" s="193">
        <f t="shared" si="290"/>
        <v>7.2066055015177994</v>
      </c>
      <c r="I1798" s="193">
        <f t="shared" si="290"/>
        <v>7.4730941326890621</v>
      </c>
      <c r="J1798" s="193">
        <f t="shared" si="290"/>
        <v>7.7494370830024764</v>
      </c>
      <c r="K1798" s="193">
        <f>MAX(0,(F1798-'2031 forecast'!$C$10))</f>
        <v>0.96479811749431299</v>
      </c>
      <c r="L1798" s="193">
        <f>MAX(0,(G1798-'2031 forecast'!$C$10))</f>
        <v>1.2126197869808779</v>
      </c>
      <c r="M1798" s="193">
        <f>MAX(0,(H1798-'2031 forecast'!$C$10))</f>
        <v>1.4696055015177993</v>
      </c>
      <c r="N1798" s="193">
        <f>MAX(0,(I1798-'2031 forecast'!$C$10))</f>
        <v>1.736094132689062</v>
      </c>
      <c r="O1798" s="193">
        <f>MAX(0,(J1798-'2031 forecast'!$C$10))</f>
        <v>2.0124370830024763</v>
      </c>
      <c r="P1798" s="175">
        <f t="shared" ref="P1798:P1861" si="296">IF(K1798&gt;0,IF(K1797&gt;0,P1797+1,1),"")</f>
        <v>10</v>
      </c>
      <c r="Q1798" s="175" t="str">
        <f t="shared" ref="Q1798:Q1861" si="297">IF(AND(K1798&gt;0,K1799=0),P1798,"")</f>
        <v/>
      </c>
    </row>
    <row r="1799" spans="1:17" s="1" customFormat="1" x14ac:dyDescent="0.3">
      <c r="A1799" s="189">
        <f t="shared" si="295"/>
        <v>43905.791666662313</v>
      </c>
      <c r="B1799" s="190">
        <f t="shared" si="291"/>
        <v>43905</v>
      </c>
      <c r="C1799" s="1">
        <f t="shared" si="292"/>
        <v>19</v>
      </c>
      <c r="D1799" s="191">
        <v>4.7132947626741952</v>
      </c>
      <c r="E1799" s="192">
        <f t="shared" si="293"/>
        <v>1.6366278355361494E-4</v>
      </c>
      <c r="F1799" s="193">
        <f t="shared" si="294"/>
        <v>7.0273460997511545</v>
      </c>
      <c r="G1799" s="193">
        <f t="shared" si="290"/>
        <v>7.2872060077889929</v>
      </c>
      <c r="H1799" s="193">
        <f t="shared" si="290"/>
        <v>7.5566751154943743</v>
      </c>
      <c r="I1799" s="193">
        <f t="shared" si="290"/>
        <v>7.8361087555500033</v>
      </c>
      <c r="J1799" s="193">
        <f t="shared" si="290"/>
        <v>8.1258754002672511</v>
      </c>
      <c r="K1799" s="193">
        <f>MAX(0,(F1799-'2031 forecast'!$C$10))</f>
        <v>1.2903460997511544</v>
      </c>
      <c r="L1799" s="193">
        <f>MAX(0,(G1799-'2031 forecast'!$C$10))</f>
        <v>1.5502060077889928</v>
      </c>
      <c r="M1799" s="193">
        <f>MAX(0,(H1799-'2031 forecast'!$C$10))</f>
        <v>1.8196751154943742</v>
      </c>
      <c r="N1799" s="193">
        <f>MAX(0,(I1799-'2031 forecast'!$C$10))</f>
        <v>2.0991087555500032</v>
      </c>
      <c r="O1799" s="193">
        <f>MAX(0,(J1799-'2031 forecast'!$C$10))</f>
        <v>2.388875400267251</v>
      </c>
      <c r="P1799" s="175">
        <f t="shared" si="296"/>
        <v>11</v>
      </c>
      <c r="Q1799" s="175" t="str">
        <f t="shared" si="297"/>
        <v/>
      </c>
    </row>
    <row r="1800" spans="1:17" s="1" customFormat="1" x14ac:dyDescent="0.3">
      <c r="A1800" s="189">
        <f t="shared" si="295"/>
        <v>43905.833333328977</v>
      </c>
      <c r="B1800" s="190">
        <f t="shared" si="291"/>
        <v>43905</v>
      </c>
      <c r="C1800" s="1">
        <f t="shared" si="292"/>
        <v>20</v>
      </c>
      <c r="D1800" s="191">
        <v>4.5852979400456633</v>
      </c>
      <c r="E1800" s="192">
        <f t="shared" si="293"/>
        <v>1.592182670673347E-4</v>
      </c>
      <c r="F1800" s="193">
        <f t="shared" si="294"/>
        <v>6.8365076273936962</v>
      </c>
      <c r="G1800" s="193">
        <f t="shared" si="290"/>
        <v>7.0893106369704437</v>
      </c>
      <c r="H1800" s="193">
        <f t="shared" si="290"/>
        <v>7.3514618935081071</v>
      </c>
      <c r="I1800" s="193">
        <f t="shared" si="290"/>
        <v>7.6233070800797975</v>
      </c>
      <c r="J1800" s="193">
        <f t="shared" si="290"/>
        <v>7.9052046625603154</v>
      </c>
      <c r="K1800" s="193">
        <f>MAX(0,(F1800-'2031 forecast'!$C$10))</f>
        <v>1.0995076273936961</v>
      </c>
      <c r="L1800" s="193">
        <f>MAX(0,(G1800-'2031 forecast'!$C$10))</f>
        <v>1.3523106369704436</v>
      </c>
      <c r="M1800" s="193">
        <f>MAX(0,(H1800-'2031 forecast'!$C$10))</f>
        <v>1.614461893508107</v>
      </c>
      <c r="N1800" s="193">
        <f>MAX(0,(I1800-'2031 forecast'!$C$10))</f>
        <v>1.8863070800797974</v>
      </c>
      <c r="O1800" s="193">
        <f>MAX(0,(J1800-'2031 forecast'!$C$10))</f>
        <v>2.1682046625603153</v>
      </c>
      <c r="P1800" s="175">
        <f t="shared" si="296"/>
        <v>12</v>
      </c>
      <c r="Q1800" s="175" t="str">
        <f t="shared" si="297"/>
        <v/>
      </c>
    </row>
    <row r="1801" spans="1:17" s="1" customFormat="1" x14ac:dyDescent="0.3">
      <c r="A1801" s="189">
        <f t="shared" si="295"/>
        <v>43905.874999995642</v>
      </c>
      <c r="B1801" s="190">
        <f t="shared" si="291"/>
        <v>43905</v>
      </c>
      <c r="C1801" s="1">
        <f t="shared" si="292"/>
        <v>21</v>
      </c>
      <c r="D1801" s="191">
        <v>4.4723595671381347</v>
      </c>
      <c r="E1801" s="192">
        <f t="shared" si="293"/>
        <v>1.5529663487355797E-4</v>
      </c>
      <c r="F1801" s="193">
        <f t="shared" si="294"/>
        <v>6.6681207400194662</v>
      </c>
      <c r="G1801" s="193">
        <f t="shared" si="290"/>
        <v>6.9146970744834864</v>
      </c>
      <c r="H1801" s="193">
        <f t="shared" si="290"/>
        <v>7.1703914035202221</v>
      </c>
      <c r="I1801" s="193">
        <f t="shared" si="290"/>
        <v>7.4355408958413776</v>
      </c>
      <c r="J1801" s="193">
        <f t="shared" si="290"/>
        <v>7.7104951881130157</v>
      </c>
      <c r="K1801" s="193">
        <f>MAX(0,(F1801-'2031 forecast'!$C$10))</f>
        <v>0.9311207400194661</v>
      </c>
      <c r="L1801" s="193">
        <f>MAX(0,(G1801-'2031 forecast'!$C$10))</f>
        <v>1.1776970744834863</v>
      </c>
      <c r="M1801" s="193">
        <f>MAX(0,(H1801-'2031 forecast'!$C$10))</f>
        <v>1.433391403520222</v>
      </c>
      <c r="N1801" s="193">
        <f>MAX(0,(I1801-'2031 forecast'!$C$10))</f>
        <v>1.6985408958413775</v>
      </c>
      <c r="O1801" s="193">
        <f>MAX(0,(J1801-'2031 forecast'!$C$10))</f>
        <v>1.9734951881130156</v>
      </c>
      <c r="P1801" s="175">
        <f t="shared" si="296"/>
        <v>13</v>
      </c>
      <c r="Q1801" s="175" t="str">
        <f t="shared" si="297"/>
        <v/>
      </c>
    </row>
    <row r="1802" spans="1:17" s="1" customFormat="1" x14ac:dyDescent="0.3">
      <c r="A1802" s="189">
        <f t="shared" si="295"/>
        <v>43905.916666662306</v>
      </c>
      <c r="B1802" s="190">
        <f t="shared" si="291"/>
        <v>43905</v>
      </c>
      <c r="C1802" s="1">
        <f t="shared" si="292"/>
        <v>22</v>
      </c>
      <c r="D1802" s="191">
        <v>4.1184859986945446</v>
      </c>
      <c r="E1802" s="192">
        <f t="shared" si="293"/>
        <v>1.4300885399972426E-4</v>
      </c>
      <c r="F1802" s="193">
        <f t="shared" si="294"/>
        <v>6.1405084929135496</v>
      </c>
      <c r="G1802" s="193">
        <f t="shared" si="290"/>
        <v>6.3675745786910225</v>
      </c>
      <c r="H1802" s="193">
        <f t="shared" si="290"/>
        <v>6.6030372015581849</v>
      </c>
      <c r="I1802" s="193">
        <f t="shared" si="290"/>
        <v>6.8472068518943328</v>
      </c>
      <c r="J1802" s="193">
        <f t="shared" si="290"/>
        <v>7.1004055015114815</v>
      </c>
      <c r="K1802" s="193">
        <f>MAX(0,(F1802-'2031 forecast'!$C$10))</f>
        <v>0.40350849291354951</v>
      </c>
      <c r="L1802" s="193">
        <f>MAX(0,(G1802-'2031 forecast'!$C$10))</f>
        <v>0.6305745786910224</v>
      </c>
      <c r="M1802" s="193">
        <f>MAX(0,(H1802-'2031 forecast'!$C$10))</f>
        <v>0.86603720155818475</v>
      </c>
      <c r="N1802" s="193">
        <f>MAX(0,(I1802-'2031 forecast'!$C$10))</f>
        <v>1.1102068518943327</v>
      </c>
      <c r="O1802" s="193">
        <f>MAX(0,(J1802-'2031 forecast'!$C$10))</f>
        <v>1.3634055015114814</v>
      </c>
      <c r="P1802" s="175">
        <f t="shared" si="296"/>
        <v>14</v>
      </c>
      <c r="Q1802" s="175" t="str">
        <f t="shared" si="297"/>
        <v/>
      </c>
    </row>
    <row r="1803" spans="1:17" s="1" customFormat="1" x14ac:dyDescent="0.3">
      <c r="A1803" s="189">
        <f t="shared" si="295"/>
        <v>43905.95833332897</v>
      </c>
      <c r="B1803" s="190">
        <f t="shared" si="291"/>
        <v>43905</v>
      </c>
      <c r="C1803" s="1">
        <f t="shared" si="292"/>
        <v>23</v>
      </c>
      <c r="D1803" s="191">
        <v>3.9151969274609937</v>
      </c>
      <c r="E1803" s="192">
        <f t="shared" si="293"/>
        <v>1.3594991605092618E-4</v>
      </c>
      <c r="F1803" s="193">
        <f t="shared" si="294"/>
        <v>5.8374120956399373</v>
      </c>
      <c r="G1803" s="193">
        <f t="shared" si="290"/>
        <v>6.0532701662145003</v>
      </c>
      <c r="H1803" s="193">
        <f t="shared" si="290"/>
        <v>6.2771103195799931</v>
      </c>
      <c r="I1803" s="193">
        <f t="shared" si="290"/>
        <v>6.50922772026518</v>
      </c>
      <c r="J1803" s="193">
        <f t="shared" si="290"/>
        <v>6.7499284475063446</v>
      </c>
      <c r="K1803" s="193">
        <f>MAX(0,(F1803-'2031 forecast'!$C$10))</f>
        <v>0.10041209563993725</v>
      </c>
      <c r="L1803" s="193">
        <f>MAX(0,(G1803-'2031 forecast'!$C$10))</f>
        <v>0.31627016621450021</v>
      </c>
      <c r="M1803" s="193">
        <f>MAX(0,(H1803-'2031 forecast'!$C$10))</f>
        <v>0.540110319579993</v>
      </c>
      <c r="N1803" s="193">
        <f>MAX(0,(I1803-'2031 forecast'!$C$10))</f>
        <v>0.77222772026517994</v>
      </c>
      <c r="O1803" s="193">
        <f>MAX(0,(J1803-'2031 forecast'!$C$10))</f>
        <v>1.0129284475063445</v>
      </c>
      <c r="P1803" s="175">
        <f t="shared" si="296"/>
        <v>15</v>
      </c>
      <c r="Q1803" s="175">
        <f t="shared" si="297"/>
        <v>15</v>
      </c>
    </row>
    <row r="1804" spans="1:17" s="1" customFormat="1" x14ac:dyDescent="0.3">
      <c r="A1804" s="189">
        <f t="shared" si="295"/>
        <v>43905.999999995634</v>
      </c>
      <c r="B1804" s="190">
        <f t="shared" si="291"/>
        <v>43905</v>
      </c>
      <c r="C1804" s="1">
        <f t="shared" si="292"/>
        <v>0</v>
      </c>
      <c r="D1804" s="191">
        <v>3.5763818087384074</v>
      </c>
      <c r="E1804" s="192">
        <f t="shared" si="293"/>
        <v>1.2418501946959601E-4</v>
      </c>
      <c r="F1804" s="193">
        <f t="shared" si="294"/>
        <v>5.33225143351725</v>
      </c>
      <c r="G1804" s="193">
        <f t="shared" si="290"/>
        <v>5.5294294787536291</v>
      </c>
      <c r="H1804" s="193">
        <f t="shared" si="290"/>
        <v>5.733898849616339</v>
      </c>
      <c r="I1804" s="193">
        <f t="shared" si="290"/>
        <v>5.9459291675499228</v>
      </c>
      <c r="J1804" s="193">
        <f t="shared" si="290"/>
        <v>6.1658000241644482</v>
      </c>
      <c r="K1804" s="193">
        <f>MAX(0,(F1804-'2031 forecast'!$C$10))</f>
        <v>0</v>
      </c>
      <c r="L1804" s="193">
        <f>MAX(0,(G1804-'2031 forecast'!$C$10))</f>
        <v>0</v>
      </c>
      <c r="M1804" s="193">
        <f>MAX(0,(H1804-'2031 forecast'!$C$10))</f>
        <v>0</v>
      </c>
      <c r="N1804" s="193">
        <f>MAX(0,(I1804-'2031 forecast'!$C$10))</f>
        <v>0.20892916754992275</v>
      </c>
      <c r="O1804" s="193">
        <f>MAX(0,(J1804-'2031 forecast'!$C$10))</f>
        <v>0.42880002416444807</v>
      </c>
      <c r="P1804" s="175" t="str">
        <f t="shared" si="296"/>
        <v/>
      </c>
      <c r="Q1804" s="175" t="str">
        <f t="shared" si="297"/>
        <v/>
      </c>
    </row>
    <row r="1805" spans="1:17" s="1" customFormat="1" x14ac:dyDescent="0.3">
      <c r="A1805" s="189">
        <f t="shared" si="295"/>
        <v>43906.041666662299</v>
      </c>
      <c r="B1805" s="190">
        <f t="shared" si="291"/>
        <v>43906</v>
      </c>
      <c r="C1805" s="1">
        <f t="shared" si="292"/>
        <v>1</v>
      </c>
      <c r="D1805" s="191">
        <v>3.6140279330409166</v>
      </c>
      <c r="E1805" s="192">
        <f t="shared" si="293"/>
        <v>1.254922302008549E-4</v>
      </c>
      <c r="F1805" s="193">
        <f t="shared" si="294"/>
        <v>5.388380395975326</v>
      </c>
      <c r="G1805" s="193">
        <f t="shared" ref="G1805:J1824" si="298">$E1805*G$2</f>
        <v>5.5876339995826143</v>
      </c>
      <c r="H1805" s="193">
        <f t="shared" si="298"/>
        <v>5.7942556796122995</v>
      </c>
      <c r="I1805" s="193">
        <f t="shared" si="298"/>
        <v>6.008517895629395</v>
      </c>
      <c r="J1805" s="193">
        <f t="shared" si="298"/>
        <v>6.2307031823135475</v>
      </c>
      <c r="K1805" s="193">
        <f>MAX(0,(F1805-'2031 forecast'!$C$10))</f>
        <v>0</v>
      </c>
      <c r="L1805" s="193">
        <f>MAX(0,(G1805-'2031 forecast'!$C$10))</f>
        <v>0</v>
      </c>
      <c r="M1805" s="193">
        <f>MAX(0,(H1805-'2031 forecast'!$C$10))</f>
        <v>5.7255679612299382E-2</v>
      </c>
      <c r="N1805" s="193">
        <f>MAX(0,(I1805-'2031 forecast'!$C$10))</f>
        <v>0.27151789562939488</v>
      </c>
      <c r="O1805" s="193">
        <f>MAX(0,(J1805-'2031 forecast'!$C$10))</f>
        <v>0.49370318231354737</v>
      </c>
      <c r="P1805" s="175" t="str">
        <f t="shared" si="296"/>
        <v/>
      </c>
      <c r="Q1805" s="175" t="str">
        <f t="shared" si="297"/>
        <v/>
      </c>
    </row>
    <row r="1806" spans="1:17" s="1" customFormat="1" x14ac:dyDescent="0.3">
      <c r="A1806" s="189">
        <f t="shared" si="295"/>
        <v>43906.083333328963</v>
      </c>
      <c r="B1806" s="190">
        <f t="shared" si="291"/>
        <v>43906</v>
      </c>
      <c r="C1806" s="1">
        <f t="shared" si="292"/>
        <v>2</v>
      </c>
      <c r="D1806" s="191">
        <v>3.501089560133388</v>
      </c>
      <c r="E1806" s="192">
        <f t="shared" si="293"/>
        <v>1.215705980070782E-4</v>
      </c>
      <c r="F1806" s="193">
        <f t="shared" si="294"/>
        <v>5.2199935086010969</v>
      </c>
      <c r="G1806" s="193">
        <f t="shared" si="298"/>
        <v>5.4130204370956587</v>
      </c>
      <c r="H1806" s="193">
        <f t="shared" si="298"/>
        <v>5.6131851896244163</v>
      </c>
      <c r="I1806" s="193">
        <f t="shared" si="298"/>
        <v>5.8207517113909777</v>
      </c>
      <c r="J1806" s="193">
        <f t="shared" si="298"/>
        <v>6.0359937078662496</v>
      </c>
      <c r="K1806" s="193">
        <f>MAX(0,(F1806-'2031 forecast'!$C$10))</f>
        <v>0</v>
      </c>
      <c r="L1806" s="193">
        <f>MAX(0,(G1806-'2031 forecast'!$C$10))</f>
        <v>0</v>
      </c>
      <c r="M1806" s="193">
        <f>MAX(0,(H1806-'2031 forecast'!$C$10))</f>
        <v>0</v>
      </c>
      <c r="N1806" s="193">
        <f>MAX(0,(I1806-'2031 forecast'!$C$10))</f>
        <v>8.375171139097759E-2</v>
      </c>
      <c r="O1806" s="193">
        <f>MAX(0,(J1806-'2031 forecast'!$C$10))</f>
        <v>0.29899370786624946</v>
      </c>
      <c r="P1806" s="175" t="str">
        <f t="shared" si="296"/>
        <v/>
      </c>
      <c r="Q1806" s="175" t="str">
        <f t="shared" si="297"/>
        <v/>
      </c>
    </row>
    <row r="1807" spans="1:17" s="1" customFormat="1" x14ac:dyDescent="0.3">
      <c r="A1807" s="189">
        <f t="shared" si="295"/>
        <v>43906.124999995627</v>
      </c>
      <c r="B1807" s="190">
        <f t="shared" si="291"/>
        <v>43906</v>
      </c>
      <c r="C1807" s="1">
        <f t="shared" si="292"/>
        <v>3</v>
      </c>
      <c r="D1807" s="191">
        <v>3.3956804120863615</v>
      </c>
      <c r="E1807" s="192">
        <f t="shared" si="293"/>
        <v>1.1791040795955328E-4</v>
      </c>
      <c r="F1807" s="193">
        <f t="shared" si="294"/>
        <v>5.0628324137184846</v>
      </c>
      <c r="G1807" s="193">
        <f t="shared" si="298"/>
        <v>5.2500477787744995</v>
      </c>
      <c r="H1807" s="193">
        <f t="shared" si="298"/>
        <v>5.4441860656357246</v>
      </c>
      <c r="I1807" s="193">
        <f t="shared" si="298"/>
        <v>5.6455032727684538</v>
      </c>
      <c r="J1807" s="193">
        <f t="shared" si="298"/>
        <v>5.8542648650487719</v>
      </c>
      <c r="K1807" s="193">
        <f>MAX(0,(F1807-'2031 forecast'!$C$10))</f>
        <v>0</v>
      </c>
      <c r="L1807" s="193">
        <f>MAX(0,(G1807-'2031 forecast'!$C$10))</f>
        <v>0</v>
      </c>
      <c r="M1807" s="193">
        <f>MAX(0,(H1807-'2031 forecast'!$C$10))</f>
        <v>0</v>
      </c>
      <c r="N1807" s="193">
        <f>MAX(0,(I1807-'2031 forecast'!$C$10))</f>
        <v>0</v>
      </c>
      <c r="O1807" s="193">
        <f>MAX(0,(J1807-'2031 forecast'!$C$10))</f>
        <v>0.11726486504877176</v>
      </c>
      <c r="P1807" s="175" t="str">
        <f t="shared" si="296"/>
        <v/>
      </c>
      <c r="Q1807" s="175" t="str">
        <f t="shared" si="297"/>
        <v/>
      </c>
    </row>
    <row r="1808" spans="1:17" s="1" customFormat="1" x14ac:dyDescent="0.3">
      <c r="A1808" s="189">
        <f t="shared" si="295"/>
        <v>43906.166666662291</v>
      </c>
      <c r="B1808" s="190">
        <f t="shared" si="291"/>
        <v>43906</v>
      </c>
      <c r="C1808" s="1">
        <f t="shared" si="292"/>
        <v>4</v>
      </c>
      <c r="D1808" s="191">
        <v>3.5161480098543922</v>
      </c>
      <c r="E1808" s="192">
        <f t="shared" si="293"/>
        <v>1.2209348229958177E-4</v>
      </c>
      <c r="F1808" s="193">
        <f t="shared" si="294"/>
        <v>5.2424450935843279</v>
      </c>
      <c r="G1808" s="193">
        <f t="shared" si="298"/>
        <v>5.4363022454272532</v>
      </c>
      <c r="H1808" s="193">
        <f t="shared" si="298"/>
        <v>5.6373279216228012</v>
      </c>
      <c r="I1808" s="193">
        <f t="shared" si="298"/>
        <v>5.8457872026227671</v>
      </c>
      <c r="J1808" s="193">
        <f t="shared" si="298"/>
        <v>6.06195497112589</v>
      </c>
      <c r="K1808" s="193">
        <f>MAX(0,(F1808-'2031 forecast'!$C$10))</f>
        <v>0</v>
      </c>
      <c r="L1808" s="193">
        <f>MAX(0,(G1808-'2031 forecast'!$C$10))</f>
        <v>0</v>
      </c>
      <c r="M1808" s="193">
        <f>MAX(0,(H1808-'2031 forecast'!$C$10))</f>
        <v>0</v>
      </c>
      <c r="N1808" s="193">
        <f>MAX(0,(I1808-'2031 forecast'!$C$10))</f>
        <v>0.10878720262276698</v>
      </c>
      <c r="O1808" s="193">
        <f>MAX(0,(J1808-'2031 forecast'!$C$10))</f>
        <v>0.32495497112588989</v>
      </c>
      <c r="P1808" s="175" t="str">
        <f t="shared" si="296"/>
        <v/>
      </c>
      <c r="Q1808" s="175" t="str">
        <f t="shared" si="297"/>
        <v/>
      </c>
    </row>
    <row r="1809" spans="1:17" s="1" customFormat="1" x14ac:dyDescent="0.3">
      <c r="A1809" s="189">
        <f t="shared" si="295"/>
        <v>43906.208333328956</v>
      </c>
      <c r="B1809" s="190">
        <f t="shared" si="291"/>
        <v>43906</v>
      </c>
      <c r="C1809" s="1">
        <f t="shared" si="292"/>
        <v>5</v>
      </c>
      <c r="D1809" s="191">
        <v>3.742024755669449</v>
      </c>
      <c r="E1809" s="192">
        <f t="shared" si="293"/>
        <v>1.299367466871352E-4</v>
      </c>
      <c r="F1809" s="193">
        <f t="shared" si="294"/>
        <v>5.5792188683327861</v>
      </c>
      <c r="G1809" s="193">
        <f t="shared" si="298"/>
        <v>5.7855293704011661</v>
      </c>
      <c r="H1809" s="193">
        <f t="shared" si="298"/>
        <v>5.9994689015985694</v>
      </c>
      <c r="I1809" s="193">
        <f t="shared" si="298"/>
        <v>6.2213195710996043</v>
      </c>
      <c r="J1809" s="193">
        <f t="shared" si="298"/>
        <v>6.4513739200204867</v>
      </c>
      <c r="K1809" s="193">
        <f>MAX(0,(F1809-'2031 forecast'!$C$10))</f>
        <v>0</v>
      </c>
      <c r="L1809" s="193">
        <f>MAX(0,(G1809-'2031 forecast'!$C$10))</f>
        <v>4.8529370401166005E-2</v>
      </c>
      <c r="M1809" s="193">
        <f>MAX(0,(H1809-'2031 forecast'!$C$10))</f>
        <v>0.26246890159856928</v>
      </c>
      <c r="N1809" s="193">
        <f>MAX(0,(I1809-'2031 forecast'!$C$10))</f>
        <v>0.48431957109960422</v>
      </c>
      <c r="O1809" s="193">
        <f>MAX(0,(J1809-'2031 forecast'!$C$10))</f>
        <v>0.71437392002048661</v>
      </c>
      <c r="P1809" s="175" t="str">
        <f t="shared" si="296"/>
        <v/>
      </c>
      <c r="Q1809" s="175" t="str">
        <f t="shared" si="297"/>
        <v/>
      </c>
    </row>
    <row r="1810" spans="1:17" s="1" customFormat="1" x14ac:dyDescent="0.3">
      <c r="A1810" s="189">
        <f t="shared" si="295"/>
        <v>43906.24999999562</v>
      </c>
      <c r="B1810" s="190">
        <f t="shared" si="291"/>
        <v>43906</v>
      </c>
      <c r="C1810" s="1">
        <f t="shared" si="292"/>
        <v>6</v>
      </c>
      <c r="D1810" s="191">
        <v>4.0582521998105294</v>
      </c>
      <c r="E1810" s="192">
        <f t="shared" si="293"/>
        <v>1.4091731682971002E-4</v>
      </c>
      <c r="F1810" s="193">
        <f t="shared" si="294"/>
        <v>6.0507021529806275</v>
      </c>
      <c r="G1810" s="193">
        <f t="shared" si="298"/>
        <v>6.2744473453646457</v>
      </c>
      <c r="H1810" s="193">
        <f t="shared" si="298"/>
        <v>6.5064662735646461</v>
      </c>
      <c r="I1810" s="193">
        <f t="shared" si="298"/>
        <v>6.747064886967177</v>
      </c>
      <c r="J1810" s="193">
        <f t="shared" si="298"/>
        <v>6.9965604484729225</v>
      </c>
      <c r="K1810" s="193">
        <f>MAX(0,(F1810-'2031 forecast'!$C$10))</f>
        <v>0.31370215298062742</v>
      </c>
      <c r="L1810" s="193">
        <f>MAX(0,(G1810-'2031 forecast'!$C$10))</f>
        <v>0.53744734536464556</v>
      </c>
      <c r="M1810" s="193">
        <f>MAX(0,(H1810-'2031 forecast'!$C$10))</f>
        <v>0.76946627356464603</v>
      </c>
      <c r="N1810" s="193">
        <f>MAX(0,(I1810-'2031 forecast'!$C$10))</f>
        <v>1.0100648869671769</v>
      </c>
      <c r="O1810" s="193">
        <f>MAX(0,(J1810-'2031 forecast'!$C$10))</f>
        <v>1.2595604484729224</v>
      </c>
      <c r="P1810" s="175">
        <f t="shared" si="296"/>
        <v>1</v>
      </c>
      <c r="Q1810" s="175" t="str">
        <f t="shared" si="297"/>
        <v/>
      </c>
    </row>
    <row r="1811" spans="1:17" s="1" customFormat="1" x14ac:dyDescent="0.3">
      <c r="A1811" s="189">
        <f t="shared" si="295"/>
        <v>43906.291666662284</v>
      </c>
      <c r="B1811" s="190">
        <f t="shared" si="291"/>
        <v>43906</v>
      </c>
      <c r="C1811" s="1">
        <f t="shared" si="292"/>
        <v>7</v>
      </c>
      <c r="D1811" s="191">
        <v>4.276599720765085</v>
      </c>
      <c r="E1811" s="192">
        <f t="shared" si="293"/>
        <v>1.4849913907101167E-4</v>
      </c>
      <c r="F1811" s="193">
        <f t="shared" si="294"/>
        <v>6.3762501352374699</v>
      </c>
      <c r="G1811" s="193">
        <f t="shared" si="298"/>
        <v>6.6120335661727623</v>
      </c>
      <c r="H1811" s="193">
        <f t="shared" si="298"/>
        <v>6.8565358875412228</v>
      </c>
      <c r="I1811" s="193">
        <f t="shared" si="298"/>
        <v>7.1100795098281191</v>
      </c>
      <c r="J1811" s="193">
        <f t="shared" si="298"/>
        <v>7.372998765737699</v>
      </c>
      <c r="K1811" s="193">
        <f>MAX(0,(F1811-'2031 forecast'!$C$10))</f>
        <v>0.63925013523746976</v>
      </c>
      <c r="L1811" s="193">
        <f>MAX(0,(G1811-'2031 forecast'!$C$10))</f>
        <v>0.87503356617276218</v>
      </c>
      <c r="M1811" s="193">
        <f>MAX(0,(H1811-'2031 forecast'!$C$10))</f>
        <v>1.1195358875412227</v>
      </c>
      <c r="N1811" s="193">
        <f>MAX(0,(I1811-'2031 forecast'!$C$10))</f>
        <v>1.373079509828119</v>
      </c>
      <c r="O1811" s="193">
        <f>MAX(0,(J1811-'2031 forecast'!$C$10))</f>
        <v>1.6359987657376989</v>
      </c>
      <c r="P1811" s="175">
        <f t="shared" si="296"/>
        <v>2</v>
      </c>
      <c r="Q1811" s="175" t="str">
        <f t="shared" si="297"/>
        <v/>
      </c>
    </row>
    <row r="1812" spans="1:17" s="1" customFormat="1" x14ac:dyDescent="0.3">
      <c r="A1812" s="189">
        <f t="shared" si="295"/>
        <v>43906.333333328948</v>
      </c>
      <c r="B1812" s="190">
        <f t="shared" si="291"/>
        <v>43906</v>
      </c>
      <c r="C1812" s="1">
        <f t="shared" si="292"/>
        <v>8</v>
      </c>
      <c r="D1812" s="191">
        <v>4.3518919693701035</v>
      </c>
      <c r="E1812" s="192">
        <f t="shared" si="293"/>
        <v>1.5111356053352945E-4</v>
      </c>
      <c r="F1812" s="193">
        <f t="shared" si="294"/>
        <v>6.488508060153622</v>
      </c>
      <c r="G1812" s="193">
        <f t="shared" si="298"/>
        <v>6.7284426078307318</v>
      </c>
      <c r="H1812" s="193">
        <f t="shared" si="298"/>
        <v>6.9772495475331446</v>
      </c>
      <c r="I1812" s="193">
        <f t="shared" si="298"/>
        <v>7.2352569659870642</v>
      </c>
      <c r="J1812" s="193">
        <f t="shared" si="298"/>
        <v>7.5028050820358967</v>
      </c>
      <c r="K1812" s="193">
        <f>MAX(0,(F1812-'2031 forecast'!$C$10))</f>
        <v>0.75150806015362193</v>
      </c>
      <c r="L1812" s="193">
        <f>MAX(0,(G1812-'2031 forecast'!$C$10))</f>
        <v>0.99144260783073168</v>
      </c>
      <c r="M1812" s="193">
        <f>MAX(0,(H1812-'2031 forecast'!$C$10))</f>
        <v>1.2402495475331445</v>
      </c>
      <c r="N1812" s="193">
        <f>MAX(0,(I1812-'2031 forecast'!$C$10))</f>
        <v>1.4982569659870641</v>
      </c>
      <c r="O1812" s="193">
        <f>MAX(0,(J1812-'2031 forecast'!$C$10))</f>
        <v>1.7658050820358966</v>
      </c>
      <c r="P1812" s="175">
        <f t="shared" si="296"/>
        <v>3</v>
      </c>
      <c r="Q1812" s="175" t="str">
        <f t="shared" si="297"/>
        <v/>
      </c>
    </row>
    <row r="1813" spans="1:17" s="1" customFormat="1" x14ac:dyDescent="0.3">
      <c r="A1813" s="189">
        <f t="shared" si="295"/>
        <v>43906.374999995613</v>
      </c>
      <c r="B1813" s="190">
        <f t="shared" si="291"/>
        <v>43906</v>
      </c>
      <c r="C1813" s="1">
        <f t="shared" si="292"/>
        <v>9</v>
      </c>
      <c r="D1813" s="191">
        <v>4.2991873953465909</v>
      </c>
      <c r="E1813" s="192">
        <f t="shared" si="293"/>
        <v>1.4928346550976702E-4</v>
      </c>
      <c r="F1813" s="193">
        <f t="shared" si="294"/>
        <v>6.4099275127123159</v>
      </c>
      <c r="G1813" s="193">
        <f t="shared" si="298"/>
        <v>6.6469562786701539</v>
      </c>
      <c r="H1813" s="193">
        <f t="shared" si="298"/>
        <v>6.8927499855388001</v>
      </c>
      <c r="I1813" s="193">
        <f t="shared" si="298"/>
        <v>7.1476327466758036</v>
      </c>
      <c r="J1813" s="193">
        <f t="shared" si="298"/>
        <v>7.4119406606271596</v>
      </c>
      <c r="K1813" s="193">
        <f>MAX(0,(F1813-'2031 forecast'!$C$10))</f>
        <v>0.67292751271231577</v>
      </c>
      <c r="L1813" s="193">
        <f>MAX(0,(G1813-'2031 forecast'!$C$10))</f>
        <v>0.90995627867015383</v>
      </c>
      <c r="M1813" s="193">
        <f>MAX(0,(H1813-'2031 forecast'!$C$10))</f>
        <v>1.1557499855388</v>
      </c>
      <c r="N1813" s="193">
        <f>MAX(0,(I1813-'2031 forecast'!$C$10))</f>
        <v>1.4106327466758035</v>
      </c>
      <c r="O1813" s="193">
        <f>MAX(0,(J1813-'2031 forecast'!$C$10))</f>
        <v>1.6749406606271595</v>
      </c>
      <c r="P1813" s="175">
        <f t="shared" si="296"/>
        <v>4</v>
      </c>
      <c r="Q1813" s="175" t="str">
        <f t="shared" si="297"/>
        <v/>
      </c>
    </row>
    <row r="1814" spans="1:17" s="1" customFormat="1" x14ac:dyDescent="0.3">
      <c r="A1814" s="189">
        <f t="shared" si="295"/>
        <v>43906.416666662277</v>
      </c>
      <c r="B1814" s="190">
        <f t="shared" si="291"/>
        <v>43906</v>
      </c>
      <c r="C1814" s="1">
        <f t="shared" si="292"/>
        <v>10</v>
      </c>
      <c r="D1814" s="191">
        <v>4.4497718925566287</v>
      </c>
      <c r="E1814" s="192">
        <f t="shared" si="293"/>
        <v>1.5451230843480261E-4</v>
      </c>
      <c r="F1814" s="193">
        <f t="shared" si="294"/>
        <v>6.6344433625446202</v>
      </c>
      <c r="G1814" s="193">
        <f t="shared" si="298"/>
        <v>6.8797743619860947</v>
      </c>
      <c r="H1814" s="193">
        <f t="shared" si="298"/>
        <v>7.1341773055226447</v>
      </c>
      <c r="I1814" s="193">
        <f t="shared" si="298"/>
        <v>7.3979876589936939</v>
      </c>
      <c r="J1814" s="193">
        <f t="shared" si="298"/>
        <v>7.6715532932235559</v>
      </c>
      <c r="K1814" s="193">
        <f>MAX(0,(F1814-'2031 forecast'!$C$10))</f>
        <v>0.89744336254462009</v>
      </c>
      <c r="L1814" s="193">
        <f>MAX(0,(G1814-'2031 forecast'!$C$10))</f>
        <v>1.1427743619860946</v>
      </c>
      <c r="M1814" s="193">
        <f>MAX(0,(H1814-'2031 forecast'!$C$10))</f>
        <v>1.3971773055226446</v>
      </c>
      <c r="N1814" s="193">
        <f>MAX(0,(I1814-'2031 forecast'!$C$10))</f>
        <v>1.6609876589936938</v>
      </c>
      <c r="O1814" s="193">
        <f>MAX(0,(J1814-'2031 forecast'!$C$10))</f>
        <v>1.9345532932235558</v>
      </c>
      <c r="P1814" s="175">
        <f t="shared" si="296"/>
        <v>5</v>
      </c>
      <c r="Q1814" s="175" t="str">
        <f t="shared" si="297"/>
        <v/>
      </c>
    </row>
    <row r="1815" spans="1:17" s="1" customFormat="1" x14ac:dyDescent="0.3">
      <c r="A1815" s="189">
        <f t="shared" si="295"/>
        <v>43906.458333328941</v>
      </c>
      <c r="B1815" s="190">
        <f t="shared" si="291"/>
        <v>43906</v>
      </c>
      <c r="C1815" s="1">
        <f t="shared" si="292"/>
        <v>11</v>
      </c>
      <c r="D1815" s="191">
        <v>4.5852979400456633</v>
      </c>
      <c r="E1815" s="192">
        <f t="shared" si="293"/>
        <v>1.592182670673347E-4</v>
      </c>
      <c r="F1815" s="193">
        <f t="shared" si="294"/>
        <v>6.8365076273936962</v>
      </c>
      <c r="G1815" s="193">
        <f t="shared" si="298"/>
        <v>7.0893106369704437</v>
      </c>
      <c r="H1815" s="193">
        <f t="shared" si="298"/>
        <v>7.3514618935081071</v>
      </c>
      <c r="I1815" s="193">
        <f t="shared" si="298"/>
        <v>7.6233070800797975</v>
      </c>
      <c r="J1815" s="193">
        <f t="shared" si="298"/>
        <v>7.9052046625603154</v>
      </c>
      <c r="K1815" s="193">
        <f>MAX(0,(F1815-'2031 forecast'!$C$10))</f>
        <v>1.0995076273936961</v>
      </c>
      <c r="L1815" s="193">
        <f>MAX(0,(G1815-'2031 forecast'!$C$10))</f>
        <v>1.3523106369704436</v>
      </c>
      <c r="M1815" s="193">
        <f>MAX(0,(H1815-'2031 forecast'!$C$10))</f>
        <v>1.614461893508107</v>
      </c>
      <c r="N1815" s="193">
        <f>MAX(0,(I1815-'2031 forecast'!$C$10))</f>
        <v>1.8863070800797974</v>
      </c>
      <c r="O1815" s="193">
        <f>MAX(0,(J1815-'2031 forecast'!$C$10))</f>
        <v>2.1682046625603153</v>
      </c>
      <c r="P1815" s="175">
        <f t="shared" si="296"/>
        <v>6</v>
      </c>
      <c r="Q1815" s="175" t="str">
        <f t="shared" si="297"/>
        <v/>
      </c>
    </row>
    <row r="1816" spans="1:17" s="1" customFormat="1" x14ac:dyDescent="0.3">
      <c r="A1816" s="189">
        <f t="shared" si="295"/>
        <v>43906.499999995605</v>
      </c>
      <c r="B1816" s="190">
        <f t="shared" si="291"/>
        <v>43906</v>
      </c>
      <c r="C1816" s="1">
        <f t="shared" si="292"/>
        <v>12</v>
      </c>
      <c r="D1816" s="191">
        <v>4.171190572718058</v>
      </c>
      <c r="E1816" s="192">
        <f t="shared" si="293"/>
        <v>1.4483894902348672E-4</v>
      </c>
      <c r="F1816" s="193">
        <f t="shared" si="294"/>
        <v>6.2190890403548558</v>
      </c>
      <c r="G1816" s="193">
        <f t="shared" si="298"/>
        <v>6.4490609078516021</v>
      </c>
      <c r="H1816" s="193">
        <f t="shared" si="298"/>
        <v>6.6875367635525302</v>
      </c>
      <c r="I1816" s="193">
        <f t="shared" si="298"/>
        <v>6.9348310712055952</v>
      </c>
      <c r="J1816" s="193">
        <f t="shared" si="298"/>
        <v>7.1912699229202204</v>
      </c>
      <c r="K1816" s="193">
        <f>MAX(0,(F1816-'2031 forecast'!$C$10))</f>
        <v>0.48208904035485567</v>
      </c>
      <c r="L1816" s="193">
        <f>MAX(0,(G1816-'2031 forecast'!$C$10))</f>
        <v>0.71206090785160203</v>
      </c>
      <c r="M1816" s="193">
        <f>MAX(0,(H1816-'2031 forecast'!$C$10))</f>
        <v>0.95053676355253014</v>
      </c>
      <c r="N1816" s="193">
        <f>MAX(0,(I1816-'2031 forecast'!$C$10))</f>
        <v>1.1978310712055951</v>
      </c>
      <c r="O1816" s="193">
        <f>MAX(0,(J1816-'2031 forecast'!$C$10))</f>
        <v>1.4542699229202203</v>
      </c>
      <c r="P1816" s="175">
        <f t="shared" si="296"/>
        <v>7</v>
      </c>
      <c r="Q1816" s="175" t="str">
        <f t="shared" si="297"/>
        <v/>
      </c>
    </row>
    <row r="1817" spans="1:17" s="1" customFormat="1" x14ac:dyDescent="0.3">
      <c r="A1817" s="189">
        <f t="shared" si="295"/>
        <v>43906.54166666227</v>
      </c>
      <c r="B1817" s="190">
        <f t="shared" si="291"/>
        <v>43906</v>
      </c>
      <c r="C1817" s="1">
        <f t="shared" si="292"/>
        <v>13</v>
      </c>
      <c r="D1817" s="191">
        <v>4.1937782472995639</v>
      </c>
      <c r="E1817" s="192">
        <f t="shared" si="293"/>
        <v>1.4562327546224207E-4</v>
      </c>
      <c r="F1817" s="193">
        <f t="shared" si="294"/>
        <v>6.2527664178297018</v>
      </c>
      <c r="G1817" s="193">
        <f t="shared" si="298"/>
        <v>6.4839836203489938</v>
      </c>
      <c r="H1817" s="193">
        <f t="shared" si="298"/>
        <v>6.7237508615501076</v>
      </c>
      <c r="I1817" s="193">
        <f t="shared" si="298"/>
        <v>6.9723843080532788</v>
      </c>
      <c r="J1817" s="193">
        <f t="shared" si="298"/>
        <v>7.2302118178096801</v>
      </c>
      <c r="K1817" s="193">
        <f>MAX(0,(F1817-'2031 forecast'!$C$10))</f>
        <v>0.51576641782970167</v>
      </c>
      <c r="L1817" s="193">
        <f>MAX(0,(G1817-'2031 forecast'!$C$10))</f>
        <v>0.74698362034899368</v>
      </c>
      <c r="M1817" s="193">
        <f>MAX(0,(H1817-'2031 forecast'!$C$10))</f>
        <v>0.98675086155010749</v>
      </c>
      <c r="N1817" s="193">
        <f>MAX(0,(I1817-'2031 forecast'!$C$10))</f>
        <v>1.2353843080532787</v>
      </c>
      <c r="O1817" s="193">
        <f>MAX(0,(J1817-'2031 forecast'!$C$10))</f>
        <v>1.49321181780968</v>
      </c>
      <c r="P1817" s="175">
        <f t="shared" si="296"/>
        <v>8</v>
      </c>
      <c r="Q1817" s="175" t="str">
        <f t="shared" si="297"/>
        <v/>
      </c>
    </row>
    <row r="1818" spans="1:17" s="1" customFormat="1" x14ac:dyDescent="0.3">
      <c r="A1818" s="189">
        <f t="shared" si="295"/>
        <v>43906.583333328934</v>
      </c>
      <c r="B1818" s="190">
        <f t="shared" si="291"/>
        <v>43906</v>
      </c>
      <c r="C1818" s="1">
        <f t="shared" si="292"/>
        <v>14</v>
      </c>
      <c r="D1818" s="191">
        <v>4.0808398743920353</v>
      </c>
      <c r="E1818" s="192">
        <f t="shared" si="293"/>
        <v>1.4170164326846534E-4</v>
      </c>
      <c r="F1818" s="193">
        <f t="shared" si="294"/>
        <v>6.0843795304554726</v>
      </c>
      <c r="G1818" s="193">
        <f t="shared" si="298"/>
        <v>6.3093700578620364</v>
      </c>
      <c r="H1818" s="193">
        <f t="shared" si="298"/>
        <v>6.5426803715622226</v>
      </c>
      <c r="I1818" s="193">
        <f t="shared" si="298"/>
        <v>6.7846181238148597</v>
      </c>
      <c r="J1818" s="193">
        <f t="shared" si="298"/>
        <v>7.0355023433623813</v>
      </c>
      <c r="K1818" s="193">
        <f>MAX(0,(F1818-'2031 forecast'!$C$10))</f>
        <v>0.34737953045547254</v>
      </c>
      <c r="L1818" s="193">
        <f>MAX(0,(G1818-'2031 forecast'!$C$10))</f>
        <v>0.57237005786203632</v>
      </c>
      <c r="M1818" s="193">
        <f>MAX(0,(H1818-'2031 forecast'!$C$10))</f>
        <v>0.8056803715622225</v>
      </c>
      <c r="N1818" s="193">
        <f>MAX(0,(I1818-'2031 forecast'!$C$10))</f>
        <v>1.0476181238148596</v>
      </c>
      <c r="O1818" s="193">
        <f>MAX(0,(J1818-'2031 forecast'!$C$10))</f>
        <v>1.2985023433623812</v>
      </c>
      <c r="P1818" s="175">
        <f t="shared" si="296"/>
        <v>9</v>
      </c>
      <c r="Q1818" s="175" t="str">
        <f t="shared" si="297"/>
        <v/>
      </c>
    </row>
    <row r="1819" spans="1:17" s="1" customFormat="1" x14ac:dyDescent="0.3">
      <c r="A1819" s="189">
        <f t="shared" si="295"/>
        <v>43906.624999995598</v>
      </c>
      <c r="B1819" s="190">
        <f t="shared" si="291"/>
        <v>43906</v>
      </c>
      <c r="C1819" s="1">
        <f t="shared" si="292"/>
        <v>15</v>
      </c>
      <c r="D1819" s="191">
        <v>4.1636613478575564</v>
      </c>
      <c r="E1819" s="192">
        <f t="shared" si="293"/>
        <v>1.4457750687723494E-4</v>
      </c>
      <c r="F1819" s="193">
        <f t="shared" si="294"/>
        <v>6.2078632478632407</v>
      </c>
      <c r="G1819" s="193">
        <f t="shared" si="298"/>
        <v>6.437420003685804</v>
      </c>
      <c r="H1819" s="193">
        <f t="shared" si="298"/>
        <v>6.6754653975533378</v>
      </c>
      <c r="I1819" s="193">
        <f t="shared" si="298"/>
        <v>6.9223133255897</v>
      </c>
      <c r="J1819" s="193">
        <f t="shared" si="298"/>
        <v>7.1782892912904002</v>
      </c>
      <c r="K1819" s="193">
        <f>MAX(0,(F1819-'2031 forecast'!$C$10))</f>
        <v>0.47086324786324063</v>
      </c>
      <c r="L1819" s="193">
        <f>MAX(0,(G1819-'2031 forecast'!$C$10))</f>
        <v>0.70042000368580393</v>
      </c>
      <c r="M1819" s="193">
        <f>MAX(0,(H1819-'2031 forecast'!$C$10))</f>
        <v>0.93846539755333769</v>
      </c>
      <c r="N1819" s="193">
        <f>MAX(0,(I1819-'2031 forecast'!$C$10))</f>
        <v>1.1853133255896999</v>
      </c>
      <c r="O1819" s="193">
        <f>MAX(0,(J1819-'2031 forecast'!$C$10))</f>
        <v>1.4412892912904001</v>
      </c>
      <c r="P1819" s="175">
        <f t="shared" si="296"/>
        <v>10</v>
      </c>
      <c r="Q1819" s="175" t="str">
        <f t="shared" si="297"/>
        <v/>
      </c>
    </row>
    <row r="1820" spans="1:17" s="1" customFormat="1" x14ac:dyDescent="0.3">
      <c r="A1820" s="189">
        <f t="shared" si="295"/>
        <v>43906.666666662262</v>
      </c>
      <c r="B1820" s="190">
        <f t="shared" si="291"/>
        <v>43906</v>
      </c>
      <c r="C1820" s="1">
        <f t="shared" si="292"/>
        <v>16</v>
      </c>
      <c r="D1820" s="191">
        <v>4.2916581704860892</v>
      </c>
      <c r="E1820" s="192">
        <f t="shared" si="293"/>
        <v>1.4902202336351523E-4</v>
      </c>
      <c r="F1820" s="193">
        <f t="shared" si="294"/>
        <v>6.3987017202207008</v>
      </c>
      <c r="G1820" s="193">
        <f t="shared" si="298"/>
        <v>6.6353153745043567</v>
      </c>
      <c r="H1820" s="193">
        <f t="shared" si="298"/>
        <v>6.8806786195396077</v>
      </c>
      <c r="I1820" s="193">
        <f t="shared" si="298"/>
        <v>7.1351150010599085</v>
      </c>
      <c r="J1820" s="193">
        <f t="shared" si="298"/>
        <v>7.3989600289973394</v>
      </c>
      <c r="K1820" s="193">
        <f>MAX(0,(F1820-'2031 forecast'!$C$10))</f>
        <v>0.66170172022070073</v>
      </c>
      <c r="L1820" s="193">
        <f>MAX(0,(G1820-'2031 forecast'!$C$10))</f>
        <v>0.89831537450435661</v>
      </c>
      <c r="M1820" s="193">
        <f>MAX(0,(H1820-'2031 forecast'!$C$10))</f>
        <v>1.1436786195396076</v>
      </c>
      <c r="N1820" s="193">
        <f>MAX(0,(I1820-'2031 forecast'!$C$10))</f>
        <v>1.3981150010599084</v>
      </c>
      <c r="O1820" s="193">
        <f>MAX(0,(J1820-'2031 forecast'!$C$10))</f>
        <v>1.6619600289973393</v>
      </c>
      <c r="P1820" s="175">
        <f t="shared" si="296"/>
        <v>11</v>
      </c>
      <c r="Q1820" s="175" t="str">
        <f t="shared" si="297"/>
        <v/>
      </c>
    </row>
    <row r="1821" spans="1:17" s="1" customFormat="1" x14ac:dyDescent="0.3">
      <c r="A1821" s="189">
        <f t="shared" si="295"/>
        <v>43906.708333328927</v>
      </c>
      <c r="B1821" s="190">
        <f t="shared" si="291"/>
        <v>43906</v>
      </c>
      <c r="C1821" s="1">
        <f t="shared" si="292"/>
        <v>17</v>
      </c>
      <c r="D1821" s="191">
        <v>4.4196549931146212</v>
      </c>
      <c r="E1821" s="192">
        <f t="shared" si="293"/>
        <v>1.5346653984979551E-4</v>
      </c>
      <c r="F1821" s="193">
        <f t="shared" si="294"/>
        <v>6.58954019257816</v>
      </c>
      <c r="G1821" s="193">
        <f t="shared" si="298"/>
        <v>6.8332107453229067</v>
      </c>
      <c r="H1821" s="193">
        <f t="shared" si="298"/>
        <v>7.0858918415258767</v>
      </c>
      <c r="I1821" s="193">
        <f t="shared" si="298"/>
        <v>7.347916676530116</v>
      </c>
      <c r="J1821" s="193">
        <f t="shared" si="298"/>
        <v>7.6196307667042769</v>
      </c>
      <c r="K1821" s="193">
        <f>MAX(0,(F1821-'2031 forecast'!$C$10))</f>
        <v>0.85254019257815994</v>
      </c>
      <c r="L1821" s="193">
        <f>MAX(0,(G1821-'2031 forecast'!$C$10))</f>
        <v>1.0962107453229066</v>
      </c>
      <c r="M1821" s="193">
        <f>MAX(0,(H1821-'2031 forecast'!$C$10))</f>
        <v>1.3488918415258766</v>
      </c>
      <c r="N1821" s="193">
        <f>MAX(0,(I1821-'2031 forecast'!$C$10))</f>
        <v>1.6109166765301159</v>
      </c>
      <c r="O1821" s="193">
        <f>MAX(0,(J1821-'2031 forecast'!$C$10))</f>
        <v>1.8826307667042768</v>
      </c>
      <c r="P1821" s="175">
        <f t="shared" si="296"/>
        <v>12</v>
      </c>
      <c r="Q1821" s="175" t="str">
        <f t="shared" si="297"/>
        <v/>
      </c>
    </row>
    <row r="1822" spans="1:17" s="1" customFormat="1" x14ac:dyDescent="0.3">
      <c r="A1822" s="189">
        <f t="shared" si="295"/>
        <v>43906.749999995591</v>
      </c>
      <c r="B1822" s="190">
        <f t="shared" si="291"/>
        <v>43906</v>
      </c>
      <c r="C1822" s="1">
        <f t="shared" si="292"/>
        <v>18</v>
      </c>
      <c r="D1822" s="191">
        <v>4.464830342277633</v>
      </c>
      <c r="E1822" s="192">
        <f t="shared" si="293"/>
        <v>1.5503519272730621E-4</v>
      </c>
      <c r="F1822" s="193">
        <f t="shared" si="294"/>
        <v>6.656894947527852</v>
      </c>
      <c r="G1822" s="193">
        <f t="shared" si="298"/>
        <v>6.90305617031769</v>
      </c>
      <c r="H1822" s="193">
        <f t="shared" si="298"/>
        <v>7.1583200375210305</v>
      </c>
      <c r="I1822" s="193">
        <f t="shared" si="298"/>
        <v>7.4230231502254842</v>
      </c>
      <c r="J1822" s="193">
        <f t="shared" si="298"/>
        <v>7.6975145564831973</v>
      </c>
      <c r="K1822" s="193">
        <f>MAX(0,(F1822-'2031 forecast'!$C$10))</f>
        <v>0.91989494752785195</v>
      </c>
      <c r="L1822" s="193">
        <f>MAX(0,(G1822-'2031 forecast'!$C$10))</f>
        <v>1.1660561703176899</v>
      </c>
      <c r="M1822" s="193">
        <f>MAX(0,(H1822-'2031 forecast'!$C$10))</f>
        <v>1.4213200375210304</v>
      </c>
      <c r="N1822" s="193">
        <f>MAX(0,(I1822-'2031 forecast'!$C$10))</f>
        <v>1.6860231502254841</v>
      </c>
      <c r="O1822" s="193">
        <f>MAX(0,(J1822-'2031 forecast'!$C$10))</f>
        <v>1.9605145564831972</v>
      </c>
      <c r="P1822" s="175">
        <f t="shared" si="296"/>
        <v>13</v>
      </c>
      <c r="Q1822" s="175" t="str">
        <f t="shared" si="297"/>
        <v/>
      </c>
    </row>
    <row r="1823" spans="1:17" s="1" customFormat="1" x14ac:dyDescent="0.3">
      <c r="A1823" s="189">
        <f t="shared" si="295"/>
        <v>43906.791666662255</v>
      </c>
      <c r="B1823" s="190">
        <f t="shared" si="291"/>
        <v>43906</v>
      </c>
      <c r="C1823" s="1">
        <f t="shared" si="292"/>
        <v>19</v>
      </c>
      <c r="D1823" s="191">
        <v>4.7961162361397172</v>
      </c>
      <c r="E1823" s="192">
        <f t="shared" si="293"/>
        <v>1.6653864716238456E-4</v>
      </c>
      <c r="F1823" s="193">
        <f t="shared" si="294"/>
        <v>7.1508298171589235</v>
      </c>
      <c r="G1823" s="193">
        <f t="shared" si="298"/>
        <v>7.4152559536127631</v>
      </c>
      <c r="H1823" s="193">
        <f t="shared" si="298"/>
        <v>7.6894601414854913</v>
      </c>
      <c r="I1823" s="193">
        <f t="shared" si="298"/>
        <v>7.9738039573248454</v>
      </c>
      <c r="J1823" s="193">
        <f t="shared" si="298"/>
        <v>8.2686623481952726</v>
      </c>
      <c r="K1823" s="193">
        <f>MAX(0,(F1823-'2031 forecast'!$C$10))</f>
        <v>1.4138298171589234</v>
      </c>
      <c r="L1823" s="193">
        <f>MAX(0,(G1823-'2031 forecast'!$C$10))</f>
        <v>1.678255953612763</v>
      </c>
      <c r="M1823" s="193">
        <f>MAX(0,(H1823-'2031 forecast'!$C$10))</f>
        <v>1.9524601414854912</v>
      </c>
      <c r="N1823" s="193">
        <f>MAX(0,(I1823-'2031 forecast'!$C$10))</f>
        <v>2.2368039573248453</v>
      </c>
      <c r="O1823" s="193">
        <f>MAX(0,(J1823-'2031 forecast'!$C$10))</f>
        <v>2.5316623481952725</v>
      </c>
      <c r="P1823" s="175">
        <f t="shared" si="296"/>
        <v>14</v>
      </c>
      <c r="Q1823" s="175" t="str">
        <f t="shared" si="297"/>
        <v/>
      </c>
    </row>
    <row r="1824" spans="1:17" s="1" customFormat="1" x14ac:dyDescent="0.3">
      <c r="A1824" s="189">
        <f t="shared" si="295"/>
        <v>43906.833333328919</v>
      </c>
      <c r="B1824" s="190">
        <f t="shared" si="291"/>
        <v>43906</v>
      </c>
      <c r="C1824" s="1">
        <f t="shared" si="292"/>
        <v>20</v>
      </c>
      <c r="D1824" s="191">
        <v>4.8187039107212231</v>
      </c>
      <c r="E1824" s="192">
        <f t="shared" si="293"/>
        <v>1.6732297360113992E-4</v>
      </c>
      <c r="F1824" s="193">
        <f t="shared" si="294"/>
        <v>7.1845071946337695</v>
      </c>
      <c r="G1824" s="193">
        <f t="shared" si="298"/>
        <v>7.4501786661101548</v>
      </c>
      <c r="H1824" s="193">
        <f t="shared" si="298"/>
        <v>7.7256742394830686</v>
      </c>
      <c r="I1824" s="193">
        <f t="shared" si="298"/>
        <v>8.011357194172529</v>
      </c>
      <c r="J1824" s="193">
        <f t="shared" si="298"/>
        <v>8.3076042430847323</v>
      </c>
      <c r="K1824" s="193">
        <f>MAX(0,(F1824-'2031 forecast'!$C$10))</f>
        <v>1.4475071946337694</v>
      </c>
      <c r="L1824" s="193">
        <f>MAX(0,(G1824-'2031 forecast'!$C$10))</f>
        <v>1.7131786661101547</v>
      </c>
      <c r="M1824" s="193">
        <f>MAX(0,(H1824-'2031 forecast'!$C$10))</f>
        <v>1.9886742394830685</v>
      </c>
      <c r="N1824" s="193">
        <f>MAX(0,(I1824-'2031 forecast'!$C$10))</f>
        <v>2.2743571941725289</v>
      </c>
      <c r="O1824" s="193">
        <f>MAX(0,(J1824-'2031 forecast'!$C$10))</f>
        <v>2.5706042430847322</v>
      </c>
      <c r="P1824" s="175">
        <f t="shared" si="296"/>
        <v>15</v>
      </c>
      <c r="Q1824" s="175" t="str">
        <f t="shared" si="297"/>
        <v/>
      </c>
    </row>
    <row r="1825" spans="1:17" s="1" customFormat="1" x14ac:dyDescent="0.3">
      <c r="A1825" s="189">
        <f t="shared" si="295"/>
        <v>43906.874999995583</v>
      </c>
      <c r="B1825" s="190">
        <f t="shared" si="291"/>
        <v>43906</v>
      </c>
      <c r="C1825" s="1">
        <f t="shared" si="292"/>
        <v>21</v>
      </c>
      <c r="D1825" s="191">
        <v>4.6380025140691767</v>
      </c>
      <c r="E1825" s="192">
        <f t="shared" si="293"/>
        <v>1.6104836209109716E-4</v>
      </c>
      <c r="F1825" s="193">
        <f t="shared" si="294"/>
        <v>6.9150881748350024</v>
      </c>
      <c r="G1825" s="193">
        <f t="shared" ref="G1825:J1844" si="299">$E1825*G$2</f>
        <v>7.1707969661310234</v>
      </c>
      <c r="H1825" s="193">
        <f t="shared" si="299"/>
        <v>7.4359614555024525</v>
      </c>
      <c r="I1825" s="193">
        <f t="shared" si="299"/>
        <v>7.710931299391059</v>
      </c>
      <c r="J1825" s="193">
        <f t="shared" si="299"/>
        <v>7.9960690839690542</v>
      </c>
      <c r="K1825" s="193">
        <f>MAX(0,(F1825-'2031 forecast'!$C$10))</f>
        <v>1.1780881748350023</v>
      </c>
      <c r="L1825" s="193">
        <f>MAX(0,(G1825-'2031 forecast'!$C$10))</f>
        <v>1.4337969661310233</v>
      </c>
      <c r="M1825" s="193">
        <f>MAX(0,(H1825-'2031 forecast'!$C$10))</f>
        <v>1.6989614555024524</v>
      </c>
      <c r="N1825" s="193">
        <f>MAX(0,(I1825-'2031 forecast'!$C$10))</f>
        <v>1.9739312993910589</v>
      </c>
      <c r="O1825" s="193">
        <f>MAX(0,(J1825-'2031 forecast'!$C$10))</f>
        <v>2.2590690839690541</v>
      </c>
      <c r="P1825" s="175">
        <f t="shared" si="296"/>
        <v>16</v>
      </c>
      <c r="Q1825" s="175" t="str">
        <f t="shared" si="297"/>
        <v/>
      </c>
    </row>
    <row r="1826" spans="1:17" s="1" customFormat="1" x14ac:dyDescent="0.3">
      <c r="A1826" s="189">
        <f t="shared" si="295"/>
        <v>43906.916666662248</v>
      </c>
      <c r="B1826" s="190">
        <f t="shared" si="291"/>
        <v>43906</v>
      </c>
      <c r="C1826" s="1">
        <f t="shared" si="292"/>
        <v>22</v>
      </c>
      <c r="D1826" s="191">
        <v>4.1561321229970547</v>
      </c>
      <c r="E1826" s="192">
        <f t="shared" si="293"/>
        <v>1.4431606473098318E-4</v>
      </c>
      <c r="F1826" s="193">
        <f t="shared" si="294"/>
        <v>6.1966374553716266</v>
      </c>
      <c r="G1826" s="193">
        <f t="shared" si="299"/>
        <v>6.4257790995200086</v>
      </c>
      <c r="H1826" s="193">
        <f t="shared" si="299"/>
        <v>6.6633940315541471</v>
      </c>
      <c r="I1826" s="193">
        <f t="shared" si="299"/>
        <v>6.9097955799738067</v>
      </c>
      <c r="J1826" s="193">
        <f t="shared" si="299"/>
        <v>7.1653086596605817</v>
      </c>
      <c r="K1826" s="193">
        <f>MAX(0,(F1826-'2031 forecast'!$C$10))</f>
        <v>0.45963745537162648</v>
      </c>
      <c r="L1826" s="193">
        <f>MAX(0,(G1826-'2031 forecast'!$C$10))</f>
        <v>0.68877909952000849</v>
      </c>
      <c r="M1826" s="193">
        <f>MAX(0,(H1826-'2031 forecast'!$C$10))</f>
        <v>0.92639403155414701</v>
      </c>
      <c r="N1826" s="193">
        <f>MAX(0,(I1826-'2031 forecast'!$C$10))</f>
        <v>1.1727955799738066</v>
      </c>
      <c r="O1826" s="193">
        <f>MAX(0,(J1826-'2031 forecast'!$C$10))</f>
        <v>1.4283086596605816</v>
      </c>
      <c r="P1826" s="175">
        <f t="shared" si="296"/>
        <v>17</v>
      </c>
      <c r="Q1826" s="175">
        <f t="shared" si="297"/>
        <v>17</v>
      </c>
    </row>
    <row r="1827" spans="1:17" s="1" customFormat="1" x14ac:dyDescent="0.3">
      <c r="A1827" s="189">
        <f t="shared" si="295"/>
        <v>43906.958333328912</v>
      </c>
      <c r="B1827" s="190">
        <f t="shared" si="291"/>
        <v>43906</v>
      </c>
      <c r="C1827" s="1">
        <f t="shared" si="292"/>
        <v>23</v>
      </c>
      <c r="D1827" s="191">
        <v>3.7194370810879436</v>
      </c>
      <c r="E1827" s="192">
        <f t="shared" si="293"/>
        <v>1.2915242024837985E-4</v>
      </c>
      <c r="F1827" s="193">
        <f t="shared" si="294"/>
        <v>5.5455414908579401</v>
      </c>
      <c r="G1827" s="193">
        <f t="shared" si="299"/>
        <v>5.7506066579037745</v>
      </c>
      <c r="H1827" s="193">
        <f t="shared" si="299"/>
        <v>5.9632548036009929</v>
      </c>
      <c r="I1827" s="193">
        <f t="shared" si="299"/>
        <v>6.1837663342519198</v>
      </c>
      <c r="J1827" s="193">
        <f t="shared" si="299"/>
        <v>6.4124320251310261</v>
      </c>
      <c r="K1827" s="193">
        <f>MAX(0,(F1827-'2031 forecast'!$C$10))</f>
        <v>0</v>
      </c>
      <c r="L1827" s="193">
        <f>MAX(0,(G1827-'2031 forecast'!$C$10))</f>
        <v>1.3606657903774355E-2</v>
      </c>
      <c r="M1827" s="193">
        <f>MAX(0,(H1827-'2031 forecast'!$C$10))</f>
        <v>0.22625480360099282</v>
      </c>
      <c r="N1827" s="193">
        <f>MAX(0,(I1827-'2031 forecast'!$C$10))</f>
        <v>0.44676633425191969</v>
      </c>
      <c r="O1827" s="193">
        <f>MAX(0,(J1827-'2031 forecast'!$C$10))</f>
        <v>0.67543202513102596</v>
      </c>
      <c r="P1827" s="175" t="str">
        <f t="shared" si="296"/>
        <v/>
      </c>
      <c r="Q1827" s="175" t="str">
        <f t="shared" si="297"/>
        <v/>
      </c>
    </row>
    <row r="1828" spans="1:17" s="1" customFormat="1" x14ac:dyDescent="0.3">
      <c r="A1828" s="189">
        <f t="shared" si="295"/>
        <v>43906.999999995576</v>
      </c>
      <c r="B1828" s="190">
        <f t="shared" si="291"/>
        <v>43906</v>
      </c>
      <c r="C1828" s="1">
        <f t="shared" si="292"/>
        <v>0</v>
      </c>
      <c r="D1828" s="191">
        <v>3.6742617319249322</v>
      </c>
      <c r="E1828" s="192">
        <f t="shared" si="293"/>
        <v>1.2758376737086917E-4</v>
      </c>
      <c r="F1828" s="193">
        <f t="shared" si="294"/>
        <v>5.478186735908249</v>
      </c>
      <c r="G1828" s="193">
        <f t="shared" si="299"/>
        <v>5.680761232908992</v>
      </c>
      <c r="H1828" s="193">
        <f t="shared" si="299"/>
        <v>5.8908266076058391</v>
      </c>
      <c r="I1828" s="193">
        <f t="shared" si="299"/>
        <v>6.1086598605565534</v>
      </c>
      <c r="J1828" s="193">
        <f t="shared" si="299"/>
        <v>6.3345482353521074</v>
      </c>
      <c r="K1828" s="193">
        <f>MAX(0,(F1828-'2031 forecast'!$C$10))</f>
        <v>0</v>
      </c>
      <c r="L1828" s="193">
        <f>MAX(0,(G1828-'2031 forecast'!$C$10))</f>
        <v>0</v>
      </c>
      <c r="M1828" s="193">
        <f>MAX(0,(H1828-'2031 forecast'!$C$10))</f>
        <v>0.15382660760583899</v>
      </c>
      <c r="N1828" s="193">
        <f>MAX(0,(I1828-'2031 forecast'!$C$10))</f>
        <v>0.37165986055655331</v>
      </c>
      <c r="O1828" s="193">
        <f>MAX(0,(J1828-'2031 forecast'!$C$10))</f>
        <v>0.59754823535210733</v>
      </c>
      <c r="P1828" s="175" t="str">
        <f t="shared" si="296"/>
        <v/>
      </c>
      <c r="Q1828" s="175" t="str">
        <f t="shared" si="297"/>
        <v/>
      </c>
    </row>
    <row r="1829" spans="1:17" s="1" customFormat="1" x14ac:dyDescent="0.3">
      <c r="A1829" s="189">
        <f t="shared" si="295"/>
        <v>43907.04166666224</v>
      </c>
      <c r="B1829" s="190">
        <f t="shared" si="291"/>
        <v>43907</v>
      </c>
      <c r="C1829" s="1">
        <f t="shared" si="292"/>
        <v>1</v>
      </c>
      <c r="D1829" s="191">
        <v>3.3655635126443539</v>
      </c>
      <c r="E1829" s="192">
        <f t="shared" si="293"/>
        <v>1.1686463937454616E-4</v>
      </c>
      <c r="F1829" s="193">
        <f t="shared" si="294"/>
        <v>5.0179292437520235</v>
      </c>
      <c r="G1829" s="193">
        <f t="shared" si="299"/>
        <v>5.2034841621113106</v>
      </c>
      <c r="H1829" s="193">
        <f t="shared" si="299"/>
        <v>5.3959006016389557</v>
      </c>
      <c r="I1829" s="193">
        <f t="shared" si="299"/>
        <v>5.5954322903048759</v>
      </c>
      <c r="J1829" s="193">
        <f t="shared" si="299"/>
        <v>5.8023423385294928</v>
      </c>
      <c r="K1829" s="193">
        <f>MAX(0,(F1829-'2031 forecast'!$C$10))</f>
        <v>0</v>
      </c>
      <c r="L1829" s="193">
        <f>MAX(0,(G1829-'2031 forecast'!$C$10))</f>
        <v>0</v>
      </c>
      <c r="M1829" s="193">
        <f>MAX(0,(H1829-'2031 forecast'!$C$10))</f>
        <v>0</v>
      </c>
      <c r="N1829" s="193">
        <f>MAX(0,(I1829-'2031 forecast'!$C$10))</f>
        <v>0</v>
      </c>
      <c r="O1829" s="193">
        <f>MAX(0,(J1829-'2031 forecast'!$C$10))</f>
        <v>6.5342338529492672E-2</v>
      </c>
      <c r="P1829" s="175" t="str">
        <f t="shared" si="296"/>
        <v/>
      </c>
      <c r="Q1829" s="175" t="str">
        <f t="shared" si="297"/>
        <v/>
      </c>
    </row>
    <row r="1830" spans="1:17" s="1" customFormat="1" x14ac:dyDescent="0.3">
      <c r="A1830" s="189">
        <f t="shared" si="295"/>
        <v>43907.083333328905</v>
      </c>
      <c r="B1830" s="190">
        <f t="shared" si="291"/>
        <v>43907</v>
      </c>
      <c r="C1830" s="1">
        <f t="shared" si="292"/>
        <v>2</v>
      </c>
      <c r="D1830" s="191">
        <v>3.2601543645973274</v>
      </c>
      <c r="E1830" s="192">
        <f t="shared" si="293"/>
        <v>1.1320444932702122E-4</v>
      </c>
      <c r="F1830" s="193">
        <f t="shared" si="294"/>
        <v>4.8607681488694094</v>
      </c>
      <c r="G1830" s="193">
        <f t="shared" si="299"/>
        <v>5.0405115037901513</v>
      </c>
      <c r="H1830" s="193">
        <f t="shared" si="299"/>
        <v>5.2269014776502631</v>
      </c>
      <c r="I1830" s="193">
        <f t="shared" si="299"/>
        <v>5.4201838516823519</v>
      </c>
      <c r="J1830" s="193">
        <f t="shared" si="299"/>
        <v>5.6206134957120142</v>
      </c>
      <c r="K1830" s="193">
        <f>MAX(0,(F1830-'2031 forecast'!$C$10))</f>
        <v>0</v>
      </c>
      <c r="L1830" s="193">
        <f>MAX(0,(G1830-'2031 forecast'!$C$10))</f>
        <v>0</v>
      </c>
      <c r="M1830" s="193">
        <f>MAX(0,(H1830-'2031 forecast'!$C$10))</f>
        <v>0</v>
      </c>
      <c r="N1830" s="193">
        <f>MAX(0,(I1830-'2031 forecast'!$C$10))</f>
        <v>0</v>
      </c>
      <c r="O1830" s="193">
        <f>MAX(0,(J1830-'2031 forecast'!$C$10))</f>
        <v>0</v>
      </c>
      <c r="P1830" s="175" t="str">
        <f t="shared" si="296"/>
        <v/>
      </c>
      <c r="Q1830" s="175" t="str">
        <f t="shared" si="297"/>
        <v/>
      </c>
    </row>
    <row r="1831" spans="1:17" s="1" customFormat="1" x14ac:dyDescent="0.3">
      <c r="A1831" s="189">
        <f t="shared" si="295"/>
        <v>43907.124999995569</v>
      </c>
      <c r="B1831" s="190">
        <f t="shared" si="291"/>
        <v>43907</v>
      </c>
      <c r="C1831" s="1">
        <f t="shared" si="292"/>
        <v>3</v>
      </c>
      <c r="D1831" s="191">
        <v>3.1848621159923081</v>
      </c>
      <c r="E1831" s="192">
        <f t="shared" si="293"/>
        <v>1.105900278645034E-4</v>
      </c>
      <c r="F1831" s="193">
        <f t="shared" si="294"/>
        <v>4.7485102239532564</v>
      </c>
      <c r="G1831" s="193">
        <f t="shared" si="299"/>
        <v>4.9241024621321801</v>
      </c>
      <c r="H1831" s="193">
        <f t="shared" si="299"/>
        <v>5.1061878176583395</v>
      </c>
      <c r="I1831" s="193">
        <f t="shared" si="299"/>
        <v>5.295006395523405</v>
      </c>
      <c r="J1831" s="193">
        <f t="shared" si="299"/>
        <v>5.4908071794138147</v>
      </c>
      <c r="K1831" s="193">
        <f>MAX(0,(F1831-'2031 forecast'!$C$10))</f>
        <v>0</v>
      </c>
      <c r="L1831" s="193">
        <f>MAX(0,(G1831-'2031 forecast'!$C$10))</f>
        <v>0</v>
      </c>
      <c r="M1831" s="193">
        <f>MAX(0,(H1831-'2031 forecast'!$C$10))</f>
        <v>0</v>
      </c>
      <c r="N1831" s="193">
        <f>MAX(0,(I1831-'2031 forecast'!$C$10))</f>
        <v>0</v>
      </c>
      <c r="O1831" s="193">
        <f>MAX(0,(J1831-'2031 forecast'!$C$10))</f>
        <v>0</v>
      </c>
      <c r="P1831" s="175" t="str">
        <f t="shared" si="296"/>
        <v/>
      </c>
      <c r="Q1831" s="175" t="str">
        <f t="shared" si="297"/>
        <v/>
      </c>
    </row>
    <row r="1832" spans="1:17" s="1" customFormat="1" x14ac:dyDescent="0.3">
      <c r="A1832" s="189">
        <f t="shared" si="295"/>
        <v>43907.166666662233</v>
      </c>
      <c r="B1832" s="190">
        <f t="shared" si="291"/>
        <v>43907</v>
      </c>
      <c r="C1832" s="1">
        <f t="shared" si="292"/>
        <v>4</v>
      </c>
      <c r="D1832" s="191">
        <v>3.2074497905738135</v>
      </c>
      <c r="E1832" s="192">
        <f t="shared" si="293"/>
        <v>1.1137435430325874E-4</v>
      </c>
      <c r="F1832" s="193">
        <f t="shared" si="294"/>
        <v>4.7821876014281024</v>
      </c>
      <c r="G1832" s="193">
        <f t="shared" si="299"/>
        <v>4.9590251746295708</v>
      </c>
      <c r="H1832" s="193">
        <f t="shared" si="299"/>
        <v>5.1424019156559169</v>
      </c>
      <c r="I1832" s="193">
        <f t="shared" si="299"/>
        <v>5.3325596323710887</v>
      </c>
      <c r="J1832" s="193">
        <f t="shared" si="299"/>
        <v>5.5297490743032736</v>
      </c>
      <c r="K1832" s="193">
        <f>MAX(0,(F1832-'2031 forecast'!$C$10))</f>
        <v>0</v>
      </c>
      <c r="L1832" s="193">
        <f>MAX(0,(G1832-'2031 forecast'!$C$10))</f>
        <v>0</v>
      </c>
      <c r="M1832" s="193">
        <f>MAX(0,(H1832-'2031 forecast'!$C$10))</f>
        <v>0</v>
      </c>
      <c r="N1832" s="193">
        <f>MAX(0,(I1832-'2031 forecast'!$C$10))</f>
        <v>0</v>
      </c>
      <c r="O1832" s="193">
        <f>MAX(0,(J1832-'2031 forecast'!$C$10))</f>
        <v>0</v>
      </c>
      <c r="P1832" s="175" t="str">
        <f t="shared" si="296"/>
        <v/>
      </c>
      <c r="Q1832" s="175" t="str">
        <f t="shared" si="297"/>
        <v/>
      </c>
    </row>
    <row r="1833" spans="1:17" s="1" customFormat="1" x14ac:dyDescent="0.3">
      <c r="A1833" s="189">
        <f t="shared" si="295"/>
        <v>43907.208333328897</v>
      </c>
      <c r="B1833" s="190">
        <f t="shared" si="291"/>
        <v>43907</v>
      </c>
      <c r="C1833" s="1">
        <f t="shared" si="292"/>
        <v>5</v>
      </c>
      <c r="D1833" s="191">
        <v>3.3354466132023459</v>
      </c>
      <c r="E1833" s="192">
        <f t="shared" si="293"/>
        <v>1.1581887078953901E-4</v>
      </c>
      <c r="F1833" s="193">
        <f t="shared" si="294"/>
        <v>4.9730260737855616</v>
      </c>
      <c r="G1833" s="193">
        <f t="shared" si="299"/>
        <v>5.1569205454481217</v>
      </c>
      <c r="H1833" s="193">
        <f t="shared" si="299"/>
        <v>5.347615137642185</v>
      </c>
      <c r="I1833" s="193">
        <f t="shared" si="299"/>
        <v>5.5453613078412962</v>
      </c>
      <c r="J1833" s="193">
        <f t="shared" si="299"/>
        <v>5.7504198120102119</v>
      </c>
      <c r="K1833" s="193">
        <f>MAX(0,(F1833-'2031 forecast'!$C$10))</f>
        <v>0</v>
      </c>
      <c r="L1833" s="193">
        <f>MAX(0,(G1833-'2031 forecast'!$C$10))</f>
        <v>0</v>
      </c>
      <c r="M1833" s="193">
        <f>MAX(0,(H1833-'2031 forecast'!$C$10))</f>
        <v>0</v>
      </c>
      <c r="N1833" s="193">
        <f>MAX(0,(I1833-'2031 forecast'!$C$10))</f>
        <v>0</v>
      </c>
      <c r="O1833" s="193">
        <f>MAX(0,(J1833-'2031 forecast'!$C$10))</f>
        <v>1.3419812010211807E-2</v>
      </c>
      <c r="P1833" s="175" t="str">
        <f t="shared" si="296"/>
        <v/>
      </c>
      <c r="Q1833" s="175" t="str">
        <f t="shared" si="297"/>
        <v/>
      </c>
    </row>
    <row r="1834" spans="1:17" s="1" customFormat="1" x14ac:dyDescent="0.3">
      <c r="A1834" s="189">
        <f t="shared" si="295"/>
        <v>43907.249999995562</v>
      </c>
      <c r="B1834" s="190">
        <f t="shared" si="291"/>
        <v>43907</v>
      </c>
      <c r="C1834" s="1">
        <f t="shared" si="292"/>
        <v>6</v>
      </c>
      <c r="D1834" s="191">
        <v>3.7796708799719592</v>
      </c>
      <c r="E1834" s="192">
        <f t="shared" si="293"/>
        <v>1.3124395741839412E-4</v>
      </c>
      <c r="F1834" s="193">
        <f t="shared" si="294"/>
        <v>5.6353478307908631</v>
      </c>
      <c r="G1834" s="193">
        <f t="shared" si="299"/>
        <v>5.8437338912301522</v>
      </c>
      <c r="H1834" s="193">
        <f t="shared" si="299"/>
        <v>6.0598257315945316</v>
      </c>
      <c r="I1834" s="193">
        <f t="shared" si="299"/>
        <v>6.2839082991790773</v>
      </c>
      <c r="J1834" s="193">
        <f t="shared" si="299"/>
        <v>6.5162770781695869</v>
      </c>
      <c r="K1834" s="193">
        <f>MAX(0,(F1834-'2031 forecast'!$C$10))</f>
        <v>0</v>
      </c>
      <c r="L1834" s="193">
        <f>MAX(0,(G1834-'2031 forecast'!$C$10))</f>
        <v>0.10673389123015209</v>
      </c>
      <c r="M1834" s="193">
        <f>MAX(0,(H1834-'2031 forecast'!$C$10))</f>
        <v>0.32282573159453154</v>
      </c>
      <c r="N1834" s="193">
        <f>MAX(0,(I1834-'2031 forecast'!$C$10))</f>
        <v>0.54690829917907724</v>
      </c>
      <c r="O1834" s="193">
        <f>MAX(0,(J1834-'2031 forecast'!$C$10))</f>
        <v>0.7792770781695868</v>
      </c>
      <c r="P1834" s="175" t="str">
        <f t="shared" si="296"/>
        <v/>
      </c>
      <c r="Q1834" s="175" t="str">
        <f t="shared" si="297"/>
        <v/>
      </c>
    </row>
    <row r="1835" spans="1:17" s="1" customFormat="1" x14ac:dyDescent="0.3">
      <c r="A1835" s="189">
        <f t="shared" si="295"/>
        <v>43907.291666662226</v>
      </c>
      <c r="B1835" s="190">
        <f t="shared" si="291"/>
        <v>43907</v>
      </c>
      <c r="C1835" s="1">
        <f t="shared" si="292"/>
        <v>7</v>
      </c>
      <c r="D1835" s="191">
        <v>4.1109567738340429</v>
      </c>
      <c r="E1835" s="192">
        <f t="shared" si="293"/>
        <v>1.4274741185347248E-4</v>
      </c>
      <c r="F1835" s="193">
        <f t="shared" si="294"/>
        <v>6.1292827004219337</v>
      </c>
      <c r="G1835" s="193">
        <f t="shared" si="299"/>
        <v>6.3559336745252253</v>
      </c>
      <c r="H1835" s="193">
        <f t="shared" si="299"/>
        <v>6.5909658355589924</v>
      </c>
      <c r="I1835" s="193">
        <f t="shared" si="299"/>
        <v>6.8346891062784385</v>
      </c>
      <c r="J1835" s="193">
        <f t="shared" si="299"/>
        <v>7.0874248698816613</v>
      </c>
      <c r="K1835" s="193">
        <f>MAX(0,(F1835-'2031 forecast'!$C$10))</f>
        <v>0.39228270042193358</v>
      </c>
      <c r="L1835" s="193">
        <f>MAX(0,(G1835-'2031 forecast'!$C$10))</f>
        <v>0.61893367452522519</v>
      </c>
      <c r="M1835" s="193">
        <f>MAX(0,(H1835-'2031 forecast'!$C$10))</f>
        <v>0.8539658355589923</v>
      </c>
      <c r="N1835" s="193">
        <f>MAX(0,(I1835-'2031 forecast'!$C$10))</f>
        <v>1.0976891062784384</v>
      </c>
      <c r="O1835" s="193">
        <f>MAX(0,(J1835-'2031 forecast'!$C$10))</f>
        <v>1.3504248698816612</v>
      </c>
      <c r="P1835" s="175">
        <f t="shared" si="296"/>
        <v>1</v>
      </c>
      <c r="Q1835" s="175" t="str">
        <f t="shared" si="297"/>
        <v/>
      </c>
    </row>
    <row r="1836" spans="1:17" s="1" customFormat="1" x14ac:dyDescent="0.3">
      <c r="A1836" s="189">
        <f t="shared" si="295"/>
        <v>43907.33333332889</v>
      </c>
      <c r="B1836" s="190">
        <f t="shared" si="291"/>
        <v>43907</v>
      </c>
      <c r="C1836" s="1">
        <f t="shared" si="292"/>
        <v>8</v>
      </c>
      <c r="D1836" s="191">
        <v>4.2464828213230774</v>
      </c>
      <c r="E1836" s="192">
        <f t="shared" si="293"/>
        <v>1.4745337048600453E-4</v>
      </c>
      <c r="F1836" s="193">
        <f t="shared" si="294"/>
        <v>6.3313469652710088</v>
      </c>
      <c r="G1836" s="193">
        <f t="shared" si="299"/>
        <v>6.5654699495095725</v>
      </c>
      <c r="H1836" s="193">
        <f t="shared" si="299"/>
        <v>6.808250423544453</v>
      </c>
      <c r="I1836" s="193">
        <f t="shared" si="299"/>
        <v>7.0600085273645403</v>
      </c>
      <c r="J1836" s="193">
        <f t="shared" si="299"/>
        <v>7.321076239218419</v>
      </c>
      <c r="K1836" s="193">
        <f>MAX(0,(F1836-'2031 forecast'!$C$10))</f>
        <v>0.59434696527100872</v>
      </c>
      <c r="L1836" s="193">
        <f>MAX(0,(G1836-'2031 forecast'!$C$10))</f>
        <v>0.82846994950957242</v>
      </c>
      <c r="M1836" s="193">
        <f>MAX(0,(H1836-'2031 forecast'!$C$10))</f>
        <v>1.0712504235444529</v>
      </c>
      <c r="N1836" s="193">
        <f>MAX(0,(I1836-'2031 forecast'!$C$10))</f>
        <v>1.3230085273645402</v>
      </c>
      <c r="O1836" s="193">
        <f>MAX(0,(J1836-'2031 forecast'!$C$10))</f>
        <v>1.5840762392184189</v>
      </c>
      <c r="P1836" s="175">
        <f t="shared" si="296"/>
        <v>2</v>
      </c>
      <c r="Q1836" s="175" t="str">
        <f t="shared" si="297"/>
        <v/>
      </c>
    </row>
    <row r="1837" spans="1:17" s="1" customFormat="1" x14ac:dyDescent="0.3">
      <c r="A1837" s="189">
        <f t="shared" si="295"/>
        <v>43907.374999995554</v>
      </c>
      <c r="B1837" s="190">
        <f t="shared" si="291"/>
        <v>43907</v>
      </c>
      <c r="C1837" s="1">
        <f t="shared" si="292"/>
        <v>9</v>
      </c>
      <c r="D1837" s="191">
        <v>4.3744796439516094</v>
      </c>
      <c r="E1837" s="192">
        <f t="shared" si="293"/>
        <v>1.518978869722848E-4</v>
      </c>
      <c r="F1837" s="193">
        <f t="shared" si="294"/>
        <v>6.522185437628468</v>
      </c>
      <c r="G1837" s="193">
        <f t="shared" si="299"/>
        <v>6.7633653203281234</v>
      </c>
      <c r="H1837" s="193">
        <f t="shared" si="299"/>
        <v>7.013463645530722</v>
      </c>
      <c r="I1837" s="193">
        <f t="shared" si="299"/>
        <v>7.2728102028347479</v>
      </c>
      <c r="J1837" s="193">
        <f t="shared" si="299"/>
        <v>7.5417469769253573</v>
      </c>
      <c r="K1837" s="193">
        <f>MAX(0,(F1837-'2031 forecast'!$C$10))</f>
        <v>0.78518543762846793</v>
      </c>
      <c r="L1837" s="193">
        <f>MAX(0,(G1837-'2031 forecast'!$C$10))</f>
        <v>1.0263653203281233</v>
      </c>
      <c r="M1837" s="193">
        <f>MAX(0,(H1837-'2031 forecast'!$C$10))</f>
        <v>1.2764636455307219</v>
      </c>
      <c r="N1837" s="193">
        <f>MAX(0,(I1837-'2031 forecast'!$C$10))</f>
        <v>1.5358102028347478</v>
      </c>
      <c r="O1837" s="193">
        <f>MAX(0,(J1837-'2031 forecast'!$C$10))</f>
        <v>1.8047469769253572</v>
      </c>
      <c r="P1837" s="175">
        <f t="shared" si="296"/>
        <v>3</v>
      </c>
      <c r="Q1837" s="175" t="str">
        <f t="shared" si="297"/>
        <v/>
      </c>
    </row>
    <row r="1838" spans="1:17" s="1" customFormat="1" x14ac:dyDescent="0.3">
      <c r="A1838" s="189">
        <f t="shared" si="295"/>
        <v>43907.416666662219</v>
      </c>
      <c r="B1838" s="190">
        <f t="shared" si="291"/>
        <v>43907</v>
      </c>
      <c r="C1838" s="1">
        <f t="shared" si="292"/>
        <v>10</v>
      </c>
      <c r="D1838" s="191">
        <v>4.382008868812111</v>
      </c>
      <c r="E1838" s="192">
        <f t="shared" si="293"/>
        <v>1.5215932911853659E-4</v>
      </c>
      <c r="F1838" s="193">
        <f t="shared" si="294"/>
        <v>6.5334112301200831</v>
      </c>
      <c r="G1838" s="193">
        <f t="shared" si="299"/>
        <v>6.7750062244939206</v>
      </c>
      <c r="H1838" s="193">
        <f t="shared" si="299"/>
        <v>7.0255350115299144</v>
      </c>
      <c r="I1838" s="193">
        <f t="shared" si="299"/>
        <v>7.285327948450643</v>
      </c>
      <c r="J1838" s="193">
        <f t="shared" si="299"/>
        <v>7.5547276085551767</v>
      </c>
      <c r="K1838" s="193">
        <f>MAX(0,(F1838-'2031 forecast'!$C$10))</f>
        <v>0.79641123012008297</v>
      </c>
      <c r="L1838" s="193">
        <f>MAX(0,(G1838-'2031 forecast'!$C$10))</f>
        <v>1.0380062244939205</v>
      </c>
      <c r="M1838" s="193">
        <f>MAX(0,(H1838-'2031 forecast'!$C$10))</f>
        <v>1.2885350115299143</v>
      </c>
      <c r="N1838" s="193">
        <f>MAX(0,(I1838-'2031 forecast'!$C$10))</f>
        <v>1.5483279484506429</v>
      </c>
      <c r="O1838" s="193">
        <f>MAX(0,(J1838-'2031 forecast'!$C$10))</f>
        <v>1.8177276085551766</v>
      </c>
      <c r="P1838" s="175">
        <f t="shared" si="296"/>
        <v>4</v>
      </c>
      <c r="Q1838" s="175" t="str">
        <f t="shared" si="297"/>
        <v/>
      </c>
    </row>
    <row r="1839" spans="1:17" s="1" customFormat="1" x14ac:dyDescent="0.3">
      <c r="A1839" s="189">
        <f t="shared" si="295"/>
        <v>43907.458333328883</v>
      </c>
      <c r="B1839" s="190">
        <f t="shared" si="291"/>
        <v>43907</v>
      </c>
      <c r="C1839" s="1">
        <f t="shared" si="292"/>
        <v>11</v>
      </c>
      <c r="D1839" s="191">
        <v>4.3142458450675951</v>
      </c>
      <c r="E1839" s="192">
        <f t="shared" si="293"/>
        <v>1.4980634980227059E-4</v>
      </c>
      <c r="F1839" s="193">
        <f t="shared" si="294"/>
        <v>6.4323790976955468</v>
      </c>
      <c r="G1839" s="193">
        <f t="shared" si="299"/>
        <v>6.6702380870017484</v>
      </c>
      <c r="H1839" s="193">
        <f t="shared" si="299"/>
        <v>6.916892717537185</v>
      </c>
      <c r="I1839" s="193">
        <f t="shared" si="299"/>
        <v>7.172668237907593</v>
      </c>
      <c r="J1839" s="193">
        <f t="shared" si="299"/>
        <v>7.4379019238867992</v>
      </c>
      <c r="K1839" s="193">
        <f>MAX(0,(F1839-'2031 forecast'!$C$10))</f>
        <v>0.69537909769554673</v>
      </c>
      <c r="L1839" s="193">
        <f>MAX(0,(G1839-'2031 forecast'!$C$10))</f>
        <v>0.93323808700174826</v>
      </c>
      <c r="M1839" s="193">
        <f>MAX(0,(H1839-'2031 forecast'!$C$10))</f>
        <v>1.1798927175371849</v>
      </c>
      <c r="N1839" s="193">
        <f>MAX(0,(I1839-'2031 forecast'!$C$10))</f>
        <v>1.4356682379075929</v>
      </c>
      <c r="O1839" s="193">
        <f>MAX(0,(J1839-'2031 forecast'!$C$10))</f>
        <v>1.7009019238867991</v>
      </c>
      <c r="P1839" s="175">
        <f t="shared" si="296"/>
        <v>5</v>
      </c>
      <c r="Q1839" s="175" t="str">
        <f t="shared" si="297"/>
        <v/>
      </c>
    </row>
    <row r="1840" spans="1:17" s="1" customFormat="1" x14ac:dyDescent="0.3">
      <c r="A1840" s="189">
        <f t="shared" si="295"/>
        <v>43907.499999995547</v>
      </c>
      <c r="B1840" s="190">
        <f t="shared" si="291"/>
        <v>43907</v>
      </c>
      <c r="C1840" s="1">
        <f t="shared" si="292"/>
        <v>12</v>
      </c>
      <c r="D1840" s="191">
        <v>4.4422426676961271</v>
      </c>
      <c r="E1840" s="192">
        <f t="shared" si="293"/>
        <v>1.5425086628855086E-4</v>
      </c>
      <c r="F1840" s="193">
        <f t="shared" si="294"/>
        <v>6.623217570053006</v>
      </c>
      <c r="G1840" s="193">
        <f t="shared" si="299"/>
        <v>6.8681334578202984</v>
      </c>
      <c r="H1840" s="193">
        <f t="shared" si="299"/>
        <v>7.1221059395234541</v>
      </c>
      <c r="I1840" s="193">
        <f t="shared" si="299"/>
        <v>7.3854699133778006</v>
      </c>
      <c r="J1840" s="193">
        <f t="shared" si="299"/>
        <v>7.6585726615937375</v>
      </c>
      <c r="K1840" s="193">
        <f>MAX(0,(F1840-'2031 forecast'!$C$10))</f>
        <v>0.88621757005300594</v>
      </c>
      <c r="L1840" s="193">
        <f>MAX(0,(G1840-'2031 forecast'!$C$10))</f>
        <v>1.1311334578202983</v>
      </c>
      <c r="M1840" s="193">
        <f>MAX(0,(H1840-'2031 forecast'!$C$10))</f>
        <v>1.385105939523454</v>
      </c>
      <c r="N1840" s="193">
        <f>MAX(0,(I1840-'2031 forecast'!$C$10))</f>
        <v>1.6484699133778005</v>
      </c>
      <c r="O1840" s="193">
        <f>MAX(0,(J1840-'2031 forecast'!$C$10))</f>
        <v>1.9215726615937374</v>
      </c>
      <c r="P1840" s="175">
        <f t="shared" si="296"/>
        <v>6</v>
      </c>
      <c r="Q1840" s="175" t="str">
        <f t="shared" si="297"/>
        <v/>
      </c>
    </row>
    <row r="1841" spans="1:17" s="1" customFormat="1" x14ac:dyDescent="0.3">
      <c r="A1841" s="189">
        <f t="shared" si="295"/>
        <v>43907.541666662211</v>
      </c>
      <c r="B1841" s="190">
        <f t="shared" si="291"/>
        <v>43907</v>
      </c>
      <c r="C1841" s="1">
        <f t="shared" si="292"/>
        <v>13</v>
      </c>
      <c r="D1841" s="191">
        <v>4.487418016859138</v>
      </c>
      <c r="E1841" s="192">
        <f t="shared" si="293"/>
        <v>1.5581951916606151E-4</v>
      </c>
      <c r="F1841" s="193">
        <f t="shared" si="294"/>
        <v>6.6905723250026963</v>
      </c>
      <c r="G1841" s="193">
        <f t="shared" si="299"/>
        <v>6.9379788828150799</v>
      </c>
      <c r="H1841" s="193">
        <f t="shared" si="299"/>
        <v>7.1945341355186061</v>
      </c>
      <c r="I1841" s="193">
        <f t="shared" si="299"/>
        <v>7.4605763870731661</v>
      </c>
      <c r="J1841" s="193">
        <f t="shared" si="299"/>
        <v>7.7364564513726544</v>
      </c>
      <c r="K1841" s="193">
        <f>MAX(0,(F1841-'2031 forecast'!$C$10))</f>
        <v>0.95357232500269618</v>
      </c>
      <c r="L1841" s="193">
        <f>MAX(0,(G1841-'2031 forecast'!$C$10))</f>
        <v>1.2009788828150798</v>
      </c>
      <c r="M1841" s="193">
        <f>MAX(0,(H1841-'2031 forecast'!$C$10))</f>
        <v>1.457534135518606</v>
      </c>
      <c r="N1841" s="193">
        <f>MAX(0,(I1841-'2031 forecast'!$C$10))</f>
        <v>1.723576387073166</v>
      </c>
      <c r="O1841" s="193">
        <f>MAX(0,(J1841-'2031 forecast'!$C$10))</f>
        <v>1.9994564513726543</v>
      </c>
      <c r="P1841" s="175">
        <f t="shared" si="296"/>
        <v>7</v>
      </c>
      <c r="Q1841" s="175" t="str">
        <f t="shared" si="297"/>
        <v/>
      </c>
    </row>
    <row r="1842" spans="1:17" s="1" customFormat="1" x14ac:dyDescent="0.3">
      <c r="A1842" s="189">
        <f t="shared" si="295"/>
        <v>43907.583333328876</v>
      </c>
      <c r="B1842" s="190">
        <f t="shared" si="291"/>
        <v>43907</v>
      </c>
      <c r="C1842" s="1">
        <f t="shared" si="292"/>
        <v>14</v>
      </c>
      <c r="D1842" s="191">
        <v>4.4723595671381347</v>
      </c>
      <c r="E1842" s="192">
        <f t="shared" si="293"/>
        <v>1.5529663487355797E-4</v>
      </c>
      <c r="F1842" s="193">
        <f t="shared" si="294"/>
        <v>6.6681207400194662</v>
      </c>
      <c r="G1842" s="193">
        <f t="shared" si="299"/>
        <v>6.9146970744834864</v>
      </c>
      <c r="H1842" s="193">
        <f t="shared" si="299"/>
        <v>7.1703914035202221</v>
      </c>
      <c r="I1842" s="193">
        <f t="shared" si="299"/>
        <v>7.4355408958413776</v>
      </c>
      <c r="J1842" s="193">
        <f t="shared" si="299"/>
        <v>7.7104951881130157</v>
      </c>
      <c r="K1842" s="193">
        <f>MAX(0,(F1842-'2031 forecast'!$C$10))</f>
        <v>0.9311207400194661</v>
      </c>
      <c r="L1842" s="193">
        <f>MAX(0,(G1842-'2031 forecast'!$C$10))</f>
        <v>1.1776970744834863</v>
      </c>
      <c r="M1842" s="193">
        <f>MAX(0,(H1842-'2031 forecast'!$C$10))</f>
        <v>1.433391403520222</v>
      </c>
      <c r="N1842" s="193">
        <f>MAX(0,(I1842-'2031 forecast'!$C$10))</f>
        <v>1.6985408958413775</v>
      </c>
      <c r="O1842" s="193">
        <f>MAX(0,(J1842-'2031 forecast'!$C$10))</f>
        <v>1.9734951881130156</v>
      </c>
      <c r="P1842" s="175">
        <f t="shared" si="296"/>
        <v>8</v>
      </c>
      <c r="Q1842" s="175" t="str">
        <f t="shared" si="297"/>
        <v/>
      </c>
    </row>
    <row r="1843" spans="1:17" s="1" customFormat="1" x14ac:dyDescent="0.3">
      <c r="A1843" s="189">
        <f t="shared" si="295"/>
        <v>43907.62499999554</v>
      </c>
      <c r="B1843" s="190">
        <f t="shared" si="291"/>
        <v>43907</v>
      </c>
      <c r="C1843" s="1">
        <f t="shared" si="292"/>
        <v>15</v>
      </c>
      <c r="D1843" s="191">
        <v>4.3970673185331153</v>
      </c>
      <c r="E1843" s="192">
        <f t="shared" si="293"/>
        <v>1.5268221341104015E-4</v>
      </c>
      <c r="F1843" s="193">
        <f t="shared" si="294"/>
        <v>6.555862815103314</v>
      </c>
      <c r="G1843" s="193">
        <f t="shared" si="299"/>
        <v>6.7982880328255151</v>
      </c>
      <c r="H1843" s="193">
        <f t="shared" si="299"/>
        <v>7.0496777435282993</v>
      </c>
      <c r="I1843" s="193">
        <f t="shared" si="299"/>
        <v>7.3103634396824324</v>
      </c>
      <c r="J1843" s="193">
        <f t="shared" si="299"/>
        <v>7.5806888718148171</v>
      </c>
      <c r="K1843" s="193">
        <f>MAX(0,(F1843-'2031 forecast'!$C$10))</f>
        <v>0.81886281510331393</v>
      </c>
      <c r="L1843" s="193">
        <f>MAX(0,(G1843-'2031 forecast'!$C$10))</f>
        <v>1.061288032825515</v>
      </c>
      <c r="M1843" s="193">
        <f>MAX(0,(H1843-'2031 forecast'!$C$10))</f>
        <v>1.3126777435282992</v>
      </c>
      <c r="N1843" s="193">
        <f>MAX(0,(I1843-'2031 forecast'!$C$10))</f>
        <v>1.5733634396824323</v>
      </c>
      <c r="O1843" s="193">
        <f>MAX(0,(J1843-'2031 forecast'!$C$10))</f>
        <v>1.843688871814817</v>
      </c>
      <c r="P1843" s="175">
        <f t="shared" si="296"/>
        <v>9</v>
      </c>
      <c r="Q1843" s="175" t="str">
        <f t="shared" si="297"/>
        <v/>
      </c>
    </row>
    <row r="1844" spans="1:17" s="1" customFormat="1" x14ac:dyDescent="0.3">
      <c r="A1844" s="189">
        <f t="shared" si="295"/>
        <v>43907.666666662204</v>
      </c>
      <c r="B1844" s="190">
        <f t="shared" si="291"/>
        <v>43907</v>
      </c>
      <c r="C1844" s="1">
        <f t="shared" si="292"/>
        <v>16</v>
      </c>
      <c r="D1844" s="191">
        <v>4.2464828213230774</v>
      </c>
      <c r="E1844" s="192">
        <f t="shared" si="293"/>
        <v>1.4745337048600453E-4</v>
      </c>
      <c r="F1844" s="193">
        <f t="shared" si="294"/>
        <v>6.3313469652710088</v>
      </c>
      <c r="G1844" s="193">
        <f t="shared" si="299"/>
        <v>6.5654699495095725</v>
      </c>
      <c r="H1844" s="193">
        <f t="shared" si="299"/>
        <v>6.808250423544453</v>
      </c>
      <c r="I1844" s="193">
        <f t="shared" si="299"/>
        <v>7.0600085273645403</v>
      </c>
      <c r="J1844" s="193">
        <f t="shared" si="299"/>
        <v>7.321076239218419</v>
      </c>
      <c r="K1844" s="193">
        <f>MAX(0,(F1844-'2031 forecast'!$C$10))</f>
        <v>0.59434696527100872</v>
      </c>
      <c r="L1844" s="193">
        <f>MAX(0,(G1844-'2031 forecast'!$C$10))</f>
        <v>0.82846994950957242</v>
      </c>
      <c r="M1844" s="193">
        <f>MAX(0,(H1844-'2031 forecast'!$C$10))</f>
        <v>1.0712504235444529</v>
      </c>
      <c r="N1844" s="193">
        <f>MAX(0,(I1844-'2031 forecast'!$C$10))</f>
        <v>1.3230085273645402</v>
      </c>
      <c r="O1844" s="193">
        <f>MAX(0,(J1844-'2031 forecast'!$C$10))</f>
        <v>1.5840762392184189</v>
      </c>
      <c r="P1844" s="175">
        <f t="shared" si="296"/>
        <v>10</v>
      </c>
      <c r="Q1844" s="175" t="str">
        <f t="shared" si="297"/>
        <v/>
      </c>
    </row>
    <row r="1845" spans="1:17" s="1" customFormat="1" x14ac:dyDescent="0.3">
      <c r="A1845" s="189">
        <f t="shared" si="295"/>
        <v>43907.708333328868</v>
      </c>
      <c r="B1845" s="190">
        <f t="shared" si="291"/>
        <v>43907</v>
      </c>
      <c r="C1845" s="1">
        <f t="shared" si="292"/>
        <v>17</v>
      </c>
      <c r="D1845" s="191">
        <v>4.3669504190911086</v>
      </c>
      <c r="E1845" s="192">
        <f t="shared" si="293"/>
        <v>1.5163644482603305E-4</v>
      </c>
      <c r="F1845" s="193">
        <f t="shared" si="294"/>
        <v>6.5109596451368539</v>
      </c>
      <c r="G1845" s="193">
        <f t="shared" ref="G1845:J1864" si="300">$E1845*G$2</f>
        <v>6.7517244161623271</v>
      </c>
      <c r="H1845" s="193">
        <f t="shared" si="300"/>
        <v>7.0013922795315304</v>
      </c>
      <c r="I1845" s="193">
        <f t="shared" si="300"/>
        <v>7.2602924572188545</v>
      </c>
      <c r="J1845" s="193">
        <f t="shared" si="300"/>
        <v>7.528766345295538</v>
      </c>
      <c r="K1845" s="193">
        <f>MAX(0,(F1845-'2031 forecast'!$C$10))</f>
        <v>0.77395964513685378</v>
      </c>
      <c r="L1845" s="193">
        <f>MAX(0,(G1845-'2031 forecast'!$C$10))</f>
        <v>1.014724416162327</v>
      </c>
      <c r="M1845" s="193">
        <f>MAX(0,(H1845-'2031 forecast'!$C$10))</f>
        <v>1.2643922795315303</v>
      </c>
      <c r="N1845" s="193">
        <f>MAX(0,(I1845-'2031 forecast'!$C$10))</f>
        <v>1.5232924572188544</v>
      </c>
      <c r="O1845" s="193">
        <f>MAX(0,(J1845-'2031 forecast'!$C$10))</f>
        <v>1.7917663452955379</v>
      </c>
      <c r="P1845" s="175">
        <f t="shared" si="296"/>
        <v>11</v>
      </c>
      <c r="Q1845" s="175" t="str">
        <f t="shared" si="297"/>
        <v/>
      </c>
    </row>
    <row r="1846" spans="1:17" s="1" customFormat="1" x14ac:dyDescent="0.3">
      <c r="A1846" s="189">
        <f t="shared" si="295"/>
        <v>43907.749999995533</v>
      </c>
      <c r="B1846" s="190">
        <f t="shared" si="291"/>
        <v>43907</v>
      </c>
      <c r="C1846" s="1">
        <f t="shared" si="292"/>
        <v>18</v>
      </c>
      <c r="D1846" s="191">
        <v>4.2615412710440808</v>
      </c>
      <c r="E1846" s="192">
        <f t="shared" si="293"/>
        <v>1.4797625477850807E-4</v>
      </c>
      <c r="F1846" s="193">
        <f t="shared" si="294"/>
        <v>6.353798550254238</v>
      </c>
      <c r="G1846" s="193">
        <f t="shared" si="300"/>
        <v>6.5887517578411661</v>
      </c>
      <c r="H1846" s="193">
        <f t="shared" si="300"/>
        <v>6.832393155542837</v>
      </c>
      <c r="I1846" s="193">
        <f t="shared" si="300"/>
        <v>7.0850440185963288</v>
      </c>
      <c r="J1846" s="193">
        <f t="shared" si="300"/>
        <v>7.3470375024780576</v>
      </c>
      <c r="K1846" s="193">
        <f>MAX(0,(F1846-'2031 forecast'!$C$10))</f>
        <v>0.61679855025423791</v>
      </c>
      <c r="L1846" s="193">
        <f>MAX(0,(G1846-'2031 forecast'!$C$10))</f>
        <v>0.85175175784116597</v>
      </c>
      <c r="M1846" s="193">
        <f>MAX(0,(H1846-'2031 forecast'!$C$10))</f>
        <v>1.0953931555428369</v>
      </c>
      <c r="N1846" s="193">
        <f>MAX(0,(I1846-'2031 forecast'!$C$10))</f>
        <v>1.3480440185963287</v>
      </c>
      <c r="O1846" s="193">
        <f>MAX(0,(J1846-'2031 forecast'!$C$10))</f>
        <v>1.6100375024780575</v>
      </c>
      <c r="P1846" s="175">
        <f t="shared" si="296"/>
        <v>12</v>
      </c>
      <c r="Q1846" s="175" t="str">
        <f t="shared" si="297"/>
        <v/>
      </c>
    </row>
    <row r="1847" spans="1:17" s="1" customFormat="1" x14ac:dyDescent="0.3">
      <c r="A1847" s="189">
        <f t="shared" si="295"/>
        <v>43907.791666662197</v>
      </c>
      <c r="B1847" s="190">
        <f t="shared" si="291"/>
        <v>43907</v>
      </c>
      <c r="C1847" s="1">
        <f t="shared" si="292"/>
        <v>19</v>
      </c>
      <c r="D1847" s="191">
        <v>4.5777687151851616</v>
      </c>
      <c r="E1847" s="192">
        <f t="shared" si="293"/>
        <v>1.5895682492108291E-4</v>
      </c>
      <c r="F1847" s="193">
        <f t="shared" si="294"/>
        <v>6.8252818349020812</v>
      </c>
      <c r="G1847" s="193">
        <f t="shared" si="300"/>
        <v>7.0776697328046465</v>
      </c>
      <c r="H1847" s="193">
        <f t="shared" si="300"/>
        <v>7.3393905275089146</v>
      </c>
      <c r="I1847" s="193">
        <f t="shared" si="300"/>
        <v>7.6107893344639024</v>
      </c>
      <c r="J1847" s="193">
        <f t="shared" si="300"/>
        <v>7.8922240309304952</v>
      </c>
      <c r="K1847" s="193">
        <f>MAX(0,(F1847-'2031 forecast'!$C$10))</f>
        <v>1.0882818349020811</v>
      </c>
      <c r="L1847" s="193">
        <f>MAX(0,(G1847-'2031 forecast'!$C$10))</f>
        <v>1.3406697328046464</v>
      </c>
      <c r="M1847" s="193">
        <f>MAX(0,(H1847-'2031 forecast'!$C$10))</f>
        <v>1.6023905275089145</v>
      </c>
      <c r="N1847" s="193">
        <f>MAX(0,(I1847-'2031 forecast'!$C$10))</f>
        <v>1.8737893344639023</v>
      </c>
      <c r="O1847" s="193">
        <f>MAX(0,(J1847-'2031 forecast'!$C$10))</f>
        <v>2.1552240309304951</v>
      </c>
      <c r="P1847" s="175">
        <f t="shared" si="296"/>
        <v>13</v>
      </c>
      <c r="Q1847" s="175" t="str">
        <f t="shared" si="297"/>
        <v/>
      </c>
    </row>
    <row r="1848" spans="1:17" s="1" customFormat="1" x14ac:dyDescent="0.3">
      <c r="A1848" s="189">
        <f t="shared" si="295"/>
        <v>43907.833333328861</v>
      </c>
      <c r="B1848" s="190">
        <f t="shared" si="291"/>
        <v>43907</v>
      </c>
      <c r="C1848" s="1">
        <f t="shared" si="292"/>
        <v>20</v>
      </c>
      <c r="D1848" s="191">
        <v>4.7057655378136944</v>
      </c>
      <c r="E1848" s="192">
        <f t="shared" si="293"/>
        <v>1.6340134140736321E-4</v>
      </c>
      <c r="F1848" s="193">
        <f t="shared" si="294"/>
        <v>7.0161203072595413</v>
      </c>
      <c r="G1848" s="193">
        <f t="shared" si="300"/>
        <v>7.2755651036231983</v>
      </c>
      <c r="H1848" s="193">
        <f t="shared" si="300"/>
        <v>7.5446037494951845</v>
      </c>
      <c r="I1848" s="193">
        <f t="shared" si="300"/>
        <v>7.8235910099341117</v>
      </c>
      <c r="J1848" s="193">
        <f t="shared" si="300"/>
        <v>8.1128947686374335</v>
      </c>
      <c r="K1848" s="193">
        <f>MAX(0,(F1848-'2031 forecast'!$C$10))</f>
        <v>1.2791203072595412</v>
      </c>
      <c r="L1848" s="193">
        <f>MAX(0,(G1848-'2031 forecast'!$C$10))</f>
        <v>1.5385651036231982</v>
      </c>
      <c r="M1848" s="193">
        <f>MAX(0,(H1848-'2031 forecast'!$C$10))</f>
        <v>1.8076037494951844</v>
      </c>
      <c r="N1848" s="193">
        <f>MAX(0,(I1848-'2031 forecast'!$C$10))</f>
        <v>2.0865910099341116</v>
      </c>
      <c r="O1848" s="193">
        <f>MAX(0,(J1848-'2031 forecast'!$C$10))</f>
        <v>2.3758947686374334</v>
      </c>
      <c r="P1848" s="175">
        <f t="shared" si="296"/>
        <v>14</v>
      </c>
      <c r="Q1848" s="175" t="str">
        <f t="shared" si="297"/>
        <v/>
      </c>
    </row>
    <row r="1849" spans="1:17" s="1" customFormat="1" x14ac:dyDescent="0.3">
      <c r="A1849" s="189">
        <f t="shared" si="295"/>
        <v>43907.874999995525</v>
      </c>
      <c r="B1849" s="190">
        <f t="shared" si="291"/>
        <v>43907</v>
      </c>
      <c r="C1849" s="1">
        <f t="shared" si="292"/>
        <v>21</v>
      </c>
      <c r="D1849" s="191">
        <v>4.5325933660221498</v>
      </c>
      <c r="E1849" s="192">
        <f t="shared" si="293"/>
        <v>1.5738817204357221E-4</v>
      </c>
      <c r="F1849" s="193">
        <f t="shared" si="294"/>
        <v>6.7579270799523883</v>
      </c>
      <c r="G1849" s="193">
        <f t="shared" si="300"/>
        <v>7.0078243078098632</v>
      </c>
      <c r="H1849" s="193">
        <f t="shared" si="300"/>
        <v>7.2669623315137599</v>
      </c>
      <c r="I1849" s="193">
        <f t="shared" si="300"/>
        <v>7.5356828607685342</v>
      </c>
      <c r="J1849" s="193">
        <f t="shared" si="300"/>
        <v>7.8143402411515748</v>
      </c>
      <c r="K1849" s="193">
        <f>MAX(0,(F1849-'2031 forecast'!$C$10))</f>
        <v>1.0209270799523882</v>
      </c>
      <c r="L1849" s="193">
        <f>MAX(0,(G1849-'2031 forecast'!$C$10))</f>
        <v>1.2708243078098631</v>
      </c>
      <c r="M1849" s="193">
        <f>MAX(0,(H1849-'2031 forecast'!$C$10))</f>
        <v>1.5299623315137598</v>
      </c>
      <c r="N1849" s="193">
        <f>MAX(0,(I1849-'2031 forecast'!$C$10))</f>
        <v>1.7986828607685341</v>
      </c>
      <c r="O1849" s="193">
        <f>MAX(0,(J1849-'2031 forecast'!$C$10))</f>
        <v>2.0773402411515747</v>
      </c>
      <c r="P1849" s="175">
        <f t="shared" si="296"/>
        <v>15</v>
      </c>
      <c r="Q1849" s="175" t="str">
        <f t="shared" si="297"/>
        <v/>
      </c>
    </row>
    <row r="1850" spans="1:17" s="1" customFormat="1" x14ac:dyDescent="0.3">
      <c r="A1850" s="189">
        <f t="shared" si="295"/>
        <v>43907.91666666219</v>
      </c>
      <c r="B1850" s="190">
        <f t="shared" si="291"/>
        <v>43907</v>
      </c>
      <c r="C1850" s="1">
        <f t="shared" si="292"/>
        <v>22</v>
      </c>
      <c r="D1850" s="191">
        <v>4.1862490224390623</v>
      </c>
      <c r="E1850" s="192">
        <f t="shared" si="293"/>
        <v>1.4536183331599029E-4</v>
      </c>
      <c r="F1850" s="193">
        <f t="shared" si="294"/>
        <v>6.2415406253380867</v>
      </c>
      <c r="G1850" s="193">
        <f t="shared" si="300"/>
        <v>6.4723427161831966</v>
      </c>
      <c r="H1850" s="193">
        <f t="shared" si="300"/>
        <v>6.7116794955509151</v>
      </c>
      <c r="I1850" s="193">
        <f t="shared" si="300"/>
        <v>6.9598665624373846</v>
      </c>
      <c r="J1850" s="193">
        <f t="shared" si="300"/>
        <v>7.2172311861798599</v>
      </c>
      <c r="K1850" s="193">
        <f>MAX(0,(F1850-'2031 forecast'!$C$10))</f>
        <v>0.50454062533808663</v>
      </c>
      <c r="L1850" s="193">
        <f>MAX(0,(G1850-'2031 forecast'!$C$10))</f>
        <v>0.73534271618319647</v>
      </c>
      <c r="M1850" s="193">
        <f>MAX(0,(H1850-'2031 forecast'!$C$10))</f>
        <v>0.97467949555091504</v>
      </c>
      <c r="N1850" s="193">
        <f>MAX(0,(I1850-'2031 forecast'!$C$10))</f>
        <v>1.2228665624373845</v>
      </c>
      <c r="O1850" s="193">
        <f>MAX(0,(J1850-'2031 forecast'!$C$10))</f>
        <v>1.4802311861798598</v>
      </c>
      <c r="P1850" s="175">
        <f t="shared" si="296"/>
        <v>16</v>
      </c>
      <c r="Q1850" s="175">
        <f t="shared" si="297"/>
        <v>16</v>
      </c>
    </row>
    <row r="1851" spans="1:17" s="1" customFormat="1" x14ac:dyDescent="0.3">
      <c r="A1851" s="189">
        <f t="shared" si="295"/>
        <v>43907.958333328854</v>
      </c>
      <c r="B1851" s="190">
        <f t="shared" si="291"/>
        <v>43907</v>
      </c>
      <c r="C1851" s="1">
        <f t="shared" si="292"/>
        <v>23</v>
      </c>
      <c r="D1851" s="191">
        <v>3.6893201816459364</v>
      </c>
      <c r="E1851" s="192">
        <f t="shared" si="293"/>
        <v>1.2810665166337274E-4</v>
      </c>
      <c r="F1851" s="193">
        <f t="shared" si="294"/>
        <v>5.50063832089148</v>
      </c>
      <c r="G1851" s="193">
        <f t="shared" si="300"/>
        <v>5.7040430412405865</v>
      </c>
      <c r="H1851" s="193">
        <f t="shared" si="300"/>
        <v>5.914969339604224</v>
      </c>
      <c r="I1851" s="193">
        <f t="shared" si="300"/>
        <v>6.1336953517883428</v>
      </c>
      <c r="J1851" s="193">
        <f t="shared" si="300"/>
        <v>6.3605094986117479</v>
      </c>
      <c r="K1851" s="193">
        <f>MAX(0,(F1851-'2031 forecast'!$C$10))</f>
        <v>0</v>
      </c>
      <c r="L1851" s="193">
        <f>MAX(0,(G1851-'2031 forecast'!$C$10))</f>
        <v>0</v>
      </c>
      <c r="M1851" s="193">
        <f>MAX(0,(H1851-'2031 forecast'!$C$10))</f>
        <v>0.1779693396042239</v>
      </c>
      <c r="N1851" s="193">
        <f>MAX(0,(I1851-'2031 forecast'!$C$10))</f>
        <v>0.3966953517883427</v>
      </c>
      <c r="O1851" s="193">
        <f>MAX(0,(J1851-'2031 forecast'!$C$10))</f>
        <v>0.62350949861174776</v>
      </c>
      <c r="P1851" s="175" t="str">
        <f t="shared" si="296"/>
        <v/>
      </c>
      <c r="Q1851" s="175" t="str">
        <f t="shared" si="297"/>
        <v/>
      </c>
    </row>
    <row r="1852" spans="1:17" s="1" customFormat="1" x14ac:dyDescent="0.3">
      <c r="A1852" s="189">
        <f t="shared" si="295"/>
        <v>43907.999999995518</v>
      </c>
      <c r="B1852" s="190">
        <f t="shared" si="291"/>
        <v>43907</v>
      </c>
      <c r="C1852" s="1">
        <f t="shared" si="292"/>
        <v>0</v>
      </c>
      <c r="D1852" s="191">
        <v>3.5763818087384074</v>
      </c>
      <c r="E1852" s="192">
        <f t="shared" si="293"/>
        <v>1.2418501946959601E-4</v>
      </c>
      <c r="F1852" s="193">
        <f t="shared" si="294"/>
        <v>5.33225143351725</v>
      </c>
      <c r="G1852" s="193">
        <f t="shared" si="300"/>
        <v>5.5294294787536291</v>
      </c>
      <c r="H1852" s="193">
        <f t="shared" si="300"/>
        <v>5.733898849616339</v>
      </c>
      <c r="I1852" s="193">
        <f t="shared" si="300"/>
        <v>5.9459291675499228</v>
      </c>
      <c r="J1852" s="193">
        <f t="shared" si="300"/>
        <v>6.1658000241644482</v>
      </c>
      <c r="K1852" s="193">
        <f>MAX(0,(F1852-'2031 forecast'!$C$10))</f>
        <v>0</v>
      </c>
      <c r="L1852" s="193">
        <f>MAX(0,(G1852-'2031 forecast'!$C$10))</f>
        <v>0</v>
      </c>
      <c r="M1852" s="193">
        <f>MAX(0,(H1852-'2031 forecast'!$C$10))</f>
        <v>0</v>
      </c>
      <c r="N1852" s="193">
        <f>MAX(0,(I1852-'2031 forecast'!$C$10))</f>
        <v>0.20892916754992275</v>
      </c>
      <c r="O1852" s="193">
        <f>MAX(0,(J1852-'2031 forecast'!$C$10))</f>
        <v>0.42880002416444807</v>
      </c>
      <c r="P1852" s="175" t="str">
        <f t="shared" si="296"/>
        <v/>
      </c>
      <c r="Q1852" s="175" t="str">
        <f t="shared" si="297"/>
        <v/>
      </c>
    </row>
    <row r="1853" spans="1:17" s="1" customFormat="1" x14ac:dyDescent="0.3">
      <c r="A1853" s="189">
        <f t="shared" si="295"/>
        <v>43908.041666662182</v>
      </c>
      <c r="B1853" s="190">
        <f t="shared" si="291"/>
        <v>43908</v>
      </c>
      <c r="C1853" s="1">
        <f t="shared" si="292"/>
        <v>1</v>
      </c>
      <c r="D1853" s="191">
        <v>3.3580342877838514</v>
      </c>
      <c r="E1853" s="192">
        <f t="shared" si="293"/>
        <v>1.1660319722829435E-4</v>
      </c>
      <c r="F1853" s="193">
        <f t="shared" si="294"/>
        <v>5.0067034512604067</v>
      </c>
      <c r="G1853" s="193">
        <f t="shared" si="300"/>
        <v>5.1918432579455125</v>
      </c>
      <c r="H1853" s="193">
        <f t="shared" si="300"/>
        <v>5.3838292356397615</v>
      </c>
      <c r="I1853" s="193">
        <f t="shared" si="300"/>
        <v>5.5829145446889799</v>
      </c>
      <c r="J1853" s="193">
        <f t="shared" si="300"/>
        <v>5.7893617068996708</v>
      </c>
      <c r="K1853" s="193">
        <f>MAX(0,(F1853-'2031 forecast'!$C$10))</f>
        <v>0</v>
      </c>
      <c r="L1853" s="193">
        <f>MAX(0,(G1853-'2031 forecast'!$C$10))</f>
        <v>0</v>
      </c>
      <c r="M1853" s="193">
        <f>MAX(0,(H1853-'2031 forecast'!$C$10))</f>
        <v>0</v>
      </c>
      <c r="N1853" s="193">
        <f>MAX(0,(I1853-'2031 forecast'!$C$10))</f>
        <v>0</v>
      </c>
      <c r="O1853" s="193">
        <f>MAX(0,(J1853-'2031 forecast'!$C$10))</f>
        <v>5.2361706899670679E-2</v>
      </c>
      <c r="P1853" s="175" t="str">
        <f t="shared" si="296"/>
        <v/>
      </c>
      <c r="Q1853" s="175" t="str">
        <f t="shared" si="297"/>
        <v/>
      </c>
    </row>
    <row r="1854" spans="1:17" s="1" customFormat="1" x14ac:dyDescent="0.3">
      <c r="A1854" s="189">
        <f t="shared" si="295"/>
        <v>43908.083333328846</v>
      </c>
      <c r="B1854" s="190">
        <f t="shared" si="291"/>
        <v>43908</v>
      </c>
      <c r="C1854" s="1">
        <f t="shared" si="292"/>
        <v>2</v>
      </c>
      <c r="D1854" s="191">
        <v>3.2902712640393346</v>
      </c>
      <c r="E1854" s="192">
        <f t="shared" si="293"/>
        <v>1.1425021791202833E-4</v>
      </c>
      <c r="F1854" s="193">
        <f t="shared" si="294"/>
        <v>4.9056713188358705</v>
      </c>
      <c r="G1854" s="193">
        <f t="shared" si="300"/>
        <v>5.0870751204533393</v>
      </c>
      <c r="H1854" s="193">
        <f t="shared" si="300"/>
        <v>5.2751869416470321</v>
      </c>
      <c r="I1854" s="193">
        <f t="shared" si="300"/>
        <v>5.4702548341459298</v>
      </c>
      <c r="J1854" s="193">
        <f t="shared" si="300"/>
        <v>5.6725360222312924</v>
      </c>
      <c r="K1854" s="193">
        <f>MAX(0,(F1854-'2031 forecast'!$C$10))</f>
        <v>0</v>
      </c>
      <c r="L1854" s="193">
        <f>MAX(0,(G1854-'2031 forecast'!$C$10))</f>
        <v>0</v>
      </c>
      <c r="M1854" s="193">
        <f>MAX(0,(H1854-'2031 forecast'!$C$10))</f>
        <v>0</v>
      </c>
      <c r="N1854" s="193">
        <f>MAX(0,(I1854-'2031 forecast'!$C$10))</f>
        <v>0</v>
      </c>
      <c r="O1854" s="193">
        <f>MAX(0,(J1854-'2031 forecast'!$C$10))</f>
        <v>0</v>
      </c>
      <c r="P1854" s="175" t="str">
        <f t="shared" si="296"/>
        <v/>
      </c>
      <c r="Q1854" s="175" t="str">
        <f t="shared" si="297"/>
        <v/>
      </c>
    </row>
    <row r="1855" spans="1:17" s="1" customFormat="1" x14ac:dyDescent="0.3">
      <c r="A1855" s="189">
        <f t="shared" si="295"/>
        <v>43908.124999995511</v>
      </c>
      <c r="B1855" s="190">
        <f t="shared" si="291"/>
        <v>43908</v>
      </c>
      <c r="C1855" s="1">
        <f t="shared" si="292"/>
        <v>3</v>
      </c>
      <c r="D1855" s="191">
        <v>3.2978004888998367</v>
      </c>
      <c r="E1855" s="192">
        <f t="shared" si="293"/>
        <v>1.1451166005828012E-4</v>
      </c>
      <c r="F1855" s="193">
        <f t="shared" si="294"/>
        <v>4.9168971113274855</v>
      </c>
      <c r="G1855" s="193">
        <f t="shared" si="300"/>
        <v>5.0987160246191365</v>
      </c>
      <c r="H1855" s="193">
        <f t="shared" si="300"/>
        <v>5.2872583076462245</v>
      </c>
      <c r="I1855" s="193">
        <f t="shared" si="300"/>
        <v>5.4827725797618241</v>
      </c>
      <c r="J1855" s="193">
        <f t="shared" si="300"/>
        <v>5.6855166538611126</v>
      </c>
      <c r="K1855" s="193">
        <f>MAX(0,(F1855-'2031 forecast'!$C$10))</f>
        <v>0</v>
      </c>
      <c r="L1855" s="193">
        <f>MAX(0,(G1855-'2031 forecast'!$C$10))</f>
        <v>0</v>
      </c>
      <c r="M1855" s="193">
        <f>MAX(0,(H1855-'2031 forecast'!$C$10))</f>
        <v>0</v>
      </c>
      <c r="N1855" s="193">
        <f>MAX(0,(I1855-'2031 forecast'!$C$10))</f>
        <v>0</v>
      </c>
      <c r="O1855" s="193">
        <f>MAX(0,(J1855-'2031 forecast'!$C$10))</f>
        <v>0</v>
      </c>
      <c r="P1855" s="175" t="str">
        <f t="shared" si="296"/>
        <v/>
      </c>
      <c r="Q1855" s="175" t="str">
        <f t="shared" si="297"/>
        <v/>
      </c>
    </row>
    <row r="1856" spans="1:17" s="1" customFormat="1" x14ac:dyDescent="0.3">
      <c r="A1856" s="189">
        <f t="shared" si="295"/>
        <v>43908.166666662175</v>
      </c>
      <c r="B1856" s="190">
        <f t="shared" si="291"/>
        <v>43908</v>
      </c>
      <c r="C1856" s="1">
        <f t="shared" si="292"/>
        <v>4</v>
      </c>
      <c r="D1856" s="191">
        <v>3.3655635126443539</v>
      </c>
      <c r="E1856" s="192">
        <f t="shared" si="293"/>
        <v>1.1686463937454616E-4</v>
      </c>
      <c r="F1856" s="193">
        <f t="shared" si="294"/>
        <v>5.0179292437520235</v>
      </c>
      <c r="G1856" s="193">
        <f t="shared" si="300"/>
        <v>5.2034841621113106</v>
      </c>
      <c r="H1856" s="193">
        <f t="shared" si="300"/>
        <v>5.3959006016389557</v>
      </c>
      <c r="I1856" s="193">
        <f t="shared" si="300"/>
        <v>5.5954322903048759</v>
      </c>
      <c r="J1856" s="193">
        <f t="shared" si="300"/>
        <v>5.8023423385294928</v>
      </c>
      <c r="K1856" s="193">
        <f>MAX(0,(F1856-'2031 forecast'!$C$10))</f>
        <v>0</v>
      </c>
      <c r="L1856" s="193">
        <f>MAX(0,(G1856-'2031 forecast'!$C$10))</f>
        <v>0</v>
      </c>
      <c r="M1856" s="193">
        <f>MAX(0,(H1856-'2031 forecast'!$C$10))</f>
        <v>0</v>
      </c>
      <c r="N1856" s="193">
        <f>MAX(0,(I1856-'2031 forecast'!$C$10))</f>
        <v>0</v>
      </c>
      <c r="O1856" s="193">
        <f>MAX(0,(J1856-'2031 forecast'!$C$10))</f>
        <v>6.5342338529492672E-2</v>
      </c>
      <c r="P1856" s="175" t="str">
        <f t="shared" si="296"/>
        <v/>
      </c>
      <c r="Q1856" s="175" t="str">
        <f t="shared" si="297"/>
        <v/>
      </c>
    </row>
    <row r="1857" spans="1:17" s="1" customFormat="1" x14ac:dyDescent="0.3">
      <c r="A1857" s="189">
        <f t="shared" si="295"/>
        <v>43908.208333328839</v>
      </c>
      <c r="B1857" s="190">
        <f t="shared" si="291"/>
        <v>43908</v>
      </c>
      <c r="C1857" s="1">
        <f t="shared" si="292"/>
        <v>5</v>
      </c>
      <c r="D1857" s="191">
        <v>3.4785018855518826</v>
      </c>
      <c r="E1857" s="192">
        <f t="shared" si="293"/>
        <v>1.2078627156832286E-4</v>
      </c>
      <c r="F1857" s="193">
        <f t="shared" si="294"/>
        <v>5.1863161311262518</v>
      </c>
      <c r="G1857" s="193">
        <f t="shared" si="300"/>
        <v>5.3780977245982671</v>
      </c>
      <c r="H1857" s="193">
        <f t="shared" si="300"/>
        <v>5.5769710916268398</v>
      </c>
      <c r="I1857" s="193">
        <f t="shared" si="300"/>
        <v>5.7831984745432941</v>
      </c>
      <c r="J1857" s="193">
        <f t="shared" si="300"/>
        <v>5.9970518129767898</v>
      </c>
      <c r="K1857" s="193">
        <f>MAX(0,(F1857-'2031 forecast'!$C$10))</f>
        <v>0</v>
      </c>
      <c r="L1857" s="193">
        <f>MAX(0,(G1857-'2031 forecast'!$C$10))</f>
        <v>0</v>
      </c>
      <c r="M1857" s="193">
        <f>MAX(0,(H1857-'2031 forecast'!$C$10))</f>
        <v>0</v>
      </c>
      <c r="N1857" s="193">
        <f>MAX(0,(I1857-'2031 forecast'!$C$10))</f>
        <v>4.6198474543293955E-2</v>
      </c>
      <c r="O1857" s="193">
        <f>MAX(0,(J1857-'2031 forecast'!$C$10))</f>
        <v>0.2600518129767897</v>
      </c>
      <c r="P1857" s="175" t="str">
        <f t="shared" si="296"/>
        <v/>
      </c>
      <c r="Q1857" s="175" t="str">
        <f t="shared" si="297"/>
        <v/>
      </c>
    </row>
    <row r="1858" spans="1:17" s="1" customFormat="1" x14ac:dyDescent="0.3">
      <c r="A1858" s="189">
        <f t="shared" si="295"/>
        <v>43908.249999995503</v>
      </c>
      <c r="B1858" s="190">
        <f t="shared" si="291"/>
        <v>43908</v>
      </c>
      <c r="C1858" s="1">
        <f t="shared" si="292"/>
        <v>6</v>
      </c>
      <c r="D1858" s="191">
        <v>3.8700215782979823</v>
      </c>
      <c r="E1858" s="192">
        <f t="shared" si="293"/>
        <v>1.343812631734155E-4</v>
      </c>
      <c r="F1858" s="193">
        <f t="shared" si="294"/>
        <v>5.7700573406902462</v>
      </c>
      <c r="G1858" s="193">
        <f t="shared" si="300"/>
        <v>5.9834247412197179</v>
      </c>
      <c r="H1858" s="193">
        <f t="shared" si="300"/>
        <v>6.2046821235848393</v>
      </c>
      <c r="I1858" s="193">
        <f t="shared" si="300"/>
        <v>6.4341212465698128</v>
      </c>
      <c r="J1858" s="193">
        <f t="shared" si="300"/>
        <v>6.6720446577274259</v>
      </c>
      <c r="K1858" s="193">
        <f>MAX(0,(F1858-'2031 forecast'!$C$10))</f>
        <v>3.3057340690246129E-2</v>
      </c>
      <c r="L1858" s="193">
        <f>MAX(0,(G1858-'2031 forecast'!$C$10))</f>
        <v>0.2464247412197178</v>
      </c>
      <c r="M1858" s="193">
        <f>MAX(0,(H1858-'2031 forecast'!$C$10))</f>
        <v>0.46768212358483918</v>
      </c>
      <c r="N1858" s="193">
        <f>MAX(0,(I1858-'2031 forecast'!$C$10))</f>
        <v>0.69712124656981267</v>
      </c>
      <c r="O1858" s="193">
        <f>MAX(0,(J1858-'2031 forecast'!$C$10))</f>
        <v>0.93504465772742584</v>
      </c>
      <c r="P1858" s="175">
        <f t="shared" si="296"/>
        <v>1</v>
      </c>
      <c r="Q1858" s="175" t="str">
        <f t="shared" si="297"/>
        <v/>
      </c>
    </row>
    <row r="1859" spans="1:17" s="1" customFormat="1" x14ac:dyDescent="0.3">
      <c r="A1859" s="189">
        <f t="shared" si="295"/>
        <v>43908.291666662168</v>
      </c>
      <c r="B1859" s="190">
        <f t="shared" si="291"/>
        <v>43908</v>
      </c>
      <c r="C1859" s="1">
        <f t="shared" si="292"/>
        <v>7</v>
      </c>
      <c r="D1859" s="191">
        <v>3.9754307263450088</v>
      </c>
      <c r="E1859" s="192">
        <f t="shared" si="293"/>
        <v>1.3804145322094042E-4</v>
      </c>
      <c r="F1859" s="193">
        <f t="shared" si="294"/>
        <v>5.9272184355728594</v>
      </c>
      <c r="G1859" s="193">
        <f t="shared" si="300"/>
        <v>6.1463973995408772</v>
      </c>
      <c r="H1859" s="193">
        <f t="shared" si="300"/>
        <v>6.3736812475735309</v>
      </c>
      <c r="I1859" s="193">
        <f t="shared" si="300"/>
        <v>6.6093696851923358</v>
      </c>
      <c r="J1859" s="193">
        <f t="shared" si="300"/>
        <v>6.8537735005449036</v>
      </c>
      <c r="K1859" s="193">
        <f>MAX(0,(F1859-'2031 forecast'!$C$10))</f>
        <v>0.19021843557285933</v>
      </c>
      <c r="L1859" s="193">
        <f>MAX(0,(G1859-'2031 forecast'!$C$10))</f>
        <v>0.40939739954087706</v>
      </c>
      <c r="M1859" s="193">
        <f>MAX(0,(H1859-'2031 forecast'!$C$10))</f>
        <v>0.63668124757353084</v>
      </c>
      <c r="N1859" s="193">
        <f>MAX(0,(I1859-'2031 forecast'!$C$10))</f>
        <v>0.87236968519233571</v>
      </c>
      <c r="O1859" s="193">
        <f>MAX(0,(J1859-'2031 forecast'!$C$10))</f>
        <v>1.1167735005449035</v>
      </c>
      <c r="P1859" s="175">
        <f t="shared" si="296"/>
        <v>2</v>
      </c>
      <c r="Q1859" s="175" t="str">
        <f t="shared" si="297"/>
        <v/>
      </c>
    </row>
    <row r="1860" spans="1:17" s="1" customFormat="1" x14ac:dyDescent="0.3">
      <c r="A1860" s="189">
        <f t="shared" si="295"/>
        <v>43908.333333328832</v>
      </c>
      <c r="B1860" s="190">
        <f t="shared" si="291"/>
        <v>43908</v>
      </c>
      <c r="C1860" s="1">
        <f t="shared" si="292"/>
        <v>8</v>
      </c>
      <c r="D1860" s="191">
        <v>4.2615412710440808</v>
      </c>
      <c r="E1860" s="192">
        <f t="shared" si="293"/>
        <v>1.4797625477850807E-4</v>
      </c>
      <c r="F1860" s="193">
        <f t="shared" si="294"/>
        <v>6.353798550254238</v>
      </c>
      <c r="G1860" s="193">
        <f t="shared" si="300"/>
        <v>6.5887517578411661</v>
      </c>
      <c r="H1860" s="193">
        <f t="shared" si="300"/>
        <v>6.832393155542837</v>
      </c>
      <c r="I1860" s="193">
        <f t="shared" si="300"/>
        <v>7.0850440185963288</v>
      </c>
      <c r="J1860" s="193">
        <f t="shared" si="300"/>
        <v>7.3470375024780576</v>
      </c>
      <c r="K1860" s="193">
        <f>MAX(0,(F1860-'2031 forecast'!$C$10))</f>
        <v>0.61679855025423791</v>
      </c>
      <c r="L1860" s="193">
        <f>MAX(0,(G1860-'2031 forecast'!$C$10))</f>
        <v>0.85175175784116597</v>
      </c>
      <c r="M1860" s="193">
        <f>MAX(0,(H1860-'2031 forecast'!$C$10))</f>
        <v>1.0953931555428369</v>
      </c>
      <c r="N1860" s="193">
        <f>MAX(0,(I1860-'2031 forecast'!$C$10))</f>
        <v>1.3480440185963287</v>
      </c>
      <c r="O1860" s="193">
        <f>MAX(0,(J1860-'2031 forecast'!$C$10))</f>
        <v>1.6100375024780575</v>
      </c>
      <c r="P1860" s="175">
        <f t="shared" si="296"/>
        <v>3</v>
      </c>
      <c r="Q1860" s="175" t="str">
        <f t="shared" si="297"/>
        <v/>
      </c>
    </row>
    <row r="1861" spans="1:17" s="1" customFormat="1" x14ac:dyDescent="0.3">
      <c r="A1861" s="189">
        <f t="shared" si="295"/>
        <v>43908.374999995496</v>
      </c>
      <c r="B1861" s="190">
        <f t="shared" ref="B1861:B1924" si="301">INT(A1861)</f>
        <v>43908</v>
      </c>
      <c r="C1861" s="1">
        <f t="shared" ref="C1861:C1924" si="302">HOUR(A1861)</f>
        <v>9</v>
      </c>
      <c r="D1861" s="191">
        <v>4.2163659218810698</v>
      </c>
      <c r="E1861" s="192">
        <f t="shared" ref="E1861:E1924" si="303">D1861/SUM($D$4:$D$8763)</f>
        <v>1.4640760190099742E-4</v>
      </c>
      <c r="F1861" s="193">
        <f t="shared" ref="F1861:F1924" si="304">E1861*$F$2</f>
        <v>6.2864437953045487</v>
      </c>
      <c r="G1861" s="193">
        <f t="shared" si="300"/>
        <v>6.5189063328463854</v>
      </c>
      <c r="H1861" s="193">
        <f t="shared" si="300"/>
        <v>6.7599649595476849</v>
      </c>
      <c r="I1861" s="193">
        <f t="shared" si="300"/>
        <v>7.0099375449009633</v>
      </c>
      <c r="J1861" s="193">
        <f t="shared" si="300"/>
        <v>7.2691537126991399</v>
      </c>
      <c r="K1861" s="193">
        <f>MAX(0,(F1861-'2031 forecast'!$C$10))</f>
        <v>0.54944379530454857</v>
      </c>
      <c r="L1861" s="193">
        <f>MAX(0,(G1861-'2031 forecast'!$C$10))</f>
        <v>0.78190633284638533</v>
      </c>
      <c r="M1861" s="193">
        <f>MAX(0,(H1861-'2031 forecast'!$C$10))</f>
        <v>1.0229649595476848</v>
      </c>
      <c r="N1861" s="193">
        <f>MAX(0,(I1861-'2031 forecast'!$C$10))</f>
        <v>1.2729375449009632</v>
      </c>
      <c r="O1861" s="193">
        <f>MAX(0,(J1861-'2031 forecast'!$C$10))</f>
        <v>1.5321537126991398</v>
      </c>
      <c r="P1861" s="175">
        <f t="shared" si="296"/>
        <v>4</v>
      </c>
      <c r="Q1861" s="175" t="str">
        <f t="shared" si="297"/>
        <v/>
      </c>
    </row>
    <row r="1862" spans="1:17" s="1" customFormat="1" x14ac:dyDescent="0.3">
      <c r="A1862" s="189">
        <f t="shared" ref="A1862:A1925" si="305">A1861 + TIME(1,0,0)</f>
        <v>43908.41666666216</v>
      </c>
      <c r="B1862" s="190">
        <f t="shared" si="301"/>
        <v>43908</v>
      </c>
      <c r="C1862" s="1">
        <f t="shared" si="302"/>
        <v>10</v>
      </c>
      <c r="D1862" s="191">
        <v>4.0356645252290235</v>
      </c>
      <c r="E1862" s="192">
        <f t="shared" si="303"/>
        <v>1.4013299039095466E-4</v>
      </c>
      <c r="F1862" s="193">
        <f t="shared" si="304"/>
        <v>6.0170247755057815</v>
      </c>
      <c r="G1862" s="193">
        <f t="shared" si="300"/>
        <v>6.239524632867254</v>
      </c>
      <c r="H1862" s="193">
        <f t="shared" si="300"/>
        <v>6.4702521755670688</v>
      </c>
      <c r="I1862" s="193">
        <f t="shared" si="300"/>
        <v>6.7095116501194925</v>
      </c>
      <c r="J1862" s="193">
        <f t="shared" si="300"/>
        <v>6.9576185535834627</v>
      </c>
      <c r="K1862" s="193">
        <f>MAX(0,(F1862-'2031 forecast'!$C$10))</f>
        <v>0.28002477550578142</v>
      </c>
      <c r="L1862" s="193">
        <f>MAX(0,(G1862-'2031 forecast'!$C$10))</f>
        <v>0.50252463286725391</v>
      </c>
      <c r="M1862" s="193">
        <f>MAX(0,(H1862-'2031 forecast'!$C$10))</f>
        <v>0.73325217556706868</v>
      </c>
      <c r="N1862" s="193">
        <f>MAX(0,(I1862-'2031 forecast'!$C$10))</f>
        <v>0.97251165011949237</v>
      </c>
      <c r="O1862" s="193">
        <f>MAX(0,(J1862-'2031 forecast'!$C$10))</f>
        <v>1.2206185535834626</v>
      </c>
      <c r="P1862" s="175">
        <f t="shared" ref="P1862:P1925" si="306">IF(K1862&gt;0,IF(K1861&gt;0,P1861+1,1),"")</f>
        <v>5</v>
      </c>
      <c r="Q1862" s="175" t="str">
        <f t="shared" ref="Q1862:Q1925" si="307">IF(AND(K1862&gt;0,K1863=0),P1862,"")</f>
        <v/>
      </c>
    </row>
    <row r="1863" spans="1:17" s="1" customFormat="1" x14ac:dyDescent="0.3">
      <c r="A1863" s="189">
        <f t="shared" si="305"/>
        <v>43908.458333328825</v>
      </c>
      <c r="B1863" s="190">
        <f t="shared" si="301"/>
        <v>43908</v>
      </c>
      <c r="C1863" s="1">
        <f t="shared" si="302"/>
        <v>11</v>
      </c>
      <c r="D1863" s="191">
        <v>4.1410736732760505</v>
      </c>
      <c r="E1863" s="192">
        <f t="shared" si="303"/>
        <v>1.4379318043847958E-4</v>
      </c>
      <c r="F1863" s="193">
        <f t="shared" si="304"/>
        <v>6.1741858703883947</v>
      </c>
      <c r="G1863" s="193">
        <f t="shared" si="300"/>
        <v>6.4024972911884124</v>
      </c>
      <c r="H1863" s="193">
        <f t="shared" si="300"/>
        <v>6.6392512995557604</v>
      </c>
      <c r="I1863" s="193">
        <f t="shared" si="300"/>
        <v>6.8847600887420164</v>
      </c>
      <c r="J1863" s="193">
        <f t="shared" si="300"/>
        <v>7.1393473964009404</v>
      </c>
      <c r="K1863" s="193">
        <f>MAX(0,(F1863-'2031 forecast'!$C$10))</f>
        <v>0.43718587038839463</v>
      </c>
      <c r="L1863" s="193">
        <f>MAX(0,(G1863-'2031 forecast'!$C$10))</f>
        <v>0.66549729118841228</v>
      </c>
      <c r="M1863" s="193">
        <f>MAX(0,(H1863-'2031 forecast'!$C$10))</f>
        <v>0.90225129955576033</v>
      </c>
      <c r="N1863" s="193">
        <f>MAX(0,(I1863-'2031 forecast'!$C$10))</f>
        <v>1.1477600887420163</v>
      </c>
      <c r="O1863" s="193">
        <f>MAX(0,(J1863-'2031 forecast'!$C$10))</f>
        <v>1.4023473964009403</v>
      </c>
      <c r="P1863" s="175">
        <f t="shared" si="306"/>
        <v>6</v>
      </c>
      <c r="Q1863" s="175" t="str">
        <f t="shared" si="307"/>
        <v/>
      </c>
    </row>
    <row r="1864" spans="1:17" s="1" customFormat="1" x14ac:dyDescent="0.3">
      <c r="A1864" s="189">
        <f t="shared" si="305"/>
        <v>43908.499999995489</v>
      </c>
      <c r="B1864" s="190">
        <f t="shared" si="301"/>
        <v>43908</v>
      </c>
      <c r="C1864" s="1">
        <f t="shared" si="302"/>
        <v>12</v>
      </c>
      <c r="D1864" s="191">
        <v>4.1109567738340429</v>
      </c>
      <c r="E1864" s="192">
        <f t="shared" si="303"/>
        <v>1.4274741185347248E-4</v>
      </c>
      <c r="F1864" s="193">
        <f t="shared" si="304"/>
        <v>6.1292827004219337</v>
      </c>
      <c r="G1864" s="193">
        <f t="shared" si="300"/>
        <v>6.3559336745252253</v>
      </c>
      <c r="H1864" s="193">
        <f t="shared" si="300"/>
        <v>6.5909658355589924</v>
      </c>
      <c r="I1864" s="193">
        <f t="shared" si="300"/>
        <v>6.8346891062784385</v>
      </c>
      <c r="J1864" s="193">
        <f t="shared" si="300"/>
        <v>7.0874248698816613</v>
      </c>
      <c r="K1864" s="193">
        <f>MAX(0,(F1864-'2031 forecast'!$C$10))</f>
        <v>0.39228270042193358</v>
      </c>
      <c r="L1864" s="193">
        <f>MAX(0,(G1864-'2031 forecast'!$C$10))</f>
        <v>0.61893367452522519</v>
      </c>
      <c r="M1864" s="193">
        <f>MAX(0,(H1864-'2031 forecast'!$C$10))</f>
        <v>0.8539658355589923</v>
      </c>
      <c r="N1864" s="193">
        <f>MAX(0,(I1864-'2031 forecast'!$C$10))</f>
        <v>1.0976891062784384</v>
      </c>
      <c r="O1864" s="193">
        <f>MAX(0,(J1864-'2031 forecast'!$C$10))</f>
        <v>1.3504248698816612</v>
      </c>
      <c r="P1864" s="175">
        <f t="shared" si="306"/>
        <v>7</v>
      </c>
      <c r="Q1864" s="175" t="str">
        <f t="shared" si="307"/>
        <v/>
      </c>
    </row>
    <row r="1865" spans="1:17" s="1" customFormat="1" x14ac:dyDescent="0.3">
      <c r="A1865" s="189">
        <f t="shared" si="305"/>
        <v>43908.541666662153</v>
      </c>
      <c r="B1865" s="190">
        <f t="shared" si="301"/>
        <v>43908</v>
      </c>
      <c r="C1865" s="1">
        <f t="shared" si="302"/>
        <v>13</v>
      </c>
      <c r="D1865" s="191">
        <v>4.1561321229970547</v>
      </c>
      <c r="E1865" s="192">
        <f t="shared" si="303"/>
        <v>1.4431606473098318E-4</v>
      </c>
      <c r="F1865" s="193">
        <f t="shared" si="304"/>
        <v>6.1966374553716266</v>
      </c>
      <c r="G1865" s="193">
        <f t="shared" ref="G1865:J1884" si="308">$E1865*G$2</f>
        <v>6.4257790995200086</v>
      </c>
      <c r="H1865" s="193">
        <f t="shared" si="308"/>
        <v>6.6633940315541471</v>
      </c>
      <c r="I1865" s="193">
        <f t="shared" si="308"/>
        <v>6.9097955799738067</v>
      </c>
      <c r="J1865" s="193">
        <f t="shared" si="308"/>
        <v>7.1653086596605817</v>
      </c>
      <c r="K1865" s="193">
        <f>MAX(0,(F1865-'2031 forecast'!$C$10))</f>
        <v>0.45963745537162648</v>
      </c>
      <c r="L1865" s="193">
        <f>MAX(0,(G1865-'2031 forecast'!$C$10))</f>
        <v>0.68877909952000849</v>
      </c>
      <c r="M1865" s="193">
        <f>MAX(0,(H1865-'2031 forecast'!$C$10))</f>
        <v>0.92639403155414701</v>
      </c>
      <c r="N1865" s="193">
        <f>MAX(0,(I1865-'2031 forecast'!$C$10))</f>
        <v>1.1727955799738066</v>
      </c>
      <c r="O1865" s="193">
        <f>MAX(0,(J1865-'2031 forecast'!$C$10))</f>
        <v>1.4283086596605816</v>
      </c>
      <c r="P1865" s="175">
        <f t="shared" si="306"/>
        <v>8</v>
      </c>
      <c r="Q1865" s="175" t="str">
        <f t="shared" si="307"/>
        <v/>
      </c>
    </row>
    <row r="1866" spans="1:17" s="1" customFormat="1" x14ac:dyDescent="0.3">
      <c r="A1866" s="189">
        <f t="shared" si="305"/>
        <v>43908.583333328817</v>
      </c>
      <c r="B1866" s="190">
        <f t="shared" si="301"/>
        <v>43908</v>
      </c>
      <c r="C1866" s="1">
        <f t="shared" si="302"/>
        <v>14</v>
      </c>
      <c r="D1866" s="191">
        <v>4.1636613478575564</v>
      </c>
      <c r="E1866" s="192">
        <f t="shared" si="303"/>
        <v>1.4457750687723494E-4</v>
      </c>
      <c r="F1866" s="193">
        <f t="shared" si="304"/>
        <v>6.2078632478632407</v>
      </c>
      <c r="G1866" s="193">
        <f t="shared" si="308"/>
        <v>6.437420003685804</v>
      </c>
      <c r="H1866" s="193">
        <f t="shared" si="308"/>
        <v>6.6754653975533378</v>
      </c>
      <c r="I1866" s="193">
        <f t="shared" si="308"/>
        <v>6.9223133255897</v>
      </c>
      <c r="J1866" s="193">
        <f t="shared" si="308"/>
        <v>7.1782892912904002</v>
      </c>
      <c r="K1866" s="193">
        <f>MAX(0,(F1866-'2031 forecast'!$C$10))</f>
        <v>0.47086324786324063</v>
      </c>
      <c r="L1866" s="193">
        <f>MAX(0,(G1866-'2031 forecast'!$C$10))</f>
        <v>0.70042000368580393</v>
      </c>
      <c r="M1866" s="193">
        <f>MAX(0,(H1866-'2031 forecast'!$C$10))</f>
        <v>0.93846539755333769</v>
      </c>
      <c r="N1866" s="193">
        <f>MAX(0,(I1866-'2031 forecast'!$C$10))</f>
        <v>1.1853133255896999</v>
      </c>
      <c r="O1866" s="193">
        <f>MAX(0,(J1866-'2031 forecast'!$C$10))</f>
        <v>1.4412892912904001</v>
      </c>
      <c r="P1866" s="175">
        <f t="shared" si="306"/>
        <v>9</v>
      </c>
      <c r="Q1866" s="175" t="str">
        <f t="shared" si="307"/>
        <v/>
      </c>
    </row>
    <row r="1867" spans="1:17" s="1" customFormat="1" x14ac:dyDescent="0.3">
      <c r="A1867" s="189">
        <f t="shared" si="305"/>
        <v>43908.624999995482</v>
      </c>
      <c r="B1867" s="190">
        <f t="shared" si="301"/>
        <v>43908</v>
      </c>
      <c r="C1867" s="1">
        <f t="shared" si="302"/>
        <v>15</v>
      </c>
      <c r="D1867" s="191">
        <v>4.2389535964625757</v>
      </c>
      <c r="E1867" s="192">
        <f t="shared" si="303"/>
        <v>1.4719192833975277E-4</v>
      </c>
      <c r="F1867" s="193">
        <f t="shared" si="304"/>
        <v>6.3201211727793947</v>
      </c>
      <c r="G1867" s="193">
        <f t="shared" si="308"/>
        <v>6.5538290453437771</v>
      </c>
      <c r="H1867" s="193">
        <f t="shared" si="308"/>
        <v>6.7961790575452623</v>
      </c>
      <c r="I1867" s="193">
        <f t="shared" si="308"/>
        <v>7.047490781748647</v>
      </c>
      <c r="J1867" s="193">
        <f t="shared" si="308"/>
        <v>7.3080956075886006</v>
      </c>
      <c r="K1867" s="193">
        <f>MAX(0,(F1867-'2031 forecast'!$C$10))</f>
        <v>0.58312117277939457</v>
      </c>
      <c r="L1867" s="193">
        <f>MAX(0,(G1867-'2031 forecast'!$C$10))</f>
        <v>0.81682904534377698</v>
      </c>
      <c r="M1867" s="193">
        <f>MAX(0,(H1867-'2031 forecast'!$C$10))</f>
        <v>1.0591790575452622</v>
      </c>
      <c r="N1867" s="193">
        <f>MAX(0,(I1867-'2031 forecast'!$C$10))</f>
        <v>1.3104907817486469</v>
      </c>
      <c r="O1867" s="193">
        <f>MAX(0,(J1867-'2031 forecast'!$C$10))</f>
        <v>1.5710956075886005</v>
      </c>
      <c r="P1867" s="175">
        <f t="shared" si="306"/>
        <v>10</v>
      </c>
      <c r="Q1867" s="175" t="str">
        <f t="shared" si="307"/>
        <v/>
      </c>
    </row>
    <row r="1868" spans="1:17" s="1" customFormat="1" x14ac:dyDescent="0.3">
      <c r="A1868" s="189">
        <f t="shared" si="305"/>
        <v>43908.666666662146</v>
      </c>
      <c r="B1868" s="190">
        <f t="shared" si="301"/>
        <v>43908</v>
      </c>
      <c r="C1868" s="1">
        <f t="shared" si="302"/>
        <v>16</v>
      </c>
      <c r="D1868" s="191">
        <v>4.3895380936726145</v>
      </c>
      <c r="E1868" s="192">
        <f t="shared" si="303"/>
        <v>1.524207712647884E-4</v>
      </c>
      <c r="F1868" s="193">
        <f t="shared" si="304"/>
        <v>6.5446370226116999</v>
      </c>
      <c r="G1868" s="193">
        <f t="shared" si="308"/>
        <v>6.7866471286597196</v>
      </c>
      <c r="H1868" s="193">
        <f t="shared" si="308"/>
        <v>7.0376063775291078</v>
      </c>
      <c r="I1868" s="193">
        <f t="shared" si="308"/>
        <v>7.297845694066539</v>
      </c>
      <c r="J1868" s="193">
        <f t="shared" si="308"/>
        <v>7.5677082401849987</v>
      </c>
      <c r="K1868" s="193">
        <f>MAX(0,(F1868-'2031 forecast'!$C$10))</f>
        <v>0.80763702261169978</v>
      </c>
      <c r="L1868" s="193">
        <f>MAX(0,(G1868-'2031 forecast'!$C$10))</f>
        <v>1.0496471286597195</v>
      </c>
      <c r="M1868" s="193">
        <f>MAX(0,(H1868-'2031 forecast'!$C$10))</f>
        <v>1.3006063775291077</v>
      </c>
      <c r="N1868" s="193">
        <f>MAX(0,(I1868-'2031 forecast'!$C$10))</f>
        <v>1.5608456940665389</v>
      </c>
      <c r="O1868" s="193">
        <f>MAX(0,(J1868-'2031 forecast'!$C$10))</f>
        <v>1.8307082401849986</v>
      </c>
      <c r="P1868" s="175">
        <f t="shared" si="306"/>
        <v>11</v>
      </c>
      <c r="Q1868" s="175" t="str">
        <f t="shared" si="307"/>
        <v/>
      </c>
    </row>
    <row r="1869" spans="1:17" s="1" customFormat="1" x14ac:dyDescent="0.3">
      <c r="A1869" s="189">
        <f t="shared" si="305"/>
        <v>43908.70833332881</v>
      </c>
      <c r="B1869" s="190">
        <f t="shared" si="301"/>
        <v>43908</v>
      </c>
      <c r="C1869" s="1">
        <f t="shared" si="302"/>
        <v>17</v>
      </c>
      <c r="D1869" s="191">
        <v>4.4196549931146212</v>
      </c>
      <c r="E1869" s="192">
        <f t="shared" si="303"/>
        <v>1.5346653984979551E-4</v>
      </c>
      <c r="F1869" s="193">
        <f t="shared" si="304"/>
        <v>6.58954019257816</v>
      </c>
      <c r="G1869" s="193">
        <f t="shared" si="308"/>
        <v>6.8332107453229067</v>
      </c>
      <c r="H1869" s="193">
        <f t="shared" si="308"/>
        <v>7.0858918415258767</v>
      </c>
      <c r="I1869" s="193">
        <f t="shared" si="308"/>
        <v>7.347916676530116</v>
      </c>
      <c r="J1869" s="193">
        <f t="shared" si="308"/>
        <v>7.6196307667042769</v>
      </c>
      <c r="K1869" s="193">
        <f>MAX(0,(F1869-'2031 forecast'!$C$10))</f>
        <v>0.85254019257815994</v>
      </c>
      <c r="L1869" s="193">
        <f>MAX(0,(G1869-'2031 forecast'!$C$10))</f>
        <v>1.0962107453229066</v>
      </c>
      <c r="M1869" s="193">
        <f>MAX(0,(H1869-'2031 forecast'!$C$10))</f>
        <v>1.3488918415258766</v>
      </c>
      <c r="N1869" s="193">
        <f>MAX(0,(I1869-'2031 forecast'!$C$10))</f>
        <v>1.6109166765301159</v>
      </c>
      <c r="O1869" s="193">
        <f>MAX(0,(J1869-'2031 forecast'!$C$10))</f>
        <v>1.8826307667042768</v>
      </c>
      <c r="P1869" s="175">
        <f t="shared" si="306"/>
        <v>12</v>
      </c>
      <c r="Q1869" s="175" t="str">
        <f t="shared" si="307"/>
        <v/>
      </c>
    </row>
    <row r="1870" spans="1:17" s="1" customFormat="1" x14ac:dyDescent="0.3">
      <c r="A1870" s="189">
        <f t="shared" si="305"/>
        <v>43908.749999995474</v>
      </c>
      <c r="B1870" s="190">
        <f t="shared" si="301"/>
        <v>43908</v>
      </c>
      <c r="C1870" s="1">
        <f t="shared" si="302"/>
        <v>18</v>
      </c>
      <c r="D1870" s="191">
        <v>4.4573011174171304</v>
      </c>
      <c r="E1870" s="192">
        <f t="shared" si="303"/>
        <v>1.547737505810544E-4</v>
      </c>
      <c r="F1870" s="193">
        <f t="shared" si="304"/>
        <v>6.6456691550362361</v>
      </c>
      <c r="G1870" s="193">
        <f t="shared" si="308"/>
        <v>6.8914152661518919</v>
      </c>
      <c r="H1870" s="193">
        <f t="shared" si="308"/>
        <v>7.1462486715218372</v>
      </c>
      <c r="I1870" s="193">
        <f t="shared" si="308"/>
        <v>7.4105054046095882</v>
      </c>
      <c r="J1870" s="193">
        <f t="shared" si="308"/>
        <v>7.6845339248533762</v>
      </c>
      <c r="K1870" s="193">
        <f>MAX(0,(F1870-'2031 forecast'!$C$10))</f>
        <v>0.90866915503623602</v>
      </c>
      <c r="L1870" s="193">
        <f>MAX(0,(G1870-'2031 forecast'!$C$10))</f>
        <v>1.1544152661518918</v>
      </c>
      <c r="M1870" s="193">
        <f>MAX(0,(H1870-'2031 forecast'!$C$10))</f>
        <v>1.4092486715218371</v>
      </c>
      <c r="N1870" s="193">
        <f>MAX(0,(I1870-'2031 forecast'!$C$10))</f>
        <v>1.6735054046095881</v>
      </c>
      <c r="O1870" s="193">
        <f>MAX(0,(J1870-'2031 forecast'!$C$10))</f>
        <v>1.9475339248533761</v>
      </c>
      <c r="P1870" s="175">
        <f t="shared" si="306"/>
        <v>13</v>
      </c>
      <c r="Q1870" s="175" t="str">
        <f t="shared" si="307"/>
        <v/>
      </c>
    </row>
    <row r="1871" spans="1:17" s="1" customFormat="1" x14ac:dyDescent="0.3">
      <c r="A1871" s="189">
        <f t="shared" si="305"/>
        <v>43908.791666662139</v>
      </c>
      <c r="B1871" s="190">
        <f t="shared" si="301"/>
        <v>43908</v>
      </c>
      <c r="C1871" s="1">
        <f t="shared" si="302"/>
        <v>19</v>
      </c>
      <c r="D1871" s="191">
        <v>4.7208239875346978</v>
      </c>
      <c r="E1871" s="192">
        <f t="shared" si="303"/>
        <v>1.6392422569986675E-4</v>
      </c>
      <c r="F1871" s="193">
        <f t="shared" si="304"/>
        <v>7.0385718922427705</v>
      </c>
      <c r="G1871" s="193">
        <f t="shared" si="308"/>
        <v>7.2988469119547918</v>
      </c>
      <c r="H1871" s="193">
        <f t="shared" si="308"/>
        <v>7.5687464814935685</v>
      </c>
      <c r="I1871" s="193">
        <f t="shared" si="308"/>
        <v>7.8486265011658993</v>
      </c>
      <c r="J1871" s="193">
        <f t="shared" si="308"/>
        <v>8.1388560318970722</v>
      </c>
      <c r="K1871" s="193">
        <f>MAX(0,(F1871-'2031 forecast'!$C$10))</f>
        <v>1.3015718922427704</v>
      </c>
      <c r="L1871" s="193">
        <f>MAX(0,(G1871-'2031 forecast'!$C$10))</f>
        <v>1.5618469119547918</v>
      </c>
      <c r="M1871" s="193">
        <f>MAX(0,(H1871-'2031 forecast'!$C$10))</f>
        <v>1.8317464814935684</v>
      </c>
      <c r="N1871" s="193">
        <f>MAX(0,(I1871-'2031 forecast'!$C$10))</f>
        <v>2.1116265011658992</v>
      </c>
      <c r="O1871" s="193">
        <f>MAX(0,(J1871-'2031 forecast'!$C$10))</f>
        <v>2.4018560318970721</v>
      </c>
      <c r="P1871" s="175">
        <f t="shared" si="306"/>
        <v>14</v>
      </c>
      <c r="Q1871" s="175" t="str">
        <f t="shared" si="307"/>
        <v/>
      </c>
    </row>
    <row r="1872" spans="1:17" s="1" customFormat="1" x14ac:dyDescent="0.3">
      <c r="A1872" s="189">
        <f t="shared" si="305"/>
        <v>43908.833333328803</v>
      </c>
      <c r="B1872" s="190">
        <f t="shared" si="301"/>
        <v>43908</v>
      </c>
      <c r="C1872" s="1">
        <f t="shared" si="302"/>
        <v>20</v>
      </c>
      <c r="D1872" s="191">
        <v>4.6304732892086751</v>
      </c>
      <c r="E1872" s="192">
        <f t="shared" si="303"/>
        <v>1.6078691994484537E-4</v>
      </c>
      <c r="F1872" s="193">
        <f t="shared" si="304"/>
        <v>6.9038623823433873</v>
      </c>
      <c r="G1872" s="193">
        <f t="shared" si="308"/>
        <v>7.1591560619652261</v>
      </c>
      <c r="H1872" s="193">
        <f t="shared" si="308"/>
        <v>7.4238900895032609</v>
      </c>
      <c r="I1872" s="193">
        <f t="shared" si="308"/>
        <v>7.6984135537751639</v>
      </c>
      <c r="J1872" s="193">
        <f t="shared" si="308"/>
        <v>7.983088452339234</v>
      </c>
      <c r="K1872" s="193">
        <f>MAX(0,(F1872-'2031 forecast'!$C$10))</f>
        <v>1.1668623823433872</v>
      </c>
      <c r="L1872" s="193">
        <f>MAX(0,(G1872-'2031 forecast'!$C$10))</f>
        <v>1.422156061965226</v>
      </c>
      <c r="M1872" s="193">
        <f>MAX(0,(H1872-'2031 forecast'!$C$10))</f>
        <v>1.6868900895032608</v>
      </c>
      <c r="N1872" s="193">
        <f>MAX(0,(I1872-'2031 forecast'!$C$10))</f>
        <v>1.9614135537751638</v>
      </c>
      <c r="O1872" s="193">
        <f>MAX(0,(J1872-'2031 forecast'!$C$10))</f>
        <v>2.2460884523392339</v>
      </c>
      <c r="P1872" s="175">
        <f t="shared" si="306"/>
        <v>15</v>
      </c>
      <c r="Q1872" s="175" t="str">
        <f t="shared" si="307"/>
        <v/>
      </c>
    </row>
    <row r="1873" spans="1:17" s="1" customFormat="1" x14ac:dyDescent="0.3">
      <c r="A1873" s="189">
        <f t="shared" si="305"/>
        <v>43908.874999995467</v>
      </c>
      <c r="B1873" s="190">
        <f t="shared" si="301"/>
        <v>43908</v>
      </c>
      <c r="C1873" s="1">
        <f t="shared" si="302"/>
        <v>21</v>
      </c>
      <c r="D1873" s="191">
        <v>4.5250641411616481</v>
      </c>
      <c r="E1873" s="192">
        <f t="shared" si="303"/>
        <v>1.5712672989732045E-4</v>
      </c>
      <c r="F1873" s="193">
        <f t="shared" si="304"/>
        <v>6.7467012874607741</v>
      </c>
      <c r="G1873" s="193">
        <f t="shared" si="308"/>
        <v>6.9961834036440669</v>
      </c>
      <c r="H1873" s="193">
        <f t="shared" si="308"/>
        <v>7.2548909655145692</v>
      </c>
      <c r="I1873" s="193">
        <f t="shared" si="308"/>
        <v>7.5231651151526409</v>
      </c>
      <c r="J1873" s="193">
        <f t="shared" si="308"/>
        <v>7.8013596095217563</v>
      </c>
      <c r="K1873" s="193">
        <f>MAX(0,(F1873-'2031 forecast'!$C$10))</f>
        <v>1.009701287460774</v>
      </c>
      <c r="L1873" s="193">
        <f>MAX(0,(G1873-'2031 forecast'!$C$10))</f>
        <v>1.2591834036440668</v>
      </c>
      <c r="M1873" s="193">
        <f>MAX(0,(H1873-'2031 forecast'!$C$10))</f>
        <v>1.5178909655145691</v>
      </c>
      <c r="N1873" s="193">
        <f>MAX(0,(I1873-'2031 forecast'!$C$10))</f>
        <v>1.7861651151526408</v>
      </c>
      <c r="O1873" s="193">
        <f>MAX(0,(J1873-'2031 forecast'!$C$10))</f>
        <v>2.0643596095217562</v>
      </c>
      <c r="P1873" s="175">
        <f t="shared" si="306"/>
        <v>16</v>
      </c>
      <c r="Q1873" s="175" t="str">
        <f t="shared" si="307"/>
        <v/>
      </c>
    </row>
    <row r="1874" spans="1:17" s="1" customFormat="1" x14ac:dyDescent="0.3">
      <c r="A1874" s="189">
        <f t="shared" si="305"/>
        <v>43908.916666662131</v>
      </c>
      <c r="B1874" s="190">
        <f t="shared" si="301"/>
        <v>43908</v>
      </c>
      <c r="C1874" s="1">
        <f t="shared" si="302"/>
        <v>22</v>
      </c>
      <c r="D1874" s="191">
        <v>4.1410736732760505</v>
      </c>
      <c r="E1874" s="192">
        <f t="shared" si="303"/>
        <v>1.4379318043847958E-4</v>
      </c>
      <c r="F1874" s="193">
        <f t="shared" si="304"/>
        <v>6.1741858703883947</v>
      </c>
      <c r="G1874" s="193">
        <f t="shared" si="308"/>
        <v>6.4024972911884124</v>
      </c>
      <c r="H1874" s="193">
        <f t="shared" si="308"/>
        <v>6.6392512995557604</v>
      </c>
      <c r="I1874" s="193">
        <f t="shared" si="308"/>
        <v>6.8847600887420164</v>
      </c>
      <c r="J1874" s="193">
        <f t="shared" si="308"/>
        <v>7.1393473964009404</v>
      </c>
      <c r="K1874" s="193">
        <f>MAX(0,(F1874-'2031 forecast'!$C$10))</f>
        <v>0.43718587038839463</v>
      </c>
      <c r="L1874" s="193">
        <f>MAX(0,(G1874-'2031 forecast'!$C$10))</f>
        <v>0.66549729118841228</v>
      </c>
      <c r="M1874" s="193">
        <f>MAX(0,(H1874-'2031 forecast'!$C$10))</f>
        <v>0.90225129955576033</v>
      </c>
      <c r="N1874" s="193">
        <f>MAX(0,(I1874-'2031 forecast'!$C$10))</f>
        <v>1.1477600887420163</v>
      </c>
      <c r="O1874" s="193">
        <f>MAX(0,(J1874-'2031 forecast'!$C$10))</f>
        <v>1.4023473964009403</v>
      </c>
      <c r="P1874" s="175">
        <f t="shared" si="306"/>
        <v>17</v>
      </c>
      <c r="Q1874" s="175">
        <f t="shared" si="307"/>
        <v>17</v>
      </c>
    </row>
    <row r="1875" spans="1:17" s="1" customFormat="1" x14ac:dyDescent="0.3">
      <c r="A1875" s="189">
        <f t="shared" si="305"/>
        <v>43908.958333328796</v>
      </c>
      <c r="B1875" s="190">
        <f t="shared" si="301"/>
        <v>43908</v>
      </c>
      <c r="C1875" s="1">
        <f t="shared" si="302"/>
        <v>23</v>
      </c>
      <c r="D1875" s="191">
        <v>3.7947293296929629</v>
      </c>
      <c r="E1875" s="192">
        <f t="shared" si="303"/>
        <v>1.3176684171089769E-4</v>
      </c>
      <c r="F1875" s="193">
        <f t="shared" si="304"/>
        <v>5.6577994157740941</v>
      </c>
      <c r="G1875" s="193">
        <f t="shared" si="308"/>
        <v>5.8670156995617466</v>
      </c>
      <c r="H1875" s="193">
        <f t="shared" si="308"/>
        <v>6.0839684635929165</v>
      </c>
      <c r="I1875" s="193">
        <f t="shared" si="308"/>
        <v>6.3089437904108667</v>
      </c>
      <c r="J1875" s="193">
        <f t="shared" si="308"/>
        <v>6.5422383414292264</v>
      </c>
      <c r="K1875" s="193">
        <f>MAX(0,(F1875-'2031 forecast'!$C$10))</f>
        <v>0</v>
      </c>
      <c r="L1875" s="193">
        <f>MAX(0,(G1875-'2031 forecast'!$C$10))</f>
        <v>0.13001569956174652</v>
      </c>
      <c r="M1875" s="193">
        <f>MAX(0,(H1875-'2031 forecast'!$C$10))</f>
        <v>0.34696846359291644</v>
      </c>
      <c r="N1875" s="193">
        <f>MAX(0,(I1875-'2031 forecast'!$C$10))</f>
        <v>0.57194379041086663</v>
      </c>
      <c r="O1875" s="193">
        <f>MAX(0,(J1875-'2031 forecast'!$C$10))</f>
        <v>0.80523834142922635</v>
      </c>
      <c r="P1875" s="175" t="str">
        <f t="shared" si="306"/>
        <v/>
      </c>
      <c r="Q1875" s="175" t="str">
        <f t="shared" si="307"/>
        <v/>
      </c>
    </row>
    <row r="1876" spans="1:17" s="1" customFormat="1" x14ac:dyDescent="0.3">
      <c r="A1876" s="189">
        <f t="shared" si="305"/>
        <v>43908.99999999546</v>
      </c>
      <c r="B1876" s="190">
        <f t="shared" si="301"/>
        <v>43908</v>
      </c>
      <c r="C1876" s="1">
        <f t="shared" si="302"/>
        <v>0</v>
      </c>
      <c r="D1876" s="191">
        <v>3.5236772347148939</v>
      </c>
      <c r="E1876" s="192">
        <f t="shared" si="303"/>
        <v>1.2235492444583355E-4</v>
      </c>
      <c r="F1876" s="193">
        <f t="shared" si="304"/>
        <v>5.2536708860759438</v>
      </c>
      <c r="G1876" s="193">
        <f t="shared" si="308"/>
        <v>5.4479431495930504</v>
      </c>
      <c r="H1876" s="193">
        <f t="shared" si="308"/>
        <v>5.6493992876219936</v>
      </c>
      <c r="I1876" s="193">
        <f t="shared" si="308"/>
        <v>5.8583049482386613</v>
      </c>
      <c r="J1876" s="193">
        <f t="shared" si="308"/>
        <v>6.0749356027557093</v>
      </c>
      <c r="K1876" s="193">
        <f>MAX(0,(F1876-'2031 forecast'!$C$10))</f>
        <v>0</v>
      </c>
      <c r="L1876" s="193">
        <f>MAX(0,(G1876-'2031 forecast'!$C$10))</f>
        <v>0</v>
      </c>
      <c r="M1876" s="193">
        <f>MAX(0,(H1876-'2031 forecast'!$C$10))</f>
        <v>0</v>
      </c>
      <c r="N1876" s="193">
        <f>MAX(0,(I1876-'2031 forecast'!$C$10))</f>
        <v>0.12130494823866123</v>
      </c>
      <c r="O1876" s="193">
        <f>MAX(0,(J1876-'2031 forecast'!$C$10))</f>
        <v>0.33793560275570922</v>
      </c>
      <c r="P1876" s="175" t="str">
        <f t="shared" si="306"/>
        <v/>
      </c>
      <c r="Q1876" s="175" t="str">
        <f t="shared" si="307"/>
        <v/>
      </c>
    </row>
    <row r="1877" spans="1:17" s="1" customFormat="1" x14ac:dyDescent="0.3">
      <c r="A1877" s="189">
        <f t="shared" si="305"/>
        <v>43909.041666662124</v>
      </c>
      <c r="B1877" s="190">
        <f t="shared" si="301"/>
        <v>43909</v>
      </c>
      <c r="C1877" s="1">
        <f t="shared" si="302"/>
        <v>1</v>
      </c>
      <c r="D1877" s="191">
        <v>3.3730927375048561</v>
      </c>
      <c r="E1877" s="192">
        <f t="shared" si="303"/>
        <v>1.1712608152079794E-4</v>
      </c>
      <c r="F1877" s="193">
        <f t="shared" si="304"/>
        <v>5.0291550362436386</v>
      </c>
      <c r="G1877" s="193">
        <f t="shared" si="308"/>
        <v>5.2151250662771078</v>
      </c>
      <c r="H1877" s="193">
        <f t="shared" si="308"/>
        <v>5.4079719676381481</v>
      </c>
      <c r="I1877" s="193">
        <f t="shared" si="308"/>
        <v>5.6079500359207701</v>
      </c>
      <c r="J1877" s="193">
        <f t="shared" si="308"/>
        <v>5.8153229701593121</v>
      </c>
      <c r="K1877" s="193">
        <f>MAX(0,(F1877-'2031 forecast'!$C$10))</f>
        <v>0</v>
      </c>
      <c r="L1877" s="193">
        <f>MAX(0,(G1877-'2031 forecast'!$C$10))</f>
        <v>0</v>
      </c>
      <c r="M1877" s="193">
        <f>MAX(0,(H1877-'2031 forecast'!$C$10))</f>
        <v>0</v>
      </c>
      <c r="N1877" s="193">
        <f>MAX(0,(I1877-'2031 forecast'!$C$10))</f>
        <v>0</v>
      </c>
      <c r="O1877" s="193">
        <f>MAX(0,(J1877-'2031 forecast'!$C$10))</f>
        <v>7.8322970159312E-2</v>
      </c>
      <c r="P1877" s="175" t="str">
        <f t="shared" si="306"/>
        <v/>
      </c>
      <c r="Q1877" s="175" t="str">
        <f t="shared" si="307"/>
        <v/>
      </c>
    </row>
    <row r="1878" spans="1:17" s="1" customFormat="1" x14ac:dyDescent="0.3">
      <c r="A1878" s="189">
        <f t="shared" si="305"/>
        <v>43909.083333328788</v>
      </c>
      <c r="B1878" s="190">
        <f t="shared" si="301"/>
        <v>43909</v>
      </c>
      <c r="C1878" s="1">
        <f t="shared" si="302"/>
        <v>2</v>
      </c>
      <c r="D1878" s="191">
        <v>3.2074497905738135</v>
      </c>
      <c r="E1878" s="192">
        <f t="shared" si="303"/>
        <v>1.1137435430325874E-4</v>
      </c>
      <c r="F1878" s="193">
        <f t="shared" si="304"/>
        <v>4.7821876014281024</v>
      </c>
      <c r="G1878" s="193">
        <f t="shared" si="308"/>
        <v>4.9590251746295708</v>
      </c>
      <c r="H1878" s="193">
        <f t="shared" si="308"/>
        <v>5.1424019156559169</v>
      </c>
      <c r="I1878" s="193">
        <f t="shared" si="308"/>
        <v>5.3325596323710887</v>
      </c>
      <c r="J1878" s="193">
        <f t="shared" si="308"/>
        <v>5.5297490743032736</v>
      </c>
      <c r="K1878" s="193">
        <f>MAX(0,(F1878-'2031 forecast'!$C$10))</f>
        <v>0</v>
      </c>
      <c r="L1878" s="193">
        <f>MAX(0,(G1878-'2031 forecast'!$C$10))</f>
        <v>0</v>
      </c>
      <c r="M1878" s="193">
        <f>MAX(0,(H1878-'2031 forecast'!$C$10))</f>
        <v>0</v>
      </c>
      <c r="N1878" s="193">
        <f>MAX(0,(I1878-'2031 forecast'!$C$10))</f>
        <v>0</v>
      </c>
      <c r="O1878" s="193">
        <f>MAX(0,(J1878-'2031 forecast'!$C$10))</f>
        <v>0</v>
      </c>
      <c r="P1878" s="175" t="str">
        <f t="shared" si="306"/>
        <v/>
      </c>
      <c r="Q1878" s="175" t="str">
        <f t="shared" si="307"/>
        <v/>
      </c>
    </row>
    <row r="1879" spans="1:17" s="1" customFormat="1" x14ac:dyDescent="0.3">
      <c r="A1879" s="189">
        <f t="shared" si="305"/>
        <v>43909.124999995453</v>
      </c>
      <c r="B1879" s="190">
        <f t="shared" si="301"/>
        <v>43909</v>
      </c>
      <c r="C1879" s="1">
        <f t="shared" si="302"/>
        <v>3</v>
      </c>
      <c r="D1879" s="191">
        <v>3.1698036662713043</v>
      </c>
      <c r="E1879" s="192">
        <f t="shared" si="303"/>
        <v>1.1006714357199984E-4</v>
      </c>
      <c r="F1879" s="193">
        <f t="shared" si="304"/>
        <v>4.7260586389700263</v>
      </c>
      <c r="G1879" s="193">
        <f t="shared" si="308"/>
        <v>4.9008206538005856</v>
      </c>
      <c r="H1879" s="193">
        <f t="shared" si="308"/>
        <v>5.0820450856599555</v>
      </c>
      <c r="I1879" s="193">
        <f t="shared" si="308"/>
        <v>5.2699709042916165</v>
      </c>
      <c r="J1879" s="193">
        <f t="shared" si="308"/>
        <v>5.4648459161541751</v>
      </c>
      <c r="K1879" s="193">
        <f>MAX(0,(F1879-'2031 forecast'!$C$10))</f>
        <v>0</v>
      </c>
      <c r="L1879" s="193">
        <f>MAX(0,(G1879-'2031 forecast'!$C$10))</f>
        <v>0</v>
      </c>
      <c r="M1879" s="193">
        <f>MAX(0,(H1879-'2031 forecast'!$C$10))</f>
        <v>0</v>
      </c>
      <c r="N1879" s="193">
        <f>MAX(0,(I1879-'2031 forecast'!$C$10))</f>
        <v>0</v>
      </c>
      <c r="O1879" s="193">
        <f>MAX(0,(J1879-'2031 forecast'!$C$10))</f>
        <v>0</v>
      </c>
      <c r="P1879" s="175" t="str">
        <f t="shared" si="306"/>
        <v/>
      </c>
      <c r="Q1879" s="175" t="str">
        <f t="shared" si="307"/>
        <v/>
      </c>
    </row>
    <row r="1880" spans="1:17" s="1" customFormat="1" x14ac:dyDescent="0.3">
      <c r="A1880" s="189">
        <f t="shared" si="305"/>
        <v>43909.166666662117</v>
      </c>
      <c r="B1880" s="190">
        <f t="shared" si="301"/>
        <v>43909</v>
      </c>
      <c r="C1880" s="1">
        <f t="shared" si="302"/>
        <v>4</v>
      </c>
      <c r="D1880" s="191">
        <v>3.2902712640393346</v>
      </c>
      <c r="E1880" s="192">
        <f t="shared" si="303"/>
        <v>1.1425021791202833E-4</v>
      </c>
      <c r="F1880" s="193">
        <f t="shared" si="304"/>
        <v>4.9056713188358705</v>
      </c>
      <c r="G1880" s="193">
        <f t="shared" si="308"/>
        <v>5.0870751204533393</v>
      </c>
      <c r="H1880" s="193">
        <f t="shared" si="308"/>
        <v>5.2751869416470321</v>
      </c>
      <c r="I1880" s="193">
        <f t="shared" si="308"/>
        <v>5.4702548341459298</v>
      </c>
      <c r="J1880" s="193">
        <f t="shared" si="308"/>
        <v>5.6725360222312924</v>
      </c>
      <c r="K1880" s="193">
        <f>MAX(0,(F1880-'2031 forecast'!$C$10))</f>
        <v>0</v>
      </c>
      <c r="L1880" s="193">
        <f>MAX(0,(G1880-'2031 forecast'!$C$10))</f>
        <v>0</v>
      </c>
      <c r="M1880" s="193">
        <f>MAX(0,(H1880-'2031 forecast'!$C$10))</f>
        <v>0</v>
      </c>
      <c r="N1880" s="193">
        <f>MAX(0,(I1880-'2031 forecast'!$C$10))</f>
        <v>0</v>
      </c>
      <c r="O1880" s="193">
        <f>MAX(0,(J1880-'2031 forecast'!$C$10))</f>
        <v>0</v>
      </c>
      <c r="P1880" s="175" t="str">
        <f t="shared" si="306"/>
        <v/>
      </c>
      <c r="Q1880" s="175" t="str">
        <f t="shared" si="307"/>
        <v/>
      </c>
    </row>
    <row r="1881" spans="1:17" s="1" customFormat="1" x14ac:dyDescent="0.3">
      <c r="A1881" s="189">
        <f t="shared" si="305"/>
        <v>43909.208333328781</v>
      </c>
      <c r="B1881" s="190">
        <f t="shared" si="301"/>
        <v>43909</v>
      </c>
      <c r="C1881" s="1">
        <f t="shared" si="302"/>
        <v>5</v>
      </c>
      <c r="D1881" s="191">
        <v>3.3881511872258598</v>
      </c>
      <c r="E1881" s="192">
        <f t="shared" si="303"/>
        <v>1.176489658133015E-4</v>
      </c>
      <c r="F1881" s="193">
        <f t="shared" si="304"/>
        <v>5.0516066212268687</v>
      </c>
      <c r="G1881" s="193">
        <f t="shared" si="308"/>
        <v>5.2384068746087022</v>
      </c>
      <c r="H1881" s="193">
        <f t="shared" si="308"/>
        <v>5.4321146996365322</v>
      </c>
      <c r="I1881" s="193">
        <f t="shared" si="308"/>
        <v>5.6329855271525595</v>
      </c>
      <c r="J1881" s="193">
        <f t="shared" si="308"/>
        <v>5.8412842334189516</v>
      </c>
      <c r="K1881" s="193">
        <f>MAX(0,(F1881-'2031 forecast'!$C$10))</f>
        <v>0</v>
      </c>
      <c r="L1881" s="193">
        <f>MAX(0,(G1881-'2031 forecast'!$C$10))</f>
        <v>0</v>
      </c>
      <c r="M1881" s="193">
        <f>MAX(0,(H1881-'2031 forecast'!$C$10))</f>
        <v>0</v>
      </c>
      <c r="N1881" s="193">
        <f>MAX(0,(I1881-'2031 forecast'!$C$10))</f>
        <v>0</v>
      </c>
      <c r="O1881" s="193">
        <f>MAX(0,(J1881-'2031 forecast'!$C$10))</f>
        <v>0.10428423341895154</v>
      </c>
      <c r="P1881" s="175" t="str">
        <f t="shared" si="306"/>
        <v/>
      </c>
      <c r="Q1881" s="175" t="str">
        <f t="shared" si="307"/>
        <v/>
      </c>
    </row>
    <row r="1882" spans="1:17" s="1" customFormat="1" x14ac:dyDescent="0.3">
      <c r="A1882" s="189">
        <f t="shared" si="305"/>
        <v>43909.249999995445</v>
      </c>
      <c r="B1882" s="190">
        <f t="shared" si="301"/>
        <v>43909</v>
      </c>
      <c r="C1882" s="1">
        <f t="shared" si="302"/>
        <v>6</v>
      </c>
      <c r="D1882" s="191">
        <v>3.7043786313669398</v>
      </c>
      <c r="E1882" s="192">
        <f t="shared" si="303"/>
        <v>1.2862953595587631E-4</v>
      </c>
      <c r="F1882" s="193">
        <f t="shared" si="304"/>
        <v>5.52308990587471</v>
      </c>
      <c r="G1882" s="193">
        <f t="shared" si="308"/>
        <v>5.7273248495721809</v>
      </c>
      <c r="H1882" s="193">
        <f t="shared" si="308"/>
        <v>5.9391120716026089</v>
      </c>
      <c r="I1882" s="193">
        <f t="shared" si="308"/>
        <v>6.1587308430201322</v>
      </c>
      <c r="J1882" s="193">
        <f t="shared" si="308"/>
        <v>6.3864707618713874</v>
      </c>
      <c r="K1882" s="193">
        <f>MAX(0,(F1882-'2031 forecast'!$C$10))</f>
        <v>0</v>
      </c>
      <c r="L1882" s="193">
        <f>MAX(0,(G1882-'2031 forecast'!$C$10))</f>
        <v>0</v>
      </c>
      <c r="M1882" s="193">
        <f>MAX(0,(H1882-'2031 forecast'!$C$10))</f>
        <v>0.2021120716026088</v>
      </c>
      <c r="N1882" s="193">
        <f>MAX(0,(I1882-'2031 forecast'!$C$10))</f>
        <v>0.42173084302013208</v>
      </c>
      <c r="O1882" s="193">
        <f>MAX(0,(J1882-'2031 forecast'!$C$10))</f>
        <v>0.6494707618713873</v>
      </c>
      <c r="P1882" s="175" t="str">
        <f t="shared" si="306"/>
        <v/>
      </c>
      <c r="Q1882" s="175" t="str">
        <f t="shared" si="307"/>
        <v/>
      </c>
    </row>
    <row r="1883" spans="1:17" s="1" customFormat="1" x14ac:dyDescent="0.3">
      <c r="A1883" s="189">
        <f t="shared" si="305"/>
        <v>43909.291666662109</v>
      </c>
      <c r="B1883" s="190">
        <f t="shared" si="301"/>
        <v>43909</v>
      </c>
      <c r="C1883" s="1">
        <f t="shared" si="302"/>
        <v>7</v>
      </c>
      <c r="D1883" s="191">
        <v>3.9754307263450088</v>
      </c>
      <c r="E1883" s="192">
        <f t="shared" si="303"/>
        <v>1.3804145322094042E-4</v>
      </c>
      <c r="F1883" s="193">
        <f t="shared" si="304"/>
        <v>5.9272184355728594</v>
      </c>
      <c r="G1883" s="193">
        <f t="shared" si="308"/>
        <v>6.1463973995408772</v>
      </c>
      <c r="H1883" s="193">
        <f t="shared" si="308"/>
        <v>6.3736812475735309</v>
      </c>
      <c r="I1883" s="193">
        <f t="shared" si="308"/>
        <v>6.6093696851923358</v>
      </c>
      <c r="J1883" s="193">
        <f t="shared" si="308"/>
        <v>6.8537735005449036</v>
      </c>
      <c r="K1883" s="193">
        <f>MAX(0,(F1883-'2031 forecast'!$C$10))</f>
        <v>0.19021843557285933</v>
      </c>
      <c r="L1883" s="193">
        <f>MAX(0,(G1883-'2031 forecast'!$C$10))</f>
        <v>0.40939739954087706</v>
      </c>
      <c r="M1883" s="193">
        <f>MAX(0,(H1883-'2031 forecast'!$C$10))</f>
        <v>0.63668124757353084</v>
      </c>
      <c r="N1883" s="193">
        <f>MAX(0,(I1883-'2031 forecast'!$C$10))</f>
        <v>0.87236968519233571</v>
      </c>
      <c r="O1883" s="193">
        <f>MAX(0,(J1883-'2031 forecast'!$C$10))</f>
        <v>1.1167735005449035</v>
      </c>
      <c r="P1883" s="175">
        <f t="shared" si="306"/>
        <v>1</v>
      </c>
      <c r="Q1883" s="175" t="str">
        <f t="shared" si="307"/>
        <v/>
      </c>
    </row>
    <row r="1884" spans="1:17" s="1" customFormat="1" x14ac:dyDescent="0.3">
      <c r="A1884" s="189">
        <f t="shared" si="305"/>
        <v>43909.333333328774</v>
      </c>
      <c r="B1884" s="190">
        <f t="shared" si="301"/>
        <v>43909</v>
      </c>
      <c r="C1884" s="1">
        <f t="shared" si="302"/>
        <v>8</v>
      </c>
      <c r="D1884" s="191">
        <v>4.1260152235550471</v>
      </c>
      <c r="E1884" s="192">
        <f t="shared" si="303"/>
        <v>1.4327029614597604E-4</v>
      </c>
      <c r="F1884" s="193">
        <f t="shared" si="304"/>
        <v>6.1517342854051646</v>
      </c>
      <c r="G1884" s="193">
        <f t="shared" si="308"/>
        <v>6.3792154828568197</v>
      </c>
      <c r="H1884" s="193">
        <f t="shared" si="308"/>
        <v>6.6151085675573773</v>
      </c>
      <c r="I1884" s="193">
        <f t="shared" si="308"/>
        <v>6.8597245975102279</v>
      </c>
      <c r="J1884" s="193">
        <f t="shared" si="308"/>
        <v>7.1133861331413017</v>
      </c>
      <c r="K1884" s="193">
        <f>MAX(0,(F1884-'2031 forecast'!$C$10))</f>
        <v>0.41473428540516455</v>
      </c>
      <c r="L1884" s="193">
        <f>MAX(0,(G1884-'2031 forecast'!$C$10))</f>
        <v>0.64221548285681962</v>
      </c>
      <c r="M1884" s="193">
        <f>MAX(0,(H1884-'2031 forecast'!$C$10))</f>
        <v>0.87810856755737721</v>
      </c>
      <c r="N1884" s="193">
        <f>MAX(0,(I1884-'2031 forecast'!$C$10))</f>
        <v>1.1227245975102278</v>
      </c>
      <c r="O1884" s="193">
        <f>MAX(0,(J1884-'2031 forecast'!$C$10))</f>
        <v>1.3763861331413016</v>
      </c>
      <c r="P1884" s="175">
        <f t="shared" si="306"/>
        <v>2</v>
      </c>
      <c r="Q1884" s="175" t="str">
        <f t="shared" si="307"/>
        <v/>
      </c>
    </row>
    <row r="1885" spans="1:17" s="1" customFormat="1" x14ac:dyDescent="0.3">
      <c r="A1885" s="189">
        <f t="shared" si="305"/>
        <v>43909.374999995438</v>
      </c>
      <c r="B1885" s="190">
        <f t="shared" si="301"/>
        <v>43909</v>
      </c>
      <c r="C1885" s="1">
        <f t="shared" si="302"/>
        <v>9</v>
      </c>
      <c r="D1885" s="191">
        <v>4.276599720765085</v>
      </c>
      <c r="E1885" s="192">
        <f t="shared" si="303"/>
        <v>1.4849913907101167E-4</v>
      </c>
      <c r="F1885" s="193">
        <f t="shared" si="304"/>
        <v>6.3762501352374699</v>
      </c>
      <c r="G1885" s="193">
        <f t="shared" ref="G1885:J1904" si="309">$E1885*G$2</f>
        <v>6.6120335661727623</v>
      </c>
      <c r="H1885" s="193">
        <f t="shared" si="309"/>
        <v>6.8565358875412228</v>
      </c>
      <c r="I1885" s="193">
        <f t="shared" si="309"/>
        <v>7.1100795098281191</v>
      </c>
      <c r="J1885" s="193">
        <f t="shared" si="309"/>
        <v>7.372998765737699</v>
      </c>
      <c r="K1885" s="193">
        <f>MAX(0,(F1885-'2031 forecast'!$C$10))</f>
        <v>0.63925013523746976</v>
      </c>
      <c r="L1885" s="193">
        <f>MAX(0,(G1885-'2031 forecast'!$C$10))</f>
        <v>0.87503356617276218</v>
      </c>
      <c r="M1885" s="193">
        <f>MAX(0,(H1885-'2031 forecast'!$C$10))</f>
        <v>1.1195358875412227</v>
      </c>
      <c r="N1885" s="193">
        <f>MAX(0,(I1885-'2031 forecast'!$C$10))</f>
        <v>1.373079509828119</v>
      </c>
      <c r="O1885" s="193">
        <f>MAX(0,(J1885-'2031 forecast'!$C$10))</f>
        <v>1.6359987657376989</v>
      </c>
      <c r="P1885" s="175">
        <f t="shared" si="306"/>
        <v>3</v>
      </c>
      <c r="Q1885" s="175" t="str">
        <f t="shared" si="307"/>
        <v/>
      </c>
    </row>
    <row r="1886" spans="1:17" s="1" customFormat="1" x14ac:dyDescent="0.3">
      <c r="A1886" s="189">
        <f t="shared" si="305"/>
        <v>43909.416666662102</v>
      </c>
      <c r="B1886" s="190">
        <f t="shared" si="301"/>
        <v>43909</v>
      </c>
      <c r="C1886" s="1">
        <f t="shared" si="302"/>
        <v>10</v>
      </c>
      <c r="D1886" s="191">
        <v>4.3217750699280968</v>
      </c>
      <c r="E1886" s="192">
        <f t="shared" si="303"/>
        <v>1.5006779194852237E-4</v>
      </c>
      <c r="F1886" s="193">
        <f t="shared" si="304"/>
        <v>6.4436048901871628</v>
      </c>
      <c r="G1886" s="193">
        <f t="shared" si="309"/>
        <v>6.6818789911675456</v>
      </c>
      <c r="H1886" s="193">
        <f t="shared" si="309"/>
        <v>6.9289640835363775</v>
      </c>
      <c r="I1886" s="193">
        <f t="shared" si="309"/>
        <v>7.1851859835234873</v>
      </c>
      <c r="J1886" s="193">
        <f t="shared" si="309"/>
        <v>7.4508825555166194</v>
      </c>
      <c r="K1886" s="193">
        <f>MAX(0,(F1886-'2031 forecast'!$C$10))</f>
        <v>0.70660489018716266</v>
      </c>
      <c r="L1886" s="193">
        <f>MAX(0,(G1886-'2031 forecast'!$C$10))</f>
        <v>0.94487899116754548</v>
      </c>
      <c r="M1886" s="193">
        <f>MAX(0,(H1886-'2031 forecast'!$C$10))</f>
        <v>1.1919640835363774</v>
      </c>
      <c r="N1886" s="193">
        <f>MAX(0,(I1886-'2031 forecast'!$C$10))</f>
        <v>1.4481859835234872</v>
      </c>
      <c r="O1886" s="193">
        <f>MAX(0,(J1886-'2031 forecast'!$C$10))</f>
        <v>1.7138825555166193</v>
      </c>
      <c r="P1886" s="175">
        <f t="shared" si="306"/>
        <v>4</v>
      </c>
      <c r="Q1886" s="175" t="str">
        <f t="shared" si="307"/>
        <v/>
      </c>
    </row>
    <row r="1887" spans="1:17" s="1" customFormat="1" x14ac:dyDescent="0.3">
      <c r="A1887" s="189">
        <f t="shared" si="305"/>
        <v>43909.458333328766</v>
      </c>
      <c r="B1887" s="190">
        <f t="shared" si="301"/>
        <v>43909</v>
      </c>
      <c r="C1887" s="1">
        <f t="shared" si="302"/>
        <v>11</v>
      </c>
      <c r="D1887" s="191">
        <v>4.4422426676961271</v>
      </c>
      <c r="E1887" s="192">
        <f t="shared" si="303"/>
        <v>1.5425086628855086E-4</v>
      </c>
      <c r="F1887" s="193">
        <f t="shared" si="304"/>
        <v>6.623217570053006</v>
      </c>
      <c r="G1887" s="193">
        <f t="shared" si="309"/>
        <v>6.8681334578202984</v>
      </c>
      <c r="H1887" s="193">
        <f t="shared" si="309"/>
        <v>7.1221059395234541</v>
      </c>
      <c r="I1887" s="193">
        <f t="shared" si="309"/>
        <v>7.3854699133778006</v>
      </c>
      <c r="J1887" s="193">
        <f t="shared" si="309"/>
        <v>7.6585726615937375</v>
      </c>
      <c r="K1887" s="193">
        <f>MAX(0,(F1887-'2031 forecast'!$C$10))</f>
        <v>0.88621757005300594</v>
      </c>
      <c r="L1887" s="193">
        <f>MAX(0,(G1887-'2031 forecast'!$C$10))</f>
        <v>1.1311334578202983</v>
      </c>
      <c r="M1887" s="193">
        <f>MAX(0,(H1887-'2031 forecast'!$C$10))</f>
        <v>1.385105939523454</v>
      </c>
      <c r="N1887" s="193">
        <f>MAX(0,(I1887-'2031 forecast'!$C$10))</f>
        <v>1.6484699133778005</v>
      </c>
      <c r="O1887" s="193">
        <f>MAX(0,(J1887-'2031 forecast'!$C$10))</f>
        <v>1.9215726615937374</v>
      </c>
      <c r="P1887" s="175">
        <f t="shared" si="306"/>
        <v>5</v>
      </c>
      <c r="Q1887" s="175" t="str">
        <f t="shared" si="307"/>
        <v/>
      </c>
    </row>
    <row r="1888" spans="1:17" s="1" customFormat="1" x14ac:dyDescent="0.3">
      <c r="A1888" s="189">
        <f t="shared" si="305"/>
        <v>43909.499999995431</v>
      </c>
      <c r="B1888" s="190">
        <f t="shared" si="301"/>
        <v>43909</v>
      </c>
      <c r="C1888" s="1">
        <f t="shared" si="302"/>
        <v>12</v>
      </c>
      <c r="D1888" s="191">
        <v>4.3895380936726145</v>
      </c>
      <c r="E1888" s="192">
        <f t="shared" si="303"/>
        <v>1.524207712647884E-4</v>
      </c>
      <c r="F1888" s="193">
        <f t="shared" si="304"/>
        <v>6.5446370226116999</v>
      </c>
      <c r="G1888" s="193">
        <f t="shared" si="309"/>
        <v>6.7866471286597196</v>
      </c>
      <c r="H1888" s="193">
        <f t="shared" si="309"/>
        <v>7.0376063775291078</v>
      </c>
      <c r="I1888" s="193">
        <f t="shared" si="309"/>
        <v>7.297845694066539</v>
      </c>
      <c r="J1888" s="193">
        <f t="shared" si="309"/>
        <v>7.5677082401849987</v>
      </c>
      <c r="K1888" s="193">
        <f>MAX(0,(F1888-'2031 forecast'!$C$10))</f>
        <v>0.80763702261169978</v>
      </c>
      <c r="L1888" s="193">
        <f>MAX(0,(G1888-'2031 forecast'!$C$10))</f>
        <v>1.0496471286597195</v>
      </c>
      <c r="M1888" s="193">
        <f>MAX(0,(H1888-'2031 forecast'!$C$10))</f>
        <v>1.3006063775291077</v>
      </c>
      <c r="N1888" s="193">
        <f>MAX(0,(I1888-'2031 forecast'!$C$10))</f>
        <v>1.5608456940665389</v>
      </c>
      <c r="O1888" s="193">
        <f>MAX(0,(J1888-'2031 forecast'!$C$10))</f>
        <v>1.8307082401849986</v>
      </c>
      <c r="P1888" s="175">
        <f t="shared" si="306"/>
        <v>6</v>
      </c>
      <c r="Q1888" s="175" t="str">
        <f t="shared" si="307"/>
        <v/>
      </c>
    </row>
    <row r="1889" spans="1:17" s="1" customFormat="1" x14ac:dyDescent="0.3">
      <c r="A1889" s="189">
        <f t="shared" si="305"/>
        <v>43909.541666662095</v>
      </c>
      <c r="B1889" s="190">
        <f t="shared" si="301"/>
        <v>43909</v>
      </c>
      <c r="C1889" s="1">
        <f t="shared" si="302"/>
        <v>13</v>
      </c>
      <c r="D1889" s="191">
        <v>4.2314243716020741</v>
      </c>
      <c r="E1889" s="192">
        <f t="shared" si="303"/>
        <v>1.4693048619350099E-4</v>
      </c>
      <c r="F1889" s="193">
        <f t="shared" si="304"/>
        <v>6.3088953802877787</v>
      </c>
      <c r="G1889" s="193">
        <f t="shared" si="309"/>
        <v>6.5421881411779799</v>
      </c>
      <c r="H1889" s="193">
        <f t="shared" si="309"/>
        <v>6.7841076915460699</v>
      </c>
      <c r="I1889" s="193">
        <f t="shared" si="309"/>
        <v>7.0349730361327527</v>
      </c>
      <c r="J1889" s="193">
        <f t="shared" si="309"/>
        <v>7.2951149759587803</v>
      </c>
      <c r="K1889" s="193">
        <f>MAX(0,(F1889-'2031 forecast'!$C$10))</f>
        <v>0.57189538028777864</v>
      </c>
      <c r="L1889" s="193">
        <f>MAX(0,(G1889-'2031 forecast'!$C$10))</f>
        <v>0.80518814117797977</v>
      </c>
      <c r="M1889" s="193">
        <f>MAX(0,(H1889-'2031 forecast'!$C$10))</f>
        <v>1.0471076915460698</v>
      </c>
      <c r="N1889" s="193">
        <f>MAX(0,(I1889-'2031 forecast'!$C$10))</f>
        <v>1.2979730361327526</v>
      </c>
      <c r="O1889" s="193">
        <f>MAX(0,(J1889-'2031 forecast'!$C$10))</f>
        <v>1.5581149759587802</v>
      </c>
      <c r="P1889" s="175">
        <f t="shared" si="306"/>
        <v>7</v>
      </c>
      <c r="Q1889" s="175" t="str">
        <f t="shared" si="307"/>
        <v/>
      </c>
    </row>
    <row r="1890" spans="1:17" s="1" customFormat="1" x14ac:dyDescent="0.3">
      <c r="A1890" s="189">
        <f t="shared" si="305"/>
        <v>43909.583333328759</v>
      </c>
      <c r="B1890" s="190">
        <f t="shared" si="301"/>
        <v>43909</v>
      </c>
      <c r="C1890" s="1">
        <f t="shared" si="302"/>
        <v>14</v>
      </c>
      <c r="D1890" s="191">
        <v>4.2389535964625757</v>
      </c>
      <c r="E1890" s="192">
        <f t="shared" si="303"/>
        <v>1.4719192833975277E-4</v>
      </c>
      <c r="F1890" s="193">
        <f t="shared" si="304"/>
        <v>6.3201211727793947</v>
      </c>
      <c r="G1890" s="193">
        <f t="shared" si="309"/>
        <v>6.5538290453437771</v>
      </c>
      <c r="H1890" s="193">
        <f t="shared" si="309"/>
        <v>6.7961790575452623</v>
      </c>
      <c r="I1890" s="193">
        <f t="shared" si="309"/>
        <v>7.047490781748647</v>
      </c>
      <c r="J1890" s="193">
        <f t="shared" si="309"/>
        <v>7.3080956075886006</v>
      </c>
      <c r="K1890" s="193">
        <f>MAX(0,(F1890-'2031 forecast'!$C$10))</f>
        <v>0.58312117277939457</v>
      </c>
      <c r="L1890" s="193">
        <f>MAX(0,(G1890-'2031 forecast'!$C$10))</f>
        <v>0.81682904534377698</v>
      </c>
      <c r="M1890" s="193">
        <f>MAX(0,(H1890-'2031 forecast'!$C$10))</f>
        <v>1.0591790575452622</v>
      </c>
      <c r="N1890" s="193">
        <f>MAX(0,(I1890-'2031 forecast'!$C$10))</f>
        <v>1.3104907817486469</v>
      </c>
      <c r="O1890" s="193">
        <f>MAX(0,(J1890-'2031 forecast'!$C$10))</f>
        <v>1.5710956075886005</v>
      </c>
      <c r="P1890" s="175">
        <f t="shared" si="306"/>
        <v>8</v>
      </c>
      <c r="Q1890" s="175" t="str">
        <f t="shared" si="307"/>
        <v/>
      </c>
    </row>
    <row r="1891" spans="1:17" s="1" customFormat="1" x14ac:dyDescent="0.3">
      <c r="A1891" s="189">
        <f t="shared" si="305"/>
        <v>43909.624999995423</v>
      </c>
      <c r="B1891" s="190">
        <f t="shared" si="301"/>
        <v>43909</v>
      </c>
      <c r="C1891" s="1">
        <f t="shared" si="302"/>
        <v>15</v>
      </c>
      <c r="D1891" s="191">
        <v>4.1486028981365521</v>
      </c>
      <c r="E1891" s="192">
        <f t="shared" si="303"/>
        <v>1.4405462258473137E-4</v>
      </c>
      <c r="F1891" s="193">
        <f t="shared" si="304"/>
        <v>6.1854116628800098</v>
      </c>
      <c r="G1891" s="193">
        <f t="shared" si="309"/>
        <v>6.4141381953542096</v>
      </c>
      <c r="H1891" s="193">
        <f t="shared" si="309"/>
        <v>6.6513226655549529</v>
      </c>
      <c r="I1891" s="193">
        <f t="shared" si="309"/>
        <v>6.8972778343579106</v>
      </c>
      <c r="J1891" s="193">
        <f t="shared" si="309"/>
        <v>7.1523280280307597</v>
      </c>
      <c r="K1891" s="193">
        <f>MAX(0,(F1891-'2031 forecast'!$C$10))</f>
        <v>0.44841166288000966</v>
      </c>
      <c r="L1891" s="193">
        <f>MAX(0,(G1891-'2031 forecast'!$C$10))</f>
        <v>0.67713819535420949</v>
      </c>
      <c r="M1891" s="193">
        <f>MAX(0,(H1891-'2031 forecast'!$C$10))</f>
        <v>0.91432266555495278</v>
      </c>
      <c r="N1891" s="193">
        <f>MAX(0,(I1891-'2031 forecast'!$C$10))</f>
        <v>1.1602778343579105</v>
      </c>
      <c r="O1891" s="193">
        <f>MAX(0,(J1891-'2031 forecast'!$C$10))</f>
        <v>1.4153280280307596</v>
      </c>
      <c r="P1891" s="175">
        <f t="shared" si="306"/>
        <v>9</v>
      </c>
      <c r="Q1891" s="175" t="str">
        <f t="shared" si="307"/>
        <v/>
      </c>
    </row>
    <row r="1892" spans="1:17" s="1" customFormat="1" x14ac:dyDescent="0.3">
      <c r="A1892" s="189">
        <f t="shared" si="305"/>
        <v>43909.666666662088</v>
      </c>
      <c r="B1892" s="190">
        <f t="shared" si="301"/>
        <v>43909</v>
      </c>
      <c r="C1892" s="1">
        <f t="shared" si="302"/>
        <v>16</v>
      </c>
      <c r="D1892" s="191">
        <v>4.2013074721600656</v>
      </c>
      <c r="E1892" s="192">
        <f t="shared" si="303"/>
        <v>1.4588471760849383E-4</v>
      </c>
      <c r="F1892" s="193">
        <f t="shared" si="304"/>
        <v>6.2639922103213159</v>
      </c>
      <c r="G1892" s="193">
        <f t="shared" si="309"/>
        <v>6.4956245245147892</v>
      </c>
      <c r="H1892" s="193">
        <f t="shared" si="309"/>
        <v>6.7358222275492983</v>
      </c>
      <c r="I1892" s="193">
        <f t="shared" si="309"/>
        <v>6.9849020536691722</v>
      </c>
      <c r="J1892" s="193">
        <f t="shared" si="309"/>
        <v>7.2431924494394986</v>
      </c>
      <c r="K1892" s="193">
        <f>MAX(0,(F1892-'2031 forecast'!$C$10))</f>
        <v>0.52699221032131582</v>
      </c>
      <c r="L1892" s="193">
        <f>MAX(0,(G1892-'2031 forecast'!$C$10))</f>
        <v>0.75862452451478912</v>
      </c>
      <c r="M1892" s="193">
        <f>MAX(0,(H1892-'2031 forecast'!$C$10))</f>
        <v>0.99882222754929817</v>
      </c>
      <c r="N1892" s="193">
        <f>MAX(0,(I1892-'2031 forecast'!$C$10))</f>
        <v>1.2479020536691721</v>
      </c>
      <c r="O1892" s="193">
        <f>MAX(0,(J1892-'2031 forecast'!$C$10))</f>
        <v>1.5061924494394985</v>
      </c>
      <c r="P1892" s="175">
        <f t="shared" si="306"/>
        <v>10</v>
      </c>
      <c r="Q1892" s="175" t="str">
        <f t="shared" si="307"/>
        <v/>
      </c>
    </row>
    <row r="1893" spans="1:17" s="1" customFormat="1" x14ac:dyDescent="0.3">
      <c r="A1893" s="189">
        <f t="shared" si="305"/>
        <v>43909.708333328752</v>
      </c>
      <c r="B1893" s="190">
        <f t="shared" si="301"/>
        <v>43909</v>
      </c>
      <c r="C1893" s="1">
        <f t="shared" si="302"/>
        <v>17</v>
      </c>
      <c r="D1893" s="191">
        <v>4.2464828213230774</v>
      </c>
      <c r="E1893" s="192">
        <f t="shared" si="303"/>
        <v>1.4745337048600453E-4</v>
      </c>
      <c r="F1893" s="193">
        <f t="shared" si="304"/>
        <v>6.3313469652710088</v>
      </c>
      <c r="G1893" s="193">
        <f t="shared" si="309"/>
        <v>6.5654699495095725</v>
      </c>
      <c r="H1893" s="193">
        <f t="shared" si="309"/>
        <v>6.808250423544453</v>
      </c>
      <c r="I1893" s="193">
        <f t="shared" si="309"/>
        <v>7.0600085273645403</v>
      </c>
      <c r="J1893" s="193">
        <f t="shared" si="309"/>
        <v>7.321076239218419</v>
      </c>
      <c r="K1893" s="193">
        <f>MAX(0,(F1893-'2031 forecast'!$C$10))</f>
        <v>0.59434696527100872</v>
      </c>
      <c r="L1893" s="193">
        <f>MAX(0,(G1893-'2031 forecast'!$C$10))</f>
        <v>0.82846994950957242</v>
      </c>
      <c r="M1893" s="193">
        <f>MAX(0,(H1893-'2031 forecast'!$C$10))</f>
        <v>1.0712504235444529</v>
      </c>
      <c r="N1893" s="193">
        <f>MAX(0,(I1893-'2031 forecast'!$C$10))</f>
        <v>1.3230085273645402</v>
      </c>
      <c r="O1893" s="193">
        <f>MAX(0,(J1893-'2031 forecast'!$C$10))</f>
        <v>1.5840762392184189</v>
      </c>
      <c r="P1893" s="175">
        <f t="shared" si="306"/>
        <v>11</v>
      </c>
      <c r="Q1893" s="175" t="str">
        <f t="shared" si="307"/>
        <v/>
      </c>
    </row>
    <row r="1894" spans="1:17" s="1" customFormat="1" x14ac:dyDescent="0.3">
      <c r="A1894" s="189">
        <f t="shared" si="305"/>
        <v>43909.749999995416</v>
      </c>
      <c r="B1894" s="190">
        <f t="shared" si="301"/>
        <v>43909</v>
      </c>
      <c r="C1894" s="1">
        <f t="shared" si="302"/>
        <v>18</v>
      </c>
      <c r="D1894" s="191">
        <v>4.2841289456255867</v>
      </c>
      <c r="E1894" s="192">
        <f t="shared" si="303"/>
        <v>1.4876058121726342E-4</v>
      </c>
      <c r="F1894" s="193">
        <f t="shared" si="304"/>
        <v>6.387475927729084</v>
      </c>
      <c r="G1894" s="193">
        <f t="shared" si="309"/>
        <v>6.6236744703385577</v>
      </c>
      <c r="H1894" s="193">
        <f t="shared" si="309"/>
        <v>6.8686072535404143</v>
      </c>
      <c r="I1894" s="193">
        <f t="shared" si="309"/>
        <v>7.1225972554440125</v>
      </c>
      <c r="J1894" s="193">
        <f t="shared" si="309"/>
        <v>7.3859793973675183</v>
      </c>
      <c r="K1894" s="193">
        <f>MAX(0,(F1894-'2031 forecast'!$C$10))</f>
        <v>0.65047592772908391</v>
      </c>
      <c r="L1894" s="193">
        <f>MAX(0,(G1894-'2031 forecast'!$C$10))</f>
        <v>0.88667447033855762</v>
      </c>
      <c r="M1894" s="193">
        <f>MAX(0,(H1894-'2031 forecast'!$C$10))</f>
        <v>1.1316072535404142</v>
      </c>
      <c r="N1894" s="193">
        <f>MAX(0,(I1894-'2031 forecast'!$C$10))</f>
        <v>1.3855972554440124</v>
      </c>
      <c r="O1894" s="193">
        <f>MAX(0,(J1894-'2031 forecast'!$C$10))</f>
        <v>1.6489793973675182</v>
      </c>
      <c r="P1894" s="175">
        <f t="shared" si="306"/>
        <v>12</v>
      </c>
      <c r="Q1894" s="175" t="str">
        <f t="shared" si="307"/>
        <v/>
      </c>
    </row>
    <row r="1895" spans="1:17" s="1" customFormat="1" x14ac:dyDescent="0.3">
      <c r="A1895" s="189">
        <f t="shared" si="305"/>
        <v>43909.79166666208</v>
      </c>
      <c r="B1895" s="190">
        <f t="shared" si="301"/>
        <v>43909</v>
      </c>
      <c r="C1895" s="1">
        <f t="shared" si="302"/>
        <v>19</v>
      </c>
      <c r="D1895" s="191">
        <v>4.4949472417196406</v>
      </c>
      <c r="E1895" s="192">
        <f t="shared" si="303"/>
        <v>1.5608096131231332E-4</v>
      </c>
      <c r="F1895" s="193">
        <f t="shared" si="304"/>
        <v>6.7017981174943131</v>
      </c>
      <c r="G1895" s="193">
        <f t="shared" si="309"/>
        <v>6.949619786980878</v>
      </c>
      <c r="H1895" s="193">
        <f t="shared" si="309"/>
        <v>7.2066055015177994</v>
      </c>
      <c r="I1895" s="193">
        <f t="shared" si="309"/>
        <v>7.4730941326890621</v>
      </c>
      <c r="J1895" s="193">
        <f t="shared" si="309"/>
        <v>7.7494370830024764</v>
      </c>
      <c r="K1895" s="193">
        <f>MAX(0,(F1895-'2031 forecast'!$C$10))</f>
        <v>0.96479811749431299</v>
      </c>
      <c r="L1895" s="193">
        <f>MAX(0,(G1895-'2031 forecast'!$C$10))</f>
        <v>1.2126197869808779</v>
      </c>
      <c r="M1895" s="193">
        <f>MAX(0,(H1895-'2031 forecast'!$C$10))</f>
        <v>1.4696055015177993</v>
      </c>
      <c r="N1895" s="193">
        <f>MAX(0,(I1895-'2031 forecast'!$C$10))</f>
        <v>1.736094132689062</v>
      </c>
      <c r="O1895" s="193">
        <f>MAX(0,(J1895-'2031 forecast'!$C$10))</f>
        <v>2.0124370830024763</v>
      </c>
      <c r="P1895" s="175">
        <f t="shared" si="306"/>
        <v>13</v>
      </c>
      <c r="Q1895" s="175" t="str">
        <f t="shared" si="307"/>
        <v/>
      </c>
    </row>
    <row r="1896" spans="1:17" s="1" customFormat="1" x14ac:dyDescent="0.3">
      <c r="A1896" s="189">
        <f t="shared" si="305"/>
        <v>43909.833333328745</v>
      </c>
      <c r="B1896" s="190">
        <f t="shared" si="301"/>
        <v>43909</v>
      </c>
      <c r="C1896" s="1">
        <f t="shared" si="302"/>
        <v>20</v>
      </c>
      <c r="D1896" s="191">
        <v>4.4723595671381347</v>
      </c>
      <c r="E1896" s="192">
        <f t="shared" si="303"/>
        <v>1.5529663487355797E-4</v>
      </c>
      <c r="F1896" s="193">
        <f t="shared" si="304"/>
        <v>6.6681207400194662</v>
      </c>
      <c r="G1896" s="193">
        <f t="shared" si="309"/>
        <v>6.9146970744834864</v>
      </c>
      <c r="H1896" s="193">
        <f t="shared" si="309"/>
        <v>7.1703914035202221</v>
      </c>
      <c r="I1896" s="193">
        <f t="shared" si="309"/>
        <v>7.4355408958413776</v>
      </c>
      <c r="J1896" s="193">
        <f t="shared" si="309"/>
        <v>7.7104951881130157</v>
      </c>
      <c r="K1896" s="193">
        <f>MAX(0,(F1896-'2031 forecast'!$C$10))</f>
        <v>0.9311207400194661</v>
      </c>
      <c r="L1896" s="193">
        <f>MAX(0,(G1896-'2031 forecast'!$C$10))</f>
        <v>1.1776970744834863</v>
      </c>
      <c r="M1896" s="193">
        <f>MAX(0,(H1896-'2031 forecast'!$C$10))</f>
        <v>1.433391403520222</v>
      </c>
      <c r="N1896" s="193">
        <f>MAX(0,(I1896-'2031 forecast'!$C$10))</f>
        <v>1.6985408958413775</v>
      </c>
      <c r="O1896" s="193">
        <f>MAX(0,(J1896-'2031 forecast'!$C$10))</f>
        <v>1.9734951881130156</v>
      </c>
      <c r="P1896" s="175">
        <f t="shared" si="306"/>
        <v>14</v>
      </c>
      <c r="Q1896" s="175" t="str">
        <f t="shared" si="307"/>
        <v/>
      </c>
    </row>
    <row r="1897" spans="1:17" s="1" customFormat="1" x14ac:dyDescent="0.3">
      <c r="A1897" s="189">
        <f t="shared" si="305"/>
        <v>43909.874999995409</v>
      </c>
      <c r="B1897" s="190">
        <f t="shared" si="301"/>
        <v>43909</v>
      </c>
      <c r="C1897" s="1">
        <f t="shared" si="302"/>
        <v>21</v>
      </c>
      <c r="D1897" s="191">
        <v>4.3594211942306051</v>
      </c>
      <c r="E1897" s="192">
        <f t="shared" si="303"/>
        <v>1.5137500267978124E-4</v>
      </c>
      <c r="F1897" s="193">
        <f t="shared" si="304"/>
        <v>6.4997338526452371</v>
      </c>
      <c r="G1897" s="193">
        <f t="shared" si="309"/>
        <v>6.740083511996529</v>
      </c>
      <c r="H1897" s="193">
        <f t="shared" si="309"/>
        <v>6.9893209135323371</v>
      </c>
      <c r="I1897" s="193">
        <f t="shared" si="309"/>
        <v>7.2477747116029585</v>
      </c>
      <c r="J1897" s="193">
        <f t="shared" si="309"/>
        <v>7.5157857136657169</v>
      </c>
      <c r="K1897" s="193">
        <f>MAX(0,(F1897-'2031 forecast'!$C$10))</f>
        <v>0.76273385264523696</v>
      </c>
      <c r="L1897" s="193">
        <f>MAX(0,(G1897-'2031 forecast'!$C$10))</f>
        <v>1.0030835119965289</v>
      </c>
      <c r="M1897" s="193">
        <f>MAX(0,(H1897-'2031 forecast'!$C$10))</f>
        <v>1.252320913532337</v>
      </c>
      <c r="N1897" s="193">
        <f>MAX(0,(I1897-'2031 forecast'!$C$10))</f>
        <v>1.5107747116029584</v>
      </c>
      <c r="O1897" s="193">
        <f>MAX(0,(J1897-'2031 forecast'!$C$10))</f>
        <v>1.7787857136657168</v>
      </c>
      <c r="P1897" s="175">
        <f t="shared" si="306"/>
        <v>15</v>
      </c>
      <c r="Q1897" s="175" t="str">
        <f t="shared" si="307"/>
        <v/>
      </c>
    </row>
    <row r="1898" spans="1:17" s="1" customFormat="1" x14ac:dyDescent="0.3">
      <c r="A1898" s="189">
        <f t="shared" si="305"/>
        <v>43909.916666662073</v>
      </c>
      <c r="B1898" s="190">
        <f t="shared" si="301"/>
        <v>43909</v>
      </c>
      <c r="C1898" s="1">
        <f t="shared" si="302"/>
        <v>22</v>
      </c>
      <c r="D1898" s="191">
        <v>3.9151969274609937</v>
      </c>
      <c r="E1898" s="192">
        <f t="shared" si="303"/>
        <v>1.3594991605092618E-4</v>
      </c>
      <c r="F1898" s="193">
        <f t="shared" si="304"/>
        <v>5.8374120956399373</v>
      </c>
      <c r="G1898" s="193">
        <f t="shared" si="309"/>
        <v>6.0532701662145003</v>
      </c>
      <c r="H1898" s="193">
        <f t="shared" si="309"/>
        <v>6.2771103195799931</v>
      </c>
      <c r="I1898" s="193">
        <f t="shared" si="309"/>
        <v>6.50922772026518</v>
      </c>
      <c r="J1898" s="193">
        <f t="shared" si="309"/>
        <v>6.7499284475063446</v>
      </c>
      <c r="K1898" s="193">
        <f>MAX(0,(F1898-'2031 forecast'!$C$10))</f>
        <v>0.10041209563993725</v>
      </c>
      <c r="L1898" s="193">
        <f>MAX(0,(G1898-'2031 forecast'!$C$10))</f>
        <v>0.31627016621450021</v>
      </c>
      <c r="M1898" s="193">
        <f>MAX(0,(H1898-'2031 forecast'!$C$10))</f>
        <v>0.540110319579993</v>
      </c>
      <c r="N1898" s="193">
        <f>MAX(0,(I1898-'2031 forecast'!$C$10))</f>
        <v>0.77222772026517994</v>
      </c>
      <c r="O1898" s="193">
        <f>MAX(0,(J1898-'2031 forecast'!$C$10))</f>
        <v>1.0129284475063445</v>
      </c>
      <c r="P1898" s="175">
        <f t="shared" si="306"/>
        <v>16</v>
      </c>
      <c r="Q1898" s="175">
        <f t="shared" si="307"/>
        <v>16</v>
      </c>
    </row>
    <row r="1899" spans="1:17" s="1" customFormat="1" x14ac:dyDescent="0.3">
      <c r="A1899" s="189">
        <f t="shared" si="305"/>
        <v>43909.958333328737</v>
      </c>
      <c r="B1899" s="190">
        <f t="shared" si="301"/>
        <v>43909</v>
      </c>
      <c r="C1899" s="1">
        <f t="shared" si="302"/>
        <v>23</v>
      </c>
      <c r="D1899" s="191">
        <v>3.6968494065064377</v>
      </c>
      <c r="E1899" s="192">
        <f t="shared" si="303"/>
        <v>1.283680938096245E-4</v>
      </c>
      <c r="F1899" s="193">
        <f t="shared" si="304"/>
        <v>5.5118641133830941</v>
      </c>
      <c r="G1899" s="193">
        <f t="shared" si="309"/>
        <v>5.7156839454063828</v>
      </c>
      <c r="H1899" s="193">
        <f t="shared" si="309"/>
        <v>5.9270407056034156</v>
      </c>
      <c r="I1899" s="193">
        <f t="shared" si="309"/>
        <v>6.1462130974042362</v>
      </c>
      <c r="J1899" s="193">
        <f t="shared" si="309"/>
        <v>6.3734901302415663</v>
      </c>
      <c r="K1899" s="193">
        <f>MAX(0,(F1899-'2031 forecast'!$C$10))</f>
        <v>0</v>
      </c>
      <c r="L1899" s="193">
        <f>MAX(0,(G1899-'2031 forecast'!$C$10))</f>
        <v>0</v>
      </c>
      <c r="M1899" s="193">
        <f>MAX(0,(H1899-'2031 forecast'!$C$10))</f>
        <v>0.19004070560341546</v>
      </c>
      <c r="N1899" s="193">
        <f>MAX(0,(I1899-'2031 forecast'!$C$10))</f>
        <v>0.40921309740423606</v>
      </c>
      <c r="O1899" s="193">
        <f>MAX(0,(J1899-'2031 forecast'!$C$10))</f>
        <v>0.6364901302415662</v>
      </c>
      <c r="P1899" s="175" t="str">
        <f t="shared" si="306"/>
        <v/>
      </c>
      <c r="Q1899" s="175" t="str">
        <f t="shared" si="307"/>
        <v/>
      </c>
    </row>
    <row r="1900" spans="1:17" s="1" customFormat="1" x14ac:dyDescent="0.3">
      <c r="A1900" s="189">
        <f t="shared" si="305"/>
        <v>43909.999999995402</v>
      </c>
      <c r="B1900" s="190">
        <f t="shared" si="301"/>
        <v>43909</v>
      </c>
      <c r="C1900" s="1">
        <f t="shared" si="302"/>
        <v>0</v>
      </c>
      <c r="D1900" s="191">
        <v>3.5236772347148939</v>
      </c>
      <c r="E1900" s="192">
        <f t="shared" si="303"/>
        <v>1.2235492444583355E-4</v>
      </c>
      <c r="F1900" s="193">
        <f t="shared" si="304"/>
        <v>5.2536708860759438</v>
      </c>
      <c r="G1900" s="193">
        <f t="shared" si="309"/>
        <v>5.4479431495930504</v>
      </c>
      <c r="H1900" s="193">
        <f t="shared" si="309"/>
        <v>5.6493992876219936</v>
      </c>
      <c r="I1900" s="193">
        <f t="shared" si="309"/>
        <v>5.8583049482386613</v>
      </c>
      <c r="J1900" s="193">
        <f t="shared" si="309"/>
        <v>6.0749356027557093</v>
      </c>
      <c r="K1900" s="193">
        <f>MAX(0,(F1900-'2031 forecast'!$C$10))</f>
        <v>0</v>
      </c>
      <c r="L1900" s="193">
        <f>MAX(0,(G1900-'2031 forecast'!$C$10))</f>
        <v>0</v>
      </c>
      <c r="M1900" s="193">
        <f>MAX(0,(H1900-'2031 forecast'!$C$10))</f>
        <v>0</v>
      </c>
      <c r="N1900" s="193">
        <f>MAX(0,(I1900-'2031 forecast'!$C$10))</f>
        <v>0.12130494823866123</v>
      </c>
      <c r="O1900" s="193">
        <f>MAX(0,(J1900-'2031 forecast'!$C$10))</f>
        <v>0.33793560275570922</v>
      </c>
      <c r="P1900" s="175" t="str">
        <f t="shared" si="306"/>
        <v/>
      </c>
      <c r="Q1900" s="175" t="str">
        <f t="shared" si="307"/>
        <v/>
      </c>
    </row>
    <row r="1901" spans="1:17" s="1" customFormat="1" x14ac:dyDescent="0.3">
      <c r="A1901" s="189">
        <f t="shared" si="305"/>
        <v>43910.041666662066</v>
      </c>
      <c r="B1901" s="190">
        <f t="shared" si="301"/>
        <v>43910</v>
      </c>
      <c r="C1901" s="1">
        <f t="shared" si="302"/>
        <v>1</v>
      </c>
      <c r="D1901" s="191">
        <v>3.2601543645973274</v>
      </c>
      <c r="E1901" s="192">
        <f t="shared" si="303"/>
        <v>1.1320444932702122E-4</v>
      </c>
      <c r="F1901" s="193">
        <f t="shared" si="304"/>
        <v>4.8607681488694094</v>
      </c>
      <c r="G1901" s="193">
        <f t="shared" si="309"/>
        <v>5.0405115037901513</v>
      </c>
      <c r="H1901" s="193">
        <f t="shared" si="309"/>
        <v>5.2269014776502631</v>
      </c>
      <c r="I1901" s="193">
        <f t="shared" si="309"/>
        <v>5.4201838516823519</v>
      </c>
      <c r="J1901" s="193">
        <f t="shared" si="309"/>
        <v>5.6206134957120142</v>
      </c>
      <c r="K1901" s="193">
        <f>MAX(0,(F1901-'2031 forecast'!$C$10))</f>
        <v>0</v>
      </c>
      <c r="L1901" s="193">
        <f>MAX(0,(G1901-'2031 forecast'!$C$10))</f>
        <v>0</v>
      </c>
      <c r="M1901" s="193">
        <f>MAX(0,(H1901-'2031 forecast'!$C$10))</f>
        <v>0</v>
      </c>
      <c r="N1901" s="193">
        <f>MAX(0,(I1901-'2031 forecast'!$C$10))</f>
        <v>0</v>
      </c>
      <c r="O1901" s="193">
        <f>MAX(0,(J1901-'2031 forecast'!$C$10))</f>
        <v>0</v>
      </c>
      <c r="P1901" s="175" t="str">
        <f t="shared" si="306"/>
        <v/>
      </c>
      <c r="Q1901" s="175" t="str">
        <f t="shared" si="307"/>
        <v/>
      </c>
    </row>
    <row r="1902" spans="1:17" s="1" customFormat="1" x14ac:dyDescent="0.3">
      <c r="A1902" s="189">
        <f t="shared" si="305"/>
        <v>43910.08333332873</v>
      </c>
      <c r="B1902" s="190">
        <f t="shared" si="301"/>
        <v>43910</v>
      </c>
      <c r="C1902" s="1">
        <f t="shared" si="302"/>
        <v>2</v>
      </c>
      <c r="D1902" s="191">
        <v>3.0418068436427714</v>
      </c>
      <c r="E1902" s="192">
        <f t="shared" si="303"/>
        <v>1.0562262708571955E-4</v>
      </c>
      <c r="F1902" s="193">
        <f t="shared" si="304"/>
        <v>4.5352201666125662</v>
      </c>
      <c r="G1902" s="193">
        <f t="shared" si="309"/>
        <v>4.7029252829820338</v>
      </c>
      <c r="H1902" s="193">
        <f t="shared" si="309"/>
        <v>4.8768318636736856</v>
      </c>
      <c r="I1902" s="193">
        <f t="shared" si="309"/>
        <v>5.0571692288214081</v>
      </c>
      <c r="J1902" s="193">
        <f t="shared" si="309"/>
        <v>5.2441751784472359</v>
      </c>
      <c r="K1902" s="193">
        <f>MAX(0,(F1902-'2031 forecast'!$C$10))</f>
        <v>0</v>
      </c>
      <c r="L1902" s="193">
        <f>MAX(0,(G1902-'2031 forecast'!$C$10))</f>
        <v>0</v>
      </c>
      <c r="M1902" s="193">
        <f>MAX(0,(H1902-'2031 forecast'!$C$10))</f>
        <v>0</v>
      </c>
      <c r="N1902" s="193">
        <f>MAX(0,(I1902-'2031 forecast'!$C$10))</f>
        <v>0</v>
      </c>
      <c r="O1902" s="193">
        <f>MAX(0,(J1902-'2031 forecast'!$C$10))</f>
        <v>0</v>
      </c>
      <c r="P1902" s="175" t="str">
        <f t="shared" si="306"/>
        <v/>
      </c>
      <c r="Q1902" s="175" t="str">
        <f t="shared" si="307"/>
        <v/>
      </c>
    </row>
    <row r="1903" spans="1:17" s="1" customFormat="1" x14ac:dyDescent="0.3">
      <c r="A1903" s="189">
        <f t="shared" si="305"/>
        <v>43910.124999995394</v>
      </c>
      <c r="B1903" s="190">
        <f t="shared" si="301"/>
        <v>43910</v>
      </c>
      <c r="C1903" s="1">
        <f t="shared" si="302"/>
        <v>3</v>
      </c>
      <c r="D1903" s="191">
        <v>2.9815730447587567</v>
      </c>
      <c r="E1903" s="192">
        <f t="shared" si="303"/>
        <v>1.0353108991570533E-4</v>
      </c>
      <c r="F1903" s="193">
        <f t="shared" si="304"/>
        <v>4.445413826679645</v>
      </c>
      <c r="G1903" s="193">
        <f t="shared" si="309"/>
        <v>4.6097980496556588</v>
      </c>
      <c r="H1903" s="193">
        <f t="shared" si="309"/>
        <v>4.7802609356801486</v>
      </c>
      <c r="I1903" s="193">
        <f t="shared" si="309"/>
        <v>4.9570272638942532</v>
      </c>
      <c r="J1903" s="193">
        <f t="shared" si="309"/>
        <v>5.1403301254086786</v>
      </c>
      <c r="K1903" s="193">
        <f>MAX(0,(F1903-'2031 forecast'!$C$10))</f>
        <v>0</v>
      </c>
      <c r="L1903" s="193">
        <f>MAX(0,(G1903-'2031 forecast'!$C$10))</f>
        <v>0</v>
      </c>
      <c r="M1903" s="193">
        <f>MAX(0,(H1903-'2031 forecast'!$C$10))</f>
        <v>0</v>
      </c>
      <c r="N1903" s="193">
        <f>MAX(0,(I1903-'2031 forecast'!$C$10))</f>
        <v>0</v>
      </c>
      <c r="O1903" s="193">
        <f>MAX(0,(J1903-'2031 forecast'!$C$10))</f>
        <v>0</v>
      </c>
      <c r="P1903" s="175" t="str">
        <f t="shared" si="306"/>
        <v/>
      </c>
      <c r="Q1903" s="175" t="str">
        <f t="shared" si="307"/>
        <v/>
      </c>
    </row>
    <row r="1904" spans="1:17" s="1" customFormat="1" x14ac:dyDescent="0.3">
      <c r="A1904" s="189">
        <f t="shared" si="305"/>
        <v>43910.166666662059</v>
      </c>
      <c r="B1904" s="190">
        <f t="shared" si="301"/>
        <v>43910</v>
      </c>
      <c r="C1904" s="1">
        <f t="shared" si="302"/>
        <v>4</v>
      </c>
      <c r="D1904" s="191">
        <v>2.9815730447587567</v>
      </c>
      <c r="E1904" s="192">
        <f t="shared" si="303"/>
        <v>1.0353108991570533E-4</v>
      </c>
      <c r="F1904" s="193">
        <f t="shared" si="304"/>
        <v>4.445413826679645</v>
      </c>
      <c r="G1904" s="193">
        <f t="shared" si="309"/>
        <v>4.6097980496556588</v>
      </c>
      <c r="H1904" s="193">
        <f t="shared" si="309"/>
        <v>4.7802609356801486</v>
      </c>
      <c r="I1904" s="193">
        <f t="shared" si="309"/>
        <v>4.9570272638942532</v>
      </c>
      <c r="J1904" s="193">
        <f t="shared" si="309"/>
        <v>5.1403301254086786</v>
      </c>
      <c r="K1904" s="193">
        <f>MAX(0,(F1904-'2031 forecast'!$C$10))</f>
        <v>0</v>
      </c>
      <c r="L1904" s="193">
        <f>MAX(0,(G1904-'2031 forecast'!$C$10))</f>
        <v>0</v>
      </c>
      <c r="M1904" s="193">
        <f>MAX(0,(H1904-'2031 forecast'!$C$10))</f>
        <v>0</v>
      </c>
      <c r="N1904" s="193">
        <f>MAX(0,(I1904-'2031 forecast'!$C$10))</f>
        <v>0</v>
      </c>
      <c r="O1904" s="193">
        <f>MAX(0,(J1904-'2031 forecast'!$C$10))</f>
        <v>0</v>
      </c>
      <c r="P1904" s="175" t="str">
        <f t="shared" si="306"/>
        <v/>
      </c>
      <c r="Q1904" s="175" t="str">
        <f t="shared" si="307"/>
        <v/>
      </c>
    </row>
    <row r="1905" spans="1:17" s="1" customFormat="1" x14ac:dyDescent="0.3">
      <c r="A1905" s="189">
        <f t="shared" si="305"/>
        <v>43910.208333328723</v>
      </c>
      <c r="B1905" s="190">
        <f t="shared" si="301"/>
        <v>43910</v>
      </c>
      <c r="C1905" s="1">
        <f t="shared" si="302"/>
        <v>5</v>
      </c>
      <c r="D1905" s="191">
        <v>3.0794529679452816</v>
      </c>
      <c r="E1905" s="192">
        <f t="shared" si="303"/>
        <v>1.0692983781697848E-4</v>
      </c>
      <c r="F1905" s="193">
        <f t="shared" si="304"/>
        <v>4.5913491290706432</v>
      </c>
      <c r="G1905" s="193">
        <f t="shared" ref="G1905:J1924" si="310">$E1905*G$2</f>
        <v>4.7611298038110208</v>
      </c>
      <c r="H1905" s="193">
        <f t="shared" si="310"/>
        <v>4.9371886936696487</v>
      </c>
      <c r="I1905" s="193">
        <f t="shared" si="310"/>
        <v>5.119757956900882</v>
      </c>
      <c r="J1905" s="193">
        <f t="shared" si="310"/>
        <v>5.309078336596337</v>
      </c>
      <c r="K1905" s="193">
        <f>MAX(0,(F1905-'2031 forecast'!$C$10))</f>
        <v>0</v>
      </c>
      <c r="L1905" s="193">
        <f>MAX(0,(G1905-'2031 forecast'!$C$10))</f>
        <v>0</v>
      </c>
      <c r="M1905" s="193">
        <f>MAX(0,(H1905-'2031 forecast'!$C$10))</f>
        <v>0</v>
      </c>
      <c r="N1905" s="193">
        <f>MAX(0,(I1905-'2031 forecast'!$C$10))</f>
        <v>0</v>
      </c>
      <c r="O1905" s="193">
        <f>MAX(0,(J1905-'2031 forecast'!$C$10))</f>
        <v>0</v>
      </c>
      <c r="P1905" s="175" t="str">
        <f t="shared" si="306"/>
        <v/>
      </c>
      <c r="Q1905" s="175" t="str">
        <f t="shared" si="307"/>
        <v/>
      </c>
    </row>
    <row r="1906" spans="1:17" s="1" customFormat="1" x14ac:dyDescent="0.3">
      <c r="A1906" s="189">
        <f t="shared" si="305"/>
        <v>43910.249999995387</v>
      </c>
      <c r="B1906" s="190">
        <f t="shared" si="301"/>
        <v>43910</v>
      </c>
      <c r="C1906" s="1">
        <f t="shared" si="302"/>
        <v>6</v>
      </c>
      <c r="D1906" s="191">
        <v>3.4483849861098745</v>
      </c>
      <c r="E1906" s="192">
        <f t="shared" si="303"/>
        <v>1.1974050298331573E-4</v>
      </c>
      <c r="F1906" s="193">
        <f t="shared" si="304"/>
        <v>5.1414129611597899</v>
      </c>
      <c r="G1906" s="193">
        <f t="shared" si="310"/>
        <v>5.3315341079350782</v>
      </c>
      <c r="H1906" s="193">
        <f t="shared" si="310"/>
        <v>5.52868562763007</v>
      </c>
      <c r="I1906" s="193">
        <f t="shared" si="310"/>
        <v>5.7331274920797153</v>
      </c>
      <c r="J1906" s="193">
        <f t="shared" si="310"/>
        <v>5.9451292864575098</v>
      </c>
      <c r="K1906" s="193">
        <f>MAX(0,(F1906-'2031 forecast'!$C$10))</f>
        <v>0</v>
      </c>
      <c r="L1906" s="193">
        <f>MAX(0,(G1906-'2031 forecast'!$C$10))</f>
        <v>0</v>
      </c>
      <c r="M1906" s="193">
        <f>MAX(0,(H1906-'2031 forecast'!$C$10))</f>
        <v>0</v>
      </c>
      <c r="N1906" s="193">
        <f>MAX(0,(I1906-'2031 forecast'!$C$10))</f>
        <v>0</v>
      </c>
      <c r="O1906" s="193">
        <f>MAX(0,(J1906-'2031 forecast'!$C$10))</f>
        <v>0.20812928645750972</v>
      </c>
      <c r="P1906" s="175" t="str">
        <f t="shared" si="306"/>
        <v/>
      </c>
      <c r="Q1906" s="175" t="str">
        <f t="shared" si="307"/>
        <v/>
      </c>
    </row>
    <row r="1907" spans="1:17" s="1" customFormat="1" x14ac:dyDescent="0.3">
      <c r="A1907" s="189">
        <f t="shared" si="305"/>
        <v>43910.291666662051</v>
      </c>
      <c r="B1907" s="190">
        <f t="shared" si="301"/>
        <v>43910</v>
      </c>
      <c r="C1907" s="1">
        <f t="shared" si="302"/>
        <v>7</v>
      </c>
      <c r="D1907" s="191">
        <v>3.6592032822039284</v>
      </c>
      <c r="E1907" s="192">
        <f t="shared" si="303"/>
        <v>1.2706088307836561E-4</v>
      </c>
      <c r="F1907" s="193">
        <f t="shared" si="304"/>
        <v>5.455735150925018</v>
      </c>
      <c r="G1907" s="193">
        <f t="shared" si="310"/>
        <v>5.6574794245773976</v>
      </c>
      <c r="H1907" s="193">
        <f t="shared" si="310"/>
        <v>5.8666838756074542</v>
      </c>
      <c r="I1907" s="193">
        <f t="shared" si="310"/>
        <v>6.083624369324764</v>
      </c>
      <c r="J1907" s="193">
        <f t="shared" si="310"/>
        <v>6.3085869720924679</v>
      </c>
      <c r="K1907" s="193">
        <f>MAX(0,(F1907-'2031 forecast'!$C$10))</f>
        <v>0</v>
      </c>
      <c r="L1907" s="193">
        <f>MAX(0,(G1907-'2031 forecast'!$C$10))</f>
        <v>0</v>
      </c>
      <c r="M1907" s="193">
        <f>MAX(0,(H1907-'2031 forecast'!$C$10))</f>
        <v>0.12968387560745409</v>
      </c>
      <c r="N1907" s="193">
        <f>MAX(0,(I1907-'2031 forecast'!$C$10))</f>
        <v>0.34662436932476393</v>
      </c>
      <c r="O1907" s="193">
        <f>MAX(0,(J1907-'2031 forecast'!$C$10))</f>
        <v>0.57158697209246778</v>
      </c>
      <c r="P1907" s="175" t="str">
        <f t="shared" si="306"/>
        <v/>
      </c>
      <c r="Q1907" s="175" t="str">
        <f t="shared" si="307"/>
        <v/>
      </c>
    </row>
    <row r="1908" spans="1:17" s="1" customFormat="1" x14ac:dyDescent="0.3">
      <c r="A1908" s="189">
        <f t="shared" si="305"/>
        <v>43910.333333328716</v>
      </c>
      <c r="B1908" s="190">
        <f t="shared" si="301"/>
        <v>43910</v>
      </c>
      <c r="C1908" s="1">
        <f t="shared" si="302"/>
        <v>8</v>
      </c>
      <c r="D1908" s="191">
        <v>3.742024755669449</v>
      </c>
      <c r="E1908" s="192">
        <f t="shared" si="303"/>
        <v>1.299367466871352E-4</v>
      </c>
      <c r="F1908" s="193">
        <f t="shared" si="304"/>
        <v>5.5792188683327861</v>
      </c>
      <c r="G1908" s="193">
        <f t="shared" si="310"/>
        <v>5.7855293704011661</v>
      </c>
      <c r="H1908" s="193">
        <f t="shared" si="310"/>
        <v>5.9994689015985694</v>
      </c>
      <c r="I1908" s="193">
        <f t="shared" si="310"/>
        <v>6.2213195710996043</v>
      </c>
      <c r="J1908" s="193">
        <f t="shared" si="310"/>
        <v>6.4513739200204867</v>
      </c>
      <c r="K1908" s="193">
        <f>MAX(0,(F1908-'2031 forecast'!$C$10))</f>
        <v>0</v>
      </c>
      <c r="L1908" s="193">
        <f>MAX(0,(G1908-'2031 forecast'!$C$10))</f>
        <v>4.8529370401166005E-2</v>
      </c>
      <c r="M1908" s="193">
        <f>MAX(0,(H1908-'2031 forecast'!$C$10))</f>
        <v>0.26246890159856928</v>
      </c>
      <c r="N1908" s="193">
        <f>MAX(0,(I1908-'2031 forecast'!$C$10))</f>
        <v>0.48431957109960422</v>
      </c>
      <c r="O1908" s="193">
        <f>MAX(0,(J1908-'2031 forecast'!$C$10))</f>
        <v>0.71437392002048661</v>
      </c>
      <c r="P1908" s="175" t="str">
        <f t="shared" si="306"/>
        <v/>
      </c>
      <c r="Q1908" s="175" t="str">
        <f t="shared" si="307"/>
        <v/>
      </c>
    </row>
    <row r="1909" spans="1:17" s="1" customFormat="1" x14ac:dyDescent="0.3">
      <c r="A1909" s="189">
        <f t="shared" si="305"/>
        <v>43910.37499999538</v>
      </c>
      <c r="B1909" s="190">
        <f t="shared" si="301"/>
        <v>43910</v>
      </c>
      <c r="C1909" s="1">
        <f t="shared" si="302"/>
        <v>9</v>
      </c>
      <c r="D1909" s="191">
        <v>4.005547625787016</v>
      </c>
      <c r="E1909" s="192">
        <f t="shared" si="303"/>
        <v>1.3908722180594753E-4</v>
      </c>
      <c r="F1909" s="193">
        <f t="shared" si="304"/>
        <v>5.9721216055393196</v>
      </c>
      <c r="G1909" s="193">
        <f t="shared" si="310"/>
        <v>6.1929610162040651</v>
      </c>
      <c r="H1909" s="193">
        <f t="shared" si="310"/>
        <v>6.4219667115702999</v>
      </c>
      <c r="I1909" s="193">
        <f t="shared" si="310"/>
        <v>6.6594406676559137</v>
      </c>
      <c r="J1909" s="193">
        <f t="shared" si="310"/>
        <v>6.9056960270641818</v>
      </c>
      <c r="K1909" s="193">
        <f>MAX(0,(F1909-'2031 forecast'!$C$10))</f>
        <v>0.23512160553931949</v>
      </c>
      <c r="L1909" s="193">
        <f>MAX(0,(G1909-'2031 forecast'!$C$10))</f>
        <v>0.45596101620406504</v>
      </c>
      <c r="M1909" s="193">
        <f>MAX(0,(H1909-'2031 forecast'!$C$10))</f>
        <v>0.68496671157029976</v>
      </c>
      <c r="N1909" s="193">
        <f>MAX(0,(I1909-'2031 forecast'!$C$10))</f>
        <v>0.92244066765591359</v>
      </c>
      <c r="O1909" s="193">
        <f>MAX(0,(J1909-'2031 forecast'!$C$10))</f>
        <v>1.1686960270641817</v>
      </c>
      <c r="P1909" s="175">
        <f t="shared" si="306"/>
        <v>1</v>
      </c>
      <c r="Q1909" s="175" t="str">
        <f t="shared" si="307"/>
        <v/>
      </c>
    </row>
    <row r="1910" spans="1:17" s="1" customFormat="1" x14ac:dyDescent="0.3">
      <c r="A1910" s="189">
        <f t="shared" si="305"/>
        <v>43910.416666662044</v>
      </c>
      <c r="B1910" s="190">
        <f t="shared" si="301"/>
        <v>43910</v>
      </c>
      <c r="C1910" s="1">
        <f t="shared" si="302"/>
        <v>10</v>
      </c>
      <c r="D1910" s="191">
        <v>4.0507229749500278</v>
      </c>
      <c r="E1910" s="192">
        <f t="shared" si="303"/>
        <v>1.4065587468345823E-4</v>
      </c>
      <c r="F1910" s="193">
        <f t="shared" si="304"/>
        <v>6.0394763604890125</v>
      </c>
      <c r="G1910" s="193">
        <f t="shared" si="310"/>
        <v>6.2628064411988484</v>
      </c>
      <c r="H1910" s="193">
        <f t="shared" si="310"/>
        <v>6.4943949075654537</v>
      </c>
      <c r="I1910" s="193">
        <f t="shared" si="310"/>
        <v>6.7345471413512819</v>
      </c>
      <c r="J1910" s="193">
        <f t="shared" si="310"/>
        <v>6.9835798168431023</v>
      </c>
      <c r="K1910" s="193">
        <f>MAX(0,(F1910-'2031 forecast'!$C$10))</f>
        <v>0.30247636048901239</v>
      </c>
      <c r="L1910" s="193">
        <f>MAX(0,(G1910-'2031 forecast'!$C$10))</f>
        <v>0.52580644119884834</v>
      </c>
      <c r="M1910" s="193">
        <f>MAX(0,(H1910-'2031 forecast'!$C$10))</f>
        <v>0.75739490756545358</v>
      </c>
      <c r="N1910" s="193">
        <f>MAX(0,(I1910-'2031 forecast'!$C$10))</f>
        <v>0.99754714135128175</v>
      </c>
      <c r="O1910" s="193">
        <f>MAX(0,(J1910-'2031 forecast'!$C$10))</f>
        <v>1.2465798168431022</v>
      </c>
      <c r="P1910" s="175">
        <f t="shared" si="306"/>
        <v>2</v>
      </c>
      <c r="Q1910" s="175" t="str">
        <f t="shared" si="307"/>
        <v/>
      </c>
    </row>
    <row r="1911" spans="1:17" s="1" customFormat="1" x14ac:dyDescent="0.3">
      <c r="A1911" s="189">
        <f t="shared" si="305"/>
        <v>43910.458333328708</v>
      </c>
      <c r="B1911" s="190">
        <f t="shared" si="301"/>
        <v>43910</v>
      </c>
      <c r="C1911" s="1">
        <f t="shared" si="302"/>
        <v>11</v>
      </c>
      <c r="D1911" s="191">
        <v>4.0733106495315337</v>
      </c>
      <c r="E1911" s="192">
        <f t="shared" si="303"/>
        <v>1.4144020112221358E-4</v>
      </c>
      <c r="F1911" s="193">
        <f t="shared" si="304"/>
        <v>6.0731537379638585</v>
      </c>
      <c r="G1911" s="193">
        <f t="shared" si="310"/>
        <v>6.2977291536962401</v>
      </c>
      <c r="H1911" s="193">
        <f t="shared" si="310"/>
        <v>6.530609005563031</v>
      </c>
      <c r="I1911" s="193">
        <f t="shared" si="310"/>
        <v>6.7721003781989664</v>
      </c>
      <c r="J1911" s="193">
        <f t="shared" si="310"/>
        <v>7.022521711732562</v>
      </c>
      <c r="K1911" s="193">
        <f>MAX(0,(F1911-'2031 forecast'!$C$10))</f>
        <v>0.33615373796385839</v>
      </c>
      <c r="L1911" s="193">
        <f>MAX(0,(G1911-'2031 forecast'!$C$10))</f>
        <v>0.56072915369623999</v>
      </c>
      <c r="M1911" s="193">
        <f>MAX(0,(H1911-'2031 forecast'!$C$10))</f>
        <v>0.79360900556303093</v>
      </c>
      <c r="N1911" s="193">
        <f>MAX(0,(I1911-'2031 forecast'!$C$10))</f>
        <v>1.0351003781989663</v>
      </c>
      <c r="O1911" s="193">
        <f>MAX(0,(J1911-'2031 forecast'!$C$10))</f>
        <v>1.2855217117325619</v>
      </c>
      <c r="P1911" s="175">
        <f t="shared" si="306"/>
        <v>3</v>
      </c>
      <c r="Q1911" s="175">
        <f t="shared" si="307"/>
        <v>3</v>
      </c>
    </row>
    <row r="1912" spans="1:17" s="1" customFormat="1" x14ac:dyDescent="0.3">
      <c r="A1912" s="189">
        <f t="shared" si="305"/>
        <v>43910.499999995372</v>
      </c>
      <c r="B1912" s="190">
        <f t="shared" si="301"/>
        <v>43910</v>
      </c>
      <c r="C1912" s="1">
        <f t="shared" si="302"/>
        <v>12</v>
      </c>
      <c r="D1912" s="191">
        <v>3.2450959148763232</v>
      </c>
      <c r="E1912" s="192">
        <f t="shared" si="303"/>
        <v>1.1268156503451764E-4</v>
      </c>
      <c r="F1912" s="193">
        <f t="shared" si="304"/>
        <v>4.8383165638861785</v>
      </c>
      <c r="G1912" s="193">
        <f t="shared" si="310"/>
        <v>5.017229695458556</v>
      </c>
      <c r="H1912" s="193">
        <f t="shared" si="310"/>
        <v>5.2027587456518782</v>
      </c>
      <c r="I1912" s="193">
        <f t="shared" si="310"/>
        <v>5.3951483604505617</v>
      </c>
      <c r="J1912" s="193">
        <f t="shared" si="310"/>
        <v>5.5946522324523729</v>
      </c>
      <c r="K1912" s="193">
        <f>MAX(0,(F1912-'2031 forecast'!$C$10))</f>
        <v>0</v>
      </c>
      <c r="L1912" s="193">
        <f>MAX(0,(G1912-'2031 forecast'!$C$10))</f>
        <v>0</v>
      </c>
      <c r="M1912" s="193">
        <f>MAX(0,(H1912-'2031 forecast'!$C$10))</f>
        <v>0</v>
      </c>
      <c r="N1912" s="193">
        <f>MAX(0,(I1912-'2031 forecast'!$C$10))</f>
        <v>0</v>
      </c>
      <c r="O1912" s="193">
        <f>MAX(0,(J1912-'2031 forecast'!$C$10))</f>
        <v>0</v>
      </c>
      <c r="P1912" s="175" t="str">
        <f t="shared" si="306"/>
        <v/>
      </c>
      <c r="Q1912" s="175" t="str">
        <f t="shared" si="307"/>
        <v/>
      </c>
    </row>
    <row r="1913" spans="1:17" s="1" customFormat="1" x14ac:dyDescent="0.3">
      <c r="A1913" s="189">
        <f t="shared" si="305"/>
        <v>43910.541666662037</v>
      </c>
      <c r="B1913" s="190">
        <f t="shared" si="301"/>
        <v>43910</v>
      </c>
      <c r="C1913" s="1">
        <f t="shared" si="302"/>
        <v>13</v>
      </c>
      <c r="D1913" s="191">
        <v>3.0719237430847794</v>
      </c>
      <c r="E1913" s="192">
        <f t="shared" si="303"/>
        <v>1.0666839567072669E-4</v>
      </c>
      <c r="F1913" s="193">
        <f t="shared" si="304"/>
        <v>4.5801233365790281</v>
      </c>
      <c r="G1913" s="193">
        <f t="shared" si="310"/>
        <v>4.7494888996452236</v>
      </c>
      <c r="H1913" s="193">
        <f t="shared" si="310"/>
        <v>4.9251173276704563</v>
      </c>
      <c r="I1913" s="193">
        <f t="shared" si="310"/>
        <v>5.1072402112849877</v>
      </c>
      <c r="J1913" s="193">
        <f t="shared" si="310"/>
        <v>5.2960977049665168</v>
      </c>
      <c r="K1913" s="193">
        <f>MAX(0,(F1913-'2031 forecast'!$C$10))</f>
        <v>0</v>
      </c>
      <c r="L1913" s="193">
        <f>MAX(0,(G1913-'2031 forecast'!$C$10))</f>
        <v>0</v>
      </c>
      <c r="M1913" s="193">
        <f>MAX(0,(H1913-'2031 forecast'!$C$10))</f>
        <v>0</v>
      </c>
      <c r="N1913" s="193">
        <f>MAX(0,(I1913-'2031 forecast'!$C$10))</f>
        <v>0</v>
      </c>
      <c r="O1913" s="193">
        <f>MAX(0,(J1913-'2031 forecast'!$C$10))</f>
        <v>0</v>
      </c>
      <c r="P1913" s="175" t="str">
        <f t="shared" si="306"/>
        <v/>
      </c>
      <c r="Q1913" s="175" t="str">
        <f t="shared" si="307"/>
        <v/>
      </c>
    </row>
    <row r="1914" spans="1:17" s="1" customFormat="1" x14ac:dyDescent="0.3">
      <c r="A1914" s="189">
        <f t="shared" si="305"/>
        <v>43910.583333328701</v>
      </c>
      <c r="B1914" s="190">
        <f t="shared" si="301"/>
        <v>43910</v>
      </c>
      <c r="C1914" s="1">
        <f t="shared" si="302"/>
        <v>14</v>
      </c>
      <c r="D1914" s="191">
        <v>2.8686346718512277</v>
      </c>
      <c r="E1914" s="192">
        <f t="shared" si="303"/>
        <v>9.9609457721928598E-5</v>
      </c>
      <c r="F1914" s="193">
        <f t="shared" si="304"/>
        <v>4.2770269393054159</v>
      </c>
      <c r="G1914" s="193">
        <f t="shared" si="310"/>
        <v>4.4351844871687014</v>
      </c>
      <c r="H1914" s="193">
        <f t="shared" si="310"/>
        <v>4.5991904456922637</v>
      </c>
      <c r="I1914" s="193">
        <f t="shared" si="310"/>
        <v>4.7692610796558332</v>
      </c>
      <c r="J1914" s="193">
        <f t="shared" si="310"/>
        <v>4.9456206509613789</v>
      </c>
      <c r="K1914" s="193">
        <f>MAX(0,(F1914-'2031 forecast'!$C$10))</f>
        <v>0</v>
      </c>
      <c r="L1914" s="193">
        <f>MAX(0,(G1914-'2031 forecast'!$C$10))</f>
        <v>0</v>
      </c>
      <c r="M1914" s="193">
        <f>MAX(0,(H1914-'2031 forecast'!$C$10))</f>
        <v>0</v>
      </c>
      <c r="N1914" s="193">
        <f>MAX(0,(I1914-'2031 forecast'!$C$10))</f>
        <v>0</v>
      </c>
      <c r="O1914" s="193">
        <f>MAX(0,(J1914-'2031 forecast'!$C$10))</f>
        <v>0</v>
      </c>
      <c r="P1914" s="175" t="str">
        <f t="shared" si="306"/>
        <v/>
      </c>
      <c r="Q1914" s="175" t="str">
        <f t="shared" si="307"/>
        <v/>
      </c>
    </row>
    <row r="1915" spans="1:17" s="1" customFormat="1" x14ac:dyDescent="0.3">
      <c r="A1915" s="189">
        <f t="shared" si="305"/>
        <v>43910.624999995365</v>
      </c>
      <c r="B1915" s="190">
        <f t="shared" si="301"/>
        <v>43910</v>
      </c>
      <c r="C1915" s="1">
        <f t="shared" si="302"/>
        <v>15</v>
      </c>
      <c r="D1915" s="191">
        <v>2.8686346718512277</v>
      </c>
      <c r="E1915" s="192">
        <f t="shared" si="303"/>
        <v>9.9609457721928598E-5</v>
      </c>
      <c r="F1915" s="193">
        <f t="shared" si="304"/>
        <v>4.2770269393054159</v>
      </c>
      <c r="G1915" s="193">
        <f t="shared" si="310"/>
        <v>4.4351844871687014</v>
      </c>
      <c r="H1915" s="193">
        <f t="shared" si="310"/>
        <v>4.5991904456922637</v>
      </c>
      <c r="I1915" s="193">
        <f t="shared" si="310"/>
        <v>4.7692610796558332</v>
      </c>
      <c r="J1915" s="193">
        <f t="shared" si="310"/>
        <v>4.9456206509613789</v>
      </c>
      <c r="K1915" s="193">
        <f>MAX(0,(F1915-'2031 forecast'!$C$10))</f>
        <v>0</v>
      </c>
      <c r="L1915" s="193">
        <f>MAX(0,(G1915-'2031 forecast'!$C$10))</f>
        <v>0</v>
      </c>
      <c r="M1915" s="193">
        <f>MAX(0,(H1915-'2031 forecast'!$C$10))</f>
        <v>0</v>
      </c>
      <c r="N1915" s="193">
        <f>MAX(0,(I1915-'2031 forecast'!$C$10))</f>
        <v>0</v>
      </c>
      <c r="O1915" s="193">
        <f>MAX(0,(J1915-'2031 forecast'!$C$10))</f>
        <v>0</v>
      </c>
      <c r="P1915" s="175" t="str">
        <f t="shared" si="306"/>
        <v/>
      </c>
      <c r="Q1915" s="175" t="str">
        <f t="shared" si="307"/>
        <v/>
      </c>
    </row>
    <row r="1916" spans="1:17" s="1" customFormat="1" x14ac:dyDescent="0.3">
      <c r="A1916" s="189">
        <f t="shared" si="305"/>
        <v>43910.666666662029</v>
      </c>
      <c r="B1916" s="190">
        <f t="shared" si="301"/>
        <v>43910</v>
      </c>
      <c r="C1916" s="1">
        <f t="shared" si="302"/>
        <v>16</v>
      </c>
      <c r="D1916" s="191">
        <v>2.861105446990726</v>
      </c>
      <c r="E1916" s="192">
        <f t="shared" si="303"/>
        <v>9.9348015575676814E-5</v>
      </c>
      <c r="F1916" s="193">
        <f t="shared" si="304"/>
        <v>4.2658011468138</v>
      </c>
      <c r="G1916" s="193">
        <f t="shared" si="310"/>
        <v>4.4235435830029042</v>
      </c>
      <c r="H1916" s="193">
        <f t="shared" si="310"/>
        <v>4.5871190796930712</v>
      </c>
      <c r="I1916" s="193">
        <f t="shared" si="310"/>
        <v>4.756743334039939</v>
      </c>
      <c r="J1916" s="193">
        <f t="shared" si="310"/>
        <v>4.9326400193315587</v>
      </c>
      <c r="K1916" s="193">
        <f>MAX(0,(F1916-'2031 forecast'!$C$10))</f>
        <v>0</v>
      </c>
      <c r="L1916" s="193">
        <f>MAX(0,(G1916-'2031 forecast'!$C$10))</f>
        <v>0</v>
      </c>
      <c r="M1916" s="193">
        <f>MAX(0,(H1916-'2031 forecast'!$C$10))</f>
        <v>0</v>
      </c>
      <c r="N1916" s="193">
        <f>MAX(0,(I1916-'2031 forecast'!$C$10))</f>
        <v>0</v>
      </c>
      <c r="O1916" s="193">
        <f>MAX(0,(J1916-'2031 forecast'!$C$10))</f>
        <v>0</v>
      </c>
      <c r="P1916" s="175" t="str">
        <f t="shared" si="306"/>
        <v/>
      </c>
      <c r="Q1916" s="175" t="str">
        <f t="shared" si="307"/>
        <v/>
      </c>
    </row>
    <row r="1917" spans="1:17" s="1" customFormat="1" x14ac:dyDescent="0.3">
      <c r="A1917" s="189">
        <f t="shared" si="305"/>
        <v>43910.708333328694</v>
      </c>
      <c r="B1917" s="190">
        <f t="shared" si="301"/>
        <v>43910</v>
      </c>
      <c r="C1917" s="1">
        <f t="shared" si="302"/>
        <v>17</v>
      </c>
      <c r="D1917" s="191">
        <v>2.8761638967117298</v>
      </c>
      <c r="E1917" s="192">
        <f t="shared" si="303"/>
        <v>9.9870899868180382E-5</v>
      </c>
      <c r="F1917" s="193">
        <f t="shared" si="304"/>
        <v>4.2882527317970309</v>
      </c>
      <c r="G1917" s="193">
        <f t="shared" si="310"/>
        <v>4.4468253913344986</v>
      </c>
      <c r="H1917" s="193">
        <f t="shared" si="310"/>
        <v>4.6112618116914561</v>
      </c>
      <c r="I1917" s="193">
        <f t="shared" si="310"/>
        <v>4.7817788252717284</v>
      </c>
      <c r="J1917" s="193">
        <f t="shared" si="310"/>
        <v>4.9586012825911991</v>
      </c>
      <c r="K1917" s="193">
        <f>MAX(0,(F1917-'2031 forecast'!$C$10))</f>
        <v>0</v>
      </c>
      <c r="L1917" s="193">
        <f>MAX(0,(G1917-'2031 forecast'!$C$10))</f>
        <v>0</v>
      </c>
      <c r="M1917" s="193">
        <f>MAX(0,(H1917-'2031 forecast'!$C$10))</f>
        <v>0</v>
      </c>
      <c r="N1917" s="193">
        <f>MAX(0,(I1917-'2031 forecast'!$C$10))</f>
        <v>0</v>
      </c>
      <c r="O1917" s="193">
        <f>MAX(0,(J1917-'2031 forecast'!$C$10))</f>
        <v>0</v>
      </c>
      <c r="P1917" s="175" t="str">
        <f t="shared" si="306"/>
        <v/>
      </c>
      <c r="Q1917" s="175" t="str">
        <f t="shared" si="307"/>
        <v/>
      </c>
    </row>
    <row r="1918" spans="1:17" s="1" customFormat="1" x14ac:dyDescent="0.3">
      <c r="A1918" s="189">
        <f t="shared" si="305"/>
        <v>43910.749999995358</v>
      </c>
      <c r="B1918" s="190">
        <f t="shared" si="301"/>
        <v>43910</v>
      </c>
      <c r="C1918" s="1">
        <f t="shared" si="302"/>
        <v>18</v>
      </c>
      <c r="D1918" s="191">
        <v>2.8159300978277146</v>
      </c>
      <c r="E1918" s="192">
        <f t="shared" si="303"/>
        <v>9.7779362698166138E-5</v>
      </c>
      <c r="F1918" s="193">
        <f t="shared" si="304"/>
        <v>4.1984463918641088</v>
      </c>
      <c r="G1918" s="193">
        <f t="shared" si="310"/>
        <v>4.3536981580081218</v>
      </c>
      <c r="H1918" s="193">
        <f t="shared" si="310"/>
        <v>4.5146908836979183</v>
      </c>
      <c r="I1918" s="193">
        <f t="shared" si="310"/>
        <v>4.6816368603445717</v>
      </c>
      <c r="J1918" s="193">
        <f t="shared" si="310"/>
        <v>4.8547562295526401</v>
      </c>
      <c r="K1918" s="193">
        <f>MAX(0,(F1918-'2031 forecast'!$C$10))</f>
        <v>0</v>
      </c>
      <c r="L1918" s="193">
        <f>MAX(0,(G1918-'2031 forecast'!$C$10))</f>
        <v>0</v>
      </c>
      <c r="M1918" s="193">
        <f>MAX(0,(H1918-'2031 forecast'!$C$10))</f>
        <v>0</v>
      </c>
      <c r="N1918" s="193">
        <f>MAX(0,(I1918-'2031 forecast'!$C$10))</f>
        <v>0</v>
      </c>
      <c r="O1918" s="193">
        <f>MAX(0,(J1918-'2031 forecast'!$C$10))</f>
        <v>0</v>
      </c>
      <c r="P1918" s="175" t="str">
        <f t="shared" si="306"/>
        <v/>
      </c>
      <c r="Q1918" s="175" t="str">
        <f t="shared" si="307"/>
        <v/>
      </c>
    </row>
    <row r="1919" spans="1:17" s="1" customFormat="1" x14ac:dyDescent="0.3">
      <c r="A1919" s="189">
        <f t="shared" si="305"/>
        <v>43910.791666662022</v>
      </c>
      <c r="B1919" s="190">
        <f t="shared" si="301"/>
        <v>43910</v>
      </c>
      <c r="C1919" s="1">
        <f t="shared" si="302"/>
        <v>19</v>
      </c>
      <c r="D1919" s="191">
        <v>3.2300374651553194</v>
      </c>
      <c r="E1919" s="192">
        <f t="shared" si="303"/>
        <v>1.1215868074201409E-4</v>
      </c>
      <c r="F1919" s="193">
        <f t="shared" si="304"/>
        <v>4.8158649789029484</v>
      </c>
      <c r="G1919" s="193">
        <f t="shared" si="310"/>
        <v>4.9939478871269625</v>
      </c>
      <c r="H1919" s="193">
        <f t="shared" si="310"/>
        <v>5.1786160136534942</v>
      </c>
      <c r="I1919" s="193">
        <f t="shared" si="310"/>
        <v>5.3701128692187732</v>
      </c>
      <c r="J1919" s="193">
        <f t="shared" si="310"/>
        <v>5.5686909691927342</v>
      </c>
      <c r="K1919" s="193">
        <f>MAX(0,(F1919-'2031 forecast'!$C$10))</f>
        <v>0</v>
      </c>
      <c r="L1919" s="193">
        <f>MAX(0,(G1919-'2031 forecast'!$C$10))</f>
        <v>0</v>
      </c>
      <c r="M1919" s="193">
        <f>MAX(0,(H1919-'2031 forecast'!$C$10))</f>
        <v>0</v>
      </c>
      <c r="N1919" s="193">
        <f>MAX(0,(I1919-'2031 forecast'!$C$10))</f>
        <v>0</v>
      </c>
      <c r="O1919" s="193">
        <f>MAX(0,(J1919-'2031 forecast'!$C$10))</f>
        <v>0</v>
      </c>
      <c r="P1919" s="175" t="str">
        <f t="shared" si="306"/>
        <v/>
      </c>
      <c r="Q1919" s="175" t="str">
        <f t="shared" si="307"/>
        <v/>
      </c>
    </row>
    <row r="1920" spans="1:17" s="1" customFormat="1" x14ac:dyDescent="0.3">
      <c r="A1920" s="189">
        <f t="shared" si="305"/>
        <v>43910.833333328686</v>
      </c>
      <c r="B1920" s="190">
        <f t="shared" si="301"/>
        <v>43910</v>
      </c>
      <c r="C1920" s="1">
        <f t="shared" si="302"/>
        <v>20</v>
      </c>
      <c r="D1920" s="191">
        <v>3.1923913408528102</v>
      </c>
      <c r="E1920" s="192">
        <f t="shared" si="303"/>
        <v>1.108514700107552E-4</v>
      </c>
      <c r="F1920" s="193">
        <f t="shared" si="304"/>
        <v>4.7597360164448723</v>
      </c>
      <c r="G1920" s="193">
        <f t="shared" si="310"/>
        <v>4.9357433662979773</v>
      </c>
      <c r="H1920" s="193">
        <f t="shared" si="310"/>
        <v>5.1182591836575329</v>
      </c>
      <c r="I1920" s="193">
        <f t="shared" si="310"/>
        <v>5.307524141139301</v>
      </c>
      <c r="J1920" s="193">
        <f t="shared" si="310"/>
        <v>5.5037878110436349</v>
      </c>
      <c r="K1920" s="193">
        <f>MAX(0,(F1920-'2031 forecast'!$C$10))</f>
        <v>0</v>
      </c>
      <c r="L1920" s="193">
        <f>MAX(0,(G1920-'2031 forecast'!$C$10))</f>
        <v>0</v>
      </c>
      <c r="M1920" s="193">
        <f>MAX(0,(H1920-'2031 forecast'!$C$10))</f>
        <v>0</v>
      </c>
      <c r="N1920" s="193">
        <f>MAX(0,(I1920-'2031 forecast'!$C$10))</f>
        <v>0</v>
      </c>
      <c r="O1920" s="193">
        <f>MAX(0,(J1920-'2031 forecast'!$C$10))</f>
        <v>0</v>
      </c>
      <c r="P1920" s="175" t="str">
        <f t="shared" si="306"/>
        <v/>
      </c>
      <c r="Q1920" s="175" t="str">
        <f t="shared" si="307"/>
        <v/>
      </c>
    </row>
    <row r="1921" spans="1:17" s="1" customFormat="1" x14ac:dyDescent="0.3">
      <c r="A1921" s="189">
        <f t="shared" si="305"/>
        <v>43910.874999995351</v>
      </c>
      <c r="B1921" s="190">
        <f t="shared" si="301"/>
        <v>43910</v>
      </c>
      <c r="C1921" s="1">
        <f t="shared" si="302"/>
        <v>21</v>
      </c>
      <c r="D1921" s="191">
        <v>3.1321575419687941</v>
      </c>
      <c r="E1921" s="192">
        <f t="shared" si="303"/>
        <v>1.0875993284074093E-4</v>
      </c>
      <c r="F1921" s="193">
        <f t="shared" si="304"/>
        <v>4.6699296765119493</v>
      </c>
      <c r="G1921" s="193">
        <f t="shared" si="310"/>
        <v>4.8426161329715995</v>
      </c>
      <c r="H1921" s="193">
        <f t="shared" si="310"/>
        <v>5.0216882556639932</v>
      </c>
      <c r="I1921" s="193">
        <f t="shared" si="310"/>
        <v>5.2073821762121435</v>
      </c>
      <c r="J1921" s="193">
        <f t="shared" si="310"/>
        <v>5.3999427580050749</v>
      </c>
      <c r="K1921" s="193">
        <f>MAX(0,(F1921-'2031 forecast'!$C$10))</f>
        <v>0</v>
      </c>
      <c r="L1921" s="193">
        <f>MAX(0,(G1921-'2031 forecast'!$C$10))</f>
        <v>0</v>
      </c>
      <c r="M1921" s="193">
        <f>MAX(0,(H1921-'2031 forecast'!$C$10))</f>
        <v>0</v>
      </c>
      <c r="N1921" s="193">
        <f>MAX(0,(I1921-'2031 forecast'!$C$10))</f>
        <v>0</v>
      </c>
      <c r="O1921" s="193">
        <f>MAX(0,(J1921-'2031 forecast'!$C$10))</f>
        <v>0</v>
      </c>
      <c r="P1921" s="175" t="str">
        <f t="shared" si="306"/>
        <v/>
      </c>
      <c r="Q1921" s="175" t="str">
        <f t="shared" si="307"/>
        <v/>
      </c>
    </row>
    <row r="1922" spans="1:17" s="1" customFormat="1" x14ac:dyDescent="0.3">
      <c r="A1922" s="189">
        <f t="shared" si="305"/>
        <v>43910.916666662015</v>
      </c>
      <c r="B1922" s="190">
        <f t="shared" si="301"/>
        <v>43910</v>
      </c>
      <c r="C1922" s="1">
        <f t="shared" si="302"/>
        <v>22</v>
      </c>
      <c r="D1922" s="191">
        <v>2.9062807961537369</v>
      </c>
      <c r="E1922" s="192">
        <f t="shared" si="303"/>
        <v>1.0091666845318749E-4</v>
      </c>
      <c r="F1922" s="193">
        <f t="shared" si="304"/>
        <v>4.3331559017634911</v>
      </c>
      <c r="G1922" s="193">
        <f t="shared" si="310"/>
        <v>4.4933890079976857</v>
      </c>
      <c r="H1922" s="193">
        <f t="shared" si="310"/>
        <v>4.659547275688225</v>
      </c>
      <c r="I1922" s="193">
        <f t="shared" si="310"/>
        <v>4.8318498077353054</v>
      </c>
      <c r="J1922" s="193">
        <f t="shared" si="310"/>
        <v>5.0105238091104782</v>
      </c>
      <c r="K1922" s="193">
        <f>MAX(0,(F1922-'2031 forecast'!$C$10))</f>
        <v>0</v>
      </c>
      <c r="L1922" s="193">
        <f>MAX(0,(G1922-'2031 forecast'!$C$10))</f>
        <v>0</v>
      </c>
      <c r="M1922" s="193">
        <f>MAX(0,(H1922-'2031 forecast'!$C$10))</f>
        <v>0</v>
      </c>
      <c r="N1922" s="193">
        <f>MAX(0,(I1922-'2031 forecast'!$C$10))</f>
        <v>0</v>
      </c>
      <c r="O1922" s="193">
        <f>MAX(0,(J1922-'2031 forecast'!$C$10))</f>
        <v>0</v>
      </c>
      <c r="P1922" s="175" t="str">
        <f t="shared" si="306"/>
        <v/>
      </c>
      <c r="Q1922" s="175" t="str">
        <f t="shared" si="307"/>
        <v/>
      </c>
    </row>
    <row r="1923" spans="1:17" s="1" customFormat="1" x14ac:dyDescent="0.3">
      <c r="A1923" s="189">
        <f t="shared" si="305"/>
        <v>43910.958333328679</v>
      </c>
      <c r="B1923" s="190">
        <f t="shared" si="301"/>
        <v>43910</v>
      </c>
      <c r="C1923" s="1">
        <f t="shared" si="302"/>
        <v>23</v>
      </c>
      <c r="D1923" s="191">
        <v>2.6578163757571742</v>
      </c>
      <c r="E1923" s="192">
        <f t="shared" si="303"/>
        <v>9.2289077626878717E-5</v>
      </c>
      <c r="F1923" s="193">
        <f t="shared" si="304"/>
        <v>3.9627047495401877</v>
      </c>
      <c r="G1923" s="193">
        <f t="shared" si="310"/>
        <v>4.1092391705263811</v>
      </c>
      <c r="H1923" s="193">
        <f t="shared" si="310"/>
        <v>4.2611921977148794</v>
      </c>
      <c r="I1923" s="193">
        <f t="shared" si="310"/>
        <v>4.4187642024107845</v>
      </c>
      <c r="J1923" s="193">
        <f t="shared" si="310"/>
        <v>4.5821629653264218</v>
      </c>
      <c r="K1923" s="193">
        <f>MAX(0,(F1923-'2031 forecast'!$C$10))</f>
        <v>0</v>
      </c>
      <c r="L1923" s="193">
        <f>MAX(0,(G1923-'2031 forecast'!$C$10))</f>
        <v>0</v>
      </c>
      <c r="M1923" s="193">
        <f>MAX(0,(H1923-'2031 forecast'!$C$10))</f>
        <v>0</v>
      </c>
      <c r="N1923" s="193">
        <f>MAX(0,(I1923-'2031 forecast'!$C$10))</f>
        <v>0</v>
      </c>
      <c r="O1923" s="193">
        <f>MAX(0,(J1923-'2031 forecast'!$C$10))</f>
        <v>0</v>
      </c>
      <c r="P1923" s="175" t="str">
        <f t="shared" si="306"/>
        <v/>
      </c>
      <c r="Q1923" s="175" t="str">
        <f t="shared" si="307"/>
        <v/>
      </c>
    </row>
    <row r="1924" spans="1:17" s="1" customFormat="1" x14ac:dyDescent="0.3">
      <c r="A1924" s="189">
        <f t="shared" si="305"/>
        <v>43910.999999995343</v>
      </c>
      <c r="B1924" s="190">
        <f t="shared" si="301"/>
        <v>43910</v>
      </c>
      <c r="C1924" s="1">
        <f t="shared" si="302"/>
        <v>0</v>
      </c>
      <c r="D1924" s="191">
        <v>3.3203881634813426</v>
      </c>
      <c r="E1924" s="192">
        <f t="shared" si="303"/>
        <v>1.1529598649703547E-4</v>
      </c>
      <c r="F1924" s="193">
        <f t="shared" si="304"/>
        <v>4.9505744888023315</v>
      </c>
      <c r="G1924" s="193">
        <f t="shared" si="310"/>
        <v>5.1336387371165282</v>
      </c>
      <c r="H1924" s="193">
        <f t="shared" si="310"/>
        <v>5.3234724056438019</v>
      </c>
      <c r="I1924" s="193">
        <f t="shared" si="310"/>
        <v>5.5203258166095086</v>
      </c>
      <c r="J1924" s="193">
        <f t="shared" si="310"/>
        <v>5.7244585487505733</v>
      </c>
      <c r="K1924" s="193">
        <f>MAX(0,(F1924-'2031 forecast'!$C$10))</f>
        <v>0</v>
      </c>
      <c r="L1924" s="193">
        <f>MAX(0,(G1924-'2031 forecast'!$C$10))</f>
        <v>0</v>
      </c>
      <c r="M1924" s="193">
        <f>MAX(0,(H1924-'2031 forecast'!$C$10))</f>
        <v>0</v>
      </c>
      <c r="N1924" s="193">
        <f>MAX(0,(I1924-'2031 forecast'!$C$10))</f>
        <v>0</v>
      </c>
      <c r="O1924" s="193">
        <f>MAX(0,(J1924-'2031 forecast'!$C$10))</f>
        <v>0</v>
      </c>
      <c r="P1924" s="175" t="str">
        <f t="shared" si="306"/>
        <v/>
      </c>
      <c r="Q1924" s="175" t="str">
        <f t="shared" si="307"/>
        <v/>
      </c>
    </row>
    <row r="1925" spans="1:17" s="1" customFormat="1" x14ac:dyDescent="0.3">
      <c r="A1925" s="189">
        <f t="shared" si="305"/>
        <v>43911.041666662008</v>
      </c>
      <c r="B1925" s="190">
        <f t="shared" ref="B1925:B1988" si="311">INT(A1925)</f>
        <v>43911</v>
      </c>
      <c r="C1925" s="1">
        <f t="shared" ref="C1925:C1988" si="312">HOUR(A1925)</f>
        <v>1</v>
      </c>
      <c r="D1925" s="191">
        <v>2.4620565293841246</v>
      </c>
      <c r="E1925" s="192">
        <f t="shared" ref="E1925:E1988" si="313">D1925/SUM($D$4:$D$8763)</f>
        <v>8.5491581824332418E-5</v>
      </c>
      <c r="F1925" s="193">
        <f t="shared" ref="F1925:F1988" si="314">E1925*$F$2</f>
        <v>3.6708341447581914</v>
      </c>
      <c r="G1925" s="193">
        <f t="shared" ref="G1925:J1944" si="315">$E1925*G$2</f>
        <v>3.8065756622156566</v>
      </c>
      <c r="H1925" s="193">
        <f t="shared" si="315"/>
        <v>3.9473366817358801</v>
      </c>
      <c r="I1925" s="193">
        <f t="shared" si="315"/>
        <v>4.093302816397526</v>
      </c>
      <c r="J1925" s="193">
        <f t="shared" si="315"/>
        <v>4.244666542951105</v>
      </c>
      <c r="K1925" s="193">
        <f>MAX(0,(F1925-'2031 forecast'!$C$10))</f>
        <v>0</v>
      </c>
      <c r="L1925" s="193">
        <f>MAX(0,(G1925-'2031 forecast'!$C$10))</f>
        <v>0</v>
      </c>
      <c r="M1925" s="193">
        <f>MAX(0,(H1925-'2031 forecast'!$C$10))</f>
        <v>0</v>
      </c>
      <c r="N1925" s="193">
        <f>MAX(0,(I1925-'2031 forecast'!$C$10))</f>
        <v>0</v>
      </c>
      <c r="O1925" s="193">
        <f>MAX(0,(J1925-'2031 forecast'!$C$10))</f>
        <v>0</v>
      </c>
      <c r="P1925" s="175" t="str">
        <f t="shared" si="306"/>
        <v/>
      </c>
      <c r="Q1925" s="175" t="str">
        <f t="shared" si="307"/>
        <v/>
      </c>
    </row>
    <row r="1926" spans="1:17" s="1" customFormat="1" x14ac:dyDescent="0.3">
      <c r="A1926" s="189">
        <f t="shared" ref="A1926:A1989" si="316">A1925 + TIME(1,0,0)</f>
        <v>43911.083333328672</v>
      </c>
      <c r="B1926" s="190">
        <f t="shared" si="311"/>
        <v>43911</v>
      </c>
      <c r="C1926" s="1">
        <f t="shared" si="312"/>
        <v>2</v>
      </c>
      <c r="D1926" s="191">
        <v>2.3717058310581018</v>
      </c>
      <c r="E1926" s="192">
        <f t="shared" si="313"/>
        <v>8.2354276069311052E-5</v>
      </c>
      <c r="F1926" s="193">
        <f t="shared" si="314"/>
        <v>3.5361246348588082</v>
      </c>
      <c r="G1926" s="193">
        <f t="shared" si="315"/>
        <v>3.6668848122260917</v>
      </c>
      <c r="H1926" s="193">
        <f t="shared" si="315"/>
        <v>3.802480289745573</v>
      </c>
      <c r="I1926" s="193">
        <f t="shared" si="315"/>
        <v>3.9430898690067919</v>
      </c>
      <c r="J1926" s="193">
        <f t="shared" si="315"/>
        <v>4.0888989633932669</v>
      </c>
      <c r="K1926" s="193">
        <f>MAX(0,(F1926-'2031 forecast'!$C$10))</f>
        <v>0</v>
      </c>
      <c r="L1926" s="193">
        <f>MAX(0,(G1926-'2031 forecast'!$C$10))</f>
        <v>0</v>
      </c>
      <c r="M1926" s="193">
        <f>MAX(0,(H1926-'2031 forecast'!$C$10))</f>
        <v>0</v>
      </c>
      <c r="N1926" s="193">
        <f>MAX(0,(I1926-'2031 forecast'!$C$10))</f>
        <v>0</v>
      </c>
      <c r="O1926" s="193">
        <f>MAX(0,(J1926-'2031 forecast'!$C$10))</f>
        <v>0</v>
      </c>
      <c r="P1926" s="175" t="str">
        <f t="shared" ref="P1926:P1989" si="317">IF(K1926&gt;0,IF(K1925&gt;0,P1925+1,1),"")</f>
        <v/>
      </c>
      <c r="Q1926" s="175" t="str">
        <f t="shared" ref="Q1926:Q1989" si="318">IF(AND(K1926&gt;0,K1927=0),P1926,"")</f>
        <v/>
      </c>
    </row>
    <row r="1927" spans="1:17" s="1" customFormat="1" x14ac:dyDescent="0.3">
      <c r="A1927" s="189">
        <f t="shared" si="316"/>
        <v>43911.124999995336</v>
      </c>
      <c r="B1927" s="190">
        <f t="shared" si="311"/>
        <v>43911</v>
      </c>
      <c r="C1927" s="1">
        <f t="shared" si="312"/>
        <v>3</v>
      </c>
      <c r="D1927" s="191">
        <v>2.3566473813370976</v>
      </c>
      <c r="E1927" s="192">
        <f t="shared" si="313"/>
        <v>8.1831391776807471E-5</v>
      </c>
      <c r="F1927" s="193">
        <f t="shared" si="314"/>
        <v>3.5136730498755773</v>
      </c>
      <c r="G1927" s="193">
        <f t="shared" si="315"/>
        <v>3.6436030038944964</v>
      </c>
      <c r="H1927" s="193">
        <f t="shared" si="315"/>
        <v>3.7783375577471872</v>
      </c>
      <c r="I1927" s="193">
        <f t="shared" si="315"/>
        <v>3.9180543777750017</v>
      </c>
      <c r="J1927" s="193">
        <f t="shared" si="315"/>
        <v>4.0629377001336255</v>
      </c>
      <c r="K1927" s="193">
        <f>MAX(0,(F1927-'2031 forecast'!$C$10))</f>
        <v>0</v>
      </c>
      <c r="L1927" s="193">
        <f>MAX(0,(G1927-'2031 forecast'!$C$10))</f>
        <v>0</v>
      </c>
      <c r="M1927" s="193">
        <f>MAX(0,(H1927-'2031 forecast'!$C$10))</f>
        <v>0</v>
      </c>
      <c r="N1927" s="193">
        <f>MAX(0,(I1927-'2031 forecast'!$C$10))</f>
        <v>0</v>
      </c>
      <c r="O1927" s="193">
        <f>MAX(0,(J1927-'2031 forecast'!$C$10))</f>
        <v>0</v>
      </c>
      <c r="P1927" s="175" t="str">
        <f t="shared" si="317"/>
        <v/>
      </c>
      <c r="Q1927" s="175" t="str">
        <f t="shared" si="318"/>
        <v/>
      </c>
    </row>
    <row r="1928" spans="1:17" s="1" customFormat="1" x14ac:dyDescent="0.3">
      <c r="A1928" s="189">
        <f t="shared" si="316"/>
        <v>43911.166666662</v>
      </c>
      <c r="B1928" s="190">
        <f t="shared" si="311"/>
        <v>43911</v>
      </c>
      <c r="C1928" s="1">
        <f t="shared" si="312"/>
        <v>4</v>
      </c>
      <c r="D1928" s="191">
        <v>2.4244104050816149</v>
      </c>
      <c r="E1928" s="192">
        <f t="shared" si="313"/>
        <v>8.4184371093073499E-5</v>
      </c>
      <c r="F1928" s="193">
        <f t="shared" si="314"/>
        <v>3.6147051823001144</v>
      </c>
      <c r="G1928" s="193">
        <f t="shared" si="315"/>
        <v>3.7483711413866705</v>
      </c>
      <c r="H1928" s="193">
        <f t="shared" si="315"/>
        <v>3.8869798517399179</v>
      </c>
      <c r="I1928" s="193">
        <f t="shared" si="315"/>
        <v>4.030714088318053</v>
      </c>
      <c r="J1928" s="193">
        <f t="shared" si="315"/>
        <v>4.1797633848020048</v>
      </c>
      <c r="K1928" s="193">
        <f>MAX(0,(F1928-'2031 forecast'!$C$10))</f>
        <v>0</v>
      </c>
      <c r="L1928" s="193">
        <f>MAX(0,(G1928-'2031 forecast'!$C$10))</f>
        <v>0</v>
      </c>
      <c r="M1928" s="193">
        <f>MAX(0,(H1928-'2031 forecast'!$C$10))</f>
        <v>0</v>
      </c>
      <c r="N1928" s="193">
        <f>MAX(0,(I1928-'2031 forecast'!$C$10))</f>
        <v>0</v>
      </c>
      <c r="O1928" s="193">
        <f>MAX(0,(J1928-'2031 forecast'!$C$10))</f>
        <v>0</v>
      </c>
      <c r="P1928" s="175" t="str">
        <f t="shared" si="317"/>
        <v/>
      </c>
      <c r="Q1928" s="175" t="str">
        <f t="shared" si="318"/>
        <v/>
      </c>
    </row>
    <row r="1929" spans="1:17" s="1" customFormat="1" x14ac:dyDescent="0.3">
      <c r="A1929" s="189">
        <f t="shared" si="316"/>
        <v>43911.208333328665</v>
      </c>
      <c r="B1929" s="190">
        <f t="shared" si="311"/>
        <v>43911</v>
      </c>
      <c r="C1929" s="1">
        <f t="shared" si="312"/>
        <v>5</v>
      </c>
      <c r="D1929" s="191">
        <v>2.5599364525706494</v>
      </c>
      <c r="E1929" s="192">
        <f t="shared" si="313"/>
        <v>8.8890329725605568E-5</v>
      </c>
      <c r="F1929" s="193">
        <f t="shared" si="314"/>
        <v>3.8167694471491895</v>
      </c>
      <c r="G1929" s="193">
        <f t="shared" si="315"/>
        <v>3.9579074163710191</v>
      </c>
      <c r="H1929" s="193">
        <f t="shared" si="315"/>
        <v>4.1042644397253794</v>
      </c>
      <c r="I1929" s="193">
        <f t="shared" si="315"/>
        <v>4.2560335094041557</v>
      </c>
      <c r="J1929" s="193">
        <f t="shared" si="315"/>
        <v>4.4134147541387634</v>
      </c>
      <c r="K1929" s="193">
        <f>MAX(0,(F1929-'2031 forecast'!$C$10))</f>
        <v>0</v>
      </c>
      <c r="L1929" s="193">
        <f>MAX(0,(G1929-'2031 forecast'!$C$10))</f>
        <v>0</v>
      </c>
      <c r="M1929" s="193">
        <f>MAX(0,(H1929-'2031 forecast'!$C$10))</f>
        <v>0</v>
      </c>
      <c r="N1929" s="193">
        <f>MAX(0,(I1929-'2031 forecast'!$C$10))</f>
        <v>0</v>
      </c>
      <c r="O1929" s="193">
        <f>MAX(0,(J1929-'2031 forecast'!$C$10))</f>
        <v>0</v>
      </c>
      <c r="P1929" s="175" t="str">
        <f t="shared" si="317"/>
        <v/>
      </c>
      <c r="Q1929" s="175" t="str">
        <f t="shared" si="318"/>
        <v/>
      </c>
    </row>
    <row r="1930" spans="1:17" s="1" customFormat="1" x14ac:dyDescent="0.3">
      <c r="A1930" s="189">
        <f t="shared" si="316"/>
        <v>43911.249999995329</v>
      </c>
      <c r="B1930" s="190">
        <f t="shared" si="311"/>
        <v>43911</v>
      </c>
      <c r="C1930" s="1">
        <f t="shared" si="312"/>
        <v>6</v>
      </c>
      <c r="D1930" s="191">
        <v>2.6276994763151666</v>
      </c>
      <c r="E1930" s="192">
        <f t="shared" si="313"/>
        <v>9.1243309041871595E-5</v>
      </c>
      <c r="F1930" s="193">
        <f t="shared" si="314"/>
        <v>3.9178015795737267</v>
      </c>
      <c r="G1930" s="193">
        <f t="shared" si="315"/>
        <v>4.0626755538631931</v>
      </c>
      <c r="H1930" s="193">
        <f t="shared" si="315"/>
        <v>4.2129067337181105</v>
      </c>
      <c r="I1930" s="193">
        <f t="shared" si="315"/>
        <v>4.3686932199472066</v>
      </c>
      <c r="J1930" s="193">
        <f t="shared" si="315"/>
        <v>4.5302404388071418</v>
      </c>
      <c r="K1930" s="193">
        <f>MAX(0,(F1930-'2031 forecast'!$C$10))</f>
        <v>0</v>
      </c>
      <c r="L1930" s="193">
        <f>MAX(0,(G1930-'2031 forecast'!$C$10))</f>
        <v>0</v>
      </c>
      <c r="M1930" s="193">
        <f>MAX(0,(H1930-'2031 forecast'!$C$10))</f>
        <v>0</v>
      </c>
      <c r="N1930" s="193">
        <f>MAX(0,(I1930-'2031 forecast'!$C$10))</f>
        <v>0</v>
      </c>
      <c r="O1930" s="193">
        <f>MAX(0,(J1930-'2031 forecast'!$C$10))</f>
        <v>0</v>
      </c>
      <c r="P1930" s="175" t="str">
        <f t="shared" si="317"/>
        <v/>
      </c>
      <c r="Q1930" s="175" t="str">
        <f t="shared" si="318"/>
        <v/>
      </c>
    </row>
    <row r="1931" spans="1:17" s="1" customFormat="1" x14ac:dyDescent="0.3">
      <c r="A1931" s="189">
        <f t="shared" si="316"/>
        <v>43911.291666661993</v>
      </c>
      <c r="B1931" s="190">
        <f t="shared" si="311"/>
        <v>43911</v>
      </c>
      <c r="C1931" s="1">
        <f t="shared" si="312"/>
        <v>7</v>
      </c>
      <c r="D1931" s="191">
        <v>2.8159300978277146</v>
      </c>
      <c r="E1931" s="192">
        <f t="shared" si="313"/>
        <v>9.7779362698166138E-5</v>
      </c>
      <c r="F1931" s="193">
        <f t="shared" si="314"/>
        <v>4.1984463918641088</v>
      </c>
      <c r="G1931" s="193">
        <f t="shared" si="315"/>
        <v>4.3536981580081218</v>
      </c>
      <c r="H1931" s="193">
        <f t="shared" si="315"/>
        <v>4.5146908836979183</v>
      </c>
      <c r="I1931" s="193">
        <f t="shared" si="315"/>
        <v>4.6816368603445717</v>
      </c>
      <c r="J1931" s="193">
        <f t="shared" si="315"/>
        <v>4.8547562295526401</v>
      </c>
      <c r="K1931" s="193">
        <f>MAX(0,(F1931-'2031 forecast'!$C$10))</f>
        <v>0</v>
      </c>
      <c r="L1931" s="193">
        <f>MAX(0,(G1931-'2031 forecast'!$C$10))</f>
        <v>0</v>
      </c>
      <c r="M1931" s="193">
        <f>MAX(0,(H1931-'2031 forecast'!$C$10))</f>
        <v>0</v>
      </c>
      <c r="N1931" s="193">
        <f>MAX(0,(I1931-'2031 forecast'!$C$10))</f>
        <v>0</v>
      </c>
      <c r="O1931" s="193">
        <f>MAX(0,(J1931-'2031 forecast'!$C$10))</f>
        <v>0</v>
      </c>
      <c r="P1931" s="175" t="str">
        <f t="shared" si="317"/>
        <v/>
      </c>
      <c r="Q1931" s="175" t="str">
        <f t="shared" si="318"/>
        <v/>
      </c>
    </row>
    <row r="1932" spans="1:17" s="1" customFormat="1" x14ac:dyDescent="0.3">
      <c r="A1932" s="189">
        <f t="shared" si="316"/>
        <v>43911.333333328657</v>
      </c>
      <c r="B1932" s="190">
        <f t="shared" si="311"/>
        <v>43911</v>
      </c>
      <c r="C1932" s="1">
        <f t="shared" si="312"/>
        <v>8</v>
      </c>
      <c r="D1932" s="191">
        <v>2.6804040503386801</v>
      </c>
      <c r="E1932" s="192">
        <f t="shared" si="313"/>
        <v>9.3073404065634069E-5</v>
      </c>
      <c r="F1932" s="193">
        <f t="shared" si="314"/>
        <v>3.9963821270150337</v>
      </c>
      <c r="G1932" s="193">
        <f t="shared" si="315"/>
        <v>4.1441618830237728</v>
      </c>
      <c r="H1932" s="193">
        <f t="shared" si="315"/>
        <v>4.2974062957124568</v>
      </c>
      <c r="I1932" s="193">
        <f t="shared" si="315"/>
        <v>4.456317439258469</v>
      </c>
      <c r="J1932" s="193">
        <f t="shared" si="315"/>
        <v>4.6211048602158815</v>
      </c>
      <c r="K1932" s="193">
        <f>MAX(0,(F1932-'2031 forecast'!$C$10))</f>
        <v>0</v>
      </c>
      <c r="L1932" s="193">
        <f>MAX(0,(G1932-'2031 forecast'!$C$10))</f>
        <v>0</v>
      </c>
      <c r="M1932" s="193">
        <f>MAX(0,(H1932-'2031 forecast'!$C$10))</f>
        <v>0</v>
      </c>
      <c r="N1932" s="193">
        <f>MAX(0,(I1932-'2031 forecast'!$C$10))</f>
        <v>0</v>
      </c>
      <c r="O1932" s="193">
        <f>MAX(0,(J1932-'2031 forecast'!$C$10))</f>
        <v>0</v>
      </c>
      <c r="P1932" s="175" t="str">
        <f t="shared" si="317"/>
        <v/>
      </c>
      <c r="Q1932" s="175" t="str">
        <f t="shared" si="318"/>
        <v/>
      </c>
    </row>
    <row r="1933" spans="1:17" s="1" customFormat="1" x14ac:dyDescent="0.3">
      <c r="A1933" s="189">
        <f t="shared" si="316"/>
        <v>43911.374999995322</v>
      </c>
      <c r="B1933" s="190">
        <f t="shared" si="311"/>
        <v>43911</v>
      </c>
      <c r="C1933" s="1">
        <f t="shared" si="312"/>
        <v>9</v>
      </c>
      <c r="D1933" s="191">
        <v>2.6954625000596839</v>
      </c>
      <c r="E1933" s="192">
        <f t="shared" si="313"/>
        <v>9.3596288358137637E-5</v>
      </c>
      <c r="F1933" s="193">
        <f t="shared" si="314"/>
        <v>4.0188337119982647</v>
      </c>
      <c r="G1933" s="193">
        <f t="shared" si="315"/>
        <v>4.1674436913553672</v>
      </c>
      <c r="H1933" s="193">
        <f t="shared" si="315"/>
        <v>4.3215490277108417</v>
      </c>
      <c r="I1933" s="193">
        <f t="shared" si="315"/>
        <v>4.4813529304902584</v>
      </c>
      <c r="J1933" s="193">
        <f t="shared" si="315"/>
        <v>4.6470661234755219</v>
      </c>
      <c r="K1933" s="193">
        <f>MAX(0,(F1933-'2031 forecast'!$C$10))</f>
        <v>0</v>
      </c>
      <c r="L1933" s="193">
        <f>MAX(0,(G1933-'2031 forecast'!$C$10))</f>
        <v>0</v>
      </c>
      <c r="M1933" s="193">
        <f>MAX(0,(H1933-'2031 forecast'!$C$10))</f>
        <v>0</v>
      </c>
      <c r="N1933" s="193">
        <f>MAX(0,(I1933-'2031 forecast'!$C$10))</f>
        <v>0</v>
      </c>
      <c r="O1933" s="193">
        <f>MAX(0,(J1933-'2031 forecast'!$C$10))</f>
        <v>0</v>
      </c>
      <c r="P1933" s="175" t="str">
        <f t="shared" si="317"/>
        <v/>
      </c>
      <c r="Q1933" s="175" t="str">
        <f t="shared" si="318"/>
        <v/>
      </c>
    </row>
    <row r="1934" spans="1:17" s="1" customFormat="1" x14ac:dyDescent="0.3">
      <c r="A1934" s="189">
        <f t="shared" si="316"/>
        <v>43911.416666661986</v>
      </c>
      <c r="B1934" s="190">
        <f t="shared" si="311"/>
        <v>43911</v>
      </c>
      <c r="C1934" s="1">
        <f t="shared" si="312"/>
        <v>10</v>
      </c>
      <c r="D1934" s="191">
        <v>2.8460469972697218</v>
      </c>
      <c r="E1934" s="192">
        <f t="shared" si="313"/>
        <v>9.8825131283173246E-5</v>
      </c>
      <c r="F1934" s="193">
        <f t="shared" si="314"/>
        <v>4.2433495618305699</v>
      </c>
      <c r="G1934" s="193">
        <f t="shared" si="315"/>
        <v>4.4002617746713097</v>
      </c>
      <c r="H1934" s="193">
        <f t="shared" si="315"/>
        <v>4.5629763476946863</v>
      </c>
      <c r="I1934" s="193">
        <f t="shared" si="315"/>
        <v>4.7317078428081496</v>
      </c>
      <c r="J1934" s="193">
        <f t="shared" si="315"/>
        <v>4.9066787560719192</v>
      </c>
      <c r="K1934" s="193">
        <f>MAX(0,(F1934-'2031 forecast'!$C$10))</f>
        <v>0</v>
      </c>
      <c r="L1934" s="193">
        <f>MAX(0,(G1934-'2031 forecast'!$C$10))</f>
        <v>0</v>
      </c>
      <c r="M1934" s="193">
        <f>MAX(0,(H1934-'2031 forecast'!$C$10))</f>
        <v>0</v>
      </c>
      <c r="N1934" s="193">
        <f>MAX(0,(I1934-'2031 forecast'!$C$10))</f>
        <v>0</v>
      </c>
      <c r="O1934" s="193">
        <f>MAX(0,(J1934-'2031 forecast'!$C$10))</f>
        <v>0</v>
      </c>
      <c r="P1934" s="175" t="str">
        <f t="shared" si="317"/>
        <v/>
      </c>
      <c r="Q1934" s="175" t="str">
        <f t="shared" si="318"/>
        <v/>
      </c>
    </row>
    <row r="1935" spans="1:17" s="1" customFormat="1" x14ac:dyDescent="0.3">
      <c r="A1935" s="189">
        <f t="shared" si="316"/>
        <v>43911.45833332865</v>
      </c>
      <c r="B1935" s="190">
        <f t="shared" si="311"/>
        <v>43911</v>
      </c>
      <c r="C1935" s="1">
        <f t="shared" si="312"/>
        <v>11</v>
      </c>
      <c r="D1935" s="191">
        <v>2.8836931215722315</v>
      </c>
      <c r="E1935" s="192">
        <f t="shared" si="313"/>
        <v>1.0013234201443215E-4</v>
      </c>
      <c r="F1935" s="193">
        <f t="shared" si="314"/>
        <v>4.299478524288646</v>
      </c>
      <c r="G1935" s="193">
        <f t="shared" si="315"/>
        <v>4.4584662955002949</v>
      </c>
      <c r="H1935" s="193">
        <f t="shared" si="315"/>
        <v>4.6233331776906477</v>
      </c>
      <c r="I1935" s="193">
        <f t="shared" si="315"/>
        <v>4.7942965708876226</v>
      </c>
      <c r="J1935" s="193">
        <f t="shared" si="315"/>
        <v>4.9715819142210185</v>
      </c>
      <c r="K1935" s="193">
        <f>MAX(0,(F1935-'2031 forecast'!$C$10))</f>
        <v>0</v>
      </c>
      <c r="L1935" s="193">
        <f>MAX(0,(G1935-'2031 forecast'!$C$10))</f>
        <v>0</v>
      </c>
      <c r="M1935" s="193">
        <f>MAX(0,(H1935-'2031 forecast'!$C$10))</f>
        <v>0</v>
      </c>
      <c r="N1935" s="193">
        <f>MAX(0,(I1935-'2031 forecast'!$C$10))</f>
        <v>0</v>
      </c>
      <c r="O1935" s="193">
        <f>MAX(0,(J1935-'2031 forecast'!$C$10))</f>
        <v>0</v>
      </c>
      <c r="P1935" s="175" t="str">
        <f t="shared" si="317"/>
        <v/>
      </c>
      <c r="Q1935" s="175" t="str">
        <f t="shared" si="318"/>
        <v/>
      </c>
    </row>
    <row r="1936" spans="1:17" s="1" customFormat="1" x14ac:dyDescent="0.3">
      <c r="A1936" s="189">
        <f t="shared" si="316"/>
        <v>43911.499999995314</v>
      </c>
      <c r="B1936" s="190">
        <f t="shared" si="311"/>
        <v>43911</v>
      </c>
      <c r="C1936" s="1">
        <f t="shared" si="312"/>
        <v>12</v>
      </c>
      <c r="D1936" s="191">
        <v>2.830988547548718</v>
      </c>
      <c r="E1936" s="192">
        <f t="shared" si="313"/>
        <v>9.8302246990669679E-5</v>
      </c>
      <c r="F1936" s="193">
        <f t="shared" si="314"/>
        <v>4.2208979768473389</v>
      </c>
      <c r="G1936" s="193">
        <f t="shared" si="315"/>
        <v>4.3769799663397144</v>
      </c>
      <c r="H1936" s="193">
        <f t="shared" si="315"/>
        <v>4.5388336156963014</v>
      </c>
      <c r="I1936" s="193">
        <f t="shared" si="315"/>
        <v>4.7066723515763602</v>
      </c>
      <c r="J1936" s="193">
        <f t="shared" si="315"/>
        <v>4.8807174928122787</v>
      </c>
      <c r="K1936" s="193">
        <f>MAX(0,(F1936-'2031 forecast'!$C$10))</f>
        <v>0</v>
      </c>
      <c r="L1936" s="193">
        <f>MAX(0,(G1936-'2031 forecast'!$C$10))</f>
        <v>0</v>
      </c>
      <c r="M1936" s="193">
        <f>MAX(0,(H1936-'2031 forecast'!$C$10))</f>
        <v>0</v>
      </c>
      <c r="N1936" s="193">
        <f>MAX(0,(I1936-'2031 forecast'!$C$10))</f>
        <v>0</v>
      </c>
      <c r="O1936" s="193">
        <f>MAX(0,(J1936-'2031 forecast'!$C$10))</f>
        <v>0</v>
      </c>
      <c r="P1936" s="175" t="str">
        <f t="shared" si="317"/>
        <v/>
      </c>
      <c r="Q1936" s="175" t="str">
        <f t="shared" si="318"/>
        <v/>
      </c>
    </row>
    <row r="1937" spans="1:17" s="1" customFormat="1" x14ac:dyDescent="0.3">
      <c r="A1937" s="189">
        <f t="shared" si="316"/>
        <v>43911.541666661979</v>
      </c>
      <c r="B1937" s="190">
        <f t="shared" si="311"/>
        <v>43911</v>
      </c>
      <c r="C1937" s="1">
        <f t="shared" si="312"/>
        <v>13</v>
      </c>
      <c r="D1937" s="191">
        <v>2.7632255238042007</v>
      </c>
      <c r="E1937" s="192">
        <f t="shared" si="313"/>
        <v>9.5949267674403651E-5</v>
      </c>
      <c r="F1937" s="193">
        <f t="shared" si="314"/>
        <v>4.1198658444228018</v>
      </c>
      <c r="G1937" s="193">
        <f t="shared" si="315"/>
        <v>4.2722118288475412</v>
      </c>
      <c r="H1937" s="193">
        <f t="shared" si="315"/>
        <v>4.4301913217035711</v>
      </c>
      <c r="I1937" s="193">
        <f t="shared" si="315"/>
        <v>4.5940126410333093</v>
      </c>
      <c r="J1937" s="193">
        <f t="shared" si="315"/>
        <v>4.7638918081439003</v>
      </c>
      <c r="K1937" s="193">
        <f>MAX(0,(F1937-'2031 forecast'!$C$10))</f>
        <v>0</v>
      </c>
      <c r="L1937" s="193">
        <f>MAX(0,(G1937-'2031 forecast'!$C$10))</f>
        <v>0</v>
      </c>
      <c r="M1937" s="193">
        <f>MAX(0,(H1937-'2031 forecast'!$C$10))</f>
        <v>0</v>
      </c>
      <c r="N1937" s="193">
        <f>MAX(0,(I1937-'2031 forecast'!$C$10))</f>
        <v>0</v>
      </c>
      <c r="O1937" s="193">
        <f>MAX(0,(J1937-'2031 forecast'!$C$10))</f>
        <v>0</v>
      </c>
      <c r="P1937" s="175" t="str">
        <f t="shared" si="317"/>
        <v/>
      </c>
      <c r="Q1937" s="175" t="str">
        <f t="shared" si="318"/>
        <v/>
      </c>
    </row>
    <row r="1938" spans="1:17" s="1" customFormat="1" x14ac:dyDescent="0.3">
      <c r="A1938" s="189">
        <f t="shared" si="316"/>
        <v>43911.583333328643</v>
      </c>
      <c r="B1938" s="190">
        <f t="shared" si="311"/>
        <v>43911</v>
      </c>
      <c r="C1938" s="1">
        <f t="shared" si="312"/>
        <v>14</v>
      </c>
      <c r="D1938" s="191">
        <v>2.6804040503386801</v>
      </c>
      <c r="E1938" s="192">
        <f t="shared" si="313"/>
        <v>9.3073404065634069E-5</v>
      </c>
      <c r="F1938" s="193">
        <f t="shared" si="314"/>
        <v>3.9963821270150337</v>
      </c>
      <c r="G1938" s="193">
        <f t="shared" si="315"/>
        <v>4.1441618830237728</v>
      </c>
      <c r="H1938" s="193">
        <f t="shared" si="315"/>
        <v>4.2974062957124568</v>
      </c>
      <c r="I1938" s="193">
        <f t="shared" si="315"/>
        <v>4.456317439258469</v>
      </c>
      <c r="J1938" s="193">
        <f t="shared" si="315"/>
        <v>4.6211048602158815</v>
      </c>
      <c r="K1938" s="193">
        <f>MAX(0,(F1938-'2031 forecast'!$C$10))</f>
        <v>0</v>
      </c>
      <c r="L1938" s="193">
        <f>MAX(0,(G1938-'2031 forecast'!$C$10))</f>
        <v>0</v>
      </c>
      <c r="M1938" s="193">
        <f>MAX(0,(H1938-'2031 forecast'!$C$10))</f>
        <v>0</v>
      </c>
      <c r="N1938" s="193">
        <f>MAX(0,(I1938-'2031 forecast'!$C$10))</f>
        <v>0</v>
      </c>
      <c r="O1938" s="193">
        <f>MAX(0,(J1938-'2031 forecast'!$C$10))</f>
        <v>0</v>
      </c>
      <c r="P1938" s="175" t="str">
        <f t="shared" si="317"/>
        <v/>
      </c>
      <c r="Q1938" s="175" t="str">
        <f t="shared" si="318"/>
        <v/>
      </c>
    </row>
    <row r="1939" spans="1:17" s="1" customFormat="1" x14ac:dyDescent="0.3">
      <c r="A1939" s="189">
        <f t="shared" si="316"/>
        <v>43911.624999995307</v>
      </c>
      <c r="B1939" s="190">
        <f t="shared" si="311"/>
        <v>43911</v>
      </c>
      <c r="C1939" s="1">
        <f t="shared" si="312"/>
        <v>15</v>
      </c>
      <c r="D1939" s="191">
        <v>2.7481670740831974</v>
      </c>
      <c r="E1939" s="192">
        <f t="shared" si="313"/>
        <v>9.542638338190011E-5</v>
      </c>
      <c r="F1939" s="193">
        <f t="shared" si="314"/>
        <v>4.0974142594395717</v>
      </c>
      <c r="G1939" s="193">
        <f t="shared" si="315"/>
        <v>4.2489300205159477</v>
      </c>
      <c r="H1939" s="193">
        <f t="shared" si="315"/>
        <v>4.406048589705188</v>
      </c>
      <c r="I1939" s="193">
        <f t="shared" si="315"/>
        <v>4.5689771498015208</v>
      </c>
      <c r="J1939" s="193">
        <f t="shared" si="315"/>
        <v>4.7379305448842617</v>
      </c>
      <c r="K1939" s="193">
        <f>MAX(0,(F1939-'2031 forecast'!$C$10))</f>
        <v>0</v>
      </c>
      <c r="L1939" s="193">
        <f>MAX(0,(G1939-'2031 forecast'!$C$10))</f>
        <v>0</v>
      </c>
      <c r="M1939" s="193">
        <f>MAX(0,(H1939-'2031 forecast'!$C$10))</f>
        <v>0</v>
      </c>
      <c r="N1939" s="193">
        <f>MAX(0,(I1939-'2031 forecast'!$C$10))</f>
        <v>0</v>
      </c>
      <c r="O1939" s="193">
        <f>MAX(0,(J1939-'2031 forecast'!$C$10))</f>
        <v>0</v>
      </c>
      <c r="P1939" s="175" t="str">
        <f t="shared" si="317"/>
        <v/>
      </c>
      <c r="Q1939" s="175" t="str">
        <f t="shared" si="318"/>
        <v/>
      </c>
    </row>
    <row r="1940" spans="1:17" s="1" customFormat="1" x14ac:dyDescent="0.3">
      <c r="A1940" s="189">
        <f t="shared" si="316"/>
        <v>43911.666666661971</v>
      </c>
      <c r="B1940" s="190">
        <f t="shared" si="311"/>
        <v>43911</v>
      </c>
      <c r="C1940" s="1">
        <f t="shared" si="312"/>
        <v>16</v>
      </c>
      <c r="D1940" s="191">
        <v>2.8008716481067104</v>
      </c>
      <c r="E1940" s="192">
        <f t="shared" si="313"/>
        <v>9.7256478405662557E-5</v>
      </c>
      <c r="F1940" s="193">
        <f t="shared" si="314"/>
        <v>4.1759948068808779</v>
      </c>
      <c r="G1940" s="193">
        <f t="shared" si="315"/>
        <v>4.3304163496765264</v>
      </c>
      <c r="H1940" s="193">
        <f t="shared" si="315"/>
        <v>4.4905481516995325</v>
      </c>
      <c r="I1940" s="193">
        <f t="shared" si="315"/>
        <v>4.6566013691127814</v>
      </c>
      <c r="J1940" s="193">
        <f t="shared" si="315"/>
        <v>4.8287949662929996</v>
      </c>
      <c r="K1940" s="193">
        <f>MAX(0,(F1940-'2031 forecast'!$C$10))</f>
        <v>0</v>
      </c>
      <c r="L1940" s="193">
        <f>MAX(0,(G1940-'2031 forecast'!$C$10))</f>
        <v>0</v>
      </c>
      <c r="M1940" s="193">
        <f>MAX(0,(H1940-'2031 forecast'!$C$10))</f>
        <v>0</v>
      </c>
      <c r="N1940" s="193">
        <f>MAX(0,(I1940-'2031 forecast'!$C$10))</f>
        <v>0</v>
      </c>
      <c r="O1940" s="193">
        <f>MAX(0,(J1940-'2031 forecast'!$C$10))</f>
        <v>0</v>
      </c>
      <c r="P1940" s="175" t="str">
        <f t="shared" si="317"/>
        <v/>
      </c>
      <c r="Q1940" s="175" t="str">
        <f t="shared" si="318"/>
        <v/>
      </c>
    </row>
    <row r="1941" spans="1:17" s="1" customFormat="1" x14ac:dyDescent="0.3">
      <c r="A1941" s="189">
        <f t="shared" si="316"/>
        <v>43911.708333328635</v>
      </c>
      <c r="B1941" s="190">
        <f t="shared" si="311"/>
        <v>43911</v>
      </c>
      <c r="C1941" s="1">
        <f t="shared" si="312"/>
        <v>17</v>
      </c>
      <c r="D1941" s="191">
        <v>2.9665145950377529</v>
      </c>
      <c r="E1941" s="192">
        <f t="shared" si="313"/>
        <v>1.0300820562320176E-4</v>
      </c>
      <c r="F1941" s="193">
        <f t="shared" si="314"/>
        <v>4.4229622416964141</v>
      </c>
      <c r="G1941" s="193">
        <f t="shared" si="315"/>
        <v>4.5865162413240643</v>
      </c>
      <c r="H1941" s="193">
        <f t="shared" si="315"/>
        <v>4.7561182036817637</v>
      </c>
      <c r="I1941" s="193">
        <f t="shared" si="315"/>
        <v>4.9319917726624638</v>
      </c>
      <c r="J1941" s="193">
        <f t="shared" si="315"/>
        <v>5.1143688621490382</v>
      </c>
      <c r="K1941" s="193">
        <f>MAX(0,(F1941-'2031 forecast'!$C$10))</f>
        <v>0</v>
      </c>
      <c r="L1941" s="193">
        <f>MAX(0,(G1941-'2031 forecast'!$C$10))</f>
        <v>0</v>
      </c>
      <c r="M1941" s="193">
        <f>MAX(0,(H1941-'2031 forecast'!$C$10))</f>
        <v>0</v>
      </c>
      <c r="N1941" s="193">
        <f>MAX(0,(I1941-'2031 forecast'!$C$10))</f>
        <v>0</v>
      </c>
      <c r="O1941" s="193">
        <f>MAX(0,(J1941-'2031 forecast'!$C$10))</f>
        <v>0</v>
      </c>
      <c r="P1941" s="175" t="str">
        <f t="shared" si="317"/>
        <v/>
      </c>
      <c r="Q1941" s="175" t="str">
        <f t="shared" si="318"/>
        <v/>
      </c>
    </row>
    <row r="1942" spans="1:17" s="1" customFormat="1" x14ac:dyDescent="0.3">
      <c r="A1942" s="189">
        <f t="shared" si="316"/>
        <v>43911.7499999953</v>
      </c>
      <c r="B1942" s="190">
        <f t="shared" si="311"/>
        <v>43911</v>
      </c>
      <c r="C1942" s="1">
        <f t="shared" si="312"/>
        <v>18</v>
      </c>
      <c r="D1942" s="191">
        <v>2.9138100210142395</v>
      </c>
      <c r="E1942" s="192">
        <f t="shared" si="313"/>
        <v>1.0117811059943929E-4</v>
      </c>
      <c r="F1942" s="193">
        <f t="shared" si="314"/>
        <v>4.344381694255107</v>
      </c>
      <c r="G1942" s="193">
        <f t="shared" si="315"/>
        <v>4.5050299121634838</v>
      </c>
      <c r="H1942" s="193">
        <f t="shared" si="315"/>
        <v>4.6716186416874175</v>
      </c>
      <c r="I1942" s="193">
        <f t="shared" si="315"/>
        <v>4.8443675533512014</v>
      </c>
      <c r="J1942" s="193">
        <f t="shared" si="315"/>
        <v>5.0235044407402984</v>
      </c>
      <c r="K1942" s="193">
        <f>MAX(0,(F1942-'2031 forecast'!$C$10))</f>
        <v>0</v>
      </c>
      <c r="L1942" s="193">
        <f>MAX(0,(G1942-'2031 forecast'!$C$10))</f>
        <v>0</v>
      </c>
      <c r="M1942" s="193">
        <f>MAX(0,(H1942-'2031 forecast'!$C$10))</f>
        <v>0</v>
      </c>
      <c r="N1942" s="193">
        <f>MAX(0,(I1942-'2031 forecast'!$C$10))</f>
        <v>0</v>
      </c>
      <c r="O1942" s="193">
        <f>MAX(0,(J1942-'2031 forecast'!$C$10))</f>
        <v>0</v>
      </c>
      <c r="P1942" s="175" t="str">
        <f t="shared" si="317"/>
        <v/>
      </c>
      <c r="Q1942" s="175" t="str">
        <f t="shared" si="318"/>
        <v/>
      </c>
    </row>
    <row r="1943" spans="1:17" s="1" customFormat="1" x14ac:dyDescent="0.3">
      <c r="A1943" s="189">
        <f t="shared" si="316"/>
        <v>43911.791666661964</v>
      </c>
      <c r="B1943" s="190">
        <f t="shared" si="311"/>
        <v>43911</v>
      </c>
      <c r="C1943" s="1">
        <f t="shared" si="312"/>
        <v>19</v>
      </c>
      <c r="D1943" s="191">
        <v>3.019219169061266</v>
      </c>
      <c r="E1943" s="192">
        <f t="shared" si="313"/>
        <v>1.0483830064696422E-4</v>
      </c>
      <c r="F1943" s="193">
        <f t="shared" si="314"/>
        <v>4.5015427891377211</v>
      </c>
      <c r="G1943" s="193">
        <f t="shared" si="315"/>
        <v>4.6680025704846431</v>
      </c>
      <c r="H1943" s="193">
        <f t="shared" si="315"/>
        <v>4.84061776567611</v>
      </c>
      <c r="I1943" s="193">
        <f t="shared" si="315"/>
        <v>5.0196159919737253</v>
      </c>
      <c r="J1943" s="193">
        <f t="shared" si="315"/>
        <v>5.205233283557777</v>
      </c>
      <c r="K1943" s="193">
        <f>MAX(0,(F1943-'2031 forecast'!$C$10))</f>
        <v>0</v>
      </c>
      <c r="L1943" s="193">
        <f>MAX(0,(G1943-'2031 forecast'!$C$10))</f>
        <v>0</v>
      </c>
      <c r="M1943" s="193">
        <f>MAX(0,(H1943-'2031 forecast'!$C$10))</f>
        <v>0</v>
      </c>
      <c r="N1943" s="193">
        <f>MAX(0,(I1943-'2031 forecast'!$C$10))</f>
        <v>0</v>
      </c>
      <c r="O1943" s="193">
        <f>MAX(0,(J1943-'2031 forecast'!$C$10))</f>
        <v>0</v>
      </c>
      <c r="P1943" s="175" t="str">
        <f t="shared" si="317"/>
        <v/>
      </c>
      <c r="Q1943" s="175" t="str">
        <f t="shared" si="318"/>
        <v/>
      </c>
    </row>
    <row r="1944" spans="1:17" s="1" customFormat="1" x14ac:dyDescent="0.3">
      <c r="A1944" s="189">
        <f t="shared" si="316"/>
        <v>43911.833333328628</v>
      </c>
      <c r="B1944" s="190">
        <f t="shared" si="311"/>
        <v>43911</v>
      </c>
      <c r="C1944" s="1">
        <f t="shared" si="312"/>
        <v>20</v>
      </c>
      <c r="D1944" s="191">
        <v>3.1095698673872887</v>
      </c>
      <c r="E1944" s="192">
        <f t="shared" si="313"/>
        <v>1.0797560640198559E-4</v>
      </c>
      <c r="F1944" s="193">
        <f t="shared" si="314"/>
        <v>4.6362522990371033</v>
      </c>
      <c r="G1944" s="193">
        <f t="shared" si="315"/>
        <v>4.8076934204742088</v>
      </c>
      <c r="H1944" s="193">
        <f t="shared" si="315"/>
        <v>4.9854741576664168</v>
      </c>
      <c r="I1944" s="193">
        <f t="shared" si="315"/>
        <v>5.1698289393644599</v>
      </c>
      <c r="J1944" s="193">
        <f t="shared" si="315"/>
        <v>5.3610008631156152</v>
      </c>
      <c r="K1944" s="193">
        <f>MAX(0,(F1944-'2031 forecast'!$C$10))</f>
        <v>0</v>
      </c>
      <c r="L1944" s="193">
        <f>MAX(0,(G1944-'2031 forecast'!$C$10))</f>
        <v>0</v>
      </c>
      <c r="M1944" s="193">
        <f>MAX(0,(H1944-'2031 forecast'!$C$10))</f>
        <v>0</v>
      </c>
      <c r="N1944" s="193">
        <f>MAX(0,(I1944-'2031 forecast'!$C$10))</f>
        <v>0</v>
      </c>
      <c r="O1944" s="193">
        <f>MAX(0,(J1944-'2031 forecast'!$C$10))</f>
        <v>0</v>
      </c>
      <c r="P1944" s="175" t="str">
        <f t="shared" si="317"/>
        <v/>
      </c>
      <c r="Q1944" s="175" t="str">
        <f t="shared" si="318"/>
        <v/>
      </c>
    </row>
    <row r="1945" spans="1:17" s="1" customFormat="1" x14ac:dyDescent="0.3">
      <c r="A1945" s="189">
        <f t="shared" si="316"/>
        <v>43911.874999995292</v>
      </c>
      <c r="B1945" s="190">
        <f t="shared" si="311"/>
        <v>43911</v>
      </c>
      <c r="C1945" s="1">
        <f t="shared" si="312"/>
        <v>21</v>
      </c>
      <c r="D1945" s="191">
        <v>3.0342776187822702</v>
      </c>
      <c r="E1945" s="192">
        <f t="shared" si="313"/>
        <v>1.0536118493946779E-4</v>
      </c>
      <c r="F1945" s="193">
        <f t="shared" si="314"/>
        <v>4.5239943741209521</v>
      </c>
      <c r="G1945" s="193">
        <f t="shared" ref="G1945:J1964" si="319">$E1945*G$2</f>
        <v>4.6912843788162375</v>
      </c>
      <c r="H1945" s="193">
        <f t="shared" si="319"/>
        <v>4.8647604976744949</v>
      </c>
      <c r="I1945" s="193">
        <f t="shared" si="319"/>
        <v>5.0446514832055147</v>
      </c>
      <c r="J1945" s="193">
        <f t="shared" si="319"/>
        <v>5.2311945468174175</v>
      </c>
      <c r="K1945" s="193">
        <f>MAX(0,(F1945-'2031 forecast'!$C$10))</f>
        <v>0</v>
      </c>
      <c r="L1945" s="193">
        <f>MAX(0,(G1945-'2031 forecast'!$C$10))</f>
        <v>0</v>
      </c>
      <c r="M1945" s="193">
        <f>MAX(0,(H1945-'2031 forecast'!$C$10))</f>
        <v>0</v>
      </c>
      <c r="N1945" s="193">
        <f>MAX(0,(I1945-'2031 forecast'!$C$10))</f>
        <v>0</v>
      </c>
      <c r="O1945" s="193">
        <f>MAX(0,(J1945-'2031 forecast'!$C$10))</f>
        <v>0</v>
      </c>
      <c r="P1945" s="175" t="str">
        <f t="shared" si="317"/>
        <v/>
      </c>
      <c r="Q1945" s="175" t="str">
        <f t="shared" si="318"/>
        <v/>
      </c>
    </row>
    <row r="1946" spans="1:17" s="1" customFormat="1" x14ac:dyDescent="0.3">
      <c r="A1946" s="189">
        <f t="shared" si="316"/>
        <v>43911.916666661957</v>
      </c>
      <c r="B1946" s="190">
        <f t="shared" si="311"/>
        <v>43911</v>
      </c>
      <c r="C1946" s="1">
        <f t="shared" si="312"/>
        <v>22</v>
      </c>
      <c r="D1946" s="191">
        <v>2.8836931215722315</v>
      </c>
      <c r="E1946" s="192">
        <f t="shared" si="313"/>
        <v>1.0013234201443215E-4</v>
      </c>
      <c r="F1946" s="193">
        <f t="shared" si="314"/>
        <v>4.299478524288646</v>
      </c>
      <c r="G1946" s="193">
        <f t="shared" si="319"/>
        <v>4.4584662955002949</v>
      </c>
      <c r="H1946" s="193">
        <f t="shared" si="319"/>
        <v>4.6233331776906477</v>
      </c>
      <c r="I1946" s="193">
        <f t="shared" si="319"/>
        <v>4.7942965708876226</v>
      </c>
      <c r="J1946" s="193">
        <f t="shared" si="319"/>
        <v>4.9715819142210185</v>
      </c>
      <c r="K1946" s="193">
        <f>MAX(0,(F1946-'2031 forecast'!$C$10))</f>
        <v>0</v>
      </c>
      <c r="L1946" s="193">
        <f>MAX(0,(G1946-'2031 forecast'!$C$10))</f>
        <v>0</v>
      </c>
      <c r="M1946" s="193">
        <f>MAX(0,(H1946-'2031 forecast'!$C$10))</f>
        <v>0</v>
      </c>
      <c r="N1946" s="193">
        <f>MAX(0,(I1946-'2031 forecast'!$C$10))</f>
        <v>0</v>
      </c>
      <c r="O1946" s="193">
        <f>MAX(0,(J1946-'2031 forecast'!$C$10))</f>
        <v>0</v>
      </c>
      <c r="P1946" s="175" t="str">
        <f t="shared" si="317"/>
        <v/>
      </c>
      <c r="Q1946" s="175" t="str">
        <f t="shared" si="318"/>
        <v/>
      </c>
    </row>
    <row r="1947" spans="1:17" s="1" customFormat="1" x14ac:dyDescent="0.3">
      <c r="A1947" s="189">
        <f t="shared" si="316"/>
        <v>43911.958333328621</v>
      </c>
      <c r="B1947" s="190">
        <f t="shared" si="311"/>
        <v>43911</v>
      </c>
      <c r="C1947" s="1">
        <f t="shared" si="312"/>
        <v>23</v>
      </c>
      <c r="D1947" s="191">
        <v>2.6201702514546645</v>
      </c>
      <c r="E1947" s="192">
        <f t="shared" si="313"/>
        <v>9.0981866895619812E-5</v>
      </c>
      <c r="F1947" s="193">
        <f t="shared" si="314"/>
        <v>3.9065757870821116</v>
      </c>
      <c r="G1947" s="193">
        <f t="shared" si="319"/>
        <v>4.0510346496973959</v>
      </c>
      <c r="H1947" s="193">
        <f t="shared" si="319"/>
        <v>4.2008353677189181</v>
      </c>
      <c r="I1947" s="193">
        <f t="shared" si="319"/>
        <v>4.3561754743313124</v>
      </c>
      <c r="J1947" s="193">
        <f t="shared" si="319"/>
        <v>4.5172598071773225</v>
      </c>
      <c r="K1947" s="193">
        <f>MAX(0,(F1947-'2031 forecast'!$C$10))</f>
        <v>0</v>
      </c>
      <c r="L1947" s="193">
        <f>MAX(0,(G1947-'2031 forecast'!$C$10))</f>
        <v>0</v>
      </c>
      <c r="M1947" s="193">
        <f>MAX(0,(H1947-'2031 forecast'!$C$10))</f>
        <v>0</v>
      </c>
      <c r="N1947" s="193">
        <f>MAX(0,(I1947-'2031 forecast'!$C$10))</f>
        <v>0</v>
      </c>
      <c r="O1947" s="193">
        <f>MAX(0,(J1947-'2031 forecast'!$C$10))</f>
        <v>0</v>
      </c>
      <c r="P1947" s="175" t="str">
        <f t="shared" si="317"/>
        <v/>
      </c>
      <c r="Q1947" s="175" t="str">
        <f t="shared" si="318"/>
        <v/>
      </c>
    </row>
    <row r="1948" spans="1:17" s="1" customFormat="1" x14ac:dyDescent="0.3">
      <c r="A1948" s="189">
        <f t="shared" si="316"/>
        <v>43911.999999995285</v>
      </c>
      <c r="B1948" s="190">
        <f t="shared" si="311"/>
        <v>43911</v>
      </c>
      <c r="C1948" s="1">
        <f t="shared" si="312"/>
        <v>0</v>
      </c>
      <c r="D1948" s="191">
        <v>2.514761103407638</v>
      </c>
      <c r="E1948" s="192">
        <f t="shared" si="313"/>
        <v>8.7321676848094892E-5</v>
      </c>
      <c r="F1948" s="193">
        <f t="shared" si="314"/>
        <v>3.7494146921994984</v>
      </c>
      <c r="G1948" s="193">
        <f t="shared" si="319"/>
        <v>3.8880619913762366</v>
      </c>
      <c r="H1948" s="193">
        <f t="shared" si="319"/>
        <v>4.0318362437302264</v>
      </c>
      <c r="I1948" s="193">
        <f t="shared" si="319"/>
        <v>4.1809270357087884</v>
      </c>
      <c r="J1948" s="193">
        <f t="shared" si="319"/>
        <v>4.3355309643598448</v>
      </c>
      <c r="K1948" s="193">
        <f>MAX(0,(F1948-'2031 forecast'!$C$10))</f>
        <v>0</v>
      </c>
      <c r="L1948" s="193">
        <f>MAX(0,(G1948-'2031 forecast'!$C$10))</f>
        <v>0</v>
      </c>
      <c r="M1948" s="193">
        <f>MAX(0,(H1948-'2031 forecast'!$C$10))</f>
        <v>0</v>
      </c>
      <c r="N1948" s="193">
        <f>MAX(0,(I1948-'2031 forecast'!$C$10))</f>
        <v>0</v>
      </c>
      <c r="O1948" s="193">
        <f>MAX(0,(J1948-'2031 forecast'!$C$10))</f>
        <v>0</v>
      </c>
      <c r="P1948" s="175" t="str">
        <f t="shared" si="317"/>
        <v/>
      </c>
      <c r="Q1948" s="175" t="str">
        <f t="shared" si="318"/>
        <v/>
      </c>
    </row>
    <row r="1949" spans="1:17" s="1" customFormat="1" x14ac:dyDescent="0.3">
      <c r="A1949" s="189">
        <f t="shared" si="316"/>
        <v>43912.041666661949</v>
      </c>
      <c r="B1949" s="190">
        <f t="shared" si="311"/>
        <v>43912</v>
      </c>
      <c r="C1949" s="1">
        <f t="shared" si="312"/>
        <v>1</v>
      </c>
      <c r="D1949" s="191">
        <v>2.4846442039656305</v>
      </c>
      <c r="E1949" s="192">
        <f t="shared" si="313"/>
        <v>8.627590826308777E-5</v>
      </c>
      <c r="F1949" s="193">
        <f t="shared" si="314"/>
        <v>3.7045115222330374</v>
      </c>
      <c r="G1949" s="193">
        <f t="shared" si="319"/>
        <v>3.8414983747130487</v>
      </c>
      <c r="H1949" s="193">
        <f t="shared" si="319"/>
        <v>3.9835507797334571</v>
      </c>
      <c r="I1949" s="193">
        <f t="shared" si="319"/>
        <v>4.1308560532452105</v>
      </c>
      <c r="J1949" s="193">
        <f t="shared" si="319"/>
        <v>4.2836084378405648</v>
      </c>
      <c r="K1949" s="193">
        <f>MAX(0,(F1949-'2031 forecast'!$C$10))</f>
        <v>0</v>
      </c>
      <c r="L1949" s="193">
        <f>MAX(0,(G1949-'2031 forecast'!$C$10))</f>
        <v>0</v>
      </c>
      <c r="M1949" s="193">
        <f>MAX(0,(H1949-'2031 forecast'!$C$10))</f>
        <v>0</v>
      </c>
      <c r="N1949" s="193">
        <f>MAX(0,(I1949-'2031 forecast'!$C$10))</f>
        <v>0</v>
      </c>
      <c r="O1949" s="193">
        <f>MAX(0,(J1949-'2031 forecast'!$C$10))</f>
        <v>0</v>
      </c>
      <c r="P1949" s="175" t="str">
        <f t="shared" si="317"/>
        <v/>
      </c>
      <c r="Q1949" s="175" t="str">
        <f t="shared" si="318"/>
        <v/>
      </c>
    </row>
    <row r="1950" spans="1:17" s="1" customFormat="1" x14ac:dyDescent="0.3">
      <c r="A1950" s="189">
        <f t="shared" si="316"/>
        <v>43912.083333328614</v>
      </c>
      <c r="B1950" s="190">
        <f t="shared" si="311"/>
        <v>43912</v>
      </c>
      <c r="C1950" s="1">
        <f t="shared" si="312"/>
        <v>2</v>
      </c>
      <c r="D1950" s="191">
        <v>2.4469980796631208</v>
      </c>
      <c r="E1950" s="192">
        <f t="shared" si="313"/>
        <v>8.496869753182885E-5</v>
      </c>
      <c r="F1950" s="193">
        <f t="shared" si="314"/>
        <v>3.6483825597749604</v>
      </c>
      <c r="G1950" s="193">
        <f t="shared" si="319"/>
        <v>3.7832938538840621</v>
      </c>
      <c r="H1950" s="193">
        <f t="shared" si="319"/>
        <v>3.9231939497374952</v>
      </c>
      <c r="I1950" s="193">
        <f t="shared" si="319"/>
        <v>4.0682673251657366</v>
      </c>
      <c r="J1950" s="193">
        <f t="shared" si="319"/>
        <v>4.2187052796914646</v>
      </c>
      <c r="K1950" s="193">
        <f>MAX(0,(F1950-'2031 forecast'!$C$10))</f>
        <v>0</v>
      </c>
      <c r="L1950" s="193">
        <f>MAX(0,(G1950-'2031 forecast'!$C$10))</f>
        <v>0</v>
      </c>
      <c r="M1950" s="193">
        <f>MAX(0,(H1950-'2031 forecast'!$C$10))</f>
        <v>0</v>
      </c>
      <c r="N1950" s="193">
        <f>MAX(0,(I1950-'2031 forecast'!$C$10))</f>
        <v>0</v>
      </c>
      <c r="O1950" s="193">
        <f>MAX(0,(J1950-'2031 forecast'!$C$10))</f>
        <v>0</v>
      </c>
      <c r="P1950" s="175" t="str">
        <f t="shared" si="317"/>
        <v/>
      </c>
      <c r="Q1950" s="175" t="str">
        <f t="shared" si="318"/>
        <v/>
      </c>
    </row>
    <row r="1951" spans="1:17" s="1" customFormat="1" x14ac:dyDescent="0.3">
      <c r="A1951" s="189">
        <f t="shared" si="316"/>
        <v>43912.124999995278</v>
      </c>
      <c r="B1951" s="190">
        <f t="shared" si="311"/>
        <v>43912</v>
      </c>
      <c r="C1951" s="1">
        <f t="shared" si="312"/>
        <v>3</v>
      </c>
      <c r="D1951" s="191">
        <v>2.3942935056396073</v>
      </c>
      <c r="E1951" s="192">
        <f t="shared" si="313"/>
        <v>8.3138602508066377E-5</v>
      </c>
      <c r="F1951" s="193">
        <f t="shared" si="314"/>
        <v>3.5698020123336534</v>
      </c>
      <c r="G1951" s="193">
        <f t="shared" si="319"/>
        <v>3.7018075247234821</v>
      </c>
      <c r="H1951" s="193">
        <f t="shared" si="319"/>
        <v>3.838694387743149</v>
      </c>
      <c r="I1951" s="193">
        <f t="shared" si="319"/>
        <v>3.9806431058544747</v>
      </c>
      <c r="J1951" s="193">
        <f t="shared" si="319"/>
        <v>4.1278408582827248</v>
      </c>
      <c r="K1951" s="193">
        <f>MAX(0,(F1951-'2031 forecast'!$C$10))</f>
        <v>0</v>
      </c>
      <c r="L1951" s="193">
        <f>MAX(0,(G1951-'2031 forecast'!$C$10))</f>
        <v>0</v>
      </c>
      <c r="M1951" s="193">
        <f>MAX(0,(H1951-'2031 forecast'!$C$10))</f>
        <v>0</v>
      </c>
      <c r="N1951" s="193">
        <f>MAX(0,(I1951-'2031 forecast'!$C$10))</f>
        <v>0</v>
      </c>
      <c r="O1951" s="193">
        <f>MAX(0,(J1951-'2031 forecast'!$C$10))</f>
        <v>0</v>
      </c>
      <c r="P1951" s="175" t="str">
        <f t="shared" si="317"/>
        <v/>
      </c>
      <c r="Q1951" s="175" t="str">
        <f t="shared" si="318"/>
        <v/>
      </c>
    </row>
    <row r="1952" spans="1:17" s="1" customFormat="1" x14ac:dyDescent="0.3">
      <c r="A1952" s="189">
        <f t="shared" si="316"/>
        <v>43912.166666661942</v>
      </c>
      <c r="B1952" s="190">
        <f t="shared" si="311"/>
        <v>43912</v>
      </c>
      <c r="C1952" s="1">
        <f t="shared" si="312"/>
        <v>4</v>
      </c>
      <c r="D1952" s="191">
        <v>2.4093519553606115</v>
      </c>
      <c r="E1952" s="192">
        <f t="shared" si="313"/>
        <v>8.3661486800569958E-5</v>
      </c>
      <c r="F1952" s="193">
        <f t="shared" si="314"/>
        <v>3.5922535973168848</v>
      </c>
      <c r="G1952" s="193">
        <f t="shared" si="319"/>
        <v>3.7250893330550774</v>
      </c>
      <c r="H1952" s="193">
        <f t="shared" si="319"/>
        <v>3.8628371197415343</v>
      </c>
      <c r="I1952" s="193">
        <f t="shared" si="319"/>
        <v>4.0056785970862645</v>
      </c>
      <c r="J1952" s="193">
        <f t="shared" si="319"/>
        <v>4.1538021215423662</v>
      </c>
      <c r="K1952" s="193">
        <f>MAX(0,(F1952-'2031 forecast'!$C$10))</f>
        <v>0</v>
      </c>
      <c r="L1952" s="193">
        <f>MAX(0,(G1952-'2031 forecast'!$C$10))</f>
        <v>0</v>
      </c>
      <c r="M1952" s="193">
        <f>MAX(0,(H1952-'2031 forecast'!$C$10))</f>
        <v>0</v>
      </c>
      <c r="N1952" s="193">
        <f>MAX(0,(I1952-'2031 forecast'!$C$10))</f>
        <v>0</v>
      </c>
      <c r="O1952" s="193">
        <f>MAX(0,(J1952-'2031 forecast'!$C$10))</f>
        <v>0</v>
      </c>
      <c r="P1952" s="175" t="str">
        <f t="shared" si="317"/>
        <v/>
      </c>
      <c r="Q1952" s="175" t="str">
        <f t="shared" si="318"/>
        <v/>
      </c>
    </row>
    <row r="1953" spans="1:17" s="1" customFormat="1" x14ac:dyDescent="0.3">
      <c r="A1953" s="189">
        <f t="shared" si="316"/>
        <v>43912.208333328606</v>
      </c>
      <c r="B1953" s="190">
        <f t="shared" si="311"/>
        <v>43912</v>
      </c>
      <c r="C1953" s="1">
        <f t="shared" si="312"/>
        <v>5</v>
      </c>
      <c r="D1953" s="191">
        <v>2.4394688548026187</v>
      </c>
      <c r="E1953" s="192">
        <f t="shared" si="313"/>
        <v>8.4707255385577066E-5</v>
      </c>
      <c r="F1953" s="193">
        <f t="shared" si="314"/>
        <v>3.6371567672833454</v>
      </c>
      <c r="G1953" s="193">
        <f t="shared" si="319"/>
        <v>3.7716529497182649</v>
      </c>
      <c r="H1953" s="193">
        <f t="shared" si="319"/>
        <v>3.9111225837383028</v>
      </c>
      <c r="I1953" s="193">
        <f t="shared" si="319"/>
        <v>4.0557495795498424</v>
      </c>
      <c r="J1953" s="193">
        <f t="shared" si="319"/>
        <v>4.2057246480616444</v>
      </c>
      <c r="K1953" s="193">
        <f>MAX(0,(F1953-'2031 forecast'!$C$10))</f>
        <v>0</v>
      </c>
      <c r="L1953" s="193">
        <f>MAX(0,(G1953-'2031 forecast'!$C$10))</f>
        <v>0</v>
      </c>
      <c r="M1953" s="193">
        <f>MAX(0,(H1953-'2031 forecast'!$C$10))</f>
        <v>0</v>
      </c>
      <c r="N1953" s="193">
        <f>MAX(0,(I1953-'2031 forecast'!$C$10))</f>
        <v>0</v>
      </c>
      <c r="O1953" s="193">
        <f>MAX(0,(J1953-'2031 forecast'!$C$10))</f>
        <v>0</v>
      </c>
      <c r="P1953" s="175" t="str">
        <f t="shared" si="317"/>
        <v/>
      </c>
      <c r="Q1953" s="175" t="str">
        <f t="shared" si="318"/>
        <v/>
      </c>
    </row>
    <row r="1954" spans="1:17" s="1" customFormat="1" x14ac:dyDescent="0.3">
      <c r="A1954" s="189">
        <f t="shared" si="316"/>
        <v>43912.249999995271</v>
      </c>
      <c r="B1954" s="190">
        <f t="shared" si="311"/>
        <v>43912</v>
      </c>
      <c r="C1954" s="1">
        <f t="shared" si="312"/>
        <v>6</v>
      </c>
      <c r="D1954" s="191">
        <v>2.6051118017336607</v>
      </c>
      <c r="E1954" s="192">
        <f t="shared" si="313"/>
        <v>9.0458982603116257E-5</v>
      </c>
      <c r="F1954" s="193">
        <f t="shared" si="314"/>
        <v>3.8841242020988811</v>
      </c>
      <c r="G1954" s="193">
        <f t="shared" si="319"/>
        <v>4.0277528413658015</v>
      </c>
      <c r="H1954" s="193">
        <f t="shared" si="319"/>
        <v>4.1766926357205332</v>
      </c>
      <c r="I1954" s="193">
        <f t="shared" si="319"/>
        <v>4.331139983099523</v>
      </c>
      <c r="J1954" s="193">
        <f t="shared" si="319"/>
        <v>4.4912985439176829</v>
      </c>
      <c r="K1954" s="193">
        <f>MAX(0,(F1954-'2031 forecast'!$C$10))</f>
        <v>0</v>
      </c>
      <c r="L1954" s="193">
        <f>MAX(0,(G1954-'2031 forecast'!$C$10))</f>
        <v>0</v>
      </c>
      <c r="M1954" s="193">
        <f>MAX(0,(H1954-'2031 forecast'!$C$10))</f>
        <v>0</v>
      </c>
      <c r="N1954" s="193">
        <f>MAX(0,(I1954-'2031 forecast'!$C$10))</f>
        <v>0</v>
      </c>
      <c r="O1954" s="193">
        <f>MAX(0,(J1954-'2031 forecast'!$C$10))</f>
        <v>0</v>
      </c>
      <c r="P1954" s="175" t="str">
        <f t="shared" si="317"/>
        <v/>
      </c>
      <c r="Q1954" s="175" t="str">
        <f t="shared" si="318"/>
        <v/>
      </c>
    </row>
    <row r="1955" spans="1:17" s="1" customFormat="1" x14ac:dyDescent="0.3">
      <c r="A1955" s="189">
        <f t="shared" si="316"/>
        <v>43912.291666661935</v>
      </c>
      <c r="B1955" s="190">
        <f t="shared" si="311"/>
        <v>43912</v>
      </c>
      <c r="C1955" s="1">
        <f t="shared" si="312"/>
        <v>7</v>
      </c>
      <c r="D1955" s="191">
        <v>2.6502871508966721</v>
      </c>
      <c r="E1955" s="192">
        <f t="shared" si="313"/>
        <v>9.2027635480626934E-5</v>
      </c>
      <c r="F1955" s="193">
        <f t="shared" si="314"/>
        <v>3.9514789570485722</v>
      </c>
      <c r="G1955" s="193">
        <f t="shared" si="319"/>
        <v>4.0975982663605839</v>
      </c>
      <c r="H1955" s="193">
        <f t="shared" si="319"/>
        <v>4.249120831715687</v>
      </c>
      <c r="I1955" s="193">
        <f t="shared" si="319"/>
        <v>4.4062464567948902</v>
      </c>
      <c r="J1955" s="193">
        <f t="shared" si="319"/>
        <v>4.5691823336966015</v>
      </c>
      <c r="K1955" s="193">
        <f>MAX(0,(F1955-'2031 forecast'!$C$10))</f>
        <v>0</v>
      </c>
      <c r="L1955" s="193">
        <f>MAX(0,(G1955-'2031 forecast'!$C$10))</f>
        <v>0</v>
      </c>
      <c r="M1955" s="193">
        <f>MAX(0,(H1955-'2031 forecast'!$C$10))</f>
        <v>0</v>
      </c>
      <c r="N1955" s="193">
        <f>MAX(0,(I1955-'2031 forecast'!$C$10))</f>
        <v>0</v>
      </c>
      <c r="O1955" s="193">
        <f>MAX(0,(J1955-'2031 forecast'!$C$10))</f>
        <v>0</v>
      </c>
      <c r="P1955" s="175" t="str">
        <f t="shared" si="317"/>
        <v/>
      </c>
      <c r="Q1955" s="175" t="str">
        <f t="shared" si="318"/>
        <v/>
      </c>
    </row>
    <row r="1956" spans="1:17" s="1" customFormat="1" x14ac:dyDescent="0.3">
      <c r="A1956" s="189">
        <f t="shared" si="316"/>
        <v>43912.333333328599</v>
      </c>
      <c r="B1956" s="190">
        <f t="shared" si="311"/>
        <v>43912</v>
      </c>
      <c r="C1956" s="1">
        <f t="shared" si="312"/>
        <v>8</v>
      </c>
      <c r="D1956" s="191">
        <v>2.5599364525706494</v>
      </c>
      <c r="E1956" s="192">
        <f t="shared" si="313"/>
        <v>8.8890329725605568E-5</v>
      </c>
      <c r="F1956" s="193">
        <f t="shared" si="314"/>
        <v>3.8167694471491895</v>
      </c>
      <c r="G1956" s="193">
        <f t="shared" si="319"/>
        <v>3.9579074163710191</v>
      </c>
      <c r="H1956" s="193">
        <f t="shared" si="319"/>
        <v>4.1042644397253794</v>
      </c>
      <c r="I1956" s="193">
        <f t="shared" si="319"/>
        <v>4.2560335094041557</v>
      </c>
      <c r="J1956" s="193">
        <f t="shared" si="319"/>
        <v>4.4134147541387634</v>
      </c>
      <c r="K1956" s="193">
        <f>MAX(0,(F1956-'2031 forecast'!$C$10))</f>
        <v>0</v>
      </c>
      <c r="L1956" s="193">
        <f>MAX(0,(G1956-'2031 forecast'!$C$10))</f>
        <v>0</v>
      </c>
      <c r="M1956" s="193">
        <f>MAX(0,(H1956-'2031 forecast'!$C$10))</f>
        <v>0</v>
      </c>
      <c r="N1956" s="193">
        <f>MAX(0,(I1956-'2031 forecast'!$C$10))</f>
        <v>0</v>
      </c>
      <c r="O1956" s="193">
        <f>MAX(0,(J1956-'2031 forecast'!$C$10))</f>
        <v>0</v>
      </c>
      <c r="P1956" s="175" t="str">
        <f t="shared" si="317"/>
        <v/>
      </c>
      <c r="Q1956" s="175" t="str">
        <f t="shared" si="318"/>
        <v/>
      </c>
    </row>
    <row r="1957" spans="1:17" s="1" customFormat="1" x14ac:dyDescent="0.3">
      <c r="A1957" s="189">
        <f t="shared" si="316"/>
        <v>43912.374999995263</v>
      </c>
      <c r="B1957" s="190">
        <f t="shared" si="311"/>
        <v>43912</v>
      </c>
      <c r="C1957" s="1">
        <f t="shared" si="312"/>
        <v>9</v>
      </c>
      <c r="D1957" s="191">
        <v>2.5975825768731586</v>
      </c>
      <c r="E1957" s="192">
        <f t="shared" si="313"/>
        <v>9.019754045686446E-5</v>
      </c>
      <c r="F1957" s="193">
        <f t="shared" si="314"/>
        <v>3.8728984096072652</v>
      </c>
      <c r="G1957" s="193">
        <f t="shared" si="319"/>
        <v>4.0161119372000043</v>
      </c>
      <c r="H1957" s="193">
        <f t="shared" si="319"/>
        <v>4.1646212697213407</v>
      </c>
      <c r="I1957" s="193">
        <f t="shared" si="319"/>
        <v>4.3186222374836278</v>
      </c>
      <c r="J1957" s="193">
        <f t="shared" si="319"/>
        <v>4.4783179122878618</v>
      </c>
      <c r="K1957" s="193">
        <f>MAX(0,(F1957-'2031 forecast'!$C$10))</f>
        <v>0</v>
      </c>
      <c r="L1957" s="193">
        <f>MAX(0,(G1957-'2031 forecast'!$C$10))</f>
        <v>0</v>
      </c>
      <c r="M1957" s="193">
        <f>MAX(0,(H1957-'2031 forecast'!$C$10))</f>
        <v>0</v>
      </c>
      <c r="N1957" s="193">
        <f>MAX(0,(I1957-'2031 forecast'!$C$10))</f>
        <v>0</v>
      </c>
      <c r="O1957" s="193">
        <f>MAX(0,(J1957-'2031 forecast'!$C$10))</f>
        <v>0</v>
      </c>
      <c r="P1957" s="175" t="str">
        <f t="shared" si="317"/>
        <v/>
      </c>
      <c r="Q1957" s="175" t="str">
        <f t="shared" si="318"/>
        <v/>
      </c>
    </row>
    <row r="1958" spans="1:17" s="1" customFormat="1" x14ac:dyDescent="0.3">
      <c r="A1958" s="189">
        <f t="shared" si="316"/>
        <v>43912.416666661928</v>
      </c>
      <c r="B1958" s="190">
        <f t="shared" si="311"/>
        <v>43912</v>
      </c>
      <c r="C1958" s="1">
        <f t="shared" si="312"/>
        <v>10</v>
      </c>
      <c r="D1958" s="191">
        <v>2.6578163757571742</v>
      </c>
      <c r="E1958" s="192">
        <f t="shared" si="313"/>
        <v>9.2289077626878717E-5</v>
      </c>
      <c r="F1958" s="193">
        <f t="shared" si="314"/>
        <v>3.9627047495401877</v>
      </c>
      <c r="G1958" s="193">
        <f t="shared" si="319"/>
        <v>4.1092391705263811</v>
      </c>
      <c r="H1958" s="193">
        <f t="shared" si="319"/>
        <v>4.2611921977148794</v>
      </c>
      <c r="I1958" s="193">
        <f t="shared" si="319"/>
        <v>4.4187642024107845</v>
      </c>
      <c r="J1958" s="193">
        <f t="shared" si="319"/>
        <v>4.5821629653264218</v>
      </c>
      <c r="K1958" s="193">
        <f>MAX(0,(F1958-'2031 forecast'!$C$10))</f>
        <v>0</v>
      </c>
      <c r="L1958" s="193">
        <f>MAX(0,(G1958-'2031 forecast'!$C$10))</f>
        <v>0</v>
      </c>
      <c r="M1958" s="193">
        <f>MAX(0,(H1958-'2031 forecast'!$C$10))</f>
        <v>0</v>
      </c>
      <c r="N1958" s="193">
        <f>MAX(0,(I1958-'2031 forecast'!$C$10))</f>
        <v>0</v>
      </c>
      <c r="O1958" s="193">
        <f>MAX(0,(J1958-'2031 forecast'!$C$10))</f>
        <v>0</v>
      </c>
      <c r="P1958" s="175" t="str">
        <f t="shared" si="317"/>
        <v/>
      </c>
      <c r="Q1958" s="175" t="str">
        <f t="shared" si="318"/>
        <v/>
      </c>
    </row>
    <row r="1959" spans="1:17" s="1" customFormat="1" x14ac:dyDescent="0.3">
      <c r="A1959" s="189">
        <f t="shared" si="316"/>
        <v>43912.458333328592</v>
      </c>
      <c r="B1959" s="190">
        <f t="shared" si="311"/>
        <v>43912</v>
      </c>
      <c r="C1959" s="1">
        <f t="shared" si="312"/>
        <v>11</v>
      </c>
      <c r="D1959" s="191">
        <v>2.7406378492226948</v>
      </c>
      <c r="E1959" s="192">
        <f t="shared" si="313"/>
        <v>9.5164941235648299E-5</v>
      </c>
      <c r="F1959" s="193">
        <f t="shared" si="314"/>
        <v>4.0861884669479549</v>
      </c>
      <c r="G1959" s="193">
        <f t="shared" si="319"/>
        <v>4.2372891163501496</v>
      </c>
      <c r="H1959" s="193">
        <f t="shared" si="319"/>
        <v>4.3939772237059938</v>
      </c>
      <c r="I1959" s="193">
        <f t="shared" si="319"/>
        <v>4.5564594041856248</v>
      </c>
      <c r="J1959" s="193">
        <f t="shared" si="319"/>
        <v>4.7249499132544397</v>
      </c>
      <c r="K1959" s="193">
        <f>MAX(0,(F1959-'2031 forecast'!$C$10))</f>
        <v>0</v>
      </c>
      <c r="L1959" s="193">
        <f>MAX(0,(G1959-'2031 forecast'!$C$10))</f>
        <v>0</v>
      </c>
      <c r="M1959" s="193">
        <f>MAX(0,(H1959-'2031 forecast'!$C$10))</f>
        <v>0</v>
      </c>
      <c r="N1959" s="193">
        <f>MAX(0,(I1959-'2031 forecast'!$C$10))</f>
        <v>0</v>
      </c>
      <c r="O1959" s="193">
        <f>MAX(0,(J1959-'2031 forecast'!$C$10))</f>
        <v>0</v>
      </c>
      <c r="P1959" s="175" t="str">
        <f t="shared" si="317"/>
        <v/>
      </c>
      <c r="Q1959" s="175" t="str">
        <f t="shared" si="318"/>
        <v/>
      </c>
    </row>
    <row r="1960" spans="1:17" s="1" customFormat="1" x14ac:dyDescent="0.3">
      <c r="A1960" s="189">
        <f t="shared" si="316"/>
        <v>43912.499999995256</v>
      </c>
      <c r="B1960" s="190">
        <f t="shared" si="311"/>
        <v>43912</v>
      </c>
      <c r="C1960" s="1">
        <f t="shared" si="312"/>
        <v>12</v>
      </c>
      <c r="D1960" s="191">
        <v>2.7406378492226948</v>
      </c>
      <c r="E1960" s="192">
        <f t="shared" si="313"/>
        <v>9.5164941235648299E-5</v>
      </c>
      <c r="F1960" s="193">
        <f t="shared" si="314"/>
        <v>4.0861884669479549</v>
      </c>
      <c r="G1960" s="193">
        <f t="shared" si="319"/>
        <v>4.2372891163501496</v>
      </c>
      <c r="H1960" s="193">
        <f t="shared" si="319"/>
        <v>4.3939772237059938</v>
      </c>
      <c r="I1960" s="193">
        <f t="shared" si="319"/>
        <v>4.5564594041856248</v>
      </c>
      <c r="J1960" s="193">
        <f t="shared" si="319"/>
        <v>4.7249499132544397</v>
      </c>
      <c r="K1960" s="193">
        <f>MAX(0,(F1960-'2031 forecast'!$C$10))</f>
        <v>0</v>
      </c>
      <c r="L1960" s="193">
        <f>MAX(0,(G1960-'2031 forecast'!$C$10))</f>
        <v>0</v>
      </c>
      <c r="M1960" s="193">
        <f>MAX(0,(H1960-'2031 forecast'!$C$10))</f>
        <v>0</v>
      </c>
      <c r="N1960" s="193">
        <f>MAX(0,(I1960-'2031 forecast'!$C$10))</f>
        <v>0</v>
      </c>
      <c r="O1960" s="193">
        <f>MAX(0,(J1960-'2031 forecast'!$C$10))</f>
        <v>0</v>
      </c>
      <c r="P1960" s="175" t="str">
        <f t="shared" si="317"/>
        <v/>
      </c>
      <c r="Q1960" s="175" t="str">
        <f t="shared" si="318"/>
        <v/>
      </c>
    </row>
    <row r="1961" spans="1:17" s="1" customFormat="1" x14ac:dyDescent="0.3">
      <c r="A1961" s="189">
        <f t="shared" si="316"/>
        <v>43912.54166666192</v>
      </c>
      <c r="B1961" s="190">
        <f t="shared" si="311"/>
        <v>43912</v>
      </c>
      <c r="C1961" s="1">
        <f t="shared" si="312"/>
        <v>13</v>
      </c>
      <c r="D1961" s="191">
        <v>2.6954625000596839</v>
      </c>
      <c r="E1961" s="192">
        <f t="shared" si="313"/>
        <v>9.3596288358137637E-5</v>
      </c>
      <c r="F1961" s="193">
        <f t="shared" si="314"/>
        <v>4.0188337119982647</v>
      </c>
      <c r="G1961" s="193">
        <f t="shared" si="319"/>
        <v>4.1674436913553672</v>
      </c>
      <c r="H1961" s="193">
        <f t="shared" si="319"/>
        <v>4.3215490277108417</v>
      </c>
      <c r="I1961" s="193">
        <f t="shared" si="319"/>
        <v>4.4813529304902584</v>
      </c>
      <c r="J1961" s="193">
        <f t="shared" si="319"/>
        <v>4.6470661234755219</v>
      </c>
      <c r="K1961" s="193">
        <f>MAX(0,(F1961-'2031 forecast'!$C$10))</f>
        <v>0</v>
      </c>
      <c r="L1961" s="193">
        <f>MAX(0,(G1961-'2031 forecast'!$C$10))</f>
        <v>0</v>
      </c>
      <c r="M1961" s="193">
        <f>MAX(0,(H1961-'2031 forecast'!$C$10))</f>
        <v>0</v>
      </c>
      <c r="N1961" s="193">
        <f>MAX(0,(I1961-'2031 forecast'!$C$10))</f>
        <v>0</v>
      </c>
      <c r="O1961" s="193">
        <f>MAX(0,(J1961-'2031 forecast'!$C$10))</f>
        <v>0</v>
      </c>
      <c r="P1961" s="175" t="str">
        <f t="shared" si="317"/>
        <v/>
      </c>
      <c r="Q1961" s="175" t="str">
        <f t="shared" si="318"/>
        <v/>
      </c>
    </row>
    <row r="1962" spans="1:17" s="1" customFormat="1" x14ac:dyDescent="0.3">
      <c r="A1962" s="189">
        <f t="shared" si="316"/>
        <v>43912.583333328585</v>
      </c>
      <c r="B1962" s="190">
        <f t="shared" si="311"/>
        <v>43912</v>
      </c>
      <c r="C1962" s="1">
        <f t="shared" si="312"/>
        <v>14</v>
      </c>
      <c r="D1962" s="191">
        <v>2.6653456006176763</v>
      </c>
      <c r="E1962" s="192">
        <f t="shared" si="313"/>
        <v>9.2550519773130515E-5</v>
      </c>
      <c r="F1962" s="193">
        <f t="shared" si="314"/>
        <v>3.9739305420318036</v>
      </c>
      <c r="G1962" s="193">
        <f t="shared" si="319"/>
        <v>4.1208800746921792</v>
      </c>
      <c r="H1962" s="193">
        <f t="shared" si="319"/>
        <v>4.2732635637140719</v>
      </c>
      <c r="I1962" s="193">
        <f t="shared" si="319"/>
        <v>4.4312819480266805</v>
      </c>
      <c r="J1962" s="193">
        <f t="shared" si="319"/>
        <v>4.595143596956242</v>
      </c>
      <c r="K1962" s="193">
        <f>MAX(0,(F1962-'2031 forecast'!$C$10))</f>
        <v>0</v>
      </c>
      <c r="L1962" s="193">
        <f>MAX(0,(G1962-'2031 forecast'!$C$10))</f>
        <v>0</v>
      </c>
      <c r="M1962" s="193">
        <f>MAX(0,(H1962-'2031 forecast'!$C$10))</f>
        <v>0</v>
      </c>
      <c r="N1962" s="193">
        <f>MAX(0,(I1962-'2031 forecast'!$C$10))</f>
        <v>0</v>
      </c>
      <c r="O1962" s="193">
        <f>MAX(0,(J1962-'2031 forecast'!$C$10))</f>
        <v>0</v>
      </c>
      <c r="P1962" s="175" t="str">
        <f t="shared" si="317"/>
        <v/>
      </c>
      <c r="Q1962" s="175" t="str">
        <f t="shared" si="318"/>
        <v/>
      </c>
    </row>
    <row r="1963" spans="1:17" s="1" customFormat="1" x14ac:dyDescent="0.3">
      <c r="A1963" s="189">
        <f t="shared" si="316"/>
        <v>43912.624999995249</v>
      </c>
      <c r="B1963" s="190">
        <f t="shared" si="311"/>
        <v>43912</v>
      </c>
      <c r="C1963" s="1">
        <f t="shared" si="312"/>
        <v>15</v>
      </c>
      <c r="D1963" s="191">
        <v>2.5975825768731586</v>
      </c>
      <c r="E1963" s="192">
        <f t="shared" si="313"/>
        <v>9.019754045686446E-5</v>
      </c>
      <c r="F1963" s="193">
        <f t="shared" si="314"/>
        <v>3.8728984096072652</v>
      </c>
      <c r="G1963" s="193">
        <f t="shared" si="319"/>
        <v>4.0161119372000043</v>
      </c>
      <c r="H1963" s="193">
        <f t="shared" si="319"/>
        <v>4.1646212697213407</v>
      </c>
      <c r="I1963" s="193">
        <f t="shared" si="319"/>
        <v>4.3186222374836278</v>
      </c>
      <c r="J1963" s="193">
        <f t="shared" si="319"/>
        <v>4.4783179122878618</v>
      </c>
      <c r="K1963" s="193">
        <f>MAX(0,(F1963-'2031 forecast'!$C$10))</f>
        <v>0</v>
      </c>
      <c r="L1963" s="193">
        <f>MAX(0,(G1963-'2031 forecast'!$C$10))</f>
        <v>0</v>
      </c>
      <c r="M1963" s="193">
        <f>MAX(0,(H1963-'2031 forecast'!$C$10))</f>
        <v>0</v>
      </c>
      <c r="N1963" s="193">
        <f>MAX(0,(I1963-'2031 forecast'!$C$10))</f>
        <v>0</v>
      </c>
      <c r="O1963" s="193">
        <f>MAX(0,(J1963-'2031 forecast'!$C$10))</f>
        <v>0</v>
      </c>
      <c r="P1963" s="175" t="str">
        <f t="shared" si="317"/>
        <v/>
      </c>
      <c r="Q1963" s="175" t="str">
        <f t="shared" si="318"/>
        <v/>
      </c>
    </row>
    <row r="1964" spans="1:17" s="1" customFormat="1" x14ac:dyDescent="0.3">
      <c r="A1964" s="189">
        <f t="shared" si="316"/>
        <v>43912.666666661913</v>
      </c>
      <c r="B1964" s="190">
        <f t="shared" si="311"/>
        <v>43912</v>
      </c>
      <c r="C1964" s="1">
        <f t="shared" si="312"/>
        <v>16</v>
      </c>
      <c r="D1964" s="191">
        <v>2.8234593226882163</v>
      </c>
      <c r="E1964" s="192">
        <f t="shared" si="313"/>
        <v>9.8040804844417908E-5</v>
      </c>
      <c r="F1964" s="193">
        <f t="shared" si="314"/>
        <v>4.2096721843557239</v>
      </c>
      <c r="G1964" s="193">
        <f t="shared" si="319"/>
        <v>4.3653390621739181</v>
      </c>
      <c r="H1964" s="193">
        <f t="shared" si="319"/>
        <v>4.5267622496971098</v>
      </c>
      <c r="I1964" s="193">
        <f t="shared" si="319"/>
        <v>4.694154605960466</v>
      </c>
      <c r="J1964" s="193">
        <f t="shared" si="319"/>
        <v>4.8677368611824594</v>
      </c>
      <c r="K1964" s="193">
        <f>MAX(0,(F1964-'2031 forecast'!$C$10))</f>
        <v>0</v>
      </c>
      <c r="L1964" s="193">
        <f>MAX(0,(G1964-'2031 forecast'!$C$10))</f>
        <v>0</v>
      </c>
      <c r="M1964" s="193">
        <f>MAX(0,(H1964-'2031 forecast'!$C$10))</f>
        <v>0</v>
      </c>
      <c r="N1964" s="193">
        <f>MAX(0,(I1964-'2031 forecast'!$C$10))</f>
        <v>0</v>
      </c>
      <c r="O1964" s="193">
        <f>MAX(0,(J1964-'2031 forecast'!$C$10))</f>
        <v>0</v>
      </c>
      <c r="P1964" s="175" t="str">
        <f t="shared" si="317"/>
        <v/>
      </c>
      <c r="Q1964" s="175" t="str">
        <f t="shared" si="318"/>
        <v/>
      </c>
    </row>
    <row r="1965" spans="1:17" s="1" customFormat="1" x14ac:dyDescent="0.3">
      <c r="A1965" s="189">
        <f t="shared" si="316"/>
        <v>43912.708333328577</v>
      </c>
      <c r="B1965" s="190">
        <f t="shared" si="311"/>
        <v>43912</v>
      </c>
      <c r="C1965" s="1">
        <f t="shared" si="312"/>
        <v>17</v>
      </c>
      <c r="D1965" s="191">
        <v>2.9589853701772508</v>
      </c>
      <c r="E1965" s="192">
        <f t="shared" si="313"/>
        <v>1.0274676347694998E-4</v>
      </c>
      <c r="F1965" s="193">
        <f t="shared" si="314"/>
        <v>4.411736449204799</v>
      </c>
      <c r="G1965" s="193">
        <f t="shared" ref="G1965:J1984" si="320">$E1965*G$2</f>
        <v>4.5748753371582671</v>
      </c>
      <c r="H1965" s="193">
        <f t="shared" si="320"/>
        <v>4.7440468376825713</v>
      </c>
      <c r="I1965" s="193">
        <f t="shared" si="320"/>
        <v>4.9194740270465687</v>
      </c>
      <c r="J1965" s="193">
        <f t="shared" si="320"/>
        <v>5.101388230519218</v>
      </c>
      <c r="K1965" s="193">
        <f>MAX(0,(F1965-'2031 forecast'!$C$10))</f>
        <v>0</v>
      </c>
      <c r="L1965" s="193">
        <f>MAX(0,(G1965-'2031 forecast'!$C$10))</f>
        <v>0</v>
      </c>
      <c r="M1965" s="193">
        <f>MAX(0,(H1965-'2031 forecast'!$C$10))</f>
        <v>0</v>
      </c>
      <c r="N1965" s="193">
        <f>MAX(0,(I1965-'2031 forecast'!$C$10))</f>
        <v>0</v>
      </c>
      <c r="O1965" s="193">
        <f>MAX(0,(J1965-'2031 forecast'!$C$10))</f>
        <v>0</v>
      </c>
      <c r="P1965" s="175" t="str">
        <f t="shared" si="317"/>
        <v/>
      </c>
      <c r="Q1965" s="175" t="str">
        <f t="shared" si="318"/>
        <v/>
      </c>
    </row>
    <row r="1966" spans="1:17" s="1" customFormat="1" x14ac:dyDescent="0.3">
      <c r="A1966" s="189">
        <f t="shared" si="316"/>
        <v>43912.749999995242</v>
      </c>
      <c r="B1966" s="190">
        <f t="shared" si="311"/>
        <v>43912</v>
      </c>
      <c r="C1966" s="1">
        <f t="shared" si="312"/>
        <v>18</v>
      </c>
      <c r="D1966" s="191">
        <v>3.0116899442007643</v>
      </c>
      <c r="E1966" s="192">
        <f t="shared" si="313"/>
        <v>1.0457685850071245E-4</v>
      </c>
      <c r="F1966" s="193">
        <f t="shared" si="314"/>
        <v>4.4903169966461061</v>
      </c>
      <c r="G1966" s="193">
        <f t="shared" si="320"/>
        <v>4.6563616663188467</v>
      </c>
      <c r="H1966" s="193">
        <f t="shared" si="320"/>
        <v>4.8285463996769176</v>
      </c>
      <c r="I1966" s="193">
        <f t="shared" si="320"/>
        <v>5.0070982463578311</v>
      </c>
      <c r="J1966" s="193">
        <f t="shared" si="320"/>
        <v>5.1922526519279577</v>
      </c>
      <c r="K1966" s="193">
        <f>MAX(0,(F1966-'2031 forecast'!$C$10))</f>
        <v>0</v>
      </c>
      <c r="L1966" s="193">
        <f>MAX(0,(G1966-'2031 forecast'!$C$10))</f>
        <v>0</v>
      </c>
      <c r="M1966" s="193">
        <f>MAX(0,(H1966-'2031 forecast'!$C$10))</f>
        <v>0</v>
      </c>
      <c r="N1966" s="193">
        <f>MAX(0,(I1966-'2031 forecast'!$C$10))</f>
        <v>0</v>
      </c>
      <c r="O1966" s="193">
        <f>MAX(0,(J1966-'2031 forecast'!$C$10))</f>
        <v>0</v>
      </c>
      <c r="P1966" s="175" t="str">
        <f t="shared" si="317"/>
        <v/>
      </c>
      <c r="Q1966" s="175" t="str">
        <f t="shared" si="318"/>
        <v/>
      </c>
    </row>
    <row r="1967" spans="1:17" s="1" customFormat="1" x14ac:dyDescent="0.3">
      <c r="A1967" s="189">
        <f t="shared" si="316"/>
        <v>43912.791666661906</v>
      </c>
      <c r="B1967" s="190">
        <f t="shared" si="311"/>
        <v>43912</v>
      </c>
      <c r="C1967" s="1">
        <f t="shared" si="312"/>
        <v>19</v>
      </c>
      <c r="D1967" s="191">
        <v>3.0945114176662849</v>
      </c>
      <c r="E1967" s="192">
        <f t="shared" si="313"/>
        <v>1.0745272210948202E-4</v>
      </c>
      <c r="F1967" s="193">
        <f t="shared" si="314"/>
        <v>4.6138007140538733</v>
      </c>
      <c r="G1967" s="193">
        <f t="shared" si="320"/>
        <v>4.7844116121426143</v>
      </c>
      <c r="H1967" s="193">
        <f t="shared" si="320"/>
        <v>4.9613314256680319</v>
      </c>
      <c r="I1967" s="193">
        <f t="shared" si="320"/>
        <v>5.1447934481326705</v>
      </c>
      <c r="J1967" s="193">
        <f t="shared" si="320"/>
        <v>5.3350395998559756</v>
      </c>
      <c r="K1967" s="193">
        <f>MAX(0,(F1967-'2031 forecast'!$C$10))</f>
        <v>0</v>
      </c>
      <c r="L1967" s="193">
        <f>MAX(0,(G1967-'2031 forecast'!$C$10))</f>
        <v>0</v>
      </c>
      <c r="M1967" s="193">
        <f>MAX(0,(H1967-'2031 forecast'!$C$10))</f>
        <v>0</v>
      </c>
      <c r="N1967" s="193">
        <f>MAX(0,(I1967-'2031 forecast'!$C$10))</f>
        <v>0</v>
      </c>
      <c r="O1967" s="193">
        <f>MAX(0,(J1967-'2031 forecast'!$C$10))</f>
        <v>0</v>
      </c>
      <c r="P1967" s="175" t="str">
        <f t="shared" si="317"/>
        <v/>
      </c>
      <c r="Q1967" s="175" t="str">
        <f t="shared" si="318"/>
        <v/>
      </c>
    </row>
    <row r="1968" spans="1:17" s="1" customFormat="1" x14ac:dyDescent="0.3">
      <c r="A1968" s="189">
        <f t="shared" si="316"/>
        <v>43912.83333332857</v>
      </c>
      <c r="B1968" s="190">
        <f t="shared" si="311"/>
        <v>43912</v>
      </c>
      <c r="C1968" s="1">
        <f t="shared" si="312"/>
        <v>20</v>
      </c>
      <c r="D1968" s="191">
        <v>3.0418068436427714</v>
      </c>
      <c r="E1968" s="192">
        <f t="shared" si="313"/>
        <v>1.0562262708571955E-4</v>
      </c>
      <c r="F1968" s="193">
        <f t="shared" si="314"/>
        <v>4.5352201666125662</v>
      </c>
      <c r="G1968" s="193">
        <f t="shared" si="320"/>
        <v>4.7029252829820338</v>
      </c>
      <c r="H1968" s="193">
        <f t="shared" si="320"/>
        <v>4.8768318636736856</v>
      </c>
      <c r="I1968" s="193">
        <f t="shared" si="320"/>
        <v>5.0571692288214081</v>
      </c>
      <c r="J1968" s="193">
        <f t="shared" si="320"/>
        <v>5.2441751784472359</v>
      </c>
      <c r="K1968" s="193">
        <f>MAX(0,(F1968-'2031 forecast'!$C$10))</f>
        <v>0</v>
      </c>
      <c r="L1968" s="193">
        <f>MAX(0,(G1968-'2031 forecast'!$C$10))</f>
        <v>0</v>
      </c>
      <c r="M1968" s="193">
        <f>MAX(0,(H1968-'2031 forecast'!$C$10))</f>
        <v>0</v>
      </c>
      <c r="N1968" s="193">
        <f>MAX(0,(I1968-'2031 forecast'!$C$10))</f>
        <v>0</v>
      </c>
      <c r="O1968" s="193">
        <f>MAX(0,(J1968-'2031 forecast'!$C$10))</f>
        <v>0</v>
      </c>
      <c r="P1968" s="175" t="str">
        <f t="shared" si="317"/>
        <v/>
      </c>
      <c r="Q1968" s="175" t="str">
        <f t="shared" si="318"/>
        <v/>
      </c>
    </row>
    <row r="1969" spans="1:17" s="1" customFormat="1" x14ac:dyDescent="0.3">
      <c r="A1969" s="189">
        <f t="shared" si="316"/>
        <v>43912.874999995234</v>
      </c>
      <c r="B1969" s="190">
        <f t="shared" si="311"/>
        <v>43912</v>
      </c>
      <c r="C1969" s="1">
        <f t="shared" si="312"/>
        <v>21</v>
      </c>
      <c r="D1969" s="191">
        <v>2.9815730447587567</v>
      </c>
      <c r="E1969" s="192">
        <f t="shared" si="313"/>
        <v>1.0353108991570533E-4</v>
      </c>
      <c r="F1969" s="193">
        <f t="shared" si="314"/>
        <v>4.445413826679645</v>
      </c>
      <c r="G1969" s="193">
        <f t="shared" si="320"/>
        <v>4.6097980496556588</v>
      </c>
      <c r="H1969" s="193">
        <f t="shared" si="320"/>
        <v>4.7802609356801486</v>
      </c>
      <c r="I1969" s="193">
        <f t="shared" si="320"/>
        <v>4.9570272638942532</v>
      </c>
      <c r="J1969" s="193">
        <f t="shared" si="320"/>
        <v>5.1403301254086786</v>
      </c>
      <c r="K1969" s="193">
        <f>MAX(0,(F1969-'2031 forecast'!$C$10))</f>
        <v>0</v>
      </c>
      <c r="L1969" s="193">
        <f>MAX(0,(G1969-'2031 forecast'!$C$10))</f>
        <v>0</v>
      </c>
      <c r="M1969" s="193">
        <f>MAX(0,(H1969-'2031 forecast'!$C$10))</f>
        <v>0</v>
      </c>
      <c r="N1969" s="193">
        <f>MAX(0,(I1969-'2031 forecast'!$C$10))</f>
        <v>0</v>
      </c>
      <c r="O1969" s="193">
        <f>MAX(0,(J1969-'2031 forecast'!$C$10))</f>
        <v>0</v>
      </c>
      <c r="P1969" s="175" t="str">
        <f t="shared" si="317"/>
        <v/>
      </c>
      <c r="Q1969" s="175" t="str">
        <f t="shared" si="318"/>
        <v/>
      </c>
    </row>
    <row r="1970" spans="1:17" s="1" customFormat="1" x14ac:dyDescent="0.3">
      <c r="A1970" s="189">
        <f t="shared" si="316"/>
        <v>43912.916666661898</v>
      </c>
      <c r="B1970" s="190">
        <f t="shared" si="311"/>
        <v>43912</v>
      </c>
      <c r="C1970" s="1">
        <f t="shared" si="312"/>
        <v>22</v>
      </c>
      <c r="D1970" s="191">
        <v>2.7707547486647033</v>
      </c>
      <c r="E1970" s="192">
        <f t="shared" si="313"/>
        <v>9.6210709820655448E-5</v>
      </c>
      <c r="F1970" s="193">
        <f t="shared" si="314"/>
        <v>4.1310916369144177</v>
      </c>
      <c r="G1970" s="193">
        <f t="shared" si="320"/>
        <v>4.2838527330133385</v>
      </c>
      <c r="H1970" s="193">
        <f t="shared" si="320"/>
        <v>4.4422626877027644</v>
      </c>
      <c r="I1970" s="193">
        <f t="shared" si="320"/>
        <v>4.6065303866492044</v>
      </c>
      <c r="J1970" s="193">
        <f t="shared" si="320"/>
        <v>4.7768724397737206</v>
      </c>
      <c r="K1970" s="193">
        <f>MAX(0,(F1970-'2031 forecast'!$C$10))</f>
        <v>0</v>
      </c>
      <c r="L1970" s="193">
        <f>MAX(0,(G1970-'2031 forecast'!$C$10))</f>
        <v>0</v>
      </c>
      <c r="M1970" s="193">
        <f>MAX(0,(H1970-'2031 forecast'!$C$10))</f>
        <v>0</v>
      </c>
      <c r="N1970" s="193">
        <f>MAX(0,(I1970-'2031 forecast'!$C$10))</f>
        <v>0</v>
      </c>
      <c r="O1970" s="193">
        <f>MAX(0,(J1970-'2031 forecast'!$C$10))</f>
        <v>0</v>
      </c>
      <c r="P1970" s="175" t="str">
        <f t="shared" si="317"/>
        <v/>
      </c>
      <c r="Q1970" s="175" t="str">
        <f t="shared" si="318"/>
        <v/>
      </c>
    </row>
    <row r="1971" spans="1:17" s="1" customFormat="1" x14ac:dyDescent="0.3">
      <c r="A1971" s="189">
        <f t="shared" si="316"/>
        <v>43912.958333328563</v>
      </c>
      <c r="B1971" s="190">
        <f t="shared" si="311"/>
        <v>43912</v>
      </c>
      <c r="C1971" s="1">
        <f t="shared" si="312"/>
        <v>23</v>
      </c>
      <c r="D1971" s="191">
        <v>2.7105209497806877</v>
      </c>
      <c r="E1971" s="192">
        <f t="shared" si="313"/>
        <v>9.4119172650641191E-5</v>
      </c>
      <c r="F1971" s="193">
        <f t="shared" si="314"/>
        <v>4.0412852969814947</v>
      </c>
      <c r="G1971" s="193">
        <f t="shared" si="320"/>
        <v>4.1907254996869616</v>
      </c>
      <c r="H1971" s="193">
        <f t="shared" si="320"/>
        <v>4.3456917597092257</v>
      </c>
      <c r="I1971" s="193">
        <f t="shared" si="320"/>
        <v>4.5063884217220469</v>
      </c>
      <c r="J1971" s="193">
        <f t="shared" si="320"/>
        <v>4.6730273867351615</v>
      </c>
      <c r="K1971" s="193">
        <f>MAX(0,(F1971-'2031 forecast'!$C$10))</f>
        <v>0</v>
      </c>
      <c r="L1971" s="193">
        <f>MAX(0,(G1971-'2031 forecast'!$C$10))</f>
        <v>0</v>
      </c>
      <c r="M1971" s="193">
        <f>MAX(0,(H1971-'2031 forecast'!$C$10))</f>
        <v>0</v>
      </c>
      <c r="N1971" s="193">
        <f>MAX(0,(I1971-'2031 forecast'!$C$10))</f>
        <v>0</v>
      </c>
      <c r="O1971" s="193">
        <f>MAX(0,(J1971-'2031 forecast'!$C$10))</f>
        <v>0</v>
      </c>
      <c r="P1971" s="175" t="str">
        <f t="shared" si="317"/>
        <v/>
      </c>
      <c r="Q1971" s="175" t="str">
        <f t="shared" si="318"/>
        <v/>
      </c>
    </row>
    <row r="1972" spans="1:17" s="1" customFormat="1" x14ac:dyDescent="0.3">
      <c r="A1972" s="189">
        <f t="shared" si="316"/>
        <v>43912.999999995227</v>
      </c>
      <c r="B1972" s="190">
        <f t="shared" si="311"/>
        <v>43912</v>
      </c>
      <c r="C1972" s="1">
        <f t="shared" si="312"/>
        <v>0</v>
      </c>
      <c r="D1972" s="191">
        <v>2.5448780028496456</v>
      </c>
      <c r="E1972" s="192">
        <f t="shared" si="313"/>
        <v>8.8367445433102014E-5</v>
      </c>
      <c r="F1972" s="193">
        <f t="shared" si="314"/>
        <v>3.7943178621659595</v>
      </c>
      <c r="G1972" s="193">
        <f t="shared" si="320"/>
        <v>3.9346256080394251</v>
      </c>
      <c r="H1972" s="193">
        <f t="shared" si="320"/>
        <v>4.0801217077269953</v>
      </c>
      <c r="I1972" s="193">
        <f t="shared" si="320"/>
        <v>4.2309980181723672</v>
      </c>
      <c r="J1972" s="193">
        <f t="shared" si="320"/>
        <v>4.3874534908791238</v>
      </c>
      <c r="K1972" s="193">
        <f>MAX(0,(F1972-'2031 forecast'!$C$10))</f>
        <v>0</v>
      </c>
      <c r="L1972" s="193">
        <f>MAX(0,(G1972-'2031 forecast'!$C$10))</f>
        <v>0</v>
      </c>
      <c r="M1972" s="193">
        <f>MAX(0,(H1972-'2031 forecast'!$C$10))</f>
        <v>0</v>
      </c>
      <c r="N1972" s="193">
        <f>MAX(0,(I1972-'2031 forecast'!$C$10))</f>
        <v>0</v>
      </c>
      <c r="O1972" s="193">
        <f>MAX(0,(J1972-'2031 forecast'!$C$10))</f>
        <v>0</v>
      </c>
      <c r="P1972" s="175" t="str">
        <f t="shared" si="317"/>
        <v/>
      </c>
      <c r="Q1972" s="175" t="str">
        <f t="shared" si="318"/>
        <v/>
      </c>
    </row>
    <row r="1973" spans="1:17" s="1" customFormat="1" x14ac:dyDescent="0.3">
      <c r="A1973" s="189">
        <f t="shared" si="316"/>
        <v>43913.041666661891</v>
      </c>
      <c r="B1973" s="190">
        <f t="shared" si="311"/>
        <v>43913</v>
      </c>
      <c r="C1973" s="1">
        <f t="shared" si="312"/>
        <v>1</v>
      </c>
      <c r="D1973" s="191">
        <v>2.4620565293841246</v>
      </c>
      <c r="E1973" s="192">
        <f t="shared" si="313"/>
        <v>8.5491581824332418E-5</v>
      </c>
      <c r="F1973" s="193">
        <f t="shared" si="314"/>
        <v>3.6708341447581914</v>
      </c>
      <c r="G1973" s="193">
        <f t="shared" si="320"/>
        <v>3.8065756622156566</v>
      </c>
      <c r="H1973" s="193">
        <f t="shared" si="320"/>
        <v>3.9473366817358801</v>
      </c>
      <c r="I1973" s="193">
        <f t="shared" si="320"/>
        <v>4.093302816397526</v>
      </c>
      <c r="J1973" s="193">
        <f t="shared" si="320"/>
        <v>4.244666542951105</v>
      </c>
      <c r="K1973" s="193">
        <f>MAX(0,(F1973-'2031 forecast'!$C$10))</f>
        <v>0</v>
      </c>
      <c r="L1973" s="193">
        <f>MAX(0,(G1973-'2031 forecast'!$C$10))</f>
        <v>0</v>
      </c>
      <c r="M1973" s="193">
        <f>MAX(0,(H1973-'2031 forecast'!$C$10))</f>
        <v>0</v>
      </c>
      <c r="N1973" s="193">
        <f>MAX(0,(I1973-'2031 forecast'!$C$10))</f>
        <v>0</v>
      </c>
      <c r="O1973" s="193">
        <f>MAX(0,(J1973-'2031 forecast'!$C$10))</f>
        <v>0</v>
      </c>
      <c r="P1973" s="175" t="str">
        <f t="shared" si="317"/>
        <v/>
      </c>
      <c r="Q1973" s="175" t="str">
        <f t="shared" si="318"/>
        <v/>
      </c>
    </row>
    <row r="1974" spans="1:17" s="1" customFormat="1" x14ac:dyDescent="0.3">
      <c r="A1974" s="189">
        <f t="shared" si="316"/>
        <v>43913.083333328555</v>
      </c>
      <c r="B1974" s="190">
        <f t="shared" si="311"/>
        <v>43913</v>
      </c>
      <c r="C1974" s="1">
        <f t="shared" si="312"/>
        <v>2</v>
      </c>
      <c r="D1974" s="191">
        <v>2.3641766061976002</v>
      </c>
      <c r="E1974" s="192">
        <f t="shared" si="313"/>
        <v>8.2092833923059282E-5</v>
      </c>
      <c r="F1974" s="193">
        <f t="shared" si="314"/>
        <v>3.5248988423671936</v>
      </c>
      <c r="G1974" s="193">
        <f t="shared" si="320"/>
        <v>3.655243908060295</v>
      </c>
      <c r="H1974" s="193">
        <f t="shared" si="320"/>
        <v>3.7904089237463809</v>
      </c>
      <c r="I1974" s="193">
        <f t="shared" si="320"/>
        <v>3.9305721233908977</v>
      </c>
      <c r="J1974" s="193">
        <f t="shared" si="320"/>
        <v>4.0759183317634475</v>
      </c>
      <c r="K1974" s="193">
        <f>MAX(0,(F1974-'2031 forecast'!$C$10))</f>
        <v>0</v>
      </c>
      <c r="L1974" s="193">
        <f>MAX(0,(G1974-'2031 forecast'!$C$10))</f>
        <v>0</v>
      </c>
      <c r="M1974" s="193">
        <f>MAX(0,(H1974-'2031 forecast'!$C$10))</f>
        <v>0</v>
      </c>
      <c r="N1974" s="193">
        <f>MAX(0,(I1974-'2031 forecast'!$C$10))</f>
        <v>0</v>
      </c>
      <c r="O1974" s="193">
        <f>MAX(0,(J1974-'2031 forecast'!$C$10))</f>
        <v>0</v>
      </c>
      <c r="P1974" s="175" t="str">
        <f t="shared" si="317"/>
        <v/>
      </c>
      <c r="Q1974" s="175" t="str">
        <f t="shared" si="318"/>
        <v/>
      </c>
    </row>
    <row r="1975" spans="1:17" s="1" customFormat="1" x14ac:dyDescent="0.3">
      <c r="A1975" s="189">
        <f t="shared" si="316"/>
        <v>43913.12499999522</v>
      </c>
      <c r="B1975" s="190">
        <f t="shared" si="311"/>
        <v>43913</v>
      </c>
      <c r="C1975" s="1">
        <f t="shared" si="312"/>
        <v>3</v>
      </c>
      <c r="D1975" s="191">
        <v>2.3491181564765959</v>
      </c>
      <c r="E1975" s="192">
        <f t="shared" si="313"/>
        <v>8.1569949630555701E-5</v>
      </c>
      <c r="F1975" s="193">
        <f t="shared" si="314"/>
        <v>3.5024472573839622</v>
      </c>
      <c r="G1975" s="193">
        <f t="shared" si="320"/>
        <v>3.6319620997287001</v>
      </c>
      <c r="H1975" s="193">
        <f t="shared" si="320"/>
        <v>3.7662661917479956</v>
      </c>
      <c r="I1975" s="193">
        <f t="shared" si="320"/>
        <v>3.9055366321591078</v>
      </c>
      <c r="J1975" s="193">
        <f t="shared" si="320"/>
        <v>4.0499570685038062</v>
      </c>
      <c r="K1975" s="193">
        <f>MAX(0,(F1975-'2031 forecast'!$C$10))</f>
        <v>0</v>
      </c>
      <c r="L1975" s="193">
        <f>MAX(0,(G1975-'2031 forecast'!$C$10))</f>
        <v>0</v>
      </c>
      <c r="M1975" s="193">
        <f>MAX(0,(H1975-'2031 forecast'!$C$10))</f>
        <v>0</v>
      </c>
      <c r="N1975" s="193">
        <f>MAX(0,(I1975-'2031 forecast'!$C$10))</f>
        <v>0</v>
      </c>
      <c r="O1975" s="193">
        <f>MAX(0,(J1975-'2031 forecast'!$C$10))</f>
        <v>0</v>
      </c>
      <c r="P1975" s="175" t="str">
        <f t="shared" si="317"/>
        <v/>
      </c>
      <c r="Q1975" s="175" t="str">
        <f t="shared" si="318"/>
        <v/>
      </c>
    </row>
    <row r="1976" spans="1:17" s="1" customFormat="1" x14ac:dyDescent="0.3">
      <c r="A1976" s="189">
        <f t="shared" si="316"/>
        <v>43913.166666661884</v>
      </c>
      <c r="B1976" s="190">
        <f t="shared" si="311"/>
        <v>43913</v>
      </c>
      <c r="C1976" s="1">
        <f t="shared" si="312"/>
        <v>4</v>
      </c>
      <c r="D1976" s="191">
        <v>2.3717058310581018</v>
      </c>
      <c r="E1976" s="192">
        <f t="shared" si="313"/>
        <v>8.2354276069311052E-5</v>
      </c>
      <c r="F1976" s="193">
        <f t="shared" si="314"/>
        <v>3.5361246348588082</v>
      </c>
      <c r="G1976" s="193">
        <f t="shared" si="320"/>
        <v>3.6668848122260917</v>
      </c>
      <c r="H1976" s="193">
        <f t="shared" si="320"/>
        <v>3.802480289745573</v>
      </c>
      <c r="I1976" s="193">
        <f t="shared" si="320"/>
        <v>3.9430898690067919</v>
      </c>
      <c r="J1976" s="193">
        <f t="shared" si="320"/>
        <v>4.0888989633932669</v>
      </c>
      <c r="K1976" s="193">
        <f>MAX(0,(F1976-'2031 forecast'!$C$10))</f>
        <v>0</v>
      </c>
      <c r="L1976" s="193">
        <f>MAX(0,(G1976-'2031 forecast'!$C$10))</f>
        <v>0</v>
      </c>
      <c r="M1976" s="193">
        <f>MAX(0,(H1976-'2031 forecast'!$C$10))</f>
        <v>0</v>
      </c>
      <c r="N1976" s="193">
        <f>MAX(0,(I1976-'2031 forecast'!$C$10))</f>
        <v>0</v>
      </c>
      <c r="O1976" s="193">
        <f>MAX(0,(J1976-'2031 forecast'!$C$10))</f>
        <v>0</v>
      </c>
      <c r="P1976" s="175" t="str">
        <f t="shared" si="317"/>
        <v/>
      </c>
      <c r="Q1976" s="175" t="str">
        <f t="shared" si="318"/>
        <v/>
      </c>
    </row>
    <row r="1977" spans="1:17" s="1" customFormat="1" x14ac:dyDescent="0.3">
      <c r="A1977" s="189">
        <f t="shared" si="316"/>
        <v>43913.208333328548</v>
      </c>
      <c r="B1977" s="190">
        <f t="shared" si="311"/>
        <v>43913</v>
      </c>
      <c r="C1977" s="1">
        <f t="shared" si="312"/>
        <v>5</v>
      </c>
      <c r="D1977" s="191">
        <v>2.4620565293841246</v>
      </c>
      <c r="E1977" s="192">
        <f t="shared" si="313"/>
        <v>8.5491581824332418E-5</v>
      </c>
      <c r="F1977" s="193">
        <f t="shared" si="314"/>
        <v>3.6708341447581914</v>
      </c>
      <c r="G1977" s="193">
        <f t="shared" si="320"/>
        <v>3.8065756622156566</v>
      </c>
      <c r="H1977" s="193">
        <f t="shared" si="320"/>
        <v>3.9473366817358801</v>
      </c>
      <c r="I1977" s="193">
        <f t="shared" si="320"/>
        <v>4.093302816397526</v>
      </c>
      <c r="J1977" s="193">
        <f t="shared" si="320"/>
        <v>4.244666542951105</v>
      </c>
      <c r="K1977" s="193">
        <f>MAX(0,(F1977-'2031 forecast'!$C$10))</f>
        <v>0</v>
      </c>
      <c r="L1977" s="193">
        <f>MAX(0,(G1977-'2031 forecast'!$C$10))</f>
        <v>0</v>
      </c>
      <c r="M1977" s="193">
        <f>MAX(0,(H1977-'2031 forecast'!$C$10))</f>
        <v>0</v>
      </c>
      <c r="N1977" s="193">
        <f>MAX(0,(I1977-'2031 forecast'!$C$10))</f>
        <v>0</v>
      </c>
      <c r="O1977" s="193">
        <f>MAX(0,(J1977-'2031 forecast'!$C$10))</f>
        <v>0</v>
      </c>
      <c r="P1977" s="175" t="str">
        <f t="shared" si="317"/>
        <v/>
      </c>
      <c r="Q1977" s="175" t="str">
        <f t="shared" si="318"/>
        <v/>
      </c>
    </row>
    <row r="1978" spans="1:17" s="1" customFormat="1" x14ac:dyDescent="0.3">
      <c r="A1978" s="189">
        <f t="shared" si="316"/>
        <v>43913.249999995212</v>
      </c>
      <c r="B1978" s="190">
        <f t="shared" si="311"/>
        <v>43913</v>
      </c>
      <c r="C1978" s="1">
        <f t="shared" si="312"/>
        <v>6</v>
      </c>
      <c r="D1978" s="191">
        <v>2.830988547548718</v>
      </c>
      <c r="E1978" s="192">
        <f t="shared" si="313"/>
        <v>9.8302246990669679E-5</v>
      </c>
      <c r="F1978" s="193">
        <f t="shared" si="314"/>
        <v>4.2208979768473389</v>
      </c>
      <c r="G1978" s="193">
        <f t="shared" si="320"/>
        <v>4.3769799663397144</v>
      </c>
      <c r="H1978" s="193">
        <f t="shared" si="320"/>
        <v>4.5388336156963014</v>
      </c>
      <c r="I1978" s="193">
        <f t="shared" si="320"/>
        <v>4.7066723515763602</v>
      </c>
      <c r="J1978" s="193">
        <f t="shared" si="320"/>
        <v>4.8807174928122787</v>
      </c>
      <c r="K1978" s="193">
        <f>MAX(0,(F1978-'2031 forecast'!$C$10))</f>
        <v>0</v>
      </c>
      <c r="L1978" s="193">
        <f>MAX(0,(G1978-'2031 forecast'!$C$10))</f>
        <v>0</v>
      </c>
      <c r="M1978" s="193">
        <f>MAX(0,(H1978-'2031 forecast'!$C$10))</f>
        <v>0</v>
      </c>
      <c r="N1978" s="193">
        <f>MAX(0,(I1978-'2031 forecast'!$C$10))</f>
        <v>0</v>
      </c>
      <c r="O1978" s="193">
        <f>MAX(0,(J1978-'2031 forecast'!$C$10))</f>
        <v>0</v>
      </c>
      <c r="P1978" s="175" t="str">
        <f t="shared" si="317"/>
        <v/>
      </c>
      <c r="Q1978" s="175" t="str">
        <f t="shared" si="318"/>
        <v/>
      </c>
    </row>
    <row r="1979" spans="1:17" s="1" customFormat="1" x14ac:dyDescent="0.3">
      <c r="A1979" s="189">
        <f t="shared" si="316"/>
        <v>43913.291666661877</v>
      </c>
      <c r="B1979" s="190">
        <f t="shared" si="311"/>
        <v>43913</v>
      </c>
      <c r="C1979" s="1">
        <f t="shared" si="312"/>
        <v>7</v>
      </c>
      <c r="D1979" s="191">
        <v>2.9740438198982542</v>
      </c>
      <c r="E1979" s="192">
        <f t="shared" si="313"/>
        <v>1.0326964776945352E-4</v>
      </c>
      <c r="F1979" s="193">
        <f t="shared" si="314"/>
        <v>4.4341880341880282</v>
      </c>
      <c r="G1979" s="193">
        <f t="shared" si="320"/>
        <v>4.5981571454898598</v>
      </c>
      <c r="H1979" s="193">
        <f t="shared" si="320"/>
        <v>4.7681895696809553</v>
      </c>
      <c r="I1979" s="193">
        <f t="shared" si="320"/>
        <v>4.9445095182783572</v>
      </c>
      <c r="J1979" s="193">
        <f t="shared" si="320"/>
        <v>5.1273494937788566</v>
      </c>
      <c r="K1979" s="193">
        <f>MAX(0,(F1979-'2031 forecast'!$C$10))</f>
        <v>0</v>
      </c>
      <c r="L1979" s="193">
        <f>MAX(0,(G1979-'2031 forecast'!$C$10))</f>
        <v>0</v>
      </c>
      <c r="M1979" s="193">
        <f>MAX(0,(H1979-'2031 forecast'!$C$10))</f>
        <v>0</v>
      </c>
      <c r="N1979" s="193">
        <f>MAX(0,(I1979-'2031 forecast'!$C$10))</f>
        <v>0</v>
      </c>
      <c r="O1979" s="193">
        <f>MAX(0,(J1979-'2031 forecast'!$C$10))</f>
        <v>0</v>
      </c>
      <c r="P1979" s="175" t="str">
        <f t="shared" si="317"/>
        <v/>
      </c>
      <c r="Q1979" s="175" t="str">
        <f t="shared" si="318"/>
        <v/>
      </c>
    </row>
    <row r="1980" spans="1:17" s="1" customFormat="1" x14ac:dyDescent="0.3">
      <c r="A1980" s="189">
        <f t="shared" si="316"/>
        <v>43913.333333328541</v>
      </c>
      <c r="B1980" s="190">
        <f t="shared" si="311"/>
        <v>43913</v>
      </c>
      <c r="C1980" s="1">
        <f t="shared" si="312"/>
        <v>8</v>
      </c>
      <c r="D1980" s="191">
        <v>3.0719237430847794</v>
      </c>
      <c r="E1980" s="192">
        <f t="shared" si="313"/>
        <v>1.0666839567072669E-4</v>
      </c>
      <c r="F1980" s="193">
        <f t="shared" si="314"/>
        <v>4.5801233365790281</v>
      </c>
      <c r="G1980" s="193">
        <f t="shared" si="320"/>
        <v>4.7494888996452236</v>
      </c>
      <c r="H1980" s="193">
        <f t="shared" si="320"/>
        <v>4.9251173276704563</v>
      </c>
      <c r="I1980" s="193">
        <f t="shared" si="320"/>
        <v>5.1072402112849877</v>
      </c>
      <c r="J1980" s="193">
        <f t="shared" si="320"/>
        <v>5.2960977049665168</v>
      </c>
      <c r="K1980" s="193">
        <f>MAX(0,(F1980-'2031 forecast'!$C$10))</f>
        <v>0</v>
      </c>
      <c r="L1980" s="193">
        <f>MAX(0,(G1980-'2031 forecast'!$C$10))</f>
        <v>0</v>
      </c>
      <c r="M1980" s="193">
        <f>MAX(0,(H1980-'2031 forecast'!$C$10))</f>
        <v>0</v>
      </c>
      <c r="N1980" s="193">
        <f>MAX(0,(I1980-'2031 forecast'!$C$10))</f>
        <v>0</v>
      </c>
      <c r="O1980" s="193">
        <f>MAX(0,(J1980-'2031 forecast'!$C$10))</f>
        <v>0</v>
      </c>
      <c r="P1980" s="175" t="str">
        <f t="shared" si="317"/>
        <v/>
      </c>
      <c r="Q1980" s="175" t="str">
        <f t="shared" si="318"/>
        <v/>
      </c>
    </row>
    <row r="1981" spans="1:17" s="1" customFormat="1" x14ac:dyDescent="0.3">
      <c r="A1981" s="189">
        <f t="shared" si="316"/>
        <v>43913.374999995205</v>
      </c>
      <c r="B1981" s="190">
        <f t="shared" si="311"/>
        <v>43913</v>
      </c>
      <c r="C1981" s="1">
        <f t="shared" si="312"/>
        <v>9</v>
      </c>
      <c r="D1981" s="191">
        <v>3.2375666900158215</v>
      </c>
      <c r="E1981" s="192">
        <f t="shared" si="313"/>
        <v>1.1242012288826587E-4</v>
      </c>
      <c r="F1981" s="193">
        <f t="shared" si="314"/>
        <v>4.8270907713945634</v>
      </c>
      <c r="G1981" s="193">
        <f t="shared" si="320"/>
        <v>5.0055887912927597</v>
      </c>
      <c r="H1981" s="193">
        <f t="shared" si="320"/>
        <v>5.1906873796526867</v>
      </c>
      <c r="I1981" s="193">
        <f t="shared" si="320"/>
        <v>5.3826306148346674</v>
      </c>
      <c r="J1981" s="193">
        <f t="shared" si="320"/>
        <v>5.5816716008225535</v>
      </c>
      <c r="K1981" s="193">
        <f>MAX(0,(F1981-'2031 forecast'!$C$10))</f>
        <v>0</v>
      </c>
      <c r="L1981" s="193">
        <f>MAX(0,(G1981-'2031 forecast'!$C$10))</f>
        <v>0</v>
      </c>
      <c r="M1981" s="193">
        <f>MAX(0,(H1981-'2031 forecast'!$C$10))</f>
        <v>0</v>
      </c>
      <c r="N1981" s="193">
        <f>MAX(0,(I1981-'2031 forecast'!$C$10))</f>
        <v>0</v>
      </c>
      <c r="O1981" s="193">
        <f>MAX(0,(J1981-'2031 forecast'!$C$10))</f>
        <v>0</v>
      </c>
      <c r="P1981" s="175" t="str">
        <f t="shared" si="317"/>
        <v/>
      </c>
      <c r="Q1981" s="175" t="str">
        <f t="shared" si="318"/>
        <v/>
      </c>
    </row>
    <row r="1982" spans="1:17" s="1" customFormat="1" x14ac:dyDescent="0.3">
      <c r="A1982" s="189">
        <f t="shared" si="316"/>
        <v>43913.416666661869</v>
      </c>
      <c r="B1982" s="190">
        <f t="shared" si="311"/>
        <v>43913</v>
      </c>
      <c r="C1982" s="1">
        <f t="shared" si="312"/>
        <v>10</v>
      </c>
      <c r="D1982" s="191">
        <v>3.31285893862084</v>
      </c>
      <c r="E1982" s="192">
        <f t="shared" si="313"/>
        <v>1.1503454435078367E-4</v>
      </c>
      <c r="F1982" s="193">
        <f t="shared" si="314"/>
        <v>4.9393486963107156</v>
      </c>
      <c r="G1982" s="193">
        <f t="shared" si="320"/>
        <v>5.1219978329507301</v>
      </c>
      <c r="H1982" s="193">
        <f t="shared" si="320"/>
        <v>5.3114010396446085</v>
      </c>
      <c r="I1982" s="193">
        <f t="shared" si="320"/>
        <v>5.5078080709936126</v>
      </c>
      <c r="J1982" s="193">
        <f t="shared" si="320"/>
        <v>5.7114779171207521</v>
      </c>
      <c r="K1982" s="193">
        <f>MAX(0,(F1982-'2031 forecast'!$C$10))</f>
        <v>0</v>
      </c>
      <c r="L1982" s="193">
        <f>MAX(0,(G1982-'2031 forecast'!$C$10))</f>
        <v>0</v>
      </c>
      <c r="M1982" s="193">
        <f>MAX(0,(H1982-'2031 forecast'!$C$10))</f>
        <v>0</v>
      </c>
      <c r="N1982" s="193">
        <f>MAX(0,(I1982-'2031 forecast'!$C$10))</f>
        <v>0</v>
      </c>
      <c r="O1982" s="193">
        <f>MAX(0,(J1982-'2031 forecast'!$C$10))</f>
        <v>0</v>
      </c>
      <c r="P1982" s="175" t="str">
        <f t="shared" si="317"/>
        <v/>
      </c>
      <c r="Q1982" s="175" t="str">
        <f t="shared" si="318"/>
        <v/>
      </c>
    </row>
    <row r="1983" spans="1:17" s="1" customFormat="1" x14ac:dyDescent="0.3">
      <c r="A1983" s="189">
        <f t="shared" si="316"/>
        <v>43913.458333328534</v>
      </c>
      <c r="B1983" s="190">
        <f t="shared" si="311"/>
        <v>43913</v>
      </c>
      <c r="C1983" s="1">
        <f t="shared" si="312"/>
        <v>11</v>
      </c>
      <c r="D1983" s="191">
        <v>3.3881511872258598</v>
      </c>
      <c r="E1983" s="192">
        <f t="shared" si="313"/>
        <v>1.176489658133015E-4</v>
      </c>
      <c r="F1983" s="193">
        <f t="shared" si="314"/>
        <v>5.0516066212268687</v>
      </c>
      <c r="G1983" s="193">
        <f t="shared" si="320"/>
        <v>5.2384068746087022</v>
      </c>
      <c r="H1983" s="193">
        <f t="shared" si="320"/>
        <v>5.4321146996365322</v>
      </c>
      <c r="I1983" s="193">
        <f t="shared" si="320"/>
        <v>5.6329855271525595</v>
      </c>
      <c r="J1983" s="193">
        <f t="shared" si="320"/>
        <v>5.8412842334189516</v>
      </c>
      <c r="K1983" s="193">
        <f>MAX(0,(F1983-'2031 forecast'!$C$10))</f>
        <v>0</v>
      </c>
      <c r="L1983" s="193">
        <f>MAX(0,(G1983-'2031 forecast'!$C$10))</f>
        <v>0</v>
      </c>
      <c r="M1983" s="193">
        <f>MAX(0,(H1983-'2031 forecast'!$C$10))</f>
        <v>0</v>
      </c>
      <c r="N1983" s="193">
        <f>MAX(0,(I1983-'2031 forecast'!$C$10))</f>
        <v>0</v>
      </c>
      <c r="O1983" s="193">
        <f>MAX(0,(J1983-'2031 forecast'!$C$10))</f>
        <v>0.10428423341895154</v>
      </c>
      <c r="P1983" s="175" t="str">
        <f t="shared" si="317"/>
        <v/>
      </c>
      <c r="Q1983" s="175" t="str">
        <f t="shared" si="318"/>
        <v/>
      </c>
    </row>
    <row r="1984" spans="1:17" s="1" customFormat="1" x14ac:dyDescent="0.3">
      <c r="A1984" s="189">
        <f t="shared" si="316"/>
        <v>43913.499999995198</v>
      </c>
      <c r="B1984" s="190">
        <f t="shared" si="311"/>
        <v>43913</v>
      </c>
      <c r="C1984" s="1">
        <f t="shared" si="312"/>
        <v>12</v>
      </c>
      <c r="D1984" s="191">
        <v>3.3956804120863615</v>
      </c>
      <c r="E1984" s="192">
        <f t="shared" si="313"/>
        <v>1.1791040795955328E-4</v>
      </c>
      <c r="F1984" s="193">
        <f t="shared" si="314"/>
        <v>5.0628324137184846</v>
      </c>
      <c r="G1984" s="193">
        <f t="shared" si="320"/>
        <v>5.2500477787744995</v>
      </c>
      <c r="H1984" s="193">
        <f t="shared" si="320"/>
        <v>5.4441860656357246</v>
      </c>
      <c r="I1984" s="193">
        <f t="shared" si="320"/>
        <v>5.6455032727684538</v>
      </c>
      <c r="J1984" s="193">
        <f t="shared" si="320"/>
        <v>5.8542648650487719</v>
      </c>
      <c r="K1984" s="193">
        <f>MAX(0,(F1984-'2031 forecast'!$C$10))</f>
        <v>0</v>
      </c>
      <c r="L1984" s="193">
        <f>MAX(0,(G1984-'2031 forecast'!$C$10))</f>
        <v>0</v>
      </c>
      <c r="M1984" s="193">
        <f>MAX(0,(H1984-'2031 forecast'!$C$10))</f>
        <v>0</v>
      </c>
      <c r="N1984" s="193">
        <f>MAX(0,(I1984-'2031 forecast'!$C$10))</f>
        <v>0</v>
      </c>
      <c r="O1984" s="193">
        <f>MAX(0,(J1984-'2031 forecast'!$C$10))</f>
        <v>0.11726486504877176</v>
      </c>
      <c r="P1984" s="175" t="str">
        <f t="shared" si="317"/>
        <v/>
      </c>
      <c r="Q1984" s="175" t="str">
        <f t="shared" si="318"/>
        <v/>
      </c>
    </row>
    <row r="1985" spans="1:17" s="1" customFormat="1" x14ac:dyDescent="0.3">
      <c r="A1985" s="189">
        <f t="shared" si="316"/>
        <v>43913.541666661862</v>
      </c>
      <c r="B1985" s="190">
        <f t="shared" si="311"/>
        <v>43913</v>
      </c>
      <c r="C1985" s="1">
        <f t="shared" si="312"/>
        <v>13</v>
      </c>
      <c r="D1985" s="191">
        <v>3.4559142109703767</v>
      </c>
      <c r="E1985" s="192">
        <f t="shared" si="313"/>
        <v>1.2000194512956752E-4</v>
      </c>
      <c r="F1985" s="193">
        <f t="shared" si="314"/>
        <v>5.1526387536514058</v>
      </c>
      <c r="G1985" s="193">
        <f t="shared" ref="G1985:J2004" si="321">$E1985*G$2</f>
        <v>5.3431750121008763</v>
      </c>
      <c r="H1985" s="193">
        <f t="shared" si="321"/>
        <v>5.5407569936292624</v>
      </c>
      <c r="I1985" s="193">
        <f t="shared" si="321"/>
        <v>5.7456452376956104</v>
      </c>
      <c r="J1985" s="193">
        <f t="shared" si="321"/>
        <v>5.9581099180873309</v>
      </c>
      <c r="K1985" s="193">
        <f>MAX(0,(F1985-'2031 forecast'!$C$10))</f>
        <v>0</v>
      </c>
      <c r="L1985" s="193">
        <f>MAX(0,(G1985-'2031 forecast'!$C$10))</f>
        <v>0</v>
      </c>
      <c r="M1985" s="193">
        <f>MAX(0,(H1985-'2031 forecast'!$C$10))</f>
        <v>0</v>
      </c>
      <c r="N1985" s="193">
        <f>MAX(0,(I1985-'2031 forecast'!$C$10))</f>
        <v>8.6452376956103194E-3</v>
      </c>
      <c r="O1985" s="193">
        <f>MAX(0,(J1985-'2031 forecast'!$C$10))</f>
        <v>0.22110991808733083</v>
      </c>
      <c r="P1985" s="175" t="str">
        <f t="shared" si="317"/>
        <v/>
      </c>
      <c r="Q1985" s="175" t="str">
        <f t="shared" si="318"/>
        <v/>
      </c>
    </row>
    <row r="1986" spans="1:17" s="1" customFormat="1" x14ac:dyDescent="0.3">
      <c r="A1986" s="189">
        <f t="shared" si="316"/>
        <v>43913.583333328526</v>
      </c>
      <c r="B1986" s="190">
        <f t="shared" si="311"/>
        <v>43913</v>
      </c>
      <c r="C1986" s="1">
        <f t="shared" si="312"/>
        <v>14</v>
      </c>
      <c r="D1986" s="191">
        <v>3.3956804120863615</v>
      </c>
      <c r="E1986" s="192">
        <f t="shared" si="313"/>
        <v>1.1791040795955328E-4</v>
      </c>
      <c r="F1986" s="193">
        <f t="shared" si="314"/>
        <v>5.0628324137184846</v>
      </c>
      <c r="G1986" s="193">
        <f t="shared" si="321"/>
        <v>5.2500477787744995</v>
      </c>
      <c r="H1986" s="193">
        <f t="shared" si="321"/>
        <v>5.4441860656357246</v>
      </c>
      <c r="I1986" s="193">
        <f t="shared" si="321"/>
        <v>5.6455032727684538</v>
      </c>
      <c r="J1986" s="193">
        <f t="shared" si="321"/>
        <v>5.8542648650487719</v>
      </c>
      <c r="K1986" s="193">
        <f>MAX(0,(F1986-'2031 forecast'!$C$10))</f>
        <v>0</v>
      </c>
      <c r="L1986" s="193">
        <f>MAX(0,(G1986-'2031 forecast'!$C$10))</f>
        <v>0</v>
      </c>
      <c r="M1986" s="193">
        <f>MAX(0,(H1986-'2031 forecast'!$C$10))</f>
        <v>0</v>
      </c>
      <c r="N1986" s="193">
        <f>MAX(0,(I1986-'2031 forecast'!$C$10))</f>
        <v>0</v>
      </c>
      <c r="O1986" s="193">
        <f>MAX(0,(J1986-'2031 forecast'!$C$10))</f>
        <v>0.11726486504877176</v>
      </c>
      <c r="P1986" s="175" t="str">
        <f t="shared" si="317"/>
        <v/>
      </c>
      <c r="Q1986" s="175" t="str">
        <f t="shared" si="318"/>
        <v/>
      </c>
    </row>
    <row r="1987" spans="1:17" s="1" customFormat="1" x14ac:dyDescent="0.3">
      <c r="A1987" s="189">
        <f t="shared" si="316"/>
        <v>43913.624999995191</v>
      </c>
      <c r="B1987" s="190">
        <f t="shared" si="311"/>
        <v>43913</v>
      </c>
      <c r="C1987" s="1">
        <f t="shared" si="312"/>
        <v>15</v>
      </c>
      <c r="D1987" s="191">
        <v>3.31285893862084</v>
      </c>
      <c r="E1987" s="192">
        <f t="shared" si="313"/>
        <v>1.1503454435078367E-4</v>
      </c>
      <c r="F1987" s="193">
        <f t="shared" si="314"/>
        <v>4.9393486963107156</v>
      </c>
      <c r="G1987" s="193">
        <f t="shared" si="321"/>
        <v>5.1219978329507301</v>
      </c>
      <c r="H1987" s="193">
        <f t="shared" si="321"/>
        <v>5.3114010396446085</v>
      </c>
      <c r="I1987" s="193">
        <f t="shared" si="321"/>
        <v>5.5078080709936126</v>
      </c>
      <c r="J1987" s="193">
        <f t="shared" si="321"/>
        <v>5.7114779171207521</v>
      </c>
      <c r="K1987" s="193">
        <f>MAX(0,(F1987-'2031 forecast'!$C$10))</f>
        <v>0</v>
      </c>
      <c r="L1987" s="193">
        <f>MAX(0,(G1987-'2031 forecast'!$C$10))</f>
        <v>0</v>
      </c>
      <c r="M1987" s="193">
        <f>MAX(0,(H1987-'2031 forecast'!$C$10))</f>
        <v>0</v>
      </c>
      <c r="N1987" s="193">
        <f>MAX(0,(I1987-'2031 forecast'!$C$10))</f>
        <v>0</v>
      </c>
      <c r="O1987" s="193">
        <f>MAX(0,(J1987-'2031 forecast'!$C$10))</f>
        <v>0</v>
      </c>
      <c r="P1987" s="175" t="str">
        <f t="shared" si="317"/>
        <v/>
      </c>
      <c r="Q1987" s="175" t="str">
        <f t="shared" si="318"/>
        <v/>
      </c>
    </row>
    <row r="1988" spans="1:17" s="1" customFormat="1" x14ac:dyDescent="0.3">
      <c r="A1988" s="189">
        <f t="shared" si="316"/>
        <v>43913.666666661855</v>
      </c>
      <c r="B1988" s="190">
        <f t="shared" si="311"/>
        <v>43913</v>
      </c>
      <c r="C1988" s="1">
        <f t="shared" si="312"/>
        <v>16</v>
      </c>
      <c r="D1988" s="191">
        <v>3.4032096369468632</v>
      </c>
      <c r="E1988" s="192">
        <f t="shared" si="313"/>
        <v>1.1817185010580505E-4</v>
      </c>
      <c r="F1988" s="193">
        <f t="shared" si="314"/>
        <v>5.0740582062100987</v>
      </c>
      <c r="G1988" s="193">
        <f t="shared" si="321"/>
        <v>5.2616886829402958</v>
      </c>
      <c r="H1988" s="193">
        <f t="shared" si="321"/>
        <v>5.4562574316349162</v>
      </c>
      <c r="I1988" s="193">
        <f t="shared" si="321"/>
        <v>5.658021018384348</v>
      </c>
      <c r="J1988" s="193">
        <f t="shared" si="321"/>
        <v>5.8672454966785912</v>
      </c>
      <c r="K1988" s="193">
        <f>MAX(0,(F1988-'2031 forecast'!$C$10))</f>
        <v>0</v>
      </c>
      <c r="L1988" s="193">
        <f>MAX(0,(G1988-'2031 forecast'!$C$10))</f>
        <v>0</v>
      </c>
      <c r="M1988" s="193">
        <f>MAX(0,(H1988-'2031 forecast'!$C$10))</f>
        <v>0</v>
      </c>
      <c r="N1988" s="193">
        <f>MAX(0,(I1988-'2031 forecast'!$C$10))</f>
        <v>0</v>
      </c>
      <c r="O1988" s="193">
        <f>MAX(0,(J1988-'2031 forecast'!$C$10))</f>
        <v>0.13024549667859109</v>
      </c>
      <c r="P1988" s="175" t="str">
        <f t="shared" si="317"/>
        <v/>
      </c>
      <c r="Q1988" s="175" t="str">
        <f t="shared" si="318"/>
        <v/>
      </c>
    </row>
    <row r="1989" spans="1:17" s="1" customFormat="1" x14ac:dyDescent="0.3">
      <c r="A1989" s="189">
        <f t="shared" si="316"/>
        <v>43913.708333328519</v>
      </c>
      <c r="B1989" s="190">
        <f t="shared" ref="B1989:B2052" si="322">INT(A1989)</f>
        <v>43913</v>
      </c>
      <c r="C1989" s="1">
        <f t="shared" ref="C1989:C2052" si="323">HOUR(A1989)</f>
        <v>17</v>
      </c>
      <c r="D1989" s="191">
        <v>3.2676835894578291</v>
      </c>
      <c r="E1989" s="192">
        <f t="shared" ref="E1989:E2052" si="324">D1989/SUM($D$4:$D$8763)</f>
        <v>1.1346589147327299E-4</v>
      </c>
      <c r="F1989" s="193">
        <f t="shared" ref="F1989:F2052" si="325">E1989*$F$2</f>
        <v>4.8719939413610245</v>
      </c>
      <c r="G1989" s="193">
        <f t="shared" si="321"/>
        <v>5.0521524079559477</v>
      </c>
      <c r="H1989" s="193">
        <f t="shared" si="321"/>
        <v>5.2389728436494556</v>
      </c>
      <c r="I1989" s="193">
        <f t="shared" si="321"/>
        <v>5.4327015972982462</v>
      </c>
      <c r="J1989" s="193">
        <f t="shared" si="321"/>
        <v>5.6335941273418335</v>
      </c>
      <c r="K1989" s="193">
        <f>MAX(0,(F1989-'2031 forecast'!$C$10))</f>
        <v>0</v>
      </c>
      <c r="L1989" s="193">
        <f>MAX(0,(G1989-'2031 forecast'!$C$10))</f>
        <v>0</v>
      </c>
      <c r="M1989" s="193">
        <f>MAX(0,(H1989-'2031 forecast'!$C$10))</f>
        <v>0</v>
      </c>
      <c r="N1989" s="193">
        <f>MAX(0,(I1989-'2031 forecast'!$C$10))</f>
        <v>0</v>
      </c>
      <c r="O1989" s="193">
        <f>MAX(0,(J1989-'2031 forecast'!$C$10))</f>
        <v>0</v>
      </c>
      <c r="P1989" s="175" t="str">
        <f t="shared" si="317"/>
        <v/>
      </c>
      <c r="Q1989" s="175" t="str">
        <f t="shared" si="318"/>
        <v/>
      </c>
    </row>
    <row r="1990" spans="1:17" s="1" customFormat="1" x14ac:dyDescent="0.3">
      <c r="A1990" s="189">
        <f t="shared" ref="A1990:A2053" si="326">A1989 + TIME(1,0,0)</f>
        <v>43913.749999995183</v>
      </c>
      <c r="B1990" s="190">
        <f t="shared" si="322"/>
        <v>43913</v>
      </c>
      <c r="C1990" s="1">
        <f t="shared" si="323"/>
        <v>18</v>
      </c>
      <c r="D1990" s="191">
        <v>3.1848621159923081</v>
      </c>
      <c r="E1990" s="192">
        <f t="shared" si="324"/>
        <v>1.105900278645034E-4</v>
      </c>
      <c r="F1990" s="193">
        <f t="shared" si="325"/>
        <v>4.7485102239532564</v>
      </c>
      <c r="G1990" s="193">
        <f t="shared" si="321"/>
        <v>4.9241024621321801</v>
      </c>
      <c r="H1990" s="193">
        <f t="shared" si="321"/>
        <v>5.1061878176583395</v>
      </c>
      <c r="I1990" s="193">
        <f t="shared" si="321"/>
        <v>5.295006395523405</v>
      </c>
      <c r="J1990" s="193">
        <f t="shared" si="321"/>
        <v>5.4908071794138147</v>
      </c>
      <c r="K1990" s="193">
        <f>MAX(0,(F1990-'2031 forecast'!$C$10))</f>
        <v>0</v>
      </c>
      <c r="L1990" s="193">
        <f>MAX(0,(G1990-'2031 forecast'!$C$10))</f>
        <v>0</v>
      </c>
      <c r="M1990" s="193">
        <f>MAX(0,(H1990-'2031 forecast'!$C$10))</f>
        <v>0</v>
      </c>
      <c r="N1990" s="193">
        <f>MAX(0,(I1990-'2031 forecast'!$C$10))</f>
        <v>0</v>
      </c>
      <c r="O1990" s="193">
        <f>MAX(0,(J1990-'2031 forecast'!$C$10))</f>
        <v>0</v>
      </c>
      <c r="P1990" s="175" t="str">
        <f t="shared" ref="P1990:P2053" si="327">IF(K1990&gt;0,IF(K1989&gt;0,P1989+1,1),"")</f>
        <v/>
      </c>
      <c r="Q1990" s="175" t="str">
        <f t="shared" ref="Q1990:Q2053" si="328">IF(AND(K1990&gt;0,K1991=0),P1990,"")</f>
        <v/>
      </c>
    </row>
    <row r="1991" spans="1:17" s="1" customFormat="1" x14ac:dyDescent="0.3">
      <c r="A1991" s="189">
        <f t="shared" si="326"/>
        <v>43913.791666661848</v>
      </c>
      <c r="B1991" s="190">
        <f t="shared" si="322"/>
        <v>43913</v>
      </c>
      <c r="C1991" s="1">
        <f t="shared" si="323"/>
        <v>19</v>
      </c>
      <c r="D1991" s="191">
        <v>3.2300374651553194</v>
      </c>
      <c r="E1991" s="192">
        <f t="shared" si="324"/>
        <v>1.1215868074201409E-4</v>
      </c>
      <c r="F1991" s="193">
        <f t="shared" si="325"/>
        <v>4.8158649789029484</v>
      </c>
      <c r="G1991" s="193">
        <f t="shared" si="321"/>
        <v>4.9939478871269625</v>
      </c>
      <c r="H1991" s="193">
        <f t="shared" si="321"/>
        <v>5.1786160136534942</v>
      </c>
      <c r="I1991" s="193">
        <f t="shared" si="321"/>
        <v>5.3701128692187732</v>
      </c>
      <c r="J1991" s="193">
        <f t="shared" si="321"/>
        <v>5.5686909691927342</v>
      </c>
      <c r="K1991" s="193">
        <f>MAX(0,(F1991-'2031 forecast'!$C$10))</f>
        <v>0</v>
      </c>
      <c r="L1991" s="193">
        <f>MAX(0,(G1991-'2031 forecast'!$C$10))</f>
        <v>0</v>
      </c>
      <c r="M1991" s="193">
        <f>MAX(0,(H1991-'2031 forecast'!$C$10))</f>
        <v>0</v>
      </c>
      <c r="N1991" s="193">
        <f>MAX(0,(I1991-'2031 forecast'!$C$10))</f>
        <v>0</v>
      </c>
      <c r="O1991" s="193">
        <f>MAX(0,(J1991-'2031 forecast'!$C$10))</f>
        <v>0</v>
      </c>
      <c r="P1991" s="175" t="str">
        <f t="shared" si="327"/>
        <v/>
      </c>
      <c r="Q1991" s="175" t="str">
        <f t="shared" si="328"/>
        <v/>
      </c>
    </row>
    <row r="1992" spans="1:17" s="1" customFormat="1" x14ac:dyDescent="0.3">
      <c r="A1992" s="189">
        <f t="shared" si="326"/>
        <v>43913.833333328512</v>
      </c>
      <c r="B1992" s="190">
        <f t="shared" si="322"/>
        <v>43913</v>
      </c>
      <c r="C1992" s="1">
        <f t="shared" si="323"/>
        <v>20</v>
      </c>
      <c r="D1992" s="191">
        <v>3.1622744414108026</v>
      </c>
      <c r="E1992" s="192">
        <f t="shared" si="324"/>
        <v>1.0980570142574807E-4</v>
      </c>
      <c r="F1992" s="193">
        <f t="shared" si="325"/>
        <v>4.7148328464784113</v>
      </c>
      <c r="G1992" s="193">
        <f t="shared" si="321"/>
        <v>4.8891797496347893</v>
      </c>
      <c r="H1992" s="193">
        <f t="shared" si="321"/>
        <v>5.0699737196607639</v>
      </c>
      <c r="I1992" s="193">
        <f t="shared" si="321"/>
        <v>5.2574531586757223</v>
      </c>
      <c r="J1992" s="193">
        <f t="shared" si="321"/>
        <v>5.4518652845243558</v>
      </c>
      <c r="K1992" s="193">
        <f>MAX(0,(F1992-'2031 forecast'!$C$10))</f>
        <v>0</v>
      </c>
      <c r="L1992" s="193">
        <f>MAX(0,(G1992-'2031 forecast'!$C$10))</f>
        <v>0</v>
      </c>
      <c r="M1992" s="193">
        <f>MAX(0,(H1992-'2031 forecast'!$C$10))</f>
        <v>0</v>
      </c>
      <c r="N1992" s="193">
        <f>MAX(0,(I1992-'2031 forecast'!$C$10))</f>
        <v>0</v>
      </c>
      <c r="O1992" s="193">
        <f>MAX(0,(J1992-'2031 forecast'!$C$10))</f>
        <v>0</v>
      </c>
      <c r="P1992" s="175" t="str">
        <f t="shared" si="327"/>
        <v/>
      </c>
      <c r="Q1992" s="175" t="str">
        <f t="shared" si="328"/>
        <v/>
      </c>
    </row>
    <row r="1993" spans="1:17" s="1" customFormat="1" x14ac:dyDescent="0.3">
      <c r="A1993" s="189">
        <f t="shared" si="326"/>
        <v>43913.874999995176</v>
      </c>
      <c r="B1993" s="190">
        <f t="shared" si="322"/>
        <v>43913</v>
      </c>
      <c r="C1993" s="1">
        <f t="shared" si="323"/>
        <v>21</v>
      </c>
      <c r="D1993" s="191">
        <v>3.102040642526787</v>
      </c>
      <c r="E1993" s="192">
        <f t="shared" si="324"/>
        <v>1.0771416425573382E-4</v>
      </c>
      <c r="F1993" s="193">
        <f t="shared" si="325"/>
        <v>4.6250265065454892</v>
      </c>
      <c r="G1993" s="193">
        <f t="shared" si="321"/>
        <v>4.7960525163084116</v>
      </c>
      <c r="H1993" s="193">
        <f t="shared" si="321"/>
        <v>4.9734027916672252</v>
      </c>
      <c r="I1993" s="193">
        <f t="shared" si="321"/>
        <v>5.1573111937485656</v>
      </c>
      <c r="J1993" s="193">
        <f t="shared" si="321"/>
        <v>5.3480202314857959</v>
      </c>
      <c r="K1993" s="193">
        <f>MAX(0,(F1993-'2031 forecast'!$C$10))</f>
        <v>0</v>
      </c>
      <c r="L1993" s="193">
        <f>MAX(0,(G1993-'2031 forecast'!$C$10))</f>
        <v>0</v>
      </c>
      <c r="M1993" s="193">
        <f>MAX(0,(H1993-'2031 forecast'!$C$10))</f>
        <v>0</v>
      </c>
      <c r="N1993" s="193">
        <f>MAX(0,(I1993-'2031 forecast'!$C$10))</f>
        <v>0</v>
      </c>
      <c r="O1993" s="193">
        <f>MAX(0,(J1993-'2031 forecast'!$C$10))</f>
        <v>0</v>
      </c>
      <c r="P1993" s="175" t="str">
        <f t="shared" si="327"/>
        <v/>
      </c>
      <c r="Q1993" s="175" t="str">
        <f t="shared" si="328"/>
        <v/>
      </c>
    </row>
    <row r="1994" spans="1:17" s="1" customFormat="1" x14ac:dyDescent="0.3">
      <c r="A1994" s="189">
        <f t="shared" si="326"/>
        <v>43913.91666666184</v>
      </c>
      <c r="B1994" s="190">
        <f t="shared" si="322"/>
        <v>43913</v>
      </c>
      <c r="C1994" s="1">
        <f t="shared" si="323"/>
        <v>22</v>
      </c>
      <c r="D1994" s="191">
        <v>2.861105446990726</v>
      </c>
      <c r="E1994" s="192">
        <f t="shared" si="324"/>
        <v>9.9348015575676814E-5</v>
      </c>
      <c r="F1994" s="193">
        <f t="shared" si="325"/>
        <v>4.2658011468138</v>
      </c>
      <c r="G1994" s="193">
        <f t="shared" si="321"/>
        <v>4.4235435830029042</v>
      </c>
      <c r="H1994" s="193">
        <f t="shared" si="321"/>
        <v>4.5871190796930712</v>
      </c>
      <c r="I1994" s="193">
        <f t="shared" si="321"/>
        <v>4.756743334039939</v>
      </c>
      <c r="J1994" s="193">
        <f t="shared" si="321"/>
        <v>4.9326400193315587</v>
      </c>
      <c r="K1994" s="193">
        <f>MAX(0,(F1994-'2031 forecast'!$C$10))</f>
        <v>0</v>
      </c>
      <c r="L1994" s="193">
        <f>MAX(0,(G1994-'2031 forecast'!$C$10))</f>
        <v>0</v>
      </c>
      <c r="M1994" s="193">
        <f>MAX(0,(H1994-'2031 forecast'!$C$10))</f>
        <v>0</v>
      </c>
      <c r="N1994" s="193">
        <f>MAX(0,(I1994-'2031 forecast'!$C$10))</f>
        <v>0</v>
      </c>
      <c r="O1994" s="193">
        <f>MAX(0,(J1994-'2031 forecast'!$C$10))</f>
        <v>0</v>
      </c>
      <c r="P1994" s="175" t="str">
        <f t="shared" si="327"/>
        <v/>
      </c>
      <c r="Q1994" s="175" t="str">
        <f t="shared" si="328"/>
        <v/>
      </c>
    </row>
    <row r="1995" spans="1:17" s="1" customFormat="1" x14ac:dyDescent="0.3">
      <c r="A1995" s="189">
        <f t="shared" si="326"/>
        <v>43913.958333328505</v>
      </c>
      <c r="B1995" s="190">
        <f t="shared" si="322"/>
        <v>43913</v>
      </c>
      <c r="C1995" s="1">
        <f t="shared" si="323"/>
        <v>23</v>
      </c>
      <c r="D1995" s="191">
        <v>2.7255793995016915</v>
      </c>
      <c r="E1995" s="192">
        <f t="shared" si="324"/>
        <v>9.4642056943144759E-5</v>
      </c>
      <c r="F1995" s="193">
        <f t="shared" si="325"/>
        <v>4.0637368819647257</v>
      </c>
      <c r="G1995" s="193">
        <f t="shared" si="321"/>
        <v>4.2140073080185561</v>
      </c>
      <c r="H1995" s="193">
        <f t="shared" si="321"/>
        <v>4.3698344917076106</v>
      </c>
      <c r="I1995" s="193">
        <f t="shared" si="321"/>
        <v>4.5314239129538363</v>
      </c>
      <c r="J1995" s="193">
        <f t="shared" si="321"/>
        <v>4.698988649994801</v>
      </c>
      <c r="K1995" s="193">
        <f>MAX(0,(F1995-'2031 forecast'!$C$10))</f>
        <v>0</v>
      </c>
      <c r="L1995" s="193">
        <f>MAX(0,(G1995-'2031 forecast'!$C$10))</f>
        <v>0</v>
      </c>
      <c r="M1995" s="193">
        <f>MAX(0,(H1995-'2031 forecast'!$C$10))</f>
        <v>0</v>
      </c>
      <c r="N1995" s="193">
        <f>MAX(0,(I1995-'2031 forecast'!$C$10))</f>
        <v>0</v>
      </c>
      <c r="O1995" s="193">
        <f>MAX(0,(J1995-'2031 forecast'!$C$10))</f>
        <v>0</v>
      </c>
      <c r="P1995" s="175" t="str">
        <f t="shared" si="327"/>
        <v/>
      </c>
      <c r="Q1995" s="175" t="str">
        <f t="shared" si="328"/>
        <v/>
      </c>
    </row>
    <row r="1996" spans="1:17" s="1" customFormat="1" x14ac:dyDescent="0.3">
      <c r="A1996" s="189">
        <f t="shared" si="326"/>
        <v>43913.999999995169</v>
      </c>
      <c r="B1996" s="190">
        <f t="shared" si="322"/>
        <v>43913</v>
      </c>
      <c r="C1996" s="1">
        <f t="shared" si="323"/>
        <v>0</v>
      </c>
      <c r="D1996" s="191">
        <v>2.5072318785471364</v>
      </c>
      <c r="E1996" s="192">
        <f t="shared" si="324"/>
        <v>8.7060234701843108E-5</v>
      </c>
      <c r="F1996" s="193">
        <f t="shared" si="325"/>
        <v>3.7381888997078829</v>
      </c>
      <c r="G1996" s="193">
        <f t="shared" si="321"/>
        <v>3.8764210872104394</v>
      </c>
      <c r="H1996" s="193">
        <f t="shared" si="321"/>
        <v>4.019764877731034</v>
      </c>
      <c r="I1996" s="193">
        <f t="shared" si="321"/>
        <v>4.1684092900928942</v>
      </c>
      <c r="J1996" s="193">
        <f t="shared" si="321"/>
        <v>4.3225503327300245</v>
      </c>
      <c r="K1996" s="193">
        <f>MAX(0,(F1996-'2031 forecast'!$C$10))</f>
        <v>0</v>
      </c>
      <c r="L1996" s="193">
        <f>MAX(0,(G1996-'2031 forecast'!$C$10))</f>
        <v>0</v>
      </c>
      <c r="M1996" s="193">
        <f>MAX(0,(H1996-'2031 forecast'!$C$10))</f>
        <v>0</v>
      </c>
      <c r="N1996" s="193">
        <f>MAX(0,(I1996-'2031 forecast'!$C$10))</f>
        <v>0</v>
      </c>
      <c r="O1996" s="193">
        <f>MAX(0,(J1996-'2031 forecast'!$C$10))</f>
        <v>0</v>
      </c>
      <c r="P1996" s="175" t="str">
        <f t="shared" si="327"/>
        <v/>
      </c>
      <c r="Q1996" s="175" t="str">
        <f t="shared" si="328"/>
        <v/>
      </c>
    </row>
    <row r="1997" spans="1:17" s="1" customFormat="1" x14ac:dyDescent="0.3">
      <c r="A1997" s="189">
        <f t="shared" si="326"/>
        <v>43914.041666661833</v>
      </c>
      <c r="B1997" s="190">
        <f t="shared" si="322"/>
        <v>43914</v>
      </c>
      <c r="C1997" s="1">
        <f t="shared" si="323"/>
        <v>1</v>
      </c>
      <c r="D1997" s="191">
        <v>2.4921734288261321</v>
      </c>
      <c r="E1997" s="192">
        <f t="shared" si="324"/>
        <v>8.653735040933954E-5</v>
      </c>
      <c r="F1997" s="193">
        <f t="shared" si="325"/>
        <v>3.7157373147246524</v>
      </c>
      <c r="G1997" s="193">
        <f t="shared" si="321"/>
        <v>3.853139278878845</v>
      </c>
      <c r="H1997" s="193">
        <f t="shared" si="321"/>
        <v>3.9956221457326491</v>
      </c>
      <c r="I1997" s="193">
        <f t="shared" si="321"/>
        <v>4.1433737988611048</v>
      </c>
      <c r="J1997" s="193">
        <f t="shared" si="321"/>
        <v>4.2965890694703841</v>
      </c>
      <c r="K1997" s="193">
        <f>MAX(0,(F1997-'2031 forecast'!$C$10))</f>
        <v>0</v>
      </c>
      <c r="L1997" s="193">
        <f>MAX(0,(G1997-'2031 forecast'!$C$10))</f>
        <v>0</v>
      </c>
      <c r="M1997" s="193">
        <f>MAX(0,(H1997-'2031 forecast'!$C$10))</f>
        <v>0</v>
      </c>
      <c r="N1997" s="193">
        <f>MAX(0,(I1997-'2031 forecast'!$C$10))</f>
        <v>0</v>
      </c>
      <c r="O1997" s="193">
        <f>MAX(0,(J1997-'2031 forecast'!$C$10))</f>
        <v>0</v>
      </c>
      <c r="P1997" s="175" t="str">
        <f t="shared" si="327"/>
        <v/>
      </c>
      <c r="Q1997" s="175" t="str">
        <f t="shared" si="328"/>
        <v/>
      </c>
    </row>
    <row r="1998" spans="1:17" s="1" customFormat="1" x14ac:dyDescent="0.3">
      <c r="A1998" s="189">
        <f t="shared" si="326"/>
        <v>43914.083333328497</v>
      </c>
      <c r="B1998" s="190">
        <f t="shared" si="322"/>
        <v>43914</v>
      </c>
      <c r="C1998" s="1">
        <f t="shared" si="323"/>
        <v>2</v>
      </c>
      <c r="D1998" s="191">
        <v>2.4620565293841246</v>
      </c>
      <c r="E1998" s="192">
        <f t="shared" si="324"/>
        <v>8.5491581824332418E-5</v>
      </c>
      <c r="F1998" s="193">
        <f t="shared" si="325"/>
        <v>3.6708341447581914</v>
      </c>
      <c r="G1998" s="193">
        <f t="shared" si="321"/>
        <v>3.8065756622156566</v>
      </c>
      <c r="H1998" s="193">
        <f t="shared" si="321"/>
        <v>3.9473366817358801</v>
      </c>
      <c r="I1998" s="193">
        <f t="shared" si="321"/>
        <v>4.093302816397526</v>
      </c>
      <c r="J1998" s="193">
        <f t="shared" si="321"/>
        <v>4.244666542951105</v>
      </c>
      <c r="K1998" s="193">
        <f>MAX(0,(F1998-'2031 forecast'!$C$10))</f>
        <v>0</v>
      </c>
      <c r="L1998" s="193">
        <f>MAX(0,(G1998-'2031 forecast'!$C$10))</f>
        <v>0</v>
      </c>
      <c r="M1998" s="193">
        <f>MAX(0,(H1998-'2031 forecast'!$C$10))</f>
        <v>0</v>
      </c>
      <c r="N1998" s="193">
        <f>MAX(0,(I1998-'2031 forecast'!$C$10))</f>
        <v>0</v>
      </c>
      <c r="O1998" s="193">
        <f>MAX(0,(J1998-'2031 forecast'!$C$10))</f>
        <v>0</v>
      </c>
      <c r="P1998" s="175" t="str">
        <f t="shared" si="327"/>
        <v/>
      </c>
      <c r="Q1998" s="175" t="str">
        <f t="shared" si="328"/>
        <v/>
      </c>
    </row>
    <row r="1999" spans="1:17" s="1" customFormat="1" x14ac:dyDescent="0.3">
      <c r="A1999" s="189">
        <f t="shared" si="326"/>
        <v>43914.124999995161</v>
      </c>
      <c r="B1999" s="190">
        <f t="shared" si="322"/>
        <v>43914</v>
      </c>
      <c r="C1999" s="1">
        <f t="shared" si="323"/>
        <v>3</v>
      </c>
      <c r="D1999" s="191">
        <v>2.431939629942117</v>
      </c>
      <c r="E1999" s="192">
        <f t="shared" si="324"/>
        <v>8.4445813239325296E-5</v>
      </c>
      <c r="F1999" s="193">
        <f t="shared" si="325"/>
        <v>3.6259309747917303</v>
      </c>
      <c r="G1999" s="193">
        <f t="shared" si="321"/>
        <v>3.7600120455524686</v>
      </c>
      <c r="H1999" s="193">
        <f t="shared" si="321"/>
        <v>3.8990512177391108</v>
      </c>
      <c r="I1999" s="193">
        <f t="shared" si="321"/>
        <v>4.0432318339339481</v>
      </c>
      <c r="J1999" s="193">
        <f t="shared" si="321"/>
        <v>4.192744016431825</v>
      </c>
      <c r="K1999" s="193">
        <f>MAX(0,(F1999-'2031 forecast'!$C$10))</f>
        <v>0</v>
      </c>
      <c r="L1999" s="193">
        <f>MAX(0,(G1999-'2031 forecast'!$C$10))</f>
        <v>0</v>
      </c>
      <c r="M1999" s="193">
        <f>MAX(0,(H1999-'2031 forecast'!$C$10))</f>
        <v>0</v>
      </c>
      <c r="N1999" s="193">
        <f>MAX(0,(I1999-'2031 forecast'!$C$10))</f>
        <v>0</v>
      </c>
      <c r="O1999" s="193">
        <f>MAX(0,(J1999-'2031 forecast'!$C$10))</f>
        <v>0</v>
      </c>
      <c r="P1999" s="175" t="str">
        <f t="shared" si="327"/>
        <v/>
      </c>
      <c r="Q1999" s="175" t="str">
        <f t="shared" si="328"/>
        <v/>
      </c>
    </row>
    <row r="2000" spans="1:17" s="1" customFormat="1" x14ac:dyDescent="0.3">
      <c r="A2000" s="189">
        <f t="shared" si="326"/>
        <v>43914.166666661826</v>
      </c>
      <c r="B2000" s="190">
        <f t="shared" si="322"/>
        <v>43914</v>
      </c>
      <c r="C2000" s="1">
        <f t="shared" si="323"/>
        <v>4</v>
      </c>
      <c r="D2000" s="191">
        <v>2.4093519553606115</v>
      </c>
      <c r="E2000" s="192">
        <f t="shared" si="324"/>
        <v>8.3661486800569958E-5</v>
      </c>
      <c r="F2000" s="193">
        <f t="shared" si="325"/>
        <v>3.5922535973168848</v>
      </c>
      <c r="G2000" s="193">
        <f t="shared" si="321"/>
        <v>3.7250893330550774</v>
      </c>
      <c r="H2000" s="193">
        <f t="shared" si="321"/>
        <v>3.8628371197415343</v>
      </c>
      <c r="I2000" s="193">
        <f t="shared" si="321"/>
        <v>4.0056785970862645</v>
      </c>
      <c r="J2000" s="193">
        <f t="shared" si="321"/>
        <v>4.1538021215423662</v>
      </c>
      <c r="K2000" s="193">
        <f>MAX(0,(F2000-'2031 forecast'!$C$10))</f>
        <v>0</v>
      </c>
      <c r="L2000" s="193">
        <f>MAX(0,(G2000-'2031 forecast'!$C$10))</f>
        <v>0</v>
      </c>
      <c r="M2000" s="193">
        <f>MAX(0,(H2000-'2031 forecast'!$C$10))</f>
        <v>0</v>
      </c>
      <c r="N2000" s="193">
        <f>MAX(0,(I2000-'2031 forecast'!$C$10))</f>
        <v>0</v>
      </c>
      <c r="O2000" s="193">
        <f>MAX(0,(J2000-'2031 forecast'!$C$10))</f>
        <v>0</v>
      </c>
      <c r="P2000" s="175" t="str">
        <f t="shared" si="327"/>
        <v/>
      </c>
      <c r="Q2000" s="175" t="str">
        <f t="shared" si="328"/>
        <v/>
      </c>
    </row>
    <row r="2001" spans="1:17" s="1" customFormat="1" x14ac:dyDescent="0.3">
      <c r="A2001" s="189">
        <f t="shared" si="326"/>
        <v>43914.20833332849</v>
      </c>
      <c r="B2001" s="190">
        <f t="shared" si="322"/>
        <v>43914</v>
      </c>
      <c r="C2001" s="1">
        <f t="shared" si="323"/>
        <v>5</v>
      </c>
      <c r="D2001" s="191">
        <v>2.4771149791051283</v>
      </c>
      <c r="E2001" s="192">
        <f t="shared" si="324"/>
        <v>8.6014466116835972E-5</v>
      </c>
      <c r="F2001" s="193">
        <f t="shared" si="325"/>
        <v>3.6932857297414214</v>
      </c>
      <c r="G2001" s="193">
        <f t="shared" si="321"/>
        <v>3.8298574705472506</v>
      </c>
      <c r="H2001" s="193">
        <f t="shared" si="321"/>
        <v>3.9714794137342642</v>
      </c>
      <c r="I2001" s="193">
        <f t="shared" si="321"/>
        <v>4.1183383076293154</v>
      </c>
      <c r="J2001" s="193">
        <f t="shared" si="321"/>
        <v>4.2706278062107446</v>
      </c>
      <c r="K2001" s="193">
        <f>MAX(0,(F2001-'2031 forecast'!$C$10))</f>
        <v>0</v>
      </c>
      <c r="L2001" s="193">
        <f>MAX(0,(G2001-'2031 forecast'!$C$10))</f>
        <v>0</v>
      </c>
      <c r="M2001" s="193">
        <f>MAX(0,(H2001-'2031 forecast'!$C$10))</f>
        <v>0</v>
      </c>
      <c r="N2001" s="193">
        <f>MAX(0,(I2001-'2031 forecast'!$C$10))</f>
        <v>0</v>
      </c>
      <c r="O2001" s="193">
        <f>MAX(0,(J2001-'2031 forecast'!$C$10))</f>
        <v>0</v>
      </c>
      <c r="P2001" s="175" t="str">
        <f t="shared" si="327"/>
        <v/>
      </c>
      <c r="Q2001" s="175" t="str">
        <f t="shared" si="328"/>
        <v/>
      </c>
    </row>
    <row r="2002" spans="1:17" s="1" customFormat="1" x14ac:dyDescent="0.3">
      <c r="A2002" s="189">
        <f t="shared" si="326"/>
        <v>43914.249999995154</v>
      </c>
      <c r="B2002" s="190">
        <f t="shared" si="322"/>
        <v>43914</v>
      </c>
      <c r="C2002" s="1">
        <f t="shared" si="323"/>
        <v>6</v>
      </c>
      <c r="D2002" s="191">
        <v>2.7406378492226948</v>
      </c>
      <c r="E2002" s="192">
        <f t="shared" si="324"/>
        <v>9.5164941235648299E-5</v>
      </c>
      <c r="F2002" s="193">
        <f t="shared" si="325"/>
        <v>4.0861884669479549</v>
      </c>
      <c r="G2002" s="193">
        <f t="shared" si="321"/>
        <v>4.2372891163501496</v>
      </c>
      <c r="H2002" s="193">
        <f t="shared" si="321"/>
        <v>4.3939772237059938</v>
      </c>
      <c r="I2002" s="193">
        <f t="shared" si="321"/>
        <v>4.5564594041856248</v>
      </c>
      <c r="J2002" s="193">
        <f t="shared" si="321"/>
        <v>4.7249499132544397</v>
      </c>
      <c r="K2002" s="193">
        <f>MAX(0,(F2002-'2031 forecast'!$C$10))</f>
        <v>0</v>
      </c>
      <c r="L2002" s="193">
        <f>MAX(0,(G2002-'2031 forecast'!$C$10))</f>
        <v>0</v>
      </c>
      <c r="M2002" s="193">
        <f>MAX(0,(H2002-'2031 forecast'!$C$10))</f>
        <v>0</v>
      </c>
      <c r="N2002" s="193">
        <f>MAX(0,(I2002-'2031 forecast'!$C$10))</f>
        <v>0</v>
      </c>
      <c r="O2002" s="193">
        <f>MAX(0,(J2002-'2031 forecast'!$C$10))</f>
        <v>0</v>
      </c>
      <c r="P2002" s="175" t="str">
        <f t="shared" si="327"/>
        <v/>
      </c>
      <c r="Q2002" s="175" t="str">
        <f t="shared" si="328"/>
        <v/>
      </c>
    </row>
    <row r="2003" spans="1:17" s="1" customFormat="1" x14ac:dyDescent="0.3">
      <c r="A2003" s="189">
        <f t="shared" si="326"/>
        <v>43914.291666661818</v>
      </c>
      <c r="B2003" s="190">
        <f t="shared" si="322"/>
        <v>43914</v>
      </c>
      <c r="C2003" s="1">
        <f t="shared" si="323"/>
        <v>7</v>
      </c>
      <c r="D2003" s="191">
        <v>2.9138100210142395</v>
      </c>
      <c r="E2003" s="192">
        <f t="shared" si="324"/>
        <v>1.0117811059943929E-4</v>
      </c>
      <c r="F2003" s="193">
        <f t="shared" si="325"/>
        <v>4.344381694255107</v>
      </c>
      <c r="G2003" s="193">
        <f t="shared" si="321"/>
        <v>4.5050299121634838</v>
      </c>
      <c r="H2003" s="193">
        <f t="shared" si="321"/>
        <v>4.6716186416874175</v>
      </c>
      <c r="I2003" s="193">
        <f t="shared" si="321"/>
        <v>4.8443675533512014</v>
      </c>
      <c r="J2003" s="193">
        <f t="shared" si="321"/>
        <v>5.0235044407402984</v>
      </c>
      <c r="K2003" s="193">
        <f>MAX(0,(F2003-'2031 forecast'!$C$10))</f>
        <v>0</v>
      </c>
      <c r="L2003" s="193">
        <f>MAX(0,(G2003-'2031 forecast'!$C$10))</f>
        <v>0</v>
      </c>
      <c r="M2003" s="193">
        <f>MAX(0,(H2003-'2031 forecast'!$C$10))</f>
        <v>0</v>
      </c>
      <c r="N2003" s="193">
        <f>MAX(0,(I2003-'2031 forecast'!$C$10))</f>
        <v>0</v>
      </c>
      <c r="O2003" s="193">
        <f>MAX(0,(J2003-'2031 forecast'!$C$10))</f>
        <v>0</v>
      </c>
      <c r="P2003" s="175" t="str">
        <f t="shared" si="327"/>
        <v/>
      </c>
      <c r="Q2003" s="175" t="str">
        <f t="shared" si="328"/>
        <v/>
      </c>
    </row>
    <row r="2004" spans="1:17" s="1" customFormat="1" x14ac:dyDescent="0.3">
      <c r="A2004" s="189">
        <f t="shared" si="326"/>
        <v>43914.333333328483</v>
      </c>
      <c r="B2004" s="190">
        <f t="shared" si="322"/>
        <v>43914</v>
      </c>
      <c r="C2004" s="1">
        <f t="shared" si="323"/>
        <v>8</v>
      </c>
      <c r="D2004" s="191">
        <v>2.9213392458747411</v>
      </c>
      <c r="E2004" s="192">
        <f t="shared" si="324"/>
        <v>1.0143955274569106E-4</v>
      </c>
      <c r="F2004" s="193">
        <f t="shared" si="325"/>
        <v>4.355607486746722</v>
      </c>
      <c r="G2004" s="193">
        <f t="shared" si="321"/>
        <v>4.5166708163292801</v>
      </c>
      <c r="H2004" s="193">
        <f t="shared" si="321"/>
        <v>4.6836900076866099</v>
      </c>
      <c r="I2004" s="193">
        <f t="shared" si="321"/>
        <v>4.8568852989670948</v>
      </c>
      <c r="J2004" s="193">
        <f t="shared" si="321"/>
        <v>5.0364850723701178</v>
      </c>
      <c r="K2004" s="193">
        <f>MAX(0,(F2004-'2031 forecast'!$C$10))</f>
        <v>0</v>
      </c>
      <c r="L2004" s="193">
        <f>MAX(0,(G2004-'2031 forecast'!$C$10))</f>
        <v>0</v>
      </c>
      <c r="M2004" s="193">
        <f>MAX(0,(H2004-'2031 forecast'!$C$10))</f>
        <v>0</v>
      </c>
      <c r="N2004" s="193">
        <f>MAX(0,(I2004-'2031 forecast'!$C$10))</f>
        <v>0</v>
      </c>
      <c r="O2004" s="193">
        <f>MAX(0,(J2004-'2031 forecast'!$C$10))</f>
        <v>0</v>
      </c>
      <c r="P2004" s="175" t="str">
        <f t="shared" si="327"/>
        <v/>
      </c>
      <c r="Q2004" s="175" t="str">
        <f t="shared" si="328"/>
        <v/>
      </c>
    </row>
    <row r="2005" spans="1:17" s="1" customFormat="1" x14ac:dyDescent="0.3">
      <c r="A2005" s="189">
        <f t="shared" si="326"/>
        <v>43914.374999995147</v>
      </c>
      <c r="B2005" s="190">
        <f t="shared" si="322"/>
        <v>43914</v>
      </c>
      <c r="C2005" s="1">
        <f t="shared" si="323"/>
        <v>9</v>
      </c>
      <c r="D2005" s="191">
        <v>2.943926920456247</v>
      </c>
      <c r="E2005" s="192">
        <f t="shared" si="324"/>
        <v>1.0222387918444641E-4</v>
      </c>
      <c r="F2005" s="193">
        <f t="shared" si="325"/>
        <v>4.389284864221568</v>
      </c>
      <c r="G2005" s="193">
        <f t="shared" ref="G2005:J2024" si="329">$E2005*G$2</f>
        <v>4.5515935288266727</v>
      </c>
      <c r="H2005" s="193">
        <f t="shared" si="329"/>
        <v>4.7199041056841864</v>
      </c>
      <c r="I2005" s="193">
        <f t="shared" si="329"/>
        <v>4.8944385358147793</v>
      </c>
      <c r="J2005" s="193">
        <f t="shared" si="329"/>
        <v>5.0754269672595784</v>
      </c>
      <c r="K2005" s="193">
        <f>MAX(0,(F2005-'2031 forecast'!$C$10))</f>
        <v>0</v>
      </c>
      <c r="L2005" s="193">
        <f>MAX(0,(G2005-'2031 forecast'!$C$10))</f>
        <v>0</v>
      </c>
      <c r="M2005" s="193">
        <f>MAX(0,(H2005-'2031 forecast'!$C$10))</f>
        <v>0</v>
      </c>
      <c r="N2005" s="193">
        <f>MAX(0,(I2005-'2031 forecast'!$C$10))</f>
        <v>0</v>
      </c>
      <c r="O2005" s="193">
        <f>MAX(0,(J2005-'2031 forecast'!$C$10))</f>
        <v>0</v>
      </c>
      <c r="P2005" s="175" t="str">
        <f t="shared" si="327"/>
        <v/>
      </c>
      <c r="Q2005" s="175" t="str">
        <f t="shared" si="328"/>
        <v/>
      </c>
    </row>
    <row r="2006" spans="1:17" s="1" customFormat="1" x14ac:dyDescent="0.3">
      <c r="A2006" s="189">
        <f t="shared" si="326"/>
        <v>43914.416666661811</v>
      </c>
      <c r="B2006" s="190">
        <f t="shared" si="322"/>
        <v>43914</v>
      </c>
      <c r="C2006" s="1">
        <f t="shared" si="323"/>
        <v>10</v>
      </c>
      <c r="D2006" s="191">
        <v>3.0945114176662849</v>
      </c>
      <c r="E2006" s="192">
        <f t="shared" si="324"/>
        <v>1.0745272210948202E-4</v>
      </c>
      <c r="F2006" s="193">
        <f t="shared" si="325"/>
        <v>4.6138007140538733</v>
      </c>
      <c r="G2006" s="193">
        <f t="shared" si="329"/>
        <v>4.7844116121426143</v>
      </c>
      <c r="H2006" s="193">
        <f t="shared" si="329"/>
        <v>4.9613314256680319</v>
      </c>
      <c r="I2006" s="193">
        <f t="shared" si="329"/>
        <v>5.1447934481326705</v>
      </c>
      <c r="J2006" s="193">
        <f t="shared" si="329"/>
        <v>5.3350395998559756</v>
      </c>
      <c r="K2006" s="193">
        <f>MAX(0,(F2006-'2031 forecast'!$C$10))</f>
        <v>0</v>
      </c>
      <c r="L2006" s="193">
        <f>MAX(0,(G2006-'2031 forecast'!$C$10))</f>
        <v>0</v>
      </c>
      <c r="M2006" s="193">
        <f>MAX(0,(H2006-'2031 forecast'!$C$10))</f>
        <v>0</v>
      </c>
      <c r="N2006" s="193">
        <f>MAX(0,(I2006-'2031 forecast'!$C$10))</f>
        <v>0</v>
      </c>
      <c r="O2006" s="193">
        <f>MAX(0,(J2006-'2031 forecast'!$C$10))</f>
        <v>0</v>
      </c>
      <c r="P2006" s="175" t="str">
        <f t="shared" si="327"/>
        <v/>
      </c>
      <c r="Q2006" s="175" t="str">
        <f t="shared" si="328"/>
        <v/>
      </c>
    </row>
    <row r="2007" spans="1:17" s="1" customFormat="1" x14ac:dyDescent="0.3">
      <c r="A2007" s="189">
        <f t="shared" si="326"/>
        <v>43914.458333328475</v>
      </c>
      <c r="B2007" s="190">
        <f t="shared" si="322"/>
        <v>43914</v>
      </c>
      <c r="C2007" s="1">
        <f t="shared" si="323"/>
        <v>11</v>
      </c>
      <c r="D2007" s="191">
        <v>3.102040642526787</v>
      </c>
      <c r="E2007" s="192">
        <f t="shared" si="324"/>
        <v>1.0771416425573382E-4</v>
      </c>
      <c r="F2007" s="193">
        <f t="shared" si="325"/>
        <v>4.6250265065454892</v>
      </c>
      <c r="G2007" s="193">
        <f t="shared" si="329"/>
        <v>4.7960525163084116</v>
      </c>
      <c r="H2007" s="193">
        <f t="shared" si="329"/>
        <v>4.9734027916672252</v>
      </c>
      <c r="I2007" s="193">
        <f t="shared" si="329"/>
        <v>5.1573111937485656</v>
      </c>
      <c r="J2007" s="193">
        <f t="shared" si="329"/>
        <v>5.3480202314857959</v>
      </c>
      <c r="K2007" s="193">
        <f>MAX(0,(F2007-'2031 forecast'!$C$10))</f>
        <v>0</v>
      </c>
      <c r="L2007" s="193">
        <f>MAX(0,(G2007-'2031 forecast'!$C$10))</f>
        <v>0</v>
      </c>
      <c r="M2007" s="193">
        <f>MAX(0,(H2007-'2031 forecast'!$C$10))</f>
        <v>0</v>
      </c>
      <c r="N2007" s="193">
        <f>MAX(0,(I2007-'2031 forecast'!$C$10))</f>
        <v>0</v>
      </c>
      <c r="O2007" s="193">
        <f>MAX(0,(J2007-'2031 forecast'!$C$10))</f>
        <v>0</v>
      </c>
      <c r="P2007" s="175" t="str">
        <f t="shared" si="327"/>
        <v/>
      </c>
      <c r="Q2007" s="175" t="str">
        <f t="shared" si="328"/>
        <v/>
      </c>
    </row>
    <row r="2008" spans="1:17" s="1" customFormat="1" x14ac:dyDescent="0.3">
      <c r="A2008" s="189">
        <f t="shared" si="326"/>
        <v>43914.49999999514</v>
      </c>
      <c r="B2008" s="190">
        <f t="shared" si="322"/>
        <v>43914</v>
      </c>
      <c r="C2008" s="1">
        <f t="shared" si="323"/>
        <v>12</v>
      </c>
      <c r="D2008" s="191">
        <v>3.0794529679452816</v>
      </c>
      <c r="E2008" s="192">
        <f t="shared" si="324"/>
        <v>1.0692983781697848E-4</v>
      </c>
      <c r="F2008" s="193">
        <f t="shared" si="325"/>
        <v>4.5913491290706432</v>
      </c>
      <c r="G2008" s="193">
        <f t="shared" si="329"/>
        <v>4.7611298038110208</v>
      </c>
      <c r="H2008" s="193">
        <f t="shared" si="329"/>
        <v>4.9371886936696487</v>
      </c>
      <c r="I2008" s="193">
        <f t="shared" si="329"/>
        <v>5.119757956900882</v>
      </c>
      <c r="J2008" s="193">
        <f t="shared" si="329"/>
        <v>5.309078336596337</v>
      </c>
      <c r="K2008" s="193">
        <f>MAX(0,(F2008-'2031 forecast'!$C$10))</f>
        <v>0</v>
      </c>
      <c r="L2008" s="193">
        <f>MAX(0,(G2008-'2031 forecast'!$C$10))</f>
        <v>0</v>
      </c>
      <c r="M2008" s="193">
        <f>MAX(0,(H2008-'2031 forecast'!$C$10))</f>
        <v>0</v>
      </c>
      <c r="N2008" s="193">
        <f>MAX(0,(I2008-'2031 forecast'!$C$10))</f>
        <v>0</v>
      </c>
      <c r="O2008" s="193">
        <f>MAX(0,(J2008-'2031 forecast'!$C$10))</f>
        <v>0</v>
      </c>
      <c r="P2008" s="175" t="str">
        <f t="shared" si="327"/>
        <v/>
      </c>
      <c r="Q2008" s="175" t="str">
        <f t="shared" si="328"/>
        <v/>
      </c>
    </row>
    <row r="2009" spans="1:17" s="1" customFormat="1" x14ac:dyDescent="0.3">
      <c r="A2009" s="189">
        <f t="shared" si="326"/>
        <v>43914.541666661804</v>
      </c>
      <c r="B2009" s="190">
        <f t="shared" si="322"/>
        <v>43914</v>
      </c>
      <c r="C2009" s="1">
        <f t="shared" si="323"/>
        <v>13</v>
      </c>
      <c r="D2009" s="191">
        <v>2.9363976955957449</v>
      </c>
      <c r="E2009" s="192">
        <f t="shared" si="324"/>
        <v>1.0196243703819463E-4</v>
      </c>
      <c r="F2009" s="193">
        <f t="shared" si="325"/>
        <v>4.378059071729953</v>
      </c>
      <c r="G2009" s="193">
        <f t="shared" si="329"/>
        <v>4.5399526246608746</v>
      </c>
      <c r="H2009" s="193">
        <f t="shared" si="329"/>
        <v>4.7078327396849948</v>
      </c>
      <c r="I2009" s="193">
        <f t="shared" si="329"/>
        <v>4.8819207901988841</v>
      </c>
      <c r="J2009" s="193">
        <f t="shared" si="329"/>
        <v>5.0624463356297582</v>
      </c>
      <c r="K2009" s="193">
        <f>MAX(0,(F2009-'2031 forecast'!$C$10))</f>
        <v>0</v>
      </c>
      <c r="L2009" s="193">
        <f>MAX(0,(G2009-'2031 forecast'!$C$10))</f>
        <v>0</v>
      </c>
      <c r="M2009" s="193">
        <f>MAX(0,(H2009-'2031 forecast'!$C$10))</f>
        <v>0</v>
      </c>
      <c r="N2009" s="193">
        <f>MAX(0,(I2009-'2031 forecast'!$C$10))</f>
        <v>0</v>
      </c>
      <c r="O2009" s="193">
        <f>MAX(0,(J2009-'2031 forecast'!$C$10))</f>
        <v>0</v>
      </c>
      <c r="P2009" s="175" t="str">
        <f t="shared" si="327"/>
        <v/>
      </c>
      <c r="Q2009" s="175" t="str">
        <f t="shared" si="328"/>
        <v/>
      </c>
    </row>
    <row r="2010" spans="1:17" s="1" customFormat="1" x14ac:dyDescent="0.3">
      <c r="A2010" s="189">
        <f t="shared" si="326"/>
        <v>43914.583333328468</v>
      </c>
      <c r="B2010" s="190">
        <f t="shared" si="322"/>
        <v>43914</v>
      </c>
      <c r="C2010" s="1">
        <f t="shared" si="323"/>
        <v>14</v>
      </c>
      <c r="D2010" s="191">
        <v>3.1246283171082929</v>
      </c>
      <c r="E2010" s="192">
        <f t="shared" si="324"/>
        <v>1.0849849069448915E-4</v>
      </c>
      <c r="F2010" s="193">
        <f t="shared" si="325"/>
        <v>4.6587038840203343</v>
      </c>
      <c r="G2010" s="193">
        <f t="shared" si="329"/>
        <v>4.8309752288058032</v>
      </c>
      <c r="H2010" s="193">
        <f t="shared" si="329"/>
        <v>5.0096168896648017</v>
      </c>
      <c r="I2010" s="193">
        <f t="shared" si="329"/>
        <v>5.1948644305962492</v>
      </c>
      <c r="J2010" s="193">
        <f t="shared" si="329"/>
        <v>5.3869621263752556</v>
      </c>
      <c r="K2010" s="193">
        <f>MAX(0,(F2010-'2031 forecast'!$C$10))</f>
        <v>0</v>
      </c>
      <c r="L2010" s="193">
        <f>MAX(0,(G2010-'2031 forecast'!$C$10))</f>
        <v>0</v>
      </c>
      <c r="M2010" s="193">
        <f>MAX(0,(H2010-'2031 forecast'!$C$10))</f>
        <v>0</v>
      </c>
      <c r="N2010" s="193">
        <f>MAX(0,(I2010-'2031 forecast'!$C$10))</f>
        <v>0</v>
      </c>
      <c r="O2010" s="193">
        <f>MAX(0,(J2010-'2031 forecast'!$C$10))</f>
        <v>0</v>
      </c>
      <c r="P2010" s="175" t="str">
        <f t="shared" si="327"/>
        <v/>
      </c>
      <c r="Q2010" s="175" t="str">
        <f t="shared" si="328"/>
        <v/>
      </c>
    </row>
    <row r="2011" spans="1:17" s="1" customFormat="1" x14ac:dyDescent="0.3">
      <c r="A2011" s="189">
        <f t="shared" si="326"/>
        <v>43914.624999995132</v>
      </c>
      <c r="B2011" s="190">
        <f t="shared" si="322"/>
        <v>43914</v>
      </c>
      <c r="C2011" s="1">
        <f t="shared" si="323"/>
        <v>15</v>
      </c>
      <c r="D2011" s="191">
        <v>3.102040642526787</v>
      </c>
      <c r="E2011" s="192">
        <f t="shared" si="324"/>
        <v>1.0771416425573382E-4</v>
      </c>
      <c r="F2011" s="193">
        <f t="shared" si="325"/>
        <v>4.6250265065454892</v>
      </c>
      <c r="G2011" s="193">
        <f t="shared" si="329"/>
        <v>4.7960525163084116</v>
      </c>
      <c r="H2011" s="193">
        <f t="shared" si="329"/>
        <v>4.9734027916672252</v>
      </c>
      <c r="I2011" s="193">
        <f t="shared" si="329"/>
        <v>5.1573111937485656</v>
      </c>
      <c r="J2011" s="193">
        <f t="shared" si="329"/>
        <v>5.3480202314857959</v>
      </c>
      <c r="K2011" s="193">
        <f>MAX(0,(F2011-'2031 forecast'!$C$10))</f>
        <v>0</v>
      </c>
      <c r="L2011" s="193">
        <f>MAX(0,(G2011-'2031 forecast'!$C$10))</f>
        <v>0</v>
      </c>
      <c r="M2011" s="193">
        <f>MAX(0,(H2011-'2031 forecast'!$C$10))</f>
        <v>0</v>
      </c>
      <c r="N2011" s="193">
        <f>MAX(0,(I2011-'2031 forecast'!$C$10))</f>
        <v>0</v>
      </c>
      <c r="O2011" s="193">
        <f>MAX(0,(J2011-'2031 forecast'!$C$10))</f>
        <v>0</v>
      </c>
      <c r="P2011" s="175" t="str">
        <f t="shared" si="327"/>
        <v/>
      </c>
      <c r="Q2011" s="175" t="str">
        <f t="shared" si="328"/>
        <v/>
      </c>
    </row>
    <row r="2012" spans="1:17" s="1" customFormat="1" x14ac:dyDescent="0.3">
      <c r="A2012" s="189">
        <f t="shared" si="326"/>
        <v>43914.666666661797</v>
      </c>
      <c r="B2012" s="190">
        <f t="shared" si="322"/>
        <v>43914</v>
      </c>
      <c r="C2012" s="1">
        <f t="shared" si="323"/>
        <v>16</v>
      </c>
      <c r="D2012" s="191">
        <v>3.1246283171082929</v>
      </c>
      <c r="E2012" s="192">
        <f t="shared" si="324"/>
        <v>1.0849849069448915E-4</v>
      </c>
      <c r="F2012" s="193">
        <f t="shared" si="325"/>
        <v>4.6587038840203343</v>
      </c>
      <c r="G2012" s="193">
        <f t="shared" si="329"/>
        <v>4.8309752288058032</v>
      </c>
      <c r="H2012" s="193">
        <f t="shared" si="329"/>
        <v>5.0096168896648017</v>
      </c>
      <c r="I2012" s="193">
        <f t="shared" si="329"/>
        <v>5.1948644305962492</v>
      </c>
      <c r="J2012" s="193">
        <f t="shared" si="329"/>
        <v>5.3869621263752556</v>
      </c>
      <c r="K2012" s="193">
        <f>MAX(0,(F2012-'2031 forecast'!$C$10))</f>
        <v>0</v>
      </c>
      <c r="L2012" s="193">
        <f>MAX(0,(G2012-'2031 forecast'!$C$10))</f>
        <v>0</v>
      </c>
      <c r="M2012" s="193">
        <f>MAX(0,(H2012-'2031 forecast'!$C$10))</f>
        <v>0</v>
      </c>
      <c r="N2012" s="193">
        <f>MAX(0,(I2012-'2031 forecast'!$C$10))</f>
        <v>0</v>
      </c>
      <c r="O2012" s="193">
        <f>MAX(0,(J2012-'2031 forecast'!$C$10))</f>
        <v>0</v>
      </c>
      <c r="P2012" s="175" t="str">
        <f t="shared" si="327"/>
        <v/>
      </c>
      <c r="Q2012" s="175" t="str">
        <f t="shared" si="328"/>
        <v/>
      </c>
    </row>
    <row r="2013" spans="1:17" s="1" customFormat="1" x14ac:dyDescent="0.3">
      <c r="A2013" s="189">
        <f t="shared" si="326"/>
        <v>43914.708333328461</v>
      </c>
      <c r="B2013" s="190">
        <f t="shared" si="322"/>
        <v>43914</v>
      </c>
      <c r="C2013" s="1">
        <f t="shared" si="323"/>
        <v>17</v>
      </c>
      <c r="D2013" s="191">
        <v>3.0643945182242773</v>
      </c>
      <c r="E2013" s="192">
        <f t="shared" si="324"/>
        <v>1.064069535244749E-4</v>
      </c>
      <c r="F2013" s="193">
        <f t="shared" si="325"/>
        <v>4.5688975440874122</v>
      </c>
      <c r="G2013" s="193">
        <f t="shared" si="329"/>
        <v>4.7378479954794255</v>
      </c>
      <c r="H2013" s="193">
        <f t="shared" si="329"/>
        <v>4.913045961671263</v>
      </c>
      <c r="I2013" s="193">
        <f t="shared" si="329"/>
        <v>5.0947224656690917</v>
      </c>
      <c r="J2013" s="193">
        <f t="shared" si="329"/>
        <v>5.2831170733366957</v>
      </c>
      <c r="K2013" s="193">
        <f>MAX(0,(F2013-'2031 forecast'!$C$10))</f>
        <v>0</v>
      </c>
      <c r="L2013" s="193">
        <f>MAX(0,(G2013-'2031 forecast'!$C$10))</f>
        <v>0</v>
      </c>
      <c r="M2013" s="193">
        <f>MAX(0,(H2013-'2031 forecast'!$C$10))</f>
        <v>0</v>
      </c>
      <c r="N2013" s="193">
        <f>MAX(0,(I2013-'2031 forecast'!$C$10))</f>
        <v>0</v>
      </c>
      <c r="O2013" s="193">
        <f>MAX(0,(J2013-'2031 forecast'!$C$10))</f>
        <v>0</v>
      </c>
      <c r="P2013" s="175" t="str">
        <f t="shared" si="327"/>
        <v/>
      </c>
      <c r="Q2013" s="175" t="str">
        <f t="shared" si="328"/>
        <v/>
      </c>
    </row>
    <row r="2014" spans="1:17" s="1" customFormat="1" x14ac:dyDescent="0.3">
      <c r="A2014" s="189">
        <f t="shared" si="326"/>
        <v>43914.749999995125</v>
      </c>
      <c r="B2014" s="190">
        <f t="shared" si="322"/>
        <v>43914</v>
      </c>
      <c r="C2014" s="1">
        <f t="shared" si="323"/>
        <v>18</v>
      </c>
      <c r="D2014" s="191">
        <v>3.0719237430847794</v>
      </c>
      <c r="E2014" s="192">
        <f t="shared" si="324"/>
        <v>1.0666839567072669E-4</v>
      </c>
      <c r="F2014" s="193">
        <f t="shared" si="325"/>
        <v>4.5801233365790281</v>
      </c>
      <c r="G2014" s="193">
        <f t="shared" si="329"/>
        <v>4.7494888996452236</v>
      </c>
      <c r="H2014" s="193">
        <f t="shared" si="329"/>
        <v>4.9251173276704563</v>
      </c>
      <c r="I2014" s="193">
        <f t="shared" si="329"/>
        <v>5.1072402112849877</v>
      </c>
      <c r="J2014" s="193">
        <f t="shared" si="329"/>
        <v>5.2960977049665168</v>
      </c>
      <c r="K2014" s="193">
        <f>MAX(0,(F2014-'2031 forecast'!$C$10))</f>
        <v>0</v>
      </c>
      <c r="L2014" s="193">
        <f>MAX(0,(G2014-'2031 forecast'!$C$10))</f>
        <v>0</v>
      </c>
      <c r="M2014" s="193">
        <f>MAX(0,(H2014-'2031 forecast'!$C$10))</f>
        <v>0</v>
      </c>
      <c r="N2014" s="193">
        <f>MAX(0,(I2014-'2031 forecast'!$C$10))</f>
        <v>0</v>
      </c>
      <c r="O2014" s="193">
        <f>MAX(0,(J2014-'2031 forecast'!$C$10))</f>
        <v>0</v>
      </c>
      <c r="P2014" s="175" t="str">
        <f t="shared" si="327"/>
        <v/>
      </c>
      <c r="Q2014" s="175" t="str">
        <f t="shared" si="328"/>
        <v/>
      </c>
    </row>
    <row r="2015" spans="1:17" s="1" customFormat="1" x14ac:dyDescent="0.3">
      <c r="A2015" s="189">
        <f t="shared" si="326"/>
        <v>43914.791666661789</v>
      </c>
      <c r="B2015" s="190">
        <f t="shared" si="322"/>
        <v>43914</v>
      </c>
      <c r="C2015" s="1">
        <f t="shared" si="323"/>
        <v>19</v>
      </c>
      <c r="D2015" s="191">
        <v>3.1246283171082929</v>
      </c>
      <c r="E2015" s="192">
        <f t="shared" si="324"/>
        <v>1.0849849069448915E-4</v>
      </c>
      <c r="F2015" s="193">
        <f t="shared" si="325"/>
        <v>4.6587038840203343</v>
      </c>
      <c r="G2015" s="193">
        <f t="shared" si="329"/>
        <v>4.8309752288058032</v>
      </c>
      <c r="H2015" s="193">
        <f t="shared" si="329"/>
        <v>5.0096168896648017</v>
      </c>
      <c r="I2015" s="193">
        <f t="shared" si="329"/>
        <v>5.1948644305962492</v>
      </c>
      <c r="J2015" s="193">
        <f t="shared" si="329"/>
        <v>5.3869621263752556</v>
      </c>
      <c r="K2015" s="193">
        <f>MAX(0,(F2015-'2031 forecast'!$C$10))</f>
        <v>0</v>
      </c>
      <c r="L2015" s="193">
        <f>MAX(0,(G2015-'2031 forecast'!$C$10))</f>
        <v>0</v>
      </c>
      <c r="M2015" s="193">
        <f>MAX(0,(H2015-'2031 forecast'!$C$10))</f>
        <v>0</v>
      </c>
      <c r="N2015" s="193">
        <f>MAX(0,(I2015-'2031 forecast'!$C$10))</f>
        <v>0</v>
      </c>
      <c r="O2015" s="193">
        <f>MAX(0,(J2015-'2031 forecast'!$C$10))</f>
        <v>0</v>
      </c>
      <c r="P2015" s="175" t="str">
        <f t="shared" si="327"/>
        <v/>
      </c>
      <c r="Q2015" s="175" t="str">
        <f t="shared" si="328"/>
        <v/>
      </c>
    </row>
    <row r="2016" spans="1:17" s="1" customFormat="1" x14ac:dyDescent="0.3">
      <c r="A2016" s="189">
        <f t="shared" si="326"/>
        <v>43914.833333328454</v>
      </c>
      <c r="B2016" s="190">
        <f t="shared" si="322"/>
        <v>43914</v>
      </c>
      <c r="C2016" s="1">
        <f t="shared" si="323"/>
        <v>20</v>
      </c>
      <c r="D2016" s="191">
        <v>3.0945114176662849</v>
      </c>
      <c r="E2016" s="192">
        <f t="shared" si="324"/>
        <v>1.0745272210948202E-4</v>
      </c>
      <c r="F2016" s="193">
        <f t="shared" si="325"/>
        <v>4.6138007140538733</v>
      </c>
      <c r="G2016" s="193">
        <f t="shared" si="329"/>
        <v>4.7844116121426143</v>
      </c>
      <c r="H2016" s="193">
        <f t="shared" si="329"/>
        <v>4.9613314256680319</v>
      </c>
      <c r="I2016" s="193">
        <f t="shared" si="329"/>
        <v>5.1447934481326705</v>
      </c>
      <c r="J2016" s="193">
        <f t="shared" si="329"/>
        <v>5.3350395998559756</v>
      </c>
      <c r="K2016" s="193">
        <f>MAX(0,(F2016-'2031 forecast'!$C$10))</f>
        <v>0</v>
      </c>
      <c r="L2016" s="193">
        <f>MAX(0,(G2016-'2031 forecast'!$C$10))</f>
        <v>0</v>
      </c>
      <c r="M2016" s="193">
        <f>MAX(0,(H2016-'2031 forecast'!$C$10))</f>
        <v>0</v>
      </c>
      <c r="N2016" s="193">
        <f>MAX(0,(I2016-'2031 forecast'!$C$10))</f>
        <v>0</v>
      </c>
      <c r="O2016" s="193">
        <f>MAX(0,(J2016-'2031 forecast'!$C$10))</f>
        <v>0</v>
      </c>
      <c r="P2016" s="175" t="str">
        <f t="shared" si="327"/>
        <v/>
      </c>
      <c r="Q2016" s="175" t="str">
        <f t="shared" si="328"/>
        <v/>
      </c>
    </row>
    <row r="2017" spans="1:17" s="1" customFormat="1" x14ac:dyDescent="0.3">
      <c r="A2017" s="189">
        <f t="shared" si="326"/>
        <v>43914.874999995118</v>
      </c>
      <c r="B2017" s="190">
        <f t="shared" si="322"/>
        <v>43914</v>
      </c>
      <c r="C2017" s="1">
        <f t="shared" si="323"/>
        <v>21</v>
      </c>
      <c r="D2017" s="191">
        <v>2.9815730447587567</v>
      </c>
      <c r="E2017" s="192">
        <f t="shared" si="324"/>
        <v>1.0353108991570533E-4</v>
      </c>
      <c r="F2017" s="193">
        <f t="shared" si="325"/>
        <v>4.445413826679645</v>
      </c>
      <c r="G2017" s="193">
        <f t="shared" si="329"/>
        <v>4.6097980496556588</v>
      </c>
      <c r="H2017" s="193">
        <f t="shared" si="329"/>
        <v>4.7802609356801486</v>
      </c>
      <c r="I2017" s="193">
        <f t="shared" si="329"/>
        <v>4.9570272638942532</v>
      </c>
      <c r="J2017" s="193">
        <f t="shared" si="329"/>
        <v>5.1403301254086786</v>
      </c>
      <c r="K2017" s="193">
        <f>MAX(0,(F2017-'2031 forecast'!$C$10))</f>
        <v>0</v>
      </c>
      <c r="L2017" s="193">
        <f>MAX(0,(G2017-'2031 forecast'!$C$10))</f>
        <v>0</v>
      </c>
      <c r="M2017" s="193">
        <f>MAX(0,(H2017-'2031 forecast'!$C$10))</f>
        <v>0</v>
      </c>
      <c r="N2017" s="193">
        <f>MAX(0,(I2017-'2031 forecast'!$C$10))</f>
        <v>0</v>
      </c>
      <c r="O2017" s="193">
        <f>MAX(0,(J2017-'2031 forecast'!$C$10))</f>
        <v>0</v>
      </c>
      <c r="P2017" s="175" t="str">
        <f t="shared" si="327"/>
        <v/>
      </c>
      <c r="Q2017" s="175" t="str">
        <f t="shared" si="328"/>
        <v/>
      </c>
    </row>
    <row r="2018" spans="1:17" s="1" customFormat="1" x14ac:dyDescent="0.3">
      <c r="A2018" s="189">
        <f t="shared" si="326"/>
        <v>43914.916666661782</v>
      </c>
      <c r="B2018" s="190">
        <f t="shared" si="322"/>
        <v>43914</v>
      </c>
      <c r="C2018" s="1">
        <f t="shared" si="323"/>
        <v>22</v>
      </c>
      <c r="D2018" s="191">
        <v>2.8460469972697218</v>
      </c>
      <c r="E2018" s="192">
        <f t="shared" si="324"/>
        <v>9.8825131283173246E-5</v>
      </c>
      <c r="F2018" s="193">
        <f t="shared" si="325"/>
        <v>4.2433495618305699</v>
      </c>
      <c r="G2018" s="193">
        <f t="shared" si="329"/>
        <v>4.4002617746713097</v>
      </c>
      <c r="H2018" s="193">
        <f t="shared" si="329"/>
        <v>4.5629763476946863</v>
      </c>
      <c r="I2018" s="193">
        <f t="shared" si="329"/>
        <v>4.7317078428081496</v>
      </c>
      <c r="J2018" s="193">
        <f t="shared" si="329"/>
        <v>4.9066787560719192</v>
      </c>
      <c r="K2018" s="193">
        <f>MAX(0,(F2018-'2031 forecast'!$C$10))</f>
        <v>0</v>
      </c>
      <c r="L2018" s="193">
        <f>MAX(0,(G2018-'2031 forecast'!$C$10))</f>
        <v>0</v>
      </c>
      <c r="M2018" s="193">
        <f>MAX(0,(H2018-'2031 forecast'!$C$10))</f>
        <v>0</v>
      </c>
      <c r="N2018" s="193">
        <f>MAX(0,(I2018-'2031 forecast'!$C$10))</f>
        <v>0</v>
      </c>
      <c r="O2018" s="193">
        <f>MAX(0,(J2018-'2031 forecast'!$C$10))</f>
        <v>0</v>
      </c>
      <c r="P2018" s="175" t="str">
        <f t="shared" si="327"/>
        <v/>
      </c>
      <c r="Q2018" s="175" t="str">
        <f t="shared" si="328"/>
        <v/>
      </c>
    </row>
    <row r="2019" spans="1:17" s="1" customFormat="1" x14ac:dyDescent="0.3">
      <c r="A2019" s="189">
        <f t="shared" si="326"/>
        <v>43914.958333328446</v>
      </c>
      <c r="B2019" s="190">
        <f t="shared" si="322"/>
        <v>43914</v>
      </c>
      <c r="C2019" s="1">
        <f t="shared" si="323"/>
        <v>23</v>
      </c>
      <c r="D2019" s="191">
        <v>2.6653456006176763</v>
      </c>
      <c r="E2019" s="192">
        <f t="shared" si="324"/>
        <v>9.2550519773130515E-5</v>
      </c>
      <c r="F2019" s="193">
        <f t="shared" si="325"/>
        <v>3.9739305420318036</v>
      </c>
      <c r="G2019" s="193">
        <f t="shared" si="329"/>
        <v>4.1208800746921792</v>
      </c>
      <c r="H2019" s="193">
        <f t="shared" si="329"/>
        <v>4.2732635637140719</v>
      </c>
      <c r="I2019" s="193">
        <f t="shared" si="329"/>
        <v>4.4312819480266805</v>
      </c>
      <c r="J2019" s="193">
        <f t="shared" si="329"/>
        <v>4.595143596956242</v>
      </c>
      <c r="K2019" s="193">
        <f>MAX(0,(F2019-'2031 forecast'!$C$10))</f>
        <v>0</v>
      </c>
      <c r="L2019" s="193">
        <f>MAX(0,(G2019-'2031 forecast'!$C$10))</f>
        <v>0</v>
      </c>
      <c r="M2019" s="193">
        <f>MAX(0,(H2019-'2031 forecast'!$C$10))</f>
        <v>0</v>
      </c>
      <c r="N2019" s="193">
        <f>MAX(0,(I2019-'2031 forecast'!$C$10))</f>
        <v>0</v>
      </c>
      <c r="O2019" s="193">
        <f>MAX(0,(J2019-'2031 forecast'!$C$10))</f>
        <v>0</v>
      </c>
      <c r="P2019" s="175" t="str">
        <f t="shared" si="327"/>
        <v/>
      </c>
      <c r="Q2019" s="175" t="str">
        <f t="shared" si="328"/>
        <v/>
      </c>
    </row>
    <row r="2020" spans="1:17" s="1" customFormat="1" x14ac:dyDescent="0.3">
      <c r="A2020" s="189">
        <f t="shared" si="326"/>
        <v>43914.999999995111</v>
      </c>
      <c r="B2020" s="190">
        <f t="shared" si="322"/>
        <v>43914</v>
      </c>
      <c r="C2020" s="1">
        <f t="shared" si="323"/>
        <v>0</v>
      </c>
      <c r="D2020" s="191">
        <v>2.5222903282681401</v>
      </c>
      <c r="E2020" s="192">
        <f t="shared" si="324"/>
        <v>8.7583118994346675E-5</v>
      </c>
      <c r="F2020" s="193">
        <f t="shared" si="325"/>
        <v>3.7606404846911139</v>
      </c>
      <c r="G2020" s="193">
        <f t="shared" si="329"/>
        <v>3.8997028955420339</v>
      </c>
      <c r="H2020" s="193">
        <f t="shared" si="329"/>
        <v>4.0439076097294189</v>
      </c>
      <c r="I2020" s="193">
        <f t="shared" si="329"/>
        <v>4.1934447813246836</v>
      </c>
      <c r="J2020" s="193">
        <f t="shared" si="329"/>
        <v>4.3485115959896641</v>
      </c>
      <c r="K2020" s="193">
        <f>MAX(0,(F2020-'2031 forecast'!$C$10))</f>
        <v>0</v>
      </c>
      <c r="L2020" s="193">
        <f>MAX(0,(G2020-'2031 forecast'!$C$10))</f>
        <v>0</v>
      </c>
      <c r="M2020" s="193">
        <f>MAX(0,(H2020-'2031 forecast'!$C$10))</f>
        <v>0</v>
      </c>
      <c r="N2020" s="193">
        <f>MAX(0,(I2020-'2031 forecast'!$C$10))</f>
        <v>0</v>
      </c>
      <c r="O2020" s="193">
        <f>MAX(0,(J2020-'2031 forecast'!$C$10))</f>
        <v>0</v>
      </c>
      <c r="P2020" s="175" t="str">
        <f t="shared" si="327"/>
        <v/>
      </c>
      <c r="Q2020" s="175" t="str">
        <f t="shared" si="328"/>
        <v/>
      </c>
    </row>
    <row r="2021" spans="1:17" s="1" customFormat="1" x14ac:dyDescent="0.3">
      <c r="A2021" s="189">
        <f t="shared" si="326"/>
        <v>43915.041666661775</v>
      </c>
      <c r="B2021" s="190">
        <f t="shared" si="322"/>
        <v>43915</v>
      </c>
      <c r="C2021" s="1">
        <f t="shared" si="323"/>
        <v>1</v>
      </c>
      <c r="D2021" s="191">
        <v>2.3942935056396073</v>
      </c>
      <c r="E2021" s="192">
        <f t="shared" si="324"/>
        <v>8.3138602508066377E-5</v>
      </c>
      <c r="F2021" s="193">
        <f t="shared" si="325"/>
        <v>3.5698020123336534</v>
      </c>
      <c r="G2021" s="193">
        <f t="shared" si="329"/>
        <v>3.7018075247234821</v>
      </c>
      <c r="H2021" s="193">
        <f t="shared" si="329"/>
        <v>3.838694387743149</v>
      </c>
      <c r="I2021" s="193">
        <f t="shared" si="329"/>
        <v>3.9806431058544747</v>
      </c>
      <c r="J2021" s="193">
        <f t="shared" si="329"/>
        <v>4.1278408582827248</v>
      </c>
      <c r="K2021" s="193">
        <f>MAX(0,(F2021-'2031 forecast'!$C$10))</f>
        <v>0</v>
      </c>
      <c r="L2021" s="193">
        <f>MAX(0,(G2021-'2031 forecast'!$C$10))</f>
        <v>0</v>
      </c>
      <c r="M2021" s="193">
        <f>MAX(0,(H2021-'2031 forecast'!$C$10))</f>
        <v>0</v>
      </c>
      <c r="N2021" s="193">
        <f>MAX(0,(I2021-'2031 forecast'!$C$10))</f>
        <v>0</v>
      </c>
      <c r="O2021" s="193">
        <f>MAX(0,(J2021-'2031 forecast'!$C$10))</f>
        <v>0</v>
      </c>
      <c r="P2021" s="175" t="str">
        <f t="shared" si="327"/>
        <v/>
      </c>
      <c r="Q2021" s="175" t="str">
        <f t="shared" si="328"/>
        <v/>
      </c>
    </row>
    <row r="2022" spans="1:17" s="1" customFormat="1" x14ac:dyDescent="0.3">
      <c r="A2022" s="189">
        <f t="shared" si="326"/>
        <v>43915.083333328439</v>
      </c>
      <c r="B2022" s="190">
        <f t="shared" si="322"/>
        <v>43915</v>
      </c>
      <c r="C2022" s="1">
        <f t="shared" si="323"/>
        <v>2</v>
      </c>
      <c r="D2022" s="191">
        <v>2.4168811802211132</v>
      </c>
      <c r="E2022" s="192">
        <f t="shared" si="324"/>
        <v>8.3922928946821728E-5</v>
      </c>
      <c r="F2022" s="193">
        <f t="shared" si="325"/>
        <v>3.6034793898084998</v>
      </c>
      <c r="G2022" s="193">
        <f t="shared" si="329"/>
        <v>3.7367302372208742</v>
      </c>
      <c r="H2022" s="193">
        <f t="shared" si="329"/>
        <v>3.8749084857407259</v>
      </c>
      <c r="I2022" s="193">
        <f t="shared" si="329"/>
        <v>4.0181963427021588</v>
      </c>
      <c r="J2022" s="193">
        <f t="shared" si="329"/>
        <v>4.1667827531721855</v>
      </c>
      <c r="K2022" s="193">
        <f>MAX(0,(F2022-'2031 forecast'!$C$10))</f>
        <v>0</v>
      </c>
      <c r="L2022" s="193">
        <f>MAX(0,(G2022-'2031 forecast'!$C$10))</f>
        <v>0</v>
      </c>
      <c r="M2022" s="193">
        <f>MAX(0,(H2022-'2031 forecast'!$C$10))</f>
        <v>0</v>
      </c>
      <c r="N2022" s="193">
        <f>MAX(0,(I2022-'2031 forecast'!$C$10))</f>
        <v>0</v>
      </c>
      <c r="O2022" s="193">
        <f>MAX(0,(J2022-'2031 forecast'!$C$10))</f>
        <v>0</v>
      </c>
      <c r="P2022" s="175" t="str">
        <f t="shared" si="327"/>
        <v/>
      </c>
      <c r="Q2022" s="175" t="str">
        <f t="shared" si="328"/>
        <v/>
      </c>
    </row>
    <row r="2023" spans="1:17" s="1" customFormat="1" x14ac:dyDescent="0.3">
      <c r="A2023" s="189">
        <f t="shared" si="326"/>
        <v>43915.124999995103</v>
      </c>
      <c r="B2023" s="190">
        <f t="shared" si="322"/>
        <v>43915</v>
      </c>
      <c r="C2023" s="1">
        <f t="shared" si="323"/>
        <v>3</v>
      </c>
      <c r="D2023" s="191">
        <v>2.3792350559186035</v>
      </c>
      <c r="E2023" s="192">
        <f t="shared" si="324"/>
        <v>8.2615718215562823E-5</v>
      </c>
      <c r="F2023" s="193">
        <f t="shared" si="325"/>
        <v>3.5473504273504233</v>
      </c>
      <c r="G2023" s="193">
        <f t="shared" si="329"/>
        <v>3.6785257163918885</v>
      </c>
      <c r="H2023" s="193">
        <f t="shared" si="329"/>
        <v>3.8145516557447645</v>
      </c>
      <c r="I2023" s="193">
        <f t="shared" si="329"/>
        <v>3.9556076146226857</v>
      </c>
      <c r="J2023" s="193">
        <f t="shared" si="329"/>
        <v>4.1018795950230862</v>
      </c>
      <c r="K2023" s="193">
        <f>MAX(0,(F2023-'2031 forecast'!$C$10))</f>
        <v>0</v>
      </c>
      <c r="L2023" s="193">
        <f>MAX(0,(G2023-'2031 forecast'!$C$10))</f>
        <v>0</v>
      </c>
      <c r="M2023" s="193">
        <f>MAX(0,(H2023-'2031 forecast'!$C$10))</f>
        <v>0</v>
      </c>
      <c r="N2023" s="193">
        <f>MAX(0,(I2023-'2031 forecast'!$C$10))</f>
        <v>0</v>
      </c>
      <c r="O2023" s="193">
        <f>MAX(0,(J2023-'2031 forecast'!$C$10))</f>
        <v>0</v>
      </c>
      <c r="P2023" s="175" t="str">
        <f t="shared" si="327"/>
        <v/>
      </c>
      <c r="Q2023" s="175" t="str">
        <f t="shared" si="328"/>
        <v/>
      </c>
    </row>
    <row r="2024" spans="1:17" s="1" customFormat="1" x14ac:dyDescent="0.3">
      <c r="A2024" s="189">
        <f t="shared" si="326"/>
        <v>43915.166666661768</v>
      </c>
      <c r="B2024" s="190">
        <f t="shared" si="322"/>
        <v>43915</v>
      </c>
      <c r="C2024" s="1">
        <f t="shared" si="323"/>
        <v>4</v>
      </c>
      <c r="D2024" s="191">
        <v>2.431939629942117</v>
      </c>
      <c r="E2024" s="192">
        <f t="shared" si="324"/>
        <v>8.4445813239325296E-5</v>
      </c>
      <c r="F2024" s="193">
        <f t="shared" si="325"/>
        <v>3.6259309747917303</v>
      </c>
      <c r="G2024" s="193">
        <f t="shared" si="329"/>
        <v>3.7600120455524686</v>
      </c>
      <c r="H2024" s="193">
        <f t="shared" si="329"/>
        <v>3.8990512177391108</v>
      </c>
      <c r="I2024" s="193">
        <f t="shared" si="329"/>
        <v>4.0432318339339481</v>
      </c>
      <c r="J2024" s="193">
        <f t="shared" si="329"/>
        <v>4.192744016431825</v>
      </c>
      <c r="K2024" s="193">
        <f>MAX(0,(F2024-'2031 forecast'!$C$10))</f>
        <v>0</v>
      </c>
      <c r="L2024" s="193">
        <f>MAX(0,(G2024-'2031 forecast'!$C$10))</f>
        <v>0</v>
      </c>
      <c r="M2024" s="193">
        <f>MAX(0,(H2024-'2031 forecast'!$C$10))</f>
        <v>0</v>
      </c>
      <c r="N2024" s="193">
        <f>MAX(0,(I2024-'2031 forecast'!$C$10))</f>
        <v>0</v>
      </c>
      <c r="O2024" s="193">
        <f>MAX(0,(J2024-'2031 forecast'!$C$10))</f>
        <v>0</v>
      </c>
      <c r="P2024" s="175" t="str">
        <f t="shared" si="327"/>
        <v/>
      </c>
      <c r="Q2024" s="175" t="str">
        <f t="shared" si="328"/>
        <v/>
      </c>
    </row>
    <row r="2025" spans="1:17" s="1" customFormat="1" x14ac:dyDescent="0.3">
      <c r="A2025" s="189">
        <f t="shared" si="326"/>
        <v>43915.208333328432</v>
      </c>
      <c r="B2025" s="190">
        <f t="shared" si="322"/>
        <v>43915</v>
      </c>
      <c r="C2025" s="1">
        <f t="shared" si="323"/>
        <v>5</v>
      </c>
      <c r="D2025" s="191">
        <v>2.4469980796631208</v>
      </c>
      <c r="E2025" s="192">
        <f t="shared" si="324"/>
        <v>8.496869753182885E-5</v>
      </c>
      <c r="F2025" s="193">
        <f t="shared" si="325"/>
        <v>3.6483825597749604</v>
      </c>
      <c r="G2025" s="193">
        <f t="shared" ref="G2025:J2044" si="330">$E2025*G$2</f>
        <v>3.7832938538840621</v>
      </c>
      <c r="H2025" s="193">
        <f t="shared" si="330"/>
        <v>3.9231939497374952</v>
      </c>
      <c r="I2025" s="193">
        <f t="shared" si="330"/>
        <v>4.0682673251657366</v>
      </c>
      <c r="J2025" s="193">
        <f t="shared" si="330"/>
        <v>4.2187052796914646</v>
      </c>
      <c r="K2025" s="193">
        <f>MAX(0,(F2025-'2031 forecast'!$C$10))</f>
        <v>0</v>
      </c>
      <c r="L2025" s="193">
        <f>MAX(0,(G2025-'2031 forecast'!$C$10))</f>
        <v>0</v>
      </c>
      <c r="M2025" s="193">
        <f>MAX(0,(H2025-'2031 forecast'!$C$10))</f>
        <v>0</v>
      </c>
      <c r="N2025" s="193">
        <f>MAX(0,(I2025-'2031 forecast'!$C$10))</f>
        <v>0</v>
      </c>
      <c r="O2025" s="193">
        <f>MAX(0,(J2025-'2031 forecast'!$C$10))</f>
        <v>0</v>
      </c>
      <c r="P2025" s="175" t="str">
        <f t="shared" si="327"/>
        <v/>
      </c>
      <c r="Q2025" s="175" t="str">
        <f t="shared" si="328"/>
        <v/>
      </c>
    </row>
    <row r="2026" spans="1:17" s="1" customFormat="1" x14ac:dyDescent="0.3">
      <c r="A2026" s="189">
        <f t="shared" si="326"/>
        <v>43915.249999995096</v>
      </c>
      <c r="B2026" s="190">
        <f t="shared" si="322"/>
        <v>43915</v>
      </c>
      <c r="C2026" s="1">
        <f t="shared" si="323"/>
        <v>6</v>
      </c>
      <c r="D2026" s="191">
        <v>2.6954625000596839</v>
      </c>
      <c r="E2026" s="192">
        <f t="shared" si="324"/>
        <v>9.3596288358137637E-5</v>
      </c>
      <c r="F2026" s="193">
        <f t="shared" si="325"/>
        <v>4.0188337119982647</v>
      </c>
      <c r="G2026" s="193">
        <f t="shared" si="330"/>
        <v>4.1674436913553672</v>
      </c>
      <c r="H2026" s="193">
        <f t="shared" si="330"/>
        <v>4.3215490277108417</v>
      </c>
      <c r="I2026" s="193">
        <f t="shared" si="330"/>
        <v>4.4813529304902584</v>
      </c>
      <c r="J2026" s="193">
        <f t="shared" si="330"/>
        <v>4.6470661234755219</v>
      </c>
      <c r="K2026" s="193">
        <f>MAX(0,(F2026-'2031 forecast'!$C$10))</f>
        <v>0</v>
      </c>
      <c r="L2026" s="193">
        <f>MAX(0,(G2026-'2031 forecast'!$C$10))</f>
        <v>0</v>
      </c>
      <c r="M2026" s="193">
        <f>MAX(0,(H2026-'2031 forecast'!$C$10))</f>
        <v>0</v>
      </c>
      <c r="N2026" s="193">
        <f>MAX(0,(I2026-'2031 forecast'!$C$10))</f>
        <v>0</v>
      </c>
      <c r="O2026" s="193">
        <f>MAX(0,(J2026-'2031 forecast'!$C$10))</f>
        <v>0</v>
      </c>
      <c r="P2026" s="175" t="str">
        <f t="shared" si="327"/>
        <v/>
      </c>
      <c r="Q2026" s="175" t="str">
        <f t="shared" si="328"/>
        <v/>
      </c>
    </row>
    <row r="2027" spans="1:17" s="1" customFormat="1" x14ac:dyDescent="0.3">
      <c r="A2027" s="189">
        <f t="shared" si="326"/>
        <v>43915.29166666176</v>
      </c>
      <c r="B2027" s="190">
        <f t="shared" si="322"/>
        <v>43915</v>
      </c>
      <c r="C2027" s="1">
        <f t="shared" si="323"/>
        <v>7</v>
      </c>
      <c r="D2027" s="191">
        <v>2.861105446990726</v>
      </c>
      <c r="E2027" s="192">
        <f t="shared" si="324"/>
        <v>9.9348015575676814E-5</v>
      </c>
      <c r="F2027" s="193">
        <f t="shared" si="325"/>
        <v>4.2658011468138</v>
      </c>
      <c r="G2027" s="193">
        <f t="shared" si="330"/>
        <v>4.4235435830029042</v>
      </c>
      <c r="H2027" s="193">
        <f t="shared" si="330"/>
        <v>4.5871190796930712</v>
      </c>
      <c r="I2027" s="193">
        <f t="shared" si="330"/>
        <v>4.756743334039939</v>
      </c>
      <c r="J2027" s="193">
        <f t="shared" si="330"/>
        <v>4.9326400193315587</v>
      </c>
      <c r="K2027" s="193">
        <f>MAX(0,(F2027-'2031 forecast'!$C$10))</f>
        <v>0</v>
      </c>
      <c r="L2027" s="193">
        <f>MAX(0,(G2027-'2031 forecast'!$C$10))</f>
        <v>0</v>
      </c>
      <c r="M2027" s="193">
        <f>MAX(0,(H2027-'2031 forecast'!$C$10))</f>
        <v>0</v>
      </c>
      <c r="N2027" s="193">
        <f>MAX(0,(I2027-'2031 forecast'!$C$10))</f>
        <v>0</v>
      </c>
      <c r="O2027" s="193">
        <f>MAX(0,(J2027-'2031 forecast'!$C$10))</f>
        <v>0</v>
      </c>
      <c r="P2027" s="175" t="str">
        <f t="shared" si="327"/>
        <v/>
      </c>
      <c r="Q2027" s="175" t="str">
        <f t="shared" si="328"/>
        <v/>
      </c>
    </row>
    <row r="2028" spans="1:17" s="1" customFormat="1" x14ac:dyDescent="0.3">
      <c r="A2028" s="189">
        <f t="shared" si="326"/>
        <v>43915.333333328424</v>
      </c>
      <c r="B2028" s="190">
        <f t="shared" si="322"/>
        <v>43915</v>
      </c>
      <c r="C2028" s="1">
        <f t="shared" si="323"/>
        <v>8</v>
      </c>
      <c r="D2028" s="191">
        <v>2.8460469972697218</v>
      </c>
      <c r="E2028" s="192">
        <f t="shared" si="324"/>
        <v>9.8825131283173246E-5</v>
      </c>
      <c r="F2028" s="193">
        <f t="shared" si="325"/>
        <v>4.2433495618305699</v>
      </c>
      <c r="G2028" s="193">
        <f t="shared" si="330"/>
        <v>4.4002617746713097</v>
      </c>
      <c r="H2028" s="193">
        <f t="shared" si="330"/>
        <v>4.5629763476946863</v>
      </c>
      <c r="I2028" s="193">
        <f t="shared" si="330"/>
        <v>4.7317078428081496</v>
      </c>
      <c r="J2028" s="193">
        <f t="shared" si="330"/>
        <v>4.9066787560719192</v>
      </c>
      <c r="K2028" s="193">
        <f>MAX(0,(F2028-'2031 forecast'!$C$10))</f>
        <v>0</v>
      </c>
      <c r="L2028" s="193">
        <f>MAX(0,(G2028-'2031 forecast'!$C$10))</f>
        <v>0</v>
      </c>
      <c r="M2028" s="193">
        <f>MAX(0,(H2028-'2031 forecast'!$C$10))</f>
        <v>0</v>
      </c>
      <c r="N2028" s="193">
        <f>MAX(0,(I2028-'2031 forecast'!$C$10))</f>
        <v>0</v>
      </c>
      <c r="O2028" s="193">
        <f>MAX(0,(J2028-'2031 forecast'!$C$10))</f>
        <v>0</v>
      </c>
      <c r="P2028" s="175" t="str">
        <f t="shared" si="327"/>
        <v/>
      </c>
      <c r="Q2028" s="175" t="str">
        <f t="shared" si="328"/>
        <v/>
      </c>
    </row>
    <row r="2029" spans="1:17" s="1" customFormat="1" x14ac:dyDescent="0.3">
      <c r="A2029" s="189">
        <f t="shared" si="326"/>
        <v>43915.374999995089</v>
      </c>
      <c r="B2029" s="190">
        <f t="shared" si="322"/>
        <v>43915</v>
      </c>
      <c r="C2029" s="1">
        <f t="shared" si="323"/>
        <v>9</v>
      </c>
      <c r="D2029" s="191">
        <v>2.8912223464327336</v>
      </c>
      <c r="E2029" s="192">
        <f t="shared" si="324"/>
        <v>1.0039378416068394E-4</v>
      </c>
      <c r="F2029" s="193">
        <f t="shared" si="325"/>
        <v>4.310704316780261</v>
      </c>
      <c r="G2029" s="193">
        <f t="shared" si="330"/>
        <v>4.4701071996660922</v>
      </c>
      <c r="H2029" s="193">
        <f t="shared" si="330"/>
        <v>4.6354045436898401</v>
      </c>
      <c r="I2029" s="193">
        <f t="shared" si="330"/>
        <v>4.8068143165035169</v>
      </c>
      <c r="J2029" s="193">
        <f t="shared" si="330"/>
        <v>4.9845625458508387</v>
      </c>
      <c r="K2029" s="193">
        <f>MAX(0,(F2029-'2031 forecast'!$C$10))</f>
        <v>0</v>
      </c>
      <c r="L2029" s="193">
        <f>MAX(0,(G2029-'2031 forecast'!$C$10))</f>
        <v>0</v>
      </c>
      <c r="M2029" s="193">
        <f>MAX(0,(H2029-'2031 forecast'!$C$10))</f>
        <v>0</v>
      </c>
      <c r="N2029" s="193">
        <f>MAX(0,(I2029-'2031 forecast'!$C$10))</f>
        <v>0</v>
      </c>
      <c r="O2029" s="193">
        <f>MAX(0,(J2029-'2031 forecast'!$C$10))</f>
        <v>0</v>
      </c>
      <c r="P2029" s="175" t="str">
        <f t="shared" si="327"/>
        <v/>
      </c>
      <c r="Q2029" s="175" t="str">
        <f t="shared" si="328"/>
        <v/>
      </c>
    </row>
    <row r="2030" spans="1:17" s="1" customFormat="1" x14ac:dyDescent="0.3">
      <c r="A2030" s="189">
        <f t="shared" si="326"/>
        <v>43915.416666661753</v>
      </c>
      <c r="B2030" s="190">
        <f t="shared" si="322"/>
        <v>43915</v>
      </c>
      <c r="C2030" s="1">
        <f t="shared" si="323"/>
        <v>10</v>
      </c>
      <c r="D2030" s="191">
        <v>3.0493360685032735</v>
      </c>
      <c r="E2030" s="192">
        <f t="shared" si="324"/>
        <v>1.0588406923197134E-4</v>
      </c>
      <c r="F2030" s="193">
        <f t="shared" si="325"/>
        <v>4.5464459591041821</v>
      </c>
      <c r="G2030" s="193">
        <f t="shared" si="330"/>
        <v>4.7145661871478319</v>
      </c>
      <c r="H2030" s="193">
        <f t="shared" si="330"/>
        <v>4.8889032296728789</v>
      </c>
      <c r="I2030" s="193">
        <f t="shared" si="330"/>
        <v>5.0696869744373032</v>
      </c>
      <c r="J2030" s="193">
        <f t="shared" si="330"/>
        <v>5.2571558100770561</v>
      </c>
      <c r="K2030" s="193">
        <f>MAX(0,(F2030-'2031 forecast'!$C$10))</f>
        <v>0</v>
      </c>
      <c r="L2030" s="193">
        <f>MAX(0,(G2030-'2031 forecast'!$C$10))</f>
        <v>0</v>
      </c>
      <c r="M2030" s="193">
        <f>MAX(0,(H2030-'2031 forecast'!$C$10))</f>
        <v>0</v>
      </c>
      <c r="N2030" s="193">
        <f>MAX(0,(I2030-'2031 forecast'!$C$10))</f>
        <v>0</v>
      </c>
      <c r="O2030" s="193">
        <f>MAX(0,(J2030-'2031 forecast'!$C$10))</f>
        <v>0</v>
      </c>
      <c r="P2030" s="175" t="str">
        <f t="shared" si="327"/>
        <v/>
      </c>
      <c r="Q2030" s="175" t="str">
        <f t="shared" si="328"/>
        <v/>
      </c>
    </row>
    <row r="2031" spans="1:17" s="1" customFormat="1" x14ac:dyDescent="0.3">
      <c r="A2031" s="189">
        <f t="shared" si="326"/>
        <v>43915.458333328417</v>
      </c>
      <c r="B2031" s="190">
        <f t="shared" si="322"/>
        <v>43915</v>
      </c>
      <c r="C2031" s="1">
        <f t="shared" si="323"/>
        <v>11</v>
      </c>
      <c r="D2031" s="191">
        <v>3.0794529679452816</v>
      </c>
      <c r="E2031" s="192">
        <f t="shared" si="324"/>
        <v>1.0692983781697848E-4</v>
      </c>
      <c r="F2031" s="193">
        <f t="shared" si="325"/>
        <v>4.5913491290706432</v>
      </c>
      <c r="G2031" s="193">
        <f t="shared" si="330"/>
        <v>4.7611298038110208</v>
      </c>
      <c r="H2031" s="193">
        <f t="shared" si="330"/>
        <v>4.9371886936696487</v>
      </c>
      <c r="I2031" s="193">
        <f t="shared" si="330"/>
        <v>5.119757956900882</v>
      </c>
      <c r="J2031" s="193">
        <f t="shared" si="330"/>
        <v>5.309078336596337</v>
      </c>
      <c r="K2031" s="193">
        <f>MAX(0,(F2031-'2031 forecast'!$C$10))</f>
        <v>0</v>
      </c>
      <c r="L2031" s="193">
        <f>MAX(0,(G2031-'2031 forecast'!$C$10))</f>
        <v>0</v>
      </c>
      <c r="M2031" s="193">
        <f>MAX(0,(H2031-'2031 forecast'!$C$10))</f>
        <v>0</v>
      </c>
      <c r="N2031" s="193">
        <f>MAX(0,(I2031-'2031 forecast'!$C$10))</f>
        <v>0</v>
      </c>
      <c r="O2031" s="193">
        <f>MAX(0,(J2031-'2031 forecast'!$C$10))</f>
        <v>0</v>
      </c>
      <c r="P2031" s="175" t="str">
        <f t="shared" si="327"/>
        <v/>
      </c>
      <c r="Q2031" s="175" t="str">
        <f t="shared" si="328"/>
        <v/>
      </c>
    </row>
    <row r="2032" spans="1:17" s="1" customFormat="1" x14ac:dyDescent="0.3">
      <c r="A2032" s="189">
        <f t="shared" si="326"/>
        <v>43915.499999995081</v>
      </c>
      <c r="B2032" s="190">
        <f t="shared" si="322"/>
        <v>43915</v>
      </c>
      <c r="C2032" s="1">
        <f t="shared" si="323"/>
        <v>12</v>
      </c>
      <c r="D2032" s="191">
        <v>3.0945114176662849</v>
      </c>
      <c r="E2032" s="192">
        <f t="shared" si="324"/>
        <v>1.0745272210948202E-4</v>
      </c>
      <c r="F2032" s="193">
        <f t="shared" si="325"/>
        <v>4.6138007140538733</v>
      </c>
      <c r="G2032" s="193">
        <f t="shared" si="330"/>
        <v>4.7844116121426143</v>
      </c>
      <c r="H2032" s="193">
        <f t="shared" si="330"/>
        <v>4.9613314256680319</v>
      </c>
      <c r="I2032" s="193">
        <f t="shared" si="330"/>
        <v>5.1447934481326705</v>
      </c>
      <c r="J2032" s="193">
        <f t="shared" si="330"/>
        <v>5.3350395998559756</v>
      </c>
      <c r="K2032" s="193">
        <f>MAX(0,(F2032-'2031 forecast'!$C$10))</f>
        <v>0</v>
      </c>
      <c r="L2032" s="193">
        <f>MAX(0,(G2032-'2031 forecast'!$C$10))</f>
        <v>0</v>
      </c>
      <c r="M2032" s="193">
        <f>MAX(0,(H2032-'2031 forecast'!$C$10))</f>
        <v>0</v>
      </c>
      <c r="N2032" s="193">
        <f>MAX(0,(I2032-'2031 forecast'!$C$10))</f>
        <v>0</v>
      </c>
      <c r="O2032" s="193">
        <f>MAX(0,(J2032-'2031 forecast'!$C$10))</f>
        <v>0</v>
      </c>
      <c r="P2032" s="175" t="str">
        <f t="shared" si="327"/>
        <v/>
      </c>
      <c r="Q2032" s="175" t="str">
        <f t="shared" si="328"/>
        <v/>
      </c>
    </row>
    <row r="2033" spans="1:17" s="1" customFormat="1" x14ac:dyDescent="0.3">
      <c r="A2033" s="189">
        <f t="shared" si="326"/>
        <v>43915.541666661746</v>
      </c>
      <c r="B2033" s="190">
        <f t="shared" si="322"/>
        <v>43915</v>
      </c>
      <c r="C2033" s="1">
        <f t="shared" si="323"/>
        <v>13</v>
      </c>
      <c r="D2033" s="191">
        <v>3.0041607193402617</v>
      </c>
      <c r="E2033" s="192">
        <f t="shared" si="324"/>
        <v>1.0431541635446064E-4</v>
      </c>
      <c r="F2033" s="193">
        <f t="shared" si="325"/>
        <v>4.4790912041544892</v>
      </c>
      <c r="G2033" s="193">
        <f t="shared" si="330"/>
        <v>4.6447207621530486</v>
      </c>
      <c r="H2033" s="193">
        <f t="shared" si="330"/>
        <v>4.8164750336777242</v>
      </c>
      <c r="I2033" s="193">
        <f t="shared" si="330"/>
        <v>4.994580500741935</v>
      </c>
      <c r="J2033" s="193">
        <f t="shared" si="330"/>
        <v>5.1792720202981366</v>
      </c>
      <c r="K2033" s="193">
        <f>MAX(0,(F2033-'2031 forecast'!$C$10))</f>
        <v>0</v>
      </c>
      <c r="L2033" s="193">
        <f>MAX(0,(G2033-'2031 forecast'!$C$10))</f>
        <v>0</v>
      </c>
      <c r="M2033" s="193">
        <f>MAX(0,(H2033-'2031 forecast'!$C$10))</f>
        <v>0</v>
      </c>
      <c r="N2033" s="193">
        <f>MAX(0,(I2033-'2031 forecast'!$C$10))</f>
        <v>0</v>
      </c>
      <c r="O2033" s="193">
        <f>MAX(0,(J2033-'2031 forecast'!$C$10))</f>
        <v>0</v>
      </c>
      <c r="P2033" s="175" t="str">
        <f t="shared" si="327"/>
        <v/>
      </c>
      <c r="Q2033" s="175" t="str">
        <f t="shared" si="328"/>
        <v/>
      </c>
    </row>
    <row r="2034" spans="1:17" s="1" customFormat="1" x14ac:dyDescent="0.3">
      <c r="A2034" s="189">
        <f t="shared" si="326"/>
        <v>43915.58333332841</v>
      </c>
      <c r="B2034" s="190">
        <f t="shared" si="322"/>
        <v>43915</v>
      </c>
      <c r="C2034" s="1">
        <f t="shared" si="323"/>
        <v>14</v>
      </c>
      <c r="D2034" s="191">
        <v>2.9213392458747411</v>
      </c>
      <c r="E2034" s="192">
        <f t="shared" si="324"/>
        <v>1.0143955274569106E-4</v>
      </c>
      <c r="F2034" s="193">
        <f t="shared" si="325"/>
        <v>4.355607486746722</v>
      </c>
      <c r="G2034" s="193">
        <f t="shared" si="330"/>
        <v>4.5166708163292801</v>
      </c>
      <c r="H2034" s="193">
        <f t="shared" si="330"/>
        <v>4.6836900076866099</v>
      </c>
      <c r="I2034" s="193">
        <f t="shared" si="330"/>
        <v>4.8568852989670948</v>
      </c>
      <c r="J2034" s="193">
        <f t="shared" si="330"/>
        <v>5.0364850723701178</v>
      </c>
      <c r="K2034" s="193">
        <f>MAX(0,(F2034-'2031 forecast'!$C$10))</f>
        <v>0</v>
      </c>
      <c r="L2034" s="193">
        <f>MAX(0,(G2034-'2031 forecast'!$C$10))</f>
        <v>0</v>
      </c>
      <c r="M2034" s="193">
        <f>MAX(0,(H2034-'2031 forecast'!$C$10))</f>
        <v>0</v>
      </c>
      <c r="N2034" s="193">
        <f>MAX(0,(I2034-'2031 forecast'!$C$10))</f>
        <v>0</v>
      </c>
      <c r="O2034" s="193">
        <f>MAX(0,(J2034-'2031 forecast'!$C$10))</f>
        <v>0</v>
      </c>
      <c r="P2034" s="175" t="str">
        <f t="shared" si="327"/>
        <v/>
      </c>
      <c r="Q2034" s="175" t="str">
        <f t="shared" si="328"/>
        <v/>
      </c>
    </row>
    <row r="2035" spans="1:17" s="1" customFormat="1" x14ac:dyDescent="0.3">
      <c r="A2035" s="189">
        <f t="shared" si="326"/>
        <v>43915.624999995074</v>
      </c>
      <c r="B2035" s="190">
        <f t="shared" si="322"/>
        <v>43915</v>
      </c>
      <c r="C2035" s="1">
        <f t="shared" si="323"/>
        <v>15</v>
      </c>
      <c r="D2035" s="191">
        <v>2.9815730447587567</v>
      </c>
      <c r="E2035" s="192">
        <f t="shared" si="324"/>
        <v>1.0353108991570533E-4</v>
      </c>
      <c r="F2035" s="193">
        <f t="shared" si="325"/>
        <v>4.445413826679645</v>
      </c>
      <c r="G2035" s="193">
        <f t="shared" si="330"/>
        <v>4.6097980496556588</v>
      </c>
      <c r="H2035" s="193">
        <f t="shared" si="330"/>
        <v>4.7802609356801486</v>
      </c>
      <c r="I2035" s="193">
        <f t="shared" si="330"/>
        <v>4.9570272638942532</v>
      </c>
      <c r="J2035" s="193">
        <f t="shared" si="330"/>
        <v>5.1403301254086786</v>
      </c>
      <c r="K2035" s="193">
        <f>MAX(0,(F2035-'2031 forecast'!$C$10))</f>
        <v>0</v>
      </c>
      <c r="L2035" s="193">
        <f>MAX(0,(G2035-'2031 forecast'!$C$10))</f>
        <v>0</v>
      </c>
      <c r="M2035" s="193">
        <f>MAX(0,(H2035-'2031 forecast'!$C$10))</f>
        <v>0</v>
      </c>
      <c r="N2035" s="193">
        <f>MAX(0,(I2035-'2031 forecast'!$C$10))</f>
        <v>0</v>
      </c>
      <c r="O2035" s="193">
        <f>MAX(0,(J2035-'2031 forecast'!$C$10))</f>
        <v>0</v>
      </c>
      <c r="P2035" s="175" t="str">
        <f t="shared" si="327"/>
        <v/>
      </c>
      <c r="Q2035" s="175" t="str">
        <f t="shared" si="328"/>
        <v/>
      </c>
    </row>
    <row r="2036" spans="1:17" s="1" customFormat="1" x14ac:dyDescent="0.3">
      <c r="A2036" s="189">
        <f t="shared" si="326"/>
        <v>43915.666666661738</v>
      </c>
      <c r="B2036" s="190">
        <f t="shared" si="322"/>
        <v>43915</v>
      </c>
      <c r="C2036" s="1">
        <f t="shared" si="323"/>
        <v>16</v>
      </c>
      <c r="D2036" s="191">
        <v>3.0493360685032735</v>
      </c>
      <c r="E2036" s="192">
        <f t="shared" si="324"/>
        <v>1.0588406923197134E-4</v>
      </c>
      <c r="F2036" s="193">
        <f t="shared" si="325"/>
        <v>4.5464459591041821</v>
      </c>
      <c r="G2036" s="193">
        <f t="shared" si="330"/>
        <v>4.7145661871478319</v>
      </c>
      <c r="H2036" s="193">
        <f t="shared" si="330"/>
        <v>4.8889032296728789</v>
      </c>
      <c r="I2036" s="193">
        <f t="shared" si="330"/>
        <v>5.0696869744373032</v>
      </c>
      <c r="J2036" s="193">
        <f t="shared" si="330"/>
        <v>5.2571558100770561</v>
      </c>
      <c r="K2036" s="193">
        <f>MAX(0,(F2036-'2031 forecast'!$C$10))</f>
        <v>0</v>
      </c>
      <c r="L2036" s="193">
        <f>MAX(0,(G2036-'2031 forecast'!$C$10))</f>
        <v>0</v>
      </c>
      <c r="M2036" s="193">
        <f>MAX(0,(H2036-'2031 forecast'!$C$10))</f>
        <v>0</v>
      </c>
      <c r="N2036" s="193">
        <f>MAX(0,(I2036-'2031 forecast'!$C$10))</f>
        <v>0</v>
      </c>
      <c r="O2036" s="193">
        <f>MAX(0,(J2036-'2031 forecast'!$C$10))</f>
        <v>0</v>
      </c>
      <c r="P2036" s="175" t="str">
        <f t="shared" si="327"/>
        <v/>
      </c>
      <c r="Q2036" s="175" t="str">
        <f t="shared" si="328"/>
        <v/>
      </c>
    </row>
    <row r="2037" spans="1:17" s="1" customFormat="1" x14ac:dyDescent="0.3">
      <c r="A2037" s="189">
        <f t="shared" si="326"/>
        <v>43915.708333328403</v>
      </c>
      <c r="B2037" s="190">
        <f t="shared" si="322"/>
        <v>43915</v>
      </c>
      <c r="C2037" s="1">
        <f t="shared" si="323"/>
        <v>17</v>
      </c>
      <c r="D2037" s="191">
        <v>3.0869821928057832</v>
      </c>
      <c r="E2037" s="192">
        <f t="shared" si="324"/>
        <v>1.0719127996323025E-4</v>
      </c>
      <c r="F2037" s="193">
        <f t="shared" si="325"/>
        <v>4.6025749215622582</v>
      </c>
      <c r="G2037" s="193">
        <f t="shared" si="330"/>
        <v>4.7727707079768171</v>
      </c>
      <c r="H2037" s="193">
        <f t="shared" si="330"/>
        <v>4.9492600596688403</v>
      </c>
      <c r="I2037" s="193">
        <f t="shared" si="330"/>
        <v>5.1322757025167762</v>
      </c>
      <c r="J2037" s="193">
        <f t="shared" si="330"/>
        <v>5.3220589682261563</v>
      </c>
      <c r="K2037" s="193">
        <f>MAX(0,(F2037-'2031 forecast'!$C$10))</f>
        <v>0</v>
      </c>
      <c r="L2037" s="193">
        <f>MAX(0,(G2037-'2031 forecast'!$C$10))</f>
        <v>0</v>
      </c>
      <c r="M2037" s="193">
        <f>MAX(0,(H2037-'2031 forecast'!$C$10))</f>
        <v>0</v>
      </c>
      <c r="N2037" s="193">
        <f>MAX(0,(I2037-'2031 forecast'!$C$10))</f>
        <v>0</v>
      </c>
      <c r="O2037" s="193">
        <f>MAX(0,(J2037-'2031 forecast'!$C$10))</f>
        <v>0</v>
      </c>
      <c r="P2037" s="175" t="str">
        <f t="shared" si="327"/>
        <v/>
      </c>
      <c r="Q2037" s="175" t="str">
        <f t="shared" si="328"/>
        <v/>
      </c>
    </row>
    <row r="2038" spans="1:17" s="1" customFormat="1" x14ac:dyDescent="0.3">
      <c r="A2038" s="189">
        <f t="shared" si="326"/>
        <v>43915.749999995067</v>
      </c>
      <c r="B2038" s="190">
        <f t="shared" si="322"/>
        <v>43915</v>
      </c>
      <c r="C2038" s="1">
        <f t="shared" si="323"/>
        <v>18</v>
      </c>
      <c r="D2038" s="191">
        <v>2.9363976955957449</v>
      </c>
      <c r="E2038" s="192">
        <f t="shared" si="324"/>
        <v>1.0196243703819463E-4</v>
      </c>
      <c r="F2038" s="193">
        <f t="shared" si="325"/>
        <v>4.378059071729953</v>
      </c>
      <c r="G2038" s="193">
        <f t="shared" si="330"/>
        <v>4.5399526246608746</v>
      </c>
      <c r="H2038" s="193">
        <f t="shared" si="330"/>
        <v>4.7078327396849948</v>
      </c>
      <c r="I2038" s="193">
        <f t="shared" si="330"/>
        <v>4.8819207901988841</v>
      </c>
      <c r="J2038" s="193">
        <f t="shared" si="330"/>
        <v>5.0624463356297582</v>
      </c>
      <c r="K2038" s="193">
        <f>MAX(0,(F2038-'2031 forecast'!$C$10))</f>
        <v>0</v>
      </c>
      <c r="L2038" s="193">
        <f>MAX(0,(G2038-'2031 forecast'!$C$10))</f>
        <v>0</v>
      </c>
      <c r="M2038" s="193">
        <f>MAX(0,(H2038-'2031 forecast'!$C$10))</f>
        <v>0</v>
      </c>
      <c r="N2038" s="193">
        <f>MAX(0,(I2038-'2031 forecast'!$C$10))</f>
        <v>0</v>
      </c>
      <c r="O2038" s="193">
        <f>MAX(0,(J2038-'2031 forecast'!$C$10))</f>
        <v>0</v>
      </c>
      <c r="P2038" s="175" t="str">
        <f t="shared" si="327"/>
        <v/>
      </c>
      <c r="Q2038" s="175" t="str">
        <f t="shared" si="328"/>
        <v/>
      </c>
    </row>
    <row r="2039" spans="1:17" s="1" customFormat="1" x14ac:dyDescent="0.3">
      <c r="A2039" s="189">
        <f t="shared" si="326"/>
        <v>43915.791666661731</v>
      </c>
      <c r="B2039" s="190">
        <f t="shared" si="322"/>
        <v>43915</v>
      </c>
      <c r="C2039" s="1">
        <f t="shared" si="323"/>
        <v>19</v>
      </c>
      <c r="D2039" s="191">
        <v>3.0568652933637761</v>
      </c>
      <c r="E2039" s="192">
        <f t="shared" si="324"/>
        <v>1.0614551137822314E-4</v>
      </c>
      <c r="F2039" s="193">
        <f t="shared" si="325"/>
        <v>4.5576717515957981</v>
      </c>
      <c r="G2039" s="193">
        <f t="shared" si="330"/>
        <v>4.72620709131363</v>
      </c>
      <c r="H2039" s="193">
        <f t="shared" si="330"/>
        <v>4.9009745956720723</v>
      </c>
      <c r="I2039" s="193">
        <f t="shared" si="330"/>
        <v>5.0822047200531983</v>
      </c>
      <c r="J2039" s="193">
        <f t="shared" si="330"/>
        <v>5.2701364417068772</v>
      </c>
      <c r="K2039" s="193">
        <f>MAX(0,(F2039-'2031 forecast'!$C$10))</f>
        <v>0</v>
      </c>
      <c r="L2039" s="193">
        <f>MAX(0,(G2039-'2031 forecast'!$C$10))</f>
        <v>0</v>
      </c>
      <c r="M2039" s="193">
        <f>MAX(0,(H2039-'2031 forecast'!$C$10))</f>
        <v>0</v>
      </c>
      <c r="N2039" s="193">
        <f>MAX(0,(I2039-'2031 forecast'!$C$10))</f>
        <v>0</v>
      </c>
      <c r="O2039" s="193">
        <f>MAX(0,(J2039-'2031 forecast'!$C$10))</f>
        <v>0</v>
      </c>
      <c r="P2039" s="175" t="str">
        <f t="shared" si="327"/>
        <v/>
      </c>
      <c r="Q2039" s="175" t="str">
        <f t="shared" si="328"/>
        <v/>
      </c>
    </row>
    <row r="2040" spans="1:17" s="1" customFormat="1" x14ac:dyDescent="0.3">
      <c r="A2040" s="189">
        <f t="shared" si="326"/>
        <v>43915.833333328395</v>
      </c>
      <c r="B2040" s="190">
        <f t="shared" si="322"/>
        <v>43915</v>
      </c>
      <c r="C2040" s="1">
        <f t="shared" si="323"/>
        <v>20</v>
      </c>
      <c r="D2040" s="191">
        <v>3.019219169061266</v>
      </c>
      <c r="E2040" s="192">
        <f t="shared" si="324"/>
        <v>1.0483830064696422E-4</v>
      </c>
      <c r="F2040" s="193">
        <f t="shared" si="325"/>
        <v>4.5015427891377211</v>
      </c>
      <c r="G2040" s="193">
        <f t="shared" si="330"/>
        <v>4.6680025704846431</v>
      </c>
      <c r="H2040" s="193">
        <f t="shared" si="330"/>
        <v>4.84061776567611</v>
      </c>
      <c r="I2040" s="193">
        <f t="shared" si="330"/>
        <v>5.0196159919737253</v>
      </c>
      <c r="J2040" s="193">
        <f t="shared" si="330"/>
        <v>5.205233283557777</v>
      </c>
      <c r="K2040" s="193">
        <f>MAX(0,(F2040-'2031 forecast'!$C$10))</f>
        <v>0</v>
      </c>
      <c r="L2040" s="193">
        <f>MAX(0,(G2040-'2031 forecast'!$C$10))</f>
        <v>0</v>
      </c>
      <c r="M2040" s="193">
        <f>MAX(0,(H2040-'2031 forecast'!$C$10))</f>
        <v>0</v>
      </c>
      <c r="N2040" s="193">
        <f>MAX(0,(I2040-'2031 forecast'!$C$10))</f>
        <v>0</v>
      </c>
      <c r="O2040" s="193">
        <f>MAX(0,(J2040-'2031 forecast'!$C$10))</f>
        <v>0</v>
      </c>
      <c r="P2040" s="175" t="str">
        <f t="shared" si="327"/>
        <v/>
      </c>
      <c r="Q2040" s="175" t="str">
        <f t="shared" si="328"/>
        <v/>
      </c>
    </row>
    <row r="2041" spans="1:17" s="1" customFormat="1" x14ac:dyDescent="0.3">
      <c r="A2041" s="189">
        <f t="shared" si="326"/>
        <v>43915.87499999506</v>
      </c>
      <c r="B2041" s="190">
        <f t="shared" si="322"/>
        <v>43915</v>
      </c>
      <c r="C2041" s="1">
        <f t="shared" si="323"/>
        <v>21</v>
      </c>
      <c r="D2041" s="191">
        <v>2.9514561453167483</v>
      </c>
      <c r="E2041" s="192">
        <f t="shared" si="324"/>
        <v>1.0248532133069817E-4</v>
      </c>
      <c r="F2041" s="193">
        <f t="shared" si="325"/>
        <v>4.4005106567131822</v>
      </c>
      <c r="G2041" s="193">
        <f t="shared" si="330"/>
        <v>4.5632344329924681</v>
      </c>
      <c r="H2041" s="193">
        <f t="shared" si="330"/>
        <v>4.731975471683378</v>
      </c>
      <c r="I2041" s="193">
        <f t="shared" si="330"/>
        <v>4.9069562814306726</v>
      </c>
      <c r="J2041" s="193">
        <f t="shared" si="330"/>
        <v>5.0884075988893969</v>
      </c>
      <c r="K2041" s="193">
        <f>MAX(0,(F2041-'2031 forecast'!$C$10))</f>
        <v>0</v>
      </c>
      <c r="L2041" s="193">
        <f>MAX(0,(G2041-'2031 forecast'!$C$10))</f>
        <v>0</v>
      </c>
      <c r="M2041" s="193">
        <f>MAX(0,(H2041-'2031 forecast'!$C$10))</f>
        <v>0</v>
      </c>
      <c r="N2041" s="193">
        <f>MAX(0,(I2041-'2031 forecast'!$C$10))</f>
        <v>0</v>
      </c>
      <c r="O2041" s="193">
        <f>MAX(0,(J2041-'2031 forecast'!$C$10))</f>
        <v>0</v>
      </c>
      <c r="P2041" s="175" t="str">
        <f t="shared" si="327"/>
        <v/>
      </c>
      <c r="Q2041" s="175" t="str">
        <f t="shared" si="328"/>
        <v/>
      </c>
    </row>
    <row r="2042" spans="1:17" s="1" customFormat="1" x14ac:dyDescent="0.3">
      <c r="A2042" s="189">
        <f t="shared" si="326"/>
        <v>43915.916666661724</v>
      </c>
      <c r="B2042" s="190">
        <f t="shared" si="322"/>
        <v>43915</v>
      </c>
      <c r="C2042" s="1">
        <f t="shared" si="323"/>
        <v>22</v>
      </c>
      <c r="D2042" s="191">
        <v>2.7255793995016915</v>
      </c>
      <c r="E2042" s="192">
        <f t="shared" si="324"/>
        <v>9.4642056943144759E-5</v>
      </c>
      <c r="F2042" s="193">
        <f t="shared" si="325"/>
        <v>4.0637368819647257</v>
      </c>
      <c r="G2042" s="193">
        <f t="shared" si="330"/>
        <v>4.2140073080185561</v>
      </c>
      <c r="H2042" s="193">
        <f t="shared" si="330"/>
        <v>4.3698344917076106</v>
      </c>
      <c r="I2042" s="193">
        <f t="shared" si="330"/>
        <v>4.5314239129538363</v>
      </c>
      <c r="J2042" s="193">
        <f t="shared" si="330"/>
        <v>4.698988649994801</v>
      </c>
      <c r="K2042" s="193">
        <f>MAX(0,(F2042-'2031 forecast'!$C$10))</f>
        <v>0</v>
      </c>
      <c r="L2042" s="193">
        <f>MAX(0,(G2042-'2031 forecast'!$C$10))</f>
        <v>0</v>
      </c>
      <c r="M2042" s="193">
        <f>MAX(0,(H2042-'2031 forecast'!$C$10))</f>
        <v>0</v>
      </c>
      <c r="N2042" s="193">
        <f>MAX(0,(I2042-'2031 forecast'!$C$10))</f>
        <v>0</v>
      </c>
      <c r="O2042" s="193">
        <f>MAX(0,(J2042-'2031 forecast'!$C$10))</f>
        <v>0</v>
      </c>
      <c r="P2042" s="175" t="str">
        <f t="shared" si="327"/>
        <v/>
      </c>
      <c r="Q2042" s="175" t="str">
        <f t="shared" si="328"/>
        <v/>
      </c>
    </row>
    <row r="2043" spans="1:17" s="1" customFormat="1" x14ac:dyDescent="0.3">
      <c r="A2043" s="189">
        <f t="shared" si="326"/>
        <v>43915.958333328388</v>
      </c>
      <c r="B2043" s="190">
        <f t="shared" si="322"/>
        <v>43915</v>
      </c>
      <c r="C2043" s="1">
        <f t="shared" si="323"/>
        <v>23</v>
      </c>
      <c r="D2043" s="191">
        <v>2.5825241271521548</v>
      </c>
      <c r="E2043" s="192">
        <f t="shared" si="324"/>
        <v>8.9674656164360906E-5</v>
      </c>
      <c r="F2043" s="193">
        <f t="shared" si="325"/>
        <v>3.8504468246240351</v>
      </c>
      <c r="G2043" s="193">
        <f t="shared" si="330"/>
        <v>3.9928301288684103</v>
      </c>
      <c r="H2043" s="193">
        <f t="shared" si="330"/>
        <v>4.1404785377229558</v>
      </c>
      <c r="I2043" s="193">
        <f t="shared" si="330"/>
        <v>4.2935867462518393</v>
      </c>
      <c r="J2043" s="193">
        <f t="shared" si="330"/>
        <v>4.4523566490282223</v>
      </c>
      <c r="K2043" s="193">
        <f>MAX(0,(F2043-'2031 forecast'!$C$10))</f>
        <v>0</v>
      </c>
      <c r="L2043" s="193">
        <f>MAX(0,(G2043-'2031 forecast'!$C$10))</f>
        <v>0</v>
      </c>
      <c r="M2043" s="193">
        <f>MAX(0,(H2043-'2031 forecast'!$C$10))</f>
        <v>0</v>
      </c>
      <c r="N2043" s="193">
        <f>MAX(0,(I2043-'2031 forecast'!$C$10))</f>
        <v>0</v>
      </c>
      <c r="O2043" s="193">
        <f>MAX(0,(J2043-'2031 forecast'!$C$10))</f>
        <v>0</v>
      </c>
      <c r="P2043" s="175" t="str">
        <f t="shared" si="327"/>
        <v/>
      </c>
      <c r="Q2043" s="175" t="str">
        <f t="shared" si="328"/>
        <v/>
      </c>
    </row>
    <row r="2044" spans="1:17" s="1" customFormat="1" x14ac:dyDescent="0.3">
      <c r="A2044" s="189">
        <f t="shared" si="326"/>
        <v>43915.999999995052</v>
      </c>
      <c r="B2044" s="190">
        <f t="shared" si="322"/>
        <v>43915</v>
      </c>
      <c r="C2044" s="1">
        <f t="shared" si="323"/>
        <v>0</v>
      </c>
      <c r="D2044" s="191">
        <v>2.5448780028496456</v>
      </c>
      <c r="E2044" s="192">
        <f t="shared" si="324"/>
        <v>8.8367445433102014E-5</v>
      </c>
      <c r="F2044" s="193">
        <f t="shared" si="325"/>
        <v>3.7943178621659595</v>
      </c>
      <c r="G2044" s="193">
        <f t="shared" si="330"/>
        <v>3.9346256080394251</v>
      </c>
      <c r="H2044" s="193">
        <f t="shared" si="330"/>
        <v>4.0801217077269953</v>
      </c>
      <c r="I2044" s="193">
        <f t="shared" si="330"/>
        <v>4.2309980181723672</v>
      </c>
      <c r="J2044" s="193">
        <f t="shared" si="330"/>
        <v>4.3874534908791238</v>
      </c>
      <c r="K2044" s="193">
        <f>MAX(0,(F2044-'2031 forecast'!$C$10))</f>
        <v>0</v>
      </c>
      <c r="L2044" s="193">
        <f>MAX(0,(G2044-'2031 forecast'!$C$10))</f>
        <v>0</v>
      </c>
      <c r="M2044" s="193">
        <f>MAX(0,(H2044-'2031 forecast'!$C$10))</f>
        <v>0</v>
      </c>
      <c r="N2044" s="193">
        <f>MAX(0,(I2044-'2031 forecast'!$C$10))</f>
        <v>0</v>
      </c>
      <c r="O2044" s="193">
        <f>MAX(0,(J2044-'2031 forecast'!$C$10))</f>
        <v>0</v>
      </c>
      <c r="P2044" s="175" t="str">
        <f t="shared" si="327"/>
        <v/>
      </c>
      <c r="Q2044" s="175" t="str">
        <f t="shared" si="328"/>
        <v/>
      </c>
    </row>
    <row r="2045" spans="1:17" s="1" customFormat="1" x14ac:dyDescent="0.3">
      <c r="A2045" s="189">
        <f t="shared" si="326"/>
        <v>43916.041666661717</v>
      </c>
      <c r="B2045" s="190">
        <f t="shared" si="322"/>
        <v>43916</v>
      </c>
      <c r="C2045" s="1">
        <f t="shared" si="323"/>
        <v>1</v>
      </c>
      <c r="D2045" s="191">
        <v>2.3190012570345884</v>
      </c>
      <c r="E2045" s="192">
        <f t="shared" si="324"/>
        <v>8.0524181045548579E-5</v>
      </c>
      <c r="F2045" s="193">
        <f t="shared" si="325"/>
        <v>3.4575440874175012</v>
      </c>
      <c r="G2045" s="193">
        <f t="shared" ref="G2045:J2064" si="331">$E2045*G$2</f>
        <v>3.5853984830655117</v>
      </c>
      <c r="H2045" s="193">
        <f t="shared" si="331"/>
        <v>3.7179807277512262</v>
      </c>
      <c r="I2045" s="193">
        <f t="shared" si="331"/>
        <v>3.8554656496955295</v>
      </c>
      <c r="J2045" s="193">
        <f t="shared" si="331"/>
        <v>3.9980345419845271</v>
      </c>
      <c r="K2045" s="193">
        <f>MAX(0,(F2045-'2031 forecast'!$C$10))</f>
        <v>0</v>
      </c>
      <c r="L2045" s="193">
        <f>MAX(0,(G2045-'2031 forecast'!$C$10))</f>
        <v>0</v>
      </c>
      <c r="M2045" s="193">
        <f>MAX(0,(H2045-'2031 forecast'!$C$10))</f>
        <v>0</v>
      </c>
      <c r="N2045" s="193">
        <f>MAX(0,(I2045-'2031 forecast'!$C$10))</f>
        <v>0</v>
      </c>
      <c r="O2045" s="193">
        <f>MAX(0,(J2045-'2031 forecast'!$C$10))</f>
        <v>0</v>
      </c>
      <c r="P2045" s="175" t="str">
        <f t="shared" si="327"/>
        <v/>
      </c>
      <c r="Q2045" s="175" t="str">
        <f t="shared" si="328"/>
        <v/>
      </c>
    </row>
    <row r="2046" spans="1:17" s="1" customFormat="1" x14ac:dyDescent="0.3">
      <c r="A2046" s="189">
        <f t="shared" si="326"/>
        <v>43916.083333328381</v>
      </c>
      <c r="B2046" s="190">
        <f t="shared" si="322"/>
        <v>43916</v>
      </c>
      <c r="C2046" s="1">
        <f t="shared" si="323"/>
        <v>2</v>
      </c>
      <c r="D2046" s="191">
        <v>2.2888843575925808</v>
      </c>
      <c r="E2046" s="192">
        <f t="shared" si="324"/>
        <v>7.9478412460541457E-5</v>
      </c>
      <c r="F2046" s="193">
        <f t="shared" si="325"/>
        <v>3.4126409174510406</v>
      </c>
      <c r="G2046" s="193">
        <f t="shared" si="331"/>
        <v>3.5388348664023233</v>
      </c>
      <c r="H2046" s="193">
        <f t="shared" si="331"/>
        <v>3.6696952637544573</v>
      </c>
      <c r="I2046" s="193">
        <f t="shared" si="331"/>
        <v>3.8053946672319512</v>
      </c>
      <c r="J2046" s="193">
        <f t="shared" si="331"/>
        <v>3.9461120154652476</v>
      </c>
      <c r="K2046" s="193">
        <f>MAX(0,(F2046-'2031 forecast'!$C$10))</f>
        <v>0</v>
      </c>
      <c r="L2046" s="193">
        <f>MAX(0,(G2046-'2031 forecast'!$C$10))</f>
        <v>0</v>
      </c>
      <c r="M2046" s="193">
        <f>MAX(0,(H2046-'2031 forecast'!$C$10))</f>
        <v>0</v>
      </c>
      <c r="N2046" s="193">
        <f>MAX(0,(I2046-'2031 forecast'!$C$10))</f>
        <v>0</v>
      </c>
      <c r="O2046" s="193">
        <f>MAX(0,(J2046-'2031 forecast'!$C$10))</f>
        <v>0</v>
      </c>
      <c r="P2046" s="175" t="str">
        <f t="shared" si="327"/>
        <v/>
      </c>
      <c r="Q2046" s="175" t="str">
        <f t="shared" si="328"/>
        <v/>
      </c>
    </row>
    <row r="2047" spans="1:17" s="1" customFormat="1" x14ac:dyDescent="0.3">
      <c r="A2047" s="189">
        <f t="shared" si="326"/>
        <v>43916.124999995045</v>
      </c>
      <c r="B2047" s="190">
        <f t="shared" si="322"/>
        <v>43916</v>
      </c>
      <c r="C2047" s="1">
        <f t="shared" si="323"/>
        <v>3</v>
      </c>
      <c r="D2047" s="191">
        <v>2.3265304818950905</v>
      </c>
      <c r="E2047" s="192">
        <f t="shared" si="324"/>
        <v>8.0785623191800363E-5</v>
      </c>
      <c r="F2047" s="193">
        <f t="shared" si="325"/>
        <v>3.4687698799091167</v>
      </c>
      <c r="G2047" s="193">
        <f t="shared" si="331"/>
        <v>3.5970393872313089</v>
      </c>
      <c r="H2047" s="193">
        <f t="shared" si="331"/>
        <v>3.7300520937504187</v>
      </c>
      <c r="I2047" s="193">
        <f t="shared" si="331"/>
        <v>3.8679833953114242</v>
      </c>
      <c r="J2047" s="193">
        <f t="shared" si="331"/>
        <v>4.0110151736143473</v>
      </c>
      <c r="K2047" s="193">
        <f>MAX(0,(F2047-'2031 forecast'!$C$10))</f>
        <v>0</v>
      </c>
      <c r="L2047" s="193">
        <f>MAX(0,(G2047-'2031 forecast'!$C$10))</f>
        <v>0</v>
      </c>
      <c r="M2047" s="193">
        <f>MAX(0,(H2047-'2031 forecast'!$C$10))</f>
        <v>0</v>
      </c>
      <c r="N2047" s="193">
        <f>MAX(0,(I2047-'2031 forecast'!$C$10))</f>
        <v>0</v>
      </c>
      <c r="O2047" s="193">
        <f>MAX(0,(J2047-'2031 forecast'!$C$10))</f>
        <v>0</v>
      </c>
      <c r="P2047" s="175" t="str">
        <f t="shared" si="327"/>
        <v/>
      </c>
      <c r="Q2047" s="175" t="str">
        <f t="shared" si="328"/>
        <v/>
      </c>
    </row>
    <row r="2048" spans="1:17" s="1" customFormat="1" x14ac:dyDescent="0.3">
      <c r="A2048" s="189">
        <f t="shared" si="326"/>
        <v>43916.166666661709</v>
      </c>
      <c r="B2048" s="190">
        <f t="shared" si="322"/>
        <v>43916</v>
      </c>
      <c r="C2048" s="1">
        <f t="shared" si="323"/>
        <v>4</v>
      </c>
      <c r="D2048" s="191">
        <v>2.3190012570345884</v>
      </c>
      <c r="E2048" s="192">
        <f t="shared" si="324"/>
        <v>8.0524181045548579E-5</v>
      </c>
      <c r="F2048" s="193">
        <f t="shared" si="325"/>
        <v>3.4575440874175012</v>
      </c>
      <c r="G2048" s="193">
        <f t="shared" si="331"/>
        <v>3.5853984830655117</v>
      </c>
      <c r="H2048" s="193">
        <f t="shared" si="331"/>
        <v>3.7179807277512262</v>
      </c>
      <c r="I2048" s="193">
        <f t="shared" si="331"/>
        <v>3.8554656496955295</v>
      </c>
      <c r="J2048" s="193">
        <f t="shared" si="331"/>
        <v>3.9980345419845271</v>
      </c>
      <c r="K2048" s="193">
        <f>MAX(0,(F2048-'2031 forecast'!$C$10))</f>
        <v>0</v>
      </c>
      <c r="L2048" s="193">
        <f>MAX(0,(G2048-'2031 forecast'!$C$10))</f>
        <v>0</v>
      </c>
      <c r="M2048" s="193">
        <f>MAX(0,(H2048-'2031 forecast'!$C$10))</f>
        <v>0</v>
      </c>
      <c r="N2048" s="193">
        <f>MAX(0,(I2048-'2031 forecast'!$C$10))</f>
        <v>0</v>
      </c>
      <c r="O2048" s="193">
        <f>MAX(0,(J2048-'2031 forecast'!$C$10))</f>
        <v>0</v>
      </c>
      <c r="P2048" s="175" t="str">
        <f t="shared" si="327"/>
        <v/>
      </c>
      <c r="Q2048" s="175" t="str">
        <f t="shared" si="328"/>
        <v/>
      </c>
    </row>
    <row r="2049" spans="1:17" s="1" customFormat="1" x14ac:dyDescent="0.3">
      <c r="A2049" s="189">
        <f t="shared" si="326"/>
        <v>43916.208333328374</v>
      </c>
      <c r="B2049" s="190">
        <f t="shared" si="322"/>
        <v>43916</v>
      </c>
      <c r="C2049" s="1">
        <f t="shared" si="323"/>
        <v>5</v>
      </c>
      <c r="D2049" s="191">
        <v>2.3867642807791056</v>
      </c>
      <c r="E2049" s="192">
        <f t="shared" si="324"/>
        <v>8.2877160361814606E-5</v>
      </c>
      <c r="F2049" s="193">
        <f t="shared" si="325"/>
        <v>3.5585762198420388</v>
      </c>
      <c r="G2049" s="193">
        <f t="shared" si="331"/>
        <v>3.6901666205576857</v>
      </c>
      <c r="H2049" s="193">
        <f t="shared" si="331"/>
        <v>3.826623021743957</v>
      </c>
      <c r="I2049" s="193">
        <f t="shared" si="331"/>
        <v>3.9681253602385804</v>
      </c>
      <c r="J2049" s="193">
        <f t="shared" si="331"/>
        <v>4.1148602266529055</v>
      </c>
      <c r="K2049" s="193">
        <f>MAX(0,(F2049-'2031 forecast'!$C$10))</f>
        <v>0</v>
      </c>
      <c r="L2049" s="193">
        <f>MAX(0,(G2049-'2031 forecast'!$C$10))</f>
        <v>0</v>
      </c>
      <c r="M2049" s="193">
        <f>MAX(0,(H2049-'2031 forecast'!$C$10))</f>
        <v>0</v>
      </c>
      <c r="N2049" s="193">
        <f>MAX(0,(I2049-'2031 forecast'!$C$10))</f>
        <v>0</v>
      </c>
      <c r="O2049" s="193">
        <f>MAX(0,(J2049-'2031 forecast'!$C$10))</f>
        <v>0</v>
      </c>
      <c r="P2049" s="175" t="str">
        <f t="shared" si="327"/>
        <v/>
      </c>
      <c r="Q2049" s="175" t="str">
        <f t="shared" si="328"/>
        <v/>
      </c>
    </row>
    <row r="2050" spans="1:17" s="1" customFormat="1" x14ac:dyDescent="0.3">
      <c r="A2050" s="189">
        <f t="shared" si="326"/>
        <v>43916.249999995038</v>
      </c>
      <c r="B2050" s="190">
        <f t="shared" si="322"/>
        <v>43916</v>
      </c>
      <c r="C2050" s="1">
        <f t="shared" si="323"/>
        <v>6</v>
      </c>
      <c r="D2050" s="191">
        <v>2.5900533520126574</v>
      </c>
      <c r="E2050" s="192">
        <f t="shared" si="324"/>
        <v>8.9936098310612703E-5</v>
      </c>
      <c r="F2050" s="193">
        <f t="shared" si="325"/>
        <v>3.861672617115651</v>
      </c>
      <c r="G2050" s="193">
        <f t="shared" si="331"/>
        <v>4.0044710330342079</v>
      </c>
      <c r="H2050" s="193">
        <f t="shared" si="331"/>
        <v>4.1525499037221492</v>
      </c>
      <c r="I2050" s="193">
        <f t="shared" si="331"/>
        <v>4.3061044918677345</v>
      </c>
      <c r="J2050" s="193">
        <f t="shared" si="331"/>
        <v>4.4653372806580434</v>
      </c>
      <c r="K2050" s="193">
        <f>MAX(0,(F2050-'2031 forecast'!$C$10))</f>
        <v>0</v>
      </c>
      <c r="L2050" s="193">
        <f>MAX(0,(G2050-'2031 forecast'!$C$10))</f>
        <v>0</v>
      </c>
      <c r="M2050" s="193">
        <f>MAX(0,(H2050-'2031 forecast'!$C$10))</f>
        <v>0</v>
      </c>
      <c r="N2050" s="193">
        <f>MAX(0,(I2050-'2031 forecast'!$C$10))</f>
        <v>0</v>
      </c>
      <c r="O2050" s="193">
        <f>MAX(0,(J2050-'2031 forecast'!$C$10))</f>
        <v>0</v>
      </c>
      <c r="P2050" s="175" t="str">
        <f t="shared" si="327"/>
        <v/>
      </c>
      <c r="Q2050" s="175" t="str">
        <f t="shared" si="328"/>
        <v/>
      </c>
    </row>
    <row r="2051" spans="1:17" s="1" customFormat="1" x14ac:dyDescent="0.3">
      <c r="A2051" s="189">
        <f t="shared" si="326"/>
        <v>43916.291666661702</v>
      </c>
      <c r="B2051" s="190">
        <f t="shared" si="322"/>
        <v>43916</v>
      </c>
      <c r="C2051" s="1">
        <f t="shared" si="323"/>
        <v>7</v>
      </c>
      <c r="D2051" s="191">
        <v>2.7933424232462087</v>
      </c>
      <c r="E2051" s="192">
        <f t="shared" si="324"/>
        <v>9.6995036259410786E-5</v>
      </c>
      <c r="F2051" s="193">
        <f t="shared" si="325"/>
        <v>4.1647690143892628</v>
      </c>
      <c r="G2051" s="193">
        <f t="shared" si="331"/>
        <v>4.3187754455107301</v>
      </c>
      <c r="H2051" s="193">
        <f t="shared" si="331"/>
        <v>4.4784767857003409</v>
      </c>
      <c r="I2051" s="193">
        <f t="shared" si="331"/>
        <v>4.6440836234968881</v>
      </c>
      <c r="J2051" s="193">
        <f t="shared" si="331"/>
        <v>4.8158143346631803</v>
      </c>
      <c r="K2051" s="193">
        <f>MAX(0,(F2051-'2031 forecast'!$C$10))</f>
        <v>0</v>
      </c>
      <c r="L2051" s="193">
        <f>MAX(0,(G2051-'2031 forecast'!$C$10))</f>
        <v>0</v>
      </c>
      <c r="M2051" s="193">
        <f>MAX(0,(H2051-'2031 forecast'!$C$10))</f>
        <v>0</v>
      </c>
      <c r="N2051" s="193">
        <f>MAX(0,(I2051-'2031 forecast'!$C$10))</f>
        <v>0</v>
      </c>
      <c r="O2051" s="193">
        <f>MAX(0,(J2051-'2031 forecast'!$C$10))</f>
        <v>0</v>
      </c>
      <c r="P2051" s="175" t="str">
        <f t="shared" si="327"/>
        <v/>
      </c>
      <c r="Q2051" s="175" t="str">
        <f t="shared" si="328"/>
        <v/>
      </c>
    </row>
    <row r="2052" spans="1:17" s="1" customFormat="1" x14ac:dyDescent="0.3">
      <c r="A2052" s="189">
        <f t="shared" si="326"/>
        <v>43916.333333328366</v>
      </c>
      <c r="B2052" s="190">
        <f t="shared" si="322"/>
        <v>43916</v>
      </c>
      <c r="C2052" s="1">
        <f t="shared" si="323"/>
        <v>8</v>
      </c>
      <c r="D2052" s="191">
        <v>2.861105446990726</v>
      </c>
      <c r="E2052" s="192">
        <f t="shared" si="324"/>
        <v>9.9348015575676814E-5</v>
      </c>
      <c r="F2052" s="193">
        <f t="shared" si="325"/>
        <v>4.2658011468138</v>
      </c>
      <c r="G2052" s="193">
        <f t="shared" si="331"/>
        <v>4.4235435830029042</v>
      </c>
      <c r="H2052" s="193">
        <f t="shared" si="331"/>
        <v>4.5871190796930712</v>
      </c>
      <c r="I2052" s="193">
        <f t="shared" si="331"/>
        <v>4.756743334039939</v>
      </c>
      <c r="J2052" s="193">
        <f t="shared" si="331"/>
        <v>4.9326400193315587</v>
      </c>
      <c r="K2052" s="193">
        <f>MAX(0,(F2052-'2031 forecast'!$C$10))</f>
        <v>0</v>
      </c>
      <c r="L2052" s="193">
        <f>MAX(0,(G2052-'2031 forecast'!$C$10))</f>
        <v>0</v>
      </c>
      <c r="M2052" s="193">
        <f>MAX(0,(H2052-'2031 forecast'!$C$10))</f>
        <v>0</v>
      </c>
      <c r="N2052" s="193">
        <f>MAX(0,(I2052-'2031 forecast'!$C$10))</f>
        <v>0</v>
      </c>
      <c r="O2052" s="193">
        <f>MAX(0,(J2052-'2031 forecast'!$C$10))</f>
        <v>0</v>
      </c>
      <c r="P2052" s="175" t="str">
        <f t="shared" si="327"/>
        <v/>
      </c>
      <c r="Q2052" s="175" t="str">
        <f t="shared" si="328"/>
        <v/>
      </c>
    </row>
    <row r="2053" spans="1:17" s="1" customFormat="1" x14ac:dyDescent="0.3">
      <c r="A2053" s="189">
        <f t="shared" si="326"/>
        <v>43916.374999995031</v>
      </c>
      <c r="B2053" s="190">
        <f t="shared" ref="B2053:B2116" si="332">INT(A2053)</f>
        <v>43916</v>
      </c>
      <c r="C2053" s="1">
        <f t="shared" ref="C2053:C2116" si="333">HOUR(A2053)</f>
        <v>9</v>
      </c>
      <c r="D2053" s="191">
        <v>2.943926920456247</v>
      </c>
      <c r="E2053" s="192">
        <f t="shared" ref="E2053:E2116" si="334">D2053/SUM($D$4:$D$8763)</f>
        <v>1.0222387918444641E-4</v>
      </c>
      <c r="F2053" s="193">
        <f t="shared" ref="F2053:F2116" si="335">E2053*$F$2</f>
        <v>4.389284864221568</v>
      </c>
      <c r="G2053" s="193">
        <f t="shared" si="331"/>
        <v>4.5515935288266727</v>
      </c>
      <c r="H2053" s="193">
        <f t="shared" si="331"/>
        <v>4.7199041056841864</v>
      </c>
      <c r="I2053" s="193">
        <f t="shared" si="331"/>
        <v>4.8944385358147793</v>
      </c>
      <c r="J2053" s="193">
        <f t="shared" si="331"/>
        <v>5.0754269672595784</v>
      </c>
      <c r="K2053" s="193">
        <f>MAX(0,(F2053-'2031 forecast'!$C$10))</f>
        <v>0</v>
      </c>
      <c r="L2053" s="193">
        <f>MAX(0,(G2053-'2031 forecast'!$C$10))</f>
        <v>0</v>
      </c>
      <c r="M2053" s="193">
        <f>MAX(0,(H2053-'2031 forecast'!$C$10))</f>
        <v>0</v>
      </c>
      <c r="N2053" s="193">
        <f>MAX(0,(I2053-'2031 forecast'!$C$10))</f>
        <v>0</v>
      </c>
      <c r="O2053" s="193">
        <f>MAX(0,(J2053-'2031 forecast'!$C$10))</f>
        <v>0</v>
      </c>
      <c r="P2053" s="175" t="str">
        <f t="shared" si="327"/>
        <v/>
      </c>
      <c r="Q2053" s="175" t="str">
        <f t="shared" si="328"/>
        <v/>
      </c>
    </row>
    <row r="2054" spans="1:17" s="1" customFormat="1" x14ac:dyDescent="0.3">
      <c r="A2054" s="189">
        <f t="shared" ref="A2054:A2117" si="336">A2053 + TIME(1,0,0)</f>
        <v>43916.416666661695</v>
      </c>
      <c r="B2054" s="190">
        <f t="shared" si="332"/>
        <v>43916</v>
      </c>
      <c r="C2054" s="1">
        <f t="shared" si="333"/>
        <v>10</v>
      </c>
      <c r="D2054" s="191">
        <v>2.8234593226882163</v>
      </c>
      <c r="E2054" s="192">
        <f t="shared" si="334"/>
        <v>9.8040804844417908E-5</v>
      </c>
      <c r="F2054" s="193">
        <f t="shared" si="335"/>
        <v>4.2096721843557239</v>
      </c>
      <c r="G2054" s="193">
        <f t="shared" si="331"/>
        <v>4.3653390621739181</v>
      </c>
      <c r="H2054" s="193">
        <f t="shared" si="331"/>
        <v>4.5267622496971098</v>
      </c>
      <c r="I2054" s="193">
        <f t="shared" si="331"/>
        <v>4.694154605960466</v>
      </c>
      <c r="J2054" s="193">
        <f t="shared" si="331"/>
        <v>4.8677368611824594</v>
      </c>
      <c r="K2054" s="193">
        <f>MAX(0,(F2054-'2031 forecast'!$C$10))</f>
        <v>0</v>
      </c>
      <c r="L2054" s="193">
        <f>MAX(0,(G2054-'2031 forecast'!$C$10))</f>
        <v>0</v>
      </c>
      <c r="M2054" s="193">
        <f>MAX(0,(H2054-'2031 forecast'!$C$10))</f>
        <v>0</v>
      </c>
      <c r="N2054" s="193">
        <f>MAX(0,(I2054-'2031 forecast'!$C$10))</f>
        <v>0</v>
      </c>
      <c r="O2054" s="193">
        <f>MAX(0,(J2054-'2031 forecast'!$C$10))</f>
        <v>0</v>
      </c>
      <c r="P2054" s="175" t="str">
        <f t="shared" ref="P2054:P2117" si="337">IF(K2054&gt;0,IF(K2053&gt;0,P2053+1,1),"")</f>
        <v/>
      </c>
      <c r="Q2054" s="175" t="str">
        <f t="shared" ref="Q2054:Q2117" si="338">IF(AND(K2054&gt;0,K2055=0),P2054,"")</f>
        <v/>
      </c>
    </row>
    <row r="2055" spans="1:17" s="1" customFormat="1" x14ac:dyDescent="0.3">
      <c r="A2055" s="189">
        <f t="shared" si="336"/>
        <v>43916.458333328359</v>
      </c>
      <c r="B2055" s="190">
        <f t="shared" si="332"/>
        <v>43916</v>
      </c>
      <c r="C2055" s="1">
        <f t="shared" si="333"/>
        <v>11</v>
      </c>
      <c r="D2055" s="191">
        <v>2.8912223464327336</v>
      </c>
      <c r="E2055" s="192">
        <f t="shared" si="334"/>
        <v>1.0039378416068394E-4</v>
      </c>
      <c r="F2055" s="193">
        <f t="shared" si="335"/>
        <v>4.310704316780261</v>
      </c>
      <c r="G2055" s="193">
        <f t="shared" si="331"/>
        <v>4.4701071996660922</v>
      </c>
      <c r="H2055" s="193">
        <f t="shared" si="331"/>
        <v>4.6354045436898401</v>
      </c>
      <c r="I2055" s="193">
        <f t="shared" si="331"/>
        <v>4.8068143165035169</v>
      </c>
      <c r="J2055" s="193">
        <f t="shared" si="331"/>
        <v>4.9845625458508387</v>
      </c>
      <c r="K2055" s="193">
        <f>MAX(0,(F2055-'2031 forecast'!$C$10))</f>
        <v>0</v>
      </c>
      <c r="L2055" s="193">
        <f>MAX(0,(G2055-'2031 forecast'!$C$10))</f>
        <v>0</v>
      </c>
      <c r="M2055" s="193">
        <f>MAX(0,(H2055-'2031 forecast'!$C$10))</f>
        <v>0</v>
      </c>
      <c r="N2055" s="193">
        <f>MAX(0,(I2055-'2031 forecast'!$C$10))</f>
        <v>0</v>
      </c>
      <c r="O2055" s="193">
        <f>MAX(0,(J2055-'2031 forecast'!$C$10))</f>
        <v>0</v>
      </c>
      <c r="P2055" s="175" t="str">
        <f t="shared" si="337"/>
        <v/>
      </c>
      <c r="Q2055" s="175" t="str">
        <f t="shared" si="338"/>
        <v/>
      </c>
    </row>
    <row r="2056" spans="1:17" s="1" customFormat="1" x14ac:dyDescent="0.3">
      <c r="A2056" s="189">
        <f t="shared" si="336"/>
        <v>43916.499999995023</v>
      </c>
      <c r="B2056" s="190">
        <f t="shared" si="332"/>
        <v>43916</v>
      </c>
      <c r="C2056" s="1">
        <f t="shared" si="333"/>
        <v>12</v>
      </c>
      <c r="D2056" s="191">
        <v>2.9514561453167483</v>
      </c>
      <c r="E2056" s="192">
        <f t="shared" si="334"/>
        <v>1.0248532133069817E-4</v>
      </c>
      <c r="F2056" s="193">
        <f t="shared" si="335"/>
        <v>4.4005106567131822</v>
      </c>
      <c r="G2056" s="193">
        <f t="shared" si="331"/>
        <v>4.5632344329924681</v>
      </c>
      <c r="H2056" s="193">
        <f t="shared" si="331"/>
        <v>4.731975471683378</v>
      </c>
      <c r="I2056" s="193">
        <f t="shared" si="331"/>
        <v>4.9069562814306726</v>
      </c>
      <c r="J2056" s="193">
        <f t="shared" si="331"/>
        <v>5.0884075988893969</v>
      </c>
      <c r="K2056" s="193">
        <f>MAX(0,(F2056-'2031 forecast'!$C$10))</f>
        <v>0</v>
      </c>
      <c r="L2056" s="193">
        <f>MAX(0,(G2056-'2031 forecast'!$C$10))</f>
        <v>0</v>
      </c>
      <c r="M2056" s="193">
        <f>MAX(0,(H2056-'2031 forecast'!$C$10))</f>
        <v>0</v>
      </c>
      <c r="N2056" s="193">
        <f>MAX(0,(I2056-'2031 forecast'!$C$10))</f>
        <v>0</v>
      </c>
      <c r="O2056" s="193">
        <f>MAX(0,(J2056-'2031 forecast'!$C$10))</f>
        <v>0</v>
      </c>
      <c r="P2056" s="175" t="str">
        <f t="shared" si="337"/>
        <v/>
      </c>
      <c r="Q2056" s="175" t="str">
        <f t="shared" si="338"/>
        <v/>
      </c>
    </row>
    <row r="2057" spans="1:17" s="1" customFormat="1" x14ac:dyDescent="0.3">
      <c r="A2057" s="189">
        <f t="shared" si="336"/>
        <v>43916.541666661687</v>
      </c>
      <c r="B2057" s="190">
        <f t="shared" si="332"/>
        <v>43916</v>
      </c>
      <c r="C2057" s="1">
        <f t="shared" si="333"/>
        <v>13</v>
      </c>
      <c r="D2057" s="191">
        <v>2.8912223464327336</v>
      </c>
      <c r="E2057" s="192">
        <f t="shared" si="334"/>
        <v>1.0039378416068394E-4</v>
      </c>
      <c r="F2057" s="193">
        <f t="shared" si="335"/>
        <v>4.310704316780261</v>
      </c>
      <c r="G2057" s="193">
        <f t="shared" si="331"/>
        <v>4.4701071996660922</v>
      </c>
      <c r="H2057" s="193">
        <f t="shared" si="331"/>
        <v>4.6354045436898401</v>
      </c>
      <c r="I2057" s="193">
        <f t="shared" si="331"/>
        <v>4.8068143165035169</v>
      </c>
      <c r="J2057" s="193">
        <f t="shared" si="331"/>
        <v>4.9845625458508387</v>
      </c>
      <c r="K2057" s="193">
        <f>MAX(0,(F2057-'2031 forecast'!$C$10))</f>
        <v>0</v>
      </c>
      <c r="L2057" s="193">
        <f>MAX(0,(G2057-'2031 forecast'!$C$10))</f>
        <v>0</v>
      </c>
      <c r="M2057" s="193">
        <f>MAX(0,(H2057-'2031 forecast'!$C$10))</f>
        <v>0</v>
      </c>
      <c r="N2057" s="193">
        <f>MAX(0,(I2057-'2031 forecast'!$C$10))</f>
        <v>0</v>
      </c>
      <c r="O2057" s="193">
        <f>MAX(0,(J2057-'2031 forecast'!$C$10))</f>
        <v>0</v>
      </c>
      <c r="P2057" s="175" t="str">
        <f t="shared" si="337"/>
        <v/>
      </c>
      <c r="Q2057" s="175" t="str">
        <f t="shared" si="338"/>
        <v/>
      </c>
    </row>
    <row r="2058" spans="1:17" s="1" customFormat="1" x14ac:dyDescent="0.3">
      <c r="A2058" s="189">
        <f t="shared" si="336"/>
        <v>43916.583333328352</v>
      </c>
      <c r="B2058" s="190">
        <f t="shared" si="332"/>
        <v>43916</v>
      </c>
      <c r="C2058" s="1">
        <f t="shared" si="333"/>
        <v>14</v>
      </c>
      <c r="D2058" s="191">
        <v>3.0794529679452816</v>
      </c>
      <c r="E2058" s="192">
        <f t="shared" si="334"/>
        <v>1.0692983781697848E-4</v>
      </c>
      <c r="F2058" s="193">
        <f t="shared" si="335"/>
        <v>4.5913491290706432</v>
      </c>
      <c r="G2058" s="193">
        <f t="shared" si="331"/>
        <v>4.7611298038110208</v>
      </c>
      <c r="H2058" s="193">
        <f t="shared" si="331"/>
        <v>4.9371886936696487</v>
      </c>
      <c r="I2058" s="193">
        <f t="shared" si="331"/>
        <v>5.119757956900882</v>
      </c>
      <c r="J2058" s="193">
        <f t="shared" si="331"/>
        <v>5.309078336596337</v>
      </c>
      <c r="K2058" s="193">
        <f>MAX(0,(F2058-'2031 forecast'!$C$10))</f>
        <v>0</v>
      </c>
      <c r="L2058" s="193">
        <f>MAX(0,(G2058-'2031 forecast'!$C$10))</f>
        <v>0</v>
      </c>
      <c r="M2058" s="193">
        <f>MAX(0,(H2058-'2031 forecast'!$C$10))</f>
        <v>0</v>
      </c>
      <c r="N2058" s="193">
        <f>MAX(0,(I2058-'2031 forecast'!$C$10))</f>
        <v>0</v>
      </c>
      <c r="O2058" s="193">
        <f>MAX(0,(J2058-'2031 forecast'!$C$10))</f>
        <v>0</v>
      </c>
      <c r="P2058" s="175" t="str">
        <f t="shared" si="337"/>
        <v/>
      </c>
      <c r="Q2058" s="175" t="str">
        <f t="shared" si="338"/>
        <v/>
      </c>
    </row>
    <row r="2059" spans="1:17" s="1" customFormat="1" x14ac:dyDescent="0.3">
      <c r="A2059" s="189">
        <f t="shared" si="336"/>
        <v>43916.624999995016</v>
      </c>
      <c r="B2059" s="190">
        <f t="shared" si="332"/>
        <v>43916</v>
      </c>
      <c r="C2059" s="1">
        <f t="shared" si="333"/>
        <v>15</v>
      </c>
      <c r="D2059" s="191">
        <v>3.0643945182242773</v>
      </c>
      <c r="E2059" s="192">
        <f t="shared" si="334"/>
        <v>1.064069535244749E-4</v>
      </c>
      <c r="F2059" s="193">
        <f t="shared" si="335"/>
        <v>4.5688975440874122</v>
      </c>
      <c r="G2059" s="193">
        <f t="shared" si="331"/>
        <v>4.7378479954794255</v>
      </c>
      <c r="H2059" s="193">
        <f t="shared" si="331"/>
        <v>4.913045961671263</v>
      </c>
      <c r="I2059" s="193">
        <f t="shared" si="331"/>
        <v>5.0947224656690917</v>
      </c>
      <c r="J2059" s="193">
        <f t="shared" si="331"/>
        <v>5.2831170733366957</v>
      </c>
      <c r="K2059" s="193">
        <f>MAX(0,(F2059-'2031 forecast'!$C$10))</f>
        <v>0</v>
      </c>
      <c r="L2059" s="193">
        <f>MAX(0,(G2059-'2031 forecast'!$C$10))</f>
        <v>0</v>
      </c>
      <c r="M2059" s="193">
        <f>MAX(0,(H2059-'2031 forecast'!$C$10))</f>
        <v>0</v>
      </c>
      <c r="N2059" s="193">
        <f>MAX(0,(I2059-'2031 forecast'!$C$10))</f>
        <v>0</v>
      </c>
      <c r="O2059" s="193">
        <f>MAX(0,(J2059-'2031 forecast'!$C$10))</f>
        <v>0</v>
      </c>
      <c r="P2059" s="175" t="str">
        <f t="shared" si="337"/>
        <v/>
      </c>
      <c r="Q2059" s="175" t="str">
        <f t="shared" si="338"/>
        <v/>
      </c>
    </row>
    <row r="2060" spans="1:17" s="1" customFormat="1" x14ac:dyDescent="0.3">
      <c r="A2060" s="189">
        <f t="shared" si="336"/>
        <v>43916.66666666168</v>
      </c>
      <c r="B2060" s="190">
        <f t="shared" si="332"/>
        <v>43916</v>
      </c>
      <c r="C2060" s="1">
        <f t="shared" si="333"/>
        <v>16</v>
      </c>
      <c r="D2060" s="191">
        <v>3.1095698673872887</v>
      </c>
      <c r="E2060" s="192">
        <f t="shared" si="334"/>
        <v>1.0797560640198559E-4</v>
      </c>
      <c r="F2060" s="193">
        <f t="shared" si="335"/>
        <v>4.6362522990371033</v>
      </c>
      <c r="G2060" s="193">
        <f t="shared" si="331"/>
        <v>4.8076934204742088</v>
      </c>
      <c r="H2060" s="193">
        <f t="shared" si="331"/>
        <v>4.9854741576664168</v>
      </c>
      <c r="I2060" s="193">
        <f t="shared" si="331"/>
        <v>5.1698289393644599</v>
      </c>
      <c r="J2060" s="193">
        <f t="shared" si="331"/>
        <v>5.3610008631156152</v>
      </c>
      <c r="K2060" s="193">
        <f>MAX(0,(F2060-'2031 forecast'!$C$10))</f>
        <v>0</v>
      </c>
      <c r="L2060" s="193">
        <f>MAX(0,(G2060-'2031 forecast'!$C$10))</f>
        <v>0</v>
      </c>
      <c r="M2060" s="193">
        <f>MAX(0,(H2060-'2031 forecast'!$C$10))</f>
        <v>0</v>
      </c>
      <c r="N2060" s="193">
        <f>MAX(0,(I2060-'2031 forecast'!$C$10))</f>
        <v>0</v>
      </c>
      <c r="O2060" s="193">
        <f>MAX(0,(J2060-'2031 forecast'!$C$10))</f>
        <v>0</v>
      </c>
      <c r="P2060" s="175" t="str">
        <f t="shared" si="337"/>
        <v/>
      </c>
      <c r="Q2060" s="175" t="str">
        <f t="shared" si="338"/>
        <v/>
      </c>
    </row>
    <row r="2061" spans="1:17" s="1" customFormat="1" x14ac:dyDescent="0.3">
      <c r="A2061" s="189">
        <f t="shared" si="336"/>
        <v>43916.708333328344</v>
      </c>
      <c r="B2061" s="190">
        <f t="shared" si="332"/>
        <v>43916</v>
      </c>
      <c r="C2061" s="1">
        <f t="shared" si="333"/>
        <v>17</v>
      </c>
      <c r="D2061" s="191">
        <v>2.943926920456247</v>
      </c>
      <c r="E2061" s="192">
        <f t="shared" si="334"/>
        <v>1.0222387918444641E-4</v>
      </c>
      <c r="F2061" s="193">
        <f t="shared" si="335"/>
        <v>4.389284864221568</v>
      </c>
      <c r="G2061" s="193">
        <f t="shared" si="331"/>
        <v>4.5515935288266727</v>
      </c>
      <c r="H2061" s="193">
        <f t="shared" si="331"/>
        <v>4.7199041056841864</v>
      </c>
      <c r="I2061" s="193">
        <f t="shared" si="331"/>
        <v>4.8944385358147793</v>
      </c>
      <c r="J2061" s="193">
        <f t="shared" si="331"/>
        <v>5.0754269672595784</v>
      </c>
      <c r="K2061" s="193">
        <f>MAX(0,(F2061-'2031 forecast'!$C$10))</f>
        <v>0</v>
      </c>
      <c r="L2061" s="193">
        <f>MAX(0,(G2061-'2031 forecast'!$C$10))</f>
        <v>0</v>
      </c>
      <c r="M2061" s="193">
        <f>MAX(0,(H2061-'2031 forecast'!$C$10))</f>
        <v>0</v>
      </c>
      <c r="N2061" s="193">
        <f>MAX(0,(I2061-'2031 forecast'!$C$10))</f>
        <v>0</v>
      </c>
      <c r="O2061" s="193">
        <f>MAX(0,(J2061-'2031 forecast'!$C$10))</f>
        <v>0</v>
      </c>
      <c r="P2061" s="175" t="str">
        <f t="shared" si="337"/>
        <v/>
      </c>
      <c r="Q2061" s="175" t="str">
        <f t="shared" si="338"/>
        <v/>
      </c>
    </row>
    <row r="2062" spans="1:17" s="1" customFormat="1" x14ac:dyDescent="0.3">
      <c r="A2062" s="189">
        <f t="shared" si="336"/>
        <v>43916.749999995009</v>
      </c>
      <c r="B2062" s="190">
        <f t="shared" si="332"/>
        <v>43916</v>
      </c>
      <c r="C2062" s="1">
        <f t="shared" si="333"/>
        <v>18</v>
      </c>
      <c r="D2062" s="191">
        <v>2.8460469972697218</v>
      </c>
      <c r="E2062" s="192">
        <f t="shared" si="334"/>
        <v>9.8825131283173246E-5</v>
      </c>
      <c r="F2062" s="193">
        <f t="shared" si="335"/>
        <v>4.2433495618305699</v>
      </c>
      <c r="G2062" s="193">
        <f t="shared" si="331"/>
        <v>4.4002617746713097</v>
      </c>
      <c r="H2062" s="193">
        <f t="shared" si="331"/>
        <v>4.5629763476946863</v>
      </c>
      <c r="I2062" s="193">
        <f t="shared" si="331"/>
        <v>4.7317078428081496</v>
      </c>
      <c r="J2062" s="193">
        <f t="shared" si="331"/>
        <v>4.9066787560719192</v>
      </c>
      <c r="K2062" s="193">
        <f>MAX(0,(F2062-'2031 forecast'!$C$10))</f>
        <v>0</v>
      </c>
      <c r="L2062" s="193">
        <f>MAX(0,(G2062-'2031 forecast'!$C$10))</f>
        <v>0</v>
      </c>
      <c r="M2062" s="193">
        <f>MAX(0,(H2062-'2031 forecast'!$C$10))</f>
        <v>0</v>
      </c>
      <c r="N2062" s="193">
        <f>MAX(0,(I2062-'2031 forecast'!$C$10))</f>
        <v>0</v>
      </c>
      <c r="O2062" s="193">
        <f>MAX(0,(J2062-'2031 forecast'!$C$10))</f>
        <v>0</v>
      </c>
      <c r="P2062" s="175" t="str">
        <f t="shared" si="337"/>
        <v/>
      </c>
      <c r="Q2062" s="175" t="str">
        <f t="shared" si="338"/>
        <v/>
      </c>
    </row>
    <row r="2063" spans="1:17" s="1" customFormat="1" x14ac:dyDescent="0.3">
      <c r="A2063" s="189">
        <f t="shared" si="336"/>
        <v>43916.791666661673</v>
      </c>
      <c r="B2063" s="190">
        <f t="shared" si="332"/>
        <v>43916</v>
      </c>
      <c r="C2063" s="1">
        <f t="shared" si="333"/>
        <v>19</v>
      </c>
      <c r="D2063" s="191">
        <v>3.019219169061266</v>
      </c>
      <c r="E2063" s="192">
        <f t="shared" si="334"/>
        <v>1.0483830064696422E-4</v>
      </c>
      <c r="F2063" s="193">
        <f t="shared" si="335"/>
        <v>4.5015427891377211</v>
      </c>
      <c r="G2063" s="193">
        <f t="shared" si="331"/>
        <v>4.6680025704846431</v>
      </c>
      <c r="H2063" s="193">
        <f t="shared" si="331"/>
        <v>4.84061776567611</v>
      </c>
      <c r="I2063" s="193">
        <f t="shared" si="331"/>
        <v>5.0196159919737253</v>
      </c>
      <c r="J2063" s="193">
        <f t="shared" si="331"/>
        <v>5.205233283557777</v>
      </c>
      <c r="K2063" s="193">
        <f>MAX(0,(F2063-'2031 forecast'!$C$10))</f>
        <v>0</v>
      </c>
      <c r="L2063" s="193">
        <f>MAX(0,(G2063-'2031 forecast'!$C$10))</f>
        <v>0</v>
      </c>
      <c r="M2063" s="193">
        <f>MAX(0,(H2063-'2031 forecast'!$C$10))</f>
        <v>0</v>
      </c>
      <c r="N2063" s="193">
        <f>MAX(0,(I2063-'2031 forecast'!$C$10))</f>
        <v>0</v>
      </c>
      <c r="O2063" s="193">
        <f>MAX(0,(J2063-'2031 forecast'!$C$10))</f>
        <v>0</v>
      </c>
      <c r="P2063" s="175" t="str">
        <f t="shared" si="337"/>
        <v/>
      </c>
      <c r="Q2063" s="175" t="str">
        <f t="shared" si="338"/>
        <v/>
      </c>
    </row>
    <row r="2064" spans="1:17" s="1" customFormat="1" x14ac:dyDescent="0.3">
      <c r="A2064" s="189">
        <f t="shared" si="336"/>
        <v>43916.833333328337</v>
      </c>
      <c r="B2064" s="190">
        <f t="shared" si="332"/>
        <v>43916</v>
      </c>
      <c r="C2064" s="1">
        <f t="shared" si="333"/>
        <v>20</v>
      </c>
      <c r="D2064" s="191">
        <v>3.0418068436427714</v>
      </c>
      <c r="E2064" s="192">
        <f t="shared" si="334"/>
        <v>1.0562262708571955E-4</v>
      </c>
      <c r="F2064" s="193">
        <f t="shared" si="335"/>
        <v>4.5352201666125662</v>
      </c>
      <c r="G2064" s="193">
        <f t="shared" si="331"/>
        <v>4.7029252829820338</v>
      </c>
      <c r="H2064" s="193">
        <f t="shared" si="331"/>
        <v>4.8768318636736856</v>
      </c>
      <c r="I2064" s="193">
        <f t="shared" si="331"/>
        <v>5.0571692288214081</v>
      </c>
      <c r="J2064" s="193">
        <f t="shared" si="331"/>
        <v>5.2441751784472359</v>
      </c>
      <c r="K2064" s="193">
        <f>MAX(0,(F2064-'2031 forecast'!$C$10))</f>
        <v>0</v>
      </c>
      <c r="L2064" s="193">
        <f>MAX(0,(G2064-'2031 forecast'!$C$10))</f>
        <v>0</v>
      </c>
      <c r="M2064" s="193">
        <f>MAX(0,(H2064-'2031 forecast'!$C$10))</f>
        <v>0</v>
      </c>
      <c r="N2064" s="193">
        <f>MAX(0,(I2064-'2031 forecast'!$C$10))</f>
        <v>0</v>
      </c>
      <c r="O2064" s="193">
        <f>MAX(0,(J2064-'2031 forecast'!$C$10))</f>
        <v>0</v>
      </c>
      <c r="P2064" s="175" t="str">
        <f t="shared" si="337"/>
        <v/>
      </c>
      <c r="Q2064" s="175" t="str">
        <f t="shared" si="338"/>
        <v/>
      </c>
    </row>
    <row r="2065" spans="1:17" s="1" customFormat="1" x14ac:dyDescent="0.3">
      <c r="A2065" s="189">
        <f t="shared" si="336"/>
        <v>43916.874999995001</v>
      </c>
      <c r="B2065" s="190">
        <f t="shared" si="332"/>
        <v>43916</v>
      </c>
      <c r="C2065" s="1">
        <f t="shared" si="333"/>
        <v>21</v>
      </c>
      <c r="D2065" s="191">
        <v>2.8912223464327336</v>
      </c>
      <c r="E2065" s="192">
        <f t="shared" si="334"/>
        <v>1.0039378416068394E-4</v>
      </c>
      <c r="F2065" s="193">
        <f t="shared" si="335"/>
        <v>4.310704316780261</v>
      </c>
      <c r="G2065" s="193">
        <f t="shared" ref="G2065:J2084" si="339">$E2065*G$2</f>
        <v>4.4701071996660922</v>
      </c>
      <c r="H2065" s="193">
        <f t="shared" si="339"/>
        <v>4.6354045436898401</v>
      </c>
      <c r="I2065" s="193">
        <f t="shared" si="339"/>
        <v>4.8068143165035169</v>
      </c>
      <c r="J2065" s="193">
        <f t="shared" si="339"/>
        <v>4.9845625458508387</v>
      </c>
      <c r="K2065" s="193">
        <f>MAX(0,(F2065-'2031 forecast'!$C$10))</f>
        <v>0</v>
      </c>
      <c r="L2065" s="193">
        <f>MAX(0,(G2065-'2031 forecast'!$C$10))</f>
        <v>0</v>
      </c>
      <c r="M2065" s="193">
        <f>MAX(0,(H2065-'2031 forecast'!$C$10))</f>
        <v>0</v>
      </c>
      <c r="N2065" s="193">
        <f>MAX(0,(I2065-'2031 forecast'!$C$10))</f>
        <v>0</v>
      </c>
      <c r="O2065" s="193">
        <f>MAX(0,(J2065-'2031 forecast'!$C$10))</f>
        <v>0</v>
      </c>
      <c r="P2065" s="175" t="str">
        <f t="shared" si="337"/>
        <v/>
      </c>
      <c r="Q2065" s="175" t="str">
        <f t="shared" si="338"/>
        <v/>
      </c>
    </row>
    <row r="2066" spans="1:17" s="1" customFormat="1" x14ac:dyDescent="0.3">
      <c r="A2066" s="189">
        <f t="shared" si="336"/>
        <v>43916.916666661666</v>
      </c>
      <c r="B2066" s="190">
        <f t="shared" si="332"/>
        <v>43916</v>
      </c>
      <c r="C2066" s="1">
        <f t="shared" si="333"/>
        <v>22</v>
      </c>
      <c r="D2066" s="191">
        <v>2.7180501746411898</v>
      </c>
      <c r="E2066" s="192">
        <f t="shared" si="334"/>
        <v>9.4380614796892988E-5</v>
      </c>
      <c r="F2066" s="193">
        <f t="shared" si="335"/>
        <v>4.0525110894731107</v>
      </c>
      <c r="G2066" s="193">
        <f t="shared" si="339"/>
        <v>4.2023664038527597</v>
      </c>
      <c r="H2066" s="193">
        <f t="shared" si="339"/>
        <v>4.3577631257084182</v>
      </c>
      <c r="I2066" s="193">
        <f t="shared" si="339"/>
        <v>4.5189061673379429</v>
      </c>
      <c r="J2066" s="193">
        <f t="shared" si="339"/>
        <v>4.6860080183649817</v>
      </c>
      <c r="K2066" s="193">
        <f>MAX(0,(F2066-'2031 forecast'!$C$10))</f>
        <v>0</v>
      </c>
      <c r="L2066" s="193">
        <f>MAX(0,(G2066-'2031 forecast'!$C$10))</f>
        <v>0</v>
      </c>
      <c r="M2066" s="193">
        <f>MAX(0,(H2066-'2031 forecast'!$C$10))</f>
        <v>0</v>
      </c>
      <c r="N2066" s="193">
        <f>MAX(0,(I2066-'2031 forecast'!$C$10))</f>
        <v>0</v>
      </c>
      <c r="O2066" s="193">
        <f>MAX(0,(J2066-'2031 forecast'!$C$10))</f>
        <v>0</v>
      </c>
      <c r="P2066" s="175" t="str">
        <f t="shared" si="337"/>
        <v/>
      </c>
      <c r="Q2066" s="175" t="str">
        <f t="shared" si="338"/>
        <v/>
      </c>
    </row>
    <row r="2067" spans="1:17" s="1" customFormat="1" x14ac:dyDescent="0.3">
      <c r="A2067" s="189">
        <f t="shared" si="336"/>
        <v>43916.95833332833</v>
      </c>
      <c r="B2067" s="190">
        <f t="shared" si="332"/>
        <v>43916</v>
      </c>
      <c r="C2067" s="1">
        <f t="shared" si="333"/>
        <v>23</v>
      </c>
      <c r="D2067" s="191">
        <v>2.6126410265941633</v>
      </c>
      <c r="E2067" s="192">
        <f t="shared" si="334"/>
        <v>9.0720424749368055E-5</v>
      </c>
      <c r="F2067" s="193">
        <f t="shared" si="335"/>
        <v>3.895349994590497</v>
      </c>
      <c r="G2067" s="193">
        <f t="shared" si="339"/>
        <v>4.0393937455315996</v>
      </c>
      <c r="H2067" s="193">
        <f t="shared" si="339"/>
        <v>4.1887640017197265</v>
      </c>
      <c r="I2067" s="193">
        <f t="shared" si="339"/>
        <v>4.343657728715419</v>
      </c>
      <c r="J2067" s="193">
        <f t="shared" si="339"/>
        <v>4.5042791755475031</v>
      </c>
      <c r="K2067" s="193">
        <f>MAX(0,(F2067-'2031 forecast'!$C$10))</f>
        <v>0</v>
      </c>
      <c r="L2067" s="193">
        <f>MAX(0,(G2067-'2031 forecast'!$C$10))</f>
        <v>0</v>
      </c>
      <c r="M2067" s="193">
        <f>MAX(0,(H2067-'2031 forecast'!$C$10))</f>
        <v>0</v>
      </c>
      <c r="N2067" s="193">
        <f>MAX(0,(I2067-'2031 forecast'!$C$10))</f>
        <v>0</v>
      </c>
      <c r="O2067" s="193">
        <f>MAX(0,(J2067-'2031 forecast'!$C$10))</f>
        <v>0</v>
      </c>
      <c r="P2067" s="175" t="str">
        <f t="shared" si="337"/>
        <v/>
      </c>
      <c r="Q2067" s="175" t="str">
        <f t="shared" si="338"/>
        <v/>
      </c>
    </row>
    <row r="2068" spans="1:17" s="1" customFormat="1" x14ac:dyDescent="0.3">
      <c r="A2068" s="189">
        <f t="shared" si="336"/>
        <v>43916.999999994994</v>
      </c>
      <c r="B2068" s="190">
        <f t="shared" si="332"/>
        <v>43916</v>
      </c>
      <c r="C2068" s="1">
        <f t="shared" si="333"/>
        <v>0</v>
      </c>
      <c r="D2068" s="191">
        <v>2.431939629942117</v>
      </c>
      <c r="E2068" s="192">
        <f t="shared" si="334"/>
        <v>8.4445813239325296E-5</v>
      </c>
      <c r="F2068" s="193">
        <f t="shared" si="335"/>
        <v>3.6259309747917303</v>
      </c>
      <c r="G2068" s="193">
        <f t="shared" si="339"/>
        <v>3.7600120455524686</v>
      </c>
      <c r="H2068" s="193">
        <f t="shared" si="339"/>
        <v>3.8990512177391108</v>
      </c>
      <c r="I2068" s="193">
        <f t="shared" si="339"/>
        <v>4.0432318339339481</v>
      </c>
      <c r="J2068" s="193">
        <f t="shared" si="339"/>
        <v>4.192744016431825</v>
      </c>
      <c r="K2068" s="193">
        <f>MAX(0,(F2068-'2031 forecast'!$C$10))</f>
        <v>0</v>
      </c>
      <c r="L2068" s="193">
        <f>MAX(0,(G2068-'2031 forecast'!$C$10))</f>
        <v>0</v>
      </c>
      <c r="M2068" s="193">
        <f>MAX(0,(H2068-'2031 forecast'!$C$10))</f>
        <v>0</v>
      </c>
      <c r="N2068" s="193">
        <f>MAX(0,(I2068-'2031 forecast'!$C$10))</f>
        <v>0</v>
      </c>
      <c r="O2068" s="193">
        <f>MAX(0,(J2068-'2031 forecast'!$C$10))</f>
        <v>0</v>
      </c>
      <c r="P2068" s="175" t="str">
        <f t="shared" si="337"/>
        <v/>
      </c>
      <c r="Q2068" s="175" t="str">
        <f t="shared" si="338"/>
        <v/>
      </c>
    </row>
    <row r="2069" spans="1:17" s="1" customFormat="1" x14ac:dyDescent="0.3">
      <c r="A2069" s="189">
        <f t="shared" si="336"/>
        <v>43917.041666661658</v>
      </c>
      <c r="B2069" s="190">
        <f t="shared" si="332"/>
        <v>43917</v>
      </c>
      <c r="C2069" s="1">
        <f t="shared" si="333"/>
        <v>1</v>
      </c>
      <c r="D2069" s="191">
        <v>2.3867642807791056</v>
      </c>
      <c r="E2069" s="192">
        <f t="shared" si="334"/>
        <v>8.2877160361814606E-5</v>
      </c>
      <c r="F2069" s="193">
        <f t="shared" si="335"/>
        <v>3.5585762198420388</v>
      </c>
      <c r="G2069" s="193">
        <f t="shared" si="339"/>
        <v>3.6901666205576857</v>
      </c>
      <c r="H2069" s="193">
        <f t="shared" si="339"/>
        <v>3.826623021743957</v>
      </c>
      <c r="I2069" s="193">
        <f t="shared" si="339"/>
        <v>3.9681253602385804</v>
      </c>
      <c r="J2069" s="193">
        <f t="shared" si="339"/>
        <v>4.1148602266529055</v>
      </c>
      <c r="K2069" s="193">
        <f>MAX(0,(F2069-'2031 forecast'!$C$10))</f>
        <v>0</v>
      </c>
      <c r="L2069" s="193">
        <f>MAX(0,(G2069-'2031 forecast'!$C$10))</f>
        <v>0</v>
      </c>
      <c r="M2069" s="193">
        <f>MAX(0,(H2069-'2031 forecast'!$C$10))</f>
        <v>0</v>
      </c>
      <c r="N2069" s="193">
        <f>MAX(0,(I2069-'2031 forecast'!$C$10))</f>
        <v>0</v>
      </c>
      <c r="O2069" s="193">
        <f>MAX(0,(J2069-'2031 forecast'!$C$10))</f>
        <v>0</v>
      </c>
      <c r="P2069" s="175" t="str">
        <f t="shared" si="337"/>
        <v/>
      </c>
      <c r="Q2069" s="175" t="str">
        <f t="shared" si="338"/>
        <v/>
      </c>
    </row>
    <row r="2070" spans="1:17" s="1" customFormat="1" x14ac:dyDescent="0.3">
      <c r="A2070" s="189">
        <f t="shared" si="336"/>
        <v>43917.083333328323</v>
      </c>
      <c r="B2070" s="190">
        <f t="shared" si="332"/>
        <v>43917</v>
      </c>
      <c r="C2070" s="1">
        <f t="shared" si="333"/>
        <v>2</v>
      </c>
      <c r="D2070" s="191">
        <v>2.3566473813370976</v>
      </c>
      <c r="E2070" s="192">
        <f t="shared" si="334"/>
        <v>8.1831391776807471E-5</v>
      </c>
      <c r="F2070" s="193">
        <f t="shared" si="335"/>
        <v>3.5136730498755773</v>
      </c>
      <c r="G2070" s="193">
        <f t="shared" si="339"/>
        <v>3.6436030038944964</v>
      </c>
      <c r="H2070" s="193">
        <f t="shared" si="339"/>
        <v>3.7783375577471872</v>
      </c>
      <c r="I2070" s="193">
        <f t="shared" si="339"/>
        <v>3.9180543777750017</v>
      </c>
      <c r="J2070" s="193">
        <f t="shared" si="339"/>
        <v>4.0629377001336255</v>
      </c>
      <c r="K2070" s="193">
        <f>MAX(0,(F2070-'2031 forecast'!$C$10))</f>
        <v>0</v>
      </c>
      <c r="L2070" s="193">
        <f>MAX(0,(G2070-'2031 forecast'!$C$10))</f>
        <v>0</v>
      </c>
      <c r="M2070" s="193">
        <f>MAX(0,(H2070-'2031 forecast'!$C$10))</f>
        <v>0</v>
      </c>
      <c r="N2070" s="193">
        <f>MAX(0,(I2070-'2031 forecast'!$C$10))</f>
        <v>0</v>
      </c>
      <c r="O2070" s="193">
        <f>MAX(0,(J2070-'2031 forecast'!$C$10))</f>
        <v>0</v>
      </c>
      <c r="P2070" s="175" t="str">
        <f t="shared" si="337"/>
        <v/>
      </c>
      <c r="Q2070" s="175" t="str">
        <f t="shared" si="338"/>
        <v/>
      </c>
    </row>
    <row r="2071" spans="1:17" s="1" customFormat="1" x14ac:dyDescent="0.3">
      <c r="A2071" s="189">
        <f t="shared" si="336"/>
        <v>43917.124999994987</v>
      </c>
      <c r="B2071" s="190">
        <f t="shared" si="332"/>
        <v>43917</v>
      </c>
      <c r="C2071" s="1">
        <f t="shared" si="333"/>
        <v>3</v>
      </c>
      <c r="D2071" s="191">
        <v>2.3415889316160943</v>
      </c>
      <c r="E2071" s="192">
        <f t="shared" si="334"/>
        <v>8.130850748430393E-5</v>
      </c>
      <c r="F2071" s="193">
        <f t="shared" si="335"/>
        <v>3.4912214648923476</v>
      </c>
      <c r="G2071" s="193">
        <f t="shared" si="339"/>
        <v>3.6203211955629033</v>
      </c>
      <c r="H2071" s="193">
        <f t="shared" si="339"/>
        <v>3.7541948257488036</v>
      </c>
      <c r="I2071" s="193">
        <f t="shared" si="339"/>
        <v>3.8930188865432136</v>
      </c>
      <c r="J2071" s="193">
        <f t="shared" si="339"/>
        <v>4.0369764368739869</v>
      </c>
      <c r="K2071" s="193">
        <f>MAX(0,(F2071-'2031 forecast'!$C$10))</f>
        <v>0</v>
      </c>
      <c r="L2071" s="193">
        <f>MAX(0,(G2071-'2031 forecast'!$C$10))</f>
        <v>0</v>
      </c>
      <c r="M2071" s="193">
        <f>MAX(0,(H2071-'2031 forecast'!$C$10))</f>
        <v>0</v>
      </c>
      <c r="N2071" s="193">
        <f>MAX(0,(I2071-'2031 forecast'!$C$10))</f>
        <v>0</v>
      </c>
      <c r="O2071" s="193">
        <f>MAX(0,(J2071-'2031 forecast'!$C$10))</f>
        <v>0</v>
      </c>
      <c r="P2071" s="175" t="str">
        <f t="shared" si="337"/>
        <v/>
      </c>
      <c r="Q2071" s="175" t="str">
        <f t="shared" si="338"/>
        <v/>
      </c>
    </row>
    <row r="2072" spans="1:17" s="1" customFormat="1" x14ac:dyDescent="0.3">
      <c r="A2072" s="189">
        <f t="shared" si="336"/>
        <v>43917.166666661651</v>
      </c>
      <c r="B2072" s="190">
        <f t="shared" si="332"/>
        <v>43917</v>
      </c>
      <c r="C2072" s="1">
        <f t="shared" si="333"/>
        <v>4</v>
      </c>
      <c r="D2072" s="191">
        <v>2.3566473813370976</v>
      </c>
      <c r="E2072" s="192">
        <f t="shared" si="334"/>
        <v>8.1831391776807471E-5</v>
      </c>
      <c r="F2072" s="193">
        <f t="shared" si="335"/>
        <v>3.5136730498755773</v>
      </c>
      <c r="G2072" s="193">
        <f t="shared" si="339"/>
        <v>3.6436030038944964</v>
      </c>
      <c r="H2072" s="193">
        <f t="shared" si="339"/>
        <v>3.7783375577471872</v>
      </c>
      <c r="I2072" s="193">
        <f t="shared" si="339"/>
        <v>3.9180543777750017</v>
      </c>
      <c r="J2072" s="193">
        <f t="shared" si="339"/>
        <v>4.0629377001336255</v>
      </c>
      <c r="K2072" s="193">
        <f>MAX(0,(F2072-'2031 forecast'!$C$10))</f>
        <v>0</v>
      </c>
      <c r="L2072" s="193">
        <f>MAX(0,(G2072-'2031 forecast'!$C$10))</f>
        <v>0</v>
      </c>
      <c r="M2072" s="193">
        <f>MAX(0,(H2072-'2031 forecast'!$C$10))</f>
        <v>0</v>
      </c>
      <c r="N2072" s="193">
        <f>MAX(0,(I2072-'2031 forecast'!$C$10))</f>
        <v>0</v>
      </c>
      <c r="O2072" s="193">
        <f>MAX(0,(J2072-'2031 forecast'!$C$10))</f>
        <v>0</v>
      </c>
      <c r="P2072" s="175" t="str">
        <f t="shared" si="337"/>
        <v/>
      </c>
      <c r="Q2072" s="175" t="str">
        <f t="shared" si="338"/>
        <v/>
      </c>
    </row>
    <row r="2073" spans="1:17" s="1" customFormat="1" x14ac:dyDescent="0.3">
      <c r="A2073" s="189">
        <f t="shared" si="336"/>
        <v>43917.208333328315</v>
      </c>
      <c r="B2073" s="190">
        <f t="shared" si="332"/>
        <v>43917</v>
      </c>
      <c r="C2073" s="1">
        <f t="shared" si="333"/>
        <v>5</v>
      </c>
      <c r="D2073" s="191">
        <v>2.4620565293841246</v>
      </c>
      <c r="E2073" s="192">
        <f t="shared" si="334"/>
        <v>8.5491581824332418E-5</v>
      </c>
      <c r="F2073" s="193">
        <f t="shared" si="335"/>
        <v>3.6708341447581914</v>
      </c>
      <c r="G2073" s="193">
        <f t="shared" si="339"/>
        <v>3.8065756622156566</v>
      </c>
      <c r="H2073" s="193">
        <f t="shared" si="339"/>
        <v>3.9473366817358801</v>
      </c>
      <c r="I2073" s="193">
        <f t="shared" si="339"/>
        <v>4.093302816397526</v>
      </c>
      <c r="J2073" s="193">
        <f t="shared" si="339"/>
        <v>4.244666542951105</v>
      </c>
      <c r="K2073" s="193">
        <f>MAX(0,(F2073-'2031 forecast'!$C$10))</f>
        <v>0</v>
      </c>
      <c r="L2073" s="193">
        <f>MAX(0,(G2073-'2031 forecast'!$C$10))</f>
        <v>0</v>
      </c>
      <c r="M2073" s="193">
        <f>MAX(0,(H2073-'2031 forecast'!$C$10))</f>
        <v>0</v>
      </c>
      <c r="N2073" s="193">
        <f>MAX(0,(I2073-'2031 forecast'!$C$10))</f>
        <v>0</v>
      </c>
      <c r="O2073" s="193">
        <f>MAX(0,(J2073-'2031 forecast'!$C$10))</f>
        <v>0</v>
      </c>
      <c r="P2073" s="175" t="str">
        <f t="shared" si="337"/>
        <v/>
      </c>
      <c r="Q2073" s="175" t="str">
        <f t="shared" si="338"/>
        <v/>
      </c>
    </row>
    <row r="2074" spans="1:17" s="1" customFormat="1" x14ac:dyDescent="0.3">
      <c r="A2074" s="189">
        <f t="shared" si="336"/>
        <v>43917.24999999498</v>
      </c>
      <c r="B2074" s="190">
        <f t="shared" si="332"/>
        <v>43917</v>
      </c>
      <c r="C2074" s="1">
        <f t="shared" si="333"/>
        <v>6</v>
      </c>
      <c r="D2074" s="191">
        <v>2.6201702514546645</v>
      </c>
      <c r="E2074" s="192">
        <f t="shared" si="334"/>
        <v>9.0981866895619812E-5</v>
      </c>
      <c r="F2074" s="193">
        <f t="shared" si="335"/>
        <v>3.9065757870821116</v>
      </c>
      <c r="G2074" s="193">
        <f t="shared" si="339"/>
        <v>4.0510346496973959</v>
      </c>
      <c r="H2074" s="193">
        <f t="shared" si="339"/>
        <v>4.2008353677189181</v>
      </c>
      <c r="I2074" s="193">
        <f t="shared" si="339"/>
        <v>4.3561754743313124</v>
      </c>
      <c r="J2074" s="193">
        <f t="shared" si="339"/>
        <v>4.5172598071773225</v>
      </c>
      <c r="K2074" s="193">
        <f>MAX(0,(F2074-'2031 forecast'!$C$10))</f>
        <v>0</v>
      </c>
      <c r="L2074" s="193">
        <f>MAX(0,(G2074-'2031 forecast'!$C$10))</f>
        <v>0</v>
      </c>
      <c r="M2074" s="193">
        <f>MAX(0,(H2074-'2031 forecast'!$C$10))</f>
        <v>0</v>
      </c>
      <c r="N2074" s="193">
        <f>MAX(0,(I2074-'2031 forecast'!$C$10))</f>
        <v>0</v>
      </c>
      <c r="O2074" s="193">
        <f>MAX(0,(J2074-'2031 forecast'!$C$10))</f>
        <v>0</v>
      </c>
      <c r="P2074" s="175" t="str">
        <f t="shared" si="337"/>
        <v/>
      </c>
      <c r="Q2074" s="175" t="str">
        <f t="shared" si="338"/>
        <v/>
      </c>
    </row>
    <row r="2075" spans="1:17" s="1" customFormat="1" x14ac:dyDescent="0.3">
      <c r="A2075" s="189">
        <f t="shared" si="336"/>
        <v>43917.291666661644</v>
      </c>
      <c r="B2075" s="190">
        <f t="shared" si="332"/>
        <v>43917</v>
      </c>
      <c r="C2075" s="1">
        <f t="shared" si="333"/>
        <v>7</v>
      </c>
      <c r="D2075" s="191">
        <v>2.5825241271521548</v>
      </c>
      <c r="E2075" s="192">
        <f t="shared" si="334"/>
        <v>8.9674656164360906E-5</v>
      </c>
      <c r="F2075" s="193">
        <f t="shared" si="335"/>
        <v>3.8504468246240351</v>
      </c>
      <c r="G2075" s="193">
        <f t="shared" si="339"/>
        <v>3.9928301288684103</v>
      </c>
      <c r="H2075" s="193">
        <f t="shared" si="339"/>
        <v>4.1404785377229558</v>
      </c>
      <c r="I2075" s="193">
        <f t="shared" si="339"/>
        <v>4.2935867462518393</v>
      </c>
      <c r="J2075" s="193">
        <f t="shared" si="339"/>
        <v>4.4523566490282223</v>
      </c>
      <c r="K2075" s="193">
        <f>MAX(0,(F2075-'2031 forecast'!$C$10))</f>
        <v>0</v>
      </c>
      <c r="L2075" s="193">
        <f>MAX(0,(G2075-'2031 forecast'!$C$10))</f>
        <v>0</v>
      </c>
      <c r="M2075" s="193">
        <f>MAX(0,(H2075-'2031 forecast'!$C$10))</f>
        <v>0</v>
      </c>
      <c r="N2075" s="193">
        <f>MAX(0,(I2075-'2031 forecast'!$C$10))</f>
        <v>0</v>
      </c>
      <c r="O2075" s="193">
        <f>MAX(0,(J2075-'2031 forecast'!$C$10))</f>
        <v>0</v>
      </c>
      <c r="P2075" s="175" t="str">
        <f t="shared" si="337"/>
        <v/>
      </c>
      <c r="Q2075" s="175" t="str">
        <f t="shared" si="338"/>
        <v/>
      </c>
    </row>
    <row r="2076" spans="1:17" s="1" customFormat="1" x14ac:dyDescent="0.3">
      <c r="A2076" s="189">
        <f t="shared" si="336"/>
        <v>43917.333333328308</v>
      </c>
      <c r="B2076" s="190">
        <f t="shared" si="332"/>
        <v>43917</v>
      </c>
      <c r="C2076" s="1">
        <f t="shared" si="333"/>
        <v>8</v>
      </c>
      <c r="D2076" s="191">
        <v>2.7632255238042007</v>
      </c>
      <c r="E2076" s="192">
        <f t="shared" si="334"/>
        <v>9.5949267674403651E-5</v>
      </c>
      <c r="F2076" s="193">
        <f t="shared" si="335"/>
        <v>4.1198658444228018</v>
      </c>
      <c r="G2076" s="193">
        <f t="shared" si="339"/>
        <v>4.2722118288475412</v>
      </c>
      <c r="H2076" s="193">
        <f t="shared" si="339"/>
        <v>4.4301913217035711</v>
      </c>
      <c r="I2076" s="193">
        <f t="shared" si="339"/>
        <v>4.5940126410333093</v>
      </c>
      <c r="J2076" s="193">
        <f t="shared" si="339"/>
        <v>4.7638918081439003</v>
      </c>
      <c r="K2076" s="193">
        <f>MAX(0,(F2076-'2031 forecast'!$C$10))</f>
        <v>0</v>
      </c>
      <c r="L2076" s="193">
        <f>MAX(0,(G2076-'2031 forecast'!$C$10))</f>
        <v>0</v>
      </c>
      <c r="M2076" s="193">
        <f>MAX(0,(H2076-'2031 forecast'!$C$10))</f>
        <v>0</v>
      </c>
      <c r="N2076" s="193">
        <f>MAX(0,(I2076-'2031 forecast'!$C$10))</f>
        <v>0</v>
      </c>
      <c r="O2076" s="193">
        <f>MAX(0,(J2076-'2031 forecast'!$C$10))</f>
        <v>0</v>
      </c>
      <c r="P2076" s="175" t="str">
        <f t="shared" si="337"/>
        <v/>
      </c>
      <c r="Q2076" s="175" t="str">
        <f t="shared" si="338"/>
        <v/>
      </c>
    </row>
    <row r="2077" spans="1:17" s="1" customFormat="1" x14ac:dyDescent="0.3">
      <c r="A2077" s="189">
        <f t="shared" si="336"/>
        <v>43917.374999994972</v>
      </c>
      <c r="B2077" s="190">
        <f t="shared" si="332"/>
        <v>43917</v>
      </c>
      <c r="C2077" s="1">
        <f t="shared" si="333"/>
        <v>9</v>
      </c>
      <c r="D2077" s="191">
        <v>2.8761638967117298</v>
      </c>
      <c r="E2077" s="192">
        <f t="shared" si="334"/>
        <v>9.9870899868180382E-5</v>
      </c>
      <c r="F2077" s="193">
        <f t="shared" si="335"/>
        <v>4.2882527317970309</v>
      </c>
      <c r="G2077" s="193">
        <f t="shared" si="339"/>
        <v>4.4468253913344986</v>
      </c>
      <c r="H2077" s="193">
        <f t="shared" si="339"/>
        <v>4.6112618116914561</v>
      </c>
      <c r="I2077" s="193">
        <f t="shared" si="339"/>
        <v>4.7817788252717284</v>
      </c>
      <c r="J2077" s="193">
        <f t="shared" si="339"/>
        <v>4.9586012825911991</v>
      </c>
      <c r="K2077" s="193">
        <f>MAX(0,(F2077-'2031 forecast'!$C$10))</f>
        <v>0</v>
      </c>
      <c r="L2077" s="193">
        <f>MAX(0,(G2077-'2031 forecast'!$C$10))</f>
        <v>0</v>
      </c>
      <c r="M2077" s="193">
        <f>MAX(0,(H2077-'2031 forecast'!$C$10))</f>
        <v>0</v>
      </c>
      <c r="N2077" s="193">
        <f>MAX(0,(I2077-'2031 forecast'!$C$10))</f>
        <v>0</v>
      </c>
      <c r="O2077" s="193">
        <f>MAX(0,(J2077-'2031 forecast'!$C$10))</f>
        <v>0</v>
      </c>
      <c r="P2077" s="175" t="str">
        <f t="shared" si="337"/>
        <v/>
      </c>
      <c r="Q2077" s="175" t="str">
        <f t="shared" si="338"/>
        <v/>
      </c>
    </row>
    <row r="2078" spans="1:17" s="1" customFormat="1" x14ac:dyDescent="0.3">
      <c r="A2078" s="189">
        <f t="shared" si="336"/>
        <v>43917.416666661637</v>
      </c>
      <c r="B2078" s="190">
        <f t="shared" si="332"/>
        <v>43917</v>
      </c>
      <c r="C2078" s="1">
        <f t="shared" si="333"/>
        <v>10</v>
      </c>
      <c r="D2078" s="191">
        <v>2.9213392458747411</v>
      </c>
      <c r="E2078" s="192">
        <f t="shared" si="334"/>
        <v>1.0143955274569106E-4</v>
      </c>
      <c r="F2078" s="193">
        <f t="shared" si="335"/>
        <v>4.355607486746722</v>
      </c>
      <c r="G2078" s="193">
        <f t="shared" si="339"/>
        <v>4.5166708163292801</v>
      </c>
      <c r="H2078" s="193">
        <f t="shared" si="339"/>
        <v>4.6836900076866099</v>
      </c>
      <c r="I2078" s="193">
        <f t="shared" si="339"/>
        <v>4.8568852989670948</v>
      </c>
      <c r="J2078" s="193">
        <f t="shared" si="339"/>
        <v>5.0364850723701178</v>
      </c>
      <c r="K2078" s="193">
        <f>MAX(0,(F2078-'2031 forecast'!$C$10))</f>
        <v>0</v>
      </c>
      <c r="L2078" s="193">
        <f>MAX(0,(G2078-'2031 forecast'!$C$10))</f>
        <v>0</v>
      </c>
      <c r="M2078" s="193">
        <f>MAX(0,(H2078-'2031 forecast'!$C$10))</f>
        <v>0</v>
      </c>
      <c r="N2078" s="193">
        <f>MAX(0,(I2078-'2031 forecast'!$C$10))</f>
        <v>0</v>
      </c>
      <c r="O2078" s="193">
        <f>MAX(0,(J2078-'2031 forecast'!$C$10))</f>
        <v>0</v>
      </c>
      <c r="P2078" s="175" t="str">
        <f t="shared" si="337"/>
        <v/>
      </c>
      <c r="Q2078" s="175" t="str">
        <f t="shared" si="338"/>
        <v/>
      </c>
    </row>
    <row r="2079" spans="1:17" s="1" customFormat="1" x14ac:dyDescent="0.3">
      <c r="A2079" s="189">
        <f t="shared" si="336"/>
        <v>43917.458333328301</v>
      </c>
      <c r="B2079" s="190">
        <f t="shared" si="332"/>
        <v>43917</v>
      </c>
      <c r="C2079" s="1">
        <f t="shared" si="333"/>
        <v>11</v>
      </c>
      <c r="D2079" s="191">
        <v>2.6804040503386801</v>
      </c>
      <c r="E2079" s="192">
        <f t="shared" si="334"/>
        <v>9.3073404065634069E-5</v>
      </c>
      <c r="F2079" s="193">
        <f t="shared" si="335"/>
        <v>3.9963821270150337</v>
      </c>
      <c r="G2079" s="193">
        <f t="shared" si="339"/>
        <v>4.1441618830237728</v>
      </c>
      <c r="H2079" s="193">
        <f t="shared" si="339"/>
        <v>4.2974062957124568</v>
      </c>
      <c r="I2079" s="193">
        <f t="shared" si="339"/>
        <v>4.456317439258469</v>
      </c>
      <c r="J2079" s="193">
        <f t="shared" si="339"/>
        <v>4.6211048602158815</v>
      </c>
      <c r="K2079" s="193">
        <f>MAX(0,(F2079-'2031 forecast'!$C$10))</f>
        <v>0</v>
      </c>
      <c r="L2079" s="193">
        <f>MAX(0,(G2079-'2031 forecast'!$C$10))</f>
        <v>0</v>
      </c>
      <c r="M2079" s="193">
        <f>MAX(0,(H2079-'2031 forecast'!$C$10))</f>
        <v>0</v>
      </c>
      <c r="N2079" s="193">
        <f>MAX(0,(I2079-'2031 forecast'!$C$10))</f>
        <v>0</v>
      </c>
      <c r="O2079" s="193">
        <f>MAX(0,(J2079-'2031 forecast'!$C$10))</f>
        <v>0</v>
      </c>
      <c r="P2079" s="175" t="str">
        <f t="shared" si="337"/>
        <v/>
      </c>
      <c r="Q2079" s="175" t="str">
        <f t="shared" si="338"/>
        <v/>
      </c>
    </row>
    <row r="2080" spans="1:17" s="1" customFormat="1" x14ac:dyDescent="0.3">
      <c r="A2080" s="189">
        <f t="shared" si="336"/>
        <v>43917.499999994965</v>
      </c>
      <c r="B2080" s="190">
        <f t="shared" si="332"/>
        <v>43917</v>
      </c>
      <c r="C2080" s="1">
        <f t="shared" si="333"/>
        <v>12</v>
      </c>
      <c r="D2080" s="191">
        <v>2.6352287011756683</v>
      </c>
      <c r="E2080" s="192">
        <f t="shared" si="334"/>
        <v>9.1504751188123379E-5</v>
      </c>
      <c r="F2080" s="193">
        <f t="shared" si="335"/>
        <v>3.9290273720653421</v>
      </c>
      <c r="G2080" s="193">
        <f t="shared" si="339"/>
        <v>4.0743164580289903</v>
      </c>
      <c r="H2080" s="193">
        <f t="shared" si="339"/>
        <v>4.2249780997173021</v>
      </c>
      <c r="I2080" s="193">
        <f t="shared" si="339"/>
        <v>4.3812109655631017</v>
      </c>
      <c r="J2080" s="193">
        <f t="shared" si="339"/>
        <v>4.543221070436962</v>
      </c>
      <c r="K2080" s="193">
        <f>MAX(0,(F2080-'2031 forecast'!$C$10))</f>
        <v>0</v>
      </c>
      <c r="L2080" s="193">
        <f>MAX(0,(G2080-'2031 forecast'!$C$10))</f>
        <v>0</v>
      </c>
      <c r="M2080" s="193">
        <f>MAX(0,(H2080-'2031 forecast'!$C$10))</f>
        <v>0</v>
      </c>
      <c r="N2080" s="193">
        <f>MAX(0,(I2080-'2031 forecast'!$C$10))</f>
        <v>0</v>
      </c>
      <c r="O2080" s="193">
        <f>MAX(0,(J2080-'2031 forecast'!$C$10))</f>
        <v>0</v>
      </c>
      <c r="P2080" s="175" t="str">
        <f t="shared" si="337"/>
        <v/>
      </c>
      <c r="Q2080" s="175" t="str">
        <f t="shared" si="338"/>
        <v/>
      </c>
    </row>
    <row r="2081" spans="1:17" s="1" customFormat="1" x14ac:dyDescent="0.3">
      <c r="A2081" s="189">
        <f t="shared" si="336"/>
        <v>43917.541666661629</v>
      </c>
      <c r="B2081" s="190">
        <f t="shared" si="332"/>
        <v>43917</v>
      </c>
      <c r="C2081" s="1">
        <f t="shared" si="333"/>
        <v>13</v>
      </c>
      <c r="D2081" s="191">
        <v>2.5448780028496456</v>
      </c>
      <c r="E2081" s="192">
        <f t="shared" si="334"/>
        <v>8.8367445433102014E-5</v>
      </c>
      <c r="F2081" s="193">
        <f t="shared" si="335"/>
        <v>3.7943178621659595</v>
      </c>
      <c r="G2081" s="193">
        <f t="shared" si="339"/>
        <v>3.9346256080394251</v>
      </c>
      <c r="H2081" s="193">
        <f t="shared" si="339"/>
        <v>4.0801217077269953</v>
      </c>
      <c r="I2081" s="193">
        <f t="shared" si="339"/>
        <v>4.2309980181723672</v>
      </c>
      <c r="J2081" s="193">
        <f t="shared" si="339"/>
        <v>4.3874534908791238</v>
      </c>
      <c r="K2081" s="193">
        <f>MAX(0,(F2081-'2031 forecast'!$C$10))</f>
        <v>0</v>
      </c>
      <c r="L2081" s="193">
        <f>MAX(0,(G2081-'2031 forecast'!$C$10))</f>
        <v>0</v>
      </c>
      <c r="M2081" s="193">
        <f>MAX(0,(H2081-'2031 forecast'!$C$10))</f>
        <v>0</v>
      </c>
      <c r="N2081" s="193">
        <f>MAX(0,(I2081-'2031 forecast'!$C$10))</f>
        <v>0</v>
      </c>
      <c r="O2081" s="193">
        <f>MAX(0,(J2081-'2031 forecast'!$C$10))</f>
        <v>0</v>
      </c>
      <c r="P2081" s="175" t="str">
        <f t="shared" si="337"/>
        <v/>
      </c>
      <c r="Q2081" s="175" t="str">
        <f t="shared" si="338"/>
        <v/>
      </c>
    </row>
    <row r="2082" spans="1:17" s="1" customFormat="1" x14ac:dyDescent="0.3">
      <c r="A2082" s="189">
        <f t="shared" si="336"/>
        <v>43917.583333328294</v>
      </c>
      <c r="B2082" s="190">
        <f t="shared" si="332"/>
        <v>43917</v>
      </c>
      <c r="C2082" s="1">
        <f t="shared" si="333"/>
        <v>14</v>
      </c>
      <c r="D2082" s="191">
        <v>2.6051118017336607</v>
      </c>
      <c r="E2082" s="192">
        <f t="shared" si="334"/>
        <v>9.0458982603116257E-5</v>
      </c>
      <c r="F2082" s="193">
        <f t="shared" si="335"/>
        <v>3.8841242020988811</v>
      </c>
      <c r="G2082" s="193">
        <f t="shared" si="339"/>
        <v>4.0277528413658015</v>
      </c>
      <c r="H2082" s="193">
        <f t="shared" si="339"/>
        <v>4.1766926357205332</v>
      </c>
      <c r="I2082" s="193">
        <f t="shared" si="339"/>
        <v>4.331139983099523</v>
      </c>
      <c r="J2082" s="193">
        <f t="shared" si="339"/>
        <v>4.4912985439176829</v>
      </c>
      <c r="K2082" s="193">
        <f>MAX(0,(F2082-'2031 forecast'!$C$10))</f>
        <v>0</v>
      </c>
      <c r="L2082" s="193">
        <f>MAX(0,(G2082-'2031 forecast'!$C$10))</f>
        <v>0</v>
      </c>
      <c r="M2082" s="193">
        <f>MAX(0,(H2082-'2031 forecast'!$C$10))</f>
        <v>0</v>
      </c>
      <c r="N2082" s="193">
        <f>MAX(0,(I2082-'2031 forecast'!$C$10))</f>
        <v>0</v>
      </c>
      <c r="O2082" s="193">
        <f>MAX(0,(J2082-'2031 forecast'!$C$10))</f>
        <v>0</v>
      </c>
      <c r="P2082" s="175" t="str">
        <f t="shared" si="337"/>
        <v/>
      </c>
      <c r="Q2082" s="175" t="str">
        <f t="shared" si="338"/>
        <v/>
      </c>
    </row>
    <row r="2083" spans="1:17" s="1" customFormat="1" x14ac:dyDescent="0.3">
      <c r="A2083" s="189">
        <f t="shared" si="336"/>
        <v>43917.624999994958</v>
      </c>
      <c r="B2083" s="190">
        <f t="shared" si="332"/>
        <v>43917</v>
      </c>
      <c r="C2083" s="1">
        <f t="shared" si="333"/>
        <v>15</v>
      </c>
      <c r="D2083" s="191">
        <v>2.5599364525706494</v>
      </c>
      <c r="E2083" s="192">
        <f t="shared" si="334"/>
        <v>8.8890329725605568E-5</v>
      </c>
      <c r="F2083" s="193">
        <f t="shared" si="335"/>
        <v>3.8167694471491895</v>
      </c>
      <c r="G2083" s="193">
        <f t="shared" si="339"/>
        <v>3.9579074163710191</v>
      </c>
      <c r="H2083" s="193">
        <f t="shared" si="339"/>
        <v>4.1042644397253794</v>
      </c>
      <c r="I2083" s="193">
        <f t="shared" si="339"/>
        <v>4.2560335094041557</v>
      </c>
      <c r="J2083" s="193">
        <f t="shared" si="339"/>
        <v>4.4134147541387634</v>
      </c>
      <c r="K2083" s="193">
        <f>MAX(0,(F2083-'2031 forecast'!$C$10))</f>
        <v>0</v>
      </c>
      <c r="L2083" s="193">
        <f>MAX(0,(G2083-'2031 forecast'!$C$10))</f>
        <v>0</v>
      </c>
      <c r="M2083" s="193">
        <f>MAX(0,(H2083-'2031 forecast'!$C$10))</f>
        <v>0</v>
      </c>
      <c r="N2083" s="193">
        <f>MAX(0,(I2083-'2031 forecast'!$C$10))</f>
        <v>0</v>
      </c>
      <c r="O2083" s="193">
        <f>MAX(0,(J2083-'2031 forecast'!$C$10))</f>
        <v>0</v>
      </c>
      <c r="P2083" s="175" t="str">
        <f t="shared" si="337"/>
        <v/>
      </c>
      <c r="Q2083" s="175" t="str">
        <f t="shared" si="338"/>
        <v/>
      </c>
    </row>
    <row r="2084" spans="1:17" s="1" customFormat="1" x14ac:dyDescent="0.3">
      <c r="A2084" s="189">
        <f t="shared" si="336"/>
        <v>43917.666666661622</v>
      </c>
      <c r="B2084" s="190">
        <f t="shared" si="332"/>
        <v>43917</v>
      </c>
      <c r="C2084" s="1">
        <f t="shared" si="333"/>
        <v>16</v>
      </c>
      <c r="D2084" s="191">
        <v>2.6276994763151666</v>
      </c>
      <c r="E2084" s="192">
        <f t="shared" si="334"/>
        <v>9.1243309041871595E-5</v>
      </c>
      <c r="F2084" s="193">
        <f t="shared" si="335"/>
        <v>3.9178015795737267</v>
      </c>
      <c r="G2084" s="193">
        <f t="shared" si="339"/>
        <v>4.0626755538631931</v>
      </c>
      <c r="H2084" s="193">
        <f t="shared" si="339"/>
        <v>4.2129067337181105</v>
      </c>
      <c r="I2084" s="193">
        <f t="shared" si="339"/>
        <v>4.3686932199472066</v>
      </c>
      <c r="J2084" s="193">
        <f t="shared" si="339"/>
        <v>4.5302404388071418</v>
      </c>
      <c r="K2084" s="193">
        <f>MAX(0,(F2084-'2031 forecast'!$C$10))</f>
        <v>0</v>
      </c>
      <c r="L2084" s="193">
        <f>MAX(0,(G2084-'2031 forecast'!$C$10))</f>
        <v>0</v>
      </c>
      <c r="M2084" s="193">
        <f>MAX(0,(H2084-'2031 forecast'!$C$10))</f>
        <v>0</v>
      </c>
      <c r="N2084" s="193">
        <f>MAX(0,(I2084-'2031 forecast'!$C$10))</f>
        <v>0</v>
      </c>
      <c r="O2084" s="193">
        <f>MAX(0,(J2084-'2031 forecast'!$C$10))</f>
        <v>0</v>
      </c>
      <c r="P2084" s="175" t="str">
        <f t="shared" si="337"/>
        <v/>
      </c>
      <c r="Q2084" s="175" t="str">
        <f t="shared" si="338"/>
        <v/>
      </c>
    </row>
    <row r="2085" spans="1:17" s="1" customFormat="1" x14ac:dyDescent="0.3">
      <c r="A2085" s="189">
        <f t="shared" si="336"/>
        <v>43917.708333328286</v>
      </c>
      <c r="B2085" s="190">
        <f t="shared" si="332"/>
        <v>43917</v>
      </c>
      <c r="C2085" s="1">
        <f t="shared" si="333"/>
        <v>17</v>
      </c>
      <c r="D2085" s="191">
        <v>2.7029917249201856</v>
      </c>
      <c r="E2085" s="192">
        <f t="shared" si="334"/>
        <v>9.3857730504389407E-5</v>
      </c>
      <c r="F2085" s="193">
        <f t="shared" si="335"/>
        <v>4.0300595044898797</v>
      </c>
      <c r="G2085" s="193">
        <f t="shared" ref="G2085:J2104" si="340">$E2085*G$2</f>
        <v>4.1790845955211644</v>
      </c>
      <c r="H2085" s="193">
        <f t="shared" si="340"/>
        <v>4.3336203937100333</v>
      </c>
      <c r="I2085" s="193">
        <f t="shared" si="340"/>
        <v>4.4938706761061527</v>
      </c>
      <c r="J2085" s="193">
        <f t="shared" si="340"/>
        <v>4.6600467551053413</v>
      </c>
      <c r="K2085" s="193">
        <f>MAX(0,(F2085-'2031 forecast'!$C$10))</f>
        <v>0</v>
      </c>
      <c r="L2085" s="193">
        <f>MAX(0,(G2085-'2031 forecast'!$C$10))</f>
        <v>0</v>
      </c>
      <c r="M2085" s="193">
        <f>MAX(0,(H2085-'2031 forecast'!$C$10))</f>
        <v>0</v>
      </c>
      <c r="N2085" s="193">
        <f>MAX(0,(I2085-'2031 forecast'!$C$10))</f>
        <v>0</v>
      </c>
      <c r="O2085" s="193">
        <f>MAX(0,(J2085-'2031 forecast'!$C$10))</f>
        <v>0</v>
      </c>
      <c r="P2085" s="175" t="str">
        <f t="shared" si="337"/>
        <v/>
      </c>
      <c r="Q2085" s="175" t="str">
        <f t="shared" si="338"/>
        <v/>
      </c>
    </row>
    <row r="2086" spans="1:17" s="1" customFormat="1" x14ac:dyDescent="0.3">
      <c r="A2086" s="189">
        <f t="shared" si="336"/>
        <v>43917.74999999495</v>
      </c>
      <c r="B2086" s="190">
        <f t="shared" si="332"/>
        <v>43917</v>
      </c>
      <c r="C2086" s="1">
        <f t="shared" si="333"/>
        <v>18</v>
      </c>
      <c r="D2086" s="191">
        <v>2.672874825478178</v>
      </c>
      <c r="E2086" s="192">
        <f t="shared" si="334"/>
        <v>9.2811961919382285E-5</v>
      </c>
      <c r="F2086" s="193">
        <f t="shared" si="335"/>
        <v>3.9851563345234187</v>
      </c>
      <c r="G2086" s="193">
        <f t="shared" si="340"/>
        <v>4.1325209788579755</v>
      </c>
      <c r="H2086" s="193">
        <f t="shared" si="340"/>
        <v>4.2853349297132644</v>
      </c>
      <c r="I2086" s="193">
        <f t="shared" si="340"/>
        <v>4.4437996936425739</v>
      </c>
      <c r="J2086" s="193">
        <f t="shared" si="340"/>
        <v>4.6081242285860613</v>
      </c>
      <c r="K2086" s="193">
        <f>MAX(0,(F2086-'2031 forecast'!$C$10))</f>
        <v>0</v>
      </c>
      <c r="L2086" s="193">
        <f>MAX(0,(G2086-'2031 forecast'!$C$10))</f>
        <v>0</v>
      </c>
      <c r="M2086" s="193">
        <f>MAX(0,(H2086-'2031 forecast'!$C$10))</f>
        <v>0</v>
      </c>
      <c r="N2086" s="193">
        <f>MAX(0,(I2086-'2031 forecast'!$C$10))</f>
        <v>0</v>
      </c>
      <c r="O2086" s="193">
        <f>MAX(0,(J2086-'2031 forecast'!$C$10))</f>
        <v>0</v>
      </c>
      <c r="P2086" s="175" t="str">
        <f t="shared" si="337"/>
        <v/>
      </c>
      <c r="Q2086" s="175" t="str">
        <f t="shared" si="338"/>
        <v/>
      </c>
    </row>
    <row r="2087" spans="1:17" s="1" customFormat="1" x14ac:dyDescent="0.3">
      <c r="A2087" s="189">
        <f t="shared" si="336"/>
        <v>43917.791666661615</v>
      </c>
      <c r="B2087" s="190">
        <f t="shared" si="332"/>
        <v>43917</v>
      </c>
      <c r="C2087" s="1">
        <f t="shared" si="333"/>
        <v>19</v>
      </c>
      <c r="D2087" s="191">
        <v>2.8008716481067104</v>
      </c>
      <c r="E2087" s="192">
        <f t="shared" si="334"/>
        <v>9.7256478405662557E-5</v>
      </c>
      <c r="F2087" s="193">
        <f t="shared" si="335"/>
        <v>4.1759948068808779</v>
      </c>
      <c r="G2087" s="193">
        <f t="shared" si="340"/>
        <v>4.3304163496765264</v>
      </c>
      <c r="H2087" s="193">
        <f t="shared" si="340"/>
        <v>4.4905481516995325</v>
      </c>
      <c r="I2087" s="193">
        <f t="shared" si="340"/>
        <v>4.6566013691127814</v>
      </c>
      <c r="J2087" s="193">
        <f t="shared" si="340"/>
        <v>4.8287949662929996</v>
      </c>
      <c r="K2087" s="193">
        <f>MAX(0,(F2087-'2031 forecast'!$C$10))</f>
        <v>0</v>
      </c>
      <c r="L2087" s="193">
        <f>MAX(0,(G2087-'2031 forecast'!$C$10))</f>
        <v>0</v>
      </c>
      <c r="M2087" s="193">
        <f>MAX(0,(H2087-'2031 forecast'!$C$10))</f>
        <v>0</v>
      </c>
      <c r="N2087" s="193">
        <f>MAX(0,(I2087-'2031 forecast'!$C$10))</f>
        <v>0</v>
      </c>
      <c r="O2087" s="193">
        <f>MAX(0,(J2087-'2031 forecast'!$C$10))</f>
        <v>0</v>
      </c>
      <c r="P2087" s="175" t="str">
        <f t="shared" si="337"/>
        <v/>
      </c>
      <c r="Q2087" s="175" t="str">
        <f t="shared" si="338"/>
        <v/>
      </c>
    </row>
    <row r="2088" spans="1:17" s="1" customFormat="1" x14ac:dyDescent="0.3">
      <c r="A2088" s="189">
        <f t="shared" si="336"/>
        <v>43917.833333328279</v>
      </c>
      <c r="B2088" s="190">
        <f t="shared" si="332"/>
        <v>43917</v>
      </c>
      <c r="C2088" s="1">
        <f t="shared" si="333"/>
        <v>20</v>
      </c>
      <c r="D2088" s="191">
        <v>2.8912223464327336</v>
      </c>
      <c r="E2088" s="192">
        <f t="shared" si="334"/>
        <v>1.0039378416068394E-4</v>
      </c>
      <c r="F2088" s="193">
        <f t="shared" si="335"/>
        <v>4.310704316780261</v>
      </c>
      <c r="G2088" s="193">
        <f t="shared" si="340"/>
        <v>4.4701071996660922</v>
      </c>
      <c r="H2088" s="193">
        <f t="shared" si="340"/>
        <v>4.6354045436898401</v>
      </c>
      <c r="I2088" s="193">
        <f t="shared" si="340"/>
        <v>4.8068143165035169</v>
      </c>
      <c r="J2088" s="193">
        <f t="shared" si="340"/>
        <v>4.9845625458508387</v>
      </c>
      <c r="K2088" s="193">
        <f>MAX(0,(F2088-'2031 forecast'!$C$10))</f>
        <v>0</v>
      </c>
      <c r="L2088" s="193">
        <f>MAX(0,(G2088-'2031 forecast'!$C$10))</f>
        <v>0</v>
      </c>
      <c r="M2088" s="193">
        <f>MAX(0,(H2088-'2031 forecast'!$C$10))</f>
        <v>0</v>
      </c>
      <c r="N2088" s="193">
        <f>MAX(0,(I2088-'2031 forecast'!$C$10))</f>
        <v>0</v>
      </c>
      <c r="O2088" s="193">
        <f>MAX(0,(J2088-'2031 forecast'!$C$10))</f>
        <v>0</v>
      </c>
      <c r="P2088" s="175" t="str">
        <f t="shared" si="337"/>
        <v/>
      </c>
      <c r="Q2088" s="175" t="str">
        <f t="shared" si="338"/>
        <v/>
      </c>
    </row>
    <row r="2089" spans="1:17" s="1" customFormat="1" x14ac:dyDescent="0.3">
      <c r="A2089" s="189">
        <f t="shared" si="336"/>
        <v>43917.874999994943</v>
      </c>
      <c r="B2089" s="190">
        <f t="shared" si="332"/>
        <v>43917</v>
      </c>
      <c r="C2089" s="1">
        <f t="shared" si="333"/>
        <v>21</v>
      </c>
      <c r="D2089" s="191">
        <v>2.8686346718512277</v>
      </c>
      <c r="E2089" s="192">
        <f t="shared" si="334"/>
        <v>9.9609457721928598E-5</v>
      </c>
      <c r="F2089" s="193">
        <f t="shared" si="335"/>
        <v>4.2770269393054159</v>
      </c>
      <c r="G2089" s="193">
        <f t="shared" si="340"/>
        <v>4.4351844871687014</v>
      </c>
      <c r="H2089" s="193">
        <f t="shared" si="340"/>
        <v>4.5991904456922637</v>
      </c>
      <c r="I2089" s="193">
        <f t="shared" si="340"/>
        <v>4.7692610796558332</v>
      </c>
      <c r="J2089" s="193">
        <f t="shared" si="340"/>
        <v>4.9456206509613789</v>
      </c>
      <c r="K2089" s="193">
        <f>MAX(0,(F2089-'2031 forecast'!$C$10))</f>
        <v>0</v>
      </c>
      <c r="L2089" s="193">
        <f>MAX(0,(G2089-'2031 forecast'!$C$10))</f>
        <v>0</v>
      </c>
      <c r="M2089" s="193">
        <f>MAX(0,(H2089-'2031 forecast'!$C$10))</f>
        <v>0</v>
      </c>
      <c r="N2089" s="193">
        <f>MAX(0,(I2089-'2031 forecast'!$C$10))</f>
        <v>0</v>
      </c>
      <c r="O2089" s="193">
        <f>MAX(0,(J2089-'2031 forecast'!$C$10))</f>
        <v>0</v>
      </c>
      <c r="P2089" s="175" t="str">
        <f t="shared" si="337"/>
        <v/>
      </c>
      <c r="Q2089" s="175" t="str">
        <f t="shared" si="338"/>
        <v/>
      </c>
    </row>
    <row r="2090" spans="1:17" s="1" customFormat="1" x14ac:dyDescent="0.3">
      <c r="A2090" s="189">
        <f t="shared" si="336"/>
        <v>43917.916666661607</v>
      </c>
      <c r="B2090" s="190">
        <f t="shared" si="332"/>
        <v>43917</v>
      </c>
      <c r="C2090" s="1">
        <f t="shared" si="333"/>
        <v>22</v>
      </c>
      <c r="D2090" s="191">
        <v>2.6578163757571742</v>
      </c>
      <c r="E2090" s="192">
        <f t="shared" si="334"/>
        <v>9.2289077626878717E-5</v>
      </c>
      <c r="F2090" s="193">
        <f t="shared" si="335"/>
        <v>3.9627047495401877</v>
      </c>
      <c r="G2090" s="193">
        <f t="shared" si="340"/>
        <v>4.1092391705263811</v>
      </c>
      <c r="H2090" s="193">
        <f t="shared" si="340"/>
        <v>4.2611921977148794</v>
      </c>
      <c r="I2090" s="193">
        <f t="shared" si="340"/>
        <v>4.4187642024107845</v>
      </c>
      <c r="J2090" s="193">
        <f t="shared" si="340"/>
        <v>4.5821629653264218</v>
      </c>
      <c r="K2090" s="193">
        <f>MAX(0,(F2090-'2031 forecast'!$C$10))</f>
        <v>0</v>
      </c>
      <c r="L2090" s="193">
        <f>MAX(0,(G2090-'2031 forecast'!$C$10))</f>
        <v>0</v>
      </c>
      <c r="M2090" s="193">
        <f>MAX(0,(H2090-'2031 forecast'!$C$10))</f>
        <v>0</v>
      </c>
      <c r="N2090" s="193">
        <f>MAX(0,(I2090-'2031 forecast'!$C$10))</f>
        <v>0</v>
      </c>
      <c r="O2090" s="193">
        <f>MAX(0,(J2090-'2031 forecast'!$C$10))</f>
        <v>0</v>
      </c>
      <c r="P2090" s="175" t="str">
        <f t="shared" si="337"/>
        <v/>
      </c>
      <c r="Q2090" s="175" t="str">
        <f t="shared" si="338"/>
        <v/>
      </c>
    </row>
    <row r="2091" spans="1:17" s="1" customFormat="1" x14ac:dyDescent="0.3">
      <c r="A2091" s="189">
        <f t="shared" si="336"/>
        <v>43917.958333328272</v>
      </c>
      <c r="B2091" s="190">
        <f t="shared" si="332"/>
        <v>43917</v>
      </c>
      <c r="C2091" s="1">
        <f t="shared" si="333"/>
        <v>23</v>
      </c>
      <c r="D2091" s="191">
        <v>2.5072318785471364</v>
      </c>
      <c r="E2091" s="192">
        <f t="shared" si="334"/>
        <v>8.7060234701843108E-5</v>
      </c>
      <c r="F2091" s="193">
        <f t="shared" si="335"/>
        <v>3.7381888997078829</v>
      </c>
      <c r="G2091" s="193">
        <f t="shared" si="340"/>
        <v>3.8764210872104394</v>
      </c>
      <c r="H2091" s="193">
        <f t="shared" si="340"/>
        <v>4.019764877731034</v>
      </c>
      <c r="I2091" s="193">
        <f t="shared" si="340"/>
        <v>4.1684092900928942</v>
      </c>
      <c r="J2091" s="193">
        <f t="shared" si="340"/>
        <v>4.3225503327300245</v>
      </c>
      <c r="K2091" s="193">
        <f>MAX(0,(F2091-'2031 forecast'!$C$10))</f>
        <v>0</v>
      </c>
      <c r="L2091" s="193">
        <f>MAX(0,(G2091-'2031 forecast'!$C$10))</f>
        <v>0</v>
      </c>
      <c r="M2091" s="193">
        <f>MAX(0,(H2091-'2031 forecast'!$C$10))</f>
        <v>0</v>
      </c>
      <c r="N2091" s="193">
        <f>MAX(0,(I2091-'2031 forecast'!$C$10))</f>
        <v>0</v>
      </c>
      <c r="O2091" s="193">
        <f>MAX(0,(J2091-'2031 forecast'!$C$10))</f>
        <v>0</v>
      </c>
      <c r="P2091" s="175" t="str">
        <f t="shared" si="337"/>
        <v/>
      </c>
      <c r="Q2091" s="175" t="str">
        <f t="shared" si="338"/>
        <v/>
      </c>
    </row>
    <row r="2092" spans="1:17" s="1" customFormat="1" x14ac:dyDescent="0.3">
      <c r="A2092" s="189">
        <f t="shared" si="336"/>
        <v>43917.999999994936</v>
      </c>
      <c r="B2092" s="190">
        <f t="shared" si="332"/>
        <v>43917</v>
      </c>
      <c r="C2092" s="1">
        <f t="shared" si="333"/>
        <v>0</v>
      </c>
      <c r="D2092" s="191">
        <v>2.4394688548026187</v>
      </c>
      <c r="E2092" s="192">
        <f t="shared" si="334"/>
        <v>8.4707255385577066E-5</v>
      </c>
      <c r="F2092" s="193">
        <f t="shared" si="335"/>
        <v>3.6371567672833454</v>
      </c>
      <c r="G2092" s="193">
        <f t="shared" si="340"/>
        <v>3.7716529497182649</v>
      </c>
      <c r="H2092" s="193">
        <f t="shared" si="340"/>
        <v>3.9111225837383028</v>
      </c>
      <c r="I2092" s="193">
        <f t="shared" si="340"/>
        <v>4.0557495795498424</v>
      </c>
      <c r="J2092" s="193">
        <f t="shared" si="340"/>
        <v>4.2057246480616444</v>
      </c>
      <c r="K2092" s="193">
        <f>MAX(0,(F2092-'2031 forecast'!$C$10))</f>
        <v>0</v>
      </c>
      <c r="L2092" s="193">
        <f>MAX(0,(G2092-'2031 forecast'!$C$10))</f>
        <v>0</v>
      </c>
      <c r="M2092" s="193">
        <f>MAX(0,(H2092-'2031 forecast'!$C$10))</f>
        <v>0</v>
      </c>
      <c r="N2092" s="193">
        <f>MAX(0,(I2092-'2031 forecast'!$C$10))</f>
        <v>0</v>
      </c>
      <c r="O2092" s="193">
        <f>MAX(0,(J2092-'2031 forecast'!$C$10))</f>
        <v>0</v>
      </c>
      <c r="P2092" s="175" t="str">
        <f t="shared" si="337"/>
        <v/>
      </c>
      <c r="Q2092" s="175" t="str">
        <f t="shared" si="338"/>
        <v/>
      </c>
    </row>
    <row r="2093" spans="1:17" s="1" customFormat="1" x14ac:dyDescent="0.3">
      <c r="A2093" s="189">
        <f t="shared" si="336"/>
        <v>43918.0416666616</v>
      </c>
      <c r="B2093" s="190">
        <f t="shared" si="332"/>
        <v>43918</v>
      </c>
      <c r="C2093" s="1">
        <f t="shared" si="333"/>
        <v>1</v>
      </c>
      <c r="D2093" s="191">
        <v>2.3717058310581018</v>
      </c>
      <c r="E2093" s="192">
        <f t="shared" si="334"/>
        <v>8.2354276069311052E-5</v>
      </c>
      <c r="F2093" s="193">
        <f t="shared" si="335"/>
        <v>3.5361246348588082</v>
      </c>
      <c r="G2093" s="193">
        <f t="shared" si="340"/>
        <v>3.6668848122260917</v>
      </c>
      <c r="H2093" s="193">
        <f t="shared" si="340"/>
        <v>3.802480289745573</v>
      </c>
      <c r="I2093" s="193">
        <f t="shared" si="340"/>
        <v>3.9430898690067919</v>
      </c>
      <c r="J2093" s="193">
        <f t="shared" si="340"/>
        <v>4.0888989633932669</v>
      </c>
      <c r="K2093" s="193">
        <f>MAX(0,(F2093-'2031 forecast'!$C$10))</f>
        <v>0</v>
      </c>
      <c r="L2093" s="193">
        <f>MAX(0,(G2093-'2031 forecast'!$C$10))</f>
        <v>0</v>
      </c>
      <c r="M2093" s="193">
        <f>MAX(0,(H2093-'2031 forecast'!$C$10))</f>
        <v>0</v>
      </c>
      <c r="N2093" s="193">
        <f>MAX(0,(I2093-'2031 forecast'!$C$10))</f>
        <v>0</v>
      </c>
      <c r="O2093" s="193">
        <f>MAX(0,(J2093-'2031 forecast'!$C$10))</f>
        <v>0</v>
      </c>
      <c r="P2093" s="175" t="str">
        <f t="shared" si="337"/>
        <v/>
      </c>
      <c r="Q2093" s="175" t="str">
        <f t="shared" si="338"/>
        <v/>
      </c>
    </row>
    <row r="2094" spans="1:17" s="1" customFormat="1" x14ac:dyDescent="0.3">
      <c r="A2094" s="189">
        <f t="shared" si="336"/>
        <v>43918.083333328264</v>
      </c>
      <c r="B2094" s="190">
        <f t="shared" si="332"/>
        <v>43918</v>
      </c>
      <c r="C2094" s="1">
        <f t="shared" si="333"/>
        <v>2</v>
      </c>
      <c r="D2094" s="191">
        <v>2.3491181564765959</v>
      </c>
      <c r="E2094" s="192">
        <f t="shared" si="334"/>
        <v>8.1569949630555701E-5</v>
      </c>
      <c r="F2094" s="193">
        <f t="shared" si="335"/>
        <v>3.5024472573839622</v>
      </c>
      <c r="G2094" s="193">
        <f t="shared" si="340"/>
        <v>3.6319620997287001</v>
      </c>
      <c r="H2094" s="193">
        <f t="shared" si="340"/>
        <v>3.7662661917479956</v>
      </c>
      <c r="I2094" s="193">
        <f t="shared" si="340"/>
        <v>3.9055366321591078</v>
      </c>
      <c r="J2094" s="193">
        <f t="shared" si="340"/>
        <v>4.0499570685038062</v>
      </c>
      <c r="K2094" s="193">
        <f>MAX(0,(F2094-'2031 forecast'!$C$10))</f>
        <v>0</v>
      </c>
      <c r="L2094" s="193">
        <f>MAX(0,(G2094-'2031 forecast'!$C$10))</f>
        <v>0</v>
      </c>
      <c r="M2094" s="193">
        <f>MAX(0,(H2094-'2031 forecast'!$C$10))</f>
        <v>0</v>
      </c>
      <c r="N2094" s="193">
        <f>MAX(0,(I2094-'2031 forecast'!$C$10))</f>
        <v>0</v>
      </c>
      <c r="O2094" s="193">
        <f>MAX(0,(J2094-'2031 forecast'!$C$10))</f>
        <v>0</v>
      </c>
      <c r="P2094" s="175" t="str">
        <f t="shared" si="337"/>
        <v/>
      </c>
      <c r="Q2094" s="175" t="str">
        <f t="shared" si="338"/>
        <v/>
      </c>
    </row>
    <row r="2095" spans="1:17" s="1" customFormat="1" x14ac:dyDescent="0.3">
      <c r="A2095" s="189">
        <f t="shared" si="336"/>
        <v>43918.124999994929</v>
      </c>
      <c r="B2095" s="190">
        <f t="shared" si="332"/>
        <v>43918</v>
      </c>
      <c r="C2095" s="1">
        <f t="shared" si="333"/>
        <v>3</v>
      </c>
      <c r="D2095" s="191">
        <v>2.2587674581505732</v>
      </c>
      <c r="E2095" s="192">
        <f t="shared" si="334"/>
        <v>7.8432643875534335E-5</v>
      </c>
      <c r="F2095" s="193">
        <f t="shared" si="335"/>
        <v>3.3677377474845795</v>
      </c>
      <c r="G2095" s="193">
        <f t="shared" si="340"/>
        <v>3.4922712497391348</v>
      </c>
      <c r="H2095" s="193">
        <f t="shared" si="340"/>
        <v>3.6214097997576884</v>
      </c>
      <c r="I2095" s="193">
        <f t="shared" si="340"/>
        <v>3.7553236847683733</v>
      </c>
      <c r="J2095" s="193">
        <f t="shared" si="340"/>
        <v>3.8941894889459681</v>
      </c>
      <c r="K2095" s="193">
        <f>MAX(0,(F2095-'2031 forecast'!$C$10))</f>
        <v>0</v>
      </c>
      <c r="L2095" s="193">
        <f>MAX(0,(G2095-'2031 forecast'!$C$10))</f>
        <v>0</v>
      </c>
      <c r="M2095" s="193">
        <f>MAX(0,(H2095-'2031 forecast'!$C$10))</f>
        <v>0</v>
      </c>
      <c r="N2095" s="193">
        <f>MAX(0,(I2095-'2031 forecast'!$C$10))</f>
        <v>0</v>
      </c>
      <c r="O2095" s="193">
        <f>MAX(0,(J2095-'2031 forecast'!$C$10))</f>
        <v>0</v>
      </c>
      <c r="P2095" s="175" t="str">
        <f t="shared" si="337"/>
        <v/>
      </c>
      <c r="Q2095" s="175" t="str">
        <f t="shared" si="338"/>
        <v/>
      </c>
    </row>
    <row r="2096" spans="1:17" s="1" customFormat="1" x14ac:dyDescent="0.3">
      <c r="A2096" s="189">
        <f t="shared" si="336"/>
        <v>43918.166666661593</v>
      </c>
      <c r="B2096" s="190">
        <f t="shared" si="332"/>
        <v>43918</v>
      </c>
      <c r="C2096" s="1">
        <f t="shared" si="333"/>
        <v>4</v>
      </c>
      <c r="D2096" s="191">
        <v>2.243709008429569</v>
      </c>
      <c r="E2096" s="192">
        <f t="shared" si="334"/>
        <v>7.7909759583030754E-5</v>
      </c>
      <c r="F2096" s="193">
        <f t="shared" si="335"/>
        <v>3.3452861625013481</v>
      </c>
      <c r="G2096" s="193">
        <f t="shared" si="340"/>
        <v>3.46898944140754</v>
      </c>
      <c r="H2096" s="193">
        <f t="shared" si="340"/>
        <v>3.597267067759303</v>
      </c>
      <c r="I2096" s="193">
        <f t="shared" si="340"/>
        <v>3.730288193536583</v>
      </c>
      <c r="J2096" s="193">
        <f t="shared" si="340"/>
        <v>3.8682282256863272</v>
      </c>
      <c r="K2096" s="193">
        <f>MAX(0,(F2096-'2031 forecast'!$C$10))</f>
        <v>0</v>
      </c>
      <c r="L2096" s="193">
        <f>MAX(0,(G2096-'2031 forecast'!$C$10))</f>
        <v>0</v>
      </c>
      <c r="M2096" s="193">
        <f>MAX(0,(H2096-'2031 forecast'!$C$10))</f>
        <v>0</v>
      </c>
      <c r="N2096" s="193">
        <f>MAX(0,(I2096-'2031 forecast'!$C$10))</f>
        <v>0</v>
      </c>
      <c r="O2096" s="193">
        <f>MAX(0,(J2096-'2031 forecast'!$C$10))</f>
        <v>0</v>
      </c>
      <c r="P2096" s="175" t="str">
        <f t="shared" si="337"/>
        <v/>
      </c>
      <c r="Q2096" s="175" t="str">
        <f t="shared" si="338"/>
        <v/>
      </c>
    </row>
    <row r="2097" spans="1:17" s="1" customFormat="1" x14ac:dyDescent="0.3">
      <c r="A2097" s="189">
        <f t="shared" si="336"/>
        <v>43918.208333328257</v>
      </c>
      <c r="B2097" s="190">
        <f t="shared" si="332"/>
        <v>43918</v>
      </c>
      <c r="C2097" s="1">
        <f t="shared" si="333"/>
        <v>5</v>
      </c>
      <c r="D2097" s="191">
        <v>2.3114720321740867</v>
      </c>
      <c r="E2097" s="192">
        <f t="shared" si="334"/>
        <v>8.0262738899296808E-5</v>
      </c>
      <c r="F2097" s="193">
        <f t="shared" si="335"/>
        <v>3.4463182949258866</v>
      </c>
      <c r="G2097" s="193">
        <f t="shared" si="340"/>
        <v>3.5737575788997149</v>
      </c>
      <c r="H2097" s="193">
        <f t="shared" si="340"/>
        <v>3.7059093617520347</v>
      </c>
      <c r="I2097" s="193">
        <f t="shared" si="340"/>
        <v>3.8429479040796353</v>
      </c>
      <c r="J2097" s="193">
        <f t="shared" si="340"/>
        <v>3.9850539103547078</v>
      </c>
      <c r="K2097" s="193">
        <f>MAX(0,(F2097-'2031 forecast'!$C$10))</f>
        <v>0</v>
      </c>
      <c r="L2097" s="193">
        <f>MAX(0,(G2097-'2031 forecast'!$C$10))</f>
        <v>0</v>
      </c>
      <c r="M2097" s="193">
        <f>MAX(0,(H2097-'2031 forecast'!$C$10))</f>
        <v>0</v>
      </c>
      <c r="N2097" s="193">
        <f>MAX(0,(I2097-'2031 forecast'!$C$10))</f>
        <v>0</v>
      </c>
      <c r="O2097" s="193">
        <f>MAX(0,(J2097-'2031 forecast'!$C$10))</f>
        <v>0</v>
      </c>
      <c r="P2097" s="175" t="str">
        <f t="shared" si="337"/>
        <v/>
      </c>
      <c r="Q2097" s="175" t="str">
        <f t="shared" si="338"/>
        <v/>
      </c>
    </row>
    <row r="2098" spans="1:17" s="1" customFormat="1" x14ac:dyDescent="0.3">
      <c r="A2098" s="189">
        <f t="shared" si="336"/>
        <v>43918.249999994921</v>
      </c>
      <c r="B2098" s="190">
        <f t="shared" si="332"/>
        <v>43918</v>
      </c>
      <c r="C2098" s="1">
        <f t="shared" si="333"/>
        <v>6</v>
      </c>
      <c r="D2098" s="191">
        <v>2.3792350559186035</v>
      </c>
      <c r="E2098" s="192">
        <f t="shared" si="334"/>
        <v>8.2615718215562823E-5</v>
      </c>
      <c r="F2098" s="193">
        <f t="shared" si="335"/>
        <v>3.5473504273504233</v>
      </c>
      <c r="G2098" s="193">
        <f t="shared" si="340"/>
        <v>3.6785257163918885</v>
      </c>
      <c r="H2098" s="193">
        <f t="shared" si="340"/>
        <v>3.8145516557447645</v>
      </c>
      <c r="I2098" s="193">
        <f t="shared" si="340"/>
        <v>3.9556076146226857</v>
      </c>
      <c r="J2098" s="193">
        <f t="shared" si="340"/>
        <v>4.1018795950230862</v>
      </c>
      <c r="K2098" s="193">
        <f>MAX(0,(F2098-'2031 forecast'!$C$10))</f>
        <v>0</v>
      </c>
      <c r="L2098" s="193">
        <f>MAX(0,(G2098-'2031 forecast'!$C$10))</f>
        <v>0</v>
      </c>
      <c r="M2098" s="193">
        <f>MAX(0,(H2098-'2031 forecast'!$C$10))</f>
        <v>0</v>
      </c>
      <c r="N2098" s="193">
        <f>MAX(0,(I2098-'2031 forecast'!$C$10))</f>
        <v>0</v>
      </c>
      <c r="O2098" s="193">
        <f>MAX(0,(J2098-'2031 forecast'!$C$10))</f>
        <v>0</v>
      </c>
      <c r="P2098" s="175" t="str">
        <f t="shared" si="337"/>
        <v/>
      </c>
      <c r="Q2098" s="175" t="str">
        <f t="shared" si="338"/>
        <v/>
      </c>
    </row>
    <row r="2099" spans="1:17" s="1" customFormat="1" x14ac:dyDescent="0.3">
      <c r="A2099" s="189">
        <f t="shared" si="336"/>
        <v>43918.291666661586</v>
      </c>
      <c r="B2099" s="190">
        <f t="shared" si="332"/>
        <v>43918</v>
      </c>
      <c r="C2099" s="1">
        <f t="shared" si="333"/>
        <v>7</v>
      </c>
      <c r="D2099" s="191">
        <v>2.4394688548026187</v>
      </c>
      <c r="E2099" s="192">
        <f t="shared" si="334"/>
        <v>8.4707255385577066E-5</v>
      </c>
      <c r="F2099" s="193">
        <f t="shared" si="335"/>
        <v>3.6371567672833454</v>
      </c>
      <c r="G2099" s="193">
        <f t="shared" si="340"/>
        <v>3.7716529497182649</v>
      </c>
      <c r="H2099" s="193">
        <f t="shared" si="340"/>
        <v>3.9111225837383028</v>
      </c>
      <c r="I2099" s="193">
        <f t="shared" si="340"/>
        <v>4.0557495795498424</v>
      </c>
      <c r="J2099" s="193">
        <f t="shared" si="340"/>
        <v>4.2057246480616444</v>
      </c>
      <c r="K2099" s="193">
        <f>MAX(0,(F2099-'2031 forecast'!$C$10))</f>
        <v>0</v>
      </c>
      <c r="L2099" s="193">
        <f>MAX(0,(G2099-'2031 forecast'!$C$10))</f>
        <v>0</v>
      </c>
      <c r="M2099" s="193">
        <f>MAX(0,(H2099-'2031 forecast'!$C$10))</f>
        <v>0</v>
      </c>
      <c r="N2099" s="193">
        <f>MAX(0,(I2099-'2031 forecast'!$C$10))</f>
        <v>0</v>
      </c>
      <c r="O2099" s="193">
        <f>MAX(0,(J2099-'2031 forecast'!$C$10))</f>
        <v>0</v>
      </c>
      <c r="P2099" s="175" t="str">
        <f t="shared" si="337"/>
        <v/>
      </c>
      <c r="Q2099" s="175" t="str">
        <f t="shared" si="338"/>
        <v/>
      </c>
    </row>
    <row r="2100" spans="1:17" s="1" customFormat="1" x14ac:dyDescent="0.3">
      <c r="A2100" s="189">
        <f t="shared" si="336"/>
        <v>43918.33333332825</v>
      </c>
      <c r="B2100" s="190">
        <f t="shared" si="332"/>
        <v>43918</v>
      </c>
      <c r="C2100" s="1">
        <f t="shared" si="333"/>
        <v>8</v>
      </c>
      <c r="D2100" s="191">
        <v>2.5825241271521548</v>
      </c>
      <c r="E2100" s="192">
        <f t="shared" si="334"/>
        <v>8.9674656164360906E-5</v>
      </c>
      <c r="F2100" s="193">
        <f t="shared" si="335"/>
        <v>3.8504468246240351</v>
      </c>
      <c r="G2100" s="193">
        <f t="shared" si="340"/>
        <v>3.9928301288684103</v>
      </c>
      <c r="H2100" s="193">
        <f t="shared" si="340"/>
        <v>4.1404785377229558</v>
      </c>
      <c r="I2100" s="193">
        <f t="shared" si="340"/>
        <v>4.2935867462518393</v>
      </c>
      <c r="J2100" s="193">
        <f t="shared" si="340"/>
        <v>4.4523566490282223</v>
      </c>
      <c r="K2100" s="193">
        <f>MAX(0,(F2100-'2031 forecast'!$C$10))</f>
        <v>0</v>
      </c>
      <c r="L2100" s="193">
        <f>MAX(0,(G2100-'2031 forecast'!$C$10))</f>
        <v>0</v>
      </c>
      <c r="M2100" s="193">
        <f>MAX(0,(H2100-'2031 forecast'!$C$10))</f>
        <v>0</v>
      </c>
      <c r="N2100" s="193">
        <f>MAX(0,(I2100-'2031 forecast'!$C$10))</f>
        <v>0</v>
      </c>
      <c r="O2100" s="193">
        <f>MAX(0,(J2100-'2031 forecast'!$C$10))</f>
        <v>0</v>
      </c>
      <c r="P2100" s="175" t="str">
        <f t="shared" si="337"/>
        <v/>
      </c>
      <c r="Q2100" s="175" t="str">
        <f t="shared" si="338"/>
        <v/>
      </c>
    </row>
    <row r="2101" spans="1:17" s="1" customFormat="1" x14ac:dyDescent="0.3">
      <c r="A2101" s="189">
        <f t="shared" si="336"/>
        <v>43918.374999994914</v>
      </c>
      <c r="B2101" s="190">
        <f t="shared" si="332"/>
        <v>43918</v>
      </c>
      <c r="C2101" s="1">
        <f t="shared" si="333"/>
        <v>9</v>
      </c>
      <c r="D2101" s="191">
        <v>2.778283973525205</v>
      </c>
      <c r="E2101" s="192">
        <f t="shared" si="334"/>
        <v>9.6472151966907232E-5</v>
      </c>
      <c r="F2101" s="193">
        <f t="shared" si="335"/>
        <v>4.1423174294060328</v>
      </c>
      <c r="G2101" s="193">
        <f t="shared" si="340"/>
        <v>4.2954936371791357</v>
      </c>
      <c r="H2101" s="193">
        <f t="shared" si="340"/>
        <v>4.4543340537019569</v>
      </c>
      <c r="I2101" s="193">
        <f t="shared" si="340"/>
        <v>4.6190481322650987</v>
      </c>
      <c r="J2101" s="193">
        <f t="shared" si="340"/>
        <v>4.7898530714035408</v>
      </c>
      <c r="K2101" s="193">
        <f>MAX(0,(F2101-'2031 forecast'!$C$10))</f>
        <v>0</v>
      </c>
      <c r="L2101" s="193">
        <f>MAX(0,(G2101-'2031 forecast'!$C$10))</f>
        <v>0</v>
      </c>
      <c r="M2101" s="193">
        <f>MAX(0,(H2101-'2031 forecast'!$C$10))</f>
        <v>0</v>
      </c>
      <c r="N2101" s="193">
        <f>MAX(0,(I2101-'2031 forecast'!$C$10))</f>
        <v>0</v>
      </c>
      <c r="O2101" s="193">
        <f>MAX(0,(J2101-'2031 forecast'!$C$10))</f>
        <v>0</v>
      </c>
      <c r="P2101" s="175" t="str">
        <f t="shared" si="337"/>
        <v/>
      </c>
      <c r="Q2101" s="175" t="str">
        <f t="shared" si="338"/>
        <v/>
      </c>
    </row>
    <row r="2102" spans="1:17" s="1" customFormat="1" x14ac:dyDescent="0.3">
      <c r="A2102" s="189">
        <f t="shared" si="336"/>
        <v>43918.416666661578</v>
      </c>
      <c r="B2102" s="190">
        <f t="shared" si="332"/>
        <v>43918</v>
      </c>
      <c r="C2102" s="1">
        <f t="shared" si="333"/>
        <v>10</v>
      </c>
      <c r="D2102" s="191">
        <v>3.0116899442007643</v>
      </c>
      <c r="E2102" s="192">
        <f t="shared" si="334"/>
        <v>1.0457685850071245E-4</v>
      </c>
      <c r="F2102" s="193">
        <f t="shared" si="335"/>
        <v>4.4903169966461061</v>
      </c>
      <c r="G2102" s="193">
        <f t="shared" si="340"/>
        <v>4.6563616663188467</v>
      </c>
      <c r="H2102" s="193">
        <f t="shared" si="340"/>
        <v>4.8285463996769176</v>
      </c>
      <c r="I2102" s="193">
        <f t="shared" si="340"/>
        <v>5.0070982463578311</v>
      </c>
      <c r="J2102" s="193">
        <f t="shared" si="340"/>
        <v>5.1922526519279577</v>
      </c>
      <c r="K2102" s="193">
        <f>MAX(0,(F2102-'2031 forecast'!$C$10))</f>
        <v>0</v>
      </c>
      <c r="L2102" s="193">
        <f>MAX(0,(G2102-'2031 forecast'!$C$10))</f>
        <v>0</v>
      </c>
      <c r="M2102" s="193">
        <f>MAX(0,(H2102-'2031 forecast'!$C$10))</f>
        <v>0</v>
      </c>
      <c r="N2102" s="193">
        <f>MAX(0,(I2102-'2031 forecast'!$C$10))</f>
        <v>0</v>
      </c>
      <c r="O2102" s="193">
        <f>MAX(0,(J2102-'2031 forecast'!$C$10))</f>
        <v>0</v>
      </c>
      <c r="P2102" s="175" t="str">
        <f t="shared" si="337"/>
        <v/>
      </c>
      <c r="Q2102" s="175" t="str">
        <f t="shared" si="338"/>
        <v/>
      </c>
    </row>
    <row r="2103" spans="1:17" s="1" customFormat="1" x14ac:dyDescent="0.3">
      <c r="A2103" s="189">
        <f t="shared" si="336"/>
        <v>43918.458333328243</v>
      </c>
      <c r="B2103" s="190">
        <f t="shared" si="332"/>
        <v>43918</v>
      </c>
      <c r="C2103" s="1">
        <f t="shared" si="333"/>
        <v>11</v>
      </c>
      <c r="D2103" s="191">
        <v>2.9891022696192584</v>
      </c>
      <c r="E2103" s="192">
        <f t="shared" si="334"/>
        <v>1.037925320619571E-4</v>
      </c>
      <c r="F2103" s="193">
        <f t="shared" si="335"/>
        <v>4.4566396191712601</v>
      </c>
      <c r="G2103" s="193">
        <f t="shared" si="340"/>
        <v>4.6214389538214551</v>
      </c>
      <c r="H2103" s="193">
        <f t="shared" si="340"/>
        <v>4.7923323016793411</v>
      </c>
      <c r="I2103" s="193">
        <f t="shared" si="340"/>
        <v>4.9695450095101465</v>
      </c>
      <c r="J2103" s="193">
        <f t="shared" si="340"/>
        <v>5.1533107570384979</v>
      </c>
      <c r="K2103" s="193">
        <f>MAX(0,(F2103-'2031 forecast'!$C$10))</f>
        <v>0</v>
      </c>
      <c r="L2103" s="193">
        <f>MAX(0,(G2103-'2031 forecast'!$C$10))</f>
        <v>0</v>
      </c>
      <c r="M2103" s="193">
        <f>MAX(0,(H2103-'2031 forecast'!$C$10))</f>
        <v>0</v>
      </c>
      <c r="N2103" s="193">
        <f>MAX(0,(I2103-'2031 forecast'!$C$10))</f>
        <v>0</v>
      </c>
      <c r="O2103" s="193">
        <f>MAX(0,(J2103-'2031 forecast'!$C$10))</f>
        <v>0</v>
      </c>
      <c r="P2103" s="175" t="str">
        <f t="shared" si="337"/>
        <v/>
      </c>
      <c r="Q2103" s="175" t="str">
        <f t="shared" si="338"/>
        <v/>
      </c>
    </row>
    <row r="2104" spans="1:17" s="1" customFormat="1" x14ac:dyDescent="0.3">
      <c r="A2104" s="189">
        <f t="shared" si="336"/>
        <v>43918.499999994907</v>
      </c>
      <c r="B2104" s="190">
        <f t="shared" si="332"/>
        <v>43918</v>
      </c>
      <c r="C2104" s="1">
        <f t="shared" si="333"/>
        <v>12</v>
      </c>
      <c r="D2104" s="191">
        <v>3.0568652933637761</v>
      </c>
      <c r="E2104" s="192">
        <f t="shared" si="334"/>
        <v>1.0614551137822314E-4</v>
      </c>
      <c r="F2104" s="193">
        <f t="shared" si="335"/>
        <v>4.5576717515957981</v>
      </c>
      <c r="G2104" s="193">
        <f t="shared" si="340"/>
        <v>4.72620709131363</v>
      </c>
      <c r="H2104" s="193">
        <f t="shared" si="340"/>
        <v>4.9009745956720723</v>
      </c>
      <c r="I2104" s="193">
        <f t="shared" si="340"/>
        <v>5.0822047200531983</v>
      </c>
      <c r="J2104" s="193">
        <f t="shared" si="340"/>
        <v>5.2701364417068772</v>
      </c>
      <c r="K2104" s="193">
        <f>MAX(0,(F2104-'2031 forecast'!$C$10))</f>
        <v>0</v>
      </c>
      <c r="L2104" s="193">
        <f>MAX(0,(G2104-'2031 forecast'!$C$10))</f>
        <v>0</v>
      </c>
      <c r="M2104" s="193">
        <f>MAX(0,(H2104-'2031 forecast'!$C$10))</f>
        <v>0</v>
      </c>
      <c r="N2104" s="193">
        <f>MAX(0,(I2104-'2031 forecast'!$C$10))</f>
        <v>0</v>
      </c>
      <c r="O2104" s="193">
        <f>MAX(0,(J2104-'2031 forecast'!$C$10))</f>
        <v>0</v>
      </c>
      <c r="P2104" s="175" t="str">
        <f t="shared" si="337"/>
        <v/>
      </c>
      <c r="Q2104" s="175" t="str">
        <f t="shared" si="338"/>
        <v/>
      </c>
    </row>
    <row r="2105" spans="1:17" s="1" customFormat="1" x14ac:dyDescent="0.3">
      <c r="A2105" s="189">
        <f t="shared" si="336"/>
        <v>43918.541666661571</v>
      </c>
      <c r="B2105" s="190">
        <f t="shared" si="332"/>
        <v>43918</v>
      </c>
      <c r="C2105" s="1">
        <f t="shared" si="333"/>
        <v>13</v>
      </c>
      <c r="D2105" s="191">
        <v>3.0116899442007643</v>
      </c>
      <c r="E2105" s="192">
        <f t="shared" si="334"/>
        <v>1.0457685850071245E-4</v>
      </c>
      <c r="F2105" s="193">
        <f t="shared" si="335"/>
        <v>4.4903169966461061</v>
      </c>
      <c r="G2105" s="193">
        <f t="shared" ref="G2105:J2124" si="341">$E2105*G$2</f>
        <v>4.6563616663188467</v>
      </c>
      <c r="H2105" s="193">
        <f t="shared" si="341"/>
        <v>4.8285463996769176</v>
      </c>
      <c r="I2105" s="193">
        <f t="shared" si="341"/>
        <v>5.0070982463578311</v>
      </c>
      <c r="J2105" s="193">
        <f t="shared" si="341"/>
        <v>5.1922526519279577</v>
      </c>
      <c r="K2105" s="193">
        <f>MAX(0,(F2105-'2031 forecast'!$C$10))</f>
        <v>0</v>
      </c>
      <c r="L2105" s="193">
        <f>MAX(0,(G2105-'2031 forecast'!$C$10))</f>
        <v>0</v>
      </c>
      <c r="M2105" s="193">
        <f>MAX(0,(H2105-'2031 forecast'!$C$10))</f>
        <v>0</v>
      </c>
      <c r="N2105" s="193">
        <f>MAX(0,(I2105-'2031 forecast'!$C$10))</f>
        <v>0</v>
      </c>
      <c r="O2105" s="193">
        <f>MAX(0,(J2105-'2031 forecast'!$C$10))</f>
        <v>0</v>
      </c>
      <c r="P2105" s="175" t="str">
        <f t="shared" si="337"/>
        <v/>
      </c>
      <c r="Q2105" s="175" t="str">
        <f t="shared" si="338"/>
        <v/>
      </c>
    </row>
    <row r="2106" spans="1:17" s="1" customFormat="1" x14ac:dyDescent="0.3">
      <c r="A2106" s="189">
        <f t="shared" si="336"/>
        <v>43918.583333328235</v>
      </c>
      <c r="B2106" s="190">
        <f t="shared" si="332"/>
        <v>43918</v>
      </c>
      <c r="C2106" s="1">
        <f t="shared" si="333"/>
        <v>14</v>
      </c>
      <c r="D2106" s="191">
        <v>2.9288684707352428</v>
      </c>
      <c r="E2106" s="192">
        <f t="shared" si="334"/>
        <v>1.0170099489194284E-4</v>
      </c>
      <c r="F2106" s="193">
        <f t="shared" si="335"/>
        <v>4.3668332792383371</v>
      </c>
      <c r="G2106" s="193">
        <f t="shared" si="341"/>
        <v>4.5283117204950774</v>
      </c>
      <c r="H2106" s="193">
        <f t="shared" si="341"/>
        <v>4.6957613736858024</v>
      </c>
      <c r="I2106" s="193">
        <f t="shared" si="341"/>
        <v>4.8694030445829899</v>
      </c>
      <c r="J2106" s="193">
        <f t="shared" si="341"/>
        <v>5.049465703999938</v>
      </c>
      <c r="K2106" s="193">
        <f>MAX(0,(F2106-'2031 forecast'!$C$10))</f>
        <v>0</v>
      </c>
      <c r="L2106" s="193">
        <f>MAX(0,(G2106-'2031 forecast'!$C$10))</f>
        <v>0</v>
      </c>
      <c r="M2106" s="193">
        <f>MAX(0,(H2106-'2031 forecast'!$C$10))</f>
        <v>0</v>
      </c>
      <c r="N2106" s="193">
        <f>MAX(0,(I2106-'2031 forecast'!$C$10))</f>
        <v>0</v>
      </c>
      <c r="O2106" s="193">
        <f>MAX(0,(J2106-'2031 forecast'!$C$10))</f>
        <v>0</v>
      </c>
      <c r="P2106" s="175" t="str">
        <f t="shared" si="337"/>
        <v/>
      </c>
      <c r="Q2106" s="175" t="str">
        <f t="shared" si="338"/>
        <v/>
      </c>
    </row>
    <row r="2107" spans="1:17" s="1" customFormat="1" x14ac:dyDescent="0.3">
      <c r="A2107" s="189">
        <f t="shared" si="336"/>
        <v>43918.6249999949</v>
      </c>
      <c r="B2107" s="190">
        <f t="shared" si="332"/>
        <v>43918</v>
      </c>
      <c r="C2107" s="1">
        <f t="shared" si="333"/>
        <v>15</v>
      </c>
      <c r="D2107" s="191">
        <v>2.8836931215722315</v>
      </c>
      <c r="E2107" s="192">
        <f t="shared" si="334"/>
        <v>1.0013234201443215E-4</v>
      </c>
      <c r="F2107" s="193">
        <f t="shared" si="335"/>
        <v>4.299478524288646</v>
      </c>
      <c r="G2107" s="193">
        <f t="shared" si="341"/>
        <v>4.4584662955002949</v>
      </c>
      <c r="H2107" s="193">
        <f t="shared" si="341"/>
        <v>4.6233331776906477</v>
      </c>
      <c r="I2107" s="193">
        <f t="shared" si="341"/>
        <v>4.7942965708876226</v>
      </c>
      <c r="J2107" s="193">
        <f t="shared" si="341"/>
        <v>4.9715819142210185</v>
      </c>
      <c r="K2107" s="193">
        <f>MAX(0,(F2107-'2031 forecast'!$C$10))</f>
        <v>0</v>
      </c>
      <c r="L2107" s="193">
        <f>MAX(0,(G2107-'2031 forecast'!$C$10))</f>
        <v>0</v>
      </c>
      <c r="M2107" s="193">
        <f>MAX(0,(H2107-'2031 forecast'!$C$10))</f>
        <v>0</v>
      </c>
      <c r="N2107" s="193">
        <f>MAX(0,(I2107-'2031 forecast'!$C$10))</f>
        <v>0</v>
      </c>
      <c r="O2107" s="193">
        <f>MAX(0,(J2107-'2031 forecast'!$C$10))</f>
        <v>0</v>
      </c>
      <c r="P2107" s="175" t="str">
        <f t="shared" si="337"/>
        <v/>
      </c>
      <c r="Q2107" s="175" t="str">
        <f t="shared" si="338"/>
        <v/>
      </c>
    </row>
    <row r="2108" spans="1:17" s="1" customFormat="1" x14ac:dyDescent="0.3">
      <c r="A2108" s="189">
        <f t="shared" si="336"/>
        <v>43918.666666661564</v>
      </c>
      <c r="B2108" s="190">
        <f t="shared" si="332"/>
        <v>43918</v>
      </c>
      <c r="C2108" s="1">
        <f t="shared" si="333"/>
        <v>16</v>
      </c>
      <c r="D2108" s="191">
        <v>3.1170990922477908</v>
      </c>
      <c r="E2108" s="192">
        <f t="shared" si="334"/>
        <v>1.0823704854823737E-4</v>
      </c>
      <c r="F2108" s="193">
        <f t="shared" si="335"/>
        <v>4.6474780915287193</v>
      </c>
      <c r="G2108" s="193">
        <f t="shared" si="341"/>
        <v>4.819334324640006</v>
      </c>
      <c r="H2108" s="193">
        <f t="shared" si="341"/>
        <v>4.9975455236656092</v>
      </c>
      <c r="I2108" s="193">
        <f t="shared" si="341"/>
        <v>5.1823466849803541</v>
      </c>
      <c r="J2108" s="193">
        <f t="shared" si="341"/>
        <v>5.3739814947454354</v>
      </c>
      <c r="K2108" s="193">
        <f>MAX(0,(F2108-'2031 forecast'!$C$10))</f>
        <v>0</v>
      </c>
      <c r="L2108" s="193">
        <f>MAX(0,(G2108-'2031 forecast'!$C$10))</f>
        <v>0</v>
      </c>
      <c r="M2108" s="193">
        <f>MAX(0,(H2108-'2031 forecast'!$C$10))</f>
        <v>0</v>
      </c>
      <c r="N2108" s="193">
        <f>MAX(0,(I2108-'2031 forecast'!$C$10))</f>
        <v>0</v>
      </c>
      <c r="O2108" s="193">
        <f>MAX(0,(J2108-'2031 forecast'!$C$10))</f>
        <v>0</v>
      </c>
      <c r="P2108" s="175" t="str">
        <f t="shared" si="337"/>
        <v/>
      </c>
      <c r="Q2108" s="175" t="str">
        <f t="shared" si="338"/>
        <v/>
      </c>
    </row>
    <row r="2109" spans="1:17" s="1" customFormat="1" x14ac:dyDescent="0.3">
      <c r="A2109" s="189">
        <f t="shared" si="336"/>
        <v>43918.708333328228</v>
      </c>
      <c r="B2109" s="190">
        <f t="shared" si="332"/>
        <v>43918</v>
      </c>
      <c r="C2109" s="1">
        <f t="shared" si="333"/>
        <v>17</v>
      </c>
      <c r="D2109" s="191">
        <v>3.1396867668292967</v>
      </c>
      <c r="E2109" s="192">
        <f t="shared" si="334"/>
        <v>1.0902137498699272E-4</v>
      </c>
      <c r="F2109" s="193">
        <f t="shared" si="335"/>
        <v>4.6811554690035653</v>
      </c>
      <c r="G2109" s="193">
        <f t="shared" si="341"/>
        <v>4.8542570371373976</v>
      </c>
      <c r="H2109" s="193">
        <f t="shared" si="341"/>
        <v>5.0337596216631866</v>
      </c>
      <c r="I2109" s="193">
        <f t="shared" si="341"/>
        <v>5.2198999218280386</v>
      </c>
      <c r="J2109" s="193">
        <f t="shared" si="341"/>
        <v>5.4129233896348952</v>
      </c>
      <c r="K2109" s="193">
        <f>MAX(0,(F2109-'2031 forecast'!$C$10))</f>
        <v>0</v>
      </c>
      <c r="L2109" s="193">
        <f>MAX(0,(G2109-'2031 forecast'!$C$10))</f>
        <v>0</v>
      </c>
      <c r="M2109" s="193">
        <f>MAX(0,(H2109-'2031 forecast'!$C$10))</f>
        <v>0</v>
      </c>
      <c r="N2109" s="193">
        <f>MAX(0,(I2109-'2031 forecast'!$C$10))</f>
        <v>0</v>
      </c>
      <c r="O2109" s="193">
        <f>MAX(0,(J2109-'2031 forecast'!$C$10))</f>
        <v>0</v>
      </c>
      <c r="P2109" s="175" t="str">
        <f t="shared" si="337"/>
        <v/>
      </c>
      <c r="Q2109" s="175" t="str">
        <f t="shared" si="338"/>
        <v/>
      </c>
    </row>
    <row r="2110" spans="1:17" s="1" customFormat="1" x14ac:dyDescent="0.3">
      <c r="A2110" s="189">
        <f t="shared" si="336"/>
        <v>43918.749999994892</v>
      </c>
      <c r="B2110" s="190">
        <f t="shared" si="332"/>
        <v>43918</v>
      </c>
      <c r="C2110" s="1">
        <f t="shared" si="333"/>
        <v>18</v>
      </c>
      <c r="D2110" s="191">
        <v>3.0267483939217676</v>
      </c>
      <c r="E2110" s="192">
        <f t="shared" si="334"/>
        <v>1.0509974279321599E-4</v>
      </c>
      <c r="F2110" s="193">
        <f t="shared" si="335"/>
        <v>4.5127685816293361</v>
      </c>
      <c r="G2110" s="193">
        <f t="shared" si="341"/>
        <v>4.6796434746504403</v>
      </c>
      <c r="H2110" s="193">
        <f t="shared" si="341"/>
        <v>4.8526891316753016</v>
      </c>
      <c r="I2110" s="193">
        <f t="shared" si="341"/>
        <v>5.0321337375896196</v>
      </c>
      <c r="J2110" s="193">
        <f t="shared" si="341"/>
        <v>5.2182139151875964</v>
      </c>
      <c r="K2110" s="193">
        <f>MAX(0,(F2110-'2031 forecast'!$C$10))</f>
        <v>0</v>
      </c>
      <c r="L2110" s="193">
        <f>MAX(0,(G2110-'2031 forecast'!$C$10))</f>
        <v>0</v>
      </c>
      <c r="M2110" s="193">
        <f>MAX(0,(H2110-'2031 forecast'!$C$10))</f>
        <v>0</v>
      </c>
      <c r="N2110" s="193">
        <f>MAX(0,(I2110-'2031 forecast'!$C$10))</f>
        <v>0</v>
      </c>
      <c r="O2110" s="193">
        <f>MAX(0,(J2110-'2031 forecast'!$C$10))</f>
        <v>0</v>
      </c>
      <c r="P2110" s="175" t="str">
        <f t="shared" si="337"/>
        <v/>
      </c>
      <c r="Q2110" s="175" t="str">
        <f t="shared" si="338"/>
        <v/>
      </c>
    </row>
    <row r="2111" spans="1:17" s="1" customFormat="1" x14ac:dyDescent="0.3">
      <c r="A2111" s="189">
        <f t="shared" si="336"/>
        <v>43918.791666661557</v>
      </c>
      <c r="B2111" s="190">
        <f t="shared" si="332"/>
        <v>43918</v>
      </c>
      <c r="C2111" s="1">
        <f t="shared" si="333"/>
        <v>19</v>
      </c>
      <c r="D2111" s="191">
        <v>3.0719237430847794</v>
      </c>
      <c r="E2111" s="192">
        <f t="shared" si="334"/>
        <v>1.0666839567072669E-4</v>
      </c>
      <c r="F2111" s="193">
        <f t="shared" si="335"/>
        <v>4.5801233365790281</v>
      </c>
      <c r="G2111" s="193">
        <f t="shared" si="341"/>
        <v>4.7494888996452236</v>
      </c>
      <c r="H2111" s="193">
        <f t="shared" si="341"/>
        <v>4.9251173276704563</v>
      </c>
      <c r="I2111" s="193">
        <f t="shared" si="341"/>
        <v>5.1072402112849877</v>
      </c>
      <c r="J2111" s="193">
        <f t="shared" si="341"/>
        <v>5.2960977049665168</v>
      </c>
      <c r="K2111" s="193">
        <f>MAX(0,(F2111-'2031 forecast'!$C$10))</f>
        <v>0</v>
      </c>
      <c r="L2111" s="193">
        <f>MAX(0,(G2111-'2031 forecast'!$C$10))</f>
        <v>0</v>
      </c>
      <c r="M2111" s="193">
        <f>MAX(0,(H2111-'2031 forecast'!$C$10))</f>
        <v>0</v>
      </c>
      <c r="N2111" s="193">
        <f>MAX(0,(I2111-'2031 forecast'!$C$10))</f>
        <v>0</v>
      </c>
      <c r="O2111" s="193">
        <f>MAX(0,(J2111-'2031 forecast'!$C$10))</f>
        <v>0</v>
      </c>
      <c r="P2111" s="175" t="str">
        <f t="shared" si="337"/>
        <v/>
      </c>
      <c r="Q2111" s="175" t="str">
        <f t="shared" si="338"/>
        <v/>
      </c>
    </row>
    <row r="2112" spans="1:17" s="1" customFormat="1" x14ac:dyDescent="0.3">
      <c r="A2112" s="189">
        <f t="shared" si="336"/>
        <v>43918.833333328221</v>
      </c>
      <c r="B2112" s="190">
        <f t="shared" si="332"/>
        <v>43918</v>
      </c>
      <c r="C2112" s="1">
        <f t="shared" si="333"/>
        <v>20</v>
      </c>
      <c r="D2112" s="191">
        <v>2.8987515712932352</v>
      </c>
      <c r="E2112" s="192">
        <f t="shared" si="334"/>
        <v>1.0065522630693572E-4</v>
      </c>
      <c r="F2112" s="193">
        <f t="shared" si="335"/>
        <v>4.3219301092718769</v>
      </c>
      <c r="G2112" s="193">
        <f t="shared" si="341"/>
        <v>4.4817481038318894</v>
      </c>
      <c r="H2112" s="193">
        <f t="shared" si="341"/>
        <v>4.6474759096890326</v>
      </c>
      <c r="I2112" s="193">
        <f t="shared" si="341"/>
        <v>4.819332062119412</v>
      </c>
      <c r="J2112" s="193">
        <f t="shared" si="341"/>
        <v>4.9975431774806589</v>
      </c>
      <c r="K2112" s="193">
        <f>MAX(0,(F2112-'2031 forecast'!$C$10))</f>
        <v>0</v>
      </c>
      <c r="L2112" s="193">
        <f>MAX(0,(G2112-'2031 forecast'!$C$10))</f>
        <v>0</v>
      </c>
      <c r="M2112" s="193">
        <f>MAX(0,(H2112-'2031 forecast'!$C$10))</f>
        <v>0</v>
      </c>
      <c r="N2112" s="193">
        <f>MAX(0,(I2112-'2031 forecast'!$C$10))</f>
        <v>0</v>
      </c>
      <c r="O2112" s="193">
        <f>MAX(0,(J2112-'2031 forecast'!$C$10))</f>
        <v>0</v>
      </c>
      <c r="P2112" s="175" t="str">
        <f t="shared" si="337"/>
        <v/>
      </c>
      <c r="Q2112" s="175" t="str">
        <f t="shared" si="338"/>
        <v/>
      </c>
    </row>
    <row r="2113" spans="1:17" s="1" customFormat="1" x14ac:dyDescent="0.3">
      <c r="A2113" s="189">
        <f t="shared" si="336"/>
        <v>43918.874999994885</v>
      </c>
      <c r="B2113" s="190">
        <f t="shared" si="332"/>
        <v>43918</v>
      </c>
      <c r="C2113" s="1">
        <f t="shared" si="333"/>
        <v>21</v>
      </c>
      <c r="D2113" s="191">
        <v>2.8535762221302239</v>
      </c>
      <c r="E2113" s="192">
        <f t="shared" si="334"/>
        <v>9.908657342942503E-5</v>
      </c>
      <c r="F2113" s="193">
        <f t="shared" si="335"/>
        <v>4.2545753543221849</v>
      </c>
      <c r="G2113" s="193">
        <f t="shared" si="341"/>
        <v>4.411902678837107</v>
      </c>
      <c r="H2113" s="193">
        <f t="shared" si="341"/>
        <v>4.5750477136938787</v>
      </c>
      <c r="I2113" s="193">
        <f t="shared" si="341"/>
        <v>4.7442255884240438</v>
      </c>
      <c r="J2113" s="193">
        <f t="shared" si="341"/>
        <v>4.9196593877017394</v>
      </c>
      <c r="K2113" s="193">
        <f>MAX(0,(F2113-'2031 forecast'!$C$10))</f>
        <v>0</v>
      </c>
      <c r="L2113" s="193">
        <f>MAX(0,(G2113-'2031 forecast'!$C$10))</f>
        <v>0</v>
      </c>
      <c r="M2113" s="193">
        <f>MAX(0,(H2113-'2031 forecast'!$C$10))</f>
        <v>0</v>
      </c>
      <c r="N2113" s="193">
        <f>MAX(0,(I2113-'2031 forecast'!$C$10))</f>
        <v>0</v>
      </c>
      <c r="O2113" s="193">
        <f>MAX(0,(J2113-'2031 forecast'!$C$10))</f>
        <v>0</v>
      </c>
      <c r="P2113" s="175" t="str">
        <f t="shared" si="337"/>
        <v/>
      </c>
      <c r="Q2113" s="175" t="str">
        <f t="shared" si="338"/>
        <v/>
      </c>
    </row>
    <row r="2114" spans="1:17" s="1" customFormat="1" x14ac:dyDescent="0.3">
      <c r="A2114" s="189">
        <f t="shared" si="336"/>
        <v>43918.916666661549</v>
      </c>
      <c r="B2114" s="190">
        <f t="shared" si="332"/>
        <v>43918</v>
      </c>
      <c r="C2114" s="1">
        <f t="shared" si="333"/>
        <v>22</v>
      </c>
      <c r="D2114" s="191">
        <v>2.7255793995016915</v>
      </c>
      <c r="E2114" s="192">
        <f t="shared" si="334"/>
        <v>9.4642056943144759E-5</v>
      </c>
      <c r="F2114" s="193">
        <f t="shared" si="335"/>
        <v>4.0637368819647257</v>
      </c>
      <c r="G2114" s="193">
        <f t="shared" si="341"/>
        <v>4.2140073080185561</v>
      </c>
      <c r="H2114" s="193">
        <f t="shared" si="341"/>
        <v>4.3698344917076106</v>
      </c>
      <c r="I2114" s="193">
        <f t="shared" si="341"/>
        <v>4.5314239129538363</v>
      </c>
      <c r="J2114" s="193">
        <f t="shared" si="341"/>
        <v>4.698988649994801</v>
      </c>
      <c r="K2114" s="193">
        <f>MAX(0,(F2114-'2031 forecast'!$C$10))</f>
        <v>0</v>
      </c>
      <c r="L2114" s="193">
        <f>MAX(0,(G2114-'2031 forecast'!$C$10))</f>
        <v>0</v>
      </c>
      <c r="M2114" s="193">
        <f>MAX(0,(H2114-'2031 forecast'!$C$10))</f>
        <v>0</v>
      </c>
      <c r="N2114" s="193">
        <f>MAX(0,(I2114-'2031 forecast'!$C$10))</f>
        <v>0</v>
      </c>
      <c r="O2114" s="193">
        <f>MAX(0,(J2114-'2031 forecast'!$C$10))</f>
        <v>0</v>
      </c>
      <c r="P2114" s="175" t="str">
        <f t="shared" si="337"/>
        <v/>
      </c>
      <c r="Q2114" s="175" t="str">
        <f t="shared" si="338"/>
        <v/>
      </c>
    </row>
    <row r="2115" spans="1:17" s="1" customFormat="1" x14ac:dyDescent="0.3">
      <c r="A2115" s="189">
        <f t="shared" si="336"/>
        <v>43918.958333328213</v>
      </c>
      <c r="B2115" s="190">
        <f t="shared" si="332"/>
        <v>43918</v>
      </c>
      <c r="C2115" s="1">
        <f t="shared" si="333"/>
        <v>23</v>
      </c>
      <c r="D2115" s="191">
        <v>2.4921734288261321</v>
      </c>
      <c r="E2115" s="192">
        <f t="shared" si="334"/>
        <v>8.653735040933954E-5</v>
      </c>
      <c r="F2115" s="193">
        <f t="shared" si="335"/>
        <v>3.7157373147246524</v>
      </c>
      <c r="G2115" s="193">
        <f t="shared" si="341"/>
        <v>3.853139278878845</v>
      </c>
      <c r="H2115" s="193">
        <f t="shared" si="341"/>
        <v>3.9956221457326491</v>
      </c>
      <c r="I2115" s="193">
        <f t="shared" si="341"/>
        <v>4.1433737988611048</v>
      </c>
      <c r="J2115" s="193">
        <f t="shared" si="341"/>
        <v>4.2965890694703841</v>
      </c>
      <c r="K2115" s="193">
        <f>MAX(0,(F2115-'2031 forecast'!$C$10))</f>
        <v>0</v>
      </c>
      <c r="L2115" s="193">
        <f>MAX(0,(G2115-'2031 forecast'!$C$10))</f>
        <v>0</v>
      </c>
      <c r="M2115" s="193">
        <f>MAX(0,(H2115-'2031 forecast'!$C$10))</f>
        <v>0</v>
      </c>
      <c r="N2115" s="193">
        <f>MAX(0,(I2115-'2031 forecast'!$C$10))</f>
        <v>0</v>
      </c>
      <c r="O2115" s="193">
        <f>MAX(0,(J2115-'2031 forecast'!$C$10))</f>
        <v>0</v>
      </c>
      <c r="P2115" s="175" t="str">
        <f t="shared" si="337"/>
        <v/>
      </c>
      <c r="Q2115" s="175" t="str">
        <f t="shared" si="338"/>
        <v/>
      </c>
    </row>
    <row r="2116" spans="1:17" s="1" customFormat="1" x14ac:dyDescent="0.3">
      <c r="A2116" s="189">
        <f t="shared" si="336"/>
        <v>43918.999999994878</v>
      </c>
      <c r="B2116" s="190">
        <f t="shared" si="332"/>
        <v>43918</v>
      </c>
      <c r="C2116" s="1">
        <f t="shared" si="333"/>
        <v>0</v>
      </c>
      <c r="D2116" s="191">
        <v>2.3867642807791056</v>
      </c>
      <c r="E2116" s="192">
        <f t="shared" si="334"/>
        <v>8.2877160361814606E-5</v>
      </c>
      <c r="F2116" s="193">
        <f t="shared" si="335"/>
        <v>3.5585762198420388</v>
      </c>
      <c r="G2116" s="193">
        <f t="shared" si="341"/>
        <v>3.6901666205576857</v>
      </c>
      <c r="H2116" s="193">
        <f t="shared" si="341"/>
        <v>3.826623021743957</v>
      </c>
      <c r="I2116" s="193">
        <f t="shared" si="341"/>
        <v>3.9681253602385804</v>
      </c>
      <c r="J2116" s="193">
        <f t="shared" si="341"/>
        <v>4.1148602266529055</v>
      </c>
      <c r="K2116" s="193">
        <f>MAX(0,(F2116-'2031 forecast'!$C$10))</f>
        <v>0</v>
      </c>
      <c r="L2116" s="193">
        <f>MAX(0,(G2116-'2031 forecast'!$C$10))</f>
        <v>0</v>
      </c>
      <c r="M2116" s="193">
        <f>MAX(0,(H2116-'2031 forecast'!$C$10))</f>
        <v>0</v>
      </c>
      <c r="N2116" s="193">
        <f>MAX(0,(I2116-'2031 forecast'!$C$10))</f>
        <v>0</v>
      </c>
      <c r="O2116" s="193">
        <f>MAX(0,(J2116-'2031 forecast'!$C$10))</f>
        <v>0</v>
      </c>
      <c r="P2116" s="175" t="str">
        <f t="shared" si="337"/>
        <v/>
      </c>
      <c r="Q2116" s="175" t="str">
        <f t="shared" si="338"/>
        <v/>
      </c>
    </row>
    <row r="2117" spans="1:17" s="1" customFormat="1" x14ac:dyDescent="0.3">
      <c r="A2117" s="189">
        <f t="shared" si="336"/>
        <v>43919.041666661542</v>
      </c>
      <c r="B2117" s="190">
        <f t="shared" ref="B2117:B2180" si="342">INT(A2117)</f>
        <v>43919</v>
      </c>
      <c r="C2117" s="1">
        <f t="shared" ref="C2117:C2180" si="343">HOUR(A2117)</f>
        <v>1</v>
      </c>
      <c r="D2117" s="191">
        <v>2.2888843575925808</v>
      </c>
      <c r="E2117" s="192">
        <f t="shared" ref="E2117:E2180" si="344">D2117/SUM($D$4:$D$8763)</f>
        <v>7.9478412460541457E-5</v>
      </c>
      <c r="F2117" s="193">
        <f t="shared" ref="F2117:F2180" si="345">E2117*$F$2</f>
        <v>3.4126409174510406</v>
      </c>
      <c r="G2117" s="193">
        <f t="shared" si="341"/>
        <v>3.5388348664023233</v>
      </c>
      <c r="H2117" s="193">
        <f t="shared" si="341"/>
        <v>3.6696952637544573</v>
      </c>
      <c r="I2117" s="193">
        <f t="shared" si="341"/>
        <v>3.8053946672319512</v>
      </c>
      <c r="J2117" s="193">
        <f t="shared" si="341"/>
        <v>3.9461120154652476</v>
      </c>
      <c r="K2117" s="193">
        <f>MAX(0,(F2117-'2031 forecast'!$C$10))</f>
        <v>0</v>
      </c>
      <c r="L2117" s="193">
        <f>MAX(0,(G2117-'2031 forecast'!$C$10))</f>
        <v>0</v>
      </c>
      <c r="M2117" s="193">
        <f>MAX(0,(H2117-'2031 forecast'!$C$10))</f>
        <v>0</v>
      </c>
      <c r="N2117" s="193">
        <f>MAX(0,(I2117-'2031 forecast'!$C$10))</f>
        <v>0</v>
      </c>
      <c r="O2117" s="193">
        <f>MAX(0,(J2117-'2031 forecast'!$C$10))</f>
        <v>0</v>
      </c>
      <c r="P2117" s="175" t="str">
        <f t="shared" si="337"/>
        <v/>
      </c>
      <c r="Q2117" s="175" t="str">
        <f t="shared" si="338"/>
        <v/>
      </c>
    </row>
    <row r="2118" spans="1:17" s="1" customFormat="1" x14ac:dyDescent="0.3">
      <c r="A2118" s="189">
        <f t="shared" ref="A2118:A2181" si="346">A2117 + TIME(1,0,0)</f>
        <v>43919.083333328206</v>
      </c>
      <c r="B2118" s="190">
        <f t="shared" si="342"/>
        <v>43919</v>
      </c>
      <c r="C2118" s="1">
        <f t="shared" si="343"/>
        <v>2</v>
      </c>
      <c r="D2118" s="191">
        <v>2.2135921089875614</v>
      </c>
      <c r="E2118" s="192">
        <f t="shared" si="344"/>
        <v>7.6863990998023632E-5</v>
      </c>
      <c r="F2118" s="193">
        <f t="shared" si="345"/>
        <v>3.3003829925348871</v>
      </c>
      <c r="G2118" s="193">
        <f t="shared" si="341"/>
        <v>3.4224258247443515</v>
      </c>
      <c r="H2118" s="193">
        <f t="shared" si="341"/>
        <v>3.5489816037625337</v>
      </c>
      <c r="I2118" s="193">
        <f t="shared" si="341"/>
        <v>3.6802172110730047</v>
      </c>
      <c r="J2118" s="193">
        <f t="shared" si="341"/>
        <v>3.8163056991670481</v>
      </c>
      <c r="K2118" s="193">
        <f>MAX(0,(F2118-'2031 forecast'!$C$10))</f>
        <v>0</v>
      </c>
      <c r="L2118" s="193">
        <f>MAX(0,(G2118-'2031 forecast'!$C$10))</f>
        <v>0</v>
      </c>
      <c r="M2118" s="193">
        <f>MAX(0,(H2118-'2031 forecast'!$C$10))</f>
        <v>0</v>
      </c>
      <c r="N2118" s="193">
        <f>MAX(0,(I2118-'2031 forecast'!$C$10))</f>
        <v>0</v>
      </c>
      <c r="O2118" s="193">
        <f>MAX(0,(J2118-'2031 forecast'!$C$10))</f>
        <v>0</v>
      </c>
      <c r="P2118" s="175" t="str">
        <f t="shared" ref="P2118:P2181" si="347">IF(K2118&gt;0,IF(K2117&gt;0,P2117+1,1),"")</f>
        <v/>
      </c>
      <c r="Q2118" s="175" t="str">
        <f t="shared" ref="Q2118:Q2181" si="348">IF(AND(K2118&gt;0,K2119=0),P2118,"")</f>
        <v/>
      </c>
    </row>
    <row r="2119" spans="1:17" s="1" customFormat="1" x14ac:dyDescent="0.3">
      <c r="A2119" s="189">
        <f t="shared" si="346"/>
        <v>43919.12499999487</v>
      </c>
      <c r="B2119" s="190">
        <f t="shared" si="342"/>
        <v>43919</v>
      </c>
      <c r="C2119" s="1">
        <f t="shared" si="343"/>
        <v>3</v>
      </c>
      <c r="D2119" s="191">
        <v>2.1985336592665576</v>
      </c>
      <c r="E2119" s="192">
        <f t="shared" si="344"/>
        <v>7.6341106705520077E-5</v>
      </c>
      <c r="F2119" s="193">
        <f t="shared" si="345"/>
        <v>3.277931407551657</v>
      </c>
      <c r="G2119" s="193">
        <f t="shared" si="341"/>
        <v>3.3991440164127575</v>
      </c>
      <c r="H2119" s="193">
        <f t="shared" si="341"/>
        <v>3.5248388717641497</v>
      </c>
      <c r="I2119" s="193">
        <f t="shared" si="341"/>
        <v>3.6551817198412162</v>
      </c>
      <c r="J2119" s="193">
        <f t="shared" si="341"/>
        <v>3.7903444359074085</v>
      </c>
      <c r="K2119" s="193">
        <f>MAX(0,(F2119-'2031 forecast'!$C$10))</f>
        <v>0</v>
      </c>
      <c r="L2119" s="193">
        <f>MAX(0,(G2119-'2031 forecast'!$C$10))</f>
        <v>0</v>
      </c>
      <c r="M2119" s="193">
        <f>MAX(0,(H2119-'2031 forecast'!$C$10))</f>
        <v>0</v>
      </c>
      <c r="N2119" s="193">
        <f>MAX(0,(I2119-'2031 forecast'!$C$10))</f>
        <v>0</v>
      </c>
      <c r="O2119" s="193">
        <f>MAX(0,(J2119-'2031 forecast'!$C$10))</f>
        <v>0</v>
      </c>
      <c r="P2119" s="175" t="str">
        <f t="shared" si="347"/>
        <v/>
      </c>
      <c r="Q2119" s="175" t="str">
        <f t="shared" si="348"/>
        <v/>
      </c>
    </row>
    <row r="2120" spans="1:17" s="1" customFormat="1" x14ac:dyDescent="0.3">
      <c r="A2120" s="189">
        <f t="shared" si="346"/>
        <v>43919.166666661535</v>
      </c>
      <c r="B2120" s="190">
        <f t="shared" si="342"/>
        <v>43919</v>
      </c>
      <c r="C2120" s="1">
        <f t="shared" si="343"/>
        <v>4</v>
      </c>
      <c r="D2120" s="191">
        <v>2.1533583101035458</v>
      </c>
      <c r="E2120" s="192">
        <f t="shared" si="344"/>
        <v>7.4772453828009374E-5</v>
      </c>
      <c r="F2120" s="193">
        <f t="shared" si="345"/>
        <v>3.2105766526019646</v>
      </c>
      <c r="G2120" s="193">
        <f t="shared" si="341"/>
        <v>3.3292985914179742</v>
      </c>
      <c r="H2120" s="193">
        <f t="shared" si="341"/>
        <v>3.452410675768995</v>
      </c>
      <c r="I2120" s="193">
        <f t="shared" si="341"/>
        <v>3.580075246145848</v>
      </c>
      <c r="J2120" s="193">
        <f t="shared" si="341"/>
        <v>3.7124606461284881</v>
      </c>
      <c r="K2120" s="193">
        <f>MAX(0,(F2120-'2031 forecast'!$C$10))</f>
        <v>0</v>
      </c>
      <c r="L2120" s="193">
        <f>MAX(0,(G2120-'2031 forecast'!$C$10))</f>
        <v>0</v>
      </c>
      <c r="M2120" s="193">
        <f>MAX(0,(H2120-'2031 forecast'!$C$10))</f>
        <v>0</v>
      </c>
      <c r="N2120" s="193">
        <f>MAX(0,(I2120-'2031 forecast'!$C$10))</f>
        <v>0</v>
      </c>
      <c r="O2120" s="193">
        <f>MAX(0,(J2120-'2031 forecast'!$C$10))</f>
        <v>0</v>
      </c>
      <c r="P2120" s="175" t="str">
        <f t="shared" si="347"/>
        <v/>
      </c>
      <c r="Q2120" s="175" t="str">
        <f t="shared" si="348"/>
        <v/>
      </c>
    </row>
    <row r="2121" spans="1:17" s="1" customFormat="1" x14ac:dyDescent="0.3">
      <c r="A2121" s="189">
        <f t="shared" si="346"/>
        <v>43919.208333328199</v>
      </c>
      <c r="B2121" s="190">
        <f t="shared" si="342"/>
        <v>43919</v>
      </c>
      <c r="C2121" s="1">
        <f t="shared" si="343"/>
        <v>5</v>
      </c>
      <c r="D2121" s="191">
        <v>2.1834752095455543</v>
      </c>
      <c r="E2121" s="192">
        <f t="shared" si="344"/>
        <v>7.5818222413016523E-5</v>
      </c>
      <c r="F2121" s="193">
        <f t="shared" si="345"/>
        <v>3.2554798225684269</v>
      </c>
      <c r="G2121" s="193">
        <f t="shared" si="341"/>
        <v>3.3758622080811636</v>
      </c>
      <c r="H2121" s="193">
        <f t="shared" si="341"/>
        <v>3.5006961397657652</v>
      </c>
      <c r="I2121" s="193">
        <f t="shared" si="341"/>
        <v>3.6301462286094273</v>
      </c>
      <c r="J2121" s="193">
        <f t="shared" si="341"/>
        <v>3.764383172647769</v>
      </c>
      <c r="K2121" s="193">
        <f>MAX(0,(F2121-'2031 forecast'!$C$10))</f>
        <v>0</v>
      </c>
      <c r="L2121" s="193">
        <f>MAX(0,(G2121-'2031 forecast'!$C$10))</f>
        <v>0</v>
      </c>
      <c r="M2121" s="193">
        <f>MAX(0,(H2121-'2031 forecast'!$C$10))</f>
        <v>0</v>
      </c>
      <c r="N2121" s="193">
        <f>MAX(0,(I2121-'2031 forecast'!$C$10))</f>
        <v>0</v>
      </c>
      <c r="O2121" s="193">
        <f>MAX(0,(J2121-'2031 forecast'!$C$10))</f>
        <v>0</v>
      </c>
      <c r="P2121" s="175" t="str">
        <f t="shared" si="347"/>
        <v/>
      </c>
      <c r="Q2121" s="175" t="str">
        <f t="shared" si="348"/>
        <v/>
      </c>
    </row>
    <row r="2122" spans="1:17" s="1" customFormat="1" x14ac:dyDescent="0.3">
      <c r="A2122" s="189">
        <f t="shared" si="346"/>
        <v>43919.249999994863</v>
      </c>
      <c r="B2122" s="190">
        <f t="shared" si="342"/>
        <v>43919</v>
      </c>
      <c r="C2122" s="1">
        <f t="shared" si="343"/>
        <v>6</v>
      </c>
      <c r="D2122" s="191">
        <v>2.273825907871577</v>
      </c>
      <c r="E2122" s="192">
        <f t="shared" si="344"/>
        <v>7.8955528168037889E-5</v>
      </c>
      <c r="F2122" s="193">
        <f t="shared" si="345"/>
        <v>3.3901893324678096</v>
      </c>
      <c r="G2122" s="193">
        <f t="shared" si="341"/>
        <v>3.5155530580707288</v>
      </c>
      <c r="H2122" s="193">
        <f t="shared" si="341"/>
        <v>3.6455525317560724</v>
      </c>
      <c r="I2122" s="193">
        <f t="shared" si="341"/>
        <v>3.7803591760001618</v>
      </c>
      <c r="J2122" s="193">
        <f t="shared" si="341"/>
        <v>3.9201507522056076</v>
      </c>
      <c r="K2122" s="193">
        <f>MAX(0,(F2122-'2031 forecast'!$C$10))</f>
        <v>0</v>
      </c>
      <c r="L2122" s="193">
        <f>MAX(0,(G2122-'2031 forecast'!$C$10))</f>
        <v>0</v>
      </c>
      <c r="M2122" s="193">
        <f>MAX(0,(H2122-'2031 forecast'!$C$10))</f>
        <v>0</v>
      </c>
      <c r="N2122" s="193">
        <f>MAX(0,(I2122-'2031 forecast'!$C$10))</f>
        <v>0</v>
      </c>
      <c r="O2122" s="193">
        <f>MAX(0,(J2122-'2031 forecast'!$C$10))</f>
        <v>0</v>
      </c>
      <c r="P2122" s="175" t="str">
        <f t="shared" si="347"/>
        <v/>
      </c>
      <c r="Q2122" s="175" t="str">
        <f t="shared" si="348"/>
        <v/>
      </c>
    </row>
    <row r="2123" spans="1:17" s="1" customFormat="1" x14ac:dyDescent="0.3">
      <c r="A2123" s="189">
        <f t="shared" si="346"/>
        <v>43919.291666661527</v>
      </c>
      <c r="B2123" s="190">
        <f t="shared" si="342"/>
        <v>43919</v>
      </c>
      <c r="C2123" s="1">
        <f t="shared" si="343"/>
        <v>7</v>
      </c>
      <c r="D2123" s="191">
        <v>2.431939629942117</v>
      </c>
      <c r="E2123" s="192">
        <f t="shared" si="344"/>
        <v>8.4445813239325296E-5</v>
      </c>
      <c r="F2123" s="193">
        <f t="shared" si="345"/>
        <v>3.6259309747917303</v>
      </c>
      <c r="G2123" s="193">
        <f t="shared" si="341"/>
        <v>3.7600120455524686</v>
      </c>
      <c r="H2123" s="193">
        <f t="shared" si="341"/>
        <v>3.8990512177391108</v>
      </c>
      <c r="I2123" s="193">
        <f t="shared" si="341"/>
        <v>4.0432318339339481</v>
      </c>
      <c r="J2123" s="193">
        <f t="shared" si="341"/>
        <v>4.192744016431825</v>
      </c>
      <c r="K2123" s="193">
        <f>MAX(0,(F2123-'2031 forecast'!$C$10))</f>
        <v>0</v>
      </c>
      <c r="L2123" s="193">
        <f>MAX(0,(G2123-'2031 forecast'!$C$10))</f>
        <v>0</v>
      </c>
      <c r="M2123" s="193">
        <f>MAX(0,(H2123-'2031 forecast'!$C$10))</f>
        <v>0</v>
      </c>
      <c r="N2123" s="193">
        <f>MAX(0,(I2123-'2031 forecast'!$C$10))</f>
        <v>0</v>
      </c>
      <c r="O2123" s="193">
        <f>MAX(0,(J2123-'2031 forecast'!$C$10))</f>
        <v>0</v>
      </c>
      <c r="P2123" s="175" t="str">
        <f t="shared" si="347"/>
        <v/>
      </c>
      <c r="Q2123" s="175" t="str">
        <f t="shared" si="348"/>
        <v/>
      </c>
    </row>
    <row r="2124" spans="1:17" s="1" customFormat="1" x14ac:dyDescent="0.3">
      <c r="A2124" s="189">
        <f t="shared" si="346"/>
        <v>43919.333333328192</v>
      </c>
      <c r="B2124" s="190">
        <f t="shared" si="342"/>
        <v>43919</v>
      </c>
      <c r="C2124" s="1">
        <f t="shared" si="343"/>
        <v>8</v>
      </c>
      <c r="D2124" s="191">
        <v>2.5900533520126574</v>
      </c>
      <c r="E2124" s="192">
        <f t="shared" si="344"/>
        <v>8.9936098310612703E-5</v>
      </c>
      <c r="F2124" s="193">
        <f t="shared" si="345"/>
        <v>3.861672617115651</v>
      </c>
      <c r="G2124" s="193">
        <f t="shared" si="341"/>
        <v>4.0044710330342079</v>
      </c>
      <c r="H2124" s="193">
        <f t="shared" si="341"/>
        <v>4.1525499037221492</v>
      </c>
      <c r="I2124" s="193">
        <f t="shared" si="341"/>
        <v>4.3061044918677345</v>
      </c>
      <c r="J2124" s="193">
        <f t="shared" si="341"/>
        <v>4.4653372806580434</v>
      </c>
      <c r="K2124" s="193">
        <f>MAX(0,(F2124-'2031 forecast'!$C$10))</f>
        <v>0</v>
      </c>
      <c r="L2124" s="193">
        <f>MAX(0,(G2124-'2031 forecast'!$C$10))</f>
        <v>0</v>
      </c>
      <c r="M2124" s="193">
        <f>MAX(0,(H2124-'2031 forecast'!$C$10))</f>
        <v>0</v>
      </c>
      <c r="N2124" s="193">
        <f>MAX(0,(I2124-'2031 forecast'!$C$10))</f>
        <v>0</v>
      </c>
      <c r="O2124" s="193">
        <f>MAX(0,(J2124-'2031 forecast'!$C$10))</f>
        <v>0</v>
      </c>
      <c r="P2124" s="175" t="str">
        <f t="shared" si="347"/>
        <v/>
      </c>
      <c r="Q2124" s="175" t="str">
        <f t="shared" si="348"/>
        <v/>
      </c>
    </row>
    <row r="2125" spans="1:17" s="1" customFormat="1" x14ac:dyDescent="0.3">
      <c r="A2125" s="189">
        <f t="shared" si="346"/>
        <v>43919.374999994856</v>
      </c>
      <c r="B2125" s="190">
        <f t="shared" si="342"/>
        <v>43919</v>
      </c>
      <c r="C2125" s="1">
        <f t="shared" si="343"/>
        <v>9</v>
      </c>
      <c r="D2125" s="191">
        <v>2.8385177724092201</v>
      </c>
      <c r="E2125" s="192">
        <f t="shared" si="344"/>
        <v>9.8563689136921476E-5</v>
      </c>
      <c r="F2125" s="193">
        <f t="shared" si="345"/>
        <v>4.2321237693389548</v>
      </c>
      <c r="G2125" s="193">
        <f t="shared" ref="G2125:J2144" si="349">$E2125*G$2</f>
        <v>4.3886208705055125</v>
      </c>
      <c r="H2125" s="193">
        <f t="shared" si="349"/>
        <v>4.5509049816954947</v>
      </c>
      <c r="I2125" s="193">
        <f t="shared" si="349"/>
        <v>4.7191900971922554</v>
      </c>
      <c r="J2125" s="193">
        <f t="shared" si="349"/>
        <v>4.8936981244420998</v>
      </c>
      <c r="K2125" s="193">
        <f>MAX(0,(F2125-'2031 forecast'!$C$10))</f>
        <v>0</v>
      </c>
      <c r="L2125" s="193">
        <f>MAX(0,(G2125-'2031 forecast'!$C$10))</f>
        <v>0</v>
      </c>
      <c r="M2125" s="193">
        <f>MAX(0,(H2125-'2031 forecast'!$C$10))</f>
        <v>0</v>
      </c>
      <c r="N2125" s="193">
        <f>MAX(0,(I2125-'2031 forecast'!$C$10))</f>
        <v>0</v>
      </c>
      <c r="O2125" s="193">
        <f>MAX(0,(J2125-'2031 forecast'!$C$10))</f>
        <v>0</v>
      </c>
      <c r="P2125" s="175" t="str">
        <f t="shared" si="347"/>
        <v/>
      </c>
      <c r="Q2125" s="175" t="str">
        <f t="shared" si="348"/>
        <v/>
      </c>
    </row>
    <row r="2126" spans="1:17" s="1" customFormat="1" x14ac:dyDescent="0.3">
      <c r="A2126" s="189">
        <f t="shared" si="346"/>
        <v>43919.41666666152</v>
      </c>
      <c r="B2126" s="190">
        <f t="shared" si="342"/>
        <v>43919</v>
      </c>
      <c r="C2126" s="1">
        <f t="shared" si="343"/>
        <v>10</v>
      </c>
      <c r="D2126" s="191">
        <v>2.9589853701772508</v>
      </c>
      <c r="E2126" s="192">
        <f t="shared" si="344"/>
        <v>1.0274676347694998E-4</v>
      </c>
      <c r="F2126" s="193">
        <f t="shared" si="345"/>
        <v>4.411736449204799</v>
      </c>
      <c r="G2126" s="193">
        <f t="shared" si="349"/>
        <v>4.5748753371582671</v>
      </c>
      <c r="H2126" s="193">
        <f t="shared" si="349"/>
        <v>4.7440468376825713</v>
      </c>
      <c r="I2126" s="193">
        <f t="shared" si="349"/>
        <v>4.9194740270465687</v>
      </c>
      <c r="J2126" s="193">
        <f t="shared" si="349"/>
        <v>5.101388230519218</v>
      </c>
      <c r="K2126" s="193">
        <f>MAX(0,(F2126-'2031 forecast'!$C$10))</f>
        <v>0</v>
      </c>
      <c r="L2126" s="193">
        <f>MAX(0,(G2126-'2031 forecast'!$C$10))</f>
        <v>0</v>
      </c>
      <c r="M2126" s="193">
        <f>MAX(0,(H2126-'2031 forecast'!$C$10))</f>
        <v>0</v>
      </c>
      <c r="N2126" s="193">
        <f>MAX(0,(I2126-'2031 forecast'!$C$10))</f>
        <v>0</v>
      </c>
      <c r="O2126" s="193">
        <f>MAX(0,(J2126-'2031 forecast'!$C$10))</f>
        <v>0</v>
      </c>
      <c r="P2126" s="175" t="str">
        <f t="shared" si="347"/>
        <v/>
      </c>
      <c r="Q2126" s="175" t="str">
        <f t="shared" si="348"/>
        <v/>
      </c>
    </row>
    <row r="2127" spans="1:17" s="1" customFormat="1" x14ac:dyDescent="0.3">
      <c r="A2127" s="189">
        <f t="shared" si="346"/>
        <v>43919.458333328184</v>
      </c>
      <c r="B2127" s="190">
        <f t="shared" si="342"/>
        <v>43919</v>
      </c>
      <c r="C2127" s="1">
        <f t="shared" si="343"/>
        <v>11</v>
      </c>
      <c r="D2127" s="191">
        <v>3.1095698673872887</v>
      </c>
      <c r="E2127" s="192">
        <f t="shared" si="344"/>
        <v>1.0797560640198559E-4</v>
      </c>
      <c r="F2127" s="193">
        <f t="shared" si="345"/>
        <v>4.6362522990371033</v>
      </c>
      <c r="G2127" s="193">
        <f t="shared" si="349"/>
        <v>4.8076934204742088</v>
      </c>
      <c r="H2127" s="193">
        <f t="shared" si="349"/>
        <v>4.9854741576664168</v>
      </c>
      <c r="I2127" s="193">
        <f t="shared" si="349"/>
        <v>5.1698289393644599</v>
      </c>
      <c r="J2127" s="193">
        <f t="shared" si="349"/>
        <v>5.3610008631156152</v>
      </c>
      <c r="K2127" s="193">
        <f>MAX(0,(F2127-'2031 forecast'!$C$10))</f>
        <v>0</v>
      </c>
      <c r="L2127" s="193">
        <f>MAX(0,(G2127-'2031 forecast'!$C$10))</f>
        <v>0</v>
      </c>
      <c r="M2127" s="193">
        <f>MAX(0,(H2127-'2031 forecast'!$C$10))</f>
        <v>0</v>
      </c>
      <c r="N2127" s="193">
        <f>MAX(0,(I2127-'2031 forecast'!$C$10))</f>
        <v>0</v>
      </c>
      <c r="O2127" s="193">
        <f>MAX(0,(J2127-'2031 forecast'!$C$10))</f>
        <v>0</v>
      </c>
      <c r="P2127" s="175" t="str">
        <f t="shared" si="347"/>
        <v/>
      </c>
      <c r="Q2127" s="175" t="str">
        <f t="shared" si="348"/>
        <v/>
      </c>
    </row>
    <row r="2128" spans="1:17" s="1" customFormat="1" x14ac:dyDescent="0.3">
      <c r="A2128" s="189">
        <f t="shared" si="346"/>
        <v>43919.499999994849</v>
      </c>
      <c r="B2128" s="190">
        <f t="shared" si="342"/>
        <v>43919</v>
      </c>
      <c r="C2128" s="1">
        <f t="shared" si="343"/>
        <v>12</v>
      </c>
      <c r="D2128" s="191">
        <v>3.0267483939217676</v>
      </c>
      <c r="E2128" s="192">
        <f t="shared" si="344"/>
        <v>1.0509974279321599E-4</v>
      </c>
      <c r="F2128" s="193">
        <f t="shared" si="345"/>
        <v>4.5127685816293361</v>
      </c>
      <c r="G2128" s="193">
        <f t="shared" si="349"/>
        <v>4.6796434746504403</v>
      </c>
      <c r="H2128" s="193">
        <f t="shared" si="349"/>
        <v>4.8526891316753016</v>
      </c>
      <c r="I2128" s="193">
        <f t="shared" si="349"/>
        <v>5.0321337375896196</v>
      </c>
      <c r="J2128" s="193">
        <f t="shared" si="349"/>
        <v>5.2182139151875964</v>
      </c>
      <c r="K2128" s="193">
        <f>MAX(0,(F2128-'2031 forecast'!$C$10))</f>
        <v>0</v>
      </c>
      <c r="L2128" s="193">
        <f>MAX(0,(G2128-'2031 forecast'!$C$10))</f>
        <v>0</v>
      </c>
      <c r="M2128" s="193">
        <f>MAX(0,(H2128-'2031 forecast'!$C$10))</f>
        <v>0</v>
      </c>
      <c r="N2128" s="193">
        <f>MAX(0,(I2128-'2031 forecast'!$C$10))</f>
        <v>0</v>
      </c>
      <c r="O2128" s="193">
        <f>MAX(0,(J2128-'2031 forecast'!$C$10))</f>
        <v>0</v>
      </c>
      <c r="P2128" s="175" t="str">
        <f t="shared" si="347"/>
        <v/>
      </c>
      <c r="Q2128" s="175" t="str">
        <f t="shared" si="348"/>
        <v/>
      </c>
    </row>
    <row r="2129" spans="1:17" s="1" customFormat="1" x14ac:dyDescent="0.3">
      <c r="A2129" s="189">
        <f t="shared" si="346"/>
        <v>43919.541666661513</v>
      </c>
      <c r="B2129" s="190">
        <f t="shared" si="342"/>
        <v>43919</v>
      </c>
      <c r="C2129" s="1">
        <f t="shared" si="343"/>
        <v>13</v>
      </c>
      <c r="D2129" s="191">
        <v>2.9891022696192584</v>
      </c>
      <c r="E2129" s="192">
        <f t="shared" si="344"/>
        <v>1.037925320619571E-4</v>
      </c>
      <c r="F2129" s="193">
        <f t="shared" si="345"/>
        <v>4.4566396191712601</v>
      </c>
      <c r="G2129" s="193">
        <f t="shared" si="349"/>
        <v>4.6214389538214551</v>
      </c>
      <c r="H2129" s="193">
        <f t="shared" si="349"/>
        <v>4.7923323016793411</v>
      </c>
      <c r="I2129" s="193">
        <f t="shared" si="349"/>
        <v>4.9695450095101465</v>
      </c>
      <c r="J2129" s="193">
        <f t="shared" si="349"/>
        <v>5.1533107570384979</v>
      </c>
      <c r="K2129" s="193">
        <f>MAX(0,(F2129-'2031 forecast'!$C$10))</f>
        <v>0</v>
      </c>
      <c r="L2129" s="193">
        <f>MAX(0,(G2129-'2031 forecast'!$C$10))</f>
        <v>0</v>
      </c>
      <c r="M2129" s="193">
        <f>MAX(0,(H2129-'2031 forecast'!$C$10))</f>
        <v>0</v>
      </c>
      <c r="N2129" s="193">
        <f>MAX(0,(I2129-'2031 forecast'!$C$10))</f>
        <v>0</v>
      </c>
      <c r="O2129" s="193">
        <f>MAX(0,(J2129-'2031 forecast'!$C$10))</f>
        <v>0</v>
      </c>
      <c r="P2129" s="175" t="str">
        <f t="shared" si="347"/>
        <v/>
      </c>
      <c r="Q2129" s="175" t="str">
        <f t="shared" si="348"/>
        <v/>
      </c>
    </row>
    <row r="2130" spans="1:17" s="1" customFormat="1" x14ac:dyDescent="0.3">
      <c r="A2130" s="189">
        <f t="shared" si="346"/>
        <v>43919.583333328177</v>
      </c>
      <c r="B2130" s="190">
        <f t="shared" si="342"/>
        <v>43919</v>
      </c>
      <c r="C2130" s="1">
        <f t="shared" si="343"/>
        <v>14</v>
      </c>
      <c r="D2130" s="191">
        <v>2.9288684707352428</v>
      </c>
      <c r="E2130" s="192">
        <f t="shared" si="344"/>
        <v>1.0170099489194284E-4</v>
      </c>
      <c r="F2130" s="193">
        <f t="shared" si="345"/>
        <v>4.3668332792383371</v>
      </c>
      <c r="G2130" s="193">
        <f t="shared" si="349"/>
        <v>4.5283117204950774</v>
      </c>
      <c r="H2130" s="193">
        <f t="shared" si="349"/>
        <v>4.6957613736858024</v>
      </c>
      <c r="I2130" s="193">
        <f t="shared" si="349"/>
        <v>4.8694030445829899</v>
      </c>
      <c r="J2130" s="193">
        <f t="shared" si="349"/>
        <v>5.049465703999938</v>
      </c>
      <c r="K2130" s="193">
        <f>MAX(0,(F2130-'2031 forecast'!$C$10))</f>
        <v>0</v>
      </c>
      <c r="L2130" s="193">
        <f>MAX(0,(G2130-'2031 forecast'!$C$10))</f>
        <v>0</v>
      </c>
      <c r="M2130" s="193">
        <f>MAX(0,(H2130-'2031 forecast'!$C$10))</f>
        <v>0</v>
      </c>
      <c r="N2130" s="193">
        <f>MAX(0,(I2130-'2031 forecast'!$C$10))</f>
        <v>0</v>
      </c>
      <c r="O2130" s="193">
        <f>MAX(0,(J2130-'2031 forecast'!$C$10))</f>
        <v>0</v>
      </c>
      <c r="P2130" s="175" t="str">
        <f t="shared" si="347"/>
        <v/>
      </c>
      <c r="Q2130" s="175" t="str">
        <f t="shared" si="348"/>
        <v/>
      </c>
    </row>
    <row r="2131" spans="1:17" s="1" customFormat="1" x14ac:dyDescent="0.3">
      <c r="A2131" s="189">
        <f t="shared" si="346"/>
        <v>43919.624999994841</v>
      </c>
      <c r="B2131" s="190">
        <f t="shared" si="342"/>
        <v>43919</v>
      </c>
      <c r="C2131" s="1">
        <f t="shared" si="343"/>
        <v>15</v>
      </c>
      <c r="D2131" s="191">
        <v>3.0267483939217676</v>
      </c>
      <c r="E2131" s="192">
        <f t="shared" si="344"/>
        <v>1.0509974279321599E-4</v>
      </c>
      <c r="F2131" s="193">
        <f t="shared" si="345"/>
        <v>4.5127685816293361</v>
      </c>
      <c r="G2131" s="193">
        <f t="shared" si="349"/>
        <v>4.6796434746504403</v>
      </c>
      <c r="H2131" s="193">
        <f t="shared" si="349"/>
        <v>4.8526891316753016</v>
      </c>
      <c r="I2131" s="193">
        <f t="shared" si="349"/>
        <v>5.0321337375896196</v>
      </c>
      <c r="J2131" s="193">
        <f t="shared" si="349"/>
        <v>5.2182139151875964</v>
      </c>
      <c r="K2131" s="193">
        <f>MAX(0,(F2131-'2031 forecast'!$C$10))</f>
        <v>0</v>
      </c>
      <c r="L2131" s="193">
        <f>MAX(0,(G2131-'2031 forecast'!$C$10))</f>
        <v>0</v>
      </c>
      <c r="M2131" s="193">
        <f>MAX(0,(H2131-'2031 forecast'!$C$10))</f>
        <v>0</v>
      </c>
      <c r="N2131" s="193">
        <f>MAX(0,(I2131-'2031 forecast'!$C$10))</f>
        <v>0</v>
      </c>
      <c r="O2131" s="193">
        <f>MAX(0,(J2131-'2031 forecast'!$C$10))</f>
        <v>0</v>
      </c>
      <c r="P2131" s="175" t="str">
        <f t="shared" si="347"/>
        <v/>
      </c>
      <c r="Q2131" s="175" t="str">
        <f t="shared" si="348"/>
        <v/>
      </c>
    </row>
    <row r="2132" spans="1:17" s="1" customFormat="1" x14ac:dyDescent="0.3">
      <c r="A2132" s="189">
        <f t="shared" si="346"/>
        <v>43919.666666661506</v>
      </c>
      <c r="B2132" s="190">
        <f t="shared" si="342"/>
        <v>43919</v>
      </c>
      <c r="C2132" s="1">
        <f t="shared" si="343"/>
        <v>16</v>
      </c>
      <c r="D2132" s="191">
        <v>3.1095698673872887</v>
      </c>
      <c r="E2132" s="192">
        <f t="shared" si="344"/>
        <v>1.0797560640198559E-4</v>
      </c>
      <c r="F2132" s="193">
        <f t="shared" si="345"/>
        <v>4.6362522990371033</v>
      </c>
      <c r="G2132" s="193">
        <f t="shared" si="349"/>
        <v>4.8076934204742088</v>
      </c>
      <c r="H2132" s="193">
        <f t="shared" si="349"/>
        <v>4.9854741576664168</v>
      </c>
      <c r="I2132" s="193">
        <f t="shared" si="349"/>
        <v>5.1698289393644599</v>
      </c>
      <c r="J2132" s="193">
        <f t="shared" si="349"/>
        <v>5.3610008631156152</v>
      </c>
      <c r="K2132" s="193">
        <f>MAX(0,(F2132-'2031 forecast'!$C$10))</f>
        <v>0</v>
      </c>
      <c r="L2132" s="193">
        <f>MAX(0,(G2132-'2031 forecast'!$C$10))</f>
        <v>0</v>
      </c>
      <c r="M2132" s="193">
        <f>MAX(0,(H2132-'2031 forecast'!$C$10))</f>
        <v>0</v>
      </c>
      <c r="N2132" s="193">
        <f>MAX(0,(I2132-'2031 forecast'!$C$10))</f>
        <v>0</v>
      </c>
      <c r="O2132" s="193">
        <f>MAX(0,(J2132-'2031 forecast'!$C$10))</f>
        <v>0</v>
      </c>
      <c r="P2132" s="175" t="str">
        <f t="shared" si="347"/>
        <v/>
      </c>
      <c r="Q2132" s="175" t="str">
        <f t="shared" si="348"/>
        <v/>
      </c>
    </row>
    <row r="2133" spans="1:17" s="1" customFormat="1" x14ac:dyDescent="0.3">
      <c r="A2133" s="189">
        <f t="shared" si="346"/>
        <v>43919.70833332817</v>
      </c>
      <c r="B2133" s="190">
        <f t="shared" si="342"/>
        <v>43919</v>
      </c>
      <c r="C2133" s="1">
        <f t="shared" si="343"/>
        <v>17</v>
      </c>
      <c r="D2133" s="191">
        <v>3.1095698673872887</v>
      </c>
      <c r="E2133" s="192">
        <f t="shared" si="344"/>
        <v>1.0797560640198559E-4</v>
      </c>
      <c r="F2133" s="193">
        <f t="shared" si="345"/>
        <v>4.6362522990371033</v>
      </c>
      <c r="G2133" s="193">
        <f t="shared" si="349"/>
        <v>4.8076934204742088</v>
      </c>
      <c r="H2133" s="193">
        <f t="shared" si="349"/>
        <v>4.9854741576664168</v>
      </c>
      <c r="I2133" s="193">
        <f t="shared" si="349"/>
        <v>5.1698289393644599</v>
      </c>
      <c r="J2133" s="193">
        <f t="shared" si="349"/>
        <v>5.3610008631156152</v>
      </c>
      <c r="K2133" s="193">
        <f>MAX(0,(F2133-'2031 forecast'!$C$10))</f>
        <v>0</v>
      </c>
      <c r="L2133" s="193">
        <f>MAX(0,(G2133-'2031 forecast'!$C$10))</f>
        <v>0</v>
      </c>
      <c r="M2133" s="193">
        <f>MAX(0,(H2133-'2031 forecast'!$C$10))</f>
        <v>0</v>
      </c>
      <c r="N2133" s="193">
        <f>MAX(0,(I2133-'2031 forecast'!$C$10))</f>
        <v>0</v>
      </c>
      <c r="O2133" s="193">
        <f>MAX(0,(J2133-'2031 forecast'!$C$10))</f>
        <v>0</v>
      </c>
      <c r="P2133" s="175" t="str">
        <f t="shared" si="347"/>
        <v/>
      </c>
      <c r="Q2133" s="175" t="str">
        <f t="shared" si="348"/>
        <v/>
      </c>
    </row>
    <row r="2134" spans="1:17" s="1" customFormat="1" x14ac:dyDescent="0.3">
      <c r="A2134" s="189">
        <f t="shared" si="346"/>
        <v>43919.749999994834</v>
      </c>
      <c r="B2134" s="190">
        <f t="shared" si="342"/>
        <v>43919</v>
      </c>
      <c r="C2134" s="1">
        <f t="shared" si="343"/>
        <v>18</v>
      </c>
      <c r="D2134" s="191">
        <v>3.0869821928057832</v>
      </c>
      <c r="E2134" s="192">
        <f t="shared" si="344"/>
        <v>1.0719127996323025E-4</v>
      </c>
      <c r="F2134" s="193">
        <f t="shared" si="345"/>
        <v>4.6025749215622582</v>
      </c>
      <c r="G2134" s="193">
        <f t="shared" si="349"/>
        <v>4.7727707079768171</v>
      </c>
      <c r="H2134" s="193">
        <f t="shared" si="349"/>
        <v>4.9492600596688403</v>
      </c>
      <c r="I2134" s="193">
        <f t="shared" si="349"/>
        <v>5.1322757025167762</v>
      </c>
      <c r="J2134" s="193">
        <f t="shared" si="349"/>
        <v>5.3220589682261563</v>
      </c>
      <c r="K2134" s="193">
        <f>MAX(0,(F2134-'2031 forecast'!$C$10))</f>
        <v>0</v>
      </c>
      <c r="L2134" s="193">
        <f>MAX(0,(G2134-'2031 forecast'!$C$10))</f>
        <v>0</v>
      </c>
      <c r="M2134" s="193">
        <f>MAX(0,(H2134-'2031 forecast'!$C$10))</f>
        <v>0</v>
      </c>
      <c r="N2134" s="193">
        <f>MAX(0,(I2134-'2031 forecast'!$C$10))</f>
        <v>0</v>
      </c>
      <c r="O2134" s="193">
        <f>MAX(0,(J2134-'2031 forecast'!$C$10))</f>
        <v>0</v>
      </c>
      <c r="P2134" s="175" t="str">
        <f t="shared" si="347"/>
        <v/>
      </c>
      <c r="Q2134" s="175" t="str">
        <f t="shared" si="348"/>
        <v/>
      </c>
    </row>
    <row r="2135" spans="1:17" s="1" customFormat="1" x14ac:dyDescent="0.3">
      <c r="A2135" s="189">
        <f t="shared" si="346"/>
        <v>43919.791666661498</v>
      </c>
      <c r="B2135" s="190">
        <f t="shared" si="342"/>
        <v>43919</v>
      </c>
      <c r="C2135" s="1">
        <f t="shared" si="343"/>
        <v>19</v>
      </c>
      <c r="D2135" s="191">
        <v>2.9363976955957449</v>
      </c>
      <c r="E2135" s="192">
        <f t="shared" si="344"/>
        <v>1.0196243703819463E-4</v>
      </c>
      <c r="F2135" s="193">
        <f t="shared" si="345"/>
        <v>4.378059071729953</v>
      </c>
      <c r="G2135" s="193">
        <f t="shared" si="349"/>
        <v>4.5399526246608746</v>
      </c>
      <c r="H2135" s="193">
        <f t="shared" si="349"/>
        <v>4.7078327396849948</v>
      </c>
      <c r="I2135" s="193">
        <f t="shared" si="349"/>
        <v>4.8819207901988841</v>
      </c>
      <c r="J2135" s="193">
        <f t="shared" si="349"/>
        <v>5.0624463356297582</v>
      </c>
      <c r="K2135" s="193">
        <f>MAX(0,(F2135-'2031 forecast'!$C$10))</f>
        <v>0</v>
      </c>
      <c r="L2135" s="193">
        <f>MAX(0,(G2135-'2031 forecast'!$C$10))</f>
        <v>0</v>
      </c>
      <c r="M2135" s="193">
        <f>MAX(0,(H2135-'2031 forecast'!$C$10))</f>
        <v>0</v>
      </c>
      <c r="N2135" s="193">
        <f>MAX(0,(I2135-'2031 forecast'!$C$10))</f>
        <v>0</v>
      </c>
      <c r="O2135" s="193">
        <f>MAX(0,(J2135-'2031 forecast'!$C$10))</f>
        <v>0</v>
      </c>
      <c r="P2135" s="175" t="str">
        <f t="shared" si="347"/>
        <v/>
      </c>
      <c r="Q2135" s="175" t="str">
        <f t="shared" si="348"/>
        <v/>
      </c>
    </row>
    <row r="2136" spans="1:17" s="1" customFormat="1" x14ac:dyDescent="0.3">
      <c r="A2136" s="189">
        <f t="shared" si="346"/>
        <v>43919.833333328163</v>
      </c>
      <c r="B2136" s="190">
        <f t="shared" si="342"/>
        <v>43919</v>
      </c>
      <c r="C2136" s="1">
        <f t="shared" si="343"/>
        <v>20</v>
      </c>
      <c r="D2136" s="191">
        <v>2.861105446990726</v>
      </c>
      <c r="E2136" s="192">
        <f t="shared" si="344"/>
        <v>9.9348015575676814E-5</v>
      </c>
      <c r="F2136" s="193">
        <f t="shared" si="345"/>
        <v>4.2658011468138</v>
      </c>
      <c r="G2136" s="193">
        <f t="shared" si="349"/>
        <v>4.4235435830029042</v>
      </c>
      <c r="H2136" s="193">
        <f t="shared" si="349"/>
        <v>4.5871190796930712</v>
      </c>
      <c r="I2136" s="193">
        <f t="shared" si="349"/>
        <v>4.756743334039939</v>
      </c>
      <c r="J2136" s="193">
        <f t="shared" si="349"/>
        <v>4.9326400193315587</v>
      </c>
      <c r="K2136" s="193">
        <f>MAX(0,(F2136-'2031 forecast'!$C$10))</f>
        <v>0</v>
      </c>
      <c r="L2136" s="193">
        <f>MAX(0,(G2136-'2031 forecast'!$C$10))</f>
        <v>0</v>
      </c>
      <c r="M2136" s="193">
        <f>MAX(0,(H2136-'2031 forecast'!$C$10))</f>
        <v>0</v>
      </c>
      <c r="N2136" s="193">
        <f>MAX(0,(I2136-'2031 forecast'!$C$10))</f>
        <v>0</v>
      </c>
      <c r="O2136" s="193">
        <f>MAX(0,(J2136-'2031 forecast'!$C$10))</f>
        <v>0</v>
      </c>
      <c r="P2136" s="175" t="str">
        <f t="shared" si="347"/>
        <v/>
      </c>
      <c r="Q2136" s="175" t="str">
        <f t="shared" si="348"/>
        <v/>
      </c>
    </row>
    <row r="2137" spans="1:17" s="1" customFormat="1" x14ac:dyDescent="0.3">
      <c r="A2137" s="189">
        <f t="shared" si="346"/>
        <v>43919.874999994827</v>
      </c>
      <c r="B2137" s="190">
        <f t="shared" si="342"/>
        <v>43919</v>
      </c>
      <c r="C2137" s="1">
        <f t="shared" si="343"/>
        <v>21</v>
      </c>
      <c r="D2137" s="191">
        <v>2.7707547486647033</v>
      </c>
      <c r="E2137" s="192">
        <f t="shared" si="344"/>
        <v>9.6210709820655448E-5</v>
      </c>
      <c r="F2137" s="193">
        <f t="shared" si="345"/>
        <v>4.1310916369144177</v>
      </c>
      <c r="G2137" s="193">
        <f t="shared" si="349"/>
        <v>4.2838527330133385</v>
      </c>
      <c r="H2137" s="193">
        <f t="shared" si="349"/>
        <v>4.4422626877027644</v>
      </c>
      <c r="I2137" s="193">
        <f t="shared" si="349"/>
        <v>4.6065303866492044</v>
      </c>
      <c r="J2137" s="193">
        <f t="shared" si="349"/>
        <v>4.7768724397737206</v>
      </c>
      <c r="K2137" s="193">
        <f>MAX(0,(F2137-'2031 forecast'!$C$10))</f>
        <v>0</v>
      </c>
      <c r="L2137" s="193">
        <f>MAX(0,(G2137-'2031 forecast'!$C$10))</f>
        <v>0</v>
      </c>
      <c r="M2137" s="193">
        <f>MAX(0,(H2137-'2031 forecast'!$C$10))</f>
        <v>0</v>
      </c>
      <c r="N2137" s="193">
        <f>MAX(0,(I2137-'2031 forecast'!$C$10))</f>
        <v>0</v>
      </c>
      <c r="O2137" s="193">
        <f>MAX(0,(J2137-'2031 forecast'!$C$10))</f>
        <v>0</v>
      </c>
      <c r="P2137" s="175" t="str">
        <f t="shared" si="347"/>
        <v/>
      </c>
      <c r="Q2137" s="175" t="str">
        <f t="shared" si="348"/>
        <v/>
      </c>
    </row>
    <row r="2138" spans="1:17" s="1" customFormat="1" x14ac:dyDescent="0.3">
      <c r="A2138" s="189">
        <f t="shared" si="346"/>
        <v>43919.916666661491</v>
      </c>
      <c r="B2138" s="190">
        <f t="shared" si="342"/>
        <v>43919</v>
      </c>
      <c r="C2138" s="1">
        <f t="shared" si="343"/>
        <v>22</v>
      </c>
      <c r="D2138" s="191">
        <v>2.6126410265941633</v>
      </c>
      <c r="E2138" s="192">
        <f t="shared" si="344"/>
        <v>9.0720424749368055E-5</v>
      </c>
      <c r="F2138" s="193">
        <f t="shared" si="345"/>
        <v>3.895349994590497</v>
      </c>
      <c r="G2138" s="193">
        <f t="shared" si="349"/>
        <v>4.0393937455315996</v>
      </c>
      <c r="H2138" s="193">
        <f t="shared" si="349"/>
        <v>4.1887640017197265</v>
      </c>
      <c r="I2138" s="193">
        <f t="shared" si="349"/>
        <v>4.343657728715419</v>
      </c>
      <c r="J2138" s="193">
        <f t="shared" si="349"/>
        <v>4.5042791755475031</v>
      </c>
      <c r="K2138" s="193">
        <f>MAX(0,(F2138-'2031 forecast'!$C$10))</f>
        <v>0</v>
      </c>
      <c r="L2138" s="193">
        <f>MAX(0,(G2138-'2031 forecast'!$C$10))</f>
        <v>0</v>
      </c>
      <c r="M2138" s="193">
        <f>MAX(0,(H2138-'2031 forecast'!$C$10))</f>
        <v>0</v>
      </c>
      <c r="N2138" s="193">
        <f>MAX(0,(I2138-'2031 forecast'!$C$10))</f>
        <v>0</v>
      </c>
      <c r="O2138" s="193">
        <f>MAX(0,(J2138-'2031 forecast'!$C$10))</f>
        <v>0</v>
      </c>
      <c r="P2138" s="175" t="str">
        <f t="shared" si="347"/>
        <v/>
      </c>
      <c r="Q2138" s="175" t="str">
        <f t="shared" si="348"/>
        <v/>
      </c>
    </row>
    <row r="2139" spans="1:17" s="1" customFormat="1" x14ac:dyDescent="0.3">
      <c r="A2139" s="189">
        <f t="shared" si="346"/>
        <v>43919.958333328155</v>
      </c>
      <c r="B2139" s="190">
        <f t="shared" si="342"/>
        <v>43919</v>
      </c>
      <c r="C2139" s="1">
        <f t="shared" si="343"/>
        <v>23</v>
      </c>
      <c r="D2139" s="191">
        <v>2.5373487779891435</v>
      </c>
      <c r="E2139" s="192">
        <f t="shared" si="344"/>
        <v>8.8106003286850216E-5</v>
      </c>
      <c r="F2139" s="193">
        <f t="shared" si="345"/>
        <v>3.7830920696743435</v>
      </c>
      <c r="G2139" s="193">
        <f t="shared" si="349"/>
        <v>3.9229847038736274</v>
      </c>
      <c r="H2139" s="193">
        <f t="shared" si="349"/>
        <v>4.068050341727802</v>
      </c>
      <c r="I2139" s="193">
        <f t="shared" si="349"/>
        <v>4.2184802725564712</v>
      </c>
      <c r="J2139" s="193">
        <f t="shared" si="349"/>
        <v>4.3744728592493027</v>
      </c>
      <c r="K2139" s="193">
        <f>MAX(0,(F2139-'2031 forecast'!$C$10))</f>
        <v>0</v>
      </c>
      <c r="L2139" s="193">
        <f>MAX(0,(G2139-'2031 forecast'!$C$10))</f>
        <v>0</v>
      </c>
      <c r="M2139" s="193">
        <f>MAX(0,(H2139-'2031 forecast'!$C$10))</f>
        <v>0</v>
      </c>
      <c r="N2139" s="193">
        <f>MAX(0,(I2139-'2031 forecast'!$C$10))</f>
        <v>0</v>
      </c>
      <c r="O2139" s="193">
        <f>MAX(0,(J2139-'2031 forecast'!$C$10))</f>
        <v>0</v>
      </c>
      <c r="P2139" s="175" t="str">
        <f t="shared" si="347"/>
        <v/>
      </c>
      <c r="Q2139" s="175" t="str">
        <f t="shared" si="348"/>
        <v/>
      </c>
    </row>
    <row r="2140" spans="1:17" s="1" customFormat="1" x14ac:dyDescent="0.3">
      <c r="A2140" s="189">
        <f t="shared" si="346"/>
        <v>43919.99999999482</v>
      </c>
      <c r="B2140" s="190">
        <f t="shared" si="342"/>
        <v>43919</v>
      </c>
      <c r="C2140" s="1">
        <f t="shared" si="343"/>
        <v>0</v>
      </c>
      <c r="D2140" s="191">
        <v>2.3792350559186035</v>
      </c>
      <c r="E2140" s="192">
        <f t="shared" si="344"/>
        <v>8.2615718215562823E-5</v>
      </c>
      <c r="F2140" s="193">
        <f t="shared" si="345"/>
        <v>3.5473504273504233</v>
      </c>
      <c r="G2140" s="193">
        <f t="shared" si="349"/>
        <v>3.6785257163918885</v>
      </c>
      <c r="H2140" s="193">
        <f t="shared" si="349"/>
        <v>3.8145516557447645</v>
      </c>
      <c r="I2140" s="193">
        <f t="shared" si="349"/>
        <v>3.9556076146226857</v>
      </c>
      <c r="J2140" s="193">
        <f t="shared" si="349"/>
        <v>4.1018795950230862</v>
      </c>
      <c r="K2140" s="193">
        <f>MAX(0,(F2140-'2031 forecast'!$C$10))</f>
        <v>0</v>
      </c>
      <c r="L2140" s="193">
        <f>MAX(0,(G2140-'2031 forecast'!$C$10))</f>
        <v>0</v>
      </c>
      <c r="M2140" s="193">
        <f>MAX(0,(H2140-'2031 forecast'!$C$10))</f>
        <v>0</v>
      </c>
      <c r="N2140" s="193">
        <f>MAX(0,(I2140-'2031 forecast'!$C$10))</f>
        <v>0</v>
      </c>
      <c r="O2140" s="193">
        <f>MAX(0,(J2140-'2031 forecast'!$C$10))</f>
        <v>0</v>
      </c>
      <c r="P2140" s="175" t="str">
        <f t="shared" si="347"/>
        <v/>
      </c>
      <c r="Q2140" s="175" t="str">
        <f t="shared" si="348"/>
        <v/>
      </c>
    </row>
    <row r="2141" spans="1:17" s="1" customFormat="1" x14ac:dyDescent="0.3">
      <c r="A2141" s="189">
        <f t="shared" si="346"/>
        <v>43920.041666661484</v>
      </c>
      <c r="B2141" s="190">
        <f t="shared" si="342"/>
        <v>43920</v>
      </c>
      <c r="C2141" s="1">
        <f t="shared" si="343"/>
        <v>1</v>
      </c>
      <c r="D2141" s="191">
        <v>2.2888843575925808</v>
      </c>
      <c r="E2141" s="192">
        <f t="shared" si="344"/>
        <v>7.9478412460541457E-5</v>
      </c>
      <c r="F2141" s="193">
        <f t="shared" si="345"/>
        <v>3.4126409174510406</v>
      </c>
      <c r="G2141" s="193">
        <f t="shared" si="349"/>
        <v>3.5388348664023233</v>
      </c>
      <c r="H2141" s="193">
        <f t="shared" si="349"/>
        <v>3.6696952637544573</v>
      </c>
      <c r="I2141" s="193">
        <f t="shared" si="349"/>
        <v>3.8053946672319512</v>
      </c>
      <c r="J2141" s="193">
        <f t="shared" si="349"/>
        <v>3.9461120154652476</v>
      </c>
      <c r="K2141" s="193">
        <f>MAX(0,(F2141-'2031 forecast'!$C$10))</f>
        <v>0</v>
      </c>
      <c r="L2141" s="193">
        <f>MAX(0,(G2141-'2031 forecast'!$C$10))</f>
        <v>0</v>
      </c>
      <c r="M2141" s="193">
        <f>MAX(0,(H2141-'2031 forecast'!$C$10))</f>
        <v>0</v>
      </c>
      <c r="N2141" s="193">
        <f>MAX(0,(I2141-'2031 forecast'!$C$10))</f>
        <v>0</v>
      </c>
      <c r="O2141" s="193">
        <f>MAX(0,(J2141-'2031 forecast'!$C$10))</f>
        <v>0</v>
      </c>
      <c r="P2141" s="175" t="str">
        <f t="shared" si="347"/>
        <v/>
      </c>
      <c r="Q2141" s="175" t="str">
        <f t="shared" si="348"/>
        <v/>
      </c>
    </row>
    <row r="2142" spans="1:17" s="1" customFormat="1" x14ac:dyDescent="0.3">
      <c r="A2142" s="189">
        <f t="shared" si="346"/>
        <v>43920.083333328148</v>
      </c>
      <c r="B2142" s="190">
        <f t="shared" si="342"/>
        <v>43920</v>
      </c>
      <c r="C2142" s="1">
        <f t="shared" si="343"/>
        <v>2</v>
      </c>
      <c r="D2142" s="191">
        <v>2.2512382332900711</v>
      </c>
      <c r="E2142" s="192">
        <f t="shared" si="344"/>
        <v>7.8171201729282551E-5</v>
      </c>
      <c r="F2142" s="193">
        <f t="shared" si="345"/>
        <v>3.3565119549929641</v>
      </c>
      <c r="G2142" s="193">
        <f t="shared" si="349"/>
        <v>3.4806303455733376</v>
      </c>
      <c r="H2142" s="193">
        <f t="shared" si="349"/>
        <v>3.6093384337584959</v>
      </c>
      <c r="I2142" s="193">
        <f t="shared" si="349"/>
        <v>3.7428059391524786</v>
      </c>
      <c r="J2142" s="193">
        <f t="shared" si="349"/>
        <v>3.8812088573161478</v>
      </c>
      <c r="K2142" s="193">
        <f>MAX(0,(F2142-'2031 forecast'!$C$10))</f>
        <v>0</v>
      </c>
      <c r="L2142" s="193">
        <f>MAX(0,(G2142-'2031 forecast'!$C$10))</f>
        <v>0</v>
      </c>
      <c r="M2142" s="193">
        <f>MAX(0,(H2142-'2031 forecast'!$C$10))</f>
        <v>0</v>
      </c>
      <c r="N2142" s="193">
        <f>MAX(0,(I2142-'2031 forecast'!$C$10))</f>
        <v>0</v>
      </c>
      <c r="O2142" s="193">
        <f>MAX(0,(J2142-'2031 forecast'!$C$10))</f>
        <v>0</v>
      </c>
      <c r="P2142" s="175" t="str">
        <f t="shared" si="347"/>
        <v/>
      </c>
      <c r="Q2142" s="175" t="str">
        <f t="shared" si="348"/>
        <v/>
      </c>
    </row>
    <row r="2143" spans="1:17" s="1" customFormat="1" x14ac:dyDescent="0.3">
      <c r="A2143" s="189">
        <f t="shared" si="346"/>
        <v>43920.124999994812</v>
      </c>
      <c r="B2143" s="190">
        <f t="shared" si="342"/>
        <v>43920</v>
      </c>
      <c r="C2143" s="1">
        <f t="shared" si="343"/>
        <v>3</v>
      </c>
      <c r="D2143" s="191">
        <v>2.1985336592665576</v>
      </c>
      <c r="E2143" s="192">
        <f t="shared" si="344"/>
        <v>7.6341106705520077E-5</v>
      </c>
      <c r="F2143" s="193">
        <f t="shared" si="345"/>
        <v>3.277931407551657</v>
      </c>
      <c r="G2143" s="193">
        <f t="shared" si="349"/>
        <v>3.3991440164127575</v>
      </c>
      <c r="H2143" s="193">
        <f t="shared" si="349"/>
        <v>3.5248388717641497</v>
      </c>
      <c r="I2143" s="193">
        <f t="shared" si="349"/>
        <v>3.6551817198412162</v>
      </c>
      <c r="J2143" s="193">
        <f t="shared" si="349"/>
        <v>3.7903444359074085</v>
      </c>
      <c r="K2143" s="193">
        <f>MAX(0,(F2143-'2031 forecast'!$C$10))</f>
        <v>0</v>
      </c>
      <c r="L2143" s="193">
        <f>MAX(0,(G2143-'2031 forecast'!$C$10))</f>
        <v>0</v>
      </c>
      <c r="M2143" s="193">
        <f>MAX(0,(H2143-'2031 forecast'!$C$10))</f>
        <v>0</v>
      </c>
      <c r="N2143" s="193">
        <f>MAX(0,(I2143-'2031 forecast'!$C$10))</f>
        <v>0</v>
      </c>
      <c r="O2143" s="193">
        <f>MAX(0,(J2143-'2031 forecast'!$C$10))</f>
        <v>0</v>
      </c>
      <c r="P2143" s="175" t="str">
        <f t="shared" si="347"/>
        <v/>
      </c>
      <c r="Q2143" s="175" t="str">
        <f t="shared" si="348"/>
        <v/>
      </c>
    </row>
    <row r="2144" spans="1:17" s="1" customFormat="1" x14ac:dyDescent="0.3">
      <c r="A2144" s="189">
        <f t="shared" si="346"/>
        <v>43920.166666661476</v>
      </c>
      <c r="B2144" s="190">
        <f t="shared" si="342"/>
        <v>43920</v>
      </c>
      <c r="C2144" s="1">
        <f t="shared" si="343"/>
        <v>4</v>
      </c>
      <c r="D2144" s="191">
        <v>2.2361797835690673</v>
      </c>
      <c r="E2144" s="192">
        <f t="shared" si="344"/>
        <v>7.7648317436778983E-5</v>
      </c>
      <c r="F2144" s="193">
        <f t="shared" si="345"/>
        <v>3.3340603700097331</v>
      </c>
      <c r="G2144" s="193">
        <f t="shared" si="349"/>
        <v>3.4573485372417432</v>
      </c>
      <c r="H2144" s="193">
        <f t="shared" si="349"/>
        <v>3.585195701760111</v>
      </c>
      <c r="I2144" s="193">
        <f t="shared" si="349"/>
        <v>3.7177704479206888</v>
      </c>
      <c r="J2144" s="193">
        <f t="shared" si="349"/>
        <v>3.8552475940565079</v>
      </c>
      <c r="K2144" s="193">
        <f>MAX(0,(F2144-'2031 forecast'!$C$10))</f>
        <v>0</v>
      </c>
      <c r="L2144" s="193">
        <f>MAX(0,(G2144-'2031 forecast'!$C$10))</f>
        <v>0</v>
      </c>
      <c r="M2144" s="193">
        <f>MAX(0,(H2144-'2031 forecast'!$C$10))</f>
        <v>0</v>
      </c>
      <c r="N2144" s="193">
        <f>MAX(0,(I2144-'2031 forecast'!$C$10))</f>
        <v>0</v>
      </c>
      <c r="O2144" s="193">
        <f>MAX(0,(J2144-'2031 forecast'!$C$10))</f>
        <v>0</v>
      </c>
      <c r="P2144" s="175" t="str">
        <f t="shared" si="347"/>
        <v/>
      </c>
      <c r="Q2144" s="175" t="str">
        <f t="shared" si="348"/>
        <v/>
      </c>
    </row>
    <row r="2145" spans="1:17" s="1" customFormat="1" x14ac:dyDescent="0.3">
      <c r="A2145" s="189">
        <f t="shared" si="346"/>
        <v>43920.208333328141</v>
      </c>
      <c r="B2145" s="190">
        <f t="shared" si="342"/>
        <v>43920</v>
      </c>
      <c r="C2145" s="1">
        <f t="shared" si="343"/>
        <v>5</v>
      </c>
      <c r="D2145" s="191">
        <v>2.3265304818950905</v>
      </c>
      <c r="E2145" s="192">
        <f t="shared" si="344"/>
        <v>8.0785623191800363E-5</v>
      </c>
      <c r="F2145" s="193">
        <f t="shared" si="345"/>
        <v>3.4687698799091167</v>
      </c>
      <c r="G2145" s="193">
        <f t="shared" ref="G2145:J2164" si="350">$E2145*G$2</f>
        <v>3.5970393872313089</v>
      </c>
      <c r="H2145" s="193">
        <f t="shared" si="350"/>
        <v>3.7300520937504187</v>
      </c>
      <c r="I2145" s="193">
        <f t="shared" si="350"/>
        <v>3.8679833953114242</v>
      </c>
      <c r="J2145" s="193">
        <f t="shared" si="350"/>
        <v>4.0110151736143473</v>
      </c>
      <c r="K2145" s="193">
        <f>MAX(0,(F2145-'2031 forecast'!$C$10))</f>
        <v>0</v>
      </c>
      <c r="L2145" s="193">
        <f>MAX(0,(G2145-'2031 forecast'!$C$10))</f>
        <v>0</v>
      </c>
      <c r="M2145" s="193">
        <f>MAX(0,(H2145-'2031 forecast'!$C$10))</f>
        <v>0</v>
      </c>
      <c r="N2145" s="193">
        <f>MAX(0,(I2145-'2031 forecast'!$C$10))</f>
        <v>0</v>
      </c>
      <c r="O2145" s="193">
        <f>MAX(0,(J2145-'2031 forecast'!$C$10))</f>
        <v>0</v>
      </c>
      <c r="P2145" s="175" t="str">
        <f t="shared" si="347"/>
        <v/>
      </c>
      <c r="Q2145" s="175" t="str">
        <f t="shared" si="348"/>
        <v/>
      </c>
    </row>
    <row r="2146" spans="1:17" s="1" customFormat="1" x14ac:dyDescent="0.3">
      <c r="A2146" s="189">
        <f t="shared" si="346"/>
        <v>43920.249999994805</v>
      </c>
      <c r="B2146" s="190">
        <f t="shared" si="342"/>
        <v>43920</v>
      </c>
      <c r="C2146" s="1">
        <f t="shared" si="343"/>
        <v>6</v>
      </c>
      <c r="D2146" s="191">
        <v>2.4997026536866342</v>
      </c>
      <c r="E2146" s="192">
        <f t="shared" si="344"/>
        <v>8.6798792555591324E-5</v>
      </c>
      <c r="F2146" s="193">
        <f t="shared" si="345"/>
        <v>3.7269631072162674</v>
      </c>
      <c r="G2146" s="193">
        <f t="shared" si="350"/>
        <v>3.8647801830446422</v>
      </c>
      <c r="H2146" s="193">
        <f t="shared" si="350"/>
        <v>4.0076935117318415</v>
      </c>
      <c r="I2146" s="193">
        <f t="shared" si="350"/>
        <v>4.155891544476999</v>
      </c>
      <c r="J2146" s="193">
        <f t="shared" si="350"/>
        <v>4.3095697011002043</v>
      </c>
      <c r="K2146" s="193">
        <f>MAX(0,(F2146-'2031 forecast'!$C$10))</f>
        <v>0</v>
      </c>
      <c r="L2146" s="193">
        <f>MAX(0,(G2146-'2031 forecast'!$C$10))</f>
        <v>0</v>
      </c>
      <c r="M2146" s="193">
        <f>MAX(0,(H2146-'2031 forecast'!$C$10))</f>
        <v>0</v>
      </c>
      <c r="N2146" s="193">
        <f>MAX(0,(I2146-'2031 forecast'!$C$10))</f>
        <v>0</v>
      </c>
      <c r="O2146" s="193">
        <f>MAX(0,(J2146-'2031 forecast'!$C$10))</f>
        <v>0</v>
      </c>
      <c r="P2146" s="175" t="str">
        <f t="shared" si="347"/>
        <v/>
      </c>
      <c r="Q2146" s="175" t="str">
        <f t="shared" si="348"/>
        <v/>
      </c>
    </row>
    <row r="2147" spans="1:17" s="1" customFormat="1" x14ac:dyDescent="0.3">
      <c r="A2147" s="189">
        <f t="shared" si="346"/>
        <v>43920.291666661469</v>
      </c>
      <c r="B2147" s="190">
        <f t="shared" si="342"/>
        <v>43920</v>
      </c>
      <c r="C2147" s="1">
        <f t="shared" si="343"/>
        <v>7</v>
      </c>
      <c r="D2147" s="191">
        <v>2.6427579260361704</v>
      </c>
      <c r="E2147" s="192">
        <f t="shared" si="344"/>
        <v>9.1766193334375163E-5</v>
      </c>
      <c r="F2147" s="193">
        <f t="shared" si="345"/>
        <v>3.9402531645569576</v>
      </c>
      <c r="G2147" s="193">
        <f t="shared" si="350"/>
        <v>4.0859573621947876</v>
      </c>
      <c r="H2147" s="193">
        <f t="shared" si="350"/>
        <v>4.2370494657164945</v>
      </c>
      <c r="I2147" s="193">
        <f t="shared" si="350"/>
        <v>4.393728711178996</v>
      </c>
      <c r="J2147" s="193">
        <f t="shared" si="350"/>
        <v>4.5562017020667822</v>
      </c>
      <c r="K2147" s="193">
        <f>MAX(0,(F2147-'2031 forecast'!$C$10))</f>
        <v>0</v>
      </c>
      <c r="L2147" s="193">
        <f>MAX(0,(G2147-'2031 forecast'!$C$10))</f>
        <v>0</v>
      </c>
      <c r="M2147" s="193">
        <f>MAX(0,(H2147-'2031 forecast'!$C$10))</f>
        <v>0</v>
      </c>
      <c r="N2147" s="193">
        <f>MAX(0,(I2147-'2031 forecast'!$C$10))</f>
        <v>0</v>
      </c>
      <c r="O2147" s="193">
        <f>MAX(0,(J2147-'2031 forecast'!$C$10))</f>
        <v>0</v>
      </c>
      <c r="P2147" s="175" t="str">
        <f t="shared" si="347"/>
        <v/>
      </c>
      <c r="Q2147" s="175" t="str">
        <f t="shared" si="348"/>
        <v/>
      </c>
    </row>
    <row r="2148" spans="1:17" s="1" customFormat="1" x14ac:dyDescent="0.3">
      <c r="A2148" s="189">
        <f t="shared" si="346"/>
        <v>43920.333333328133</v>
      </c>
      <c r="B2148" s="190">
        <f t="shared" si="342"/>
        <v>43920</v>
      </c>
      <c r="C2148" s="1">
        <f t="shared" si="343"/>
        <v>8</v>
      </c>
      <c r="D2148" s="191">
        <v>2.7406378492226948</v>
      </c>
      <c r="E2148" s="192">
        <f t="shared" si="344"/>
        <v>9.5164941235648299E-5</v>
      </c>
      <c r="F2148" s="193">
        <f t="shared" si="345"/>
        <v>4.0861884669479549</v>
      </c>
      <c r="G2148" s="193">
        <f t="shared" si="350"/>
        <v>4.2372891163501496</v>
      </c>
      <c r="H2148" s="193">
        <f t="shared" si="350"/>
        <v>4.3939772237059938</v>
      </c>
      <c r="I2148" s="193">
        <f t="shared" si="350"/>
        <v>4.5564594041856248</v>
      </c>
      <c r="J2148" s="193">
        <f t="shared" si="350"/>
        <v>4.7249499132544397</v>
      </c>
      <c r="K2148" s="193">
        <f>MAX(0,(F2148-'2031 forecast'!$C$10))</f>
        <v>0</v>
      </c>
      <c r="L2148" s="193">
        <f>MAX(0,(G2148-'2031 forecast'!$C$10))</f>
        <v>0</v>
      </c>
      <c r="M2148" s="193">
        <f>MAX(0,(H2148-'2031 forecast'!$C$10))</f>
        <v>0</v>
      </c>
      <c r="N2148" s="193">
        <f>MAX(0,(I2148-'2031 forecast'!$C$10))</f>
        <v>0</v>
      </c>
      <c r="O2148" s="193">
        <f>MAX(0,(J2148-'2031 forecast'!$C$10))</f>
        <v>0</v>
      </c>
      <c r="P2148" s="175" t="str">
        <f t="shared" si="347"/>
        <v/>
      </c>
      <c r="Q2148" s="175" t="str">
        <f t="shared" si="348"/>
        <v/>
      </c>
    </row>
    <row r="2149" spans="1:17" s="1" customFormat="1" x14ac:dyDescent="0.3">
      <c r="A2149" s="189">
        <f t="shared" si="346"/>
        <v>43920.374999994798</v>
      </c>
      <c r="B2149" s="190">
        <f t="shared" si="342"/>
        <v>43920</v>
      </c>
      <c r="C2149" s="1">
        <f t="shared" si="343"/>
        <v>9</v>
      </c>
      <c r="D2149" s="191">
        <v>2.8912223464327336</v>
      </c>
      <c r="E2149" s="192">
        <f t="shared" si="344"/>
        <v>1.0039378416068394E-4</v>
      </c>
      <c r="F2149" s="193">
        <f t="shared" si="345"/>
        <v>4.310704316780261</v>
      </c>
      <c r="G2149" s="193">
        <f t="shared" si="350"/>
        <v>4.4701071996660922</v>
      </c>
      <c r="H2149" s="193">
        <f t="shared" si="350"/>
        <v>4.6354045436898401</v>
      </c>
      <c r="I2149" s="193">
        <f t="shared" si="350"/>
        <v>4.8068143165035169</v>
      </c>
      <c r="J2149" s="193">
        <f t="shared" si="350"/>
        <v>4.9845625458508387</v>
      </c>
      <c r="K2149" s="193">
        <f>MAX(0,(F2149-'2031 forecast'!$C$10))</f>
        <v>0</v>
      </c>
      <c r="L2149" s="193">
        <f>MAX(0,(G2149-'2031 forecast'!$C$10))</f>
        <v>0</v>
      </c>
      <c r="M2149" s="193">
        <f>MAX(0,(H2149-'2031 forecast'!$C$10))</f>
        <v>0</v>
      </c>
      <c r="N2149" s="193">
        <f>MAX(0,(I2149-'2031 forecast'!$C$10))</f>
        <v>0</v>
      </c>
      <c r="O2149" s="193">
        <f>MAX(0,(J2149-'2031 forecast'!$C$10))</f>
        <v>0</v>
      </c>
      <c r="P2149" s="175" t="str">
        <f t="shared" si="347"/>
        <v/>
      </c>
      <c r="Q2149" s="175" t="str">
        <f t="shared" si="348"/>
        <v/>
      </c>
    </row>
    <row r="2150" spans="1:17" s="1" customFormat="1" x14ac:dyDescent="0.3">
      <c r="A2150" s="189">
        <f t="shared" si="346"/>
        <v>43920.416666661462</v>
      </c>
      <c r="B2150" s="190">
        <f t="shared" si="342"/>
        <v>43920</v>
      </c>
      <c r="C2150" s="1">
        <f t="shared" si="343"/>
        <v>10</v>
      </c>
      <c r="D2150" s="191">
        <v>2.9589853701772508</v>
      </c>
      <c r="E2150" s="192">
        <f t="shared" si="344"/>
        <v>1.0274676347694998E-4</v>
      </c>
      <c r="F2150" s="193">
        <f t="shared" si="345"/>
        <v>4.411736449204799</v>
      </c>
      <c r="G2150" s="193">
        <f t="shared" si="350"/>
        <v>4.5748753371582671</v>
      </c>
      <c r="H2150" s="193">
        <f t="shared" si="350"/>
        <v>4.7440468376825713</v>
      </c>
      <c r="I2150" s="193">
        <f t="shared" si="350"/>
        <v>4.9194740270465687</v>
      </c>
      <c r="J2150" s="193">
        <f t="shared" si="350"/>
        <v>5.101388230519218</v>
      </c>
      <c r="K2150" s="193">
        <f>MAX(0,(F2150-'2031 forecast'!$C$10))</f>
        <v>0</v>
      </c>
      <c r="L2150" s="193">
        <f>MAX(0,(G2150-'2031 forecast'!$C$10))</f>
        <v>0</v>
      </c>
      <c r="M2150" s="193">
        <f>MAX(0,(H2150-'2031 forecast'!$C$10))</f>
        <v>0</v>
      </c>
      <c r="N2150" s="193">
        <f>MAX(0,(I2150-'2031 forecast'!$C$10))</f>
        <v>0</v>
      </c>
      <c r="O2150" s="193">
        <f>MAX(0,(J2150-'2031 forecast'!$C$10))</f>
        <v>0</v>
      </c>
      <c r="P2150" s="175" t="str">
        <f t="shared" si="347"/>
        <v/>
      </c>
      <c r="Q2150" s="175" t="str">
        <f t="shared" si="348"/>
        <v/>
      </c>
    </row>
    <row r="2151" spans="1:17" s="1" customFormat="1" x14ac:dyDescent="0.3">
      <c r="A2151" s="189">
        <f t="shared" si="346"/>
        <v>43920.458333328126</v>
      </c>
      <c r="B2151" s="190">
        <f t="shared" si="342"/>
        <v>43920</v>
      </c>
      <c r="C2151" s="1">
        <f t="shared" si="343"/>
        <v>11</v>
      </c>
      <c r="D2151" s="191">
        <v>2.9815730447587567</v>
      </c>
      <c r="E2151" s="192">
        <f t="shared" si="344"/>
        <v>1.0353108991570533E-4</v>
      </c>
      <c r="F2151" s="193">
        <f t="shared" si="345"/>
        <v>4.445413826679645</v>
      </c>
      <c r="G2151" s="193">
        <f t="shared" si="350"/>
        <v>4.6097980496556588</v>
      </c>
      <c r="H2151" s="193">
        <f t="shared" si="350"/>
        <v>4.7802609356801486</v>
      </c>
      <c r="I2151" s="193">
        <f t="shared" si="350"/>
        <v>4.9570272638942532</v>
      </c>
      <c r="J2151" s="193">
        <f t="shared" si="350"/>
        <v>5.1403301254086786</v>
      </c>
      <c r="K2151" s="193">
        <f>MAX(0,(F2151-'2031 forecast'!$C$10))</f>
        <v>0</v>
      </c>
      <c r="L2151" s="193">
        <f>MAX(0,(G2151-'2031 forecast'!$C$10))</f>
        <v>0</v>
      </c>
      <c r="M2151" s="193">
        <f>MAX(0,(H2151-'2031 forecast'!$C$10))</f>
        <v>0</v>
      </c>
      <c r="N2151" s="193">
        <f>MAX(0,(I2151-'2031 forecast'!$C$10))</f>
        <v>0</v>
      </c>
      <c r="O2151" s="193">
        <f>MAX(0,(J2151-'2031 forecast'!$C$10))</f>
        <v>0</v>
      </c>
      <c r="P2151" s="175" t="str">
        <f t="shared" si="347"/>
        <v/>
      </c>
      <c r="Q2151" s="175" t="str">
        <f t="shared" si="348"/>
        <v/>
      </c>
    </row>
    <row r="2152" spans="1:17" s="1" customFormat="1" x14ac:dyDescent="0.3">
      <c r="A2152" s="189">
        <f t="shared" si="346"/>
        <v>43920.49999999479</v>
      </c>
      <c r="B2152" s="190">
        <f t="shared" si="342"/>
        <v>43920</v>
      </c>
      <c r="C2152" s="1">
        <f t="shared" si="343"/>
        <v>12</v>
      </c>
      <c r="D2152" s="191">
        <v>2.861105446990726</v>
      </c>
      <c r="E2152" s="192">
        <f t="shared" si="344"/>
        <v>9.9348015575676814E-5</v>
      </c>
      <c r="F2152" s="193">
        <f t="shared" si="345"/>
        <v>4.2658011468138</v>
      </c>
      <c r="G2152" s="193">
        <f t="shared" si="350"/>
        <v>4.4235435830029042</v>
      </c>
      <c r="H2152" s="193">
        <f t="shared" si="350"/>
        <v>4.5871190796930712</v>
      </c>
      <c r="I2152" s="193">
        <f t="shared" si="350"/>
        <v>4.756743334039939</v>
      </c>
      <c r="J2152" s="193">
        <f t="shared" si="350"/>
        <v>4.9326400193315587</v>
      </c>
      <c r="K2152" s="193">
        <f>MAX(0,(F2152-'2031 forecast'!$C$10))</f>
        <v>0</v>
      </c>
      <c r="L2152" s="193">
        <f>MAX(0,(G2152-'2031 forecast'!$C$10))</f>
        <v>0</v>
      </c>
      <c r="M2152" s="193">
        <f>MAX(0,(H2152-'2031 forecast'!$C$10))</f>
        <v>0</v>
      </c>
      <c r="N2152" s="193">
        <f>MAX(0,(I2152-'2031 forecast'!$C$10))</f>
        <v>0</v>
      </c>
      <c r="O2152" s="193">
        <f>MAX(0,(J2152-'2031 forecast'!$C$10))</f>
        <v>0</v>
      </c>
      <c r="P2152" s="175" t="str">
        <f t="shared" si="347"/>
        <v/>
      </c>
      <c r="Q2152" s="175" t="str">
        <f t="shared" si="348"/>
        <v/>
      </c>
    </row>
    <row r="2153" spans="1:17" s="1" customFormat="1" x14ac:dyDescent="0.3">
      <c r="A2153" s="189">
        <f t="shared" si="346"/>
        <v>43920.541666661455</v>
      </c>
      <c r="B2153" s="190">
        <f t="shared" si="342"/>
        <v>43920</v>
      </c>
      <c r="C2153" s="1">
        <f t="shared" si="343"/>
        <v>13</v>
      </c>
      <c r="D2153" s="191">
        <v>2.9288684707352428</v>
      </c>
      <c r="E2153" s="192">
        <f t="shared" si="344"/>
        <v>1.0170099489194284E-4</v>
      </c>
      <c r="F2153" s="193">
        <f t="shared" si="345"/>
        <v>4.3668332792383371</v>
      </c>
      <c r="G2153" s="193">
        <f t="shared" si="350"/>
        <v>4.5283117204950774</v>
      </c>
      <c r="H2153" s="193">
        <f t="shared" si="350"/>
        <v>4.6957613736858024</v>
      </c>
      <c r="I2153" s="193">
        <f t="shared" si="350"/>
        <v>4.8694030445829899</v>
      </c>
      <c r="J2153" s="193">
        <f t="shared" si="350"/>
        <v>5.049465703999938</v>
      </c>
      <c r="K2153" s="193">
        <f>MAX(0,(F2153-'2031 forecast'!$C$10))</f>
        <v>0</v>
      </c>
      <c r="L2153" s="193">
        <f>MAX(0,(G2153-'2031 forecast'!$C$10))</f>
        <v>0</v>
      </c>
      <c r="M2153" s="193">
        <f>MAX(0,(H2153-'2031 forecast'!$C$10))</f>
        <v>0</v>
      </c>
      <c r="N2153" s="193">
        <f>MAX(0,(I2153-'2031 forecast'!$C$10))</f>
        <v>0</v>
      </c>
      <c r="O2153" s="193">
        <f>MAX(0,(J2153-'2031 forecast'!$C$10))</f>
        <v>0</v>
      </c>
      <c r="P2153" s="175" t="str">
        <f t="shared" si="347"/>
        <v/>
      </c>
      <c r="Q2153" s="175" t="str">
        <f t="shared" si="348"/>
        <v/>
      </c>
    </row>
    <row r="2154" spans="1:17" s="1" customFormat="1" x14ac:dyDescent="0.3">
      <c r="A2154" s="189">
        <f t="shared" si="346"/>
        <v>43920.583333328119</v>
      </c>
      <c r="B2154" s="190">
        <f t="shared" si="342"/>
        <v>43920</v>
      </c>
      <c r="C2154" s="1">
        <f t="shared" si="343"/>
        <v>14</v>
      </c>
      <c r="D2154" s="191">
        <v>2.8912223464327336</v>
      </c>
      <c r="E2154" s="192">
        <f t="shared" si="344"/>
        <v>1.0039378416068394E-4</v>
      </c>
      <c r="F2154" s="193">
        <f t="shared" si="345"/>
        <v>4.310704316780261</v>
      </c>
      <c r="G2154" s="193">
        <f t="shared" si="350"/>
        <v>4.4701071996660922</v>
      </c>
      <c r="H2154" s="193">
        <f t="shared" si="350"/>
        <v>4.6354045436898401</v>
      </c>
      <c r="I2154" s="193">
        <f t="shared" si="350"/>
        <v>4.8068143165035169</v>
      </c>
      <c r="J2154" s="193">
        <f t="shared" si="350"/>
        <v>4.9845625458508387</v>
      </c>
      <c r="K2154" s="193">
        <f>MAX(0,(F2154-'2031 forecast'!$C$10))</f>
        <v>0</v>
      </c>
      <c r="L2154" s="193">
        <f>MAX(0,(G2154-'2031 forecast'!$C$10))</f>
        <v>0</v>
      </c>
      <c r="M2154" s="193">
        <f>MAX(0,(H2154-'2031 forecast'!$C$10))</f>
        <v>0</v>
      </c>
      <c r="N2154" s="193">
        <f>MAX(0,(I2154-'2031 forecast'!$C$10))</f>
        <v>0</v>
      </c>
      <c r="O2154" s="193">
        <f>MAX(0,(J2154-'2031 forecast'!$C$10))</f>
        <v>0</v>
      </c>
      <c r="P2154" s="175" t="str">
        <f t="shared" si="347"/>
        <v/>
      </c>
      <c r="Q2154" s="175" t="str">
        <f t="shared" si="348"/>
        <v/>
      </c>
    </row>
    <row r="2155" spans="1:17" s="1" customFormat="1" x14ac:dyDescent="0.3">
      <c r="A2155" s="189">
        <f t="shared" si="346"/>
        <v>43920.624999994783</v>
      </c>
      <c r="B2155" s="190">
        <f t="shared" si="342"/>
        <v>43920</v>
      </c>
      <c r="C2155" s="1">
        <f t="shared" si="343"/>
        <v>15</v>
      </c>
      <c r="D2155" s="191">
        <v>3.0568652933637761</v>
      </c>
      <c r="E2155" s="192">
        <f t="shared" si="344"/>
        <v>1.0614551137822314E-4</v>
      </c>
      <c r="F2155" s="193">
        <f t="shared" si="345"/>
        <v>4.5576717515957981</v>
      </c>
      <c r="G2155" s="193">
        <f t="shared" si="350"/>
        <v>4.72620709131363</v>
      </c>
      <c r="H2155" s="193">
        <f t="shared" si="350"/>
        <v>4.9009745956720723</v>
      </c>
      <c r="I2155" s="193">
        <f t="shared" si="350"/>
        <v>5.0822047200531983</v>
      </c>
      <c r="J2155" s="193">
        <f t="shared" si="350"/>
        <v>5.2701364417068772</v>
      </c>
      <c r="K2155" s="193">
        <f>MAX(0,(F2155-'2031 forecast'!$C$10))</f>
        <v>0</v>
      </c>
      <c r="L2155" s="193">
        <f>MAX(0,(G2155-'2031 forecast'!$C$10))</f>
        <v>0</v>
      </c>
      <c r="M2155" s="193">
        <f>MAX(0,(H2155-'2031 forecast'!$C$10))</f>
        <v>0</v>
      </c>
      <c r="N2155" s="193">
        <f>MAX(0,(I2155-'2031 forecast'!$C$10))</f>
        <v>0</v>
      </c>
      <c r="O2155" s="193">
        <f>MAX(0,(J2155-'2031 forecast'!$C$10))</f>
        <v>0</v>
      </c>
      <c r="P2155" s="175" t="str">
        <f t="shared" si="347"/>
        <v/>
      </c>
      <c r="Q2155" s="175" t="str">
        <f t="shared" si="348"/>
        <v/>
      </c>
    </row>
    <row r="2156" spans="1:17" s="1" customFormat="1" x14ac:dyDescent="0.3">
      <c r="A2156" s="189">
        <f t="shared" si="346"/>
        <v>43920.666666661447</v>
      </c>
      <c r="B2156" s="190">
        <f t="shared" si="342"/>
        <v>43920</v>
      </c>
      <c r="C2156" s="1">
        <f t="shared" si="343"/>
        <v>16</v>
      </c>
      <c r="D2156" s="191">
        <v>3.0945114176662849</v>
      </c>
      <c r="E2156" s="192">
        <f t="shared" si="344"/>
        <v>1.0745272210948202E-4</v>
      </c>
      <c r="F2156" s="193">
        <f t="shared" si="345"/>
        <v>4.6138007140538733</v>
      </c>
      <c r="G2156" s="193">
        <f t="shared" si="350"/>
        <v>4.7844116121426143</v>
      </c>
      <c r="H2156" s="193">
        <f t="shared" si="350"/>
        <v>4.9613314256680319</v>
      </c>
      <c r="I2156" s="193">
        <f t="shared" si="350"/>
        <v>5.1447934481326705</v>
      </c>
      <c r="J2156" s="193">
        <f t="shared" si="350"/>
        <v>5.3350395998559756</v>
      </c>
      <c r="K2156" s="193">
        <f>MAX(0,(F2156-'2031 forecast'!$C$10))</f>
        <v>0</v>
      </c>
      <c r="L2156" s="193">
        <f>MAX(0,(G2156-'2031 forecast'!$C$10))</f>
        <v>0</v>
      </c>
      <c r="M2156" s="193">
        <f>MAX(0,(H2156-'2031 forecast'!$C$10))</f>
        <v>0</v>
      </c>
      <c r="N2156" s="193">
        <f>MAX(0,(I2156-'2031 forecast'!$C$10))</f>
        <v>0</v>
      </c>
      <c r="O2156" s="193">
        <f>MAX(0,(J2156-'2031 forecast'!$C$10))</f>
        <v>0</v>
      </c>
      <c r="P2156" s="175" t="str">
        <f t="shared" si="347"/>
        <v/>
      </c>
      <c r="Q2156" s="175" t="str">
        <f t="shared" si="348"/>
        <v/>
      </c>
    </row>
    <row r="2157" spans="1:17" s="1" customFormat="1" x14ac:dyDescent="0.3">
      <c r="A2157" s="189">
        <f t="shared" si="346"/>
        <v>43920.708333328112</v>
      </c>
      <c r="B2157" s="190">
        <f t="shared" si="342"/>
        <v>43920</v>
      </c>
      <c r="C2157" s="1">
        <f t="shared" si="343"/>
        <v>17</v>
      </c>
      <c r="D2157" s="191">
        <v>3.019219169061266</v>
      </c>
      <c r="E2157" s="192">
        <f t="shared" si="344"/>
        <v>1.0483830064696422E-4</v>
      </c>
      <c r="F2157" s="193">
        <f t="shared" si="345"/>
        <v>4.5015427891377211</v>
      </c>
      <c r="G2157" s="193">
        <f t="shared" si="350"/>
        <v>4.6680025704846431</v>
      </c>
      <c r="H2157" s="193">
        <f t="shared" si="350"/>
        <v>4.84061776567611</v>
      </c>
      <c r="I2157" s="193">
        <f t="shared" si="350"/>
        <v>5.0196159919737253</v>
      </c>
      <c r="J2157" s="193">
        <f t="shared" si="350"/>
        <v>5.205233283557777</v>
      </c>
      <c r="K2157" s="193">
        <f>MAX(0,(F2157-'2031 forecast'!$C$10))</f>
        <v>0</v>
      </c>
      <c r="L2157" s="193">
        <f>MAX(0,(G2157-'2031 forecast'!$C$10))</f>
        <v>0</v>
      </c>
      <c r="M2157" s="193">
        <f>MAX(0,(H2157-'2031 forecast'!$C$10))</f>
        <v>0</v>
      </c>
      <c r="N2157" s="193">
        <f>MAX(0,(I2157-'2031 forecast'!$C$10))</f>
        <v>0</v>
      </c>
      <c r="O2157" s="193">
        <f>MAX(0,(J2157-'2031 forecast'!$C$10))</f>
        <v>0</v>
      </c>
      <c r="P2157" s="175" t="str">
        <f t="shared" si="347"/>
        <v/>
      </c>
      <c r="Q2157" s="175" t="str">
        <f t="shared" si="348"/>
        <v/>
      </c>
    </row>
    <row r="2158" spans="1:17" s="1" customFormat="1" x14ac:dyDescent="0.3">
      <c r="A2158" s="189">
        <f t="shared" si="346"/>
        <v>43920.749999994776</v>
      </c>
      <c r="B2158" s="190">
        <f t="shared" si="342"/>
        <v>43920</v>
      </c>
      <c r="C2158" s="1">
        <f t="shared" si="343"/>
        <v>18</v>
      </c>
      <c r="D2158" s="191">
        <v>2.9213392458747411</v>
      </c>
      <c r="E2158" s="192">
        <f t="shared" si="344"/>
        <v>1.0143955274569106E-4</v>
      </c>
      <c r="F2158" s="193">
        <f t="shared" si="345"/>
        <v>4.355607486746722</v>
      </c>
      <c r="G2158" s="193">
        <f t="shared" si="350"/>
        <v>4.5166708163292801</v>
      </c>
      <c r="H2158" s="193">
        <f t="shared" si="350"/>
        <v>4.6836900076866099</v>
      </c>
      <c r="I2158" s="193">
        <f t="shared" si="350"/>
        <v>4.8568852989670948</v>
      </c>
      <c r="J2158" s="193">
        <f t="shared" si="350"/>
        <v>5.0364850723701178</v>
      </c>
      <c r="K2158" s="193">
        <f>MAX(0,(F2158-'2031 forecast'!$C$10))</f>
        <v>0</v>
      </c>
      <c r="L2158" s="193">
        <f>MAX(0,(G2158-'2031 forecast'!$C$10))</f>
        <v>0</v>
      </c>
      <c r="M2158" s="193">
        <f>MAX(0,(H2158-'2031 forecast'!$C$10))</f>
        <v>0</v>
      </c>
      <c r="N2158" s="193">
        <f>MAX(0,(I2158-'2031 forecast'!$C$10))</f>
        <v>0</v>
      </c>
      <c r="O2158" s="193">
        <f>MAX(0,(J2158-'2031 forecast'!$C$10))</f>
        <v>0</v>
      </c>
      <c r="P2158" s="175" t="str">
        <f t="shared" si="347"/>
        <v/>
      </c>
      <c r="Q2158" s="175" t="str">
        <f t="shared" si="348"/>
        <v/>
      </c>
    </row>
    <row r="2159" spans="1:17" s="1" customFormat="1" x14ac:dyDescent="0.3">
      <c r="A2159" s="189">
        <f t="shared" si="346"/>
        <v>43920.79166666144</v>
      </c>
      <c r="B2159" s="190">
        <f t="shared" si="342"/>
        <v>43920</v>
      </c>
      <c r="C2159" s="1">
        <f t="shared" si="343"/>
        <v>19</v>
      </c>
      <c r="D2159" s="191">
        <v>2.9966314944797601</v>
      </c>
      <c r="E2159" s="192">
        <f t="shared" si="344"/>
        <v>1.0405397420820887E-4</v>
      </c>
      <c r="F2159" s="193">
        <f t="shared" si="345"/>
        <v>4.4678654116628751</v>
      </c>
      <c r="G2159" s="193">
        <f t="shared" si="350"/>
        <v>4.6330798579872514</v>
      </c>
      <c r="H2159" s="193">
        <f t="shared" si="350"/>
        <v>4.8044036676785327</v>
      </c>
      <c r="I2159" s="193">
        <f t="shared" si="350"/>
        <v>4.9820627551260408</v>
      </c>
      <c r="J2159" s="193">
        <f t="shared" si="350"/>
        <v>5.1662913886683173</v>
      </c>
      <c r="K2159" s="193">
        <f>MAX(0,(F2159-'2031 forecast'!$C$10))</f>
        <v>0</v>
      </c>
      <c r="L2159" s="193">
        <f>MAX(0,(G2159-'2031 forecast'!$C$10))</f>
        <v>0</v>
      </c>
      <c r="M2159" s="193">
        <f>MAX(0,(H2159-'2031 forecast'!$C$10))</f>
        <v>0</v>
      </c>
      <c r="N2159" s="193">
        <f>MAX(0,(I2159-'2031 forecast'!$C$10))</f>
        <v>0</v>
      </c>
      <c r="O2159" s="193">
        <f>MAX(0,(J2159-'2031 forecast'!$C$10))</f>
        <v>0</v>
      </c>
      <c r="P2159" s="175" t="str">
        <f t="shared" si="347"/>
        <v/>
      </c>
      <c r="Q2159" s="175" t="str">
        <f t="shared" si="348"/>
        <v/>
      </c>
    </row>
    <row r="2160" spans="1:17" s="1" customFormat="1" x14ac:dyDescent="0.3">
      <c r="A2160" s="189">
        <f t="shared" si="346"/>
        <v>43920.833333328104</v>
      </c>
      <c r="B2160" s="190">
        <f t="shared" si="342"/>
        <v>43920</v>
      </c>
      <c r="C2160" s="1">
        <f t="shared" si="343"/>
        <v>20</v>
      </c>
      <c r="D2160" s="191">
        <v>2.9891022696192584</v>
      </c>
      <c r="E2160" s="192">
        <f t="shared" si="344"/>
        <v>1.037925320619571E-4</v>
      </c>
      <c r="F2160" s="193">
        <f t="shared" si="345"/>
        <v>4.4566396191712601</v>
      </c>
      <c r="G2160" s="193">
        <f t="shared" si="350"/>
        <v>4.6214389538214551</v>
      </c>
      <c r="H2160" s="193">
        <f t="shared" si="350"/>
        <v>4.7923323016793411</v>
      </c>
      <c r="I2160" s="193">
        <f t="shared" si="350"/>
        <v>4.9695450095101465</v>
      </c>
      <c r="J2160" s="193">
        <f t="shared" si="350"/>
        <v>5.1533107570384979</v>
      </c>
      <c r="K2160" s="193">
        <f>MAX(0,(F2160-'2031 forecast'!$C$10))</f>
        <v>0</v>
      </c>
      <c r="L2160" s="193">
        <f>MAX(0,(G2160-'2031 forecast'!$C$10))</f>
        <v>0</v>
      </c>
      <c r="M2160" s="193">
        <f>MAX(0,(H2160-'2031 forecast'!$C$10))</f>
        <v>0</v>
      </c>
      <c r="N2160" s="193">
        <f>MAX(0,(I2160-'2031 forecast'!$C$10))</f>
        <v>0</v>
      </c>
      <c r="O2160" s="193">
        <f>MAX(0,(J2160-'2031 forecast'!$C$10))</f>
        <v>0</v>
      </c>
      <c r="P2160" s="175" t="str">
        <f t="shared" si="347"/>
        <v/>
      </c>
      <c r="Q2160" s="175" t="str">
        <f t="shared" si="348"/>
        <v/>
      </c>
    </row>
    <row r="2161" spans="1:17" s="1" customFormat="1" x14ac:dyDescent="0.3">
      <c r="A2161" s="189">
        <f t="shared" si="346"/>
        <v>43920.874999994769</v>
      </c>
      <c r="B2161" s="190">
        <f t="shared" si="342"/>
        <v>43920</v>
      </c>
      <c r="C2161" s="1">
        <f t="shared" si="343"/>
        <v>21</v>
      </c>
      <c r="D2161" s="191">
        <v>2.9062807961537369</v>
      </c>
      <c r="E2161" s="192">
        <f t="shared" si="344"/>
        <v>1.0091666845318749E-4</v>
      </c>
      <c r="F2161" s="193">
        <f t="shared" si="345"/>
        <v>4.3331559017634911</v>
      </c>
      <c r="G2161" s="193">
        <f t="shared" si="350"/>
        <v>4.4933890079976857</v>
      </c>
      <c r="H2161" s="193">
        <f t="shared" si="350"/>
        <v>4.659547275688225</v>
      </c>
      <c r="I2161" s="193">
        <f t="shared" si="350"/>
        <v>4.8318498077353054</v>
      </c>
      <c r="J2161" s="193">
        <f t="shared" si="350"/>
        <v>5.0105238091104782</v>
      </c>
      <c r="K2161" s="193">
        <f>MAX(0,(F2161-'2031 forecast'!$C$10))</f>
        <v>0</v>
      </c>
      <c r="L2161" s="193">
        <f>MAX(0,(G2161-'2031 forecast'!$C$10))</f>
        <v>0</v>
      </c>
      <c r="M2161" s="193">
        <f>MAX(0,(H2161-'2031 forecast'!$C$10))</f>
        <v>0</v>
      </c>
      <c r="N2161" s="193">
        <f>MAX(0,(I2161-'2031 forecast'!$C$10))</f>
        <v>0</v>
      </c>
      <c r="O2161" s="193">
        <f>MAX(0,(J2161-'2031 forecast'!$C$10))</f>
        <v>0</v>
      </c>
      <c r="P2161" s="175" t="str">
        <f t="shared" si="347"/>
        <v/>
      </c>
      <c r="Q2161" s="175" t="str">
        <f t="shared" si="348"/>
        <v/>
      </c>
    </row>
    <row r="2162" spans="1:17" s="1" customFormat="1" x14ac:dyDescent="0.3">
      <c r="A2162" s="189">
        <f t="shared" si="346"/>
        <v>43920.916666661433</v>
      </c>
      <c r="B2162" s="190">
        <f t="shared" si="342"/>
        <v>43920</v>
      </c>
      <c r="C2162" s="1">
        <f t="shared" si="343"/>
        <v>22</v>
      </c>
      <c r="D2162" s="191">
        <v>2.7331086243621936</v>
      </c>
      <c r="E2162" s="192">
        <f t="shared" si="344"/>
        <v>9.4903499089396543E-5</v>
      </c>
      <c r="F2162" s="193">
        <f t="shared" si="345"/>
        <v>4.0749626744563407</v>
      </c>
      <c r="G2162" s="193">
        <f t="shared" si="350"/>
        <v>4.2256482121843533</v>
      </c>
      <c r="H2162" s="193">
        <f t="shared" si="350"/>
        <v>4.3819058577068031</v>
      </c>
      <c r="I2162" s="193">
        <f t="shared" si="350"/>
        <v>4.5439416585697314</v>
      </c>
      <c r="J2162" s="193">
        <f t="shared" si="350"/>
        <v>4.7119692816246213</v>
      </c>
      <c r="K2162" s="193">
        <f>MAX(0,(F2162-'2031 forecast'!$C$10))</f>
        <v>0</v>
      </c>
      <c r="L2162" s="193">
        <f>MAX(0,(G2162-'2031 forecast'!$C$10))</f>
        <v>0</v>
      </c>
      <c r="M2162" s="193">
        <f>MAX(0,(H2162-'2031 forecast'!$C$10))</f>
        <v>0</v>
      </c>
      <c r="N2162" s="193">
        <f>MAX(0,(I2162-'2031 forecast'!$C$10))</f>
        <v>0</v>
      </c>
      <c r="O2162" s="193">
        <f>MAX(0,(J2162-'2031 forecast'!$C$10))</f>
        <v>0</v>
      </c>
      <c r="P2162" s="175" t="str">
        <f t="shared" si="347"/>
        <v/>
      </c>
      <c r="Q2162" s="175" t="str">
        <f t="shared" si="348"/>
        <v/>
      </c>
    </row>
    <row r="2163" spans="1:17" s="1" customFormat="1" x14ac:dyDescent="0.3">
      <c r="A2163" s="189">
        <f t="shared" si="346"/>
        <v>43920.958333328097</v>
      </c>
      <c r="B2163" s="190">
        <f t="shared" si="342"/>
        <v>43920</v>
      </c>
      <c r="C2163" s="1">
        <f t="shared" si="343"/>
        <v>23</v>
      </c>
      <c r="D2163" s="191">
        <v>2.5524072277101477</v>
      </c>
      <c r="E2163" s="192">
        <f t="shared" si="344"/>
        <v>8.8628887579353797E-5</v>
      </c>
      <c r="F2163" s="193">
        <f t="shared" si="345"/>
        <v>3.8055436546575749</v>
      </c>
      <c r="G2163" s="193">
        <f t="shared" si="350"/>
        <v>3.9462665122052223</v>
      </c>
      <c r="H2163" s="193">
        <f t="shared" si="350"/>
        <v>4.0921930737261878</v>
      </c>
      <c r="I2163" s="193">
        <f t="shared" si="350"/>
        <v>4.2435157637882615</v>
      </c>
      <c r="J2163" s="193">
        <f t="shared" si="350"/>
        <v>4.4004341225089441</v>
      </c>
      <c r="K2163" s="193">
        <f>MAX(0,(F2163-'2031 forecast'!$C$10))</f>
        <v>0</v>
      </c>
      <c r="L2163" s="193">
        <f>MAX(0,(G2163-'2031 forecast'!$C$10))</f>
        <v>0</v>
      </c>
      <c r="M2163" s="193">
        <f>MAX(0,(H2163-'2031 forecast'!$C$10))</f>
        <v>0</v>
      </c>
      <c r="N2163" s="193">
        <f>MAX(0,(I2163-'2031 forecast'!$C$10))</f>
        <v>0</v>
      </c>
      <c r="O2163" s="193">
        <f>MAX(0,(J2163-'2031 forecast'!$C$10))</f>
        <v>0</v>
      </c>
      <c r="P2163" s="175" t="str">
        <f t="shared" si="347"/>
        <v/>
      </c>
      <c r="Q2163" s="175" t="str">
        <f t="shared" si="348"/>
        <v/>
      </c>
    </row>
    <row r="2164" spans="1:17" s="1" customFormat="1" x14ac:dyDescent="0.3">
      <c r="A2164" s="189">
        <f t="shared" si="346"/>
        <v>43920.999999994761</v>
      </c>
      <c r="B2164" s="190">
        <f t="shared" si="342"/>
        <v>43920</v>
      </c>
      <c r="C2164" s="1">
        <f t="shared" si="343"/>
        <v>0</v>
      </c>
      <c r="D2164" s="191">
        <v>2.3717058310581018</v>
      </c>
      <c r="E2164" s="192">
        <f t="shared" si="344"/>
        <v>8.2354276069311052E-5</v>
      </c>
      <c r="F2164" s="193">
        <f t="shared" si="345"/>
        <v>3.5361246348588082</v>
      </c>
      <c r="G2164" s="193">
        <f t="shared" si="350"/>
        <v>3.6668848122260917</v>
      </c>
      <c r="H2164" s="193">
        <f t="shared" si="350"/>
        <v>3.802480289745573</v>
      </c>
      <c r="I2164" s="193">
        <f t="shared" si="350"/>
        <v>3.9430898690067919</v>
      </c>
      <c r="J2164" s="193">
        <f t="shared" si="350"/>
        <v>4.0888989633932669</v>
      </c>
      <c r="K2164" s="193">
        <f>MAX(0,(F2164-'2031 forecast'!$C$10))</f>
        <v>0</v>
      </c>
      <c r="L2164" s="193">
        <f>MAX(0,(G2164-'2031 forecast'!$C$10))</f>
        <v>0</v>
      </c>
      <c r="M2164" s="193">
        <f>MAX(0,(H2164-'2031 forecast'!$C$10))</f>
        <v>0</v>
      </c>
      <c r="N2164" s="193">
        <f>MAX(0,(I2164-'2031 forecast'!$C$10))</f>
        <v>0</v>
      </c>
      <c r="O2164" s="193">
        <f>MAX(0,(J2164-'2031 forecast'!$C$10))</f>
        <v>0</v>
      </c>
      <c r="P2164" s="175" t="str">
        <f t="shared" si="347"/>
        <v/>
      </c>
      <c r="Q2164" s="175" t="str">
        <f t="shared" si="348"/>
        <v/>
      </c>
    </row>
    <row r="2165" spans="1:17" s="1" customFormat="1" x14ac:dyDescent="0.3">
      <c r="A2165" s="189">
        <f t="shared" si="346"/>
        <v>43921.041666661426</v>
      </c>
      <c r="B2165" s="190">
        <f t="shared" si="342"/>
        <v>43921</v>
      </c>
      <c r="C2165" s="1">
        <f t="shared" si="343"/>
        <v>1</v>
      </c>
      <c r="D2165" s="191">
        <v>2.3717058310581018</v>
      </c>
      <c r="E2165" s="192">
        <f t="shared" si="344"/>
        <v>8.2354276069311052E-5</v>
      </c>
      <c r="F2165" s="193">
        <f t="shared" si="345"/>
        <v>3.5361246348588082</v>
      </c>
      <c r="G2165" s="193">
        <f t="shared" ref="G2165:J2184" si="351">$E2165*G$2</f>
        <v>3.6668848122260917</v>
      </c>
      <c r="H2165" s="193">
        <f t="shared" si="351"/>
        <v>3.802480289745573</v>
      </c>
      <c r="I2165" s="193">
        <f t="shared" si="351"/>
        <v>3.9430898690067919</v>
      </c>
      <c r="J2165" s="193">
        <f t="shared" si="351"/>
        <v>4.0888989633932669</v>
      </c>
      <c r="K2165" s="193">
        <f>MAX(0,(F2165-'2031 forecast'!$C$10))</f>
        <v>0</v>
      </c>
      <c r="L2165" s="193">
        <f>MAX(0,(G2165-'2031 forecast'!$C$10))</f>
        <v>0</v>
      </c>
      <c r="M2165" s="193">
        <f>MAX(0,(H2165-'2031 forecast'!$C$10))</f>
        <v>0</v>
      </c>
      <c r="N2165" s="193">
        <f>MAX(0,(I2165-'2031 forecast'!$C$10))</f>
        <v>0</v>
      </c>
      <c r="O2165" s="193">
        <f>MAX(0,(J2165-'2031 forecast'!$C$10))</f>
        <v>0</v>
      </c>
      <c r="P2165" s="175" t="str">
        <f t="shared" si="347"/>
        <v/>
      </c>
      <c r="Q2165" s="175" t="str">
        <f t="shared" si="348"/>
        <v/>
      </c>
    </row>
    <row r="2166" spans="1:17" s="1" customFormat="1" x14ac:dyDescent="0.3">
      <c r="A2166" s="189">
        <f t="shared" si="346"/>
        <v>43921.08333332809</v>
      </c>
      <c r="B2166" s="190">
        <f t="shared" si="342"/>
        <v>43921</v>
      </c>
      <c r="C2166" s="1">
        <f t="shared" si="343"/>
        <v>2</v>
      </c>
      <c r="D2166" s="191">
        <v>2.2512382332900711</v>
      </c>
      <c r="E2166" s="192">
        <f t="shared" si="344"/>
        <v>7.8171201729282551E-5</v>
      </c>
      <c r="F2166" s="193">
        <f t="shared" si="345"/>
        <v>3.3565119549929641</v>
      </c>
      <c r="G2166" s="193">
        <f t="shared" si="351"/>
        <v>3.4806303455733376</v>
      </c>
      <c r="H2166" s="193">
        <f t="shared" si="351"/>
        <v>3.6093384337584959</v>
      </c>
      <c r="I2166" s="193">
        <f t="shared" si="351"/>
        <v>3.7428059391524786</v>
      </c>
      <c r="J2166" s="193">
        <f t="shared" si="351"/>
        <v>3.8812088573161478</v>
      </c>
      <c r="K2166" s="193">
        <f>MAX(0,(F2166-'2031 forecast'!$C$10))</f>
        <v>0</v>
      </c>
      <c r="L2166" s="193">
        <f>MAX(0,(G2166-'2031 forecast'!$C$10))</f>
        <v>0</v>
      </c>
      <c r="M2166" s="193">
        <f>MAX(0,(H2166-'2031 forecast'!$C$10))</f>
        <v>0</v>
      </c>
      <c r="N2166" s="193">
        <f>MAX(0,(I2166-'2031 forecast'!$C$10))</f>
        <v>0</v>
      </c>
      <c r="O2166" s="193">
        <f>MAX(0,(J2166-'2031 forecast'!$C$10))</f>
        <v>0</v>
      </c>
      <c r="P2166" s="175" t="str">
        <f t="shared" si="347"/>
        <v/>
      </c>
      <c r="Q2166" s="175" t="str">
        <f t="shared" si="348"/>
        <v/>
      </c>
    </row>
    <row r="2167" spans="1:17" s="1" customFormat="1" x14ac:dyDescent="0.3">
      <c r="A2167" s="189">
        <f t="shared" si="346"/>
        <v>43921.124999994754</v>
      </c>
      <c r="B2167" s="190">
        <f t="shared" si="342"/>
        <v>43921</v>
      </c>
      <c r="C2167" s="1">
        <f t="shared" si="343"/>
        <v>3</v>
      </c>
      <c r="D2167" s="191">
        <v>2.2286505587085652</v>
      </c>
      <c r="E2167" s="192">
        <f t="shared" si="344"/>
        <v>7.7386875290527199E-5</v>
      </c>
      <c r="F2167" s="193">
        <f t="shared" si="345"/>
        <v>3.3228345775181181</v>
      </c>
      <c r="G2167" s="193">
        <f t="shared" si="351"/>
        <v>3.445707633075946</v>
      </c>
      <c r="H2167" s="193">
        <f t="shared" si="351"/>
        <v>3.5731243357609186</v>
      </c>
      <c r="I2167" s="193">
        <f t="shared" si="351"/>
        <v>3.7052527023047941</v>
      </c>
      <c r="J2167" s="193">
        <f t="shared" si="351"/>
        <v>3.8422669624266881</v>
      </c>
      <c r="K2167" s="193">
        <f>MAX(0,(F2167-'2031 forecast'!$C$10))</f>
        <v>0</v>
      </c>
      <c r="L2167" s="193">
        <f>MAX(0,(G2167-'2031 forecast'!$C$10))</f>
        <v>0</v>
      </c>
      <c r="M2167" s="193">
        <f>MAX(0,(H2167-'2031 forecast'!$C$10))</f>
        <v>0</v>
      </c>
      <c r="N2167" s="193">
        <f>MAX(0,(I2167-'2031 forecast'!$C$10))</f>
        <v>0</v>
      </c>
      <c r="O2167" s="193">
        <f>MAX(0,(J2167-'2031 forecast'!$C$10))</f>
        <v>0</v>
      </c>
      <c r="P2167" s="175" t="str">
        <f t="shared" si="347"/>
        <v/>
      </c>
      <c r="Q2167" s="175" t="str">
        <f t="shared" si="348"/>
        <v/>
      </c>
    </row>
    <row r="2168" spans="1:17" s="1" customFormat="1" x14ac:dyDescent="0.3">
      <c r="A2168" s="189">
        <f t="shared" si="346"/>
        <v>43921.166666661418</v>
      </c>
      <c r="B2168" s="190">
        <f t="shared" si="342"/>
        <v>43921</v>
      </c>
      <c r="C2168" s="1">
        <f t="shared" si="343"/>
        <v>4</v>
      </c>
      <c r="D2168" s="191">
        <v>2.2587674581505732</v>
      </c>
      <c r="E2168" s="192">
        <f t="shared" si="344"/>
        <v>7.8432643875534335E-5</v>
      </c>
      <c r="F2168" s="193">
        <f t="shared" si="345"/>
        <v>3.3677377474845795</v>
      </c>
      <c r="G2168" s="193">
        <f t="shared" si="351"/>
        <v>3.4922712497391348</v>
      </c>
      <c r="H2168" s="193">
        <f t="shared" si="351"/>
        <v>3.6214097997576884</v>
      </c>
      <c r="I2168" s="193">
        <f t="shared" si="351"/>
        <v>3.7553236847683733</v>
      </c>
      <c r="J2168" s="193">
        <f t="shared" si="351"/>
        <v>3.8941894889459681</v>
      </c>
      <c r="K2168" s="193">
        <f>MAX(0,(F2168-'2031 forecast'!$C$10))</f>
        <v>0</v>
      </c>
      <c r="L2168" s="193">
        <f>MAX(0,(G2168-'2031 forecast'!$C$10))</f>
        <v>0</v>
      </c>
      <c r="M2168" s="193">
        <f>MAX(0,(H2168-'2031 forecast'!$C$10))</f>
        <v>0</v>
      </c>
      <c r="N2168" s="193">
        <f>MAX(0,(I2168-'2031 forecast'!$C$10))</f>
        <v>0</v>
      </c>
      <c r="O2168" s="193">
        <f>MAX(0,(J2168-'2031 forecast'!$C$10))</f>
        <v>0</v>
      </c>
      <c r="P2168" s="175" t="str">
        <f t="shared" si="347"/>
        <v/>
      </c>
      <c r="Q2168" s="175" t="str">
        <f t="shared" si="348"/>
        <v/>
      </c>
    </row>
    <row r="2169" spans="1:17" s="1" customFormat="1" x14ac:dyDescent="0.3">
      <c r="A2169" s="189">
        <f t="shared" si="346"/>
        <v>43921.208333328083</v>
      </c>
      <c r="B2169" s="190">
        <f t="shared" si="342"/>
        <v>43921</v>
      </c>
      <c r="C2169" s="1">
        <f t="shared" si="343"/>
        <v>5</v>
      </c>
      <c r="D2169" s="191">
        <v>2.2888843575925808</v>
      </c>
      <c r="E2169" s="192">
        <f t="shared" si="344"/>
        <v>7.9478412460541457E-5</v>
      </c>
      <c r="F2169" s="193">
        <f t="shared" si="345"/>
        <v>3.4126409174510406</v>
      </c>
      <c r="G2169" s="193">
        <f t="shared" si="351"/>
        <v>3.5388348664023233</v>
      </c>
      <c r="H2169" s="193">
        <f t="shared" si="351"/>
        <v>3.6696952637544573</v>
      </c>
      <c r="I2169" s="193">
        <f t="shared" si="351"/>
        <v>3.8053946672319512</v>
      </c>
      <c r="J2169" s="193">
        <f t="shared" si="351"/>
        <v>3.9461120154652476</v>
      </c>
      <c r="K2169" s="193">
        <f>MAX(0,(F2169-'2031 forecast'!$C$10))</f>
        <v>0</v>
      </c>
      <c r="L2169" s="193">
        <f>MAX(0,(G2169-'2031 forecast'!$C$10))</f>
        <v>0</v>
      </c>
      <c r="M2169" s="193">
        <f>MAX(0,(H2169-'2031 forecast'!$C$10))</f>
        <v>0</v>
      </c>
      <c r="N2169" s="193">
        <f>MAX(0,(I2169-'2031 forecast'!$C$10))</f>
        <v>0</v>
      </c>
      <c r="O2169" s="193">
        <f>MAX(0,(J2169-'2031 forecast'!$C$10))</f>
        <v>0</v>
      </c>
      <c r="P2169" s="175" t="str">
        <f t="shared" si="347"/>
        <v/>
      </c>
      <c r="Q2169" s="175" t="str">
        <f t="shared" si="348"/>
        <v/>
      </c>
    </row>
    <row r="2170" spans="1:17" s="1" customFormat="1" x14ac:dyDescent="0.3">
      <c r="A2170" s="189">
        <f t="shared" si="346"/>
        <v>43921.249999994747</v>
      </c>
      <c r="B2170" s="190">
        <f t="shared" si="342"/>
        <v>43921</v>
      </c>
      <c r="C2170" s="1">
        <f t="shared" si="343"/>
        <v>6</v>
      </c>
      <c r="D2170" s="191">
        <v>2.5749949022916536</v>
      </c>
      <c r="E2170" s="192">
        <f t="shared" si="344"/>
        <v>8.9413214018109149E-5</v>
      </c>
      <c r="F2170" s="193">
        <f t="shared" si="345"/>
        <v>3.8392210321324209</v>
      </c>
      <c r="G2170" s="193">
        <f t="shared" si="351"/>
        <v>3.9811892247026139</v>
      </c>
      <c r="H2170" s="193">
        <f t="shared" si="351"/>
        <v>4.1284071717237651</v>
      </c>
      <c r="I2170" s="193">
        <f t="shared" si="351"/>
        <v>4.281069000635946</v>
      </c>
      <c r="J2170" s="193">
        <f t="shared" si="351"/>
        <v>4.4393760173984038</v>
      </c>
      <c r="K2170" s="193">
        <f>MAX(0,(F2170-'2031 forecast'!$C$10))</f>
        <v>0</v>
      </c>
      <c r="L2170" s="193">
        <f>MAX(0,(G2170-'2031 forecast'!$C$10))</f>
        <v>0</v>
      </c>
      <c r="M2170" s="193">
        <f>MAX(0,(H2170-'2031 forecast'!$C$10))</f>
        <v>0</v>
      </c>
      <c r="N2170" s="193">
        <f>MAX(0,(I2170-'2031 forecast'!$C$10))</f>
        <v>0</v>
      </c>
      <c r="O2170" s="193">
        <f>MAX(0,(J2170-'2031 forecast'!$C$10))</f>
        <v>0</v>
      </c>
      <c r="P2170" s="175" t="str">
        <f t="shared" si="347"/>
        <v/>
      </c>
      <c r="Q2170" s="175" t="str">
        <f t="shared" si="348"/>
        <v/>
      </c>
    </row>
    <row r="2171" spans="1:17" s="1" customFormat="1" x14ac:dyDescent="0.3">
      <c r="A2171" s="189">
        <f t="shared" si="346"/>
        <v>43921.291666661411</v>
      </c>
      <c r="B2171" s="190">
        <f t="shared" si="342"/>
        <v>43921</v>
      </c>
      <c r="C2171" s="1">
        <f t="shared" si="343"/>
        <v>7</v>
      </c>
      <c r="D2171" s="191">
        <v>2.6578163757571742</v>
      </c>
      <c r="E2171" s="192">
        <f t="shared" si="344"/>
        <v>9.2289077626878717E-5</v>
      </c>
      <c r="F2171" s="193">
        <f t="shared" si="345"/>
        <v>3.9627047495401877</v>
      </c>
      <c r="G2171" s="193">
        <f t="shared" si="351"/>
        <v>4.1092391705263811</v>
      </c>
      <c r="H2171" s="193">
        <f t="shared" si="351"/>
        <v>4.2611921977148794</v>
      </c>
      <c r="I2171" s="193">
        <f t="shared" si="351"/>
        <v>4.4187642024107845</v>
      </c>
      <c r="J2171" s="193">
        <f t="shared" si="351"/>
        <v>4.5821629653264218</v>
      </c>
      <c r="K2171" s="193">
        <f>MAX(0,(F2171-'2031 forecast'!$C$10))</f>
        <v>0</v>
      </c>
      <c r="L2171" s="193">
        <f>MAX(0,(G2171-'2031 forecast'!$C$10))</f>
        <v>0</v>
      </c>
      <c r="M2171" s="193">
        <f>MAX(0,(H2171-'2031 forecast'!$C$10))</f>
        <v>0</v>
      </c>
      <c r="N2171" s="193">
        <f>MAX(0,(I2171-'2031 forecast'!$C$10))</f>
        <v>0</v>
      </c>
      <c r="O2171" s="193">
        <f>MAX(0,(J2171-'2031 forecast'!$C$10))</f>
        <v>0</v>
      </c>
      <c r="P2171" s="175" t="str">
        <f t="shared" si="347"/>
        <v/>
      </c>
      <c r="Q2171" s="175" t="str">
        <f t="shared" si="348"/>
        <v/>
      </c>
    </row>
    <row r="2172" spans="1:17" s="1" customFormat="1" x14ac:dyDescent="0.3">
      <c r="A2172" s="189">
        <f t="shared" si="346"/>
        <v>43921.333333328075</v>
      </c>
      <c r="B2172" s="190">
        <f t="shared" si="342"/>
        <v>43921</v>
      </c>
      <c r="C2172" s="1">
        <f t="shared" si="343"/>
        <v>8</v>
      </c>
      <c r="D2172" s="191">
        <v>2.7933424232462087</v>
      </c>
      <c r="E2172" s="192">
        <f t="shared" si="344"/>
        <v>9.6995036259410786E-5</v>
      </c>
      <c r="F2172" s="193">
        <f t="shared" si="345"/>
        <v>4.1647690143892628</v>
      </c>
      <c r="G2172" s="193">
        <f t="shared" si="351"/>
        <v>4.3187754455107301</v>
      </c>
      <c r="H2172" s="193">
        <f t="shared" si="351"/>
        <v>4.4784767857003409</v>
      </c>
      <c r="I2172" s="193">
        <f t="shared" si="351"/>
        <v>4.6440836234968881</v>
      </c>
      <c r="J2172" s="193">
        <f t="shared" si="351"/>
        <v>4.8158143346631803</v>
      </c>
      <c r="K2172" s="193">
        <f>MAX(0,(F2172-'2031 forecast'!$C$10))</f>
        <v>0</v>
      </c>
      <c r="L2172" s="193">
        <f>MAX(0,(G2172-'2031 forecast'!$C$10))</f>
        <v>0</v>
      </c>
      <c r="M2172" s="193">
        <f>MAX(0,(H2172-'2031 forecast'!$C$10))</f>
        <v>0</v>
      </c>
      <c r="N2172" s="193">
        <f>MAX(0,(I2172-'2031 forecast'!$C$10))</f>
        <v>0</v>
      </c>
      <c r="O2172" s="193">
        <f>MAX(0,(J2172-'2031 forecast'!$C$10))</f>
        <v>0</v>
      </c>
      <c r="P2172" s="175" t="str">
        <f t="shared" si="347"/>
        <v/>
      </c>
      <c r="Q2172" s="175" t="str">
        <f t="shared" si="348"/>
        <v/>
      </c>
    </row>
    <row r="2173" spans="1:17" s="1" customFormat="1" x14ac:dyDescent="0.3">
      <c r="A2173" s="189">
        <f t="shared" si="346"/>
        <v>43921.374999994739</v>
      </c>
      <c r="B2173" s="190">
        <f t="shared" si="342"/>
        <v>43921</v>
      </c>
      <c r="C2173" s="1">
        <f t="shared" si="343"/>
        <v>9</v>
      </c>
      <c r="D2173" s="191">
        <v>2.9589853701772508</v>
      </c>
      <c r="E2173" s="192">
        <f t="shared" si="344"/>
        <v>1.0274676347694998E-4</v>
      </c>
      <c r="F2173" s="193">
        <f t="shared" si="345"/>
        <v>4.411736449204799</v>
      </c>
      <c r="G2173" s="193">
        <f t="shared" si="351"/>
        <v>4.5748753371582671</v>
      </c>
      <c r="H2173" s="193">
        <f t="shared" si="351"/>
        <v>4.7440468376825713</v>
      </c>
      <c r="I2173" s="193">
        <f t="shared" si="351"/>
        <v>4.9194740270465687</v>
      </c>
      <c r="J2173" s="193">
        <f t="shared" si="351"/>
        <v>5.101388230519218</v>
      </c>
      <c r="K2173" s="193">
        <f>MAX(0,(F2173-'2031 forecast'!$C$10))</f>
        <v>0</v>
      </c>
      <c r="L2173" s="193">
        <f>MAX(0,(G2173-'2031 forecast'!$C$10))</f>
        <v>0</v>
      </c>
      <c r="M2173" s="193">
        <f>MAX(0,(H2173-'2031 forecast'!$C$10))</f>
        <v>0</v>
      </c>
      <c r="N2173" s="193">
        <f>MAX(0,(I2173-'2031 forecast'!$C$10))</f>
        <v>0</v>
      </c>
      <c r="O2173" s="193">
        <f>MAX(0,(J2173-'2031 forecast'!$C$10))</f>
        <v>0</v>
      </c>
      <c r="P2173" s="175" t="str">
        <f t="shared" si="347"/>
        <v/>
      </c>
      <c r="Q2173" s="175" t="str">
        <f t="shared" si="348"/>
        <v/>
      </c>
    </row>
    <row r="2174" spans="1:17" s="1" customFormat="1" x14ac:dyDescent="0.3">
      <c r="A2174" s="189">
        <f t="shared" si="346"/>
        <v>43921.416666661404</v>
      </c>
      <c r="B2174" s="190">
        <f t="shared" si="342"/>
        <v>43921</v>
      </c>
      <c r="C2174" s="1">
        <f t="shared" si="343"/>
        <v>10</v>
      </c>
      <c r="D2174" s="191">
        <v>3.0643945182242773</v>
      </c>
      <c r="E2174" s="192">
        <f t="shared" si="344"/>
        <v>1.064069535244749E-4</v>
      </c>
      <c r="F2174" s="193">
        <f t="shared" si="345"/>
        <v>4.5688975440874122</v>
      </c>
      <c r="G2174" s="193">
        <f t="shared" si="351"/>
        <v>4.7378479954794255</v>
      </c>
      <c r="H2174" s="193">
        <f t="shared" si="351"/>
        <v>4.913045961671263</v>
      </c>
      <c r="I2174" s="193">
        <f t="shared" si="351"/>
        <v>5.0947224656690917</v>
      </c>
      <c r="J2174" s="193">
        <f t="shared" si="351"/>
        <v>5.2831170733366957</v>
      </c>
      <c r="K2174" s="193">
        <f>MAX(0,(F2174-'2031 forecast'!$C$10))</f>
        <v>0</v>
      </c>
      <c r="L2174" s="193">
        <f>MAX(0,(G2174-'2031 forecast'!$C$10))</f>
        <v>0</v>
      </c>
      <c r="M2174" s="193">
        <f>MAX(0,(H2174-'2031 forecast'!$C$10))</f>
        <v>0</v>
      </c>
      <c r="N2174" s="193">
        <f>MAX(0,(I2174-'2031 forecast'!$C$10))</f>
        <v>0</v>
      </c>
      <c r="O2174" s="193">
        <f>MAX(0,(J2174-'2031 forecast'!$C$10))</f>
        <v>0</v>
      </c>
      <c r="P2174" s="175" t="str">
        <f t="shared" si="347"/>
        <v/>
      </c>
      <c r="Q2174" s="175" t="str">
        <f t="shared" si="348"/>
        <v/>
      </c>
    </row>
    <row r="2175" spans="1:17" s="1" customFormat="1" x14ac:dyDescent="0.3">
      <c r="A2175" s="189">
        <f t="shared" si="346"/>
        <v>43921.458333328068</v>
      </c>
      <c r="B2175" s="190">
        <f t="shared" si="342"/>
        <v>43921</v>
      </c>
      <c r="C2175" s="1">
        <f t="shared" si="343"/>
        <v>11</v>
      </c>
      <c r="D2175" s="191">
        <v>3.1698036662713043</v>
      </c>
      <c r="E2175" s="192">
        <f t="shared" si="344"/>
        <v>1.1006714357199984E-4</v>
      </c>
      <c r="F2175" s="193">
        <f t="shared" si="345"/>
        <v>4.7260586389700263</v>
      </c>
      <c r="G2175" s="193">
        <f t="shared" si="351"/>
        <v>4.9008206538005856</v>
      </c>
      <c r="H2175" s="193">
        <f t="shared" si="351"/>
        <v>5.0820450856599555</v>
      </c>
      <c r="I2175" s="193">
        <f t="shared" si="351"/>
        <v>5.2699709042916165</v>
      </c>
      <c r="J2175" s="193">
        <f t="shared" si="351"/>
        <v>5.4648459161541751</v>
      </c>
      <c r="K2175" s="193">
        <f>MAX(0,(F2175-'2031 forecast'!$C$10))</f>
        <v>0</v>
      </c>
      <c r="L2175" s="193">
        <f>MAX(0,(G2175-'2031 forecast'!$C$10))</f>
        <v>0</v>
      </c>
      <c r="M2175" s="193">
        <f>MAX(0,(H2175-'2031 forecast'!$C$10))</f>
        <v>0</v>
      </c>
      <c r="N2175" s="193">
        <f>MAX(0,(I2175-'2031 forecast'!$C$10))</f>
        <v>0</v>
      </c>
      <c r="O2175" s="193">
        <f>MAX(0,(J2175-'2031 forecast'!$C$10))</f>
        <v>0</v>
      </c>
      <c r="P2175" s="175" t="str">
        <f t="shared" si="347"/>
        <v/>
      </c>
      <c r="Q2175" s="175" t="str">
        <f t="shared" si="348"/>
        <v/>
      </c>
    </row>
    <row r="2176" spans="1:17" s="1" customFormat="1" x14ac:dyDescent="0.3">
      <c r="A2176" s="189">
        <f t="shared" si="346"/>
        <v>43921.499999994732</v>
      </c>
      <c r="B2176" s="190">
        <f t="shared" si="342"/>
        <v>43921</v>
      </c>
      <c r="C2176" s="1">
        <f t="shared" si="343"/>
        <v>12</v>
      </c>
      <c r="D2176" s="191">
        <v>3.0945114176662849</v>
      </c>
      <c r="E2176" s="192">
        <f t="shared" si="344"/>
        <v>1.0745272210948202E-4</v>
      </c>
      <c r="F2176" s="193">
        <f t="shared" si="345"/>
        <v>4.6138007140538733</v>
      </c>
      <c r="G2176" s="193">
        <f t="shared" si="351"/>
        <v>4.7844116121426143</v>
      </c>
      <c r="H2176" s="193">
        <f t="shared" si="351"/>
        <v>4.9613314256680319</v>
      </c>
      <c r="I2176" s="193">
        <f t="shared" si="351"/>
        <v>5.1447934481326705</v>
      </c>
      <c r="J2176" s="193">
        <f t="shared" si="351"/>
        <v>5.3350395998559756</v>
      </c>
      <c r="K2176" s="193">
        <f>MAX(0,(F2176-'2031 forecast'!$C$10))</f>
        <v>0</v>
      </c>
      <c r="L2176" s="193">
        <f>MAX(0,(G2176-'2031 forecast'!$C$10))</f>
        <v>0</v>
      </c>
      <c r="M2176" s="193">
        <f>MAX(0,(H2176-'2031 forecast'!$C$10))</f>
        <v>0</v>
      </c>
      <c r="N2176" s="193">
        <f>MAX(0,(I2176-'2031 forecast'!$C$10))</f>
        <v>0</v>
      </c>
      <c r="O2176" s="193">
        <f>MAX(0,(J2176-'2031 forecast'!$C$10))</f>
        <v>0</v>
      </c>
      <c r="P2176" s="175" t="str">
        <f t="shared" si="347"/>
        <v/>
      </c>
      <c r="Q2176" s="175" t="str">
        <f t="shared" si="348"/>
        <v/>
      </c>
    </row>
    <row r="2177" spans="1:17" s="1" customFormat="1" x14ac:dyDescent="0.3">
      <c r="A2177" s="189">
        <f t="shared" si="346"/>
        <v>43921.541666661396</v>
      </c>
      <c r="B2177" s="190">
        <f t="shared" si="342"/>
        <v>43921</v>
      </c>
      <c r="C2177" s="1">
        <f t="shared" si="343"/>
        <v>13</v>
      </c>
      <c r="D2177" s="191">
        <v>3.0342776187822702</v>
      </c>
      <c r="E2177" s="192">
        <f t="shared" si="344"/>
        <v>1.0536118493946779E-4</v>
      </c>
      <c r="F2177" s="193">
        <f t="shared" si="345"/>
        <v>4.5239943741209521</v>
      </c>
      <c r="G2177" s="193">
        <f t="shared" si="351"/>
        <v>4.6912843788162375</v>
      </c>
      <c r="H2177" s="193">
        <f t="shared" si="351"/>
        <v>4.8647604976744949</v>
      </c>
      <c r="I2177" s="193">
        <f t="shared" si="351"/>
        <v>5.0446514832055147</v>
      </c>
      <c r="J2177" s="193">
        <f t="shared" si="351"/>
        <v>5.2311945468174175</v>
      </c>
      <c r="K2177" s="193">
        <f>MAX(0,(F2177-'2031 forecast'!$C$10))</f>
        <v>0</v>
      </c>
      <c r="L2177" s="193">
        <f>MAX(0,(G2177-'2031 forecast'!$C$10))</f>
        <v>0</v>
      </c>
      <c r="M2177" s="193">
        <f>MAX(0,(H2177-'2031 forecast'!$C$10))</f>
        <v>0</v>
      </c>
      <c r="N2177" s="193">
        <f>MAX(0,(I2177-'2031 forecast'!$C$10))</f>
        <v>0</v>
      </c>
      <c r="O2177" s="193">
        <f>MAX(0,(J2177-'2031 forecast'!$C$10))</f>
        <v>0</v>
      </c>
      <c r="P2177" s="175" t="str">
        <f t="shared" si="347"/>
        <v/>
      </c>
      <c r="Q2177" s="175" t="str">
        <f t="shared" si="348"/>
        <v/>
      </c>
    </row>
    <row r="2178" spans="1:17" s="1" customFormat="1" x14ac:dyDescent="0.3">
      <c r="A2178" s="189">
        <f t="shared" si="346"/>
        <v>43921.583333328061</v>
      </c>
      <c r="B2178" s="190">
        <f t="shared" si="342"/>
        <v>43921</v>
      </c>
      <c r="C2178" s="1">
        <f t="shared" si="343"/>
        <v>14</v>
      </c>
      <c r="D2178" s="191">
        <v>3.0342776187822702</v>
      </c>
      <c r="E2178" s="192">
        <f t="shared" si="344"/>
        <v>1.0536118493946779E-4</v>
      </c>
      <c r="F2178" s="193">
        <f t="shared" si="345"/>
        <v>4.5239943741209521</v>
      </c>
      <c r="G2178" s="193">
        <f t="shared" si="351"/>
        <v>4.6912843788162375</v>
      </c>
      <c r="H2178" s="193">
        <f t="shared" si="351"/>
        <v>4.8647604976744949</v>
      </c>
      <c r="I2178" s="193">
        <f t="shared" si="351"/>
        <v>5.0446514832055147</v>
      </c>
      <c r="J2178" s="193">
        <f t="shared" si="351"/>
        <v>5.2311945468174175</v>
      </c>
      <c r="K2178" s="193">
        <f>MAX(0,(F2178-'2031 forecast'!$C$10))</f>
        <v>0</v>
      </c>
      <c r="L2178" s="193">
        <f>MAX(0,(G2178-'2031 forecast'!$C$10))</f>
        <v>0</v>
      </c>
      <c r="M2178" s="193">
        <f>MAX(0,(H2178-'2031 forecast'!$C$10))</f>
        <v>0</v>
      </c>
      <c r="N2178" s="193">
        <f>MAX(0,(I2178-'2031 forecast'!$C$10))</f>
        <v>0</v>
      </c>
      <c r="O2178" s="193">
        <f>MAX(0,(J2178-'2031 forecast'!$C$10))</f>
        <v>0</v>
      </c>
      <c r="P2178" s="175" t="str">
        <f t="shared" si="347"/>
        <v/>
      </c>
      <c r="Q2178" s="175" t="str">
        <f t="shared" si="348"/>
        <v/>
      </c>
    </row>
    <row r="2179" spans="1:17" s="1" customFormat="1" x14ac:dyDescent="0.3">
      <c r="A2179" s="189">
        <f t="shared" si="346"/>
        <v>43921.624999994725</v>
      </c>
      <c r="B2179" s="190">
        <f t="shared" si="342"/>
        <v>43921</v>
      </c>
      <c r="C2179" s="1">
        <f t="shared" si="343"/>
        <v>15</v>
      </c>
      <c r="D2179" s="191">
        <v>2.9740438198982542</v>
      </c>
      <c r="E2179" s="192">
        <f t="shared" si="344"/>
        <v>1.0326964776945352E-4</v>
      </c>
      <c r="F2179" s="193">
        <f t="shared" si="345"/>
        <v>4.4341880341880282</v>
      </c>
      <c r="G2179" s="193">
        <f t="shared" si="351"/>
        <v>4.5981571454898598</v>
      </c>
      <c r="H2179" s="193">
        <f t="shared" si="351"/>
        <v>4.7681895696809553</v>
      </c>
      <c r="I2179" s="193">
        <f t="shared" si="351"/>
        <v>4.9445095182783572</v>
      </c>
      <c r="J2179" s="193">
        <f t="shared" si="351"/>
        <v>5.1273494937788566</v>
      </c>
      <c r="K2179" s="193">
        <f>MAX(0,(F2179-'2031 forecast'!$C$10))</f>
        <v>0</v>
      </c>
      <c r="L2179" s="193">
        <f>MAX(0,(G2179-'2031 forecast'!$C$10))</f>
        <v>0</v>
      </c>
      <c r="M2179" s="193">
        <f>MAX(0,(H2179-'2031 forecast'!$C$10))</f>
        <v>0</v>
      </c>
      <c r="N2179" s="193">
        <f>MAX(0,(I2179-'2031 forecast'!$C$10))</f>
        <v>0</v>
      </c>
      <c r="O2179" s="193">
        <f>MAX(0,(J2179-'2031 forecast'!$C$10))</f>
        <v>0</v>
      </c>
      <c r="P2179" s="175" t="str">
        <f t="shared" si="347"/>
        <v/>
      </c>
      <c r="Q2179" s="175" t="str">
        <f t="shared" si="348"/>
        <v/>
      </c>
    </row>
    <row r="2180" spans="1:17" s="1" customFormat="1" x14ac:dyDescent="0.3">
      <c r="A2180" s="189">
        <f t="shared" si="346"/>
        <v>43921.666666661389</v>
      </c>
      <c r="B2180" s="190">
        <f t="shared" si="342"/>
        <v>43921</v>
      </c>
      <c r="C2180" s="1">
        <f t="shared" si="343"/>
        <v>16</v>
      </c>
      <c r="D2180" s="191">
        <v>3.019219169061266</v>
      </c>
      <c r="E2180" s="192">
        <f t="shared" si="344"/>
        <v>1.0483830064696422E-4</v>
      </c>
      <c r="F2180" s="193">
        <f t="shared" si="345"/>
        <v>4.5015427891377211</v>
      </c>
      <c r="G2180" s="193">
        <f t="shared" si="351"/>
        <v>4.6680025704846431</v>
      </c>
      <c r="H2180" s="193">
        <f t="shared" si="351"/>
        <v>4.84061776567611</v>
      </c>
      <c r="I2180" s="193">
        <f t="shared" si="351"/>
        <v>5.0196159919737253</v>
      </c>
      <c r="J2180" s="193">
        <f t="shared" si="351"/>
        <v>5.205233283557777</v>
      </c>
      <c r="K2180" s="193">
        <f>MAX(0,(F2180-'2031 forecast'!$C$10))</f>
        <v>0</v>
      </c>
      <c r="L2180" s="193">
        <f>MAX(0,(G2180-'2031 forecast'!$C$10))</f>
        <v>0</v>
      </c>
      <c r="M2180" s="193">
        <f>MAX(0,(H2180-'2031 forecast'!$C$10))</f>
        <v>0</v>
      </c>
      <c r="N2180" s="193">
        <f>MAX(0,(I2180-'2031 forecast'!$C$10))</f>
        <v>0</v>
      </c>
      <c r="O2180" s="193">
        <f>MAX(0,(J2180-'2031 forecast'!$C$10))</f>
        <v>0</v>
      </c>
      <c r="P2180" s="175" t="str">
        <f t="shared" si="347"/>
        <v/>
      </c>
      <c r="Q2180" s="175" t="str">
        <f t="shared" si="348"/>
        <v/>
      </c>
    </row>
    <row r="2181" spans="1:17" s="1" customFormat="1" x14ac:dyDescent="0.3">
      <c r="A2181" s="189">
        <f t="shared" si="346"/>
        <v>43921.708333328053</v>
      </c>
      <c r="B2181" s="190">
        <f t="shared" ref="B2181:B2244" si="352">INT(A2181)</f>
        <v>43921</v>
      </c>
      <c r="C2181" s="1">
        <f t="shared" ref="C2181:C2244" si="353">HOUR(A2181)</f>
        <v>17</v>
      </c>
      <c r="D2181" s="191">
        <v>2.9062807961537369</v>
      </c>
      <c r="E2181" s="192">
        <f t="shared" ref="E2181:E2244" si="354">D2181/SUM($D$4:$D$8763)</f>
        <v>1.0091666845318749E-4</v>
      </c>
      <c r="F2181" s="193">
        <f t="shared" ref="F2181:F2244" si="355">E2181*$F$2</f>
        <v>4.3331559017634911</v>
      </c>
      <c r="G2181" s="193">
        <f t="shared" si="351"/>
        <v>4.4933890079976857</v>
      </c>
      <c r="H2181" s="193">
        <f t="shared" si="351"/>
        <v>4.659547275688225</v>
      </c>
      <c r="I2181" s="193">
        <f t="shared" si="351"/>
        <v>4.8318498077353054</v>
      </c>
      <c r="J2181" s="193">
        <f t="shared" si="351"/>
        <v>5.0105238091104782</v>
      </c>
      <c r="K2181" s="193">
        <f>MAX(0,(F2181-'2031 forecast'!$C$10))</f>
        <v>0</v>
      </c>
      <c r="L2181" s="193">
        <f>MAX(0,(G2181-'2031 forecast'!$C$10))</f>
        <v>0</v>
      </c>
      <c r="M2181" s="193">
        <f>MAX(0,(H2181-'2031 forecast'!$C$10))</f>
        <v>0</v>
      </c>
      <c r="N2181" s="193">
        <f>MAX(0,(I2181-'2031 forecast'!$C$10))</f>
        <v>0</v>
      </c>
      <c r="O2181" s="193">
        <f>MAX(0,(J2181-'2031 forecast'!$C$10))</f>
        <v>0</v>
      </c>
      <c r="P2181" s="175" t="str">
        <f t="shared" si="347"/>
        <v/>
      </c>
      <c r="Q2181" s="175" t="str">
        <f t="shared" si="348"/>
        <v/>
      </c>
    </row>
    <row r="2182" spans="1:17" s="1" customFormat="1" x14ac:dyDescent="0.3">
      <c r="A2182" s="189">
        <f t="shared" ref="A2182:A2245" si="356">A2181 + TIME(1,0,0)</f>
        <v>43921.749999994718</v>
      </c>
      <c r="B2182" s="190">
        <f t="shared" si="352"/>
        <v>43921</v>
      </c>
      <c r="C2182" s="1">
        <f t="shared" si="353"/>
        <v>18</v>
      </c>
      <c r="D2182" s="191">
        <v>2.7933424232462087</v>
      </c>
      <c r="E2182" s="192">
        <f t="shared" si="354"/>
        <v>9.6995036259410786E-5</v>
      </c>
      <c r="F2182" s="193">
        <f t="shared" si="355"/>
        <v>4.1647690143892628</v>
      </c>
      <c r="G2182" s="193">
        <f t="shared" si="351"/>
        <v>4.3187754455107301</v>
      </c>
      <c r="H2182" s="193">
        <f t="shared" si="351"/>
        <v>4.4784767857003409</v>
      </c>
      <c r="I2182" s="193">
        <f t="shared" si="351"/>
        <v>4.6440836234968881</v>
      </c>
      <c r="J2182" s="193">
        <f t="shared" si="351"/>
        <v>4.8158143346631803</v>
      </c>
      <c r="K2182" s="193">
        <f>MAX(0,(F2182-'2031 forecast'!$C$10))</f>
        <v>0</v>
      </c>
      <c r="L2182" s="193">
        <f>MAX(0,(G2182-'2031 forecast'!$C$10))</f>
        <v>0</v>
      </c>
      <c r="M2182" s="193">
        <f>MAX(0,(H2182-'2031 forecast'!$C$10))</f>
        <v>0</v>
      </c>
      <c r="N2182" s="193">
        <f>MAX(0,(I2182-'2031 forecast'!$C$10))</f>
        <v>0</v>
      </c>
      <c r="O2182" s="193">
        <f>MAX(0,(J2182-'2031 forecast'!$C$10))</f>
        <v>0</v>
      </c>
      <c r="P2182" s="175" t="str">
        <f t="shared" ref="P2182:P2245" si="357">IF(K2182&gt;0,IF(K2181&gt;0,P2181+1,1),"")</f>
        <v/>
      </c>
      <c r="Q2182" s="175" t="str">
        <f t="shared" ref="Q2182:Q2245" si="358">IF(AND(K2182&gt;0,K2183=0),P2182,"")</f>
        <v/>
      </c>
    </row>
    <row r="2183" spans="1:17" s="1" customFormat="1" x14ac:dyDescent="0.3">
      <c r="A2183" s="189">
        <f t="shared" si="356"/>
        <v>43921.791666661382</v>
      </c>
      <c r="B2183" s="190">
        <f t="shared" si="352"/>
        <v>43921</v>
      </c>
      <c r="C2183" s="1">
        <f t="shared" si="353"/>
        <v>19</v>
      </c>
      <c r="D2183" s="191">
        <v>2.8836931215722315</v>
      </c>
      <c r="E2183" s="192">
        <f t="shared" si="354"/>
        <v>1.0013234201443215E-4</v>
      </c>
      <c r="F2183" s="193">
        <f t="shared" si="355"/>
        <v>4.299478524288646</v>
      </c>
      <c r="G2183" s="193">
        <f t="shared" si="351"/>
        <v>4.4584662955002949</v>
      </c>
      <c r="H2183" s="193">
        <f t="shared" si="351"/>
        <v>4.6233331776906477</v>
      </c>
      <c r="I2183" s="193">
        <f t="shared" si="351"/>
        <v>4.7942965708876226</v>
      </c>
      <c r="J2183" s="193">
        <f t="shared" si="351"/>
        <v>4.9715819142210185</v>
      </c>
      <c r="K2183" s="193">
        <f>MAX(0,(F2183-'2031 forecast'!$C$10))</f>
        <v>0</v>
      </c>
      <c r="L2183" s="193">
        <f>MAX(0,(G2183-'2031 forecast'!$C$10))</f>
        <v>0</v>
      </c>
      <c r="M2183" s="193">
        <f>MAX(0,(H2183-'2031 forecast'!$C$10))</f>
        <v>0</v>
      </c>
      <c r="N2183" s="193">
        <f>MAX(0,(I2183-'2031 forecast'!$C$10))</f>
        <v>0</v>
      </c>
      <c r="O2183" s="193">
        <f>MAX(0,(J2183-'2031 forecast'!$C$10))</f>
        <v>0</v>
      </c>
      <c r="P2183" s="175" t="str">
        <f t="shared" si="357"/>
        <v/>
      </c>
      <c r="Q2183" s="175" t="str">
        <f t="shared" si="358"/>
        <v/>
      </c>
    </row>
    <row r="2184" spans="1:17" s="1" customFormat="1" x14ac:dyDescent="0.3">
      <c r="A2184" s="189">
        <f t="shared" si="356"/>
        <v>43921.833333328046</v>
      </c>
      <c r="B2184" s="190">
        <f t="shared" si="352"/>
        <v>43921</v>
      </c>
      <c r="C2184" s="1">
        <f t="shared" si="353"/>
        <v>20</v>
      </c>
      <c r="D2184" s="191">
        <v>2.9891022696192584</v>
      </c>
      <c r="E2184" s="192">
        <f t="shared" si="354"/>
        <v>1.037925320619571E-4</v>
      </c>
      <c r="F2184" s="193">
        <f t="shared" si="355"/>
        <v>4.4566396191712601</v>
      </c>
      <c r="G2184" s="193">
        <f t="shared" si="351"/>
        <v>4.6214389538214551</v>
      </c>
      <c r="H2184" s="193">
        <f t="shared" si="351"/>
        <v>4.7923323016793411</v>
      </c>
      <c r="I2184" s="193">
        <f t="shared" si="351"/>
        <v>4.9695450095101465</v>
      </c>
      <c r="J2184" s="193">
        <f t="shared" si="351"/>
        <v>5.1533107570384979</v>
      </c>
      <c r="K2184" s="193">
        <f>MAX(0,(F2184-'2031 forecast'!$C$10))</f>
        <v>0</v>
      </c>
      <c r="L2184" s="193">
        <f>MAX(0,(G2184-'2031 forecast'!$C$10))</f>
        <v>0</v>
      </c>
      <c r="M2184" s="193">
        <f>MAX(0,(H2184-'2031 forecast'!$C$10))</f>
        <v>0</v>
      </c>
      <c r="N2184" s="193">
        <f>MAX(0,(I2184-'2031 forecast'!$C$10))</f>
        <v>0</v>
      </c>
      <c r="O2184" s="193">
        <f>MAX(0,(J2184-'2031 forecast'!$C$10))</f>
        <v>0</v>
      </c>
      <c r="P2184" s="175" t="str">
        <f t="shared" si="357"/>
        <v/>
      </c>
      <c r="Q2184" s="175" t="str">
        <f t="shared" si="358"/>
        <v/>
      </c>
    </row>
    <row r="2185" spans="1:17" s="1" customFormat="1" x14ac:dyDescent="0.3">
      <c r="A2185" s="189">
        <f t="shared" si="356"/>
        <v>43921.87499999471</v>
      </c>
      <c r="B2185" s="190">
        <f t="shared" si="352"/>
        <v>43921</v>
      </c>
      <c r="C2185" s="1">
        <f t="shared" si="353"/>
        <v>21</v>
      </c>
      <c r="D2185" s="191">
        <v>2.830988547548718</v>
      </c>
      <c r="E2185" s="192">
        <f t="shared" si="354"/>
        <v>9.8302246990669679E-5</v>
      </c>
      <c r="F2185" s="193">
        <f t="shared" si="355"/>
        <v>4.2208979768473389</v>
      </c>
      <c r="G2185" s="193">
        <f t="shared" ref="G2185:J2204" si="359">$E2185*G$2</f>
        <v>4.3769799663397144</v>
      </c>
      <c r="H2185" s="193">
        <f t="shared" si="359"/>
        <v>4.5388336156963014</v>
      </c>
      <c r="I2185" s="193">
        <f t="shared" si="359"/>
        <v>4.7066723515763602</v>
      </c>
      <c r="J2185" s="193">
        <f t="shared" si="359"/>
        <v>4.8807174928122787</v>
      </c>
      <c r="K2185" s="193">
        <f>MAX(0,(F2185-'2031 forecast'!$C$10))</f>
        <v>0</v>
      </c>
      <c r="L2185" s="193">
        <f>MAX(0,(G2185-'2031 forecast'!$C$10))</f>
        <v>0</v>
      </c>
      <c r="M2185" s="193">
        <f>MAX(0,(H2185-'2031 forecast'!$C$10))</f>
        <v>0</v>
      </c>
      <c r="N2185" s="193">
        <f>MAX(0,(I2185-'2031 forecast'!$C$10))</f>
        <v>0</v>
      </c>
      <c r="O2185" s="193">
        <f>MAX(0,(J2185-'2031 forecast'!$C$10))</f>
        <v>0</v>
      </c>
      <c r="P2185" s="175" t="str">
        <f t="shared" si="357"/>
        <v/>
      </c>
      <c r="Q2185" s="175" t="str">
        <f t="shared" si="358"/>
        <v/>
      </c>
    </row>
    <row r="2186" spans="1:17" s="1" customFormat="1" x14ac:dyDescent="0.3">
      <c r="A2186" s="189">
        <f t="shared" si="356"/>
        <v>43921.916666661375</v>
      </c>
      <c r="B2186" s="190">
        <f t="shared" si="352"/>
        <v>43921</v>
      </c>
      <c r="C2186" s="1">
        <f t="shared" si="353"/>
        <v>22</v>
      </c>
      <c r="D2186" s="191">
        <v>2.7105209497806877</v>
      </c>
      <c r="E2186" s="192">
        <f t="shared" si="354"/>
        <v>9.4119172650641191E-5</v>
      </c>
      <c r="F2186" s="193">
        <f t="shared" si="355"/>
        <v>4.0412852969814947</v>
      </c>
      <c r="G2186" s="193">
        <f t="shared" si="359"/>
        <v>4.1907254996869616</v>
      </c>
      <c r="H2186" s="193">
        <f t="shared" si="359"/>
        <v>4.3456917597092257</v>
      </c>
      <c r="I2186" s="193">
        <f t="shared" si="359"/>
        <v>4.5063884217220469</v>
      </c>
      <c r="J2186" s="193">
        <f t="shared" si="359"/>
        <v>4.6730273867351615</v>
      </c>
      <c r="K2186" s="193">
        <f>MAX(0,(F2186-'2031 forecast'!$C$10))</f>
        <v>0</v>
      </c>
      <c r="L2186" s="193">
        <f>MAX(0,(G2186-'2031 forecast'!$C$10))</f>
        <v>0</v>
      </c>
      <c r="M2186" s="193">
        <f>MAX(0,(H2186-'2031 forecast'!$C$10))</f>
        <v>0</v>
      </c>
      <c r="N2186" s="193">
        <f>MAX(0,(I2186-'2031 forecast'!$C$10))</f>
        <v>0</v>
      </c>
      <c r="O2186" s="193">
        <f>MAX(0,(J2186-'2031 forecast'!$C$10))</f>
        <v>0</v>
      </c>
      <c r="P2186" s="175" t="str">
        <f t="shared" si="357"/>
        <v/>
      </c>
      <c r="Q2186" s="175" t="str">
        <f t="shared" si="358"/>
        <v/>
      </c>
    </row>
    <row r="2187" spans="1:17" s="1" customFormat="1" x14ac:dyDescent="0.3">
      <c r="A2187" s="189">
        <f t="shared" si="356"/>
        <v>43921.958333328039</v>
      </c>
      <c r="B2187" s="190">
        <f t="shared" si="352"/>
        <v>43921</v>
      </c>
      <c r="C2187" s="1">
        <f t="shared" si="353"/>
        <v>23</v>
      </c>
      <c r="D2187" s="191">
        <v>2.5825241271521548</v>
      </c>
      <c r="E2187" s="192">
        <f t="shared" si="354"/>
        <v>8.9674656164360906E-5</v>
      </c>
      <c r="F2187" s="193">
        <f t="shared" si="355"/>
        <v>3.8504468246240351</v>
      </c>
      <c r="G2187" s="193">
        <f t="shared" si="359"/>
        <v>3.9928301288684103</v>
      </c>
      <c r="H2187" s="193">
        <f t="shared" si="359"/>
        <v>4.1404785377229558</v>
      </c>
      <c r="I2187" s="193">
        <f t="shared" si="359"/>
        <v>4.2935867462518393</v>
      </c>
      <c r="J2187" s="193">
        <f t="shared" si="359"/>
        <v>4.4523566490282223</v>
      </c>
      <c r="K2187" s="193">
        <f>MAX(0,(F2187-'2031 forecast'!$C$10))</f>
        <v>0</v>
      </c>
      <c r="L2187" s="193">
        <f>MAX(0,(G2187-'2031 forecast'!$C$10))</f>
        <v>0</v>
      </c>
      <c r="M2187" s="193">
        <f>MAX(0,(H2187-'2031 forecast'!$C$10))</f>
        <v>0</v>
      </c>
      <c r="N2187" s="193">
        <f>MAX(0,(I2187-'2031 forecast'!$C$10))</f>
        <v>0</v>
      </c>
      <c r="O2187" s="193">
        <f>MAX(0,(J2187-'2031 forecast'!$C$10))</f>
        <v>0</v>
      </c>
      <c r="P2187" s="175" t="str">
        <f t="shared" si="357"/>
        <v/>
      </c>
      <c r="Q2187" s="175" t="str">
        <f t="shared" si="358"/>
        <v/>
      </c>
    </row>
    <row r="2188" spans="1:17" s="1" customFormat="1" x14ac:dyDescent="0.3">
      <c r="A2188" s="189">
        <f t="shared" si="356"/>
        <v>43921.999999994703</v>
      </c>
      <c r="B2188" s="190">
        <f t="shared" si="352"/>
        <v>43921</v>
      </c>
      <c r="C2188" s="1">
        <f t="shared" si="353"/>
        <v>0</v>
      </c>
      <c r="D2188" s="191">
        <v>2.3942935056396073</v>
      </c>
      <c r="E2188" s="192">
        <f t="shared" si="354"/>
        <v>8.3138602508066377E-5</v>
      </c>
      <c r="F2188" s="193">
        <f t="shared" si="355"/>
        <v>3.5698020123336534</v>
      </c>
      <c r="G2188" s="193">
        <f t="shared" si="359"/>
        <v>3.7018075247234821</v>
      </c>
      <c r="H2188" s="193">
        <f t="shared" si="359"/>
        <v>3.838694387743149</v>
      </c>
      <c r="I2188" s="193">
        <f t="shared" si="359"/>
        <v>3.9806431058544747</v>
      </c>
      <c r="J2188" s="193">
        <f t="shared" si="359"/>
        <v>4.1278408582827248</v>
      </c>
      <c r="K2188" s="193">
        <f>MAX(0,(F2188-'2031 forecast'!$C$10))</f>
        <v>0</v>
      </c>
      <c r="L2188" s="193">
        <f>MAX(0,(G2188-'2031 forecast'!$C$10))</f>
        <v>0</v>
      </c>
      <c r="M2188" s="193">
        <f>MAX(0,(H2188-'2031 forecast'!$C$10))</f>
        <v>0</v>
      </c>
      <c r="N2188" s="193">
        <f>MAX(0,(I2188-'2031 forecast'!$C$10))</f>
        <v>0</v>
      </c>
      <c r="O2188" s="193">
        <f>MAX(0,(J2188-'2031 forecast'!$C$10))</f>
        <v>0</v>
      </c>
      <c r="P2188" s="175" t="str">
        <f t="shared" si="357"/>
        <v/>
      </c>
      <c r="Q2188" s="175" t="str">
        <f t="shared" si="358"/>
        <v/>
      </c>
    </row>
    <row r="2189" spans="1:17" s="1" customFormat="1" x14ac:dyDescent="0.3">
      <c r="A2189" s="189">
        <f t="shared" si="356"/>
        <v>43922.041666661367</v>
      </c>
      <c r="B2189" s="190">
        <f t="shared" si="352"/>
        <v>43922</v>
      </c>
      <c r="C2189" s="1">
        <f t="shared" si="353"/>
        <v>1</v>
      </c>
      <c r="D2189" s="191">
        <v>2.3415889316160943</v>
      </c>
      <c r="E2189" s="192">
        <f t="shared" si="354"/>
        <v>8.130850748430393E-5</v>
      </c>
      <c r="F2189" s="193">
        <f t="shared" si="355"/>
        <v>3.4912214648923476</v>
      </c>
      <c r="G2189" s="193">
        <f t="shared" si="359"/>
        <v>3.6203211955629033</v>
      </c>
      <c r="H2189" s="193">
        <f t="shared" si="359"/>
        <v>3.7541948257488036</v>
      </c>
      <c r="I2189" s="193">
        <f t="shared" si="359"/>
        <v>3.8930188865432136</v>
      </c>
      <c r="J2189" s="193">
        <f t="shared" si="359"/>
        <v>4.0369764368739869</v>
      </c>
      <c r="K2189" s="193">
        <f>MAX(0,(F2189-'2031 forecast'!$C$10))</f>
        <v>0</v>
      </c>
      <c r="L2189" s="193">
        <f>MAX(0,(G2189-'2031 forecast'!$C$10))</f>
        <v>0</v>
      </c>
      <c r="M2189" s="193">
        <f>MAX(0,(H2189-'2031 forecast'!$C$10))</f>
        <v>0</v>
      </c>
      <c r="N2189" s="193">
        <f>MAX(0,(I2189-'2031 forecast'!$C$10))</f>
        <v>0</v>
      </c>
      <c r="O2189" s="193">
        <f>MAX(0,(J2189-'2031 forecast'!$C$10))</f>
        <v>0</v>
      </c>
      <c r="P2189" s="175" t="str">
        <f t="shared" si="357"/>
        <v/>
      </c>
      <c r="Q2189" s="175" t="str">
        <f t="shared" si="358"/>
        <v/>
      </c>
    </row>
    <row r="2190" spans="1:17" s="1" customFormat="1" x14ac:dyDescent="0.3">
      <c r="A2190" s="189">
        <f t="shared" si="356"/>
        <v>43922.083333328032</v>
      </c>
      <c r="B2190" s="190">
        <f t="shared" si="352"/>
        <v>43922</v>
      </c>
      <c r="C2190" s="1">
        <f t="shared" si="353"/>
        <v>2</v>
      </c>
      <c r="D2190" s="191">
        <v>2.3190012570345884</v>
      </c>
      <c r="E2190" s="192">
        <f t="shared" si="354"/>
        <v>8.0524181045548579E-5</v>
      </c>
      <c r="F2190" s="193">
        <f t="shared" si="355"/>
        <v>3.4575440874175012</v>
      </c>
      <c r="G2190" s="193">
        <f t="shared" si="359"/>
        <v>3.5853984830655117</v>
      </c>
      <c r="H2190" s="193">
        <f t="shared" si="359"/>
        <v>3.7179807277512262</v>
      </c>
      <c r="I2190" s="193">
        <f t="shared" si="359"/>
        <v>3.8554656496955295</v>
      </c>
      <c r="J2190" s="193">
        <f t="shared" si="359"/>
        <v>3.9980345419845271</v>
      </c>
      <c r="K2190" s="193">
        <f>MAX(0,(F2190-'2031 forecast'!$C$10))</f>
        <v>0</v>
      </c>
      <c r="L2190" s="193">
        <f>MAX(0,(G2190-'2031 forecast'!$C$10))</f>
        <v>0</v>
      </c>
      <c r="M2190" s="193">
        <f>MAX(0,(H2190-'2031 forecast'!$C$10))</f>
        <v>0</v>
      </c>
      <c r="N2190" s="193">
        <f>MAX(0,(I2190-'2031 forecast'!$C$10))</f>
        <v>0</v>
      </c>
      <c r="O2190" s="193">
        <f>MAX(0,(J2190-'2031 forecast'!$C$10))</f>
        <v>0</v>
      </c>
      <c r="P2190" s="175" t="str">
        <f t="shared" si="357"/>
        <v/>
      </c>
      <c r="Q2190" s="175" t="str">
        <f t="shared" si="358"/>
        <v/>
      </c>
    </row>
    <row r="2191" spans="1:17" s="1" customFormat="1" x14ac:dyDescent="0.3">
      <c r="A2191" s="189">
        <f t="shared" si="356"/>
        <v>43922.124999994696</v>
      </c>
      <c r="B2191" s="190">
        <f t="shared" si="352"/>
        <v>43922</v>
      </c>
      <c r="C2191" s="1">
        <f t="shared" si="353"/>
        <v>3</v>
      </c>
      <c r="D2191" s="191">
        <v>2.3792350559186035</v>
      </c>
      <c r="E2191" s="192">
        <f t="shared" si="354"/>
        <v>8.2615718215562823E-5</v>
      </c>
      <c r="F2191" s="193">
        <f t="shared" si="355"/>
        <v>3.5473504273504233</v>
      </c>
      <c r="G2191" s="193">
        <f t="shared" si="359"/>
        <v>3.6785257163918885</v>
      </c>
      <c r="H2191" s="193">
        <f t="shared" si="359"/>
        <v>3.8145516557447645</v>
      </c>
      <c r="I2191" s="193">
        <f t="shared" si="359"/>
        <v>3.9556076146226857</v>
      </c>
      <c r="J2191" s="193">
        <f t="shared" si="359"/>
        <v>4.1018795950230862</v>
      </c>
      <c r="K2191" s="193">
        <f>MAX(0,(F2191-'2031 forecast'!$C$10))</f>
        <v>0</v>
      </c>
      <c r="L2191" s="193">
        <f>MAX(0,(G2191-'2031 forecast'!$C$10))</f>
        <v>0</v>
      </c>
      <c r="M2191" s="193">
        <f>MAX(0,(H2191-'2031 forecast'!$C$10))</f>
        <v>0</v>
      </c>
      <c r="N2191" s="193">
        <f>MAX(0,(I2191-'2031 forecast'!$C$10))</f>
        <v>0</v>
      </c>
      <c r="O2191" s="193">
        <f>MAX(0,(J2191-'2031 forecast'!$C$10))</f>
        <v>0</v>
      </c>
      <c r="P2191" s="175" t="str">
        <f t="shared" si="357"/>
        <v/>
      </c>
      <c r="Q2191" s="175" t="str">
        <f t="shared" si="358"/>
        <v/>
      </c>
    </row>
    <row r="2192" spans="1:17" s="1" customFormat="1" x14ac:dyDescent="0.3">
      <c r="A2192" s="189">
        <f t="shared" si="356"/>
        <v>43922.16666666136</v>
      </c>
      <c r="B2192" s="190">
        <f t="shared" si="352"/>
        <v>43922</v>
      </c>
      <c r="C2192" s="1">
        <f t="shared" si="353"/>
        <v>4</v>
      </c>
      <c r="D2192" s="191">
        <v>2.401822730500109</v>
      </c>
      <c r="E2192" s="192">
        <f t="shared" si="354"/>
        <v>8.3400044654318161E-5</v>
      </c>
      <c r="F2192" s="193">
        <f t="shared" si="355"/>
        <v>3.5810278048252688</v>
      </c>
      <c r="G2192" s="193">
        <f t="shared" si="359"/>
        <v>3.7134484288892793</v>
      </c>
      <c r="H2192" s="193">
        <f t="shared" si="359"/>
        <v>3.8507657537423414</v>
      </c>
      <c r="I2192" s="193">
        <f t="shared" si="359"/>
        <v>3.9931608514703694</v>
      </c>
      <c r="J2192" s="193">
        <f t="shared" si="359"/>
        <v>4.1408214899125451</v>
      </c>
      <c r="K2192" s="193">
        <f>MAX(0,(F2192-'2031 forecast'!$C$10))</f>
        <v>0</v>
      </c>
      <c r="L2192" s="193">
        <f>MAX(0,(G2192-'2031 forecast'!$C$10))</f>
        <v>0</v>
      </c>
      <c r="M2192" s="193">
        <f>MAX(0,(H2192-'2031 forecast'!$C$10))</f>
        <v>0</v>
      </c>
      <c r="N2192" s="193">
        <f>MAX(0,(I2192-'2031 forecast'!$C$10))</f>
        <v>0</v>
      </c>
      <c r="O2192" s="193">
        <f>MAX(0,(J2192-'2031 forecast'!$C$10))</f>
        <v>0</v>
      </c>
      <c r="P2192" s="175" t="str">
        <f t="shared" si="357"/>
        <v/>
      </c>
      <c r="Q2192" s="175" t="str">
        <f t="shared" si="358"/>
        <v/>
      </c>
    </row>
    <row r="2193" spans="1:17" s="1" customFormat="1" x14ac:dyDescent="0.3">
      <c r="A2193" s="189">
        <f t="shared" si="356"/>
        <v>43922.208333328024</v>
      </c>
      <c r="B2193" s="190">
        <f t="shared" si="352"/>
        <v>43922</v>
      </c>
      <c r="C2193" s="1">
        <f t="shared" si="353"/>
        <v>5</v>
      </c>
      <c r="D2193" s="191">
        <v>2.3792350559186035</v>
      </c>
      <c r="E2193" s="192">
        <f t="shared" si="354"/>
        <v>8.2615718215562823E-5</v>
      </c>
      <c r="F2193" s="193">
        <f t="shared" si="355"/>
        <v>3.5473504273504233</v>
      </c>
      <c r="G2193" s="193">
        <f t="shared" si="359"/>
        <v>3.6785257163918885</v>
      </c>
      <c r="H2193" s="193">
        <f t="shared" si="359"/>
        <v>3.8145516557447645</v>
      </c>
      <c r="I2193" s="193">
        <f t="shared" si="359"/>
        <v>3.9556076146226857</v>
      </c>
      <c r="J2193" s="193">
        <f t="shared" si="359"/>
        <v>4.1018795950230862</v>
      </c>
      <c r="K2193" s="193">
        <f>MAX(0,(F2193-'2031 forecast'!$C$10))</f>
        <v>0</v>
      </c>
      <c r="L2193" s="193">
        <f>MAX(0,(G2193-'2031 forecast'!$C$10))</f>
        <v>0</v>
      </c>
      <c r="M2193" s="193">
        <f>MAX(0,(H2193-'2031 forecast'!$C$10))</f>
        <v>0</v>
      </c>
      <c r="N2193" s="193">
        <f>MAX(0,(I2193-'2031 forecast'!$C$10))</f>
        <v>0</v>
      </c>
      <c r="O2193" s="193">
        <f>MAX(0,(J2193-'2031 forecast'!$C$10))</f>
        <v>0</v>
      </c>
      <c r="P2193" s="175" t="str">
        <f t="shared" si="357"/>
        <v/>
      </c>
      <c r="Q2193" s="175" t="str">
        <f t="shared" si="358"/>
        <v/>
      </c>
    </row>
    <row r="2194" spans="1:17" s="1" customFormat="1" x14ac:dyDescent="0.3">
      <c r="A2194" s="189">
        <f t="shared" si="356"/>
        <v>43922.249999994689</v>
      </c>
      <c r="B2194" s="190">
        <f t="shared" si="352"/>
        <v>43922</v>
      </c>
      <c r="C2194" s="1">
        <f t="shared" si="353"/>
        <v>6</v>
      </c>
      <c r="D2194" s="191">
        <v>2.5825241271521548</v>
      </c>
      <c r="E2194" s="192">
        <f t="shared" si="354"/>
        <v>8.9674656164360906E-5</v>
      </c>
      <c r="F2194" s="193">
        <f t="shared" si="355"/>
        <v>3.8504468246240351</v>
      </c>
      <c r="G2194" s="193">
        <f t="shared" si="359"/>
        <v>3.9928301288684103</v>
      </c>
      <c r="H2194" s="193">
        <f t="shared" si="359"/>
        <v>4.1404785377229558</v>
      </c>
      <c r="I2194" s="193">
        <f t="shared" si="359"/>
        <v>4.2935867462518393</v>
      </c>
      <c r="J2194" s="193">
        <f t="shared" si="359"/>
        <v>4.4523566490282223</v>
      </c>
      <c r="K2194" s="193">
        <f>MAX(0,(F2194-'2031 forecast'!$C$10))</f>
        <v>0</v>
      </c>
      <c r="L2194" s="193">
        <f>MAX(0,(G2194-'2031 forecast'!$C$10))</f>
        <v>0</v>
      </c>
      <c r="M2194" s="193">
        <f>MAX(0,(H2194-'2031 forecast'!$C$10))</f>
        <v>0</v>
      </c>
      <c r="N2194" s="193">
        <f>MAX(0,(I2194-'2031 forecast'!$C$10))</f>
        <v>0</v>
      </c>
      <c r="O2194" s="193">
        <f>MAX(0,(J2194-'2031 forecast'!$C$10))</f>
        <v>0</v>
      </c>
      <c r="P2194" s="175" t="str">
        <f t="shared" si="357"/>
        <v/>
      </c>
      <c r="Q2194" s="175" t="str">
        <f t="shared" si="358"/>
        <v/>
      </c>
    </row>
    <row r="2195" spans="1:17" s="1" customFormat="1" x14ac:dyDescent="0.3">
      <c r="A2195" s="189">
        <f t="shared" si="356"/>
        <v>43922.291666661353</v>
      </c>
      <c r="B2195" s="190">
        <f t="shared" si="352"/>
        <v>43922</v>
      </c>
      <c r="C2195" s="1">
        <f t="shared" si="353"/>
        <v>7</v>
      </c>
      <c r="D2195" s="191">
        <v>2.6653456006176763</v>
      </c>
      <c r="E2195" s="192">
        <f t="shared" si="354"/>
        <v>9.2550519773130515E-5</v>
      </c>
      <c r="F2195" s="193">
        <f t="shared" si="355"/>
        <v>3.9739305420318036</v>
      </c>
      <c r="G2195" s="193">
        <f t="shared" si="359"/>
        <v>4.1208800746921792</v>
      </c>
      <c r="H2195" s="193">
        <f t="shared" si="359"/>
        <v>4.2732635637140719</v>
      </c>
      <c r="I2195" s="193">
        <f t="shared" si="359"/>
        <v>4.4312819480266805</v>
      </c>
      <c r="J2195" s="193">
        <f t="shared" si="359"/>
        <v>4.595143596956242</v>
      </c>
      <c r="K2195" s="193">
        <f>MAX(0,(F2195-'2031 forecast'!$C$10))</f>
        <v>0</v>
      </c>
      <c r="L2195" s="193">
        <f>MAX(0,(G2195-'2031 forecast'!$C$10))</f>
        <v>0</v>
      </c>
      <c r="M2195" s="193">
        <f>MAX(0,(H2195-'2031 forecast'!$C$10))</f>
        <v>0</v>
      </c>
      <c r="N2195" s="193">
        <f>MAX(0,(I2195-'2031 forecast'!$C$10))</f>
        <v>0</v>
      </c>
      <c r="O2195" s="193">
        <f>MAX(0,(J2195-'2031 forecast'!$C$10))</f>
        <v>0</v>
      </c>
      <c r="P2195" s="175" t="str">
        <f t="shared" si="357"/>
        <v/>
      </c>
      <c r="Q2195" s="175" t="str">
        <f t="shared" si="358"/>
        <v/>
      </c>
    </row>
    <row r="2196" spans="1:17" s="1" customFormat="1" x14ac:dyDescent="0.3">
      <c r="A2196" s="189">
        <f t="shared" si="356"/>
        <v>43922.333333328017</v>
      </c>
      <c r="B2196" s="190">
        <f t="shared" si="352"/>
        <v>43922</v>
      </c>
      <c r="C2196" s="1">
        <f t="shared" si="353"/>
        <v>8</v>
      </c>
      <c r="D2196" s="191">
        <v>2.6201702514546645</v>
      </c>
      <c r="E2196" s="192">
        <f t="shared" si="354"/>
        <v>9.0981866895619812E-5</v>
      </c>
      <c r="F2196" s="193">
        <f t="shared" si="355"/>
        <v>3.9065757870821116</v>
      </c>
      <c r="G2196" s="193">
        <f t="shared" si="359"/>
        <v>4.0510346496973959</v>
      </c>
      <c r="H2196" s="193">
        <f t="shared" si="359"/>
        <v>4.2008353677189181</v>
      </c>
      <c r="I2196" s="193">
        <f t="shared" si="359"/>
        <v>4.3561754743313124</v>
      </c>
      <c r="J2196" s="193">
        <f t="shared" si="359"/>
        <v>4.5172598071773225</v>
      </c>
      <c r="K2196" s="193">
        <f>MAX(0,(F2196-'2031 forecast'!$C$10))</f>
        <v>0</v>
      </c>
      <c r="L2196" s="193">
        <f>MAX(0,(G2196-'2031 forecast'!$C$10))</f>
        <v>0</v>
      </c>
      <c r="M2196" s="193">
        <f>MAX(0,(H2196-'2031 forecast'!$C$10))</f>
        <v>0</v>
      </c>
      <c r="N2196" s="193">
        <f>MAX(0,(I2196-'2031 forecast'!$C$10))</f>
        <v>0</v>
      </c>
      <c r="O2196" s="193">
        <f>MAX(0,(J2196-'2031 forecast'!$C$10))</f>
        <v>0</v>
      </c>
      <c r="P2196" s="175" t="str">
        <f t="shared" si="357"/>
        <v/>
      </c>
      <c r="Q2196" s="175" t="str">
        <f t="shared" si="358"/>
        <v/>
      </c>
    </row>
    <row r="2197" spans="1:17" s="1" customFormat="1" x14ac:dyDescent="0.3">
      <c r="A2197" s="189">
        <f t="shared" si="356"/>
        <v>43922.374999994681</v>
      </c>
      <c r="B2197" s="190">
        <f t="shared" si="352"/>
        <v>43922</v>
      </c>
      <c r="C2197" s="1">
        <f t="shared" si="353"/>
        <v>9</v>
      </c>
      <c r="D2197" s="191">
        <v>2.5825241271521548</v>
      </c>
      <c r="E2197" s="192">
        <f t="shared" si="354"/>
        <v>8.9674656164360906E-5</v>
      </c>
      <c r="F2197" s="193">
        <f t="shared" si="355"/>
        <v>3.8504468246240351</v>
      </c>
      <c r="G2197" s="193">
        <f t="shared" si="359"/>
        <v>3.9928301288684103</v>
      </c>
      <c r="H2197" s="193">
        <f t="shared" si="359"/>
        <v>4.1404785377229558</v>
      </c>
      <c r="I2197" s="193">
        <f t="shared" si="359"/>
        <v>4.2935867462518393</v>
      </c>
      <c r="J2197" s="193">
        <f t="shared" si="359"/>
        <v>4.4523566490282223</v>
      </c>
      <c r="K2197" s="193">
        <f>MAX(0,(F2197-'2031 forecast'!$C$10))</f>
        <v>0</v>
      </c>
      <c r="L2197" s="193">
        <f>MAX(0,(G2197-'2031 forecast'!$C$10))</f>
        <v>0</v>
      </c>
      <c r="M2197" s="193">
        <f>MAX(0,(H2197-'2031 forecast'!$C$10))</f>
        <v>0</v>
      </c>
      <c r="N2197" s="193">
        <f>MAX(0,(I2197-'2031 forecast'!$C$10))</f>
        <v>0</v>
      </c>
      <c r="O2197" s="193">
        <f>MAX(0,(J2197-'2031 forecast'!$C$10))</f>
        <v>0</v>
      </c>
      <c r="P2197" s="175" t="str">
        <f t="shared" si="357"/>
        <v/>
      </c>
      <c r="Q2197" s="175" t="str">
        <f t="shared" si="358"/>
        <v/>
      </c>
    </row>
    <row r="2198" spans="1:17" s="1" customFormat="1" x14ac:dyDescent="0.3">
      <c r="A2198" s="189">
        <f t="shared" si="356"/>
        <v>43922.416666661346</v>
      </c>
      <c r="B2198" s="190">
        <f t="shared" si="352"/>
        <v>43922</v>
      </c>
      <c r="C2198" s="1">
        <f t="shared" si="353"/>
        <v>10</v>
      </c>
      <c r="D2198" s="191">
        <v>2.6201702514546645</v>
      </c>
      <c r="E2198" s="192">
        <f t="shared" si="354"/>
        <v>9.0981866895619812E-5</v>
      </c>
      <c r="F2198" s="193">
        <f t="shared" si="355"/>
        <v>3.9065757870821116</v>
      </c>
      <c r="G2198" s="193">
        <f t="shared" si="359"/>
        <v>4.0510346496973959</v>
      </c>
      <c r="H2198" s="193">
        <f t="shared" si="359"/>
        <v>4.2008353677189181</v>
      </c>
      <c r="I2198" s="193">
        <f t="shared" si="359"/>
        <v>4.3561754743313124</v>
      </c>
      <c r="J2198" s="193">
        <f t="shared" si="359"/>
        <v>4.5172598071773225</v>
      </c>
      <c r="K2198" s="193">
        <f>MAX(0,(F2198-'2031 forecast'!$C$10))</f>
        <v>0</v>
      </c>
      <c r="L2198" s="193">
        <f>MAX(0,(G2198-'2031 forecast'!$C$10))</f>
        <v>0</v>
      </c>
      <c r="M2198" s="193">
        <f>MAX(0,(H2198-'2031 forecast'!$C$10))</f>
        <v>0</v>
      </c>
      <c r="N2198" s="193">
        <f>MAX(0,(I2198-'2031 forecast'!$C$10))</f>
        <v>0</v>
      </c>
      <c r="O2198" s="193">
        <f>MAX(0,(J2198-'2031 forecast'!$C$10))</f>
        <v>0</v>
      </c>
      <c r="P2198" s="175" t="str">
        <f t="shared" si="357"/>
        <v/>
      </c>
      <c r="Q2198" s="175" t="str">
        <f t="shared" si="358"/>
        <v/>
      </c>
    </row>
    <row r="2199" spans="1:17" s="1" customFormat="1" x14ac:dyDescent="0.3">
      <c r="A2199" s="189">
        <f t="shared" si="356"/>
        <v>43922.45833332801</v>
      </c>
      <c r="B2199" s="190">
        <f t="shared" si="352"/>
        <v>43922</v>
      </c>
      <c r="C2199" s="1">
        <f t="shared" si="353"/>
        <v>11</v>
      </c>
      <c r="D2199" s="191">
        <v>2.7029917249201856</v>
      </c>
      <c r="E2199" s="192">
        <f t="shared" si="354"/>
        <v>9.3857730504389407E-5</v>
      </c>
      <c r="F2199" s="193">
        <f t="shared" si="355"/>
        <v>4.0300595044898797</v>
      </c>
      <c r="G2199" s="193">
        <f t="shared" si="359"/>
        <v>4.1790845955211644</v>
      </c>
      <c r="H2199" s="193">
        <f t="shared" si="359"/>
        <v>4.3336203937100333</v>
      </c>
      <c r="I2199" s="193">
        <f t="shared" si="359"/>
        <v>4.4938706761061527</v>
      </c>
      <c r="J2199" s="193">
        <f t="shared" si="359"/>
        <v>4.6600467551053413</v>
      </c>
      <c r="K2199" s="193">
        <f>MAX(0,(F2199-'2031 forecast'!$C$10))</f>
        <v>0</v>
      </c>
      <c r="L2199" s="193">
        <f>MAX(0,(G2199-'2031 forecast'!$C$10))</f>
        <v>0</v>
      </c>
      <c r="M2199" s="193">
        <f>MAX(0,(H2199-'2031 forecast'!$C$10))</f>
        <v>0</v>
      </c>
      <c r="N2199" s="193">
        <f>MAX(0,(I2199-'2031 forecast'!$C$10))</f>
        <v>0</v>
      </c>
      <c r="O2199" s="193">
        <f>MAX(0,(J2199-'2031 forecast'!$C$10))</f>
        <v>0</v>
      </c>
      <c r="P2199" s="175" t="str">
        <f t="shared" si="357"/>
        <v/>
      </c>
      <c r="Q2199" s="175" t="str">
        <f t="shared" si="358"/>
        <v/>
      </c>
    </row>
    <row r="2200" spans="1:17" s="1" customFormat="1" x14ac:dyDescent="0.3">
      <c r="A2200" s="189">
        <f t="shared" si="356"/>
        <v>43922.499999994674</v>
      </c>
      <c r="B2200" s="190">
        <f t="shared" si="352"/>
        <v>43922</v>
      </c>
      <c r="C2200" s="1">
        <f t="shared" si="353"/>
        <v>12</v>
      </c>
      <c r="D2200" s="191">
        <v>2.7180501746411898</v>
      </c>
      <c r="E2200" s="192">
        <f t="shared" si="354"/>
        <v>9.4380614796892988E-5</v>
      </c>
      <c r="F2200" s="193">
        <f t="shared" si="355"/>
        <v>4.0525110894731107</v>
      </c>
      <c r="G2200" s="193">
        <f t="shared" si="359"/>
        <v>4.2023664038527597</v>
      </c>
      <c r="H2200" s="193">
        <f t="shared" si="359"/>
        <v>4.3577631257084182</v>
      </c>
      <c r="I2200" s="193">
        <f t="shared" si="359"/>
        <v>4.5189061673379429</v>
      </c>
      <c r="J2200" s="193">
        <f t="shared" si="359"/>
        <v>4.6860080183649817</v>
      </c>
      <c r="K2200" s="193">
        <f>MAX(0,(F2200-'2031 forecast'!$C$10))</f>
        <v>0</v>
      </c>
      <c r="L2200" s="193">
        <f>MAX(0,(G2200-'2031 forecast'!$C$10))</f>
        <v>0</v>
      </c>
      <c r="M2200" s="193">
        <f>MAX(0,(H2200-'2031 forecast'!$C$10))</f>
        <v>0</v>
      </c>
      <c r="N2200" s="193">
        <f>MAX(0,(I2200-'2031 forecast'!$C$10))</f>
        <v>0</v>
      </c>
      <c r="O2200" s="193">
        <f>MAX(0,(J2200-'2031 forecast'!$C$10))</f>
        <v>0</v>
      </c>
      <c r="P2200" s="175" t="str">
        <f t="shared" si="357"/>
        <v/>
      </c>
      <c r="Q2200" s="175" t="str">
        <f t="shared" si="358"/>
        <v/>
      </c>
    </row>
    <row r="2201" spans="1:17" s="1" customFormat="1" x14ac:dyDescent="0.3">
      <c r="A2201" s="189">
        <f t="shared" si="356"/>
        <v>43922.541666661338</v>
      </c>
      <c r="B2201" s="190">
        <f t="shared" si="352"/>
        <v>43922</v>
      </c>
      <c r="C2201" s="1">
        <f t="shared" si="353"/>
        <v>13</v>
      </c>
      <c r="D2201" s="191">
        <v>2.7707547486647033</v>
      </c>
      <c r="E2201" s="192">
        <f t="shared" si="354"/>
        <v>9.6210709820655448E-5</v>
      </c>
      <c r="F2201" s="193">
        <f t="shared" si="355"/>
        <v>4.1310916369144177</v>
      </c>
      <c r="G2201" s="193">
        <f t="shared" si="359"/>
        <v>4.2838527330133385</v>
      </c>
      <c r="H2201" s="193">
        <f t="shared" si="359"/>
        <v>4.4422626877027644</v>
      </c>
      <c r="I2201" s="193">
        <f t="shared" si="359"/>
        <v>4.6065303866492044</v>
      </c>
      <c r="J2201" s="193">
        <f t="shared" si="359"/>
        <v>4.7768724397737206</v>
      </c>
      <c r="K2201" s="193">
        <f>MAX(0,(F2201-'2031 forecast'!$C$10))</f>
        <v>0</v>
      </c>
      <c r="L2201" s="193">
        <f>MAX(0,(G2201-'2031 forecast'!$C$10))</f>
        <v>0</v>
      </c>
      <c r="M2201" s="193">
        <f>MAX(0,(H2201-'2031 forecast'!$C$10))</f>
        <v>0</v>
      </c>
      <c r="N2201" s="193">
        <f>MAX(0,(I2201-'2031 forecast'!$C$10))</f>
        <v>0</v>
      </c>
      <c r="O2201" s="193">
        <f>MAX(0,(J2201-'2031 forecast'!$C$10))</f>
        <v>0</v>
      </c>
      <c r="P2201" s="175" t="str">
        <f t="shared" si="357"/>
        <v/>
      </c>
      <c r="Q2201" s="175" t="str">
        <f t="shared" si="358"/>
        <v/>
      </c>
    </row>
    <row r="2202" spans="1:17" s="1" customFormat="1" x14ac:dyDescent="0.3">
      <c r="A2202" s="189">
        <f t="shared" si="356"/>
        <v>43922.583333328002</v>
      </c>
      <c r="B2202" s="190">
        <f t="shared" si="352"/>
        <v>43922</v>
      </c>
      <c r="C2202" s="1">
        <f t="shared" si="353"/>
        <v>14</v>
      </c>
      <c r="D2202" s="191">
        <v>2.7481670740831974</v>
      </c>
      <c r="E2202" s="192">
        <f t="shared" si="354"/>
        <v>9.542638338190011E-5</v>
      </c>
      <c r="F2202" s="193">
        <f t="shared" si="355"/>
        <v>4.0974142594395717</v>
      </c>
      <c r="G2202" s="193">
        <f t="shared" si="359"/>
        <v>4.2489300205159477</v>
      </c>
      <c r="H2202" s="193">
        <f t="shared" si="359"/>
        <v>4.406048589705188</v>
      </c>
      <c r="I2202" s="193">
        <f t="shared" si="359"/>
        <v>4.5689771498015208</v>
      </c>
      <c r="J2202" s="193">
        <f t="shared" si="359"/>
        <v>4.7379305448842617</v>
      </c>
      <c r="K2202" s="193">
        <f>MAX(0,(F2202-'2031 forecast'!$C$10))</f>
        <v>0</v>
      </c>
      <c r="L2202" s="193">
        <f>MAX(0,(G2202-'2031 forecast'!$C$10))</f>
        <v>0</v>
      </c>
      <c r="M2202" s="193">
        <f>MAX(0,(H2202-'2031 forecast'!$C$10))</f>
        <v>0</v>
      </c>
      <c r="N2202" s="193">
        <f>MAX(0,(I2202-'2031 forecast'!$C$10))</f>
        <v>0</v>
      </c>
      <c r="O2202" s="193">
        <f>MAX(0,(J2202-'2031 forecast'!$C$10))</f>
        <v>0</v>
      </c>
      <c r="P2202" s="175" t="str">
        <f t="shared" si="357"/>
        <v/>
      </c>
      <c r="Q2202" s="175" t="str">
        <f t="shared" si="358"/>
        <v/>
      </c>
    </row>
    <row r="2203" spans="1:17" s="1" customFormat="1" x14ac:dyDescent="0.3">
      <c r="A2203" s="189">
        <f t="shared" si="356"/>
        <v>43922.624999994667</v>
      </c>
      <c r="B2203" s="190">
        <f t="shared" si="352"/>
        <v>43922</v>
      </c>
      <c r="C2203" s="1">
        <f t="shared" si="353"/>
        <v>15</v>
      </c>
      <c r="D2203" s="191">
        <v>2.8084008729672125</v>
      </c>
      <c r="E2203" s="192">
        <f t="shared" si="354"/>
        <v>9.7517920551914354E-5</v>
      </c>
      <c r="F2203" s="193">
        <f t="shared" si="355"/>
        <v>4.1872205993724938</v>
      </c>
      <c r="G2203" s="193">
        <f t="shared" si="359"/>
        <v>4.3420572538423245</v>
      </c>
      <c r="H2203" s="193">
        <f t="shared" si="359"/>
        <v>4.5026195176987258</v>
      </c>
      <c r="I2203" s="193">
        <f t="shared" si="359"/>
        <v>4.6691191147286775</v>
      </c>
      <c r="J2203" s="193">
        <f t="shared" si="359"/>
        <v>4.8417755979228199</v>
      </c>
      <c r="K2203" s="193">
        <f>MAX(0,(F2203-'2031 forecast'!$C$10))</f>
        <v>0</v>
      </c>
      <c r="L2203" s="193">
        <f>MAX(0,(G2203-'2031 forecast'!$C$10))</f>
        <v>0</v>
      </c>
      <c r="M2203" s="193">
        <f>MAX(0,(H2203-'2031 forecast'!$C$10))</f>
        <v>0</v>
      </c>
      <c r="N2203" s="193">
        <f>MAX(0,(I2203-'2031 forecast'!$C$10))</f>
        <v>0</v>
      </c>
      <c r="O2203" s="193">
        <f>MAX(0,(J2203-'2031 forecast'!$C$10))</f>
        <v>0</v>
      </c>
      <c r="P2203" s="175" t="str">
        <f t="shared" si="357"/>
        <v/>
      </c>
      <c r="Q2203" s="175" t="str">
        <f t="shared" si="358"/>
        <v/>
      </c>
    </row>
    <row r="2204" spans="1:17" s="1" customFormat="1" x14ac:dyDescent="0.3">
      <c r="A2204" s="189">
        <f t="shared" si="356"/>
        <v>43922.666666661331</v>
      </c>
      <c r="B2204" s="190">
        <f t="shared" si="352"/>
        <v>43922</v>
      </c>
      <c r="C2204" s="1">
        <f t="shared" si="353"/>
        <v>16</v>
      </c>
      <c r="D2204" s="191">
        <v>2.9891022696192584</v>
      </c>
      <c r="E2204" s="192">
        <f t="shared" si="354"/>
        <v>1.037925320619571E-4</v>
      </c>
      <c r="F2204" s="193">
        <f t="shared" si="355"/>
        <v>4.4566396191712601</v>
      </c>
      <c r="G2204" s="193">
        <f t="shared" si="359"/>
        <v>4.6214389538214551</v>
      </c>
      <c r="H2204" s="193">
        <f t="shared" si="359"/>
        <v>4.7923323016793411</v>
      </c>
      <c r="I2204" s="193">
        <f t="shared" si="359"/>
        <v>4.9695450095101465</v>
      </c>
      <c r="J2204" s="193">
        <f t="shared" si="359"/>
        <v>5.1533107570384979</v>
      </c>
      <c r="K2204" s="193">
        <f>MAX(0,(F2204-'2031 forecast'!$C$10))</f>
        <v>0</v>
      </c>
      <c r="L2204" s="193">
        <f>MAX(0,(G2204-'2031 forecast'!$C$10))</f>
        <v>0</v>
      </c>
      <c r="M2204" s="193">
        <f>MAX(0,(H2204-'2031 forecast'!$C$10))</f>
        <v>0</v>
      </c>
      <c r="N2204" s="193">
        <f>MAX(0,(I2204-'2031 forecast'!$C$10))</f>
        <v>0</v>
      </c>
      <c r="O2204" s="193">
        <f>MAX(0,(J2204-'2031 forecast'!$C$10))</f>
        <v>0</v>
      </c>
      <c r="P2204" s="175" t="str">
        <f t="shared" si="357"/>
        <v/>
      </c>
      <c r="Q2204" s="175" t="str">
        <f t="shared" si="358"/>
        <v/>
      </c>
    </row>
    <row r="2205" spans="1:17" s="1" customFormat="1" x14ac:dyDescent="0.3">
      <c r="A2205" s="189">
        <f t="shared" si="356"/>
        <v>43922.708333327995</v>
      </c>
      <c r="B2205" s="190">
        <f t="shared" si="352"/>
        <v>43922</v>
      </c>
      <c r="C2205" s="1">
        <f t="shared" si="353"/>
        <v>17</v>
      </c>
      <c r="D2205" s="191">
        <v>2.9138100210142395</v>
      </c>
      <c r="E2205" s="192">
        <f t="shared" si="354"/>
        <v>1.0117811059943929E-4</v>
      </c>
      <c r="F2205" s="193">
        <f t="shared" si="355"/>
        <v>4.344381694255107</v>
      </c>
      <c r="G2205" s="193">
        <f t="shared" ref="G2205:J2224" si="360">$E2205*G$2</f>
        <v>4.5050299121634838</v>
      </c>
      <c r="H2205" s="193">
        <f t="shared" si="360"/>
        <v>4.6716186416874175</v>
      </c>
      <c r="I2205" s="193">
        <f t="shared" si="360"/>
        <v>4.8443675533512014</v>
      </c>
      <c r="J2205" s="193">
        <f t="shared" si="360"/>
        <v>5.0235044407402984</v>
      </c>
      <c r="K2205" s="193">
        <f>MAX(0,(F2205-'2031 forecast'!$C$10))</f>
        <v>0</v>
      </c>
      <c r="L2205" s="193">
        <f>MAX(0,(G2205-'2031 forecast'!$C$10))</f>
        <v>0</v>
      </c>
      <c r="M2205" s="193">
        <f>MAX(0,(H2205-'2031 forecast'!$C$10))</f>
        <v>0</v>
      </c>
      <c r="N2205" s="193">
        <f>MAX(0,(I2205-'2031 forecast'!$C$10))</f>
        <v>0</v>
      </c>
      <c r="O2205" s="193">
        <f>MAX(0,(J2205-'2031 forecast'!$C$10))</f>
        <v>0</v>
      </c>
      <c r="P2205" s="175" t="str">
        <f t="shared" si="357"/>
        <v/>
      </c>
      <c r="Q2205" s="175" t="str">
        <f t="shared" si="358"/>
        <v/>
      </c>
    </row>
    <row r="2206" spans="1:17" s="1" customFormat="1" x14ac:dyDescent="0.3">
      <c r="A2206" s="189">
        <f t="shared" si="356"/>
        <v>43922.749999994659</v>
      </c>
      <c r="B2206" s="190">
        <f t="shared" si="352"/>
        <v>43922</v>
      </c>
      <c r="C2206" s="1">
        <f t="shared" si="353"/>
        <v>18</v>
      </c>
      <c r="D2206" s="191">
        <v>2.7858131983857066</v>
      </c>
      <c r="E2206" s="192">
        <f t="shared" si="354"/>
        <v>9.6733594113159003E-5</v>
      </c>
      <c r="F2206" s="193">
        <f t="shared" si="355"/>
        <v>4.1535432218976478</v>
      </c>
      <c r="G2206" s="193">
        <f t="shared" si="360"/>
        <v>4.3071345413449329</v>
      </c>
      <c r="H2206" s="193">
        <f t="shared" si="360"/>
        <v>4.4664054197011485</v>
      </c>
      <c r="I2206" s="193">
        <f t="shared" si="360"/>
        <v>4.6315658778809929</v>
      </c>
      <c r="J2206" s="193">
        <f t="shared" si="360"/>
        <v>4.8028337030333601</v>
      </c>
      <c r="K2206" s="193">
        <f>MAX(0,(F2206-'2031 forecast'!$C$10))</f>
        <v>0</v>
      </c>
      <c r="L2206" s="193">
        <f>MAX(0,(G2206-'2031 forecast'!$C$10))</f>
        <v>0</v>
      </c>
      <c r="M2206" s="193">
        <f>MAX(0,(H2206-'2031 forecast'!$C$10))</f>
        <v>0</v>
      </c>
      <c r="N2206" s="193">
        <f>MAX(0,(I2206-'2031 forecast'!$C$10))</f>
        <v>0</v>
      </c>
      <c r="O2206" s="193">
        <f>MAX(0,(J2206-'2031 forecast'!$C$10))</f>
        <v>0</v>
      </c>
      <c r="P2206" s="175" t="str">
        <f t="shared" si="357"/>
        <v/>
      </c>
      <c r="Q2206" s="175" t="str">
        <f t="shared" si="358"/>
        <v/>
      </c>
    </row>
    <row r="2207" spans="1:17" s="1" customFormat="1" x14ac:dyDescent="0.3">
      <c r="A2207" s="189">
        <f t="shared" si="356"/>
        <v>43922.791666661324</v>
      </c>
      <c r="B2207" s="190">
        <f t="shared" si="352"/>
        <v>43922</v>
      </c>
      <c r="C2207" s="1">
        <f t="shared" si="353"/>
        <v>19</v>
      </c>
      <c r="D2207" s="191">
        <v>2.9363976955957449</v>
      </c>
      <c r="E2207" s="192">
        <f t="shared" si="354"/>
        <v>1.0196243703819463E-4</v>
      </c>
      <c r="F2207" s="193">
        <f t="shared" si="355"/>
        <v>4.378059071729953</v>
      </c>
      <c r="G2207" s="193">
        <f t="shared" si="360"/>
        <v>4.5399526246608746</v>
      </c>
      <c r="H2207" s="193">
        <f t="shared" si="360"/>
        <v>4.7078327396849948</v>
      </c>
      <c r="I2207" s="193">
        <f t="shared" si="360"/>
        <v>4.8819207901988841</v>
      </c>
      <c r="J2207" s="193">
        <f t="shared" si="360"/>
        <v>5.0624463356297582</v>
      </c>
      <c r="K2207" s="193">
        <f>MAX(0,(F2207-'2031 forecast'!$C$10))</f>
        <v>0</v>
      </c>
      <c r="L2207" s="193">
        <f>MAX(0,(G2207-'2031 forecast'!$C$10))</f>
        <v>0</v>
      </c>
      <c r="M2207" s="193">
        <f>MAX(0,(H2207-'2031 forecast'!$C$10))</f>
        <v>0</v>
      </c>
      <c r="N2207" s="193">
        <f>MAX(0,(I2207-'2031 forecast'!$C$10))</f>
        <v>0</v>
      </c>
      <c r="O2207" s="193">
        <f>MAX(0,(J2207-'2031 forecast'!$C$10))</f>
        <v>0</v>
      </c>
      <c r="P2207" s="175" t="str">
        <f t="shared" si="357"/>
        <v/>
      </c>
      <c r="Q2207" s="175" t="str">
        <f t="shared" si="358"/>
        <v/>
      </c>
    </row>
    <row r="2208" spans="1:17" s="1" customFormat="1" x14ac:dyDescent="0.3">
      <c r="A2208" s="189">
        <f t="shared" si="356"/>
        <v>43922.833333327988</v>
      </c>
      <c r="B2208" s="190">
        <f t="shared" si="352"/>
        <v>43922</v>
      </c>
      <c r="C2208" s="1">
        <f t="shared" si="353"/>
        <v>20</v>
      </c>
      <c r="D2208" s="191">
        <v>2.9891022696192584</v>
      </c>
      <c r="E2208" s="192">
        <f t="shared" si="354"/>
        <v>1.037925320619571E-4</v>
      </c>
      <c r="F2208" s="193">
        <f t="shared" si="355"/>
        <v>4.4566396191712601</v>
      </c>
      <c r="G2208" s="193">
        <f t="shared" si="360"/>
        <v>4.6214389538214551</v>
      </c>
      <c r="H2208" s="193">
        <f t="shared" si="360"/>
        <v>4.7923323016793411</v>
      </c>
      <c r="I2208" s="193">
        <f t="shared" si="360"/>
        <v>4.9695450095101465</v>
      </c>
      <c r="J2208" s="193">
        <f t="shared" si="360"/>
        <v>5.1533107570384979</v>
      </c>
      <c r="K2208" s="193">
        <f>MAX(0,(F2208-'2031 forecast'!$C$10))</f>
        <v>0</v>
      </c>
      <c r="L2208" s="193">
        <f>MAX(0,(G2208-'2031 forecast'!$C$10))</f>
        <v>0</v>
      </c>
      <c r="M2208" s="193">
        <f>MAX(0,(H2208-'2031 forecast'!$C$10))</f>
        <v>0</v>
      </c>
      <c r="N2208" s="193">
        <f>MAX(0,(I2208-'2031 forecast'!$C$10))</f>
        <v>0</v>
      </c>
      <c r="O2208" s="193">
        <f>MAX(0,(J2208-'2031 forecast'!$C$10))</f>
        <v>0</v>
      </c>
      <c r="P2208" s="175" t="str">
        <f t="shared" si="357"/>
        <v/>
      </c>
      <c r="Q2208" s="175" t="str">
        <f t="shared" si="358"/>
        <v/>
      </c>
    </row>
    <row r="2209" spans="1:17" s="1" customFormat="1" x14ac:dyDescent="0.3">
      <c r="A2209" s="189">
        <f t="shared" si="356"/>
        <v>43922.874999994652</v>
      </c>
      <c r="B2209" s="190">
        <f t="shared" si="352"/>
        <v>43922</v>
      </c>
      <c r="C2209" s="1">
        <f t="shared" si="353"/>
        <v>21</v>
      </c>
      <c r="D2209" s="191">
        <v>2.8460469972697218</v>
      </c>
      <c r="E2209" s="192">
        <f t="shared" si="354"/>
        <v>9.8825131283173246E-5</v>
      </c>
      <c r="F2209" s="193">
        <f t="shared" si="355"/>
        <v>4.2433495618305699</v>
      </c>
      <c r="G2209" s="193">
        <f t="shared" si="360"/>
        <v>4.4002617746713097</v>
      </c>
      <c r="H2209" s="193">
        <f t="shared" si="360"/>
        <v>4.5629763476946863</v>
      </c>
      <c r="I2209" s="193">
        <f t="shared" si="360"/>
        <v>4.7317078428081496</v>
      </c>
      <c r="J2209" s="193">
        <f t="shared" si="360"/>
        <v>4.9066787560719192</v>
      </c>
      <c r="K2209" s="193">
        <f>MAX(0,(F2209-'2031 forecast'!$C$10))</f>
        <v>0</v>
      </c>
      <c r="L2209" s="193">
        <f>MAX(0,(G2209-'2031 forecast'!$C$10))</f>
        <v>0</v>
      </c>
      <c r="M2209" s="193">
        <f>MAX(0,(H2209-'2031 forecast'!$C$10))</f>
        <v>0</v>
      </c>
      <c r="N2209" s="193">
        <f>MAX(0,(I2209-'2031 forecast'!$C$10))</f>
        <v>0</v>
      </c>
      <c r="O2209" s="193">
        <f>MAX(0,(J2209-'2031 forecast'!$C$10))</f>
        <v>0</v>
      </c>
      <c r="P2209" s="175" t="str">
        <f t="shared" si="357"/>
        <v/>
      </c>
      <c r="Q2209" s="175" t="str">
        <f t="shared" si="358"/>
        <v/>
      </c>
    </row>
    <row r="2210" spans="1:17" s="1" customFormat="1" x14ac:dyDescent="0.3">
      <c r="A2210" s="189">
        <f t="shared" si="356"/>
        <v>43922.916666661316</v>
      </c>
      <c r="B2210" s="190">
        <f t="shared" si="352"/>
        <v>43922</v>
      </c>
      <c r="C2210" s="1">
        <f t="shared" si="353"/>
        <v>22</v>
      </c>
      <c r="D2210" s="191">
        <v>2.7180501746411898</v>
      </c>
      <c r="E2210" s="192">
        <f t="shared" si="354"/>
        <v>9.4380614796892988E-5</v>
      </c>
      <c r="F2210" s="193">
        <f t="shared" si="355"/>
        <v>4.0525110894731107</v>
      </c>
      <c r="G2210" s="193">
        <f t="shared" si="360"/>
        <v>4.2023664038527597</v>
      </c>
      <c r="H2210" s="193">
        <f t="shared" si="360"/>
        <v>4.3577631257084182</v>
      </c>
      <c r="I2210" s="193">
        <f t="shared" si="360"/>
        <v>4.5189061673379429</v>
      </c>
      <c r="J2210" s="193">
        <f t="shared" si="360"/>
        <v>4.6860080183649817</v>
      </c>
      <c r="K2210" s="193">
        <f>MAX(0,(F2210-'2031 forecast'!$C$10))</f>
        <v>0</v>
      </c>
      <c r="L2210" s="193">
        <f>MAX(0,(G2210-'2031 forecast'!$C$10))</f>
        <v>0</v>
      </c>
      <c r="M2210" s="193">
        <f>MAX(0,(H2210-'2031 forecast'!$C$10))</f>
        <v>0</v>
      </c>
      <c r="N2210" s="193">
        <f>MAX(0,(I2210-'2031 forecast'!$C$10))</f>
        <v>0</v>
      </c>
      <c r="O2210" s="193">
        <f>MAX(0,(J2210-'2031 forecast'!$C$10))</f>
        <v>0</v>
      </c>
      <c r="P2210" s="175" t="str">
        <f t="shared" si="357"/>
        <v/>
      </c>
      <c r="Q2210" s="175" t="str">
        <f t="shared" si="358"/>
        <v/>
      </c>
    </row>
    <row r="2211" spans="1:17" s="1" customFormat="1" x14ac:dyDescent="0.3">
      <c r="A2211" s="189">
        <f t="shared" si="356"/>
        <v>43922.958333327981</v>
      </c>
      <c r="B2211" s="190">
        <f t="shared" si="352"/>
        <v>43922</v>
      </c>
      <c r="C2211" s="1">
        <f t="shared" si="353"/>
        <v>23</v>
      </c>
      <c r="D2211" s="191">
        <v>2.5524072277101477</v>
      </c>
      <c r="E2211" s="192">
        <f t="shared" si="354"/>
        <v>8.8628887579353797E-5</v>
      </c>
      <c r="F2211" s="193">
        <f t="shared" si="355"/>
        <v>3.8055436546575749</v>
      </c>
      <c r="G2211" s="193">
        <f t="shared" si="360"/>
        <v>3.9462665122052223</v>
      </c>
      <c r="H2211" s="193">
        <f t="shared" si="360"/>
        <v>4.0921930737261878</v>
      </c>
      <c r="I2211" s="193">
        <f t="shared" si="360"/>
        <v>4.2435157637882615</v>
      </c>
      <c r="J2211" s="193">
        <f t="shared" si="360"/>
        <v>4.4004341225089441</v>
      </c>
      <c r="K2211" s="193">
        <f>MAX(0,(F2211-'2031 forecast'!$C$10))</f>
        <v>0</v>
      </c>
      <c r="L2211" s="193">
        <f>MAX(0,(G2211-'2031 forecast'!$C$10))</f>
        <v>0</v>
      </c>
      <c r="M2211" s="193">
        <f>MAX(0,(H2211-'2031 forecast'!$C$10))</f>
        <v>0</v>
      </c>
      <c r="N2211" s="193">
        <f>MAX(0,(I2211-'2031 forecast'!$C$10))</f>
        <v>0</v>
      </c>
      <c r="O2211" s="193">
        <f>MAX(0,(J2211-'2031 forecast'!$C$10))</f>
        <v>0</v>
      </c>
      <c r="P2211" s="175" t="str">
        <f t="shared" si="357"/>
        <v/>
      </c>
      <c r="Q2211" s="175" t="str">
        <f t="shared" si="358"/>
        <v/>
      </c>
    </row>
    <row r="2212" spans="1:17" s="1" customFormat="1" x14ac:dyDescent="0.3">
      <c r="A2212" s="189">
        <f t="shared" si="356"/>
        <v>43922.999999994645</v>
      </c>
      <c r="B2212" s="190">
        <f t="shared" si="352"/>
        <v>43922</v>
      </c>
      <c r="C2212" s="1">
        <f t="shared" si="353"/>
        <v>0</v>
      </c>
      <c r="D2212" s="191">
        <v>2.4244104050816149</v>
      </c>
      <c r="E2212" s="192">
        <f t="shared" si="354"/>
        <v>8.4184371093073499E-5</v>
      </c>
      <c r="F2212" s="193">
        <f t="shared" si="355"/>
        <v>3.6147051823001144</v>
      </c>
      <c r="G2212" s="193">
        <f t="shared" si="360"/>
        <v>3.7483711413866705</v>
      </c>
      <c r="H2212" s="193">
        <f t="shared" si="360"/>
        <v>3.8869798517399179</v>
      </c>
      <c r="I2212" s="193">
        <f t="shared" si="360"/>
        <v>4.030714088318053</v>
      </c>
      <c r="J2212" s="193">
        <f t="shared" si="360"/>
        <v>4.1797633848020048</v>
      </c>
      <c r="K2212" s="193">
        <f>MAX(0,(F2212-'2031 forecast'!$C$10))</f>
        <v>0</v>
      </c>
      <c r="L2212" s="193">
        <f>MAX(0,(G2212-'2031 forecast'!$C$10))</f>
        <v>0</v>
      </c>
      <c r="M2212" s="193">
        <f>MAX(0,(H2212-'2031 forecast'!$C$10))</f>
        <v>0</v>
      </c>
      <c r="N2212" s="193">
        <f>MAX(0,(I2212-'2031 forecast'!$C$10))</f>
        <v>0</v>
      </c>
      <c r="O2212" s="193">
        <f>MAX(0,(J2212-'2031 forecast'!$C$10))</f>
        <v>0</v>
      </c>
      <c r="P2212" s="175" t="str">
        <f t="shared" si="357"/>
        <v/>
      </c>
      <c r="Q2212" s="175" t="str">
        <f t="shared" si="358"/>
        <v/>
      </c>
    </row>
    <row r="2213" spans="1:17" s="1" customFormat="1" x14ac:dyDescent="0.3">
      <c r="A2213" s="189">
        <f t="shared" si="356"/>
        <v>43923.041666661309</v>
      </c>
      <c r="B2213" s="190">
        <f t="shared" si="352"/>
        <v>43923</v>
      </c>
      <c r="C2213" s="1">
        <f t="shared" si="353"/>
        <v>1</v>
      </c>
      <c r="D2213" s="191">
        <v>2.3867642807791056</v>
      </c>
      <c r="E2213" s="192">
        <f t="shared" si="354"/>
        <v>8.2877160361814606E-5</v>
      </c>
      <c r="F2213" s="193">
        <f t="shared" si="355"/>
        <v>3.5585762198420388</v>
      </c>
      <c r="G2213" s="193">
        <f t="shared" si="360"/>
        <v>3.6901666205576857</v>
      </c>
      <c r="H2213" s="193">
        <f t="shared" si="360"/>
        <v>3.826623021743957</v>
      </c>
      <c r="I2213" s="193">
        <f t="shared" si="360"/>
        <v>3.9681253602385804</v>
      </c>
      <c r="J2213" s="193">
        <f t="shared" si="360"/>
        <v>4.1148602266529055</v>
      </c>
      <c r="K2213" s="193">
        <f>MAX(0,(F2213-'2031 forecast'!$C$10))</f>
        <v>0</v>
      </c>
      <c r="L2213" s="193">
        <f>MAX(0,(G2213-'2031 forecast'!$C$10))</f>
        <v>0</v>
      </c>
      <c r="M2213" s="193">
        <f>MAX(0,(H2213-'2031 forecast'!$C$10))</f>
        <v>0</v>
      </c>
      <c r="N2213" s="193">
        <f>MAX(0,(I2213-'2031 forecast'!$C$10))</f>
        <v>0</v>
      </c>
      <c r="O2213" s="193">
        <f>MAX(0,(J2213-'2031 forecast'!$C$10))</f>
        <v>0</v>
      </c>
      <c r="P2213" s="175" t="str">
        <f t="shared" si="357"/>
        <v/>
      </c>
      <c r="Q2213" s="175" t="str">
        <f t="shared" si="358"/>
        <v/>
      </c>
    </row>
    <row r="2214" spans="1:17" s="1" customFormat="1" x14ac:dyDescent="0.3">
      <c r="A2214" s="189">
        <f t="shared" si="356"/>
        <v>43923.083333327973</v>
      </c>
      <c r="B2214" s="190">
        <f t="shared" si="352"/>
        <v>43923</v>
      </c>
      <c r="C2214" s="1">
        <f t="shared" si="353"/>
        <v>2</v>
      </c>
      <c r="D2214" s="191">
        <v>2.3415889316160943</v>
      </c>
      <c r="E2214" s="192">
        <f t="shared" si="354"/>
        <v>8.130850748430393E-5</v>
      </c>
      <c r="F2214" s="193">
        <f t="shared" si="355"/>
        <v>3.4912214648923476</v>
      </c>
      <c r="G2214" s="193">
        <f t="shared" si="360"/>
        <v>3.6203211955629033</v>
      </c>
      <c r="H2214" s="193">
        <f t="shared" si="360"/>
        <v>3.7541948257488036</v>
      </c>
      <c r="I2214" s="193">
        <f t="shared" si="360"/>
        <v>3.8930188865432136</v>
      </c>
      <c r="J2214" s="193">
        <f t="shared" si="360"/>
        <v>4.0369764368739869</v>
      </c>
      <c r="K2214" s="193">
        <f>MAX(0,(F2214-'2031 forecast'!$C$10))</f>
        <v>0</v>
      </c>
      <c r="L2214" s="193">
        <f>MAX(0,(G2214-'2031 forecast'!$C$10))</f>
        <v>0</v>
      </c>
      <c r="M2214" s="193">
        <f>MAX(0,(H2214-'2031 forecast'!$C$10))</f>
        <v>0</v>
      </c>
      <c r="N2214" s="193">
        <f>MAX(0,(I2214-'2031 forecast'!$C$10))</f>
        <v>0</v>
      </c>
      <c r="O2214" s="193">
        <f>MAX(0,(J2214-'2031 forecast'!$C$10))</f>
        <v>0</v>
      </c>
      <c r="P2214" s="175" t="str">
        <f t="shared" si="357"/>
        <v/>
      </c>
      <c r="Q2214" s="175" t="str">
        <f t="shared" si="358"/>
        <v/>
      </c>
    </row>
    <row r="2215" spans="1:17" s="1" customFormat="1" x14ac:dyDescent="0.3">
      <c r="A2215" s="189">
        <f t="shared" si="356"/>
        <v>43923.124999994638</v>
      </c>
      <c r="B2215" s="190">
        <f t="shared" si="352"/>
        <v>43923</v>
      </c>
      <c r="C2215" s="1">
        <f t="shared" si="353"/>
        <v>3</v>
      </c>
      <c r="D2215" s="191">
        <v>2.3190012570345884</v>
      </c>
      <c r="E2215" s="192">
        <f t="shared" si="354"/>
        <v>8.0524181045548579E-5</v>
      </c>
      <c r="F2215" s="193">
        <f t="shared" si="355"/>
        <v>3.4575440874175012</v>
      </c>
      <c r="G2215" s="193">
        <f t="shared" si="360"/>
        <v>3.5853984830655117</v>
      </c>
      <c r="H2215" s="193">
        <f t="shared" si="360"/>
        <v>3.7179807277512262</v>
      </c>
      <c r="I2215" s="193">
        <f t="shared" si="360"/>
        <v>3.8554656496955295</v>
      </c>
      <c r="J2215" s="193">
        <f t="shared" si="360"/>
        <v>3.9980345419845271</v>
      </c>
      <c r="K2215" s="193">
        <f>MAX(0,(F2215-'2031 forecast'!$C$10))</f>
        <v>0</v>
      </c>
      <c r="L2215" s="193">
        <f>MAX(0,(G2215-'2031 forecast'!$C$10))</f>
        <v>0</v>
      </c>
      <c r="M2215" s="193">
        <f>MAX(0,(H2215-'2031 forecast'!$C$10))</f>
        <v>0</v>
      </c>
      <c r="N2215" s="193">
        <f>MAX(0,(I2215-'2031 forecast'!$C$10))</f>
        <v>0</v>
      </c>
      <c r="O2215" s="193">
        <f>MAX(0,(J2215-'2031 forecast'!$C$10))</f>
        <v>0</v>
      </c>
      <c r="P2215" s="175" t="str">
        <f t="shared" si="357"/>
        <v/>
      </c>
      <c r="Q2215" s="175" t="str">
        <f t="shared" si="358"/>
        <v/>
      </c>
    </row>
    <row r="2216" spans="1:17" s="1" customFormat="1" x14ac:dyDescent="0.3">
      <c r="A2216" s="189">
        <f t="shared" si="356"/>
        <v>43923.166666661302</v>
      </c>
      <c r="B2216" s="190">
        <f t="shared" si="352"/>
        <v>43923</v>
      </c>
      <c r="C2216" s="1">
        <f t="shared" si="353"/>
        <v>4</v>
      </c>
      <c r="D2216" s="191">
        <v>2.3340597067555917</v>
      </c>
      <c r="E2216" s="192">
        <f t="shared" si="354"/>
        <v>8.1047065338052119E-5</v>
      </c>
      <c r="F2216" s="193">
        <f t="shared" si="355"/>
        <v>3.4799956724007308</v>
      </c>
      <c r="G2216" s="193">
        <f t="shared" si="360"/>
        <v>3.6086802913971048</v>
      </c>
      <c r="H2216" s="193">
        <f t="shared" si="360"/>
        <v>3.7421234597496102</v>
      </c>
      <c r="I2216" s="193">
        <f t="shared" si="360"/>
        <v>3.8805011409273176</v>
      </c>
      <c r="J2216" s="193">
        <f t="shared" si="360"/>
        <v>4.0239958052441658</v>
      </c>
      <c r="K2216" s="193">
        <f>MAX(0,(F2216-'2031 forecast'!$C$10))</f>
        <v>0</v>
      </c>
      <c r="L2216" s="193">
        <f>MAX(0,(G2216-'2031 forecast'!$C$10))</f>
        <v>0</v>
      </c>
      <c r="M2216" s="193">
        <f>MAX(0,(H2216-'2031 forecast'!$C$10))</f>
        <v>0</v>
      </c>
      <c r="N2216" s="193">
        <f>MAX(0,(I2216-'2031 forecast'!$C$10))</f>
        <v>0</v>
      </c>
      <c r="O2216" s="193">
        <f>MAX(0,(J2216-'2031 forecast'!$C$10))</f>
        <v>0</v>
      </c>
      <c r="P2216" s="175" t="str">
        <f t="shared" si="357"/>
        <v/>
      </c>
      <c r="Q2216" s="175" t="str">
        <f t="shared" si="358"/>
        <v/>
      </c>
    </row>
    <row r="2217" spans="1:17" s="1" customFormat="1" x14ac:dyDescent="0.3">
      <c r="A2217" s="189">
        <f t="shared" si="356"/>
        <v>43923.208333327966</v>
      </c>
      <c r="B2217" s="190">
        <f t="shared" si="352"/>
        <v>43923</v>
      </c>
      <c r="C2217" s="1">
        <f t="shared" si="353"/>
        <v>5</v>
      </c>
      <c r="D2217" s="191">
        <v>2.3566473813370976</v>
      </c>
      <c r="E2217" s="192">
        <f t="shared" si="354"/>
        <v>8.1831391776807471E-5</v>
      </c>
      <c r="F2217" s="193">
        <f t="shared" si="355"/>
        <v>3.5136730498755773</v>
      </c>
      <c r="G2217" s="193">
        <f t="shared" si="360"/>
        <v>3.6436030038944964</v>
      </c>
      <c r="H2217" s="193">
        <f t="shared" si="360"/>
        <v>3.7783375577471872</v>
      </c>
      <c r="I2217" s="193">
        <f t="shared" si="360"/>
        <v>3.9180543777750017</v>
      </c>
      <c r="J2217" s="193">
        <f t="shared" si="360"/>
        <v>4.0629377001336255</v>
      </c>
      <c r="K2217" s="193">
        <f>MAX(0,(F2217-'2031 forecast'!$C$10))</f>
        <v>0</v>
      </c>
      <c r="L2217" s="193">
        <f>MAX(0,(G2217-'2031 forecast'!$C$10))</f>
        <v>0</v>
      </c>
      <c r="M2217" s="193">
        <f>MAX(0,(H2217-'2031 forecast'!$C$10))</f>
        <v>0</v>
      </c>
      <c r="N2217" s="193">
        <f>MAX(0,(I2217-'2031 forecast'!$C$10))</f>
        <v>0</v>
      </c>
      <c r="O2217" s="193">
        <f>MAX(0,(J2217-'2031 forecast'!$C$10))</f>
        <v>0</v>
      </c>
      <c r="P2217" s="175" t="str">
        <f t="shared" si="357"/>
        <v/>
      </c>
      <c r="Q2217" s="175" t="str">
        <f t="shared" si="358"/>
        <v/>
      </c>
    </row>
    <row r="2218" spans="1:17" s="1" customFormat="1" x14ac:dyDescent="0.3">
      <c r="A2218" s="189">
        <f t="shared" si="356"/>
        <v>43923.24999999463</v>
      </c>
      <c r="B2218" s="190">
        <f t="shared" si="352"/>
        <v>43923</v>
      </c>
      <c r="C2218" s="1">
        <f t="shared" si="353"/>
        <v>6</v>
      </c>
      <c r="D2218" s="191">
        <v>2.5524072277101477</v>
      </c>
      <c r="E2218" s="192">
        <f t="shared" si="354"/>
        <v>8.8628887579353797E-5</v>
      </c>
      <c r="F2218" s="193">
        <f t="shared" si="355"/>
        <v>3.8055436546575749</v>
      </c>
      <c r="G2218" s="193">
        <f t="shared" si="360"/>
        <v>3.9462665122052223</v>
      </c>
      <c r="H2218" s="193">
        <f t="shared" si="360"/>
        <v>4.0921930737261878</v>
      </c>
      <c r="I2218" s="193">
        <f t="shared" si="360"/>
        <v>4.2435157637882615</v>
      </c>
      <c r="J2218" s="193">
        <f t="shared" si="360"/>
        <v>4.4004341225089441</v>
      </c>
      <c r="K2218" s="193">
        <f>MAX(0,(F2218-'2031 forecast'!$C$10))</f>
        <v>0</v>
      </c>
      <c r="L2218" s="193">
        <f>MAX(0,(G2218-'2031 forecast'!$C$10))</f>
        <v>0</v>
      </c>
      <c r="M2218" s="193">
        <f>MAX(0,(H2218-'2031 forecast'!$C$10))</f>
        <v>0</v>
      </c>
      <c r="N2218" s="193">
        <f>MAX(0,(I2218-'2031 forecast'!$C$10))</f>
        <v>0</v>
      </c>
      <c r="O2218" s="193">
        <f>MAX(0,(J2218-'2031 forecast'!$C$10))</f>
        <v>0</v>
      </c>
      <c r="P2218" s="175" t="str">
        <f t="shared" si="357"/>
        <v/>
      </c>
      <c r="Q2218" s="175" t="str">
        <f t="shared" si="358"/>
        <v/>
      </c>
    </row>
    <row r="2219" spans="1:17" s="1" customFormat="1" x14ac:dyDescent="0.3">
      <c r="A2219" s="189">
        <f t="shared" si="356"/>
        <v>43923.291666661295</v>
      </c>
      <c r="B2219" s="190">
        <f t="shared" si="352"/>
        <v>43923</v>
      </c>
      <c r="C2219" s="1">
        <f t="shared" si="353"/>
        <v>7</v>
      </c>
      <c r="D2219" s="191">
        <v>2.5975825768731586</v>
      </c>
      <c r="E2219" s="192">
        <f t="shared" si="354"/>
        <v>9.019754045686446E-5</v>
      </c>
      <c r="F2219" s="193">
        <f t="shared" si="355"/>
        <v>3.8728984096072652</v>
      </c>
      <c r="G2219" s="193">
        <f t="shared" si="360"/>
        <v>4.0161119372000043</v>
      </c>
      <c r="H2219" s="193">
        <f t="shared" si="360"/>
        <v>4.1646212697213407</v>
      </c>
      <c r="I2219" s="193">
        <f t="shared" si="360"/>
        <v>4.3186222374836278</v>
      </c>
      <c r="J2219" s="193">
        <f t="shared" si="360"/>
        <v>4.4783179122878618</v>
      </c>
      <c r="K2219" s="193">
        <f>MAX(0,(F2219-'2031 forecast'!$C$10))</f>
        <v>0</v>
      </c>
      <c r="L2219" s="193">
        <f>MAX(0,(G2219-'2031 forecast'!$C$10))</f>
        <v>0</v>
      </c>
      <c r="M2219" s="193">
        <f>MAX(0,(H2219-'2031 forecast'!$C$10))</f>
        <v>0</v>
      </c>
      <c r="N2219" s="193">
        <f>MAX(0,(I2219-'2031 forecast'!$C$10))</f>
        <v>0</v>
      </c>
      <c r="O2219" s="193">
        <f>MAX(0,(J2219-'2031 forecast'!$C$10))</f>
        <v>0</v>
      </c>
      <c r="P2219" s="175" t="str">
        <f t="shared" si="357"/>
        <v/>
      </c>
      <c r="Q2219" s="175" t="str">
        <f t="shared" si="358"/>
        <v/>
      </c>
    </row>
    <row r="2220" spans="1:17" s="1" customFormat="1" x14ac:dyDescent="0.3">
      <c r="A2220" s="189">
        <f t="shared" si="356"/>
        <v>43923.333333327959</v>
      </c>
      <c r="B2220" s="190">
        <f t="shared" si="352"/>
        <v>43923</v>
      </c>
      <c r="C2220" s="1">
        <f t="shared" si="353"/>
        <v>8</v>
      </c>
      <c r="D2220" s="191">
        <v>2.6276994763151666</v>
      </c>
      <c r="E2220" s="192">
        <f t="shared" si="354"/>
        <v>9.1243309041871595E-5</v>
      </c>
      <c r="F2220" s="193">
        <f t="shared" si="355"/>
        <v>3.9178015795737267</v>
      </c>
      <c r="G2220" s="193">
        <f t="shared" si="360"/>
        <v>4.0626755538631931</v>
      </c>
      <c r="H2220" s="193">
        <f t="shared" si="360"/>
        <v>4.2129067337181105</v>
      </c>
      <c r="I2220" s="193">
        <f t="shared" si="360"/>
        <v>4.3686932199472066</v>
      </c>
      <c r="J2220" s="193">
        <f t="shared" si="360"/>
        <v>4.5302404388071418</v>
      </c>
      <c r="K2220" s="193">
        <f>MAX(0,(F2220-'2031 forecast'!$C$10))</f>
        <v>0</v>
      </c>
      <c r="L2220" s="193">
        <f>MAX(0,(G2220-'2031 forecast'!$C$10))</f>
        <v>0</v>
      </c>
      <c r="M2220" s="193">
        <f>MAX(0,(H2220-'2031 forecast'!$C$10))</f>
        <v>0</v>
      </c>
      <c r="N2220" s="193">
        <f>MAX(0,(I2220-'2031 forecast'!$C$10))</f>
        <v>0</v>
      </c>
      <c r="O2220" s="193">
        <f>MAX(0,(J2220-'2031 forecast'!$C$10))</f>
        <v>0</v>
      </c>
      <c r="P2220" s="175" t="str">
        <f t="shared" si="357"/>
        <v/>
      </c>
      <c r="Q2220" s="175" t="str">
        <f t="shared" si="358"/>
        <v/>
      </c>
    </row>
    <row r="2221" spans="1:17" s="1" customFormat="1" x14ac:dyDescent="0.3">
      <c r="A2221" s="189">
        <f t="shared" si="356"/>
        <v>43923.374999994623</v>
      </c>
      <c r="B2221" s="190">
        <f t="shared" si="352"/>
        <v>43923</v>
      </c>
      <c r="C2221" s="1">
        <f t="shared" si="353"/>
        <v>9</v>
      </c>
      <c r="D2221" s="191">
        <v>2.6578163757571742</v>
      </c>
      <c r="E2221" s="192">
        <f t="shared" si="354"/>
        <v>9.2289077626878717E-5</v>
      </c>
      <c r="F2221" s="193">
        <f t="shared" si="355"/>
        <v>3.9627047495401877</v>
      </c>
      <c r="G2221" s="193">
        <f t="shared" si="360"/>
        <v>4.1092391705263811</v>
      </c>
      <c r="H2221" s="193">
        <f t="shared" si="360"/>
        <v>4.2611921977148794</v>
      </c>
      <c r="I2221" s="193">
        <f t="shared" si="360"/>
        <v>4.4187642024107845</v>
      </c>
      <c r="J2221" s="193">
        <f t="shared" si="360"/>
        <v>4.5821629653264218</v>
      </c>
      <c r="K2221" s="193">
        <f>MAX(0,(F2221-'2031 forecast'!$C$10))</f>
        <v>0</v>
      </c>
      <c r="L2221" s="193">
        <f>MAX(0,(G2221-'2031 forecast'!$C$10))</f>
        <v>0</v>
      </c>
      <c r="M2221" s="193">
        <f>MAX(0,(H2221-'2031 forecast'!$C$10))</f>
        <v>0</v>
      </c>
      <c r="N2221" s="193">
        <f>MAX(0,(I2221-'2031 forecast'!$C$10))</f>
        <v>0</v>
      </c>
      <c r="O2221" s="193">
        <f>MAX(0,(J2221-'2031 forecast'!$C$10))</f>
        <v>0</v>
      </c>
      <c r="P2221" s="175" t="str">
        <f t="shared" si="357"/>
        <v/>
      </c>
      <c r="Q2221" s="175" t="str">
        <f t="shared" si="358"/>
        <v/>
      </c>
    </row>
    <row r="2222" spans="1:17" s="1" customFormat="1" x14ac:dyDescent="0.3">
      <c r="A2222" s="189">
        <f t="shared" si="356"/>
        <v>43923.416666661287</v>
      </c>
      <c r="B2222" s="190">
        <f t="shared" si="352"/>
        <v>43923</v>
      </c>
      <c r="C2222" s="1">
        <f t="shared" si="353"/>
        <v>10</v>
      </c>
      <c r="D2222" s="191">
        <v>2.672874825478178</v>
      </c>
      <c r="E2222" s="192">
        <f t="shared" si="354"/>
        <v>9.2811961919382285E-5</v>
      </c>
      <c r="F2222" s="193">
        <f t="shared" si="355"/>
        <v>3.9851563345234187</v>
      </c>
      <c r="G2222" s="193">
        <f t="shared" si="360"/>
        <v>4.1325209788579755</v>
      </c>
      <c r="H2222" s="193">
        <f t="shared" si="360"/>
        <v>4.2853349297132644</v>
      </c>
      <c r="I2222" s="193">
        <f t="shared" si="360"/>
        <v>4.4437996936425739</v>
      </c>
      <c r="J2222" s="193">
        <f t="shared" si="360"/>
        <v>4.6081242285860613</v>
      </c>
      <c r="K2222" s="193">
        <f>MAX(0,(F2222-'2031 forecast'!$C$10))</f>
        <v>0</v>
      </c>
      <c r="L2222" s="193">
        <f>MAX(0,(G2222-'2031 forecast'!$C$10))</f>
        <v>0</v>
      </c>
      <c r="M2222" s="193">
        <f>MAX(0,(H2222-'2031 forecast'!$C$10))</f>
        <v>0</v>
      </c>
      <c r="N2222" s="193">
        <f>MAX(0,(I2222-'2031 forecast'!$C$10))</f>
        <v>0</v>
      </c>
      <c r="O2222" s="193">
        <f>MAX(0,(J2222-'2031 forecast'!$C$10))</f>
        <v>0</v>
      </c>
      <c r="P2222" s="175" t="str">
        <f t="shared" si="357"/>
        <v/>
      </c>
      <c r="Q2222" s="175" t="str">
        <f t="shared" si="358"/>
        <v/>
      </c>
    </row>
    <row r="2223" spans="1:17" s="1" customFormat="1" x14ac:dyDescent="0.3">
      <c r="A2223" s="189">
        <f t="shared" si="356"/>
        <v>43923.458333327952</v>
      </c>
      <c r="B2223" s="190">
        <f t="shared" si="352"/>
        <v>43923</v>
      </c>
      <c r="C2223" s="1">
        <f t="shared" si="353"/>
        <v>11</v>
      </c>
      <c r="D2223" s="191">
        <v>2.6653456006176763</v>
      </c>
      <c r="E2223" s="192">
        <f t="shared" si="354"/>
        <v>9.2550519773130515E-5</v>
      </c>
      <c r="F2223" s="193">
        <f t="shared" si="355"/>
        <v>3.9739305420318036</v>
      </c>
      <c r="G2223" s="193">
        <f t="shared" si="360"/>
        <v>4.1208800746921792</v>
      </c>
      <c r="H2223" s="193">
        <f t="shared" si="360"/>
        <v>4.2732635637140719</v>
      </c>
      <c r="I2223" s="193">
        <f t="shared" si="360"/>
        <v>4.4312819480266805</v>
      </c>
      <c r="J2223" s="193">
        <f t="shared" si="360"/>
        <v>4.595143596956242</v>
      </c>
      <c r="K2223" s="193">
        <f>MAX(0,(F2223-'2031 forecast'!$C$10))</f>
        <v>0</v>
      </c>
      <c r="L2223" s="193">
        <f>MAX(0,(G2223-'2031 forecast'!$C$10))</f>
        <v>0</v>
      </c>
      <c r="M2223" s="193">
        <f>MAX(0,(H2223-'2031 forecast'!$C$10))</f>
        <v>0</v>
      </c>
      <c r="N2223" s="193">
        <f>MAX(0,(I2223-'2031 forecast'!$C$10))</f>
        <v>0</v>
      </c>
      <c r="O2223" s="193">
        <f>MAX(0,(J2223-'2031 forecast'!$C$10))</f>
        <v>0</v>
      </c>
      <c r="P2223" s="175" t="str">
        <f t="shared" si="357"/>
        <v/>
      </c>
      <c r="Q2223" s="175" t="str">
        <f t="shared" si="358"/>
        <v/>
      </c>
    </row>
    <row r="2224" spans="1:17" s="1" customFormat="1" x14ac:dyDescent="0.3">
      <c r="A2224" s="189">
        <f t="shared" si="356"/>
        <v>43923.499999994616</v>
      </c>
      <c r="B2224" s="190">
        <f t="shared" si="352"/>
        <v>43923</v>
      </c>
      <c r="C2224" s="1">
        <f t="shared" si="353"/>
        <v>12</v>
      </c>
      <c r="D2224" s="191">
        <v>2.6276994763151666</v>
      </c>
      <c r="E2224" s="192">
        <f t="shared" si="354"/>
        <v>9.1243309041871595E-5</v>
      </c>
      <c r="F2224" s="193">
        <f t="shared" si="355"/>
        <v>3.9178015795737267</v>
      </c>
      <c r="G2224" s="193">
        <f t="shared" si="360"/>
        <v>4.0626755538631931</v>
      </c>
      <c r="H2224" s="193">
        <f t="shared" si="360"/>
        <v>4.2129067337181105</v>
      </c>
      <c r="I2224" s="193">
        <f t="shared" si="360"/>
        <v>4.3686932199472066</v>
      </c>
      <c r="J2224" s="193">
        <f t="shared" si="360"/>
        <v>4.5302404388071418</v>
      </c>
      <c r="K2224" s="193">
        <f>MAX(0,(F2224-'2031 forecast'!$C$10))</f>
        <v>0</v>
      </c>
      <c r="L2224" s="193">
        <f>MAX(0,(G2224-'2031 forecast'!$C$10))</f>
        <v>0</v>
      </c>
      <c r="M2224" s="193">
        <f>MAX(0,(H2224-'2031 forecast'!$C$10))</f>
        <v>0</v>
      </c>
      <c r="N2224" s="193">
        <f>MAX(0,(I2224-'2031 forecast'!$C$10))</f>
        <v>0</v>
      </c>
      <c r="O2224" s="193">
        <f>MAX(0,(J2224-'2031 forecast'!$C$10))</f>
        <v>0</v>
      </c>
      <c r="P2224" s="175" t="str">
        <f t="shared" si="357"/>
        <v/>
      </c>
      <c r="Q2224" s="175" t="str">
        <f t="shared" si="358"/>
        <v/>
      </c>
    </row>
    <row r="2225" spans="1:17" s="1" customFormat="1" x14ac:dyDescent="0.3">
      <c r="A2225" s="189">
        <f t="shared" si="356"/>
        <v>43923.54166666128</v>
      </c>
      <c r="B2225" s="190">
        <f t="shared" si="352"/>
        <v>43923</v>
      </c>
      <c r="C2225" s="1">
        <f t="shared" si="353"/>
        <v>13</v>
      </c>
      <c r="D2225" s="191">
        <v>2.5749949022916536</v>
      </c>
      <c r="E2225" s="192">
        <f t="shared" si="354"/>
        <v>8.9413214018109149E-5</v>
      </c>
      <c r="F2225" s="193">
        <f t="shared" si="355"/>
        <v>3.8392210321324209</v>
      </c>
      <c r="G2225" s="193">
        <f t="shared" ref="G2225:J2244" si="361">$E2225*G$2</f>
        <v>3.9811892247026139</v>
      </c>
      <c r="H2225" s="193">
        <f t="shared" si="361"/>
        <v>4.1284071717237651</v>
      </c>
      <c r="I2225" s="193">
        <f t="shared" si="361"/>
        <v>4.281069000635946</v>
      </c>
      <c r="J2225" s="193">
        <f t="shared" si="361"/>
        <v>4.4393760173984038</v>
      </c>
      <c r="K2225" s="193">
        <f>MAX(0,(F2225-'2031 forecast'!$C$10))</f>
        <v>0</v>
      </c>
      <c r="L2225" s="193">
        <f>MAX(0,(G2225-'2031 forecast'!$C$10))</f>
        <v>0</v>
      </c>
      <c r="M2225" s="193">
        <f>MAX(0,(H2225-'2031 forecast'!$C$10))</f>
        <v>0</v>
      </c>
      <c r="N2225" s="193">
        <f>MAX(0,(I2225-'2031 forecast'!$C$10))</f>
        <v>0</v>
      </c>
      <c r="O2225" s="193">
        <f>MAX(0,(J2225-'2031 forecast'!$C$10))</f>
        <v>0</v>
      </c>
      <c r="P2225" s="175" t="str">
        <f t="shared" si="357"/>
        <v/>
      </c>
      <c r="Q2225" s="175" t="str">
        <f t="shared" si="358"/>
        <v/>
      </c>
    </row>
    <row r="2226" spans="1:17" s="1" customFormat="1" x14ac:dyDescent="0.3">
      <c r="A2226" s="189">
        <f t="shared" si="356"/>
        <v>43923.583333327944</v>
      </c>
      <c r="B2226" s="190">
        <f t="shared" si="352"/>
        <v>43923</v>
      </c>
      <c r="C2226" s="1">
        <f t="shared" si="353"/>
        <v>14</v>
      </c>
      <c r="D2226" s="191">
        <v>2.6051118017336607</v>
      </c>
      <c r="E2226" s="192">
        <f t="shared" si="354"/>
        <v>9.0458982603116257E-5</v>
      </c>
      <c r="F2226" s="193">
        <f t="shared" si="355"/>
        <v>3.8841242020988811</v>
      </c>
      <c r="G2226" s="193">
        <f t="shared" si="361"/>
        <v>4.0277528413658015</v>
      </c>
      <c r="H2226" s="193">
        <f t="shared" si="361"/>
        <v>4.1766926357205332</v>
      </c>
      <c r="I2226" s="193">
        <f t="shared" si="361"/>
        <v>4.331139983099523</v>
      </c>
      <c r="J2226" s="193">
        <f t="shared" si="361"/>
        <v>4.4912985439176829</v>
      </c>
      <c r="K2226" s="193">
        <f>MAX(0,(F2226-'2031 forecast'!$C$10))</f>
        <v>0</v>
      </c>
      <c r="L2226" s="193">
        <f>MAX(0,(G2226-'2031 forecast'!$C$10))</f>
        <v>0</v>
      </c>
      <c r="M2226" s="193">
        <f>MAX(0,(H2226-'2031 forecast'!$C$10))</f>
        <v>0</v>
      </c>
      <c r="N2226" s="193">
        <f>MAX(0,(I2226-'2031 forecast'!$C$10))</f>
        <v>0</v>
      </c>
      <c r="O2226" s="193">
        <f>MAX(0,(J2226-'2031 forecast'!$C$10))</f>
        <v>0</v>
      </c>
      <c r="P2226" s="175" t="str">
        <f t="shared" si="357"/>
        <v/>
      </c>
      <c r="Q2226" s="175" t="str">
        <f t="shared" si="358"/>
        <v/>
      </c>
    </row>
    <row r="2227" spans="1:17" s="1" customFormat="1" x14ac:dyDescent="0.3">
      <c r="A2227" s="189">
        <f t="shared" si="356"/>
        <v>43923.624999994609</v>
      </c>
      <c r="B2227" s="190">
        <f t="shared" si="352"/>
        <v>43923</v>
      </c>
      <c r="C2227" s="1">
        <f t="shared" si="353"/>
        <v>15</v>
      </c>
      <c r="D2227" s="191">
        <v>2.5674656774311515</v>
      </c>
      <c r="E2227" s="192">
        <f t="shared" si="354"/>
        <v>8.9151771871857352E-5</v>
      </c>
      <c r="F2227" s="193">
        <f t="shared" si="355"/>
        <v>3.827995239640805</v>
      </c>
      <c r="G2227" s="193">
        <f t="shared" si="361"/>
        <v>3.9695483205368163</v>
      </c>
      <c r="H2227" s="193">
        <f t="shared" si="361"/>
        <v>4.1163358057245718</v>
      </c>
      <c r="I2227" s="193">
        <f t="shared" si="361"/>
        <v>4.26855125502005</v>
      </c>
      <c r="J2227" s="193">
        <f t="shared" si="361"/>
        <v>4.4263953857685836</v>
      </c>
      <c r="K2227" s="193">
        <f>MAX(0,(F2227-'2031 forecast'!$C$10))</f>
        <v>0</v>
      </c>
      <c r="L2227" s="193">
        <f>MAX(0,(G2227-'2031 forecast'!$C$10))</f>
        <v>0</v>
      </c>
      <c r="M2227" s="193">
        <f>MAX(0,(H2227-'2031 forecast'!$C$10))</f>
        <v>0</v>
      </c>
      <c r="N2227" s="193">
        <f>MAX(0,(I2227-'2031 forecast'!$C$10))</f>
        <v>0</v>
      </c>
      <c r="O2227" s="193">
        <f>MAX(0,(J2227-'2031 forecast'!$C$10))</f>
        <v>0</v>
      </c>
      <c r="P2227" s="175" t="str">
        <f t="shared" si="357"/>
        <v/>
      </c>
      <c r="Q2227" s="175" t="str">
        <f t="shared" si="358"/>
        <v/>
      </c>
    </row>
    <row r="2228" spans="1:17" s="1" customFormat="1" x14ac:dyDescent="0.3">
      <c r="A2228" s="189">
        <f t="shared" si="356"/>
        <v>43923.666666661273</v>
      </c>
      <c r="B2228" s="190">
        <f t="shared" si="352"/>
        <v>43923</v>
      </c>
      <c r="C2228" s="1">
        <f t="shared" si="353"/>
        <v>16</v>
      </c>
      <c r="D2228" s="191">
        <v>2.7105209497806877</v>
      </c>
      <c r="E2228" s="192">
        <f t="shared" si="354"/>
        <v>9.4119172650641191E-5</v>
      </c>
      <c r="F2228" s="193">
        <f t="shared" si="355"/>
        <v>4.0412852969814947</v>
      </c>
      <c r="G2228" s="193">
        <f t="shared" si="361"/>
        <v>4.1907254996869616</v>
      </c>
      <c r="H2228" s="193">
        <f t="shared" si="361"/>
        <v>4.3456917597092257</v>
      </c>
      <c r="I2228" s="193">
        <f t="shared" si="361"/>
        <v>4.5063884217220469</v>
      </c>
      <c r="J2228" s="193">
        <f t="shared" si="361"/>
        <v>4.6730273867351615</v>
      </c>
      <c r="K2228" s="193">
        <f>MAX(0,(F2228-'2031 forecast'!$C$10))</f>
        <v>0</v>
      </c>
      <c r="L2228" s="193">
        <f>MAX(0,(G2228-'2031 forecast'!$C$10))</f>
        <v>0</v>
      </c>
      <c r="M2228" s="193">
        <f>MAX(0,(H2228-'2031 forecast'!$C$10))</f>
        <v>0</v>
      </c>
      <c r="N2228" s="193">
        <f>MAX(0,(I2228-'2031 forecast'!$C$10))</f>
        <v>0</v>
      </c>
      <c r="O2228" s="193">
        <f>MAX(0,(J2228-'2031 forecast'!$C$10))</f>
        <v>0</v>
      </c>
      <c r="P2228" s="175" t="str">
        <f t="shared" si="357"/>
        <v/>
      </c>
      <c r="Q2228" s="175" t="str">
        <f t="shared" si="358"/>
        <v/>
      </c>
    </row>
    <row r="2229" spans="1:17" s="1" customFormat="1" x14ac:dyDescent="0.3">
      <c r="A2229" s="189">
        <f t="shared" si="356"/>
        <v>43923.708333327937</v>
      </c>
      <c r="B2229" s="190">
        <f t="shared" si="352"/>
        <v>43923</v>
      </c>
      <c r="C2229" s="1">
        <f t="shared" si="353"/>
        <v>17</v>
      </c>
      <c r="D2229" s="191">
        <v>2.7858131983857066</v>
      </c>
      <c r="E2229" s="192">
        <f t="shared" si="354"/>
        <v>9.6733594113159003E-5</v>
      </c>
      <c r="F2229" s="193">
        <f t="shared" si="355"/>
        <v>4.1535432218976478</v>
      </c>
      <c r="G2229" s="193">
        <f t="shared" si="361"/>
        <v>4.3071345413449329</v>
      </c>
      <c r="H2229" s="193">
        <f t="shared" si="361"/>
        <v>4.4664054197011485</v>
      </c>
      <c r="I2229" s="193">
        <f t="shared" si="361"/>
        <v>4.6315658778809929</v>
      </c>
      <c r="J2229" s="193">
        <f t="shared" si="361"/>
        <v>4.8028337030333601</v>
      </c>
      <c r="K2229" s="193">
        <f>MAX(0,(F2229-'2031 forecast'!$C$10))</f>
        <v>0</v>
      </c>
      <c r="L2229" s="193">
        <f>MAX(0,(G2229-'2031 forecast'!$C$10))</f>
        <v>0</v>
      </c>
      <c r="M2229" s="193">
        <f>MAX(0,(H2229-'2031 forecast'!$C$10))</f>
        <v>0</v>
      </c>
      <c r="N2229" s="193">
        <f>MAX(0,(I2229-'2031 forecast'!$C$10))</f>
        <v>0</v>
      </c>
      <c r="O2229" s="193">
        <f>MAX(0,(J2229-'2031 forecast'!$C$10))</f>
        <v>0</v>
      </c>
      <c r="P2229" s="175" t="str">
        <f t="shared" si="357"/>
        <v/>
      </c>
      <c r="Q2229" s="175" t="str">
        <f t="shared" si="358"/>
        <v/>
      </c>
    </row>
    <row r="2230" spans="1:17" s="1" customFormat="1" x14ac:dyDescent="0.3">
      <c r="A2230" s="189">
        <f t="shared" si="356"/>
        <v>43923.749999994601</v>
      </c>
      <c r="B2230" s="190">
        <f t="shared" si="352"/>
        <v>43923</v>
      </c>
      <c r="C2230" s="1">
        <f t="shared" si="353"/>
        <v>18</v>
      </c>
      <c r="D2230" s="191">
        <v>2.7632255238042007</v>
      </c>
      <c r="E2230" s="192">
        <f t="shared" si="354"/>
        <v>9.5949267674403651E-5</v>
      </c>
      <c r="F2230" s="193">
        <f t="shared" si="355"/>
        <v>4.1198658444228018</v>
      </c>
      <c r="G2230" s="193">
        <f t="shared" si="361"/>
        <v>4.2722118288475412</v>
      </c>
      <c r="H2230" s="193">
        <f t="shared" si="361"/>
        <v>4.4301913217035711</v>
      </c>
      <c r="I2230" s="193">
        <f t="shared" si="361"/>
        <v>4.5940126410333093</v>
      </c>
      <c r="J2230" s="193">
        <f t="shared" si="361"/>
        <v>4.7638918081439003</v>
      </c>
      <c r="K2230" s="193">
        <f>MAX(0,(F2230-'2031 forecast'!$C$10))</f>
        <v>0</v>
      </c>
      <c r="L2230" s="193">
        <f>MAX(0,(G2230-'2031 forecast'!$C$10))</f>
        <v>0</v>
      </c>
      <c r="M2230" s="193">
        <f>MAX(0,(H2230-'2031 forecast'!$C$10))</f>
        <v>0</v>
      </c>
      <c r="N2230" s="193">
        <f>MAX(0,(I2230-'2031 forecast'!$C$10))</f>
        <v>0</v>
      </c>
      <c r="O2230" s="193">
        <f>MAX(0,(J2230-'2031 forecast'!$C$10))</f>
        <v>0</v>
      </c>
      <c r="P2230" s="175" t="str">
        <f t="shared" si="357"/>
        <v/>
      </c>
      <c r="Q2230" s="175" t="str">
        <f t="shared" si="358"/>
        <v/>
      </c>
    </row>
    <row r="2231" spans="1:17" s="1" customFormat="1" x14ac:dyDescent="0.3">
      <c r="A2231" s="189">
        <f t="shared" si="356"/>
        <v>43923.791666661265</v>
      </c>
      <c r="B2231" s="190">
        <f t="shared" si="352"/>
        <v>43923</v>
      </c>
      <c r="C2231" s="1">
        <f t="shared" si="353"/>
        <v>19</v>
      </c>
      <c r="D2231" s="191">
        <v>2.7481670740831974</v>
      </c>
      <c r="E2231" s="192">
        <f t="shared" si="354"/>
        <v>9.542638338190011E-5</v>
      </c>
      <c r="F2231" s="193">
        <f t="shared" si="355"/>
        <v>4.0974142594395717</v>
      </c>
      <c r="G2231" s="193">
        <f t="shared" si="361"/>
        <v>4.2489300205159477</v>
      </c>
      <c r="H2231" s="193">
        <f t="shared" si="361"/>
        <v>4.406048589705188</v>
      </c>
      <c r="I2231" s="193">
        <f t="shared" si="361"/>
        <v>4.5689771498015208</v>
      </c>
      <c r="J2231" s="193">
        <f t="shared" si="361"/>
        <v>4.7379305448842617</v>
      </c>
      <c r="K2231" s="193">
        <f>MAX(0,(F2231-'2031 forecast'!$C$10))</f>
        <v>0</v>
      </c>
      <c r="L2231" s="193">
        <f>MAX(0,(G2231-'2031 forecast'!$C$10))</f>
        <v>0</v>
      </c>
      <c r="M2231" s="193">
        <f>MAX(0,(H2231-'2031 forecast'!$C$10))</f>
        <v>0</v>
      </c>
      <c r="N2231" s="193">
        <f>MAX(0,(I2231-'2031 forecast'!$C$10))</f>
        <v>0</v>
      </c>
      <c r="O2231" s="193">
        <f>MAX(0,(J2231-'2031 forecast'!$C$10))</f>
        <v>0</v>
      </c>
      <c r="P2231" s="175" t="str">
        <f t="shared" si="357"/>
        <v/>
      </c>
      <c r="Q2231" s="175" t="str">
        <f t="shared" si="358"/>
        <v/>
      </c>
    </row>
    <row r="2232" spans="1:17" s="1" customFormat="1" x14ac:dyDescent="0.3">
      <c r="A2232" s="189">
        <f t="shared" si="356"/>
        <v>43923.83333332793</v>
      </c>
      <c r="B2232" s="190">
        <f t="shared" si="352"/>
        <v>43923</v>
      </c>
      <c r="C2232" s="1">
        <f t="shared" si="353"/>
        <v>20</v>
      </c>
      <c r="D2232" s="191">
        <v>2.8912223464327336</v>
      </c>
      <c r="E2232" s="192">
        <f t="shared" si="354"/>
        <v>1.0039378416068394E-4</v>
      </c>
      <c r="F2232" s="193">
        <f t="shared" si="355"/>
        <v>4.310704316780261</v>
      </c>
      <c r="G2232" s="193">
        <f t="shared" si="361"/>
        <v>4.4701071996660922</v>
      </c>
      <c r="H2232" s="193">
        <f t="shared" si="361"/>
        <v>4.6354045436898401</v>
      </c>
      <c r="I2232" s="193">
        <f t="shared" si="361"/>
        <v>4.8068143165035169</v>
      </c>
      <c r="J2232" s="193">
        <f t="shared" si="361"/>
        <v>4.9845625458508387</v>
      </c>
      <c r="K2232" s="193">
        <f>MAX(0,(F2232-'2031 forecast'!$C$10))</f>
        <v>0</v>
      </c>
      <c r="L2232" s="193">
        <f>MAX(0,(G2232-'2031 forecast'!$C$10))</f>
        <v>0</v>
      </c>
      <c r="M2232" s="193">
        <f>MAX(0,(H2232-'2031 forecast'!$C$10))</f>
        <v>0</v>
      </c>
      <c r="N2232" s="193">
        <f>MAX(0,(I2232-'2031 forecast'!$C$10))</f>
        <v>0</v>
      </c>
      <c r="O2232" s="193">
        <f>MAX(0,(J2232-'2031 forecast'!$C$10))</f>
        <v>0</v>
      </c>
      <c r="P2232" s="175" t="str">
        <f t="shared" si="357"/>
        <v/>
      </c>
      <c r="Q2232" s="175" t="str">
        <f t="shared" si="358"/>
        <v/>
      </c>
    </row>
    <row r="2233" spans="1:17" s="1" customFormat="1" x14ac:dyDescent="0.3">
      <c r="A2233" s="189">
        <f t="shared" si="356"/>
        <v>43923.874999994594</v>
      </c>
      <c r="B2233" s="190">
        <f t="shared" si="352"/>
        <v>43923</v>
      </c>
      <c r="C2233" s="1">
        <f t="shared" si="353"/>
        <v>21</v>
      </c>
      <c r="D2233" s="191">
        <v>2.778283973525205</v>
      </c>
      <c r="E2233" s="192">
        <f t="shared" si="354"/>
        <v>9.6472151966907232E-5</v>
      </c>
      <c r="F2233" s="193">
        <f t="shared" si="355"/>
        <v>4.1423174294060328</v>
      </c>
      <c r="G2233" s="193">
        <f t="shared" si="361"/>
        <v>4.2954936371791357</v>
      </c>
      <c r="H2233" s="193">
        <f t="shared" si="361"/>
        <v>4.4543340537019569</v>
      </c>
      <c r="I2233" s="193">
        <f t="shared" si="361"/>
        <v>4.6190481322650987</v>
      </c>
      <c r="J2233" s="193">
        <f t="shared" si="361"/>
        <v>4.7898530714035408</v>
      </c>
      <c r="K2233" s="193">
        <f>MAX(0,(F2233-'2031 forecast'!$C$10))</f>
        <v>0</v>
      </c>
      <c r="L2233" s="193">
        <f>MAX(0,(G2233-'2031 forecast'!$C$10))</f>
        <v>0</v>
      </c>
      <c r="M2233" s="193">
        <f>MAX(0,(H2233-'2031 forecast'!$C$10))</f>
        <v>0</v>
      </c>
      <c r="N2233" s="193">
        <f>MAX(0,(I2233-'2031 forecast'!$C$10))</f>
        <v>0</v>
      </c>
      <c r="O2233" s="193">
        <f>MAX(0,(J2233-'2031 forecast'!$C$10))</f>
        <v>0</v>
      </c>
      <c r="P2233" s="175" t="str">
        <f t="shared" si="357"/>
        <v/>
      </c>
      <c r="Q2233" s="175" t="str">
        <f t="shared" si="358"/>
        <v/>
      </c>
    </row>
    <row r="2234" spans="1:17" s="1" customFormat="1" x14ac:dyDescent="0.3">
      <c r="A2234" s="189">
        <f t="shared" si="356"/>
        <v>43923.916666661258</v>
      </c>
      <c r="B2234" s="190">
        <f t="shared" si="352"/>
        <v>43923</v>
      </c>
      <c r="C2234" s="1">
        <f t="shared" si="353"/>
        <v>22</v>
      </c>
      <c r="D2234" s="191">
        <v>2.6126410265941633</v>
      </c>
      <c r="E2234" s="192">
        <f t="shared" si="354"/>
        <v>9.0720424749368055E-5</v>
      </c>
      <c r="F2234" s="193">
        <f t="shared" si="355"/>
        <v>3.895349994590497</v>
      </c>
      <c r="G2234" s="193">
        <f t="shared" si="361"/>
        <v>4.0393937455315996</v>
      </c>
      <c r="H2234" s="193">
        <f t="shared" si="361"/>
        <v>4.1887640017197265</v>
      </c>
      <c r="I2234" s="193">
        <f t="shared" si="361"/>
        <v>4.343657728715419</v>
      </c>
      <c r="J2234" s="193">
        <f t="shared" si="361"/>
        <v>4.5042791755475031</v>
      </c>
      <c r="K2234" s="193">
        <f>MAX(0,(F2234-'2031 forecast'!$C$10))</f>
        <v>0</v>
      </c>
      <c r="L2234" s="193">
        <f>MAX(0,(G2234-'2031 forecast'!$C$10))</f>
        <v>0</v>
      </c>
      <c r="M2234" s="193">
        <f>MAX(0,(H2234-'2031 forecast'!$C$10))</f>
        <v>0</v>
      </c>
      <c r="N2234" s="193">
        <f>MAX(0,(I2234-'2031 forecast'!$C$10))</f>
        <v>0</v>
      </c>
      <c r="O2234" s="193">
        <f>MAX(0,(J2234-'2031 forecast'!$C$10))</f>
        <v>0</v>
      </c>
      <c r="P2234" s="175" t="str">
        <f t="shared" si="357"/>
        <v/>
      </c>
      <c r="Q2234" s="175" t="str">
        <f t="shared" si="358"/>
        <v/>
      </c>
    </row>
    <row r="2235" spans="1:17" s="1" customFormat="1" x14ac:dyDescent="0.3">
      <c r="A2235" s="189">
        <f t="shared" si="356"/>
        <v>43923.958333327922</v>
      </c>
      <c r="B2235" s="190">
        <f t="shared" si="352"/>
        <v>43923</v>
      </c>
      <c r="C2235" s="1">
        <f t="shared" si="353"/>
        <v>23</v>
      </c>
      <c r="D2235" s="191">
        <v>2.4394688548026187</v>
      </c>
      <c r="E2235" s="192">
        <f t="shared" si="354"/>
        <v>8.4707255385577066E-5</v>
      </c>
      <c r="F2235" s="193">
        <f t="shared" si="355"/>
        <v>3.6371567672833454</v>
      </c>
      <c r="G2235" s="193">
        <f t="shared" si="361"/>
        <v>3.7716529497182649</v>
      </c>
      <c r="H2235" s="193">
        <f t="shared" si="361"/>
        <v>3.9111225837383028</v>
      </c>
      <c r="I2235" s="193">
        <f t="shared" si="361"/>
        <v>4.0557495795498424</v>
      </c>
      <c r="J2235" s="193">
        <f t="shared" si="361"/>
        <v>4.2057246480616444</v>
      </c>
      <c r="K2235" s="193">
        <f>MAX(0,(F2235-'2031 forecast'!$C$10))</f>
        <v>0</v>
      </c>
      <c r="L2235" s="193">
        <f>MAX(0,(G2235-'2031 forecast'!$C$10))</f>
        <v>0</v>
      </c>
      <c r="M2235" s="193">
        <f>MAX(0,(H2235-'2031 forecast'!$C$10))</f>
        <v>0</v>
      </c>
      <c r="N2235" s="193">
        <f>MAX(0,(I2235-'2031 forecast'!$C$10))</f>
        <v>0</v>
      </c>
      <c r="O2235" s="193">
        <f>MAX(0,(J2235-'2031 forecast'!$C$10))</f>
        <v>0</v>
      </c>
      <c r="P2235" s="175" t="str">
        <f t="shared" si="357"/>
        <v/>
      </c>
      <c r="Q2235" s="175" t="str">
        <f t="shared" si="358"/>
        <v/>
      </c>
    </row>
    <row r="2236" spans="1:17" s="1" customFormat="1" x14ac:dyDescent="0.3">
      <c r="A2236" s="189">
        <f t="shared" si="356"/>
        <v>43923.999999994587</v>
      </c>
      <c r="B2236" s="190">
        <f t="shared" si="352"/>
        <v>43923</v>
      </c>
      <c r="C2236" s="1">
        <f t="shared" si="353"/>
        <v>0</v>
      </c>
      <c r="D2236" s="191">
        <v>2.4695857542446267</v>
      </c>
      <c r="E2236" s="192">
        <f t="shared" si="354"/>
        <v>8.5753023970584202E-5</v>
      </c>
      <c r="F2236" s="193">
        <f t="shared" si="355"/>
        <v>3.6820599372498068</v>
      </c>
      <c r="G2236" s="193">
        <f t="shared" si="361"/>
        <v>3.8182165663814542</v>
      </c>
      <c r="H2236" s="193">
        <f t="shared" si="361"/>
        <v>3.9594080477350726</v>
      </c>
      <c r="I2236" s="193">
        <f t="shared" si="361"/>
        <v>4.1058205620134212</v>
      </c>
      <c r="J2236" s="193">
        <f t="shared" si="361"/>
        <v>4.2576471745809252</v>
      </c>
      <c r="K2236" s="193">
        <f>MAX(0,(F2236-'2031 forecast'!$C$10))</f>
        <v>0</v>
      </c>
      <c r="L2236" s="193">
        <f>MAX(0,(G2236-'2031 forecast'!$C$10))</f>
        <v>0</v>
      </c>
      <c r="M2236" s="193">
        <f>MAX(0,(H2236-'2031 forecast'!$C$10))</f>
        <v>0</v>
      </c>
      <c r="N2236" s="193">
        <f>MAX(0,(I2236-'2031 forecast'!$C$10))</f>
        <v>0</v>
      </c>
      <c r="O2236" s="193">
        <f>MAX(0,(J2236-'2031 forecast'!$C$10))</f>
        <v>0</v>
      </c>
      <c r="P2236" s="175" t="str">
        <f t="shared" si="357"/>
        <v/>
      </c>
      <c r="Q2236" s="175" t="str">
        <f t="shared" si="358"/>
        <v/>
      </c>
    </row>
    <row r="2237" spans="1:17" s="1" customFormat="1" x14ac:dyDescent="0.3">
      <c r="A2237" s="189">
        <f t="shared" si="356"/>
        <v>43924.041666661251</v>
      </c>
      <c r="B2237" s="190">
        <f t="shared" si="352"/>
        <v>43924</v>
      </c>
      <c r="C2237" s="1">
        <f t="shared" si="353"/>
        <v>1</v>
      </c>
      <c r="D2237" s="191">
        <v>2.2888843575925808</v>
      </c>
      <c r="E2237" s="192">
        <f t="shared" si="354"/>
        <v>7.9478412460541457E-5</v>
      </c>
      <c r="F2237" s="193">
        <f t="shared" si="355"/>
        <v>3.4126409174510406</v>
      </c>
      <c r="G2237" s="193">
        <f t="shared" si="361"/>
        <v>3.5388348664023233</v>
      </c>
      <c r="H2237" s="193">
        <f t="shared" si="361"/>
        <v>3.6696952637544573</v>
      </c>
      <c r="I2237" s="193">
        <f t="shared" si="361"/>
        <v>3.8053946672319512</v>
      </c>
      <c r="J2237" s="193">
        <f t="shared" si="361"/>
        <v>3.9461120154652476</v>
      </c>
      <c r="K2237" s="193">
        <f>MAX(0,(F2237-'2031 forecast'!$C$10))</f>
        <v>0</v>
      </c>
      <c r="L2237" s="193">
        <f>MAX(0,(G2237-'2031 forecast'!$C$10))</f>
        <v>0</v>
      </c>
      <c r="M2237" s="193">
        <f>MAX(0,(H2237-'2031 forecast'!$C$10))</f>
        <v>0</v>
      </c>
      <c r="N2237" s="193">
        <f>MAX(0,(I2237-'2031 forecast'!$C$10))</f>
        <v>0</v>
      </c>
      <c r="O2237" s="193">
        <f>MAX(0,(J2237-'2031 forecast'!$C$10))</f>
        <v>0</v>
      </c>
      <c r="P2237" s="175" t="str">
        <f t="shared" si="357"/>
        <v/>
      </c>
      <c r="Q2237" s="175" t="str">
        <f t="shared" si="358"/>
        <v/>
      </c>
    </row>
    <row r="2238" spans="1:17" s="1" customFormat="1" x14ac:dyDescent="0.3">
      <c r="A2238" s="189">
        <f t="shared" si="356"/>
        <v>43924.083333327915</v>
      </c>
      <c r="B2238" s="190">
        <f t="shared" si="352"/>
        <v>43924</v>
      </c>
      <c r="C2238" s="1">
        <f t="shared" si="353"/>
        <v>2</v>
      </c>
      <c r="D2238" s="191">
        <v>2.2813551327320787</v>
      </c>
      <c r="E2238" s="192">
        <f t="shared" si="354"/>
        <v>7.9216970314289673E-5</v>
      </c>
      <c r="F2238" s="193">
        <f t="shared" si="355"/>
        <v>3.4014151249594251</v>
      </c>
      <c r="G2238" s="193">
        <f t="shared" si="361"/>
        <v>3.527193962236526</v>
      </c>
      <c r="H2238" s="193">
        <f t="shared" si="361"/>
        <v>3.6576238977552649</v>
      </c>
      <c r="I2238" s="193">
        <f t="shared" si="361"/>
        <v>3.7928769216160565</v>
      </c>
      <c r="J2238" s="193">
        <f t="shared" si="361"/>
        <v>3.9331313838354274</v>
      </c>
      <c r="K2238" s="193">
        <f>MAX(0,(F2238-'2031 forecast'!$C$10))</f>
        <v>0</v>
      </c>
      <c r="L2238" s="193">
        <f>MAX(0,(G2238-'2031 forecast'!$C$10))</f>
        <v>0</v>
      </c>
      <c r="M2238" s="193">
        <f>MAX(0,(H2238-'2031 forecast'!$C$10))</f>
        <v>0</v>
      </c>
      <c r="N2238" s="193">
        <f>MAX(0,(I2238-'2031 forecast'!$C$10))</f>
        <v>0</v>
      </c>
      <c r="O2238" s="193">
        <f>MAX(0,(J2238-'2031 forecast'!$C$10))</f>
        <v>0</v>
      </c>
      <c r="P2238" s="175" t="str">
        <f t="shared" si="357"/>
        <v/>
      </c>
      <c r="Q2238" s="175" t="str">
        <f t="shared" si="358"/>
        <v/>
      </c>
    </row>
    <row r="2239" spans="1:17" s="1" customFormat="1" x14ac:dyDescent="0.3">
      <c r="A2239" s="189">
        <f t="shared" si="356"/>
        <v>43924.124999994579</v>
      </c>
      <c r="B2239" s="190">
        <f t="shared" si="352"/>
        <v>43924</v>
      </c>
      <c r="C2239" s="1">
        <f t="shared" si="353"/>
        <v>3</v>
      </c>
      <c r="D2239" s="191">
        <v>2.2286505587085652</v>
      </c>
      <c r="E2239" s="192">
        <f t="shared" si="354"/>
        <v>7.7386875290527199E-5</v>
      </c>
      <c r="F2239" s="193">
        <f t="shared" si="355"/>
        <v>3.3228345775181181</v>
      </c>
      <c r="G2239" s="193">
        <f t="shared" si="361"/>
        <v>3.445707633075946</v>
      </c>
      <c r="H2239" s="193">
        <f t="shared" si="361"/>
        <v>3.5731243357609186</v>
      </c>
      <c r="I2239" s="193">
        <f t="shared" si="361"/>
        <v>3.7052527023047941</v>
      </c>
      <c r="J2239" s="193">
        <f t="shared" si="361"/>
        <v>3.8422669624266881</v>
      </c>
      <c r="K2239" s="193">
        <f>MAX(0,(F2239-'2031 forecast'!$C$10))</f>
        <v>0</v>
      </c>
      <c r="L2239" s="193">
        <f>MAX(0,(G2239-'2031 forecast'!$C$10))</f>
        <v>0</v>
      </c>
      <c r="M2239" s="193">
        <f>MAX(0,(H2239-'2031 forecast'!$C$10))</f>
        <v>0</v>
      </c>
      <c r="N2239" s="193">
        <f>MAX(0,(I2239-'2031 forecast'!$C$10))</f>
        <v>0</v>
      </c>
      <c r="O2239" s="193">
        <f>MAX(0,(J2239-'2031 forecast'!$C$10))</f>
        <v>0</v>
      </c>
      <c r="P2239" s="175" t="str">
        <f t="shared" si="357"/>
        <v/>
      </c>
      <c r="Q2239" s="175" t="str">
        <f t="shared" si="358"/>
        <v/>
      </c>
    </row>
    <row r="2240" spans="1:17" s="1" customFormat="1" x14ac:dyDescent="0.3">
      <c r="A2240" s="189">
        <f t="shared" si="356"/>
        <v>43924.166666661244</v>
      </c>
      <c r="B2240" s="190">
        <f t="shared" si="352"/>
        <v>43924</v>
      </c>
      <c r="C2240" s="1">
        <f t="shared" si="353"/>
        <v>4</v>
      </c>
      <c r="D2240" s="191">
        <v>2.2662966830110749</v>
      </c>
      <c r="E2240" s="192">
        <f t="shared" si="354"/>
        <v>7.8694086021786105E-5</v>
      </c>
      <c r="F2240" s="193">
        <f t="shared" si="355"/>
        <v>3.3789635399761941</v>
      </c>
      <c r="G2240" s="193">
        <f t="shared" si="361"/>
        <v>3.5039121539049316</v>
      </c>
      <c r="H2240" s="193">
        <f t="shared" si="361"/>
        <v>3.63348116575688</v>
      </c>
      <c r="I2240" s="193">
        <f t="shared" si="361"/>
        <v>3.7678414303842671</v>
      </c>
      <c r="J2240" s="193">
        <f t="shared" si="361"/>
        <v>3.9071701205757874</v>
      </c>
      <c r="K2240" s="193">
        <f>MAX(0,(F2240-'2031 forecast'!$C$10))</f>
        <v>0</v>
      </c>
      <c r="L2240" s="193">
        <f>MAX(0,(G2240-'2031 forecast'!$C$10))</f>
        <v>0</v>
      </c>
      <c r="M2240" s="193">
        <f>MAX(0,(H2240-'2031 forecast'!$C$10))</f>
        <v>0</v>
      </c>
      <c r="N2240" s="193">
        <f>MAX(0,(I2240-'2031 forecast'!$C$10))</f>
        <v>0</v>
      </c>
      <c r="O2240" s="193">
        <f>MAX(0,(J2240-'2031 forecast'!$C$10))</f>
        <v>0</v>
      </c>
      <c r="P2240" s="175" t="str">
        <f t="shared" si="357"/>
        <v/>
      </c>
      <c r="Q2240" s="175" t="str">
        <f t="shared" si="358"/>
        <v/>
      </c>
    </row>
    <row r="2241" spans="1:17" s="1" customFormat="1" x14ac:dyDescent="0.3">
      <c r="A2241" s="189">
        <f t="shared" si="356"/>
        <v>43924.208333327908</v>
      </c>
      <c r="B2241" s="190">
        <f t="shared" si="352"/>
        <v>43924</v>
      </c>
      <c r="C2241" s="1">
        <f t="shared" si="353"/>
        <v>5</v>
      </c>
      <c r="D2241" s="191">
        <v>2.3039428073135846</v>
      </c>
      <c r="E2241" s="192">
        <f t="shared" si="354"/>
        <v>8.0001296753045011E-5</v>
      </c>
      <c r="F2241" s="193">
        <f t="shared" si="355"/>
        <v>3.4350925024342707</v>
      </c>
      <c r="G2241" s="193">
        <f t="shared" si="361"/>
        <v>3.5621166747339172</v>
      </c>
      <c r="H2241" s="193">
        <f t="shared" si="361"/>
        <v>3.6938379957528418</v>
      </c>
      <c r="I2241" s="193">
        <f t="shared" si="361"/>
        <v>3.8304301584637401</v>
      </c>
      <c r="J2241" s="193">
        <f t="shared" si="361"/>
        <v>3.9720732787248871</v>
      </c>
      <c r="K2241" s="193">
        <f>MAX(0,(F2241-'2031 forecast'!$C$10))</f>
        <v>0</v>
      </c>
      <c r="L2241" s="193">
        <f>MAX(0,(G2241-'2031 forecast'!$C$10))</f>
        <v>0</v>
      </c>
      <c r="M2241" s="193">
        <f>MAX(0,(H2241-'2031 forecast'!$C$10))</f>
        <v>0</v>
      </c>
      <c r="N2241" s="193">
        <f>MAX(0,(I2241-'2031 forecast'!$C$10))</f>
        <v>0</v>
      </c>
      <c r="O2241" s="193">
        <f>MAX(0,(J2241-'2031 forecast'!$C$10))</f>
        <v>0</v>
      </c>
      <c r="P2241" s="175" t="str">
        <f t="shared" si="357"/>
        <v/>
      </c>
      <c r="Q2241" s="175" t="str">
        <f t="shared" si="358"/>
        <v/>
      </c>
    </row>
    <row r="2242" spans="1:17" s="1" customFormat="1" x14ac:dyDescent="0.3">
      <c r="A2242" s="189">
        <f t="shared" si="356"/>
        <v>43924.249999994572</v>
      </c>
      <c r="B2242" s="190">
        <f t="shared" si="352"/>
        <v>43924</v>
      </c>
      <c r="C2242" s="1">
        <f t="shared" si="353"/>
        <v>6</v>
      </c>
      <c r="D2242" s="191">
        <v>2.5072318785471364</v>
      </c>
      <c r="E2242" s="192">
        <f t="shared" si="354"/>
        <v>8.7060234701843108E-5</v>
      </c>
      <c r="F2242" s="193">
        <f t="shared" si="355"/>
        <v>3.7381888997078829</v>
      </c>
      <c r="G2242" s="193">
        <f t="shared" si="361"/>
        <v>3.8764210872104394</v>
      </c>
      <c r="H2242" s="193">
        <f t="shared" si="361"/>
        <v>4.019764877731034</v>
      </c>
      <c r="I2242" s="193">
        <f t="shared" si="361"/>
        <v>4.1684092900928942</v>
      </c>
      <c r="J2242" s="193">
        <f t="shared" si="361"/>
        <v>4.3225503327300245</v>
      </c>
      <c r="K2242" s="193">
        <f>MAX(0,(F2242-'2031 forecast'!$C$10))</f>
        <v>0</v>
      </c>
      <c r="L2242" s="193">
        <f>MAX(0,(G2242-'2031 forecast'!$C$10))</f>
        <v>0</v>
      </c>
      <c r="M2242" s="193">
        <f>MAX(0,(H2242-'2031 forecast'!$C$10))</f>
        <v>0</v>
      </c>
      <c r="N2242" s="193">
        <f>MAX(0,(I2242-'2031 forecast'!$C$10))</f>
        <v>0</v>
      </c>
      <c r="O2242" s="193">
        <f>MAX(0,(J2242-'2031 forecast'!$C$10))</f>
        <v>0</v>
      </c>
      <c r="P2242" s="175" t="str">
        <f t="shared" si="357"/>
        <v/>
      </c>
      <c r="Q2242" s="175" t="str">
        <f t="shared" si="358"/>
        <v/>
      </c>
    </row>
    <row r="2243" spans="1:17" s="1" customFormat="1" x14ac:dyDescent="0.3">
      <c r="A2243" s="189">
        <f t="shared" si="356"/>
        <v>43924.291666661236</v>
      </c>
      <c r="B2243" s="190">
        <f t="shared" si="352"/>
        <v>43924</v>
      </c>
      <c r="C2243" s="1">
        <f t="shared" si="353"/>
        <v>7</v>
      </c>
      <c r="D2243" s="191">
        <v>2.5072318785471364</v>
      </c>
      <c r="E2243" s="192">
        <f t="shared" si="354"/>
        <v>8.7060234701843108E-5</v>
      </c>
      <c r="F2243" s="193">
        <f t="shared" si="355"/>
        <v>3.7381888997078829</v>
      </c>
      <c r="G2243" s="193">
        <f t="shared" si="361"/>
        <v>3.8764210872104394</v>
      </c>
      <c r="H2243" s="193">
        <f t="shared" si="361"/>
        <v>4.019764877731034</v>
      </c>
      <c r="I2243" s="193">
        <f t="shared" si="361"/>
        <v>4.1684092900928942</v>
      </c>
      <c r="J2243" s="193">
        <f t="shared" si="361"/>
        <v>4.3225503327300245</v>
      </c>
      <c r="K2243" s="193">
        <f>MAX(0,(F2243-'2031 forecast'!$C$10))</f>
        <v>0</v>
      </c>
      <c r="L2243" s="193">
        <f>MAX(0,(G2243-'2031 forecast'!$C$10))</f>
        <v>0</v>
      </c>
      <c r="M2243" s="193">
        <f>MAX(0,(H2243-'2031 forecast'!$C$10))</f>
        <v>0</v>
      </c>
      <c r="N2243" s="193">
        <f>MAX(0,(I2243-'2031 forecast'!$C$10))</f>
        <v>0</v>
      </c>
      <c r="O2243" s="193">
        <f>MAX(0,(J2243-'2031 forecast'!$C$10))</f>
        <v>0</v>
      </c>
      <c r="P2243" s="175" t="str">
        <f t="shared" si="357"/>
        <v/>
      </c>
      <c r="Q2243" s="175" t="str">
        <f t="shared" si="358"/>
        <v/>
      </c>
    </row>
    <row r="2244" spans="1:17" s="1" customFormat="1" x14ac:dyDescent="0.3">
      <c r="A2244" s="189">
        <f t="shared" si="356"/>
        <v>43924.333333327901</v>
      </c>
      <c r="B2244" s="190">
        <f t="shared" si="352"/>
        <v>43924</v>
      </c>
      <c r="C2244" s="1">
        <f t="shared" si="353"/>
        <v>8</v>
      </c>
      <c r="D2244" s="191">
        <v>2.5298195531286418</v>
      </c>
      <c r="E2244" s="192">
        <f t="shared" si="354"/>
        <v>8.7844561140598446E-5</v>
      </c>
      <c r="F2244" s="193">
        <f t="shared" si="355"/>
        <v>3.7718662771827285</v>
      </c>
      <c r="G2244" s="193">
        <f t="shared" si="361"/>
        <v>3.9113437997078306</v>
      </c>
      <c r="H2244" s="193">
        <f t="shared" si="361"/>
        <v>4.0559789757286104</v>
      </c>
      <c r="I2244" s="193">
        <f t="shared" si="361"/>
        <v>4.2059625269405778</v>
      </c>
      <c r="J2244" s="193">
        <f t="shared" si="361"/>
        <v>4.3614922276194834</v>
      </c>
      <c r="K2244" s="193">
        <f>MAX(0,(F2244-'2031 forecast'!$C$10))</f>
        <v>0</v>
      </c>
      <c r="L2244" s="193">
        <f>MAX(0,(G2244-'2031 forecast'!$C$10))</f>
        <v>0</v>
      </c>
      <c r="M2244" s="193">
        <f>MAX(0,(H2244-'2031 forecast'!$C$10))</f>
        <v>0</v>
      </c>
      <c r="N2244" s="193">
        <f>MAX(0,(I2244-'2031 forecast'!$C$10))</f>
        <v>0</v>
      </c>
      <c r="O2244" s="193">
        <f>MAX(0,(J2244-'2031 forecast'!$C$10))</f>
        <v>0</v>
      </c>
      <c r="P2244" s="175" t="str">
        <f t="shared" si="357"/>
        <v/>
      </c>
      <c r="Q2244" s="175" t="str">
        <f t="shared" si="358"/>
        <v/>
      </c>
    </row>
    <row r="2245" spans="1:17" s="1" customFormat="1" x14ac:dyDescent="0.3">
      <c r="A2245" s="189">
        <f t="shared" si="356"/>
        <v>43924.374999994565</v>
      </c>
      <c r="B2245" s="190">
        <f t="shared" ref="B2245:B2308" si="362">INT(A2245)</f>
        <v>43924</v>
      </c>
      <c r="C2245" s="1">
        <f t="shared" ref="C2245:C2308" si="363">HOUR(A2245)</f>
        <v>9</v>
      </c>
      <c r="D2245" s="191">
        <v>2.6427579260361704</v>
      </c>
      <c r="E2245" s="192">
        <f t="shared" ref="E2245:E2308" si="364">D2245/SUM($D$4:$D$8763)</f>
        <v>9.1766193334375163E-5</v>
      </c>
      <c r="F2245" s="193">
        <f t="shared" ref="F2245:F2308" si="365">E2245*$F$2</f>
        <v>3.9402531645569576</v>
      </c>
      <c r="G2245" s="193">
        <f t="shared" ref="G2245:J2264" si="366">$E2245*G$2</f>
        <v>4.0859573621947876</v>
      </c>
      <c r="H2245" s="193">
        <f t="shared" si="366"/>
        <v>4.2370494657164945</v>
      </c>
      <c r="I2245" s="193">
        <f t="shared" si="366"/>
        <v>4.393728711178996</v>
      </c>
      <c r="J2245" s="193">
        <f t="shared" si="366"/>
        <v>4.5562017020667822</v>
      </c>
      <c r="K2245" s="193">
        <f>MAX(0,(F2245-'2031 forecast'!$C$10))</f>
        <v>0</v>
      </c>
      <c r="L2245" s="193">
        <f>MAX(0,(G2245-'2031 forecast'!$C$10))</f>
        <v>0</v>
      </c>
      <c r="M2245" s="193">
        <f>MAX(0,(H2245-'2031 forecast'!$C$10))</f>
        <v>0</v>
      </c>
      <c r="N2245" s="193">
        <f>MAX(0,(I2245-'2031 forecast'!$C$10))</f>
        <v>0</v>
      </c>
      <c r="O2245" s="193">
        <f>MAX(0,(J2245-'2031 forecast'!$C$10))</f>
        <v>0</v>
      </c>
      <c r="P2245" s="175" t="str">
        <f t="shared" si="357"/>
        <v/>
      </c>
      <c r="Q2245" s="175" t="str">
        <f t="shared" si="358"/>
        <v/>
      </c>
    </row>
    <row r="2246" spans="1:17" s="1" customFormat="1" x14ac:dyDescent="0.3">
      <c r="A2246" s="189">
        <f t="shared" ref="A2246:A2309" si="367">A2245 + TIME(1,0,0)</f>
        <v>43924.416666661229</v>
      </c>
      <c r="B2246" s="190">
        <f t="shared" si="362"/>
        <v>43924</v>
      </c>
      <c r="C2246" s="1">
        <f t="shared" si="363"/>
        <v>10</v>
      </c>
      <c r="D2246" s="191">
        <v>2.7858131983857066</v>
      </c>
      <c r="E2246" s="192">
        <f t="shared" si="364"/>
        <v>9.6733594113159003E-5</v>
      </c>
      <c r="F2246" s="193">
        <f t="shared" si="365"/>
        <v>4.1535432218976478</v>
      </c>
      <c r="G2246" s="193">
        <f t="shared" si="366"/>
        <v>4.3071345413449329</v>
      </c>
      <c r="H2246" s="193">
        <f t="shared" si="366"/>
        <v>4.4664054197011485</v>
      </c>
      <c r="I2246" s="193">
        <f t="shared" si="366"/>
        <v>4.6315658778809929</v>
      </c>
      <c r="J2246" s="193">
        <f t="shared" si="366"/>
        <v>4.8028337030333601</v>
      </c>
      <c r="K2246" s="193">
        <f>MAX(0,(F2246-'2031 forecast'!$C$10))</f>
        <v>0</v>
      </c>
      <c r="L2246" s="193">
        <f>MAX(0,(G2246-'2031 forecast'!$C$10))</f>
        <v>0</v>
      </c>
      <c r="M2246" s="193">
        <f>MAX(0,(H2246-'2031 forecast'!$C$10))</f>
        <v>0</v>
      </c>
      <c r="N2246" s="193">
        <f>MAX(0,(I2246-'2031 forecast'!$C$10))</f>
        <v>0</v>
      </c>
      <c r="O2246" s="193">
        <f>MAX(0,(J2246-'2031 forecast'!$C$10))</f>
        <v>0</v>
      </c>
      <c r="P2246" s="175" t="str">
        <f t="shared" ref="P2246:P2309" si="368">IF(K2246&gt;0,IF(K2245&gt;0,P2245+1,1),"")</f>
        <v/>
      </c>
      <c r="Q2246" s="175" t="str">
        <f t="shared" ref="Q2246:Q2309" si="369">IF(AND(K2246&gt;0,K2247=0),P2246,"")</f>
        <v/>
      </c>
    </row>
    <row r="2247" spans="1:17" s="1" customFormat="1" x14ac:dyDescent="0.3">
      <c r="A2247" s="189">
        <f t="shared" si="367"/>
        <v>43924.458333327893</v>
      </c>
      <c r="B2247" s="190">
        <f t="shared" si="362"/>
        <v>43924</v>
      </c>
      <c r="C2247" s="1">
        <f t="shared" si="363"/>
        <v>11</v>
      </c>
      <c r="D2247" s="191">
        <v>2.9062807961537369</v>
      </c>
      <c r="E2247" s="192">
        <f t="shared" si="364"/>
        <v>1.0091666845318749E-4</v>
      </c>
      <c r="F2247" s="193">
        <f t="shared" si="365"/>
        <v>4.3331559017634911</v>
      </c>
      <c r="G2247" s="193">
        <f t="shared" si="366"/>
        <v>4.4933890079976857</v>
      </c>
      <c r="H2247" s="193">
        <f t="shared" si="366"/>
        <v>4.659547275688225</v>
      </c>
      <c r="I2247" s="193">
        <f t="shared" si="366"/>
        <v>4.8318498077353054</v>
      </c>
      <c r="J2247" s="193">
        <f t="shared" si="366"/>
        <v>5.0105238091104782</v>
      </c>
      <c r="K2247" s="193">
        <f>MAX(0,(F2247-'2031 forecast'!$C$10))</f>
        <v>0</v>
      </c>
      <c r="L2247" s="193">
        <f>MAX(0,(G2247-'2031 forecast'!$C$10))</f>
        <v>0</v>
      </c>
      <c r="M2247" s="193">
        <f>MAX(0,(H2247-'2031 forecast'!$C$10))</f>
        <v>0</v>
      </c>
      <c r="N2247" s="193">
        <f>MAX(0,(I2247-'2031 forecast'!$C$10))</f>
        <v>0</v>
      </c>
      <c r="O2247" s="193">
        <f>MAX(0,(J2247-'2031 forecast'!$C$10))</f>
        <v>0</v>
      </c>
      <c r="P2247" s="175" t="str">
        <f t="shared" si="368"/>
        <v/>
      </c>
      <c r="Q2247" s="175" t="str">
        <f t="shared" si="369"/>
        <v/>
      </c>
    </row>
    <row r="2248" spans="1:17" s="1" customFormat="1" x14ac:dyDescent="0.3">
      <c r="A2248" s="189">
        <f t="shared" si="367"/>
        <v>43924.499999994558</v>
      </c>
      <c r="B2248" s="190">
        <f t="shared" si="362"/>
        <v>43924</v>
      </c>
      <c r="C2248" s="1">
        <f t="shared" si="363"/>
        <v>12</v>
      </c>
      <c r="D2248" s="191">
        <v>2.8159300978277146</v>
      </c>
      <c r="E2248" s="192">
        <f t="shared" si="364"/>
        <v>9.7779362698166138E-5</v>
      </c>
      <c r="F2248" s="193">
        <f t="shared" si="365"/>
        <v>4.1984463918641088</v>
      </c>
      <c r="G2248" s="193">
        <f t="shared" si="366"/>
        <v>4.3536981580081218</v>
      </c>
      <c r="H2248" s="193">
        <f t="shared" si="366"/>
        <v>4.5146908836979183</v>
      </c>
      <c r="I2248" s="193">
        <f t="shared" si="366"/>
        <v>4.6816368603445717</v>
      </c>
      <c r="J2248" s="193">
        <f t="shared" si="366"/>
        <v>4.8547562295526401</v>
      </c>
      <c r="K2248" s="193">
        <f>MAX(0,(F2248-'2031 forecast'!$C$10))</f>
        <v>0</v>
      </c>
      <c r="L2248" s="193">
        <f>MAX(0,(G2248-'2031 forecast'!$C$10))</f>
        <v>0</v>
      </c>
      <c r="M2248" s="193">
        <f>MAX(0,(H2248-'2031 forecast'!$C$10))</f>
        <v>0</v>
      </c>
      <c r="N2248" s="193">
        <f>MAX(0,(I2248-'2031 forecast'!$C$10))</f>
        <v>0</v>
      </c>
      <c r="O2248" s="193">
        <f>MAX(0,(J2248-'2031 forecast'!$C$10))</f>
        <v>0</v>
      </c>
      <c r="P2248" s="175" t="str">
        <f t="shared" si="368"/>
        <v/>
      </c>
      <c r="Q2248" s="175" t="str">
        <f t="shared" si="369"/>
        <v/>
      </c>
    </row>
    <row r="2249" spans="1:17" s="1" customFormat="1" x14ac:dyDescent="0.3">
      <c r="A2249" s="189">
        <f t="shared" si="367"/>
        <v>43924.541666661222</v>
      </c>
      <c r="B2249" s="190">
        <f t="shared" si="362"/>
        <v>43924</v>
      </c>
      <c r="C2249" s="1">
        <f t="shared" si="363"/>
        <v>13</v>
      </c>
      <c r="D2249" s="191">
        <v>2.8987515712932352</v>
      </c>
      <c r="E2249" s="192">
        <f t="shared" si="364"/>
        <v>1.0065522630693572E-4</v>
      </c>
      <c r="F2249" s="193">
        <f t="shared" si="365"/>
        <v>4.3219301092718769</v>
      </c>
      <c r="G2249" s="193">
        <f t="shared" si="366"/>
        <v>4.4817481038318894</v>
      </c>
      <c r="H2249" s="193">
        <f t="shared" si="366"/>
        <v>4.6474759096890326</v>
      </c>
      <c r="I2249" s="193">
        <f t="shared" si="366"/>
        <v>4.819332062119412</v>
      </c>
      <c r="J2249" s="193">
        <f t="shared" si="366"/>
        <v>4.9975431774806589</v>
      </c>
      <c r="K2249" s="193">
        <f>MAX(0,(F2249-'2031 forecast'!$C$10))</f>
        <v>0</v>
      </c>
      <c r="L2249" s="193">
        <f>MAX(0,(G2249-'2031 forecast'!$C$10))</f>
        <v>0</v>
      </c>
      <c r="M2249" s="193">
        <f>MAX(0,(H2249-'2031 forecast'!$C$10))</f>
        <v>0</v>
      </c>
      <c r="N2249" s="193">
        <f>MAX(0,(I2249-'2031 forecast'!$C$10))</f>
        <v>0</v>
      </c>
      <c r="O2249" s="193">
        <f>MAX(0,(J2249-'2031 forecast'!$C$10))</f>
        <v>0</v>
      </c>
      <c r="P2249" s="175" t="str">
        <f t="shared" si="368"/>
        <v/>
      </c>
      <c r="Q2249" s="175" t="str">
        <f t="shared" si="369"/>
        <v/>
      </c>
    </row>
    <row r="2250" spans="1:17" s="1" customFormat="1" x14ac:dyDescent="0.3">
      <c r="A2250" s="189">
        <f t="shared" si="367"/>
        <v>43924.583333327886</v>
      </c>
      <c r="B2250" s="190">
        <f t="shared" si="362"/>
        <v>43924</v>
      </c>
      <c r="C2250" s="1">
        <f t="shared" si="363"/>
        <v>14</v>
      </c>
      <c r="D2250" s="191">
        <v>2.8008716481067104</v>
      </c>
      <c r="E2250" s="192">
        <f t="shared" si="364"/>
        <v>9.7256478405662557E-5</v>
      </c>
      <c r="F2250" s="193">
        <f t="shared" si="365"/>
        <v>4.1759948068808779</v>
      </c>
      <c r="G2250" s="193">
        <f t="shared" si="366"/>
        <v>4.3304163496765264</v>
      </c>
      <c r="H2250" s="193">
        <f t="shared" si="366"/>
        <v>4.4905481516995325</v>
      </c>
      <c r="I2250" s="193">
        <f t="shared" si="366"/>
        <v>4.6566013691127814</v>
      </c>
      <c r="J2250" s="193">
        <f t="shared" si="366"/>
        <v>4.8287949662929996</v>
      </c>
      <c r="K2250" s="193">
        <f>MAX(0,(F2250-'2031 forecast'!$C$10))</f>
        <v>0</v>
      </c>
      <c r="L2250" s="193">
        <f>MAX(0,(G2250-'2031 forecast'!$C$10))</f>
        <v>0</v>
      </c>
      <c r="M2250" s="193">
        <f>MAX(0,(H2250-'2031 forecast'!$C$10))</f>
        <v>0</v>
      </c>
      <c r="N2250" s="193">
        <f>MAX(0,(I2250-'2031 forecast'!$C$10))</f>
        <v>0</v>
      </c>
      <c r="O2250" s="193">
        <f>MAX(0,(J2250-'2031 forecast'!$C$10))</f>
        <v>0</v>
      </c>
      <c r="P2250" s="175" t="str">
        <f t="shared" si="368"/>
        <v/>
      </c>
      <c r="Q2250" s="175" t="str">
        <f t="shared" si="369"/>
        <v/>
      </c>
    </row>
    <row r="2251" spans="1:17" s="1" customFormat="1" x14ac:dyDescent="0.3">
      <c r="A2251" s="189">
        <f t="shared" si="367"/>
        <v>43924.62499999455</v>
      </c>
      <c r="B2251" s="190">
        <f t="shared" si="362"/>
        <v>43924</v>
      </c>
      <c r="C2251" s="1">
        <f t="shared" si="363"/>
        <v>15</v>
      </c>
      <c r="D2251" s="191">
        <v>2.8234593226882163</v>
      </c>
      <c r="E2251" s="192">
        <f t="shared" si="364"/>
        <v>9.8040804844417908E-5</v>
      </c>
      <c r="F2251" s="193">
        <f t="shared" si="365"/>
        <v>4.2096721843557239</v>
      </c>
      <c r="G2251" s="193">
        <f t="shared" si="366"/>
        <v>4.3653390621739181</v>
      </c>
      <c r="H2251" s="193">
        <f t="shared" si="366"/>
        <v>4.5267622496971098</v>
      </c>
      <c r="I2251" s="193">
        <f t="shared" si="366"/>
        <v>4.694154605960466</v>
      </c>
      <c r="J2251" s="193">
        <f t="shared" si="366"/>
        <v>4.8677368611824594</v>
      </c>
      <c r="K2251" s="193">
        <f>MAX(0,(F2251-'2031 forecast'!$C$10))</f>
        <v>0</v>
      </c>
      <c r="L2251" s="193">
        <f>MAX(0,(G2251-'2031 forecast'!$C$10))</f>
        <v>0</v>
      </c>
      <c r="M2251" s="193">
        <f>MAX(0,(H2251-'2031 forecast'!$C$10))</f>
        <v>0</v>
      </c>
      <c r="N2251" s="193">
        <f>MAX(0,(I2251-'2031 forecast'!$C$10))</f>
        <v>0</v>
      </c>
      <c r="O2251" s="193">
        <f>MAX(0,(J2251-'2031 forecast'!$C$10))</f>
        <v>0</v>
      </c>
      <c r="P2251" s="175" t="str">
        <f t="shared" si="368"/>
        <v/>
      </c>
      <c r="Q2251" s="175" t="str">
        <f t="shared" si="369"/>
        <v/>
      </c>
    </row>
    <row r="2252" spans="1:17" s="1" customFormat="1" x14ac:dyDescent="0.3">
      <c r="A2252" s="189">
        <f t="shared" si="367"/>
        <v>43924.666666661215</v>
      </c>
      <c r="B2252" s="190">
        <f t="shared" si="362"/>
        <v>43924</v>
      </c>
      <c r="C2252" s="1">
        <f t="shared" si="363"/>
        <v>16</v>
      </c>
      <c r="D2252" s="191">
        <v>2.8912223464327336</v>
      </c>
      <c r="E2252" s="192">
        <f t="shared" si="364"/>
        <v>1.0039378416068394E-4</v>
      </c>
      <c r="F2252" s="193">
        <f t="shared" si="365"/>
        <v>4.310704316780261</v>
      </c>
      <c r="G2252" s="193">
        <f t="shared" si="366"/>
        <v>4.4701071996660922</v>
      </c>
      <c r="H2252" s="193">
        <f t="shared" si="366"/>
        <v>4.6354045436898401</v>
      </c>
      <c r="I2252" s="193">
        <f t="shared" si="366"/>
        <v>4.8068143165035169</v>
      </c>
      <c r="J2252" s="193">
        <f t="shared" si="366"/>
        <v>4.9845625458508387</v>
      </c>
      <c r="K2252" s="193">
        <f>MAX(0,(F2252-'2031 forecast'!$C$10))</f>
        <v>0</v>
      </c>
      <c r="L2252" s="193">
        <f>MAX(0,(G2252-'2031 forecast'!$C$10))</f>
        <v>0</v>
      </c>
      <c r="M2252" s="193">
        <f>MAX(0,(H2252-'2031 forecast'!$C$10))</f>
        <v>0</v>
      </c>
      <c r="N2252" s="193">
        <f>MAX(0,(I2252-'2031 forecast'!$C$10))</f>
        <v>0</v>
      </c>
      <c r="O2252" s="193">
        <f>MAX(0,(J2252-'2031 forecast'!$C$10))</f>
        <v>0</v>
      </c>
      <c r="P2252" s="175" t="str">
        <f t="shared" si="368"/>
        <v/>
      </c>
      <c r="Q2252" s="175" t="str">
        <f t="shared" si="369"/>
        <v/>
      </c>
    </row>
    <row r="2253" spans="1:17" s="1" customFormat="1" x14ac:dyDescent="0.3">
      <c r="A2253" s="189">
        <f t="shared" si="367"/>
        <v>43924.708333327879</v>
      </c>
      <c r="B2253" s="190">
        <f t="shared" si="362"/>
        <v>43924</v>
      </c>
      <c r="C2253" s="1">
        <f t="shared" si="363"/>
        <v>17</v>
      </c>
      <c r="D2253" s="191">
        <v>2.9062807961537369</v>
      </c>
      <c r="E2253" s="192">
        <f t="shared" si="364"/>
        <v>1.0091666845318749E-4</v>
      </c>
      <c r="F2253" s="193">
        <f t="shared" si="365"/>
        <v>4.3331559017634911</v>
      </c>
      <c r="G2253" s="193">
        <f t="shared" si="366"/>
        <v>4.4933890079976857</v>
      </c>
      <c r="H2253" s="193">
        <f t="shared" si="366"/>
        <v>4.659547275688225</v>
      </c>
      <c r="I2253" s="193">
        <f t="shared" si="366"/>
        <v>4.8318498077353054</v>
      </c>
      <c r="J2253" s="193">
        <f t="shared" si="366"/>
        <v>5.0105238091104782</v>
      </c>
      <c r="K2253" s="193">
        <f>MAX(0,(F2253-'2031 forecast'!$C$10))</f>
        <v>0</v>
      </c>
      <c r="L2253" s="193">
        <f>MAX(0,(G2253-'2031 forecast'!$C$10))</f>
        <v>0</v>
      </c>
      <c r="M2253" s="193">
        <f>MAX(0,(H2253-'2031 forecast'!$C$10))</f>
        <v>0</v>
      </c>
      <c r="N2253" s="193">
        <f>MAX(0,(I2253-'2031 forecast'!$C$10))</f>
        <v>0</v>
      </c>
      <c r="O2253" s="193">
        <f>MAX(0,(J2253-'2031 forecast'!$C$10))</f>
        <v>0</v>
      </c>
      <c r="P2253" s="175" t="str">
        <f t="shared" si="368"/>
        <v/>
      </c>
      <c r="Q2253" s="175" t="str">
        <f t="shared" si="369"/>
        <v/>
      </c>
    </row>
    <row r="2254" spans="1:17" s="1" customFormat="1" x14ac:dyDescent="0.3">
      <c r="A2254" s="189">
        <f t="shared" si="367"/>
        <v>43924.749999994543</v>
      </c>
      <c r="B2254" s="190">
        <f t="shared" si="362"/>
        <v>43924</v>
      </c>
      <c r="C2254" s="1">
        <f t="shared" si="363"/>
        <v>18</v>
      </c>
      <c r="D2254" s="191">
        <v>2.8912223464327336</v>
      </c>
      <c r="E2254" s="192">
        <f t="shared" si="364"/>
        <v>1.0039378416068394E-4</v>
      </c>
      <c r="F2254" s="193">
        <f t="shared" si="365"/>
        <v>4.310704316780261</v>
      </c>
      <c r="G2254" s="193">
        <f t="shared" si="366"/>
        <v>4.4701071996660922</v>
      </c>
      <c r="H2254" s="193">
        <f t="shared" si="366"/>
        <v>4.6354045436898401</v>
      </c>
      <c r="I2254" s="193">
        <f t="shared" si="366"/>
        <v>4.8068143165035169</v>
      </c>
      <c r="J2254" s="193">
        <f t="shared" si="366"/>
        <v>4.9845625458508387</v>
      </c>
      <c r="K2254" s="193">
        <f>MAX(0,(F2254-'2031 forecast'!$C$10))</f>
        <v>0</v>
      </c>
      <c r="L2254" s="193">
        <f>MAX(0,(G2254-'2031 forecast'!$C$10))</f>
        <v>0</v>
      </c>
      <c r="M2254" s="193">
        <f>MAX(0,(H2254-'2031 forecast'!$C$10))</f>
        <v>0</v>
      </c>
      <c r="N2254" s="193">
        <f>MAX(0,(I2254-'2031 forecast'!$C$10))</f>
        <v>0</v>
      </c>
      <c r="O2254" s="193">
        <f>MAX(0,(J2254-'2031 forecast'!$C$10))</f>
        <v>0</v>
      </c>
      <c r="P2254" s="175" t="str">
        <f t="shared" si="368"/>
        <v/>
      </c>
      <c r="Q2254" s="175" t="str">
        <f t="shared" si="369"/>
        <v/>
      </c>
    </row>
    <row r="2255" spans="1:17" s="1" customFormat="1" x14ac:dyDescent="0.3">
      <c r="A2255" s="189">
        <f t="shared" si="367"/>
        <v>43924.791666661207</v>
      </c>
      <c r="B2255" s="190">
        <f t="shared" si="362"/>
        <v>43924</v>
      </c>
      <c r="C2255" s="1">
        <f t="shared" si="363"/>
        <v>19</v>
      </c>
      <c r="D2255" s="191">
        <v>2.8761638967117298</v>
      </c>
      <c r="E2255" s="192">
        <f t="shared" si="364"/>
        <v>9.9870899868180382E-5</v>
      </c>
      <c r="F2255" s="193">
        <f t="shared" si="365"/>
        <v>4.2882527317970309</v>
      </c>
      <c r="G2255" s="193">
        <f t="shared" si="366"/>
        <v>4.4468253913344986</v>
      </c>
      <c r="H2255" s="193">
        <f t="shared" si="366"/>
        <v>4.6112618116914561</v>
      </c>
      <c r="I2255" s="193">
        <f t="shared" si="366"/>
        <v>4.7817788252717284</v>
      </c>
      <c r="J2255" s="193">
        <f t="shared" si="366"/>
        <v>4.9586012825911991</v>
      </c>
      <c r="K2255" s="193">
        <f>MAX(0,(F2255-'2031 forecast'!$C$10))</f>
        <v>0</v>
      </c>
      <c r="L2255" s="193">
        <f>MAX(0,(G2255-'2031 forecast'!$C$10))</f>
        <v>0</v>
      </c>
      <c r="M2255" s="193">
        <f>MAX(0,(H2255-'2031 forecast'!$C$10))</f>
        <v>0</v>
      </c>
      <c r="N2255" s="193">
        <f>MAX(0,(I2255-'2031 forecast'!$C$10))</f>
        <v>0</v>
      </c>
      <c r="O2255" s="193">
        <f>MAX(0,(J2255-'2031 forecast'!$C$10))</f>
        <v>0</v>
      </c>
      <c r="P2255" s="175" t="str">
        <f t="shared" si="368"/>
        <v/>
      </c>
      <c r="Q2255" s="175" t="str">
        <f t="shared" si="369"/>
        <v/>
      </c>
    </row>
    <row r="2256" spans="1:17" s="1" customFormat="1" x14ac:dyDescent="0.3">
      <c r="A2256" s="189">
        <f t="shared" si="367"/>
        <v>43924.833333327872</v>
      </c>
      <c r="B2256" s="190">
        <f t="shared" si="362"/>
        <v>43924</v>
      </c>
      <c r="C2256" s="1">
        <f t="shared" si="363"/>
        <v>20</v>
      </c>
      <c r="D2256" s="191">
        <v>2.9062807961537369</v>
      </c>
      <c r="E2256" s="192">
        <f t="shared" si="364"/>
        <v>1.0091666845318749E-4</v>
      </c>
      <c r="F2256" s="193">
        <f t="shared" si="365"/>
        <v>4.3331559017634911</v>
      </c>
      <c r="G2256" s="193">
        <f t="shared" si="366"/>
        <v>4.4933890079976857</v>
      </c>
      <c r="H2256" s="193">
        <f t="shared" si="366"/>
        <v>4.659547275688225</v>
      </c>
      <c r="I2256" s="193">
        <f t="shared" si="366"/>
        <v>4.8318498077353054</v>
      </c>
      <c r="J2256" s="193">
        <f t="shared" si="366"/>
        <v>5.0105238091104782</v>
      </c>
      <c r="K2256" s="193">
        <f>MAX(0,(F2256-'2031 forecast'!$C$10))</f>
        <v>0</v>
      </c>
      <c r="L2256" s="193">
        <f>MAX(0,(G2256-'2031 forecast'!$C$10))</f>
        <v>0</v>
      </c>
      <c r="M2256" s="193">
        <f>MAX(0,(H2256-'2031 forecast'!$C$10))</f>
        <v>0</v>
      </c>
      <c r="N2256" s="193">
        <f>MAX(0,(I2256-'2031 forecast'!$C$10))</f>
        <v>0</v>
      </c>
      <c r="O2256" s="193">
        <f>MAX(0,(J2256-'2031 forecast'!$C$10))</f>
        <v>0</v>
      </c>
      <c r="P2256" s="175" t="str">
        <f t="shared" si="368"/>
        <v/>
      </c>
      <c r="Q2256" s="175" t="str">
        <f t="shared" si="369"/>
        <v/>
      </c>
    </row>
    <row r="2257" spans="1:17" s="1" customFormat="1" x14ac:dyDescent="0.3">
      <c r="A2257" s="189">
        <f t="shared" si="367"/>
        <v>43924.874999994536</v>
      </c>
      <c r="B2257" s="190">
        <f t="shared" si="362"/>
        <v>43924</v>
      </c>
      <c r="C2257" s="1">
        <f t="shared" si="363"/>
        <v>21</v>
      </c>
      <c r="D2257" s="191">
        <v>2.7858131983857066</v>
      </c>
      <c r="E2257" s="192">
        <f t="shared" si="364"/>
        <v>9.6733594113159003E-5</v>
      </c>
      <c r="F2257" s="193">
        <f t="shared" si="365"/>
        <v>4.1535432218976478</v>
      </c>
      <c r="G2257" s="193">
        <f t="shared" si="366"/>
        <v>4.3071345413449329</v>
      </c>
      <c r="H2257" s="193">
        <f t="shared" si="366"/>
        <v>4.4664054197011485</v>
      </c>
      <c r="I2257" s="193">
        <f t="shared" si="366"/>
        <v>4.6315658778809929</v>
      </c>
      <c r="J2257" s="193">
        <f t="shared" si="366"/>
        <v>4.8028337030333601</v>
      </c>
      <c r="K2257" s="193">
        <f>MAX(0,(F2257-'2031 forecast'!$C$10))</f>
        <v>0</v>
      </c>
      <c r="L2257" s="193">
        <f>MAX(0,(G2257-'2031 forecast'!$C$10))</f>
        <v>0</v>
      </c>
      <c r="M2257" s="193">
        <f>MAX(0,(H2257-'2031 forecast'!$C$10))</f>
        <v>0</v>
      </c>
      <c r="N2257" s="193">
        <f>MAX(0,(I2257-'2031 forecast'!$C$10))</f>
        <v>0</v>
      </c>
      <c r="O2257" s="193">
        <f>MAX(0,(J2257-'2031 forecast'!$C$10))</f>
        <v>0</v>
      </c>
      <c r="P2257" s="175" t="str">
        <f t="shared" si="368"/>
        <v/>
      </c>
      <c r="Q2257" s="175" t="str">
        <f t="shared" si="369"/>
        <v/>
      </c>
    </row>
    <row r="2258" spans="1:17" s="1" customFormat="1" x14ac:dyDescent="0.3">
      <c r="A2258" s="189">
        <f t="shared" si="367"/>
        <v>43924.9166666612</v>
      </c>
      <c r="B2258" s="190">
        <f t="shared" si="362"/>
        <v>43924</v>
      </c>
      <c r="C2258" s="1">
        <f t="shared" si="363"/>
        <v>22</v>
      </c>
      <c r="D2258" s="191">
        <v>2.5599364525706494</v>
      </c>
      <c r="E2258" s="192">
        <f t="shared" si="364"/>
        <v>8.8890329725605568E-5</v>
      </c>
      <c r="F2258" s="193">
        <f t="shared" si="365"/>
        <v>3.8167694471491895</v>
      </c>
      <c r="G2258" s="193">
        <f t="shared" si="366"/>
        <v>3.9579074163710191</v>
      </c>
      <c r="H2258" s="193">
        <f t="shared" si="366"/>
        <v>4.1042644397253794</v>
      </c>
      <c r="I2258" s="193">
        <f t="shared" si="366"/>
        <v>4.2560335094041557</v>
      </c>
      <c r="J2258" s="193">
        <f t="shared" si="366"/>
        <v>4.4134147541387634</v>
      </c>
      <c r="K2258" s="193">
        <f>MAX(0,(F2258-'2031 forecast'!$C$10))</f>
        <v>0</v>
      </c>
      <c r="L2258" s="193">
        <f>MAX(0,(G2258-'2031 forecast'!$C$10))</f>
        <v>0</v>
      </c>
      <c r="M2258" s="193">
        <f>MAX(0,(H2258-'2031 forecast'!$C$10))</f>
        <v>0</v>
      </c>
      <c r="N2258" s="193">
        <f>MAX(0,(I2258-'2031 forecast'!$C$10))</f>
        <v>0</v>
      </c>
      <c r="O2258" s="193">
        <f>MAX(0,(J2258-'2031 forecast'!$C$10))</f>
        <v>0</v>
      </c>
      <c r="P2258" s="175" t="str">
        <f t="shared" si="368"/>
        <v/>
      </c>
      <c r="Q2258" s="175" t="str">
        <f t="shared" si="369"/>
        <v/>
      </c>
    </row>
    <row r="2259" spans="1:17" s="1" customFormat="1" x14ac:dyDescent="0.3">
      <c r="A2259" s="189">
        <f t="shared" si="367"/>
        <v>43924.958333327864</v>
      </c>
      <c r="B2259" s="190">
        <f t="shared" si="362"/>
        <v>43924</v>
      </c>
      <c r="C2259" s="1">
        <f t="shared" si="363"/>
        <v>23</v>
      </c>
      <c r="D2259" s="191">
        <v>2.401822730500109</v>
      </c>
      <c r="E2259" s="192">
        <f t="shared" si="364"/>
        <v>8.3400044654318161E-5</v>
      </c>
      <c r="F2259" s="193">
        <f t="shared" si="365"/>
        <v>3.5810278048252688</v>
      </c>
      <c r="G2259" s="193">
        <f t="shared" si="366"/>
        <v>3.7134484288892793</v>
      </c>
      <c r="H2259" s="193">
        <f t="shared" si="366"/>
        <v>3.8507657537423414</v>
      </c>
      <c r="I2259" s="193">
        <f t="shared" si="366"/>
        <v>3.9931608514703694</v>
      </c>
      <c r="J2259" s="193">
        <f t="shared" si="366"/>
        <v>4.1408214899125451</v>
      </c>
      <c r="K2259" s="193">
        <f>MAX(0,(F2259-'2031 forecast'!$C$10))</f>
        <v>0</v>
      </c>
      <c r="L2259" s="193">
        <f>MAX(0,(G2259-'2031 forecast'!$C$10))</f>
        <v>0</v>
      </c>
      <c r="M2259" s="193">
        <f>MAX(0,(H2259-'2031 forecast'!$C$10))</f>
        <v>0</v>
      </c>
      <c r="N2259" s="193">
        <f>MAX(0,(I2259-'2031 forecast'!$C$10))</f>
        <v>0</v>
      </c>
      <c r="O2259" s="193">
        <f>MAX(0,(J2259-'2031 forecast'!$C$10))</f>
        <v>0</v>
      </c>
      <c r="P2259" s="175" t="str">
        <f t="shared" si="368"/>
        <v/>
      </c>
      <c r="Q2259" s="175" t="str">
        <f t="shared" si="369"/>
        <v/>
      </c>
    </row>
    <row r="2260" spans="1:17" s="1" customFormat="1" x14ac:dyDescent="0.3">
      <c r="A2260" s="189">
        <f t="shared" si="367"/>
        <v>43924.999999994528</v>
      </c>
      <c r="B2260" s="190">
        <f t="shared" si="362"/>
        <v>43924</v>
      </c>
      <c r="C2260" s="1">
        <f t="shared" si="363"/>
        <v>0</v>
      </c>
      <c r="D2260" s="191">
        <v>2.3867642807791056</v>
      </c>
      <c r="E2260" s="192">
        <f t="shared" si="364"/>
        <v>8.2877160361814606E-5</v>
      </c>
      <c r="F2260" s="193">
        <f t="shared" si="365"/>
        <v>3.5585762198420388</v>
      </c>
      <c r="G2260" s="193">
        <f t="shared" si="366"/>
        <v>3.6901666205576857</v>
      </c>
      <c r="H2260" s="193">
        <f t="shared" si="366"/>
        <v>3.826623021743957</v>
      </c>
      <c r="I2260" s="193">
        <f t="shared" si="366"/>
        <v>3.9681253602385804</v>
      </c>
      <c r="J2260" s="193">
        <f t="shared" si="366"/>
        <v>4.1148602266529055</v>
      </c>
      <c r="K2260" s="193">
        <f>MAX(0,(F2260-'2031 forecast'!$C$10))</f>
        <v>0</v>
      </c>
      <c r="L2260" s="193">
        <f>MAX(0,(G2260-'2031 forecast'!$C$10))</f>
        <v>0</v>
      </c>
      <c r="M2260" s="193">
        <f>MAX(0,(H2260-'2031 forecast'!$C$10))</f>
        <v>0</v>
      </c>
      <c r="N2260" s="193">
        <f>MAX(0,(I2260-'2031 forecast'!$C$10))</f>
        <v>0</v>
      </c>
      <c r="O2260" s="193">
        <f>MAX(0,(J2260-'2031 forecast'!$C$10))</f>
        <v>0</v>
      </c>
      <c r="P2260" s="175" t="str">
        <f t="shared" si="368"/>
        <v/>
      </c>
      <c r="Q2260" s="175" t="str">
        <f t="shared" si="369"/>
        <v/>
      </c>
    </row>
    <row r="2261" spans="1:17" s="1" customFormat="1" x14ac:dyDescent="0.3">
      <c r="A2261" s="189">
        <f t="shared" si="367"/>
        <v>43925.041666661193</v>
      </c>
      <c r="B2261" s="190">
        <f t="shared" si="362"/>
        <v>43925</v>
      </c>
      <c r="C2261" s="1">
        <f t="shared" si="363"/>
        <v>1</v>
      </c>
      <c r="D2261" s="191">
        <v>2.2135921089875614</v>
      </c>
      <c r="E2261" s="192">
        <f t="shared" si="364"/>
        <v>7.6863990998023632E-5</v>
      </c>
      <c r="F2261" s="193">
        <f t="shared" si="365"/>
        <v>3.3003829925348871</v>
      </c>
      <c r="G2261" s="193">
        <f t="shared" si="366"/>
        <v>3.4224258247443515</v>
      </c>
      <c r="H2261" s="193">
        <f t="shared" si="366"/>
        <v>3.5489816037625337</v>
      </c>
      <c r="I2261" s="193">
        <f t="shared" si="366"/>
        <v>3.6802172110730047</v>
      </c>
      <c r="J2261" s="193">
        <f t="shared" si="366"/>
        <v>3.8163056991670481</v>
      </c>
      <c r="K2261" s="193">
        <f>MAX(0,(F2261-'2031 forecast'!$C$10))</f>
        <v>0</v>
      </c>
      <c r="L2261" s="193">
        <f>MAX(0,(G2261-'2031 forecast'!$C$10))</f>
        <v>0</v>
      </c>
      <c r="M2261" s="193">
        <f>MAX(0,(H2261-'2031 forecast'!$C$10))</f>
        <v>0</v>
      </c>
      <c r="N2261" s="193">
        <f>MAX(0,(I2261-'2031 forecast'!$C$10))</f>
        <v>0</v>
      </c>
      <c r="O2261" s="193">
        <f>MAX(0,(J2261-'2031 forecast'!$C$10))</f>
        <v>0</v>
      </c>
      <c r="P2261" s="175" t="str">
        <f t="shared" si="368"/>
        <v/>
      </c>
      <c r="Q2261" s="175" t="str">
        <f t="shared" si="369"/>
        <v/>
      </c>
    </row>
    <row r="2262" spans="1:17" s="1" customFormat="1" x14ac:dyDescent="0.3">
      <c r="A2262" s="189">
        <f t="shared" si="367"/>
        <v>43925.083333327857</v>
      </c>
      <c r="B2262" s="190">
        <f t="shared" si="362"/>
        <v>43925</v>
      </c>
      <c r="C2262" s="1">
        <f t="shared" si="363"/>
        <v>2</v>
      </c>
      <c r="D2262" s="191">
        <v>2.1759459846850517</v>
      </c>
      <c r="E2262" s="192">
        <f t="shared" si="364"/>
        <v>7.5556780266764726E-5</v>
      </c>
      <c r="F2262" s="193">
        <f t="shared" si="365"/>
        <v>3.244254030076811</v>
      </c>
      <c r="G2262" s="193">
        <f t="shared" si="366"/>
        <v>3.3642213039153659</v>
      </c>
      <c r="H2262" s="193">
        <f t="shared" si="366"/>
        <v>3.4886247737665723</v>
      </c>
      <c r="I2262" s="193">
        <f t="shared" si="366"/>
        <v>3.6176284829935321</v>
      </c>
      <c r="J2262" s="193">
        <f t="shared" si="366"/>
        <v>3.7514025410179483</v>
      </c>
      <c r="K2262" s="193">
        <f>MAX(0,(F2262-'2031 forecast'!$C$10))</f>
        <v>0</v>
      </c>
      <c r="L2262" s="193">
        <f>MAX(0,(G2262-'2031 forecast'!$C$10))</f>
        <v>0</v>
      </c>
      <c r="M2262" s="193">
        <f>MAX(0,(H2262-'2031 forecast'!$C$10))</f>
        <v>0</v>
      </c>
      <c r="N2262" s="193">
        <f>MAX(0,(I2262-'2031 forecast'!$C$10))</f>
        <v>0</v>
      </c>
      <c r="O2262" s="193">
        <f>MAX(0,(J2262-'2031 forecast'!$C$10))</f>
        <v>0</v>
      </c>
      <c r="P2262" s="175" t="str">
        <f t="shared" si="368"/>
        <v/>
      </c>
      <c r="Q2262" s="175" t="str">
        <f t="shared" si="369"/>
        <v/>
      </c>
    </row>
    <row r="2263" spans="1:17" s="1" customFormat="1" x14ac:dyDescent="0.3">
      <c r="A2263" s="189">
        <f t="shared" si="367"/>
        <v>43925.124999994521</v>
      </c>
      <c r="B2263" s="190">
        <f t="shared" si="362"/>
        <v>43925</v>
      </c>
      <c r="C2263" s="1">
        <f t="shared" si="363"/>
        <v>3</v>
      </c>
      <c r="D2263" s="191">
        <v>2.1834752095455543</v>
      </c>
      <c r="E2263" s="192">
        <f t="shared" si="364"/>
        <v>7.5818222413016523E-5</v>
      </c>
      <c r="F2263" s="193">
        <f t="shared" si="365"/>
        <v>3.2554798225684269</v>
      </c>
      <c r="G2263" s="193">
        <f t="shared" si="366"/>
        <v>3.3758622080811636</v>
      </c>
      <c r="H2263" s="193">
        <f t="shared" si="366"/>
        <v>3.5006961397657652</v>
      </c>
      <c r="I2263" s="193">
        <f t="shared" si="366"/>
        <v>3.6301462286094273</v>
      </c>
      <c r="J2263" s="193">
        <f t="shared" si="366"/>
        <v>3.764383172647769</v>
      </c>
      <c r="K2263" s="193">
        <f>MAX(0,(F2263-'2031 forecast'!$C$10))</f>
        <v>0</v>
      </c>
      <c r="L2263" s="193">
        <f>MAX(0,(G2263-'2031 forecast'!$C$10))</f>
        <v>0</v>
      </c>
      <c r="M2263" s="193">
        <f>MAX(0,(H2263-'2031 forecast'!$C$10))</f>
        <v>0</v>
      </c>
      <c r="N2263" s="193">
        <f>MAX(0,(I2263-'2031 forecast'!$C$10))</f>
        <v>0</v>
      </c>
      <c r="O2263" s="193">
        <f>MAX(0,(J2263-'2031 forecast'!$C$10))</f>
        <v>0</v>
      </c>
      <c r="P2263" s="175" t="str">
        <f t="shared" si="368"/>
        <v/>
      </c>
      <c r="Q2263" s="175" t="str">
        <f t="shared" si="369"/>
        <v/>
      </c>
    </row>
    <row r="2264" spans="1:17" s="1" customFormat="1" x14ac:dyDescent="0.3">
      <c r="A2264" s="189">
        <f t="shared" si="367"/>
        <v>43925.166666661185</v>
      </c>
      <c r="B2264" s="190">
        <f t="shared" si="362"/>
        <v>43925</v>
      </c>
      <c r="C2264" s="1">
        <f t="shared" si="363"/>
        <v>4</v>
      </c>
      <c r="D2264" s="191">
        <v>2.1458290852430446</v>
      </c>
      <c r="E2264" s="192">
        <f t="shared" si="364"/>
        <v>7.4511011681757617E-5</v>
      </c>
      <c r="F2264" s="193">
        <f t="shared" si="365"/>
        <v>3.1993508601103504</v>
      </c>
      <c r="G2264" s="193">
        <f t="shared" si="366"/>
        <v>3.3176576872521784</v>
      </c>
      <c r="H2264" s="193">
        <f t="shared" si="366"/>
        <v>3.4403393097698038</v>
      </c>
      <c r="I2264" s="193">
        <f t="shared" si="366"/>
        <v>3.5675575005299542</v>
      </c>
      <c r="J2264" s="193">
        <f t="shared" si="366"/>
        <v>3.6994800144986697</v>
      </c>
      <c r="K2264" s="193">
        <f>MAX(0,(F2264-'2031 forecast'!$C$10))</f>
        <v>0</v>
      </c>
      <c r="L2264" s="193">
        <f>MAX(0,(G2264-'2031 forecast'!$C$10))</f>
        <v>0</v>
      </c>
      <c r="M2264" s="193">
        <f>MAX(0,(H2264-'2031 forecast'!$C$10))</f>
        <v>0</v>
      </c>
      <c r="N2264" s="193">
        <f>MAX(0,(I2264-'2031 forecast'!$C$10))</f>
        <v>0</v>
      </c>
      <c r="O2264" s="193">
        <f>MAX(0,(J2264-'2031 forecast'!$C$10))</f>
        <v>0</v>
      </c>
      <c r="P2264" s="175" t="str">
        <f t="shared" si="368"/>
        <v/>
      </c>
      <c r="Q2264" s="175" t="str">
        <f t="shared" si="369"/>
        <v/>
      </c>
    </row>
    <row r="2265" spans="1:17" s="1" customFormat="1" x14ac:dyDescent="0.3">
      <c r="A2265" s="189">
        <f t="shared" si="367"/>
        <v>43925.20833332785</v>
      </c>
      <c r="B2265" s="190">
        <f t="shared" si="362"/>
        <v>43925</v>
      </c>
      <c r="C2265" s="1">
        <f t="shared" si="363"/>
        <v>5</v>
      </c>
      <c r="D2265" s="191">
        <v>2.2060628841270602</v>
      </c>
      <c r="E2265" s="192">
        <f t="shared" si="364"/>
        <v>7.6602548851771875E-5</v>
      </c>
      <c r="F2265" s="193">
        <f t="shared" si="365"/>
        <v>3.2891572000432729</v>
      </c>
      <c r="G2265" s="193">
        <f t="shared" ref="G2265:J2284" si="370">$E2265*G$2</f>
        <v>3.4107849205785556</v>
      </c>
      <c r="H2265" s="193">
        <f t="shared" si="370"/>
        <v>3.5369102377633426</v>
      </c>
      <c r="I2265" s="193">
        <f t="shared" si="370"/>
        <v>3.6676994654571113</v>
      </c>
      <c r="J2265" s="193">
        <f t="shared" si="370"/>
        <v>3.8033250675372292</v>
      </c>
      <c r="K2265" s="193">
        <f>MAX(0,(F2265-'2031 forecast'!$C$10))</f>
        <v>0</v>
      </c>
      <c r="L2265" s="193">
        <f>MAX(0,(G2265-'2031 forecast'!$C$10))</f>
        <v>0</v>
      </c>
      <c r="M2265" s="193">
        <f>MAX(0,(H2265-'2031 forecast'!$C$10))</f>
        <v>0</v>
      </c>
      <c r="N2265" s="193">
        <f>MAX(0,(I2265-'2031 forecast'!$C$10))</f>
        <v>0</v>
      </c>
      <c r="O2265" s="193">
        <f>MAX(0,(J2265-'2031 forecast'!$C$10))</f>
        <v>0</v>
      </c>
      <c r="P2265" s="175" t="str">
        <f t="shared" si="368"/>
        <v/>
      </c>
      <c r="Q2265" s="175" t="str">
        <f t="shared" si="369"/>
        <v/>
      </c>
    </row>
    <row r="2266" spans="1:17" s="1" customFormat="1" x14ac:dyDescent="0.3">
      <c r="A2266" s="189">
        <f t="shared" si="367"/>
        <v>43925.249999994514</v>
      </c>
      <c r="B2266" s="190">
        <f t="shared" si="362"/>
        <v>43925</v>
      </c>
      <c r="C2266" s="1">
        <f t="shared" si="363"/>
        <v>6</v>
      </c>
      <c r="D2266" s="191">
        <v>2.3039428073135846</v>
      </c>
      <c r="E2266" s="192">
        <f t="shared" si="364"/>
        <v>8.0001296753045011E-5</v>
      </c>
      <c r="F2266" s="193">
        <f t="shared" si="365"/>
        <v>3.4350925024342707</v>
      </c>
      <c r="G2266" s="193">
        <f t="shared" si="370"/>
        <v>3.5621166747339172</v>
      </c>
      <c r="H2266" s="193">
        <f t="shared" si="370"/>
        <v>3.6938379957528418</v>
      </c>
      <c r="I2266" s="193">
        <f t="shared" si="370"/>
        <v>3.8304301584637401</v>
      </c>
      <c r="J2266" s="193">
        <f t="shared" si="370"/>
        <v>3.9720732787248871</v>
      </c>
      <c r="K2266" s="193">
        <f>MAX(0,(F2266-'2031 forecast'!$C$10))</f>
        <v>0</v>
      </c>
      <c r="L2266" s="193">
        <f>MAX(0,(G2266-'2031 forecast'!$C$10))</f>
        <v>0</v>
      </c>
      <c r="M2266" s="193">
        <f>MAX(0,(H2266-'2031 forecast'!$C$10))</f>
        <v>0</v>
      </c>
      <c r="N2266" s="193">
        <f>MAX(0,(I2266-'2031 forecast'!$C$10))</f>
        <v>0</v>
      </c>
      <c r="O2266" s="193">
        <f>MAX(0,(J2266-'2031 forecast'!$C$10))</f>
        <v>0</v>
      </c>
      <c r="P2266" s="175" t="str">
        <f t="shared" si="368"/>
        <v/>
      </c>
      <c r="Q2266" s="175" t="str">
        <f t="shared" si="369"/>
        <v/>
      </c>
    </row>
    <row r="2267" spans="1:17" s="1" customFormat="1" x14ac:dyDescent="0.3">
      <c r="A2267" s="189">
        <f t="shared" si="367"/>
        <v>43925.291666661178</v>
      </c>
      <c r="B2267" s="190">
        <f t="shared" si="362"/>
        <v>43925</v>
      </c>
      <c r="C2267" s="1">
        <f t="shared" si="363"/>
        <v>7</v>
      </c>
      <c r="D2267" s="191">
        <v>2.2512382332900711</v>
      </c>
      <c r="E2267" s="192">
        <f t="shared" si="364"/>
        <v>7.8171201729282551E-5</v>
      </c>
      <c r="F2267" s="193">
        <f t="shared" si="365"/>
        <v>3.3565119549929641</v>
      </c>
      <c r="G2267" s="193">
        <f t="shared" si="370"/>
        <v>3.4806303455733376</v>
      </c>
      <c r="H2267" s="193">
        <f t="shared" si="370"/>
        <v>3.6093384337584959</v>
      </c>
      <c r="I2267" s="193">
        <f t="shared" si="370"/>
        <v>3.7428059391524786</v>
      </c>
      <c r="J2267" s="193">
        <f t="shared" si="370"/>
        <v>3.8812088573161478</v>
      </c>
      <c r="K2267" s="193">
        <f>MAX(0,(F2267-'2031 forecast'!$C$10))</f>
        <v>0</v>
      </c>
      <c r="L2267" s="193">
        <f>MAX(0,(G2267-'2031 forecast'!$C$10))</f>
        <v>0</v>
      </c>
      <c r="M2267" s="193">
        <f>MAX(0,(H2267-'2031 forecast'!$C$10))</f>
        <v>0</v>
      </c>
      <c r="N2267" s="193">
        <f>MAX(0,(I2267-'2031 forecast'!$C$10))</f>
        <v>0</v>
      </c>
      <c r="O2267" s="193">
        <f>MAX(0,(J2267-'2031 forecast'!$C$10))</f>
        <v>0</v>
      </c>
      <c r="P2267" s="175" t="str">
        <f t="shared" si="368"/>
        <v/>
      </c>
      <c r="Q2267" s="175" t="str">
        <f t="shared" si="369"/>
        <v/>
      </c>
    </row>
    <row r="2268" spans="1:17" s="1" customFormat="1" x14ac:dyDescent="0.3">
      <c r="A2268" s="189">
        <f t="shared" si="367"/>
        <v>43925.333333327842</v>
      </c>
      <c r="B2268" s="190">
        <f t="shared" si="362"/>
        <v>43925</v>
      </c>
      <c r="C2268" s="1">
        <f t="shared" si="363"/>
        <v>8</v>
      </c>
      <c r="D2268" s="191">
        <v>2.3867642807791056</v>
      </c>
      <c r="E2268" s="192">
        <f t="shared" si="364"/>
        <v>8.2877160361814606E-5</v>
      </c>
      <c r="F2268" s="193">
        <f t="shared" si="365"/>
        <v>3.5585762198420388</v>
      </c>
      <c r="G2268" s="193">
        <f t="shared" si="370"/>
        <v>3.6901666205576857</v>
      </c>
      <c r="H2268" s="193">
        <f t="shared" si="370"/>
        <v>3.826623021743957</v>
      </c>
      <c r="I2268" s="193">
        <f t="shared" si="370"/>
        <v>3.9681253602385804</v>
      </c>
      <c r="J2268" s="193">
        <f t="shared" si="370"/>
        <v>4.1148602266529055</v>
      </c>
      <c r="K2268" s="193">
        <f>MAX(0,(F2268-'2031 forecast'!$C$10))</f>
        <v>0</v>
      </c>
      <c r="L2268" s="193">
        <f>MAX(0,(G2268-'2031 forecast'!$C$10))</f>
        <v>0</v>
      </c>
      <c r="M2268" s="193">
        <f>MAX(0,(H2268-'2031 forecast'!$C$10))</f>
        <v>0</v>
      </c>
      <c r="N2268" s="193">
        <f>MAX(0,(I2268-'2031 forecast'!$C$10))</f>
        <v>0</v>
      </c>
      <c r="O2268" s="193">
        <f>MAX(0,(J2268-'2031 forecast'!$C$10))</f>
        <v>0</v>
      </c>
      <c r="P2268" s="175" t="str">
        <f t="shared" si="368"/>
        <v/>
      </c>
      <c r="Q2268" s="175" t="str">
        <f t="shared" si="369"/>
        <v/>
      </c>
    </row>
    <row r="2269" spans="1:17" s="1" customFormat="1" x14ac:dyDescent="0.3">
      <c r="A2269" s="189">
        <f t="shared" si="367"/>
        <v>43925.374999994507</v>
      </c>
      <c r="B2269" s="190">
        <f t="shared" si="362"/>
        <v>43925</v>
      </c>
      <c r="C2269" s="1">
        <f t="shared" si="363"/>
        <v>9</v>
      </c>
      <c r="D2269" s="191">
        <v>2.6051118017336607</v>
      </c>
      <c r="E2269" s="192">
        <f t="shared" si="364"/>
        <v>9.0458982603116257E-5</v>
      </c>
      <c r="F2269" s="193">
        <f t="shared" si="365"/>
        <v>3.8841242020988811</v>
      </c>
      <c r="G2269" s="193">
        <f t="shared" si="370"/>
        <v>4.0277528413658015</v>
      </c>
      <c r="H2269" s="193">
        <f t="shared" si="370"/>
        <v>4.1766926357205332</v>
      </c>
      <c r="I2269" s="193">
        <f t="shared" si="370"/>
        <v>4.331139983099523</v>
      </c>
      <c r="J2269" s="193">
        <f t="shared" si="370"/>
        <v>4.4912985439176829</v>
      </c>
      <c r="K2269" s="193">
        <f>MAX(0,(F2269-'2031 forecast'!$C$10))</f>
        <v>0</v>
      </c>
      <c r="L2269" s="193">
        <f>MAX(0,(G2269-'2031 forecast'!$C$10))</f>
        <v>0</v>
      </c>
      <c r="M2269" s="193">
        <f>MAX(0,(H2269-'2031 forecast'!$C$10))</f>
        <v>0</v>
      </c>
      <c r="N2269" s="193">
        <f>MAX(0,(I2269-'2031 forecast'!$C$10))</f>
        <v>0</v>
      </c>
      <c r="O2269" s="193">
        <f>MAX(0,(J2269-'2031 forecast'!$C$10))</f>
        <v>0</v>
      </c>
      <c r="P2269" s="175" t="str">
        <f t="shared" si="368"/>
        <v/>
      </c>
      <c r="Q2269" s="175" t="str">
        <f t="shared" si="369"/>
        <v/>
      </c>
    </row>
    <row r="2270" spans="1:17" s="1" customFormat="1" x14ac:dyDescent="0.3">
      <c r="A2270" s="189">
        <f t="shared" si="367"/>
        <v>43925.416666661171</v>
      </c>
      <c r="B2270" s="190">
        <f t="shared" si="362"/>
        <v>43925</v>
      </c>
      <c r="C2270" s="1">
        <f t="shared" si="363"/>
        <v>10</v>
      </c>
      <c r="D2270" s="191">
        <v>2.5448780028496456</v>
      </c>
      <c r="E2270" s="192">
        <f t="shared" si="364"/>
        <v>8.8367445433102014E-5</v>
      </c>
      <c r="F2270" s="193">
        <f t="shared" si="365"/>
        <v>3.7943178621659595</v>
      </c>
      <c r="G2270" s="193">
        <f t="shared" si="370"/>
        <v>3.9346256080394251</v>
      </c>
      <c r="H2270" s="193">
        <f t="shared" si="370"/>
        <v>4.0801217077269953</v>
      </c>
      <c r="I2270" s="193">
        <f t="shared" si="370"/>
        <v>4.2309980181723672</v>
      </c>
      <c r="J2270" s="193">
        <f t="shared" si="370"/>
        <v>4.3874534908791238</v>
      </c>
      <c r="K2270" s="193">
        <f>MAX(0,(F2270-'2031 forecast'!$C$10))</f>
        <v>0</v>
      </c>
      <c r="L2270" s="193">
        <f>MAX(0,(G2270-'2031 forecast'!$C$10))</f>
        <v>0</v>
      </c>
      <c r="M2270" s="193">
        <f>MAX(0,(H2270-'2031 forecast'!$C$10))</f>
        <v>0</v>
      </c>
      <c r="N2270" s="193">
        <f>MAX(0,(I2270-'2031 forecast'!$C$10))</f>
        <v>0</v>
      </c>
      <c r="O2270" s="193">
        <f>MAX(0,(J2270-'2031 forecast'!$C$10))</f>
        <v>0</v>
      </c>
      <c r="P2270" s="175" t="str">
        <f t="shared" si="368"/>
        <v/>
      </c>
      <c r="Q2270" s="175" t="str">
        <f t="shared" si="369"/>
        <v/>
      </c>
    </row>
    <row r="2271" spans="1:17" s="1" customFormat="1" x14ac:dyDescent="0.3">
      <c r="A2271" s="189">
        <f t="shared" si="367"/>
        <v>43925.458333327835</v>
      </c>
      <c r="B2271" s="190">
        <f t="shared" si="362"/>
        <v>43925</v>
      </c>
      <c r="C2271" s="1">
        <f t="shared" si="363"/>
        <v>11</v>
      </c>
      <c r="D2271" s="191">
        <v>2.5900533520126574</v>
      </c>
      <c r="E2271" s="192">
        <f t="shared" si="364"/>
        <v>8.9936098310612703E-5</v>
      </c>
      <c r="F2271" s="193">
        <f t="shared" si="365"/>
        <v>3.861672617115651</v>
      </c>
      <c r="G2271" s="193">
        <f t="shared" si="370"/>
        <v>4.0044710330342079</v>
      </c>
      <c r="H2271" s="193">
        <f t="shared" si="370"/>
        <v>4.1525499037221492</v>
      </c>
      <c r="I2271" s="193">
        <f t="shared" si="370"/>
        <v>4.3061044918677345</v>
      </c>
      <c r="J2271" s="193">
        <f t="shared" si="370"/>
        <v>4.4653372806580434</v>
      </c>
      <c r="K2271" s="193">
        <f>MAX(0,(F2271-'2031 forecast'!$C$10))</f>
        <v>0</v>
      </c>
      <c r="L2271" s="193">
        <f>MAX(0,(G2271-'2031 forecast'!$C$10))</f>
        <v>0</v>
      </c>
      <c r="M2271" s="193">
        <f>MAX(0,(H2271-'2031 forecast'!$C$10))</f>
        <v>0</v>
      </c>
      <c r="N2271" s="193">
        <f>MAX(0,(I2271-'2031 forecast'!$C$10))</f>
        <v>0</v>
      </c>
      <c r="O2271" s="193">
        <f>MAX(0,(J2271-'2031 forecast'!$C$10))</f>
        <v>0</v>
      </c>
      <c r="P2271" s="175" t="str">
        <f t="shared" si="368"/>
        <v/>
      </c>
      <c r="Q2271" s="175" t="str">
        <f t="shared" si="369"/>
        <v/>
      </c>
    </row>
    <row r="2272" spans="1:17" s="1" customFormat="1" x14ac:dyDescent="0.3">
      <c r="A2272" s="189">
        <f t="shared" si="367"/>
        <v>43925.499999994499</v>
      </c>
      <c r="B2272" s="190">
        <f t="shared" si="362"/>
        <v>43925</v>
      </c>
      <c r="C2272" s="1">
        <f t="shared" si="363"/>
        <v>12</v>
      </c>
      <c r="D2272" s="191">
        <v>2.6879332751991818</v>
      </c>
      <c r="E2272" s="192">
        <f t="shared" si="364"/>
        <v>9.3334846211885839E-5</v>
      </c>
      <c r="F2272" s="193">
        <f t="shared" si="365"/>
        <v>4.0076079195066487</v>
      </c>
      <c r="G2272" s="193">
        <f t="shared" si="370"/>
        <v>4.15580278718957</v>
      </c>
      <c r="H2272" s="193">
        <f t="shared" si="370"/>
        <v>4.3094776617116484</v>
      </c>
      <c r="I2272" s="193">
        <f t="shared" si="370"/>
        <v>4.4688351848743633</v>
      </c>
      <c r="J2272" s="193">
        <f t="shared" si="370"/>
        <v>4.6340854918457008</v>
      </c>
      <c r="K2272" s="193">
        <f>MAX(0,(F2272-'2031 forecast'!$C$10))</f>
        <v>0</v>
      </c>
      <c r="L2272" s="193">
        <f>MAX(0,(G2272-'2031 forecast'!$C$10))</f>
        <v>0</v>
      </c>
      <c r="M2272" s="193">
        <f>MAX(0,(H2272-'2031 forecast'!$C$10))</f>
        <v>0</v>
      </c>
      <c r="N2272" s="193">
        <f>MAX(0,(I2272-'2031 forecast'!$C$10))</f>
        <v>0</v>
      </c>
      <c r="O2272" s="193">
        <f>MAX(0,(J2272-'2031 forecast'!$C$10))</f>
        <v>0</v>
      </c>
      <c r="P2272" s="175" t="str">
        <f t="shared" si="368"/>
        <v/>
      </c>
      <c r="Q2272" s="175" t="str">
        <f t="shared" si="369"/>
        <v/>
      </c>
    </row>
    <row r="2273" spans="1:17" s="1" customFormat="1" x14ac:dyDescent="0.3">
      <c r="A2273" s="189">
        <f t="shared" si="367"/>
        <v>43925.541666661164</v>
      </c>
      <c r="B2273" s="190">
        <f t="shared" si="362"/>
        <v>43925</v>
      </c>
      <c r="C2273" s="1">
        <f t="shared" si="363"/>
        <v>13</v>
      </c>
      <c r="D2273" s="191">
        <v>2.4846442039656305</v>
      </c>
      <c r="E2273" s="192">
        <f t="shared" si="364"/>
        <v>8.627590826308777E-5</v>
      </c>
      <c r="F2273" s="193">
        <f t="shared" si="365"/>
        <v>3.7045115222330374</v>
      </c>
      <c r="G2273" s="193">
        <f t="shared" si="370"/>
        <v>3.8414983747130487</v>
      </c>
      <c r="H2273" s="193">
        <f t="shared" si="370"/>
        <v>3.9835507797334571</v>
      </c>
      <c r="I2273" s="193">
        <f t="shared" si="370"/>
        <v>4.1308560532452105</v>
      </c>
      <c r="J2273" s="193">
        <f t="shared" si="370"/>
        <v>4.2836084378405648</v>
      </c>
      <c r="K2273" s="193">
        <f>MAX(0,(F2273-'2031 forecast'!$C$10))</f>
        <v>0</v>
      </c>
      <c r="L2273" s="193">
        <f>MAX(0,(G2273-'2031 forecast'!$C$10))</f>
        <v>0</v>
      </c>
      <c r="M2273" s="193">
        <f>MAX(0,(H2273-'2031 forecast'!$C$10))</f>
        <v>0</v>
      </c>
      <c r="N2273" s="193">
        <f>MAX(0,(I2273-'2031 forecast'!$C$10))</f>
        <v>0</v>
      </c>
      <c r="O2273" s="193">
        <f>MAX(0,(J2273-'2031 forecast'!$C$10))</f>
        <v>0</v>
      </c>
      <c r="P2273" s="175" t="str">
        <f t="shared" si="368"/>
        <v/>
      </c>
      <c r="Q2273" s="175" t="str">
        <f t="shared" si="369"/>
        <v/>
      </c>
    </row>
    <row r="2274" spans="1:17" s="1" customFormat="1" x14ac:dyDescent="0.3">
      <c r="A2274" s="189">
        <f t="shared" si="367"/>
        <v>43925.583333327828</v>
      </c>
      <c r="B2274" s="190">
        <f t="shared" si="362"/>
        <v>43925</v>
      </c>
      <c r="C2274" s="1">
        <f t="shared" si="363"/>
        <v>14</v>
      </c>
      <c r="D2274" s="191">
        <v>2.431939629942117</v>
      </c>
      <c r="E2274" s="192">
        <f t="shared" si="364"/>
        <v>8.4445813239325296E-5</v>
      </c>
      <c r="F2274" s="193">
        <f t="shared" si="365"/>
        <v>3.6259309747917303</v>
      </c>
      <c r="G2274" s="193">
        <f t="shared" si="370"/>
        <v>3.7600120455524686</v>
      </c>
      <c r="H2274" s="193">
        <f t="shared" si="370"/>
        <v>3.8990512177391108</v>
      </c>
      <c r="I2274" s="193">
        <f t="shared" si="370"/>
        <v>4.0432318339339481</v>
      </c>
      <c r="J2274" s="193">
        <f t="shared" si="370"/>
        <v>4.192744016431825</v>
      </c>
      <c r="K2274" s="193">
        <f>MAX(0,(F2274-'2031 forecast'!$C$10))</f>
        <v>0</v>
      </c>
      <c r="L2274" s="193">
        <f>MAX(0,(G2274-'2031 forecast'!$C$10))</f>
        <v>0</v>
      </c>
      <c r="M2274" s="193">
        <f>MAX(0,(H2274-'2031 forecast'!$C$10))</f>
        <v>0</v>
      </c>
      <c r="N2274" s="193">
        <f>MAX(0,(I2274-'2031 forecast'!$C$10))</f>
        <v>0</v>
      </c>
      <c r="O2274" s="193">
        <f>MAX(0,(J2274-'2031 forecast'!$C$10))</f>
        <v>0</v>
      </c>
      <c r="P2274" s="175" t="str">
        <f t="shared" si="368"/>
        <v/>
      </c>
      <c r="Q2274" s="175" t="str">
        <f t="shared" si="369"/>
        <v/>
      </c>
    </row>
    <row r="2275" spans="1:17" s="1" customFormat="1" x14ac:dyDescent="0.3">
      <c r="A2275" s="189">
        <f t="shared" si="367"/>
        <v>43925.624999994492</v>
      </c>
      <c r="B2275" s="190">
        <f t="shared" si="362"/>
        <v>43925</v>
      </c>
      <c r="C2275" s="1">
        <f t="shared" si="363"/>
        <v>15</v>
      </c>
      <c r="D2275" s="191">
        <v>2.3792350559186035</v>
      </c>
      <c r="E2275" s="192">
        <f t="shared" si="364"/>
        <v>8.2615718215562823E-5</v>
      </c>
      <c r="F2275" s="193">
        <f t="shared" si="365"/>
        <v>3.5473504273504233</v>
      </c>
      <c r="G2275" s="193">
        <f t="shared" si="370"/>
        <v>3.6785257163918885</v>
      </c>
      <c r="H2275" s="193">
        <f t="shared" si="370"/>
        <v>3.8145516557447645</v>
      </c>
      <c r="I2275" s="193">
        <f t="shared" si="370"/>
        <v>3.9556076146226857</v>
      </c>
      <c r="J2275" s="193">
        <f t="shared" si="370"/>
        <v>4.1018795950230862</v>
      </c>
      <c r="K2275" s="193">
        <f>MAX(0,(F2275-'2031 forecast'!$C$10))</f>
        <v>0</v>
      </c>
      <c r="L2275" s="193">
        <f>MAX(0,(G2275-'2031 forecast'!$C$10))</f>
        <v>0</v>
      </c>
      <c r="M2275" s="193">
        <f>MAX(0,(H2275-'2031 forecast'!$C$10))</f>
        <v>0</v>
      </c>
      <c r="N2275" s="193">
        <f>MAX(0,(I2275-'2031 forecast'!$C$10))</f>
        <v>0</v>
      </c>
      <c r="O2275" s="193">
        <f>MAX(0,(J2275-'2031 forecast'!$C$10))</f>
        <v>0</v>
      </c>
      <c r="P2275" s="175" t="str">
        <f t="shared" si="368"/>
        <v/>
      </c>
      <c r="Q2275" s="175" t="str">
        <f t="shared" si="369"/>
        <v/>
      </c>
    </row>
    <row r="2276" spans="1:17" s="1" customFormat="1" x14ac:dyDescent="0.3">
      <c r="A2276" s="189">
        <f t="shared" si="367"/>
        <v>43925.666666661156</v>
      </c>
      <c r="B2276" s="190">
        <f t="shared" si="362"/>
        <v>43925</v>
      </c>
      <c r="C2276" s="1">
        <f t="shared" si="363"/>
        <v>16</v>
      </c>
      <c r="D2276" s="191">
        <v>2.4469980796631208</v>
      </c>
      <c r="E2276" s="192">
        <f t="shared" si="364"/>
        <v>8.496869753182885E-5</v>
      </c>
      <c r="F2276" s="193">
        <f t="shared" si="365"/>
        <v>3.6483825597749604</v>
      </c>
      <c r="G2276" s="193">
        <f t="shared" si="370"/>
        <v>3.7832938538840621</v>
      </c>
      <c r="H2276" s="193">
        <f t="shared" si="370"/>
        <v>3.9231939497374952</v>
      </c>
      <c r="I2276" s="193">
        <f t="shared" si="370"/>
        <v>4.0682673251657366</v>
      </c>
      <c r="J2276" s="193">
        <f t="shared" si="370"/>
        <v>4.2187052796914646</v>
      </c>
      <c r="K2276" s="193">
        <f>MAX(0,(F2276-'2031 forecast'!$C$10))</f>
        <v>0</v>
      </c>
      <c r="L2276" s="193">
        <f>MAX(0,(G2276-'2031 forecast'!$C$10))</f>
        <v>0</v>
      </c>
      <c r="M2276" s="193">
        <f>MAX(0,(H2276-'2031 forecast'!$C$10))</f>
        <v>0</v>
      </c>
      <c r="N2276" s="193">
        <f>MAX(0,(I2276-'2031 forecast'!$C$10))</f>
        <v>0</v>
      </c>
      <c r="O2276" s="193">
        <f>MAX(0,(J2276-'2031 forecast'!$C$10))</f>
        <v>0</v>
      </c>
      <c r="P2276" s="175" t="str">
        <f t="shared" si="368"/>
        <v/>
      </c>
      <c r="Q2276" s="175" t="str">
        <f t="shared" si="369"/>
        <v/>
      </c>
    </row>
    <row r="2277" spans="1:17" s="1" customFormat="1" x14ac:dyDescent="0.3">
      <c r="A2277" s="189">
        <f t="shared" si="367"/>
        <v>43925.708333327821</v>
      </c>
      <c r="B2277" s="190">
        <f t="shared" si="362"/>
        <v>43925</v>
      </c>
      <c r="C2277" s="1">
        <f t="shared" si="363"/>
        <v>17</v>
      </c>
      <c r="D2277" s="191">
        <v>2.6502871508966721</v>
      </c>
      <c r="E2277" s="192">
        <f t="shared" si="364"/>
        <v>9.2027635480626934E-5</v>
      </c>
      <c r="F2277" s="193">
        <f t="shared" si="365"/>
        <v>3.9514789570485722</v>
      </c>
      <c r="G2277" s="193">
        <f t="shared" si="370"/>
        <v>4.0975982663605839</v>
      </c>
      <c r="H2277" s="193">
        <f t="shared" si="370"/>
        <v>4.249120831715687</v>
      </c>
      <c r="I2277" s="193">
        <f t="shared" si="370"/>
        <v>4.4062464567948902</v>
      </c>
      <c r="J2277" s="193">
        <f t="shared" si="370"/>
        <v>4.5691823336966015</v>
      </c>
      <c r="K2277" s="193">
        <f>MAX(0,(F2277-'2031 forecast'!$C$10))</f>
        <v>0</v>
      </c>
      <c r="L2277" s="193">
        <f>MAX(0,(G2277-'2031 forecast'!$C$10))</f>
        <v>0</v>
      </c>
      <c r="M2277" s="193">
        <f>MAX(0,(H2277-'2031 forecast'!$C$10))</f>
        <v>0</v>
      </c>
      <c r="N2277" s="193">
        <f>MAX(0,(I2277-'2031 forecast'!$C$10))</f>
        <v>0</v>
      </c>
      <c r="O2277" s="193">
        <f>MAX(0,(J2277-'2031 forecast'!$C$10))</f>
        <v>0</v>
      </c>
      <c r="P2277" s="175" t="str">
        <f t="shared" si="368"/>
        <v/>
      </c>
      <c r="Q2277" s="175" t="str">
        <f t="shared" si="369"/>
        <v/>
      </c>
    </row>
    <row r="2278" spans="1:17" s="1" customFormat="1" x14ac:dyDescent="0.3">
      <c r="A2278" s="189">
        <f t="shared" si="367"/>
        <v>43925.749999994485</v>
      </c>
      <c r="B2278" s="190">
        <f t="shared" si="362"/>
        <v>43925</v>
      </c>
      <c r="C2278" s="1">
        <f t="shared" si="363"/>
        <v>18</v>
      </c>
      <c r="D2278" s="191">
        <v>2.6502871508966721</v>
      </c>
      <c r="E2278" s="192">
        <f t="shared" si="364"/>
        <v>9.2027635480626934E-5</v>
      </c>
      <c r="F2278" s="193">
        <f t="shared" si="365"/>
        <v>3.9514789570485722</v>
      </c>
      <c r="G2278" s="193">
        <f t="shared" si="370"/>
        <v>4.0975982663605839</v>
      </c>
      <c r="H2278" s="193">
        <f t="shared" si="370"/>
        <v>4.249120831715687</v>
      </c>
      <c r="I2278" s="193">
        <f t="shared" si="370"/>
        <v>4.4062464567948902</v>
      </c>
      <c r="J2278" s="193">
        <f t="shared" si="370"/>
        <v>4.5691823336966015</v>
      </c>
      <c r="K2278" s="193">
        <f>MAX(0,(F2278-'2031 forecast'!$C$10))</f>
        <v>0</v>
      </c>
      <c r="L2278" s="193">
        <f>MAX(0,(G2278-'2031 forecast'!$C$10))</f>
        <v>0</v>
      </c>
      <c r="M2278" s="193">
        <f>MAX(0,(H2278-'2031 forecast'!$C$10))</f>
        <v>0</v>
      </c>
      <c r="N2278" s="193">
        <f>MAX(0,(I2278-'2031 forecast'!$C$10))</f>
        <v>0</v>
      </c>
      <c r="O2278" s="193">
        <f>MAX(0,(J2278-'2031 forecast'!$C$10))</f>
        <v>0</v>
      </c>
      <c r="P2278" s="175" t="str">
        <f t="shared" si="368"/>
        <v/>
      </c>
      <c r="Q2278" s="175" t="str">
        <f t="shared" si="369"/>
        <v/>
      </c>
    </row>
    <row r="2279" spans="1:17" s="1" customFormat="1" x14ac:dyDescent="0.3">
      <c r="A2279" s="189">
        <f t="shared" si="367"/>
        <v>43925.791666661149</v>
      </c>
      <c r="B2279" s="190">
        <f t="shared" si="362"/>
        <v>43925</v>
      </c>
      <c r="C2279" s="1">
        <f t="shared" si="363"/>
        <v>19</v>
      </c>
      <c r="D2279" s="191">
        <v>2.7331086243621936</v>
      </c>
      <c r="E2279" s="192">
        <f t="shared" si="364"/>
        <v>9.4903499089396543E-5</v>
      </c>
      <c r="F2279" s="193">
        <f t="shared" si="365"/>
        <v>4.0749626744563407</v>
      </c>
      <c r="G2279" s="193">
        <f t="shared" si="370"/>
        <v>4.2256482121843533</v>
      </c>
      <c r="H2279" s="193">
        <f t="shared" si="370"/>
        <v>4.3819058577068031</v>
      </c>
      <c r="I2279" s="193">
        <f t="shared" si="370"/>
        <v>4.5439416585697314</v>
      </c>
      <c r="J2279" s="193">
        <f t="shared" si="370"/>
        <v>4.7119692816246213</v>
      </c>
      <c r="K2279" s="193">
        <f>MAX(0,(F2279-'2031 forecast'!$C$10))</f>
        <v>0</v>
      </c>
      <c r="L2279" s="193">
        <f>MAX(0,(G2279-'2031 forecast'!$C$10))</f>
        <v>0</v>
      </c>
      <c r="M2279" s="193">
        <f>MAX(0,(H2279-'2031 forecast'!$C$10))</f>
        <v>0</v>
      </c>
      <c r="N2279" s="193">
        <f>MAX(0,(I2279-'2031 forecast'!$C$10))</f>
        <v>0</v>
      </c>
      <c r="O2279" s="193">
        <f>MAX(0,(J2279-'2031 forecast'!$C$10))</f>
        <v>0</v>
      </c>
      <c r="P2279" s="175" t="str">
        <f t="shared" si="368"/>
        <v/>
      </c>
      <c r="Q2279" s="175" t="str">
        <f t="shared" si="369"/>
        <v/>
      </c>
    </row>
    <row r="2280" spans="1:17" s="1" customFormat="1" x14ac:dyDescent="0.3">
      <c r="A2280" s="189">
        <f t="shared" si="367"/>
        <v>43925.833333327813</v>
      </c>
      <c r="B2280" s="190">
        <f t="shared" si="362"/>
        <v>43925</v>
      </c>
      <c r="C2280" s="1">
        <f t="shared" si="363"/>
        <v>20</v>
      </c>
      <c r="D2280" s="191">
        <v>2.778283973525205</v>
      </c>
      <c r="E2280" s="192">
        <f t="shared" si="364"/>
        <v>9.6472151966907232E-5</v>
      </c>
      <c r="F2280" s="193">
        <f t="shared" si="365"/>
        <v>4.1423174294060328</v>
      </c>
      <c r="G2280" s="193">
        <f t="shared" si="370"/>
        <v>4.2954936371791357</v>
      </c>
      <c r="H2280" s="193">
        <f t="shared" si="370"/>
        <v>4.4543340537019569</v>
      </c>
      <c r="I2280" s="193">
        <f t="shared" si="370"/>
        <v>4.6190481322650987</v>
      </c>
      <c r="J2280" s="193">
        <f t="shared" si="370"/>
        <v>4.7898530714035408</v>
      </c>
      <c r="K2280" s="193">
        <f>MAX(0,(F2280-'2031 forecast'!$C$10))</f>
        <v>0</v>
      </c>
      <c r="L2280" s="193">
        <f>MAX(0,(G2280-'2031 forecast'!$C$10))</f>
        <v>0</v>
      </c>
      <c r="M2280" s="193">
        <f>MAX(0,(H2280-'2031 forecast'!$C$10))</f>
        <v>0</v>
      </c>
      <c r="N2280" s="193">
        <f>MAX(0,(I2280-'2031 forecast'!$C$10))</f>
        <v>0</v>
      </c>
      <c r="O2280" s="193">
        <f>MAX(0,(J2280-'2031 forecast'!$C$10))</f>
        <v>0</v>
      </c>
      <c r="P2280" s="175" t="str">
        <f t="shared" si="368"/>
        <v/>
      </c>
      <c r="Q2280" s="175" t="str">
        <f t="shared" si="369"/>
        <v/>
      </c>
    </row>
    <row r="2281" spans="1:17" s="1" customFormat="1" x14ac:dyDescent="0.3">
      <c r="A2281" s="189">
        <f t="shared" si="367"/>
        <v>43925.874999994478</v>
      </c>
      <c r="B2281" s="190">
        <f t="shared" si="362"/>
        <v>43925</v>
      </c>
      <c r="C2281" s="1">
        <f t="shared" si="363"/>
        <v>21</v>
      </c>
      <c r="D2281" s="191">
        <v>2.6051118017336607</v>
      </c>
      <c r="E2281" s="192">
        <f t="shared" si="364"/>
        <v>9.0458982603116257E-5</v>
      </c>
      <c r="F2281" s="193">
        <f t="shared" si="365"/>
        <v>3.8841242020988811</v>
      </c>
      <c r="G2281" s="193">
        <f t="shared" si="370"/>
        <v>4.0277528413658015</v>
      </c>
      <c r="H2281" s="193">
        <f t="shared" si="370"/>
        <v>4.1766926357205332</v>
      </c>
      <c r="I2281" s="193">
        <f t="shared" si="370"/>
        <v>4.331139983099523</v>
      </c>
      <c r="J2281" s="193">
        <f t="shared" si="370"/>
        <v>4.4912985439176829</v>
      </c>
      <c r="K2281" s="193">
        <f>MAX(0,(F2281-'2031 forecast'!$C$10))</f>
        <v>0</v>
      </c>
      <c r="L2281" s="193">
        <f>MAX(0,(G2281-'2031 forecast'!$C$10))</f>
        <v>0</v>
      </c>
      <c r="M2281" s="193">
        <f>MAX(0,(H2281-'2031 forecast'!$C$10))</f>
        <v>0</v>
      </c>
      <c r="N2281" s="193">
        <f>MAX(0,(I2281-'2031 forecast'!$C$10))</f>
        <v>0</v>
      </c>
      <c r="O2281" s="193">
        <f>MAX(0,(J2281-'2031 forecast'!$C$10))</f>
        <v>0</v>
      </c>
      <c r="P2281" s="175" t="str">
        <f t="shared" si="368"/>
        <v/>
      </c>
      <c r="Q2281" s="175" t="str">
        <f t="shared" si="369"/>
        <v/>
      </c>
    </row>
    <row r="2282" spans="1:17" s="1" customFormat="1" x14ac:dyDescent="0.3">
      <c r="A2282" s="189">
        <f t="shared" si="367"/>
        <v>43925.916666661142</v>
      </c>
      <c r="B2282" s="190">
        <f t="shared" si="362"/>
        <v>43925</v>
      </c>
      <c r="C2282" s="1">
        <f t="shared" si="363"/>
        <v>22</v>
      </c>
      <c r="D2282" s="191">
        <v>2.4921734288261321</v>
      </c>
      <c r="E2282" s="192">
        <f t="shared" si="364"/>
        <v>8.653735040933954E-5</v>
      </c>
      <c r="F2282" s="193">
        <f t="shared" si="365"/>
        <v>3.7157373147246524</v>
      </c>
      <c r="G2282" s="193">
        <f t="shared" si="370"/>
        <v>3.853139278878845</v>
      </c>
      <c r="H2282" s="193">
        <f t="shared" si="370"/>
        <v>3.9956221457326491</v>
      </c>
      <c r="I2282" s="193">
        <f t="shared" si="370"/>
        <v>4.1433737988611048</v>
      </c>
      <c r="J2282" s="193">
        <f t="shared" si="370"/>
        <v>4.2965890694703841</v>
      </c>
      <c r="K2282" s="193">
        <f>MAX(0,(F2282-'2031 forecast'!$C$10))</f>
        <v>0</v>
      </c>
      <c r="L2282" s="193">
        <f>MAX(0,(G2282-'2031 forecast'!$C$10))</f>
        <v>0</v>
      </c>
      <c r="M2282" s="193">
        <f>MAX(0,(H2282-'2031 forecast'!$C$10))</f>
        <v>0</v>
      </c>
      <c r="N2282" s="193">
        <f>MAX(0,(I2282-'2031 forecast'!$C$10))</f>
        <v>0</v>
      </c>
      <c r="O2282" s="193">
        <f>MAX(0,(J2282-'2031 forecast'!$C$10))</f>
        <v>0</v>
      </c>
      <c r="P2282" s="175" t="str">
        <f t="shared" si="368"/>
        <v/>
      </c>
      <c r="Q2282" s="175" t="str">
        <f t="shared" si="369"/>
        <v/>
      </c>
    </row>
    <row r="2283" spans="1:17" s="1" customFormat="1" x14ac:dyDescent="0.3">
      <c r="A2283" s="189">
        <f t="shared" si="367"/>
        <v>43925.958333327806</v>
      </c>
      <c r="B2283" s="190">
        <f t="shared" si="362"/>
        <v>43925</v>
      </c>
      <c r="C2283" s="1">
        <f t="shared" si="363"/>
        <v>23</v>
      </c>
      <c r="D2283" s="191">
        <v>2.3114720321740867</v>
      </c>
      <c r="E2283" s="192">
        <f t="shared" si="364"/>
        <v>8.0262738899296808E-5</v>
      </c>
      <c r="F2283" s="193">
        <f t="shared" si="365"/>
        <v>3.4463182949258866</v>
      </c>
      <c r="G2283" s="193">
        <f t="shared" si="370"/>
        <v>3.5737575788997149</v>
      </c>
      <c r="H2283" s="193">
        <f t="shared" si="370"/>
        <v>3.7059093617520347</v>
      </c>
      <c r="I2283" s="193">
        <f t="shared" si="370"/>
        <v>3.8429479040796353</v>
      </c>
      <c r="J2283" s="193">
        <f t="shared" si="370"/>
        <v>3.9850539103547078</v>
      </c>
      <c r="K2283" s="193">
        <f>MAX(0,(F2283-'2031 forecast'!$C$10))</f>
        <v>0</v>
      </c>
      <c r="L2283" s="193">
        <f>MAX(0,(G2283-'2031 forecast'!$C$10))</f>
        <v>0</v>
      </c>
      <c r="M2283" s="193">
        <f>MAX(0,(H2283-'2031 forecast'!$C$10))</f>
        <v>0</v>
      </c>
      <c r="N2283" s="193">
        <f>MAX(0,(I2283-'2031 forecast'!$C$10))</f>
        <v>0</v>
      </c>
      <c r="O2283" s="193">
        <f>MAX(0,(J2283-'2031 forecast'!$C$10))</f>
        <v>0</v>
      </c>
      <c r="P2283" s="175" t="str">
        <f t="shared" si="368"/>
        <v/>
      </c>
      <c r="Q2283" s="175" t="str">
        <f t="shared" si="369"/>
        <v/>
      </c>
    </row>
    <row r="2284" spans="1:17" s="1" customFormat="1" x14ac:dyDescent="0.3">
      <c r="A2284" s="189">
        <f t="shared" si="367"/>
        <v>43925.99999999447</v>
      </c>
      <c r="B2284" s="190">
        <f t="shared" si="362"/>
        <v>43925</v>
      </c>
      <c r="C2284" s="1">
        <f t="shared" si="363"/>
        <v>0</v>
      </c>
      <c r="D2284" s="191">
        <v>2.3340597067555917</v>
      </c>
      <c r="E2284" s="192">
        <f t="shared" si="364"/>
        <v>8.1047065338052119E-5</v>
      </c>
      <c r="F2284" s="193">
        <f t="shared" si="365"/>
        <v>3.4799956724007308</v>
      </c>
      <c r="G2284" s="193">
        <f t="shared" si="370"/>
        <v>3.6086802913971048</v>
      </c>
      <c r="H2284" s="193">
        <f t="shared" si="370"/>
        <v>3.7421234597496102</v>
      </c>
      <c r="I2284" s="193">
        <f t="shared" si="370"/>
        <v>3.8805011409273176</v>
      </c>
      <c r="J2284" s="193">
        <f t="shared" si="370"/>
        <v>4.0239958052441658</v>
      </c>
      <c r="K2284" s="193">
        <f>MAX(0,(F2284-'2031 forecast'!$C$10))</f>
        <v>0</v>
      </c>
      <c r="L2284" s="193">
        <f>MAX(0,(G2284-'2031 forecast'!$C$10))</f>
        <v>0</v>
      </c>
      <c r="M2284" s="193">
        <f>MAX(0,(H2284-'2031 forecast'!$C$10))</f>
        <v>0</v>
      </c>
      <c r="N2284" s="193">
        <f>MAX(0,(I2284-'2031 forecast'!$C$10))</f>
        <v>0</v>
      </c>
      <c r="O2284" s="193">
        <f>MAX(0,(J2284-'2031 forecast'!$C$10))</f>
        <v>0</v>
      </c>
      <c r="P2284" s="175" t="str">
        <f t="shared" si="368"/>
        <v/>
      </c>
      <c r="Q2284" s="175" t="str">
        <f t="shared" si="369"/>
        <v/>
      </c>
    </row>
    <row r="2285" spans="1:17" s="1" customFormat="1" x14ac:dyDescent="0.3">
      <c r="A2285" s="189">
        <f t="shared" si="367"/>
        <v>43926.041666661135</v>
      </c>
      <c r="B2285" s="190">
        <f t="shared" si="362"/>
        <v>43926</v>
      </c>
      <c r="C2285" s="1">
        <f t="shared" si="363"/>
        <v>1</v>
      </c>
      <c r="D2285" s="191">
        <v>2.115712185801037</v>
      </c>
      <c r="E2285" s="192">
        <f t="shared" si="364"/>
        <v>7.3465243096750495E-5</v>
      </c>
      <c r="F2285" s="193">
        <f t="shared" si="365"/>
        <v>3.1544476901438894</v>
      </c>
      <c r="G2285" s="193">
        <f t="shared" ref="G2285:J2304" si="371">$E2285*G$2</f>
        <v>3.2710940705889899</v>
      </c>
      <c r="H2285" s="193">
        <f t="shared" si="371"/>
        <v>3.3920538457730349</v>
      </c>
      <c r="I2285" s="193">
        <f t="shared" si="371"/>
        <v>3.5174865180663764</v>
      </c>
      <c r="J2285" s="193">
        <f t="shared" si="371"/>
        <v>3.6475574879793902</v>
      </c>
      <c r="K2285" s="193">
        <f>MAX(0,(F2285-'2031 forecast'!$C$10))</f>
        <v>0</v>
      </c>
      <c r="L2285" s="193">
        <f>MAX(0,(G2285-'2031 forecast'!$C$10))</f>
        <v>0</v>
      </c>
      <c r="M2285" s="193">
        <f>MAX(0,(H2285-'2031 forecast'!$C$10))</f>
        <v>0</v>
      </c>
      <c r="N2285" s="193">
        <f>MAX(0,(I2285-'2031 forecast'!$C$10))</f>
        <v>0</v>
      </c>
      <c r="O2285" s="193">
        <f>MAX(0,(J2285-'2031 forecast'!$C$10))</f>
        <v>0</v>
      </c>
      <c r="P2285" s="175" t="str">
        <f t="shared" si="368"/>
        <v/>
      </c>
      <c r="Q2285" s="175" t="str">
        <f t="shared" si="369"/>
        <v/>
      </c>
    </row>
    <row r="2286" spans="1:17" s="1" customFormat="1" x14ac:dyDescent="0.3">
      <c r="A2286" s="189">
        <f t="shared" si="367"/>
        <v>43926.083333327799</v>
      </c>
      <c r="B2286" s="190">
        <f t="shared" si="362"/>
        <v>43926</v>
      </c>
      <c r="C2286" s="1">
        <f t="shared" si="363"/>
        <v>2</v>
      </c>
      <c r="D2286" s="191">
        <v>2.085595286359029</v>
      </c>
      <c r="E2286" s="192">
        <f t="shared" si="364"/>
        <v>7.241947451174336E-5</v>
      </c>
      <c r="F2286" s="193">
        <f t="shared" si="365"/>
        <v>3.1095445201774279</v>
      </c>
      <c r="G2286" s="193">
        <f t="shared" si="371"/>
        <v>3.2245304539258011</v>
      </c>
      <c r="H2286" s="193">
        <f t="shared" si="371"/>
        <v>3.3437683817762651</v>
      </c>
      <c r="I2286" s="193">
        <f t="shared" si="371"/>
        <v>3.4674155356027976</v>
      </c>
      <c r="J2286" s="193">
        <f t="shared" si="371"/>
        <v>3.5956349614601102</v>
      </c>
      <c r="K2286" s="193">
        <f>MAX(0,(F2286-'2031 forecast'!$C$10))</f>
        <v>0</v>
      </c>
      <c r="L2286" s="193">
        <f>MAX(0,(G2286-'2031 forecast'!$C$10))</f>
        <v>0</v>
      </c>
      <c r="M2286" s="193">
        <f>MAX(0,(H2286-'2031 forecast'!$C$10))</f>
        <v>0</v>
      </c>
      <c r="N2286" s="193">
        <f>MAX(0,(I2286-'2031 forecast'!$C$10))</f>
        <v>0</v>
      </c>
      <c r="O2286" s="193">
        <f>MAX(0,(J2286-'2031 forecast'!$C$10))</f>
        <v>0</v>
      </c>
      <c r="P2286" s="175" t="str">
        <f t="shared" si="368"/>
        <v/>
      </c>
      <c r="Q2286" s="175" t="str">
        <f t="shared" si="369"/>
        <v/>
      </c>
    </row>
    <row r="2287" spans="1:17" s="1" customFormat="1" x14ac:dyDescent="0.3">
      <c r="A2287" s="189">
        <f t="shared" si="367"/>
        <v>43926.124999994463</v>
      </c>
      <c r="B2287" s="190">
        <f t="shared" si="362"/>
        <v>43926</v>
      </c>
      <c r="C2287" s="1">
        <f t="shared" si="363"/>
        <v>3</v>
      </c>
      <c r="D2287" s="191">
        <v>2.0479491620565198</v>
      </c>
      <c r="E2287" s="192">
        <f t="shared" si="364"/>
        <v>7.1112263780484468E-5</v>
      </c>
      <c r="F2287" s="193">
        <f t="shared" si="365"/>
        <v>3.0534155577193522</v>
      </c>
      <c r="G2287" s="193">
        <f t="shared" si="371"/>
        <v>3.1663259330968159</v>
      </c>
      <c r="H2287" s="193">
        <f t="shared" si="371"/>
        <v>3.2834115517803042</v>
      </c>
      <c r="I2287" s="193">
        <f t="shared" si="371"/>
        <v>3.404826807523325</v>
      </c>
      <c r="J2287" s="193">
        <f t="shared" si="371"/>
        <v>3.5307318033110113</v>
      </c>
      <c r="K2287" s="193">
        <f>MAX(0,(F2287-'2031 forecast'!$C$10))</f>
        <v>0</v>
      </c>
      <c r="L2287" s="193">
        <f>MAX(0,(G2287-'2031 forecast'!$C$10))</f>
        <v>0</v>
      </c>
      <c r="M2287" s="193">
        <f>MAX(0,(H2287-'2031 forecast'!$C$10))</f>
        <v>0</v>
      </c>
      <c r="N2287" s="193">
        <f>MAX(0,(I2287-'2031 forecast'!$C$10))</f>
        <v>0</v>
      </c>
      <c r="O2287" s="193">
        <f>MAX(0,(J2287-'2031 forecast'!$C$10))</f>
        <v>0</v>
      </c>
      <c r="P2287" s="175" t="str">
        <f t="shared" si="368"/>
        <v/>
      </c>
      <c r="Q2287" s="175" t="str">
        <f t="shared" si="369"/>
        <v/>
      </c>
    </row>
    <row r="2288" spans="1:17" s="1" customFormat="1" x14ac:dyDescent="0.3">
      <c r="A2288" s="189">
        <f t="shared" si="367"/>
        <v>43926.166666661127</v>
      </c>
      <c r="B2288" s="190">
        <f t="shared" si="362"/>
        <v>43926</v>
      </c>
      <c r="C2288" s="1">
        <f t="shared" si="363"/>
        <v>4</v>
      </c>
      <c r="D2288" s="191">
        <v>2.0780660614985274</v>
      </c>
      <c r="E2288" s="192">
        <f t="shared" si="364"/>
        <v>7.215803236549159E-5</v>
      </c>
      <c r="F2288" s="193">
        <f t="shared" si="365"/>
        <v>3.0983187276858133</v>
      </c>
      <c r="G2288" s="193">
        <f t="shared" si="371"/>
        <v>3.2128895497600043</v>
      </c>
      <c r="H2288" s="193">
        <f t="shared" si="371"/>
        <v>3.3316970157770736</v>
      </c>
      <c r="I2288" s="193">
        <f t="shared" si="371"/>
        <v>3.4548977899869033</v>
      </c>
      <c r="J2288" s="193">
        <f t="shared" si="371"/>
        <v>3.5826543298302909</v>
      </c>
      <c r="K2288" s="193">
        <f>MAX(0,(F2288-'2031 forecast'!$C$10))</f>
        <v>0</v>
      </c>
      <c r="L2288" s="193">
        <f>MAX(0,(G2288-'2031 forecast'!$C$10))</f>
        <v>0</v>
      </c>
      <c r="M2288" s="193">
        <f>MAX(0,(H2288-'2031 forecast'!$C$10))</f>
        <v>0</v>
      </c>
      <c r="N2288" s="193">
        <f>MAX(0,(I2288-'2031 forecast'!$C$10))</f>
        <v>0</v>
      </c>
      <c r="O2288" s="193">
        <f>MAX(0,(J2288-'2031 forecast'!$C$10))</f>
        <v>0</v>
      </c>
      <c r="P2288" s="175" t="str">
        <f t="shared" si="368"/>
        <v/>
      </c>
      <c r="Q2288" s="175" t="str">
        <f t="shared" si="369"/>
        <v/>
      </c>
    </row>
    <row r="2289" spans="1:17" s="1" customFormat="1" x14ac:dyDescent="0.3">
      <c r="A2289" s="189">
        <f t="shared" si="367"/>
        <v>43926.208333327791</v>
      </c>
      <c r="B2289" s="190">
        <f t="shared" si="362"/>
        <v>43926</v>
      </c>
      <c r="C2289" s="1">
        <f t="shared" si="363"/>
        <v>5</v>
      </c>
      <c r="D2289" s="191">
        <v>2.0931245112195311</v>
      </c>
      <c r="E2289" s="192">
        <f t="shared" si="364"/>
        <v>7.2680916657995144E-5</v>
      </c>
      <c r="F2289" s="193">
        <f t="shared" si="365"/>
        <v>3.1207703126690434</v>
      </c>
      <c r="G2289" s="193">
        <f t="shared" si="371"/>
        <v>3.2361713580915983</v>
      </c>
      <c r="H2289" s="193">
        <f t="shared" si="371"/>
        <v>3.3558397477754576</v>
      </c>
      <c r="I2289" s="193">
        <f t="shared" si="371"/>
        <v>3.4799332812186923</v>
      </c>
      <c r="J2289" s="193">
        <f t="shared" si="371"/>
        <v>3.60861559308993</v>
      </c>
      <c r="K2289" s="193">
        <f>MAX(0,(F2289-'2031 forecast'!$C$10))</f>
        <v>0</v>
      </c>
      <c r="L2289" s="193">
        <f>MAX(0,(G2289-'2031 forecast'!$C$10))</f>
        <v>0</v>
      </c>
      <c r="M2289" s="193">
        <f>MAX(0,(H2289-'2031 forecast'!$C$10))</f>
        <v>0</v>
      </c>
      <c r="N2289" s="193">
        <f>MAX(0,(I2289-'2031 forecast'!$C$10))</f>
        <v>0</v>
      </c>
      <c r="O2289" s="193">
        <f>MAX(0,(J2289-'2031 forecast'!$C$10))</f>
        <v>0</v>
      </c>
      <c r="P2289" s="175" t="str">
        <f t="shared" si="368"/>
        <v/>
      </c>
      <c r="Q2289" s="175" t="str">
        <f t="shared" si="369"/>
        <v/>
      </c>
    </row>
    <row r="2290" spans="1:17" s="1" customFormat="1" x14ac:dyDescent="0.3">
      <c r="A2290" s="189">
        <f t="shared" si="367"/>
        <v>43926.249999994456</v>
      </c>
      <c r="B2290" s="190">
        <f t="shared" si="362"/>
        <v>43926</v>
      </c>
      <c r="C2290" s="1">
        <f t="shared" si="363"/>
        <v>6</v>
      </c>
      <c r="D2290" s="191">
        <v>2.2662966830110749</v>
      </c>
      <c r="E2290" s="192">
        <f t="shared" si="364"/>
        <v>7.8694086021786105E-5</v>
      </c>
      <c r="F2290" s="193">
        <f t="shared" si="365"/>
        <v>3.3789635399761941</v>
      </c>
      <c r="G2290" s="193">
        <f t="shared" si="371"/>
        <v>3.5039121539049316</v>
      </c>
      <c r="H2290" s="193">
        <f t="shared" si="371"/>
        <v>3.63348116575688</v>
      </c>
      <c r="I2290" s="193">
        <f t="shared" si="371"/>
        <v>3.7678414303842671</v>
      </c>
      <c r="J2290" s="193">
        <f t="shared" si="371"/>
        <v>3.9071701205757874</v>
      </c>
      <c r="K2290" s="193">
        <f>MAX(0,(F2290-'2031 forecast'!$C$10))</f>
        <v>0</v>
      </c>
      <c r="L2290" s="193">
        <f>MAX(0,(G2290-'2031 forecast'!$C$10))</f>
        <v>0</v>
      </c>
      <c r="M2290" s="193">
        <f>MAX(0,(H2290-'2031 forecast'!$C$10))</f>
        <v>0</v>
      </c>
      <c r="N2290" s="193">
        <f>MAX(0,(I2290-'2031 forecast'!$C$10))</f>
        <v>0</v>
      </c>
      <c r="O2290" s="193">
        <f>MAX(0,(J2290-'2031 forecast'!$C$10))</f>
        <v>0</v>
      </c>
      <c r="P2290" s="175" t="str">
        <f t="shared" si="368"/>
        <v/>
      </c>
      <c r="Q2290" s="175" t="str">
        <f t="shared" si="369"/>
        <v/>
      </c>
    </row>
    <row r="2291" spans="1:17" s="1" customFormat="1" x14ac:dyDescent="0.3">
      <c r="A2291" s="189">
        <f t="shared" si="367"/>
        <v>43926.29166666112</v>
      </c>
      <c r="B2291" s="190">
        <f t="shared" si="362"/>
        <v>43926</v>
      </c>
      <c r="C2291" s="1">
        <f t="shared" si="363"/>
        <v>7</v>
      </c>
      <c r="D2291" s="191">
        <v>2.3792350559186035</v>
      </c>
      <c r="E2291" s="192">
        <f t="shared" si="364"/>
        <v>8.2615718215562823E-5</v>
      </c>
      <c r="F2291" s="193">
        <f t="shared" si="365"/>
        <v>3.5473504273504233</v>
      </c>
      <c r="G2291" s="193">
        <f t="shared" si="371"/>
        <v>3.6785257163918885</v>
      </c>
      <c r="H2291" s="193">
        <f t="shared" si="371"/>
        <v>3.8145516557447645</v>
      </c>
      <c r="I2291" s="193">
        <f t="shared" si="371"/>
        <v>3.9556076146226857</v>
      </c>
      <c r="J2291" s="193">
        <f t="shared" si="371"/>
        <v>4.1018795950230862</v>
      </c>
      <c r="K2291" s="193">
        <f>MAX(0,(F2291-'2031 forecast'!$C$10))</f>
        <v>0</v>
      </c>
      <c r="L2291" s="193">
        <f>MAX(0,(G2291-'2031 forecast'!$C$10))</f>
        <v>0</v>
      </c>
      <c r="M2291" s="193">
        <f>MAX(0,(H2291-'2031 forecast'!$C$10))</f>
        <v>0</v>
      </c>
      <c r="N2291" s="193">
        <f>MAX(0,(I2291-'2031 forecast'!$C$10))</f>
        <v>0</v>
      </c>
      <c r="O2291" s="193">
        <f>MAX(0,(J2291-'2031 forecast'!$C$10))</f>
        <v>0</v>
      </c>
      <c r="P2291" s="175" t="str">
        <f t="shared" si="368"/>
        <v/>
      </c>
      <c r="Q2291" s="175" t="str">
        <f t="shared" si="369"/>
        <v/>
      </c>
    </row>
    <row r="2292" spans="1:17" s="1" customFormat="1" x14ac:dyDescent="0.3">
      <c r="A2292" s="189">
        <f t="shared" si="367"/>
        <v>43926.333333327784</v>
      </c>
      <c r="B2292" s="190">
        <f t="shared" si="362"/>
        <v>43926</v>
      </c>
      <c r="C2292" s="1">
        <f t="shared" si="363"/>
        <v>8</v>
      </c>
      <c r="D2292" s="191">
        <v>2.4093519553606115</v>
      </c>
      <c r="E2292" s="192">
        <f t="shared" si="364"/>
        <v>8.3661486800569958E-5</v>
      </c>
      <c r="F2292" s="193">
        <f t="shared" si="365"/>
        <v>3.5922535973168848</v>
      </c>
      <c r="G2292" s="193">
        <f t="shared" si="371"/>
        <v>3.7250893330550774</v>
      </c>
      <c r="H2292" s="193">
        <f t="shared" si="371"/>
        <v>3.8628371197415343</v>
      </c>
      <c r="I2292" s="193">
        <f t="shared" si="371"/>
        <v>4.0056785970862645</v>
      </c>
      <c r="J2292" s="193">
        <f t="shared" si="371"/>
        <v>4.1538021215423662</v>
      </c>
      <c r="K2292" s="193">
        <f>MAX(0,(F2292-'2031 forecast'!$C$10))</f>
        <v>0</v>
      </c>
      <c r="L2292" s="193">
        <f>MAX(0,(G2292-'2031 forecast'!$C$10))</f>
        <v>0</v>
      </c>
      <c r="M2292" s="193">
        <f>MAX(0,(H2292-'2031 forecast'!$C$10))</f>
        <v>0</v>
      </c>
      <c r="N2292" s="193">
        <f>MAX(0,(I2292-'2031 forecast'!$C$10))</f>
        <v>0</v>
      </c>
      <c r="O2292" s="193">
        <f>MAX(0,(J2292-'2031 forecast'!$C$10))</f>
        <v>0</v>
      </c>
      <c r="P2292" s="175" t="str">
        <f t="shared" si="368"/>
        <v/>
      </c>
      <c r="Q2292" s="175" t="str">
        <f t="shared" si="369"/>
        <v/>
      </c>
    </row>
    <row r="2293" spans="1:17" s="1" customFormat="1" x14ac:dyDescent="0.3">
      <c r="A2293" s="189">
        <f t="shared" si="367"/>
        <v>43926.374999994448</v>
      </c>
      <c r="B2293" s="190">
        <f t="shared" si="362"/>
        <v>43926</v>
      </c>
      <c r="C2293" s="1">
        <f t="shared" si="363"/>
        <v>9</v>
      </c>
      <c r="D2293" s="191">
        <v>2.5298195531286418</v>
      </c>
      <c r="E2293" s="192">
        <f t="shared" si="364"/>
        <v>8.7844561140598446E-5</v>
      </c>
      <c r="F2293" s="193">
        <f t="shared" si="365"/>
        <v>3.7718662771827285</v>
      </c>
      <c r="G2293" s="193">
        <f t="shared" si="371"/>
        <v>3.9113437997078306</v>
      </c>
      <c r="H2293" s="193">
        <f t="shared" si="371"/>
        <v>4.0559789757286104</v>
      </c>
      <c r="I2293" s="193">
        <f t="shared" si="371"/>
        <v>4.2059625269405778</v>
      </c>
      <c r="J2293" s="193">
        <f t="shared" si="371"/>
        <v>4.3614922276194834</v>
      </c>
      <c r="K2293" s="193">
        <f>MAX(0,(F2293-'2031 forecast'!$C$10))</f>
        <v>0</v>
      </c>
      <c r="L2293" s="193">
        <f>MAX(0,(G2293-'2031 forecast'!$C$10))</f>
        <v>0</v>
      </c>
      <c r="M2293" s="193">
        <f>MAX(0,(H2293-'2031 forecast'!$C$10))</f>
        <v>0</v>
      </c>
      <c r="N2293" s="193">
        <f>MAX(0,(I2293-'2031 forecast'!$C$10))</f>
        <v>0</v>
      </c>
      <c r="O2293" s="193">
        <f>MAX(0,(J2293-'2031 forecast'!$C$10))</f>
        <v>0</v>
      </c>
      <c r="P2293" s="175" t="str">
        <f t="shared" si="368"/>
        <v/>
      </c>
      <c r="Q2293" s="175" t="str">
        <f t="shared" si="369"/>
        <v/>
      </c>
    </row>
    <row r="2294" spans="1:17" s="1" customFormat="1" x14ac:dyDescent="0.3">
      <c r="A2294" s="189">
        <f t="shared" si="367"/>
        <v>43926.416666661113</v>
      </c>
      <c r="B2294" s="190">
        <f t="shared" si="362"/>
        <v>43926</v>
      </c>
      <c r="C2294" s="1">
        <f t="shared" si="363"/>
        <v>10</v>
      </c>
      <c r="D2294" s="191">
        <v>2.672874825478178</v>
      </c>
      <c r="E2294" s="192">
        <f t="shared" si="364"/>
        <v>9.2811961919382285E-5</v>
      </c>
      <c r="F2294" s="193">
        <f t="shared" si="365"/>
        <v>3.9851563345234187</v>
      </c>
      <c r="G2294" s="193">
        <f t="shared" si="371"/>
        <v>4.1325209788579755</v>
      </c>
      <c r="H2294" s="193">
        <f t="shared" si="371"/>
        <v>4.2853349297132644</v>
      </c>
      <c r="I2294" s="193">
        <f t="shared" si="371"/>
        <v>4.4437996936425739</v>
      </c>
      <c r="J2294" s="193">
        <f t="shared" si="371"/>
        <v>4.6081242285860613</v>
      </c>
      <c r="K2294" s="193">
        <f>MAX(0,(F2294-'2031 forecast'!$C$10))</f>
        <v>0</v>
      </c>
      <c r="L2294" s="193">
        <f>MAX(0,(G2294-'2031 forecast'!$C$10))</f>
        <v>0</v>
      </c>
      <c r="M2294" s="193">
        <f>MAX(0,(H2294-'2031 forecast'!$C$10))</f>
        <v>0</v>
      </c>
      <c r="N2294" s="193">
        <f>MAX(0,(I2294-'2031 forecast'!$C$10))</f>
        <v>0</v>
      </c>
      <c r="O2294" s="193">
        <f>MAX(0,(J2294-'2031 forecast'!$C$10))</f>
        <v>0</v>
      </c>
      <c r="P2294" s="175" t="str">
        <f t="shared" si="368"/>
        <v/>
      </c>
      <c r="Q2294" s="175" t="str">
        <f t="shared" si="369"/>
        <v/>
      </c>
    </row>
    <row r="2295" spans="1:17" s="1" customFormat="1" x14ac:dyDescent="0.3">
      <c r="A2295" s="189">
        <f t="shared" si="367"/>
        <v>43926.458333327777</v>
      </c>
      <c r="B2295" s="190">
        <f t="shared" si="362"/>
        <v>43926</v>
      </c>
      <c r="C2295" s="1">
        <f t="shared" si="363"/>
        <v>11</v>
      </c>
      <c r="D2295" s="191">
        <v>2.7858131983857066</v>
      </c>
      <c r="E2295" s="192">
        <f t="shared" si="364"/>
        <v>9.6733594113159003E-5</v>
      </c>
      <c r="F2295" s="193">
        <f t="shared" si="365"/>
        <v>4.1535432218976478</v>
      </c>
      <c r="G2295" s="193">
        <f t="shared" si="371"/>
        <v>4.3071345413449329</v>
      </c>
      <c r="H2295" s="193">
        <f t="shared" si="371"/>
        <v>4.4664054197011485</v>
      </c>
      <c r="I2295" s="193">
        <f t="shared" si="371"/>
        <v>4.6315658778809929</v>
      </c>
      <c r="J2295" s="193">
        <f t="shared" si="371"/>
        <v>4.8028337030333601</v>
      </c>
      <c r="K2295" s="193">
        <f>MAX(0,(F2295-'2031 forecast'!$C$10))</f>
        <v>0</v>
      </c>
      <c r="L2295" s="193">
        <f>MAX(0,(G2295-'2031 forecast'!$C$10))</f>
        <v>0</v>
      </c>
      <c r="M2295" s="193">
        <f>MAX(0,(H2295-'2031 forecast'!$C$10))</f>
        <v>0</v>
      </c>
      <c r="N2295" s="193">
        <f>MAX(0,(I2295-'2031 forecast'!$C$10))</f>
        <v>0</v>
      </c>
      <c r="O2295" s="193">
        <f>MAX(0,(J2295-'2031 forecast'!$C$10))</f>
        <v>0</v>
      </c>
      <c r="P2295" s="175" t="str">
        <f t="shared" si="368"/>
        <v/>
      </c>
      <c r="Q2295" s="175" t="str">
        <f t="shared" si="369"/>
        <v/>
      </c>
    </row>
    <row r="2296" spans="1:17" s="1" customFormat="1" x14ac:dyDescent="0.3">
      <c r="A2296" s="189">
        <f t="shared" si="367"/>
        <v>43926.499999994441</v>
      </c>
      <c r="B2296" s="190">
        <f t="shared" si="362"/>
        <v>43926</v>
      </c>
      <c r="C2296" s="1">
        <f t="shared" si="363"/>
        <v>12</v>
      </c>
      <c r="D2296" s="191">
        <v>2.672874825478178</v>
      </c>
      <c r="E2296" s="192">
        <f t="shared" si="364"/>
        <v>9.2811961919382285E-5</v>
      </c>
      <c r="F2296" s="193">
        <f t="shared" si="365"/>
        <v>3.9851563345234187</v>
      </c>
      <c r="G2296" s="193">
        <f t="shared" si="371"/>
        <v>4.1325209788579755</v>
      </c>
      <c r="H2296" s="193">
        <f t="shared" si="371"/>
        <v>4.2853349297132644</v>
      </c>
      <c r="I2296" s="193">
        <f t="shared" si="371"/>
        <v>4.4437996936425739</v>
      </c>
      <c r="J2296" s="193">
        <f t="shared" si="371"/>
        <v>4.6081242285860613</v>
      </c>
      <c r="K2296" s="193">
        <f>MAX(0,(F2296-'2031 forecast'!$C$10))</f>
        <v>0</v>
      </c>
      <c r="L2296" s="193">
        <f>MAX(0,(G2296-'2031 forecast'!$C$10))</f>
        <v>0</v>
      </c>
      <c r="M2296" s="193">
        <f>MAX(0,(H2296-'2031 forecast'!$C$10))</f>
        <v>0</v>
      </c>
      <c r="N2296" s="193">
        <f>MAX(0,(I2296-'2031 forecast'!$C$10))</f>
        <v>0</v>
      </c>
      <c r="O2296" s="193">
        <f>MAX(0,(J2296-'2031 forecast'!$C$10))</f>
        <v>0</v>
      </c>
      <c r="P2296" s="175" t="str">
        <f t="shared" si="368"/>
        <v/>
      </c>
      <c r="Q2296" s="175" t="str">
        <f t="shared" si="369"/>
        <v/>
      </c>
    </row>
    <row r="2297" spans="1:17" s="1" customFormat="1" x14ac:dyDescent="0.3">
      <c r="A2297" s="189">
        <f t="shared" si="367"/>
        <v>43926.541666661105</v>
      </c>
      <c r="B2297" s="190">
        <f t="shared" si="362"/>
        <v>43926</v>
      </c>
      <c r="C2297" s="1">
        <f t="shared" si="363"/>
        <v>13</v>
      </c>
      <c r="D2297" s="191">
        <v>2.6804040503386801</v>
      </c>
      <c r="E2297" s="192">
        <f t="shared" si="364"/>
        <v>9.3073404065634069E-5</v>
      </c>
      <c r="F2297" s="193">
        <f t="shared" si="365"/>
        <v>3.9963821270150337</v>
      </c>
      <c r="G2297" s="193">
        <f t="shared" si="371"/>
        <v>4.1441618830237728</v>
      </c>
      <c r="H2297" s="193">
        <f t="shared" si="371"/>
        <v>4.2974062957124568</v>
      </c>
      <c r="I2297" s="193">
        <f t="shared" si="371"/>
        <v>4.456317439258469</v>
      </c>
      <c r="J2297" s="193">
        <f t="shared" si="371"/>
        <v>4.6211048602158815</v>
      </c>
      <c r="K2297" s="193">
        <f>MAX(0,(F2297-'2031 forecast'!$C$10))</f>
        <v>0</v>
      </c>
      <c r="L2297" s="193">
        <f>MAX(0,(G2297-'2031 forecast'!$C$10))</f>
        <v>0</v>
      </c>
      <c r="M2297" s="193">
        <f>MAX(0,(H2297-'2031 forecast'!$C$10))</f>
        <v>0</v>
      </c>
      <c r="N2297" s="193">
        <f>MAX(0,(I2297-'2031 forecast'!$C$10))</f>
        <v>0</v>
      </c>
      <c r="O2297" s="193">
        <f>MAX(0,(J2297-'2031 forecast'!$C$10))</f>
        <v>0</v>
      </c>
      <c r="P2297" s="175" t="str">
        <f t="shared" si="368"/>
        <v/>
      </c>
      <c r="Q2297" s="175" t="str">
        <f t="shared" si="369"/>
        <v/>
      </c>
    </row>
    <row r="2298" spans="1:17" s="1" customFormat="1" x14ac:dyDescent="0.3">
      <c r="A2298" s="189">
        <f t="shared" si="367"/>
        <v>43926.58333332777</v>
      </c>
      <c r="B2298" s="190">
        <f t="shared" si="362"/>
        <v>43926</v>
      </c>
      <c r="C2298" s="1">
        <f t="shared" si="363"/>
        <v>14</v>
      </c>
      <c r="D2298" s="191">
        <v>2.672874825478178</v>
      </c>
      <c r="E2298" s="192">
        <f t="shared" si="364"/>
        <v>9.2811961919382285E-5</v>
      </c>
      <c r="F2298" s="193">
        <f t="shared" si="365"/>
        <v>3.9851563345234187</v>
      </c>
      <c r="G2298" s="193">
        <f t="shared" si="371"/>
        <v>4.1325209788579755</v>
      </c>
      <c r="H2298" s="193">
        <f t="shared" si="371"/>
        <v>4.2853349297132644</v>
      </c>
      <c r="I2298" s="193">
        <f t="shared" si="371"/>
        <v>4.4437996936425739</v>
      </c>
      <c r="J2298" s="193">
        <f t="shared" si="371"/>
        <v>4.6081242285860613</v>
      </c>
      <c r="K2298" s="193">
        <f>MAX(0,(F2298-'2031 forecast'!$C$10))</f>
        <v>0</v>
      </c>
      <c r="L2298" s="193">
        <f>MAX(0,(G2298-'2031 forecast'!$C$10))</f>
        <v>0</v>
      </c>
      <c r="M2298" s="193">
        <f>MAX(0,(H2298-'2031 forecast'!$C$10))</f>
        <v>0</v>
      </c>
      <c r="N2298" s="193">
        <f>MAX(0,(I2298-'2031 forecast'!$C$10))</f>
        <v>0</v>
      </c>
      <c r="O2298" s="193">
        <f>MAX(0,(J2298-'2031 forecast'!$C$10))</f>
        <v>0</v>
      </c>
      <c r="P2298" s="175" t="str">
        <f t="shared" si="368"/>
        <v/>
      </c>
      <c r="Q2298" s="175" t="str">
        <f t="shared" si="369"/>
        <v/>
      </c>
    </row>
    <row r="2299" spans="1:17" s="1" customFormat="1" x14ac:dyDescent="0.3">
      <c r="A2299" s="189">
        <f t="shared" si="367"/>
        <v>43926.624999994434</v>
      </c>
      <c r="B2299" s="190">
        <f t="shared" si="362"/>
        <v>43926</v>
      </c>
      <c r="C2299" s="1">
        <f t="shared" si="363"/>
        <v>15</v>
      </c>
      <c r="D2299" s="191">
        <v>2.6201702514546645</v>
      </c>
      <c r="E2299" s="192">
        <f t="shared" si="364"/>
        <v>9.0981866895619812E-5</v>
      </c>
      <c r="F2299" s="193">
        <f t="shared" si="365"/>
        <v>3.9065757870821116</v>
      </c>
      <c r="G2299" s="193">
        <f t="shared" si="371"/>
        <v>4.0510346496973959</v>
      </c>
      <c r="H2299" s="193">
        <f t="shared" si="371"/>
        <v>4.2008353677189181</v>
      </c>
      <c r="I2299" s="193">
        <f t="shared" si="371"/>
        <v>4.3561754743313124</v>
      </c>
      <c r="J2299" s="193">
        <f t="shared" si="371"/>
        <v>4.5172598071773225</v>
      </c>
      <c r="K2299" s="193">
        <f>MAX(0,(F2299-'2031 forecast'!$C$10))</f>
        <v>0</v>
      </c>
      <c r="L2299" s="193">
        <f>MAX(0,(G2299-'2031 forecast'!$C$10))</f>
        <v>0</v>
      </c>
      <c r="M2299" s="193">
        <f>MAX(0,(H2299-'2031 forecast'!$C$10))</f>
        <v>0</v>
      </c>
      <c r="N2299" s="193">
        <f>MAX(0,(I2299-'2031 forecast'!$C$10))</f>
        <v>0</v>
      </c>
      <c r="O2299" s="193">
        <f>MAX(0,(J2299-'2031 forecast'!$C$10))</f>
        <v>0</v>
      </c>
      <c r="P2299" s="175" t="str">
        <f t="shared" si="368"/>
        <v/>
      </c>
      <c r="Q2299" s="175" t="str">
        <f t="shared" si="369"/>
        <v/>
      </c>
    </row>
    <row r="2300" spans="1:17" s="1" customFormat="1" x14ac:dyDescent="0.3">
      <c r="A2300" s="189">
        <f t="shared" si="367"/>
        <v>43926.666666661098</v>
      </c>
      <c r="B2300" s="190">
        <f t="shared" si="362"/>
        <v>43926</v>
      </c>
      <c r="C2300" s="1">
        <f t="shared" si="363"/>
        <v>16</v>
      </c>
      <c r="D2300" s="191">
        <v>2.6276994763151666</v>
      </c>
      <c r="E2300" s="192">
        <f t="shared" si="364"/>
        <v>9.1243309041871595E-5</v>
      </c>
      <c r="F2300" s="193">
        <f t="shared" si="365"/>
        <v>3.9178015795737267</v>
      </c>
      <c r="G2300" s="193">
        <f t="shared" si="371"/>
        <v>4.0626755538631931</v>
      </c>
      <c r="H2300" s="193">
        <f t="shared" si="371"/>
        <v>4.2129067337181105</v>
      </c>
      <c r="I2300" s="193">
        <f t="shared" si="371"/>
        <v>4.3686932199472066</v>
      </c>
      <c r="J2300" s="193">
        <f t="shared" si="371"/>
        <v>4.5302404388071418</v>
      </c>
      <c r="K2300" s="193">
        <f>MAX(0,(F2300-'2031 forecast'!$C$10))</f>
        <v>0</v>
      </c>
      <c r="L2300" s="193">
        <f>MAX(0,(G2300-'2031 forecast'!$C$10))</f>
        <v>0</v>
      </c>
      <c r="M2300" s="193">
        <f>MAX(0,(H2300-'2031 forecast'!$C$10))</f>
        <v>0</v>
      </c>
      <c r="N2300" s="193">
        <f>MAX(0,(I2300-'2031 forecast'!$C$10))</f>
        <v>0</v>
      </c>
      <c r="O2300" s="193">
        <f>MAX(0,(J2300-'2031 forecast'!$C$10))</f>
        <v>0</v>
      </c>
      <c r="P2300" s="175" t="str">
        <f t="shared" si="368"/>
        <v/>
      </c>
      <c r="Q2300" s="175" t="str">
        <f t="shared" si="369"/>
        <v/>
      </c>
    </row>
    <row r="2301" spans="1:17" s="1" customFormat="1" x14ac:dyDescent="0.3">
      <c r="A2301" s="189">
        <f t="shared" si="367"/>
        <v>43926.708333327762</v>
      </c>
      <c r="B2301" s="190">
        <f t="shared" si="362"/>
        <v>43926</v>
      </c>
      <c r="C2301" s="1">
        <f t="shared" si="363"/>
        <v>17</v>
      </c>
      <c r="D2301" s="191">
        <v>2.6427579260361704</v>
      </c>
      <c r="E2301" s="192">
        <f t="shared" si="364"/>
        <v>9.1766193334375163E-5</v>
      </c>
      <c r="F2301" s="193">
        <f t="shared" si="365"/>
        <v>3.9402531645569576</v>
      </c>
      <c r="G2301" s="193">
        <f t="shared" si="371"/>
        <v>4.0859573621947876</v>
      </c>
      <c r="H2301" s="193">
        <f t="shared" si="371"/>
        <v>4.2370494657164945</v>
      </c>
      <c r="I2301" s="193">
        <f t="shared" si="371"/>
        <v>4.393728711178996</v>
      </c>
      <c r="J2301" s="193">
        <f t="shared" si="371"/>
        <v>4.5562017020667822</v>
      </c>
      <c r="K2301" s="193">
        <f>MAX(0,(F2301-'2031 forecast'!$C$10))</f>
        <v>0</v>
      </c>
      <c r="L2301" s="193">
        <f>MAX(0,(G2301-'2031 forecast'!$C$10))</f>
        <v>0</v>
      </c>
      <c r="M2301" s="193">
        <f>MAX(0,(H2301-'2031 forecast'!$C$10))</f>
        <v>0</v>
      </c>
      <c r="N2301" s="193">
        <f>MAX(0,(I2301-'2031 forecast'!$C$10))</f>
        <v>0</v>
      </c>
      <c r="O2301" s="193">
        <f>MAX(0,(J2301-'2031 forecast'!$C$10))</f>
        <v>0</v>
      </c>
      <c r="P2301" s="175" t="str">
        <f t="shared" si="368"/>
        <v/>
      </c>
      <c r="Q2301" s="175" t="str">
        <f t="shared" si="369"/>
        <v/>
      </c>
    </row>
    <row r="2302" spans="1:17" s="1" customFormat="1" x14ac:dyDescent="0.3">
      <c r="A2302" s="189">
        <f t="shared" si="367"/>
        <v>43926.749999994427</v>
      </c>
      <c r="B2302" s="190">
        <f t="shared" si="362"/>
        <v>43926</v>
      </c>
      <c r="C2302" s="1">
        <f t="shared" si="363"/>
        <v>18</v>
      </c>
      <c r="D2302" s="191">
        <v>2.6653456006176763</v>
      </c>
      <c r="E2302" s="192">
        <f t="shared" si="364"/>
        <v>9.2550519773130515E-5</v>
      </c>
      <c r="F2302" s="193">
        <f t="shared" si="365"/>
        <v>3.9739305420318036</v>
      </c>
      <c r="G2302" s="193">
        <f t="shared" si="371"/>
        <v>4.1208800746921792</v>
      </c>
      <c r="H2302" s="193">
        <f t="shared" si="371"/>
        <v>4.2732635637140719</v>
      </c>
      <c r="I2302" s="193">
        <f t="shared" si="371"/>
        <v>4.4312819480266805</v>
      </c>
      <c r="J2302" s="193">
        <f t="shared" si="371"/>
        <v>4.595143596956242</v>
      </c>
      <c r="K2302" s="193">
        <f>MAX(0,(F2302-'2031 forecast'!$C$10))</f>
        <v>0</v>
      </c>
      <c r="L2302" s="193">
        <f>MAX(0,(G2302-'2031 forecast'!$C$10))</f>
        <v>0</v>
      </c>
      <c r="M2302" s="193">
        <f>MAX(0,(H2302-'2031 forecast'!$C$10))</f>
        <v>0</v>
      </c>
      <c r="N2302" s="193">
        <f>MAX(0,(I2302-'2031 forecast'!$C$10))</f>
        <v>0</v>
      </c>
      <c r="O2302" s="193">
        <f>MAX(0,(J2302-'2031 forecast'!$C$10))</f>
        <v>0</v>
      </c>
      <c r="P2302" s="175" t="str">
        <f t="shared" si="368"/>
        <v/>
      </c>
      <c r="Q2302" s="175" t="str">
        <f t="shared" si="369"/>
        <v/>
      </c>
    </row>
    <row r="2303" spans="1:17" s="1" customFormat="1" x14ac:dyDescent="0.3">
      <c r="A2303" s="189">
        <f t="shared" si="367"/>
        <v>43926.791666661091</v>
      </c>
      <c r="B2303" s="190">
        <f t="shared" si="362"/>
        <v>43926</v>
      </c>
      <c r="C2303" s="1">
        <f t="shared" si="363"/>
        <v>19</v>
      </c>
      <c r="D2303" s="191">
        <v>2.6954625000596839</v>
      </c>
      <c r="E2303" s="192">
        <f t="shared" si="364"/>
        <v>9.3596288358137637E-5</v>
      </c>
      <c r="F2303" s="193">
        <f t="shared" si="365"/>
        <v>4.0188337119982647</v>
      </c>
      <c r="G2303" s="193">
        <f t="shared" si="371"/>
        <v>4.1674436913553672</v>
      </c>
      <c r="H2303" s="193">
        <f t="shared" si="371"/>
        <v>4.3215490277108417</v>
      </c>
      <c r="I2303" s="193">
        <f t="shared" si="371"/>
        <v>4.4813529304902584</v>
      </c>
      <c r="J2303" s="193">
        <f t="shared" si="371"/>
        <v>4.6470661234755219</v>
      </c>
      <c r="K2303" s="193">
        <f>MAX(0,(F2303-'2031 forecast'!$C$10))</f>
        <v>0</v>
      </c>
      <c r="L2303" s="193">
        <f>MAX(0,(G2303-'2031 forecast'!$C$10))</f>
        <v>0</v>
      </c>
      <c r="M2303" s="193">
        <f>MAX(0,(H2303-'2031 forecast'!$C$10))</f>
        <v>0</v>
      </c>
      <c r="N2303" s="193">
        <f>MAX(0,(I2303-'2031 forecast'!$C$10))</f>
        <v>0</v>
      </c>
      <c r="O2303" s="193">
        <f>MAX(0,(J2303-'2031 forecast'!$C$10))</f>
        <v>0</v>
      </c>
      <c r="P2303" s="175" t="str">
        <f t="shared" si="368"/>
        <v/>
      </c>
      <c r="Q2303" s="175" t="str">
        <f t="shared" si="369"/>
        <v/>
      </c>
    </row>
    <row r="2304" spans="1:17" s="1" customFormat="1" x14ac:dyDescent="0.3">
      <c r="A2304" s="189">
        <f t="shared" si="367"/>
        <v>43926.833333327755</v>
      </c>
      <c r="B2304" s="190">
        <f t="shared" si="362"/>
        <v>43926</v>
      </c>
      <c r="C2304" s="1">
        <f t="shared" si="363"/>
        <v>20</v>
      </c>
      <c r="D2304" s="191">
        <v>2.7707547486647033</v>
      </c>
      <c r="E2304" s="192">
        <f t="shared" si="364"/>
        <v>9.6210709820655448E-5</v>
      </c>
      <c r="F2304" s="193">
        <f t="shared" si="365"/>
        <v>4.1310916369144177</v>
      </c>
      <c r="G2304" s="193">
        <f t="shared" si="371"/>
        <v>4.2838527330133385</v>
      </c>
      <c r="H2304" s="193">
        <f t="shared" si="371"/>
        <v>4.4422626877027644</v>
      </c>
      <c r="I2304" s="193">
        <f t="shared" si="371"/>
        <v>4.6065303866492044</v>
      </c>
      <c r="J2304" s="193">
        <f t="shared" si="371"/>
        <v>4.7768724397737206</v>
      </c>
      <c r="K2304" s="193">
        <f>MAX(0,(F2304-'2031 forecast'!$C$10))</f>
        <v>0</v>
      </c>
      <c r="L2304" s="193">
        <f>MAX(0,(G2304-'2031 forecast'!$C$10))</f>
        <v>0</v>
      </c>
      <c r="M2304" s="193">
        <f>MAX(0,(H2304-'2031 forecast'!$C$10))</f>
        <v>0</v>
      </c>
      <c r="N2304" s="193">
        <f>MAX(0,(I2304-'2031 forecast'!$C$10))</f>
        <v>0</v>
      </c>
      <c r="O2304" s="193">
        <f>MAX(0,(J2304-'2031 forecast'!$C$10))</f>
        <v>0</v>
      </c>
      <c r="P2304" s="175" t="str">
        <f t="shared" si="368"/>
        <v/>
      </c>
      <c r="Q2304" s="175" t="str">
        <f t="shared" si="369"/>
        <v/>
      </c>
    </row>
    <row r="2305" spans="1:17" s="1" customFormat="1" x14ac:dyDescent="0.3">
      <c r="A2305" s="189">
        <f t="shared" si="367"/>
        <v>43926.874999994419</v>
      </c>
      <c r="B2305" s="190">
        <f t="shared" si="362"/>
        <v>43926</v>
      </c>
      <c r="C2305" s="1">
        <f t="shared" si="363"/>
        <v>21</v>
      </c>
      <c r="D2305" s="191">
        <v>2.6352287011756683</v>
      </c>
      <c r="E2305" s="192">
        <f t="shared" si="364"/>
        <v>9.1504751188123379E-5</v>
      </c>
      <c r="F2305" s="193">
        <f t="shared" si="365"/>
        <v>3.9290273720653421</v>
      </c>
      <c r="G2305" s="193">
        <f t="shared" ref="G2305:J2324" si="372">$E2305*G$2</f>
        <v>4.0743164580289903</v>
      </c>
      <c r="H2305" s="193">
        <f t="shared" si="372"/>
        <v>4.2249780997173021</v>
      </c>
      <c r="I2305" s="193">
        <f t="shared" si="372"/>
        <v>4.3812109655631017</v>
      </c>
      <c r="J2305" s="193">
        <f t="shared" si="372"/>
        <v>4.543221070436962</v>
      </c>
      <c r="K2305" s="193">
        <f>MAX(0,(F2305-'2031 forecast'!$C$10))</f>
        <v>0</v>
      </c>
      <c r="L2305" s="193">
        <f>MAX(0,(G2305-'2031 forecast'!$C$10))</f>
        <v>0</v>
      </c>
      <c r="M2305" s="193">
        <f>MAX(0,(H2305-'2031 forecast'!$C$10))</f>
        <v>0</v>
      </c>
      <c r="N2305" s="193">
        <f>MAX(0,(I2305-'2031 forecast'!$C$10))</f>
        <v>0</v>
      </c>
      <c r="O2305" s="193">
        <f>MAX(0,(J2305-'2031 forecast'!$C$10))</f>
        <v>0</v>
      </c>
      <c r="P2305" s="175" t="str">
        <f t="shared" si="368"/>
        <v/>
      </c>
      <c r="Q2305" s="175" t="str">
        <f t="shared" si="369"/>
        <v/>
      </c>
    </row>
    <row r="2306" spans="1:17" s="1" customFormat="1" x14ac:dyDescent="0.3">
      <c r="A2306" s="189">
        <f t="shared" si="367"/>
        <v>43926.916666661084</v>
      </c>
      <c r="B2306" s="190">
        <f t="shared" si="362"/>
        <v>43926</v>
      </c>
      <c r="C2306" s="1">
        <f t="shared" si="363"/>
        <v>22</v>
      </c>
      <c r="D2306" s="191">
        <v>2.5373487779891435</v>
      </c>
      <c r="E2306" s="192">
        <f t="shared" si="364"/>
        <v>8.8106003286850216E-5</v>
      </c>
      <c r="F2306" s="193">
        <f t="shared" si="365"/>
        <v>3.7830920696743435</v>
      </c>
      <c r="G2306" s="193">
        <f t="shared" si="372"/>
        <v>3.9229847038736274</v>
      </c>
      <c r="H2306" s="193">
        <f t="shared" si="372"/>
        <v>4.068050341727802</v>
      </c>
      <c r="I2306" s="193">
        <f t="shared" si="372"/>
        <v>4.2184802725564712</v>
      </c>
      <c r="J2306" s="193">
        <f t="shared" si="372"/>
        <v>4.3744728592493027</v>
      </c>
      <c r="K2306" s="193">
        <f>MAX(0,(F2306-'2031 forecast'!$C$10))</f>
        <v>0</v>
      </c>
      <c r="L2306" s="193">
        <f>MAX(0,(G2306-'2031 forecast'!$C$10))</f>
        <v>0</v>
      </c>
      <c r="M2306" s="193">
        <f>MAX(0,(H2306-'2031 forecast'!$C$10))</f>
        <v>0</v>
      </c>
      <c r="N2306" s="193">
        <f>MAX(0,(I2306-'2031 forecast'!$C$10))</f>
        <v>0</v>
      </c>
      <c r="O2306" s="193">
        <f>MAX(0,(J2306-'2031 forecast'!$C$10))</f>
        <v>0</v>
      </c>
      <c r="P2306" s="175" t="str">
        <f t="shared" si="368"/>
        <v/>
      </c>
      <c r="Q2306" s="175" t="str">
        <f t="shared" si="369"/>
        <v/>
      </c>
    </row>
    <row r="2307" spans="1:17" s="1" customFormat="1" x14ac:dyDescent="0.3">
      <c r="A2307" s="189">
        <f t="shared" si="367"/>
        <v>43926.958333327748</v>
      </c>
      <c r="B2307" s="190">
        <f t="shared" si="362"/>
        <v>43926</v>
      </c>
      <c r="C2307" s="1">
        <f t="shared" si="363"/>
        <v>23</v>
      </c>
      <c r="D2307" s="191">
        <v>2.4394688548026187</v>
      </c>
      <c r="E2307" s="192">
        <f t="shared" si="364"/>
        <v>8.4707255385577066E-5</v>
      </c>
      <c r="F2307" s="193">
        <f t="shared" si="365"/>
        <v>3.6371567672833454</v>
      </c>
      <c r="G2307" s="193">
        <f t="shared" si="372"/>
        <v>3.7716529497182649</v>
      </c>
      <c r="H2307" s="193">
        <f t="shared" si="372"/>
        <v>3.9111225837383028</v>
      </c>
      <c r="I2307" s="193">
        <f t="shared" si="372"/>
        <v>4.0557495795498424</v>
      </c>
      <c r="J2307" s="193">
        <f t="shared" si="372"/>
        <v>4.2057246480616444</v>
      </c>
      <c r="K2307" s="193">
        <f>MAX(0,(F2307-'2031 forecast'!$C$10))</f>
        <v>0</v>
      </c>
      <c r="L2307" s="193">
        <f>MAX(0,(G2307-'2031 forecast'!$C$10))</f>
        <v>0</v>
      </c>
      <c r="M2307" s="193">
        <f>MAX(0,(H2307-'2031 forecast'!$C$10))</f>
        <v>0</v>
      </c>
      <c r="N2307" s="193">
        <f>MAX(0,(I2307-'2031 forecast'!$C$10))</f>
        <v>0</v>
      </c>
      <c r="O2307" s="193">
        <f>MAX(0,(J2307-'2031 forecast'!$C$10))</f>
        <v>0</v>
      </c>
      <c r="P2307" s="175" t="str">
        <f t="shared" si="368"/>
        <v/>
      </c>
      <c r="Q2307" s="175" t="str">
        <f t="shared" si="369"/>
        <v/>
      </c>
    </row>
    <row r="2308" spans="1:17" s="1" customFormat="1" x14ac:dyDescent="0.3">
      <c r="A2308" s="189">
        <f t="shared" si="367"/>
        <v>43926.999999994412</v>
      </c>
      <c r="B2308" s="190">
        <f t="shared" si="362"/>
        <v>43926</v>
      </c>
      <c r="C2308" s="1">
        <f t="shared" si="363"/>
        <v>0</v>
      </c>
      <c r="D2308" s="191">
        <v>2.1759459846850517</v>
      </c>
      <c r="E2308" s="192">
        <f t="shared" si="364"/>
        <v>7.5556780266764726E-5</v>
      </c>
      <c r="F2308" s="193">
        <f t="shared" si="365"/>
        <v>3.244254030076811</v>
      </c>
      <c r="G2308" s="193">
        <f t="shared" si="372"/>
        <v>3.3642213039153659</v>
      </c>
      <c r="H2308" s="193">
        <f t="shared" si="372"/>
        <v>3.4886247737665723</v>
      </c>
      <c r="I2308" s="193">
        <f t="shared" si="372"/>
        <v>3.6176284829935321</v>
      </c>
      <c r="J2308" s="193">
        <f t="shared" si="372"/>
        <v>3.7514025410179483</v>
      </c>
      <c r="K2308" s="193">
        <f>MAX(0,(F2308-'2031 forecast'!$C$10))</f>
        <v>0</v>
      </c>
      <c r="L2308" s="193">
        <f>MAX(0,(G2308-'2031 forecast'!$C$10))</f>
        <v>0</v>
      </c>
      <c r="M2308" s="193">
        <f>MAX(0,(H2308-'2031 forecast'!$C$10))</f>
        <v>0</v>
      </c>
      <c r="N2308" s="193">
        <f>MAX(0,(I2308-'2031 forecast'!$C$10))</f>
        <v>0</v>
      </c>
      <c r="O2308" s="193">
        <f>MAX(0,(J2308-'2031 forecast'!$C$10))</f>
        <v>0</v>
      </c>
      <c r="P2308" s="175" t="str">
        <f t="shared" si="368"/>
        <v/>
      </c>
      <c r="Q2308" s="175" t="str">
        <f t="shared" si="369"/>
        <v/>
      </c>
    </row>
    <row r="2309" spans="1:17" s="1" customFormat="1" x14ac:dyDescent="0.3">
      <c r="A2309" s="189">
        <f t="shared" si="367"/>
        <v>43927.041666661076</v>
      </c>
      <c r="B2309" s="190">
        <f t="shared" ref="B2309:B2372" si="373">INT(A2309)</f>
        <v>43927</v>
      </c>
      <c r="C2309" s="1">
        <f t="shared" ref="C2309:C2372" si="374">HOUR(A2309)</f>
        <v>1</v>
      </c>
      <c r="D2309" s="191">
        <v>2.2211213338480635</v>
      </c>
      <c r="E2309" s="192">
        <f t="shared" ref="E2309:E2372" si="375">D2309/SUM($D$4:$D$8763)</f>
        <v>7.7125433144275429E-5</v>
      </c>
      <c r="F2309" s="193">
        <f t="shared" ref="F2309:F2372" si="376">E2309*$F$2</f>
        <v>3.311608785026503</v>
      </c>
      <c r="G2309" s="193">
        <f t="shared" si="372"/>
        <v>3.4340667289101492</v>
      </c>
      <c r="H2309" s="193">
        <f t="shared" si="372"/>
        <v>3.561052969761727</v>
      </c>
      <c r="I2309" s="193">
        <f t="shared" si="372"/>
        <v>3.6927349566889003</v>
      </c>
      <c r="J2309" s="193">
        <f t="shared" si="372"/>
        <v>3.8292863307968688</v>
      </c>
      <c r="K2309" s="193">
        <f>MAX(0,(F2309-'2031 forecast'!$C$10))</f>
        <v>0</v>
      </c>
      <c r="L2309" s="193">
        <f>MAX(0,(G2309-'2031 forecast'!$C$10))</f>
        <v>0</v>
      </c>
      <c r="M2309" s="193">
        <f>MAX(0,(H2309-'2031 forecast'!$C$10))</f>
        <v>0</v>
      </c>
      <c r="N2309" s="193">
        <f>MAX(0,(I2309-'2031 forecast'!$C$10))</f>
        <v>0</v>
      </c>
      <c r="O2309" s="193">
        <f>MAX(0,(J2309-'2031 forecast'!$C$10))</f>
        <v>0</v>
      </c>
      <c r="P2309" s="175" t="str">
        <f t="shared" si="368"/>
        <v/>
      </c>
      <c r="Q2309" s="175" t="str">
        <f t="shared" si="369"/>
        <v/>
      </c>
    </row>
    <row r="2310" spans="1:17" s="1" customFormat="1" x14ac:dyDescent="0.3">
      <c r="A2310" s="189">
        <f t="shared" ref="A2310:A2373" si="377">A2309 + TIME(1,0,0)</f>
        <v>43927.083333327741</v>
      </c>
      <c r="B2310" s="190">
        <f t="shared" si="373"/>
        <v>43927</v>
      </c>
      <c r="C2310" s="1">
        <f t="shared" si="374"/>
        <v>2</v>
      </c>
      <c r="D2310" s="191">
        <v>2.1834752095455543</v>
      </c>
      <c r="E2310" s="192">
        <f t="shared" si="375"/>
        <v>7.5818222413016523E-5</v>
      </c>
      <c r="F2310" s="193">
        <f t="shared" si="376"/>
        <v>3.2554798225684269</v>
      </c>
      <c r="G2310" s="193">
        <f t="shared" si="372"/>
        <v>3.3758622080811636</v>
      </c>
      <c r="H2310" s="193">
        <f t="shared" si="372"/>
        <v>3.5006961397657652</v>
      </c>
      <c r="I2310" s="193">
        <f t="shared" si="372"/>
        <v>3.6301462286094273</v>
      </c>
      <c r="J2310" s="193">
        <f t="shared" si="372"/>
        <v>3.764383172647769</v>
      </c>
      <c r="K2310" s="193">
        <f>MAX(0,(F2310-'2031 forecast'!$C$10))</f>
        <v>0</v>
      </c>
      <c r="L2310" s="193">
        <f>MAX(0,(G2310-'2031 forecast'!$C$10))</f>
        <v>0</v>
      </c>
      <c r="M2310" s="193">
        <f>MAX(0,(H2310-'2031 forecast'!$C$10))</f>
        <v>0</v>
      </c>
      <c r="N2310" s="193">
        <f>MAX(0,(I2310-'2031 forecast'!$C$10))</f>
        <v>0</v>
      </c>
      <c r="O2310" s="193">
        <f>MAX(0,(J2310-'2031 forecast'!$C$10))</f>
        <v>0</v>
      </c>
      <c r="P2310" s="175" t="str">
        <f t="shared" ref="P2310:P2373" si="378">IF(K2310&gt;0,IF(K2309&gt;0,P2309+1,1),"")</f>
        <v/>
      </c>
      <c r="Q2310" s="175" t="str">
        <f t="shared" ref="Q2310:Q2373" si="379">IF(AND(K2310&gt;0,K2311=0),P2310,"")</f>
        <v/>
      </c>
    </row>
    <row r="2311" spans="1:17" s="1" customFormat="1" x14ac:dyDescent="0.3">
      <c r="A2311" s="189">
        <f t="shared" si="377"/>
        <v>43927.124999994405</v>
      </c>
      <c r="B2311" s="190">
        <f t="shared" si="373"/>
        <v>43927</v>
      </c>
      <c r="C2311" s="1">
        <f t="shared" si="374"/>
        <v>3</v>
      </c>
      <c r="D2311" s="191">
        <v>2.1533583101035458</v>
      </c>
      <c r="E2311" s="192">
        <f t="shared" si="375"/>
        <v>7.4772453828009374E-5</v>
      </c>
      <c r="F2311" s="193">
        <f t="shared" si="376"/>
        <v>3.2105766526019646</v>
      </c>
      <c r="G2311" s="193">
        <f t="shared" si="372"/>
        <v>3.3292985914179742</v>
      </c>
      <c r="H2311" s="193">
        <f t="shared" si="372"/>
        <v>3.452410675768995</v>
      </c>
      <c r="I2311" s="193">
        <f t="shared" si="372"/>
        <v>3.580075246145848</v>
      </c>
      <c r="J2311" s="193">
        <f t="shared" si="372"/>
        <v>3.7124606461284881</v>
      </c>
      <c r="K2311" s="193">
        <f>MAX(0,(F2311-'2031 forecast'!$C$10))</f>
        <v>0</v>
      </c>
      <c r="L2311" s="193">
        <f>MAX(0,(G2311-'2031 forecast'!$C$10))</f>
        <v>0</v>
      </c>
      <c r="M2311" s="193">
        <f>MAX(0,(H2311-'2031 forecast'!$C$10))</f>
        <v>0</v>
      </c>
      <c r="N2311" s="193">
        <f>MAX(0,(I2311-'2031 forecast'!$C$10))</f>
        <v>0</v>
      </c>
      <c r="O2311" s="193">
        <f>MAX(0,(J2311-'2031 forecast'!$C$10))</f>
        <v>0</v>
      </c>
      <c r="P2311" s="175" t="str">
        <f t="shared" si="378"/>
        <v/>
      </c>
      <c r="Q2311" s="175" t="str">
        <f t="shared" si="379"/>
        <v/>
      </c>
    </row>
    <row r="2312" spans="1:17" s="1" customFormat="1" x14ac:dyDescent="0.3">
      <c r="A2312" s="189">
        <f t="shared" si="377"/>
        <v>43927.166666661069</v>
      </c>
      <c r="B2312" s="190">
        <f t="shared" si="373"/>
        <v>43927</v>
      </c>
      <c r="C2312" s="1">
        <f t="shared" si="374"/>
        <v>4</v>
      </c>
      <c r="D2312" s="191">
        <v>2.1684167598245505</v>
      </c>
      <c r="E2312" s="192">
        <f t="shared" si="375"/>
        <v>7.5295338120512969E-5</v>
      </c>
      <c r="F2312" s="193">
        <f t="shared" si="376"/>
        <v>3.2330282375851964</v>
      </c>
      <c r="G2312" s="193">
        <f t="shared" si="372"/>
        <v>3.35258039974957</v>
      </c>
      <c r="H2312" s="193">
        <f t="shared" si="372"/>
        <v>3.4765534077673812</v>
      </c>
      <c r="I2312" s="193">
        <f t="shared" si="372"/>
        <v>3.6051107373776388</v>
      </c>
      <c r="J2312" s="193">
        <f t="shared" si="372"/>
        <v>3.7384219093881299</v>
      </c>
      <c r="K2312" s="193">
        <f>MAX(0,(F2312-'2031 forecast'!$C$10))</f>
        <v>0</v>
      </c>
      <c r="L2312" s="193">
        <f>MAX(0,(G2312-'2031 forecast'!$C$10))</f>
        <v>0</v>
      </c>
      <c r="M2312" s="193">
        <f>MAX(0,(H2312-'2031 forecast'!$C$10))</f>
        <v>0</v>
      </c>
      <c r="N2312" s="193">
        <f>MAX(0,(I2312-'2031 forecast'!$C$10))</f>
        <v>0</v>
      </c>
      <c r="O2312" s="193">
        <f>MAX(0,(J2312-'2031 forecast'!$C$10))</f>
        <v>0</v>
      </c>
      <c r="P2312" s="175" t="str">
        <f t="shared" si="378"/>
        <v/>
      </c>
      <c r="Q2312" s="175" t="str">
        <f t="shared" si="379"/>
        <v/>
      </c>
    </row>
    <row r="2313" spans="1:17" s="1" customFormat="1" x14ac:dyDescent="0.3">
      <c r="A2313" s="189">
        <f t="shared" si="377"/>
        <v>43927.208333327733</v>
      </c>
      <c r="B2313" s="190">
        <f t="shared" si="373"/>
        <v>43927</v>
      </c>
      <c r="C2313" s="1">
        <f t="shared" si="374"/>
        <v>5</v>
      </c>
      <c r="D2313" s="191">
        <v>2.2286505587085652</v>
      </c>
      <c r="E2313" s="192">
        <f t="shared" si="375"/>
        <v>7.7386875290527199E-5</v>
      </c>
      <c r="F2313" s="193">
        <f t="shared" si="376"/>
        <v>3.3228345775181181</v>
      </c>
      <c r="G2313" s="193">
        <f t="shared" si="372"/>
        <v>3.445707633075946</v>
      </c>
      <c r="H2313" s="193">
        <f t="shared" si="372"/>
        <v>3.5731243357609186</v>
      </c>
      <c r="I2313" s="193">
        <f t="shared" si="372"/>
        <v>3.7052527023047941</v>
      </c>
      <c r="J2313" s="193">
        <f t="shared" si="372"/>
        <v>3.8422669624266881</v>
      </c>
      <c r="K2313" s="193">
        <f>MAX(0,(F2313-'2031 forecast'!$C$10))</f>
        <v>0</v>
      </c>
      <c r="L2313" s="193">
        <f>MAX(0,(G2313-'2031 forecast'!$C$10))</f>
        <v>0</v>
      </c>
      <c r="M2313" s="193">
        <f>MAX(0,(H2313-'2031 forecast'!$C$10))</f>
        <v>0</v>
      </c>
      <c r="N2313" s="193">
        <f>MAX(0,(I2313-'2031 forecast'!$C$10))</f>
        <v>0</v>
      </c>
      <c r="O2313" s="193">
        <f>MAX(0,(J2313-'2031 forecast'!$C$10))</f>
        <v>0</v>
      </c>
      <c r="P2313" s="175" t="str">
        <f t="shared" si="378"/>
        <v/>
      </c>
      <c r="Q2313" s="175" t="str">
        <f t="shared" si="379"/>
        <v/>
      </c>
    </row>
    <row r="2314" spans="1:17" s="1" customFormat="1" x14ac:dyDescent="0.3">
      <c r="A2314" s="189">
        <f t="shared" si="377"/>
        <v>43927.249999994398</v>
      </c>
      <c r="B2314" s="190">
        <f t="shared" si="373"/>
        <v>43927</v>
      </c>
      <c r="C2314" s="1">
        <f t="shared" si="374"/>
        <v>6</v>
      </c>
      <c r="D2314" s="191">
        <v>2.4695857542446267</v>
      </c>
      <c r="E2314" s="192">
        <f t="shared" si="375"/>
        <v>8.5753023970584202E-5</v>
      </c>
      <c r="F2314" s="193">
        <f t="shared" si="376"/>
        <v>3.6820599372498068</v>
      </c>
      <c r="G2314" s="193">
        <f t="shared" si="372"/>
        <v>3.8182165663814542</v>
      </c>
      <c r="H2314" s="193">
        <f t="shared" si="372"/>
        <v>3.9594080477350726</v>
      </c>
      <c r="I2314" s="193">
        <f t="shared" si="372"/>
        <v>4.1058205620134212</v>
      </c>
      <c r="J2314" s="193">
        <f t="shared" si="372"/>
        <v>4.2576471745809252</v>
      </c>
      <c r="K2314" s="193">
        <f>MAX(0,(F2314-'2031 forecast'!$C$10))</f>
        <v>0</v>
      </c>
      <c r="L2314" s="193">
        <f>MAX(0,(G2314-'2031 forecast'!$C$10))</f>
        <v>0</v>
      </c>
      <c r="M2314" s="193">
        <f>MAX(0,(H2314-'2031 forecast'!$C$10))</f>
        <v>0</v>
      </c>
      <c r="N2314" s="193">
        <f>MAX(0,(I2314-'2031 forecast'!$C$10))</f>
        <v>0</v>
      </c>
      <c r="O2314" s="193">
        <f>MAX(0,(J2314-'2031 forecast'!$C$10))</f>
        <v>0</v>
      </c>
      <c r="P2314" s="175" t="str">
        <f t="shared" si="378"/>
        <v/>
      </c>
      <c r="Q2314" s="175" t="str">
        <f t="shared" si="379"/>
        <v/>
      </c>
    </row>
    <row r="2315" spans="1:17" s="1" customFormat="1" x14ac:dyDescent="0.3">
      <c r="A2315" s="189">
        <f t="shared" si="377"/>
        <v>43927.291666661062</v>
      </c>
      <c r="B2315" s="190">
        <f t="shared" si="373"/>
        <v>43927</v>
      </c>
      <c r="C2315" s="1">
        <f t="shared" si="374"/>
        <v>7</v>
      </c>
      <c r="D2315" s="191">
        <v>2.4921734288261321</v>
      </c>
      <c r="E2315" s="192">
        <f t="shared" si="375"/>
        <v>8.653735040933954E-5</v>
      </c>
      <c r="F2315" s="193">
        <f t="shared" si="376"/>
        <v>3.7157373147246524</v>
      </c>
      <c r="G2315" s="193">
        <f t="shared" si="372"/>
        <v>3.853139278878845</v>
      </c>
      <c r="H2315" s="193">
        <f t="shared" si="372"/>
        <v>3.9956221457326491</v>
      </c>
      <c r="I2315" s="193">
        <f t="shared" si="372"/>
        <v>4.1433737988611048</v>
      </c>
      <c r="J2315" s="193">
        <f t="shared" si="372"/>
        <v>4.2965890694703841</v>
      </c>
      <c r="K2315" s="193">
        <f>MAX(0,(F2315-'2031 forecast'!$C$10))</f>
        <v>0</v>
      </c>
      <c r="L2315" s="193">
        <f>MAX(0,(G2315-'2031 forecast'!$C$10))</f>
        <v>0</v>
      </c>
      <c r="M2315" s="193">
        <f>MAX(0,(H2315-'2031 forecast'!$C$10))</f>
        <v>0</v>
      </c>
      <c r="N2315" s="193">
        <f>MAX(0,(I2315-'2031 forecast'!$C$10))</f>
        <v>0</v>
      </c>
      <c r="O2315" s="193">
        <f>MAX(0,(J2315-'2031 forecast'!$C$10))</f>
        <v>0</v>
      </c>
      <c r="P2315" s="175" t="str">
        <f t="shared" si="378"/>
        <v/>
      </c>
      <c r="Q2315" s="175" t="str">
        <f t="shared" si="379"/>
        <v/>
      </c>
    </row>
    <row r="2316" spans="1:17" s="1" customFormat="1" x14ac:dyDescent="0.3">
      <c r="A2316" s="189">
        <f t="shared" si="377"/>
        <v>43927.333333327726</v>
      </c>
      <c r="B2316" s="190">
        <f t="shared" si="373"/>
        <v>43927</v>
      </c>
      <c r="C2316" s="1">
        <f t="shared" si="374"/>
        <v>8</v>
      </c>
      <c r="D2316" s="191">
        <v>2.4394688548026187</v>
      </c>
      <c r="E2316" s="192">
        <f t="shared" si="375"/>
        <v>8.4707255385577066E-5</v>
      </c>
      <c r="F2316" s="193">
        <f t="shared" si="376"/>
        <v>3.6371567672833454</v>
      </c>
      <c r="G2316" s="193">
        <f t="shared" si="372"/>
        <v>3.7716529497182649</v>
      </c>
      <c r="H2316" s="193">
        <f t="shared" si="372"/>
        <v>3.9111225837383028</v>
      </c>
      <c r="I2316" s="193">
        <f t="shared" si="372"/>
        <v>4.0557495795498424</v>
      </c>
      <c r="J2316" s="193">
        <f t="shared" si="372"/>
        <v>4.2057246480616444</v>
      </c>
      <c r="K2316" s="193">
        <f>MAX(0,(F2316-'2031 forecast'!$C$10))</f>
        <v>0</v>
      </c>
      <c r="L2316" s="193">
        <f>MAX(0,(G2316-'2031 forecast'!$C$10))</f>
        <v>0</v>
      </c>
      <c r="M2316" s="193">
        <f>MAX(0,(H2316-'2031 forecast'!$C$10))</f>
        <v>0</v>
      </c>
      <c r="N2316" s="193">
        <f>MAX(0,(I2316-'2031 forecast'!$C$10))</f>
        <v>0</v>
      </c>
      <c r="O2316" s="193">
        <f>MAX(0,(J2316-'2031 forecast'!$C$10))</f>
        <v>0</v>
      </c>
      <c r="P2316" s="175" t="str">
        <f t="shared" si="378"/>
        <v/>
      </c>
      <c r="Q2316" s="175" t="str">
        <f t="shared" si="379"/>
        <v/>
      </c>
    </row>
    <row r="2317" spans="1:17" s="1" customFormat="1" x14ac:dyDescent="0.3">
      <c r="A2317" s="189">
        <f t="shared" si="377"/>
        <v>43927.37499999439</v>
      </c>
      <c r="B2317" s="190">
        <f t="shared" si="373"/>
        <v>43927</v>
      </c>
      <c r="C2317" s="1">
        <f t="shared" si="374"/>
        <v>9</v>
      </c>
      <c r="D2317" s="191">
        <v>2.4846442039656305</v>
      </c>
      <c r="E2317" s="192">
        <f t="shared" si="375"/>
        <v>8.627590826308777E-5</v>
      </c>
      <c r="F2317" s="193">
        <f t="shared" si="376"/>
        <v>3.7045115222330374</v>
      </c>
      <c r="G2317" s="193">
        <f t="shared" si="372"/>
        <v>3.8414983747130487</v>
      </c>
      <c r="H2317" s="193">
        <f t="shared" si="372"/>
        <v>3.9835507797334571</v>
      </c>
      <c r="I2317" s="193">
        <f t="shared" si="372"/>
        <v>4.1308560532452105</v>
      </c>
      <c r="J2317" s="193">
        <f t="shared" si="372"/>
        <v>4.2836084378405648</v>
      </c>
      <c r="K2317" s="193">
        <f>MAX(0,(F2317-'2031 forecast'!$C$10))</f>
        <v>0</v>
      </c>
      <c r="L2317" s="193">
        <f>MAX(0,(G2317-'2031 forecast'!$C$10))</f>
        <v>0</v>
      </c>
      <c r="M2317" s="193">
        <f>MAX(0,(H2317-'2031 forecast'!$C$10))</f>
        <v>0</v>
      </c>
      <c r="N2317" s="193">
        <f>MAX(0,(I2317-'2031 forecast'!$C$10))</f>
        <v>0</v>
      </c>
      <c r="O2317" s="193">
        <f>MAX(0,(J2317-'2031 forecast'!$C$10))</f>
        <v>0</v>
      </c>
      <c r="P2317" s="175" t="str">
        <f t="shared" si="378"/>
        <v/>
      </c>
      <c r="Q2317" s="175" t="str">
        <f t="shared" si="379"/>
        <v/>
      </c>
    </row>
    <row r="2318" spans="1:17" s="1" customFormat="1" x14ac:dyDescent="0.3">
      <c r="A2318" s="189">
        <f t="shared" si="377"/>
        <v>43927.416666661054</v>
      </c>
      <c r="B2318" s="190">
        <f t="shared" si="373"/>
        <v>43927</v>
      </c>
      <c r="C2318" s="1">
        <f t="shared" si="374"/>
        <v>10</v>
      </c>
      <c r="D2318" s="191">
        <v>2.5599364525706494</v>
      </c>
      <c r="E2318" s="192">
        <f t="shared" si="375"/>
        <v>8.8890329725605568E-5</v>
      </c>
      <c r="F2318" s="193">
        <f t="shared" si="376"/>
        <v>3.8167694471491895</v>
      </c>
      <c r="G2318" s="193">
        <f t="shared" si="372"/>
        <v>3.9579074163710191</v>
      </c>
      <c r="H2318" s="193">
        <f t="shared" si="372"/>
        <v>4.1042644397253794</v>
      </c>
      <c r="I2318" s="193">
        <f t="shared" si="372"/>
        <v>4.2560335094041557</v>
      </c>
      <c r="J2318" s="193">
        <f t="shared" si="372"/>
        <v>4.4134147541387634</v>
      </c>
      <c r="K2318" s="193">
        <f>MAX(0,(F2318-'2031 forecast'!$C$10))</f>
        <v>0</v>
      </c>
      <c r="L2318" s="193">
        <f>MAX(0,(G2318-'2031 forecast'!$C$10))</f>
        <v>0</v>
      </c>
      <c r="M2318" s="193">
        <f>MAX(0,(H2318-'2031 forecast'!$C$10))</f>
        <v>0</v>
      </c>
      <c r="N2318" s="193">
        <f>MAX(0,(I2318-'2031 forecast'!$C$10))</f>
        <v>0</v>
      </c>
      <c r="O2318" s="193">
        <f>MAX(0,(J2318-'2031 forecast'!$C$10))</f>
        <v>0</v>
      </c>
      <c r="P2318" s="175" t="str">
        <f t="shared" si="378"/>
        <v/>
      </c>
      <c r="Q2318" s="175" t="str">
        <f t="shared" si="379"/>
        <v/>
      </c>
    </row>
    <row r="2319" spans="1:17" s="1" customFormat="1" x14ac:dyDescent="0.3">
      <c r="A2319" s="189">
        <f t="shared" si="377"/>
        <v>43927.458333327719</v>
      </c>
      <c r="B2319" s="190">
        <f t="shared" si="373"/>
        <v>43927</v>
      </c>
      <c r="C2319" s="1">
        <f t="shared" si="374"/>
        <v>11</v>
      </c>
      <c r="D2319" s="191">
        <v>2.5072318785471364</v>
      </c>
      <c r="E2319" s="192">
        <f t="shared" si="375"/>
        <v>8.7060234701843108E-5</v>
      </c>
      <c r="F2319" s="193">
        <f t="shared" si="376"/>
        <v>3.7381888997078829</v>
      </c>
      <c r="G2319" s="193">
        <f t="shared" si="372"/>
        <v>3.8764210872104394</v>
      </c>
      <c r="H2319" s="193">
        <f t="shared" si="372"/>
        <v>4.019764877731034</v>
      </c>
      <c r="I2319" s="193">
        <f t="shared" si="372"/>
        <v>4.1684092900928942</v>
      </c>
      <c r="J2319" s="193">
        <f t="shared" si="372"/>
        <v>4.3225503327300245</v>
      </c>
      <c r="K2319" s="193">
        <f>MAX(0,(F2319-'2031 forecast'!$C$10))</f>
        <v>0</v>
      </c>
      <c r="L2319" s="193">
        <f>MAX(0,(G2319-'2031 forecast'!$C$10))</f>
        <v>0</v>
      </c>
      <c r="M2319" s="193">
        <f>MAX(0,(H2319-'2031 forecast'!$C$10))</f>
        <v>0</v>
      </c>
      <c r="N2319" s="193">
        <f>MAX(0,(I2319-'2031 forecast'!$C$10))</f>
        <v>0</v>
      </c>
      <c r="O2319" s="193">
        <f>MAX(0,(J2319-'2031 forecast'!$C$10))</f>
        <v>0</v>
      </c>
      <c r="P2319" s="175" t="str">
        <f t="shared" si="378"/>
        <v/>
      </c>
      <c r="Q2319" s="175" t="str">
        <f t="shared" si="379"/>
        <v/>
      </c>
    </row>
    <row r="2320" spans="1:17" s="1" customFormat="1" x14ac:dyDescent="0.3">
      <c r="A2320" s="189">
        <f t="shared" si="377"/>
        <v>43927.499999994383</v>
      </c>
      <c r="B2320" s="190">
        <f t="shared" si="373"/>
        <v>43927</v>
      </c>
      <c r="C2320" s="1">
        <f t="shared" si="374"/>
        <v>12</v>
      </c>
      <c r="D2320" s="191">
        <v>2.5674656774311515</v>
      </c>
      <c r="E2320" s="192">
        <f t="shared" si="375"/>
        <v>8.9151771871857352E-5</v>
      </c>
      <c r="F2320" s="193">
        <f t="shared" si="376"/>
        <v>3.827995239640805</v>
      </c>
      <c r="G2320" s="193">
        <f t="shared" si="372"/>
        <v>3.9695483205368163</v>
      </c>
      <c r="H2320" s="193">
        <f t="shared" si="372"/>
        <v>4.1163358057245718</v>
      </c>
      <c r="I2320" s="193">
        <f t="shared" si="372"/>
        <v>4.26855125502005</v>
      </c>
      <c r="J2320" s="193">
        <f t="shared" si="372"/>
        <v>4.4263953857685836</v>
      </c>
      <c r="K2320" s="193">
        <f>MAX(0,(F2320-'2031 forecast'!$C$10))</f>
        <v>0</v>
      </c>
      <c r="L2320" s="193">
        <f>MAX(0,(G2320-'2031 forecast'!$C$10))</f>
        <v>0</v>
      </c>
      <c r="M2320" s="193">
        <f>MAX(0,(H2320-'2031 forecast'!$C$10))</f>
        <v>0</v>
      </c>
      <c r="N2320" s="193">
        <f>MAX(0,(I2320-'2031 forecast'!$C$10))</f>
        <v>0</v>
      </c>
      <c r="O2320" s="193">
        <f>MAX(0,(J2320-'2031 forecast'!$C$10))</f>
        <v>0</v>
      </c>
      <c r="P2320" s="175" t="str">
        <f t="shared" si="378"/>
        <v/>
      </c>
      <c r="Q2320" s="175" t="str">
        <f t="shared" si="379"/>
        <v/>
      </c>
    </row>
    <row r="2321" spans="1:17" s="1" customFormat="1" x14ac:dyDescent="0.3">
      <c r="A2321" s="189">
        <f t="shared" si="377"/>
        <v>43927.541666661047</v>
      </c>
      <c r="B2321" s="190">
        <f t="shared" si="373"/>
        <v>43927</v>
      </c>
      <c r="C2321" s="1">
        <f t="shared" si="374"/>
        <v>13</v>
      </c>
      <c r="D2321" s="191">
        <v>2.431939629942117</v>
      </c>
      <c r="E2321" s="192">
        <f t="shared" si="375"/>
        <v>8.4445813239325296E-5</v>
      </c>
      <c r="F2321" s="193">
        <f t="shared" si="376"/>
        <v>3.6259309747917303</v>
      </c>
      <c r="G2321" s="193">
        <f t="shared" si="372"/>
        <v>3.7600120455524686</v>
      </c>
      <c r="H2321" s="193">
        <f t="shared" si="372"/>
        <v>3.8990512177391108</v>
      </c>
      <c r="I2321" s="193">
        <f t="shared" si="372"/>
        <v>4.0432318339339481</v>
      </c>
      <c r="J2321" s="193">
        <f t="shared" si="372"/>
        <v>4.192744016431825</v>
      </c>
      <c r="K2321" s="193">
        <f>MAX(0,(F2321-'2031 forecast'!$C$10))</f>
        <v>0</v>
      </c>
      <c r="L2321" s="193">
        <f>MAX(0,(G2321-'2031 forecast'!$C$10))</f>
        <v>0</v>
      </c>
      <c r="M2321" s="193">
        <f>MAX(0,(H2321-'2031 forecast'!$C$10))</f>
        <v>0</v>
      </c>
      <c r="N2321" s="193">
        <f>MAX(0,(I2321-'2031 forecast'!$C$10))</f>
        <v>0</v>
      </c>
      <c r="O2321" s="193">
        <f>MAX(0,(J2321-'2031 forecast'!$C$10))</f>
        <v>0</v>
      </c>
      <c r="P2321" s="175" t="str">
        <f t="shared" si="378"/>
        <v/>
      </c>
      <c r="Q2321" s="175" t="str">
        <f t="shared" si="379"/>
        <v/>
      </c>
    </row>
    <row r="2322" spans="1:17" s="1" customFormat="1" x14ac:dyDescent="0.3">
      <c r="A2322" s="189">
        <f t="shared" si="377"/>
        <v>43927.583333327711</v>
      </c>
      <c r="B2322" s="190">
        <f t="shared" si="373"/>
        <v>43927</v>
      </c>
      <c r="C2322" s="1">
        <f t="shared" si="374"/>
        <v>14</v>
      </c>
      <c r="D2322" s="191">
        <v>2.5222903282681401</v>
      </c>
      <c r="E2322" s="192">
        <f t="shared" si="375"/>
        <v>8.7583118994346675E-5</v>
      </c>
      <c r="F2322" s="193">
        <f t="shared" si="376"/>
        <v>3.7606404846911139</v>
      </c>
      <c r="G2322" s="193">
        <f t="shared" si="372"/>
        <v>3.8997028955420339</v>
      </c>
      <c r="H2322" s="193">
        <f t="shared" si="372"/>
        <v>4.0439076097294189</v>
      </c>
      <c r="I2322" s="193">
        <f t="shared" si="372"/>
        <v>4.1934447813246836</v>
      </c>
      <c r="J2322" s="193">
        <f t="shared" si="372"/>
        <v>4.3485115959896641</v>
      </c>
      <c r="K2322" s="193">
        <f>MAX(0,(F2322-'2031 forecast'!$C$10))</f>
        <v>0</v>
      </c>
      <c r="L2322" s="193">
        <f>MAX(0,(G2322-'2031 forecast'!$C$10))</f>
        <v>0</v>
      </c>
      <c r="M2322" s="193">
        <f>MAX(0,(H2322-'2031 forecast'!$C$10))</f>
        <v>0</v>
      </c>
      <c r="N2322" s="193">
        <f>MAX(0,(I2322-'2031 forecast'!$C$10))</f>
        <v>0</v>
      </c>
      <c r="O2322" s="193">
        <f>MAX(0,(J2322-'2031 forecast'!$C$10))</f>
        <v>0</v>
      </c>
      <c r="P2322" s="175" t="str">
        <f t="shared" si="378"/>
        <v/>
      </c>
      <c r="Q2322" s="175" t="str">
        <f t="shared" si="379"/>
        <v/>
      </c>
    </row>
    <row r="2323" spans="1:17" s="1" customFormat="1" x14ac:dyDescent="0.3">
      <c r="A2323" s="189">
        <f t="shared" si="377"/>
        <v>43927.624999994376</v>
      </c>
      <c r="B2323" s="190">
        <f t="shared" si="373"/>
        <v>43927</v>
      </c>
      <c r="C2323" s="1">
        <f t="shared" si="374"/>
        <v>15</v>
      </c>
      <c r="D2323" s="191">
        <v>2.5222903282681401</v>
      </c>
      <c r="E2323" s="192">
        <f t="shared" si="375"/>
        <v>8.7583118994346675E-5</v>
      </c>
      <c r="F2323" s="193">
        <f t="shared" si="376"/>
        <v>3.7606404846911139</v>
      </c>
      <c r="G2323" s="193">
        <f t="shared" si="372"/>
        <v>3.8997028955420339</v>
      </c>
      <c r="H2323" s="193">
        <f t="shared" si="372"/>
        <v>4.0439076097294189</v>
      </c>
      <c r="I2323" s="193">
        <f t="shared" si="372"/>
        <v>4.1934447813246836</v>
      </c>
      <c r="J2323" s="193">
        <f t="shared" si="372"/>
        <v>4.3485115959896641</v>
      </c>
      <c r="K2323" s="193">
        <f>MAX(0,(F2323-'2031 forecast'!$C$10))</f>
        <v>0</v>
      </c>
      <c r="L2323" s="193">
        <f>MAX(0,(G2323-'2031 forecast'!$C$10))</f>
        <v>0</v>
      </c>
      <c r="M2323" s="193">
        <f>MAX(0,(H2323-'2031 forecast'!$C$10))</f>
        <v>0</v>
      </c>
      <c r="N2323" s="193">
        <f>MAX(0,(I2323-'2031 forecast'!$C$10))</f>
        <v>0</v>
      </c>
      <c r="O2323" s="193">
        <f>MAX(0,(J2323-'2031 forecast'!$C$10))</f>
        <v>0</v>
      </c>
      <c r="P2323" s="175" t="str">
        <f t="shared" si="378"/>
        <v/>
      </c>
      <c r="Q2323" s="175" t="str">
        <f t="shared" si="379"/>
        <v/>
      </c>
    </row>
    <row r="2324" spans="1:17" s="1" customFormat="1" x14ac:dyDescent="0.3">
      <c r="A2324" s="189">
        <f t="shared" si="377"/>
        <v>43927.66666666104</v>
      </c>
      <c r="B2324" s="190">
        <f t="shared" si="373"/>
        <v>43927</v>
      </c>
      <c r="C2324" s="1">
        <f t="shared" si="374"/>
        <v>16</v>
      </c>
      <c r="D2324" s="191">
        <v>2.5900533520126574</v>
      </c>
      <c r="E2324" s="192">
        <f t="shared" si="375"/>
        <v>8.9936098310612703E-5</v>
      </c>
      <c r="F2324" s="193">
        <f t="shared" si="376"/>
        <v>3.861672617115651</v>
      </c>
      <c r="G2324" s="193">
        <f t="shared" si="372"/>
        <v>4.0044710330342079</v>
      </c>
      <c r="H2324" s="193">
        <f t="shared" si="372"/>
        <v>4.1525499037221492</v>
      </c>
      <c r="I2324" s="193">
        <f t="shared" si="372"/>
        <v>4.3061044918677345</v>
      </c>
      <c r="J2324" s="193">
        <f t="shared" si="372"/>
        <v>4.4653372806580434</v>
      </c>
      <c r="K2324" s="193">
        <f>MAX(0,(F2324-'2031 forecast'!$C$10))</f>
        <v>0</v>
      </c>
      <c r="L2324" s="193">
        <f>MAX(0,(G2324-'2031 forecast'!$C$10))</f>
        <v>0</v>
      </c>
      <c r="M2324" s="193">
        <f>MAX(0,(H2324-'2031 forecast'!$C$10))</f>
        <v>0</v>
      </c>
      <c r="N2324" s="193">
        <f>MAX(0,(I2324-'2031 forecast'!$C$10))</f>
        <v>0</v>
      </c>
      <c r="O2324" s="193">
        <f>MAX(0,(J2324-'2031 forecast'!$C$10))</f>
        <v>0</v>
      </c>
      <c r="P2324" s="175" t="str">
        <f t="shared" si="378"/>
        <v/>
      </c>
      <c r="Q2324" s="175" t="str">
        <f t="shared" si="379"/>
        <v/>
      </c>
    </row>
    <row r="2325" spans="1:17" s="1" customFormat="1" x14ac:dyDescent="0.3">
      <c r="A2325" s="189">
        <f t="shared" si="377"/>
        <v>43927.708333327704</v>
      </c>
      <c r="B2325" s="190">
        <f t="shared" si="373"/>
        <v>43927</v>
      </c>
      <c r="C2325" s="1">
        <f t="shared" si="374"/>
        <v>17</v>
      </c>
      <c r="D2325" s="191">
        <v>2.6804040503386801</v>
      </c>
      <c r="E2325" s="192">
        <f t="shared" si="375"/>
        <v>9.3073404065634069E-5</v>
      </c>
      <c r="F2325" s="193">
        <f t="shared" si="376"/>
        <v>3.9963821270150337</v>
      </c>
      <c r="G2325" s="193">
        <f t="shared" ref="G2325:J2344" si="380">$E2325*G$2</f>
        <v>4.1441618830237728</v>
      </c>
      <c r="H2325" s="193">
        <f t="shared" si="380"/>
        <v>4.2974062957124568</v>
      </c>
      <c r="I2325" s="193">
        <f t="shared" si="380"/>
        <v>4.456317439258469</v>
      </c>
      <c r="J2325" s="193">
        <f t="shared" si="380"/>
        <v>4.6211048602158815</v>
      </c>
      <c r="K2325" s="193">
        <f>MAX(0,(F2325-'2031 forecast'!$C$10))</f>
        <v>0</v>
      </c>
      <c r="L2325" s="193">
        <f>MAX(0,(G2325-'2031 forecast'!$C$10))</f>
        <v>0</v>
      </c>
      <c r="M2325" s="193">
        <f>MAX(0,(H2325-'2031 forecast'!$C$10))</f>
        <v>0</v>
      </c>
      <c r="N2325" s="193">
        <f>MAX(0,(I2325-'2031 forecast'!$C$10))</f>
        <v>0</v>
      </c>
      <c r="O2325" s="193">
        <f>MAX(0,(J2325-'2031 forecast'!$C$10))</f>
        <v>0</v>
      </c>
      <c r="P2325" s="175" t="str">
        <f t="shared" si="378"/>
        <v/>
      </c>
      <c r="Q2325" s="175" t="str">
        <f t="shared" si="379"/>
        <v/>
      </c>
    </row>
    <row r="2326" spans="1:17" s="1" customFormat="1" x14ac:dyDescent="0.3">
      <c r="A2326" s="189">
        <f t="shared" si="377"/>
        <v>43927.749999994368</v>
      </c>
      <c r="B2326" s="190">
        <f t="shared" si="373"/>
        <v>43927</v>
      </c>
      <c r="C2326" s="1">
        <f t="shared" si="374"/>
        <v>18</v>
      </c>
      <c r="D2326" s="191">
        <v>2.7105209497806877</v>
      </c>
      <c r="E2326" s="192">
        <f t="shared" si="375"/>
        <v>9.4119172650641191E-5</v>
      </c>
      <c r="F2326" s="193">
        <f t="shared" si="376"/>
        <v>4.0412852969814947</v>
      </c>
      <c r="G2326" s="193">
        <f t="shared" si="380"/>
        <v>4.1907254996869616</v>
      </c>
      <c r="H2326" s="193">
        <f t="shared" si="380"/>
        <v>4.3456917597092257</v>
      </c>
      <c r="I2326" s="193">
        <f t="shared" si="380"/>
        <v>4.5063884217220469</v>
      </c>
      <c r="J2326" s="193">
        <f t="shared" si="380"/>
        <v>4.6730273867351615</v>
      </c>
      <c r="K2326" s="193">
        <f>MAX(0,(F2326-'2031 forecast'!$C$10))</f>
        <v>0</v>
      </c>
      <c r="L2326" s="193">
        <f>MAX(0,(G2326-'2031 forecast'!$C$10))</f>
        <v>0</v>
      </c>
      <c r="M2326" s="193">
        <f>MAX(0,(H2326-'2031 forecast'!$C$10))</f>
        <v>0</v>
      </c>
      <c r="N2326" s="193">
        <f>MAX(0,(I2326-'2031 forecast'!$C$10))</f>
        <v>0</v>
      </c>
      <c r="O2326" s="193">
        <f>MAX(0,(J2326-'2031 forecast'!$C$10))</f>
        <v>0</v>
      </c>
      <c r="P2326" s="175" t="str">
        <f t="shared" si="378"/>
        <v/>
      </c>
      <c r="Q2326" s="175" t="str">
        <f t="shared" si="379"/>
        <v/>
      </c>
    </row>
    <row r="2327" spans="1:17" s="1" customFormat="1" x14ac:dyDescent="0.3">
      <c r="A2327" s="189">
        <f t="shared" si="377"/>
        <v>43927.791666661033</v>
      </c>
      <c r="B2327" s="190">
        <f t="shared" si="373"/>
        <v>43927</v>
      </c>
      <c r="C2327" s="1">
        <f t="shared" si="374"/>
        <v>19</v>
      </c>
      <c r="D2327" s="191">
        <v>2.8535762221302239</v>
      </c>
      <c r="E2327" s="192">
        <f t="shared" si="375"/>
        <v>9.908657342942503E-5</v>
      </c>
      <c r="F2327" s="193">
        <f t="shared" si="376"/>
        <v>4.2545753543221849</v>
      </c>
      <c r="G2327" s="193">
        <f t="shared" si="380"/>
        <v>4.411902678837107</v>
      </c>
      <c r="H2327" s="193">
        <f t="shared" si="380"/>
        <v>4.5750477136938787</v>
      </c>
      <c r="I2327" s="193">
        <f t="shared" si="380"/>
        <v>4.7442255884240438</v>
      </c>
      <c r="J2327" s="193">
        <f t="shared" si="380"/>
        <v>4.9196593877017394</v>
      </c>
      <c r="K2327" s="193">
        <f>MAX(0,(F2327-'2031 forecast'!$C$10))</f>
        <v>0</v>
      </c>
      <c r="L2327" s="193">
        <f>MAX(0,(G2327-'2031 forecast'!$C$10))</f>
        <v>0</v>
      </c>
      <c r="M2327" s="193">
        <f>MAX(0,(H2327-'2031 forecast'!$C$10))</f>
        <v>0</v>
      </c>
      <c r="N2327" s="193">
        <f>MAX(0,(I2327-'2031 forecast'!$C$10))</f>
        <v>0</v>
      </c>
      <c r="O2327" s="193">
        <f>MAX(0,(J2327-'2031 forecast'!$C$10))</f>
        <v>0</v>
      </c>
      <c r="P2327" s="175" t="str">
        <f t="shared" si="378"/>
        <v/>
      </c>
      <c r="Q2327" s="175" t="str">
        <f t="shared" si="379"/>
        <v/>
      </c>
    </row>
    <row r="2328" spans="1:17" s="1" customFormat="1" x14ac:dyDescent="0.3">
      <c r="A2328" s="189">
        <f t="shared" si="377"/>
        <v>43927.833333327697</v>
      </c>
      <c r="B2328" s="190">
        <f t="shared" si="373"/>
        <v>43927</v>
      </c>
      <c r="C2328" s="1">
        <f t="shared" si="374"/>
        <v>20</v>
      </c>
      <c r="D2328" s="191">
        <v>2.8761638967117298</v>
      </c>
      <c r="E2328" s="192">
        <f t="shared" si="375"/>
        <v>9.9870899868180382E-5</v>
      </c>
      <c r="F2328" s="193">
        <f t="shared" si="376"/>
        <v>4.2882527317970309</v>
      </c>
      <c r="G2328" s="193">
        <f t="shared" si="380"/>
        <v>4.4468253913344986</v>
      </c>
      <c r="H2328" s="193">
        <f t="shared" si="380"/>
        <v>4.6112618116914561</v>
      </c>
      <c r="I2328" s="193">
        <f t="shared" si="380"/>
        <v>4.7817788252717284</v>
      </c>
      <c r="J2328" s="193">
        <f t="shared" si="380"/>
        <v>4.9586012825911991</v>
      </c>
      <c r="K2328" s="193">
        <f>MAX(0,(F2328-'2031 forecast'!$C$10))</f>
        <v>0</v>
      </c>
      <c r="L2328" s="193">
        <f>MAX(0,(G2328-'2031 forecast'!$C$10))</f>
        <v>0</v>
      </c>
      <c r="M2328" s="193">
        <f>MAX(0,(H2328-'2031 forecast'!$C$10))</f>
        <v>0</v>
      </c>
      <c r="N2328" s="193">
        <f>MAX(0,(I2328-'2031 forecast'!$C$10))</f>
        <v>0</v>
      </c>
      <c r="O2328" s="193">
        <f>MAX(0,(J2328-'2031 forecast'!$C$10))</f>
        <v>0</v>
      </c>
      <c r="P2328" s="175" t="str">
        <f t="shared" si="378"/>
        <v/>
      </c>
      <c r="Q2328" s="175" t="str">
        <f t="shared" si="379"/>
        <v/>
      </c>
    </row>
    <row r="2329" spans="1:17" s="1" customFormat="1" x14ac:dyDescent="0.3">
      <c r="A2329" s="189">
        <f t="shared" si="377"/>
        <v>43927.874999994361</v>
      </c>
      <c r="B2329" s="190">
        <f t="shared" si="373"/>
        <v>43927</v>
      </c>
      <c r="C2329" s="1">
        <f t="shared" si="374"/>
        <v>21</v>
      </c>
      <c r="D2329" s="191">
        <v>2.7255793995016915</v>
      </c>
      <c r="E2329" s="192">
        <f t="shared" si="375"/>
        <v>9.4642056943144759E-5</v>
      </c>
      <c r="F2329" s="193">
        <f t="shared" si="376"/>
        <v>4.0637368819647257</v>
      </c>
      <c r="G2329" s="193">
        <f t="shared" si="380"/>
        <v>4.2140073080185561</v>
      </c>
      <c r="H2329" s="193">
        <f t="shared" si="380"/>
        <v>4.3698344917076106</v>
      </c>
      <c r="I2329" s="193">
        <f t="shared" si="380"/>
        <v>4.5314239129538363</v>
      </c>
      <c r="J2329" s="193">
        <f t="shared" si="380"/>
        <v>4.698988649994801</v>
      </c>
      <c r="K2329" s="193">
        <f>MAX(0,(F2329-'2031 forecast'!$C$10))</f>
        <v>0</v>
      </c>
      <c r="L2329" s="193">
        <f>MAX(0,(G2329-'2031 forecast'!$C$10))</f>
        <v>0</v>
      </c>
      <c r="M2329" s="193">
        <f>MAX(0,(H2329-'2031 forecast'!$C$10))</f>
        <v>0</v>
      </c>
      <c r="N2329" s="193">
        <f>MAX(0,(I2329-'2031 forecast'!$C$10))</f>
        <v>0</v>
      </c>
      <c r="O2329" s="193">
        <f>MAX(0,(J2329-'2031 forecast'!$C$10))</f>
        <v>0</v>
      </c>
      <c r="P2329" s="175" t="str">
        <f t="shared" si="378"/>
        <v/>
      </c>
      <c r="Q2329" s="175" t="str">
        <f t="shared" si="379"/>
        <v/>
      </c>
    </row>
    <row r="2330" spans="1:17" s="1" customFormat="1" x14ac:dyDescent="0.3">
      <c r="A2330" s="189">
        <f t="shared" si="377"/>
        <v>43927.916666661025</v>
      </c>
      <c r="B2330" s="190">
        <f t="shared" si="373"/>
        <v>43927</v>
      </c>
      <c r="C2330" s="1">
        <f t="shared" si="374"/>
        <v>22</v>
      </c>
      <c r="D2330" s="191">
        <v>2.5222903282681401</v>
      </c>
      <c r="E2330" s="192">
        <f t="shared" si="375"/>
        <v>8.7583118994346675E-5</v>
      </c>
      <c r="F2330" s="193">
        <f t="shared" si="376"/>
        <v>3.7606404846911139</v>
      </c>
      <c r="G2330" s="193">
        <f t="shared" si="380"/>
        <v>3.8997028955420339</v>
      </c>
      <c r="H2330" s="193">
        <f t="shared" si="380"/>
        <v>4.0439076097294189</v>
      </c>
      <c r="I2330" s="193">
        <f t="shared" si="380"/>
        <v>4.1934447813246836</v>
      </c>
      <c r="J2330" s="193">
        <f t="shared" si="380"/>
        <v>4.3485115959896641</v>
      </c>
      <c r="K2330" s="193">
        <f>MAX(0,(F2330-'2031 forecast'!$C$10))</f>
        <v>0</v>
      </c>
      <c r="L2330" s="193">
        <f>MAX(0,(G2330-'2031 forecast'!$C$10))</f>
        <v>0</v>
      </c>
      <c r="M2330" s="193">
        <f>MAX(0,(H2330-'2031 forecast'!$C$10))</f>
        <v>0</v>
      </c>
      <c r="N2330" s="193">
        <f>MAX(0,(I2330-'2031 forecast'!$C$10))</f>
        <v>0</v>
      </c>
      <c r="O2330" s="193">
        <f>MAX(0,(J2330-'2031 forecast'!$C$10))</f>
        <v>0</v>
      </c>
      <c r="P2330" s="175" t="str">
        <f t="shared" si="378"/>
        <v/>
      </c>
      <c r="Q2330" s="175" t="str">
        <f t="shared" si="379"/>
        <v/>
      </c>
    </row>
    <row r="2331" spans="1:17" s="1" customFormat="1" x14ac:dyDescent="0.3">
      <c r="A2331" s="189">
        <f t="shared" si="377"/>
        <v>43927.95833332769</v>
      </c>
      <c r="B2331" s="190">
        <f t="shared" si="373"/>
        <v>43927</v>
      </c>
      <c r="C2331" s="1">
        <f t="shared" si="374"/>
        <v>23</v>
      </c>
      <c r="D2331" s="191">
        <v>2.3491181564765959</v>
      </c>
      <c r="E2331" s="192">
        <f t="shared" si="375"/>
        <v>8.1569949630555701E-5</v>
      </c>
      <c r="F2331" s="193">
        <f t="shared" si="376"/>
        <v>3.5024472573839622</v>
      </c>
      <c r="G2331" s="193">
        <f t="shared" si="380"/>
        <v>3.6319620997287001</v>
      </c>
      <c r="H2331" s="193">
        <f t="shared" si="380"/>
        <v>3.7662661917479956</v>
      </c>
      <c r="I2331" s="193">
        <f t="shared" si="380"/>
        <v>3.9055366321591078</v>
      </c>
      <c r="J2331" s="193">
        <f t="shared" si="380"/>
        <v>4.0499570685038062</v>
      </c>
      <c r="K2331" s="193">
        <f>MAX(0,(F2331-'2031 forecast'!$C$10))</f>
        <v>0</v>
      </c>
      <c r="L2331" s="193">
        <f>MAX(0,(G2331-'2031 forecast'!$C$10))</f>
        <v>0</v>
      </c>
      <c r="M2331" s="193">
        <f>MAX(0,(H2331-'2031 forecast'!$C$10))</f>
        <v>0</v>
      </c>
      <c r="N2331" s="193">
        <f>MAX(0,(I2331-'2031 forecast'!$C$10))</f>
        <v>0</v>
      </c>
      <c r="O2331" s="193">
        <f>MAX(0,(J2331-'2031 forecast'!$C$10))</f>
        <v>0</v>
      </c>
      <c r="P2331" s="175" t="str">
        <f t="shared" si="378"/>
        <v/>
      </c>
      <c r="Q2331" s="175" t="str">
        <f t="shared" si="379"/>
        <v/>
      </c>
    </row>
    <row r="2332" spans="1:17" s="1" customFormat="1" x14ac:dyDescent="0.3">
      <c r="A2332" s="189">
        <f t="shared" si="377"/>
        <v>43927.999999994354</v>
      </c>
      <c r="B2332" s="190">
        <f t="shared" si="373"/>
        <v>43927</v>
      </c>
      <c r="C2332" s="1">
        <f t="shared" si="374"/>
        <v>0</v>
      </c>
      <c r="D2332" s="191">
        <v>2.2060628841270602</v>
      </c>
      <c r="E2332" s="192">
        <f t="shared" si="375"/>
        <v>7.6602548851771875E-5</v>
      </c>
      <c r="F2332" s="193">
        <f t="shared" si="376"/>
        <v>3.2891572000432729</v>
      </c>
      <c r="G2332" s="193">
        <f t="shared" si="380"/>
        <v>3.4107849205785556</v>
      </c>
      <c r="H2332" s="193">
        <f t="shared" si="380"/>
        <v>3.5369102377633426</v>
      </c>
      <c r="I2332" s="193">
        <f t="shared" si="380"/>
        <v>3.6676994654571113</v>
      </c>
      <c r="J2332" s="193">
        <f t="shared" si="380"/>
        <v>3.8033250675372292</v>
      </c>
      <c r="K2332" s="193">
        <f>MAX(0,(F2332-'2031 forecast'!$C$10))</f>
        <v>0</v>
      </c>
      <c r="L2332" s="193">
        <f>MAX(0,(G2332-'2031 forecast'!$C$10))</f>
        <v>0</v>
      </c>
      <c r="M2332" s="193">
        <f>MAX(0,(H2332-'2031 forecast'!$C$10))</f>
        <v>0</v>
      </c>
      <c r="N2332" s="193">
        <f>MAX(0,(I2332-'2031 forecast'!$C$10))</f>
        <v>0</v>
      </c>
      <c r="O2332" s="193">
        <f>MAX(0,(J2332-'2031 forecast'!$C$10))</f>
        <v>0</v>
      </c>
      <c r="P2332" s="175" t="str">
        <f t="shared" si="378"/>
        <v/>
      </c>
      <c r="Q2332" s="175" t="str">
        <f t="shared" si="379"/>
        <v/>
      </c>
    </row>
    <row r="2333" spans="1:17" s="1" customFormat="1" x14ac:dyDescent="0.3">
      <c r="A2333" s="189">
        <f t="shared" si="377"/>
        <v>43928.041666661018</v>
      </c>
      <c r="B2333" s="190">
        <f t="shared" si="373"/>
        <v>43928</v>
      </c>
      <c r="C2333" s="1">
        <f t="shared" si="374"/>
        <v>1</v>
      </c>
      <c r="D2333" s="191">
        <v>2.2060628841270602</v>
      </c>
      <c r="E2333" s="192">
        <f t="shared" si="375"/>
        <v>7.6602548851771875E-5</v>
      </c>
      <c r="F2333" s="193">
        <f t="shared" si="376"/>
        <v>3.2891572000432729</v>
      </c>
      <c r="G2333" s="193">
        <f t="shared" si="380"/>
        <v>3.4107849205785556</v>
      </c>
      <c r="H2333" s="193">
        <f t="shared" si="380"/>
        <v>3.5369102377633426</v>
      </c>
      <c r="I2333" s="193">
        <f t="shared" si="380"/>
        <v>3.6676994654571113</v>
      </c>
      <c r="J2333" s="193">
        <f t="shared" si="380"/>
        <v>3.8033250675372292</v>
      </c>
      <c r="K2333" s="193">
        <f>MAX(0,(F2333-'2031 forecast'!$C$10))</f>
        <v>0</v>
      </c>
      <c r="L2333" s="193">
        <f>MAX(0,(G2333-'2031 forecast'!$C$10))</f>
        <v>0</v>
      </c>
      <c r="M2333" s="193">
        <f>MAX(0,(H2333-'2031 forecast'!$C$10))</f>
        <v>0</v>
      </c>
      <c r="N2333" s="193">
        <f>MAX(0,(I2333-'2031 forecast'!$C$10))</f>
        <v>0</v>
      </c>
      <c r="O2333" s="193">
        <f>MAX(0,(J2333-'2031 forecast'!$C$10))</f>
        <v>0</v>
      </c>
      <c r="P2333" s="175" t="str">
        <f t="shared" si="378"/>
        <v/>
      </c>
      <c r="Q2333" s="175" t="str">
        <f t="shared" si="379"/>
        <v/>
      </c>
    </row>
    <row r="2334" spans="1:17" s="1" customFormat="1" x14ac:dyDescent="0.3">
      <c r="A2334" s="189">
        <f t="shared" si="377"/>
        <v>43928.083333327682</v>
      </c>
      <c r="B2334" s="190">
        <f t="shared" si="373"/>
        <v>43928</v>
      </c>
      <c r="C2334" s="1">
        <f t="shared" si="374"/>
        <v>2</v>
      </c>
      <c r="D2334" s="191">
        <v>2.243709008429569</v>
      </c>
      <c r="E2334" s="192">
        <f t="shared" si="375"/>
        <v>7.7909759583030754E-5</v>
      </c>
      <c r="F2334" s="193">
        <f t="shared" si="376"/>
        <v>3.3452861625013481</v>
      </c>
      <c r="G2334" s="193">
        <f t="shared" si="380"/>
        <v>3.46898944140754</v>
      </c>
      <c r="H2334" s="193">
        <f t="shared" si="380"/>
        <v>3.597267067759303</v>
      </c>
      <c r="I2334" s="193">
        <f t="shared" si="380"/>
        <v>3.730288193536583</v>
      </c>
      <c r="J2334" s="193">
        <f t="shared" si="380"/>
        <v>3.8682282256863272</v>
      </c>
      <c r="K2334" s="193">
        <f>MAX(0,(F2334-'2031 forecast'!$C$10))</f>
        <v>0</v>
      </c>
      <c r="L2334" s="193">
        <f>MAX(0,(G2334-'2031 forecast'!$C$10))</f>
        <v>0</v>
      </c>
      <c r="M2334" s="193">
        <f>MAX(0,(H2334-'2031 forecast'!$C$10))</f>
        <v>0</v>
      </c>
      <c r="N2334" s="193">
        <f>MAX(0,(I2334-'2031 forecast'!$C$10))</f>
        <v>0</v>
      </c>
      <c r="O2334" s="193">
        <f>MAX(0,(J2334-'2031 forecast'!$C$10))</f>
        <v>0</v>
      </c>
      <c r="P2334" s="175" t="str">
        <f t="shared" si="378"/>
        <v/>
      </c>
      <c r="Q2334" s="175" t="str">
        <f t="shared" si="379"/>
        <v/>
      </c>
    </row>
    <row r="2335" spans="1:17" s="1" customFormat="1" x14ac:dyDescent="0.3">
      <c r="A2335" s="189">
        <f t="shared" si="377"/>
        <v>43928.124999994347</v>
      </c>
      <c r="B2335" s="190">
        <f t="shared" si="373"/>
        <v>43928</v>
      </c>
      <c r="C2335" s="1">
        <f t="shared" si="374"/>
        <v>3</v>
      </c>
      <c r="D2335" s="191">
        <v>2.1307706355220404</v>
      </c>
      <c r="E2335" s="192">
        <f t="shared" si="375"/>
        <v>7.3988127389254036E-5</v>
      </c>
      <c r="F2335" s="193">
        <f t="shared" si="376"/>
        <v>3.176899275127119</v>
      </c>
      <c r="G2335" s="193">
        <f t="shared" si="380"/>
        <v>3.294375878920583</v>
      </c>
      <c r="H2335" s="193">
        <f t="shared" si="380"/>
        <v>3.4161965777714185</v>
      </c>
      <c r="I2335" s="193">
        <f t="shared" si="380"/>
        <v>3.5425220092981644</v>
      </c>
      <c r="J2335" s="193">
        <f t="shared" si="380"/>
        <v>3.6735187512390288</v>
      </c>
      <c r="K2335" s="193">
        <f>MAX(0,(F2335-'2031 forecast'!$C$10))</f>
        <v>0</v>
      </c>
      <c r="L2335" s="193">
        <f>MAX(0,(G2335-'2031 forecast'!$C$10))</f>
        <v>0</v>
      </c>
      <c r="M2335" s="193">
        <f>MAX(0,(H2335-'2031 forecast'!$C$10))</f>
        <v>0</v>
      </c>
      <c r="N2335" s="193">
        <f>MAX(0,(I2335-'2031 forecast'!$C$10))</f>
        <v>0</v>
      </c>
      <c r="O2335" s="193">
        <f>MAX(0,(J2335-'2031 forecast'!$C$10))</f>
        <v>0</v>
      </c>
      <c r="P2335" s="175" t="str">
        <f t="shared" si="378"/>
        <v/>
      </c>
      <c r="Q2335" s="175" t="str">
        <f t="shared" si="379"/>
        <v/>
      </c>
    </row>
    <row r="2336" spans="1:17" s="1" customFormat="1" x14ac:dyDescent="0.3">
      <c r="A2336" s="189">
        <f t="shared" si="377"/>
        <v>43928.166666661011</v>
      </c>
      <c r="B2336" s="190">
        <f t="shared" si="373"/>
        <v>43928</v>
      </c>
      <c r="C2336" s="1">
        <f t="shared" si="374"/>
        <v>4</v>
      </c>
      <c r="D2336" s="191">
        <v>2.1608875349640484</v>
      </c>
      <c r="E2336" s="192">
        <f t="shared" si="375"/>
        <v>7.5033895974261185E-5</v>
      </c>
      <c r="F2336" s="193">
        <f t="shared" si="376"/>
        <v>3.2218024450935814</v>
      </c>
      <c r="G2336" s="193">
        <f t="shared" si="380"/>
        <v>3.3409394955837728</v>
      </c>
      <c r="H2336" s="193">
        <f t="shared" si="380"/>
        <v>3.4644820417681887</v>
      </c>
      <c r="I2336" s="193">
        <f t="shared" si="380"/>
        <v>3.5925929917617436</v>
      </c>
      <c r="J2336" s="193">
        <f t="shared" si="380"/>
        <v>3.7254412777583097</v>
      </c>
      <c r="K2336" s="193">
        <f>MAX(0,(F2336-'2031 forecast'!$C$10))</f>
        <v>0</v>
      </c>
      <c r="L2336" s="193">
        <f>MAX(0,(G2336-'2031 forecast'!$C$10))</f>
        <v>0</v>
      </c>
      <c r="M2336" s="193">
        <f>MAX(0,(H2336-'2031 forecast'!$C$10))</f>
        <v>0</v>
      </c>
      <c r="N2336" s="193">
        <f>MAX(0,(I2336-'2031 forecast'!$C$10))</f>
        <v>0</v>
      </c>
      <c r="O2336" s="193">
        <f>MAX(0,(J2336-'2031 forecast'!$C$10))</f>
        <v>0</v>
      </c>
      <c r="P2336" s="175" t="str">
        <f t="shared" si="378"/>
        <v/>
      </c>
      <c r="Q2336" s="175" t="str">
        <f t="shared" si="379"/>
        <v/>
      </c>
    </row>
    <row r="2337" spans="1:17" s="1" customFormat="1" x14ac:dyDescent="0.3">
      <c r="A2337" s="189">
        <f t="shared" si="377"/>
        <v>43928.208333327675</v>
      </c>
      <c r="B2337" s="190">
        <f t="shared" si="373"/>
        <v>43928</v>
      </c>
      <c r="C2337" s="1">
        <f t="shared" si="374"/>
        <v>5</v>
      </c>
      <c r="D2337" s="191">
        <v>2.2888843575925808</v>
      </c>
      <c r="E2337" s="192">
        <f t="shared" si="375"/>
        <v>7.9478412460541457E-5</v>
      </c>
      <c r="F2337" s="193">
        <f t="shared" si="376"/>
        <v>3.4126409174510406</v>
      </c>
      <c r="G2337" s="193">
        <f t="shared" si="380"/>
        <v>3.5388348664023233</v>
      </c>
      <c r="H2337" s="193">
        <f t="shared" si="380"/>
        <v>3.6696952637544573</v>
      </c>
      <c r="I2337" s="193">
        <f t="shared" si="380"/>
        <v>3.8053946672319512</v>
      </c>
      <c r="J2337" s="193">
        <f t="shared" si="380"/>
        <v>3.9461120154652476</v>
      </c>
      <c r="K2337" s="193">
        <f>MAX(0,(F2337-'2031 forecast'!$C$10))</f>
        <v>0</v>
      </c>
      <c r="L2337" s="193">
        <f>MAX(0,(G2337-'2031 forecast'!$C$10))</f>
        <v>0</v>
      </c>
      <c r="M2337" s="193">
        <f>MAX(0,(H2337-'2031 forecast'!$C$10))</f>
        <v>0</v>
      </c>
      <c r="N2337" s="193">
        <f>MAX(0,(I2337-'2031 forecast'!$C$10))</f>
        <v>0</v>
      </c>
      <c r="O2337" s="193">
        <f>MAX(0,(J2337-'2031 forecast'!$C$10))</f>
        <v>0</v>
      </c>
      <c r="P2337" s="175" t="str">
        <f t="shared" si="378"/>
        <v/>
      </c>
      <c r="Q2337" s="175" t="str">
        <f t="shared" si="379"/>
        <v/>
      </c>
    </row>
    <row r="2338" spans="1:17" s="1" customFormat="1" x14ac:dyDescent="0.3">
      <c r="A2338" s="189">
        <f t="shared" si="377"/>
        <v>43928.249999994339</v>
      </c>
      <c r="B2338" s="190">
        <f t="shared" si="373"/>
        <v>43928</v>
      </c>
      <c r="C2338" s="1">
        <f t="shared" si="374"/>
        <v>6</v>
      </c>
      <c r="D2338" s="191">
        <v>2.4620565293841246</v>
      </c>
      <c r="E2338" s="192">
        <f t="shared" si="375"/>
        <v>8.5491581824332418E-5</v>
      </c>
      <c r="F2338" s="193">
        <f t="shared" si="376"/>
        <v>3.6708341447581914</v>
      </c>
      <c r="G2338" s="193">
        <f t="shared" si="380"/>
        <v>3.8065756622156566</v>
      </c>
      <c r="H2338" s="193">
        <f t="shared" si="380"/>
        <v>3.9473366817358801</v>
      </c>
      <c r="I2338" s="193">
        <f t="shared" si="380"/>
        <v>4.093302816397526</v>
      </c>
      <c r="J2338" s="193">
        <f t="shared" si="380"/>
        <v>4.244666542951105</v>
      </c>
      <c r="K2338" s="193">
        <f>MAX(0,(F2338-'2031 forecast'!$C$10))</f>
        <v>0</v>
      </c>
      <c r="L2338" s="193">
        <f>MAX(0,(G2338-'2031 forecast'!$C$10))</f>
        <v>0</v>
      </c>
      <c r="M2338" s="193">
        <f>MAX(0,(H2338-'2031 forecast'!$C$10))</f>
        <v>0</v>
      </c>
      <c r="N2338" s="193">
        <f>MAX(0,(I2338-'2031 forecast'!$C$10))</f>
        <v>0</v>
      </c>
      <c r="O2338" s="193">
        <f>MAX(0,(J2338-'2031 forecast'!$C$10))</f>
        <v>0</v>
      </c>
      <c r="P2338" s="175" t="str">
        <f t="shared" si="378"/>
        <v/>
      </c>
      <c r="Q2338" s="175" t="str">
        <f t="shared" si="379"/>
        <v/>
      </c>
    </row>
    <row r="2339" spans="1:17" s="1" customFormat="1" x14ac:dyDescent="0.3">
      <c r="A2339" s="189">
        <f t="shared" si="377"/>
        <v>43928.291666661004</v>
      </c>
      <c r="B2339" s="190">
        <f t="shared" si="373"/>
        <v>43928</v>
      </c>
      <c r="C2339" s="1">
        <f t="shared" si="374"/>
        <v>7</v>
      </c>
      <c r="D2339" s="191">
        <v>2.5373487779891435</v>
      </c>
      <c r="E2339" s="192">
        <f t="shared" si="375"/>
        <v>8.8106003286850216E-5</v>
      </c>
      <c r="F2339" s="193">
        <f t="shared" si="376"/>
        <v>3.7830920696743435</v>
      </c>
      <c r="G2339" s="193">
        <f t="shared" si="380"/>
        <v>3.9229847038736274</v>
      </c>
      <c r="H2339" s="193">
        <f t="shared" si="380"/>
        <v>4.068050341727802</v>
      </c>
      <c r="I2339" s="193">
        <f t="shared" si="380"/>
        <v>4.2184802725564712</v>
      </c>
      <c r="J2339" s="193">
        <f t="shared" si="380"/>
        <v>4.3744728592493027</v>
      </c>
      <c r="K2339" s="193">
        <f>MAX(0,(F2339-'2031 forecast'!$C$10))</f>
        <v>0</v>
      </c>
      <c r="L2339" s="193">
        <f>MAX(0,(G2339-'2031 forecast'!$C$10))</f>
        <v>0</v>
      </c>
      <c r="M2339" s="193">
        <f>MAX(0,(H2339-'2031 forecast'!$C$10))</f>
        <v>0</v>
      </c>
      <c r="N2339" s="193">
        <f>MAX(0,(I2339-'2031 forecast'!$C$10))</f>
        <v>0</v>
      </c>
      <c r="O2339" s="193">
        <f>MAX(0,(J2339-'2031 forecast'!$C$10))</f>
        <v>0</v>
      </c>
      <c r="P2339" s="175" t="str">
        <f t="shared" si="378"/>
        <v/>
      </c>
      <c r="Q2339" s="175" t="str">
        <f t="shared" si="379"/>
        <v/>
      </c>
    </row>
    <row r="2340" spans="1:17" s="1" customFormat="1" x14ac:dyDescent="0.3">
      <c r="A2340" s="189">
        <f t="shared" si="377"/>
        <v>43928.333333327668</v>
      </c>
      <c r="B2340" s="190">
        <f t="shared" si="373"/>
        <v>43928</v>
      </c>
      <c r="C2340" s="1">
        <f t="shared" si="374"/>
        <v>8</v>
      </c>
      <c r="D2340" s="191">
        <v>2.4921734288261321</v>
      </c>
      <c r="E2340" s="192">
        <f t="shared" si="375"/>
        <v>8.653735040933954E-5</v>
      </c>
      <c r="F2340" s="193">
        <f t="shared" si="376"/>
        <v>3.7157373147246524</v>
      </c>
      <c r="G2340" s="193">
        <f t="shared" si="380"/>
        <v>3.853139278878845</v>
      </c>
      <c r="H2340" s="193">
        <f t="shared" si="380"/>
        <v>3.9956221457326491</v>
      </c>
      <c r="I2340" s="193">
        <f t="shared" si="380"/>
        <v>4.1433737988611048</v>
      </c>
      <c r="J2340" s="193">
        <f t="shared" si="380"/>
        <v>4.2965890694703841</v>
      </c>
      <c r="K2340" s="193">
        <f>MAX(0,(F2340-'2031 forecast'!$C$10))</f>
        <v>0</v>
      </c>
      <c r="L2340" s="193">
        <f>MAX(0,(G2340-'2031 forecast'!$C$10))</f>
        <v>0</v>
      </c>
      <c r="M2340" s="193">
        <f>MAX(0,(H2340-'2031 forecast'!$C$10))</f>
        <v>0</v>
      </c>
      <c r="N2340" s="193">
        <f>MAX(0,(I2340-'2031 forecast'!$C$10))</f>
        <v>0</v>
      </c>
      <c r="O2340" s="193">
        <f>MAX(0,(J2340-'2031 forecast'!$C$10))</f>
        <v>0</v>
      </c>
      <c r="P2340" s="175" t="str">
        <f t="shared" si="378"/>
        <v/>
      </c>
      <c r="Q2340" s="175" t="str">
        <f t="shared" si="379"/>
        <v/>
      </c>
    </row>
    <row r="2341" spans="1:17" s="1" customFormat="1" x14ac:dyDescent="0.3">
      <c r="A2341" s="189">
        <f t="shared" si="377"/>
        <v>43928.374999994332</v>
      </c>
      <c r="B2341" s="190">
        <f t="shared" si="373"/>
        <v>43928</v>
      </c>
      <c r="C2341" s="1">
        <f t="shared" si="374"/>
        <v>9</v>
      </c>
      <c r="D2341" s="191">
        <v>2.4846442039656305</v>
      </c>
      <c r="E2341" s="192">
        <f t="shared" si="375"/>
        <v>8.627590826308777E-5</v>
      </c>
      <c r="F2341" s="193">
        <f t="shared" si="376"/>
        <v>3.7045115222330374</v>
      </c>
      <c r="G2341" s="193">
        <f t="shared" si="380"/>
        <v>3.8414983747130487</v>
      </c>
      <c r="H2341" s="193">
        <f t="shared" si="380"/>
        <v>3.9835507797334571</v>
      </c>
      <c r="I2341" s="193">
        <f t="shared" si="380"/>
        <v>4.1308560532452105</v>
      </c>
      <c r="J2341" s="193">
        <f t="shared" si="380"/>
        <v>4.2836084378405648</v>
      </c>
      <c r="K2341" s="193">
        <f>MAX(0,(F2341-'2031 forecast'!$C$10))</f>
        <v>0</v>
      </c>
      <c r="L2341" s="193">
        <f>MAX(0,(G2341-'2031 forecast'!$C$10))</f>
        <v>0</v>
      </c>
      <c r="M2341" s="193">
        <f>MAX(0,(H2341-'2031 forecast'!$C$10))</f>
        <v>0</v>
      </c>
      <c r="N2341" s="193">
        <f>MAX(0,(I2341-'2031 forecast'!$C$10))</f>
        <v>0</v>
      </c>
      <c r="O2341" s="193">
        <f>MAX(0,(J2341-'2031 forecast'!$C$10))</f>
        <v>0</v>
      </c>
      <c r="P2341" s="175" t="str">
        <f t="shared" si="378"/>
        <v/>
      </c>
      <c r="Q2341" s="175" t="str">
        <f t="shared" si="379"/>
        <v/>
      </c>
    </row>
    <row r="2342" spans="1:17" s="1" customFormat="1" x14ac:dyDescent="0.3">
      <c r="A2342" s="189">
        <f t="shared" si="377"/>
        <v>43928.416666660996</v>
      </c>
      <c r="B2342" s="190">
        <f t="shared" si="373"/>
        <v>43928</v>
      </c>
      <c r="C2342" s="1">
        <f t="shared" si="374"/>
        <v>10</v>
      </c>
      <c r="D2342" s="191">
        <v>2.6051118017336607</v>
      </c>
      <c r="E2342" s="192">
        <f t="shared" si="375"/>
        <v>9.0458982603116257E-5</v>
      </c>
      <c r="F2342" s="193">
        <f t="shared" si="376"/>
        <v>3.8841242020988811</v>
      </c>
      <c r="G2342" s="193">
        <f t="shared" si="380"/>
        <v>4.0277528413658015</v>
      </c>
      <c r="H2342" s="193">
        <f t="shared" si="380"/>
        <v>4.1766926357205332</v>
      </c>
      <c r="I2342" s="193">
        <f t="shared" si="380"/>
        <v>4.331139983099523</v>
      </c>
      <c r="J2342" s="193">
        <f t="shared" si="380"/>
        <v>4.4912985439176829</v>
      </c>
      <c r="K2342" s="193">
        <f>MAX(0,(F2342-'2031 forecast'!$C$10))</f>
        <v>0</v>
      </c>
      <c r="L2342" s="193">
        <f>MAX(0,(G2342-'2031 forecast'!$C$10))</f>
        <v>0</v>
      </c>
      <c r="M2342" s="193">
        <f>MAX(0,(H2342-'2031 forecast'!$C$10))</f>
        <v>0</v>
      </c>
      <c r="N2342" s="193">
        <f>MAX(0,(I2342-'2031 forecast'!$C$10))</f>
        <v>0</v>
      </c>
      <c r="O2342" s="193">
        <f>MAX(0,(J2342-'2031 forecast'!$C$10))</f>
        <v>0</v>
      </c>
      <c r="P2342" s="175" t="str">
        <f t="shared" si="378"/>
        <v/>
      </c>
      <c r="Q2342" s="175" t="str">
        <f t="shared" si="379"/>
        <v/>
      </c>
    </row>
    <row r="2343" spans="1:17" s="1" customFormat="1" x14ac:dyDescent="0.3">
      <c r="A2343" s="189">
        <f t="shared" si="377"/>
        <v>43928.458333327661</v>
      </c>
      <c r="B2343" s="190">
        <f t="shared" si="373"/>
        <v>43928</v>
      </c>
      <c r="C2343" s="1">
        <f t="shared" si="374"/>
        <v>11</v>
      </c>
      <c r="D2343" s="191">
        <v>2.6427579260361704</v>
      </c>
      <c r="E2343" s="192">
        <f t="shared" si="375"/>
        <v>9.1766193334375163E-5</v>
      </c>
      <c r="F2343" s="193">
        <f t="shared" si="376"/>
        <v>3.9402531645569576</v>
      </c>
      <c r="G2343" s="193">
        <f t="shared" si="380"/>
        <v>4.0859573621947876</v>
      </c>
      <c r="H2343" s="193">
        <f t="shared" si="380"/>
        <v>4.2370494657164945</v>
      </c>
      <c r="I2343" s="193">
        <f t="shared" si="380"/>
        <v>4.393728711178996</v>
      </c>
      <c r="J2343" s="193">
        <f t="shared" si="380"/>
        <v>4.5562017020667822</v>
      </c>
      <c r="K2343" s="193">
        <f>MAX(0,(F2343-'2031 forecast'!$C$10))</f>
        <v>0</v>
      </c>
      <c r="L2343" s="193">
        <f>MAX(0,(G2343-'2031 forecast'!$C$10))</f>
        <v>0</v>
      </c>
      <c r="M2343" s="193">
        <f>MAX(0,(H2343-'2031 forecast'!$C$10))</f>
        <v>0</v>
      </c>
      <c r="N2343" s="193">
        <f>MAX(0,(I2343-'2031 forecast'!$C$10))</f>
        <v>0</v>
      </c>
      <c r="O2343" s="193">
        <f>MAX(0,(J2343-'2031 forecast'!$C$10))</f>
        <v>0</v>
      </c>
      <c r="P2343" s="175" t="str">
        <f t="shared" si="378"/>
        <v/>
      </c>
      <c r="Q2343" s="175" t="str">
        <f t="shared" si="379"/>
        <v/>
      </c>
    </row>
    <row r="2344" spans="1:17" s="1" customFormat="1" x14ac:dyDescent="0.3">
      <c r="A2344" s="189">
        <f t="shared" si="377"/>
        <v>43928.499999994325</v>
      </c>
      <c r="B2344" s="190">
        <f t="shared" si="373"/>
        <v>43928</v>
      </c>
      <c r="C2344" s="1">
        <f t="shared" si="374"/>
        <v>12</v>
      </c>
      <c r="D2344" s="191">
        <v>2.4244104050816149</v>
      </c>
      <c r="E2344" s="192">
        <f t="shared" si="375"/>
        <v>8.4184371093073499E-5</v>
      </c>
      <c r="F2344" s="193">
        <f t="shared" si="376"/>
        <v>3.6147051823001144</v>
      </c>
      <c r="G2344" s="193">
        <f t="shared" si="380"/>
        <v>3.7483711413866705</v>
      </c>
      <c r="H2344" s="193">
        <f t="shared" si="380"/>
        <v>3.8869798517399179</v>
      </c>
      <c r="I2344" s="193">
        <f t="shared" si="380"/>
        <v>4.030714088318053</v>
      </c>
      <c r="J2344" s="193">
        <f t="shared" si="380"/>
        <v>4.1797633848020048</v>
      </c>
      <c r="K2344" s="193">
        <f>MAX(0,(F2344-'2031 forecast'!$C$10))</f>
        <v>0</v>
      </c>
      <c r="L2344" s="193">
        <f>MAX(0,(G2344-'2031 forecast'!$C$10))</f>
        <v>0</v>
      </c>
      <c r="M2344" s="193">
        <f>MAX(0,(H2344-'2031 forecast'!$C$10))</f>
        <v>0</v>
      </c>
      <c r="N2344" s="193">
        <f>MAX(0,(I2344-'2031 forecast'!$C$10))</f>
        <v>0</v>
      </c>
      <c r="O2344" s="193">
        <f>MAX(0,(J2344-'2031 forecast'!$C$10))</f>
        <v>0</v>
      </c>
      <c r="P2344" s="175" t="str">
        <f t="shared" si="378"/>
        <v/>
      </c>
      <c r="Q2344" s="175" t="str">
        <f t="shared" si="379"/>
        <v/>
      </c>
    </row>
    <row r="2345" spans="1:17" s="1" customFormat="1" x14ac:dyDescent="0.3">
      <c r="A2345" s="189">
        <f t="shared" si="377"/>
        <v>43928.541666660989</v>
      </c>
      <c r="B2345" s="190">
        <f t="shared" si="373"/>
        <v>43928</v>
      </c>
      <c r="C2345" s="1">
        <f t="shared" si="374"/>
        <v>13</v>
      </c>
      <c r="D2345" s="191">
        <v>2.5599364525706494</v>
      </c>
      <c r="E2345" s="192">
        <f t="shared" si="375"/>
        <v>8.8890329725605568E-5</v>
      </c>
      <c r="F2345" s="193">
        <f t="shared" si="376"/>
        <v>3.8167694471491895</v>
      </c>
      <c r="G2345" s="193">
        <f t="shared" ref="G2345:J2364" si="381">$E2345*G$2</f>
        <v>3.9579074163710191</v>
      </c>
      <c r="H2345" s="193">
        <f t="shared" si="381"/>
        <v>4.1042644397253794</v>
      </c>
      <c r="I2345" s="193">
        <f t="shared" si="381"/>
        <v>4.2560335094041557</v>
      </c>
      <c r="J2345" s="193">
        <f t="shared" si="381"/>
        <v>4.4134147541387634</v>
      </c>
      <c r="K2345" s="193">
        <f>MAX(0,(F2345-'2031 forecast'!$C$10))</f>
        <v>0</v>
      </c>
      <c r="L2345" s="193">
        <f>MAX(0,(G2345-'2031 forecast'!$C$10))</f>
        <v>0</v>
      </c>
      <c r="M2345" s="193">
        <f>MAX(0,(H2345-'2031 forecast'!$C$10))</f>
        <v>0</v>
      </c>
      <c r="N2345" s="193">
        <f>MAX(0,(I2345-'2031 forecast'!$C$10))</f>
        <v>0</v>
      </c>
      <c r="O2345" s="193">
        <f>MAX(0,(J2345-'2031 forecast'!$C$10))</f>
        <v>0</v>
      </c>
      <c r="P2345" s="175" t="str">
        <f t="shared" si="378"/>
        <v/>
      </c>
      <c r="Q2345" s="175" t="str">
        <f t="shared" si="379"/>
        <v/>
      </c>
    </row>
    <row r="2346" spans="1:17" s="1" customFormat="1" x14ac:dyDescent="0.3">
      <c r="A2346" s="189">
        <f t="shared" si="377"/>
        <v>43928.583333327653</v>
      </c>
      <c r="B2346" s="190">
        <f t="shared" si="373"/>
        <v>43928</v>
      </c>
      <c r="C2346" s="1">
        <f t="shared" si="374"/>
        <v>14</v>
      </c>
      <c r="D2346" s="191">
        <v>2.6954625000596839</v>
      </c>
      <c r="E2346" s="192">
        <f t="shared" si="375"/>
        <v>9.3596288358137637E-5</v>
      </c>
      <c r="F2346" s="193">
        <f t="shared" si="376"/>
        <v>4.0188337119982647</v>
      </c>
      <c r="G2346" s="193">
        <f t="shared" si="381"/>
        <v>4.1674436913553672</v>
      </c>
      <c r="H2346" s="193">
        <f t="shared" si="381"/>
        <v>4.3215490277108417</v>
      </c>
      <c r="I2346" s="193">
        <f t="shared" si="381"/>
        <v>4.4813529304902584</v>
      </c>
      <c r="J2346" s="193">
        <f t="shared" si="381"/>
        <v>4.6470661234755219</v>
      </c>
      <c r="K2346" s="193">
        <f>MAX(0,(F2346-'2031 forecast'!$C$10))</f>
        <v>0</v>
      </c>
      <c r="L2346" s="193">
        <f>MAX(0,(G2346-'2031 forecast'!$C$10))</f>
        <v>0</v>
      </c>
      <c r="M2346" s="193">
        <f>MAX(0,(H2346-'2031 forecast'!$C$10))</f>
        <v>0</v>
      </c>
      <c r="N2346" s="193">
        <f>MAX(0,(I2346-'2031 forecast'!$C$10))</f>
        <v>0</v>
      </c>
      <c r="O2346" s="193">
        <f>MAX(0,(J2346-'2031 forecast'!$C$10))</f>
        <v>0</v>
      </c>
      <c r="P2346" s="175" t="str">
        <f t="shared" si="378"/>
        <v/>
      </c>
      <c r="Q2346" s="175" t="str">
        <f t="shared" si="379"/>
        <v/>
      </c>
    </row>
    <row r="2347" spans="1:17" s="1" customFormat="1" x14ac:dyDescent="0.3">
      <c r="A2347" s="189">
        <f t="shared" si="377"/>
        <v>43928.624999994317</v>
      </c>
      <c r="B2347" s="190">
        <f t="shared" si="373"/>
        <v>43928</v>
      </c>
      <c r="C2347" s="1">
        <f t="shared" si="374"/>
        <v>15</v>
      </c>
      <c r="D2347" s="191">
        <v>2.7029917249201856</v>
      </c>
      <c r="E2347" s="192">
        <f t="shared" si="375"/>
        <v>9.3857730504389407E-5</v>
      </c>
      <c r="F2347" s="193">
        <f t="shared" si="376"/>
        <v>4.0300595044898797</v>
      </c>
      <c r="G2347" s="193">
        <f t="shared" si="381"/>
        <v>4.1790845955211644</v>
      </c>
      <c r="H2347" s="193">
        <f t="shared" si="381"/>
        <v>4.3336203937100333</v>
      </c>
      <c r="I2347" s="193">
        <f t="shared" si="381"/>
        <v>4.4938706761061527</v>
      </c>
      <c r="J2347" s="193">
        <f t="shared" si="381"/>
        <v>4.6600467551053413</v>
      </c>
      <c r="K2347" s="193">
        <f>MAX(0,(F2347-'2031 forecast'!$C$10))</f>
        <v>0</v>
      </c>
      <c r="L2347" s="193">
        <f>MAX(0,(G2347-'2031 forecast'!$C$10))</f>
        <v>0</v>
      </c>
      <c r="M2347" s="193">
        <f>MAX(0,(H2347-'2031 forecast'!$C$10))</f>
        <v>0</v>
      </c>
      <c r="N2347" s="193">
        <f>MAX(0,(I2347-'2031 forecast'!$C$10))</f>
        <v>0</v>
      </c>
      <c r="O2347" s="193">
        <f>MAX(0,(J2347-'2031 forecast'!$C$10))</f>
        <v>0</v>
      </c>
      <c r="P2347" s="175" t="str">
        <f t="shared" si="378"/>
        <v/>
      </c>
      <c r="Q2347" s="175" t="str">
        <f t="shared" si="379"/>
        <v/>
      </c>
    </row>
    <row r="2348" spans="1:17" s="1" customFormat="1" x14ac:dyDescent="0.3">
      <c r="A2348" s="189">
        <f t="shared" si="377"/>
        <v>43928.666666660982</v>
      </c>
      <c r="B2348" s="190">
        <f t="shared" si="373"/>
        <v>43928</v>
      </c>
      <c r="C2348" s="1">
        <f t="shared" si="374"/>
        <v>16</v>
      </c>
      <c r="D2348" s="191">
        <v>2.8159300978277146</v>
      </c>
      <c r="E2348" s="192">
        <f t="shared" si="375"/>
        <v>9.7779362698166138E-5</v>
      </c>
      <c r="F2348" s="193">
        <f t="shared" si="376"/>
        <v>4.1984463918641088</v>
      </c>
      <c r="G2348" s="193">
        <f t="shared" si="381"/>
        <v>4.3536981580081218</v>
      </c>
      <c r="H2348" s="193">
        <f t="shared" si="381"/>
        <v>4.5146908836979183</v>
      </c>
      <c r="I2348" s="193">
        <f t="shared" si="381"/>
        <v>4.6816368603445717</v>
      </c>
      <c r="J2348" s="193">
        <f t="shared" si="381"/>
        <v>4.8547562295526401</v>
      </c>
      <c r="K2348" s="193">
        <f>MAX(0,(F2348-'2031 forecast'!$C$10))</f>
        <v>0</v>
      </c>
      <c r="L2348" s="193">
        <f>MAX(0,(G2348-'2031 forecast'!$C$10))</f>
        <v>0</v>
      </c>
      <c r="M2348" s="193">
        <f>MAX(0,(H2348-'2031 forecast'!$C$10))</f>
        <v>0</v>
      </c>
      <c r="N2348" s="193">
        <f>MAX(0,(I2348-'2031 forecast'!$C$10))</f>
        <v>0</v>
      </c>
      <c r="O2348" s="193">
        <f>MAX(0,(J2348-'2031 forecast'!$C$10))</f>
        <v>0</v>
      </c>
      <c r="P2348" s="175" t="str">
        <f t="shared" si="378"/>
        <v/>
      </c>
      <c r="Q2348" s="175" t="str">
        <f t="shared" si="379"/>
        <v/>
      </c>
    </row>
    <row r="2349" spans="1:17" s="1" customFormat="1" x14ac:dyDescent="0.3">
      <c r="A2349" s="189">
        <f t="shared" si="377"/>
        <v>43928.708333327646</v>
      </c>
      <c r="B2349" s="190">
        <f t="shared" si="373"/>
        <v>43928</v>
      </c>
      <c r="C2349" s="1">
        <f t="shared" si="374"/>
        <v>17</v>
      </c>
      <c r="D2349" s="191">
        <v>2.861105446990726</v>
      </c>
      <c r="E2349" s="192">
        <f t="shared" si="375"/>
        <v>9.9348015575676814E-5</v>
      </c>
      <c r="F2349" s="193">
        <f t="shared" si="376"/>
        <v>4.2658011468138</v>
      </c>
      <c r="G2349" s="193">
        <f t="shared" si="381"/>
        <v>4.4235435830029042</v>
      </c>
      <c r="H2349" s="193">
        <f t="shared" si="381"/>
        <v>4.5871190796930712</v>
      </c>
      <c r="I2349" s="193">
        <f t="shared" si="381"/>
        <v>4.756743334039939</v>
      </c>
      <c r="J2349" s="193">
        <f t="shared" si="381"/>
        <v>4.9326400193315587</v>
      </c>
      <c r="K2349" s="193">
        <f>MAX(0,(F2349-'2031 forecast'!$C$10))</f>
        <v>0</v>
      </c>
      <c r="L2349" s="193">
        <f>MAX(0,(G2349-'2031 forecast'!$C$10))</f>
        <v>0</v>
      </c>
      <c r="M2349" s="193">
        <f>MAX(0,(H2349-'2031 forecast'!$C$10))</f>
        <v>0</v>
      </c>
      <c r="N2349" s="193">
        <f>MAX(0,(I2349-'2031 forecast'!$C$10))</f>
        <v>0</v>
      </c>
      <c r="O2349" s="193">
        <f>MAX(0,(J2349-'2031 forecast'!$C$10))</f>
        <v>0</v>
      </c>
      <c r="P2349" s="175" t="str">
        <f t="shared" si="378"/>
        <v/>
      </c>
      <c r="Q2349" s="175" t="str">
        <f t="shared" si="379"/>
        <v/>
      </c>
    </row>
    <row r="2350" spans="1:17" s="1" customFormat="1" x14ac:dyDescent="0.3">
      <c r="A2350" s="189">
        <f t="shared" si="377"/>
        <v>43928.74999999431</v>
      </c>
      <c r="B2350" s="190">
        <f t="shared" si="373"/>
        <v>43928</v>
      </c>
      <c r="C2350" s="1">
        <f t="shared" si="374"/>
        <v>18</v>
      </c>
      <c r="D2350" s="191">
        <v>2.7406378492226948</v>
      </c>
      <c r="E2350" s="192">
        <f t="shared" si="375"/>
        <v>9.5164941235648299E-5</v>
      </c>
      <c r="F2350" s="193">
        <f t="shared" si="376"/>
        <v>4.0861884669479549</v>
      </c>
      <c r="G2350" s="193">
        <f t="shared" si="381"/>
        <v>4.2372891163501496</v>
      </c>
      <c r="H2350" s="193">
        <f t="shared" si="381"/>
        <v>4.3939772237059938</v>
      </c>
      <c r="I2350" s="193">
        <f t="shared" si="381"/>
        <v>4.5564594041856248</v>
      </c>
      <c r="J2350" s="193">
        <f t="shared" si="381"/>
        <v>4.7249499132544397</v>
      </c>
      <c r="K2350" s="193">
        <f>MAX(0,(F2350-'2031 forecast'!$C$10))</f>
        <v>0</v>
      </c>
      <c r="L2350" s="193">
        <f>MAX(0,(G2350-'2031 forecast'!$C$10))</f>
        <v>0</v>
      </c>
      <c r="M2350" s="193">
        <f>MAX(0,(H2350-'2031 forecast'!$C$10))</f>
        <v>0</v>
      </c>
      <c r="N2350" s="193">
        <f>MAX(0,(I2350-'2031 forecast'!$C$10))</f>
        <v>0</v>
      </c>
      <c r="O2350" s="193">
        <f>MAX(0,(J2350-'2031 forecast'!$C$10))</f>
        <v>0</v>
      </c>
      <c r="P2350" s="175" t="str">
        <f t="shared" si="378"/>
        <v/>
      </c>
      <c r="Q2350" s="175" t="str">
        <f t="shared" si="379"/>
        <v/>
      </c>
    </row>
    <row r="2351" spans="1:17" s="1" customFormat="1" x14ac:dyDescent="0.3">
      <c r="A2351" s="189">
        <f t="shared" si="377"/>
        <v>43928.791666660974</v>
      </c>
      <c r="B2351" s="190">
        <f t="shared" si="373"/>
        <v>43928</v>
      </c>
      <c r="C2351" s="1">
        <f t="shared" si="374"/>
        <v>19</v>
      </c>
      <c r="D2351" s="191">
        <v>2.7481670740831974</v>
      </c>
      <c r="E2351" s="192">
        <f t="shared" si="375"/>
        <v>9.542638338190011E-5</v>
      </c>
      <c r="F2351" s="193">
        <f t="shared" si="376"/>
        <v>4.0974142594395717</v>
      </c>
      <c r="G2351" s="193">
        <f t="shared" si="381"/>
        <v>4.2489300205159477</v>
      </c>
      <c r="H2351" s="193">
        <f t="shared" si="381"/>
        <v>4.406048589705188</v>
      </c>
      <c r="I2351" s="193">
        <f t="shared" si="381"/>
        <v>4.5689771498015208</v>
      </c>
      <c r="J2351" s="193">
        <f t="shared" si="381"/>
        <v>4.7379305448842617</v>
      </c>
      <c r="K2351" s="193">
        <f>MAX(0,(F2351-'2031 forecast'!$C$10))</f>
        <v>0</v>
      </c>
      <c r="L2351" s="193">
        <f>MAX(0,(G2351-'2031 forecast'!$C$10))</f>
        <v>0</v>
      </c>
      <c r="M2351" s="193">
        <f>MAX(0,(H2351-'2031 forecast'!$C$10))</f>
        <v>0</v>
      </c>
      <c r="N2351" s="193">
        <f>MAX(0,(I2351-'2031 forecast'!$C$10))</f>
        <v>0</v>
      </c>
      <c r="O2351" s="193">
        <f>MAX(0,(J2351-'2031 forecast'!$C$10))</f>
        <v>0</v>
      </c>
      <c r="P2351" s="175" t="str">
        <f t="shared" si="378"/>
        <v/>
      </c>
      <c r="Q2351" s="175" t="str">
        <f t="shared" si="379"/>
        <v/>
      </c>
    </row>
    <row r="2352" spans="1:17" s="1" customFormat="1" x14ac:dyDescent="0.3">
      <c r="A2352" s="189">
        <f t="shared" si="377"/>
        <v>43928.833333327639</v>
      </c>
      <c r="B2352" s="190">
        <f t="shared" si="373"/>
        <v>43928</v>
      </c>
      <c r="C2352" s="1">
        <f t="shared" si="374"/>
        <v>20</v>
      </c>
      <c r="D2352" s="191">
        <v>2.8987515712932352</v>
      </c>
      <c r="E2352" s="192">
        <f t="shared" si="375"/>
        <v>1.0065522630693572E-4</v>
      </c>
      <c r="F2352" s="193">
        <f t="shared" si="376"/>
        <v>4.3219301092718769</v>
      </c>
      <c r="G2352" s="193">
        <f t="shared" si="381"/>
        <v>4.4817481038318894</v>
      </c>
      <c r="H2352" s="193">
        <f t="shared" si="381"/>
        <v>4.6474759096890326</v>
      </c>
      <c r="I2352" s="193">
        <f t="shared" si="381"/>
        <v>4.819332062119412</v>
      </c>
      <c r="J2352" s="193">
        <f t="shared" si="381"/>
        <v>4.9975431774806589</v>
      </c>
      <c r="K2352" s="193">
        <f>MAX(0,(F2352-'2031 forecast'!$C$10))</f>
        <v>0</v>
      </c>
      <c r="L2352" s="193">
        <f>MAX(0,(G2352-'2031 forecast'!$C$10))</f>
        <v>0</v>
      </c>
      <c r="M2352" s="193">
        <f>MAX(0,(H2352-'2031 forecast'!$C$10))</f>
        <v>0</v>
      </c>
      <c r="N2352" s="193">
        <f>MAX(0,(I2352-'2031 forecast'!$C$10))</f>
        <v>0</v>
      </c>
      <c r="O2352" s="193">
        <f>MAX(0,(J2352-'2031 forecast'!$C$10))</f>
        <v>0</v>
      </c>
      <c r="P2352" s="175" t="str">
        <f t="shared" si="378"/>
        <v/>
      </c>
      <c r="Q2352" s="175" t="str">
        <f t="shared" si="379"/>
        <v/>
      </c>
    </row>
    <row r="2353" spans="1:17" s="1" customFormat="1" x14ac:dyDescent="0.3">
      <c r="A2353" s="189">
        <f t="shared" si="377"/>
        <v>43928.874999994303</v>
      </c>
      <c r="B2353" s="190">
        <f t="shared" si="373"/>
        <v>43928</v>
      </c>
      <c r="C2353" s="1">
        <f t="shared" si="374"/>
        <v>21</v>
      </c>
      <c r="D2353" s="191">
        <v>2.6502871508966721</v>
      </c>
      <c r="E2353" s="192">
        <f t="shared" si="375"/>
        <v>9.2027635480626934E-5</v>
      </c>
      <c r="F2353" s="193">
        <f t="shared" si="376"/>
        <v>3.9514789570485722</v>
      </c>
      <c r="G2353" s="193">
        <f t="shared" si="381"/>
        <v>4.0975982663605839</v>
      </c>
      <c r="H2353" s="193">
        <f t="shared" si="381"/>
        <v>4.249120831715687</v>
      </c>
      <c r="I2353" s="193">
        <f t="shared" si="381"/>
        <v>4.4062464567948902</v>
      </c>
      <c r="J2353" s="193">
        <f t="shared" si="381"/>
        <v>4.5691823336966015</v>
      </c>
      <c r="K2353" s="193">
        <f>MAX(0,(F2353-'2031 forecast'!$C$10))</f>
        <v>0</v>
      </c>
      <c r="L2353" s="193">
        <f>MAX(0,(G2353-'2031 forecast'!$C$10))</f>
        <v>0</v>
      </c>
      <c r="M2353" s="193">
        <f>MAX(0,(H2353-'2031 forecast'!$C$10))</f>
        <v>0</v>
      </c>
      <c r="N2353" s="193">
        <f>MAX(0,(I2353-'2031 forecast'!$C$10))</f>
        <v>0</v>
      </c>
      <c r="O2353" s="193">
        <f>MAX(0,(J2353-'2031 forecast'!$C$10))</f>
        <v>0</v>
      </c>
      <c r="P2353" s="175" t="str">
        <f t="shared" si="378"/>
        <v/>
      </c>
      <c r="Q2353" s="175" t="str">
        <f t="shared" si="379"/>
        <v/>
      </c>
    </row>
    <row r="2354" spans="1:17" s="1" customFormat="1" x14ac:dyDescent="0.3">
      <c r="A2354" s="189">
        <f t="shared" si="377"/>
        <v>43928.916666660967</v>
      </c>
      <c r="B2354" s="190">
        <f t="shared" si="373"/>
        <v>43928</v>
      </c>
      <c r="C2354" s="1">
        <f t="shared" si="374"/>
        <v>22</v>
      </c>
      <c r="D2354" s="191">
        <v>2.5298195531286418</v>
      </c>
      <c r="E2354" s="192">
        <f t="shared" si="375"/>
        <v>8.7844561140598446E-5</v>
      </c>
      <c r="F2354" s="193">
        <f t="shared" si="376"/>
        <v>3.7718662771827285</v>
      </c>
      <c r="G2354" s="193">
        <f t="shared" si="381"/>
        <v>3.9113437997078306</v>
      </c>
      <c r="H2354" s="193">
        <f t="shared" si="381"/>
        <v>4.0559789757286104</v>
      </c>
      <c r="I2354" s="193">
        <f t="shared" si="381"/>
        <v>4.2059625269405778</v>
      </c>
      <c r="J2354" s="193">
        <f t="shared" si="381"/>
        <v>4.3614922276194834</v>
      </c>
      <c r="K2354" s="193">
        <f>MAX(0,(F2354-'2031 forecast'!$C$10))</f>
        <v>0</v>
      </c>
      <c r="L2354" s="193">
        <f>MAX(0,(G2354-'2031 forecast'!$C$10))</f>
        <v>0</v>
      </c>
      <c r="M2354" s="193">
        <f>MAX(0,(H2354-'2031 forecast'!$C$10))</f>
        <v>0</v>
      </c>
      <c r="N2354" s="193">
        <f>MAX(0,(I2354-'2031 forecast'!$C$10))</f>
        <v>0</v>
      </c>
      <c r="O2354" s="193">
        <f>MAX(0,(J2354-'2031 forecast'!$C$10))</f>
        <v>0</v>
      </c>
      <c r="P2354" s="175" t="str">
        <f t="shared" si="378"/>
        <v/>
      </c>
      <c r="Q2354" s="175" t="str">
        <f t="shared" si="379"/>
        <v/>
      </c>
    </row>
    <row r="2355" spans="1:17" s="1" customFormat="1" x14ac:dyDescent="0.3">
      <c r="A2355" s="189">
        <f t="shared" si="377"/>
        <v>43928.958333327631</v>
      </c>
      <c r="B2355" s="190">
        <f t="shared" si="373"/>
        <v>43928</v>
      </c>
      <c r="C2355" s="1">
        <f t="shared" si="374"/>
        <v>23</v>
      </c>
      <c r="D2355" s="191">
        <v>2.3491181564765959</v>
      </c>
      <c r="E2355" s="192">
        <f t="shared" si="375"/>
        <v>8.1569949630555701E-5</v>
      </c>
      <c r="F2355" s="193">
        <f t="shared" si="376"/>
        <v>3.5024472573839622</v>
      </c>
      <c r="G2355" s="193">
        <f t="shared" si="381"/>
        <v>3.6319620997287001</v>
      </c>
      <c r="H2355" s="193">
        <f t="shared" si="381"/>
        <v>3.7662661917479956</v>
      </c>
      <c r="I2355" s="193">
        <f t="shared" si="381"/>
        <v>3.9055366321591078</v>
      </c>
      <c r="J2355" s="193">
        <f t="shared" si="381"/>
        <v>4.0499570685038062</v>
      </c>
      <c r="K2355" s="193">
        <f>MAX(0,(F2355-'2031 forecast'!$C$10))</f>
        <v>0</v>
      </c>
      <c r="L2355" s="193">
        <f>MAX(0,(G2355-'2031 forecast'!$C$10))</f>
        <v>0</v>
      </c>
      <c r="M2355" s="193">
        <f>MAX(0,(H2355-'2031 forecast'!$C$10))</f>
        <v>0</v>
      </c>
      <c r="N2355" s="193">
        <f>MAX(0,(I2355-'2031 forecast'!$C$10))</f>
        <v>0</v>
      </c>
      <c r="O2355" s="193">
        <f>MAX(0,(J2355-'2031 forecast'!$C$10))</f>
        <v>0</v>
      </c>
      <c r="P2355" s="175" t="str">
        <f t="shared" si="378"/>
        <v/>
      </c>
      <c r="Q2355" s="175" t="str">
        <f t="shared" si="379"/>
        <v/>
      </c>
    </row>
    <row r="2356" spans="1:17" s="1" customFormat="1" x14ac:dyDescent="0.3">
      <c r="A2356" s="189">
        <f t="shared" si="377"/>
        <v>43928.999999994296</v>
      </c>
      <c r="B2356" s="190">
        <f t="shared" si="373"/>
        <v>43928</v>
      </c>
      <c r="C2356" s="1">
        <f t="shared" si="374"/>
        <v>0</v>
      </c>
      <c r="D2356" s="191">
        <v>2.3265304818950905</v>
      </c>
      <c r="E2356" s="192">
        <f t="shared" si="375"/>
        <v>8.0785623191800363E-5</v>
      </c>
      <c r="F2356" s="193">
        <f t="shared" si="376"/>
        <v>3.4687698799091167</v>
      </c>
      <c r="G2356" s="193">
        <f t="shared" si="381"/>
        <v>3.5970393872313089</v>
      </c>
      <c r="H2356" s="193">
        <f t="shared" si="381"/>
        <v>3.7300520937504187</v>
      </c>
      <c r="I2356" s="193">
        <f t="shared" si="381"/>
        <v>3.8679833953114242</v>
      </c>
      <c r="J2356" s="193">
        <f t="shared" si="381"/>
        <v>4.0110151736143473</v>
      </c>
      <c r="K2356" s="193">
        <f>MAX(0,(F2356-'2031 forecast'!$C$10))</f>
        <v>0</v>
      </c>
      <c r="L2356" s="193">
        <f>MAX(0,(G2356-'2031 forecast'!$C$10))</f>
        <v>0</v>
      </c>
      <c r="M2356" s="193">
        <f>MAX(0,(H2356-'2031 forecast'!$C$10))</f>
        <v>0</v>
      </c>
      <c r="N2356" s="193">
        <f>MAX(0,(I2356-'2031 forecast'!$C$10))</f>
        <v>0</v>
      </c>
      <c r="O2356" s="193">
        <f>MAX(0,(J2356-'2031 forecast'!$C$10))</f>
        <v>0</v>
      </c>
      <c r="P2356" s="175" t="str">
        <f t="shared" si="378"/>
        <v/>
      </c>
      <c r="Q2356" s="175" t="str">
        <f t="shared" si="379"/>
        <v/>
      </c>
    </row>
    <row r="2357" spans="1:17" s="1" customFormat="1" x14ac:dyDescent="0.3">
      <c r="A2357" s="189">
        <f t="shared" si="377"/>
        <v>43929.04166666096</v>
      </c>
      <c r="B2357" s="190">
        <f t="shared" si="373"/>
        <v>43929</v>
      </c>
      <c r="C2357" s="1">
        <f t="shared" si="374"/>
        <v>1</v>
      </c>
      <c r="D2357" s="191">
        <v>2.1834752095455543</v>
      </c>
      <c r="E2357" s="192">
        <f t="shared" si="375"/>
        <v>7.5818222413016523E-5</v>
      </c>
      <c r="F2357" s="193">
        <f t="shared" si="376"/>
        <v>3.2554798225684269</v>
      </c>
      <c r="G2357" s="193">
        <f t="shared" si="381"/>
        <v>3.3758622080811636</v>
      </c>
      <c r="H2357" s="193">
        <f t="shared" si="381"/>
        <v>3.5006961397657652</v>
      </c>
      <c r="I2357" s="193">
        <f t="shared" si="381"/>
        <v>3.6301462286094273</v>
      </c>
      <c r="J2357" s="193">
        <f t="shared" si="381"/>
        <v>3.764383172647769</v>
      </c>
      <c r="K2357" s="193">
        <f>MAX(0,(F2357-'2031 forecast'!$C$10))</f>
        <v>0</v>
      </c>
      <c r="L2357" s="193">
        <f>MAX(0,(G2357-'2031 forecast'!$C$10))</f>
        <v>0</v>
      </c>
      <c r="M2357" s="193">
        <f>MAX(0,(H2357-'2031 forecast'!$C$10))</f>
        <v>0</v>
      </c>
      <c r="N2357" s="193">
        <f>MAX(0,(I2357-'2031 forecast'!$C$10))</f>
        <v>0</v>
      </c>
      <c r="O2357" s="193">
        <f>MAX(0,(J2357-'2031 forecast'!$C$10))</f>
        <v>0</v>
      </c>
      <c r="P2357" s="175" t="str">
        <f t="shared" si="378"/>
        <v/>
      </c>
      <c r="Q2357" s="175" t="str">
        <f t="shared" si="379"/>
        <v/>
      </c>
    </row>
    <row r="2358" spans="1:17" s="1" customFormat="1" x14ac:dyDescent="0.3">
      <c r="A2358" s="189">
        <f t="shared" si="377"/>
        <v>43929.083333327624</v>
      </c>
      <c r="B2358" s="190">
        <f t="shared" si="373"/>
        <v>43929</v>
      </c>
      <c r="C2358" s="1">
        <f t="shared" si="374"/>
        <v>2</v>
      </c>
      <c r="D2358" s="191">
        <v>2.1382998603825425</v>
      </c>
      <c r="E2358" s="192">
        <f t="shared" si="375"/>
        <v>7.4249569535505834E-5</v>
      </c>
      <c r="F2358" s="193">
        <f t="shared" si="376"/>
        <v>3.1881250676187349</v>
      </c>
      <c r="G2358" s="193">
        <f t="shared" si="381"/>
        <v>3.3060167830863811</v>
      </c>
      <c r="H2358" s="193">
        <f t="shared" si="381"/>
        <v>3.4282679437706114</v>
      </c>
      <c r="I2358" s="193">
        <f t="shared" si="381"/>
        <v>3.5550397549140595</v>
      </c>
      <c r="J2358" s="193">
        <f t="shared" si="381"/>
        <v>3.6864993828688495</v>
      </c>
      <c r="K2358" s="193">
        <f>MAX(0,(F2358-'2031 forecast'!$C$10))</f>
        <v>0</v>
      </c>
      <c r="L2358" s="193">
        <f>MAX(0,(G2358-'2031 forecast'!$C$10))</f>
        <v>0</v>
      </c>
      <c r="M2358" s="193">
        <f>MAX(0,(H2358-'2031 forecast'!$C$10))</f>
        <v>0</v>
      </c>
      <c r="N2358" s="193">
        <f>MAX(0,(I2358-'2031 forecast'!$C$10))</f>
        <v>0</v>
      </c>
      <c r="O2358" s="193">
        <f>MAX(0,(J2358-'2031 forecast'!$C$10))</f>
        <v>0</v>
      </c>
      <c r="P2358" s="175" t="str">
        <f t="shared" si="378"/>
        <v/>
      </c>
      <c r="Q2358" s="175" t="str">
        <f t="shared" si="379"/>
        <v/>
      </c>
    </row>
    <row r="2359" spans="1:17" s="1" customFormat="1" x14ac:dyDescent="0.3">
      <c r="A2359" s="189">
        <f t="shared" si="377"/>
        <v>43929.124999994288</v>
      </c>
      <c r="B2359" s="190">
        <f t="shared" si="373"/>
        <v>43929</v>
      </c>
      <c r="C2359" s="1">
        <f t="shared" si="374"/>
        <v>3</v>
      </c>
      <c r="D2359" s="191">
        <v>2.1533583101035458</v>
      </c>
      <c r="E2359" s="192">
        <f t="shared" si="375"/>
        <v>7.4772453828009374E-5</v>
      </c>
      <c r="F2359" s="193">
        <f t="shared" si="376"/>
        <v>3.2105766526019646</v>
      </c>
      <c r="G2359" s="193">
        <f t="shared" si="381"/>
        <v>3.3292985914179742</v>
      </c>
      <c r="H2359" s="193">
        <f t="shared" si="381"/>
        <v>3.452410675768995</v>
      </c>
      <c r="I2359" s="193">
        <f t="shared" si="381"/>
        <v>3.580075246145848</v>
      </c>
      <c r="J2359" s="193">
        <f t="shared" si="381"/>
        <v>3.7124606461284881</v>
      </c>
      <c r="K2359" s="193">
        <f>MAX(0,(F2359-'2031 forecast'!$C$10))</f>
        <v>0</v>
      </c>
      <c r="L2359" s="193">
        <f>MAX(0,(G2359-'2031 forecast'!$C$10))</f>
        <v>0</v>
      </c>
      <c r="M2359" s="193">
        <f>MAX(0,(H2359-'2031 forecast'!$C$10))</f>
        <v>0</v>
      </c>
      <c r="N2359" s="193">
        <f>MAX(0,(I2359-'2031 forecast'!$C$10))</f>
        <v>0</v>
      </c>
      <c r="O2359" s="193">
        <f>MAX(0,(J2359-'2031 forecast'!$C$10))</f>
        <v>0</v>
      </c>
      <c r="P2359" s="175" t="str">
        <f t="shared" si="378"/>
        <v/>
      </c>
      <c r="Q2359" s="175" t="str">
        <f t="shared" si="379"/>
        <v/>
      </c>
    </row>
    <row r="2360" spans="1:17" s="1" customFormat="1" x14ac:dyDescent="0.3">
      <c r="A2360" s="189">
        <f t="shared" si="377"/>
        <v>43929.166666660953</v>
      </c>
      <c r="B2360" s="190">
        <f t="shared" si="373"/>
        <v>43929</v>
      </c>
      <c r="C2360" s="1">
        <f t="shared" si="374"/>
        <v>4</v>
      </c>
      <c r="D2360" s="191">
        <v>2.1533583101035458</v>
      </c>
      <c r="E2360" s="192">
        <f t="shared" si="375"/>
        <v>7.4772453828009374E-5</v>
      </c>
      <c r="F2360" s="193">
        <f t="shared" si="376"/>
        <v>3.2105766526019646</v>
      </c>
      <c r="G2360" s="193">
        <f t="shared" si="381"/>
        <v>3.3292985914179742</v>
      </c>
      <c r="H2360" s="193">
        <f t="shared" si="381"/>
        <v>3.452410675768995</v>
      </c>
      <c r="I2360" s="193">
        <f t="shared" si="381"/>
        <v>3.580075246145848</v>
      </c>
      <c r="J2360" s="193">
        <f t="shared" si="381"/>
        <v>3.7124606461284881</v>
      </c>
      <c r="K2360" s="193">
        <f>MAX(0,(F2360-'2031 forecast'!$C$10))</f>
        <v>0</v>
      </c>
      <c r="L2360" s="193">
        <f>MAX(0,(G2360-'2031 forecast'!$C$10))</f>
        <v>0</v>
      </c>
      <c r="M2360" s="193">
        <f>MAX(0,(H2360-'2031 forecast'!$C$10))</f>
        <v>0</v>
      </c>
      <c r="N2360" s="193">
        <f>MAX(0,(I2360-'2031 forecast'!$C$10))</f>
        <v>0</v>
      </c>
      <c r="O2360" s="193">
        <f>MAX(0,(J2360-'2031 forecast'!$C$10))</f>
        <v>0</v>
      </c>
      <c r="P2360" s="175" t="str">
        <f t="shared" si="378"/>
        <v/>
      </c>
      <c r="Q2360" s="175" t="str">
        <f t="shared" si="379"/>
        <v/>
      </c>
    </row>
    <row r="2361" spans="1:17" s="1" customFormat="1" x14ac:dyDescent="0.3">
      <c r="A2361" s="189">
        <f t="shared" si="377"/>
        <v>43929.208333327617</v>
      </c>
      <c r="B2361" s="190">
        <f t="shared" si="373"/>
        <v>43929</v>
      </c>
      <c r="C2361" s="1">
        <f t="shared" si="374"/>
        <v>5</v>
      </c>
      <c r="D2361" s="191">
        <v>2.2135921089875614</v>
      </c>
      <c r="E2361" s="192">
        <f t="shared" si="375"/>
        <v>7.6863990998023632E-5</v>
      </c>
      <c r="F2361" s="193">
        <f t="shared" si="376"/>
        <v>3.3003829925348871</v>
      </c>
      <c r="G2361" s="193">
        <f t="shared" si="381"/>
        <v>3.4224258247443515</v>
      </c>
      <c r="H2361" s="193">
        <f t="shared" si="381"/>
        <v>3.5489816037625337</v>
      </c>
      <c r="I2361" s="193">
        <f t="shared" si="381"/>
        <v>3.6802172110730047</v>
      </c>
      <c r="J2361" s="193">
        <f t="shared" si="381"/>
        <v>3.8163056991670481</v>
      </c>
      <c r="K2361" s="193">
        <f>MAX(0,(F2361-'2031 forecast'!$C$10))</f>
        <v>0</v>
      </c>
      <c r="L2361" s="193">
        <f>MAX(0,(G2361-'2031 forecast'!$C$10))</f>
        <v>0</v>
      </c>
      <c r="M2361" s="193">
        <f>MAX(0,(H2361-'2031 forecast'!$C$10))</f>
        <v>0</v>
      </c>
      <c r="N2361" s="193">
        <f>MAX(0,(I2361-'2031 forecast'!$C$10))</f>
        <v>0</v>
      </c>
      <c r="O2361" s="193">
        <f>MAX(0,(J2361-'2031 forecast'!$C$10))</f>
        <v>0</v>
      </c>
      <c r="P2361" s="175" t="str">
        <f t="shared" si="378"/>
        <v/>
      </c>
      <c r="Q2361" s="175" t="str">
        <f t="shared" si="379"/>
        <v/>
      </c>
    </row>
    <row r="2362" spans="1:17" s="1" customFormat="1" x14ac:dyDescent="0.3">
      <c r="A2362" s="189">
        <f t="shared" si="377"/>
        <v>43929.249999994281</v>
      </c>
      <c r="B2362" s="190">
        <f t="shared" si="373"/>
        <v>43929</v>
      </c>
      <c r="C2362" s="1">
        <f t="shared" si="374"/>
        <v>6</v>
      </c>
      <c r="D2362" s="191">
        <v>2.4244104050816149</v>
      </c>
      <c r="E2362" s="192">
        <f t="shared" si="375"/>
        <v>8.4184371093073499E-5</v>
      </c>
      <c r="F2362" s="193">
        <f t="shared" si="376"/>
        <v>3.6147051823001144</v>
      </c>
      <c r="G2362" s="193">
        <f t="shared" si="381"/>
        <v>3.7483711413866705</v>
      </c>
      <c r="H2362" s="193">
        <f t="shared" si="381"/>
        <v>3.8869798517399179</v>
      </c>
      <c r="I2362" s="193">
        <f t="shared" si="381"/>
        <v>4.030714088318053</v>
      </c>
      <c r="J2362" s="193">
        <f t="shared" si="381"/>
        <v>4.1797633848020048</v>
      </c>
      <c r="K2362" s="193">
        <f>MAX(0,(F2362-'2031 forecast'!$C$10))</f>
        <v>0</v>
      </c>
      <c r="L2362" s="193">
        <f>MAX(0,(G2362-'2031 forecast'!$C$10))</f>
        <v>0</v>
      </c>
      <c r="M2362" s="193">
        <f>MAX(0,(H2362-'2031 forecast'!$C$10))</f>
        <v>0</v>
      </c>
      <c r="N2362" s="193">
        <f>MAX(0,(I2362-'2031 forecast'!$C$10))</f>
        <v>0</v>
      </c>
      <c r="O2362" s="193">
        <f>MAX(0,(J2362-'2031 forecast'!$C$10))</f>
        <v>0</v>
      </c>
      <c r="P2362" s="175" t="str">
        <f t="shared" si="378"/>
        <v/>
      </c>
      <c r="Q2362" s="175" t="str">
        <f t="shared" si="379"/>
        <v/>
      </c>
    </row>
    <row r="2363" spans="1:17" s="1" customFormat="1" x14ac:dyDescent="0.3">
      <c r="A2363" s="189">
        <f t="shared" si="377"/>
        <v>43929.291666660945</v>
      </c>
      <c r="B2363" s="190">
        <f t="shared" si="373"/>
        <v>43929</v>
      </c>
      <c r="C2363" s="1">
        <f t="shared" si="374"/>
        <v>7</v>
      </c>
      <c r="D2363" s="191">
        <v>2.4997026536866342</v>
      </c>
      <c r="E2363" s="192">
        <f t="shared" si="375"/>
        <v>8.6798792555591324E-5</v>
      </c>
      <c r="F2363" s="193">
        <f t="shared" si="376"/>
        <v>3.7269631072162674</v>
      </c>
      <c r="G2363" s="193">
        <f t="shared" si="381"/>
        <v>3.8647801830446422</v>
      </c>
      <c r="H2363" s="193">
        <f t="shared" si="381"/>
        <v>4.0076935117318415</v>
      </c>
      <c r="I2363" s="193">
        <f t="shared" si="381"/>
        <v>4.155891544476999</v>
      </c>
      <c r="J2363" s="193">
        <f t="shared" si="381"/>
        <v>4.3095697011002043</v>
      </c>
      <c r="K2363" s="193">
        <f>MAX(0,(F2363-'2031 forecast'!$C$10))</f>
        <v>0</v>
      </c>
      <c r="L2363" s="193">
        <f>MAX(0,(G2363-'2031 forecast'!$C$10))</f>
        <v>0</v>
      </c>
      <c r="M2363" s="193">
        <f>MAX(0,(H2363-'2031 forecast'!$C$10))</f>
        <v>0</v>
      </c>
      <c r="N2363" s="193">
        <f>MAX(0,(I2363-'2031 forecast'!$C$10))</f>
        <v>0</v>
      </c>
      <c r="O2363" s="193">
        <f>MAX(0,(J2363-'2031 forecast'!$C$10))</f>
        <v>0</v>
      </c>
      <c r="P2363" s="175" t="str">
        <f t="shared" si="378"/>
        <v/>
      </c>
      <c r="Q2363" s="175" t="str">
        <f t="shared" si="379"/>
        <v/>
      </c>
    </row>
    <row r="2364" spans="1:17" s="1" customFormat="1" x14ac:dyDescent="0.3">
      <c r="A2364" s="189">
        <f t="shared" si="377"/>
        <v>43929.33333332761</v>
      </c>
      <c r="B2364" s="190">
        <f t="shared" si="373"/>
        <v>43929</v>
      </c>
      <c r="C2364" s="1">
        <f t="shared" si="374"/>
        <v>8</v>
      </c>
      <c r="D2364" s="191">
        <v>2.5825241271521548</v>
      </c>
      <c r="E2364" s="192">
        <f t="shared" si="375"/>
        <v>8.9674656164360906E-5</v>
      </c>
      <c r="F2364" s="193">
        <f t="shared" si="376"/>
        <v>3.8504468246240351</v>
      </c>
      <c r="G2364" s="193">
        <f t="shared" si="381"/>
        <v>3.9928301288684103</v>
      </c>
      <c r="H2364" s="193">
        <f t="shared" si="381"/>
        <v>4.1404785377229558</v>
      </c>
      <c r="I2364" s="193">
        <f t="shared" si="381"/>
        <v>4.2935867462518393</v>
      </c>
      <c r="J2364" s="193">
        <f t="shared" si="381"/>
        <v>4.4523566490282223</v>
      </c>
      <c r="K2364" s="193">
        <f>MAX(0,(F2364-'2031 forecast'!$C$10))</f>
        <v>0</v>
      </c>
      <c r="L2364" s="193">
        <f>MAX(0,(G2364-'2031 forecast'!$C$10))</f>
        <v>0</v>
      </c>
      <c r="M2364" s="193">
        <f>MAX(0,(H2364-'2031 forecast'!$C$10))</f>
        <v>0</v>
      </c>
      <c r="N2364" s="193">
        <f>MAX(0,(I2364-'2031 forecast'!$C$10))</f>
        <v>0</v>
      </c>
      <c r="O2364" s="193">
        <f>MAX(0,(J2364-'2031 forecast'!$C$10))</f>
        <v>0</v>
      </c>
      <c r="P2364" s="175" t="str">
        <f t="shared" si="378"/>
        <v/>
      </c>
      <c r="Q2364" s="175" t="str">
        <f t="shared" si="379"/>
        <v/>
      </c>
    </row>
    <row r="2365" spans="1:17" s="1" customFormat="1" x14ac:dyDescent="0.3">
      <c r="A2365" s="189">
        <f t="shared" si="377"/>
        <v>43929.374999994274</v>
      </c>
      <c r="B2365" s="190">
        <f t="shared" si="373"/>
        <v>43929</v>
      </c>
      <c r="C2365" s="1">
        <f t="shared" si="374"/>
        <v>9</v>
      </c>
      <c r="D2365" s="191">
        <v>2.7406378492226948</v>
      </c>
      <c r="E2365" s="192">
        <f t="shared" si="375"/>
        <v>9.5164941235648299E-5</v>
      </c>
      <c r="F2365" s="193">
        <f t="shared" si="376"/>
        <v>4.0861884669479549</v>
      </c>
      <c r="G2365" s="193">
        <f t="shared" ref="G2365:J2384" si="382">$E2365*G$2</f>
        <v>4.2372891163501496</v>
      </c>
      <c r="H2365" s="193">
        <f t="shared" si="382"/>
        <v>4.3939772237059938</v>
      </c>
      <c r="I2365" s="193">
        <f t="shared" si="382"/>
        <v>4.5564594041856248</v>
      </c>
      <c r="J2365" s="193">
        <f t="shared" si="382"/>
        <v>4.7249499132544397</v>
      </c>
      <c r="K2365" s="193">
        <f>MAX(0,(F2365-'2031 forecast'!$C$10))</f>
        <v>0</v>
      </c>
      <c r="L2365" s="193">
        <f>MAX(0,(G2365-'2031 forecast'!$C$10))</f>
        <v>0</v>
      </c>
      <c r="M2365" s="193">
        <f>MAX(0,(H2365-'2031 forecast'!$C$10))</f>
        <v>0</v>
      </c>
      <c r="N2365" s="193">
        <f>MAX(0,(I2365-'2031 forecast'!$C$10))</f>
        <v>0</v>
      </c>
      <c r="O2365" s="193">
        <f>MAX(0,(J2365-'2031 forecast'!$C$10))</f>
        <v>0</v>
      </c>
      <c r="P2365" s="175" t="str">
        <f t="shared" si="378"/>
        <v/>
      </c>
      <c r="Q2365" s="175" t="str">
        <f t="shared" si="379"/>
        <v/>
      </c>
    </row>
    <row r="2366" spans="1:17" s="1" customFormat="1" x14ac:dyDescent="0.3">
      <c r="A2366" s="189">
        <f t="shared" si="377"/>
        <v>43929.416666660938</v>
      </c>
      <c r="B2366" s="190">
        <f t="shared" si="373"/>
        <v>43929</v>
      </c>
      <c r="C2366" s="1">
        <f t="shared" si="374"/>
        <v>10</v>
      </c>
      <c r="D2366" s="191">
        <v>2.8912223464327336</v>
      </c>
      <c r="E2366" s="192">
        <f t="shared" si="375"/>
        <v>1.0039378416068394E-4</v>
      </c>
      <c r="F2366" s="193">
        <f t="shared" si="376"/>
        <v>4.310704316780261</v>
      </c>
      <c r="G2366" s="193">
        <f t="shared" si="382"/>
        <v>4.4701071996660922</v>
      </c>
      <c r="H2366" s="193">
        <f t="shared" si="382"/>
        <v>4.6354045436898401</v>
      </c>
      <c r="I2366" s="193">
        <f t="shared" si="382"/>
        <v>4.8068143165035169</v>
      </c>
      <c r="J2366" s="193">
        <f t="shared" si="382"/>
        <v>4.9845625458508387</v>
      </c>
      <c r="K2366" s="193">
        <f>MAX(0,(F2366-'2031 forecast'!$C$10))</f>
        <v>0</v>
      </c>
      <c r="L2366" s="193">
        <f>MAX(0,(G2366-'2031 forecast'!$C$10))</f>
        <v>0</v>
      </c>
      <c r="M2366" s="193">
        <f>MAX(0,(H2366-'2031 forecast'!$C$10))</f>
        <v>0</v>
      </c>
      <c r="N2366" s="193">
        <f>MAX(0,(I2366-'2031 forecast'!$C$10))</f>
        <v>0</v>
      </c>
      <c r="O2366" s="193">
        <f>MAX(0,(J2366-'2031 forecast'!$C$10))</f>
        <v>0</v>
      </c>
      <c r="P2366" s="175" t="str">
        <f t="shared" si="378"/>
        <v/>
      </c>
      <c r="Q2366" s="175" t="str">
        <f t="shared" si="379"/>
        <v/>
      </c>
    </row>
    <row r="2367" spans="1:17" s="1" customFormat="1" x14ac:dyDescent="0.3">
      <c r="A2367" s="189">
        <f t="shared" si="377"/>
        <v>43929.458333327602</v>
      </c>
      <c r="B2367" s="190">
        <f t="shared" si="373"/>
        <v>43929</v>
      </c>
      <c r="C2367" s="1">
        <f t="shared" si="374"/>
        <v>11</v>
      </c>
      <c r="D2367" s="191">
        <v>2.8535762221302239</v>
      </c>
      <c r="E2367" s="192">
        <f t="shared" si="375"/>
        <v>9.908657342942503E-5</v>
      </c>
      <c r="F2367" s="193">
        <f t="shared" si="376"/>
        <v>4.2545753543221849</v>
      </c>
      <c r="G2367" s="193">
        <f t="shared" si="382"/>
        <v>4.411902678837107</v>
      </c>
      <c r="H2367" s="193">
        <f t="shared" si="382"/>
        <v>4.5750477136938787</v>
      </c>
      <c r="I2367" s="193">
        <f t="shared" si="382"/>
        <v>4.7442255884240438</v>
      </c>
      <c r="J2367" s="193">
        <f t="shared" si="382"/>
        <v>4.9196593877017394</v>
      </c>
      <c r="K2367" s="193">
        <f>MAX(0,(F2367-'2031 forecast'!$C$10))</f>
        <v>0</v>
      </c>
      <c r="L2367" s="193">
        <f>MAX(0,(G2367-'2031 forecast'!$C$10))</f>
        <v>0</v>
      </c>
      <c r="M2367" s="193">
        <f>MAX(0,(H2367-'2031 forecast'!$C$10))</f>
        <v>0</v>
      </c>
      <c r="N2367" s="193">
        <f>MAX(0,(I2367-'2031 forecast'!$C$10))</f>
        <v>0</v>
      </c>
      <c r="O2367" s="193">
        <f>MAX(0,(J2367-'2031 forecast'!$C$10))</f>
        <v>0</v>
      </c>
      <c r="P2367" s="175" t="str">
        <f t="shared" si="378"/>
        <v/>
      </c>
      <c r="Q2367" s="175" t="str">
        <f t="shared" si="379"/>
        <v/>
      </c>
    </row>
    <row r="2368" spans="1:17" s="1" customFormat="1" x14ac:dyDescent="0.3">
      <c r="A2368" s="189">
        <f t="shared" si="377"/>
        <v>43929.499999994267</v>
      </c>
      <c r="B2368" s="190">
        <f t="shared" si="373"/>
        <v>43929</v>
      </c>
      <c r="C2368" s="1">
        <f t="shared" si="374"/>
        <v>12</v>
      </c>
      <c r="D2368" s="191">
        <v>2.9589853701772508</v>
      </c>
      <c r="E2368" s="192">
        <f t="shared" si="375"/>
        <v>1.0274676347694998E-4</v>
      </c>
      <c r="F2368" s="193">
        <f t="shared" si="376"/>
        <v>4.411736449204799</v>
      </c>
      <c r="G2368" s="193">
        <f t="shared" si="382"/>
        <v>4.5748753371582671</v>
      </c>
      <c r="H2368" s="193">
        <f t="shared" si="382"/>
        <v>4.7440468376825713</v>
      </c>
      <c r="I2368" s="193">
        <f t="shared" si="382"/>
        <v>4.9194740270465687</v>
      </c>
      <c r="J2368" s="193">
        <f t="shared" si="382"/>
        <v>5.101388230519218</v>
      </c>
      <c r="K2368" s="193">
        <f>MAX(0,(F2368-'2031 forecast'!$C$10))</f>
        <v>0</v>
      </c>
      <c r="L2368" s="193">
        <f>MAX(0,(G2368-'2031 forecast'!$C$10))</f>
        <v>0</v>
      </c>
      <c r="M2368" s="193">
        <f>MAX(0,(H2368-'2031 forecast'!$C$10))</f>
        <v>0</v>
      </c>
      <c r="N2368" s="193">
        <f>MAX(0,(I2368-'2031 forecast'!$C$10))</f>
        <v>0</v>
      </c>
      <c r="O2368" s="193">
        <f>MAX(0,(J2368-'2031 forecast'!$C$10))</f>
        <v>0</v>
      </c>
      <c r="P2368" s="175" t="str">
        <f t="shared" si="378"/>
        <v/>
      </c>
      <c r="Q2368" s="175" t="str">
        <f t="shared" si="379"/>
        <v/>
      </c>
    </row>
    <row r="2369" spans="1:17" s="1" customFormat="1" x14ac:dyDescent="0.3">
      <c r="A2369" s="189">
        <f t="shared" si="377"/>
        <v>43929.541666660931</v>
      </c>
      <c r="B2369" s="190">
        <f t="shared" si="373"/>
        <v>43929</v>
      </c>
      <c r="C2369" s="1">
        <f t="shared" si="374"/>
        <v>13</v>
      </c>
      <c r="D2369" s="191">
        <v>3.0041607193402617</v>
      </c>
      <c r="E2369" s="192">
        <f t="shared" si="375"/>
        <v>1.0431541635446064E-4</v>
      </c>
      <c r="F2369" s="193">
        <f t="shared" si="376"/>
        <v>4.4790912041544892</v>
      </c>
      <c r="G2369" s="193">
        <f t="shared" si="382"/>
        <v>4.6447207621530486</v>
      </c>
      <c r="H2369" s="193">
        <f t="shared" si="382"/>
        <v>4.8164750336777242</v>
      </c>
      <c r="I2369" s="193">
        <f t="shared" si="382"/>
        <v>4.994580500741935</v>
      </c>
      <c r="J2369" s="193">
        <f t="shared" si="382"/>
        <v>5.1792720202981366</v>
      </c>
      <c r="K2369" s="193">
        <f>MAX(0,(F2369-'2031 forecast'!$C$10))</f>
        <v>0</v>
      </c>
      <c r="L2369" s="193">
        <f>MAX(0,(G2369-'2031 forecast'!$C$10))</f>
        <v>0</v>
      </c>
      <c r="M2369" s="193">
        <f>MAX(0,(H2369-'2031 forecast'!$C$10))</f>
        <v>0</v>
      </c>
      <c r="N2369" s="193">
        <f>MAX(0,(I2369-'2031 forecast'!$C$10))</f>
        <v>0</v>
      </c>
      <c r="O2369" s="193">
        <f>MAX(0,(J2369-'2031 forecast'!$C$10))</f>
        <v>0</v>
      </c>
      <c r="P2369" s="175" t="str">
        <f t="shared" si="378"/>
        <v/>
      </c>
      <c r="Q2369" s="175" t="str">
        <f t="shared" si="379"/>
        <v/>
      </c>
    </row>
    <row r="2370" spans="1:17" s="1" customFormat="1" x14ac:dyDescent="0.3">
      <c r="A2370" s="189">
        <f t="shared" si="377"/>
        <v>43929.583333327595</v>
      </c>
      <c r="B2370" s="190">
        <f t="shared" si="373"/>
        <v>43929</v>
      </c>
      <c r="C2370" s="1">
        <f t="shared" si="374"/>
        <v>14</v>
      </c>
      <c r="D2370" s="191">
        <v>2.861105446990726</v>
      </c>
      <c r="E2370" s="192">
        <f t="shared" si="375"/>
        <v>9.9348015575676814E-5</v>
      </c>
      <c r="F2370" s="193">
        <f t="shared" si="376"/>
        <v>4.2658011468138</v>
      </c>
      <c r="G2370" s="193">
        <f t="shared" si="382"/>
        <v>4.4235435830029042</v>
      </c>
      <c r="H2370" s="193">
        <f t="shared" si="382"/>
        <v>4.5871190796930712</v>
      </c>
      <c r="I2370" s="193">
        <f t="shared" si="382"/>
        <v>4.756743334039939</v>
      </c>
      <c r="J2370" s="193">
        <f t="shared" si="382"/>
        <v>4.9326400193315587</v>
      </c>
      <c r="K2370" s="193">
        <f>MAX(0,(F2370-'2031 forecast'!$C$10))</f>
        <v>0</v>
      </c>
      <c r="L2370" s="193">
        <f>MAX(0,(G2370-'2031 forecast'!$C$10))</f>
        <v>0</v>
      </c>
      <c r="M2370" s="193">
        <f>MAX(0,(H2370-'2031 forecast'!$C$10))</f>
        <v>0</v>
      </c>
      <c r="N2370" s="193">
        <f>MAX(0,(I2370-'2031 forecast'!$C$10))</f>
        <v>0</v>
      </c>
      <c r="O2370" s="193">
        <f>MAX(0,(J2370-'2031 forecast'!$C$10))</f>
        <v>0</v>
      </c>
      <c r="P2370" s="175" t="str">
        <f t="shared" si="378"/>
        <v/>
      </c>
      <c r="Q2370" s="175" t="str">
        <f t="shared" si="379"/>
        <v/>
      </c>
    </row>
    <row r="2371" spans="1:17" s="1" customFormat="1" x14ac:dyDescent="0.3">
      <c r="A2371" s="189">
        <f t="shared" si="377"/>
        <v>43929.624999994259</v>
      </c>
      <c r="B2371" s="190">
        <f t="shared" si="373"/>
        <v>43929</v>
      </c>
      <c r="C2371" s="1">
        <f t="shared" si="374"/>
        <v>15</v>
      </c>
      <c r="D2371" s="191">
        <v>2.778283973525205</v>
      </c>
      <c r="E2371" s="192">
        <f t="shared" si="375"/>
        <v>9.6472151966907232E-5</v>
      </c>
      <c r="F2371" s="193">
        <f t="shared" si="376"/>
        <v>4.1423174294060328</v>
      </c>
      <c r="G2371" s="193">
        <f t="shared" si="382"/>
        <v>4.2954936371791357</v>
      </c>
      <c r="H2371" s="193">
        <f t="shared" si="382"/>
        <v>4.4543340537019569</v>
      </c>
      <c r="I2371" s="193">
        <f t="shared" si="382"/>
        <v>4.6190481322650987</v>
      </c>
      <c r="J2371" s="193">
        <f t="shared" si="382"/>
        <v>4.7898530714035408</v>
      </c>
      <c r="K2371" s="193">
        <f>MAX(0,(F2371-'2031 forecast'!$C$10))</f>
        <v>0</v>
      </c>
      <c r="L2371" s="193">
        <f>MAX(0,(G2371-'2031 forecast'!$C$10))</f>
        <v>0</v>
      </c>
      <c r="M2371" s="193">
        <f>MAX(0,(H2371-'2031 forecast'!$C$10))</f>
        <v>0</v>
      </c>
      <c r="N2371" s="193">
        <f>MAX(0,(I2371-'2031 forecast'!$C$10))</f>
        <v>0</v>
      </c>
      <c r="O2371" s="193">
        <f>MAX(0,(J2371-'2031 forecast'!$C$10))</f>
        <v>0</v>
      </c>
      <c r="P2371" s="175" t="str">
        <f t="shared" si="378"/>
        <v/>
      </c>
      <c r="Q2371" s="175" t="str">
        <f t="shared" si="379"/>
        <v/>
      </c>
    </row>
    <row r="2372" spans="1:17" s="1" customFormat="1" x14ac:dyDescent="0.3">
      <c r="A2372" s="189">
        <f t="shared" si="377"/>
        <v>43929.666666660924</v>
      </c>
      <c r="B2372" s="190">
        <f t="shared" si="373"/>
        <v>43929</v>
      </c>
      <c r="C2372" s="1">
        <f t="shared" si="374"/>
        <v>16</v>
      </c>
      <c r="D2372" s="191">
        <v>2.9363976955957449</v>
      </c>
      <c r="E2372" s="192">
        <f t="shared" si="375"/>
        <v>1.0196243703819463E-4</v>
      </c>
      <c r="F2372" s="193">
        <f t="shared" si="376"/>
        <v>4.378059071729953</v>
      </c>
      <c r="G2372" s="193">
        <f t="shared" si="382"/>
        <v>4.5399526246608746</v>
      </c>
      <c r="H2372" s="193">
        <f t="shared" si="382"/>
        <v>4.7078327396849948</v>
      </c>
      <c r="I2372" s="193">
        <f t="shared" si="382"/>
        <v>4.8819207901988841</v>
      </c>
      <c r="J2372" s="193">
        <f t="shared" si="382"/>
        <v>5.0624463356297582</v>
      </c>
      <c r="K2372" s="193">
        <f>MAX(0,(F2372-'2031 forecast'!$C$10))</f>
        <v>0</v>
      </c>
      <c r="L2372" s="193">
        <f>MAX(0,(G2372-'2031 forecast'!$C$10))</f>
        <v>0</v>
      </c>
      <c r="M2372" s="193">
        <f>MAX(0,(H2372-'2031 forecast'!$C$10))</f>
        <v>0</v>
      </c>
      <c r="N2372" s="193">
        <f>MAX(0,(I2372-'2031 forecast'!$C$10))</f>
        <v>0</v>
      </c>
      <c r="O2372" s="193">
        <f>MAX(0,(J2372-'2031 forecast'!$C$10))</f>
        <v>0</v>
      </c>
      <c r="P2372" s="175" t="str">
        <f t="shared" si="378"/>
        <v/>
      </c>
      <c r="Q2372" s="175" t="str">
        <f t="shared" si="379"/>
        <v/>
      </c>
    </row>
    <row r="2373" spans="1:17" s="1" customFormat="1" x14ac:dyDescent="0.3">
      <c r="A2373" s="189">
        <f t="shared" si="377"/>
        <v>43929.708333327588</v>
      </c>
      <c r="B2373" s="190">
        <f t="shared" ref="B2373:B2436" si="383">INT(A2373)</f>
        <v>43929</v>
      </c>
      <c r="C2373" s="1">
        <f t="shared" ref="C2373:C2436" si="384">HOUR(A2373)</f>
        <v>17</v>
      </c>
      <c r="D2373" s="191">
        <v>2.8460469972697218</v>
      </c>
      <c r="E2373" s="192">
        <f t="shared" ref="E2373:E2436" si="385">D2373/SUM($D$4:$D$8763)</f>
        <v>9.8825131283173246E-5</v>
      </c>
      <c r="F2373" s="193">
        <f t="shared" ref="F2373:F2436" si="386">E2373*$F$2</f>
        <v>4.2433495618305699</v>
      </c>
      <c r="G2373" s="193">
        <f t="shared" si="382"/>
        <v>4.4002617746713097</v>
      </c>
      <c r="H2373" s="193">
        <f t="shared" si="382"/>
        <v>4.5629763476946863</v>
      </c>
      <c r="I2373" s="193">
        <f t="shared" si="382"/>
        <v>4.7317078428081496</v>
      </c>
      <c r="J2373" s="193">
        <f t="shared" si="382"/>
        <v>4.9066787560719192</v>
      </c>
      <c r="K2373" s="193">
        <f>MAX(0,(F2373-'2031 forecast'!$C$10))</f>
        <v>0</v>
      </c>
      <c r="L2373" s="193">
        <f>MAX(0,(G2373-'2031 forecast'!$C$10))</f>
        <v>0</v>
      </c>
      <c r="M2373" s="193">
        <f>MAX(0,(H2373-'2031 forecast'!$C$10))</f>
        <v>0</v>
      </c>
      <c r="N2373" s="193">
        <f>MAX(0,(I2373-'2031 forecast'!$C$10))</f>
        <v>0</v>
      </c>
      <c r="O2373" s="193">
        <f>MAX(0,(J2373-'2031 forecast'!$C$10))</f>
        <v>0</v>
      </c>
      <c r="P2373" s="175" t="str">
        <f t="shared" si="378"/>
        <v/>
      </c>
      <c r="Q2373" s="175" t="str">
        <f t="shared" si="379"/>
        <v/>
      </c>
    </row>
    <row r="2374" spans="1:17" s="1" customFormat="1" x14ac:dyDescent="0.3">
      <c r="A2374" s="189">
        <f t="shared" ref="A2374:A2437" si="387">A2373 + TIME(1,0,0)</f>
        <v>43929.749999994252</v>
      </c>
      <c r="B2374" s="190">
        <f t="shared" si="383"/>
        <v>43929</v>
      </c>
      <c r="C2374" s="1">
        <f t="shared" si="384"/>
        <v>18</v>
      </c>
      <c r="D2374" s="191">
        <v>2.7481670740831974</v>
      </c>
      <c r="E2374" s="192">
        <f t="shared" si="385"/>
        <v>9.542638338190011E-5</v>
      </c>
      <c r="F2374" s="193">
        <f t="shared" si="386"/>
        <v>4.0974142594395717</v>
      </c>
      <c r="G2374" s="193">
        <f t="shared" si="382"/>
        <v>4.2489300205159477</v>
      </c>
      <c r="H2374" s="193">
        <f t="shared" si="382"/>
        <v>4.406048589705188</v>
      </c>
      <c r="I2374" s="193">
        <f t="shared" si="382"/>
        <v>4.5689771498015208</v>
      </c>
      <c r="J2374" s="193">
        <f t="shared" si="382"/>
        <v>4.7379305448842617</v>
      </c>
      <c r="K2374" s="193">
        <f>MAX(0,(F2374-'2031 forecast'!$C$10))</f>
        <v>0</v>
      </c>
      <c r="L2374" s="193">
        <f>MAX(0,(G2374-'2031 forecast'!$C$10))</f>
        <v>0</v>
      </c>
      <c r="M2374" s="193">
        <f>MAX(0,(H2374-'2031 forecast'!$C$10))</f>
        <v>0</v>
      </c>
      <c r="N2374" s="193">
        <f>MAX(0,(I2374-'2031 forecast'!$C$10))</f>
        <v>0</v>
      </c>
      <c r="O2374" s="193">
        <f>MAX(0,(J2374-'2031 forecast'!$C$10))</f>
        <v>0</v>
      </c>
      <c r="P2374" s="175" t="str">
        <f t="shared" ref="P2374:P2437" si="388">IF(K2374&gt;0,IF(K2373&gt;0,P2373+1,1),"")</f>
        <v/>
      </c>
      <c r="Q2374" s="175" t="str">
        <f t="shared" ref="Q2374:Q2437" si="389">IF(AND(K2374&gt;0,K2375=0),P2374,"")</f>
        <v/>
      </c>
    </row>
    <row r="2375" spans="1:17" s="1" customFormat="1" x14ac:dyDescent="0.3">
      <c r="A2375" s="189">
        <f t="shared" si="387"/>
        <v>43929.791666660916</v>
      </c>
      <c r="B2375" s="190">
        <f t="shared" si="383"/>
        <v>43929</v>
      </c>
      <c r="C2375" s="1">
        <f t="shared" si="384"/>
        <v>19</v>
      </c>
      <c r="D2375" s="191">
        <v>2.7632255238042007</v>
      </c>
      <c r="E2375" s="192">
        <f t="shared" si="385"/>
        <v>9.5949267674403651E-5</v>
      </c>
      <c r="F2375" s="193">
        <f t="shared" si="386"/>
        <v>4.1198658444228018</v>
      </c>
      <c r="G2375" s="193">
        <f t="shared" si="382"/>
        <v>4.2722118288475412</v>
      </c>
      <c r="H2375" s="193">
        <f t="shared" si="382"/>
        <v>4.4301913217035711</v>
      </c>
      <c r="I2375" s="193">
        <f t="shared" si="382"/>
        <v>4.5940126410333093</v>
      </c>
      <c r="J2375" s="193">
        <f t="shared" si="382"/>
        <v>4.7638918081439003</v>
      </c>
      <c r="K2375" s="193">
        <f>MAX(0,(F2375-'2031 forecast'!$C$10))</f>
        <v>0</v>
      </c>
      <c r="L2375" s="193">
        <f>MAX(0,(G2375-'2031 forecast'!$C$10))</f>
        <v>0</v>
      </c>
      <c r="M2375" s="193">
        <f>MAX(0,(H2375-'2031 forecast'!$C$10))</f>
        <v>0</v>
      </c>
      <c r="N2375" s="193">
        <f>MAX(0,(I2375-'2031 forecast'!$C$10))</f>
        <v>0</v>
      </c>
      <c r="O2375" s="193">
        <f>MAX(0,(J2375-'2031 forecast'!$C$10))</f>
        <v>0</v>
      </c>
      <c r="P2375" s="175" t="str">
        <f t="shared" si="388"/>
        <v/>
      </c>
      <c r="Q2375" s="175" t="str">
        <f t="shared" si="389"/>
        <v/>
      </c>
    </row>
    <row r="2376" spans="1:17" s="1" customFormat="1" x14ac:dyDescent="0.3">
      <c r="A2376" s="189">
        <f t="shared" si="387"/>
        <v>43929.83333332758</v>
      </c>
      <c r="B2376" s="190">
        <f t="shared" si="383"/>
        <v>43929</v>
      </c>
      <c r="C2376" s="1">
        <f t="shared" si="384"/>
        <v>20</v>
      </c>
      <c r="D2376" s="191">
        <v>2.8234593226882163</v>
      </c>
      <c r="E2376" s="192">
        <f t="shared" si="385"/>
        <v>9.8040804844417908E-5</v>
      </c>
      <c r="F2376" s="193">
        <f t="shared" si="386"/>
        <v>4.2096721843557239</v>
      </c>
      <c r="G2376" s="193">
        <f t="shared" si="382"/>
        <v>4.3653390621739181</v>
      </c>
      <c r="H2376" s="193">
        <f t="shared" si="382"/>
        <v>4.5267622496971098</v>
      </c>
      <c r="I2376" s="193">
        <f t="shared" si="382"/>
        <v>4.694154605960466</v>
      </c>
      <c r="J2376" s="193">
        <f t="shared" si="382"/>
        <v>4.8677368611824594</v>
      </c>
      <c r="K2376" s="193">
        <f>MAX(0,(F2376-'2031 forecast'!$C$10))</f>
        <v>0</v>
      </c>
      <c r="L2376" s="193">
        <f>MAX(0,(G2376-'2031 forecast'!$C$10))</f>
        <v>0</v>
      </c>
      <c r="M2376" s="193">
        <f>MAX(0,(H2376-'2031 forecast'!$C$10))</f>
        <v>0</v>
      </c>
      <c r="N2376" s="193">
        <f>MAX(0,(I2376-'2031 forecast'!$C$10))</f>
        <v>0</v>
      </c>
      <c r="O2376" s="193">
        <f>MAX(0,(J2376-'2031 forecast'!$C$10))</f>
        <v>0</v>
      </c>
      <c r="P2376" s="175" t="str">
        <f t="shared" si="388"/>
        <v/>
      </c>
      <c r="Q2376" s="175" t="str">
        <f t="shared" si="389"/>
        <v/>
      </c>
    </row>
    <row r="2377" spans="1:17" s="1" customFormat="1" x14ac:dyDescent="0.3">
      <c r="A2377" s="189">
        <f t="shared" si="387"/>
        <v>43929.874999994245</v>
      </c>
      <c r="B2377" s="190">
        <f t="shared" si="383"/>
        <v>43929</v>
      </c>
      <c r="C2377" s="1">
        <f t="shared" si="384"/>
        <v>21</v>
      </c>
      <c r="D2377" s="191">
        <v>2.778283973525205</v>
      </c>
      <c r="E2377" s="192">
        <f t="shared" si="385"/>
        <v>9.6472151966907232E-5</v>
      </c>
      <c r="F2377" s="193">
        <f t="shared" si="386"/>
        <v>4.1423174294060328</v>
      </c>
      <c r="G2377" s="193">
        <f t="shared" si="382"/>
        <v>4.2954936371791357</v>
      </c>
      <c r="H2377" s="193">
        <f t="shared" si="382"/>
        <v>4.4543340537019569</v>
      </c>
      <c r="I2377" s="193">
        <f t="shared" si="382"/>
        <v>4.6190481322650987</v>
      </c>
      <c r="J2377" s="193">
        <f t="shared" si="382"/>
        <v>4.7898530714035408</v>
      </c>
      <c r="K2377" s="193">
        <f>MAX(0,(F2377-'2031 forecast'!$C$10))</f>
        <v>0</v>
      </c>
      <c r="L2377" s="193">
        <f>MAX(0,(G2377-'2031 forecast'!$C$10))</f>
        <v>0</v>
      </c>
      <c r="M2377" s="193">
        <f>MAX(0,(H2377-'2031 forecast'!$C$10))</f>
        <v>0</v>
      </c>
      <c r="N2377" s="193">
        <f>MAX(0,(I2377-'2031 forecast'!$C$10))</f>
        <v>0</v>
      </c>
      <c r="O2377" s="193">
        <f>MAX(0,(J2377-'2031 forecast'!$C$10))</f>
        <v>0</v>
      </c>
      <c r="P2377" s="175" t="str">
        <f t="shared" si="388"/>
        <v/>
      </c>
      <c r="Q2377" s="175" t="str">
        <f t="shared" si="389"/>
        <v/>
      </c>
    </row>
    <row r="2378" spans="1:17" s="1" customFormat="1" x14ac:dyDescent="0.3">
      <c r="A2378" s="189">
        <f t="shared" si="387"/>
        <v>43929.916666660909</v>
      </c>
      <c r="B2378" s="190">
        <f t="shared" si="383"/>
        <v>43929</v>
      </c>
      <c r="C2378" s="1">
        <f t="shared" si="384"/>
        <v>22</v>
      </c>
      <c r="D2378" s="191">
        <v>2.6352287011756683</v>
      </c>
      <c r="E2378" s="192">
        <f t="shared" si="385"/>
        <v>9.1504751188123379E-5</v>
      </c>
      <c r="F2378" s="193">
        <f t="shared" si="386"/>
        <v>3.9290273720653421</v>
      </c>
      <c r="G2378" s="193">
        <f t="shared" si="382"/>
        <v>4.0743164580289903</v>
      </c>
      <c r="H2378" s="193">
        <f t="shared" si="382"/>
        <v>4.2249780997173021</v>
      </c>
      <c r="I2378" s="193">
        <f t="shared" si="382"/>
        <v>4.3812109655631017</v>
      </c>
      <c r="J2378" s="193">
        <f t="shared" si="382"/>
        <v>4.543221070436962</v>
      </c>
      <c r="K2378" s="193">
        <f>MAX(0,(F2378-'2031 forecast'!$C$10))</f>
        <v>0</v>
      </c>
      <c r="L2378" s="193">
        <f>MAX(0,(G2378-'2031 forecast'!$C$10))</f>
        <v>0</v>
      </c>
      <c r="M2378" s="193">
        <f>MAX(0,(H2378-'2031 forecast'!$C$10))</f>
        <v>0</v>
      </c>
      <c r="N2378" s="193">
        <f>MAX(0,(I2378-'2031 forecast'!$C$10))</f>
        <v>0</v>
      </c>
      <c r="O2378" s="193">
        <f>MAX(0,(J2378-'2031 forecast'!$C$10))</f>
        <v>0</v>
      </c>
      <c r="P2378" s="175" t="str">
        <f t="shared" si="388"/>
        <v/>
      </c>
      <c r="Q2378" s="175" t="str">
        <f t="shared" si="389"/>
        <v/>
      </c>
    </row>
    <row r="2379" spans="1:17" s="1" customFormat="1" x14ac:dyDescent="0.3">
      <c r="A2379" s="189">
        <f t="shared" si="387"/>
        <v>43929.958333327573</v>
      </c>
      <c r="B2379" s="190">
        <f t="shared" si="383"/>
        <v>43929</v>
      </c>
      <c r="C2379" s="1">
        <f t="shared" si="384"/>
        <v>23</v>
      </c>
      <c r="D2379" s="191">
        <v>2.4695857542446267</v>
      </c>
      <c r="E2379" s="192">
        <f t="shared" si="385"/>
        <v>8.5753023970584202E-5</v>
      </c>
      <c r="F2379" s="193">
        <f t="shared" si="386"/>
        <v>3.6820599372498068</v>
      </c>
      <c r="G2379" s="193">
        <f t="shared" si="382"/>
        <v>3.8182165663814542</v>
      </c>
      <c r="H2379" s="193">
        <f t="shared" si="382"/>
        <v>3.9594080477350726</v>
      </c>
      <c r="I2379" s="193">
        <f t="shared" si="382"/>
        <v>4.1058205620134212</v>
      </c>
      <c r="J2379" s="193">
        <f t="shared" si="382"/>
        <v>4.2576471745809252</v>
      </c>
      <c r="K2379" s="193">
        <f>MAX(0,(F2379-'2031 forecast'!$C$10))</f>
        <v>0</v>
      </c>
      <c r="L2379" s="193">
        <f>MAX(0,(G2379-'2031 forecast'!$C$10))</f>
        <v>0</v>
      </c>
      <c r="M2379" s="193">
        <f>MAX(0,(H2379-'2031 forecast'!$C$10))</f>
        <v>0</v>
      </c>
      <c r="N2379" s="193">
        <f>MAX(0,(I2379-'2031 forecast'!$C$10))</f>
        <v>0</v>
      </c>
      <c r="O2379" s="193">
        <f>MAX(0,(J2379-'2031 forecast'!$C$10))</f>
        <v>0</v>
      </c>
      <c r="P2379" s="175" t="str">
        <f t="shared" si="388"/>
        <v/>
      </c>
      <c r="Q2379" s="175" t="str">
        <f t="shared" si="389"/>
        <v/>
      </c>
    </row>
    <row r="2380" spans="1:17" s="1" customFormat="1" x14ac:dyDescent="0.3">
      <c r="A2380" s="189">
        <f t="shared" si="387"/>
        <v>43929.999999994237</v>
      </c>
      <c r="B2380" s="190">
        <f t="shared" si="383"/>
        <v>43929</v>
      </c>
      <c r="C2380" s="1">
        <f t="shared" si="384"/>
        <v>0</v>
      </c>
      <c r="D2380" s="191">
        <v>2.2361797835690673</v>
      </c>
      <c r="E2380" s="192">
        <f t="shared" si="385"/>
        <v>7.7648317436778983E-5</v>
      </c>
      <c r="F2380" s="193">
        <f t="shared" si="386"/>
        <v>3.3340603700097331</v>
      </c>
      <c r="G2380" s="193">
        <f t="shared" si="382"/>
        <v>3.4573485372417432</v>
      </c>
      <c r="H2380" s="193">
        <f t="shared" si="382"/>
        <v>3.585195701760111</v>
      </c>
      <c r="I2380" s="193">
        <f t="shared" si="382"/>
        <v>3.7177704479206888</v>
      </c>
      <c r="J2380" s="193">
        <f t="shared" si="382"/>
        <v>3.8552475940565079</v>
      </c>
      <c r="K2380" s="193">
        <f>MAX(0,(F2380-'2031 forecast'!$C$10))</f>
        <v>0</v>
      </c>
      <c r="L2380" s="193">
        <f>MAX(0,(G2380-'2031 forecast'!$C$10))</f>
        <v>0</v>
      </c>
      <c r="M2380" s="193">
        <f>MAX(0,(H2380-'2031 forecast'!$C$10))</f>
        <v>0</v>
      </c>
      <c r="N2380" s="193">
        <f>MAX(0,(I2380-'2031 forecast'!$C$10))</f>
        <v>0</v>
      </c>
      <c r="O2380" s="193">
        <f>MAX(0,(J2380-'2031 forecast'!$C$10))</f>
        <v>0</v>
      </c>
      <c r="P2380" s="175" t="str">
        <f t="shared" si="388"/>
        <v/>
      </c>
      <c r="Q2380" s="175" t="str">
        <f t="shared" si="389"/>
        <v/>
      </c>
    </row>
    <row r="2381" spans="1:17" s="1" customFormat="1" x14ac:dyDescent="0.3">
      <c r="A2381" s="189">
        <f t="shared" si="387"/>
        <v>43930.041666660902</v>
      </c>
      <c r="B2381" s="190">
        <f t="shared" si="383"/>
        <v>43930</v>
      </c>
      <c r="C2381" s="1">
        <f t="shared" si="384"/>
        <v>1</v>
      </c>
      <c r="D2381" s="191">
        <v>2.3190012570345884</v>
      </c>
      <c r="E2381" s="192">
        <f t="shared" si="385"/>
        <v>8.0524181045548579E-5</v>
      </c>
      <c r="F2381" s="193">
        <f t="shared" si="386"/>
        <v>3.4575440874175012</v>
      </c>
      <c r="G2381" s="193">
        <f t="shared" si="382"/>
        <v>3.5853984830655117</v>
      </c>
      <c r="H2381" s="193">
        <f t="shared" si="382"/>
        <v>3.7179807277512262</v>
      </c>
      <c r="I2381" s="193">
        <f t="shared" si="382"/>
        <v>3.8554656496955295</v>
      </c>
      <c r="J2381" s="193">
        <f t="shared" si="382"/>
        <v>3.9980345419845271</v>
      </c>
      <c r="K2381" s="193">
        <f>MAX(0,(F2381-'2031 forecast'!$C$10))</f>
        <v>0</v>
      </c>
      <c r="L2381" s="193">
        <f>MAX(0,(G2381-'2031 forecast'!$C$10))</f>
        <v>0</v>
      </c>
      <c r="M2381" s="193">
        <f>MAX(0,(H2381-'2031 forecast'!$C$10))</f>
        <v>0</v>
      </c>
      <c r="N2381" s="193">
        <f>MAX(0,(I2381-'2031 forecast'!$C$10))</f>
        <v>0</v>
      </c>
      <c r="O2381" s="193">
        <f>MAX(0,(J2381-'2031 forecast'!$C$10))</f>
        <v>0</v>
      </c>
      <c r="P2381" s="175" t="str">
        <f t="shared" si="388"/>
        <v/>
      </c>
      <c r="Q2381" s="175" t="str">
        <f t="shared" si="389"/>
        <v/>
      </c>
    </row>
    <row r="2382" spans="1:17" s="1" customFormat="1" x14ac:dyDescent="0.3">
      <c r="A2382" s="189">
        <f t="shared" si="387"/>
        <v>43930.083333327566</v>
      </c>
      <c r="B2382" s="190">
        <f t="shared" si="383"/>
        <v>43930</v>
      </c>
      <c r="C2382" s="1">
        <f t="shared" si="384"/>
        <v>2</v>
      </c>
      <c r="D2382" s="191">
        <v>2.1910044344060555</v>
      </c>
      <c r="E2382" s="192">
        <f t="shared" si="385"/>
        <v>7.6079664559268294E-5</v>
      </c>
      <c r="F2382" s="193">
        <f t="shared" si="386"/>
        <v>3.2667056150600415</v>
      </c>
      <c r="G2382" s="193">
        <f t="shared" si="382"/>
        <v>3.3875031122469603</v>
      </c>
      <c r="H2382" s="193">
        <f t="shared" si="382"/>
        <v>3.5127675057649572</v>
      </c>
      <c r="I2382" s="193">
        <f t="shared" si="382"/>
        <v>3.6426639742253215</v>
      </c>
      <c r="J2382" s="193">
        <f t="shared" si="382"/>
        <v>3.7773638042775883</v>
      </c>
      <c r="K2382" s="193">
        <f>MAX(0,(F2382-'2031 forecast'!$C$10))</f>
        <v>0</v>
      </c>
      <c r="L2382" s="193">
        <f>MAX(0,(G2382-'2031 forecast'!$C$10))</f>
        <v>0</v>
      </c>
      <c r="M2382" s="193">
        <f>MAX(0,(H2382-'2031 forecast'!$C$10))</f>
        <v>0</v>
      </c>
      <c r="N2382" s="193">
        <f>MAX(0,(I2382-'2031 forecast'!$C$10))</f>
        <v>0</v>
      </c>
      <c r="O2382" s="193">
        <f>MAX(0,(J2382-'2031 forecast'!$C$10))</f>
        <v>0</v>
      </c>
      <c r="P2382" s="175" t="str">
        <f t="shared" si="388"/>
        <v/>
      </c>
      <c r="Q2382" s="175" t="str">
        <f t="shared" si="389"/>
        <v/>
      </c>
    </row>
    <row r="2383" spans="1:17" s="1" customFormat="1" x14ac:dyDescent="0.3">
      <c r="A2383" s="189">
        <f t="shared" si="387"/>
        <v>43930.12499999423</v>
      </c>
      <c r="B2383" s="190">
        <f t="shared" si="383"/>
        <v>43930</v>
      </c>
      <c r="C2383" s="1">
        <f t="shared" si="384"/>
        <v>3</v>
      </c>
      <c r="D2383" s="191">
        <v>2.1533583101035458</v>
      </c>
      <c r="E2383" s="192">
        <f t="shared" si="385"/>
        <v>7.4772453828009374E-5</v>
      </c>
      <c r="F2383" s="193">
        <f t="shared" si="386"/>
        <v>3.2105766526019646</v>
      </c>
      <c r="G2383" s="193">
        <f t="shared" si="382"/>
        <v>3.3292985914179742</v>
      </c>
      <c r="H2383" s="193">
        <f t="shared" si="382"/>
        <v>3.452410675768995</v>
      </c>
      <c r="I2383" s="193">
        <f t="shared" si="382"/>
        <v>3.580075246145848</v>
      </c>
      <c r="J2383" s="193">
        <f t="shared" si="382"/>
        <v>3.7124606461284881</v>
      </c>
      <c r="K2383" s="193">
        <f>MAX(0,(F2383-'2031 forecast'!$C$10))</f>
        <v>0</v>
      </c>
      <c r="L2383" s="193">
        <f>MAX(0,(G2383-'2031 forecast'!$C$10))</f>
        <v>0</v>
      </c>
      <c r="M2383" s="193">
        <f>MAX(0,(H2383-'2031 forecast'!$C$10))</f>
        <v>0</v>
      </c>
      <c r="N2383" s="193">
        <f>MAX(0,(I2383-'2031 forecast'!$C$10))</f>
        <v>0</v>
      </c>
      <c r="O2383" s="193">
        <f>MAX(0,(J2383-'2031 forecast'!$C$10))</f>
        <v>0</v>
      </c>
      <c r="P2383" s="175" t="str">
        <f t="shared" si="388"/>
        <v/>
      </c>
      <c r="Q2383" s="175" t="str">
        <f t="shared" si="389"/>
        <v/>
      </c>
    </row>
    <row r="2384" spans="1:17" s="1" customFormat="1" x14ac:dyDescent="0.3">
      <c r="A2384" s="189">
        <f t="shared" si="387"/>
        <v>43930.166666660894</v>
      </c>
      <c r="B2384" s="190">
        <f t="shared" si="383"/>
        <v>43930</v>
      </c>
      <c r="C2384" s="1">
        <f t="shared" si="384"/>
        <v>4</v>
      </c>
      <c r="D2384" s="191">
        <v>2.2135921089875614</v>
      </c>
      <c r="E2384" s="192">
        <f t="shared" si="385"/>
        <v>7.6863990998023632E-5</v>
      </c>
      <c r="F2384" s="193">
        <f t="shared" si="386"/>
        <v>3.3003829925348871</v>
      </c>
      <c r="G2384" s="193">
        <f t="shared" si="382"/>
        <v>3.4224258247443515</v>
      </c>
      <c r="H2384" s="193">
        <f t="shared" si="382"/>
        <v>3.5489816037625337</v>
      </c>
      <c r="I2384" s="193">
        <f t="shared" si="382"/>
        <v>3.6802172110730047</v>
      </c>
      <c r="J2384" s="193">
        <f t="shared" si="382"/>
        <v>3.8163056991670481</v>
      </c>
      <c r="K2384" s="193">
        <f>MAX(0,(F2384-'2031 forecast'!$C$10))</f>
        <v>0</v>
      </c>
      <c r="L2384" s="193">
        <f>MAX(0,(G2384-'2031 forecast'!$C$10))</f>
        <v>0</v>
      </c>
      <c r="M2384" s="193">
        <f>MAX(0,(H2384-'2031 forecast'!$C$10))</f>
        <v>0</v>
      </c>
      <c r="N2384" s="193">
        <f>MAX(0,(I2384-'2031 forecast'!$C$10))</f>
        <v>0</v>
      </c>
      <c r="O2384" s="193">
        <f>MAX(0,(J2384-'2031 forecast'!$C$10))</f>
        <v>0</v>
      </c>
      <c r="P2384" s="175" t="str">
        <f t="shared" si="388"/>
        <v/>
      </c>
      <c r="Q2384" s="175" t="str">
        <f t="shared" si="389"/>
        <v/>
      </c>
    </row>
    <row r="2385" spans="1:17" s="1" customFormat="1" x14ac:dyDescent="0.3">
      <c r="A2385" s="189">
        <f t="shared" si="387"/>
        <v>43930.208333327559</v>
      </c>
      <c r="B2385" s="190">
        <f t="shared" si="383"/>
        <v>43930</v>
      </c>
      <c r="C2385" s="1">
        <f t="shared" si="384"/>
        <v>5</v>
      </c>
      <c r="D2385" s="191">
        <v>2.2964135824530825</v>
      </c>
      <c r="E2385" s="192">
        <f t="shared" si="385"/>
        <v>7.9739854606793227E-5</v>
      </c>
      <c r="F2385" s="193">
        <f t="shared" si="386"/>
        <v>3.4238667099426552</v>
      </c>
      <c r="G2385" s="193">
        <f t="shared" ref="G2385:J2404" si="390">$E2385*G$2</f>
        <v>3.55047577056812</v>
      </c>
      <c r="H2385" s="193">
        <f t="shared" si="390"/>
        <v>3.6817666297536493</v>
      </c>
      <c r="I2385" s="193">
        <f t="shared" si="390"/>
        <v>3.8179124128478454</v>
      </c>
      <c r="J2385" s="193">
        <f t="shared" si="390"/>
        <v>3.9590926470950669</v>
      </c>
      <c r="K2385" s="193">
        <f>MAX(0,(F2385-'2031 forecast'!$C$10))</f>
        <v>0</v>
      </c>
      <c r="L2385" s="193">
        <f>MAX(0,(G2385-'2031 forecast'!$C$10))</f>
        <v>0</v>
      </c>
      <c r="M2385" s="193">
        <f>MAX(0,(H2385-'2031 forecast'!$C$10))</f>
        <v>0</v>
      </c>
      <c r="N2385" s="193">
        <f>MAX(0,(I2385-'2031 forecast'!$C$10))</f>
        <v>0</v>
      </c>
      <c r="O2385" s="193">
        <f>MAX(0,(J2385-'2031 forecast'!$C$10))</f>
        <v>0</v>
      </c>
      <c r="P2385" s="175" t="str">
        <f t="shared" si="388"/>
        <v/>
      </c>
      <c r="Q2385" s="175" t="str">
        <f t="shared" si="389"/>
        <v/>
      </c>
    </row>
    <row r="2386" spans="1:17" s="1" customFormat="1" x14ac:dyDescent="0.3">
      <c r="A2386" s="189">
        <f t="shared" si="387"/>
        <v>43930.249999994223</v>
      </c>
      <c r="B2386" s="190">
        <f t="shared" si="383"/>
        <v>43930</v>
      </c>
      <c r="C2386" s="1">
        <f t="shared" si="384"/>
        <v>6</v>
      </c>
      <c r="D2386" s="191">
        <v>2.4469980796631208</v>
      </c>
      <c r="E2386" s="192">
        <f t="shared" si="385"/>
        <v>8.496869753182885E-5</v>
      </c>
      <c r="F2386" s="193">
        <f t="shared" si="386"/>
        <v>3.6483825597749604</v>
      </c>
      <c r="G2386" s="193">
        <f t="shared" si="390"/>
        <v>3.7832938538840621</v>
      </c>
      <c r="H2386" s="193">
        <f t="shared" si="390"/>
        <v>3.9231939497374952</v>
      </c>
      <c r="I2386" s="193">
        <f t="shared" si="390"/>
        <v>4.0682673251657366</v>
      </c>
      <c r="J2386" s="193">
        <f t="shared" si="390"/>
        <v>4.2187052796914646</v>
      </c>
      <c r="K2386" s="193">
        <f>MAX(0,(F2386-'2031 forecast'!$C$10))</f>
        <v>0</v>
      </c>
      <c r="L2386" s="193">
        <f>MAX(0,(G2386-'2031 forecast'!$C$10))</f>
        <v>0</v>
      </c>
      <c r="M2386" s="193">
        <f>MAX(0,(H2386-'2031 forecast'!$C$10))</f>
        <v>0</v>
      </c>
      <c r="N2386" s="193">
        <f>MAX(0,(I2386-'2031 forecast'!$C$10))</f>
        <v>0</v>
      </c>
      <c r="O2386" s="193">
        <f>MAX(0,(J2386-'2031 forecast'!$C$10))</f>
        <v>0</v>
      </c>
      <c r="P2386" s="175" t="str">
        <f t="shared" si="388"/>
        <v/>
      </c>
      <c r="Q2386" s="175" t="str">
        <f t="shared" si="389"/>
        <v/>
      </c>
    </row>
    <row r="2387" spans="1:17" s="1" customFormat="1" x14ac:dyDescent="0.3">
      <c r="A2387" s="189">
        <f t="shared" si="387"/>
        <v>43930.291666660887</v>
      </c>
      <c r="B2387" s="190">
        <f t="shared" si="383"/>
        <v>43930</v>
      </c>
      <c r="C2387" s="1">
        <f t="shared" si="384"/>
        <v>7</v>
      </c>
      <c r="D2387" s="191">
        <v>2.6201702514546645</v>
      </c>
      <c r="E2387" s="192">
        <f t="shared" si="385"/>
        <v>9.0981866895619812E-5</v>
      </c>
      <c r="F2387" s="193">
        <f t="shared" si="386"/>
        <v>3.9065757870821116</v>
      </c>
      <c r="G2387" s="193">
        <f t="shared" si="390"/>
        <v>4.0510346496973959</v>
      </c>
      <c r="H2387" s="193">
        <f t="shared" si="390"/>
        <v>4.2008353677189181</v>
      </c>
      <c r="I2387" s="193">
        <f t="shared" si="390"/>
        <v>4.3561754743313124</v>
      </c>
      <c r="J2387" s="193">
        <f t="shared" si="390"/>
        <v>4.5172598071773225</v>
      </c>
      <c r="K2387" s="193">
        <f>MAX(0,(F2387-'2031 forecast'!$C$10))</f>
        <v>0</v>
      </c>
      <c r="L2387" s="193">
        <f>MAX(0,(G2387-'2031 forecast'!$C$10))</f>
        <v>0</v>
      </c>
      <c r="M2387" s="193">
        <f>MAX(0,(H2387-'2031 forecast'!$C$10))</f>
        <v>0</v>
      </c>
      <c r="N2387" s="193">
        <f>MAX(0,(I2387-'2031 forecast'!$C$10))</f>
        <v>0</v>
      </c>
      <c r="O2387" s="193">
        <f>MAX(0,(J2387-'2031 forecast'!$C$10))</f>
        <v>0</v>
      </c>
      <c r="P2387" s="175" t="str">
        <f t="shared" si="388"/>
        <v/>
      </c>
      <c r="Q2387" s="175" t="str">
        <f t="shared" si="389"/>
        <v/>
      </c>
    </row>
    <row r="2388" spans="1:17" s="1" customFormat="1" x14ac:dyDescent="0.3">
      <c r="A2388" s="189">
        <f t="shared" si="387"/>
        <v>43930.333333327551</v>
      </c>
      <c r="B2388" s="190">
        <f t="shared" si="383"/>
        <v>43930</v>
      </c>
      <c r="C2388" s="1">
        <f t="shared" si="384"/>
        <v>8</v>
      </c>
      <c r="D2388" s="191">
        <v>2.7933424232462087</v>
      </c>
      <c r="E2388" s="192">
        <f t="shared" si="385"/>
        <v>9.6995036259410786E-5</v>
      </c>
      <c r="F2388" s="193">
        <f t="shared" si="386"/>
        <v>4.1647690143892628</v>
      </c>
      <c r="G2388" s="193">
        <f t="shared" si="390"/>
        <v>4.3187754455107301</v>
      </c>
      <c r="H2388" s="193">
        <f t="shared" si="390"/>
        <v>4.4784767857003409</v>
      </c>
      <c r="I2388" s="193">
        <f t="shared" si="390"/>
        <v>4.6440836234968881</v>
      </c>
      <c r="J2388" s="193">
        <f t="shared" si="390"/>
        <v>4.8158143346631803</v>
      </c>
      <c r="K2388" s="193">
        <f>MAX(0,(F2388-'2031 forecast'!$C$10))</f>
        <v>0</v>
      </c>
      <c r="L2388" s="193">
        <f>MAX(0,(G2388-'2031 forecast'!$C$10))</f>
        <v>0</v>
      </c>
      <c r="M2388" s="193">
        <f>MAX(0,(H2388-'2031 forecast'!$C$10))</f>
        <v>0</v>
      </c>
      <c r="N2388" s="193">
        <f>MAX(0,(I2388-'2031 forecast'!$C$10))</f>
        <v>0</v>
      </c>
      <c r="O2388" s="193">
        <f>MAX(0,(J2388-'2031 forecast'!$C$10))</f>
        <v>0</v>
      </c>
      <c r="P2388" s="175" t="str">
        <f t="shared" si="388"/>
        <v/>
      </c>
      <c r="Q2388" s="175" t="str">
        <f t="shared" si="389"/>
        <v/>
      </c>
    </row>
    <row r="2389" spans="1:17" s="1" customFormat="1" x14ac:dyDescent="0.3">
      <c r="A2389" s="189">
        <f t="shared" si="387"/>
        <v>43930.374999994216</v>
      </c>
      <c r="B2389" s="190">
        <f t="shared" si="383"/>
        <v>43930</v>
      </c>
      <c r="C2389" s="1">
        <f t="shared" si="384"/>
        <v>9</v>
      </c>
      <c r="D2389" s="191">
        <v>2.8686346718512277</v>
      </c>
      <c r="E2389" s="192">
        <f t="shared" si="385"/>
        <v>9.9609457721928598E-5</v>
      </c>
      <c r="F2389" s="193">
        <f t="shared" si="386"/>
        <v>4.2770269393054159</v>
      </c>
      <c r="G2389" s="193">
        <f t="shared" si="390"/>
        <v>4.4351844871687014</v>
      </c>
      <c r="H2389" s="193">
        <f t="shared" si="390"/>
        <v>4.5991904456922637</v>
      </c>
      <c r="I2389" s="193">
        <f t="shared" si="390"/>
        <v>4.7692610796558332</v>
      </c>
      <c r="J2389" s="193">
        <f t="shared" si="390"/>
        <v>4.9456206509613789</v>
      </c>
      <c r="K2389" s="193">
        <f>MAX(0,(F2389-'2031 forecast'!$C$10))</f>
        <v>0</v>
      </c>
      <c r="L2389" s="193">
        <f>MAX(0,(G2389-'2031 forecast'!$C$10))</f>
        <v>0</v>
      </c>
      <c r="M2389" s="193">
        <f>MAX(0,(H2389-'2031 forecast'!$C$10))</f>
        <v>0</v>
      </c>
      <c r="N2389" s="193">
        <f>MAX(0,(I2389-'2031 forecast'!$C$10))</f>
        <v>0</v>
      </c>
      <c r="O2389" s="193">
        <f>MAX(0,(J2389-'2031 forecast'!$C$10))</f>
        <v>0</v>
      </c>
      <c r="P2389" s="175" t="str">
        <f t="shared" si="388"/>
        <v/>
      </c>
      <c r="Q2389" s="175" t="str">
        <f t="shared" si="389"/>
        <v/>
      </c>
    </row>
    <row r="2390" spans="1:17" s="1" customFormat="1" x14ac:dyDescent="0.3">
      <c r="A2390" s="189">
        <f t="shared" si="387"/>
        <v>43930.41666666088</v>
      </c>
      <c r="B2390" s="190">
        <f t="shared" si="383"/>
        <v>43930</v>
      </c>
      <c r="C2390" s="1">
        <f t="shared" si="384"/>
        <v>10</v>
      </c>
      <c r="D2390" s="191">
        <v>2.8084008729672125</v>
      </c>
      <c r="E2390" s="192">
        <f t="shared" si="385"/>
        <v>9.7517920551914354E-5</v>
      </c>
      <c r="F2390" s="193">
        <f t="shared" si="386"/>
        <v>4.1872205993724938</v>
      </c>
      <c r="G2390" s="193">
        <f t="shared" si="390"/>
        <v>4.3420572538423245</v>
      </c>
      <c r="H2390" s="193">
        <f t="shared" si="390"/>
        <v>4.5026195176987258</v>
      </c>
      <c r="I2390" s="193">
        <f t="shared" si="390"/>
        <v>4.6691191147286775</v>
      </c>
      <c r="J2390" s="193">
        <f t="shared" si="390"/>
        <v>4.8417755979228199</v>
      </c>
      <c r="K2390" s="193">
        <f>MAX(0,(F2390-'2031 forecast'!$C$10))</f>
        <v>0</v>
      </c>
      <c r="L2390" s="193">
        <f>MAX(0,(G2390-'2031 forecast'!$C$10))</f>
        <v>0</v>
      </c>
      <c r="M2390" s="193">
        <f>MAX(0,(H2390-'2031 forecast'!$C$10))</f>
        <v>0</v>
      </c>
      <c r="N2390" s="193">
        <f>MAX(0,(I2390-'2031 forecast'!$C$10))</f>
        <v>0</v>
      </c>
      <c r="O2390" s="193">
        <f>MAX(0,(J2390-'2031 forecast'!$C$10))</f>
        <v>0</v>
      </c>
      <c r="P2390" s="175" t="str">
        <f t="shared" si="388"/>
        <v/>
      </c>
      <c r="Q2390" s="175" t="str">
        <f t="shared" si="389"/>
        <v/>
      </c>
    </row>
    <row r="2391" spans="1:17" s="1" customFormat="1" x14ac:dyDescent="0.3">
      <c r="A2391" s="189">
        <f t="shared" si="387"/>
        <v>43930.458333327544</v>
      </c>
      <c r="B2391" s="190">
        <f t="shared" si="383"/>
        <v>43930</v>
      </c>
      <c r="C2391" s="1">
        <f t="shared" si="384"/>
        <v>11</v>
      </c>
      <c r="D2391" s="191">
        <v>2.861105446990726</v>
      </c>
      <c r="E2391" s="192">
        <f t="shared" si="385"/>
        <v>9.9348015575676814E-5</v>
      </c>
      <c r="F2391" s="193">
        <f t="shared" si="386"/>
        <v>4.2658011468138</v>
      </c>
      <c r="G2391" s="193">
        <f t="shared" si="390"/>
        <v>4.4235435830029042</v>
      </c>
      <c r="H2391" s="193">
        <f t="shared" si="390"/>
        <v>4.5871190796930712</v>
      </c>
      <c r="I2391" s="193">
        <f t="shared" si="390"/>
        <v>4.756743334039939</v>
      </c>
      <c r="J2391" s="193">
        <f t="shared" si="390"/>
        <v>4.9326400193315587</v>
      </c>
      <c r="K2391" s="193">
        <f>MAX(0,(F2391-'2031 forecast'!$C$10))</f>
        <v>0</v>
      </c>
      <c r="L2391" s="193">
        <f>MAX(0,(G2391-'2031 forecast'!$C$10))</f>
        <v>0</v>
      </c>
      <c r="M2391" s="193">
        <f>MAX(0,(H2391-'2031 forecast'!$C$10))</f>
        <v>0</v>
      </c>
      <c r="N2391" s="193">
        <f>MAX(0,(I2391-'2031 forecast'!$C$10))</f>
        <v>0</v>
      </c>
      <c r="O2391" s="193">
        <f>MAX(0,(J2391-'2031 forecast'!$C$10))</f>
        <v>0</v>
      </c>
      <c r="P2391" s="175" t="str">
        <f t="shared" si="388"/>
        <v/>
      </c>
      <c r="Q2391" s="175" t="str">
        <f t="shared" si="389"/>
        <v/>
      </c>
    </row>
    <row r="2392" spans="1:17" s="1" customFormat="1" x14ac:dyDescent="0.3">
      <c r="A2392" s="189">
        <f t="shared" si="387"/>
        <v>43930.499999994208</v>
      </c>
      <c r="B2392" s="190">
        <f t="shared" si="383"/>
        <v>43930</v>
      </c>
      <c r="C2392" s="1">
        <f t="shared" si="384"/>
        <v>12</v>
      </c>
      <c r="D2392" s="191">
        <v>2.778283973525205</v>
      </c>
      <c r="E2392" s="192">
        <f t="shared" si="385"/>
        <v>9.6472151966907232E-5</v>
      </c>
      <c r="F2392" s="193">
        <f t="shared" si="386"/>
        <v>4.1423174294060328</v>
      </c>
      <c r="G2392" s="193">
        <f t="shared" si="390"/>
        <v>4.2954936371791357</v>
      </c>
      <c r="H2392" s="193">
        <f t="shared" si="390"/>
        <v>4.4543340537019569</v>
      </c>
      <c r="I2392" s="193">
        <f t="shared" si="390"/>
        <v>4.6190481322650987</v>
      </c>
      <c r="J2392" s="193">
        <f t="shared" si="390"/>
        <v>4.7898530714035408</v>
      </c>
      <c r="K2392" s="193">
        <f>MAX(0,(F2392-'2031 forecast'!$C$10))</f>
        <v>0</v>
      </c>
      <c r="L2392" s="193">
        <f>MAX(0,(G2392-'2031 forecast'!$C$10))</f>
        <v>0</v>
      </c>
      <c r="M2392" s="193">
        <f>MAX(0,(H2392-'2031 forecast'!$C$10))</f>
        <v>0</v>
      </c>
      <c r="N2392" s="193">
        <f>MAX(0,(I2392-'2031 forecast'!$C$10))</f>
        <v>0</v>
      </c>
      <c r="O2392" s="193">
        <f>MAX(0,(J2392-'2031 forecast'!$C$10))</f>
        <v>0</v>
      </c>
      <c r="P2392" s="175" t="str">
        <f t="shared" si="388"/>
        <v/>
      </c>
      <c r="Q2392" s="175" t="str">
        <f t="shared" si="389"/>
        <v/>
      </c>
    </row>
    <row r="2393" spans="1:17" s="1" customFormat="1" x14ac:dyDescent="0.3">
      <c r="A2393" s="189">
        <f t="shared" si="387"/>
        <v>43930.541666660873</v>
      </c>
      <c r="B2393" s="190">
        <f t="shared" si="383"/>
        <v>43930</v>
      </c>
      <c r="C2393" s="1">
        <f t="shared" si="384"/>
        <v>13</v>
      </c>
      <c r="D2393" s="191">
        <v>2.672874825478178</v>
      </c>
      <c r="E2393" s="192">
        <f t="shared" si="385"/>
        <v>9.2811961919382285E-5</v>
      </c>
      <c r="F2393" s="193">
        <f t="shared" si="386"/>
        <v>3.9851563345234187</v>
      </c>
      <c r="G2393" s="193">
        <f t="shared" si="390"/>
        <v>4.1325209788579755</v>
      </c>
      <c r="H2393" s="193">
        <f t="shared" si="390"/>
        <v>4.2853349297132644</v>
      </c>
      <c r="I2393" s="193">
        <f t="shared" si="390"/>
        <v>4.4437996936425739</v>
      </c>
      <c r="J2393" s="193">
        <f t="shared" si="390"/>
        <v>4.6081242285860613</v>
      </c>
      <c r="K2393" s="193">
        <f>MAX(0,(F2393-'2031 forecast'!$C$10))</f>
        <v>0</v>
      </c>
      <c r="L2393" s="193">
        <f>MAX(0,(G2393-'2031 forecast'!$C$10))</f>
        <v>0</v>
      </c>
      <c r="M2393" s="193">
        <f>MAX(0,(H2393-'2031 forecast'!$C$10))</f>
        <v>0</v>
      </c>
      <c r="N2393" s="193">
        <f>MAX(0,(I2393-'2031 forecast'!$C$10))</f>
        <v>0</v>
      </c>
      <c r="O2393" s="193">
        <f>MAX(0,(J2393-'2031 forecast'!$C$10))</f>
        <v>0</v>
      </c>
      <c r="P2393" s="175" t="str">
        <f t="shared" si="388"/>
        <v/>
      </c>
      <c r="Q2393" s="175" t="str">
        <f t="shared" si="389"/>
        <v/>
      </c>
    </row>
    <row r="2394" spans="1:17" s="1" customFormat="1" x14ac:dyDescent="0.3">
      <c r="A2394" s="189">
        <f t="shared" si="387"/>
        <v>43930.583333327537</v>
      </c>
      <c r="B2394" s="190">
        <f t="shared" si="383"/>
        <v>43930</v>
      </c>
      <c r="C2394" s="1">
        <f t="shared" si="384"/>
        <v>14</v>
      </c>
      <c r="D2394" s="191">
        <v>2.7556962989436995</v>
      </c>
      <c r="E2394" s="192">
        <f t="shared" si="385"/>
        <v>9.5687825528151894E-5</v>
      </c>
      <c r="F2394" s="193">
        <f t="shared" si="386"/>
        <v>4.1086400519311868</v>
      </c>
      <c r="G2394" s="193">
        <f t="shared" si="390"/>
        <v>4.2605709246817449</v>
      </c>
      <c r="H2394" s="193">
        <f t="shared" si="390"/>
        <v>4.4181199557043804</v>
      </c>
      <c r="I2394" s="193">
        <f t="shared" si="390"/>
        <v>4.5814948954174151</v>
      </c>
      <c r="J2394" s="193">
        <f t="shared" si="390"/>
        <v>4.750911176514081</v>
      </c>
      <c r="K2394" s="193">
        <f>MAX(0,(F2394-'2031 forecast'!$C$10))</f>
        <v>0</v>
      </c>
      <c r="L2394" s="193">
        <f>MAX(0,(G2394-'2031 forecast'!$C$10))</f>
        <v>0</v>
      </c>
      <c r="M2394" s="193">
        <f>MAX(0,(H2394-'2031 forecast'!$C$10))</f>
        <v>0</v>
      </c>
      <c r="N2394" s="193">
        <f>MAX(0,(I2394-'2031 forecast'!$C$10))</f>
        <v>0</v>
      </c>
      <c r="O2394" s="193">
        <f>MAX(0,(J2394-'2031 forecast'!$C$10))</f>
        <v>0</v>
      </c>
      <c r="P2394" s="175" t="str">
        <f t="shared" si="388"/>
        <v/>
      </c>
      <c r="Q2394" s="175" t="str">
        <f t="shared" si="389"/>
        <v/>
      </c>
    </row>
    <row r="2395" spans="1:17" s="1" customFormat="1" x14ac:dyDescent="0.3">
      <c r="A2395" s="189">
        <f t="shared" si="387"/>
        <v>43930.624999994201</v>
      </c>
      <c r="B2395" s="190">
        <f t="shared" si="383"/>
        <v>43930</v>
      </c>
      <c r="C2395" s="1">
        <f t="shared" si="384"/>
        <v>15</v>
      </c>
      <c r="D2395" s="191">
        <v>2.6427579260361704</v>
      </c>
      <c r="E2395" s="192">
        <f t="shared" si="385"/>
        <v>9.1766193334375163E-5</v>
      </c>
      <c r="F2395" s="193">
        <f t="shared" si="386"/>
        <v>3.9402531645569576</v>
      </c>
      <c r="G2395" s="193">
        <f t="shared" si="390"/>
        <v>4.0859573621947876</v>
      </c>
      <c r="H2395" s="193">
        <f t="shared" si="390"/>
        <v>4.2370494657164945</v>
      </c>
      <c r="I2395" s="193">
        <f t="shared" si="390"/>
        <v>4.393728711178996</v>
      </c>
      <c r="J2395" s="193">
        <f t="shared" si="390"/>
        <v>4.5562017020667822</v>
      </c>
      <c r="K2395" s="193">
        <f>MAX(0,(F2395-'2031 forecast'!$C$10))</f>
        <v>0</v>
      </c>
      <c r="L2395" s="193">
        <f>MAX(0,(G2395-'2031 forecast'!$C$10))</f>
        <v>0</v>
      </c>
      <c r="M2395" s="193">
        <f>MAX(0,(H2395-'2031 forecast'!$C$10))</f>
        <v>0</v>
      </c>
      <c r="N2395" s="193">
        <f>MAX(0,(I2395-'2031 forecast'!$C$10))</f>
        <v>0</v>
      </c>
      <c r="O2395" s="193">
        <f>MAX(0,(J2395-'2031 forecast'!$C$10))</f>
        <v>0</v>
      </c>
      <c r="P2395" s="175" t="str">
        <f t="shared" si="388"/>
        <v/>
      </c>
      <c r="Q2395" s="175" t="str">
        <f t="shared" si="389"/>
        <v/>
      </c>
    </row>
    <row r="2396" spans="1:17" s="1" customFormat="1" x14ac:dyDescent="0.3">
      <c r="A2396" s="189">
        <f t="shared" si="387"/>
        <v>43930.666666660865</v>
      </c>
      <c r="B2396" s="190">
        <f t="shared" si="383"/>
        <v>43930</v>
      </c>
      <c r="C2396" s="1">
        <f t="shared" si="384"/>
        <v>16</v>
      </c>
      <c r="D2396" s="191">
        <v>2.7481670740831974</v>
      </c>
      <c r="E2396" s="192">
        <f t="shared" si="385"/>
        <v>9.542638338190011E-5</v>
      </c>
      <c r="F2396" s="193">
        <f t="shared" si="386"/>
        <v>4.0974142594395717</v>
      </c>
      <c r="G2396" s="193">
        <f t="shared" si="390"/>
        <v>4.2489300205159477</v>
      </c>
      <c r="H2396" s="193">
        <f t="shared" si="390"/>
        <v>4.406048589705188</v>
      </c>
      <c r="I2396" s="193">
        <f t="shared" si="390"/>
        <v>4.5689771498015208</v>
      </c>
      <c r="J2396" s="193">
        <f t="shared" si="390"/>
        <v>4.7379305448842617</v>
      </c>
      <c r="K2396" s="193">
        <f>MAX(0,(F2396-'2031 forecast'!$C$10))</f>
        <v>0</v>
      </c>
      <c r="L2396" s="193">
        <f>MAX(0,(G2396-'2031 forecast'!$C$10))</f>
        <v>0</v>
      </c>
      <c r="M2396" s="193">
        <f>MAX(0,(H2396-'2031 forecast'!$C$10))</f>
        <v>0</v>
      </c>
      <c r="N2396" s="193">
        <f>MAX(0,(I2396-'2031 forecast'!$C$10))</f>
        <v>0</v>
      </c>
      <c r="O2396" s="193">
        <f>MAX(0,(J2396-'2031 forecast'!$C$10))</f>
        <v>0</v>
      </c>
      <c r="P2396" s="175" t="str">
        <f t="shared" si="388"/>
        <v/>
      </c>
      <c r="Q2396" s="175" t="str">
        <f t="shared" si="389"/>
        <v/>
      </c>
    </row>
    <row r="2397" spans="1:17" s="1" customFormat="1" x14ac:dyDescent="0.3">
      <c r="A2397" s="189">
        <f t="shared" si="387"/>
        <v>43930.70833332753</v>
      </c>
      <c r="B2397" s="190">
        <f t="shared" si="383"/>
        <v>43930</v>
      </c>
      <c r="C2397" s="1">
        <f t="shared" si="384"/>
        <v>17</v>
      </c>
      <c r="D2397" s="191">
        <v>2.7858131983857066</v>
      </c>
      <c r="E2397" s="192">
        <f t="shared" si="385"/>
        <v>9.6733594113159003E-5</v>
      </c>
      <c r="F2397" s="193">
        <f t="shared" si="386"/>
        <v>4.1535432218976478</v>
      </c>
      <c r="G2397" s="193">
        <f t="shared" si="390"/>
        <v>4.3071345413449329</v>
      </c>
      <c r="H2397" s="193">
        <f t="shared" si="390"/>
        <v>4.4664054197011485</v>
      </c>
      <c r="I2397" s="193">
        <f t="shared" si="390"/>
        <v>4.6315658778809929</v>
      </c>
      <c r="J2397" s="193">
        <f t="shared" si="390"/>
        <v>4.8028337030333601</v>
      </c>
      <c r="K2397" s="193">
        <f>MAX(0,(F2397-'2031 forecast'!$C$10))</f>
        <v>0</v>
      </c>
      <c r="L2397" s="193">
        <f>MAX(0,(G2397-'2031 forecast'!$C$10))</f>
        <v>0</v>
      </c>
      <c r="M2397" s="193">
        <f>MAX(0,(H2397-'2031 forecast'!$C$10))</f>
        <v>0</v>
      </c>
      <c r="N2397" s="193">
        <f>MAX(0,(I2397-'2031 forecast'!$C$10))</f>
        <v>0</v>
      </c>
      <c r="O2397" s="193">
        <f>MAX(0,(J2397-'2031 forecast'!$C$10))</f>
        <v>0</v>
      </c>
      <c r="P2397" s="175" t="str">
        <f t="shared" si="388"/>
        <v/>
      </c>
      <c r="Q2397" s="175" t="str">
        <f t="shared" si="389"/>
        <v/>
      </c>
    </row>
    <row r="2398" spans="1:17" s="1" customFormat="1" x14ac:dyDescent="0.3">
      <c r="A2398" s="189">
        <f t="shared" si="387"/>
        <v>43930.749999994194</v>
      </c>
      <c r="B2398" s="190">
        <f t="shared" si="383"/>
        <v>43930</v>
      </c>
      <c r="C2398" s="1">
        <f t="shared" si="384"/>
        <v>18</v>
      </c>
      <c r="D2398" s="191">
        <v>2.6502871508966721</v>
      </c>
      <c r="E2398" s="192">
        <f t="shared" si="385"/>
        <v>9.2027635480626934E-5</v>
      </c>
      <c r="F2398" s="193">
        <f t="shared" si="386"/>
        <v>3.9514789570485722</v>
      </c>
      <c r="G2398" s="193">
        <f t="shared" si="390"/>
        <v>4.0975982663605839</v>
      </c>
      <c r="H2398" s="193">
        <f t="shared" si="390"/>
        <v>4.249120831715687</v>
      </c>
      <c r="I2398" s="193">
        <f t="shared" si="390"/>
        <v>4.4062464567948902</v>
      </c>
      <c r="J2398" s="193">
        <f t="shared" si="390"/>
        <v>4.5691823336966015</v>
      </c>
      <c r="K2398" s="193">
        <f>MAX(0,(F2398-'2031 forecast'!$C$10))</f>
        <v>0</v>
      </c>
      <c r="L2398" s="193">
        <f>MAX(0,(G2398-'2031 forecast'!$C$10))</f>
        <v>0</v>
      </c>
      <c r="M2398" s="193">
        <f>MAX(0,(H2398-'2031 forecast'!$C$10))</f>
        <v>0</v>
      </c>
      <c r="N2398" s="193">
        <f>MAX(0,(I2398-'2031 forecast'!$C$10))</f>
        <v>0</v>
      </c>
      <c r="O2398" s="193">
        <f>MAX(0,(J2398-'2031 forecast'!$C$10))</f>
        <v>0</v>
      </c>
      <c r="P2398" s="175" t="str">
        <f t="shared" si="388"/>
        <v/>
      </c>
      <c r="Q2398" s="175" t="str">
        <f t="shared" si="389"/>
        <v/>
      </c>
    </row>
    <row r="2399" spans="1:17" s="1" customFormat="1" x14ac:dyDescent="0.3">
      <c r="A2399" s="189">
        <f t="shared" si="387"/>
        <v>43930.791666660858</v>
      </c>
      <c r="B2399" s="190">
        <f t="shared" si="383"/>
        <v>43930</v>
      </c>
      <c r="C2399" s="1">
        <f t="shared" si="384"/>
        <v>19</v>
      </c>
      <c r="D2399" s="191">
        <v>2.778283973525205</v>
      </c>
      <c r="E2399" s="192">
        <f t="shared" si="385"/>
        <v>9.6472151966907232E-5</v>
      </c>
      <c r="F2399" s="193">
        <f t="shared" si="386"/>
        <v>4.1423174294060328</v>
      </c>
      <c r="G2399" s="193">
        <f t="shared" si="390"/>
        <v>4.2954936371791357</v>
      </c>
      <c r="H2399" s="193">
        <f t="shared" si="390"/>
        <v>4.4543340537019569</v>
      </c>
      <c r="I2399" s="193">
        <f t="shared" si="390"/>
        <v>4.6190481322650987</v>
      </c>
      <c r="J2399" s="193">
        <f t="shared" si="390"/>
        <v>4.7898530714035408</v>
      </c>
      <c r="K2399" s="193">
        <f>MAX(0,(F2399-'2031 forecast'!$C$10))</f>
        <v>0</v>
      </c>
      <c r="L2399" s="193">
        <f>MAX(0,(G2399-'2031 forecast'!$C$10))</f>
        <v>0</v>
      </c>
      <c r="M2399" s="193">
        <f>MAX(0,(H2399-'2031 forecast'!$C$10))</f>
        <v>0</v>
      </c>
      <c r="N2399" s="193">
        <f>MAX(0,(I2399-'2031 forecast'!$C$10))</f>
        <v>0</v>
      </c>
      <c r="O2399" s="193">
        <f>MAX(0,(J2399-'2031 forecast'!$C$10))</f>
        <v>0</v>
      </c>
      <c r="P2399" s="175" t="str">
        <f t="shared" si="388"/>
        <v/>
      </c>
      <c r="Q2399" s="175" t="str">
        <f t="shared" si="389"/>
        <v/>
      </c>
    </row>
    <row r="2400" spans="1:17" s="1" customFormat="1" x14ac:dyDescent="0.3">
      <c r="A2400" s="189">
        <f t="shared" si="387"/>
        <v>43930.833333327522</v>
      </c>
      <c r="B2400" s="190">
        <f t="shared" si="383"/>
        <v>43930</v>
      </c>
      <c r="C2400" s="1">
        <f t="shared" si="384"/>
        <v>20</v>
      </c>
      <c r="D2400" s="191">
        <v>2.8234593226882163</v>
      </c>
      <c r="E2400" s="192">
        <f t="shared" si="385"/>
        <v>9.8040804844417908E-5</v>
      </c>
      <c r="F2400" s="193">
        <f t="shared" si="386"/>
        <v>4.2096721843557239</v>
      </c>
      <c r="G2400" s="193">
        <f t="shared" si="390"/>
        <v>4.3653390621739181</v>
      </c>
      <c r="H2400" s="193">
        <f t="shared" si="390"/>
        <v>4.5267622496971098</v>
      </c>
      <c r="I2400" s="193">
        <f t="shared" si="390"/>
        <v>4.694154605960466</v>
      </c>
      <c r="J2400" s="193">
        <f t="shared" si="390"/>
        <v>4.8677368611824594</v>
      </c>
      <c r="K2400" s="193">
        <f>MAX(0,(F2400-'2031 forecast'!$C$10))</f>
        <v>0</v>
      </c>
      <c r="L2400" s="193">
        <f>MAX(0,(G2400-'2031 forecast'!$C$10))</f>
        <v>0</v>
      </c>
      <c r="M2400" s="193">
        <f>MAX(0,(H2400-'2031 forecast'!$C$10))</f>
        <v>0</v>
      </c>
      <c r="N2400" s="193">
        <f>MAX(0,(I2400-'2031 forecast'!$C$10))</f>
        <v>0</v>
      </c>
      <c r="O2400" s="193">
        <f>MAX(0,(J2400-'2031 forecast'!$C$10))</f>
        <v>0</v>
      </c>
      <c r="P2400" s="175" t="str">
        <f t="shared" si="388"/>
        <v/>
      </c>
      <c r="Q2400" s="175" t="str">
        <f t="shared" si="389"/>
        <v/>
      </c>
    </row>
    <row r="2401" spans="1:17" s="1" customFormat="1" x14ac:dyDescent="0.3">
      <c r="A2401" s="189">
        <f t="shared" si="387"/>
        <v>43930.874999994187</v>
      </c>
      <c r="B2401" s="190">
        <f t="shared" si="383"/>
        <v>43930</v>
      </c>
      <c r="C2401" s="1">
        <f t="shared" si="384"/>
        <v>21</v>
      </c>
      <c r="D2401" s="191">
        <v>2.7255793995016915</v>
      </c>
      <c r="E2401" s="192">
        <f t="shared" si="385"/>
        <v>9.4642056943144759E-5</v>
      </c>
      <c r="F2401" s="193">
        <f t="shared" si="386"/>
        <v>4.0637368819647257</v>
      </c>
      <c r="G2401" s="193">
        <f t="shared" si="390"/>
        <v>4.2140073080185561</v>
      </c>
      <c r="H2401" s="193">
        <f t="shared" si="390"/>
        <v>4.3698344917076106</v>
      </c>
      <c r="I2401" s="193">
        <f t="shared" si="390"/>
        <v>4.5314239129538363</v>
      </c>
      <c r="J2401" s="193">
        <f t="shared" si="390"/>
        <v>4.698988649994801</v>
      </c>
      <c r="K2401" s="193">
        <f>MAX(0,(F2401-'2031 forecast'!$C$10))</f>
        <v>0</v>
      </c>
      <c r="L2401" s="193">
        <f>MAX(0,(G2401-'2031 forecast'!$C$10))</f>
        <v>0</v>
      </c>
      <c r="M2401" s="193">
        <f>MAX(0,(H2401-'2031 forecast'!$C$10))</f>
        <v>0</v>
      </c>
      <c r="N2401" s="193">
        <f>MAX(0,(I2401-'2031 forecast'!$C$10))</f>
        <v>0</v>
      </c>
      <c r="O2401" s="193">
        <f>MAX(0,(J2401-'2031 forecast'!$C$10))</f>
        <v>0</v>
      </c>
      <c r="P2401" s="175" t="str">
        <f t="shared" si="388"/>
        <v/>
      </c>
      <c r="Q2401" s="175" t="str">
        <f t="shared" si="389"/>
        <v/>
      </c>
    </row>
    <row r="2402" spans="1:17" s="1" customFormat="1" x14ac:dyDescent="0.3">
      <c r="A2402" s="189">
        <f t="shared" si="387"/>
        <v>43930.916666660851</v>
      </c>
      <c r="B2402" s="190">
        <f t="shared" si="383"/>
        <v>43930</v>
      </c>
      <c r="C2402" s="1">
        <f t="shared" si="384"/>
        <v>22</v>
      </c>
      <c r="D2402" s="191">
        <v>2.5975825768731586</v>
      </c>
      <c r="E2402" s="192">
        <f t="shared" si="385"/>
        <v>9.019754045686446E-5</v>
      </c>
      <c r="F2402" s="193">
        <f t="shared" si="386"/>
        <v>3.8728984096072652</v>
      </c>
      <c r="G2402" s="193">
        <f t="shared" si="390"/>
        <v>4.0161119372000043</v>
      </c>
      <c r="H2402" s="193">
        <f t="shared" si="390"/>
        <v>4.1646212697213407</v>
      </c>
      <c r="I2402" s="193">
        <f t="shared" si="390"/>
        <v>4.3186222374836278</v>
      </c>
      <c r="J2402" s="193">
        <f t="shared" si="390"/>
        <v>4.4783179122878618</v>
      </c>
      <c r="K2402" s="193">
        <f>MAX(0,(F2402-'2031 forecast'!$C$10))</f>
        <v>0</v>
      </c>
      <c r="L2402" s="193">
        <f>MAX(0,(G2402-'2031 forecast'!$C$10))</f>
        <v>0</v>
      </c>
      <c r="M2402" s="193">
        <f>MAX(0,(H2402-'2031 forecast'!$C$10))</f>
        <v>0</v>
      </c>
      <c r="N2402" s="193">
        <f>MAX(0,(I2402-'2031 forecast'!$C$10))</f>
        <v>0</v>
      </c>
      <c r="O2402" s="193">
        <f>MAX(0,(J2402-'2031 forecast'!$C$10))</f>
        <v>0</v>
      </c>
      <c r="P2402" s="175" t="str">
        <f t="shared" si="388"/>
        <v/>
      </c>
      <c r="Q2402" s="175" t="str">
        <f t="shared" si="389"/>
        <v/>
      </c>
    </row>
    <row r="2403" spans="1:17" s="1" customFormat="1" x14ac:dyDescent="0.3">
      <c r="A2403" s="189">
        <f t="shared" si="387"/>
        <v>43930.958333327515</v>
      </c>
      <c r="B2403" s="190">
        <f t="shared" si="383"/>
        <v>43930</v>
      </c>
      <c r="C2403" s="1">
        <f t="shared" si="384"/>
        <v>23</v>
      </c>
      <c r="D2403" s="191">
        <v>2.4620565293841246</v>
      </c>
      <c r="E2403" s="192">
        <f t="shared" si="385"/>
        <v>8.5491581824332418E-5</v>
      </c>
      <c r="F2403" s="193">
        <f t="shared" si="386"/>
        <v>3.6708341447581914</v>
      </c>
      <c r="G2403" s="193">
        <f t="shared" si="390"/>
        <v>3.8065756622156566</v>
      </c>
      <c r="H2403" s="193">
        <f t="shared" si="390"/>
        <v>3.9473366817358801</v>
      </c>
      <c r="I2403" s="193">
        <f t="shared" si="390"/>
        <v>4.093302816397526</v>
      </c>
      <c r="J2403" s="193">
        <f t="shared" si="390"/>
        <v>4.244666542951105</v>
      </c>
      <c r="K2403" s="193">
        <f>MAX(0,(F2403-'2031 forecast'!$C$10))</f>
        <v>0</v>
      </c>
      <c r="L2403" s="193">
        <f>MAX(0,(G2403-'2031 forecast'!$C$10))</f>
        <v>0</v>
      </c>
      <c r="M2403" s="193">
        <f>MAX(0,(H2403-'2031 forecast'!$C$10))</f>
        <v>0</v>
      </c>
      <c r="N2403" s="193">
        <f>MAX(0,(I2403-'2031 forecast'!$C$10))</f>
        <v>0</v>
      </c>
      <c r="O2403" s="193">
        <f>MAX(0,(J2403-'2031 forecast'!$C$10))</f>
        <v>0</v>
      </c>
      <c r="P2403" s="175" t="str">
        <f t="shared" si="388"/>
        <v/>
      </c>
      <c r="Q2403" s="175" t="str">
        <f t="shared" si="389"/>
        <v/>
      </c>
    </row>
    <row r="2404" spans="1:17" s="1" customFormat="1" x14ac:dyDescent="0.3">
      <c r="A2404" s="189">
        <f t="shared" si="387"/>
        <v>43930.999999994179</v>
      </c>
      <c r="B2404" s="190">
        <f t="shared" si="383"/>
        <v>43930</v>
      </c>
      <c r="C2404" s="1">
        <f t="shared" si="384"/>
        <v>0</v>
      </c>
      <c r="D2404" s="191">
        <v>2.4244104050816149</v>
      </c>
      <c r="E2404" s="192">
        <f t="shared" si="385"/>
        <v>8.4184371093073499E-5</v>
      </c>
      <c r="F2404" s="193">
        <f t="shared" si="386"/>
        <v>3.6147051823001144</v>
      </c>
      <c r="G2404" s="193">
        <f t="shared" si="390"/>
        <v>3.7483711413866705</v>
      </c>
      <c r="H2404" s="193">
        <f t="shared" si="390"/>
        <v>3.8869798517399179</v>
      </c>
      <c r="I2404" s="193">
        <f t="shared" si="390"/>
        <v>4.030714088318053</v>
      </c>
      <c r="J2404" s="193">
        <f t="shared" si="390"/>
        <v>4.1797633848020048</v>
      </c>
      <c r="K2404" s="193">
        <f>MAX(0,(F2404-'2031 forecast'!$C$10))</f>
        <v>0</v>
      </c>
      <c r="L2404" s="193">
        <f>MAX(0,(G2404-'2031 forecast'!$C$10))</f>
        <v>0</v>
      </c>
      <c r="M2404" s="193">
        <f>MAX(0,(H2404-'2031 forecast'!$C$10))</f>
        <v>0</v>
      </c>
      <c r="N2404" s="193">
        <f>MAX(0,(I2404-'2031 forecast'!$C$10))</f>
        <v>0</v>
      </c>
      <c r="O2404" s="193">
        <f>MAX(0,(J2404-'2031 forecast'!$C$10))</f>
        <v>0</v>
      </c>
      <c r="P2404" s="175" t="str">
        <f t="shared" si="388"/>
        <v/>
      </c>
      <c r="Q2404" s="175" t="str">
        <f t="shared" si="389"/>
        <v/>
      </c>
    </row>
    <row r="2405" spans="1:17" s="1" customFormat="1" x14ac:dyDescent="0.3">
      <c r="A2405" s="189">
        <f t="shared" si="387"/>
        <v>43931.041666660843</v>
      </c>
      <c r="B2405" s="190">
        <f t="shared" si="383"/>
        <v>43931</v>
      </c>
      <c r="C2405" s="1">
        <f t="shared" si="384"/>
        <v>1</v>
      </c>
      <c r="D2405" s="191">
        <v>2.1910044344060555</v>
      </c>
      <c r="E2405" s="192">
        <f t="shared" si="385"/>
        <v>7.6079664559268294E-5</v>
      </c>
      <c r="F2405" s="193">
        <f t="shared" si="386"/>
        <v>3.2667056150600415</v>
      </c>
      <c r="G2405" s="193">
        <f t="shared" ref="G2405:J2424" si="391">$E2405*G$2</f>
        <v>3.3875031122469603</v>
      </c>
      <c r="H2405" s="193">
        <f t="shared" si="391"/>
        <v>3.5127675057649572</v>
      </c>
      <c r="I2405" s="193">
        <f t="shared" si="391"/>
        <v>3.6426639742253215</v>
      </c>
      <c r="J2405" s="193">
        <f t="shared" si="391"/>
        <v>3.7773638042775883</v>
      </c>
      <c r="K2405" s="193">
        <f>MAX(0,(F2405-'2031 forecast'!$C$10))</f>
        <v>0</v>
      </c>
      <c r="L2405" s="193">
        <f>MAX(0,(G2405-'2031 forecast'!$C$10))</f>
        <v>0</v>
      </c>
      <c r="M2405" s="193">
        <f>MAX(0,(H2405-'2031 forecast'!$C$10))</f>
        <v>0</v>
      </c>
      <c r="N2405" s="193">
        <f>MAX(0,(I2405-'2031 forecast'!$C$10))</f>
        <v>0</v>
      </c>
      <c r="O2405" s="193">
        <f>MAX(0,(J2405-'2031 forecast'!$C$10))</f>
        <v>0</v>
      </c>
      <c r="P2405" s="175" t="str">
        <f t="shared" si="388"/>
        <v/>
      </c>
      <c r="Q2405" s="175" t="str">
        <f t="shared" si="389"/>
        <v/>
      </c>
    </row>
    <row r="2406" spans="1:17" s="1" customFormat="1" x14ac:dyDescent="0.3">
      <c r="A2406" s="189">
        <f t="shared" si="387"/>
        <v>43931.083333327508</v>
      </c>
      <c r="B2406" s="190">
        <f t="shared" si="383"/>
        <v>43931</v>
      </c>
      <c r="C2406" s="1">
        <f t="shared" si="384"/>
        <v>2</v>
      </c>
      <c r="D2406" s="191">
        <v>2.1985336592665576</v>
      </c>
      <c r="E2406" s="192">
        <f t="shared" si="385"/>
        <v>7.6341106705520077E-5</v>
      </c>
      <c r="F2406" s="193">
        <f t="shared" si="386"/>
        <v>3.277931407551657</v>
      </c>
      <c r="G2406" s="193">
        <f t="shared" si="391"/>
        <v>3.3991440164127575</v>
      </c>
      <c r="H2406" s="193">
        <f t="shared" si="391"/>
        <v>3.5248388717641497</v>
      </c>
      <c r="I2406" s="193">
        <f t="shared" si="391"/>
        <v>3.6551817198412162</v>
      </c>
      <c r="J2406" s="193">
        <f t="shared" si="391"/>
        <v>3.7903444359074085</v>
      </c>
      <c r="K2406" s="193">
        <f>MAX(0,(F2406-'2031 forecast'!$C$10))</f>
        <v>0</v>
      </c>
      <c r="L2406" s="193">
        <f>MAX(0,(G2406-'2031 forecast'!$C$10))</f>
        <v>0</v>
      </c>
      <c r="M2406" s="193">
        <f>MAX(0,(H2406-'2031 forecast'!$C$10))</f>
        <v>0</v>
      </c>
      <c r="N2406" s="193">
        <f>MAX(0,(I2406-'2031 forecast'!$C$10))</f>
        <v>0</v>
      </c>
      <c r="O2406" s="193">
        <f>MAX(0,(J2406-'2031 forecast'!$C$10))</f>
        <v>0</v>
      </c>
      <c r="P2406" s="175" t="str">
        <f t="shared" si="388"/>
        <v/>
      </c>
      <c r="Q2406" s="175" t="str">
        <f t="shared" si="389"/>
        <v/>
      </c>
    </row>
    <row r="2407" spans="1:17" s="1" customFormat="1" x14ac:dyDescent="0.3">
      <c r="A2407" s="189">
        <f t="shared" si="387"/>
        <v>43931.124999994172</v>
      </c>
      <c r="B2407" s="190">
        <f t="shared" si="383"/>
        <v>43931</v>
      </c>
      <c r="C2407" s="1">
        <f t="shared" si="384"/>
        <v>3</v>
      </c>
      <c r="D2407" s="191">
        <v>2.1533583101035458</v>
      </c>
      <c r="E2407" s="192">
        <f t="shared" si="385"/>
        <v>7.4772453828009374E-5</v>
      </c>
      <c r="F2407" s="193">
        <f t="shared" si="386"/>
        <v>3.2105766526019646</v>
      </c>
      <c r="G2407" s="193">
        <f t="shared" si="391"/>
        <v>3.3292985914179742</v>
      </c>
      <c r="H2407" s="193">
        <f t="shared" si="391"/>
        <v>3.452410675768995</v>
      </c>
      <c r="I2407" s="193">
        <f t="shared" si="391"/>
        <v>3.580075246145848</v>
      </c>
      <c r="J2407" s="193">
        <f t="shared" si="391"/>
        <v>3.7124606461284881</v>
      </c>
      <c r="K2407" s="193">
        <f>MAX(0,(F2407-'2031 forecast'!$C$10))</f>
        <v>0</v>
      </c>
      <c r="L2407" s="193">
        <f>MAX(0,(G2407-'2031 forecast'!$C$10))</f>
        <v>0</v>
      </c>
      <c r="M2407" s="193">
        <f>MAX(0,(H2407-'2031 forecast'!$C$10))</f>
        <v>0</v>
      </c>
      <c r="N2407" s="193">
        <f>MAX(0,(I2407-'2031 forecast'!$C$10))</f>
        <v>0</v>
      </c>
      <c r="O2407" s="193">
        <f>MAX(0,(J2407-'2031 forecast'!$C$10))</f>
        <v>0</v>
      </c>
      <c r="P2407" s="175" t="str">
        <f t="shared" si="388"/>
        <v/>
      </c>
      <c r="Q2407" s="175" t="str">
        <f t="shared" si="389"/>
        <v/>
      </c>
    </row>
    <row r="2408" spans="1:17" s="1" customFormat="1" x14ac:dyDescent="0.3">
      <c r="A2408" s="189">
        <f t="shared" si="387"/>
        <v>43931.166666660836</v>
      </c>
      <c r="B2408" s="190">
        <f t="shared" si="383"/>
        <v>43931</v>
      </c>
      <c r="C2408" s="1">
        <f t="shared" si="384"/>
        <v>4</v>
      </c>
      <c r="D2408" s="191">
        <v>2.2135921089875614</v>
      </c>
      <c r="E2408" s="192">
        <f t="shared" si="385"/>
        <v>7.6863990998023632E-5</v>
      </c>
      <c r="F2408" s="193">
        <f t="shared" si="386"/>
        <v>3.3003829925348871</v>
      </c>
      <c r="G2408" s="193">
        <f t="shared" si="391"/>
        <v>3.4224258247443515</v>
      </c>
      <c r="H2408" s="193">
        <f t="shared" si="391"/>
        <v>3.5489816037625337</v>
      </c>
      <c r="I2408" s="193">
        <f t="shared" si="391"/>
        <v>3.6802172110730047</v>
      </c>
      <c r="J2408" s="193">
        <f t="shared" si="391"/>
        <v>3.8163056991670481</v>
      </c>
      <c r="K2408" s="193">
        <f>MAX(0,(F2408-'2031 forecast'!$C$10))</f>
        <v>0</v>
      </c>
      <c r="L2408" s="193">
        <f>MAX(0,(G2408-'2031 forecast'!$C$10))</f>
        <v>0</v>
      </c>
      <c r="M2408" s="193">
        <f>MAX(0,(H2408-'2031 forecast'!$C$10))</f>
        <v>0</v>
      </c>
      <c r="N2408" s="193">
        <f>MAX(0,(I2408-'2031 forecast'!$C$10))</f>
        <v>0</v>
      </c>
      <c r="O2408" s="193">
        <f>MAX(0,(J2408-'2031 forecast'!$C$10))</f>
        <v>0</v>
      </c>
      <c r="P2408" s="175" t="str">
        <f t="shared" si="388"/>
        <v/>
      </c>
      <c r="Q2408" s="175" t="str">
        <f t="shared" si="389"/>
        <v/>
      </c>
    </row>
    <row r="2409" spans="1:17" s="1" customFormat="1" x14ac:dyDescent="0.3">
      <c r="A2409" s="189">
        <f t="shared" si="387"/>
        <v>43931.2083333275</v>
      </c>
      <c r="B2409" s="190">
        <f t="shared" si="383"/>
        <v>43931</v>
      </c>
      <c r="C2409" s="1">
        <f t="shared" si="384"/>
        <v>5</v>
      </c>
      <c r="D2409" s="191">
        <v>2.1985336592665576</v>
      </c>
      <c r="E2409" s="192">
        <f t="shared" si="385"/>
        <v>7.6341106705520077E-5</v>
      </c>
      <c r="F2409" s="193">
        <f t="shared" si="386"/>
        <v>3.277931407551657</v>
      </c>
      <c r="G2409" s="193">
        <f t="shared" si="391"/>
        <v>3.3991440164127575</v>
      </c>
      <c r="H2409" s="193">
        <f t="shared" si="391"/>
        <v>3.5248388717641497</v>
      </c>
      <c r="I2409" s="193">
        <f t="shared" si="391"/>
        <v>3.6551817198412162</v>
      </c>
      <c r="J2409" s="193">
        <f t="shared" si="391"/>
        <v>3.7903444359074085</v>
      </c>
      <c r="K2409" s="193">
        <f>MAX(0,(F2409-'2031 forecast'!$C$10))</f>
        <v>0</v>
      </c>
      <c r="L2409" s="193">
        <f>MAX(0,(G2409-'2031 forecast'!$C$10))</f>
        <v>0</v>
      </c>
      <c r="M2409" s="193">
        <f>MAX(0,(H2409-'2031 forecast'!$C$10))</f>
        <v>0</v>
      </c>
      <c r="N2409" s="193">
        <f>MAX(0,(I2409-'2031 forecast'!$C$10))</f>
        <v>0</v>
      </c>
      <c r="O2409" s="193">
        <f>MAX(0,(J2409-'2031 forecast'!$C$10))</f>
        <v>0</v>
      </c>
      <c r="P2409" s="175" t="str">
        <f t="shared" si="388"/>
        <v/>
      </c>
      <c r="Q2409" s="175" t="str">
        <f t="shared" si="389"/>
        <v/>
      </c>
    </row>
    <row r="2410" spans="1:17" s="1" customFormat="1" x14ac:dyDescent="0.3">
      <c r="A2410" s="189">
        <f t="shared" si="387"/>
        <v>43931.249999994165</v>
      </c>
      <c r="B2410" s="190">
        <f t="shared" si="383"/>
        <v>43931</v>
      </c>
      <c r="C2410" s="1">
        <f t="shared" si="384"/>
        <v>6</v>
      </c>
      <c r="D2410" s="191">
        <v>2.2964135824530825</v>
      </c>
      <c r="E2410" s="192">
        <f t="shared" si="385"/>
        <v>7.9739854606793227E-5</v>
      </c>
      <c r="F2410" s="193">
        <f t="shared" si="386"/>
        <v>3.4238667099426552</v>
      </c>
      <c r="G2410" s="193">
        <f t="shared" si="391"/>
        <v>3.55047577056812</v>
      </c>
      <c r="H2410" s="193">
        <f t="shared" si="391"/>
        <v>3.6817666297536493</v>
      </c>
      <c r="I2410" s="193">
        <f t="shared" si="391"/>
        <v>3.8179124128478454</v>
      </c>
      <c r="J2410" s="193">
        <f t="shared" si="391"/>
        <v>3.9590926470950669</v>
      </c>
      <c r="K2410" s="193">
        <f>MAX(0,(F2410-'2031 forecast'!$C$10))</f>
        <v>0</v>
      </c>
      <c r="L2410" s="193">
        <f>MAX(0,(G2410-'2031 forecast'!$C$10))</f>
        <v>0</v>
      </c>
      <c r="M2410" s="193">
        <f>MAX(0,(H2410-'2031 forecast'!$C$10))</f>
        <v>0</v>
      </c>
      <c r="N2410" s="193">
        <f>MAX(0,(I2410-'2031 forecast'!$C$10))</f>
        <v>0</v>
      </c>
      <c r="O2410" s="193">
        <f>MAX(0,(J2410-'2031 forecast'!$C$10))</f>
        <v>0</v>
      </c>
      <c r="P2410" s="175" t="str">
        <f t="shared" si="388"/>
        <v/>
      </c>
      <c r="Q2410" s="175" t="str">
        <f t="shared" si="389"/>
        <v/>
      </c>
    </row>
    <row r="2411" spans="1:17" s="1" customFormat="1" x14ac:dyDescent="0.3">
      <c r="A2411" s="189">
        <f t="shared" si="387"/>
        <v>43931.291666660829</v>
      </c>
      <c r="B2411" s="190">
        <f t="shared" si="383"/>
        <v>43931</v>
      </c>
      <c r="C2411" s="1">
        <f t="shared" si="384"/>
        <v>7</v>
      </c>
      <c r="D2411" s="191">
        <v>2.3415889316160943</v>
      </c>
      <c r="E2411" s="192">
        <f t="shared" si="385"/>
        <v>8.130850748430393E-5</v>
      </c>
      <c r="F2411" s="193">
        <f t="shared" si="386"/>
        <v>3.4912214648923476</v>
      </c>
      <c r="G2411" s="193">
        <f t="shared" si="391"/>
        <v>3.6203211955629033</v>
      </c>
      <c r="H2411" s="193">
        <f t="shared" si="391"/>
        <v>3.7541948257488036</v>
      </c>
      <c r="I2411" s="193">
        <f t="shared" si="391"/>
        <v>3.8930188865432136</v>
      </c>
      <c r="J2411" s="193">
        <f t="shared" si="391"/>
        <v>4.0369764368739869</v>
      </c>
      <c r="K2411" s="193">
        <f>MAX(0,(F2411-'2031 forecast'!$C$10))</f>
        <v>0</v>
      </c>
      <c r="L2411" s="193">
        <f>MAX(0,(G2411-'2031 forecast'!$C$10))</f>
        <v>0</v>
      </c>
      <c r="M2411" s="193">
        <f>MAX(0,(H2411-'2031 forecast'!$C$10))</f>
        <v>0</v>
      </c>
      <c r="N2411" s="193">
        <f>MAX(0,(I2411-'2031 forecast'!$C$10))</f>
        <v>0</v>
      </c>
      <c r="O2411" s="193">
        <f>MAX(0,(J2411-'2031 forecast'!$C$10))</f>
        <v>0</v>
      </c>
      <c r="P2411" s="175" t="str">
        <f t="shared" si="388"/>
        <v/>
      </c>
      <c r="Q2411" s="175" t="str">
        <f t="shared" si="389"/>
        <v/>
      </c>
    </row>
    <row r="2412" spans="1:17" s="1" customFormat="1" x14ac:dyDescent="0.3">
      <c r="A2412" s="189">
        <f t="shared" si="387"/>
        <v>43931.333333327493</v>
      </c>
      <c r="B2412" s="190">
        <f t="shared" si="383"/>
        <v>43931</v>
      </c>
      <c r="C2412" s="1">
        <f t="shared" si="384"/>
        <v>8</v>
      </c>
      <c r="D2412" s="191">
        <v>2.4469980796631208</v>
      </c>
      <c r="E2412" s="192">
        <f t="shared" si="385"/>
        <v>8.496869753182885E-5</v>
      </c>
      <c r="F2412" s="193">
        <f t="shared" si="386"/>
        <v>3.6483825597749604</v>
      </c>
      <c r="G2412" s="193">
        <f t="shared" si="391"/>
        <v>3.7832938538840621</v>
      </c>
      <c r="H2412" s="193">
        <f t="shared" si="391"/>
        <v>3.9231939497374952</v>
      </c>
      <c r="I2412" s="193">
        <f t="shared" si="391"/>
        <v>4.0682673251657366</v>
      </c>
      <c r="J2412" s="193">
        <f t="shared" si="391"/>
        <v>4.2187052796914646</v>
      </c>
      <c r="K2412" s="193">
        <f>MAX(0,(F2412-'2031 forecast'!$C$10))</f>
        <v>0</v>
      </c>
      <c r="L2412" s="193">
        <f>MAX(0,(G2412-'2031 forecast'!$C$10))</f>
        <v>0</v>
      </c>
      <c r="M2412" s="193">
        <f>MAX(0,(H2412-'2031 forecast'!$C$10))</f>
        <v>0</v>
      </c>
      <c r="N2412" s="193">
        <f>MAX(0,(I2412-'2031 forecast'!$C$10))</f>
        <v>0</v>
      </c>
      <c r="O2412" s="193">
        <f>MAX(0,(J2412-'2031 forecast'!$C$10))</f>
        <v>0</v>
      </c>
      <c r="P2412" s="175" t="str">
        <f t="shared" si="388"/>
        <v/>
      </c>
      <c r="Q2412" s="175" t="str">
        <f t="shared" si="389"/>
        <v/>
      </c>
    </row>
    <row r="2413" spans="1:17" s="1" customFormat="1" x14ac:dyDescent="0.3">
      <c r="A2413" s="189">
        <f t="shared" si="387"/>
        <v>43931.374999994157</v>
      </c>
      <c r="B2413" s="190">
        <f t="shared" si="383"/>
        <v>43931</v>
      </c>
      <c r="C2413" s="1">
        <f t="shared" si="384"/>
        <v>9</v>
      </c>
      <c r="D2413" s="191">
        <v>2.3867642807791056</v>
      </c>
      <c r="E2413" s="192">
        <f t="shared" si="385"/>
        <v>8.2877160361814606E-5</v>
      </c>
      <c r="F2413" s="193">
        <f t="shared" si="386"/>
        <v>3.5585762198420388</v>
      </c>
      <c r="G2413" s="193">
        <f t="shared" si="391"/>
        <v>3.6901666205576857</v>
      </c>
      <c r="H2413" s="193">
        <f t="shared" si="391"/>
        <v>3.826623021743957</v>
      </c>
      <c r="I2413" s="193">
        <f t="shared" si="391"/>
        <v>3.9681253602385804</v>
      </c>
      <c r="J2413" s="193">
        <f t="shared" si="391"/>
        <v>4.1148602266529055</v>
      </c>
      <c r="K2413" s="193">
        <f>MAX(0,(F2413-'2031 forecast'!$C$10))</f>
        <v>0</v>
      </c>
      <c r="L2413" s="193">
        <f>MAX(0,(G2413-'2031 forecast'!$C$10))</f>
        <v>0</v>
      </c>
      <c r="M2413" s="193">
        <f>MAX(0,(H2413-'2031 forecast'!$C$10))</f>
        <v>0</v>
      </c>
      <c r="N2413" s="193">
        <f>MAX(0,(I2413-'2031 forecast'!$C$10))</f>
        <v>0</v>
      </c>
      <c r="O2413" s="193">
        <f>MAX(0,(J2413-'2031 forecast'!$C$10))</f>
        <v>0</v>
      </c>
      <c r="P2413" s="175" t="str">
        <f t="shared" si="388"/>
        <v/>
      </c>
      <c r="Q2413" s="175" t="str">
        <f t="shared" si="389"/>
        <v/>
      </c>
    </row>
    <row r="2414" spans="1:17" s="1" customFormat="1" x14ac:dyDescent="0.3">
      <c r="A2414" s="189">
        <f t="shared" si="387"/>
        <v>43931.416666660822</v>
      </c>
      <c r="B2414" s="190">
        <f t="shared" si="383"/>
        <v>43931</v>
      </c>
      <c r="C2414" s="1">
        <f t="shared" si="384"/>
        <v>10</v>
      </c>
      <c r="D2414" s="191">
        <v>2.4846442039656305</v>
      </c>
      <c r="E2414" s="192">
        <f t="shared" si="385"/>
        <v>8.627590826308777E-5</v>
      </c>
      <c r="F2414" s="193">
        <f t="shared" si="386"/>
        <v>3.7045115222330374</v>
      </c>
      <c r="G2414" s="193">
        <f t="shared" si="391"/>
        <v>3.8414983747130487</v>
      </c>
      <c r="H2414" s="193">
        <f t="shared" si="391"/>
        <v>3.9835507797334571</v>
      </c>
      <c r="I2414" s="193">
        <f t="shared" si="391"/>
        <v>4.1308560532452105</v>
      </c>
      <c r="J2414" s="193">
        <f t="shared" si="391"/>
        <v>4.2836084378405648</v>
      </c>
      <c r="K2414" s="193">
        <f>MAX(0,(F2414-'2031 forecast'!$C$10))</f>
        <v>0</v>
      </c>
      <c r="L2414" s="193">
        <f>MAX(0,(G2414-'2031 forecast'!$C$10))</f>
        <v>0</v>
      </c>
      <c r="M2414" s="193">
        <f>MAX(0,(H2414-'2031 forecast'!$C$10))</f>
        <v>0</v>
      </c>
      <c r="N2414" s="193">
        <f>MAX(0,(I2414-'2031 forecast'!$C$10))</f>
        <v>0</v>
      </c>
      <c r="O2414" s="193">
        <f>MAX(0,(J2414-'2031 forecast'!$C$10))</f>
        <v>0</v>
      </c>
      <c r="P2414" s="175" t="str">
        <f t="shared" si="388"/>
        <v/>
      </c>
      <c r="Q2414" s="175" t="str">
        <f t="shared" si="389"/>
        <v/>
      </c>
    </row>
    <row r="2415" spans="1:17" s="1" customFormat="1" x14ac:dyDescent="0.3">
      <c r="A2415" s="189">
        <f t="shared" si="387"/>
        <v>43931.458333327486</v>
      </c>
      <c r="B2415" s="190">
        <f t="shared" si="383"/>
        <v>43931</v>
      </c>
      <c r="C2415" s="1">
        <f t="shared" si="384"/>
        <v>11</v>
      </c>
      <c r="D2415" s="191">
        <v>2.6051118017336607</v>
      </c>
      <c r="E2415" s="192">
        <f t="shared" si="385"/>
        <v>9.0458982603116257E-5</v>
      </c>
      <c r="F2415" s="193">
        <f t="shared" si="386"/>
        <v>3.8841242020988811</v>
      </c>
      <c r="G2415" s="193">
        <f t="shared" si="391"/>
        <v>4.0277528413658015</v>
      </c>
      <c r="H2415" s="193">
        <f t="shared" si="391"/>
        <v>4.1766926357205332</v>
      </c>
      <c r="I2415" s="193">
        <f t="shared" si="391"/>
        <v>4.331139983099523</v>
      </c>
      <c r="J2415" s="193">
        <f t="shared" si="391"/>
        <v>4.4912985439176829</v>
      </c>
      <c r="K2415" s="193">
        <f>MAX(0,(F2415-'2031 forecast'!$C$10))</f>
        <v>0</v>
      </c>
      <c r="L2415" s="193">
        <f>MAX(0,(G2415-'2031 forecast'!$C$10))</f>
        <v>0</v>
      </c>
      <c r="M2415" s="193">
        <f>MAX(0,(H2415-'2031 forecast'!$C$10))</f>
        <v>0</v>
      </c>
      <c r="N2415" s="193">
        <f>MAX(0,(I2415-'2031 forecast'!$C$10))</f>
        <v>0</v>
      </c>
      <c r="O2415" s="193">
        <f>MAX(0,(J2415-'2031 forecast'!$C$10))</f>
        <v>0</v>
      </c>
      <c r="P2415" s="175" t="str">
        <f t="shared" si="388"/>
        <v/>
      </c>
      <c r="Q2415" s="175" t="str">
        <f t="shared" si="389"/>
        <v/>
      </c>
    </row>
    <row r="2416" spans="1:17" s="1" customFormat="1" x14ac:dyDescent="0.3">
      <c r="A2416" s="189">
        <f t="shared" si="387"/>
        <v>43931.49999999415</v>
      </c>
      <c r="B2416" s="190">
        <f t="shared" si="383"/>
        <v>43931</v>
      </c>
      <c r="C2416" s="1">
        <f t="shared" si="384"/>
        <v>12</v>
      </c>
      <c r="D2416" s="191">
        <v>2.6879332751991818</v>
      </c>
      <c r="E2416" s="192">
        <f t="shared" si="385"/>
        <v>9.3334846211885839E-5</v>
      </c>
      <c r="F2416" s="193">
        <f t="shared" si="386"/>
        <v>4.0076079195066487</v>
      </c>
      <c r="G2416" s="193">
        <f t="shared" si="391"/>
        <v>4.15580278718957</v>
      </c>
      <c r="H2416" s="193">
        <f t="shared" si="391"/>
        <v>4.3094776617116484</v>
      </c>
      <c r="I2416" s="193">
        <f t="shared" si="391"/>
        <v>4.4688351848743633</v>
      </c>
      <c r="J2416" s="193">
        <f t="shared" si="391"/>
        <v>4.6340854918457008</v>
      </c>
      <c r="K2416" s="193">
        <f>MAX(0,(F2416-'2031 forecast'!$C$10))</f>
        <v>0</v>
      </c>
      <c r="L2416" s="193">
        <f>MAX(0,(G2416-'2031 forecast'!$C$10))</f>
        <v>0</v>
      </c>
      <c r="M2416" s="193">
        <f>MAX(0,(H2416-'2031 forecast'!$C$10))</f>
        <v>0</v>
      </c>
      <c r="N2416" s="193">
        <f>MAX(0,(I2416-'2031 forecast'!$C$10))</f>
        <v>0</v>
      </c>
      <c r="O2416" s="193">
        <f>MAX(0,(J2416-'2031 forecast'!$C$10))</f>
        <v>0</v>
      </c>
      <c r="P2416" s="175" t="str">
        <f t="shared" si="388"/>
        <v/>
      </c>
      <c r="Q2416" s="175" t="str">
        <f t="shared" si="389"/>
        <v/>
      </c>
    </row>
    <row r="2417" spans="1:17" s="1" customFormat="1" x14ac:dyDescent="0.3">
      <c r="A2417" s="189">
        <f t="shared" si="387"/>
        <v>43931.541666660814</v>
      </c>
      <c r="B2417" s="190">
        <f t="shared" si="383"/>
        <v>43931</v>
      </c>
      <c r="C2417" s="1">
        <f t="shared" si="384"/>
        <v>13</v>
      </c>
      <c r="D2417" s="191">
        <v>2.5975825768731586</v>
      </c>
      <c r="E2417" s="192">
        <f t="shared" si="385"/>
        <v>9.019754045686446E-5</v>
      </c>
      <c r="F2417" s="193">
        <f t="shared" si="386"/>
        <v>3.8728984096072652</v>
      </c>
      <c r="G2417" s="193">
        <f t="shared" si="391"/>
        <v>4.0161119372000043</v>
      </c>
      <c r="H2417" s="193">
        <f t="shared" si="391"/>
        <v>4.1646212697213407</v>
      </c>
      <c r="I2417" s="193">
        <f t="shared" si="391"/>
        <v>4.3186222374836278</v>
      </c>
      <c r="J2417" s="193">
        <f t="shared" si="391"/>
        <v>4.4783179122878618</v>
      </c>
      <c r="K2417" s="193">
        <f>MAX(0,(F2417-'2031 forecast'!$C$10))</f>
        <v>0</v>
      </c>
      <c r="L2417" s="193">
        <f>MAX(0,(G2417-'2031 forecast'!$C$10))</f>
        <v>0</v>
      </c>
      <c r="M2417" s="193">
        <f>MAX(0,(H2417-'2031 forecast'!$C$10))</f>
        <v>0</v>
      </c>
      <c r="N2417" s="193">
        <f>MAX(0,(I2417-'2031 forecast'!$C$10))</f>
        <v>0</v>
      </c>
      <c r="O2417" s="193">
        <f>MAX(0,(J2417-'2031 forecast'!$C$10))</f>
        <v>0</v>
      </c>
      <c r="P2417" s="175" t="str">
        <f t="shared" si="388"/>
        <v/>
      </c>
      <c r="Q2417" s="175" t="str">
        <f t="shared" si="389"/>
        <v/>
      </c>
    </row>
    <row r="2418" spans="1:17" s="1" customFormat="1" x14ac:dyDescent="0.3">
      <c r="A2418" s="189">
        <f t="shared" si="387"/>
        <v>43931.583333327479</v>
      </c>
      <c r="B2418" s="190">
        <f t="shared" si="383"/>
        <v>43931</v>
      </c>
      <c r="C2418" s="1">
        <f t="shared" si="384"/>
        <v>14</v>
      </c>
      <c r="D2418" s="191">
        <v>2.5975825768731586</v>
      </c>
      <c r="E2418" s="192">
        <f t="shared" si="385"/>
        <v>9.019754045686446E-5</v>
      </c>
      <c r="F2418" s="193">
        <f t="shared" si="386"/>
        <v>3.8728984096072652</v>
      </c>
      <c r="G2418" s="193">
        <f t="shared" si="391"/>
        <v>4.0161119372000043</v>
      </c>
      <c r="H2418" s="193">
        <f t="shared" si="391"/>
        <v>4.1646212697213407</v>
      </c>
      <c r="I2418" s="193">
        <f t="shared" si="391"/>
        <v>4.3186222374836278</v>
      </c>
      <c r="J2418" s="193">
        <f t="shared" si="391"/>
        <v>4.4783179122878618</v>
      </c>
      <c r="K2418" s="193">
        <f>MAX(0,(F2418-'2031 forecast'!$C$10))</f>
        <v>0</v>
      </c>
      <c r="L2418" s="193">
        <f>MAX(0,(G2418-'2031 forecast'!$C$10))</f>
        <v>0</v>
      </c>
      <c r="M2418" s="193">
        <f>MAX(0,(H2418-'2031 forecast'!$C$10))</f>
        <v>0</v>
      </c>
      <c r="N2418" s="193">
        <f>MAX(0,(I2418-'2031 forecast'!$C$10))</f>
        <v>0</v>
      </c>
      <c r="O2418" s="193">
        <f>MAX(0,(J2418-'2031 forecast'!$C$10))</f>
        <v>0</v>
      </c>
      <c r="P2418" s="175" t="str">
        <f t="shared" si="388"/>
        <v/>
      </c>
      <c r="Q2418" s="175" t="str">
        <f t="shared" si="389"/>
        <v/>
      </c>
    </row>
    <row r="2419" spans="1:17" s="1" customFormat="1" x14ac:dyDescent="0.3">
      <c r="A2419" s="189">
        <f t="shared" si="387"/>
        <v>43931.624999994143</v>
      </c>
      <c r="B2419" s="190">
        <f t="shared" si="383"/>
        <v>43931</v>
      </c>
      <c r="C2419" s="1">
        <f t="shared" si="384"/>
        <v>15</v>
      </c>
      <c r="D2419" s="191">
        <v>2.5072318785471364</v>
      </c>
      <c r="E2419" s="192">
        <f t="shared" si="385"/>
        <v>8.7060234701843108E-5</v>
      </c>
      <c r="F2419" s="193">
        <f t="shared" si="386"/>
        <v>3.7381888997078829</v>
      </c>
      <c r="G2419" s="193">
        <f t="shared" si="391"/>
        <v>3.8764210872104394</v>
      </c>
      <c r="H2419" s="193">
        <f t="shared" si="391"/>
        <v>4.019764877731034</v>
      </c>
      <c r="I2419" s="193">
        <f t="shared" si="391"/>
        <v>4.1684092900928942</v>
      </c>
      <c r="J2419" s="193">
        <f t="shared" si="391"/>
        <v>4.3225503327300245</v>
      </c>
      <c r="K2419" s="193">
        <f>MAX(0,(F2419-'2031 forecast'!$C$10))</f>
        <v>0</v>
      </c>
      <c r="L2419" s="193">
        <f>MAX(0,(G2419-'2031 forecast'!$C$10))</f>
        <v>0</v>
      </c>
      <c r="M2419" s="193">
        <f>MAX(0,(H2419-'2031 forecast'!$C$10))</f>
        <v>0</v>
      </c>
      <c r="N2419" s="193">
        <f>MAX(0,(I2419-'2031 forecast'!$C$10))</f>
        <v>0</v>
      </c>
      <c r="O2419" s="193">
        <f>MAX(0,(J2419-'2031 forecast'!$C$10))</f>
        <v>0</v>
      </c>
      <c r="P2419" s="175" t="str">
        <f t="shared" si="388"/>
        <v/>
      </c>
      <c r="Q2419" s="175" t="str">
        <f t="shared" si="389"/>
        <v/>
      </c>
    </row>
    <row r="2420" spans="1:17" s="1" customFormat="1" x14ac:dyDescent="0.3">
      <c r="A2420" s="189">
        <f t="shared" si="387"/>
        <v>43931.666666660807</v>
      </c>
      <c r="B2420" s="190">
        <f t="shared" si="383"/>
        <v>43931</v>
      </c>
      <c r="C2420" s="1">
        <f t="shared" si="384"/>
        <v>16</v>
      </c>
      <c r="D2420" s="191">
        <v>2.6427579260361704</v>
      </c>
      <c r="E2420" s="192">
        <f t="shared" si="385"/>
        <v>9.1766193334375163E-5</v>
      </c>
      <c r="F2420" s="193">
        <f t="shared" si="386"/>
        <v>3.9402531645569576</v>
      </c>
      <c r="G2420" s="193">
        <f t="shared" si="391"/>
        <v>4.0859573621947876</v>
      </c>
      <c r="H2420" s="193">
        <f t="shared" si="391"/>
        <v>4.2370494657164945</v>
      </c>
      <c r="I2420" s="193">
        <f t="shared" si="391"/>
        <v>4.393728711178996</v>
      </c>
      <c r="J2420" s="193">
        <f t="shared" si="391"/>
        <v>4.5562017020667822</v>
      </c>
      <c r="K2420" s="193">
        <f>MAX(0,(F2420-'2031 forecast'!$C$10))</f>
        <v>0</v>
      </c>
      <c r="L2420" s="193">
        <f>MAX(0,(G2420-'2031 forecast'!$C$10))</f>
        <v>0</v>
      </c>
      <c r="M2420" s="193">
        <f>MAX(0,(H2420-'2031 forecast'!$C$10))</f>
        <v>0</v>
      </c>
      <c r="N2420" s="193">
        <f>MAX(0,(I2420-'2031 forecast'!$C$10))</f>
        <v>0</v>
      </c>
      <c r="O2420" s="193">
        <f>MAX(0,(J2420-'2031 forecast'!$C$10))</f>
        <v>0</v>
      </c>
      <c r="P2420" s="175" t="str">
        <f t="shared" si="388"/>
        <v/>
      </c>
      <c r="Q2420" s="175" t="str">
        <f t="shared" si="389"/>
        <v/>
      </c>
    </row>
    <row r="2421" spans="1:17" s="1" customFormat="1" x14ac:dyDescent="0.3">
      <c r="A2421" s="189">
        <f t="shared" si="387"/>
        <v>43931.708333327471</v>
      </c>
      <c r="B2421" s="190">
        <f t="shared" si="383"/>
        <v>43931</v>
      </c>
      <c r="C2421" s="1">
        <f t="shared" si="384"/>
        <v>17</v>
      </c>
      <c r="D2421" s="191">
        <v>2.7029917249201856</v>
      </c>
      <c r="E2421" s="192">
        <f t="shared" si="385"/>
        <v>9.3857730504389407E-5</v>
      </c>
      <c r="F2421" s="193">
        <f t="shared" si="386"/>
        <v>4.0300595044898797</v>
      </c>
      <c r="G2421" s="193">
        <f t="shared" si="391"/>
        <v>4.1790845955211644</v>
      </c>
      <c r="H2421" s="193">
        <f t="shared" si="391"/>
        <v>4.3336203937100333</v>
      </c>
      <c r="I2421" s="193">
        <f t="shared" si="391"/>
        <v>4.4938706761061527</v>
      </c>
      <c r="J2421" s="193">
        <f t="shared" si="391"/>
        <v>4.6600467551053413</v>
      </c>
      <c r="K2421" s="193">
        <f>MAX(0,(F2421-'2031 forecast'!$C$10))</f>
        <v>0</v>
      </c>
      <c r="L2421" s="193">
        <f>MAX(0,(G2421-'2031 forecast'!$C$10))</f>
        <v>0</v>
      </c>
      <c r="M2421" s="193">
        <f>MAX(0,(H2421-'2031 forecast'!$C$10))</f>
        <v>0</v>
      </c>
      <c r="N2421" s="193">
        <f>MAX(0,(I2421-'2031 forecast'!$C$10))</f>
        <v>0</v>
      </c>
      <c r="O2421" s="193">
        <f>MAX(0,(J2421-'2031 forecast'!$C$10))</f>
        <v>0</v>
      </c>
      <c r="P2421" s="175" t="str">
        <f t="shared" si="388"/>
        <v/>
      </c>
      <c r="Q2421" s="175" t="str">
        <f t="shared" si="389"/>
        <v/>
      </c>
    </row>
    <row r="2422" spans="1:17" s="1" customFormat="1" x14ac:dyDescent="0.3">
      <c r="A2422" s="189">
        <f t="shared" si="387"/>
        <v>43931.749999994136</v>
      </c>
      <c r="B2422" s="190">
        <f t="shared" si="383"/>
        <v>43931</v>
      </c>
      <c r="C2422" s="1">
        <f t="shared" si="384"/>
        <v>18</v>
      </c>
      <c r="D2422" s="191">
        <v>2.7255793995016915</v>
      </c>
      <c r="E2422" s="192">
        <f t="shared" si="385"/>
        <v>9.4642056943144759E-5</v>
      </c>
      <c r="F2422" s="193">
        <f t="shared" si="386"/>
        <v>4.0637368819647257</v>
      </c>
      <c r="G2422" s="193">
        <f t="shared" si="391"/>
        <v>4.2140073080185561</v>
      </c>
      <c r="H2422" s="193">
        <f t="shared" si="391"/>
        <v>4.3698344917076106</v>
      </c>
      <c r="I2422" s="193">
        <f t="shared" si="391"/>
        <v>4.5314239129538363</v>
      </c>
      <c r="J2422" s="193">
        <f t="shared" si="391"/>
        <v>4.698988649994801</v>
      </c>
      <c r="K2422" s="193">
        <f>MAX(0,(F2422-'2031 forecast'!$C$10))</f>
        <v>0</v>
      </c>
      <c r="L2422" s="193">
        <f>MAX(0,(G2422-'2031 forecast'!$C$10))</f>
        <v>0</v>
      </c>
      <c r="M2422" s="193">
        <f>MAX(0,(H2422-'2031 forecast'!$C$10))</f>
        <v>0</v>
      </c>
      <c r="N2422" s="193">
        <f>MAX(0,(I2422-'2031 forecast'!$C$10))</f>
        <v>0</v>
      </c>
      <c r="O2422" s="193">
        <f>MAX(0,(J2422-'2031 forecast'!$C$10))</f>
        <v>0</v>
      </c>
      <c r="P2422" s="175" t="str">
        <f t="shared" si="388"/>
        <v/>
      </c>
      <c r="Q2422" s="175" t="str">
        <f t="shared" si="389"/>
        <v/>
      </c>
    </row>
    <row r="2423" spans="1:17" s="1" customFormat="1" x14ac:dyDescent="0.3">
      <c r="A2423" s="189">
        <f t="shared" si="387"/>
        <v>43931.7916666608</v>
      </c>
      <c r="B2423" s="190">
        <f t="shared" si="383"/>
        <v>43931</v>
      </c>
      <c r="C2423" s="1">
        <f t="shared" si="384"/>
        <v>19</v>
      </c>
      <c r="D2423" s="191">
        <v>2.7331086243621936</v>
      </c>
      <c r="E2423" s="192">
        <f t="shared" si="385"/>
        <v>9.4903499089396543E-5</v>
      </c>
      <c r="F2423" s="193">
        <f t="shared" si="386"/>
        <v>4.0749626744563407</v>
      </c>
      <c r="G2423" s="193">
        <f t="shared" si="391"/>
        <v>4.2256482121843533</v>
      </c>
      <c r="H2423" s="193">
        <f t="shared" si="391"/>
        <v>4.3819058577068031</v>
      </c>
      <c r="I2423" s="193">
        <f t="shared" si="391"/>
        <v>4.5439416585697314</v>
      </c>
      <c r="J2423" s="193">
        <f t="shared" si="391"/>
        <v>4.7119692816246213</v>
      </c>
      <c r="K2423" s="193">
        <f>MAX(0,(F2423-'2031 forecast'!$C$10))</f>
        <v>0</v>
      </c>
      <c r="L2423" s="193">
        <f>MAX(0,(G2423-'2031 forecast'!$C$10))</f>
        <v>0</v>
      </c>
      <c r="M2423" s="193">
        <f>MAX(0,(H2423-'2031 forecast'!$C$10))</f>
        <v>0</v>
      </c>
      <c r="N2423" s="193">
        <f>MAX(0,(I2423-'2031 forecast'!$C$10))</f>
        <v>0</v>
      </c>
      <c r="O2423" s="193">
        <f>MAX(0,(J2423-'2031 forecast'!$C$10))</f>
        <v>0</v>
      </c>
      <c r="P2423" s="175" t="str">
        <f t="shared" si="388"/>
        <v/>
      </c>
      <c r="Q2423" s="175" t="str">
        <f t="shared" si="389"/>
        <v/>
      </c>
    </row>
    <row r="2424" spans="1:17" s="1" customFormat="1" x14ac:dyDescent="0.3">
      <c r="A2424" s="189">
        <f t="shared" si="387"/>
        <v>43931.833333327464</v>
      </c>
      <c r="B2424" s="190">
        <f t="shared" si="383"/>
        <v>43931</v>
      </c>
      <c r="C2424" s="1">
        <f t="shared" si="384"/>
        <v>20</v>
      </c>
      <c r="D2424" s="191">
        <v>2.7707547486647033</v>
      </c>
      <c r="E2424" s="192">
        <f t="shared" si="385"/>
        <v>9.6210709820655448E-5</v>
      </c>
      <c r="F2424" s="193">
        <f t="shared" si="386"/>
        <v>4.1310916369144177</v>
      </c>
      <c r="G2424" s="193">
        <f t="shared" si="391"/>
        <v>4.2838527330133385</v>
      </c>
      <c r="H2424" s="193">
        <f t="shared" si="391"/>
        <v>4.4422626877027644</v>
      </c>
      <c r="I2424" s="193">
        <f t="shared" si="391"/>
        <v>4.6065303866492044</v>
      </c>
      <c r="J2424" s="193">
        <f t="shared" si="391"/>
        <v>4.7768724397737206</v>
      </c>
      <c r="K2424" s="193">
        <f>MAX(0,(F2424-'2031 forecast'!$C$10))</f>
        <v>0</v>
      </c>
      <c r="L2424" s="193">
        <f>MAX(0,(G2424-'2031 forecast'!$C$10))</f>
        <v>0</v>
      </c>
      <c r="M2424" s="193">
        <f>MAX(0,(H2424-'2031 forecast'!$C$10))</f>
        <v>0</v>
      </c>
      <c r="N2424" s="193">
        <f>MAX(0,(I2424-'2031 forecast'!$C$10))</f>
        <v>0</v>
      </c>
      <c r="O2424" s="193">
        <f>MAX(0,(J2424-'2031 forecast'!$C$10))</f>
        <v>0</v>
      </c>
      <c r="P2424" s="175" t="str">
        <f t="shared" si="388"/>
        <v/>
      </c>
      <c r="Q2424" s="175" t="str">
        <f t="shared" si="389"/>
        <v/>
      </c>
    </row>
    <row r="2425" spans="1:17" s="1" customFormat="1" x14ac:dyDescent="0.3">
      <c r="A2425" s="189">
        <f t="shared" si="387"/>
        <v>43931.874999994128</v>
      </c>
      <c r="B2425" s="190">
        <f t="shared" si="383"/>
        <v>43931</v>
      </c>
      <c r="C2425" s="1">
        <f t="shared" si="384"/>
        <v>21</v>
      </c>
      <c r="D2425" s="191">
        <v>2.7255793995016915</v>
      </c>
      <c r="E2425" s="192">
        <f t="shared" si="385"/>
        <v>9.4642056943144759E-5</v>
      </c>
      <c r="F2425" s="193">
        <f t="shared" si="386"/>
        <v>4.0637368819647257</v>
      </c>
      <c r="G2425" s="193">
        <f t="shared" ref="G2425:J2444" si="392">$E2425*G$2</f>
        <v>4.2140073080185561</v>
      </c>
      <c r="H2425" s="193">
        <f t="shared" si="392"/>
        <v>4.3698344917076106</v>
      </c>
      <c r="I2425" s="193">
        <f t="shared" si="392"/>
        <v>4.5314239129538363</v>
      </c>
      <c r="J2425" s="193">
        <f t="shared" si="392"/>
        <v>4.698988649994801</v>
      </c>
      <c r="K2425" s="193">
        <f>MAX(0,(F2425-'2031 forecast'!$C$10))</f>
        <v>0</v>
      </c>
      <c r="L2425" s="193">
        <f>MAX(0,(G2425-'2031 forecast'!$C$10))</f>
        <v>0</v>
      </c>
      <c r="M2425" s="193">
        <f>MAX(0,(H2425-'2031 forecast'!$C$10))</f>
        <v>0</v>
      </c>
      <c r="N2425" s="193">
        <f>MAX(0,(I2425-'2031 forecast'!$C$10))</f>
        <v>0</v>
      </c>
      <c r="O2425" s="193">
        <f>MAX(0,(J2425-'2031 forecast'!$C$10))</f>
        <v>0</v>
      </c>
      <c r="P2425" s="175" t="str">
        <f t="shared" si="388"/>
        <v/>
      </c>
      <c r="Q2425" s="175" t="str">
        <f t="shared" si="389"/>
        <v/>
      </c>
    </row>
    <row r="2426" spans="1:17" s="1" customFormat="1" x14ac:dyDescent="0.3">
      <c r="A2426" s="189">
        <f t="shared" si="387"/>
        <v>43931.916666660793</v>
      </c>
      <c r="B2426" s="190">
        <f t="shared" si="383"/>
        <v>43931</v>
      </c>
      <c r="C2426" s="1">
        <f t="shared" si="384"/>
        <v>22</v>
      </c>
      <c r="D2426" s="191">
        <v>2.5825241271521548</v>
      </c>
      <c r="E2426" s="192">
        <f t="shared" si="385"/>
        <v>8.9674656164360906E-5</v>
      </c>
      <c r="F2426" s="193">
        <f t="shared" si="386"/>
        <v>3.8504468246240351</v>
      </c>
      <c r="G2426" s="193">
        <f t="shared" si="392"/>
        <v>3.9928301288684103</v>
      </c>
      <c r="H2426" s="193">
        <f t="shared" si="392"/>
        <v>4.1404785377229558</v>
      </c>
      <c r="I2426" s="193">
        <f t="shared" si="392"/>
        <v>4.2935867462518393</v>
      </c>
      <c r="J2426" s="193">
        <f t="shared" si="392"/>
        <v>4.4523566490282223</v>
      </c>
      <c r="K2426" s="193">
        <f>MAX(0,(F2426-'2031 forecast'!$C$10))</f>
        <v>0</v>
      </c>
      <c r="L2426" s="193">
        <f>MAX(0,(G2426-'2031 forecast'!$C$10))</f>
        <v>0</v>
      </c>
      <c r="M2426" s="193">
        <f>MAX(0,(H2426-'2031 forecast'!$C$10))</f>
        <v>0</v>
      </c>
      <c r="N2426" s="193">
        <f>MAX(0,(I2426-'2031 forecast'!$C$10))</f>
        <v>0</v>
      </c>
      <c r="O2426" s="193">
        <f>MAX(0,(J2426-'2031 forecast'!$C$10))</f>
        <v>0</v>
      </c>
      <c r="P2426" s="175" t="str">
        <f t="shared" si="388"/>
        <v/>
      </c>
      <c r="Q2426" s="175" t="str">
        <f t="shared" si="389"/>
        <v/>
      </c>
    </row>
    <row r="2427" spans="1:17" s="1" customFormat="1" x14ac:dyDescent="0.3">
      <c r="A2427" s="189">
        <f t="shared" si="387"/>
        <v>43931.958333327457</v>
      </c>
      <c r="B2427" s="190">
        <f t="shared" si="383"/>
        <v>43931</v>
      </c>
      <c r="C2427" s="1">
        <f t="shared" si="384"/>
        <v>23</v>
      </c>
      <c r="D2427" s="191">
        <v>2.4545273045236224</v>
      </c>
      <c r="E2427" s="192">
        <f t="shared" si="385"/>
        <v>8.5230139678080621E-5</v>
      </c>
      <c r="F2427" s="193">
        <f t="shared" si="386"/>
        <v>3.6596083522665754</v>
      </c>
      <c r="G2427" s="193">
        <f t="shared" si="392"/>
        <v>3.7949347580498589</v>
      </c>
      <c r="H2427" s="193">
        <f t="shared" si="392"/>
        <v>3.9352653157366868</v>
      </c>
      <c r="I2427" s="193">
        <f t="shared" si="392"/>
        <v>4.0807850707816309</v>
      </c>
      <c r="J2427" s="193">
        <f t="shared" si="392"/>
        <v>4.2316859113212839</v>
      </c>
      <c r="K2427" s="193">
        <f>MAX(0,(F2427-'2031 forecast'!$C$10))</f>
        <v>0</v>
      </c>
      <c r="L2427" s="193">
        <f>MAX(0,(G2427-'2031 forecast'!$C$10))</f>
        <v>0</v>
      </c>
      <c r="M2427" s="193">
        <f>MAX(0,(H2427-'2031 forecast'!$C$10))</f>
        <v>0</v>
      </c>
      <c r="N2427" s="193">
        <f>MAX(0,(I2427-'2031 forecast'!$C$10))</f>
        <v>0</v>
      </c>
      <c r="O2427" s="193">
        <f>MAX(0,(J2427-'2031 forecast'!$C$10))</f>
        <v>0</v>
      </c>
      <c r="P2427" s="175" t="str">
        <f t="shared" si="388"/>
        <v/>
      </c>
      <c r="Q2427" s="175" t="str">
        <f t="shared" si="389"/>
        <v/>
      </c>
    </row>
    <row r="2428" spans="1:17" s="1" customFormat="1" x14ac:dyDescent="0.3">
      <c r="A2428" s="189">
        <f t="shared" si="387"/>
        <v>43931.999999994121</v>
      </c>
      <c r="B2428" s="190">
        <f t="shared" si="383"/>
        <v>43931</v>
      </c>
      <c r="C2428" s="1">
        <f t="shared" si="384"/>
        <v>0</v>
      </c>
      <c r="D2428" s="191">
        <v>2.2662966830110749</v>
      </c>
      <c r="E2428" s="192">
        <f t="shared" si="385"/>
        <v>7.8694086021786105E-5</v>
      </c>
      <c r="F2428" s="193">
        <f t="shared" si="386"/>
        <v>3.3789635399761941</v>
      </c>
      <c r="G2428" s="193">
        <f t="shared" si="392"/>
        <v>3.5039121539049316</v>
      </c>
      <c r="H2428" s="193">
        <f t="shared" si="392"/>
        <v>3.63348116575688</v>
      </c>
      <c r="I2428" s="193">
        <f t="shared" si="392"/>
        <v>3.7678414303842671</v>
      </c>
      <c r="J2428" s="193">
        <f t="shared" si="392"/>
        <v>3.9071701205757874</v>
      </c>
      <c r="K2428" s="193">
        <f>MAX(0,(F2428-'2031 forecast'!$C$10))</f>
        <v>0</v>
      </c>
      <c r="L2428" s="193">
        <f>MAX(0,(G2428-'2031 forecast'!$C$10))</f>
        <v>0</v>
      </c>
      <c r="M2428" s="193">
        <f>MAX(0,(H2428-'2031 forecast'!$C$10))</f>
        <v>0</v>
      </c>
      <c r="N2428" s="193">
        <f>MAX(0,(I2428-'2031 forecast'!$C$10))</f>
        <v>0</v>
      </c>
      <c r="O2428" s="193">
        <f>MAX(0,(J2428-'2031 forecast'!$C$10))</f>
        <v>0</v>
      </c>
      <c r="P2428" s="175" t="str">
        <f t="shared" si="388"/>
        <v/>
      </c>
      <c r="Q2428" s="175" t="str">
        <f t="shared" si="389"/>
        <v/>
      </c>
    </row>
    <row r="2429" spans="1:17" s="1" customFormat="1" x14ac:dyDescent="0.3">
      <c r="A2429" s="189">
        <f t="shared" si="387"/>
        <v>43932.041666660785</v>
      </c>
      <c r="B2429" s="190">
        <f t="shared" si="383"/>
        <v>43932</v>
      </c>
      <c r="C2429" s="1">
        <f t="shared" si="384"/>
        <v>1</v>
      </c>
      <c r="D2429" s="191">
        <v>2.2361797835690673</v>
      </c>
      <c r="E2429" s="192">
        <f t="shared" si="385"/>
        <v>7.7648317436778983E-5</v>
      </c>
      <c r="F2429" s="193">
        <f t="shared" si="386"/>
        <v>3.3340603700097331</v>
      </c>
      <c r="G2429" s="193">
        <f t="shared" si="392"/>
        <v>3.4573485372417432</v>
      </c>
      <c r="H2429" s="193">
        <f t="shared" si="392"/>
        <v>3.585195701760111</v>
      </c>
      <c r="I2429" s="193">
        <f t="shared" si="392"/>
        <v>3.7177704479206888</v>
      </c>
      <c r="J2429" s="193">
        <f t="shared" si="392"/>
        <v>3.8552475940565079</v>
      </c>
      <c r="K2429" s="193">
        <f>MAX(0,(F2429-'2031 forecast'!$C$10))</f>
        <v>0</v>
      </c>
      <c r="L2429" s="193">
        <f>MAX(0,(G2429-'2031 forecast'!$C$10))</f>
        <v>0</v>
      </c>
      <c r="M2429" s="193">
        <f>MAX(0,(H2429-'2031 forecast'!$C$10))</f>
        <v>0</v>
      </c>
      <c r="N2429" s="193">
        <f>MAX(0,(I2429-'2031 forecast'!$C$10))</f>
        <v>0</v>
      </c>
      <c r="O2429" s="193">
        <f>MAX(0,(J2429-'2031 forecast'!$C$10))</f>
        <v>0</v>
      </c>
      <c r="P2429" s="175" t="str">
        <f t="shared" si="388"/>
        <v/>
      </c>
      <c r="Q2429" s="175" t="str">
        <f t="shared" si="389"/>
        <v/>
      </c>
    </row>
    <row r="2430" spans="1:17" s="1" customFormat="1" x14ac:dyDescent="0.3">
      <c r="A2430" s="189">
        <f t="shared" si="387"/>
        <v>43932.08333332745</v>
      </c>
      <c r="B2430" s="190">
        <f t="shared" si="383"/>
        <v>43932</v>
      </c>
      <c r="C2430" s="1">
        <f t="shared" si="384"/>
        <v>2</v>
      </c>
      <c r="D2430" s="191">
        <v>2.1834752095455543</v>
      </c>
      <c r="E2430" s="192">
        <f t="shared" si="385"/>
        <v>7.5818222413016523E-5</v>
      </c>
      <c r="F2430" s="193">
        <f t="shared" si="386"/>
        <v>3.2554798225684269</v>
      </c>
      <c r="G2430" s="193">
        <f t="shared" si="392"/>
        <v>3.3758622080811636</v>
      </c>
      <c r="H2430" s="193">
        <f t="shared" si="392"/>
        <v>3.5006961397657652</v>
      </c>
      <c r="I2430" s="193">
        <f t="shared" si="392"/>
        <v>3.6301462286094273</v>
      </c>
      <c r="J2430" s="193">
        <f t="shared" si="392"/>
        <v>3.764383172647769</v>
      </c>
      <c r="K2430" s="193">
        <f>MAX(0,(F2430-'2031 forecast'!$C$10))</f>
        <v>0</v>
      </c>
      <c r="L2430" s="193">
        <f>MAX(0,(G2430-'2031 forecast'!$C$10))</f>
        <v>0</v>
      </c>
      <c r="M2430" s="193">
        <f>MAX(0,(H2430-'2031 forecast'!$C$10))</f>
        <v>0</v>
      </c>
      <c r="N2430" s="193">
        <f>MAX(0,(I2430-'2031 forecast'!$C$10))</f>
        <v>0</v>
      </c>
      <c r="O2430" s="193">
        <f>MAX(0,(J2430-'2031 forecast'!$C$10))</f>
        <v>0</v>
      </c>
      <c r="P2430" s="175" t="str">
        <f t="shared" si="388"/>
        <v/>
      </c>
      <c r="Q2430" s="175" t="str">
        <f t="shared" si="389"/>
        <v/>
      </c>
    </row>
    <row r="2431" spans="1:17" s="1" customFormat="1" x14ac:dyDescent="0.3">
      <c r="A2431" s="189">
        <f t="shared" si="387"/>
        <v>43932.124999994114</v>
      </c>
      <c r="B2431" s="190">
        <f t="shared" si="383"/>
        <v>43932</v>
      </c>
      <c r="C2431" s="1">
        <f t="shared" si="384"/>
        <v>3</v>
      </c>
      <c r="D2431" s="191">
        <v>2.1684167598245505</v>
      </c>
      <c r="E2431" s="192">
        <f t="shared" si="385"/>
        <v>7.5295338120512969E-5</v>
      </c>
      <c r="F2431" s="193">
        <f t="shared" si="386"/>
        <v>3.2330282375851964</v>
      </c>
      <c r="G2431" s="193">
        <f t="shared" si="392"/>
        <v>3.35258039974957</v>
      </c>
      <c r="H2431" s="193">
        <f t="shared" si="392"/>
        <v>3.4765534077673812</v>
      </c>
      <c r="I2431" s="193">
        <f t="shared" si="392"/>
        <v>3.6051107373776388</v>
      </c>
      <c r="J2431" s="193">
        <f t="shared" si="392"/>
        <v>3.7384219093881299</v>
      </c>
      <c r="K2431" s="193">
        <f>MAX(0,(F2431-'2031 forecast'!$C$10))</f>
        <v>0</v>
      </c>
      <c r="L2431" s="193">
        <f>MAX(0,(G2431-'2031 forecast'!$C$10))</f>
        <v>0</v>
      </c>
      <c r="M2431" s="193">
        <f>MAX(0,(H2431-'2031 forecast'!$C$10))</f>
        <v>0</v>
      </c>
      <c r="N2431" s="193">
        <f>MAX(0,(I2431-'2031 forecast'!$C$10))</f>
        <v>0</v>
      </c>
      <c r="O2431" s="193">
        <f>MAX(0,(J2431-'2031 forecast'!$C$10))</f>
        <v>0</v>
      </c>
      <c r="P2431" s="175" t="str">
        <f t="shared" si="388"/>
        <v/>
      </c>
      <c r="Q2431" s="175" t="str">
        <f t="shared" si="389"/>
        <v/>
      </c>
    </row>
    <row r="2432" spans="1:17" s="1" customFormat="1" x14ac:dyDescent="0.3">
      <c r="A2432" s="189">
        <f t="shared" si="387"/>
        <v>43932.166666660778</v>
      </c>
      <c r="B2432" s="190">
        <f t="shared" si="383"/>
        <v>43932</v>
      </c>
      <c r="C2432" s="1">
        <f t="shared" si="384"/>
        <v>4</v>
      </c>
      <c r="D2432" s="191">
        <v>2.1759459846850517</v>
      </c>
      <c r="E2432" s="192">
        <f t="shared" si="385"/>
        <v>7.5556780266764726E-5</v>
      </c>
      <c r="F2432" s="193">
        <f t="shared" si="386"/>
        <v>3.244254030076811</v>
      </c>
      <c r="G2432" s="193">
        <f t="shared" si="392"/>
        <v>3.3642213039153659</v>
      </c>
      <c r="H2432" s="193">
        <f t="shared" si="392"/>
        <v>3.4886247737665723</v>
      </c>
      <c r="I2432" s="193">
        <f t="shared" si="392"/>
        <v>3.6176284829935321</v>
      </c>
      <c r="J2432" s="193">
        <f t="shared" si="392"/>
        <v>3.7514025410179483</v>
      </c>
      <c r="K2432" s="193">
        <f>MAX(0,(F2432-'2031 forecast'!$C$10))</f>
        <v>0</v>
      </c>
      <c r="L2432" s="193">
        <f>MAX(0,(G2432-'2031 forecast'!$C$10))</f>
        <v>0</v>
      </c>
      <c r="M2432" s="193">
        <f>MAX(0,(H2432-'2031 forecast'!$C$10))</f>
        <v>0</v>
      </c>
      <c r="N2432" s="193">
        <f>MAX(0,(I2432-'2031 forecast'!$C$10))</f>
        <v>0</v>
      </c>
      <c r="O2432" s="193">
        <f>MAX(0,(J2432-'2031 forecast'!$C$10))</f>
        <v>0</v>
      </c>
      <c r="P2432" s="175" t="str">
        <f t="shared" si="388"/>
        <v/>
      </c>
      <c r="Q2432" s="175" t="str">
        <f t="shared" si="389"/>
        <v/>
      </c>
    </row>
    <row r="2433" spans="1:17" s="1" customFormat="1" x14ac:dyDescent="0.3">
      <c r="A2433" s="189">
        <f t="shared" si="387"/>
        <v>43932.208333327442</v>
      </c>
      <c r="B2433" s="190">
        <f t="shared" si="383"/>
        <v>43932</v>
      </c>
      <c r="C2433" s="1">
        <f t="shared" si="384"/>
        <v>5</v>
      </c>
      <c r="D2433" s="191">
        <v>2.2135921089875614</v>
      </c>
      <c r="E2433" s="192">
        <f t="shared" si="385"/>
        <v>7.6863990998023632E-5</v>
      </c>
      <c r="F2433" s="193">
        <f t="shared" si="386"/>
        <v>3.3003829925348871</v>
      </c>
      <c r="G2433" s="193">
        <f t="shared" si="392"/>
        <v>3.4224258247443515</v>
      </c>
      <c r="H2433" s="193">
        <f t="shared" si="392"/>
        <v>3.5489816037625337</v>
      </c>
      <c r="I2433" s="193">
        <f t="shared" si="392"/>
        <v>3.6802172110730047</v>
      </c>
      <c r="J2433" s="193">
        <f t="shared" si="392"/>
        <v>3.8163056991670481</v>
      </c>
      <c r="K2433" s="193">
        <f>MAX(0,(F2433-'2031 forecast'!$C$10))</f>
        <v>0</v>
      </c>
      <c r="L2433" s="193">
        <f>MAX(0,(G2433-'2031 forecast'!$C$10))</f>
        <v>0</v>
      </c>
      <c r="M2433" s="193">
        <f>MAX(0,(H2433-'2031 forecast'!$C$10))</f>
        <v>0</v>
      </c>
      <c r="N2433" s="193">
        <f>MAX(0,(I2433-'2031 forecast'!$C$10))</f>
        <v>0</v>
      </c>
      <c r="O2433" s="193">
        <f>MAX(0,(J2433-'2031 forecast'!$C$10))</f>
        <v>0</v>
      </c>
      <c r="P2433" s="175" t="str">
        <f t="shared" si="388"/>
        <v/>
      </c>
      <c r="Q2433" s="175" t="str">
        <f t="shared" si="389"/>
        <v/>
      </c>
    </row>
    <row r="2434" spans="1:17" s="1" customFormat="1" x14ac:dyDescent="0.3">
      <c r="A2434" s="189">
        <f t="shared" si="387"/>
        <v>43932.249999994106</v>
      </c>
      <c r="B2434" s="190">
        <f t="shared" si="383"/>
        <v>43932</v>
      </c>
      <c r="C2434" s="1">
        <f t="shared" si="384"/>
        <v>6</v>
      </c>
      <c r="D2434" s="191">
        <v>2.3717058310581018</v>
      </c>
      <c r="E2434" s="192">
        <f t="shared" si="385"/>
        <v>8.2354276069311052E-5</v>
      </c>
      <c r="F2434" s="193">
        <f t="shared" si="386"/>
        <v>3.5361246348588082</v>
      </c>
      <c r="G2434" s="193">
        <f t="shared" si="392"/>
        <v>3.6668848122260917</v>
      </c>
      <c r="H2434" s="193">
        <f t="shared" si="392"/>
        <v>3.802480289745573</v>
      </c>
      <c r="I2434" s="193">
        <f t="shared" si="392"/>
        <v>3.9430898690067919</v>
      </c>
      <c r="J2434" s="193">
        <f t="shared" si="392"/>
        <v>4.0888989633932669</v>
      </c>
      <c r="K2434" s="193">
        <f>MAX(0,(F2434-'2031 forecast'!$C$10))</f>
        <v>0</v>
      </c>
      <c r="L2434" s="193">
        <f>MAX(0,(G2434-'2031 forecast'!$C$10))</f>
        <v>0</v>
      </c>
      <c r="M2434" s="193">
        <f>MAX(0,(H2434-'2031 forecast'!$C$10))</f>
        <v>0</v>
      </c>
      <c r="N2434" s="193">
        <f>MAX(0,(I2434-'2031 forecast'!$C$10))</f>
        <v>0</v>
      </c>
      <c r="O2434" s="193">
        <f>MAX(0,(J2434-'2031 forecast'!$C$10))</f>
        <v>0</v>
      </c>
      <c r="P2434" s="175" t="str">
        <f t="shared" si="388"/>
        <v/>
      </c>
      <c r="Q2434" s="175" t="str">
        <f t="shared" si="389"/>
        <v/>
      </c>
    </row>
    <row r="2435" spans="1:17" s="1" customFormat="1" x14ac:dyDescent="0.3">
      <c r="A2435" s="189">
        <f t="shared" si="387"/>
        <v>43932.291666660771</v>
      </c>
      <c r="B2435" s="190">
        <f t="shared" si="383"/>
        <v>43932</v>
      </c>
      <c r="C2435" s="1">
        <f t="shared" si="384"/>
        <v>7</v>
      </c>
      <c r="D2435" s="191">
        <v>2.4093519553606115</v>
      </c>
      <c r="E2435" s="192">
        <f t="shared" si="385"/>
        <v>8.3661486800569958E-5</v>
      </c>
      <c r="F2435" s="193">
        <f t="shared" si="386"/>
        <v>3.5922535973168848</v>
      </c>
      <c r="G2435" s="193">
        <f t="shared" si="392"/>
        <v>3.7250893330550774</v>
      </c>
      <c r="H2435" s="193">
        <f t="shared" si="392"/>
        <v>3.8628371197415343</v>
      </c>
      <c r="I2435" s="193">
        <f t="shared" si="392"/>
        <v>4.0056785970862645</v>
      </c>
      <c r="J2435" s="193">
        <f t="shared" si="392"/>
        <v>4.1538021215423662</v>
      </c>
      <c r="K2435" s="193">
        <f>MAX(0,(F2435-'2031 forecast'!$C$10))</f>
        <v>0</v>
      </c>
      <c r="L2435" s="193">
        <f>MAX(0,(G2435-'2031 forecast'!$C$10))</f>
        <v>0</v>
      </c>
      <c r="M2435" s="193">
        <f>MAX(0,(H2435-'2031 forecast'!$C$10))</f>
        <v>0</v>
      </c>
      <c r="N2435" s="193">
        <f>MAX(0,(I2435-'2031 forecast'!$C$10))</f>
        <v>0</v>
      </c>
      <c r="O2435" s="193">
        <f>MAX(0,(J2435-'2031 forecast'!$C$10))</f>
        <v>0</v>
      </c>
      <c r="P2435" s="175" t="str">
        <f t="shared" si="388"/>
        <v/>
      </c>
      <c r="Q2435" s="175" t="str">
        <f t="shared" si="389"/>
        <v/>
      </c>
    </row>
    <row r="2436" spans="1:17" s="1" customFormat="1" x14ac:dyDescent="0.3">
      <c r="A2436" s="189">
        <f t="shared" si="387"/>
        <v>43932.333333327435</v>
      </c>
      <c r="B2436" s="190">
        <f t="shared" si="383"/>
        <v>43932</v>
      </c>
      <c r="C2436" s="1">
        <f t="shared" si="384"/>
        <v>8</v>
      </c>
      <c r="D2436" s="191">
        <v>2.3190012570345884</v>
      </c>
      <c r="E2436" s="192">
        <f t="shared" si="385"/>
        <v>8.0524181045548579E-5</v>
      </c>
      <c r="F2436" s="193">
        <f t="shared" si="386"/>
        <v>3.4575440874175012</v>
      </c>
      <c r="G2436" s="193">
        <f t="shared" si="392"/>
        <v>3.5853984830655117</v>
      </c>
      <c r="H2436" s="193">
        <f t="shared" si="392"/>
        <v>3.7179807277512262</v>
      </c>
      <c r="I2436" s="193">
        <f t="shared" si="392"/>
        <v>3.8554656496955295</v>
      </c>
      <c r="J2436" s="193">
        <f t="shared" si="392"/>
        <v>3.9980345419845271</v>
      </c>
      <c r="K2436" s="193">
        <f>MAX(0,(F2436-'2031 forecast'!$C$10))</f>
        <v>0</v>
      </c>
      <c r="L2436" s="193">
        <f>MAX(0,(G2436-'2031 forecast'!$C$10))</f>
        <v>0</v>
      </c>
      <c r="M2436" s="193">
        <f>MAX(0,(H2436-'2031 forecast'!$C$10))</f>
        <v>0</v>
      </c>
      <c r="N2436" s="193">
        <f>MAX(0,(I2436-'2031 forecast'!$C$10))</f>
        <v>0</v>
      </c>
      <c r="O2436" s="193">
        <f>MAX(0,(J2436-'2031 forecast'!$C$10))</f>
        <v>0</v>
      </c>
      <c r="P2436" s="175" t="str">
        <f t="shared" si="388"/>
        <v/>
      </c>
      <c r="Q2436" s="175" t="str">
        <f t="shared" si="389"/>
        <v/>
      </c>
    </row>
    <row r="2437" spans="1:17" s="1" customFormat="1" x14ac:dyDescent="0.3">
      <c r="A2437" s="189">
        <f t="shared" si="387"/>
        <v>43932.374999994099</v>
      </c>
      <c r="B2437" s="190">
        <f t="shared" ref="B2437:B2500" si="393">INT(A2437)</f>
        <v>43932</v>
      </c>
      <c r="C2437" s="1">
        <f t="shared" ref="C2437:C2500" si="394">HOUR(A2437)</f>
        <v>9</v>
      </c>
      <c r="D2437" s="191">
        <v>2.3641766061976002</v>
      </c>
      <c r="E2437" s="192">
        <f t="shared" ref="E2437:E2500" si="395">D2437/SUM($D$4:$D$8763)</f>
        <v>8.2092833923059282E-5</v>
      </c>
      <c r="F2437" s="193">
        <f t="shared" ref="F2437:F2500" si="396">E2437*$F$2</f>
        <v>3.5248988423671936</v>
      </c>
      <c r="G2437" s="193">
        <f t="shared" si="392"/>
        <v>3.655243908060295</v>
      </c>
      <c r="H2437" s="193">
        <f t="shared" si="392"/>
        <v>3.7904089237463809</v>
      </c>
      <c r="I2437" s="193">
        <f t="shared" si="392"/>
        <v>3.9305721233908977</v>
      </c>
      <c r="J2437" s="193">
        <f t="shared" si="392"/>
        <v>4.0759183317634475</v>
      </c>
      <c r="K2437" s="193">
        <f>MAX(0,(F2437-'2031 forecast'!$C$10))</f>
        <v>0</v>
      </c>
      <c r="L2437" s="193">
        <f>MAX(0,(G2437-'2031 forecast'!$C$10))</f>
        <v>0</v>
      </c>
      <c r="M2437" s="193">
        <f>MAX(0,(H2437-'2031 forecast'!$C$10))</f>
        <v>0</v>
      </c>
      <c r="N2437" s="193">
        <f>MAX(0,(I2437-'2031 forecast'!$C$10))</f>
        <v>0</v>
      </c>
      <c r="O2437" s="193">
        <f>MAX(0,(J2437-'2031 forecast'!$C$10))</f>
        <v>0</v>
      </c>
      <c r="P2437" s="175" t="str">
        <f t="shared" si="388"/>
        <v/>
      </c>
      <c r="Q2437" s="175" t="str">
        <f t="shared" si="389"/>
        <v/>
      </c>
    </row>
    <row r="2438" spans="1:17" s="1" customFormat="1" x14ac:dyDescent="0.3">
      <c r="A2438" s="189">
        <f t="shared" ref="A2438:A2501" si="397">A2437 + TIME(1,0,0)</f>
        <v>43932.416666660763</v>
      </c>
      <c r="B2438" s="190">
        <f t="shared" si="393"/>
        <v>43932</v>
      </c>
      <c r="C2438" s="1">
        <f t="shared" si="394"/>
        <v>10</v>
      </c>
      <c r="D2438" s="191">
        <v>2.5825241271521548</v>
      </c>
      <c r="E2438" s="192">
        <f t="shared" si="395"/>
        <v>8.9674656164360906E-5</v>
      </c>
      <c r="F2438" s="193">
        <f t="shared" si="396"/>
        <v>3.8504468246240351</v>
      </c>
      <c r="G2438" s="193">
        <f t="shared" si="392"/>
        <v>3.9928301288684103</v>
      </c>
      <c r="H2438" s="193">
        <f t="shared" si="392"/>
        <v>4.1404785377229558</v>
      </c>
      <c r="I2438" s="193">
        <f t="shared" si="392"/>
        <v>4.2935867462518393</v>
      </c>
      <c r="J2438" s="193">
        <f t="shared" si="392"/>
        <v>4.4523566490282223</v>
      </c>
      <c r="K2438" s="193">
        <f>MAX(0,(F2438-'2031 forecast'!$C$10))</f>
        <v>0</v>
      </c>
      <c r="L2438" s="193">
        <f>MAX(0,(G2438-'2031 forecast'!$C$10))</f>
        <v>0</v>
      </c>
      <c r="M2438" s="193">
        <f>MAX(0,(H2438-'2031 forecast'!$C$10))</f>
        <v>0</v>
      </c>
      <c r="N2438" s="193">
        <f>MAX(0,(I2438-'2031 forecast'!$C$10))</f>
        <v>0</v>
      </c>
      <c r="O2438" s="193">
        <f>MAX(0,(J2438-'2031 forecast'!$C$10))</f>
        <v>0</v>
      </c>
      <c r="P2438" s="175" t="str">
        <f t="shared" ref="P2438:P2501" si="398">IF(K2438&gt;0,IF(K2437&gt;0,P2437+1,1),"")</f>
        <v/>
      </c>
      <c r="Q2438" s="175" t="str">
        <f t="shared" ref="Q2438:Q2501" si="399">IF(AND(K2438&gt;0,K2439=0),P2438,"")</f>
        <v/>
      </c>
    </row>
    <row r="2439" spans="1:17" s="1" customFormat="1" x14ac:dyDescent="0.3">
      <c r="A2439" s="189">
        <f t="shared" si="397"/>
        <v>43932.458333327428</v>
      </c>
      <c r="B2439" s="190">
        <f t="shared" si="393"/>
        <v>43932</v>
      </c>
      <c r="C2439" s="1">
        <f t="shared" si="394"/>
        <v>11</v>
      </c>
      <c r="D2439" s="191">
        <v>2.7331086243621936</v>
      </c>
      <c r="E2439" s="192">
        <f t="shared" si="395"/>
        <v>9.4903499089396543E-5</v>
      </c>
      <c r="F2439" s="193">
        <f t="shared" si="396"/>
        <v>4.0749626744563407</v>
      </c>
      <c r="G2439" s="193">
        <f t="shared" si="392"/>
        <v>4.2256482121843533</v>
      </c>
      <c r="H2439" s="193">
        <f t="shared" si="392"/>
        <v>4.3819058577068031</v>
      </c>
      <c r="I2439" s="193">
        <f t="shared" si="392"/>
        <v>4.5439416585697314</v>
      </c>
      <c r="J2439" s="193">
        <f t="shared" si="392"/>
        <v>4.7119692816246213</v>
      </c>
      <c r="K2439" s="193">
        <f>MAX(0,(F2439-'2031 forecast'!$C$10))</f>
        <v>0</v>
      </c>
      <c r="L2439" s="193">
        <f>MAX(0,(G2439-'2031 forecast'!$C$10))</f>
        <v>0</v>
      </c>
      <c r="M2439" s="193">
        <f>MAX(0,(H2439-'2031 forecast'!$C$10))</f>
        <v>0</v>
      </c>
      <c r="N2439" s="193">
        <f>MAX(0,(I2439-'2031 forecast'!$C$10))</f>
        <v>0</v>
      </c>
      <c r="O2439" s="193">
        <f>MAX(0,(J2439-'2031 forecast'!$C$10))</f>
        <v>0</v>
      </c>
      <c r="P2439" s="175" t="str">
        <f t="shared" si="398"/>
        <v/>
      </c>
      <c r="Q2439" s="175" t="str">
        <f t="shared" si="399"/>
        <v/>
      </c>
    </row>
    <row r="2440" spans="1:17" s="1" customFormat="1" x14ac:dyDescent="0.3">
      <c r="A2440" s="189">
        <f t="shared" si="397"/>
        <v>43932.499999994092</v>
      </c>
      <c r="B2440" s="190">
        <f t="shared" si="393"/>
        <v>43932</v>
      </c>
      <c r="C2440" s="1">
        <f t="shared" si="394"/>
        <v>12</v>
      </c>
      <c r="D2440" s="191">
        <v>2.5373487779891435</v>
      </c>
      <c r="E2440" s="192">
        <f t="shared" si="395"/>
        <v>8.8106003286850216E-5</v>
      </c>
      <c r="F2440" s="193">
        <f t="shared" si="396"/>
        <v>3.7830920696743435</v>
      </c>
      <c r="G2440" s="193">
        <f t="shared" si="392"/>
        <v>3.9229847038736274</v>
      </c>
      <c r="H2440" s="193">
        <f t="shared" si="392"/>
        <v>4.068050341727802</v>
      </c>
      <c r="I2440" s="193">
        <f t="shared" si="392"/>
        <v>4.2184802725564712</v>
      </c>
      <c r="J2440" s="193">
        <f t="shared" si="392"/>
        <v>4.3744728592493027</v>
      </c>
      <c r="K2440" s="193">
        <f>MAX(0,(F2440-'2031 forecast'!$C$10))</f>
        <v>0</v>
      </c>
      <c r="L2440" s="193">
        <f>MAX(0,(G2440-'2031 forecast'!$C$10))</f>
        <v>0</v>
      </c>
      <c r="M2440" s="193">
        <f>MAX(0,(H2440-'2031 forecast'!$C$10))</f>
        <v>0</v>
      </c>
      <c r="N2440" s="193">
        <f>MAX(0,(I2440-'2031 forecast'!$C$10))</f>
        <v>0</v>
      </c>
      <c r="O2440" s="193">
        <f>MAX(0,(J2440-'2031 forecast'!$C$10))</f>
        <v>0</v>
      </c>
      <c r="P2440" s="175" t="str">
        <f t="shared" si="398"/>
        <v/>
      </c>
      <c r="Q2440" s="175" t="str">
        <f t="shared" si="399"/>
        <v/>
      </c>
    </row>
    <row r="2441" spans="1:17" s="1" customFormat="1" x14ac:dyDescent="0.3">
      <c r="A2441" s="189">
        <f t="shared" si="397"/>
        <v>43932.541666660756</v>
      </c>
      <c r="B2441" s="190">
        <f t="shared" si="393"/>
        <v>43932</v>
      </c>
      <c r="C2441" s="1">
        <f t="shared" si="394"/>
        <v>13</v>
      </c>
      <c r="D2441" s="191">
        <v>2.5298195531286418</v>
      </c>
      <c r="E2441" s="192">
        <f t="shared" si="395"/>
        <v>8.7844561140598446E-5</v>
      </c>
      <c r="F2441" s="193">
        <f t="shared" si="396"/>
        <v>3.7718662771827285</v>
      </c>
      <c r="G2441" s="193">
        <f t="shared" si="392"/>
        <v>3.9113437997078306</v>
      </c>
      <c r="H2441" s="193">
        <f t="shared" si="392"/>
        <v>4.0559789757286104</v>
      </c>
      <c r="I2441" s="193">
        <f t="shared" si="392"/>
        <v>4.2059625269405778</v>
      </c>
      <c r="J2441" s="193">
        <f t="shared" si="392"/>
        <v>4.3614922276194834</v>
      </c>
      <c r="K2441" s="193">
        <f>MAX(0,(F2441-'2031 forecast'!$C$10))</f>
        <v>0</v>
      </c>
      <c r="L2441" s="193">
        <f>MAX(0,(G2441-'2031 forecast'!$C$10))</f>
        <v>0</v>
      </c>
      <c r="M2441" s="193">
        <f>MAX(0,(H2441-'2031 forecast'!$C$10))</f>
        <v>0</v>
      </c>
      <c r="N2441" s="193">
        <f>MAX(0,(I2441-'2031 forecast'!$C$10))</f>
        <v>0</v>
      </c>
      <c r="O2441" s="193">
        <f>MAX(0,(J2441-'2031 forecast'!$C$10))</f>
        <v>0</v>
      </c>
      <c r="P2441" s="175" t="str">
        <f t="shared" si="398"/>
        <v/>
      </c>
      <c r="Q2441" s="175" t="str">
        <f t="shared" si="399"/>
        <v/>
      </c>
    </row>
    <row r="2442" spans="1:17" s="1" customFormat="1" x14ac:dyDescent="0.3">
      <c r="A2442" s="189">
        <f t="shared" si="397"/>
        <v>43932.58333332742</v>
      </c>
      <c r="B2442" s="190">
        <f t="shared" si="393"/>
        <v>43932</v>
      </c>
      <c r="C2442" s="1">
        <f t="shared" si="394"/>
        <v>14</v>
      </c>
      <c r="D2442" s="191">
        <v>2.6352287011756683</v>
      </c>
      <c r="E2442" s="192">
        <f t="shared" si="395"/>
        <v>9.1504751188123379E-5</v>
      </c>
      <c r="F2442" s="193">
        <f t="shared" si="396"/>
        <v>3.9290273720653421</v>
      </c>
      <c r="G2442" s="193">
        <f t="shared" si="392"/>
        <v>4.0743164580289903</v>
      </c>
      <c r="H2442" s="193">
        <f t="shared" si="392"/>
        <v>4.2249780997173021</v>
      </c>
      <c r="I2442" s="193">
        <f t="shared" si="392"/>
        <v>4.3812109655631017</v>
      </c>
      <c r="J2442" s="193">
        <f t="shared" si="392"/>
        <v>4.543221070436962</v>
      </c>
      <c r="K2442" s="193">
        <f>MAX(0,(F2442-'2031 forecast'!$C$10))</f>
        <v>0</v>
      </c>
      <c r="L2442" s="193">
        <f>MAX(0,(G2442-'2031 forecast'!$C$10))</f>
        <v>0</v>
      </c>
      <c r="M2442" s="193">
        <f>MAX(0,(H2442-'2031 forecast'!$C$10))</f>
        <v>0</v>
      </c>
      <c r="N2442" s="193">
        <f>MAX(0,(I2442-'2031 forecast'!$C$10))</f>
        <v>0</v>
      </c>
      <c r="O2442" s="193">
        <f>MAX(0,(J2442-'2031 forecast'!$C$10))</f>
        <v>0</v>
      </c>
      <c r="P2442" s="175" t="str">
        <f t="shared" si="398"/>
        <v/>
      </c>
      <c r="Q2442" s="175" t="str">
        <f t="shared" si="399"/>
        <v/>
      </c>
    </row>
    <row r="2443" spans="1:17" s="1" customFormat="1" x14ac:dyDescent="0.3">
      <c r="A2443" s="189">
        <f t="shared" si="397"/>
        <v>43932.624999994085</v>
      </c>
      <c r="B2443" s="190">
        <f t="shared" si="393"/>
        <v>43932</v>
      </c>
      <c r="C2443" s="1">
        <f t="shared" si="394"/>
        <v>15</v>
      </c>
      <c r="D2443" s="191">
        <v>2.5674656774311515</v>
      </c>
      <c r="E2443" s="192">
        <f t="shared" si="395"/>
        <v>8.9151771871857352E-5</v>
      </c>
      <c r="F2443" s="193">
        <f t="shared" si="396"/>
        <v>3.827995239640805</v>
      </c>
      <c r="G2443" s="193">
        <f t="shared" si="392"/>
        <v>3.9695483205368163</v>
      </c>
      <c r="H2443" s="193">
        <f t="shared" si="392"/>
        <v>4.1163358057245718</v>
      </c>
      <c r="I2443" s="193">
        <f t="shared" si="392"/>
        <v>4.26855125502005</v>
      </c>
      <c r="J2443" s="193">
        <f t="shared" si="392"/>
        <v>4.4263953857685836</v>
      </c>
      <c r="K2443" s="193">
        <f>MAX(0,(F2443-'2031 forecast'!$C$10))</f>
        <v>0</v>
      </c>
      <c r="L2443" s="193">
        <f>MAX(0,(G2443-'2031 forecast'!$C$10))</f>
        <v>0</v>
      </c>
      <c r="M2443" s="193">
        <f>MAX(0,(H2443-'2031 forecast'!$C$10))</f>
        <v>0</v>
      </c>
      <c r="N2443" s="193">
        <f>MAX(0,(I2443-'2031 forecast'!$C$10))</f>
        <v>0</v>
      </c>
      <c r="O2443" s="193">
        <f>MAX(0,(J2443-'2031 forecast'!$C$10))</f>
        <v>0</v>
      </c>
      <c r="P2443" s="175" t="str">
        <f t="shared" si="398"/>
        <v/>
      </c>
      <c r="Q2443" s="175" t="str">
        <f t="shared" si="399"/>
        <v/>
      </c>
    </row>
    <row r="2444" spans="1:17" s="1" customFormat="1" x14ac:dyDescent="0.3">
      <c r="A2444" s="189">
        <f t="shared" si="397"/>
        <v>43932.666666660749</v>
      </c>
      <c r="B2444" s="190">
        <f t="shared" si="393"/>
        <v>43932</v>
      </c>
      <c r="C2444" s="1">
        <f t="shared" si="394"/>
        <v>16</v>
      </c>
      <c r="D2444" s="191">
        <v>2.4997026536866342</v>
      </c>
      <c r="E2444" s="192">
        <f t="shared" si="395"/>
        <v>8.6798792555591324E-5</v>
      </c>
      <c r="F2444" s="193">
        <f t="shared" si="396"/>
        <v>3.7269631072162674</v>
      </c>
      <c r="G2444" s="193">
        <f t="shared" si="392"/>
        <v>3.8647801830446422</v>
      </c>
      <c r="H2444" s="193">
        <f t="shared" si="392"/>
        <v>4.0076935117318415</v>
      </c>
      <c r="I2444" s="193">
        <f t="shared" si="392"/>
        <v>4.155891544476999</v>
      </c>
      <c r="J2444" s="193">
        <f t="shared" si="392"/>
        <v>4.3095697011002043</v>
      </c>
      <c r="K2444" s="193">
        <f>MAX(0,(F2444-'2031 forecast'!$C$10))</f>
        <v>0</v>
      </c>
      <c r="L2444" s="193">
        <f>MAX(0,(G2444-'2031 forecast'!$C$10))</f>
        <v>0</v>
      </c>
      <c r="M2444" s="193">
        <f>MAX(0,(H2444-'2031 forecast'!$C$10))</f>
        <v>0</v>
      </c>
      <c r="N2444" s="193">
        <f>MAX(0,(I2444-'2031 forecast'!$C$10))</f>
        <v>0</v>
      </c>
      <c r="O2444" s="193">
        <f>MAX(0,(J2444-'2031 forecast'!$C$10))</f>
        <v>0</v>
      </c>
      <c r="P2444" s="175" t="str">
        <f t="shared" si="398"/>
        <v/>
      </c>
      <c r="Q2444" s="175" t="str">
        <f t="shared" si="399"/>
        <v/>
      </c>
    </row>
    <row r="2445" spans="1:17" s="1" customFormat="1" x14ac:dyDescent="0.3">
      <c r="A2445" s="189">
        <f t="shared" si="397"/>
        <v>43932.708333327413</v>
      </c>
      <c r="B2445" s="190">
        <f t="shared" si="393"/>
        <v>43932</v>
      </c>
      <c r="C2445" s="1">
        <f t="shared" si="394"/>
        <v>17</v>
      </c>
      <c r="D2445" s="191">
        <v>2.6578163757571742</v>
      </c>
      <c r="E2445" s="192">
        <f t="shared" si="395"/>
        <v>9.2289077626878717E-5</v>
      </c>
      <c r="F2445" s="193">
        <f t="shared" si="396"/>
        <v>3.9627047495401877</v>
      </c>
      <c r="G2445" s="193">
        <f t="shared" ref="G2445:J2464" si="400">$E2445*G$2</f>
        <v>4.1092391705263811</v>
      </c>
      <c r="H2445" s="193">
        <f t="shared" si="400"/>
        <v>4.2611921977148794</v>
      </c>
      <c r="I2445" s="193">
        <f t="shared" si="400"/>
        <v>4.4187642024107845</v>
      </c>
      <c r="J2445" s="193">
        <f t="shared" si="400"/>
        <v>4.5821629653264218</v>
      </c>
      <c r="K2445" s="193">
        <f>MAX(0,(F2445-'2031 forecast'!$C$10))</f>
        <v>0</v>
      </c>
      <c r="L2445" s="193">
        <f>MAX(0,(G2445-'2031 forecast'!$C$10))</f>
        <v>0</v>
      </c>
      <c r="M2445" s="193">
        <f>MAX(0,(H2445-'2031 forecast'!$C$10))</f>
        <v>0</v>
      </c>
      <c r="N2445" s="193">
        <f>MAX(0,(I2445-'2031 forecast'!$C$10))</f>
        <v>0</v>
      </c>
      <c r="O2445" s="193">
        <f>MAX(0,(J2445-'2031 forecast'!$C$10))</f>
        <v>0</v>
      </c>
      <c r="P2445" s="175" t="str">
        <f t="shared" si="398"/>
        <v/>
      </c>
      <c r="Q2445" s="175" t="str">
        <f t="shared" si="399"/>
        <v/>
      </c>
    </row>
    <row r="2446" spans="1:17" s="1" customFormat="1" x14ac:dyDescent="0.3">
      <c r="A2446" s="189">
        <f t="shared" si="397"/>
        <v>43932.749999994077</v>
      </c>
      <c r="B2446" s="190">
        <f t="shared" si="393"/>
        <v>43932</v>
      </c>
      <c r="C2446" s="1">
        <f t="shared" si="394"/>
        <v>18</v>
      </c>
      <c r="D2446" s="191">
        <v>2.6578163757571742</v>
      </c>
      <c r="E2446" s="192">
        <f t="shared" si="395"/>
        <v>9.2289077626878717E-5</v>
      </c>
      <c r="F2446" s="193">
        <f t="shared" si="396"/>
        <v>3.9627047495401877</v>
      </c>
      <c r="G2446" s="193">
        <f t="shared" si="400"/>
        <v>4.1092391705263811</v>
      </c>
      <c r="H2446" s="193">
        <f t="shared" si="400"/>
        <v>4.2611921977148794</v>
      </c>
      <c r="I2446" s="193">
        <f t="shared" si="400"/>
        <v>4.4187642024107845</v>
      </c>
      <c r="J2446" s="193">
        <f t="shared" si="400"/>
        <v>4.5821629653264218</v>
      </c>
      <c r="K2446" s="193">
        <f>MAX(0,(F2446-'2031 forecast'!$C$10))</f>
        <v>0</v>
      </c>
      <c r="L2446" s="193">
        <f>MAX(0,(G2446-'2031 forecast'!$C$10))</f>
        <v>0</v>
      </c>
      <c r="M2446" s="193">
        <f>MAX(0,(H2446-'2031 forecast'!$C$10))</f>
        <v>0</v>
      </c>
      <c r="N2446" s="193">
        <f>MAX(0,(I2446-'2031 forecast'!$C$10))</f>
        <v>0</v>
      </c>
      <c r="O2446" s="193">
        <f>MAX(0,(J2446-'2031 forecast'!$C$10))</f>
        <v>0</v>
      </c>
      <c r="P2446" s="175" t="str">
        <f t="shared" si="398"/>
        <v/>
      </c>
      <c r="Q2446" s="175" t="str">
        <f t="shared" si="399"/>
        <v/>
      </c>
    </row>
    <row r="2447" spans="1:17" s="1" customFormat="1" x14ac:dyDescent="0.3">
      <c r="A2447" s="189">
        <f t="shared" si="397"/>
        <v>43932.791666660742</v>
      </c>
      <c r="B2447" s="190">
        <f t="shared" si="393"/>
        <v>43932</v>
      </c>
      <c r="C2447" s="1">
        <f t="shared" si="394"/>
        <v>19</v>
      </c>
      <c r="D2447" s="191">
        <v>2.6578163757571742</v>
      </c>
      <c r="E2447" s="192">
        <f t="shared" si="395"/>
        <v>9.2289077626878717E-5</v>
      </c>
      <c r="F2447" s="193">
        <f t="shared" si="396"/>
        <v>3.9627047495401877</v>
      </c>
      <c r="G2447" s="193">
        <f t="shared" si="400"/>
        <v>4.1092391705263811</v>
      </c>
      <c r="H2447" s="193">
        <f t="shared" si="400"/>
        <v>4.2611921977148794</v>
      </c>
      <c r="I2447" s="193">
        <f t="shared" si="400"/>
        <v>4.4187642024107845</v>
      </c>
      <c r="J2447" s="193">
        <f t="shared" si="400"/>
        <v>4.5821629653264218</v>
      </c>
      <c r="K2447" s="193">
        <f>MAX(0,(F2447-'2031 forecast'!$C$10))</f>
        <v>0</v>
      </c>
      <c r="L2447" s="193">
        <f>MAX(0,(G2447-'2031 forecast'!$C$10))</f>
        <v>0</v>
      </c>
      <c r="M2447" s="193">
        <f>MAX(0,(H2447-'2031 forecast'!$C$10))</f>
        <v>0</v>
      </c>
      <c r="N2447" s="193">
        <f>MAX(0,(I2447-'2031 forecast'!$C$10))</f>
        <v>0</v>
      </c>
      <c r="O2447" s="193">
        <f>MAX(0,(J2447-'2031 forecast'!$C$10))</f>
        <v>0</v>
      </c>
      <c r="P2447" s="175" t="str">
        <f t="shared" si="398"/>
        <v/>
      </c>
      <c r="Q2447" s="175" t="str">
        <f t="shared" si="399"/>
        <v/>
      </c>
    </row>
    <row r="2448" spans="1:17" s="1" customFormat="1" x14ac:dyDescent="0.3">
      <c r="A2448" s="189">
        <f t="shared" si="397"/>
        <v>43932.833333327406</v>
      </c>
      <c r="B2448" s="190">
        <f t="shared" si="393"/>
        <v>43932</v>
      </c>
      <c r="C2448" s="1">
        <f t="shared" si="394"/>
        <v>20</v>
      </c>
      <c r="D2448" s="191">
        <v>2.7331086243621936</v>
      </c>
      <c r="E2448" s="192">
        <f t="shared" si="395"/>
        <v>9.4903499089396543E-5</v>
      </c>
      <c r="F2448" s="193">
        <f t="shared" si="396"/>
        <v>4.0749626744563407</v>
      </c>
      <c r="G2448" s="193">
        <f t="shared" si="400"/>
        <v>4.2256482121843533</v>
      </c>
      <c r="H2448" s="193">
        <f t="shared" si="400"/>
        <v>4.3819058577068031</v>
      </c>
      <c r="I2448" s="193">
        <f t="shared" si="400"/>
        <v>4.5439416585697314</v>
      </c>
      <c r="J2448" s="193">
        <f t="shared" si="400"/>
        <v>4.7119692816246213</v>
      </c>
      <c r="K2448" s="193">
        <f>MAX(0,(F2448-'2031 forecast'!$C$10))</f>
        <v>0</v>
      </c>
      <c r="L2448" s="193">
        <f>MAX(0,(G2448-'2031 forecast'!$C$10))</f>
        <v>0</v>
      </c>
      <c r="M2448" s="193">
        <f>MAX(0,(H2448-'2031 forecast'!$C$10))</f>
        <v>0</v>
      </c>
      <c r="N2448" s="193">
        <f>MAX(0,(I2448-'2031 forecast'!$C$10))</f>
        <v>0</v>
      </c>
      <c r="O2448" s="193">
        <f>MAX(0,(J2448-'2031 forecast'!$C$10))</f>
        <v>0</v>
      </c>
      <c r="P2448" s="175" t="str">
        <f t="shared" si="398"/>
        <v/>
      </c>
      <c r="Q2448" s="175" t="str">
        <f t="shared" si="399"/>
        <v/>
      </c>
    </row>
    <row r="2449" spans="1:17" s="1" customFormat="1" x14ac:dyDescent="0.3">
      <c r="A2449" s="189">
        <f t="shared" si="397"/>
        <v>43932.87499999407</v>
      </c>
      <c r="B2449" s="190">
        <f t="shared" si="393"/>
        <v>43932</v>
      </c>
      <c r="C2449" s="1">
        <f t="shared" si="394"/>
        <v>21</v>
      </c>
      <c r="D2449" s="191">
        <v>2.6804040503386801</v>
      </c>
      <c r="E2449" s="192">
        <f t="shared" si="395"/>
        <v>9.3073404065634069E-5</v>
      </c>
      <c r="F2449" s="193">
        <f t="shared" si="396"/>
        <v>3.9963821270150337</v>
      </c>
      <c r="G2449" s="193">
        <f t="shared" si="400"/>
        <v>4.1441618830237728</v>
      </c>
      <c r="H2449" s="193">
        <f t="shared" si="400"/>
        <v>4.2974062957124568</v>
      </c>
      <c r="I2449" s="193">
        <f t="shared" si="400"/>
        <v>4.456317439258469</v>
      </c>
      <c r="J2449" s="193">
        <f t="shared" si="400"/>
        <v>4.6211048602158815</v>
      </c>
      <c r="K2449" s="193">
        <f>MAX(0,(F2449-'2031 forecast'!$C$10))</f>
        <v>0</v>
      </c>
      <c r="L2449" s="193">
        <f>MAX(0,(G2449-'2031 forecast'!$C$10))</f>
        <v>0</v>
      </c>
      <c r="M2449" s="193">
        <f>MAX(0,(H2449-'2031 forecast'!$C$10))</f>
        <v>0</v>
      </c>
      <c r="N2449" s="193">
        <f>MAX(0,(I2449-'2031 forecast'!$C$10))</f>
        <v>0</v>
      </c>
      <c r="O2449" s="193">
        <f>MAX(0,(J2449-'2031 forecast'!$C$10))</f>
        <v>0</v>
      </c>
      <c r="P2449" s="175" t="str">
        <f t="shared" si="398"/>
        <v/>
      </c>
      <c r="Q2449" s="175" t="str">
        <f t="shared" si="399"/>
        <v/>
      </c>
    </row>
    <row r="2450" spans="1:17" s="1" customFormat="1" x14ac:dyDescent="0.3">
      <c r="A2450" s="189">
        <f t="shared" si="397"/>
        <v>43932.916666660734</v>
      </c>
      <c r="B2450" s="190">
        <f t="shared" si="393"/>
        <v>43932</v>
      </c>
      <c r="C2450" s="1">
        <f t="shared" si="394"/>
        <v>22</v>
      </c>
      <c r="D2450" s="191">
        <v>2.4846442039656305</v>
      </c>
      <c r="E2450" s="192">
        <f t="shared" si="395"/>
        <v>8.627590826308777E-5</v>
      </c>
      <c r="F2450" s="193">
        <f t="shared" si="396"/>
        <v>3.7045115222330374</v>
      </c>
      <c r="G2450" s="193">
        <f t="shared" si="400"/>
        <v>3.8414983747130487</v>
      </c>
      <c r="H2450" s="193">
        <f t="shared" si="400"/>
        <v>3.9835507797334571</v>
      </c>
      <c r="I2450" s="193">
        <f t="shared" si="400"/>
        <v>4.1308560532452105</v>
      </c>
      <c r="J2450" s="193">
        <f t="shared" si="400"/>
        <v>4.2836084378405648</v>
      </c>
      <c r="K2450" s="193">
        <f>MAX(0,(F2450-'2031 forecast'!$C$10))</f>
        <v>0</v>
      </c>
      <c r="L2450" s="193">
        <f>MAX(0,(G2450-'2031 forecast'!$C$10))</f>
        <v>0</v>
      </c>
      <c r="M2450" s="193">
        <f>MAX(0,(H2450-'2031 forecast'!$C$10))</f>
        <v>0</v>
      </c>
      <c r="N2450" s="193">
        <f>MAX(0,(I2450-'2031 forecast'!$C$10))</f>
        <v>0</v>
      </c>
      <c r="O2450" s="193">
        <f>MAX(0,(J2450-'2031 forecast'!$C$10))</f>
        <v>0</v>
      </c>
      <c r="P2450" s="175" t="str">
        <f t="shared" si="398"/>
        <v/>
      </c>
      <c r="Q2450" s="175" t="str">
        <f t="shared" si="399"/>
        <v/>
      </c>
    </row>
    <row r="2451" spans="1:17" s="1" customFormat="1" x14ac:dyDescent="0.3">
      <c r="A2451" s="189">
        <f t="shared" si="397"/>
        <v>43932.958333327399</v>
      </c>
      <c r="B2451" s="190">
        <f t="shared" si="393"/>
        <v>43932</v>
      </c>
      <c r="C2451" s="1">
        <f t="shared" si="394"/>
        <v>23</v>
      </c>
      <c r="D2451" s="191">
        <v>2.3792350559186035</v>
      </c>
      <c r="E2451" s="192">
        <f t="shared" si="395"/>
        <v>8.2615718215562823E-5</v>
      </c>
      <c r="F2451" s="193">
        <f t="shared" si="396"/>
        <v>3.5473504273504233</v>
      </c>
      <c r="G2451" s="193">
        <f t="shared" si="400"/>
        <v>3.6785257163918885</v>
      </c>
      <c r="H2451" s="193">
        <f t="shared" si="400"/>
        <v>3.8145516557447645</v>
      </c>
      <c r="I2451" s="193">
        <f t="shared" si="400"/>
        <v>3.9556076146226857</v>
      </c>
      <c r="J2451" s="193">
        <f t="shared" si="400"/>
        <v>4.1018795950230862</v>
      </c>
      <c r="K2451" s="193">
        <f>MAX(0,(F2451-'2031 forecast'!$C$10))</f>
        <v>0</v>
      </c>
      <c r="L2451" s="193">
        <f>MAX(0,(G2451-'2031 forecast'!$C$10))</f>
        <v>0</v>
      </c>
      <c r="M2451" s="193">
        <f>MAX(0,(H2451-'2031 forecast'!$C$10))</f>
        <v>0</v>
      </c>
      <c r="N2451" s="193">
        <f>MAX(0,(I2451-'2031 forecast'!$C$10))</f>
        <v>0</v>
      </c>
      <c r="O2451" s="193">
        <f>MAX(0,(J2451-'2031 forecast'!$C$10))</f>
        <v>0</v>
      </c>
      <c r="P2451" s="175" t="str">
        <f t="shared" si="398"/>
        <v/>
      </c>
      <c r="Q2451" s="175" t="str">
        <f t="shared" si="399"/>
        <v/>
      </c>
    </row>
    <row r="2452" spans="1:17" s="1" customFormat="1" x14ac:dyDescent="0.3">
      <c r="A2452" s="189">
        <f t="shared" si="397"/>
        <v>43932.999999994063</v>
      </c>
      <c r="B2452" s="190">
        <f t="shared" si="393"/>
        <v>43932</v>
      </c>
      <c r="C2452" s="1">
        <f t="shared" si="394"/>
        <v>0</v>
      </c>
      <c r="D2452" s="191">
        <v>2.2964135824530825</v>
      </c>
      <c r="E2452" s="192">
        <f t="shared" si="395"/>
        <v>7.9739854606793227E-5</v>
      </c>
      <c r="F2452" s="193">
        <f t="shared" si="396"/>
        <v>3.4238667099426552</v>
      </c>
      <c r="G2452" s="193">
        <f t="shared" si="400"/>
        <v>3.55047577056812</v>
      </c>
      <c r="H2452" s="193">
        <f t="shared" si="400"/>
        <v>3.6817666297536493</v>
      </c>
      <c r="I2452" s="193">
        <f t="shared" si="400"/>
        <v>3.8179124128478454</v>
      </c>
      <c r="J2452" s="193">
        <f t="shared" si="400"/>
        <v>3.9590926470950669</v>
      </c>
      <c r="K2452" s="193">
        <f>MAX(0,(F2452-'2031 forecast'!$C$10))</f>
        <v>0</v>
      </c>
      <c r="L2452" s="193">
        <f>MAX(0,(G2452-'2031 forecast'!$C$10))</f>
        <v>0</v>
      </c>
      <c r="M2452" s="193">
        <f>MAX(0,(H2452-'2031 forecast'!$C$10))</f>
        <v>0</v>
      </c>
      <c r="N2452" s="193">
        <f>MAX(0,(I2452-'2031 forecast'!$C$10))</f>
        <v>0</v>
      </c>
      <c r="O2452" s="193">
        <f>MAX(0,(J2452-'2031 forecast'!$C$10))</f>
        <v>0</v>
      </c>
      <c r="P2452" s="175" t="str">
        <f t="shared" si="398"/>
        <v/>
      </c>
      <c r="Q2452" s="175" t="str">
        <f t="shared" si="399"/>
        <v/>
      </c>
    </row>
    <row r="2453" spans="1:17" s="1" customFormat="1" x14ac:dyDescent="0.3">
      <c r="A2453" s="189">
        <f t="shared" si="397"/>
        <v>43933.041666660727</v>
      </c>
      <c r="B2453" s="190">
        <f t="shared" si="393"/>
        <v>43933</v>
      </c>
      <c r="C2453" s="1">
        <f t="shared" si="394"/>
        <v>1</v>
      </c>
      <c r="D2453" s="191">
        <v>2.1533583101035458</v>
      </c>
      <c r="E2453" s="192">
        <f t="shared" si="395"/>
        <v>7.4772453828009374E-5</v>
      </c>
      <c r="F2453" s="193">
        <f t="shared" si="396"/>
        <v>3.2105766526019646</v>
      </c>
      <c r="G2453" s="193">
        <f t="shared" si="400"/>
        <v>3.3292985914179742</v>
      </c>
      <c r="H2453" s="193">
        <f t="shared" si="400"/>
        <v>3.452410675768995</v>
      </c>
      <c r="I2453" s="193">
        <f t="shared" si="400"/>
        <v>3.580075246145848</v>
      </c>
      <c r="J2453" s="193">
        <f t="shared" si="400"/>
        <v>3.7124606461284881</v>
      </c>
      <c r="K2453" s="193">
        <f>MAX(0,(F2453-'2031 forecast'!$C$10))</f>
        <v>0</v>
      </c>
      <c r="L2453" s="193">
        <f>MAX(0,(G2453-'2031 forecast'!$C$10))</f>
        <v>0</v>
      </c>
      <c r="M2453" s="193">
        <f>MAX(0,(H2453-'2031 forecast'!$C$10))</f>
        <v>0</v>
      </c>
      <c r="N2453" s="193">
        <f>MAX(0,(I2453-'2031 forecast'!$C$10))</f>
        <v>0</v>
      </c>
      <c r="O2453" s="193">
        <f>MAX(0,(J2453-'2031 forecast'!$C$10))</f>
        <v>0</v>
      </c>
      <c r="P2453" s="175" t="str">
        <f t="shared" si="398"/>
        <v/>
      </c>
      <c r="Q2453" s="175" t="str">
        <f t="shared" si="399"/>
        <v/>
      </c>
    </row>
    <row r="2454" spans="1:17" s="1" customFormat="1" x14ac:dyDescent="0.3">
      <c r="A2454" s="189">
        <f t="shared" si="397"/>
        <v>43933.083333327391</v>
      </c>
      <c r="B2454" s="190">
        <f t="shared" si="393"/>
        <v>43933</v>
      </c>
      <c r="C2454" s="1">
        <f t="shared" si="394"/>
        <v>2</v>
      </c>
      <c r="D2454" s="191">
        <v>2.1533583101035458</v>
      </c>
      <c r="E2454" s="192">
        <f t="shared" si="395"/>
        <v>7.4772453828009374E-5</v>
      </c>
      <c r="F2454" s="193">
        <f t="shared" si="396"/>
        <v>3.2105766526019646</v>
      </c>
      <c r="G2454" s="193">
        <f t="shared" si="400"/>
        <v>3.3292985914179742</v>
      </c>
      <c r="H2454" s="193">
        <f t="shared" si="400"/>
        <v>3.452410675768995</v>
      </c>
      <c r="I2454" s="193">
        <f t="shared" si="400"/>
        <v>3.580075246145848</v>
      </c>
      <c r="J2454" s="193">
        <f t="shared" si="400"/>
        <v>3.7124606461284881</v>
      </c>
      <c r="K2454" s="193">
        <f>MAX(0,(F2454-'2031 forecast'!$C$10))</f>
        <v>0</v>
      </c>
      <c r="L2454" s="193">
        <f>MAX(0,(G2454-'2031 forecast'!$C$10))</f>
        <v>0</v>
      </c>
      <c r="M2454" s="193">
        <f>MAX(0,(H2454-'2031 forecast'!$C$10))</f>
        <v>0</v>
      </c>
      <c r="N2454" s="193">
        <f>MAX(0,(I2454-'2031 forecast'!$C$10))</f>
        <v>0</v>
      </c>
      <c r="O2454" s="193">
        <f>MAX(0,(J2454-'2031 forecast'!$C$10))</f>
        <v>0</v>
      </c>
      <c r="P2454" s="175" t="str">
        <f t="shared" si="398"/>
        <v/>
      </c>
      <c r="Q2454" s="175" t="str">
        <f t="shared" si="399"/>
        <v/>
      </c>
    </row>
    <row r="2455" spans="1:17" s="1" customFormat="1" x14ac:dyDescent="0.3">
      <c r="A2455" s="189">
        <f t="shared" si="397"/>
        <v>43933.124999994056</v>
      </c>
      <c r="B2455" s="190">
        <f t="shared" si="393"/>
        <v>43933</v>
      </c>
      <c r="C2455" s="1">
        <f t="shared" si="394"/>
        <v>3</v>
      </c>
      <c r="D2455" s="191">
        <v>2.0705368366380252</v>
      </c>
      <c r="E2455" s="192">
        <f t="shared" si="395"/>
        <v>7.1896590219239792E-5</v>
      </c>
      <c r="F2455" s="193">
        <f t="shared" si="396"/>
        <v>3.0870929351941974</v>
      </c>
      <c r="G2455" s="193">
        <f t="shared" si="400"/>
        <v>3.2012486455942062</v>
      </c>
      <c r="H2455" s="193">
        <f t="shared" si="400"/>
        <v>3.3196256497778802</v>
      </c>
      <c r="I2455" s="193">
        <f t="shared" si="400"/>
        <v>3.4423800443710082</v>
      </c>
      <c r="J2455" s="193">
        <f t="shared" si="400"/>
        <v>3.5696736982004702</v>
      </c>
      <c r="K2455" s="193">
        <f>MAX(0,(F2455-'2031 forecast'!$C$10))</f>
        <v>0</v>
      </c>
      <c r="L2455" s="193">
        <f>MAX(0,(G2455-'2031 forecast'!$C$10))</f>
        <v>0</v>
      </c>
      <c r="M2455" s="193">
        <f>MAX(0,(H2455-'2031 forecast'!$C$10))</f>
        <v>0</v>
      </c>
      <c r="N2455" s="193">
        <f>MAX(0,(I2455-'2031 forecast'!$C$10))</f>
        <v>0</v>
      </c>
      <c r="O2455" s="193">
        <f>MAX(0,(J2455-'2031 forecast'!$C$10))</f>
        <v>0</v>
      </c>
      <c r="P2455" s="175" t="str">
        <f t="shared" si="398"/>
        <v/>
      </c>
      <c r="Q2455" s="175" t="str">
        <f t="shared" si="399"/>
        <v/>
      </c>
    </row>
    <row r="2456" spans="1:17" s="1" customFormat="1" x14ac:dyDescent="0.3">
      <c r="A2456" s="189">
        <f t="shared" si="397"/>
        <v>43933.16666666072</v>
      </c>
      <c r="B2456" s="190">
        <f t="shared" si="393"/>
        <v>43933</v>
      </c>
      <c r="C2456" s="1">
        <f t="shared" si="394"/>
        <v>4</v>
      </c>
      <c r="D2456" s="191">
        <v>2.0931245112195311</v>
      </c>
      <c r="E2456" s="192">
        <f t="shared" si="395"/>
        <v>7.2680916657995144E-5</v>
      </c>
      <c r="F2456" s="193">
        <f t="shared" si="396"/>
        <v>3.1207703126690434</v>
      </c>
      <c r="G2456" s="193">
        <f t="shared" si="400"/>
        <v>3.2361713580915983</v>
      </c>
      <c r="H2456" s="193">
        <f t="shared" si="400"/>
        <v>3.3558397477754576</v>
      </c>
      <c r="I2456" s="193">
        <f t="shared" si="400"/>
        <v>3.4799332812186923</v>
      </c>
      <c r="J2456" s="193">
        <f t="shared" si="400"/>
        <v>3.60861559308993</v>
      </c>
      <c r="K2456" s="193">
        <f>MAX(0,(F2456-'2031 forecast'!$C$10))</f>
        <v>0</v>
      </c>
      <c r="L2456" s="193">
        <f>MAX(0,(G2456-'2031 forecast'!$C$10))</f>
        <v>0</v>
      </c>
      <c r="M2456" s="193">
        <f>MAX(0,(H2456-'2031 forecast'!$C$10))</f>
        <v>0</v>
      </c>
      <c r="N2456" s="193">
        <f>MAX(0,(I2456-'2031 forecast'!$C$10))</f>
        <v>0</v>
      </c>
      <c r="O2456" s="193">
        <f>MAX(0,(J2456-'2031 forecast'!$C$10))</f>
        <v>0</v>
      </c>
      <c r="P2456" s="175" t="str">
        <f t="shared" si="398"/>
        <v/>
      </c>
      <c r="Q2456" s="175" t="str">
        <f t="shared" si="399"/>
        <v/>
      </c>
    </row>
    <row r="2457" spans="1:17" s="1" customFormat="1" x14ac:dyDescent="0.3">
      <c r="A2457" s="189">
        <f t="shared" si="397"/>
        <v>43933.208333327384</v>
      </c>
      <c r="B2457" s="190">
        <f t="shared" si="393"/>
        <v>43933</v>
      </c>
      <c r="C2457" s="1">
        <f t="shared" si="394"/>
        <v>5</v>
      </c>
      <c r="D2457" s="191">
        <v>2.115712185801037</v>
      </c>
      <c r="E2457" s="192">
        <f t="shared" si="395"/>
        <v>7.3465243096750495E-5</v>
      </c>
      <c r="F2457" s="193">
        <f t="shared" si="396"/>
        <v>3.1544476901438894</v>
      </c>
      <c r="G2457" s="193">
        <f t="shared" si="400"/>
        <v>3.2710940705889899</v>
      </c>
      <c r="H2457" s="193">
        <f t="shared" si="400"/>
        <v>3.3920538457730349</v>
      </c>
      <c r="I2457" s="193">
        <f t="shared" si="400"/>
        <v>3.5174865180663764</v>
      </c>
      <c r="J2457" s="193">
        <f t="shared" si="400"/>
        <v>3.6475574879793902</v>
      </c>
      <c r="K2457" s="193">
        <f>MAX(0,(F2457-'2031 forecast'!$C$10))</f>
        <v>0</v>
      </c>
      <c r="L2457" s="193">
        <f>MAX(0,(G2457-'2031 forecast'!$C$10))</f>
        <v>0</v>
      </c>
      <c r="M2457" s="193">
        <f>MAX(0,(H2457-'2031 forecast'!$C$10))</f>
        <v>0</v>
      </c>
      <c r="N2457" s="193">
        <f>MAX(0,(I2457-'2031 forecast'!$C$10))</f>
        <v>0</v>
      </c>
      <c r="O2457" s="193">
        <f>MAX(0,(J2457-'2031 forecast'!$C$10))</f>
        <v>0</v>
      </c>
      <c r="P2457" s="175" t="str">
        <f t="shared" si="398"/>
        <v/>
      </c>
      <c r="Q2457" s="175" t="str">
        <f t="shared" si="399"/>
        <v/>
      </c>
    </row>
    <row r="2458" spans="1:17" s="1" customFormat="1" x14ac:dyDescent="0.3">
      <c r="A2458" s="189">
        <f t="shared" si="397"/>
        <v>43933.249999994048</v>
      </c>
      <c r="B2458" s="190">
        <f t="shared" si="393"/>
        <v>43933</v>
      </c>
      <c r="C2458" s="1">
        <f t="shared" si="394"/>
        <v>6</v>
      </c>
      <c r="D2458" s="191">
        <v>2.1382998603825425</v>
      </c>
      <c r="E2458" s="192">
        <f t="shared" si="395"/>
        <v>7.4249569535505834E-5</v>
      </c>
      <c r="F2458" s="193">
        <f t="shared" si="396"/>
        <v>3.1881250676187349</v>
      </c>
      <c r="G2458" s="193">
        <f t="shared" si="400"/>
        <v>3.3060167830863811</v>
      </c>
      <c r="H2458" s="193">
        <f t="shared" si="400"/>
        <v>3.4282679437706114</v>
      </c>
      <c r="I2458" s="193">
        <f t="shared" si="400"/>
        <v>3.5550397549140595</v>
      </c>
      <c r="J2458" s="193">
        <f t="shared" si="400"/>
        <v>3.6864993828688495</v>
      </c>
      <c r="K2458" s="193">
        <f>MAX(0,(F2458-'2031 forecast'!$C$10))</f>
        <v>0</v>
      </c>
      <c r="L2458" s="193">
        <f>MAX(0,(G2458-'2031 forecast'!$C$10))</f>
        <v>0</v>
      </c>
      <c r="M2458" s="193">
        <f>MAX(0,(H2458-'2031 forecast'!$C$10))</f>
        <v>0</v>
      </c>
      <c r="N2458" s="193">
        <f>MAX(0,(I2458-'2031 forecast'!$C$10))</f>
        <v>0</v>
      </c>
      <c r="O2458" s="193">
        <f>MAX(0,(J2458-'2031 forecast'!$C$10))</f>
        <v>0</v>
      </c>
      <c r="P2458" s="175" t="str">
        <f t="shared" si="398"/>
        <v/>
      </c>
      <c r="Q2458" s="175" t="str">
        <f t="shared" si="399"/>
        <v/>
      </c>
    </row>
    <row r="2459" spans="1:17" s="1" customFormat="1" x14ac:dyDescent="0.3">
      <c r="A2459" s="189">
        <f t="shared" si="397"/>
        <v>43933.291666660713</v>
      </c>
      <c r="B2459" s="190">
        <f t="shared" si="393"/>
        <v>43933</v>
      </c>
      <c r="C2459" s="1">
        <f t="shared" si="394"/>
        <v>7</v>
      </c>
      <c r="D2459" s="191">
        <v>2.2135921089875614</v>
      </c>
      <c r="E2459" s="192">
        <f t="shared" si="395"/>
        <v>7.6863990998023632E-5</v>
      </c>
      <c r="F2459" s="193">
        <f t="shared" si="396"/>
        <v>3.3003829925348871</v>
      </c>
      <c r="G2459" s="193">
        <f t="shared" si="400"/>
        <v>3.4224258247443515</v>
      </c>
      <c r="H2459" s="193">
        <f t="shared" si="400"/>
        <v>3.5489816037625337</v>
      </c>
      <c r="I2459" s="193">
        <f t="shared" si="400"/>
        <v>3.6802172110730047</v>
      </c>
      <c r="J2459" s="193">
        <f t="shared" si="400"/>
        <v>3.8163056991670481</v>
      </c>
      <c r="K2459" s="193">
        <f>MAX(0,(F2459-'2031 forecast'!$C$10))</f>
        <v>0</v>
      </c>
      <c r="L2459" s="193">
        <f>MAX(0,(G2459-'2031 forecast'!$C$10))</f>
        <v>0</v>
      </c>
      <c r="M2459" s="193">
        <f>MAX(0,(H2459-'2031 forecast'!$C$10))</f>
        <v>0</v>
      </c>
      <c r="N2459" s="193">
        <f>MAX(0,(I2459-'2031 forecast'!$C$10))</f>
        <v>0</v>
      </c>
      <c r="O2459" s="193">
        <f>MAX(0,(J2459-'2031 forecast'!$C$10))</f>
        <v>0</v>
      </c>
      <c r="P2459" s="175" t="str">
        <f t="shared" si="398"/>
        <v/>
      </c>
      <c r="Q2459" s="175" t="str">
        <f t="shared" si="399"/>
        <v/>
      </c>
    </row>
    <row r="2460" spans="1:17" s="1" customFormat="1" x14ac:dyDescent="0.3">
      <c r="A2460" s="189">
        <f t="shared" si="397"/>
        <v>43933.333333327377</v>
      </c>
      <c r="B2460" s="190">
        <f t="shared" si="393"/>
        <v>43933</v>
      </c>
      <c r="C2460" s="1">
        <f t="shared" si="394"/>
        <v>8</v>
      </c>
      <c r="D2460" s="191">
        <v>2.3039428073135846</v>
      </c>
      <c r="E2460" s="192">
        <f t="shared" si="395"/>
        <v>8.0001296753045011E-5</v>
      </c>
      <c r="F2460" s="193">
        <f t="shared" si="396"/>
        <v>3.4350925024342707</v>
      </c>
      <c r="G2460" s="193">
        <f t="shared" si="400"/>
        <v>3.5621166747339172</v>
      </c>
      <c r="H2460" s="193">
        <f t="shared" si="400"/>
        <v>3.6938379957528418</v>
      </c>
      <c r="I2460" s="193">
        <f t="shared" si="400"/>
        <v>3.8304301584637401</v>
      </c>
      <c r="J2460" s="193">
        <f t="shared" si="400"/>
        <v>3.9720732787248871</v>
      </c>
      <c r="K2460" s="193">
        <f>MAX(0,(F2460-'2031 forecast'!$C$10))</f>
        <v>0</v>
      </c>
      <c r="L2460" s="193">
        <f>MAX(0,(G2460-'2031 forecast'!$C$10))</f>
        <v>0</v>
      </c>
      <c r="M2460" s="193">
        <f>MAX(0,(H2460-'2031 forecast'!$C$10))</f>
        <v>0</v>
      </c>
      <c r="N2460" s="193">
        <f>MAX(0,(I2460-'2031 forecast'!$C$10))</f>
        <v>0</v>
      </c>
      <c r="O2460" s="193">
        <f>MAX(0,(J2460-'2031 forecast'!$C$10))</f>
        <v>0</v>
      </c>
      <c r="P2460" s="175" t="str">
        <f t="shared" si="398"/>
        <v/>
      </c>
      <c r="Q2460" s="175" t="str">
        <f t="shared" si="399"/>
        <v/>
      </c>
    </row>
    <row r="2461" spans="1:17" s="1" customFormat="1" x14ac:dyDescent="0.3">
      <c r="A2461" s="189">
        <f t="shared" si="397"/>
        <v>43933.374999994041</v>
      </c>
      <c r="B2461" s="190">
        <f t="shared" si="393"/>
        <v>43933</v>
      </c>
      <c r="C2461" s="1">
        <f t="shared" si="394"/>
        <v>9</v>
      </c>
      <c r="D2461" s="191">
        <v>2.3415889316160943</v>
      </c>
      <c r="E2461" s="192">
        <f t="shared" si="395"/>
        <v>8.130850748430393E-5</v>
      </c>
      <c r="F2461" s="193">
        <f t="shared" si="396"/>
        <v>3.4912214648923476</v>
      </c>
      <c r="G2461" s="193">
        <f t="shared" si="400"/>
        <v>3.6203211955629033</v>
      </c>
      <c r="H2461" s="193">
        <f t="shared" si="400"/>
        <v>3.7541948257488036</v>
      </c>
      <c r="I2461" s="193">
        <f t="shared" si="400"/>
        <v>3.8930188865432136</v>
      </c>
      <c r="J2461" s="193">
        <f t="shared" si="400"/>
        <v>4.0369764368739869</v>
      </c>
      <c r="K2461" s="193">
        <f>MAX(0,(F2461-'2031 forecast'!$C$10))</f>
        <v>0</v>
      </c>
      <c r="L2461" s="193">
        <f>MAX(0,(G2461-'2031 forecast'!$C$10))</f>
        <v>0</v>
      </c>
      <c r="M2461" s="193">
        <f>MAX(0,(H2461-'2031 forecast'!$C$10))</f>
        <v>0</v>
      </c>
      <c r="N2461" s="193">
        <f>MAX(0,(I2461-'2031 forecast'!$C$10))</f>
        <v>0</v>
      </c>
      <c r="O2461" s="193">
        <f>MAX(0,(J2461-'2031 forecast'!$C$10))</f>
        <v>0</v>
      </c>
      <c r="P2461" s="175" t="str">
        <f t="shared" si="398"/>
        <v/>
      </c>
      <c r="Q2461" s="175" t="str">
        <f t="shared" si="399"/>
        <v/>
      </c>
    </row>
    <row r="2462" spans="1:17" s="1" customFormat="1" x14ac:dyDescent="0.3">
      <c r="A2462" s="189">
        <f t="shared" si="397"/>
        <v>43933.416666660705</v>
      </c>
      <c r="B2462" s="190">
        <f t="shared" si="393"/>
        <v>43933</v>
      </c>
      <c r="C2462" s="1">
        <f t="shared" si="394"/>
        <v>10</v>
      </c>
      <c r="D2462" s="191">
        <v>2.6201702514546645</v>
      </c>
      <c r="E2462" s="192">
        <f t="shared" si="395"/>
        <v>9.0981866895619812E-5</v>
      </c>
      <c r="F2462" s="193">
        <f t="shared" si="396"/>
        <v>3.9065757870821116</v>
      </c>
      <c r="G2462" s="193">
        <f t="shared" si="400"/>
        <v>4.0510346496973959</v>
      </c>
      <c r="H2462" s="193">
        <f t="shared" si="400"/>
        <v>4.2008353677189181</v>
      </c>
      <c r="I2462" s="193">
        <f t="shared" si="400"/>
        <v>4.3561754743313124</v>
      </c>
      <c r="J2462" s="193">
        <f t="shared" si="400"/>
        <v>4.5172598071773225</v>
      </c>
      <c r="K2462" s="193">
        <f>MAX(0,(F2462-'2031 forecast'!$C$10))</f>
        <v>0</v>
      </c>
      <c r="L2462" s="193">
        <f>MAX(0,(G2462-'2031 forecast'!$C$10))</f>
        <v>0</v>
      </c>
      <c r="M2462" s="193">
        <f>MAX(0,(H2462-'2031 forecast'!$C$10))</f>
        <v>0</v>
      </c>
      <c r="N2462" s="193">
        <f>MAX(0,(I2462-'2031 forecast'!$C$10))</f>
        <v>0</v>
      </c>
      <c r="O2462" s="193">
        <f>MAX(0,(J2462-'2031 forecast'!$C$10))</f>
        <v>0</v>
      </c>
      <c r="P2462" s="175" t="str">
        <f t="shared" si="398"/>
        <v/>
      </c>
      <c r="Q2462" s="175" t="str">
        <f t="shared" si="399"/>
        <v/>
      </c>
    </row>
    <row r="2463" spans="1:17" s="1" customFormat="1" x14ac:dyDescent="0.3">
      <c r="A2463" s="189">
        <f t="shared" si="397"/>
        <v>43933.458333327369</v>
      </c>
      <c r="B2463" s="190">
        <f t="shared" si="393"/>
        <v>43933</v>
      </c>
      <c r="C2463" s="1">
        <f t="shared" si="394"/>
        <v>11</v>
      </c>
      <c r="D2463" s="191">
        <v>2.5448780028496456</v>
      </c>
      <c r="E2463" s="192">
        <f t="shared" si="395"/>
        <v>8.8367445433102014E-5</v>
      </c>
      <c r="F2463" s="193">
        <f t="shared" si="396"/>
        <v>3.7943178621659595</v>
      </c>
      <c r="G2463" s="193">
        <f t="shared" si="400"/>
        <v>3.9346256080394251</v>
      </c>
      <c r="H2463" s="193">
        <f t="shared" si="400"/>
        <v>4.0801217077269953</v>
      </c>
      <c r="I2463" s="193">
        <f t="shared" si="400"/>
        <v>4.2309980181723672</v>
      </c>
      <c r="J2463" s="193">
        <f t="shared" si="400"/>
        <v>4.3874534908791238</v>
      </c>
      <c r="K2463" s="193">
        <f>MAX(0,(F2463-'2031 forecast'!$C$10))</f>
        <v>0</v>
      </c>
      <c r="L2463" s="193">
        <f>MAX(0,(G2463-'2031 forecast'!$C$10))</f>
        <v>0</v>
      </c>
      <c r="M2463" s="193">
        <f>MAX(0,(H2463-'2031 forecast'!$C$10))</f>
        <v>0</v>
      </c>
      <c r="N2463" s="193">
        <f>MAX(0,(I2463-'2031 forecast'!$C$10))</f>
        <v>0</v>
      </c>
      <c r="O2463" s="193">
        <f>MAX(0,(J2463-'2031 forecast'!$C$10))</f>
        <v>0</v>
      </c>
      <c r="P2463" s="175" t="str">
        <f t="shared" si="398"/>
        <v/>
      </c>
      <c r="Q2463" s="175" t="str">
        <f t="shared" si="399"/>
        <v/>
      </c>
    </row>
    <row r="2464" spans="1:17" s="1" customFormat="1" x14ac:dyDescent="0.3">
      <c r="A2464" s="189">
        <f t="shared" si="397"/>
        <v>43933.499999994034</v>
      </c>
      <c r="B2464" s="190">
        <f t="shared" si="393"/>
        <v>43933</v>
      </c>
      <c r="C2464" s="1">
        <f t="shared" si="394"/>
        <v>12</v>
      </c>
      <c r="D2464" s="191">
        <v>2.6502871508966721</v>
      </c>
      <c r="E2464" s="192">
        <f t="shared" si="395"/>
        <v>9.2027635480626934E-5</v>
      </c>
      <c r="F2464" s="193">
        <f t="shared" si="396"/>
        <v>3.9514789570485722</v>
      </c>
      <c r="G2464" s="193">
        <f t="shared" si="400"/>
        <v>4.0975982663605839</v>
      </c>
      <c r="H2464" s="193">
        <f t="shared" si="400"/>
        <v>4.249120831715687</v>
      </c>
      <c r="I2464" s="193">
        <f t="shared" si="400"/>
        <v>4.4062464567948902</v>
      </c>
      <c r="J2464" s="193">
        <f t="shared" si="400"/>
        <v>4.5691823336966015</v>
      </c>
      <c r="K2464" s="193">
        <f>MAX(0,(F2464-'2031 forecast'!$C$10))</f>
        <v>0</v>
      </c>
      <c r="L2464" s="193">
        <f>MAX(0,(G2464-'2031 forecast'!$C$10))</f>
        <v>0</v>
      </c>
      <c r="M2464" s="193">
        <f>MAX(0,(H2464-'2031 forecast'!$C$10))</f>
        <v>0</v>
      </c>
      <c r="N2464" s="193">
        <f>MAX(0,(I2464-'2031 forecast'!$C$10))</f>
        <v>0</v>
      </c>
      <c r="O2464" s="193">
        <f>MAX(0,(J2464-'2031 forecast'!$C$10))</f>
        <v>0</v>
      </c>
      <c r="P2464" s="175" t="str">
        <f t="shared" si="398"/>
        <v/>
      </c>
      <c r="Q2464" s="175" t="str">
        <f t="shared" si="399"/>
        <v/>
      </c>
    </row>
    <row r="2465" spans="1:17" s="1" customFormat="1" x14ac:dyDescent="0.3">
      <c r="A2465" s="189">
        <f t="shared" si="397"/>
        <v>43933.541666660698</v>
      </c>
      <c r="B2465" s="190">
        <f t="shared" si="393"/>
        <v>43933</v>
      </c>
      <c r="C2465" s="1">
        <f t="shared" si="394"/>
        <v>13</v>
      </c>
      <c r="D2465" s="191">
        <v>2.4771149791051283</v>
      </c>
      <c r="E2465" s="192">
        <f t="shared" si="395"/>
        <v>8.6014466116835972E-5</v>
      </c>
      <c r="F2465" s="193">
        <f t="shared" si="396"/>
        <v>3.6932857297414214</v>
      </c>
      <c r="G2465" s="193">
        <f t="shared" ref="G2465:J2484" si="401">$E2465*G$2</f>
        <v>3.8298574705472506</v>
      </c>
      <c r="H2465" s="193">
        <f t="shared" si="401"/>
        <v>3.9714794137342642</v>
      </c>
      <c r="I2465" s="193">
        <f t="shared" si="401"/>
        <v>4.1183383076293154</v>
      </c>
      <c r="J2465" s="193">
        <f t="shared" si="401"/>
        <v>4.2706278062107446</v>
      </c>
      <c r="K2465" s="193">
        <f>MAX(0,(F2465-'2031 forecast'!$C$10))</f>
        <v>0</v>
      </c>
      <c r="L2465" s="193">
        <f>MAX(0,(G2465-'2031 forecast'!$C$10))</f>
        <v>0</v>
      </c>
      <c r="M2465" s="193">
        <f>MAX(0,(H2465-'2031 forecast'!$C$10))</f>
        <v>0</v>
      </c>
      <c r="N2465" s="193">
        <f>MAX(0,(I2465-'2031 forecast'!$C$10))</f>
        <v>0</v>
      </c>
      <c r="O2465" s="193">
        <f>MAX(0,(J2465-'2031 forecast'!$C$10))</f>
        <v>0</v>
      </c>
      <c r="P2465" s="175" t="str">
        <f t="shared" si="398"/>
        <v/>
      </c>
      <c r="Q2465" s="175" t="str">
        <f t="shared" si="399"/>
        <v/>
      </c>
    </row>
    <row r="2466" spans="1:17" s="1" customFormat="1" x14ac:dyDescent="0.3">
      <c r="A2466" s="189">
        <f t="shared" si="397"/>
        <v>43933.583333327362</v>
      </c>
      <c r="B2466" s="190">
        <f t="shared" si="393"/>
        <v>43933</v>
      </c>
      <c r="C2466" s="1">
        <f t="shared" si="394"/>
        <v>14</v>
      </c>
      <c r="D2466" s="191">
        <v>2.5599364525706494</v>
      </c>
      <c r="E2466" s="192">
        <f t="shared" si="395"/>
        <v>8.8890329725605568E-5</v>
      </c>
      <c r="F2466" s="193">
        <f t="shared" si="396"/>
        <v>3.8167694471491895</v>
      </c>
      <c r="G2466" s="193">
        <f t="shared" si="401"/>
        <v>3.9579074163710191</v>
      </c>
      <c r="H2466" s="193">
        <f t="shared" si="401"/>
        <v>4.1042644397253794</v>
      </c>
      <c r="I2466" s="193">
        <f t="shared" si="401"/>
        <v>4.2560335094041557</v>
      </c>
      <c r="J2466" s="193">
        <f t="shared" si="401"/>
        <v>4.4134147541387634</v>
      </c>
      <c r="K2466" s="193">
        <f>MAX(0,(F2466-'2031 forecast'!$C$10))</f>
        <v>0</v>
      </c>
      <c r="L2466" s="193">
        <f>MAX(0,(G2466-'2031 forecast'!$C$10))</f>
        <v>0</v>
      </c>
      <c r="M2466" s="193">
        <f>MAX(0,(H2466-'2031 forecast'!$C$10))</f>
        <v>0</v>
      </c>
      <c r="N2466" s="193">
        <f>MAX(0,(I2466-'2031 forecast'!$C$10))</f>
        <v>0</v>
      </c>
      <c r="O2466" s="193">
        <f>MAX(0,(J2466-'2031 forecast'!$C$10))</f>
        <v>0</v>
      </c>
      <c r="P2466" s="175" t="str">
        <f t="shared" si="398"/>
        <v/>
      </c>
      <c r="Q2466" s="175" t="str">
        <f t="shared" si="399"/>
        <v/>
      </c>
    </row>
    <row r="2467" spans="1:17" s="1" customFormat="1" x14ac:dyDescent="0.3">
      <c r="A2467" s="189">
        <f t="shared" si="397"/>
        <v>43933.624999994026</v>
      </c>
      <c r="B2467" s="190">
        <f t="shared" si="393"/>
        <v>43933</v>
      </c>
      <c r="C2467" s="1">
        <f t="shared" si="394"/>
        <v>15</v>
      </c>
      <c r="D2467" s="191">
        <v>2.5072318785471364</v>
      </c>
      <c r="E2467" s="192">
        <f t="shared" si="395"/>
        <v>8.7060234701843108E-5</v>
      </c>
      <c r="F2467" s="193">
        <f t="shared" si="396"/>
        <v>3.7381888997078829</v>
      </c>
      <c r="G2467" s="193">
        <f t="shared" si="401"/>
        <v>3.8764210872104394</v>
      </c>
      <c r="H2467" s="193">
        <f t="shared" si="401"/>
        <v>4.019764877731034</v>
      </c>
      <c r="I2467" s="193">
        <f t="shared" si="401"/>
        <v>4.1684092900928942</v>
      </c>
      <c r="J2467" s="193">
        <f t="shared" si="401"/>
        <v>4.3225503327300245</v>
      </c>
      <c r="K2467" s="193">
        <f>MAX(0,(F2467-'2031 forecast'!$C$10))</f>
        <v>0</v>
      </c>
      <c r="L2467" s="193">
        <f>MAX(0,(G2467-'2031 forecast'!$C$10))</f>
        <v>0</v>
      </c>
      <c r="M2467" s="193">
        <f>MAX(0,(H2467-'2031 forecast'!$C$10))</f>
        <v>0</v>
      </c>
      <c r="N2467" s="193">
        <f>MAX(0,(I2467-'2031 forecast'!$C$10))</f>
        <v>0</v>
      </c>
      <c r="O2467" s="193">
        <f>MAX(0,(J2467-'2031 forecast'!$C$10))</f>
        <v>0</v>
      </c>
      <c r="P2467" s="175" t="str">
        <f t="shared" si="398"/>
        <v/>
      </c>
      <c r="Q2467" s="175" t="str">
        <f t="shared" si="399"/>
        <v/>
      </c>
    </row>
    <row r="2468" spans="1:17" s="1" customFormat="1" x14ac:dyDescent="0.3">
      <c r="A2468" s="189">
        <f t="shared" si="397"/>
        <v>43933.666666660691</v>
      </c>
      <c r="B2468" s="190">
        <f t="shared" si="393"/>
        <v>43933</v>
      </c>
      <c r="C2468" s="1">
        <f t="shared" si="394"/>
        <v>16</v>
      </c>
      <c r="D2468" s="191">
        <v>2.6201702514546645</v>
      </c>
      <c r="E2468" s="192">
        <f t="shared" si="395"/>
        <v>9.0981866895619812E-5</v>
      </c>
      <c r="F2468" s="193">
        <f t="shared" si="396"/>
        <v>3.9065757870821116</v>
      </c>
      <c r="G2468" s="193">
        <f t="shared" si="401"/>
        <v>4.0510346496973959</v>
      </c>
      <c r="H2468" s="193">
        <f t="shared" si="401"/>
        <v>4.2008353677189181</v>
      </c>
      <c r="I2468" s="193">
        <f t="shared" si="401"/>
        <v>4.3561754743313124</v>
      </c>
      <c r="J2468" s="193">
        <f t="shared" si="401"/>
        <v>4.5172598071773225</v>
      </c>
      <c r="K2468" s="193">
        <f>MAX(0,(F2468-'2031 forecast'!$C$10))</f>
        <v>0</v>
      </c>
      <c r="L2468" s="193">
        <f>MAX(0,(G2468-'2031 forecast'!$C$10))</f>
        <v>0</v>
      </c>
      <c r="M2468" s="193">
        <f>MAX(0,(H2468-'2031 forecast'!$C$10))</f>
        <v>0</v>
      </c>
      <c r="N2468" s="193">
        <f>MAX(0,(I2468-'2031 forecast'!$C$10))</f>
        <v>0</v>
      </c>
      <c r="O2468" s="193">
        <f>MAX(0,(J2468-'2031 forecast'!$C$10))</f>
        <v>0</v>
      </c>
      <c r="P2468" s="175" t="str">
        <f t="shared" si="398"/>
        <v/>
      </c>
      <c r="Q2468" s="175" t="str">
        <f t="shared" si="399"/>
        <v/>
      </c>
    </row>
    <row r="2469" spans="1:17" s="1" customFormat="1" x14ac:dyDescent="0.3">
      <c r="A2469" s="189">
        <f t="shared" si="397"/>
        <v>43933.708333327355</v>
      </c>
      <c r="B2469" s="190">
        <f t="shared" si="393"/>
        <v>43933</v>
      </c>
      <c r="C2469" s="1">
        <f t="shared" si="394"/>
        <v>17</v>
      </c>
      <c r="D2469" s="191">
        <v>2.5749949022916536</v>
      </c>
      <c r="E2469" s="192">
        <f t="shared" si="395"/>
        <v>8.9413214018109149E-5</v>
      </c>
      <c r="F2469" s="193">
        <f t="shared" si="396"/>
        <v>3.8392210321324209</v>
      </c>
      <c r="G2469" s="193">
        <f t="shared" si="401"/>
        <v>3.9811892247026139</v>
      </c>
      <c r="H2469" s="193">
        <f t="shared" si="401"/>
        <v>4.1284071717237651</v>
      </c>
      <c r="I2469" s="193">
        <f t="shared" si="401"/>
        <v>4.281069000635946</v>
      </c>
      <c r="J2469" s="193">
        <f t="shared" si="401"/>
        <v>4.4393760173984038</v>
      </c>
      <c r="K2469" s="193">
        <f>MAX(0,(F2469-'2031 forecast'!$C$10))</f>
        <v>0</v>
      </c>
      <c r="L2469" s="193">
        <f>MAX(0,(G2469-'2031 forecast'!$C$10))</f>
        <v>0</v>
      </c>
      <c r="M2469" s="193">
        <f>MAX(0,(H2469-'2031 forecast'!$C$10))</f>
        <v>0</v>
      </c>
      <c r="N2469" s="193">
        <f>MAX(0,(I2469-'2031 forecast'!$C$10))</f>
        <v>0</v>
      </c>
      <c r="O2469" s="193">
        <f>MAX(0,(J2469-'2031 forecast'!$C$10))</f>
        <v>0</v>
      </c>
      <c r="P2469" s="175" t="str">
        <f t="shared" si="398"/>
        <v/>
      </c>
      <c r="Q2469" s="175" t="str">
        <f t="shared" si="399"/>
        <v/>
      </c>
    </row>
    <row r="2470" spans="1:17" s="1" customFormat="1" x14ac:dyDescent="0.3">
      <c r="A2470" s="189">
        <f t="shared" si="397"/>
        <v>43933.749999994019</v>
      </c>
      <c r="B2470" s="190">
        <f t="shared" si="393"/>
        <v>43933</v>
      </c>
      <c r="C2470" s="1">
        <f t="shared" si="394"/>
        <v>18</v>
      </c>
      <c r="D2470" s="191">
        <v>2.514761103407638</v>
      </c>
      <c r="E2470" s="192">
        <f t="shared" si="395"/>
        <v>8.7321676848094892E-5</v>
      </c>
      <c r="F2470" s="193">
        <f t="shared" si="396"/>
        <v>3.7494146921994984</v>
      </c>
      <c r="G2470" s="193">
        <f t="shared" si="401"/>
        <v>3.8880619913762366</v>
      </c>
      <c r="H2470" s="193">
        <f t="shared" si="401"/>
        <v>4.0318362437302264</v>
      </c>
      <c r="I2470" s="193">
        <f t="shared" si="401"/>
        <v>4.1809270357087884</v>
      </c>
      <c r="J2470" s="193">
        <f t="shared" si="401"/>
        <v>4.3355309643598448</v>
      </c>
      <c r="K2470" s="193">
        <f>MAX(0,(F2470-'2031 forecast'!$C$10))</f>
        <v>0</v>
      </c>
      <c r="L2470" s="193">
        <f>MAX(0,(G2470-'2031 forecast'!$C$10))</f>
        <v>0</v>
      </c>
      <c r="M2470" s="193">
        <f>MAX(0,(H2470-'2031 forecast'!$C$10))</f>
        <v>0</v>
      </c>
      <c r="N2470" s="193">
        <f>MAX(0,(I2470-'2031 forecast'!$C$10))</f>
        <v>0</v>
      </c>
      <c r="O2470" s="193">
        <f>MAX(0,(J2470-'2031 forecast'!$C$10))</f>
        <v>0</v>
      </c>
      <c r="P2470" s="175" t="str">
        <f t="shared" si="398"/>
        <v/>
      </c>
      <c r="Q2470" s="175" t="str">
        <f t="shared" si="399"/>
        <v/>
      </c>
    </row>
    <row r="2471" spans="1:17" s="1" customFormat="1" x14ac:dyDescent="0.3">
      <c r="A2471" s="189">
        <f t="shared" si="397"/>
        <v>43933.791666660683</v>
      </c>
      <c r="B2471" s="190">
        <f t="shared" si="393"/>
        <v>43933</v>
      </c>
      <c r="C2471" s="1">
        <f t="shared" si="394"/>
        <v>19</v>
      </c>
      <c r="D2471" s="191">
        <v>2.4093519553606115</v>
      </c>
      <c r="E2471" s="192">
        <f t="shared" si="395"/>
        <v>8.3661486800569958E-5</v>
      </c>
      <c r="F2471" s="193">
        <f t="shared" si="396"/>
        <v>3.5922535973168848</v>
      </c>
      <c r="G2471" s="193">
        <f t="shared" si="401"/>
        <v>3.7250893330550774</v>
      </c>
      <c r="H2471" s="193">
        <f t="shared" si="401"/>
        <v>3.8628371197415343</v>
      </c>
      <c r="I2471" s="193">
        <f t="shared" si="401"/>
        <v>4.0056785970862645</v>
      </c>
      <c r="J2471" s="193">
        <f t="shared" si="401"/>
        <v>4.1538021215423662</v>
      </c>
      <c r="K2471" s="193">
        <f>MAX(0,(F2471-'2031 forecast'!$C$10))</f>
        <v>0</v>
      </c>
      <c r="L2471" s="193">
        <f>MAX(0,(G2471-'2031 forecast'!$C$10))</f>
        <v>0</v>
      </c>
      <c r="M2471" s="193">
        <f>MAX(0,(H2471-'2031 forecast'!$C$10))</f>
        <v>0</v>
      </c>
      <c r="N2471" s="193">
        <f>MAX(0,(I2471-'2031 forecast'!$C$10))</f>
        <v>0</v>
      </c>
      <c r="O2471" s="193">
        <f>MAX(0,(J2471-'2031 forecast'!$C$10))</f>
        <v>0</v>
      </c>
      <c r="P2471" s="175" t="str">
        <f t="shared" si="398"/>
        <v/>
      </c>
      <c r="Q2471" s="175" t="str">
        <f t="shared" si="399"/>
        <v/>
      </c>
    </row>
    <row r="2472" spans="1:17" s="1" customFormat="1" x14ac:dyDescent="0.3">
      <c r="A2472" s="189">
        <f t="shared" si="397"/>
        <v>43933.833333327348</v>
      </c>
      <c r="B2472" s="190">
        <f t="shared" si="393"/>
        <v>43933</v>
      </c>
      <c r="C2472" s="1">
        <f t="shared" si="394"/>
        <v>20</v>
      </c>
      <c r="D2472" s="191">
        <v>2.5298195531286418</v>
      </c>
      <c r="E2472" s="192">
        <f t="shared" si="395"/>
        <v>8.7844561140598446E-5</v>
      </c>
      <c r="F2472" s="193">
        <f t="shared" si="396"/>
        <v>3.7718662771827285</v>
      </c>
      <c r="G2472" s="193">
        <f t="shared" si="401"/>
        <v>3.9113437997078306</v>
      </c>
      <c r="H2472" s="193">
        <f t="shared" si="401"/>
        <v>4.0559789757286104</v>
      </c>
      <c r="I2472" s="193">
        <f t="shared" si="401"/>
        <v>4.2059625269405778</v>
      </c>
      <c r="J2472" s="193">
        <f t="shared" si="401"/>
        <v>4.3614922276194834</v>
      </c>
      <c r="K2472" s="193">
        <f>MAX(0,(F2472-'2031 forecast'!$C$10))</f>
        <v>0</v>
      </c>
      <c r="L2472" s="193">
        <f>MAX(0,(G2472-'2031 forecast'!$C$10))</f>
        <v>0</v>
      </c>
      <c r="M2472" s="193">
        <f>MAX(0,(H2472-'2031 forecast'!$C$10))</f>
        <v>0</v>
      </c>
      <c r="N2472" s="193">
        <f>MAX(0,(I2472-'2031 forecast'!$C$10))</f>
        <v>0</v>
      </c>
      <c r="O2472" s="193">
        <f>MAX(0,(J2472-'2031 forecast'!$C$10))</f>
        <v>0</v>
      </c>
      <c r="P2472" s="175" t="str">
        <f t="shared" si="398"/>
        <v/>
      </c>
      <c r="Q2472" s="175" t="str">
        <f t="shared" si="399"/>
        <v/>
      </c>
    </row>
    <row r="2473" spans="1:17" s="1" customFormat="1" x14ac:dyDescent="0.3">
      <c r="A2473" s="189">
        <f t="shared" si="397"/>
        <v>43933.874999994012</v>
      </c>
      <c r="B2473" s="190">
        <f t="shared" si="393"/>
        <v>43933</v>
      </c>
      <c r="C2473" s="1">
        <f t="shared" si="394"/>
        <v>21</v>
      </c>
      <c r="D2473" s="191">
        <v>2.4620565293841246</v>
      </c>
      <c r="E2473" s="192">
        <f t="shared" si="395"/>
        <v>8.5491581824332418E-5</v>
      </c>
      <c r="F2473" s="193">
        <f t="shared" si="396"/>
        <v>3.6708341447581914</v>
      </c>
      <c r="G2473" s="193">
        <f t="shared" si="401"/>
        <v>3.8065756622156566</v>
      </c>
      <c r="H2473" s="193">
        <f t="shared" si="401"/>
        <v>3.9473366817358801</v>
      </c>
      <c r="I2473" s="193">
        <f t="shared" si="401"/>
        <v>4.093302816397526</v>
      </c>
      <c r="J2473" s="193">
        <f t="shared" si="401"/>
        <v>4.244666542951105</v>
      </c>
      <c r="K2473" s="193">
        <f>MAX(0,(F2473-'2031 forecast'!$C$10))</f>
        <v>0</v>
      </c>
      <c r="L2473" s="193">
        <f>MAX(0,(G2473-'2031 forecast'!$C$10))</f>
        <v>0</v>
      </c>
      <c r="M2473" s="193">
        <f>MAX(0,(H2473-'2031 forecast'!$C$10))</f>
        <v>0</v>
      </c>
      <c r="N2473" s="193">
        <f>MAX(0,(I2473-'2031 forecast'!$C$10))</f>
        <v>0</v>
      </c>
      <c r="O2473" s="193">
        <f>MAX(0,(J2473-'2031 forecast'!$C$10))</f>
        <v>0</v>
      </c>
      <c r="P2473" s="175" t="str">
        <f t="shared" si="398"/>
        <v/>
      </c>
      <c r="Q2473" s="175" t="str">
        <f t="shared" si="399"/>
        <v/>
      </c>
    </row>
    <row r="2474" spans="1:17" s="1" customFormat="1" x14ac:dyDescent="0.3">
      <c r="A2474" s="189">
        <f t="shared" si="397"/>
        <v>43933.916666660676</v>
      </c>
      <c r="B2474" s="190">
        <f t="shared" si="393"/>
        <v>43933</v>
      </c>
      <c r="C2474" s="1">
        <f t="shared" si="394"/>
        <v>22</v>
      </c>
      <c r="D2474" s="191">
        <v>2.401822730500109</v>
      </c>
      <c r="E2474" s="192">
        <f t="shared" si="395"/>
        <v>8.3400044654318161E-5</v>
      </c>
      <c r="F2474" s="193">
        <f t="shared" si="396"/>
        <v>3.5810278048252688</v>
      </c>
      <c r="G2474" s="193">
        <f t="shared" si="401"/>
        <v>3.7134484288892793</v>
      </c>
      <c r="H2474" s="193">
        <f t="shared" si="401"/>
        <v>3.8507657537423414</v>
      </c>
      <c r="I2474" s="193">
        <f t="shared" si="401"/>
        <v>3.9931608514703694</v>
      </c>
      <c r="J2474" s="193">
        <f t="shared" si="401"/>
        <v>4.1408214899125451</v>
      </c>
      <c r="K2474" s="193">
        <f>MAX(0,(F2474-'2031 forecast'!$C$10))</f>
        <v>0</v>
      </c>
      <c r="L2474" s="193">
        <f>MAX(0,(G2474-'2031 forecast'!$C$10))</f>
        <v>0</v>
      </c>
      <c r="M2474" s="193">
        <f>MAX(0,(H2474-'2031 forecast'!$C$10))</f>
        <v>0</v>
      </c>
      <c r="N2474" s="193">
        <f>MAX(0,(I2474-'2031 forecast'!$C$10))</f>
        <v>0</v>
      </c>
      <c r="O2474" s="193">
        <f>MAX(0,(J2474-'2031 forecast'!$C$10))</f>
        <v>0</v>
      </c>
      <c r="P2474" s="175" t="str">
        <f t="shared" si="398"/>
        <v/>
      </c>
      <c r="Q2474" s="175" t="str">
        <f t="shared" si="399"/>
        <v/>
      </c>
    </row>
    <row r="2475" spans="1:17" s="1" customFormat="1" x14ac:dyDescent="0.3">
      <c r="A2475" s="189">
        <f t="shared" si="397"/>
        <v>43933.95833332734</v>
      </c>
      <c r="B2475" s="190">
        <f t="shared" si="393"/>
        <v>43933</v>
      </c>
      <c r="C2475" s="1">
        <f t="shared" si="394"/>
        <v>23</v>
      </c>
      <c r="D2475" s="191">
        <v>2.2587674581505732</v>
      </c>
      <c r="E2475" s="192">
        <f t="shared" si="395"/>
        <v>7.8432643875534335E-5</v>
      </c>
      <c r="F2475" s="193">
        <f t="shared" si="396"/>
        <v>3.3677377474845795</v>
      </c>
      <c r="G2475" s="193">
        <f t="shared" si="401"/>
        <v>3.4922712497391348</v>
      </c>
      <c r="H2475" s="193">
        <f t="shared" si="401"/>
        <v>3.6214097997576884</v>
      </c>
      <c r="I2475" s="193">
        <f t="shared" si="401"/>
        <v>3.7553236847683733</v>
      </c>
      <c r="J2475" s="193">
        <f t="shared" si="401"/>
        <v>3.8941894889459681</v>
      </c>
      <c r="K2475" s="193">
        <f>MAX(0,(F2475-'2031 forecast'!$C$10))</f>
        <v>0</v>
      </c>
      <c r="L2475" s="193">
        <f>MAX(0,(G2475-'2031 forecast'!$C$10))</f>
        <v>0</v>
      </c>
      <c r="M2475" s="193">
        <f>MAX(0,(H2475-'2031 forecast'!$C$10))</f>
        <v>0</v>
      </c>
      <c r="N2475" s="193">
        <f>MAX(0,(I2475-'2031 forecast'!$C$10))</f>
        <v>0</v>
      </c>
      <c r="O2475" s="193">
        <f>MAX(0,(J2475-'2031 forecast'!$C$10))</f>
        <v>0</v>
      </c>
      <c r="P2475" s="175" t="str">
        <f t="shared" si="398"/>
        <v/>
      </c>
      <c r="Q2475" s="175" t="str">
        <f t="shared" si="399"/>
        <v/>
      </c>
    </row>
    <row r="2476" spans="1:17" s="1" customFormat="1" x14ac:dyDescent="0.3">
      <c r="A2476" s="189">
        <f t="shared" si="397"/>
        <v>43933.999999994005</v>
      </c>
      <c r="B2476" s="190">
        <f t="shared" si="393"/>
        <v>43933</v>
      </c>
      <c r="C2476" s="1">
        <f t="shared" si="394"/>
        <v>0</v>
      </c>
      <c r="D2476" s="191">
        <v>2.1985336592665576</v>
      </c>
      <c r="E2476" s="192">
        <f t="shared" si="395"/>
        <v>7.6341106705520077E-5</v>
      </c>
      <c r="F2476" s="193">
        <f t="shared" si="396"/>
        <v>3.277931407551657</v>
      </c>
      <c r="G2476" s="193">
        <f t="shared" si="401"/>
        <v>3.3991440164127575</v>
      </c>
      <c r="H2476" s="193">
        <f t="shared" si="401"/>
        <v>3.5248388717641497</v>
      </c>
      <c r="I2476" s="193">
        <f t="shared" si="401"/>
        <v>3.6551817198412162</v>
      </c>
      <c r="J2476" s="193">
        <f t="shared" si="401"/>
        <v>3.7903444359074085</v>
      </c>
      <c r="K2476" s="193">
        <f>MAX(0,(F2476-'2031 forecast'!$C$10))</f>
        <v>0</v>
      </c>
      <c r="L2476" s="193">
        <f>MAX(0,(G2476-'2031 forecast'!$C$10))</f>
        <v>0</v>
      </c>
      <c r="M2476" s="193">
        <f>MAX(0,(H2476-'2031 forecast'!$C$10))</f>
        <v>0</v>
      </c>
      <c r="N2476" s="193">
        <f>MAX(0,(I2476-'2031 forecast'!$C$10))</f>
        <v>0</v>
      </c>
      <c r="O2476" s="193">
        <f>MAX(0,(J2476-'2031 forecast'!$C$10))</f>
        <v>0</v>
      </c>
      <c r="P2476" s="175" t="str">
        <f t="shared" si="398"/>
        <v/>
      </c>
      <c r="Q2476" s="175" t="str">
        <f t="shared" si="399"/>
        <v/>
      </c>
    </row>
    <row r="2477" spans="1:17" s="1" customFormat="1" x14ac:dyDescent="0.3">
      <c r="A2477" s="189">
        <f t="shared" si="397"/>
        <v>43934.041666660669</v>
      </c>
      <c r="B2477" s="190">
        <f t="shared" si="393"/>
        <v>43934</v>
      </c>
      <c r="C2477" s="1">
        <f t="shared" si="394"/>
        <v>1</v>
      </c>
      <c r="D2477" s="191">
        <v>2.0479491620565198</v>
      </c>
      <c r="E2477" s="192">
        <f t="shared" si="395"/>
        <v>7.1112263780484468E-5</v>
      </c>
      <c r="F2477" s="193">
        <f t="shared" si="396"/>
        <v>3.0534155577193522</v>
      </c>
      <c r="G2477" s="193">
        <f t="shared" si="401"/>
        <v>3.1663259330968159</v>
      </c>
      <c r="H2477" s="193">
        <f t="shared" si="401"/>
        <v>3.2834115517803042</v>
      </c>
      <c r="I2477" s="193">
        <f t="shared" si="401"/>
        <v>3.404826807523325</v>
      </c>
      <c r="J2477" s="193">
        <f t="shared" si="401"/>
        <v>3.5307318033110113</v>
      </c>
      <c r="K2477" s="193">
        <f>MAX(0,(F2477-'2031 forecast'!$C$10))</f>
        <v>0</v>
      </c>
      <c r="L2477" s="193">
        <f>MAX(0,(G2477-'2031 forecast'!$C$10))</f>
        <v>0</v>
      </c>
      <c r="M2477" s="193">
        <f>MAX(0,(H2477-'2031 forecast'!$C$10))</f>
        <v>0</v>
      </c>
      <c r="N2477" s="193">
        <f>MAX(0,(I2477-'2031 forecast'!$C$10))</f>
        <v>0</v>
      </c>
      <c r="O2477" s="193">
        <f>MAX(0,(J2477-'2031 forecast'!$C$10))</f>
        <v>0</v>
      </c>
      <c r="P2477" s="175" t="str">
        <f t="shared" si="398"/>
        <v/>
      </c>
      <c r="Q2477" s="175" t="str">
        <f t="shared" si="399"/>
        <v/>
      </c>
    </row>
    <row r="2478" spans="1:17" s="1" customFormat="1" x14ac:dyDescent="0.3">
      <c r="A2478" s="189">
        <f t="shared" si="397"/>
        <v>43934.083333327333</v>
      </c>
      <c r="B2478" s="190">
        <f t="shared" si="393"/>
        <v>43934</v>
      </c>
      <c r="C2478" s="1">
        <f t="shared" si="394"/>
        <v>2</v>
      </c>
      <c r="D2478" s="191">
        <v>2.002773812893508</v>
      </c>
      <c r="E2478" s="192">
        <f t="shared" si="395"/>
        <v>6.9543610902973765E-5</v>
      </c>
      <c r="F2478" s="193">
        <f t="shared" si="396"/>
        <v>2.9860608027696598</v>
      </c>
      <c r="G2478" s="193">
        <f t="shared" si="401"/>
        <v>3.0964805081020326</v>
      </c>
      <c r="H2478" s="193">
        <f t="shared" si="401"/>
        <v>3.2109833557851499</v>
      </c>
      <c r="I2478" s="193">
        <f t="shared" si="401"/>
        <v>3.3297203338279568</v>
      </c>
      <c r="J2478" s="193">
        <f t="shared" si="401"/>
        <v>3.4528480135320909</v>
      </c>
      <c r="K2478" s="193">
        <f>MAX(0,(F2478-'2031 forecast'!$C$10))</f>
        <v>0</v>
      </c>
      <c r="L2478" s="193">
        <f>MAX(0,(G2478-'2031 forecast'!$C$10))</f>
        <v>0</v>
      </c>
      <c r="M2478" s="193">
        <f>MAX(0,(H2478-'2031 forecast'!$C$10))</f>
        <v>0</v>
      </c>
      <c r="N2478" s="193">
        <f>MAX(0,(I2478-'2031 forecast'!$C$10))</f>
        <v>0</v>
      </c>
      <c r="O2478" s="193">
        <f>MAX(0,(J2478-'2031 forecast'!$C$10))</f>
        <v>0</v>
      </c>
      <c r="P2478" s="175" t="str">
        <f t="shared" si="398"/>
        <v/>
      </c>
      <c r="Q2478" s="175" t="str">
        <f t="shared" si="399"/>
        <v/>
      </c>
    </row>
    <row r="2479" spans="1:17" s="1" customFormat="1" x14ac:dyDescent="0.3">
      <c r="A2479" s="189">
        <f t="shared" si="397"/>
        <v>43934.124999993997</v>
      </c>
      <c r="B2479" s="190">
        <f t="shared" si="393"/>
        <v>43934</v>
      </c>
      <c r="C2479" s="1">
        <f t="shared" si="394"/>
        <v>3</v>
      </c>
      <c r="D2479" s="191">
        <v>1.9651276885909985</v>
      </c>
      <c r="E2479" s="192">
        <f t="shared" si="395"/>
        <v>6.8236400171714859E-5</v>
      </c>
      <c r="F2479" s="193">
        <f t="shared" si="396"/>
        <v>2.9299318403115837</v>
      </c>
      <c r="G2479" s="193">
        <f t="shared" si="401"/>
        <v>3.0382759872730469</v>
      </c>
      <c r="H2479" s="193">
        <f t="shared" si="401"/>
        <v>3.1506265257891881</v>
      </c>
      <c r="I2479" s="193">
        <f t="shared" si="401"/>
        <v>3.2671316057484838</v>
      </c>
      <c r="J2479" s="193">
        <f t="shared" si="401"/>
        <v>3.3879448553829916</v>
      </c>
      <c r="K2479" s="193">
        <f>MAX(0,(F2479-'2031 forecast'!$C$10))</f>
        <v>0</v>
      </c>
      <c r="L2479" s="193">
        <f>MAX(0,(G2479-'2031 forecast'!$C$10))</f>
        <v>0</v>
      </c>
      <c r="M2479" s="193">
        <f>MAX(0,(H2479-'2031 forecast'!$C$10))</f>
        <v>0</v>
      </c>
      <c r="N2479" s="193">
        <f>MAX(0,(I2479-'2031 forecast'!$C$10))</f>
        <v>0</v>
      </c>
      <c r="O2479" s="193">
        <f>MAX(0,(J2479-'2031 forecast'!$C$10))</f>
        <v>0</v>
      </c>
      <c r="P2479" s="175" t="str">
        <f t="shared" si="398"/>
        <v/>
      </c>
      <c r="Q2479" s="175" t="str">
        <f t="shared" si="399"/>
        <v/>
      </c>
    </row>
    <row r="2480" spans="1:17" s="1" customFormat="1" x14ac:dyDescent="0.3">
      <c r="A2480" s="189">
        <f t="shared" si="397"/>
        <v>43934.166666660662</v>
      </c>
      <c r="B2480" s="190">
        <f t="shared" si="393"/>
        <v>43934</v>
      </c>
      <c r="C2480" s="1">
        <f t="shared" si="394"/>
        <v>4</v>
      </c>
      <c r="D2480" s="191">
        <v>2.0554783869170214</v>
      </c>
      <c r="E2480" s="192">
        <f t="shared" si="395"/>
        <v>7.1373705926736238E-5</v>
      </c>
      <c r="F2480" s="193">
        <f t="shared" si="396"/>
        <v>3.0646413502109668</v>
      </c>
      <c r="G2480" s="193">
        <f t="shared" si="401"/>
        <v>3.1779668372626126</v>
      </c>
      <c r="H2480" s="193">
        <f t="shared" si="401"/>
        <v>3.2954829177794962</v>
      </c>
      <c r="I2480" s="193">
        <f t="shared" si="401"/>
        <v>3.4173445531392193</v>
      </c>
      <c r="J2480" s="193">
        <f t="shared" si="401"/>
        <v>3.5437124349408307</v>
      </c>
      <c r="K2480" s="193">
        <f>MAX(0,(F2480-'2031 forecast'!$C$10))</f>
        <v>0</v>
      </c>
      <c r="L2480" s="193">
        <f>MAX(0,(G2480-'2031 forecast'!$C$10))</f>
        <v>0</v>
      </c>
      <c r="M2480" s="193">
        <f>MAX(0,(H2480-'2031 forecast'!$C$10))</f>
        <v>0</v>
      </c>
      <c r="N2480" s="193">
        <f>MAX(0,(I2480-'2031 forecast'!$C$10))</f>
        <v>0</v>
      </c>
      <c r="O2480" s="193">
        <f>MAX(0,(J2480-'2031 forecast'!$C$10))</f>
        <v>0</v>
      </c>
      <c r="P2480" s="175" t="str">
        <f t="shared" si="398"/>
        <v/>
      </c>
      <c r="Q2480" s="175" t="str">
        <f t="shared" si="399"/>
        <v/>
      </c>
    </row>
    <row r="2481" spans="1:17" s="1" customFormat="1" x14ac:dyDescent="0.3">
      <c r="A2481" s="189">
        <f t="shared" si="397"/>
        <v>43934.208333327326</v>
      </c>
      <c r="B2481" s="190">
        <f t="shared" si="393"/>
        <v>43934</v>
      </c>
      <c r="C2481" s="1">
        <f t="shared" si="394"/>
        <v>5</v>
      </c>
      <c r="D2481" s="191">
        <v>2.1232414106615387</v>
      </c>
      <c r="E2481" s="192">
        <f t="shared" si="395"/>
        <v>7.3726685243002266E-5</v>
      </c>
      <c r="F2481" s="193">
        <f t="shared" si="396"/>
        <v>3.1656734826355044</v>
      </c>
      <c r="G2481" s="193">
        <f t="shared" si="401"/>
        <v>3.2827349747547863</v>
      </c>
      <c r="H2481" s="193">
        <f t="shared" si="401"/>
        <v>3.4041252117722265</v>
      </c>
      <c r="I2481" s="193">
        <f t="shared" si="401"/>
        <v>3.5300042636822702</v>
      </c>
      <c r="J2481" s="193">
        <f t="shared" si="401"/>
        <v>3.6605381196092095</v>
      </c>
      <c r="K2481" s="193">
        <f>MAX(0,(F2481-'2031 forecast'!$C$10))</f>
        <v>0</v>
      </c>
      <c r="L2481" s="193">
        <f>MAX(0,(G2481-'2031 forecast'!$C$10))</f>
        <v>0</v>
      </c>
      <c r="M2481" s="193">
        <f>MAX(0,(H2481-'2031 forecast'!$C$10))</f>
        <v>0</v>
      </c>
      <c r="N2481" s="193">
        <f>MAX(0,(I2481-'2031 forecast'!$C$10))</f>
        <v>0</v>
      </c>
      <c r="O2481" s="193">
        <f>MAX(0,(J2481-'2031 forecast'!$C$10))</f>
        <v>0</v>
      </c>
      <c r="P2481" s="175" t="str">
        <f t="shared" si="398"/>
        <v/>
      </c>
      <c r="Q2481" s="175" t="str">
        <f t="shared" si="399"/>
        <v/>
      </c>
    </row>
    <row r="2482" spans="1:17" s="1" customFormat="1" x14ac:dyDescent="0.3">
      <c r="A2482" s="189">
        <f t="shared" si="397"/>
        <v>43934.24999999399</v>
      </c>
      <c r="B2482" s="190">
        <f t="shared" si="393"/>
        <v>43934</v>
      </c>
      <c r="C2482" s="1">
        <f t="shared" si="394"/>
        <v>6</v>
      </c>
      <c r="D2482" s="191">
        <v>2.3641766061976002</v>
      </c>
      <c r="E2482" s="192">
        <f t="shared" si="395"/>
        <v>8.2092833923059282E-5</v>
      </c>
      <c r="F2482" s="193">
        <f t="shared" si="396"/>
        <v>3.5248988423671936</v>
      </c>
      <c r="G2482" s="193">
        <f t="shared" si="401"/>
        <v>3.655243908060295</v>
      </c>
      <c r="H2482" s="193">
        <f t="shared" si="401"/>
        <v>3.7904089237463809</v>
      </c>
      <c r="I2482" s="193">
        <f t="shared" si="401"/>
        <v>3.9305721233908977</v>
      </c>
      <c r="J2482" s="193">
        <f t="shared" si="401"/>
        <v>4.0759183317634475</v>
      </c>
      <c r="K2482" s="193">
        <f>MAX(0,(F2482-'2031 forecast'!$C$10))</f>
        <v>0</v>
      </c>
      <c r="L2482" s="193">
        <f>MAX(0,(G2482-'2031 forecast'!$C$10))</f>
        <v>0</v>
      </c>
      <c r="M2482" s="193">
        <f>MAX(0,(H2482-'2031 forecast'!$C$10))</f>
        <v>0</v>
      </c>
      <c r="N2482" s="193">
        <f>MAX(0,(I2482-'2031 forecast'!$C$10))</f>
        <v>0</v>
      </c>
      <c r="O2482" s="193">
        <f>MAX(0,(J2482-'2031 forecast'!$C$10))</f>
        <v>0</v>
      </c>
      <c r="P2482" s="175" t="str">
        <f t="shared" si="398"/>
        <v/>
      </c>
      <c r="Q2482" s="175" t="str">
        <f t="shared" si="399"/>
        <v/>
      </c>
    </row>
    <row r="2483" spans="1:17" s="1" customFormat="1" x14ac:dyDescent="0.3">
      <c r="A2483" s="189">
        <f t="shared" si="397"/>
        <v>43934.291666660654</v>
      </c>
      <c r="B2483" s="190">
        <f t="shared" si="393"/>
        <v>43934</v>
      </c>
      <c r="C2483" s="1">
        <f t="shared" si="394"/>
        <v>7</v>
      </c>
      <c r="D2483" s="191">
        <v>2.4771149791051283</v>
      </c>
      <c r="E2483" s="192">
        <f t="shared" si="395"/>
        <v>8.6014466116835972E-5</v>
      </c>
      <c r="F2483" s="193">
        <f t="shared" si="396"/>
        <v>3.6932857297414214</v>
      </c>
      <c r="G2483" s="193">
        <f t="shared" si="401"/>
        <v>3.8298574705472506</v>
      </c>
      <c r="H2483" s="193">
        <f t="shared" si="401"/>
        <v>3.9714794137342642</v>
      </c>
      <c r="I2483" s="193">
        <f t="shared" si="401"/>
        <v>4.1183383076293154</v>
      </c>
      <c r="J2483" s="193">
        <f t="shared" si="401"/>
        <v>4.2706278062107446</v>
      </c>
      <c r="K2483" s="193">
        <f>MAX(0,(F2483-'2031 forecast'!$C$10))</f>
        <v>0</v>
      </c>
      <c r="L2483" s="193">
        <f>MAX(0,(G2483-'2031 forecast'!$C$10))</f>
        <v>0</v>
      </c>
      <c r="M2483" s="193">
        <f>MAX(0,(H2483-'2031 forecast'!$C$10))</f>
        <v>0</v>
      </c>
      <c r="N2483" s="193">
        <f>MAX(0,(I2483-'2031 forecast'!$C$10))</f>
        <v>0</v>
      </c>
      <c r="O2483" s="193">
        <f>MAX(0,(J2483-'2031 forecast'!$C$10))</f>
        <v>0</v>
      </c>
      <c r="P2483" s="175" t="str">
        <f t="shared" si="398"/>
        <v/>
      </c>
      <c r="Q2483" s="175" t="str">
        <f t="shared" si="399"/>
        <v/>
      </c>
    </row>
    <row r="2484" spans="1:17" s="1" customFormat="1" x14ac:dyDescent="0.3">
      <c r="A2484" s="189">
        <f t="shared" si="397"/>
        <v>43934.333333327319</v>
      </c>
      <c r="B2484" s="190">
        <f t="shared" si="393"/>
        <v>43934</v>
      </c>
      <c r="C2484" s="1">
        <f t="shared" si="394"/>
        <v>8</v>
      </c>
      <c r="D2484" s="191">
        <v>2.5900533520126574</v>
      </c>
      <c r="E2484" s="192">
        <f t="shared" si="395"/>
        <v>8.9936098310612703E-5</v>
      </c>
      <c r="F2484" s="193">
        <f t="shared" si="396"/>
        <v>3.861672617115651</v>
      </c>
      <c r="G2484" s="193">
        <f t="shared" si="401"/>
        <v>4.0044710330342079</v>
      </c>
      <c r="H2484" s="193">
        <f t="shared" si="401"/>
        <v>4.1525499037221492</v>
      </c>
      <c r="I2484" s="193">
        <f t="shared" si="401"/>
        <v>4.3061044918677345</v>
      </c>
      <c r="J2484" s="193">
        <f t="shared" si="401"/>
        <v>4.4653372806580434</v>
      </c>
      <c r="K2484" s="193">
        <f>MAX(0,(F2484-'2031 forecast'!$C$10))</f>
        <v>0</v>
      </c>
      <c r="L2484" s="193">
        <f>MAX(0,(G2484-'2031 forecast'!$C$10))</f>
        <v>0</v>
      </c>
      <c r="M2484" s="193">
        <f>MAX(0,(H2484-'2031 forecast'!$C$10))</f>
        <v>0</v>
      </c>
      <c r="N2484" s="193">
        <f>MAX(0,(I2484-'2031 forecast'!$C$10))</f>
        <v>0</v>
      </c>
      <c r="O2484" s="193">
        <f>MAX(0,(J2484-'2031 forecast'!$C$10))</f>
        <v>0</v>
      </c>
      <c r="P2484" s="175" t="str">
        <f t="shared" si="398"/>
        <v/>
      </c>
      <c r="Q2484" s="175" t="str">
        <f t="shared" si="399"/>
        <v/>
      </c>
    </row>
    <row r="2485" spans="1:17" s="1" customFormat="1" x14ac:dyDescent="0.3">
      <c r="A2485" s="189">
        <f t="shared" si="397"/>
        <v>43934.374999993983</v>
      </c>
      <c r="B2485" s="190">
        <f t="shared" si="393"/>
        <v>43934</v>
      </c>
      <c r="C2485" s="1">
        <f t="shared" si="394"/>
        <v>9</v>
      </c>
      <c r="D2485" s="191">
        <v>2.6427579260361704</v>
      </c>
      <c r="E2485" s="192">
        <f t="shared" si="395"/>
        <v>9.1766193334375163E-5</v>
      </c>
      <c r="F2485" s="193">
        <f t="shared" si="396"/>
        <v>3.9402531645569576</v>
      </c>
      <c r="G2485" s="193">
        <f t="shared" ref="G2485:J2504" si="402">$E2485*G$2</f>
        <v>4.0859573621947876</v>
      </c>
      <c r="H2485" s="193">
        <f t="shared" si="402"/>
        <v>4.2370494657164945</v>
      </c>
      <c r="I2485" s="193">
        <f t="shared" si="402"/>
        <v>4.393728711178996</v>
      </c>
      <c r="J2485" s="193">
        <f t="shared" si="402"/>
        <v>4.5562017020667822</v>
      </c>
      <c r="K2485" s="193">
        <f>MAX(0,(F2485-'2031 forecast'!$C$10))</f>
        <v>0</v>
      </c>
      <c r="L2485" s="193">
        <f>MAX(0,(G2485-'2031 forecast'!$C$10))</f>
        <v>0</v>
      </c>
      <c r="M2485" s="193">
        <f>MAX(0,(H2485-'2031 forecast'!$C$10))</f>
        <v>0</v>
      </c>
      <c r="N2485" s="193">
        <f>MAX(0,(I2485-'2031 forecast'!$C$10))</f>
        <v>0</v>
      </c>
      <c r="O2485" s="193">
        <f>MAX(0,(J2485-'2031 forecast'!$C$10))</f>
        <v>0</v>
      </c>
      <c r="P2485" s="175" t="str">
        <f t="shared" si="398"/>
        <v/>
      </c>
      <c r="Q2485" s="175" t="str">
        <f t="shared" si="399"/>
        <v/>
      </c>
    </row>
    <row r="2486" spans="1:17" s="1" customFormat="1" x14ac:dyDescent="0.3">
      <c r="A2486" s="189">
        <f t="shared" si="397"/>
        <v>43934.416666660647</v>
      </c>
      <c r="B2486" s="190">
        <f t="shared" si="393"/>
        <v>43934</v>
      </c>
      <c r="C2486" s="1">
        <f t="shared" si="394"/>
        <v>10</v>
      </c>
      <c r="D2486" s="191">
        <v>2.6879332751991818</v>
      </c>
      <c r="E2486" s="192">
        <f t="shared" si="395"/>
        <v>9.3334846211885839E-5</v>
      </c>
      <c r="F2486" s="193">
        <f t="shared" si="396"/>
        <v>4.0076079195066487</v>
      </c>
      <c r="G2486" s="193">
        <f t="shared" si="402"/>
        <v>4.15580278718957</v>
      </c>
      <c r="H2486" s="193">
        <f t="shared" si="402"/>
        <v>4.3094776617116484</v>
      </c>
      <c r="I2486" s="193">
        <f t="shared" si="402"/>
        <v>4.4688351848743633</v>
      </c>
      <c r="J2486" s="193">
        <f t="shared" si="402"/>
        <v>4.6340854918457008</v>
      </c>
      <c r="K2486" s="193">
        <f>MAX(0,(F2486-'2031 forecast'!$C$10))</f>
        <v>0</v>
      </c>
      <c r="L2486" s="193">
        <f>MAX(0,(G2486-'2031 forecast'!$C$10))</f>
        <v>0</v>
      </c>
      <c r="M2486" s="193">
        <f>MAX(0,(H2486-'2031 forecast'!$C$10))</f>
        <v>0</v>
      </c>
      <c r="N2486" s="193">
        <f>MAX(0,(I2486-'2031 forecast'!$C$10))</f>
        <v>0</v>
      </c>
      <c r="O2486" s="193">
        <f>MAX(0,(J2486-'2031 forecast'!$C$10))</f>
        <v>0</v>
      </c>
      <c r="P2486" s="175" t="str">
        <f t="shared" si="398"/>
        <v/>
      </c>
      <c r="Q2486" s="175" t="str">
        <f t="shared" si="399"/>
        <v/>
      </c>
    </row>
    <row r="2487" spans="1:17" s="1" customFormat="1" x14ac:dyDescent="0.3">
      <c r="A2487" s="189">
        <f t="shared" si="397"/>
        <v>43934.458333327311</v>
      </c>
      <c r="B2487" s="190">
        <f t="shared" si="393"/>
        <v>43934</v>
      </c>
      <c r="C2487" s="1">
        <f t="shared" si="394"/>
        <v>11</v>
      </c>
      <c r="D2487" s="191">
        <v>2.8234593226882163</v>
      </c>
      <c r="E2487" s="192">
        <f t="shared" si="395"/>
        <v>9.8040804844417908E-5</v>
      </c>
      <c r="F2487" s="193">
        <f t="shared" si="396"/>
        <v>4.2096721843557239</v>
      </c>
      <c r="G2487" s="193">
        <f t="shared" si="402"/>
        <v>4.3653390621739181</v>
      </c>
      <c r="H2487" s="193">
        <f t="shared" si="402"/>
        <v>4.5267622496971098</v>
      </c>
      <c r="I2487" s="193">
        <f t="shared" si="402"/>
        <v>4.694154605960466</v>
      </c>
      <c r="J2487" s="193">
        <f t="shared" si="402"/>
        <v>4.8677368611824594</v>
      </c>
      <c r="K2487" s="193">
        <f>MAX(0,(F2487-'2031 forecast'!$C$10))</f>
        <v>0</v>
      </c>
      <c r="L2487" s="193">
        <f>MAX(0,(G2487-'2031 forecast'!$C$10))</f>
        <v>0</v>
      </c>
      <c r="M2487" s="193">
        <f>MAX(0,(H2487-'2031 forecast'!$C$10))</f>
        <v>0</v>
      </c>
      <c r="N2487" s="193">
        <f>MAX(0,(I2487-'2031 forecast'!$C$10))</f>
        <v>0</v>
      </c>
      <c r="O2487" s="193">
        <f>MAX(0,(J2487-'2031 forecast'!$C$10))</f>
        <v>0</v>
      </c>
      <c r="P2487" s="175" t="str">
        <f t="shared" si="398"/>
        <v/>
      </c>
      <c r="Q2487" s="175" t="str">
        <f t="shared" si="399"/>
        <v/>
      </c>
    </row>
    <row r="2488" spans="1:17" s="1" customFormat="1" x14ac:dyDescent="0.3">
      <c r="A2488" s="189">
        <f t="shared" si="397"/>
        <v>43934.499999993976</v>
      </c>
      <c r="B2488" s="190">
        <f t="shared" si="393"/>
        <v>43934</v>
      </c>
      <c r="C2488" s="1">
        <f t="shared" si="394"/>
        <v>12</v>
      </c>
      <c r="D2488" s="191">
        <v>2.7632255238042007</v>
      </c>
      <c r="E2488" s="192">
        <f t="shared" si="395"/>
        <v>9.5949267674403651E-5</v>
      </c>
      <c r="F2488" s="193">
        <f t="shared" si="396"/>
        <v>4.1198658444228018</v>
      </c>
      <c r="G2488" s="193">
        <f t="shared" si="402"/>
        <v>4.2722118288475412</v>
      </c>
      <c r="H2488" s="193">
        <f t="shared" si="402"/>
        <v>4.4301913217035711</v>
      </c>
      <c r="I2488" s="193">
        <f t="shared" si="402"/>
        <v>4.5940126410333093</v>
      </c>
      <c r="J2488" s="193">
        <f t="shared" si="402"/>
        <v>4.7638918081439003</v>
      </c>
      <c r="K2488" s="193">
        <f>MAX(0,(F2488-'2031 forecast'!$C$10))</f>
        <v>0</v>
      </c>
      <c r="L2488" s="193">
        <f>MAX(0,(G2488-'2031 forecast'!$C$10))</f>
        <v>0</v>
      </c>
      <c r="M2488" s="193">
        <f>MAX(0,(H2488-'2031 forecast'!$C$10))</f>
        <v>0</v>
      </c>
      <c r="N2488" s="193">
        <f>MAX(0,(I2488-'2031 forecast'!$C$10))</f>
        <v>0</v>
      </c>
      <c r="O2488" s="193">
        <f>MAX(0,(J2488-'2031 forecast'!$C$10))</f>
        <v>0</v>
      </c>
      <c r="P2488" s="175" t="str">
        <f t="shared" si="398"/>
        <v/>
      </c>
      <c r="Q2488" s="175" t="str">
        <f t="shared" si="399"/>
        <v/>
      </c>
    </row>
    <row r="2489" spans="1:17" s="1" customFormat="1" x14ac:dyDescent="0.3">
      <c r="A2489" s="189">
        <f t="shared" si="397"/>
        <v>43934.54166666064</v>
      </c>
      <c r="B2489" s="190">
        <f t="shared" si="393"/>
        <v>43934</v>
      </c>
      <c r="C2489" s="1">
        <f t="shared" si="394"/>
        <v>13</v>
      </c>
      <c r="D2489" s="191">
        <v>2.8385177724092201</v>
      </c>
      <c r="E2489" s="192">
        <f t="shared" si="395"/>
        <v>9.8563689136921476E-5</v>
      </c>
      <c r="F2489" s="193">
        <f t="shared" si="396"/>
        <v>4.2321237693389548</v>
      </c>
      <c r="G2489" s="193">
        <f t="shared" si="402"/>
        <v>4.3886208705055125</v>
      </c>
      <c r="H2489" s="193">
        <f t="shared" si="402"/>
        <v>4.5509049816954947</v>
      </c>
      <c r="I2489" s="193">
        <f t="shared" si="402"/>
        <v>4.7191900971922554</v>
      </c>
      <c r="J2489" s="193">
        <f t="shared" si="402"/>
        <v>4.8936981244420998</v>
      </c>
      <c r="K2489" s="193">
        <f>MAX(0,(F2489-'2031 forecast'!$C$10))</f>
        <v>0</v>
      </c>
      <c r="L2489" s="193">
        <f>MAX(0,(G2489-'2031 forecast'!$C$10))</f>
        <v>0</v>
      </c>
      <c r="M2489" s="193">
        <f>MAX(0,(H2489-'2031 forecast'!$C$10))</f>
        <v>0</v>
      </c>
      <c r="N2489" s="193">
        <f>MAX(0,(I2489-'2031 forecast'!$C$10))</f>
        <v>0</v>
      </c>
      <c r="O2489" s="193">
        <f>MAX(0,(J2489-'2031 forecast'!$C$10))</f>
        <v>0</v>
      </c>
      <c r="P2489" s="175" t="str">
        <f t="shared" si="398"/>
        <v/>
      </c>
      <c r="Q2489" s="175" t="str">
        <f t="shared" si="399"/>
        <v/>
      </c>
    </row>
    <row r="2490" spans="1:17" s="1" customFormat="1" x14ac:dyDescent="0.3">
      <c r="A2490" s="189">
        <f t="shared" si="397"/>
        <v>43934.583333327304</v>
      </c>
      <c r="B2490" s="190">
        <f t="shared" si="393"/>
        <v>43934</v>
      </c>
      <c r="C2490" s="1">
        <f t="shared" si="394"/>
        <v>14</v>
      </c>
      <c r="D2490" s="191">
        <v>2.778283973525205</v>
      </c>
      <c r="E2490" s="192">
        <f t="shared" si="395"/>
        <v>9.6472151966907232E-5</v>
      </c>
      <c r="F2490" s="193">
        <f t="shared" si="396"/>
        <v>4.1423174294060328</v>
      </c>
      <c r="G2490" s="193">
        <f t="shared" si="402"/>
        <v>4.2954936371791357</v>
      </c>
      <c r="H2490" s="193">
        <f t="shared" si="402"/>
        <v>4.4543340537019569</v>
      </c>
      <c r="I2490" s="193">
        <f t="shared" si="402"/>
        <v>4.6190481322650987</v>
      </c>
      <c r="J2490" s="193">
        <f t="shared" si="402"/>
        <v>4.7898530714035408</v>
      </c>
      <c r="K2490" s="193">
        <f>MAX(0,(F2490-'2031 forecast'!$C$10))</f>
        <v>0</v>
      </c>
      <c r="L2490" s="193">
        <f>MAX(0,(G2490-'2031 forecast'!$C$10))</f>
        <v>0</v>
      </c>
      <c r="M2490" s="193">
        <f>MAX(0,(H2490-'2031 forecast'!$C$10))</f>
        <v>0</v>
      </c>
      <c r="N2490" s="193">
        <f>MAX(0,(I2490-'2031 forecast'!$C$10))</f>
        <v>0</v>
      </c>
      <c r="O2490" s="193">
        <f>MAX(0,(J2490-'2031 forecast'!$C$10))</f>
        <v>0</v>
      </c>
      <c r="P2490" s="175" t="str">
        <f t="shared" si="398"/>
        <v/>
      </c>
      <c r="Q2490" s="175" t="str">
        <f t="shared" si="399"/>
        <v/>
      </c>
    </row>
    <row r="2491" spans="1:17" s="1" customFormat="1" x14ac:dyDescent="0.3">
      <c r="A2491" s="189">
        <f t="shared" si="397"/>
        <v>43934.624999993968</v>
      </c>
      <c r="B2491" s="190">
        <f t="shared" si="393"/>
        <v>43934</v>
      </c>
      <c r="C2491" s="1">
        <f t="shared" si="394"/>
        <v>15</v>
      </c>
      <c r="D2491" s="191">
        <v>2.7632255238042007</v>
      </c>
      <c r="E2491" s="192">
        <f t="shared" si="395"/>
        <v>9.5949267674403651E-5</v>
      </c>
      <c r="F2491" s="193">
        <f t="shared" si="396"/>
        <v>4.1198658444228018</v>
      </c>
      <c r="G2491" s="193">
        <f t="shared" si="402"/>
        <v>4.2722118288475412</v>
      </c>
      <c r="H2491" s="193">
        <f t="shared" si="402"/>
        <v>4.4301913217035711</v>
      </c>
      <c r="I2491" s="193">
        <f t="shared" si="402"/>
        <v>4.5940126410333093</v>
      </c>
      <c r="J2491" s="193">
        <f t="shared" si="402"/>
        <v>4.7638918081439003</v>
      </c>
      <c r="K2491" s="193">
        <f>MAX(0,(F2491-'2031 forecast'!$C$10))</f>
        <v>0</v>
      </c>
      <c r="L2491" s="193">
        <f>MAX(0,(G2491-'2031 forecast'!$C$10))</f>
        <v>0</v>
      </c>
      <c r="M2491" s="193">
        <f>MAX(0,(H2491-'2031 forecast'!$C$10))</f>
        <v>0</v>
      </c>
      <c r="N2491" s="193">
        <f>MAX(0,(I2491-'2031 forecast'!$C$10))</f>
        <v>0</v>
      </c>
      <c r="O2491" s="193">
        <f>MAX(0,(J2491-'2031 forecast'!$C$10))</f>
        <v>0</v>
      </c>
      <c r="P2491" s="175" t="str">
        <f t="shared" si="398"/>
        <v/>
      </c>
      <c r="Q2491" s="175" t="str">
        <f t="shared" si="399"/>
        <v/>
      </c>
    </row>
    <row r="2492" spans="1:17" s="1" customFormat="1" x14ac:dyDescent="0.3">
      <c r="A2492" s="189">
        <f t="shared" si="397"/>
        <v>43934.666666660632</v>
      </c>
      <c r="B2492" s="190">
        <f t="shared" si="393"/>
        <v>43934</v>
      </c>
      <c r="C2492" s="1">
        <f t="shared" si="394"/>
        <v>16</v>
      </c>
      <c r="D2492" s="191">
        <v>2.8912223464327336</v>
      </c>
      <c r="E2492" s="192">
        <f t="shared" si="395"/>
        <v>1.0039378416068394E-4</v>
      </c>
      <c r="F2492" s="193">
        <f t="shared" si="396"/>
        <v>4.310704316780261</v>
      </c>
      <c r="G2492" s="193">
        <f t="shared" si="402"/>
        <v>4.4701071996660922</v>
      </c>
      <c r="H2492" s="193">
        <f t="shared" si="402"/>
        <v>4.6354045436898401</v>
      </c>
      <c r="I2492" s="193">
        <f t="shared" si="402"/>
        <v>4.8068143165035169</v>
      </c>
      <c r="J2492" s="193">
        <f t="shared" si="402"/>
        <v>4.9845625458508387</v>
      </c>
      <c r="K2492" s="193">
        <f>MAX(0,(F2492-'2031 forecast'!$C$10))</f>
        <v>0</v>
      </c>
      <c r="L2492" s="193">
        <f>MAX(0,(G2492-'2031 forecast'!$C$10))</f>
        <v>0</v>
      </c>
      <c r="M2492" s="193">
        <f>MAX(0,(H2492-'2031 forecast'!$C$10))</f>
        <v>0</v>
      </c>
      <c r="N2492" s="193">
        <f>MAX(0,(I2492-'2031 forecast'!$C$10))</f>
        <v>0</v>
      </c>
      <c r="O2492" s="193">
        <f>MAX(0,(J2492-'2031 forecast'!$C$10))</f>
        <v>0</v>
      </c>
      <c r="P2492" s="175" t="str">
        <f t="shared" si="398"/>
        <v/>
      </c>
      <c r="Q2492" s="175" t="str">
        <f t="shared" si="399"/>
        <v/>
      </c>
    </row>
    <row r="2493" spans="1:17" s="1" customFormat="1" x14ac:dyDescent="0.3">
      <c r="A2493" s="189">
        <f t="shared" si="397"/>
        <v>43934.708333327297</v>
      </c>
      <c r="B2493" s="190">
        <f t="shared" si="393"/>
        <v>43934</v>
      </c>
      <c r="C2493" s="1">
        <f t="shared" si="394"/>
        <v>17</v>
      </c>
      <c r="D2493" s="191">
        <v>2.7556962989436995</v>
      </c>
      <c r="E2493" s="192">
        <f t="shared" si="395"/>
        <v>9.5687825528151894E-5</v>
      </c>
      <c r="F2493" s="193">
        <f t="shared" si="396"/>
        <v>4.1086400519311868</v>
      </c>
      <c r="G2493" s="193">
        <f t="shared" si="402"/>
        <v>4.2605709246817449</v>
      </c>
      <c r="H2493" s="193">
        <f t="shared" si="402"/>
        <v>4.4181199557043804</v>
      </c>
      <c r="I2493" s="193">
        <f t="shared" si="402"/>
        <v>4.5814948954174151</v>
      </c>
      <c r="J2493" s="193">
        <f t="shared" si="402"/>
        <v>4.750911176514081</v>
      </c>
      <c r="K2493" s="193">
        <f>MAX(0,(F2493-'2031 forecast'!$C$10))</f>
        <v>0</v>
      </c>
      <c r="L2493" s="193">
        <f>MAX(0,(G2493-'2031 forecast'!$C$10))</f>
        <v>0</v>
      </c>
      <c r="M2493" s="193">
        <f>MAX(0,(H2493-'2031 forecast'!$C$10))</f>
        <v>0</v>
      </c>
      <c r="N2493" s="193">
        <f>MAX(0,(I2493-'2031 forecast'!$C$10))</f>
        <v>0</v>
      </c>
      <c r="O2493" s="193">
        <f>MAX(0,(J2493-'2031 forecast'!$C$10))</f>
        <v>0</v>
      </c>
      <c r="P2493" s="175" t="str">
        <f t="shared" si="398"/>
        <v/>
      </c>
      <c r="Q2493" s="175" t="str">
        <f t="shared" si="399"/>
        <v/>
      </c>
    </row>
    <row r="2494" spans="1:17" s="1" customFormat="1" x14ac:dyDescent="0.3">
      <c r="A2494" s="189">
        <f t="shared" si="397"/>
        <v>43934.749999993961</v>
      </c>
      <c r="B2494" s="190">
        <f t="shared" si="393"/>
        <v>43934</v>
      </c>
      <c r="C2494" s="1">
        <f t="shared" si="394"/>
        <v>18</v>
      </c>
      <c r="D2494" s="191">
        <v>2.7858131983857066</v>
      </c>
      <c r="E2494" s="192">
        <f t="shared" si="395"/>
        <v>9.6733594113159003E-5</v>
      </c>
      <c r="F2494" s="193">
        <f t="shared" si="396"/>
        <v>4.1535432218976478</v>
      </c>
      <c r="G2494" s="193">
        <f t="shared" si="402"/>
        <v>4.3071345413449329</v>
      </c>
      <c r="H2494" s="193">
        <f t="shared" si="402"/>
        <v>4.4664054197011485</v>
      </c>
      <c r="I2494" s="193">
        <f t="shared" si="402"/>
        <v>4.6315658778809929</v>
      </c>
      <c r="J2494" s="193">
        <f t="shared" si="402"/>
        <v>4.8028337030333601</v>
      </c>
      <c r="K2494" s="193">
        <f>MAX(0,(F2494-'2031 forecast'!$C$10))</f>
        <v>0</v>
      </c>
      <c r="L2494" s="193">
        <f>MAX(0,(G2494-'2031 forecast'!$C$10))</f>
        <v>0</v>
      </c>
      <c r="M2494" s="193">
        <f>MAX(0,(H2494-'2031 forecast'!$C$10))</f>
        <v>0</v>
      </c>
      <c r="N2494" s="193">
        <f>MAX(0,(I2494-'2031 forecast'!$C$10))</f>
        <v>0</v>
      </c>
      <c r="O2494" s="193">
        <f>MAX(0,(J2494-'2031 forecast'!$C$10))</f>
        <v>0</v>
      </c>
      <c r="P2494" s="175" t="str">
        <f t="shared" si="398"/>
        <v/>
      </c>
      <c r="Q2494" s="175" t="str">
        <f t="shared" si="399"/>
        <v/>
      </c>
    </row>
    <row r="2495" spans="1:17" s="1" customFormat="1" x14ac:dyDescent="0.3">
      <c r="A2495" s="189">
        <f t="shared" si="397"/>
        <v>43934.791666660625</v>
      </c>
      <c r="B2495" s="190">
        <f t="shared" si="393"/>
        <v>43934</v>
      </c>
      <c r="C2495" s="1">
        <f t="shared" si="394"/>
        <v>19</v>
      </c>
      <c r="D2495" s="191">
        <v>2.861105446990726</v>
      </c>
      <c r="E2495" s="192">
        <f t="shared" si="395"/>
        <v>9.9348015575676814E-5</v>
      </c>
      <c r="F2495" s="193">
        <f t="shared" si="396"/>
        <v>4.2658011468138</v>
      </c>
      <c r="G2495" s="193">
        <f t="shared" si="402"/>
        <v>4.4235435830029042</v>
      </c>
      <c r="H2495" s="193">
        <f t="shared" si="402"/>
        <v>4.5871190796930712</v>
      </c>
      <c r="I2495" s="193">
        <f t="shared" si="402"/>
        <v>4.756743334039939</v>
      </c>
      <c r="J2495" s="193">
        <f t="shared" si="402"/>
        <v>4.9326400193315587</v>
      </c>
      <c r="K2495" s="193">
        <f>MAX(0,(F2495-'2031 forecast'!$C$10))</f>
        <v>0</v>
      </c>
      <c r="L2495" s="193">
        <f>MAX(0,(G2495-'2031 forecast'!$C$10))</f>
        <v>0</v>
      </c>
      <c r="M2495" s="193">
        <f>MAX(0,(H2495-'2031 forecast'!$C$10))</f>
        <v>0</v>
      </c>
      <c r="N2495" s="193">
        <f>MAX(0,(I2495-'2031 forecast'!$C$10))</f>
        <v>0</v>
      </c>
      <c r="O2495" s="193">
        <f>MAX(0,(J2495-'2031 forecast'!$C$10))</f>
        <v>0</v>
      </c>
      <c r="P2495" s="175" t="str">
        <f t="shared" si="398"/>
        <v/>
      </c>
      <c r="Q2495" s="175" t="str">
        <f t="shared" si="399"/>
        <v/>
      </c>
    </row>
    <row r="2496" spans="1:17" s="1" customFormat="1" x14ac:dyDescent="0.3">
      <c r="A2496" s="189">
        <f t="shared" si="397"/>
        <v>43934.833333327289</v>
      </c>
      <c r="B2496" s="190">
        <f t="shared" si="393"/>
        <v>43934</v>
      </c>
      <c r="C2496" s="1">
        <f t="shared" si="394"/>
        <v>20</v>
      </c>
      <c r="D2496" s="191">
        <v>2.8460469972697218</v>
      </c>
      <c r="E2496" s="192">
        <f t="shared" si="395"/>
        <v>9.8825131283173246E-5</v>
      </c>
      <c r="F2496" s="193">
        <f t="shared" si="396"/>
        <v>4.2433495618305699</v>
      </c>
      <c r="G2496" s="193">
        <f t="shared" si="402"/>
        <v>4.4002617746713097</v>
      </c>
      <c r="H2496" s="193">
        <f t="shared" si="402"/>
        <v>4.5629763476946863</v>
      </c>
      <c r="I2496" s="193">
        <f t="shared" si="402"/>
        <v>4.7317078428081496</v>
      </c>
      <c r="J2496" s="193">
        <f t="shared" si="402"/>
        <v>4.9066787560719192</v>
      </c>
      <c r="K2496" s="193">
        <f>MAX(0,(F2496-'2031 forecast'!$C$10))</f>
        <v>0</v>
      </c>
      <c r="L2496" s="193">
        <f>MAX(0,(G2496-'2031 forecast'!$C$10))</f>
        <v>0</v>
      </c>
      <c r="M2496" s="193">
        <f>MAX(0,(H2496-'2031 forecast'!$C$10))</f>
        <v>0</v>
      </c>
      <c r="N2496" s="193">
        <f>MAX(0,(I2496-'2031 forecast'!$C$10))</f>
        <v>0</v>
      </c>
      <c r="O2496" s="193">
        <f>MAX(0,(J2496-'2031 forecast'!$C$10))</f>
        <v>0</v>
      </c>
      <c r="P2496" s="175" t="str">
        <f t="shared" si="398"/>
        <v/>
      </c>
      <c r="Q2496" s="175" t="str">
        <f t="shared" si="399"/>
        <v/>
      </c>
    </row>
    <row r="2497" spans="1:17" s="1" customFormat="1" x14ac:dyDescent="0.3">
      <c r="A2497" s="189">
        <f t="shared" si="397"/>
        <v>43934.874999993954</v>
      </c>
      <c r="B2497" s="190">
        <f t="shared" si="393"/>
        <v>43934</v>
      </c>
      <c r="C2497" s="1">
        <f t="shared" si="394"/>
        <v>21</v>
      </c>
      <c r="D2497" s="191">
        <v>2.7255793995016915</v>
      </c>
      <c r="E2497" s="192">
        <f t="shared" si="395"/>
        <v>9.4642056943144759E-5</v>
      </c>
      <c r="F2497" s="193">
        <f t="shared" si="396"/>
        <v>4.0637368819647257</v>
      </c>
      <c r="G2497" s="193">
        <f t="shared" si="402"/>
        <v>4.2140073080185561</v>
      </c>
      <c r="H2497" s="193">
        <f t="shared" si="402"/>
        <v>4.3698344917076106</v>
      </c>
      <c r="I2497" s="193">
        <f t="shared" si="402"/>
        <v>4.5314239129538363</v>
      </c>
      <c r="J2497" s="193">
        <f t="shared" si="402"/>
        <v>4.698988649994801</v>
      </c>
      <c r="K2497" s="193">
        <f>MAX(0,(F2497-'2031 forecast'!$C$10))</f>
        <v>0</v>
      </c>
      <c r="L2497" s="193">
        <f>MAX(0,(G2497-'2031 forecast'!$C$10))</f>
        <v>0</v>
      </c>
      <c r="M2497" s="193">
        <f>MAX(0,(H2497-'2031 forecast'!$C$10))</f>
        <v>0</v>
      </c>
      <c r="N2497" s="193">
        <f>MAX(0,(I2497-'2031 forecast'!$C$10))</f>
        <v>0</v>
      </c>
      <c r="O2497" s="193">
        <f>MAX(0,(J2497-'2031 forecast'!$C$10))</f>
        <v>0</v>
      </c>
      <c r="P2497" s="175" t="str">
        <f t="shared" si="398"/>
        <v/>
      </c>
      <c r="Q2497" s="175" t="str">
        <f t="shared" si="399"/>
        <v/>
      </c>
    </row>
    <row r="2498" spans="1:17" s="1" customFormat="1" x14ac:dyDescent="0.3">
      <c r="A2498" s="189">
        <f t="shared" si="397"/>
        <v>43934.916666660618</v>
      </c>
      <c r="B2498" s="190">
        <f t="shared" si="393"/>
        <v>43934</v>
      </c>
      <c r="C2498" s="1">
        <f t="shared" si="394"/>
        <v>22</v>
      </c>
      <c r="D2498" s="191">
        <v>2.6276994763151666</v>
      </c>
      <c r="E2498" s="192">
        <f t="shared" si="395"/>
        <v>9.1243309041871595E-5</v>
      </c>
      <c r="F2498" s="193">
        <f t="shared" si="396"/>
        <v>3.9178015795737267</v>
      </c>
      <c r="G2498" s="193">
        <f t="shared" si="402"/>
        <v>4.0626755538631931</v>
      </c>
      <c r="H2498" s="193">
        <f t="shared" si="402"/>
        <v>4.2129067337181105</v>
      </c>
      <c r="I2498" s="193">
        <f t="shared" si="402"/>
        <v>4.3686932199472066</v>
      </c>
      <c r="J2498" s="193">
        <f t="shared" si="402"/>
        <v>4.5302404388071418</v>
      </c>
      <c r="K2498" s="193">
        <f>MAX(0,(F2498-'2031 forecast'!$C$10))</f>
        <v>0</v>
      </c>
      <c r="L2498" s="193">
        <f>MAX(0,(G2498-'2031 forecast'!$C$10))</f>
        <v>0</v>
      </c>
      <c r="M2498" s="193">
        <f>MAX(0,(H2498-'2031 forecast'!$C$10))</f>
        <v>0</v>
      </c>
      <c r="N2498" s="193">
        <f>MAX(0,(I2498-'2031 forecast'!$C$10))</f>
        <v>0</v>
      </c>
      <c r="O2498" s="193">
        <f>MAX(0,(J2498-'2031 forecast'!$C$10))</f>
        <v>0</v>
      </c>
      <c r="P2498" s="175" t="str">
        <f t="shared" si="398"/>
        <v/>
      </c>
      <c r="Q2498" s="175" t="str">
        <f t="shared" si="399"/>
        <v/>
      </c>
    </row>
    <row r="2499" spans="1:17" s="1" customFormat="1" x14ac:dyDescent="0.3">
      <c r="A2499" s="189">
        <f t="shared" si="397"/>
        <v>43934.958333327282</v>
      </c>
      <c r="B2499" s="190">
        <f t="shared" si="393"/>
        <v>43934</v>
      </c>
      <c r="C2499" s="1">
        <f t="shared" si="394"/>
        <v>23</v>
      </c>
      <c r="D2499" s="191">
        <v>2.4620565293841246</v>
      </c>
      <c r="E2499" s="192">
        <f t="shared" si="395"/>
        <v>8.5491581824332418E-5</v>
      </c>
      <c r="F2499" s="193">
        <f t="shared" si="396"/>
        <v>3.6708341447581914</v>
      </c>
      <c r="G2499" s="193">
        <f t="shared" si="402"/>
        <v>3.8065756622156566</v>
      </c>
      <c r="H2499" s="193">
        <f t="shared" si="402"/>
        <v>3.9473366817358801</v>
      </c>
      <c r="I2499" s="193">
        <f t="shared" si="402"/>
        <v>4.093302816397526</v>
      </c>
      <c r="J2499" s="193">
        <f t="shared" si="402"/>
        <v>4.244666542951105</v>
      </c>
      <c r="K2499" s="193">
        <f>MAX(0,(F2499-'2031 forecast'!$C$10))</f>
        <v>0</v>
      </c>
      <c r="L2499" s="193">
        <f>MAX(0,(G2499-'2031 forecast'!$C$10))</f>
        <v>0</v>
      </c>
      <c r="M2499" s="193">
        <f>MAX(0,(H2499-'2031 forecast'!$C$10))</f>
        <v>0</v>
      </c>
      <c r="N2499" s="193">
        <f>MAX(0,(I2499-'2031 forecast'!$C$10))</f>
        <v>0</v>
      </c>
      <c r="O2499" s="193">
        <f>MAX(0,(J2499-'2031 forecast'!$C$10))</f>
        <v>0</v>
      </c>
      <c r="P2499" s="175" t="str">
        <f t="shared" si="398"/>
        <v/>
      </c>
      <c r="Q2499" s="175" t="str">
        <f t="shared" si="399"/>
        <v/>
      </c>
    </row>
    <row r="2500" spans="1:17" s="1" customFormat="1" x14ac:dyDescent="0.3">
      <c r="A2500" s="189">
        <f t="shared" si="397"/>
        <v>43934.999999993946</v>
      </c>
      <c r="B2500" s="190">
        <f t="shared" si="393"/>
        <v>43934</v>
      </c>
      <c r="C2500" s="1">
        <f t="shared" si="394"/>
        <v>0</v>
      </c>
      <c r="D2500" s="191">
        <v>2.115712185801037</v>
      </c>
      <c r="E2500" s="192">
        <f t="shared" si="395"/>
        <v>7.3465243096750495E-5</v>
      </c>
      <c r="F2500" s="193">
        <f t="shared" si="396"/>
        <v>3.1544476901438894</v>
      </c>
      <c r="G2500" s="193">
        <f t="shared" si="402"/>
        <v>3.2710940705889899</v>
      </c>
      <c r="H2500" s="193">
        <f t="shared" si="402"/>
        <v>3.3920538457730349</v>
      </c>
      <c r="I2500" s="193">
        <f t="shared" si="402"/>
        <v>3.5174865180663764</v>
      </c>
      <c r="J2500" s="193">
        <f t="shared" si="402"/>
        <v>3.6475574879793902</v>
      </c>
      <c r="K2500" s="193">
        <f>MAX(0,(F2500-'2031 forecast'!$C$10))</f>
        <v>0</v>
      </c>
      <c r="L2500" s="193">
        <f>MAX(0,(G2500-'2031 forecast'!$C$10))</f>
        <v>0</v>
      </c>
      <c r="M2500" s="193">
        <f>MAX(0,(H2500-'2031 forecast'!$C$10))</f>
        <v>0</v>
      </c>
      <c r="N2500" s="193">
        <f>MAX(0,(I2500-'2031 forecast'!$C$10))</f>
        <v>0</v>
      </c>
      <c r="O2500" s="193">
        <f>MAX(0,(J2500-'2031 forecast'!$C$10))</f>
        <v>0</v>
      </c>
      <c r="P2500" s="175" t="str">
        <f t="shared" si="398"/>
        <v/>
      </c>
      <c r="Q2500" s="175" t="str">
        <f t="shared" si="399"/>
        <v/>
      </c>
    </row>
    <row r="2501" spans="1:17" s="1" customFormat="1" x14ac:dyDescent="0.3">
      <c r="A2501" s="189">
        <f t="shared" si="397"/>
        <v>43935.041666660611</v>
      </c>
      <c r="B2501" s="190">
        <f t="shared" ref="B2501:B2564" si="403">INT(A2501)</f>
        <v>43935</v>
      </c>
      <c r="C2501" s="1">
        <f t="shared" ref="C2501:C2564" si="404">HOUR(A2501)</f>
        <v>1</v>
      </c>
      <c r="D2501" s="191">
        <v>2.2286505587085652</v>
      </c>
      <c r="E2501" s="192">
        <f t="shared" ref="E2501:E2564" si="405">D2501/SUM($D$4:$D$8763)</f>
        <v>7.7386875290527199E-5</v>
      </c>
      <c r="F2501" s="193">
        <f t="shared" ref="F2501:F2564" si="406">E2501*$F$2</f>
        <v>3.3228345775181181</v>
      </c>
      <c r="G2501" s="193">
        <f t="shared" si="402"/>
        <v>3.445707633075946</v>
      </c>
      <c r="H2501" s="193">
        <f t="shared" si="402"/>
        <v>3.5731243357609186</v>
      </c>
      <c r="I2501" s="193">
        <f t="shared" si="402"/>
        <v>3.7052527023047941</v>
      </c>
      <c r="J2501" s="193">
        <f t="shared" si="402"/>
        <v>3.8422669624266881</v>
      </c>
      <c r="K2501" s="193">
        <f>MAX(0,(F2501-'2031 forecast'!$C$10))</f>
        <v>0</v>
      </c>
      <c r="L2501" s="193">
        <f>MAX(0,(G2501-'2031 forecast'!$C$10))</f>
        <v>0</v>
      </c>
      <c r="M2501" s="193">
        <f>MAX(0,(H2501-'2031 forecast'!$C$10))</f>
        <v>0</v>
      </c>
      <c r="N2501" s="193">
        <f>MAX(0,(I2501-'2031 forecast'!$C$10))</f>
        <v>0</v>
      </c>
      <c r="O2501" s="193">
        <f>MAX(0,(J2501-'2031 forecast'!$C$10))</f>
        <v>0</v>
      </c>
      <c r="P2501" s="175" t="str">
        <f t="shared" si="398"/>
        <v/>
      </c>
      <c r="Q2501" s="175" t="str">
        <f t="shared" si="399"/>
        <v/>
      </c>
    </row>
    <row r="2502" spans="1:17" s="1" customFormat="1" x14ac:dyDescent="0.3">
      <c r="A2502" s="189">
        <f t="shared" ref="A2502:A2565" si="407">A2501 + TIME(1,0,0)</f>
        <v>43935.083333327275</v>
      </c>
      <c r="B2502" s="190">
        <f t="shared" si="403"/>
        <v>43935</v>
      </c>
      <c r="C2502" s="1">
        <f t="shared" si="404"/>
        <v>2</v>
      </c>
      <c r="D2502" s="191">
        <v>2.1684167598245505</v>
      </c>
      <c r="E2502" s="192">
        <f t="shared" si="405"/>
        <v>7.5295338120512969E-5</v>
      </c>
      <c r="F2502" s="193">
        <f t="shared" si="406"/>
        <v>3.2330282375851964</v>
      </c>
      <c r="G2502" s="193">
        <f t="shared" si="402"/>
        <v>3.35258039974957</v>
      </c>
      <c r="H2502" s="193">
        <f t="shared" si="402"/>
        <v>3.4765534077673812</v>
      </c>
      <c r="I2502" s="193">
        <f t="shared" si="402"/>
        <v>3.6051107373776388</v>
      </c>
      <c r="J2502" s="193">
        <f t="shared" si="402"/>
        <v>3.7384219093881299</v>
      </c>
      <c r="K2502" s="193">
        <f>MAX(0,(F2502-'2031 forecast'!$C$10))</f>
        <v>0</v>
      </c>
      <c r="L2502" s="193">
        <f>MAX(0,(G2502-'2031 forecast'!$C$10))</f>
        <v>0</v>
      </c>
      <c r="M2502" s="193">
        <f>MAX(0,(H2502-'2031 forecast'!$C$10))</f>
        <v>0</v>
      </c>
      <c r="N2502" s="193">
        <f>MAX(0,(I2502-'2031 forecast'!$C$10))</f>
        <v>0</v>
      </c>
      <c r="O2502" s="193">
        <f>MAX(0,(J2502-'2031 forecast'!$C$10))</f>
        <v>0</v>
      </c>
      <c r="P2502" s="175" t="str">
        <f t="shared" ref="P2502:P2565" si="408">IF(K2502&gt;0,IF(K2501&gt;0,P2501+1,1),"")</f>
        <v/>
      </c>
      <c r="Q2502" s="175" t="str">
        <f t="shared" ref="Q2502:Q2565" si="409">IF(AND(K2502&gt;0,K2503=0),P2502,"")</f>
        <v/>
      </c>
    </row>
    <row r="2503" spans="1:17" s="1" customFormat="1" x14ac:dyDescent="0.3">
      <c r="A2503" s="189">
        <f t="shared" si="407"/>
        <v>43935.124999993939</v>
      </c>
      <c r="B2503" s="190">
        <f t="shared" si="403"/>
        <v>43935</v>
      </c>
      <c r="C2503" s="1">
        <f t="shared" si="404"/>
        <v>3</v>
      </c>
      <c r="D2503" s="191">
        <v>2.2060628841270602</v>
      </c>
      <c r="E2503" s="192">
        <f t="shared" si="405"/>
        <v>7.6602548851771875E-5</v>
      </c>
      <c r="F2503" s="193">
        <f t="shared" si="406"/>
        <v>3.2891572000432729</v>
      </c>
      <c r="G2503" s="193">
        <f t="shared" si="402"/>
        <v>3.4107849205785556</v>
      </c>
      <c r="H2503" s="193">
        <f t="shared" si="402"/>
        <v>3.5369102377633426</v>
      </c>
      <c r="I2503" s="193">
        <f t="shared" si="402"/>
        <v>3.6676994654571113</v>
      </c>
      <c r="J2503" s="193">
        <f t="shared" si="402"/>
        <v>3.8033250675372292</v>
      </c>
      <c r="K2503" s="193">
        <f>MAX(0,(F2503-'2031 forecast'!$C$10))</f>
        <v>0</v>
      </c>
      <c r="L2503" s="193">
        <f>MAX(0,(G2503-'2031 forecast'!$C$10))</f>
        <v>0</v>
      </c>
      <c r="M2503" s="193">
        <f>MAX(0,(H2503-'2031 forecast'!$C$10))</f>
        <v>0</v>
      </c>
      <c r="N2503" s="193">
        <f>MAX(0,(I2503-'2031 forecast'!$C$10))</f>
        <v>0</v>
      </c>
      <c r="O2503" s="193">
        <f>MAX(0,(J2503-'2031 forecast'!$C$10))</f>
        <v>0</v>
      </c>
      <c r="P2503" s="175" t="str">
        <f t="shared" si="408"/>
        <v/>
      </c>
      <c r="Q2503" s="175" t="str">
        <f t="shared" si="409"/>
        <v/>
      </c>
    </row>
    <row r="2504" spans="1:17" s="1" customFormat="1" x14ac:dyDescent="0.3">
      <c r="A2504" s="189">
        <f t="shared" si="407"/>
        <v>43935.166666660603</v>
      </c>
      <c r="B2504" s="190">
        <f t="shared" si="403"/>
        <v>43935</v>
      </c>
      <c r="C2504" s="1">
        <f t="shared" si="404"/>
        <v>4</v>
      </c>
      <c r="D2504" s="191">
        <v>2.273825907871577</v>
      </c>
      <c r="E2504" s="192">
        <f t="shared" si="405"/>
        <v>7.8955528168037889E-5</v>
      </c>
      <c r="F2504" s="193">
        <f t="shared" si="406"/>
        <v>3.3901893324678096</v>
      </c>
      <c r="G2504" s="193">
        <f t="shared" si="402"/>
        <v>3.5155530580707288</v>
      </c>
      <c r="H2504" s="193">
        <f t="shared" si="402"/>
        <v>3.6455525317560724</v>
      </c>
      <c r="I2504" s="193">
        <f t="shared" si="402"/>
        <v>3.7803591760001618</v>
      </c>
      <c r="J2504" s="193">
        <f t="shared" si="402"/>
        <v>3.9201507522056076</v>
      </c>
      <c r="K2504" s="193">
        <f>MAX(0,(F2504-'2031 forecast'!$C$10))</f>
        <v>0</v>
      </c>
      <c r="L2504" s="193">
        <f>MAX(0,(G2504-'2031 forecast'!$C$10))</f>
        <v>0</v>
      </c>
      <c r="M2504" s="193">
        <f>MAX(0,(H2504-'2031 forecast'!$C$10))</f>
        <v>0</v>
      </c>
      <c r="N2504" s="193">
        <f>MAX(0,(I2504-'2031 forecast'!$C$10))</f>
        <v>0</v>
      </c>
      <c r="O2504" s="193">
        <f>MAX(0,(J2504-'2031 forecast'!$C$10))</f>
        <v>0</v>
      </c>
      <c r="P2504" s="175" t="str">
        <f t="shared" si="408"/>
        <v/>
      </c>
      <c r="Q2504" s="175" t="str">
        <f t="shared" si="409"/>
        <v/>
      </c>
    </row>
    <row r="2505" spans="1:17" s="1" customFormat="1" x14ac:dyDescent="0.3">
      <c r="A2505" s="189">
        <f t="shared" si="407"/>
        <v>43935.208333327268</v>
      </c>
      <c r="B2505" s="190">
        <f t="shared" si="403"/>
        <v>43935</v>
      </c>
      <c r="C2505" s="1">
        <f t="shared" si="404"/>
        <v>5</v>
      </c>
      <c r="D2505" s="191">
        <v>2.2512382332900711</v>
      </c>
      <c r="E2505" s="192">
        <f t="shared" si="405"/>
        <v>7.8171201729282551E-5</v>
      </c>
      <c r="F2505" s="193">
        <f t="shared" si="406"/>
        <v>3.3565119549929641</v>
      </c>
      <c r="G2505" s="193">
        <f t="shared" ref="G2505:J2524" si="410">$E2505*G$2</f>
        <v>3.4806303455733376</v>
      </c>
      <c r="H2505" s="193">
        <f t="shared" si="410"/>
        <v>3.6093384337584959</v>
      </c>
      <c r="I2505" s="193">
        <f t="shared" si="410"/>
        <v>3.7428059391524786</v>
      </c>
      <c r="J2505" s="193">
        <f t="shared" si="410"/>
        <v>3.8812088573161478</v>
      </c>
      <c r="K2505" s="193">
        <f>MAX(0,(F2505-'2031 forecast'!$C$10))</f>
        <v>0</v>
      </c>
      <c r="L2505" s="193">
        <f>MAX(0,(G2505-'2031 forecast'!$C$10))</f>
        <v>0</v>
      </c>
      <c r="M2505" s="193">
        <f>MAX(0,(H2505-'2031 forecast'!$C$10))</f>
        <v>0</v>
      </c>
      <c r="N2505" s="193">
        <f>MAX(0,(I2505-'2031 forecast'!$C$10))</f>
        <v>0</v>
      </c>
      <c r="O2505" s="193">
        <f>MAX(0,(J2505-'2031 forecast'!$C$10))</f>
        <v>0</v>
      </c>
      <c r="P2505" s="175" t="str">
        <f t="shared" si="408"/>
        <v/>
      </c>
      <c r="Q2505" s="175" t="str">
        <f t="shared" si="409"/>
        <v/>
      </c>
    </row>
    <row r="2506" spans="1:17" s="1" customFormat="1" x14ac:dyDescent="0.3">
      <c r="A2506" s="189">
        <f t="shared" si="407"/>
        <v>43935.249999993932</v>
      </c>
      <c r="B2506" s="190">
        <f t="shared" si="403"/>
        <v>43935</v>
      </c>
      <c r="C2506" s="1">
        <f t="shared" si="404"/>
        <v>6</v>
      </c>
      <c r="D2506" s="191">
        <v>2.4545273045236224</v>
      </c>
      <c r="E2506" s="192">
        <f t="shared" si="405"/>
        <v>8.5230139678080621E-5</v>
      </c>
      <c r="F2506" s="193">
        <f t="shared" si="406"/>
        <v>3.6596083522665754</v>
      </c>
      <c r="G2506" s="193">
        <f t="shared" si="410"/>
        <v>3.7949347580498589</v>
      </c>
      <c r="H2506" s="193">
        <f t="shared" si="410"/>
        <v>3.9352653157366868</v>
      </c>
      <c r="I2506" s="193">
        <f t="shared" si="410"/>
        <v>4.0807850707816309</v>
      </c>
      <c r="J2506" s="193">
        <f t="shared" si="410"/>
        <v>4.2316859113212839</v>
      </c>
      <c r="K2506" s="193">
        <f>MAX(0,(F2506-'2031 forecast'!$C$10))</f>
        <v>0</v>
      </c>
      <c r="L2506" s="193">
        <f>MAX(0,(G2506-'2031 forecast'!$C$10))</f>
        <v>0</v>
      </c>
      <c r="M2506" s="193">
        <f>MAX(0,(H2506-'2031 forecast'!$C$10))</f>
        <v>0</v>
      </c>
      <c r="N2506" s="193">
        <f>MAX(0,(I2506-'2031 forecast'!$C$10))</f>
        <v>0</v>
      </c>
      <c r="O2506" s="193">
        <f>MAX(0,(J2506-'2031 forecast'!$C$10))</f>
        <v>0</v>
      </c>
      <c r="P2506" s="175" t="str">
        <f t="shared" si="408"/>
        <v/>
      </c>
      <c r="Q2506" s="175" t="str">
        <f t="shared" si="409"/>
        <v/>
      </c>
    </row>
    <row r="2507" spans="1:17" s="1" customFormat="1" x14ac:dyDescent="0.3">
      <c r="A2507" s="189">
        <f t="shared" si="407"/>
        <v>43935.291666660596</v>
      </c>
      <c r="B2507" s="190">
        <f t="shared" si="403"/>
        <v>43935</v>
      </c>
      <c r="C2507" s="1">
        <f t="shared" si="404"/>
        <v>7</v>
      </c>
      <c r="D2507" s="191">
        <v>2.5674656774311515</v>
      </c>
      <c r="E2507" s="192">
        <f t="shared" si="405"/>
        <v>8.9151771871857352E-5</v>
      </c>
      <c r="F2507" s="193">
        <f t="shared" si="406"/>
        <v>3.827995239640805</v>
      </c>
      <c r="G2507" s="193">
        <f t="shared" si="410"/>
        <v>3.9695483205368163</v>
      </c>
      <c r="H2507" s="193">
        <f t="shared" si="410"/>
        <v>4.1163358057245718</v>
      </c>
      <c r="I2507" s="193">
        <f t="shared" si="410"/>
        <v>4.26855125502005</v>
      </c>
      <c r="J2507" s="193">
        <f t="shared" si="410"/>
        <v>4.4263953857685836</v>
      </c>
      <c r="K2507" s="193">
        <f>MAX(0,(F2507-'2031 forecast'!$C$10))</f>
        <v>0</v>
      </c>
      <c r="L2507" s="193">
        <f>MAX(0,(G2507-'2031 forecast'!$C$10))</f>
        <v>0</v>
      </c>
      <c r="M2507" s="193">
        <f>MAX(0,(H2507-'2031 forecast'!$C$10))</f>
        <v>0</v>
      </c>
      <c r="N2507" s="193">
        <f>MAX(0,(I2507-'2031 forecast'!$C$10))</f>
        <v>0</v>
      </c>
      <c r="O2507" s="193">
        <f>MAX(0,(J2507-'2031 forecast'!$C$10))</f>
        <v>0</v>
      </c>
      <c r="P2507" s="175" t="str">
        <f t="shared" si="408"/>
        <v/>
      </c>
      <c r="Q2507" s="175" t="str">
        <f t="shared" si="409"/>
        <v/>
      </c>
    </row>
    <row r="2508" spans="1:17" s="1" customFormat="1" x14ac:dyDescent="0.3">
      <c r="A2508" s="189">
        <f t="shared" si="407"/>
        <v>43935.33333332726</v>
      </c>
      <c r="B2508" s="190">
        <f t="shared" si="403"/>
        <v>43935</v>
      </c>
      <c r="C2508" s="1">
        <f t="shared" si="404"/>
        <v>8</v>
      </c>
      <c r="D2508" s="191">
        <v>2.5749949022916536</v>
      </c>
      <c r="E2508" s="192">
        <f t="shared" si="405"/>
        <v>8.9413214018109149E-5</v>
      </c>
      <c r="F2508" s="193">
        <f t="shared" si="406"/>
        <v>3.8392210321324209</v>
      </c>
      <c r="G2508" s="193">
        <f t="shared" si="410"/>
        <v>3.9811892247026139</v>
      </c>
      <c r="H2508" s="193">
        <f t="shared" si="410"/>
        <v>4.1284071717237651</v>
      </c>
      <c r="I2508" s="193">
        <f t="shared" si="410"/>
        <v>4.281069000635946</v>
      </c>
      <c r="J2508" s="193">
        <f t="shared" si="410"/>
        <v>4.4393760173984038</v>
      </c>
      <c r="K2508" s="193">
        <f>MAX(0,(F2508-'2031 forecast'!$C$10))</f>
        <v>0</v>
      </c>
      <c r="L2508" s="193">
        <f>MAX(0,(G2508-'2031 forecast'!$C$10))</f>
        <v>0</v>
      </c>
      <c r="M2508" s="193">
        <f>MAX(0,(H2508-'2031 forecast'!$C$10))</f>
        <v>0</v>
      </c>
      <c r="N2508" s="193">
        <f>MAX(0,(I2508-'2031 forecast'!$C$10))</f>
        <v>0</v>
      </c>
      <c r="O2508" s="193">
        <f>MAX(0,(J2508-'2031 forecast'!$C$10))</f>
        <v>0</v>
      </c>
      <c r="P2508" s="175" t="str">
        <f t="shared" si="408"/>
        <v/>
      </c>
      <c r="Q2508" s="175" t="str">
        <f t="shared" si="409"/>
        <v/>
      </c>
    </row>
    <row r="2509" spans="1:17" s="1" customFormat="1" x14ac:dyDescent="0.3">
      <c r="A2509" s="189">
        <f t="shared" si="407"/>
        <v>43935.374999993925</v>
      </c>
      <c r="B2509" s="190">
        <f t="shared" si="403"/>
        <v>43935</v>
      </c>
      <c r="C2509" s="1">
        <f t="shared" si="404"/>
        <v>9</v>
      </c>
      <c r="D2509" s="191">
        <v>2.5599364525706494</v>
      </c>
      <c r="E2509" s="192">
        <f t="shared" si="405"/>
        <v>8.8890329725605568E-5</v>
      </c>
      <c r="F2509" s="193">
        <f t="shared" si="406"/>
        <v>3.8167694471491895</v>
      </c>
      <c r="G2509" s="193">
        <f t="shared" si="410"/>
        <v>3.9579074163710191</v>
      </c>
      <c r="H2509" s="193">
        <f t="shared" si="410"/>
        <v>4.1042644397253794</v>
      </c>
      <c r="I2509" s="193">
        <f t="shared" si="410"/>
        <v>4.2560335094041557</v>
      </c>
      <c r="J2509" s="193">
        <f t="shared" si="410"/>
        <v>4.4134147541387634</v>
      </c>
      <c r="K2509" s="193">
        <f>MAX(0,(F2509-'2031 forecast'!$C$10))</f>
        <v>0</v>
      </c>
      <c r="L2509" s="193">
        <f>MAX(0,(G2509-'2031 forecast'!$C$10))</f>
        <v>0</v>
      </c>
      <c r="M2509" s="193">
        <f>MAX(0,(H2509-'2031 forecast'!$C$10))</f>
        <v>0</v>
      </c>
      <c r="N2509" s="193">
        <f>MAX(0,(I2509-'2031 forecast'!$C$10))</f>
        <v>0</v>
      </c>
      <c r="O2509" s="193">
        <f>MAX(0,(J2509-'2031 forecast'!$C$10))</f>
        <v>0</v>
      </c>
      <c r="P2509" s="175" t="str">
        <f t="shared" si="408"/>
        <v/>
      </c>
      <c r="Q2509" s="175" t="str">
        <f t="shared" si="409"/>
        <v/>
      </c>
    </row>
    <row r="2510" spans="1:17" s="1" customFormat="1" x14ac:dyDescent="0.3">
      <c r="A2510" s="189">
        <f t="shared" si="407"/>
        <v>43935.416666660589</v>
      </c>
      <c r="B2510" s="190">
        <f t="shared" si="403"/>
        <v>43935</v>
      </c>
      <c r="C2510" s="1">
        <f t="shared" si="404"/>
        <v>10</v>
      </c>
      <c r="D2510" s="191">
        <v>2.7255793995016915</v>
      </c>
      <c r="E2510" s="192">
        <f t="shared" si="405"/>
        <v>9.4642056943144759E-5</v>
      </c>
      <c r="F2510" s="193">
        <f t="shared" si="406"/>
        <v>4.0637368819647257</v>
      </c>
      <c r="G2510" s="193">
        <f t="shared" si="410"/>
        <v>4.2140073080185561</v>
      </c>
      <c r="H2510" s="193">
        <f t="shared" si="410"/>
        <v>4.3698344917076106</v>
      </c>
      <c r="I2510" s="193">
        <f t="shared" si="410"/>
        <v>4.5314239129538363</v>
      </c>
      <c r="J2510" s="193">
        <f t="shared" si="410"/>
        <v>4.698988649994801</v>
      </c>
      <c r="K2510" s="193">
        <f>MAX(0,(F2510-'2031 forecast'!$C$10))</f>
        <v>0</v>
      </c>
      <c r="L2510" s="193">
        <f>MAX(0,(G2510-'2031 forecast'!$C$10))</f>
        <v>0</v>
      </c>
      <c r="M2510" s="193">
        <f>MAX(0,(H2510-'2031 forecast'!$C$10))</f>
        <v>0</v>
      </c>
      <c r="N2510" s="193">
        <f>MAX(0,(I2510-'2031 forecast'!$C$10))</f>
        <v>0</v>
      </c>
      <c r="O2510" s="193">
        <f>MAX(0,(J2510-'2031 forecast'!$C$10))</f>
        <v>0</v>
      </c>
      <c r="P2510" s="175" t="str">
        <f t="shared" si="408"/>
        <v/>
      </c>
      <c r="Q2510" s="175" t="str">
        <f t="shared" si="409"/>
        <v/>
      </c>
    </row>
    <row r="2511" spans="1:17" s="1" customFormat="1" x14ac:dyDescent="0.3">
      <c r="A2511" s="189">
        <f t="shared" si="407"/>
        <v>43935.458333327253</v>
      </c>
      <c r="B2511" s="190">
        <f t="shared" si="403"/>
        <v>43935</v>
      </c>
      <c r="C2511" s="1">
        <f t="shared" si="404"/>
        <v>11</v>
      </c>
      <c r="D2511" s="191">
        <v>2.7406378492226948</v>
      </c>
      <c r="E2511" s="192">
        <f t="shared" si="405"/>
        <v>9.5164941235648299E-5</v>
      </c>
      <c r="F2511" s="193">
        <f t="shared" si="406"/>
        <v>4.0861884669479549</v>
      </c>
      <c r="G2511" s="193">
        <f t="shared" si="410"/>
        <v>4.2372891163501496</v>
      </c>
      <c r="H2511" s="193">
        <f t="shared" si="410"/>
        <v>4.3939772237059938</v>
      </c>
      <c r="I2511" s="193">
        <f t="shared" si="410"/>
        <v>4.5564594041856248</v>
      </c>
      <c r="J2511" s="193">
        <f t="shared" si="410"/>
        <v>4.7249499132544397</v>
      </c>
      <c r="K2511" s="193">
        <f>MAX(0,(F2511-'2031 forecast'!$C$10))</f>
        <v>0</v>
      </c>
      <c r="L2511" s="193">
        <f>MAX(0,(G2511-'2031 forecast'!$C$10))</f>
        <v>0</v>
      </c>
      <c r="M2511" s="193">
        <f>MAX(0,(H2511-'2031 forecast'!$C$10))</f>
        <v>0</v>
      </c>
      <c r="N2511" s="193">
        <f>MAX(0,(I2511-'2031 forecast'!$C$10))</f>
        <v>0</v>
      </c>
      <c r="O2511" s="193">
        <f>MAX(0,(J2511-'2031 forecast'!$C$10))</f>
        <v>0</v>
      </c>
      <c r="P2511" s="175" t="str">
        <f t="shared" si="408"/>
        <v/>
      </c>
      <c r="Q2511" s="175" t="str">
        <f t="shared" si="409"/>
        <v/>
      </c>
    </row>
    <row r="2512" spans="1:17" s="1" customFormat="1" x14ac:dyDescent="0.3">
      <c r="A2512" s="189">
        <f t="shared" si="407"/>
        <v>43935.499999993917</v>
      </c>
      <c r="B2512" s="190">
        <f t="shared" si="403"/>
        <v>43935</v>
      </c>
      <c r="C2512" s="1">
        <f t="shared" si="404"/>
        <v>12</v>
      </c>
      <c r="D2512" s="191">
        <v>2.7707547486647033</v>
      </c>
      <c r="E2512" s="192">
        <f t="shared" si="405"/>
        <v>9.6210709820655448E-5</v>
      </c>
      <c r="F2512" s="193">
        <f t="shared" si="406"/>
        <v>4.1310916369144177</v>
      </c>
      <c r="G2512" s="193">
        <f t="shared" si="410"/>
        <v>4.2838527330133385</v>
      </c>
      <c r="H2512" s="193">
        <f t="shared" si="410"/>
        <v>4.4422626877027644</v>
      </c>
      <c r="I2512" s="193">
        <f t="shared" si="410"/>
        <v>4.6065303866492044</v>
      </c>
      <c r="J2512" s="193">
        <f t="shared" si="410"/>
        <v>4.7768724397737206</v>
      </c>
      <c r="K2512" s="193">
        <f>MAX(0,(F2512-'2031 forecast'!$C$10))</f>
        <v>0</v>
      </c>
      <c r="L2512" s="193">
        <f>MAX(0,(G2512-'2031 forecast'!$C$10))</f>
        <v>0</v>
      </c>
      <c r="M2512" s="193">
        <f>MAX(0,(H2512-'2031 forecast'!$C$10))</f>
        <v>0</v>
      </c>
      <c r="N2512" s="193">
        <f>MAX(0,(I2512-'2031 forecast'!$C$10))</f>
        <v>0</v>
      </c>
      <c r="O2512" s="193">
        <f>MAX(0,(J2512-'2031 forecast'!$C$10))</f>
        <v>0</v>
      </c>
      <c r="P2512" s="175" t="str">
        <f t="shared" si="408"/>
        <v/>
      </c>
      <c r="Q2512" s="175" t="str">
        <f t="shared" si="409"/>
        <v/>
      </c>
    </row>
    <row r="2513" spans="1:17" s="1" customFormat="1" x14ac:dyDescent="0.3">
      <c r="A2513" s="189">
        <f t="shared" si="407"/>
        <v>43935.541666660582</v>
      </c>
      <c r="B2513" s="190">
        <f t="shared" si="403"/>
        <v>43935</v>
      </c>
      <c r="C2513" s="1">
        <f t="shared" si="404"/>
        <v>13</v>
      </c>
      <c r="D2513" s="191">
        <v>2.8987515712932352</v>
      </c>
      <c r="E2513" s="192">
        <f t="shared" si="405"/>
        <v>1.0065522630693572E-4</v>
      </c>
      <c r="F2513" s="193">
        <f t="shared" si="406"/>
        <v>4.3219301092718769</v>
      </c>
      <c r="G2513" s="193">
        <f t="shared" si="410"/>
        <v>4.4817481038318894</v>
      </c>
      <c r="H2513" s="193">
        <f t="shared" si="410"/>
        <v>4.6474759096890326</v>
      </c>
      <c r="I2513" s="193">
        <f t="shared" si="410"/>
        <v>4.819332062119412</v>
      </c>
      <c r="J2513" s="193">
        <f t="shared" si="410"/>
        <v>4.9975431774806589</v>
      </c>
      <c r="K2513" s="193">
        <f>MAX(0,(F2513-'2031 forecast'!$C$10))</f>
        <v>0</v>
      </c>
      <c r="L2513" s="193">
        <f>MAX(0,(G2513-'2031 forecast'!$C$10))</f>
        <v>0</v>
      </c>
      <c r="M2513" s="193">
        <f>MAX(0,(H2513-'2031 forecast'!$C$10))</f>
        <v>0</v>
      </c>
      <c r="N2513" s="193">
        <f>MAX(0,(I2513-'2031 forecast'!$C$10))</f>
        <v>0</v>
      </c>
      <c r="O2513" s="193">
        <f>MAX(0,(J2513-'2031 forecast'!$C$10))</f>
        <v>0</v>
      </c>
      <c r="P2513" s="175" t="str">
        <f t="shared" si="408"/>
        <v/>
      </c>
      <c r="Q2513" s="175" t="str">
        <f t="shared" si="409"/>
        <v/>
      </c>
    </row>
    <row r="2514" spans="1:17" s="1" customFormat="1" x14ac:dyDescent="0.3">
      <c r="A2514" s="189">
        <f t="shared" si="407"/>
        <v>43935.583333327246</v>
      </c>
      <c r="B2514" s="190">
        <f t="shared" si="403"/>
        <v>43935</v>
      </c>
      <c r="C2514" s="1">
        <f t="shared" si="404"/>
        <v>14</v>
      </c>
      <c r="D2514" s="191">
        <v>2.7406378492226948</v>
      </c>
      <c r="E2514" s="192">
        <f t="shared" si="405"/>
        <v>9.5164941235648299E-5</v>
      </c>
      <c r="F2514" s="193">
        <f t="shared" si="406"/>
        <v>4.0861884669479549</v>
      </c>
      <c r="G2514" s="193">
        <f t="shared" si="410"/>
        <v>4.2372891163501496</v>
      </c>
      <c r="H2514" s="193">
        <f t="shared" si="410"/>
        <v>4.3939772237059938</v>
      </c>
      <c r="I2514" s="193">
        <f t="shared" si="410"/>
        <v>4.5564594041856248</v>
      </c>
      <c r="J2514" s="193">
        <f t="shared" si="410"/>
        <v>4.7249499132544397</v>
      </c>
      <c r="K2514" s="193">
        <f>MAX(0,(F2514-'2031 forecast'!$C$10))</f>
        <v>0</v>
      </c>
      <c r="L2514" s="193">
        <f>MAX(0,(G2514-'2031 forecast'!$C$10))</f>
        <v>0</v>
      </c>
      <c r="M2514" s="193">
        <f>MAX(0,(H2514-'2031 forecast'!$C$10))</f>
        <v>0</v>
      </c>
      <c r="N2514" s="193">
        <f>MAX(0,(I2514-'2031 forecast'!$C$10))</f>
        <v>0</v>
      </c>
      <c r="O2514" s="193">
        <f>MAX(0,(J2514-'2031 forecast'!$C$10))</f>
        <v>0</v>
      </c>
      <c r="P2514" s="175" t="str">
        <f t="shared" si="408"/>
        <v/>
      </c>
      <c r="Q2514" s="175" t="str">
        <f t="shared" si="409"/>
        <v/>
      </c>
    </row>
    <row r="2515" spans="1:17" s="1" customFormat="1" x14ac:dyDescent="0.3">
      <c r="A2515" s="189">
        <f t="shared" si="407"/>
        <v>43935.62499999391</v>
      </c>
      <c r="B2515" s="190">
        <f t="shared" si="403"/>
        <v>43935</v>
      </c>
      <c r="C2515" s="1">
        <f t="shared" si="404"/>
        <v>15</v>
      </c>
      <c r="D2515" s="191">
        <v>2.6201702514546645</v>
      </c>
      <c r="E2515" s="192">
        <f t="shared" si="405"/>
        <v>9.0981866895619812E-5</v>
      </c>
      <c r="F2515" s="193">
        <f t="shared" si="406"/>
        <v>3.9065757870821116</v>
      </c>
      <c r="G2515" s="193">
        <f t="shared" si="410"/>
        <v>4.0510346496973959</v>
      </c>
      <c r="H2515" s="193">
        <f t="shared" si="410"/>
        <v>4.2008353677189181</v>
      </c>
      <c r="I2515" s="193">
        <f t="shared" si="410"/>
        <v>4.3561754743313124</v>
      </c>
      <c r="J2515" s="193">
        <f t="shared" si="410"/>
        <v>4.5172598071773225</v>
      </c>
      <c r="K2515" s="193">
        <f>MAX(0,(F2515-'2031 forecast'!$C$10))</f>
        <v>0</v>
      </c>
      <c r="L2515" s="193">
        <f>MAX(0,(G2515-'2031 forecast'!$C$10))</f>
        <v>0</v>
      </c>
      <c r="M2515" s="193">
        <f>MAX(0,(H2515-'2031 forecast'!$C$10))</f>
        <v>0</v>
      </c>
      <c r="N2515" s="193">
        <f>MAX(0,(I2515-'2031 forecast'!$C$10))</f>
        <v>0</v>
      </c>
      <c r="O2515" s="193">
        <f>MAX(0,(J2515-'2031 forecast'!$C$10))</f>
        <v>0</v>
      </c>
      <c r="P2515" s="175" t="str">
        <f t="shared" si="408"/>
        <v/>
      </c>
      <c r="Q2515" s="175" t="str">
        <f t="shared" si="409"/>
        <v/>
      </c>
    </row>
    <row r="2516" spans="1:17" s="1" customFormat="1" x14ac:dyDescent="0.3">
      <c r="A2516" s="189">
        <f t="shared" si="407"/>
        <v>43935.666666660574</v>
      </c>
      <c r="B2516" s="190">
        <f t="shared" si="403"/>
        <v>43935</v>
      </c>
      <c r="C2516" s="1">
        <f t="shared" si="404"/>
        <v>16</v>
      </c>
      <c r="D2516" s="191">
        <v>2.7632255238042007</v>
      </c>
      <c r="E2516" s="192">
        <f t="shared" si="405"/>
        <v>9.5949267674403651E-5</v>
      </c>
      <c r="F2516" s="193">
        <f t="shared" si="406"/>
        <v>4.1198658444228018</v>
      </c>
      <c r="G2516" s="193">
        <f t="shared" si="410"/>
        <v>4.2722118288475412</v>
      </c>
      <c r="H2516" s="193">
        <f t="shared" si="410"/>
        <v>4.4301913217035711</v>
      </c>
      <c r="I2516" s="193">
        <f t="shared" si="410"/>
        <v>4.5940126410333093</v>
      </c>
      <c r="J2516" s="193">
        <f t="shared" si="410"/>
        <v>4.7638918081439003</v>
      </c>
      <c r="K2516" s="193">
        <f>MAX(0,(F2516-'2031 forecast'!$C$10))</f>
        <v>0</v>
      </c>
      <c r="L2516" s="193">
        <f>MAX(0,(G2516-'2031 forecast'!$C$10))</f>
        <v>0</v>
      </c>
      <c r="M2516" s="193">
        <f>MAX(0,(H2516-'2031 forecast'!$C$10))</f>
        <v>0</v>
      </c>
      <c r="N2516" s="193">
        <f>MAX(0,(I2516-'2031 forecast'!$C$10))</f>
        <v>0</v>
      </c>
      <c r="O2516" s="193">
        <f>MAX(0,(J2516-'2031 forecast'!$C$10))</f>
        <v>0</v>
      </c>
      <c r="P2516" s="175" t="str">
        <f t="shared" si="408"/>
        <v/>
      </c>
      <c r="Q2516" s="175" t="str">
        <f t="shared" si="409"/>
        <v/>
      </c>
    </row>
    <row r="2517" spans="1:17" s="1" customFormat="1" x14ac:dyDescent="0.3">
      <c r="A2517" s="189">
        <f t="shared" si="407"/>
        <v>43935.708333327239</v>
      </c>
      <c r="B2517" s="190">
        <f t="shared" si="403"/>
        <v>43935</v>
      </c>
      <c r="C2517" s="1">
        <f t="shared" si="404"/>
        <v>17</v>
      </c>
      <c r="D2517" s="191">
        <v>2.8234593226882163</v>
      </c>
      <c r="E2517" s="192">
        <f t="shared" si="405"/>
        <v>9.8040804844417908E-5</v>
      </c>
      <c r="F2517" s="193">
        <f t="shared" si="406"/>
        <v>4.2096721843557239</v>
      </c>
      <c r="G2517" s="193">
        <f t="shared" si="410"/>
        <v>4.3653390621739181</v>
      </c>
      <c r="H2517" s="193">
        <f t="shared" si="410"/>
        <v>4.5267622496971098</v>
      </c>
      <c r="I2517" s="193">
        <f t="shared" si="410"/>
        <v>4.694154605960466</v>
      </c>
      <c r="J2517" s="193">
        <f t="shared" si="410"/>
        <v>4.8677368611824594</v>
      </c>
      <c r="K2517" s="193">
        <f>MAX(0,(F2517-'2031 forecast'!$C$10))</f>
        <v>0</v>
      </c>
      <c r="L2517" s="193">
        <f>MAX(0,(G2517-'2031 forecast'!$C$10))</f>
        <v>0</v>
      </c>
      <c r="M2517" s="193">
        <f>MAX(0,(H2517-'2031 forecast'!$C$10))</f>
        <v>0</v>
      </c>
      <c r="N2517" s="193">
        <f>MAX(0,(I2517-'2031 forecast'!$C$10))</f>
        <v>0</v>
      </c>
      <c r="O2517" s="193">
        <f>MAX(0,(J2517-'2031 forecast'!$C$10))</f>
        <v>0</v>
      </c>
      <c r="P2517" s="175" t="str">
        <f t="shared" si="408"/>
        <v/>
      </c>
      <c r="Q2517" s="175" t="str">
        <f t="shared" si="409"/>
        <v/>
      </c>
    </row>
    <row r="2518" spans="1:17" s="1" customFormat="1" x14ac:dyDescent="0.3">
      <c r="A2518" s="189">
        <f t="shared" si="407"/>
        <v>43935.749999993903</v>
      </c>
      <c r="B2518" s="190">
        <f t="shared" si="403"/>
        <v>43935</v>
      </c>
      <c r="C2518" s="1">
        <f t="shared" si="404"/>
        <v>18</v>
      </c>
      <c r="D2518" s="191">
        <v>2.8084008729672125</v>
      </c>
      <c r="E2518" s="192">
        <f t="shared" si="405"/>
        <v>9.7517920551914354E-5</v>
      </c>
      <c r="F2518" s="193">
        <f t="shared" si="406"/>
        <v>4.1872205993724938</v>
      </c>
      <c r="G2518" s="193">
        <f t="shared" si="410"/>
        <v>4.3420572538423245</v>
      </c>
      <c r="H2518" s="193">
        <f t="shared" si="410"/>
        <v>4.5026195176987258</v>
      </c>
      <c r="I2518" s="193">
        <f t="shared" si="410"/>
        <v>4.6691191147286775</v>
      </c>
      <c r="J2518" s="193">
        <f t="shared" si="410"/>
        <v>4.8417755979228199</v>
      </c>
      <c r="K2518" s="193">
        <f>MAX(0,(F2518-'2031 forecast'!$C$10))</f>
        <v>0</v>
      </c>
      <c r="L2518" s="193">
        <f>MAX(0,(G2518-'2031 forecast'!$C$10))</f>
        <v>0</v>
      </c>
      <c r="M2518" s="193">
        <f>MAX(0,(H2518-'2031 forecast'!$C$10))</f>
        <v>0</v>
      </c>
      <c r="N2518" s="193">
        <f>MAX(0,(I2518-'2031 forecast'!$C$10))</f>
        <v>0</v>
      </c>
      <c r="O2518" s="193">
        <f>MAX(0,(J2518-'2031 forecast'!$C$10))</f>
        <v>0</v>
      </c>
      <c r="P2518" s="175" t="str">
        <f t="shared" si="408"/>
        <v/>
      </c>
      <c r="Q2518" s="175" t="str">
        <f t="shared" si="409"/>
        <v/>
      </c>
    </row>
    <row r="2519" spans="1:17" s="1" customFormat="1" x14ac:dyDescent="0.3">
      <c r="A2519" s="189">
        <f t="shared" si="407"/>
        <v>43935.791666660567</v>
      </c>
      <c r="B2519" s="190">
        <f t="shared" si="403"/>
        <v>43935</v>
      </c>
      <c r="C2519" s="1">
        <f t="shared" si="404"/>
        <v>19</v>
      </c>
      <c r="D2519" s="191">
        <v>2.861105446990726</v>
      </c>
      <c r="E2519" s="192">
        <f t="shared" si="405"/>
        <v>9.9348015575676814E-5</v>
      </c>
      <c r="F2519" s="193">
        <f t="shared" si="406"/>
        <v>4.2658011468138</v>
      </c>
      <c r="G2519" s="193">
        <f t="shared" si="410"/>
        <v>4.4235435830029042</v>
      </c>
      <c r="H2519" s="193">
        <f t="shared" si="410"/>
        <v>4.5871190796930712</v>
      </c>
      <c r="I2519" s="193">
        <f t="shared" si="410"/>
        <v>4.756743334039939</v>
      </c>
      <c r="J2519" s="193">
        <f t="shared" si="410"/>
        <v>4.9326400193315587</v>
      </c>
      <c r="K2519" s="193">
        <f>MAX(0,(F2519-'2031 forecast'!$C$10))</f>
        <v>0</v>
      </c>
      <c r="L2519" s="193">
        <f>MAX(0,(G2519-'2031 forecast'!$C$10))</f>
        <v>0</v>
      </c>
      <c r="M2519" s="193">
        <f>MAX(0,(H2519-'2031 forecast'!$C$10))</f>
        <v>0</v>
      </c>
      <c r="N2519" s="193">
        <f>MAX(0,(I2519-'2031 forecast'!$C$10))</f>
        <v>0</v>
      </c>
      <c r="O2519" s="193">
        <f>MAX(0,(J2519-'2031 forecast'!$C$10))</f>
        <v>0</v>
      </c>
      <c r="P2519" s="175" t="str">
        <f t="shared" si="408"/>
        <v/>
      </c>
      <c r="Q2519" s="175" t="str">
        <f t="shared" si="409"/>
        <v/>
      </c>
    </row>
    <row r="2520" spans="1:17" s="1" customFormat="1" x14ac:dyDescent="0.3">
      <c r="A2520" s="189">
        <f t="shared" si="407"/>
        <v>43935.833333327231</v>
      </c>
      <c r="B2520" s="190">
        <f t="shared" si="403"/>
        <v>43935</v>
      </c>
      <c r="C2520" s="1">
        <f t="shared" si="404"/>
        <v>20</v>
      </c>
      <c r="D2520" s="191">
        <v>2.9740438198982542</v>
      </c>
      <c r="E2520" s="192">
        <f t="shared" si="405"/>
        <v>1.0326964776945352E-4</v>
      </c>
      <c r="F2520" s="193">
        <f t="shared" si="406"/>
        <v>4.4341880341880282</v>
      </c>
      <c r="G2520" s="193">
        <f t="shared" si="410"/>
        <v>4.5981571454898598</v>
      </c>
      <c r="H2520" s="193">
        <f t="shared" si="410"/>
        <v>4.7681895696809553</v>
      </c>
      <c r="I2520" s="193">
        <f t="shared" si="410"/>
        <v>4.9445095182783572</v>
      </c>
      <c r="J2520" s="193">
        <f t="shared" si="410"/>
        <v>5.1273494937788566</v>
      </c>
      <c r="K2520" s="193">
        <f>MAX(0,(F2520-'2031 forecast'!$C$10))</f>
        <v>0</v>
      </c>
      <c r="L2520" s="193">
        <f>MAX(0,(G2520-'2031 forecast'!$C$10))</f>
        <v>0</v>
      </c>
      <c r="M2520" s="193">
        <f>MAX(0,(H2520-'2031 forecast'!$C$10))</f>
        <v>0</v>
      </c>
      <c r="N2520" s="193">
        <f>MAX(0,(I2520-'2031 forecast'!$C$10))</f>
        <v>0</v>
      </c>
      <c r="O2520" s="193">
        <f>MAX(0,(J2520-'2031 forecast'!$C$10))</f>
        <v>0</v>
      </c>
      <c r="P2520" s="175" t="str">
        <f t="shared" si="408"/>
        <v/>
      </c>
      <c r="Q2520" s="175" t="str">
        <f t="shared" si="409"/>
        <v/>
      </c>
    </row>
    <row r="2521" spans="1:17" s="1" customFormat="1" x14ac:dyDescent="0.3">
      <c r="A2521" s="189">
        <f t="shared" si="407"/>
        <v>43935.874999993895</v>
      </c>
      <c r="B2521" s="190">
        <f t="shared" si="403"/>
        <v>43935</v>
      </c>
      <c r="C2521" s="1">
        <f t="shared" si="404"/>
        <v>21</v>
      </c>
      <c r="D2521" s="191">
        <v>2.8836931215722315</v>
      </c>
      <c r="E2521" s="192">
        <f t="shared" si="405"/>
        <v>1.0013234201443215E-4</v>
      </c>
      <c r="F2521" s="193">
        <f t="shared" si="406"/>
        <v>4.299478524288646</v>
      </c>
      <c r="G2521" s="193">
        <f t="shared" si="410"/>
        <v>4.4584662955002949</v>
      </c>
      <c r="H2521" s="193">
        <f t="shared" si="410"/>
        <v>4.6233331776906477</v>
      </c>
      <c r="I2521" s="193">
        <f t="shared" si="410"/>
        <v>4.7942965708876226</v>
      </c>
      <c r="J2521" s="193">
        <f t="shared" si="410"/>
        <v>4.9715819142210185</v>
      </c>
      <c r="K2521" s="193">
        <f>MAX(0,(F2521-'2031 forecast'!$C$10))</f>
        <v>0</v>
      </c>
      <c r="L2521" s="193">
        <f>MAX(0,(G2521-'2031 forecast'!$C$10))</f>
        <v>0</v>
      </c>
      <c r="M2521" s="193">
        <f>MAX(0,(H2521-'2031 forecast'!$C$10))</f>
        <v>0</v>
      </c>
      <c r="N2521" s="193">
        <f>MAX(0,(I2521-'2031 forecast'!$C$10))</f>
        <v>0</v>
      </c>
      <c r="O2521" s="193">
        <f>MAX(0,(J2521-'2031 forecast'!$C$10))</f>
        <v>0</v>
      </c>
      <c r="P2521" s="175" t="str">
        <f t="shared" si="408"/>
        <v/>
      </c>
      <c r="Q2521" s="175" t="str">
        <f t="shared" si="409"/>
        <v/>
      </c>
    </row>
    <row r="2522" spans="1:17" s="1" customFormat="1" x14ac:dyDescent="0.3">
      <c r="A2522" s="189">
        <f t="shared" si="407"/>
        <v>43935.91666666056</v>
      </c>
      <c r="B2522" s="190">
        <f t="shared" si="403"/>
        <v>43935</v>
      </c>
      <c r="C2522" s="1">
        <f t="shared" si="404"/>
        <v>22</v>
      </c>
      <c r="D2522" s="191">
        <v>2.7933424232462087</v>
      </c>
      <c r="E2522" s="192">
        <f t="shared" si="405"/>
        <v>9.6995036259410786E-5</v>
      </c>
      <c r="F2522" s="193">
        <f t="shared" si="406"/>
        <v>4.1647690143892628</v>
      </c>
      <c r="G2522" s="193">
        <f t="shared" si="410"/>
        <v>4.3187754455107301</v>
      </c>
      <c r="H2522" s="193">
        <f t="shared" si="410"/>
        <v>4.4784767857003409</v>
      </c>
      <c r="I2522" s="193">
        <f t="shared" si="410"/>
        <v>4.6440836234968881</v>
      </c>
      <c r="J2522" s="193">
        <f t="shared" si="410"/>
        <v>4.8158143346631803</v>
      </c>
      <c r="K2522" s="193">
        <f>MAX(0,(F2522-'2031 forecast'!$C$10))</f>
        <v>0</v>
      </c>
      <c r="L2522" s="193">
        <f>MAX(0,(G2522-'2031 forecast'!$C$10))</f>
        <v>0</v>
      </c>
      <c r="M2522" s="193">
        <f>MAX(0,(H2522-'2031 forecast'!$C$10))</f>
        <v>0</v>
      </c>
      <c r="N2522" s="193">
        <f>MAX(0,(I2522-'2031 forecast'!$C$10))</f>
        <v>0</v>
      </c>
      <c r="O2522" s="193">
        <f>MAX(0,(J2522-'2031 forecast'!$C$10))</f>
        <v>0</v>
      </c>
      <c r="P2522" s="175" t="str">
        <f t="shared" si="408"/>
        <v/>
      </c>
      <c r="Q2522" s="175" t="str">
        <f t="shared" si="409"/>
        <v/>
      </c>
    </row>
    <row r="2523" spans="1:17" s="1" customFormat="1" x14ac:dyDescent="0.3">
      <c r="A2523" s="189">
        <f t="shared" si="407"/>
        <v>43935.958333327224</v>
      </c>
      <c r="B2523" s="190">
        <f t="shared" si="403"/>
        <v>43935</v>
      </c>
      <c r="C2523" s="1">
        <f t="shared" si="404"/>
        <v>23</v>
      </c>
      <c r="D2523" s="191">
        <v>2.5900533520126574</v>
      </c>
      <c r="E2523" s="192">
        <f t="shared" si="405"/>
        <v>8.9936098310612703E-5</v>
      </c>
      <c r="F2523" s="193">
        <f t="shared" si="406"/>
        <v>3.861672617115651</v>
      </c>
      <c r="G2523" s="193">
        <f t="shared" si="410"/>
        <v>4.0044710330342079</v>
      </c>
      <c r="H2523" s="193">
        <f t="shared" si="410"/>
        <v>4.1525499037221492</v>
      </c>
      <c r="I2523" s="193">
        <f t="shared" si="410"/>
        <v>4.3061044918677345</v>
      </c>
      <c r="J2523" s="193">
        <f t="shared" si="410"/>
        <v>4.4653372806580434</v>
      </c>
      <c r="K2523" s="193">
        <f>MAX(0,(F2523-'2031 forecast'!$C$10))</f>
        <v>0</v>
      </c>
      <c r="L2523" s="193">
        <f>MAX(0,(G2523-'2031 forecast'!$C$10))</f>
        <v>0</v>
      </c>
      <c r="M2523" s="193">
        <f>MAX(0,(H2523-'2031 forecast'!$C$10))</f>
        <v>0</v>
      </c>
      <c r="N2523" s="193">
        <f>MAX(0,(I2523-'2031 forecast'!$C$10))</f>
        <v>0</v>
      </c>
      <c r="O2523" s="193">
        <f>MAX(0,(J2523-'2031 forecast'!$C$10))</f>
        <v>0</v>
      </c>
      <c r="P2523" s="175" t="str">
        <f t="shared" si="408"/>
        <v/>
      </c>
      <c r="Q2523" s="175" t="str">
        <f t="shared" si="409"/>
        <v/>
      </c>
    </row>
    <row r="2524" spans="1:17" s="1" customFormat="1" x14ac:dyDescent="0.3">
      <c r="A2524" s="189">
        <f t="shared" si="407"/>
        <v>43935.999999993888</v>
      </c>
      <c r="B2524" s="190">
        <f t="shared" si="403"/>
        <v>43935</v>
      </c>
      <c r="C2524" s="1">
        <f t="shared" si="404"/>
        <v>0</v>
      </c>
      <c r="D2524" s="191">
        <v>2.3190012570345884</v>
      </c>
      <c r="E2524" s="192">
        <f t="shared" si="405"/>
        <v>8.0524181045548579E-5</v>
      </c>
      <c r="F2524" s="193">
        <f t="shared" si="406"/>
        <v>3.4575440874175012</v>
      </c>
      <c r="G2524" s="193">
        <f t="shared" si="410"/>
        <v>3.5853984830655117</v>
      </c>
      <c r="H2524" s="193">
        <f t="shared" si="410"/>
        <v>3.7179807277512262</v>
      </c>
      <c r="I2524" s="193">
        <f t="shared" si="410"/>
        <v>3.8554656496955295</v>
      </c>
      <c r="J2524" s="193">
        <f t="shared" si="410"/>
        <v>3.9980345419845271</v>
      </c>
      <c r="K2524" s="193">
        <f>MAX(0,(F2524-'2031 forecast'!$C$10))</f>
        <v>0</v>
      </c>
      <c r="L2524" s="193">
        <f>MAX(0,(G2524-'2031 forecast'!$C$10))</f>
        <v>0</v>
      </c>
      <c r="M2524" s="193">
        <f>MAX(0,(H2524-'2031 forecast'!$C$10))</f>
        <v>0</v>
      </c>
      <c r="N2524" s="193">
        <f>MAX(0,(I2524-'2031 forecast'!$C$10))</f>
        <v>0</v>
      </c>
      <c r="O2524" s="193">
        <f>MAX(0,(J2524-'2031 forecast'!$C$10))</f>
        <v>0</v>
      </c>
      <c r="P2524" s="175" t="str">
        <f t="shared" si="408"/>
        <v/>
      </c>
      <c r="Q2524" s="175" t="str">
        <f t="shared" si="409"/>
        <v/>
      </c>
    </row>
    <row r="2525" spans="1:17" s="1" customFormat="1" x14ac:dyDescent="0.3">
      <c r="A2525" s="189">
        <f t="shared" si="407"/>
        <v>43936.041666660552</v>
      </c>
      <c r="B2525" s="190">
        <f t="shared" si="403"/>
        <v>43936</v>
      </c>
      <c r="C2525" s="1">
        <f t="shared" si="404"/>
        <v>1</v>
      </c>
      <c r="D2525" s="191">
        <v>2.3491181564765959</v>
      </c>
      <c r="E2525" s="192">
        <f t="shared" si="405"/>
        <v>8.1569949630555701E-5</v>
      </c>
      <c r="F2525" s="193">
        <f t="shared" si="406"/>
        <v>3.5024472573839622</v>
      </c>
      <c r="G2525" s="193">
        <f t="shared" ref="G2525:J2544" si="411">$E2525*G$2</f>
        <v>3.6319620997287001</v>
      </c>
      <c r="H2525" s="193">
        <f t="shared" si="411"/>
        <v>3.7662661917479956</v>
      </c>
      <c r="I2525" s="193">
        <f t="shared" si="411"/>
        <v>3.9055366321591078</v>
      </c>
      <c r="J2525" s="193">
        <f t="shared" si="411"/>
        <v>4.0499570685038062</v>
      </c>
      <c r="K2525" s="193">
        <f>MAX(0,(F2525-'2031 forecast'!$C$10))</f>
        <v>0</v>
      </c>
      <c r="L2525" s="193">
        <f>MAX(0,(G2525-'2031 forecast'!$C$10))</f>
        <v>0</v>
      </c>
      <c r="M2525" s="193">
        <f>MAX(0,(H2525-'2031 forecast'!$C$10))</f>
        <v>0</v>
      </c>
      <c r="N2525" s="193">
        <f>MAX(0,(I2525-'2031 forecast'!$C$10))</f>
        <v>0</v>
      </c>
      <c r="O2525" s="193">
        <f>MAX(0,(J2525-'2031 forecast'!$C$10))</f>
        <v>0</v>
      </c>
      <c r="P2525" s="175" t="str">
        <f t="shared" si="408"/>
        <v/>
      </c>
      <c r="Q2525" s="175" t="str">
        <f t="shared" si="409"/>
        <v/>
      </c>
    </row>
    <row r="2526" spans="1:17" s="1" customFormat="1" x14ac:dyDescent="0.3">
      <c r="A2526" s="189">
        <f t="shared" si="407"/>
        <v>43936.083333327217</v>
      </c>
      <c r="B2526" s="190">
        <f t="shared" si="403"/>
        <v>43936</v>
      </c>
      <c r="C2526" s="1">
        <f t="shared" si="404"/>
        <v>2</v>
      </c>
      <c r="D2526" s="191">
        <v>2.3190012570345884</v>
      </c>
      <c r="E2526" s="192">
        <f t="shared" si="405"/>
        <v>8.0524181045548579E-5</v>
      </c>
      <c r="F2526" s="193">
        <f t="shared" si="406"/>
        <v>3.4575440874175012</v>
      </c>
      <c r="G2526" s="193">
        <f t="shared" si="411"/>
        <v>3.5853984830655117</v>
      </c>
      <c r="H2526" s="193">
        <f t="shared" si="411"/>
        <v>3.7179807277512262</v>
      </c>
      <c r="I2526" s="193">
        <f t="shared" si="411"/>
        <v>3.8554656496955295</v>
      </c>
      <c r="J2526" s="193">
        <f t="shared" si="411"/>
        <v>3.9980345419845271</v>
      </c>
      <c r="K2526" s="193">
        <f>MAX(0,(F2526-'2031 forecast'!$C$10))</f>
        <v>0</v>
      </c>
      <c r="L2526" s="193">
        <f>MAX(0,(G2526-'2031 forecast'!$C$10))</f>
        <v>0</v>
      </c>
      <c r="M2526" s="193">
        <f>MAX(0,(H2526-'2031 forecast'!$C$10))</f>
        <v>0</v>
      </c>
      <c r="N2526" s="193">
        <f>MAX(0,(I2526-'2031 forecast'!$C$10))</f>
        <v>0</v>
      </c>
      <c r="O2526" s="193">
        <f>MAX(0,(J2526-'2031 forecast'!$C$10))</f>
        <v>0</v>
      </c>
      <c r="P2526" s="175" t="str">
        <f t="shared" si="408"/>
        <v/>
      </c>
      <c r="Q2526" s="175" t="str">
        <f t="shared" si="409"/>
        <v/>
      </c>
    </row>
    <row r="2527" spans="1:17" s="1" customFormat="1" x14ac:dyDescent="0.3">
      <c r="A2527" s="189">
        <f t="shared" si="407"/>
        <v>43936.124999993881</v>
      </c>
      <c r="B2527" s="190">
        <f t="shared" si="403"/>
        <v>43936</v>
      </c>
      <c r="C2527" s="1">
        <f t="shared" si="404"/>
        <v>3</v>
      </c>
      <c r="D2527" s="191">
        <v>2.3265304818950905</v>
      </c>
      <c r="E2527" s="192">
        <f t="shared" si="405"/>
        <v>8.0785623191800363E-5</v>
      </c>
      <c r="F2527" s="193">
        <f t="shared" si="406"/>
        <v>3.4687698799091167</v>
      </c>
      <c r="G2527" s="193">
        <f t="shared" si="411"/>
        <v>3.5970393872313089</v>
      </c>
      <c r="H2527" s="193">
        <f t="shared" si="411"/>
        <v>3.7300520937504187</v>
      </c>
      <c r="I2527" s="193">
        <f t="shared" si="411"/>
        <v>3.8679833953114242</v>
      </c>
      <c r="J2527" s="193">
        <f t="shared" si="411"/>
        <v>4.0110151736143473</v>
      </c>
      <c r="K2527" s="193">
        <f>MAX(0,(F2527-'2031 forecast'!$C$10))</f>
        <v>0</v>
      </c>
      <c r="L2527" s="193">
        <f>MAX(0,(G2527-'2031 forecast'!$C$10))</f>
        <v>0</v>
      </c>
      <c r="M2527" s="193">
        <f>MAX(0,(H2527-'2031 forecast'!$C$10))</f>
        <v>0</v>
      </c>
      <c r="N2527" s="193">
        <f>MAX(0,(I2527-'2031 forecast'!$C$10))</f>
        <v>0</v>
      </c>
      <c r="O2527" s="193">
        <f>MAX(0,(J2527-'2031 forecast'!$C$10))</f>
        <v>0</v>
      </c>
      <c r="P2527" s="175" t="str">
        <f t="shared" si="408"/>
        <v/>
      </c>
      <c r="Q2527" s="175" t="str">
        <f t="shared" si="409"/>
        <v/>
      </c>
    </row>
    <row r="2528" spans="1:17" s="1" customFormat="1" x14ac:dyDescent="0.3">
      <c r="A2528" s="189">
        <f t="shared" si="407"/>
        <v>43936.166666660545</v>
      </c>
      <c r="B2528" s="190">
        <f t="shared" si="403"/>
        <v>43936</v>
      </c>
      <c r="C2528" s="1">
        <f t="shared" si="404"/>
        <v>4</v>
      </c>
      <c r="D2528" s="191">
        <v>2.3867642807791056</v>
      </c>
      <c r="E2528" s="192">
        <f t="shared" si="405"/>
        <v>8.2877160361814606E-5</v>
      </c>
      <c r="F2528" s="193">
        <f t="shared" si="406"/>
        <v>3.5585762198420388</v>
      </c>
      <c r="G2528" s="193">
        <f t="shared" si="411"/>
        <v>3.6901666205576857</v>
      </c>
      <c r="H2528" s="193">
        <f t="shared" si="411"/>
        <v>3.826623021743957</v>
      </c>
      <c r="I2528" s="193">
        <f t="shared" si="411"/>
        <v>3.9681253602385804</v>
      </c>
      <c r="J2528" s="193">
        <f t="shared" si="411"/>
        <v>4.1148602266529055</v>
      </c>
      <c r="K2528" s="193">
        <f>MAX(0,(F2528-'2031 forecast'!$C$10))</f>
        <v>0</v>
      </c>
      <c r="L2528" s="193">
        <f>MAX(0,(G2528-'2031 forecast'!$C$10))</f>
        <v>0</v>
      </c>
      <c r="M2528" s="193">
        <f>MAX(0,(H2528-'2031 forecast'!$C$10))</f>
        <v>0</v>
      </c>
      <c r="N2528" s="193">
        <f>MAX(0,(I2528-'2031 forecast'!$C$10))</f>
        <v>0</v>
      </c>
      <c r="O2528" s="193">
        <f>MAX(0,(J2528-'2031 forecast'!$C$10))</f>
        <v>0</v>
      </c>
      <c r="P2528" s="175" t="str">
        <f t="shared" si="408"/>
        <v/>
      </c>
      <c r="Q2528" s="175" t="str">
        <f t="shared" si="409"/>
        <v/>
      </c>
    </row>
    <row r="2529" spans="1:17" s="1" customFormat="1" x14ac:dyDescent="0.3">
      <c r="A2529" s="189">
        <f t="shared" si="407"/>
        <v>43936.208333327209</v>
      </c>
      <c r="B2529" s="190">
        <f t="shared" si="403"/>
        <v>43936</v>
      </c>
      <c r="C2529" s="1">
        <f t="shared" si="404"/>
        <v>5</v>
      </c>
      <c r="D2529" s="191">
        <v>2.4093519553606115</v>
      </c>
      <c r="E2529" s="192">
        <f t="shared" si="405"/>
        <v>8.3661486800569958E-5</v>
      </c>
      <c r="F2529" s="193">
        <f t="shared" si="406"/>
        <v>3.5922535973168848</v>
      </c>
      <c r="G2529" s="193">
        <f t="shared" si="411"/>
        <v>3.7250893330550774</v>
      </c>
      <c r="H2529" s="193">
        <f t="shared" si="411"/>
        <v>3.8628371197415343</v>
      </c>
      <c r="I2529" s="193">
        <f t="shared" si="411"/>
        <v>4.0056785970862645</v>
      </c>
      <c r="J2529" s="193">
        <f t="shared" si="411"/>
        <v>4.1538021215423662</v>
      </c>
      <c r="K2529" s="193">
        <f>MAX(0,(F2529-'2031 forecast'!$C$10))</f>
        <v>0</v>
      </c>
      <c r="L2529" s="193">
        <f>MAX(0,(G2529-'2031 forecast'!$C$10))</f>
        <v>0</v>
      </c>
      <c r="M2529" s="193">
        <f>MAX(0,(H2529-'2031 forecast'!$C$10))</f>
        <v>0</v>
      </c>
      <c r="N2529" s="193">
        <f>MAX(0,(I2529-'2031 forecast'!$C$10))</f>
        <v>0</v>
      </c>
      <c r="O2529" s="193">
        <f>MAX(0,(J2529-'2031 forecast'!$C$10))</f>
        <v>0</v>
      </c>
      <c r="P2529" s="175" t="str">
        <f t="shared" si="408"/>
        <v/>
      </c>
      <c r="Q2529" s="175" t="str">
        <f t="shared" si="409"/>
        <v/>
      </c>
    </row>
    <row r="2530" spans="1:17" s="1" customFormat="1" x14ac:dyDescent="0.3">
      <c r="A2530" s="189">
        <f t="shared" si="407"/>
        <v>43936.249999993874</v>
      </c>
      <c r="B2530" s="190">
        <f t="shared" si="403"/>
        <v>43936</v>
      </c>
      <c r="C2530" s="1">
        <f t="shared" si="404"/>
        <v>6</v>
      </c>
      <c r="D2530" s="191">
        <v>2.5524072277101477</v>
      </c>
      <c r="E2530" s="192">
        <f t="shared" si="405"/>
        <v>8.8628887579353797E-5</v>
      </c>
      <c r="F2530" s="193">
        <f t="shared" si="406"/>
        <v>3.8055436546575749</v>
      </c>
      <c r="G2530" s="193">
        <f t="shared" si="411"/>
        <v>3.9462665122052223</v>
      </c>
      <c r="H2530" s="193">
        <f t="shared" si="411"/>
        <v>4.0921930737261878</v>
      </c>
      <c r="I2530" s="193">
        <f t="shared" si="411"/>
        <v>4.2435157637882615</v>
      </c>
      <c r="J2530" s="193">
        <f t="shared" si="411"/>
        <v>4.4004341225089441</v>
      </c>
      <c r="K2530" s="193">
        <f>MAX(0,(F2530-'2031 forecast'!$C$10))</f>
        <v>0</v>
      </c>
      <c r="L2530" s="193">
        <f>MAX(0,(G2530-'2031 forecast'!$C$10))</f>
        <v>0</v>
      </c>
      <c r="M2530" s="193">
        <f>MAX(0,(H2530-'2031 forecast'!$C$10))</f>
        <v>0</v>
      </c>
      <c r="N2530" s="193">
        <f>MAX(0,(I2530-'2031 forecast'!$C$10))</f>
        <v>0</v>
      </c>
      <c r="O2530" s="193">
        <f>MAX(0,(J2530-'2031 forecast'!$C$10))</f>
        <v>0</v>
      </c>
      <c r="P2530" s="175" t="str">
        <f t="shared" si="408"/>
        <v/>
      </c>
      <c r="Q2530" s="175" t="str">
        <f t="shared" si="409"/>
        <v/>
      </c>
    </row>
    <row r="2531" spans="1:17" s="1" customFormat="1" x14ac:dyDescent="0.3">
      <c r="A2531" s="189">
        <f t="shared" si="407"/>
        <v>43936.291666660538</v>
      </c>
      <c r="B2531" s="190">
        <f t="shared" si="403"/>
        <v>43936</v>
      </c>
      <c r="C2531" s="1">
        <f t="shared" si="404"/>
        <v>7</v>
      </c>
      <c r="D2531" s="191">
        <v>2.6502871508966721</v>
      </c>
      <c r="E2531" s="192">
        <f t="shared" si="405"/>
        <v>9.2027635480626934E-5</v>
      </c>
      <c r="F2531" s="193">
        <f t="shared" si="406"/>
        <v>3.9514789570485722</v>
      </c>
      <c r="G2531" s="193">
        <f t="shared" si="411"/>
        <v>4.0975982663605839</v>
      </c>
      <c r="H2531" s="193">
        <f t="shared" si="411"/>
        <v>4.249120831715687</v>
      </c>
      <c r="I2531" s="193">
        <f t="shared" si="411"/>
        <v>4.4062464567948902</v>
      </c>
      <c r="J2531" s="193">
        <f t="shared" si="411"/>
        <v>4.5691823336966015</v>
      </c>
      <c r="K2531" s="193">
        <f>MAX(0,(F2531-'2031 forecast'!$C$10))</f>
        <v>0</v>
      </c>
      <c r="L2531" s="193">
        <f>MAX(0,(G2531-'2031 forecast'!$C$10))</f>
        <v>0</v>
      </c>
      <c r="M2531" s="193">
        <f>MAX(0,(H2531-'2031 forecast'!$C$10))</f>
        <v>0</v>
      </c>
      <c r="N2531" s="193">
        <f>MAX(0,(I2531-'2031 forecast'!$C$10))</f>
        <v>0</v>
      </c>
      <c r="O2531" s="193">
        <f>MAX(0,(J2531-'2031 forecast'!$C$10))</f>
        <v>0</v>
      </c>
      <c r="P2531" s="175" t="str">
        <f t="shared" si="408"/>
        <v/>
      </c>
      <c r="Q2531" s="175" t="str">
        <f t="shared" si="409"/>
        <v/>
      </c>
    </row>
    <row r="2532" spans="1:17" s="1" customFormat="1" x14ac:dyDescent="0.3">
      <c r="A2532" s="189">
        <f t="shared" si="407"/>
        <v>43936.333333327202</v>
      </c>
      <c r="B2532" s="190">
        <f t="shared" si="403"/>
        <v>43936</v>
      </c>
      <c r="C2532" s="1">
        <f t="shared" si="404"/>
        <v>8</v>
      </c>
      <c r="D2532" s="191">
        <v>2.8385177724092201</v>
      </c>
      <c r="E2532" s="192">
        <f t="shared" si="405"/>
        <v>9.8563689136921476E-5</v>
      </c>
      <c r="F2532" s="193">
        <f t="shared" si="406"/>
        <v>4.2321237693389548</v>
      </c>
      <c r="G2532" s="193">
        <f t="shared" si="411"/>
        <v>4.3886208705055125</v>
      </c>
      <c r="H2532" s="193">
        <f t="shared" si="411"/>
        <v>4.5509049816954947</v>
      </c>
      <c r="I2532" s="193">
        <f t="shared" si="411"/>
        <v>4.7191900971922554</v>
      </c>
      <c r="J2532" s="193">
        <f t="shared" si="411"/>
        <v>4.8936981244420998</v>
      </c>
      <c r="K2532" s="193">
        <f>MAX(0,(F2532-'2031 forecast'!$C$10))</f>
        <v>0</v>
      </c>
      <c r="L2532" s="193">
        <f>MAX(0,(G2532-'2031 forecast'!$C$10))</f>
        <v>0</v>
      </c>
      <c r="M2532" s="193">
        <f>MAX(0,(H2532-'2031 forecast'!$C$10))</f>
        <v>0</v>
      </c>
      <c r="N2532" s="193">
        <f>MAX(0,(I2532-'2031 forecast'!$C$10))</f>
        <v>0</v>
      </c>
      <c r="O2532" s="193">
        <f>MAX(0,(J2532-'2031 forecast'!$C$10))</f>
        <v>0</v>
      </c>
      <c r="P2532" s="175" t="str">
        <f t="shared" si="408"/>
        <v/>
      </c>
      <c r="Q2532" s="175" t="str">
        <f t="shared" si="409"/>
        <v/>
      </c>
    </row>
    <row r="2533" spans="1:17" s="1" customFormat="1" x14ac:dyDescent="0.3">
      <c r="A2533" s="189">
        <f t="shared" si="407"/>
        <v>43936.374999993866</v>
      </c>
      <c r="B2533" s="190">
        <f t="shared" si="403"/>
        <v>43936</v>
      </c>
      <c r="C2533" s="1">
        <f t="shared" si="404"/>
        <v>9</v>
      </c>
      <c r="D2533" s="191">
        <v>2.8084008729672125</v>
      </c>
      <c r="E2533" s="192">
        <f t="shared" si="405"/>
        <v>9.7517920551914354E-5</v>
      </c>
      <c r="F2533" s="193">
        <f t="shared" si="406"/>
        <v>4.1872205993724938</v>
      </c>
      <c r="G2533" s="193">
        <f t="shared" si="411"/>
        <v>4.3420572538423245</v>
      </c>
      <c r="H2533" s="193">
        <f t="shared" si="411"/>
        <v>4.5026195176987258</v>
      </c>
      <c r="I2533" s="193">
        <f t="shared" si="411"/>
        <v>4.6691191147286775</v>
      </c>
      <c r="J2533" s="193">
        <f t="shared" si="411"/>
        <v>4.8417755979228199</v>
      </c>
      <c r="K2533" s="193">
        <f>MAX(0,(F2533-'2031 forecast'!$C$10))</f>
        <v>0</v>
      </c>
      <c r="L2533" s="193">
        <f>MAX(0,(G2533-'2031 forecast'!$C$10))</f>
        <v>0</v>
      </c>
      <c r="M2533" s="193">
        <f>MAX(0,(H2533-'2031 forecast'!$C$10))</f>
        <v>0</v>
      </c>
      <c r="N2533" s="193">
        <f>MAX(0,(I2533-'2031 forecast'!$C$10))</f>
        <v>0</v>
      </c>
      <c r="O2533" s="193">
        <f>MAX(0,(J2533-'2031 forecast'!$C$10))</f>
        <v>0</v>
      </c>
      <c r="P2533" s="175" t="str">
        <f t="shared" si="408"/>
        <v/>
      </c>
      <c r="Q2533" s="175" t="str">
        <f t="shared" si="409"/>
        <v/>
      </c>
    </row>
    <row r="2534" spans="1:17" s="1" customFormat="1" x14ac:dyDescent="0.3">
      <c r="A2534" s="189">
        <f t="shared" si="407"/>
        <v>43936.416666660531</v>
      </c>
      <c r="B2534" s="190">
        <f t="shared" si="403"/>
        <v>43936</v>
      </c>
      <c r="C2534" s="1">
        <f t="shared" si="404"/>
        <v>10</v>
      </c>
      <c r="D2534" s="191">
        <v>2.778283973525205</v>
      </c>
      <c r="E2534" s="192">
        <f t="shared" si="405"/>
        <v>9.6472151966907232E-5</v>
      </c>
      <c r="F2534" s="193">
        <f t="shared" si="406"/>
        <v>4.1423174294060328</v>
      </c>
      <c r="G2534" s="193">
        <f t="shared" si="411"/>
        <v>4.2954936371791357</v>
      </c>
      <c r="H2534" s="193">
        <f t="shared" si="411"/>
        <v>4.4543340537019569</v>
      </c>
      <c r="I2534" s="193">
        <f t="shared" si="411"/>
        <v>4.6190481322650987</v>
      </c>
      <c r="J2534" s="193">
        <f t="shared" si="411"/>
        <v>4.7898530714035408</v>
      </c>
      <c r="K2534" s="193">
        <f>MAX(0,(F2534-'2031 forecast'!$C$10))</f>
        <v>0</v>
      </c>
      <c r="L2534" s="193">
        <f>MAX(0,(G2534-'2031 forecast'!$C$10))</f>
        <v>0</v>
      </c>
      <c r="M2534" s="193">
        <f>MAX(0,(H2534-'2031 forecast'!$C$10))</f>
        <v>0</v>
      </c>
      <c r="N2534" s="193">
        <f>MAX(0,(I2534-'2031 forecast'!$C$10))</f>
        <v>0</v>
      </c>
      <c r="O2534" s="193">
        <f>MAX(0,(J2534-'2031 forecast'!$C$10))</f>
        <v>0</v>
      </c>
      <c r="P2534" s="175" t="str">
        <f t="shared" si="408"/>
        <v/>
      </c>
      <c r="Q2534" s="175" t="str">
        <f t="shared" si="409"/>
        <v/>
      </c>
    </row>
    <row r="2535" spans="1:17" s="1" customFormat="1" x14ac:dyDescent="0.3">
      <c r="A2535" s="189">
        <f t="shared" si="407"/>
        <v>43936.458333327195</v>
      </c>
      <c r="B2535" s="190">
        <f t="shared" si="403"/>
        <v>43936</v>
      </c>
      <c r="C2535" s="1">
        <f t="shared" si="404"/>
        <v>11</v>
      </c>
      <c r="D2535" s="191">
        <v>3.0267483939217676</v>
      </c>
      <c r="E2535" s="192">
        <f t="shared" si="405"/>
        <v>1.0509974279321599E-4</v>
      </c>
      <c r="F2535" s="193">
        <f t="shared" si="406"/>
        <v>4.5127685816293361</v>
      </c>
      <c r="G2535" s="193">
        <f t="shared" si="411"/>
        <v>4.6796434746504403</v>
      </c>
      <c r="H2535" s="193">
        <f t="shared" si="411"/>
        <v>4.8526891316753016</v>
      </c>
      <c r="I2535" s="193">
        <f t="shared" si="411"/>
        <v>5.0321337375896196</v>
      </c>
      <c r="J2535" s="193">
        <f t="shared" si="411"/>
        <v>5.2182139151875964</v>
      </c>
      <c r="K2535" s="193">
        <f>MAX(0,(F2535-'2031 forecast'!$C$10))</f>
        <v>0</v>
      </c>
      <c r="L2535" s="193">
        <f>MAX(0,(G2535-'2031 forecast'!$C$10))</f>
        <v>0</v>
      </c>
      <c r="M2535" s="193">
        <f>MAX(0,(H2535-'2031 forecast'!$C$10))</f>
        <v>0</v>
      </c>
      <c r="N2535" s="193">
        <f>MAX(0,(I2535-'2031 forecast'!$C$10))</f>
        <v>0</v>
      </c>
      <c r="O2535" s="193">
        <f>MAX(0,(J2535-'2031 forecast'!$C$10))</f>
        <v>0</v>
      </c>
      <c r="P2535" s="175" t="str">
        <f t="shared" si="408"/>
        <v/>
      </c>
      <c r="Q2535" s="175" t="str">
        <f t="shared" si="409"/>
        <v/>
      </c>
    </row>
    <row r="2536" spans="1:17" s="1" customFormat="1" x14ac:dyDescent="0.3">
      <c r="A2536" s="189">
        <f t="shared" si="407"/>
        <v>43936.499999993859</v>
      </c>
      <c r="B2536" s="190">
        <f t="shared" si="403"/>
        <v>43936</v>
      </c>
      <c r="C2536" s="1">
        <f t="shared" si="404"/>
        <v>12</v>
      </c>
      <c r="D2536" s="191">
        <v>2.9815730447587567</v>
      </c>
      <c r="E2536" s="192">
        <f t="shared" si="405"/>
        <v>1.0353108991570533E-4</v>
      </c>
      <c r="F2536" s="193">
        <f t="shared" si="406"/>
        <v>4.445413826679645</v>
      </c>
      <c r="G2536" s="193">
        <f t="shared" si="411"/>
        <v>4.6097980496556588</v>
      </c>
      <c r="H2536" s="193">
        <f t="shared" si="411"/>
        <v>4.7802609356801486</v>
      </c>
      <c r="I2536" s="193">
        <f t="shared" si="411"/>
        <v>4.9570272638942532</v>
      </c>
      <c r="J2536" s="193">
        <f t="shared" si="411"/>
        <v>5.1403301254086786</v>
      </c>
      <c r="K2536" s="193">
        <f>MAX(0,(F2536-'2031 forecast'!$C$10))</f>
        <v>0</v>
      </c>
      <c r="L2536" s="193">
        <f>MAX(0,(G2536-'2031 forecast'!$C$10))</f>
        <v>0</v>
      </c>
      <c r="M2536" s="193">
        <f>MAX(0,(H2536-'2031 forecast'!$C$10))</f>
        <v>0</v>
      </c>
      <c r="N2536" s="193">
        <f>MAX(0,(I2536-'2031 forecast'!$C$10))</f>
        <v>0</v>
      </c>
      <c r="O2536" s="193">
        <f>MAX(0,(J2536-'2031 forecast'!$C$10))</f>
        <v>0</v>
      </c>
      <c r="P2536" s="175" t="str">
        <f t="shared" si="408"/>
        <v/>
      </c>
      <c r="Q2536" s="175" t="str">
        <f t="shared" si="409"/>
        <v/>
      </c>
    </row>
    <row r="2537" spans="1:17" s="1" customFormat="1" x14ac:dyDescent="0.3">
      <c r="A2537" s="189">
        <f t="shared" si="407"/>
        <v>43936.541666660523</v>
      </c>
      <c r="B2537" s="190">
        <f t="shared" si="403"/>
        <v>43936</v>
      </c>
      <c r="C2537" s="1">
        <f t="shared" si="404"/>
        <v>13</v>
      </c>
      <c r="D2537" s="191">
        <v>3.2149790154343161</v>
      </c>
      <c r="E2537" s="192">
        <f t="shared" si="405"/>
        <v>1.1163579644951055E-4</v>
      </c>
      <c r="F2537" s="193">
        <f t="shared" si="406"/>
        <v>4.7934133939197183</v>
      </c>
      <c r="G2537" s="193">
        <f t="shared" si="411"/>
        <v>4.9706660787953689</v>
      </c>
      <c r="H2537" s="193">
        <f t="shared" si="411"/>
        <v>5.1544732816551102</v>
      </c>
      <c r="I2537" s="193">
        <f t="shared" si="411"/>
        <v>5.3450773779869847</v>
      </c>
      <c r="J2537" s="193">
        <f t="shared" si="411"/>
        <v>5.5427297059330956</v>
      </c>
      <c r="K2537" s="193">
        <f>MAX(0,(F2537-'2031 forecast'!$C$10))</f>
        <v>0</v>
      </c>
      <c r="L2537" s="193">
        <f>MAX(0,(G2537-'2031 forecast'!$C$10))</f>
        <v>0</v>
      </c>
      <c r="M2537" s="193">
        <f>MAX(0,(H2537-'2031 forecast'!$C$10))</f>
        <v>0</v>
      </c>
      <c r="N2537" s="193">
        <f>MAX(0,(I2537-'2031 forecast'!$C$10))</f>
        <v>0</v>
      </c>
      <c r="O2537" s="193">
        <f>MAX(0,(J2537-'2031 forecast'!$C$10))</f>
        <v>0</v>
      </c>
      <c r="P2537" s="175" t="str">
        <f t="shared" si="408"/>
        <v/>
      </c>
      <c r="Q2537" s="175" t="str">
        <f t="shared" si="409"/>
        <v/>
      </c>
    </row>
    <row r="2538" spans="1:17" s="1" customFormat="1" x14ac:dyDescent="0.3">
      <c r="A2538" s="189">
        <f t="shared" si="407"/>
        <v>43936.583333327188</v>
      </c>
      <c r="B2538" s="190">
        <f t="shared" si="403"/>
        <v>43936</v>
      </c>
      <c r="C2538" s="1">
        <f t="shared" si="404"/>
        <v>14</v>
      </c>
      <c r="D2538" s="191">
        <v>3.1170990922477908</v>
      </c>
      <c r="E2538" s="192">
        <f t="shared" si="405"/>
        <v>1.0823704854823737E-4</v>
      </c>
      <c r="F2538" s="193">
        <f t="shared" si="406"/>
        <v>4.6474780915287193</v>
      </c>
      <c r="G2538" s="193">
        <f t="shared" si="411"/>
        <v>4.819334324640006</v>
      </c>
      <c r="H2538" s="193">
        <f t="shared" si="411"/>
        <v>4.9975455236656092</v>
      </c>
      <c r="I2538" s="193">
        <f t="shared" si="411"/>
        <v>5.1823466849803541</v>
      </c>
      <c r="J2538" s="193">
        <f t="shared" si="411"/>
        <v>5.3739814947454354</v>
      </c>
      <c r="K2538" s="193">
        <f>MAX(0,(F2538-'2031 forecast'!$C$10))</f>
        <v>0</v>
      </c>
      <c r="L2538" s="193">
        <f>MAX(0,(G2538-'2031 forecast'!$C$10))</f>
        <v>0</v>
      </c>
      <c r="M2538" s="193">
        <f>MAX(0,(H2538-'2031 forecast'!$C$10))</f>
        <v>0</v>
      </c>
      <c r="N2538" s="193">
        <f>MAX(0,(I2538-'2031 forecast'!$C$10))</f>
        <v>0</v>
      </c>
      <c r="O2538" s="193">
        <f>MAX(0,(J2538-'2031 forecast'!$C$10))</f>
        <v>0</v>
      </c>
      <c r="P2538" s="175" t="str">
        <f t="shared" si="408"/>
        <v/>
      </c>
      <c r="Q2538" s="175" t="str">
        <f t="shared" si="409"/>
        <v/>
      </c>
    </row>
    <row r="2539" spans="1:17" s="1" customFormat="1" x14ac:dyDescent="0.3">
      <c r="A2539" s="189">
        <f t="shared" si="407"/>
        <v>43936.624999993852</v>
      </c>
      <c r="B2539" s="190">
        <f t="shared" si="403"/>
        <v>43936</v>
      </c>
      <c r="C2539" s="1">
        <f t="shared" si="404"/>
        <v>15</v>
      </c>
      <c r="D2539" s="191">
        <v>3.0869821928057832</v>
      </c>
      <c r="E2539" s="192">
        <f t="shared" si="405"/>
        <v>1.0719127996323025E-4</v>
      </c>
      <c r="F2539" s="193">
        <f t="shared" si="406"/>
        <v>4.6025749215622582</v>
      </c>
      <c r="G2539" s="193">
        <f t="shared" si="411"/>
        <v>4.7727707079768171</v>
      </c>
      <c r="H2539" s="193">
        <f t="shared" si="411"/>
        <v>4.9492600596688403</v>
      </c>
      <c r="I2539" s="193">
        <f t="shared" si="411"/>
        <v>5.1322757025167762</v>
      </c>
      <c r="J2539" s="193">
        <f t="shared" si="411"/>
        <v>5.3220589682261563</v>
      </c>
      <c r="K2539" s="193">
        <f>MAX(0,(F2539-'2031 forecast'!$C$10))</f>
        <v>0</v>
      </c>
      <c r="L2539" s="193">
        <f>MAX(0,(G2539-'2031 forecast'!$C$10))</f>
        <v>0</v>
      </c>
      <c r="M2539" s="193">
        <f>MAX(0,(H2539-'2031 forecast'!$C$10))</f>
        <v>0</v>
      </c>
      <c r="N2539" s="193">
        <f>MAX(0,(I2539-'2031 forecast'!$C$10))</f>
        <v>0</v>
      </c>
      <c r="O2539" s="193">
        <f>MAX(0,(J2539-'2031 forecast'!$C$10))</f>
        <v>0</v>
      </c>
      <c r="P2539" s="175" t="str">
        <f t="shared" si="408"/>
        <v/>
      </c>
      <c r="Q2539" s="175" t="str">
        <f t="shared" si="409"/>
        <v/>
      </c>
    </row>
    <row r="2540" spans="1:17" s="1" customFormat="1" x14ac:dyDescent="0.3">
      <c r="A2540" s="189">
        <f t="shared" si="407"/>
        <v>43936.666666660516</v>
      </c>
      <c r="B2540" s="190">
        <f t="shared" si="403"/>
        <v>43936</v>
      </c>
      <c r="C2540" s="1">
        <f t="shared" si="404"/>
        <v>16</v>
      </c>
      <c r="D2540" s="191">
        <v>3.0418068436427714</v>
      </c>
      <c r="E2540" s="192">
        <f t="shared" si="405"/>
        <v>1.0562262708571955E-4</v>
      </c>
      <c r="F2540" s="193">
        <f t="shared" si="406"/>
        <v>4.5352201666125662</v>
      </c>
      <c r="G2540" s="193">
        <f t="shared" si="411"/>
        <v>4.7029252829820338</v>
      </c>
      <c r="H2540" s="193">
        <f t="shared" si="411"/>
        <v>4.8768318636736856</v>
      </c>
      <c r="I2540" s="193">
        <f t="shared" si="411"/>
        <v>5.0571692288214081</v>
      </c>
      <c r="J2540" s="193">
        <f t="shared" si="411"/>
        <v>5.2441751784472359</v>
      </c>
      <c r="K2540" s="193">
        <f>MAX(0,(F2540-'2031 forecast'!$C$10))</f>
        <v>0</v>
      </c>
      <c r="L2540" s="193">
        <f>MAX(0,(G2540-'2031 forecast'!$C$10))</f>
        <v>0</v>
      </c>
      <c r="M2540" s="193">
        <f>MAX(0,(H2540-'2031 forecast'!$C$10))</f>
        <v>0</v>
      </c>
      <c r="N2540" s="193">
        <f>MAX(0,(I2540-'2031 forecast'!$C$10))</f>
        <v>0</v>
      </c>
      <c r="O2540" s="193">
        <f>MAX(0,(J2540-'2031 forecast'!$C$10))</f>
        <v>0</v>
      </c>
      <c r="P2540" s="175" t="str">
        <f t="shared" si="408"/>
        <v/>
      </c>
      <c r="Q2540" s="175" t="str">
        <f t="shared" si="409"/>
        <v/>
      </c>
    </row>
    <row r="2541" spans="1:17" s="1" customFormat="1" x14ac:dyDescent="0.3">
      <c r="A2541" s="189">
        <f t="shared" si="407"/>
        <v>43936.70833332718</v>
      </c>
      <c r="B2541" s="190">
        <f t="shared" si="403"/>
        <v>43936</v>
      </c>
      <c r="C2541" s="1">
        <f t="shared" si="404"/>
        <v>17</v>
      </c>
      <c r="D2541" s="191">
        <v>3.019219169061266</v>
      </c>
      <c r="E2541" s="192">
        <f t="shared" si="405"/>
        <v>1.0483830064696422E-4</v>
      </c>
      <c r="F2541" s="193">
        <f t="shared" si="406"/>
        <v>4.5015427891377211</v>
      </c>
      <c r="G2541" s="193">
        <f t="shared" si="411"/>
        <v>4.6680025704846431</v>
      </c>
      <c r="H2541" s="193">
        <f t="shared" si="411"/>
        <v>4.84061776567611</v>
      </c>
      <c r="I2541" s="193">
        <f t="shared" si="411"/>
        <v>5.0196159919737253</v>
      </c>
      <c r="J2541" s="193">
        <f t="shared" si="411"/>
        <v>5.205233283557777</v>
      </c>
      <c r="K2541" s="193">
        <f>MAX(0,(F2541-'2031 forecast'!$C$10))</f>
        <v>0</v>
      </c>
      <c r="L2541" s="193">
        <f>MAX(0,(G2541-'2031 forecast'!$C$10))</f>
        <v>0</v>
      </c>
      <c r="M2541" s="193">
        <f>MAX(0,(H2541-'2031 forecast'!$C$10))</f>
        <v>0</v>
      </c>
      <c r="N2541" s="193">
        <f>MAX(0,(I2541-'2031 forecast'!$C$10))</f>
        <v>0</v>
      </c>
      <c r="O2541" s="193">
        <f>MAX(0,(J2541-'2031 forecast'!$C$10))</f>
        <v>0</v>
      </c>
      <c r="P2541" s="175" t="str">
        <f t="shared" si="408"/>
        <v/>
      </c>
      <c r="Q2541" s="175" t="str">
        <f t="shared" si="409"/>
        <v/>
      </c>
    </row>
    <row r="2542" spans="1:17" s="1" customFormat="1" x14ac:dyDescent="0.3">
      <c r="A2542" s="189">
        <f t="shared" si="407"/>
        <v>43936.749999993845</v>
      </c>
      <c r="B2542" s="190">
        <f t="shared" si="403"/>
        <v>43936</v>
      </c>
      <c r="C2542" s="1">
        <f t="shared" si="404"/>
        <v>18</v>
      </c>
      <c r="D2542" s="191">
        <v>2.9891022696192584</v>
      </c>
      <c r="E2542" s="192">
        <f t="shared" si="405"/>
        <v>1.037925320619571E-4</v>
      </c>
      <c r="F2542" s="193">
        <f t="shared" si="406"/>
        <v>4.4566396191712601</v>
      </c>
      <c r="G2542" s="193">
        <f t="shared" si="411"/>
        <v>4.6214389538214551</v>
      </c>
      <c r="H2542" s="193">
        <f t="shared" si="411"/>
        <v>4.7923323016793411</v>
      </c>
      <c r="I2542" s="193">
        <f t="shared" si="411"/>
        <v>4.9695450095101465</v>
      </c>
      <c r="J2542" s="193">
        <f t="shared" si="411"/>
        <v>5.1533107570384979</v>
      </c>
      <c r="K2542" s="193">
        <f>MAX(0,(F2542-'2031 forecast'!$C$10))</f>
        <v>0</v>
      </c>
      <c r="L2542" s="193">
        <f>MAX(0,(G2542-'2031 forecast'!$C$10))</f>
        <v>0</v>
      </c>
      <c r="M2542" s="193">
        <f>MAX(0,(H2542-'2031 forecast'!$C$10))</f>
        <v>0</v>
      </c>
      <c r="N2542" s="193">
        <f>MAX(0,(I2542-'2031 forecast'!$C$10))</f>
        <v>0</v>
      </c>
      <c r="O2542" s="193">
        <f>MAX(0,(J2542-'2031 forecast'!$C$10))</f>
        <v>0</v>
      </c>
      <c r="P2542" s="175" t="str">
        <f t="shared" si="408"/>
        <v/>
      </c>
      <c r="Q2542" s="175" t="str">
        <f t="shared" si="409"/>
        <v/>
      </c>
    </row>
    <row r="2543" spans="1:17" s="1" customFormat="1" x14ac:dyDescent="0.3">
      <c r="A2543" s="189">
        <f t="shared" si="407"/>
        <v>43936.791666660509</v>
      </c>
      <c r="B2543" s="190">
        <f t="shared" si="403"/>
        <v>43936</v>
      </c>
      <c r="C2543" s="1">
        <f t="shared" si="404"/>
        <v>19</v>
      </c>
      <c r="D2543" s="191">
        <v>2.8535762221302239</v>
      </c>
      <c r="E2543" s="192">
        <f t="shared" si="405"/>
        <v>9.908657342942503E-5</v>
      </c>
      <c r="F2543" s="193">
        <f t="shared" si="406"/>
        <v>4.2545753543221849</v>
      </c>
      <c r="G2543" s="193">
        <f t="shared" si="411"/>
        <v>4.411902678837107</v>
      </c>
      <c r="H2543" s="193">
        <f t="shared" si="411"/>
        <v>4.5750477136938787</v>
      </c>
      <c r="I2543" s="193">
        <f t="shared" si="411"/>
        <v>4.7442255884240438</v>
      </c>
      <c r="J2543" s="193">
        <f t="shared" si="411"/>
        <v>4.9196593877017394</v>
      </c>
      <c r="K2543" s="193">
        <f>MAX(0,(F2543-'2031 forecast'!$C$10))</f>
        <v>0</v>
      </c>
      <c r="L2543" s="193">
        <f>MAX(0,(G2543-'2031 forecast'!$C$10))</f>
        <v>0</v>
      </c>
      <c r="M2543" s="193">
        <f>MAX(0,(H2543-'2031 forecast'!$C$10))</f>
        <v>0</v>
      </c>
      <c r="N2543" s="193">
        <f>MAX(0,(I2543-'2031 forecast'!$C$10))</f>
        <v>0</v>
      </c>
      <c r="O2543" s="193">
        <f>MAX(0,(J2543-'2031 forecast'!$C$10))</f>
        <v>0</v>
      </c>
      <c r="P2543" s="175" t="str">
        <f t="shared" si="408"/>
        <v/>
      </c>
      <c r="Q2543" s="175" t="str">
        <f t="shared" si="409"/>
        <v/>
      </c>
    </row>
    <row r="2544" spans="1:17" s="1" customFormat="1" x14ac:dyDescent="0.3">
      <c r="A2544" s="189">
        <f t="shared" si="407"/>
        <v>43936.833333327173</v>
      </c>
      <c r="B2544" s="190">
        <f t="shared" si="403"/>
        <v>43936</v>
      </c>
      <c r="C2544" s="1">
        <f t="shared" si="404"/>
        <v>20</v>
      </c>
      <c r="D2544" s="191">
        <v>2.9891022696192584</v>
      </c>
      <c r="E2544" s="192">
        <f t="shared" si="405"/>
        <v>1.037925320619571E-4</v>
      </c>
      <c r="F2544" s="193">
        <f t="shared" si="406"/>
        <v>4.4566396191712601</v>
      </c>
      <c r="G2544" s="193">
        <f t="shared" si="411"/>
        <v>4.6214389538214551</v>
      </c>
      <c r="H2544" s="193">
        <f t="shared" si="411"/>
        <v>4.7923323016793411</v>
      </c>
      <c r="I2544" s="193">
        <f t="shared" si="411"/>
        <v>4.9695450095101465</v>
      </c>
      <c r="J2544" s="193">
        <f t="shared" si="411"/>
        <v>5.1533107570384979</v>
      </c>
      <c r="K2544" s="193">
        <f>MAX(0,(F2544-'2031 forecast'!$C$10))</f>
        <v>0</v>
      </c>
      <c r="L2544" s="193">
        <f>MAX(0,(G2544-'2031 forecast'!$C$10))</f>
        <v>0</v>
      </c>
      <c r="M2544" s="193">
        <f>MAX(0,(H2544-'2031 forecast'!$C$10))</f>
        <v>0</v>
      </c>
      <c r="N2544" s="193">
        <f>MAX(0,(I2544-'2031 forecast'!$C$10))</f>
        <v>0</v>
      </c>
      <c r="O2544" s="193">
        <f>MAX(0,(J2544-'2031 forecast'!$C$10))</f>
        <v>0</v>
      </c>
      <c r="P2544" s="175" t="str">
        <f t="shared" si="408"/>
        <v/>
      </c>
      <c r="Q2544" s="175" t="str">
        <f t="shared" si="409"/>
        <v/>
      </c>
    </row>
    <row r="2545" spans="1:17" s="1" customFormat="1" x14ac:dyDescent="0.3">
      <c r="A2545" s="189">
        <f t="shared" si="407"/>
        <v>43936.874999993837</v>
      </c>
      <c r="B2545" s="190">
        <f t="shared" si="403"/>
        <v>43936</v>
      </c>
      <c r="C2545" s="1">
        <f t="shared" si="404"/>
        <v>21</v>
      </c>
      <c r="D2545" s="191">
        <v>2.943926920456247</v>
      </c>
      <c r="E2545" s="192">
        <f t="shared" si="405"/>
        <v>1.0222387918444641E-4</v>
      </c>
      <c r="F2545" s="193">
        <f t="shared" si="406"/>
        <v>4.389284864221568</v>
      </c>
      <c r="G2545" s="193">
        <f t="shared" ref="G2545:J2564" si="412">$E2545*G$2</f>
        <v>4.5515935288266727</v>
      </c>
      <c r="H2545" s="193">
        <f t="shared" si="412"/>
        <v>4.7199041056841864</v>
      </c>
      <c r="I2545" s="193">
        <f t="shared" si="412"/>
        <v>4.8944385358147793</v>
      </c>
      <c r="J2545" s="193">
        <f t="shared" si="412"/>
        <v>5.0754269672595784</v>
      </c>
      <c r="K2545" s="193">
        <f>MAX(0,(F2545-'2031 forecast'!$C$10))</f>
        <v>0</v>
      </c>
      <c r="L2545" s="193">
        <f>MAX(0,(G2545-'2031 forecast'!$C$10))</f>
        <v>0</v>
      </c>
      <c r="M2545" s="193">
        <f>MAX(0,(H2545-'2031 forecast'!$C$10))</f>
        <v>0</v>
      </c>
      <c r="N2545" s="193">
        <f>MAX(0,(I2545-'2031 forecast'!$C$10))</f>
        <v>0</v>
      </c>
      <c r="O2545" s="193">
        <f>MAX(0,(J2545-'2031 forecast'!$C$10))</f>
        <v>0</v>
      </c>
      <c r="P2545" s="175" t="str">
        <f t="shared" si="408"/>
        <v/>
      </c>
      <c r="Q2545" s="175" t="str">
        <f t="shared" si="409"/>
        <v/>
      </c>
    </row>
    <row r="2546" spans="1:17" s="1" customFormat="1" x14ac:dyDescent="0.3">
      <c r="A2546" s="189">
        <f t="shared" si="407"/>
        <v>43936.916666660502</v>
      </c>
      <c r="B2546" s="190">
        <f t="shared" si="403"/>
        <v>43936</v>
      </c>
      <c r="C2546" s="1">
        <f t="shared" si="404"/>
        <v>22</v>
      </c>
      <c r="D2546" s="191">
        <v>2.7858131983857066</v>
      </c>
      <c r="E2546" s="192">
        <f t="shared" si="405"/>
        <v>9.6733594113159003E-5</v>
      </c>
      <c r="F2546" s="193">
        <f t="shared" si="406"/>
        <v>4.1535432218976478</v>
      </c>
      <c r="G2546" s="193">
        <f t="shared" si="412"/>
        <v>4.3071345413449329</v>
      </c>
      <c r="H2546" s="193">
        <f t="shared" si="412"/>
        <v>4.4664054197011485</v>
      </c>
      <c r="I2546" s="193">
        <f t="shared" si="412"/>
        <v>4.6315658778809929</v>
      </c>
      <c r="J2546" s="193">
        <f t="shared" si="412"/>
        <v>4.8028337030333601</v>
      </c>
      <c r="K2546" s="193">
        <f>MAX(0,(F2546-'2031 forecast'!$C$10))</f>
        <v>0</v>
      </c>
      <c r="L2546" s="193">
        <f>MAX(0,(G2546-'2031 forecast'!$C$10))</f>
        <v>0</v>
      </c>
      <c r="M2546" s="193">
        <f>MAX(0,(H2546-'2031 forecast'!$C$10))</f>
        <v>0</v>
      </c>
      <c r="N2546" s="193">
        <f>MAX(0,(I2546-'2031 forecast'!$C$10))</f>
        <v>0</v>
      </c>
      <c r="O2546" s="193">
        <f>MAX(0,(J2546-'2031 forecast'!$C$10))</f>
        <v>0</v>
      </c>
      <c r="P2546" s="175" t="str">
        <f t="shared" si="408"/>
        <v/>
      </c>
      <c r="Q2546" s="175" t="str">
        <f t="shared" si="409"/>
        <v/>
      </c>
    </row>
    <row r="2547" spans="1:17" s="1" customFormat="1" x14ac:dyDescent="0.3">
      <c r="A2547" s="189">
        <f t="shared" si="407"/>
        <v>43936.958333327166</v>
      </c>
      <c r="B2547" s="190">
        <f t="shared" si="403"/>
        <v>43936</v>
      </c>
      <c r="C2547" s="1">
        <f t="shared" si="404"/>
        <v>23</v>
      </c>
      <c r="D2547" s="191">
        <v>2.6427579260361704</v>
      </c>
      <c r="E2547" s="192">
        <f t="shared" si="405"/>
        <v>9.1766193334375163E-5</v>
      </c>
      <c r="F2547" s="193">
        <f t="shared" si="406"/>
        <v>3.9402531645569576</v>
      </c>
      <c r="G2547" s="193">
        <f t="shared" si="412"/>
        <v>4.0859573621947876</v>
      </c>
      <c r="H2547" s="193">
        <f t="shared" si="412"/>
        <v>4.2370494657164945</v>
      </c>
      <c r="I2547" s="193">
        <f t="shared" si="412"/>
        <v>4.393728711178996</v>
      </c>
      <c r="J2547" s="193">
        <f t="shared" si="412"/>
        <v>4.5562017020667822</v>
      </c>
      <c r="K2547" s="193">
        <f>MAX(0,(F2547-'2031 forecast'!$C$10))</f>
        <v>0</v>
      </c>
      <c r="L2547" s="193">
        <f>MAX(0,(G2547-'2031 forecast'!$C$10))</f>
        <v>0</v>
      </c>
      <c r="M2547" s="193">
        <f>MAX(0,(H2547-'2031 forecast'!$C$10))</f>
        <v>0</v>
      </c>
      <c r="N2547" s="193">
        <f>MAX(0,(I2547-'2031 forecast'!$C$10))</f>
        <v>0</v>
      </c>
      <c r="O2547" s="193">
        <f>MAX(0,(J2547-'2031 forecast'!$C$10))</f>
        <v>0</v>
      </c>
      <c r="P2547" s="175" t="str">
        <f t="shared" si="408"/>
        <v/>
      </c>
      <c r="Q2547" s="175" t="str">
        <f t="shared" si="409"/>
        <v/>
      </c>
    </row>
    <row r="2548" spans="1:17" s="1" customFormat="1" x14ac:dyDescent="0.3">
      <c r="A2548" s="189">
        <f t="shared" si="407"/>
        <v>43936.99999999383</v>
      </c>
      <c r="B2548" s="190">
        <f t="shared" si="403"/>
        <v>43936</v>
      </c>
      <c r="C2548" s="1">
        <f t="shared" si="404"/>
        <v>0</v>
      </c>
      <c r="D2548" s="191">
        <v>2.4394688548026187</v>
      </c>
      <c r="E2548" s="192">
        <f t="shared" si="405"/>
        <v>8.4707255385577066E-5</v>
      </c>
      <c r="F2548" s="193">
        <f t="shared" si="406"/>
        <v>3.6371567672833454</v>
      </c>
      <c r="G2548" s="193">
        <f t="shared" si="412"/>
        <v>3.7716529497182649</v>
      </c>
      <c r="H2548" s="193">
        <f t="shared" si="412"/>
        <v>3.9111225837383028</v>
      </c>
      <c r="I2548" s="193">
        <f t="shared" si="412"/>
        <v>4.0557495795498424</v>
      </c>
      <c r="J2548" s="193">
        <f t="shared" si="412"/>
        <v>4.2057246480616444</v>
      </c>
      <c r="K2548" s="193">
        <f>MAX(0,(F2548-'2031 forecast'!$C$10))</f>
        <v>0</v>
      </c>
      <c r="L2548" s="193">
        <f>MAX(0,(G2548-'2031 forecast'!$C$10))</f>
        <v>0</v>
      </c>
      <c r="M2548" s="193">
        <f>MAX(0,(H2548-'2031 forecast'!$C$10))</f>
        <v>0</v>
      </c>
      <c r="N2548" s="193">
        <f>MAX(0,(I2548-'2031 forecast'!$C$10))</f>
        <v>0</v>
      </c>
      <c r="O2548" s="193">
        <f>MAX(0,(J2548-'2031 forecast'!$C$10))</f>
        <v>0</v>
      </c>
      <c r="P2548" s="175" t="str">
        <f t="shared" si="408"/>
        <v/>
      </c>
      <c r="Q2548" s="175" t="str">
        <f t="shared" si="409"/>
        <v/>
      </c>
    </row>
    <row r="2549" spans="1:17" s="1" customFormat="1" x14ac:dyDescent="0.3">
      <c r="A2549" s="189">
        <f t="shared" si="407"/>
        <v>43937.041666660494</v>
      </c>
      <c r="B2549" s="190">
        <f t="shared" si="403"/>
        <v>43937</v>
      </c>
      <c r="C2549" s="1">
        <f t="shared" si="404"/>
        <v>1</v>
      </c>
      <c r="D2549" s="191">
        <v>2.4244104050816149</v>
      </c>
      <c r="E2549" s="192">
        <f t="shared" si="405"/>
        <v>8.4184371093073499E-5</v>
      </c>
      <c r="F2549" s="193">
        <f t="shared" si="406"/>
        <v>3.6147051823001144</v>
      </c>
      <c r="G2549" s="193">
        <f t="shared" si="412"/>
        <v>3.7483711413866705</v>
      </c>
      <c r="H2549" s="193">
        <f t="shared" si="412"/>
        <v>3.8869798517399179</v>
      </c>
      <c r="I2549" s="193">
        <f t="shared" si="412"/>
        <v>4.030714088318053</v>
      </c>
      <c r="J2549" s="193">
        <f t="shared" si="412"/>
        <v>4.1797633848020048</v>
      </c>
      <c r="K2549" s="193">
        <f>MAX(0,(F2549-'2031 forecast'!$C$10))</f>
        <v>0</v>
      </c>
      <c r="L2549" s="193">
        <f>MAX(0,(G2549-'2031 forecast'!$C$10))</f>
        <v>0</v>
      </c>
      <c r="M2549" s="193">
        <f>MAX(0,(H2549-'2031 forecast'!$C$10))</f>
        <v>0</v>
      </c>
      <c r="N2549" s="193">
        <f>MAX(0,(I2549-'2031 forecast'!$C$10))</f>
        <v>0</v>
      </c>
      <c r="O2549" s="193">
        <f>MAX(0,(J2549-'2031 forecast'!$C$10))</f>
        <v>0</v>
      </c>
      <c r="P2549" s="175" t="str">
        <f t="shared" si="408"/>
        <v/>
      </c>
      <c r="Q2549" s="175" t="str">
        <f t="shared" si="409"/>
        <v/>
      </c>
    </row>
    <row r="2550" spans="1:17" s="1" customFormat="1" x14ac:dyDescent="0.3">
      <c r="A2550" s="189">
        <f t="shared" si="407"/>
        <v>43937.083333327158</v>
      </c>
      <c r="B2550" s="190">
        <f t="shared" si="403"/>
        <v>43937</v>
      </c>
      <c r="C2550" s="1">
        <f t="shared" si="404"/>
        <v>2</v>
      </c>
      <c r="D2550" s="191">
        <v>2.3717058310581018</v>
      </c>
      <c r="E2550" s="192">
        <f t="shared" si="405"/>
        <v>8.2354276069311052E-5</v>
      </c>
      <c r="F2550" s="193">
        <f t="shared" si="406"/>
        <v>3.5361246348588082</v>
      </c>
      <c r="G2550" s="193">
        <f t="shared" si="412"/>
        <v>3.6668848122260917</v>
      </c>
      <c r="H2550" s="193">
        <f t="shared" si="412"/>
        <v>3.802480289745573</v>
      </c>
      <c r="I2550" s="193">
        <f t="shared" si="412"/>
        <v>3.9430898690067919</v>
      </c>
      <c r="J2550" s="193">
        <f t="shared" si="412"/>
        <v>4.0888989633932669</v>
      </c>
      <c r="K2550" s="193">
        <f>MAX(0,(F2550-'2031 forecast'!$C$10))</f>
        <v>0</v>
      </c>
      <c r="L2550" s="193">
        <f>MAX(0,(G2550-'2031 forecast'!$C$10))</f>
        <v>0</v>
      </c>
      <c r="M2550" s="193">
        <f>MAX(0,(H2550-'2031 forecast'!$C$10))</f>
        <v>0</v>
      </c>
      <c r="N2550" s="193">
        <f>MAX(0,(I2550-'2031 forecast'!$C$10))</f>
        <v>0</v>
      </c>
      <c r="O2550" s="193">
        <f>MAX(0,(J2550-'2031 forecast'!$C$10))</f>
        <v>0</v>
      </c>
      <c r="P2550" s="175" t="str">
        <f t="shared" si="408"/>
        <v/>
      </c>
      <c r="Q2550" s="175" t="str">
        <f t="shared" si="409"/>
        <v/>
      </c>
    </row>
    <row r="2551" spans="1:17" s="1" customFormat="1" x14ac:dyDescent="0.3">
      <c r="A2551" s="189">
        <f t="shared" si="407"/>
        <v>43937.124999993823</v>
      </c>
      <c r="B2551" s="190">
        <f t="shared" si="403"/>
        <v>43937</v>
      </c>
      <c r="C2551" s="1">
        <f t="shared" si="404"/>
        <v>3</v>
      </c>
      <c r="D2551" s="191">
        <v>2.3265304818950905</v>
      </c>
      <c r="E2551" s="192">
        <f t="shared" si="405"/>
        <v>8.0785623191800363E-5</v>
      </c>
      <c r="F2551" s="193">
        <f t="shared" si="406"/>
        <v>3.4687698799091167</v>
      </c>
      <c r="G2551" s="193">
        <f t="shared" si="412"/>
        <v>3.5970393872313089</v>
      </c>
      <c r="H2551" s="193">
        <f t="shared" si="412"/>
        <v>3.7300520937504187</v>
      </c>
      <c r="I2551" s="193">
        <f t="shared" si="412"/>
        <v>3.8679833953114242</v>
      </c>
      <c r="J2551" s="193">
        <f t="shared" si="412"/>
        <v>4.0110151736143473</v>
      </c>
      <c r="K2551" s="193">
        <f>MAX(0,(F2551-'2031 forecast'!$C$10))</f>
        <v>0</v>
      </c>
      <c r="L2551" s="193">
        <f>MAX(0,(G2551-'2031 forecast'!$C$10))</f>
        <v>0</v>
      </c>
      <c r="M2551" s="193">
        <f>MAX(0,(H2551-'2031 forecast'!$C$10))</f>
        <v>0</v>
      </c>
      <c r="N2551" s="193">
        <f>MAX(0,(I2551-'2031 forecast'!$C$10))</f>
        <v>0</v>
      </c>
      <c r="O2551" s="193">
        <f>MAX(0,(J2551-'2031 forecast'!$C$10))</f>
        <v>0</v>
      </c>
      <c r="P2551" s="175" t="str">
        <f t="shared" si="408"/>
        <v/>
      </c>
      <c r="Q2551" s="175" t="str">
        <f t="shared" si="409"/>
        <v/>
      </c>
    </row>
    <row r="2552" spans="1:17" s="1" customFormat="1" x14ac:dyDescent="0.3">
      <c r="A2552" s="189">
        <f t="shared" si="407"/>
        <v>43937.166666660487</v>
      </c>
      <c r="B2552" s="190">
        <f t="shared" si="403"/>
        <v>43937</v>
      </c>
      <c r="C2552" s="1">
        <f t="shared" si="404"/>
        <v>4</v>
      </c>
      <c r="D2552" s="191">
        <v>2.3717058310581018</v>
      </c>
      <c r="E2552" s="192">
        <f t="shared" si="405"/>
        <v>8.2354276069311052E-5</v>
      </c>
      <c r="F2552" s="193">
        <f t="shared" si="406"/>
        <v>3.5361246348588082</v>
      </c>
      <c r="G2552" s="193">
        <f t="shared" si="412"/>
        <v>3.6668848122260917</v>
      </c>
      <c r="H2552" s="193">
        <f t="shared" si="412"/>
        <v>3.802480289745573</v>
      </c>
      <c r="I2552" s="193">
        <f t="shared" si="412"/>
        <v>3.9430898690067919</v>
      </c>
      <c r="J2552" s="193">
        <f t="shared" si="412"/>
        <v>4.0888989633932669</v>
      </c>
      <c r="K2552" s="193">
        <f>MAX(0,(F2552-'2031 forecast'!$C$10))</f>
        <v>0</v>
      </c>
      <c r="L2552" s="193">
        <f>MAX(0,(G2552-'2031 forecast'!$C$10))</f>
        <v>0</v>
      </c>
      <c r="M2552" s="193">
        <f>MAX(0,(H2552-'2031 forecast'!$C$10))</f>
        <v>0</v>
      </c>
      <c r="N2552" s="193">
        <f>MAX(0,(I2552-'2031 forecast'!$C$10))</f>
        <v>0</v>
      </c>
      <c r="O2552" s="193">
        <f>MAX(0,(J2552-'2031 forecast'!$C$10))</f>
        <v>0</v>
      </c>
      <c r="P2552" s="175" t="str">
        <f t="shared" si="408"/>
        <v/>
      </c>
      <c r="Q2552" s="175" t="str">
        <f t="shared" si="409"/>
        <v/>
      </c>
    </row>
    <row r="2553" spans="1:17" s="1" customFormat="1" x14ac:dyDescent="0.3">
      <c r="A2553" s="189">
        <f t="shared" si="407"/>
        <v>43937.208333327151</v>
      </c>
      <c r="B2553" s="190">
        <f t="shared" si="403"/>
        <v>43937</v>
      </c>
      <c r="C2553" s="1">
        <f t="shared" si="404"/>
        <v>5</v>
      </c>
      <c r="D2553" s="191">
        <v>2.4771149791051283</v>
      </c>
      <c r="E2553" s="192">
        <f t="shared" si="405"/>
        <v>8.6014466116835972E-5</v>
      </c>
      <c r="F2553" s="193">
        <f t="shared" si="406"/>
        <v>3.6932857297414214</v>
      </c>
      <c r="G2553" s="193">
        <f t="shared" si="412"/>
        <v>3.8298574705472506</v>
      </c>
      <c r="H2553" s="193">
        <f t="shared" si="412"/>
        <v>3.9714794137342642</v>
      </c>
      <c r="I2553" s="193">
        <f t="shared" si="412"/>
        <v>4.1183383076293154</v>
      </c>
      <c r="J2553" s="193">
        <f t="shared" si="412"/>
        <v>4.2706278062107446</v>
      </c>
      <c r="K2553" s="193">
        <f>MAX(0,(F2553-'2031 forecast'!$C$10))</f>
        <v>0</v>
      </c>
      <c r="L2553" s="193">
        <f>MAX(0,(G2553-'2031 forecast'!$C$10))</f>
        <v>0</v>
      </c>
      <c r="M2553" s="193">
        <f>MAX(0,(H2553-'2031 forecast'!$C$10))</f>
        <v>0</v>
      </c>
      <c r="N2553" s="193">
        <f>MAX(0,(I2553-'2031 forecast'!$C$10))</f>
        <v>0</v>
      </c>
      <c r="O2553" s="193">
        <f>MAX(0,(J2553-'2031 forecast'!$C$10))</f>
        <v>0</v>
      </c>
      <c r="P2553" s="175" t="str">
        <f t="shared" si="408"/>
        <v/>
      </c>
      <c r="Q2553" s="175" t="str">
        <f t="shared" si="409"/>
        <v/>
      </c>
    </row>
    <row r="2554" spans="1:17" s="1" customFormat="1" x14ac:dyDescent="0.3">
      <c r="A2554" s="189">
        <f t="shared" si="407"/>
        <v>43937.249999993815</v>
      </c>
      <c r="B2554" s="190">
        <f t="shared" si="403"/>
        <v>43937</v>
      </c>
      <c r="C2554" s="1">
        <f t="shared" si="404"/>
        <v>6</v>
      </c>
      <c r="D2554" s="191">
        <v>2.6502871508966721</v>
      </c>
      <c r="E2554" s="192">
        <f t="shared" si="405"/>
        <v>9.2027635480626934E-5</v>
      </c>
      <c r="F2554" s="193">
        <f t="shared" si="406"/>
        <v>3.9514789570485722</v>
      </c>
      <c r="G2554" s="193">
        <f t="shared" si="412"/>
        <v>4.0975982663605839</v>
      </c>
      <c r="H2554" s="193">
        <f t="shared" si="412"/>
        <v>4.249120831715687</v>
      </c>
      <c r="I2554" s="193">
        <f t="shared" si="412"/>
        <v>4.4062464567948902</v>
      </c>
      <c r="J2554" s="193">
        <f t="shared" si="412"/>
        <v>4.5691823336966015</v>
      </c>
      <c r="K2554" s="193">
        <f>MAX(0,(F2554-'2031 forecast'!$C$10))</f>
        <v>0</v>
      </c>
      <c r="L2554" s="193">
        <f>MAX(0,(G2554-'2031 forecast'!$C$10))</f>
        <v>0</v>
      </c>
      <c r="M2554" s="193">
        <f>MAX(0,(H2554-'2031 forecast'!$C$10))</f>
        <v>0</v>
      </c>
      <c r="N2554" s="193">
        <f>MAX(0,(I2554-'2031 forecast'!$C$10))</f>
        <v>0</v>
      </c>
      <c r="O2554" s="193">
        <f>MAX(0,(J2554-'2031 forecast'!$C$10))</f>
        <v>0</v>
      </c>
      <c r="P2554" s="175" t="str">
        <f t="shared" si="408"/>
        <v/>
      </c>
      <c r="Q2554" s="175" t="str">
        <f t="shared" si="409"/>
        <v/>
      </c>
    </row>
    <row r="2555" spans="1:17" s="1" customFormat="1" x14ac:dyDescent="0.3">
      <c r="A2555" s="189">
        <f t="shared" si="407"/>
        <v>43937.29166666048</v>
      </c>
      <c r="B2555" s="190">
        <f t="shared" si="403"/>
        <v>43937</v>
      </c>
      <c r="C2555" s="1">
        <f t="shared" si="404"/>
        <v>7</v>
      </c>
      <c r="D2555" s="191">
        <v>2.6126410265941633</v>
      </c>
      <c r="E2555" s="192">
        <f t="shared" si="405"/>
        <v>9.0720424749368055E-5</v>
      </c>
      <c r="F2555" s="193">
        <f t="shared" si="406"/>
        <v>3.895349994590497</v>
      </c>
      <c r="G2555" s="193">
        <f t="shared" si="412"/>
        <v>4.0393937455315996</v>
      </c>
      <c r="H2555" s="193">
        <f t="shared" si="412"/>
        <v>4.1887640017197265</v>
      </c>
      <c r="I2555" s="193">
        <f t="shared" si="412"/>
        <v>4.343657728715419</v>
      </c>
      <c r="J2555" s="193">
        <f t="shared" si="412"/>
        <v>4.5042791755475031</v>
      </c>
      <c r="K2555" s="193">
        <f>MAX(0,(F2555-'2031 forecast'!$C$10))</f>
        <v>0</v>
      </c>
      <c r="L2555" s="193">
        <f>MAX(0,(G2555-'2031 forecast'!$C$10))</f>
        <v>0</v>
      </c>
      <c r="M2555" s="193">
        <f>MAX(0,(H2555-'2031 forecast'!$C$10))</f>
        <v>0</v>
      </c>
      <c r="N2555" s="193">
        <f>MAX(0,(I2555-'2031 forecast'!$C$10))</f>
        <v>0</v>
      </c>
      <c r="O2555" s="193">
        <f>MAX(0,(J2555-'2031 forecast'!$C$10))</f>
        <v>0</v>
      </c>
      <c r="P2555" s="175" t="str">
        <f t="shared" si="408"/>
        <v/>
      </c>
      <c r="Q2555" s="175" t="str">
        <f t="shared" si="409"/>
        <v/>
      </c>
    </row>
    <row r="2556" spans="1:17" s="1" customFormat="1" x14ac:dyDescent="0.3">
      <c r="A2556" s="189">
        <f t="shared" si="407"/>
        <v>43937.333333327144</v>
      </c>
      <c r="B2556" s="190">
        <f t="shared" si="403"/>
        <v>43937</v>
      </c>
      <c r="C2556" s="1">
        <f t="shared" si="404"/>
        <v>8</v>
      </c>
      <c r="D2556" s="191">
        <v>2.6352287011756683</v>
      </c>
      <c r="E2556" s="192">
        <f t="shared" si="405"/>
        <v>9.1504751188123379E-5</v>
      </c>
      <c r="F2556" s="193">
        <f t="shared" si="406"/>
        <v>3.9290273720653421</v>
      </c>
      <c r="G2556" s="193">
        <f t="shared" si="412"/>
        <v>4.0743164580289903</v>
      </c>
      <c r="H2556" s="193">
        <f t="shared" si="412"/>
        <v>4.2249780997173021</v>
      </c>
      <c r="I2556" s="193">
        <f t="shared" si="412"/>
        <v>4.3812109655631017</v>
      </c>
      <c r="J2556" s="193">
        <f t="shared" si="412"/>
        <v>4.543221070436962</v>
      </c>
      <c r="K2556" s="193">
        <f>MAX(0,(F2556-'2031 forecast'!$C$10))</f>
        <v>0</v>
      </c>
      <c r="L2556" s="193">
        <f>MAX(0,(G2556-'2031 forecast'!$C$10))</f>
        <v>0</v>
      </c>
      <c r="M2556" s="193">
        <f>MAX(0,(H2556-'2031 forecast'!$C$10))</f>
        <v>0</v>
      </c>
      <c r="N2556" s="193">
        <f>MAX(0,(I2556-'2031 forecast'!$C$10))</f>
        <v>0</v>
      </c>
      <c r="O2556" s="193">
        <f>MAX(0,(J2556-'2031 forecast'!$C$10))</f>
        <v>0</v>
      </c>
      <c r="P2556" s="175" t="str">
        <f t="shared" si="408"/>
        <v/>
      </c>
      <c r="Q2556" s="175" t="str">
        <f t="shared" si="409"/>
        <v/>
      </c>
    </row>
    <row r="2557" spans="1:17" s="1" customFormat="1" x14ac:dyDescent="0.3">
      <c r="A2557" s="189">
        <f t="shared" si="407"/>
        <v>43937.374999993808</v>
      </c>
      <c r="B2557" s="190">
        <f t="shared" si="403"/>
        <v>43937</v>
      </c>
      <c r="C2557" s="1">
        <f t="shared" si="404"/>
        <v>9</v>
      </c>
      <c r="D2557" s="191">
        <v>2.6578163757571742</v>
      </c>
      <c r="E2557" s="192">
        <f t="shared" si="405"/>
        <v>9.2289077626878717E-5</v>
      </c>
      <c r="F2557" s="193">
        <f t="shared" si="406"/>
        <v>3.9627047495401877</v>
      </c>
      <c r="G2557" s="193">
        <f t="shared" si="412"/>
        <v>4.1092391705263811</v>
      </c>
      <c r="H2557" s="193">
        <f t="shared" si="412"/>
        <v>4.2611921977148794</v>
      </c>
      <c r="I2557" s="193">
        <f t="shared" si="412"/>
        <v>4.4187642024107845</v>
      </c>
      <c r="J2557" s="193">
        <f t="shared" si="412"/>
        <v>4.5821629653264218</v>
      </c>
      <c r="K2557" s="193">
        <f>MAX(0,(F2557-'2031 forecast'!$C$10))</f>
        <v>0</v>
      </c>
      <c r="L2557" s="193">
        <f>MAX(0,(G2557-'2031 forecast'!$C$10))</f>
        <v>0</v>
      </c>
      <c r="M2557" s="193">
        <f>MAX(0,(H2557-'2031 forecast'!$C$10))</f>
        <v>0</v>
      </c>
      <c r="N2557" s="193">
        <f>MAX(0,(I2557-'2031 forecast'!$C$10))</f>
        <v>0</v>
      </c>
      <c r="O2557" s="193">
        <f>MAX(0,(J2557-'2031 forecast'!$C$10))</f>
        <v>0</v>
      </c>
      <c r="P2557" s="175" t="str">
        <f t="shared" si="408"/>
        <v/>
      </c>
      <c r="Q2557" s="175" t="str">
        <f t="shared" si="409"/>
        <v/>
      </c>
    </row>
    <row r="2558" spans="1:17" s="1" customFormat="1" x14ac:dyDescent="0.3">
      <c r="A2558" s="189">
        <f t="shared" si="407"/>
        <v>43937.416666660472</v>
      </c>
      <c r="B2558" s="190">
        <f t="shared" si="403"/>
        <v>43937</v>
      </c>
      <c r="C2558" s="1">
        <f t="shared" si="404"/>
        <v>10</v>
      </c>
      <c r="D2558" s="191">
        <v>2.7481670740831974</v>
      </c>
      <c r="E2558" s="192">
        <f t="shared" si="405"/>
        <v>9.542638338190011E-5</v>
      </c>
      <c r="F2558" s="193">
        <f t="shared" si="406"/>
        <v>4.0974142594395717</v>
      </c>
      <c r="G2558" s="193">
        <f t="shared" si="412"/>
        <v>4.2489300205159477</v>
      </c>
      <c r="H2558" s="193">
        <f t="shared" si="412"/>
        <v>4.406048589705188</v>
      </c>
      <c r="I2558" s="193">
        <f t="shared" si="412"/>
        <v>4.5689771498015208</v>
      </c>
      <c r="J2558" s="193">
        <f t="shared" si="412"/>
        <v>4.7379305448842617</v>
      </c>
      <c r="K2558" s="193">
        <f>MAX(0,(F2558-'2031 forecast'!$C$10))</f>
        <v>0</v>
      </c>
      <c r="L2558" s="193">
        <f>MAX(0,(G2558-'2031 forecast'!$C$10))</f>
        <v>0</v>
      </c>
      <c r="M2558" s="193">
        <f>MAX(0,(H2558-'2031 forecast'!$C$10))</f>
        <v>0</v>
      </c>
      <c r="N2558" s="193">
        <f>MAX(0,(I2558-'2031 forecast'!$C$10))</f>
        <v>0</v>
      </c>
      <c r="O2558" s="193">
        <f>MAX(0,(J2558-'2031 forecast'!$C$10))</f>
        <v>0</v>
      </c>
      <c r="P2558" s="175" t="str">
        <f t="shared" si="408"/>
        <v/>
      </c>
      <c r="Q2558" s="175" t="str">
        <f t="shared" si="409"/>
        <v/>
      </c>
    </row>
    <row r="2559" spans="1:17" s="1" customFormat="1" x14ac:dyDescent="0.3">
      <c r="A2559" s="189">
        <f t="shared" si="407"/>
        <v>43937.458333327137</v>
      </c>
      <c r="B2559" s="190">
        <f t="shared" si="403"/>
        <v>43937</v>
      </c>
      <c r="C2559" s="1">
        <f t="shared" si="404"/>
        <v>11</v>
      </c>
      <c r="D2559" s="191">
        <v>2.9288684707352428</v>
      </c>
      <c r="E2559" s="192">
        <f t="shared" si="405"/>
        <v>1.0170099489194284E-4</v>
      </c>
      <c r="F2559" s="193">
        <f t="shared" si="406"/>
        <v>4.3668332792383371</v>
      </c>
      <c r="G2559" s="193">
        <f t="shared" si="412"/>
        <v>4.5283117204950774</v>
      </c>
      <c r="H2559" s="193">
        <f t="shared" si="412"/>
        <v>4.6957613736858024</v>
      </c>
      <c r="I2559" s="193">
        <f t="shared" si="412"/>
        <v>4.8694030445829899</v>
      </c>
      <c r="J2559" s="193">
        <f t="shared" si="412"/>
        <v>5.049465703999938</v>
      </c>
      <c r="K2559" s="193">
        <f>MAX(0,(F2559-'2031 forecast'!$C$10))</f>
        <v>0</v>
      </c>
      <c r="L2559" s="193">
        <f>MAX(0,(G2559-'2031 forecast'!$C$10))</f>
        <v>0</v>
      </c>
      <c r="M2559" s="193">
        <f>MAX(0,(H2559-'2031 forecast'!$C$10))</f>
        <v>0</v>
      </c>
      <c r="N2559" s="193">
        <f>MAX(0,(I2559-'2031 forecast'!$C$10))</f>
        <v>0</v>
      </c>
      <c r="O2559" s="193">
        <f>MAX(0,(J2559-'2031 forecast'!$C$10))</f>
        <v>0</v>
      </c>
      <c r="P2559" s="175" t="str">
        <f t="shared" si="408"/>
        <v/>
      </c>
      <c r="Q2559" s="175" t="str">
        <f t="shared" si="409"/>
        <v/>
      </c>
    </row>
    <row r="2560" spans="1:17" s="1" customFormat="1" x14ac:dyDescent="0.3">
      <c r="A2560" s="189">
        <f t="shared" si="407"/>
        <v>43937.499999993801</v>
      </c>
      <c r="B2560" s="190">
        <f t="shared" si="403"/>
        <v>43937</v>
      </c>
      <c r="C2560" s="1">
        <f t="shared" si="404"/>
        <v>12</v>
      </c>
      <c r="D2560" s="191">
        <v>2.9665145950377529</v>
      </c>
      <c r="E2560" s="192">
        <f t="shared" si="405"/>
        <v>1.0300820562320176E-4</v>
      </c>
      <c r="F2560" s="193">
        <f t="shared" si="406"/>
        <v>4.4229622416964141</v>
      </c>
      <c r="G2560" s="193">
        <f t="shared" si="412"/>
        <v>4.5865162413240643</v>
      </c>
      <c r="H2560" s="193">
        <f t="shared" si="412"/>
        <v>4.7561182036817637</v>
      </c>
      <c r="I2560" s="193">
        <f t="shared" si="412"/>
        <v>4.9319917726624638</v>
      </c>
      <c r="J2560" s="193">
        <f t="shared" si="412"/>
        <v>5.1143688621490382</v>
      </c>
      <c r="K2560" s="193">
        <f>MAX(0,(F2560-'2031 forecast'!$C$10))</f>
        <v>0</v>
      </c>
      <c r="L2560" s="193">
        <f>MAX(0,(G2560-'2031 forecast'!$C$10))</f>
        <v>0</v>
      </c>
      <c r="M2560" s="193">
        <f>MAX(0,(H2560-'2031 forecast'!$C$10))</f>
        <v>0</v>
      </c>
      <c r="N2560" s="193">
        <f>MAX(0,(I2560-'2031 forecast'!$C$10))</f>
        <v>0</v>
      </c>
      <c r="O2560" s="193">
        <f>MAX(0,(J2560-'2031 forecast'!$C$10))</f>
        <v>0</v>
      </c>
      <c r="P2560" s="175" t="str">
        <f t="shared" si="408"/>
        <v/>
      </c>
      <c r="Q2560" s="175" t="str">
        <f t="shared" si="409"/>
        <v/>
      </c>
    </row>
    <row r="2561" spans="1:17" s="1" customFormat="1" x14ac:dyDescent="0.3">
      <c r="A2561" s="189">
        <f t="shared" si="407"/>
        <v>43937.541666660465</v>
      </c>
      <c r="B2561" s="190">
        <f t="shared" si="403"/>
        <v>43937</v>
      </c>
      <c r="C2561" s="1">
        <f t="shared" si="404"/>
        <v>13</v>
      </c>
      <c r="D2561" s="191">
        <v>2.8761638967117298</v>
      </c>
      <c r="E2561" s="192">
        <f t="shared" si="405"/>
        <v>9.9870899868180382E-5</v>
      </c>
      <c r="F2561" s="193">
        <f t="shared" si="406"/>
        <v>4.2882527317970309</v>
      </c>
      <c r="G2561" s="193">
        <f t="shared" si="412"/>
        <v>4.4468253913344986</v>
      </c>
      <c r="H2561" s="193">
        <f t="shared" si="412"/>
        <v>4.6112618116914561</v>
      </c>
      <c r="I2561" s="193">
        <f t="shared" si="412"/>
        <v>4.7817788252717284</v>
      </c>
      <c r="J2561" s="193">
        <f t="shared" si="412"/>
        <v>4.9586012825911991</v>
      </c>
      <c r="K2561" s="193">
        <f>MAX(0,(F2561-'2031 forecast'!$C$10))</f>
        <v>0</v>
      </c>
      <c r="L2561" s="193">
        <f>MAX(0,(G2561-'2031 forecast'!$C$10))</f>
        <v>0</v>
      </c>
      <c r="M2561" s="193">
        <f>MAX(0,(H2561-'2031 forecast'!$C$10))</f>
        <v>0</v>
      </c>
      <c r="N2561" s="193">
        <f>MAX(0,(I2561-'2031 forecast'!$C$10))</f>
        <v>0</v>
      </c>
      <c r="O2561" s="193">
        <f>MAX(0,(J2561-'2031 forecast'!$C$10))</f>
        <v>0</v>
      </c>
      <c r="P2561" s="175" t="str">
        <f t="shared" si="408"/>
        <v/>
      </c>
      <c r="Q2561" s="175" t="str">
        <f t="shared" si="409"/>
        <v/>
      </c>
    </row>
    <row r="2562" spans="1:17" s="1" customFormat="1" x14ac:dyDescent="0.3">
      <c r="A2562" s="189">
        <f t="shared" si="407"/>
        <v>43937.583333327129</v>
      </c>
      <c r="B2562" s="190">
        <f t="shared" si="403"/>
        <v>43937</v>
      </c>
      <c r="C2562" s="1">
        <f t="shared" si="404"/>
        <v>14</v>
      </c>
      <c r="D2562" s="191">
        <v>2.9740438198982542</v>
      </c>
      <c r="E2562" s="192">
        <f t="shared" si="405"/>
        <v>1.0326964776945352E-4</v>
      </c>
      <c r="F2562" s="193">
        <f t="shared" si="406"/>
        <v>4.4341880341880282</v>
      </c>
      <c r="G2562" s="193">
        <f t="shared" si="412"/>
        <v>4.5981571454898598</v>
      </c>
      <c r="H2562" s="193">
        <f t="shared" si="412"/>
        <v>4.7681895696809553</v>
      </c>
      <c r="I2562" s="193">
        <f t="shared" si="412"/>
        <v>4.9445095182783572</v>
      </c>
      <c r="J2562" s="193">
        <f t="shared" si="412"/>
        <v>5.1273494937788566</v>
      </c>
      <c r="K2562" s="193">
        <f>MAX(0,(F2562-'2031 forecast'!$C$10))</f>
        <v>0</v>
      </c>
      <c r="L2562" s="193">
        <f>MAX(0,(G2562-'2031 forecast'!$C$10))</f>
        <v>0</v>
      </c>
      <c r="M2562" s="193">
        <f>MAX(0,(H2562-'2031 forecast'!$C$10))</f>
        <v>0</v>
      </c>
      <c r="N2562" s="193">
        <f>MAX(0,(I2562-'2031 forecast'!$C$10))</f>
        <v>0</v>
      </c>
      <c r="O2562" s="193">
        <f>MAX(0,(J2562-'2031 forecast'!$C$10))</f>
        <v>0</v>
      </c>
      <c r="P2562" s="175" t="str">
        <f t="shared" si="408"/>
        <v/>
      </c>
      <c r="Q2562" s="175" t="str">
        <f t="shared" si="409"/>
        <v/>
      </c>
    </row>
    <row r="2563" spans="1:17" s="1" customFormat="1" x14ac:dyDescent="0.3">
      <c r="A2563" s="189">
        <f t="shared" si="407"/>
        <v>43937.624999993794</v>
      </c>
      <c r="B2563" s="190">
        <f t="shared" si="403"/>
        <v>43937</v>
      </c>
      <c r="C2563" s="1">
        <f t="shared" si="404"/>
        <v>15</v>
      </c>
      <c r="D2563" s="191">
        <v>2.9288684707352428</v>
      </c>
      <c r="E2563" s="192">
        <f t="shared" si="405"/>
        <v>1.0170099489194284E-4</v>
      </c>
      <c r="F2563" s="193">
        <f t="shared" si="406"/>
        <v>4.3668332792383371</v>
      </c>
      <c r="G2563" s="193">
        <f t="shared" si="412"/>
        <v>4.5283117204950774</v>
      </c>
      <c r="H2563" s="193">
        <f t="shared" si="412"/>
        <v>4.6957613736858024</v>
      </c>
      <c r="I2563" s="193">
        <f t="shared" si="412"/>
        <v>4.8694030445829899</v>
      </c>
      <c r="J2563" s="193">
        <f t="shared" si="412"/>
        <v>5.049465703999938</v>
      </c>
      <c r="K2563" s="193">
        <f>MAX(0,(F2563-'2031 forecast'!$C$10))</f>
        <v>0</v>
      </c>
      <c r="L2563" s="193">
        <f>MAX(0,(G2563-'2031 forecast'!$C$10))</f>
        <v>0</v>
      </c>
      <c r="M2563" s="193">
        <f>MAX(0,(H2563-'2031 forecast'!$C$10))</f>
        <v>0</v>
      </c>
      <c r="N2563" s="193">
        <f>MAX(0,(I2563-'2031 forecast'!$C$10))</f>
        <v>0</v>
      </c>
      <c r="O2563" s="193">
        <f>MAX(0,(J2563-'2031 forecast'!$C$10))</f>
        <v>0</v>
      </c>
      <c r="P2563" s="175" t="str">
        <f t="shared" si="408"/>
        <v/>
      </c>
      <c r="Q2563" s="175" t="str">
        <f t="shared" si="409"/>
        <v/>
      </c>
    </row>
    <row r="2564" spans="1:17" s="1" customFormat="1" x14ac:dyDescent="0.3">
      <c r="A2564" s="189">
        <f t="shared" si="407"/>
        <v>43937.666666660458</v>
      </c>
      <c r="B2564" s="190">
        <f t="shared" si="403"/>
        <v>43937</v>
      </c>
      <c r="C2564" s="1">
        <f t="shared" si="404"/>
        <v>16</v>
      </c>
      <c r="D2564" s="191">
        <v>3.1999205657133114</v>
      </c>
      <c r="E2564" s="192">
        <f t="shared" si="405"/>
        <v>1.1111291215700695E-4</v>
      </c>
      <c r="F2564" s="193">
        <f t="shared" si="406"/>
        <v>4.7709618089364865</v>
      </c>
      <c r="G2564" s="193">
        <f t="shared" si="412"/>
        <v>4.9473842704637736</v>
      </c>
      <c r="H2564" s="193">
        <f t="shared" si="412"/>
        <v>5.1303305496567244</v>
      </c>
      <c r="I2564" s="193">
        <f t="shared" si="412"/>
        <v>5.3200418867551944</v>
      </c>
      <c r="J2564" s="193">
        <f t="shared" si="412"/>
        <v>5.5167684426734533</v>
      </c>
      <c r="K2564" s="193">
        <f>MAX(0,(F2564-'2031 forecast'!$C$10))</f>
        <v>0</v>
      </c>
      <c r="L2564" s="193">
        <f>MAX(0,(G2564-'2031 forecast'!$C$10))</f>
        <v>0</v>
      </c>
      <c r="M2564" s="193">
        <f>MAX(0,(H2564-'2031 forecast'!$C$10))</f>
        <v>0</v>
      </c>
      <c r="N2564" s="193">
        <f>MAX(0,(I2564-'2031 forecast'!$C$10))</f>
        <v>0</v>
      </c>
      <c r="O2564" s="193">
        <f>MAX(0,(J2564-'2031 forecast'!$C$10))</f>
        <v>0</v>
      </c>
      <c r="P2564" s="175" t="str">
        <f t="shared" si="408"/>
        <v/>
      </c>
      <c r="Q2564" s="175" t="str">
        <f t="shared" si="409"/>
        <v/>
      </c>
    </row>
    <row r="2565" spans="1:17" s="1" customFormat="1" x14ac:dyDescent="0.3">
      <c r="A2565" s="189">
        <f t="shared" si="407"/>
        <v>43937.708333327122</v>
      </c>
      <c r="B2565" s="190">
        <f t="shared" ref="B2565:B2628" si="413">INT(A2565)</f>
        <v>43937</v>
      </c>
      <c r="C2565" s="1">
        <f t="shared" ref="C2565:C2628" si="414">HOUR(A2565)</f>
        <v>17</v>
      </c>
      <c r="D2565" s="191">
        <v>3.0794529679452816</v>
      </c>
      <c r="E2565" s="192">
        <f t="shared" ref="E2565:E2628" si="415">D2565/SUM($D$4:$D$8763)</f>
        <v>1.0692983781697848E-4</v>
      </c>
      <c r="F2565" s="193">
        <f t="shared" ref="F2565:F2628" si="416">E2565*$F$2</f>
        <v>4.5913491290706432</v>
      </c>
      <c r="G2565" s="193">
        <f t="shared" ref="G2565:J2584" si="417">$E2565*G$2</f>
        <v>4.7611298038110208</v>
      </c>
      <c r="H2565" s="193">
        <f t="shared" si="417"/>
        <v>4.9371886936696487</v>
      </c>
      <c r="I2565" s="193">
        <f t="shared" si="417"/>
        <v>5.119757956900882</v>
      </c>
      <c r="J2565" s="193">
        <f t="shared" si="417"/>
        <v>5.309078336596337</v>
      </c>
      <c r="K2565" s="193">
        <f>MAX(0,(F2565-'2031 forecast'!$C$10))</f>
        <v>0</v>
      </c>
      <c r="L2565" s="193">
        <f>MAX(0,(G2565-'2031 forecast'!$C$10))</f>
        <v>0</v>
      </c>
      <c r="M2565" s="193">
        <f>MAX(0,(H2565-'2031 forecast'!$C$10))</f>
        <v>0</v>
      </c>
      <c r="N2565" s="193">
        <f>MAX(0,(I2565-'2031 forecast'!$C$10))</f>
        <v>0</v>
      </c>
      <c r="O2565" s="193">
        <f>MAX(0,(J2565-'2031 forecast'!$C$10))</f>
        <v>0</v>
      </c>
      <c r="P2565" s="175" t="str">
        <f t="shared" si="408"/>
        <v/>
      </c>
      <c r="Q2565" s="175" t="str">
        <f t="shared" si="409"/>
        <v/>
      </c>
    </row>
    <row r="2566" spans="1:17" s="1" customFormat="1" x14ac:dyDescent="0.3">
      <c r="A2566" s="189">
        <f t="shared" ref="A2566:A2629" si="418">A2565 + TIME(1,0,0)</f>
        <v>43937.749999993786</v>
      </c>
      <c r="B2566" s="190">
        <f t="shared" si="413"/>
        <v>43937</v>
      </c>
      <c r="C2566" s="1">
        <f t="shared" si="414"/>
        <v>18</v>
      </c>
      <c r="D2566" s="191">
        <v>2.9288684707352428</v>
      </c>
      <c r="E2566" s="192">
        <f t="shared" si="415"/>
        <v>1.0170099489194284E-4</v>
      </c>
      <c r="F2566" s="193">
        <f t="shared" si="416"/>
        <v>4.3668332792383371</v>
      </c>
      <c r="G2566" s="193">
        <f t="shared" si="417"/>
        <v>4.5283117204950774</v>
      </c>
      <c r="H2566" s="193">
        <f t="shared" si="417"/>
        <v>4.6957613736858024</v>
      </c>
      <c r="I2566" s="193">
        <f t="shared" si="417"/>
        <v>4.8694030445829899</v>
      </c>
      <c r="J2566" s="193">
        <f t="shared" si="417"/>
        <v>5.049465703999938</v>
      </c>
      <c r="K2566" s="193">
        <f>MAX(0,(F2566-'2031 forecast'!$C$10))</f>
        <v>0</v>
      </c>
      <c r="L2566" s="193">
        <f>MAX(0,(G2566-'2031 forecast'!$C$10))</f>
        <v>0</v>
      </c>
      <c r="M2566" s="193">
        <f>MAX(0,(H2566-'2031 forecast'!$C$10))</f>
        <v>0</v>
      </c>
      <c r="N2566" s="193">
        <f>MAX(0,(I2566-'2031 forecast'!$C$10))</f>
        <v>0</v>
      </c>
      <c r="O2566" s="193">
        <f>MAX(0,(J2566-'2031 forecast'!$C$10))</f>
        <v>0</v>
      </c>
      <c r="P2566" s="175" t="str">
        <f t="shared" ref="P2566:P2629" si="419">IF(K2566&gt;0,IF(K2565&gt;0,P2565+1,1),"")</f>
        <v/>
      </c>
      <c r="Q2566" s="175" t="str">
        <f t="shared" ref="Q2566:Q2629" si="420">IF(AND(K2566&gt;0,K2567=0),P2566,"")</f>
        <v/>
      </c>
    </row>
    <row r="2567" spans="1:17" s="1" customFormat="1" x14ac:dyDescent="0.3">
      <c r="A2567" s="189">
        <f t="shared" si="418"/>
        <v>43937.791666660451</v>
      </c>
      <c r="B2567" s="190">
        <f t="shared" si="413"/>
        <v>43937</v>
      </c>
      <c r="C2567" s="1">
        <f t="shared" si="414"/>
        <v>19</v>
      </c>
      <c r="D2567" s="191">
        <v>2.9966314944797601</v>
      </c>
      <c r="E2567" s="192">
        <f t="shared" si="415"/>
        <v>1.0405397420820887E-4</v>
      </c>
      <c r="F2567" s="193">
        <f t="shared" si="416"/>
        <v>4.4678654116628751</v>
      </c>
      <c r="G2567" s="193">
        <f t="shared" si="417"/>
        <v>4.6330798579872514</v>
      </c>
      <c r="H2567" s="193">
        <f t="shared" si="417"/>
        <v>4.8044036676785327</v>
      </c>
      <c r="I2567" s="193">
        <f t="shared" si="417"/>
        <v>4.9820627551260408</v>
      </c>
      <c r="J2567" s="193">
        <f t="shared" si="417"/>
        <v>5.1662913886683173</v>
      </c>
      <c r="K2567" s="193">
        <f>MAX(0,(F2567-'2031 forecast'!$C$10))</f>
        <v>0</v>
      </c>
      <c r="L2567" s="193">
        <f>MAX(0,(G2567-'2031 forecast'!$C$10))</f>
        <v>0</v>
      </c>
      <c r="M2567" s="193">
        <f>MAX(0,(H2567-'2031 forecast'!$C$10))</f>
        <v>0</v>
      </c>
      <c r="N2567" s="193">
        <f>MAX(0,(I2567-'2031 forecast'!$C$10))</f>
        <v>0</v>
      </c>
      <c r="O2567" s="193">
        <f>MAX(0,(J2567-'2031 forecast'!$C$10))</f>
        <v>0</v>
      </c>
      <c r="P2567" s="175" t="str">
        <f t="shared" si="419"/>
        <v/>
      </c>
      <c r="Q2567" s="175" t="str">
        <f t="shared" si="420"/>
        <v/>
      </c>
    </row>
    <row r="2568" spans="1:17" s="1" customFormat="1" x14ac:dyDescent="0.3">
      <c r="A2568" s="189">
        <f t="shared" si="418"/>
        <v>43937.833333327115</v>
      </c>
      <c r="B2568" s="190">
        <f t="shared" si="413"/>
        <v>43937</v>
      </c>
      <c r="C2568" s="1">
        <f t="shared" si="414"/>
        <v>20</v>
      </c>
      <c r="D2568" s="191">
        <v>3.0041607193402617</v>
      </c>
      <c r="E2568" s="192">
        <f t="shared" si="415"/>
        <v>1.0431541635446064E-4</v>
      </c>
      <c r="F2568" s="193">
        <f t="shared" si="416"/>
        <v>4.4790912041544892</v>
      </c>
      <c r="G2568" s="193">
        <f t="shared" si="417"/>
        <v>4.6447207621530486</v>
      </c>
      <c r="H2568" s="193">
        <f t="shared" si="417"/>
        <v>4.8164750336777242</v>
      </c>
      <c r="I2568" s="193">
        <f t="shared" si="417"/>
        <v>4.994580500741935</v>
      </c>
      <c r="J2568" s="193">
        <f t="shared" si="417"/>
        <v>5.1792720202981366</v>
      </c>
      <c r="K2568" s="193">
        <f>MAX(0,(F2568-'2031 forecast'!$C$10))</f>
        <v>0</v>
      </c>
      <c r="L2568" s="193">
        <f>MAX(0,(G2568-'2031 forecast'!$C$10))</f>
        <v>0</v>
      </c>
      <c r="M2568" s="193">
        <f>MAX(0,(H2568-'2031 forecast'!$C$10))</f>
        <v>0</v>
      </c>
      <c r="N2568" s="193">
        <f>MAX(0,(I2568-'2031 forecast'!$C$10))</f>
        <v>0</v>
      </c>
      <c r="O2568" s="193">
        <f>MAX(0,(J2568-'2031 forecast'!$C$10))</f>
        <v>0</v>
      </c>
      <c r="P2568" s="175" t="str">
        <f t="shared" si="419"/>
        <v/>
      </c>
      <c r="Q2568" s="175" t="str">
        <f t="shared" si="420"/>
        <v/>
      </c>
    </row>
    <row r="2569" spans="1:17" s="1" customFormat="1" x14ac:dyDescent="0.3">
      <c r="A2569" s="189">
        <f t="shared" si="418"/>
        <v>43937.874999993779</v>
      </c>
      <c r="B2569" s="190">
        <f t="shared" si="413"/>
        <v>43937</v>
      </c>
      <c r="C2569" s="1">
        <f t="shared" si="414"/>
        <v>21</v>
      </c>
      <c r="D2569" s="191">
        <v>2.9363976955957449</v>
      </c>
      <c r="E2569" s="192">
        <f t="shared" si="415"/>
        <v>1.0196243703819463E-4</v>
      </c>
      <c r="F2569" s="193">
        <f t="shared" si="416"/>
        <v>4.378059071729953</v>
      </c>
      <c r="G2569" s="193">
        <f t="shared" si="417"/>
        <v>4.5399526246608746</v>
      </c>
      <c r="H2569" s="193">
        <f t="shared" si="417"/>
        <v>4.7078327396849948</v>
      </c>
      <c r="I2569" s="193">
        <f t="shared" si="417"/>
        <v>4.8819207901988841</v>
      </c>
      <c r="J2569" s="193">
        <f t="shared" si="417"/>
        <v>5.0624463356297582</v>
      </c>
      <c r="K2569" s="193">
        <f>MAX(0,(F2569-'2031 forecast'!$C$10))</f>
        <v>0</v>
      </c>
      <c r="L2569" s="193">
        <f>MAX(0,(G2569-'2031 forecast'!$C$10))</f>
        <v>0</v>
      </c>
      <c r="M2569" s="193">
        <f>MAX(0,(H2569-'2031 forecast'!$C$10))</f>
        <v>0</v>
      </c>
      <c r="N2569" s="193">
        <f>MAX(0,(I2569-'2031 forecast'!$C$10))</f>
        <v>0</v>
      </c>
      <c r="O2569" s="193">
        <f>MAX(0,(J2569-'2031 forecast'!$C$10))</f>
        <v>0</v>
      </c>
      <c r="P2569" s="175" t="str">
        <f t="shared" si="419"/>
        <v/>
      </c>
      <c r="Q2569" s="175" t="str">
        <f t="shared" si="420"/>
        <v/>
      </c>
    </row>
    <row r="2570" spans="1:17" s="1" customFormat="1" x14ac:dyDescent="0.3">
      <c r="A2570" s="189">
        <f t="shared" si="418"/>
        <v>43937.916666660443</v>
      </c>
      <c r="B2570" s="190">
        <f t="shared" si="413"/>
        <v>43937</v>
      </c>
      <c r="C2570" s="1">
        <f t="shared" si="414"/>
        <v>22</v>
      </c>
      <c r="D2570" s="191">
        <v>2.8084008729672125</v>
      </c>
      <c r="E2570" s="192">
        <f t="shared" si="415"/>
        <v>9.7517920551914354E-5</v>
      </c>
      <c r="F2570" s="193">
        <f t="shared" si="416"/>
        <v>4.1872205993724938</v>
      </c>
      <c r="G2570" s="193">
        <f t="shared" si="417"/>
        <v>4.3420572538423245</v>
      </c>
      <c r="H2570" s="193">
        <f t="shared" si="417"/>
        <v>4.5026195176987258</v>
      </c>
      <c r="I2570" s="193">
        <f t="shared" si="417"/>
        <v>4.6691191147286775</v>
      </c>
      <c r="J2570" s="193">
        <f t="shared" si="417"/>
        <v>4.8417755979228199</v>
      </c>
      <c r="K2570" s="193">
        <f>MAX(0,(F2570-'2031 forecast'!$C$10))</f>
        <v>0</v>
      </c>
      <c r="L2570" s="193">
        <f>MAX(0,(G2570-'2031 forecast'!$C$10))</f>
        <v>0</v>
      </c>
      <c r="M2570" s="193">
        <f>MAX(0,(H2570-'2031 forecast'!$C$10))</f>
        <v>0</v>
      </c>
      <c r="N2570" s="193">
        <f>MAX(0,(I2570-'2031 forecast'!$C$10))</f>
        <v>0</v>
      </c>
      <c r="O2570" s="193">
        <f>MAX(0,(J2570-'2031 forecast'!$C$10))</f>
        <v>0</v>
      </c>
      <c r="P2570" s="175" t="str">
        <f t="shared" si="419"/>
        <v/>
      </c>
      <c r="Q2570" s="175" t="str">
        <f t="shared" si="420"/>
        <v/>
      </c>
    </row>
    <row r="2571" spans="1:17" s="1" customFormat="1" x14ac:dyDescent="0.3">
      <c r="A2571" s="189">
        <f t="shared" si="418"/>
        <v>43937.958333327108</v>
      </c>
      <c r="B2571" s="190">
        <f t="shared" si="413"/>
        <v>43937</v>
      </c>
      <c r="C2571" s="1">
        <f t="shared" si="414"/>
        <v>23</v>
      </c>
      <c r="D2571" s="191">
        <v>2.672874825478178</v>
      </c>
      <c r="E2571" s="192">
        <f t="shared" si="415"/>
        <v>9.2811961919382285E-5</v>
      </c>
      <c r="F2571" s="193">
        <f t="shared" si="416"/>
        <v>3.9851563345234187</v>
      </c>
      <c r="G2571" s="193">
        <f t="shared" si="417"/>
        <v>4.1325209788579755</v>
      </c>
      <c r="H2571" s="193">
        <f t="shared" si="417"/>
        <v>4.2853349297132644</v>
      </c>
      <c r="I2571" s="193">
        <f t="shared" si="417"/>
        <v>4.4437996936425739</v>
      </c>
      <c r="J2571" s="193">
        <f t="shared" si="417"/>
        <v>4.6081242285860613</v>
      </c>
      <c r="K2571" s="193">
        <f>MAX(0,(F2571-'2031 forecast'!$C$10))</f>
        <v>0</v>
      </c>
      <c r="L2571" s="193">
        <f>MAX(0,(G2571-'2031 forecast'!$C$10))</f>
        <v>0</v>
      </c>
      <c r="M2571" s="193">
        <f>MAX(0,(H2571-'2031 forecast'!$C$10))</f>
        <v>0</v>
      </c>
      <c r="N2571" s="193">
        <f>MAX(0,(I2571-'2031 forecast'!$C$10))</f>
        <v>0</v>
      </c>
      <c r="O2571" s="193">
        <f>MAX(0,(J2571-'2031 forecast'!$C$10))</f>
        <v>0</v>
      </c>
      <c r="P2571" s="175" t="str">
        <f t="shared" si="419"/>
        <v/>
      </c>
      <c r="Q2571" s="175" t="str">
        <f t="shared" si="420"/>
        <v/>
      </c>
    </row>
    <row r="2572" spans="1:17" s="1" customFormat="1" x14ac:dyDescent="0.3">
      <c r="A2572" s="189">
        <f t="shared" si="418"/>
        <v>43937.999999993772</v>
      </c>
      <c r="B2572" s="190">
        <f t="shared" si="413"/>
        <v>43937</v>
      </c>
      <c r="C2572" s="1">
        <f t="shared" si="414"/>
        <v>0</v>
      </c>
      <c r="D2572" s="191">
        <v>2.4997026536866342</v>
      </c>
      <c r="E2572" s="192">
        <f t="shared" si="415"/>
        <v>8.6798792555591324E-5</v>
      </c>
      <c r="F2572" s="193">
        <f t="shared" si="416"/>
        <v>3.7269631072162674</v>
      </c>
      <c r="G2572" s="193">
        <f t="shared" si="417"/>
        <v>3.8647801830446422</v>
      </c>
      <c r="H2572" s="193">
        <f t="shared" si="417"/>
        <v>4.0076935117318415</v>
      </c>
      <c r="I2572" s="193">
        <f t="shared" si="417"/>
        <v>4.155891544476999</v>
      </c>
      <c r="J2572" s="193">
        <f t="shared" si="417"/>
        <v>4.3095697011002043</v>
      </c>
      <c r="K2572" s="193">
        <f>MAX(0,(F2572-'2031 forecast'!$C$10))</f>
        <v>0</v>
      </c>
      <c r="L2572" s="193">
        <f>MAX(0,(G2572-'2031 forecast'!$C$10))</f>
        <v>0</v>
      </c>
      <c r="M2572" s="193">
        <f>MAX(0,(H2572-'2031 forecast'!$C$10))</f>
        <v>0</v>
      </c>
      <c r="N2572" s="193">
        <f>MAX(0,(I2572-'2031 forecast'!$C$10))</f>
        <v>0</v>
      </c>
      <c r="O2572" s="193">
        <f>MAX(0,(J2572-'2031 forecast'!$C$10))</f>
        <v>0</v>
      </c>
      <c r="P2572" s="175" t="str">
        <f t="shared" si="419"/>
        <v/>
      </c>
      <c r="Q2572" s="175" t="str">
        <f t="shared" si="420"/>
        <v/>
      </c>
    </row>
    <row r="2573" spans="1:17" s="1" customFormat="1" x14ac:dyDescent="0.3">
      <c r="A2573" s="189">
        <f t="shared" si="418"/>
        <v>43938.041666660436</v>
      </c>
      <c r="B2573" s="190">
        <f t="shared" si="413"/>
        <v>43938</v>
      </c>
      <c r="C2573" s="1">
        <f t="shared" si="414"/>
        <v>1</v>
      </c>
      <c r="D2573" s="191">
        <v>2.4469980796631208</v>
      </c>
      <c r="E2573" s="192">
        <f t="shared" si="415"/>
        <v>8.496869753182885E-5</v>
      </c>
      <c r="F2573" s="193">
        <f t="shared" si="416"/>
        <v>3.6483825597749604</v>
      </c>
      <c r="G2573" s="193">
        <f t="shared" si="417"/>
        <v>3.7832938538840621</v>
      </c>
      <c r="H2573" s="193">
        <f t="shared" si="417"/>
        <v>3.9231939497374952</v>
      </c>
      <c r="I2573" s="193">
        <f t="shared" si="417"/>
        <v>4.0682673251657366</v>
      </c>
      <c r="J2573" s="193">
        <f t="shared" si="417"/>
        <v>4.2187052796914646</v>
      </c>
      <c r="K2573" s="193">
        <f>MAX(0,(F2573-'2031 forecast'!$C$10))</f>
        <v>0</v>
      </c>
      <c r="L2573" s="193">
        <f>MAX(0,(G2573-'2031 forecast'!$C$10))</f>
        <v>0</v>
      </c>
      <c r="M2573" s="193">
        <f>MAX(0,(H2573-'2031 forecast'!$C$10))</f>
        <v>0</v>
      </c>
      <c r="N2573" s="193">
        <f>MAX(0,(I2573-'2031 forecast'!$C$10))</f>
        <v>0</v>
      </c>
      <c r="O2573" s="193">
        <f>MAX(0,(J2573-'2031 forecast'!$C$10))</f>
        <v>0</v>
      </c>
      <c r="P2573" s="175" t="str">
        <f t="shared" si="419"/>
        <v/>
      </c>
      <c r="Q2573" s="175" t="str">
        <f t="shared" si="420"/>
        <v/>
      </c>
    </row>
    <row r="2574" spans="1:17" s="1" customFormat="1" x14ac:dyDescent="0.3">
      <c r="A2574" s="189">
        <f t="shared" si="418"/>
        <v>43938.0833333271</v>
      </c>
      <c r="B2574" s="190">
        <f t="shared" si="413"/>
        <v>43938</v>
      </c>
      <c r="C2574" s="1">
        <f t="shared" si="414"/>
        <v>2</v>
      </c>
      <c r="D2574" s="191">
        <v>2.4093519553606115</v>
      </c>
      <c r="E2574" s="192">
        <f t="shared" si="415"/>
        <v>8.3661486800569958E-5</v>
      </c>
      <c r="F2574" s="193">
        <f t="shared" si="416"/>
        <v>3.5922535973168848</v>
      </c>
      <c r="G2574" s="193">
        <f t="shared" si="417"/>
        <v>3.7250893330550774</v>
      </c>
      <c r="H2574" s="193">
        <f t="shared" si="417"/>
        <v>3.8628371197415343</v>
      </c>
      <c r="I2574" s="193">
        <f t="shared" si="417"/>
        <v>4.0056785970862645</v>
      </c>
      <c r="J2574" s="193">
        <f t="shared" si="417"/>
        <v>4.1538021215423662</v>
      </c>
      <c r="K2574" s="193">
        <f>MAX(0,(F2574-'2031 forecast'!$C$10))</f>
        <v>0</v>
      </c>
      <c r="L2574" s="193">
        <f>MAX(0,(G2574-'2031 forecast'!$C$10))</f>
        <v>0</v>
      </c>
      <c r="M2574" s="193">
        <f>MAX(0,(H2574-'2031 forecast'!$C$10))</f>
        <v>0</v>
      </c>
      <c r="N2574" s="193">
        <f>MAX(0,(I2574-'2031 forecast'!$C$10))</f>
        <v>0</v>
      </c>
      <c r="O2574" s="193">
        <f>MAX(0,(J2574-'2031 forecast'!$C$10))</f>
        <v>0</v>
      </c>
      <c r="P2574" s="175" t="str">
        <f t="shared" si="419"/>
        <v/>
      </c>
      <c r="Q2574" s="175" t="str">
        <f t="shared" si="420"/>
        <v/>
      </c>
    </row>
    <row r="2575" spans="1:17" s="1" customFormat="1" x14ac:dyDescent="0.3">
      <c r="A2575" s="189">
        <f t="shared" si="418"/>
        <v>43938.124999993765</v>
      </c>
      <c r="B2575" s="190">
        <f t="shared" si="413"/>
        <v>43938</v>
      </c>
      <c r="C2575" s="1">
        <f t="shared" si="414"/>
        <v>3</v>
      </c>
      <c r="D2575" s="191">
        <v>2.3717058310581018</v>
      </c>
      <c r="E2575" s="192">
        <f t="shared" si="415"/>
        <v>8.2354276069311052E-5</v>
      </c>
      <c r="F2575" s="193">
        <f t="shared" si="416"/>
        <v>3.5361246348588082</v>
      </c>
      <c r="G2575" s="193">
        <f t="shared" si="417"/>
        <v>3.6668848122260917</v>
      </c>
      <c r="H2575" s="193">
        <f t="shared" si="417"/>
        <v>3.802480289745573</v>
      </c>
      <c r="I2575" s="193">
        <f t="shared" si="417"/>
        <v>3.9430898690067919</v>
      </c>
      <c r="J2575" s="193">
        <f t="shared" si="417"/>
        <v>4.0888989633932669</v>
      </c>
      <c r="K2575" s="193">
        <f>MAX(0,(F2575-'2031 forecast'!$C$10))</f>
        <v>0</v>
      </c>
      <c r="L2575" s="193">
        <f>MAX(0,(G2575-'2031 forecast'!$C$10))</f>
        <v>0</v>
      </c>
      <c r="M2575" s="193">
        <f>MAX(0,(H2575-'2031 forecast'!$C$10))</f>
        <v>0</v>
      </c>
      <c r="N2575" s="193">
        <f>MAX(0,(I2575-'2031 forecast'!$C$10))</f>
        <v>0</v>
      </c>
      <c r="O2575" s="193">
        <f>MAX(0,(J2575-'2031 forecast'!$C$10))</f>
        <v>0</v>
      </c>
      <c r="P2575" s="175" t="str">
        <f t="shared" si="419"/>
        <v/>
      </c>
      <c r="Q2575" s="175" t="str">
        <f t="shared" si="420"/>
        <v/>
      </c>
    </row>
    <row r="2576" spans="1:17" s="1" customFormat="1" x14ac:dyDescent="0.3">
      <c r="A2576" s="189">
        <f t="shared" si="418"/>
        <v>43938.166666660429</v>
      </c>
      <c r="B2576" s="190">
        <f t="shared" si="413"/>
        <v>43938</v>
      </c>
      <c r="C2576" s="1">
        <f t="shared" si="414"/>
        <v>4</v>
      </c>
      <c r="D2576" s="191">
        <v>2.3942935056396073</v>
      </c>
      <c r="E2576" s="192">
        <f t="shared" si="415"/>
        <v>8.3138602508066377E-5</v>
      </c>
      <c r="F2576" s="193">
        <f t="shared" si="416"/>
        <v>3.5698020123336534</v>
      </c>
      <c r="G2576" s="193">
        <f t="shared" si="417"/>
        <v>3.7018075247234821</v>
      </c>
      <c r="H2576" s="193">
        <f t="shared" si="417"/>
        <v>3.838694387743149</v>
      </c>
      <c r="I2576" s="193">
        <f t="shared" si="417"/>
        <v>3.9806431058544747</v>
      </c>
      <c r="J2576" s="193">
        <f t="shared" si="417"/>
        <v>4.1278408582827248</v>
      </c>
      <c r="K2576" s="193">
        <f>MAX(0,(F2576-'2031 forecast'!$C$10))</f>
        <v>0</v>
      </c>
      <c r="L2576" s="193">
        <f>MAX(0,(G2576-'2031 forecast'!$C$10))</f>
        <v>0</v>
      </c>
      <c r="M2576" s="193">
        <f>MAX(0,(H2576-'2031 forecast'!$C$10))</f>
        <v>0</v>
      </c>
      <c r="N2576" s="193">
        <f>MAX(0,(I2576-'2031 forecast'!$C$10))</f>
        <v>0</v>
      </c>
      <c r="O2576" s="193">
        <f>MAX(0,(J2576-'2031 forecast'!$C$10))</f>
        <v>0</v>
      </c>
      <c r="P2576" s="175" t="str">
        <f t="shared" si="419"/>
        <v/>
      </c>
      <c r="Q2576" s="175" t="str">
        <f t="shared" si="420"/>
        <v/>
      </c>
    </row>
    <row r="2577" spans="1:17" s="1" customFormat="1" x14ac:dyDescent="0.3">
      <c r="A2577" s="189">
        <f t="shared" si="418"/>
        <v>43938.208333327093</v>
      </c>
      <c r="B2577" s="190">
        <f t="shared" si="413"/>
        <v>43938</v>
      </c>
      <c r="C2577" s="1">
        <f t="shared" si="414"/>
        <v>5</v>
      </c>
      <c r="D2577" s="191">
        <v>2.4394688548026187</v>
      </c>
      <c r="E2577" s="192">
        <f t="shared" si="415"/>
        <v>8.4707255385577066E-5</v>
      </c>
      <c r="F2577" s="193">
        <f t="shared" si="416"/>
        <v>3.6371567672833454</v>
      </c>
      <c r="G2577" s="193">
        <f t="shared" si="417"/>
        <v>3.7716529497182649</v>
      </c>
      <c r="H2577" s="193">
        <f t="shared" si="417"/>
        <v>3.9111225837383028</v>
      </c>
      <c r="I2577" s="193">
        <f t="shared" si="417"/>
        <v>4.0557495795498424</v>
      </c>
      <c r="J2577" s="193">
        <f t="shared" si="417"/>
        <v>4.2057246480616444</v>
      </c>
      <c r="K2577" s="193">
        <f>MAX(0,(F2577-'2031 forecast'!$C$10))</f>
        <v>0</v>
      </c>
      <c r="L2577" s="193">
        <f>MAX(0,(G2577-'2031 forecast'!$C$10))</f>
        <v>0</v>
      </c>
      <c r="M2577" s="193">
        <f>MAX(0,(H2577-'2031 forecast'!$C$10))</f>
        <v>0</v>
      </c>
      <c r="N2577" s="193">
        <f>MAX(0,(I2577-'2031 forecast'!$C$10))</f>
        <v>0</v>
      </c>
      <c r="O2577" s="193">
        <f>MAX(0,(J2577-'2031 forecast'!$C$10))</f>
        <v>0</v>
      </c>
      <c r="P2577" s="175" t="str">
        <f t="shared" si="419"/>
        <v/>
      </c>
      <c r="Q2577" s="175" t="str">
        <f t="shared" si="420"/>
        <v/>
      </c>
    </row>
    <row r="2578" spans="1:17" s="1" customFormat="1" x14ac:dyDescent="0.3">
      <c r="A2578" s="189">
        <f t="shared" si="418"/>
        <v>43938.249999993757</v>
      </c>
      <c r="B2578" s="190">
        <f t="shared" si="413"/>
        <v>43938</v>
      </c>
      <c r="C2578" s="1">
        <f t="shared" si="414"/>
        <v>6</v>
      </c>
      <c r="D2578" s="191">
        <v>2.6427579260361704</v>
      </c>
      <c r="E2578" s="192">
        <f t="shared" si="415"/>
        <v>9.1766193334375163E-5</v>
      </c>
      <c r="F2578" s="193">
        <f t="shared" si="416"/>
        <v>3.9402531645569576</v>
      </c>
      <c r="G2578" s="193">
        <f t="shared" si="417"/>
        <v>4.0859573621947876</v>
      </c>
      <c r="H2578" s="193">
        <f t="shared" si="417"/>
        <v>4.2370494657164945</v>
      </c>
      <c r="I2578" s="193">
        <f t="shared" si="417"/>
        <v>4.393728711178996</v>
      </c>
      <c r="J2578" s="193">
        <f t="shared" si="417"/>
        <v>4.5562017020667822</v>
      </c>
      <c r="K2578" s="193">
        <f>MAX(0,(F2578-'2031 forecast'!$C$10))</f>
        <v>0</v>
      </c>
      <c r="L2578" s="193">
        <f>MAX(0,(G2578-'2031 forecast'!$C$10))</f>
        <v>0</v>
      </c>
      <c r="M2578" s="193">
        <f>MAX(0,(H2578-'2031 forecast'!$C$10))</f>
        <v>0</v>
      </c>
      <c r="N2578" s="193">
        <f>MAX(0,(I2578-'2031 forecast'!$C$10))</f>
        <v>0</v>
      </c>
      <c r="O2578" s="193">
        <f>MAX(0,(J2578-'2031 forecast'!$C$10))</f>
        <v>0</v>
      </c>
      <c r="P2578" s="175" t="str">
        <f t="shared" si="419"/>
        <v/>
      </c>
      <c r="Q2578" s="175" t="str">
        <f t="shared" si="420"/>
        <v/>
      </c>
    </row>
    <row r="2579" spans="1:17" s="1" customFormat="1" x14ac:dyDescent="0.3">
      <c r="A2579" s="189">
        <f t="shared" si="418"/>
        <v>43938.291666660421</v>
      </c>
      <c r="B2579" s="190">
        <f t="shared" si="413"/>
        <v>43938</v>
      </c>
      <c r="C2579" s="1">
        <f t="shared" si="414"/>
        <v>7</v>
      </c>
      <c r="D2579" s="191">
        <v>2.6427579260361704</v>
      </c>
      <c r="E2579" s="192">
        <f t="shared" si="415"/>
        <v>9.1766193334375163E-5</v>
      </c>
      <c r="F2579" s="193">
        <f t="shared" si="416"/>
        <v>3.9402531645569576</v>
      </c>
      <c r="G2579" s="193">
        <f t="shared" si="417"/>
        <v>4.0859573621947876</v>
      </c>
      <c r="H2579" s="193">
        <f t="shared" si="417"/>
        <v>4.2370494657164945</v>
      </c>
      <c r="I2579" s="193">
        <f t="shared" si="417"/>
        <v>4.393728711178996</v>
      </c>
      <c r="J2579" s="193">
        <f t="shared" si="417"/>
        <v>4.5562017020667822</v>
      </c>
      <c r="K2579" s="193">
        <f>MAX(0,(F2579-'2031 forecast'!$C$10))</f>
        <v>0</v>
      </c>
      <c r="L2579" s="193">
        <f>MAX(0,(G2579-'2031 forecast'!$C$10))</f>
        <v>0</v>
      </c>
      <c r="M2579" s="193">
        <f>MAX(0,(H2579-'2031 forecast'!$C$10))</f>
        <v>0</v>
      </c>
      <c r="N2579" s="193">
        <f>MAX(0,(I2579-'2031 forecast'!$C$10))</f>
        <v>0</v>
      </c>
      <c r="O2579" s="193">
        <f>MAX(0,(J2579-'2031 forecast'!$C$10))</f>
        <v>0</v>
      </c>
      <c r="P2579" s="175" t="str">
        <f t="shared" si="419"/>
        <v/>
      </c>
      <c r="Q2579" s="175" t="str">
        <f t="shared" si="420"/>
        <v/>
      </c>
    </row>
    <row r="2580" spans="1:17" s="1" customFormat="1" x14ac:dyDescent="0.3">
      <c r="A2580" s="189">
        <f t="shared" si="418"/>
        <v>43938.333333327086</v>
      </c>
      <c r="B2580" s="190">
        <f t="shared" si="413"/>
        <v>43938</v>
      </c>
      <c r="C2580" s="1">
        <f t="shared" si="414"/>
        <v>8</v>
      </c>
      <c r="D2580" s="191">
        <v>2.6879332751991818</v>
      </c>
      <c r="E2580" s="192">
        <f t="shared" si="415"/>
        <v>9.3334846211885839E-5</v>
      </c>
      <c r="F2580" s="193">
        <f t="shared" si="416"/>
        <v>4.0076079195066487</v>
      </c>
      <c r="G2580" s="193">
        <f t="shared" si="417"/>
        <v>4.15580278718957</v>
      </c>
      <c r="H2580" s="193">
        <f t="shared" si="417"/>
        <v>4.3094776617116484</v>
      </c>
      <c r="I2580" s="193">
        <f t="shared" si="417"/>
        <v>4.4688351848743633</v>
      </c>
      <c r="J2580" s="193">
        <f t="shared" si="417"/>
        <v>4.6340854918457008</v>
      </c>
      <c r="K2580" s="193">
        <f>MAX(0,(F2580-'2031 forecast'!$C$10))</f>
        <v>0</v>
      </c>
      <c r="L2580" s="193">
        <f>MAX(0,(G2580-'2031 forecast'!$C$10))</f>
        <v>0</v>
      </c>
      <c r="M2580" s="193">
        <f>MAX(0,(H2580-'2031 forecast'!$C$10))</f>
        <v>0</v>
      </c>
      <c r="N2580" s="193">
        <f>MAX(0,(I2580-'2031 forecast'!$C$10))</f>
        <v>0</v>
      </c>
      <c r="O2580" s="193">
        <f>MAX(0,(J2580-'2031 forecast'!$C$10))</f>
        <v>0</v>
      </c>
      <c r="P2580" s="175" t="str">
        <f t="shared" si="419"/>
        <v/>
      </c>
      <c r="Q2580" s="175" t="str">
        <f t="shared" si="420"/>
        <v/>
      </c>
    </row>
    <row r="2581" spans="1:17" s="1" customFormat="1" x14ac:dyDescent="0.3">
      <c r="A2581" s="189">
        <f t="shared" si="418"/>
        <v>43938.37499999375</v>
      </c>
      <c r="B2581" s="190">
        <f t="shared" si="413"/>
        <v>43938</v>
      </c>
      <c r="C2581" s="1">
        <f t="shared" si="414"/>
        <v>9</v>
      </c>
      <c r="D2581" s="191">
        <v>2.861105446990726</v>
      </c>
      <c r="E2581" s="192">
        <f t="shared" si="415"/>
        <v>9.9348015575676814E-5</v>
      </c>
      <c r="F2581" s="193">
        <f t="shared" si="416"/>
        <v>4.2658011468138</v>
      </c>
      <c r="G2581" s="193">
        <f t="shared" si="417"/>
        <v>4.4235435830029042</v>
      </c>
      <c r="H2581" s="193">
        <f t="shared" si="417"/>
        <v>4.5871190796930712</v>
      </c>
      <c r="I2581" s="193">
        <f t="shared" si="417"/>
        <v>4.756743334039939</v>
      </c>
      <c r="J2581" s="193">
        <f t="shared" si="417"/>
        <v>4.9326400193315587</v>
      </c>
      <c r="K2581" s="193">
        <f>MAX(0,(F2581-'2031 forecast'!$C$10))</f>
        <v>0</v>
      </c>
      <c r="L2581" s="193">
        <f>MAX(0,(G2581-'2031 forecast'!$C$10))</f>
        <v>0</v>
      </c>
      <c r="M2581" s="193">
        <f>MAX(0,(H2581-'2031 forecast'!$C$10))</f>
        <v>0</v>
      </c>
      <c r="N2581" s="193">
        <f>MAX(0,(I2581-'2031 forecast'!$C$10))</f>
        <v>0</v>
      </c>
      <c r="O2581" s="193">
        <f>MAX(0,(J2581-'2031 forecast'!$C$10))</f>
        <v>0</v>
      </c>
      <c r="P2581" s="175" t="str">
        <f t="shared" si="419"/>
        <v/>
      </c>
      <c r="Q2581" s="175" t="str">
        <f t="shared" si="420"/>
        <v/>
      </c>
    </row>
    <row r="2582" spans="1:17" s="1" customFormat="1" x14ac:dyDescent="0.3">
      <c r="A2582" s="189">
        <f t="shared" si="418"/>
        <v>43938.416666660414</v>
      </c>
      <c r="B2582" s="190">
        <f t="shared" si="413"/>
        <v>43938</v>
      </c>
      <c r="C2582" s="1">
        <f t="shared" si="414"/>
        <v>10</v>
      </c>
      <c r="D2582" s="191">
        <v>2.9288684707352428</v>
      </c>
      <c r="E2582" s="192">
        <f t="shared" si="415"/>
        <v>1.0170099489194284E-4</v>
      </c>
      <c r="F2582" s="193">
        <f t="shared" si="416"/>
        <v>4.3668332792383371</v>
      </c>
      <c r="G2582" s="193">
        <f t="shared" si="417"/>
        <v>4.5283117204950774</v>
      </c>
      <c r="H2582" s="193">
        <f t="shared" si="417"/>
        <v>4.6957613736858024</v>
      </c>
      <c r="I2582" s="193">
        <f t="shared" si="417"/>
        <v>4.8694030445829899</v>
      </c>
      <c r="J2582" s="193">
        <f t="shared" si="417"/>
        <v>5.049465703999938</v>
      </c>
      <c r="K2582" s="193">
        <f>MAX(0,(F2582-'2031 forecast'!$C$10))</f>
        <v>0</v>
      </c>
      <c r="L2582" s="193">
        <f>MAX(0,(G2582-'2031 forecast'!$C$10))</f>
        <v>0</v>
      </c>
      <c r="M2582" s="193">
        <f>MAX(0,(H2582-'2031 forecast'!$C$10))</f>
        <v>0</v>
      </c>
      <c r="N2582" s="193">
        <f>MAX(0,(I2582-'2031 forecast'!$C$10))</f>
        <v>0</v>
      </c>
      <c r="O2582" s="193">
        <f>MAX(0,(J2582-'2031 forecast'!$C$10))</f>
        <v>0</v>
      </c>
      <c r="P2582" s="175" t="str">
        <f t="shared" si="419"/>
        <v/>
      </c>
      <c r="Q2582" s="175" t="str">
        <f t="shared" si="420"/>
        <v/>
      </c>
    </row>
    <row r="2583" spans="1:17" s="1" customFormat="1" x14ac:dyDescent="0.3">
      <c r="A2583" s="189">
        <f t="shared" si="418"/>
        <v>43938.458333327078</v>
      </c>
      <c r="B2583" s="190">
        <f t="shared" si="413"/>
        <v>43938</v>
      </c>
      <c r="C2583" s="1">
        <f t="shared" si="414"/>
        <v>11</v>
      </c>
      <c r="D2583" s="191">
        <v>2.8912223464327336</v>
      </c>
      <c r="E2583" s="192">
        <f t="shared" si="415"/>
        <v>1.0039378416068394E-4</v>
      </c>
      <c r="F2583" s="193">
        <f t="shared" si="416"/>
        <v>4.310704316780261</v>
      </c>
      <c r="G2583" s="193">
        <f t="shared" si="417"/>
        <v>4.4701071996660922</v>
      </c>
      <c r="H2583" s="193">
        <f t="shared" si="417"/>
        <v>4.6354045436898401</v>
      </c>
      <c r="I2583" s="193">
        <f t="shared" si="417"/>
        <v>4.8068143165035169</v>
      </c>
      <c r="J2583" s="193">
        <f t="shared" si="417"/>
        <v>4.9845625458508387</v>
      </c>
      <c r="K2583" s="193">
        <f>MAX(0,(F2583-'2031 forecast'!$C$10))</f>
        <v>0</v>
      </c>
      <c r="L2583" s="193">
        <f>MAX(0,(G2583-'2031 forecast'!$C$10))</f>
        <v>0</v>
      </c>
      <c r="M2583" s="193">
        <f>MAX(0,(H2583-'2031 forecast'!$C$10))</f>
        <v>0</v>
      </c>
      <c r="N2583" s="193">
        <f>MAX(0,(I2583-'2031 forecast'!$C$10))</f>
        <v>0</v>
      </c>
      <c r="O2583" s="193">
        <f>MAX(0,(J2583-'2031 forecast'!$C$10))</f>
        <v>0</v>
      </c>
      <c r="P2583" s="175" t="str">
        <f t="shared" si="419"/>
        <v/>
      </c>
      <c r="Q2583" s="175" t="str">
        <f t="shared" si="420"/>
        <v/>
      </c>
    </row>
    <row r="2584" spans="1:17" s="1" customFormat="1" x14ac:dyDescent="0.3">
      <c r="A2584" s="189">
        <f t="shared" si="418"/>
        <v>43938.499999993743</v>
      </c>
      <c r="B2584" s="190">
        <f t="shared" si="413"/>
        <v>43938</v>
      </c>
      <c r="C2584" s="1">
        <f t="shared" si="414"/>
        <v>12</v>
      </c>
      <c r="D2584" s="191">
        <v>3.0116899442007643</v>
      </c>
      <c r="E2584" s="192">
        <f t="shared" si="415"/>
        <v>1.0457685850071245E-4</v>
      </c>
      <c r="F2584" s="193">
        <f t="shared" si="416"/>
        <v>4.4903169966461061</v>
      </c>
      <c r="G2584" s="193">
        <f t="shared" si="417"/>
        <v>4.6563616663188467</v>
      </c>
      <c r="H2584" s="193">
        <f t="shared" si="417"/>
        <v>4.8285463996769176</v>
      </c>
      <c r="I2584" s="193">
        <f t="shared" si="417"/>
        <v>5.0070982463578311</v>
      </c>
      <c r="J2584" s="193">
        <f t="shared" si="417"/>
        <v>5.1922526519279577</v>
      </c>
      <c r="K2584" s="193">
        <f>MAX(0,(F2584-'2031 forecast'!$C$10))</f>
        <v>0</v>
      </c>
      <c r="L2584" s="193">
        <f>MAX(0,(G2584-'2031 forecast'!$C$10))</f>
        <v>0</v>
      </c>
      <c r="M2584" s="193">
        <f>MAX(0,(H2584-'2031 forecast'!$C$10))</f>
        <v>0</v>
      </c>
      <c r="N2584" s="193">
        <f>MAX(0,(I2584-'2031 forecast'!$C$10))</f>
        <v>0</v>
      </c>
      <c r="O2584" s="193">
        <f>MAX(0,(J2584-'2031 forecast'!$C$10))</f>
        <v>0</v>
      </c>
      <c r="P2584" s="175" t="str">
        <f t="shared" si="419"/>
        <v/>
      </c>
      <c r="Q2584" s="175" t="str">
        <f t="shared" si="420"/>
        <v/>
      </c>
    </row>
    <row r="2585" spans="1:17" s="1" customFormat="1" x14ac:dyDescent="0.3">
      <c r="A2585" s="189">
        <f t="shared" si="418"/>
        <v>43938.541666660407</v>
      </c>
      <c r="B2585" s="190">
        <f t="shared" si="413"/>
        <v>43938</v>
      </c>
      <c r="C2585" s="1">
        <f t="shared" si="414"/>
        <v>13</v>
      </c>
      <c r="D2585" s="191">
        <v>2.9815730447587567</v>
      </c>
      <c r="E2585" s="192">
        <f t="shared" si="415"/>
        <v>1.0353108991570533E-4</v>
      </c>
      <c r="F2585" s="193">
        <f t="shared" si="416"/>
        <v>4.445413826679645</v>
      </c>
      <c r="G2585" s="193">
        <f t="shared" ref="G2585:J2604" si="421">$E2585*G$2</f>
        <v>4.6097980496556588</v>
      </c>
      <c r="H2585" s="193">
        <f t="shared" si="421"/>
        <v>4.7802609356801486</v>
      </c>
      <c r="I2585" s="193">
        <f t="shared" si="421"/>
        <v>4.9570272638942532</v>
      </c>
      <c r="J2585" s="193">
        <f t="shared" si="421"/>
        <v>5.1403301254086786</v>
      </c>
      <c r="K2585" s="193">
        <f>MAX(0,(F2585-'2031 forecast'!$C$10))</f>
        <v>0</v>
      </c>
      <c r="L2585" s="193">
        <f>MAX(0,(G2585-'2031 forecast'!$C$10))</f>
        <v>0</v>
      </c>
      <c r="M2585" s="193">
        <f>MAX(0,(H2585-'2031 forecast'!$C$10))</f>
        <v>0</v>
      </c>
      <c r="N2585" s="193">
        <f>MAX(0,(I2585-'2031 forecast'!$C$10))</f>
        <v>0</v>
      </c>
      <c r="O2585" s="193">
        <f>MAX(0,(J2585-'2031 forecast'!$C$10))</f>
        <v>0</v>
      </c>
      <c r="P2585" s="175" t="str">
        <f t="shared" si="419"/>
        <v/>
      </c>
      <c r="Q2585" s="175" t="str">
        <f t="shared" si="420"/>
        <v/>
      </c>
    </row>
    <row r="2586" spans="1:17" s="1" customFormat="1" x14ac:dyDescent="0.3">
      <c r="A2586" s="189">
        <f t="shared" si="418"/>
        <v>43938.583333327071</v>
      </c>
      <c r="B2586" s="190">
        <f t="shared" si="413"/>
        <v>43938</v>
      </c>
      <c r="C2586" s="1">
        <f t="shared" si="414"/>
        <v>14</v>
      </c>
      <c r="D2586" s="191">
        <v>2.9589853701772508</v>
      </c>
      <c r="E2586" s="192">
        <f t="shared" si="415"/>
        <v>1.0274676347694998E-4</v>
      </c>
      <c r="F2586" s="193">
        <f t="shared" si="416"/>
        <v>4.411736449204799</v>
      </c>
      <c r="G2586" s="193">
        <f t="shared" si="421"/>
        <v>4.5748753371582671</v>
      </c>
      <c r="H2586" s="193">
        <f t="shared" si="421"/>
        <v>4.7440468376825713</v>
      </c>
      <c r="I2586" s="193">
        <f t="shared" si="421"/>
        <v>4.9194740270465687</v>
      </c>
      <c r="J2586" s="193">
        <f t="shared" si="421"/>
        <v>5.101388230519218</v>
      </c>
      <c r="K2586" s="193">
        <f>MAX(0,(F2586-'2031 forecast'!$C$10))</f>
        <v>0</v>
      </c>
      <c r="L2586" s="193">
        <f>MAX(0,(G2586-'2031 forecast'!$C$10))</f>
        <v>0</v>
      </c>
      <c r="M2586" s="193">
        <f>MAX(0,(H2586-'2031 forecast'!$C$10))</f>
        <v>0</v>
      </c>
      <c r="N2586" s="193">
        <f>MAX(0,(I2586-'2031 forecast'!$C$10))</f>
        <v>0</v>
      </c>
      <c r="O2586" s="193">
        <f>MAX(0,(J2586-'2031 forecast'!$C$10))</f>
        <v>0</v>
      </c>
      <c r="P2586" s="175" t="str">
        <f t="shared" si="419"/>
        <v/>
      </c>
      <c r="Q2586" s="175" t="str">
        <f t="shared" si="420"/>
        <v/>
      </c>
    </row>
    <row r="2587" spans="1:17" s="1" customFormat="1" x14ac:dyDescent="0.3">
      <c r="A2587" s="189">
        <f t="shared" si="418"/>
        <v>43938.624999993735</v>
      </c>
      <c r="B2587" s="190">
        <f t="shared" si="413"/>
        <v>43938</v>
      </c>
      <c r="C2587" s="1">
        <f t="shared" si="414"/>
        <v>15</v>
      </c>
      <c r="D2587" s="191">
        <v>2.830988547548718</v>
      </c>
      <c r="E2587" s="192">
        <f t="shared" si="415"/>
        <v>9.8302246990669679E-5</v>
      </c>
      <c r="F2587" s="193">
        <f t="shared" si="416"/>
        <v>4.2208979768473389</v>
      </c>
      <c r="G2587" s="193">
        <f t="shared" si="421"/>
        <v>4.3769799663397144</v>
      </c>
      <c r="H2587" s="193">
        <f t="shared" si="421"/>
        <v>4.5388336156963014</v>
      </c>
      <c r="I2587" s="193">
        <f t="shared" si="421"/>
        <v>4.7066723515763602</v>
      </c>
      <c r="J2587" s="193">
        <f t="shared" si="421"/>
        <v>4.8807174928122787</v>
      </c>
      <c r="K2587" s="193">
        <f>MAX(0,(F2587-'2031 forecast'!$C$10))</f>
        <v>0</v>
      </c>
      <c r="L2587" s="193">
        <f>MAX(0,(G2587-'2031 forecast'!$C$10))</f>
        <v>0</v>
      </c>
      <c r="M2587" s="193">
        <f>MAX(0,(H2587-'2031 forecast'!$C$10))</f>
        <v>0</v>
      </c>
      <c r="N2587" s="193">
        <f>MAX(0,(I2587-'2031 forecast'!$C$10))</f>
        <v>0</v>
      </c>
      <c r="O2587" s="193">
        <f>MAX(0,(J2587-'2031 forecast'!$C$10))</f>
        <v>0</v>
      </c>
      <c r="P2587" s="175" t="str">
        <f t="shared" si="419"/>
        <v/>
      </c>
      <c r="Q2587" s="175" t="str">
        <f t="shared" si="420"/>
        <v/>
      </c>
    </row>
    <row r="2588" spans="1:17" s="1" customFormat="1" x14ac:dyDescent="0.3">
      <c r="A2588" s="189">
        <f t="shared" si="418"/>
        <v>43938.6666666604</v>
      </c>
      <c r="B2588" s="190">
        <f t="shared" si="413"/>
        <v>43938</v>
      </c>
      <c r="C2588" s="1">
        <f t="shared" si="414"/>
        <v>16</v>
      </c>
      <c r="D2588" s="191">
        <v>2.8234593226882163</v>
      </c>
      <c r="E2588" s="192">
        <f t="shared" si="415"/>
        <v>9.8040804844417908E-5</v>
      </c>
      <c r="F2588" s="193">
        <f t="shared" si="416"/>
        <v>4.2096721843557239</v>
      </c>
      <c r="G2588" s="193">
        <f t="shared" si="421"/>
        <v>4.3653390621739181</v>
      </c>
      <c r="H2588" s="193">
        <f t="shared" si="421"/>
        <v>4.5267622496971098</v>
      </c>
      <c r="I2588" s="193">
        <f t="shared" si="421"/>
        <v>4.694154605960466</v>
      </c>
      <c r="J2588" s="193">
        <f t="shared" si="421"/>
        <v>4.8677368611824594</v>
      </c>
      <c r="K2588" s="193">
        <f>MAX(0,(F2588-'2031 forecast'!$C$10))</f>
        <v>0</v>
      </c>
      <c r="L2588" s="193">
        <f>MAX(0,(G2588-'2031 forecast'!$C$10))</f>
        <v>0</v>
      </c>
      <c r="M2588" s="193">
        <f>MAX(0,(H2588-'2031 forecast'!$C$10))</f>
        <v>0</v>
      </c>
      <c r="N2588" s="193">
        <f>MAX(0,(I2588-'2031 forecast'!$C$10))</f>
        <v>0</v>
      </c>
      <c r="O2588" s="193">
        <f>MAX(0,(J2588-'2031 forecast'!$C$10))</f>
        <v>0</v>
      </c>
      <c r="P2588" s="175" t="str">
        <f t="shared" si="419"/>
        <v/>
      </c>
      <c r="Q2588" s="175" t="str">
        <f t="shared" si="420"/>
        <v/>
      </c>
    </row>
    <row r="2589" spans="1:17" s="1" customFormat="1" x14ac:dyDescent="0.3">
      <c r="A2589" s="189">
        <f t="shared" si="418"/>
        <v>43938.708333327064</v>
      </c>
      <c r="B2589" s="190">
        <f t="shared" si="413"/>
        <v>43938</v>
      </c>
      <c r="C2589" s="1">
        <f t="shared" si="414"/>
        <v>17</v>
      </c>
      <c r="D2589" s="191">
        <v>2.8535762221302239</v>
      </c>
      <c r="E2589" s="192">
        <f t="shared" si="415"/>
        <v>9.908657342942503E-5</v>
      </c>
      <c r="F2589" s="193">
        <f t="shared" si="416"/>
        <v>4.2545753543221849</v>
      </c>
      <c r="G2589" s="193">
        <f t="shared" si="421"/>
        <v>4.411902678837107</v>
      </c>
      <c r="H2589" s="193">
        <f t="shared" si="421"/>
        <v>4.5750477136938787</v>
      </c>
      <c r="I2589" s="193">
        <f t="shared" si="421"/>
        <v>4.7442255884240438</v>
      </c>
      <c r="J2589" s="193">
        <f t="shared" si="421"/>
        <v>4.9196593877017394</v>
      </c>
      <c r="K2589" s="193">
        <f>MAX(0,(F2589-'2031 forecast'!$C$10))</f>
        <v>0</v>
      </c>
      <c r="L2589" s="193">
        <f>MAX(0,(G2589-'2031 forecast'!$C$10))</f>
        <v>0</v>
      </c>
      <c r="M2589" s="193">
        <f>MAX(0,(H2589-'2031 forecast'!$C$10))</f>
        <v>0</v>
      </c>
      <c r="N2589" s="193">
        <f>MAX(0,(I2589-'2031 forecast'!$C$10))</f>
        <v>0</v>
      </c>
      <c r="O2589" s="193">
        <f>MAX(0,(J2589-'2031 forecast'!$C$10))</f>
        <v>0</v>
      </c>
      <c r="P2589" s="175" t="str">
        <f t="shared" si="419"/>
        <v/>
      </c>
      <c r="Q2589" s="175" t="str">
        <f t="shared" si="420"/>
        <v/>
      </c>
    </row>
    <row r="2590" spans="1:17" s="1" customFormat="1" x14ac:dyDescent="0.3">
      <c r="A2590" s="189">
        <f t="shared" si="418"/>
        <v>43938.749999993728</v>
      </c>
      <c r="B2590" s="190">
        <f t="shared" si="413"/>
        <v>43938</v>
      </c>
      <c r="C2590" s="1">
        <f t="shared" si="414"/>
        <v>18</v>
      </c>
      <c r="D2590" s="191">
        <v>2.8460469972697218</v>
      </c>
      <c r="E2590" s="192">
        <f t="shared" si="415"/>
        <v>9.8825131283173246E-5</v>
      </c>
      <c r="F2590" s="193">
        <f t="shared" si="416"/>
        <v>4.2433495618305699</v>
      </c>
      <c r="G2590" s="193">
        <f t="shared" si="421"/>
        <v>4.4002617746713097</v>
      </c>
      <c r="H2590" s="193">
        <f t="shared" si="421"/>
        <v>4.5629763476946863</v>
      </c>
      <c r="I2590" s="193">
        <f t="shared" si="421"/>
        <v>4.7317078428081496</v>
      </c>
      <c r="J2590" s="193">
        <f t="shared" si="421"/>
        <v>4.9066787560719192</v>
      </c>
      <c r="K2590" s="193">
        <f>MAX(0,(F2590-'2031 forecast'!$C$10))</f>
        <v>0</v>
      </c>
      <c r="L2590" s="193">
        <f>MAX(0,(G2590-'2031 forecast'!$C$10))</f>
        <v>0</v>
      </c>
      <c r="M2590" s="193">
        <f>MAX(0,(H2590-'2031 forecast'!$C$10))</f>
        <v>0</v>
      </c>
      <c r="N2590" s="193">
        <f>MAX(0,(I2590-'2031 forecast'!$C$10))</f>
        <v>0</v>
      </c>
      <c r="O2590" s="193">
        <f>MAX(0,(J2590-'2031 forecast'!$C$10))</f>
        <v>0</v>
      </c>
      <c r="P2590" s="175" t="str">
        <f t="shared" si="419"/>
        <v/>
      </c>
      <c r="Q2590" s="175" t="str">
        <f t="shared" si="420"/>
        <v/>
      </c>
    </row>
    <row r="2591" spans="1:17" s="1" customFormat="1" x14ac:dyDescent="0.3">
      <c r="A2591" s="189">
        <f t="shared" si="418"/>
        <v>43938.791666660392</v>
      </c>
      <c r="B2591" s="190">
        <f t="shared" si="413"/>
        <v>43938</v>
      </c>
      <c r="C2591" s="1">
        <f t="shared" si="414"/>
        <v>19</v>
      </c>
      <c r="D2591" s="191">
        <v>2.8234593226882163</v>
      </c>
      <c r="E2591" s="192">
        <f t="shared" si="415"/>
        <v>9.8040804844417908E-5</v>
      </c>
      <c r="F2591" s="193">
        <f t="shared" si="416"/>
        <v>4.2096721843557239</v>
      </c>
      <c r="G2591" s="193">
        <f t="shared" si="421"/>
        <v>4.3653390621739181</v>
      </c>
      <c r="H2591" s="193">
        <f t="shared" si="421"/>
        <v>4.5267622496971098</v>
      </c>
      <c r="I2591" s="193">
        <f t="shared" si="421"/>
        <v>4.694154605960466</v>
      </c>
      <c r="J2591" s="193">
        <f t="shared" si="421"/>
        <v>4.8677368611824594</v>
      </c>
      <c r="K2591" s="193">
        <f>MAX(0,(F2591-'2031 forecast'!$C$10))</f>
        <v>0</v>
      </c>
      <c r="L2591" s="193">
        <f>MAX(0,(G2591-'2031 forecast'!$C$10))</f>
        <v>0</v>
      </c>
      <c r="M2591" s="193">
        <f>MAX(0,(H2591-'2031 forecast'!$C$10))</f>
        <v>0</v>
      </c>
      <c r="N2591" s="193">
        <f>MAX(0,(I2591-'2031 forecast'!$C$10))</f>
        <v>0</v>
      </c>
      <c r="O2591" s="193">
        <f>MAX(0,(J2591-'2031 forecast'!$C$10))</f>
        <v>0</v>
      </c>
      <c r="P2591" s="175" t="str">
        <f t="shared" si="419"/>
        <v/>
      </c>
      <c r="Q2591" s="175" t="str">
        <f t="shared" si="420"/>
        <v/>
      </c>
    </row>
    <row r="2592" spans="1:17" s="1" customFormat="1" x14ac:dyDescent="0.3">
      <c r="A2592" s="189">
        <f t="shared" si="418"/>
        <v>43938.833333327057</v>
      </c>
      <c r="B2592" s="190">
        <f t="shared" si="413"/>
        <v>43938</v>
      </c>
      <c r="C2592" s="1">
        <f t="shared" si="414"/>
        <v>20</v>
      </c>
      <c r="D2592" s="191">
        <v>2.8987515712932352</v>
      </c>
      <c r="E2592" s="192">
        <f t="shared" si="415"/>
        <v>1.0065522630693572E-4</v>
      </c>
      <c r="F2592" s="193">
        <f t="shared" si="416"/>
        <v>4.3219301092718769</v>
      </c>
      <c r="G2592" s="193">
        <f t="shared" si="421"/>
        <v>4.4817481038318894</v>
      </c>
      <c r="H2592" s="193">
        <f t="shared" si="421"/>
        <v>4.6474759096890326</v>
      </c>
      <c r="I2592" s="193">
        <f t="shared" si="421"/>
        <v>4.819332062119412</v>
      </c>
      <c r="J2592" s="193">
        <f t="shared" si="421"/>
        <v>4.9975431774806589</v>
      </c>
      <c r="K2592" s="193">
        <f>MAX(0,(F2592-'2031 forecast'!$C$10))</f>
        <v>0</v>
      </c>
      <c r="L2592" s="193">
        <f>MAX(0,(G2592-'2031 forecast'!$C$10))</f>
        <v>0</v>
      </c>
      <c r="M2592" s="193">
        <f>MAX(0,(H2592-'2031 forecast'!$C$10))</f>
        <v>0</v>
      </c>
      <c r="N2592" s="193">
        <f>MAX(0,(I2592-'2031 forecast'!$C$10))</f>
        <v>0</v>
      </c>
      <c r="O2592" s="193">
        <f>MAX(0,(J2592-'2031 forecast'!$C$10))</f>
        <v>0</v>
      </c>
      <c r="P2592" s="175" t="str">
        <f t="shared" si="419"/>
        <v/>
      </c>
      <c r="Q2592" s="175" t="str">
        <f t="shared" si="420"/>
        <v/>
      </c>
    </row>
    <row r="2593" spans="1:17" s="1" customFormat="1" x14ac:dyDescent="0.3">
      <c r="A2593" s="189">
        <f t="shared" si="418"/>
        <v>43938.874999993721</v>
      </c>
      <c r="B2593" s="190">
        <f t="shared" si="413"/>
        <v>43938</v>
      </c>
      <c r="C2593" s="1">
        <f t="shared" si="414"/>
        <v>21</v>
      </c>
      <c r="D2593" s="191">
        <v>2.8460469972697218</v>
      </c>
      <c r="E2593" s="192">
        <f t="shared" si="415"/>
        <v>9.8825131283173246E-5</v>
      </c>
      <c r="F2593" s="193">
        <f t="shared" si="416"/>
        <v>4.2433495618305699</v>
      </c>
      <c r="G2593" s="193">
        <f t="shared" si="421"/>
        <v>4.4002617746713097</v>
      </c>
      <c r="H2593" s="193">
        <f t="shared" si="421"/>
        <v>4.5629763476946863</v>
      </c>
      <c r="I2593" s="193">
        <f t="shared" si="421"/>
        <v>4.7317078428081496</v>
      </c>
      <c r="J2593" s="193">
        <f t="shared" si="421"/>
        <v>4.9066787560719192</v>
      </c>
      <c r="K2593" s="193">
        <f>MAX(0,(F2593-'2031 forecast'!$C$10))</f>
        <v>0</v>
      </c>
      <c r="L2593" s="193">
        <f>MAX(0,(G2593-'2031 forecast'!$C$10))</f>
        <v>0</v>
      </c>
      <c r="M2593" s="193">
        <f>MAX(0,(H2593-'2031 forecast'!$C$10))</f>
        <v>0</v>
      </c>
      <c r="N2593" s="193">
        <f>MAX(0,(I2593-'2031 forecast'!$C$10))</f>
        <v>0</v>
      </c>
      <c r="O2593" s="193">
        <f>MAX(0,(J2593-'2031 forecast'!$C$10))</f>
        <v>0</v>
      </c>
      <c r="P2593" s="175" t="str">
        <f t="shared" si="419"/>
        <v/>
      </c>
      <c r="Q2593" s="175" t="str">
        <f t="shared" si="420"/>
        <v/>
      </c>
    </row>
    <row r="2594" spans="1:17" s="1" customFormat="1" x14ac:dyDescent="0.3">
      <c r="A2594" s="189">
        <f t="shared" si="418"/>
        <v>43938.916666660385</v>
      </c>
      <c r="B2594" s="190">
        <f t="shared" si="413"/>
        <v>43938</v>
      </c>
      <c r="C2594" s="1">
        <f t="shared" si="414"/>
        <v>22</v>
      </c>
      <c r="D2594" s="191">
        <v>2.7632255238042007</v>
      </c>
      <c r="E2594" s="192">
        <f t="shared" si="415"/>
        <v>9.5949267674403651E-5</v>
      </c>
      <c r="F2594" s="193">
        <f t="shared" si="416"/>
        <v>4.1198658444228018</v>
      </c>
      <c r="G2594" s="193">
        <f t="shared" si="421"/>
        <v>4.2722118288475412</v>
      </c>
      <c r="H2594" s="193">
        <f t="shared" si="421"/>
        <v>4.4301913217035711</v>
      </c>
      <c r="I2594" s="193">
        <f t="shared" si="421"/>
        <v>4.5940126410333093</v>
      </c>
      <c r="J2594" s="193">
        <f t="shared" si="421"/>
        <v>4.7638918081439003</v>
      </c>
      <c r="K2594" s="193">
        <f>MAX(0,(F2594-'2031 forecast'!$C$10))</f>
        <v>0</v>
      </c>
      <c r="L2594" s="193">
        <f>MAX(0,(G2594-'2031 forecast'!$C$10))</f>
        <v>0</v>
      </c>
      <c r="M2594" s="193">
        <f>MAX(0,(H2594-'2031 forecast'!$C$10))</f>
        <v>0</v>
      </c>
      <c r="N2594" s="193">
        <f>MAX(0,(I2594-'2031 forecast'!$C$10))</f>
        <v>0</v>
      </c>
      <c r="O2594" s="193">
        <f>MAX(0,(J2594-'2031 forecast'!$C$10))</f>
        <v>0</v>
      </c>
      <c r="P2594" s="175" t="str">
        <f t="shared" si="419"/>
        <v/>
      </c>
      <c r="Q2594" s="175" t="str">
        <f t="shared" si="420"/>
        <v/>
      </c>
    </row>
    <row r="2595" spans="1:17" s="1" customFormat="1" x14ac:dyDescent="0.3">
      <c r="A2595" s="189">
        <f t="shared" si="418"/>
        <v>43938.958333327049</v>
      </c>
      <c r="B2595" s="190">
        <f t="shared" si="413"/>
        <v>43938</v>
      </c>
      <c r="C2595" s="1">
        <f t="shared" si="414"/>
        <v>23</v>
      </c>
      <c r="D2595" s="191">
        <v>2.5825241271521548</v>
      </c>
      <c r="E2595" s="192">
        <f t="shared" si="415"/>
        <v>8.9674656164360906E-5</v>
      </c>
      <c r="F2595" s="193">
        <f t="shared" si="416"/>
        <v>3.8504468246240351</v>
      </c>
      <c r="G2595" s="193">
        <f t="shared" si="421"/>
        <v>3.9928301288684103</v>
      </c>
      <c r="H2595" s="193">
        <f t="shared" si="421"/>
        <v>4.1404785377229558</v>
      </c>
      <c r="I2595" s="193">
        <f t="shared" si="421"/>
        <v>4.2935867462518393</v>
      </c>
      <c r="J2595" s="193">
        <f t="shared" si="421"/>
        <v>4.4523566490282223</v>
      </c>
      <c r="K2595" s="193">
        <f>MAX(0,(F2595-'2031 forecast'!$C$10))</f>
        <v>0</v>
      </c>
      <c r="L2595" s="193">
        <f>MAX(0,(G2595-'2031 forecast'!$C$10))</f>
        <v>0</v>
      </c>
      <c r="M2595" s="193">
        <f>MAX(0,(H2595-'2031 forecast'!$C$10))</f>
        <v>0</v>
      </c>
      <c r="N2595" s="193">
        <f>MAX(0,(I2595-'2031 forecast'!$C$10))</f>
        <v>0</v>
      </c>
      <c r="O2595" s="193">
        <f>MAX(0,(J2595-'2031 forecast'!$C$10))</f>
        <v>0</v>
      </c>
      <c r="P2595" s="175" t="str">
        <f t="shared" si="419"/>
        <v/>
      </c>
      <c r="Q2595" s="175" t="str">
        <f t="shared" si="420"/>
        <v/>
      </c>
    </row>
    <row r="2596" spans="1:17" s="1" customFormat="1" x14ac:dyDescent="0.3">
      <c r="A2596" s="189">
        <f t="shared" si="418"/>
        <v>43938.999999993714</v>
      </c>
      <c r="B2596" s="190">
        <f t="shared" si="413"/>
        <v>43938</v>
      </c>
      <c r="C2596" s="1">
        <f t="shared" si="414"/>
        <v>0</v>
      </c>
      <c r="D2596" s="191">
        <v>2.4846442039656305</v>
      </c>
      <c r="E2596" s="192">
        <f t="shared" si="415"/>
        <v>8.627590826308777E-5</v>
      </c>
      <c r="F2596" s="193">
        <f t="shared" si="416"/>
        <v>3.7045115222330374</v>
      </c>
      <c r="G2596" s="193">
        <f t="shared" si="421"/>
        <v>3.8414983747130487</v>
      </c>
      <c r="H2596" s="193">
        <f t="shared" si="421"/>
        <v>3.9835507797334571</v>
      </c>
      <c r="I2596" s="193">
        <f t="shared" si="421"/>
        <v>4.1308560532452105</v>
      </c>
      <c r="J2596" s="193">
        <f t="shared" si="421"/>
        <v>4.2836084378405648</v>
      </c>
      <c r="K2596" s="193">
        <f>MAX(0,(F2596-'2031 forecast'!$C$10))</f>
        <v>0</v>
      </c>
      <c r="L2596" s="193">
        <f>MAX(0,(G2596-'2031 forecast'!$C$10))</f>
        <v>0</v>
      </c>
      <c r="M2596" s="193">
        <f>MAX(0,(H2596-'2031 forecast'!$C$10))</f>
        <v>0</v>
      </c>
      <c r="N2596" s="193">
        <f>MAX(0,(I2596-'2031 forecast'!$C$10))</f>
        <v>0</v>
      </c>
      <c r="O2596" s="193">
        <f>MAX(0,(J2596-'2031 forecast'!$C$10))</f>
        <v>0</v>
      </c>
      <c r="P2596" s="175" t="str">
        <f t="shared" si="419"/>
        <v/>
      </c>
      <c r="Q2596" s="175" t="str">
        <f t="shared" si="420"/>
        <v/>
      </c>
    </row>
    <row r="2597" spans="1:17" s="1" customFormat="1" x14ac:dyDescent="0.3">
      <c r="A2597" s="189">
        <f t="shared" si="418"/>
        <v>43939.041666660378</v>
      </c>
      <c r="B2597" s="190">
        <f t="shared" si="413"/>
        <v>43939</v>
      </c>
      <c r="C2597" s="1">
        <f t="shared" si="414"/>
        <v>1</v>
      </c>
      <c r="D2597" s="191">
        <v>2.3491181564765959</v>
      </c>
      <c r="E2597" s="192">
        <f t="shared" si="415"/>
        <v>8.1569949630555701E-5</v>
      </c>
      <c r="F2597" s="193">
        <f t="shared" si="416"/>
        <v>3.5024472573839622</v>
      </c>
      <c r="G2597" s="193">
        <f t="shared" si="421"/>
        <v>3.6319620997287001</v>
      </c>
      <c r="H2597" s="193">
        <f t="shared" si="421"/>
        <v>3.7662661917479956</v>
      </c>
      <c r="I2597" s="193">
        <f t="shared" si="421"/>
        <v>3.9055366321591078</v>
      </c>
      <c r="J2597" s="193">
        <f t="shared" si="421"/>
        <v>4.0499570685038062</v>
      </c>
      <c r="K2597" s="193">
        <f>MAX(0,(F2597-'2031 forecast'!$C$10))</f>
        <v>0</v>
      </c>
      <c r="L2597" s="193">
        <f>MAX(0,(G2597-'2031 forecast'!$C$10))</f>
        <v>0</v>
      </c>
      <c r="M2597" s="193">
        <f>MAX(0,(H2597-'2031 forecast'!$C$10))</f>
        <v>0</v>
      </c>
      <c r="N2597" s="193">
        <f>MAX(0,(I2597-'2031 forecast'!$C$10))</f>
        <v>0</v>
      </c>
      <c r="O2597" s="193">
        <f>MAX(0,(J2597-'2031 forecast'!$C$10))</f>
        <v>0</v>
      </c>
      <c r="P2597" s="175" t="str">
        <f t="shared" si="419"/>
        <v/>
      </c>
      <c r="Q2597" s="175" t="str">
        <f t="shared" si="420"/>
        <v/>
      </c>
    </row>
    <row r="2598" spans="1:17" s="1" customFormat="1" x14ac:dyDescent="0.3">
      <c r="A2598" s="189">
        <f t="shared" si="418"/>
        <v>43939.083333327042</v>
      </c>
      <c r="B2598" s="190">
        <f t="shared" si="413"/>
        <v>43939</v>
      </c>
      <c r="C2598" s="1">
        <f t="shared" si="414"/>
        <v>2</v>
      </c>
      <c r="D2598" s="191">
        <v>2.3039428073135846</v>
      </c>
      <c r="E2598" s="192">
        <f t="shared" si="415"/>
        <v>8.0001296753045011E-5</v>
      </c>
      <c r="F2598" s="193">
        <f t="shared" si="416"/>
        <v>3.4350925024342707</v>
      </c>
      <c r="G2598" s="193">
        <f t="shared" si="421"/>
        <v>3.5621166747339172</v>
      </c>
      <c r="H2598" s="193">
        <f t="shared" si="421"/>
        <v>3.6938379957528418</v>
      </c>
      <c r="I2598" s="193">
        <f t="shared" si="421"/>
        <v>3.8304301584637401</v>
      </c>
      <c r="J2598" s="193">
        <f t="shared" si="421"/>
        <v>3.9720732787248871</v>
      </c>
      <c r="K2598" s="193">
        <f>MAX(0,(F2598-'2031 forecast'!$C$10))</f>
        <v>0</v>
      </c>
      <c r="L2598" s="193">
        <f>MAX(0,(G2598-'2031 forecast'!$C$10))</f>
        <v>0</v>
      </c>
      <c r="M2598" s="193">
        <f>MAX(0,(H2598-'2031 forecast'!$C$10))</f>
        <v>0</v>
      </c>
      <c r="N2598" s="193">
        <f>MAX(0,(I2598-'2031 forecast'!$C$10))</f>
        <v>0</v>
      </c>
      <c r="O2598" s="193">
        <f>MAX(0,(J2598-'2031 forecast'!$C$10))</f>
        <v>0</v>
      </c>
      <c r="P2598" s="175" t="str">
        <f t="shared" si="419"/>
        <v/>
      </c>
      <c r="Q2598" s="175" t="str">
        <f t="shared" si="420"/>
        <v/>
      </c>
    </row>
    <row r="2599" spans="1:17" s="1" customFormat="1" x14ac:dyDescent="0.3">
      <c r="A2599" s="189">
        <f t="shared" si="418"/>
        <v>43939.124999993706</v>
      </c>
      <c r="B2599" s="190">
        <f t="shared" si="413"/>
        <v>43939</v>
      </c>
      <c r="C2599" s="1">
        <f t="shared" si="414"/>
        <v>3</v>
      </c>
      <c r="D2599" s="191">
        <v>2.2662966830110749</v>
      </c>
      <c r="E2599" s="192">
        <f t="shared" si="415"/>
        <v>7.8694086021786105E-5</v>
      </c>
      <c r="F2599" s="193">
        <f t="shared" si="416"/>
        <v>3.3789635399761941</v>
      </c>
      <c r="G2599" s="193">
        <f t="shared" si="421"/>
        <v>3.5039121539049316</v>
      </c>
      <c r="H2599" s="193">
        <f t="shared" si="421"/>
        <v>3.63348116575688</v>
      </c>
      <c r="I2599" s="193">
        <f t="shared" si="421"/>
        <v>3.7678414303842671</v>
      </c>
      <c r="J2599" s="193">
        <f t="shared" si="421"/>
        <v>3.9071701205757874</v>
      </c>
      <c r="K2599" s="193">
        <f>MAX(0,(F2599-'2031 forecast'!$C$10))</f>
        <v>0</v>
      </c>
      <c r="L2599" s="193">
        <f>MAX(0,(G2599-'2031 forecast'!$C$10))</f>
        <v>0</v>
      </c>
      <c r="M2599" s="193">
        <f>MAX(0,(H2599-'2031 forecast'!$C$10))</f>
        <v>0</v>
      </c>
      <c r="N2599" s="193">
        <f>MAX(0,(I2599-'2031 forecast'!$C$10))</f>
        <v>0</v>
      </c>
      <c r="O2599" s="193">
        <f>MAX(0,(J2599-'2031 forecast'!$C$10))</f>
        <v>0</v>
      </c>
      <c r="P2599" s="175" t="str">
        <f t="shared" si="419"/>
        <v/>
      </c>
      <c r="Q2599" s="175" t="str">
        <f t="shared" si="420"/>
        <v/>
      </c>
    </row>
    <row r="2600" spans="1:17" s="1" customFormat="1" x14ac:dyDescent="0.3">
      <c r="A2600" s="189">
        <f t="shared" si="418"/>
        <v>43939.166666660371</v>
      </c>
      <c r="B2600" s="190">
        <f t="shared" si="413"/>
        <v>43939</v>
      </c>
      <c r="C2600" s="1">
        <f t="shared" si="414"/>
        <v>4</v>
      </c>
      <c r="D2600" s="191">
        <v>2.3265304818950905</v>
      </c>
      <c r="E2600" s="192">
        <f t="shared" si="415"/>
        <v>8.0785623191800363E-5</v>
      </c>
      <c r="F2600" s="193">
        <f t="shared" si="416"/>
        <v>3.4687698799091167</v>
      </c>
      <c r="G2600" s="193">
        <f t="shared" si="421"/>
        <v>3.5970393872313089</v>
      </c>
      <c r="H2600" s="193">
        <f t="shared" si="421"/>
        <v>3.7300520937504187</v>
      </c>
      <c r="I2600" s="193">
        <f t="shared" si="421"/>
        <v>3.8679833953114242</v>
      </c>
      <c r="J2600" s="193">
        <f t="shared" si="421"/>
        <v>4.0110151736143473</v>
      </c>
      <c r="K2600" s="193">
        <f>MAX(0,(F2600-'2031 forecast'!$C$10))</f>
        <v>0</v>
      </c>
      <c r="L2600" s="193">
        <f>MAX(0,(G2600-'2031 forecast'!$C$10))</f>
        <v>0</v>
      </c>
      <c r="M2600" s="193">
        <f>MAX(0,(H2600-'2031 forecast'!$C$10))</f>
        <v>0</v>
      </c>
      <c r="N2600" s="193">
        <f>MAX(0,(I2600-'2031 forecast'!$C$10))</f>
        <v>0</v>
      </c>
      <c r="O2600" s="193">
        <f>MAX(0,(J2600-'2031 forecast'!$C$10))</f>
        <v>0</v>
      </c>
      <c r="P2600" s="175" t="str">
        <f t="shared" si="419"/>
        <v/>
      </c>
      <c r="Q2600" s="175" t="str">
        <f t="shared" si="420"/>
        <v/>
      </c>
    </row>
    <row r="2601" spans="1:17" s="1" customFormat="1" x14ac:dyDescent="0.3">
      <c r="A2601" s="189">
        <f t="shared" si="418"/>
        <v>43939.208333327035</v>
      </c>
      <c r="B2601" s="190">
        <f t="shared" si="413"/>
        <v>43939</v>
      </c>
      <c r="C2601" s="1">
        <f t="shared" si="414"/>
        <v>5</v>
      </c>
      <c r="D2601" s="191">
        <v>2.3792350559186035</v>
      </c>
      <c r="E2601" s="192">
        <f t="shared" si="415"/>
        <v>8.2615718215562823E-5</v>
      </c>
      <c r="F2601" s="193">
        <f t="shared" si="416"/>
        <v>3.5473504273504233</v>
      </c>
      <c r="G2601" s="193">
        <f t="shared" si="421"/>
        <v>3.6785257163918885</v>
      </c>
      <c r="H2601" s="193">
        <f t="shared" si="421"/>
        <v>3.8145516557447645</v>
      </c>
      <c r="I2601" s="193">
        <f t="shared" si="421"/>
        <v>3.9556076146226857</v>
      </c>
      <c r="J2601" s="193">
        <f t="shared" si="421"/>
        <v>4.1018795950230862</v>
      </c>
      <c r="K2601" s="193">
        <f>MAX(0,(F2601-'2031 forecast'!$C$10))</f>
        <v>0</v>
      </c>
      <c r="L2601" s="193">
        <f>MAX(0,(G2601-'2031 forecast'!$C$10))</f>
        <v>0</v>
      </c>
      <c r="M2601" s="193">
        <f>MAX(0,(H2601-'2031 forecast'!$C$10))</f>
        <v>0</v>
      </c>
      <c r="N2601" s="193">
        <f>MAX(0,(I2601-'2031 forecast'!$C$10))</f>
        <v>0</v>
      </c>
      <c r="O2601" s="193">
        <f>MAX(0,(J2601-'2031 forecast'!$C$10))</f>
        <v>0</v>
      </c>
      <c r="P2601" s="175" t="str">
        <f t="shared" si="419"/>
        <v/>
      </c>
      <c r="Q2601" s="175" t="str">
        <f t="shared" si="420"/>
        <v/>
      </c>
    </row>
    <row r="2602" spans="1:17" s="1" customFormat="1" x14ac:dyDescent="0.3">
      <c r="A2602" s="189">
        <f t="shared" si="418"/>
        <v>43939.249999993699</v>
      </c>
      <c r="B2602" s="190">
        <f t="shared" si="413"/>
        <v>43939</v>
      </c>
      <c r="C2602" s="1">
        <f t="shared" si="414"/>
        <v>6</v>
      </c>
      <c r="D2602" s="191">
        <v>2.3867642807791056</v>
      </c>
      <c r="E2602" s="192">
        <f t="shared" si="415"/>
        <v>8.2877160361814606E-5</v>
      </c>
      <c r="F2602" s="193">
        <f t="shared" si="416"/>
        <v>3.5585762198420388</v>
      </c>
      <c r="G2602" s="193">
        <f t="shared" si="421"/>
        <v>3.6901666205576857</v>
      </c>
      <c r="H2602" s="193">
        <f t="shared" si="421"/>
        <v>3.826623021743957</v>
      </c>
      <c r="I2602" s="193">
        <f t="shared" si="421"/>
        <v>3.9681253602385804</v>
      </c>
      <c r="J2602" s="193">
        <f t="shared" si="421"/>
        <v>4.1148602266529055</v>
      </c>
      <c r="K2602" s="193">
        <f>MAX(0,(F2602-'2031 forecast'!$C$10))</f>
        <v>0</v>
      </c>
      <c r="L2602" s="193">
        <f>MAX(0,(G2602-'2031 forecast'!$C$10))</f>
        <v>0</v>
      </c>
      <c r="M2602" s="193">
        <f>MAX(0,(H2602-'2031 forecast'!$C$10))</f>
        <v>0</v>
      </c>
      <c r="N2602" s="193">
        <f>MAX(0,(I2602-'2031 forecast'!$C$10))</f>
        <v>0</v>
      </c>
      <c r="O2602" s="193">
        <f>MAX(0,(J2602-'2031 forecast'!$C$10))</f>
        <v>0</v>
      </c>
      <c r="P2602" s="175" t="str">
        <f t="shared" si="419"/>
        <v/>
      </c>
      <c r="Q2602" s="175" t="str">
        <f t="shared" si="420"/>
        <v/>
      </c>
    </row>
    <row r="2603" spans="1:17" s="1" customFormat="1" x14ac:dyDescent="0.3">
      <c r="A2603" s="189">
        <f t="shared" si="418"/>
        <v>43939.291666660363</v>
      </c>
      <c r="B2603" s="190">
        <f t="shared" si="413"/>
        <v>43939</v>
      </c>
      <c r="C2603" s="1">
        <f t="shared" si="414"/>
        <v>7</v>
      </c>
      <c r="D2603" s="191">
        <v>2.401822730500109</v>
      </c>
      <c r="E2603" s="192">
        <f t="shared" si="415"/>
        <v>8.3400044654318161E-5</v>
      </c>
      <c r="F2603" s="193">
        <f t="shared" si="416"/>
        <v>3.5810278048252688</v>
      </c>
      <c r="G2603" s="193">
        <f t="shared" si="421"/>
        <v>3.7134484288892793</v>
      </c>
      <c r="H2603" s="193">
        <f t="shared" si="421"/>
        <v>3.8507657537423414</v>
      </c>
      <c r="I2603" s="193">
        <f t="shared" si="421"/>
        <v>3.9931608514703694</v>
      </c>
      <c r="J2603" s="193">
        <f t="shared" si="421"/>
        <v>4.1408214899125451</v>
      </c>
      <c r="K2603" s="193">
        <f>MAX(0,(F2603-'2031 forecast'!$C$10))</f>
        <v>0</v>
      </c>
      <c r="L2603" s="193">
        <f>MAX(0,(G2603-'2031 forecast'!$C$10))</f>
        <v>0</v>
      </c>
      <c r="M2603" s="193">
        <f>MAX(0,(H2603-'2031 forecast'!$C$10))</f>
        <v>0</v>
      </c>
      <c r="N2603" s="193">
        <f>MAX(0,(I2603-'2031 forecast'!$C$10))</f>
        <v>0</v>
      </c>
      <c r="O2603" s="193">
        <f>MAX(0,(J2603-'2031 forecast'!$C$10))</f>
        <v>0</v>
      </c>
      <c r="P2603" s="175" t="str">
        <f t="shared" si="419"/>
        <v/>
      </c>
      <c r="Q2603" s="175" t="str">
        <f t="shared" si="420"/>
        <v/>
      </c>
    </row>
    <row r="2604" spans="1:17" s="1" customFormat="1" x14ac:dyDescent="0.3">
      <c r="A2604" s="189">
        <f t="shared" si="418"/>
        <v>43939.333333327028</v>
      </c>
      <c r="B2604" s="190">
        <f t="shared" si="413"/>
        <v>43939</v>
      </c>
      <c r="C2604" s="1">
        <f t="shared" si="414"/>
        <v>8</v>
      </c>
      <c r="D2604" s="191">
        <v>2.3491181564765959</v>
      </c>
      <c r="E2604" s="192">
        <f t="shared" si="415"/>
        <v>8.1569949630555701E-5</v>
      </c>
      <c r="F2604" s="193">
        <f t="shared" si="416"/>
        <v>3.5024472573839622</v>
      </c>
      <c r="G2604" s="193">
        <f t="shared" si="421"/>
        <v>3.6319620997287001</v>
      </c>
      <c r="H2604" s="193">
        <f t="shared" si="421"/>
        <v>3.7662661917479956</v>
      </c>
      <c r="I2604" s="193">
        <f t="shared" si="421"/>
        <v>3.9055366321591078</v>
      </c>
      <c r="J2604" s="193">
        <f t="shared" si="421"/>
        <v>4.0499570685038062</v>
      </c>
      <c r="K2604" s="193">
        <f>MAX(0,(F2604-'2031 forecast'!$C$10))</f>
        <v>0</v>
      </c>
      <c r="L2604" s="193">
        <f>MAX(0,(G2604-'2031 forecast'!$C$10))</f>
        <v>0</v>
      </c>
      <c r="M2604" s="193">
        <f>MAX(0,(H2604-'2031 forecast'!$C$10))</f>
        <v>0</v>
      </c>
      <c r="N2604" s="193">
        <f>MAX(0,(I2604-'2031 forecast'!$C$10))</f>
        <v>0</v>
      </c>
      <c r="O2604" s="193">
        <f>MAX(0,(J2604-'2031 forecast'!$C$10))</f>
        <v>0</v>
      </c>
      <c r="P2604" s="175" t="str">
        <f t="shared" si="419"/>
        <v/>
      </c>
      <c r="Q2604" s="175" t="str">
        <f t="shared" si="420"/>
        <v/>
      </c>
    </row>
    <row r="2605" spans="1:17" s="1" customFormat="1" x14ac:dyDescent="0.3">
      <c r="A2605" s="189">
        <f t="shared" si="418"/>
        <v>43939.374999993692</v>
      </c>
      <c r="B2605" s="190">
        <f t="shared" si="413"/>
        <v>43939</v>
      </c>
      <c r="C2605" s="1">
        <f t="shared" si="414"/>
        <v>9</v>
      </c>
      <c r="D2605" s="191">
        <v>2.4093519553606115</v>
      </c>
      <c r="E2605" s="192">
        <f t="shared" si="415"/>
        <v>8.3661486800569958E-5</v>
      </c>
      <c r="F2605" s="193">
        <f t="shared" si="416"/>
        <v>3.5922535973168848</v>
      </c>
      <c r="G2605" s="193">
        <f t="shared" ref="G2605:J2624" si="422">$E2605*G$2</f>
        <v>3.7250893330550774</v>
      </c>
      <c r="H2605" s="193">
        <f t="shared" si="422"/>
        <v>3.8628371197415343</v>
      </c>
      <c r="I2605" s="193">
        <f t="shared" si="422"/>
        <v>4.0056785970862645</v>
      </c>
      <c r="J2605" s="193">
        <f t="shared" si="422"/>
        <v>4.1538021215423662</v>
      </c>
      <c r="K2605" s="193">
        <f>MAX(0,(F2605-'2031 forecast'!$C$10))</f>
        <v>0</v>
      </c>
      <c r="L2605" s="193">
        <f>MAX(0,(G2605-'2031 forecast'!$C$10))</f>
        <v>0</v>
      </c>
      <c r="M2605" s="193">
        <f>MAX(0,(H2605-'2031 forecast'!$C$10))</f>
        <v>0</v>
      </c>
      <c r="N2605" s="193">
        <f>MAX(0,(I2605-'2031 forecast'!$C$10))</f>
        <v>0</v>
      </c>
      <c r="O2605" s="193">
        <f>MAX(0,(J2605-'2031 forecast'!$C$10))</f>
        <v>0</v>
      </c>
      <c r="P2605" s="175" t="str">
        <f t="shared" si="419"/>
        <v/>
      </c>
      <c r="Q2605" s="175" t="str">
        <f t="shared" si="420"/>
        <v/>
      </c>
    </row>
    <row r="2606" spans="1:17" s="1" customFormat="1" x14ac:dyDescent="0.3">
      <c r="A2606" s="189">
        <f t="shared" si="418"/>
        <v>43939.416666660356</v>
      </c>
      <c r="B2606" s="190">
        <f t="shared" si="413"/>
        <v>43939</v>
      </c>
      <c r="C2606" s="1">
        <f t="shared" si="414"/>
        <v>10</v>
      </c>
      <c r="D2606" s="191">
        <v>2.514761103407638</v>
      </c>
      <c r="E2606" s="192">
        <f t="shared" si="415"/>
        <v>8.7321676848094892E-5</v>
      </c>
      <c r="F2606" s="193">
        <f t="shared" si="416"/>
        <v>3.7494146921994984</v>
      </c>
      <c r="G2606" s="193">
        <f t="shared" si="422"/>
        <v>3.8880619913762366</v>
      </c>
      <c r="H2606" s="193">
        <f t="shared" si="422"/>
        <v>4.0318362437302264</v>
      </c>
      <c r="I2606" s="193">
        <f t="shared" si="422"/>
        <v>4.1809270357087884</v>
      </c>
      <c r="J2606" s="193">
        <f t="shared" si="422"/>
        <v>4.3355309643598448</v>
      </c>
      <c r="K2606" s="193">
        <f>MAX(0,(F2606-'2031 forecast'!$C$10))</f>
        <v>0</v>
      </c>
      <c r="L2606" s="193">
        <f>MAX(0,(G2606-'2031 forecast'!$C$10))</f>
        <v>0</v>
      </c>
      <c r="M2606" s="193">
        <f>MAX(0,(H2606-'2031 forecast'!$C$10))</f>
        <v>0</v>
      </c>
      <c r="N2606" s="193">
        <f>MAX(0,(I2606-'2031 forecast'!$C$10))</f>
        <v>0</v>
      </c>
      <c r="O2606" s="193">
        <f>MAX(0,(J2606-'2031 forecast'!$C$10))</f>
        <v>0</v>
      </c>
      <c r="P2606" s="175" t="str">
        <f t="shared" si="419"/>
        <v/>
      </c>
      <c r="Q2606" s="175" t="str">
        <f t="shared" si="420"/>
        <v/>
      </c>
    </row>
    <row r="2607" spans="1:17" s="1" customFormat="1" x14ac:dyDescent="0.3">
      <c r="A2607" s="189">
        <f t="shared" si="418"/>
        <v>43939.45833332702</v>
      </c>
      <c r="B2607" s="190">
        <f t="shared" si="413"/>
        <v>43939</v>
      </c>
      <c r="C2607" s="1">
        <f t="shared" si="414"/>
        <v>11</v>
      </c>
      <c r="D2607" s="191">
        <v>2.672874825478178</v>
      </c>
      <c r="E2607" s="192">
        <f t="shared" si="415"/>
        <v>9.2811961919382285E-5</v>
      </c>
      <c r="F2607" s="193">
        <f t="shared" si="416"/>
        <v>3.9851563345234187</v>
      </c>
      <c r="G2607" s="193">
        <f t="shared" si="422"/>
        <v>4.1325209788579755</v>
      </c>
      <c r="H2607" s="193">
        <f t="shared" si="422"/>
        <v>4.2853349297132644</v>
      </c>
      <c r="I2607" s="193">
        <f t="shared" si="422"/>
        <v>4.4437996936425739</v>
      </c>
      <c r="J2607" s="193">
        <f t="shared" si="422"/>
        <v>4.6081242285860613</v>
      </c>
      <c r="K2607" s="193">
        <f>MAX(0,(F2607-'2031 forecast'!$C$10))</f>
        <v>0</v>
      </c>
      <c r="L2607" s="193">
        <f>MAX(0,(G2607-'2031 forecast'!$C$10))</f>
        <v>0</v>
      </c>
      <c r="M2607" s="193">
        <f>MAX(0,(H2607-'2031 forecast'!$C$10))</f>
        <v>0</v>
      </c>
      <c r="N2607" s="193">
        <f>MAX(0,(I2607-'2031 forecast'!$C$10))</f>
        <v>0</v>
      </c>
      <c r="O2607" s="193">
        <f>MAX(0,(J2607-'2031 forecast'!$C$10))</f>
        <v>0</v>
      </c>
      <c r="P2607" s="175" t="str">
        <f t="shared" si="419"/>
        <v/>
      </c>
      <c r="Q2607" s="175" t="str">
        <f t="shared" si="420"/>
        <v/>
      </c>
    </row>
    <row r="2608" spans="1:17" s="1" customFormat="1" x14ac:dyDescent="0.3">
      <c r="A2608" s="189">
        <f t="shared" si="418"/>
        <v>43939.499999993684</v>
      </c>
      <c r="B2608" s="190">
        <f t="shared" si="413"/>
        <v>43939</v>
      </c>
      <c r="C2608" s="1">
        <f t="shared" si="414"/>
        <v>12</v>
      </c>
      <c r="D2608" s="191">
        <v>2.5373487779891435</v>
      </c>
      <c r="E2608" s="192">
        <f t="shared" si="415"/>
        <v>8.8106003286850216E-5</v>
      </c>
      <c r="F2608" s="193">
        <f t="shared" si="416"/>
        <v>3.7830920696743435</v>
      </c>
      <c r="G2608" s="193">
        <f t="shared" si="422"/>
        <v>3.9229847038736274</v>
      </c>
      <c r="H2608" s="193">
        <f t="shared" si="422"/>
        <v>4.068050341727802</v>
      </c>
      <c r="I2608" s="193">
        <f t="shared" si="422"/>
        <v>4.2184802725564712</v>
      </c>
      <c r="J2608" s="193">
        <f t="shared" si="422"/>
        <v>4.3744728592493027</v>
      </c>
      <c r="K2608" s="193">
        <f>MAX(0,(F2608-'2031 forecast'!$C$10))</f>
        <v>0</v>
      </c>
      <c r="L2608" s="193">
        <f>MAX(0,(G2608-'2031 forecast'!$C$10))</f>
        <v>0</v>
      </c>
      <c r="M2608" s="193">
        <f>MAX(0,(H2608-'2031 forecast'!$C$10))</f>
        <v>0</v>
      </c>
      <c r="N2608" s="193">
        <f>MAX(0,(I2608-'2031 forecast'!$C$10))</f>
        <v>0</v>
      </c>
      <c r="O2608" s="193">
        <f>MAX(0,(J2608-'2031 forecast'!$C$10))</f>
        <v>0</v>
      </c>
      <c r="P2608" s="175" t="str">
        <f t="shared" si="419"/>
        <v/>
      </c>
      <c r="Q2608" s="175" t="str">
        <f t="shared" si="420"/>
        <v/>
      </c>
    </row>
    <row r="2609" spans="1:17" s="1" customFormat="1" x14ac:dyDescent="0.3">
      <c r="A2609" s="189">
        <f t="shared" si="418"/>
        <v>43939.541666660349</v>
      </c>
      <c r="B2609" s="190">
        <f t="shared" si="413"/>
        <v>43939</v>
      </c>
      <c r="C2609" s="1">
        <f t="shared" si="414"/>
        <v>13</v>
      </c>
      <c r="D2609" s="191">
        <v>2.6276994763151666</v>
      </c>
      <c r="E2609" s="192">
        <f t="shared" si="415"/>
        <v>9.1243309041871595E-5</v>
      </c>
      <c r="F2609" s="193">
        <f t="shared" si="416"/>
        <v>3.9178015795737267</v>
      </c>
      <c r="G2609" s="193">
        <f t="shared" si="422"/>
        <v>4.0626755538631931</v>
      </c>
      <c r="H2609" s="193">
        <f t="shared" si="422"/>
        <v>4.2129067337181105</v>
      </c>
      <c r="I2609" s="193">
        <f t="shared" si="422"/>
        <v>4.3686932199472066</v>
      </c>
      <c r="J2609" s="193">
        <f t="shared" si="422"/>
        <v>4.5302404388071418</v>
      </c>
      <c r="K2609" s="193">
        <f>MAX(0,(F2609-'2031 forecast'!$C$10))</f>
        <v>0</v>
      </c>
      <c r="L2609" s="193">
        <f>MAX(0,(G2609-'2031 forecast'!$C$10))</f>
        <v>0</v>
      </c>
      <c r="M2609" s="193">
        <f>MAX(0,(H2609-'2031 forecast'!$C$10))</f>
        <v>0</v>
      </c>
      <c r="N2609" s="193">
        <f>MAX(0,(I2609-'2031 forecast'!$C$10))</f>
        <v>0</v>
      </c>
      <c r="O2609" s="193">
        <f>MAX(0,(J2609-'2031 forecast'!$C$10))</f>
        <v>0</v>
      </c>
      <c r="P2609" s="175" t="str">
        <f t="shared" si="419"/>
        <v/>
      </c>
      <c r="Q2609" s="175" t="str">
        <f t="shared" si="420"/>
        <v/>
      </c>
    </row>
    <row r="2610" spans="1:17" s="1" customFormat="1" x14ac:dyDescent="0.3">
      <c r="A2610" s="189">
        <f t="shared" si="418"/>
        <v>43939.583333327013</v>
      </c>
      <c r="B2610" s="190">
        <f t="shared" si="413"/>
        <v>43939</v>
      </c>
      <c r="C2610" s="1">
        <f t="shared" si="414"/>
        <v>14</v>
      </c>
      <c r="D2610" s="191">
        <v>2.4545273045236224</v>
      </c>
      <c r="E2610" s="192">
        <f t="shared" si="415"/>
        <v>8.5230139678080621E-5</v>
      </c>
      <c r="F2610" s="193">
        <f t="shared" si="416"/>
        <v>3.6596083522665754</v>
      </c>
      <c r="G2610" s="193">
        <f t="shared" si="422"/>
        <v>3.7949347580498589</v>
      </c>
      <c r="H2610" s="193">
        <f t="shared" si="422"/>
        <v>3.9352653157366868</v>
      </c>
      <c r="I2610" s="193">
        <f t="shared" si="422"/>
        <v>4.0807850707816309</v>
      </c>
      <c r="J2610" s="193">
        <f t="shared" si="422"/>
        <v>4.2316859113212839</v>
      </c>
      <c r="K2610" s="193">
        <f>MAX(0,(F2610-'2031 forecast'!$C$10))</f>
        <v>0</v>
      </c>
      <c r="L2610" s="193">
        <f>MAX(0,(G2610-'2031 forecast'!$C$10))</f>
        <v>0</v>
      </c>
      <c r="M2610" s="193">
        <f>MAX(0,(H2610-'2031 forecast'!$C$10))</f>
        <v>0</v>
      </c>
      <c r="N2610" s="193">
        <f>MAX(0,(I2610-'2031 forecast'!$C$10))</f>
        <v>0</v>
      </c>
      <c r="O2610" s="193">
        <f>MAX(0,(J2610-'2031 forecast'!$C$10))</f>
        <v>0</v>
      </c>
      <c r="P2610" s="175" t="str">
        <f t="shared" si="419"/>
        <v/>
      </c>
      <c r="Q2610" s="175" t="str">
        <f t="shared" si="420"/>
        <v/>
      </c>
    </row>
    <row r="2611" spans="1:17" s="1" customFormat="1" x14ac:dyDescent="0.3">
      <c r="A2611" s="189">
        <f t="shared" si="418"/>
        <v>43939.624999993677</v>
      </c>
      <c r="B2611" s="190">
        <f t="shared" si="413"/>
        <v>43939</v>
      </c>
      <c r="C2611" s="1">
        <f t="shared" si="414"/>
        <v>15</v>
      </c>
      <c r="D2611" s="191">
        <v>2.3491181564765959</v>
      </c>
      <c r="E2611" s="192">
        <f t="shared" si="415"/>
        <v>8.1569949630555701E-5</v>
      </c>
      <c r="F2611" s="193">
        <f t="shared" si="416"/>
        <v>3.5024472573839622</v>
      </c>
      <c r="G2611" s="193">
        <f t="shared" si="422"/>
        <v>3.6319620997287001</v>
      </c>
      <c r="H2611" s="193">
        <f t="shared" si="422"/>
        <v>3.7662661917479956</v>
      </c>
      <c r="I2611" s="193">
        <f t="shared" si="422"/>
        <v>3.9055366321591078</v>
      </c>
      <c r="J2611" s="193">
        <f t="shared" si="422"/>
        <v>4.0499570685038062</v>
      </c>
      <c r="K2611" s="193">
        <f>MAX(0,(F2611-'2031 forecast'!$C$10))</f>
        <v>0</v>
      </c>
      <c r="L2611" s="193">
        <f>MAX(0,(G2611-'2031 forecast'!$C$10))</f>
        <v>0</v>
      </c>
      <c r="M2611" s="193">
        <f>MAX(0,(H2611-'2031 forecast'!$C$10))</f>
        <v>0</v>
      </c>
      <c r="N2611" s="193">
        <f>MAX(0,(I2611-'2031 forecast'!$C$10))</f>
        <v>0</v>
      </c>
      <c r="O2611" s="193">
        <f>MAX(0,(J2611-'2031 forecast'!$C$10))</f>
        <v>0</v>
      </c>
      <c r="P2611" s="175" t="str">
        <f t="shared" si="419"/>
        <v/>
      </c>
      <c r="Q2611" s="175" t="str">
        <f t="shared" si="420"/>
        <v/>
      </c>
    </row>
    <row r="2612" spans="1:17" s="1" customFormat="1" x14ac:dyDescent="0.3">
      <c r="A2612" s="189">
        <f t="shared" si="418"/>
        <v>43939.666666660341</v>
      </c>
      <c r="B2612" s="190">
        <f t="shared" si="413"/>
        <v>43939</v>
      </c>
      <c r="C2612" s="1">
        <f t="shared" si="414"/>
        <v>16</v>
      </c>
      <c r="D2612" s="191">
        <v>2.6352287011756683</v>
      </c>
      <c r="E2612" s="192">
        <f t="shared" si="415"/>
        <v>9.1504751188123379E-5</v>
      </c>
      <c r="F2612" s="193">
        <f t="shared" si="416"/>
        <v>3.9290273720653421</v>
      </c>
      <c r="G2612" s="193">
        <f t="shared" si="422"/>
        <v>4.0743164580289903</v>
      </c>
      <c r="H2612" s="193">
        <f t="shared" si="422"/>
        <v>4.2249780997173021</v>
      </c>
      <c r="I2612" s="193">
        <f t="shared" si="422"/>
        <v>4.3812109655631017</v>
      </c>
      <c r="J2612" s="193">
        <f t="shared" si="422"/>
        <v>4.543221070436962</v>
      </c>
      <c r="K2612" s="193">
        <f>MAX(0,(F2612-'2031 forecast'!$C$10))</f>
        <v>0</v>
      </c>
      <c r="L2612" s="193">
        <f>MAX(0,(G2612-'2031 forecast'!$C$10))</f>
        <v>0</v>
      </c>
      <c r="M2612" s="193">
        <f>MAX(0,(H2612-'2031 forecast'!$C$10))</f>
        <v>0</v>
      </c>
      <c r="N2612" s="193">
        <f>MAX(0,(I2612-'2031 forecast'!$C$10))</f>
        <v>0</v>
      </c>
      <c r="O2612" s="193">
        <f>MAX(0,(J2612-'2031 forecast'!$C$10))</f>
        <v>0</v>
      </c>
      <c r="P2612" s="175" t="str">
        <f t="shared" si="419"/>
        <v/>
      </c>
      <c r="Q2612" s="175" t="str">
        <f t="shared" si="420"/>
        <v/>
      </c>
    </row>
    <row r="2613" spans="1:17" s="1" customFormat="1" x14ac:dyDescent="0.3">
      <c r="A2613" s="189">
        <f t="shared" si="418"/>
        <v>43939.708333327006</v>
      </c>
      <c r="B2613" s="190">
        <f t="shared" si="413"/>
        <v>43939</v>
      </c>
      <c r="C2613" s="1">
        <f t="shared" si="414"/>
        <v>17</v>
      </c>
      <c r="D2613" s="191">
        <v>2.6352287011756683</v>
      </c>
      <c r="E2613" s="192">
        <f t="shared" si="415"/>
        <v>9.1504751188123379E-5</v>
      </c>
      <c r="F2613" s="193">
        <f t="shared" si="416"/>
        <v>3.9290273720653421</v>
      </c>
      <c r="G2613" s="193">
        <f t="shared" si="422"/>
        <v>4.0743164580289903</v>
      </c>
      <c r="H2613" s="193">
        <f t="shared" si="422"/>
        <v>4.2249780997173021</v>
      </c>
      <c r="I2613" s="193">
        <f t="shared" si="422"/>
        <v>4.3812109655631017</v>
      </c>
      <c r="J2613" s="193">
        <f t="shared" si="422"/>
        <v>4.543221070436962</v>
      </c>
      <c r="K2613" s="193">
        <f>MAX(0,(F2613-'2031 forecast'!$C$10))</f>
        <v>0</v>
      </c>
      <c r="L2613" s="193">
        <f>MAX(0,(G2613-'2031 forecast'!$C$10))</f>
        <v>0</v>
      </c>
      <c r="M2613" s="193">
        <f>MAX(0,(H2613-'2031 forecast'!$C$10))</f>
        <v>0</v>
      </c>
      <c r="N2613" s="193">
        <f>MAX(0,(I2613-'2031 forecast'!$C$10))</f>
        <v>0</v>
      </c>
      <c r="O2613" s="193">
        <f>MAX(0,(J2613-'2031 forecast'!$C$10))</f>
        <v>0</v>
      </c>
      <c r="P2613" s="175" t="str">
        <f t="shared" si="419"/>
        <v/>
      </c>
      <c r="Q2613" s="175" t="str">
        <f t="shared" si="420"/>
        <v/>
      </c>
    </row>
    <row r="2614" spans="1:17" s="1" customFormat="1" x14ac:dyDescent="0.3">
      <c r="A2614" s="189">
        <f t="shared" si="418"/>
        <v>43939.74999999367</v>
      </c>
      <c r="B2614" s="190">
        <f t="shared" si="413"/>
        <v>43939</v>
      </c>
      <c r="C2614" s="1">
        <f t="shared" si="414"/>
        <v>18</v>
      </c>
      <c r="D2614" s="191">
        <v>2.7029917249201856</v>
      </c>
      <c r="E2614" s="192">
        <f t="shared" si="415"/>
        <v>9.3857730504389407E-5</v>
      </c>
      <c r="F2614" s="193">
        <f t="shared" si="416"/>
        <v>4.0300595044898797</v>
      </c>
      <c r="G2614" s="193">
        <f t="shared" si="422"/>
        <v>4.1790845955211644</v>
      </c>
      <c r="H2614" s="193">
        <f t="shared" si="422"/>
        <v>4.3336203937100333</v>
      </c>
      <c r="I2614" s="193">
        <f t="shared" si="422"/>
        <v>4.4938706761061527</v>
      </c>
      <c r="J2614" s="193">
        <f t="shared" si="422"/>
        <v>4.6600467551053413</v>
      </c>
      <c r="K2614" s="193">
        <f>MAX(0,(F2614-'2031 forecast'!$C$10))</f>
        <v>0</v>
      </c>
      <c r="L2614" s="193">
        <f>MAX(0,(G2614-'2031 forecast'!$C$10))</f>
        <v>0</v>
      </c>
      <c r="M2614" s="193">
        <f>MAX(0,(H2614-'2031 forecast'!$C$10))</f>
        <v>0</v>
      </c>
      <c r="N2614" s="193">
        <f>MAX(0,(I2614-'2031 forecast'!$C$10))</f>
        <v>0</v>
      </c>
      <c r="O2614" s="193">
        <f>MAX(0,(J2614-'2031 forecast'!$C$10))</f>
        <v>0</v>
      </c>
      <c r="P2614" s="175" t="str">
        <f t="shared" si="419"/>
        <v/>
      </c>
      <c r="Q2614" s="175" t="str">
        <f t="shared" si="420"/>
        <v/>
      </c>
    </row>
    <row r="2615" spans="1:17" s="1" customFormat="1" x14ac:dyDescent="0.3">
      <c r="A2615" s="189">
        <f t="shared" si="418"/>
        <v>43939.791666660334</v>
      </c>
      <c r="B2615" s="190">
        <f t="shared" si="413"/>
        <v>43939</v>
      </c>
      <c r="C2615" s="1">
        <f t="shared" si="414"/>
        <v>19</v>
      </c>
      <c r="D2615" s="191">
        <v>2.7029917249201856</v>
      </c>
      <c r="E2615" s="192">
        <f t="shared" si="415"/>
        <v>9.3857730504389407E-5</v>
      </c>
      <c r="F2615" s="193">
        <f t="shared" si="416"/>
        <v>4.0300595044898797</v>
      </c>
      <c r="G2615" s="193">
        <f t="shared" si="422"/>
        <v>4.1790845955211644</v>
      </c>
      <c r="H2615" s="193">
        <f t="shared" si="422"/>
        <v>4.3336203937100333</v>
      </c>
      <c r="I2615" s="193">
        <f t="shared" si="422"/>
        <v>4.4938706761061527</v>
      </c>
      <c r="J2615" s="193">
        <f t="shared" si="422"/>
        <v>4.6600467551053413</v>
      </c>
      <c r="K2615" s="193">
        <f>MAX(0,(F2615-'2031 forecast'!$C$10))</f>
        <v>0</v>
      </c>
      <c r="L2615" s="193">
        <f>MAX(0,(G2615-'2031 forecast'!$C$10))</f>
        <v>0</v>
      </c>
      <c r="M2615" s="193">
        <f>MAX(0,(H2615-'2031 forecast'!$C$10))</f>
        <v>0</v>
      </c>
      <c r="N2615" s="193">
        <f>MAX(0,(I2615-'2031 forecast'!$C$10))</f>
        <v>0</v>
      </c>
      <c r="O2615" s="193">
        <f>MAX(0,(J2615-'2031 forecast'!$C$10))</f>
        <v>0</v>
      </c>
      <c r="P2615" s="175" t="str">
        <f t="shared" si="419"/>
        <v/>
      </c>
      <c r="Q2615" s="175" t="str">
        <f t="shared" si="420"/>
        <v/>
      </c>
    </row>
    <row r="2616" spans="1:17" s="1" customFormat="1" x14ac:dyDescent="0.3">
      <c r="A2616" s="189">
        <f t="shared" si="418"/>
        <v>43939.833333326998</v>
      </c>
      <c r="B2616" s="190">
        <f t="shared" si="413"/>
        <v>43939</v>
      </c>
      <c r="C2616" s="1">
        <f t="shared" si="414"/>
        <v>20</v>
      </c>
      <c r="D2616" s="191">
        <v>2.7858131983857066</v>
      </c>
      <c r="E2616" s="192">
        <f t="shared" si="415"/>
        <v>9.6733594113159003E-5</v>
      </c>
      <c r="F2616" s="193">
        <f t="shared" si="416"/>
        <v>4.1535432218976478</v>
      </c>
      <c r="G2616" s="193">
        <f t="shared" si="422"/>
        <v>4.3071345413449329</v>
      </c>
      <c r="H2616" s="193">
        <f t="shared" si="422"/>
        <v>4.4664054197011485</v>
      </c>
      <c r="I2616" s="193">
        <f t="shared" si="422"/>
        <v>4.6315658778809929</v>
      </c>
      <c r="J2616" s="193">
        <f t="shared" si="422"/>
        <v>4.8028337030333601</v>
      </c>
      <c r="K2616" s="193">
        <f>MAX(0,(F2616-'2031 forecast'!$C$10))</f>
        <v>0</v>
      </c>
      <c r="L2616" s="193">
        <f>MAX(0,(G2616-'2031 forecast'!$C$10))</f>
        <v>0</v>
      </c>
      <c r="M2616" s="193">
        <f>MAX(0,(H2616-'2031 forecast'!$C$10))</f>
        <v>0</v>
      </c>
      <c r="N2616" s="193">
        <f>MAX(0,(I2616-'2031 forecast'!$C$10))</f>
        <v>0</v>
      </c>
      <c r="O2616" s="193">
        <f>MAX(0,(J2616-'2031 forecast'!$C$10))</f>
        <v>0</v>
      </c>
      <c r="P2616" s="175" t="str">
        <f t="shared" si="419"/>
        <v/>
      </c>
      <c r="Q2616" s="175" t="str">
        <f t="shared" si="420"/>
        <v/>
      </c>
    </row>
    <row r="2617" spans="1:17" s="1" customFormat="1" x14ac:dyDescent="0.3">
      <c r="A2617" s="189">
        <f t="shared" si="418"/>
        <v>43939.874999993663</v>
      </c>
      <c r="B2617" s="190">
        <f t="shared" si="413"/>
        <v>43939</v>
      </c>
      <c r="C2617" s="1">
        <f t="shared" si="414"/>
        <v>21</v>
      </c>
      <c r="D2617" s="191">
        <v>2.6578163757571742</v>
      </c>
      <c r="E2617" s="192">
        <f t="shared" si="415"/>
        <v>9.2289077626878717E-5</v>
      </c>
      <c r="F2617" s="193">
        <f t="shared" si="416"/>
        <v>3.9627047495401877</v>
      </c>
      <c r="G2617" s="193">
        <f t="shared" si="422"/>
        <v>4.1092391705263811</v>
      </c>
      <c r="H2617" s="193">
        <f t="shared" si="422"/>
        <v>4.2611921977148794</v>
      </c>
      <c r="I2617" s="193">
        <f t="shared" si="422"/>
        <v>4.4187642024107845</v>
      </c>
      <c r="J2617" s="193">
        <f t="shared" si="422"/>
        <v>4.5821629653264218</v>
      </c>
      <c r="K2617" s="193">
        <f>MAX(0,(F2617-'2031 forecast'!$C$10))</f>
        <v>0</v>
      </c>
      <c r="L2617" s="193">
        <f>MAX(0,(G2617-'2031 forecast'!$C$10))</f>
        <v>0</v>
      </c>
      <c r="M2617" s="193">
        <f>MAX(0,(H2617-'2031 forecast'!$C$10))</f>
        <v>0</v>
      </c>
      <c r="N2617" s="193">
        <f>MAX(0,(I2617-'2031 forecast'!$C$10))</f>
        <v>0</v>
      </c>
      <c r="O2617" s="193">
        <f>MAX(0,(J2617-'2031 forecast'!$C$10))</f>
        <v>0</v>
      </c>
      <c r="P2617" s="175" t="str">
        <f t="shared" si="419"/>
        <v/>
      </c>
      <c r="Q2617" s="175" t="str">
        <f t="shared" si="420"/>
        <v/>
      </c>
    </row>
    <row r="2618" spans="1:17" s="1" customFormat="1" x14ac:dyDescent="0.3">
      <c r="A2618" s="189">
        <f t="shared" si="418"/>
        <v>43939.916666660327</v>
      </c>
      <c r="B2618" s="190">
        <f t="shared" si="413"/>
        <v>43939</v>
      </c>
      <c r="C2618" s="1">
        <f t="shared" si="414"/>
        <v>22</v>
      </c>
      <c r="D2618" s="191">
        <v>2.5448780028496456</v>
      </c>
      <c r="E2618" s="192">
        <f t="shared" si="415"/>
        <v>8.8367445433102014E-5</v>
      </c>
      <c r="F2618" s="193">
        <f t="shared" si="416"/>
        <v>3.7943178621659595</v>
      </c>
      <c r="G2618" s="193">
        <f t="shared" si="422"/>
        <v>3.9346256080394251</v>
      </c>
      <c r="H2618" s="193">
        <f t="shared" si="422"/>
        <v>4.0801217077269953</v>
      </c>
      <c r="I2618" s="193">
        <f t="shared" si="422"/>
        <v>4.2309980181723672</v>
      </c>
      <c r="J2618" s="193">
        <f t="shared" si="422"/>
        <v>4.3874534908791238</v>
      </c>
      <c r="K2618" s="193">
        <f>MAX(0,(F2618-'2031 forecast'!$C$10))</f>
        <v>0</v>
      </c>
      <c r="L2618" s="193">
        <f>MAX(0,(G2618-'2031 forecast'!$C$10))</f>
        <v>0</v>
      </c>
      <c r="M2618" s="193">
        <f>MAX(0,(H2618-'2031 forecast'!$C$10))</f>
        <v>0</v>
      </c>
      <c r="N2618" s="193">
        <f>MAX(0,(I2618-'2031 forecast'!$C$10))</f>
        <v>0</v>
      </c>
      <c r="O2618" s="193">
        <f>MAX(0,(J2618-'2031 forecast'!$C$10))</f>
        <v>0</v>
      </c>
      <c r="P2618" s="175" t="str">
        <f t="shared" si="419"/>
        <v/>
      </c>
      <c r="Q2618" s="175" t="str">
        <f t="shared" si="420"/>
        <v/>
      </c>
    </row>
    <row r="2619" spans="1:17" s="1" customFormat="1" x14ac:dyDescent="0.3">
      <c r="A2619" s="189">
        <f t="shared" si="418"/>
        <v>43939.958333326991</v>
      </c>
      <c r="B2619" s="190">
        <f t="shared" si="413"/>
        <v>43939</v>
      </c>
      <c r="C2619" s="1">
        <f t="shared" si="414"/>
        <v>23</v>
      </c>
      <c r="D2619" s="191">
        <v>2.4997026536866342</v>
      </c>
      <c r="E2619" s="192">
        <f t="shared" si="415"/>
        <v>8.6798792555591324E-5</v>
      </c>
      <c r="F2619" s="193">
        <f t="shared" si="416"/>
        <v>3.7269631072162674</v>
      </c>
      <c r="G2619" s="193">
        <f t="shared" si="422"/>
        <v>3.8647801830446422</v>
      </c>
      <c r="H2619" s="193">
        <f t="shared" si="422"/>
        <v>4.0076935117318415</v>
      </c>
      <c r="I2619" s="193">
        <f t="shared" si="422"/>
        <v>4.155891544476999</v>
      </c>
      <c r="J2619" s="193">
        <f t="shared" si="422"/>
        <v>4.3095697011002043</v>
      </c>
      <c r="K2619" s="193">
        <f>MAX(0,(F2619-'2031 forecast'!$C$10))</f>
        <v>0</v>
      </c>
      <c r="L2619" s="193">
        <f>MAX(0,(G2619-'2031 forecast'!$C$10))</f>
        <v>0</v>
      </c>
      <c r="M2619" s="193">
        <f>MAX(0,(H2619-'2031 forecast'!$C$10))</f>
        <v>0</v>
      </c>
      <c r="N2619" s="193">
        <f>MAX(0,(I2619-'2031 forecast'!$C$10))</f>
        <v>0</v>
      </c>
      <c r="O2619" s="193">
        <f>MAX(0,(J2619-'2031 forecast'!$C$10))</f>
        <v>0</v>
      </c>
      <c r="P2619" s="175" t="str">
        <f t="shared" si="419"/>
        <v/>
      </c>
      <c r="Q2619" s="175" t="str">
        <f t="shared" si="420"/>
        <v/>
      </c>
    </row>
    <row r="2620" spans="1:17" s="1" customFormat="1" x14ac:dyDescent="0.3">
      <c r="A2620" s="189">
        <f t="shared" si="418"/>
        <v>43939.999999993655</v>
      </c>
      <c r="B2620" s="190">
        <f t="shared" si="413"/>
        <v>43939</v>
      </c>
      <c r="C2620" s="1">
        <f t="shared" si="414"/>
        <v>0</v>
      </c>
      <c r="D2620" s="191">
        <v>2.4545273045236224</v>
      </c>
      <c r="E2620" s="192">
        <f t="shared" si="415"/>
        <v>8.5230139678080621E-5</v>
      </c>
      <c r="F2620" s="193">
        <f t="shared" si="416"/>
        <v>3.6596083522665754</v>
      </c>
      <c r="G2620" s="193">
        <f t="shared" si="422"/>
        <v>3.7949347580498589</v>
      </c>
      <c r="H2620" s="193">
        <f t="shared" si="422"/>
        <v>3.9352653157366868</v>
      </c>
      <c r="I2620" s="193">
        <f t="shared" si="422"/>
        <v>4.0807850707816309</v>
      </c>
      <c r="J2620" s="193">
        <f t="shared" si="422"/>
        <v>4.2316859113212839</v>
      </c>
      <c r="K2620" s="193">
        <f>MAX(0,(F2620-'2031 forecast'!$C$10))</f>
        <v>0</v>
      </c>
      <c r="L2620" s="193">
        <f>MAX(0,(G2620-'2031 forecast'!$C$10))</f>
        <v>0</v>
      </c>
      <c r="M2620" s="193">
        <f>MAX(0,(H2620-'2031 forecast'!$C$10))</f>
        <v>0</v>
      </c>
      <c r="N2620" s="193">
        <f>MAX(0,(I2620-'2031 forecast'!$C$10))</f>
        <v>0</v>
      </c>
      <c r="O2620" s="193">
        <f>MAX(0,(J2620-'2031 forecast'!$C$10))</f>
        <v>0</v>
      </c>
      <c r="P2620" s="175" t="str">
        <f t="shared" si="419"/>
        <v/>
      </c>
      <c r="Q2620" s="175" t="str">
        <f t="shared" si="420"/>
        <v/>
      </c>
    </row>
    <row r="2621" spans="1:17" s="1" customFormat="1" x14ac:dyDescent="0.3">
      <c r="A2621" s="189">
        <f t="shared" si="418"/>
        <v>43940.04166666032</v>
      </c>
      <c r="B2621" s="190">
        <f t="shared" si="413"/>
        <v>43940</v>
      </c>
      <c r="C2621" s="1">
        <f t="shared" si="414"/>
        <v>1</v>
      </c>
      <c r="D2621" s="191">
        <v>2.243709008429569</v>
      </c>
      <c r="E2621" s="192">
        <f t="shared" si="415"/>
        <v>7.7909759583030754E-5</v>
      </c>
      <c r="F2621" s="193">
        <f t="shared" si="416"/>
        <v>3.3452861625013481</v>
      </c>
      <c r="G2621" s="193">
        <f t="shared" si="422"/>
        <v>3.46898944140754</v>
      </c>
      <c r="H2621" s="193">
        <f t="shared" si="422"/>
        <v>3.597267067759303</v>
      </c>
      <c r="I2621" s="193">
        <f t="shared" si="422"/>
        <v>3.730288193536583</v>
      </c>
      <c r="J2621" s="193">
        <f t="shared" si="422"/>
        <v>3.8682282256863272</v>
      </c>
      <c r="K2621" s="193">
        <f>MAX(0,(F2621-'2031 forecast'!$C$10))</f>
        <v>0</v>
      </c>
      <c r="L2621" s="193">
        <f>MAX(0,(G2621-'2031 forecast'!$C$10))</f>
        <v>0</v>
      </c>
      <c r="M2621" s="193">
        <f>MAX(0,(H2621-'2031 forecast'!$C$10))</f>
        <v>0</v>
      </c>
      <c r="N2621" s="193">
        <f>MAX(0,(I2621-'2031 forecast'!$C$10))</f>
        <v>0</v>
      </c>
      <c r="O2621" s="193">
        <f>MAX(0,(J2621-'2031 forecast'!$C$10))</f>
        <v>0</v>
      </c>
      <c r="P2621" s="175" t="str">
        <f t="shared" si="419"/>
        <v/>
      </c>
      <c r="Q2621" s="175" t="str">
        <f t="shared" si="420"/>
        <v/>
      </c>
    </row>
    <row r="2622" spans="1:17" s="1" customFormat="1" x14ac:dyDescent="0.3">
      <c r="A2622" s="189">
        <f t="shared" si="418"/>
        <v>43940.083333326984</v>
      </c>
      <c r="B2622" s="190">
        <f t="shared" si="413"/>
        <v>43940</v>
      </c>
      <c r="C2622" s="1">
        <f t="shared" si="414"/>
        <v>2</v>
      </c>
      <c r="D2622" s="191">
        <v>2.1684167598245505</v>
      </c>
      <c r="E2622" s="192">
        <f t="shared" si="415"/>
        <v>7.5295338120512969E-5</v>
      </c>
      <c r="F2622" s="193">
        <f t="shared" si="416"/>
        <v>3.2330282375851964</v>
      </c>
      <c r="G2622" s="193">
        <f t="shared" si="422"/>
        <v>3.35258039974957</v>
      </c>
      <c r="H2622" s="193">
        <f t="shared" si="422"/>
        <v>3.4765534077673812</v>
      </c>
      <c r="I2622" s="193">
        <f t="shared" si="422"/>
        <v>3.6051107373776388</v>
      </c>
      <c r="J2622" s="193">
        <f t="shared" si="422"/>
        <v>3.7384219093881299</v>
      </c>
      <c r="K2622" s="193">
        <f>MAX(0,(F2622-'2031 forecast'!$C$10))</f>
        <v>0</v>
      </c>
      <c r="L2622" s="193">
        <f>MAX(0,(G2622-'2031 forecast'!$C$10))</f>
        <v>0</v>
      </c>
      <c r="M2622" s="193">
        <f>MAX(0,(H2622-'2031 forecast'!$C$10))</f>
        <v>0</v>
      </c>
      <c r="N2622" s="193">
        <f>MAX(0,(I2622-'2031 forecast'!$C$10))</f>
        <v>0</v>
      </c>
      <c r="O2622" s="193">
        <f>MAX(0,(J2622-'2031 forecast'!$C$10))</f>
        <v>0</v>
      </c>
      <c r="P2622" s="175" t="str">
        <f t="shared" si="419"/>
        <v/>
      </c>
      <c r="Q2622" s="175" t="str">
        <f t="shared" si="420"/>
        <v/>
      </c>
    </row>
    <row r="2623" spans="1:17" s="1" customFormat="1" x14ac:dyDescent="0.3">
      <c r="A2623" s="189">
        <f t="shared" si="418"/>
        <v>43940.124999993648</v>
      </c>
      <c r="B2623" s="190">
        <f t="shared" si="413"/>
        <v>43940</v>
      </c>
      <c r="C2623" s="1">
        <f t="shared" si="414"/>
        <v>3</v>
      </c>
      <c r="D2623" s="191">
        <v>2.1458290852430446</v>
      </c>
      <c r="E2623" s="192">
        <f t="shared" si="415"/>
        <v>7.4511011681757617E-5</v>
      </c>
      <c r="F2623" s="193">
        <f t="shared" si="416"/>
        <v>3.1993508601103504</v>
      </c>
      <c r="G2623" s="193">
        <f t="shared" si="422"/>
        <v>3.3176576872521784</v>
      </c>
      <c r="H2623" s="193">
        <f t="shared" si="422"/>
        <v>3.4403393097698038</v>
      </c>
      <c r="I2623" s="193">
        <f t="shared" si="422"/>
        <v>3.5675575005299542</v>
      </c>
      <c r="J2623" s="193">
        <f t="shared" si="422"/>
        <v>3.6994800144986697</v>
      </c>
      <c r="K2623" s="193">
        <f>MAX(0,(F2623-'2031 forecast'!$C$10))</f>
        <v>0</v>
      </c>
      <c r="L2623" s="193">
        <f>MAX(0,(G2623-'2031 forecast'!$C$10))</f>
        <v>0</v>
      </c>
      <c r="M2623" s="193">
        <f>MAX(0,(H2623-'2031 forecast'!$C$10))</f>
        <v>0</v>
      </c>
      <c r="N2623" s="193">
        <f>MAX(0,(I2623-'2031 forecast'!$C$10))</f>
        <v>0</v>
      </c>
      <c r="O2623" s="193">
        <f>MAX(0,(J2623-'2031 forecast'!$C$10))</f>
        <v>0</v>
      </c>
      <c r="P2623" s="175" t="str">
        <f t="shared" si="419"/>
        <v/>
      </c>
      <c r="Q2623" s="175" t="str">
        <f t="shared" si="420"/>
        <v/>
      </c>
    </row>
    <row r="2624" spans="1:17" s="1" customFormat="1" x14ac:dyDescent="0.3">
      <c r="A2624" s="189">
        <f t="shared" si="418"/>
        <v>43940.166666660312</v>
      </c>
      <c r="B2624" s="190">
        <f t="shared" si="413"/>
        <v>43940</v>
      </c>
      <c r="C2624" s="1">
        <f t="shared" si="414"/>
        <v>4</v>
      </c>
      <c r="D2624" s="191">
        <v>2.1985336592665576</v>
      </c>
      <c r="E2624" s="192">
        <f t="shared" si="415"/>
        <v>7.6341106705520077E-5</v>
      </c>
      <c r="F2624" s="193">
        <f t="shared" si="416"/>
        <v>3.277931407551657</v>
      </c>
      <c r="G2624" s="193">
        <f t="shared" si="422"/>
        <v>3.3991440164127575</v>
      </c>
      <c r="H2624" s="193">
        <f t="shared" si="422"/>
        <v>3.5248388717641497</v>
      </c>
      <c r="I2624" s="193">
        <f t="shared" si="422"/>
        <v>3.6551817198412162</v>
      </c>
      <c r="J2624" s="193">
        <f t="shared" si="422"/>
        <v>3.7903444359074085</v>
      </c>
      <c r="K2624" s="193">
        <f>MAX(0,(F2624-'2031 forecast'!$C$10))</f>
        <v>0</v>
      </c>
      <c r="L2624" s="193">
        <f>MAX(0,(G2624-'2031 forecast'!$C$10))</f>
        <v>0</v>
      </c>
      <c r="M2624" s="193">
        <f>MAX(0,(H2624-'2031 forecast'!$C$10))</f>
        <v>0</v>
      </c>
      <c r="N2624" s="193">
        <f>MAX(0,(I2624-'2031 forecast'!$C$10))</f>
        <v>0</v>
      </c>
      <c r="O2624" s="193">
        <f>MAX(0,(J2624-'2031 forecast'!$C$10))</f>
        <v>0</v>
      </c>
      <c r="P2624" s="175" t="str">
        <f t="shared" si="419"/>
        <v/>
      </c>
      <c r="Q2624" s="175" t="str">
        <f t="shared" si="420"/>
        <v/>
      </c>
    </row>
    <row r="2625" spans="1:17" s="1" customFormat="1" x14ac:dyDescent="0.3">
      <c r="A2625" s="189">
        <f t="shared" si="418"/>
        <v>43940.208333326977</v>
      </c>
      <c r="B2625" s="190">
        <f t="shared" si="413"/>
        <v>43940</v>
      </c>
      <c r="C2625" s="1">
        <f t="shared" si="414"/>
        <v>5</v>
      </c>
      <c r="D2625" s="191">
        <v>2.2211213338480635</v>
      </c>
      <c r="E2625" s="192">
        <f t="shared" si="415"/>
        <v>7.7125433144275429E-5</v>
      </c>
      <c r="F2625" s="193">
        <f t="shared" si="416"/>
        <v>3.311608785026503</v>
      </c>
      <c r="G2625" s="193">
        <f t="shared" ref="G2625:J2644" si="423">$E2625*G$2</f>
        <v>3.4340667289101492</v>
      </c>
      <c r="H2625" s="193">
        <f t="shared" si="423"/>
        <v>3.561052969761727</v>
      </c>
      <c r="I2625" s="193">
        <f t="shared" si="423"/>
        <v>3.6927349566889003</v>
      </c>
      <c r="J2625" s="193">
        <f t="shared" si="423"/>
        <v>3.8292863307968688</v>
      </c>
      <c r="K2625" s="193">
        <f>MAX(0,(F2625-'2031 forecast'!$C$10))</f>
        <v>0</v>
      </c>
      <c r="L2625" s="193">
        <f>MAX(0,(G2625-'2031 forecast'!$C$10))</f>
        <v>0</v>
      </c>
      <c r="M2625" s="193">
        <f>MAX(0,(H2625-'2031 forecast'!$C$10))</f>
        <v>0</v>
      </c>
      <c r="N2625" s="193">
        <f>MAX(0,(I2625-'2031 forecast'!$C$10))</f>
        <v>0</v>
      </c>
      <c r="O2625" s="193">
        <f>MAX(0,(J2625-'2031 forecast'!$C$10))</f>
        <v>0</v>
      </c>
      <c r="P2625" s="175" t="str">
        <f t="shared" si="419"/>
        <v/>
      </c>
      <c r="Q2625" s="175" t="str">
        <f t="shared" si="420"/>
        <v/>
      </c>
    </row>
    <row r="2626" spans="1:17" s="1" customFormat="1" x14ac:dyDescent="0.3">
      <c r="A2626" s="189">
        <f t="shared" si="418"/>
        <v>43940.249999993641</v>
      </c>
      <c r="B2626" s="190">
        <f t="shared" si="413"/>
        <v>43940</v>
      </c>
      <c r="C2626" s="1">
        <f t="shared" si="414"/>
        <v>6</v>
      </c>
      <c r="D2626" s="191">
        <v>2.3340597067555917</v>
      </c>
      <c r="E2626" s="192">
        <f t="shared" si="415"/>
        <v>8.1047065338052119E-5</v>
      </c>
      <c r="F2626" s="193">
        <f t="shared" si="416"/>
        <v>3.4799956724007308</v>
      </c>
      <c r="G2626" s="193">
        <f t="shared" si="423"/>
        <v>3.6086802913971048</v>
      </c>
      <c r="H2626" s="193">
        <f t="shared" si="423"/>
        <v>3.7421234597496102</v>
      </c>
      <c r="I2626" s="193">
        <f t="shared" si="423"/>
        <v>3.8805011409273176</v>
      </c>
      <c r="J2626" s="193">
        <f t="shared" si="423"/>
        <v>4.0239958052441658</v>
      </c>
      <c r="K2626" s="193">
        <f>MAX(0,(F2626-'2031 forecast'!$C$10))</f>
        <v>0</v>
      </c>
      <c r="L2626" s="193">
        <f>MAX(0,(G2626-'2031 forecast'!$C$10))</f>
        <v>0</v>
      </c>
      <c r="M2626" s="193">
        <f>MAX(0,(H2626-'2031 forecast'!$C$10))</f>
        <v>0</v>
      </c>
      <c r="N2626" s="193">
        <f>MAX(0,(I2626-'2031 forecast'!$C$10))</f>
        <v>0</v>
      </c>
      <c r="O2626" s="193">
        <f>MAX(0,(J2626-'2031 forecast'!$C$10))</f>
        <v>0</v>
      </c>
      <c r="P2626" s="175" t="str">
        <f t="shared" si="419"/>
        <v/>
      </c>
      <c r="Q2626" s="175" t="str">
        <f t="shared" si="420"/>
        <v/>
      </c>
    </row>
    <row r="2627" spans="1:17" s="1" customFormat="1" x14ac:dyDescent="0.3">
      <c r="A2627" s="189">
        <f t="shared" si="418"/>
        <v>43940.291666660305</v>
      </c>
      <c r="B2627" s="190">
        <f t="shared" si="413"/>
        <v>43940</v>
      </c>
      <c r="C2627" s="1">
        <f t="shared" si="414"/>
        <v>7</v>
      </c>
      <c r="D2627" s="191">
        <v>2.2813551327320787</v>
      </c>
      <c r="E2627" s="192">
        <f t="shared" si="415"/>
        <v>7.9216970314289673E-5</v>
      </c>
      <c r="F2627" s="193">
        <f t="shared" si="416"/>
        <v>3.4014151249594251</v>
      </c>
      <c r="G2627" s="193">
        <f t="shared" si="423"/>
        <v>3.527193962236526</v>
      </c>
      <c r="H2627" s="193">
        <f t="shared" si="423"/>
        <v>3.6576238977552649</v>
      </c>
      <c r="I2627" s="193">
        <f t="shared" si="423"/>
        <v>3.7928769216160565</v>
      </c>
      <c r="J2627" s="193">
        <f t="shared" si="423"/>
        <v>3.9331313838354274</v>
      </c>
      <c r="K2627" s="193">
        <f>MAX(0,(F2627-'2031 forecast'!$C$10))</f>
        <v>0</v>
      </c>
      <c r="L2627" s="193">
        <f>MAX(0,(G2627-'2031 forecast'!$C$10))</f>
        <v>0</v>
      </c>
      <c r="M2627" s="193">
        <f>MAX(0,(H2627-'2031 forecast'!$C$10))</f>
        <v>0</v>
      </c>
      <c r="N2627" s="193">
        <f>MAX(0,(I2627-'2031 forecast'!$C$10))</f>
        <v>0</v>
      </c>
      <c r="O2627" s="193">
        <f>MAX(0,(J2627-'2031 forecast'!$C$10))</f>
        <v>0</v>
      </c>
      <c r="P2627" s="175" t="str">
        <f t="shared" si="419"/>
        <v/>
      </c>
      <c r="Q2627" s="175" t="str">
        <f t="shared" si="420"/>
        <v/>
      </c>
    </row>
    <row r="2628" spans="1:17" s="1" customFormat="1" x14ac:dyDescent="0.3">
      <c r="A2628" s="189">
        <f t="shared" si="418"/>
        <v>43940.333333326969</v>
      </c>
      <c r="B2628" s="190">
        <f t="shared" si="413"/>
        <v>43940</v>
      </c>
      <c r="C2628" s="1">
        <f t="shared" si="414"/>
        <v>8</v>
      </c>
      <c r="D2628" s="191">
        <v>2.4394688548026187</v>
      </c>
      <c r="E2628" s="192">
        <f t="shared" si="415"/>
        <v>8.4707255385577066E-5</v>
      </c>
      <c r="F2628" s="193">
        <f t="shared" si="416"/>
        <v>3.6371567672833454</v>
      </c>
      <c r="G2628" s="193">
        <f t="shared" si="423"/>
        <v>3.7716529497182649</v>
      </c>
      <c r="H2628" s="193">
        <f t="shared" si="423"/>
        <v>3.9111225837383028</v>
      </c>
      <c r="I2628" s="193">
        <f t="shared" si="423"/>
        <v>4.0557495795498424</v>
      </c>
      <c r="J2628" s="193">
        <f t="shared" si="423"/>
        <v>4.2057246480616444</v>
      </c>
      <c r="K2628" s="193">
        <f>MAX(0,(F2628-'2031 forecast'!$C$10))</f>
        <v>0</v>
      </c>
      <c r="L2628" s="193">
        <f>MAX(0,(G2628-'2031 forecast'!$C$10))</f>
        <v>0</v>
      </c>
      <c r="M2628" s="193">
        <f>MAX(0,(H2628-'2031 forecast'!$C$10))</f>
        <v>0</v>
      </c>
      <c r="N2628" s="193">
        <f>MAX(0,(I2628-'2031 forecast'!$C$10))</f>
        <v>0</v>
      </c>
      <c r="O2628" s="193">
        <f>MAX(0,(J2628-'2031 forecast'!$C$10))</f>
        <v>0</v>
      </c>
      <c r="P2628" s="175" t="str">
        <f t="shared" si="419"/>
        <v/>
      </c>
      <c r="Q2628" s="175" t="str">
        <f t="shared" si="420"/>
        <v/>
      </c>
    </row>
    <row r="2629" spans="1:17" s="1" customFormat="1" x14ac:dyDescent="0.3">
      <c r="A2629" s="189">
        <f t="shared" si="418"/>
        <v>43940.374999993634</v>
      </c>
      <c r="B2629" s="190">
        <f t="shared" ref="B2629:B2692" si="424">INT(A2629)</f>
        <v>43940</v>
      </c>
      <c r="C2629" s="1">
        <f t="shared" ref="C2629:C2692" si="425">HOUR(A2629)</f>
        <v>9</v>
      </c>
      <c r="D2629" s="191">
        <v>2.5373487779891435</v>
      </c>
      <c r="E2629" s="192">
        <f t="shared" ref="E2629:E2692" si="426">D2629/SUM($D$4:$D$8763)</f>
        <v>8.8106003286850216E-5</v>
      </c>
      <c r="F2629" s="193">
        <f t="shared" ref="F2629:F2692" si="427">E2629*$F$2</f>
        <v>3.7830920696743435</v>
      </c>
      <c r="G2629" s="193">
        <f t="shared" si="423"/>
        <v>3.9229847038736274</v>
      </c>
      <c r="H2629" s="193">
        <f t="shared" si="423"/>
        <v>4.068050341727802</v>
      </c>
      <c r="I2629" s="193">
        <f t="shared" si="423"/>
        <v>4.2184802725564712</v>
      </c>
      <c r="J2629" s="193">
        <f t="shared" si="423"/>
        <v>4.3744728592493027</v>
      </c>
      <c r="K2629" s="193">
        <f>MAX(0,(F2629-'2031 forecast'!$C$10))</f>
        <v>0</v>
      </c>
      <c r="L2629" s="193">
        <f>MAX(0,(G2629-'2031 forecast'!$C$10))</f>
        <v>0</v>
      </c>
      <c r="M2629" s="193">
        <f>MAX(0,(H2629-'2031 forecast'!$C$10))</f>
        <v>0</v>
      </c>
      <c r="N2629" s="193">
        <f>MAX(0,(I2629-'2031 forecast'!$C$10))</f>
        <v>0</v>
      </c>
      <c r="O2629" s="193">
        <f>MAX(0,(J2629-'2031 forecast'!$C$10))</f>
        <v>0</v>
      </c>
      <c r="P2629" s="175" t="str">
        <f t="shared" si="419"/>
        <v/>
      </c>
      <c r="Q2629" s="175" t="str">
        <f t="shared" si="420"/>
        <v/>
      </c>
    </row>
    <row r="2630" spans="1:17" s="1" customFormat="1" x14ac:dyDescent="0.3">
      <c r="A2630" s="189">
        <f t="shared" ref="A2630:A2693" si="428">A2629 + TIME(1,0,0)</f>
        <v>43940.416666660298</v>
      </c>
      <c r="B2630" s="190">
        <f t="shared" si="424"/>
        <v>43940</v>
      </c>
      <c r="C2630" s="1">
        <f t="shared" si="425"/>
        <v>10</v>
      </c>
      <c r="D2630" s="191">
        <v>2.861105446990726</v>
      </c>
      <c r="E2630" s="192">
        <f t="shared" si="426"/>
        <v>9.9348015575676814E-5</v>
      </c>
      <c r="F2630" s="193">
        <f t="shared" si="427"/>
        <v>4.2658011468138</v>
      </c>
      <c r="G2630" s="193">
        <f t="shared" si="423"/>
        <v>4.4235435830029042</v>
      </c>
      <c r="H2630" s="193">
        <f t="shared" si="423"/>
        <v>4.5871190796930712</v>
      </c>
      <c r="I2630" s="193">
        <f t="shared" si="423"/>
        <v>4.756743334039939</v>
      </c>
      <c r="J2630" s="193">
        <f t="shared" si="423"/>
        <v>4.9326400193315587</v>
      </c>
      <c r="K2630" s="193">
        <f>MAX(0,(F2630-'2031 forecast'!$C$10))</f>
        <v>0</v>
      </c>
      <c r="L2630" s="193">
        <f>MAX(0,(G2630-'2031 forecast'!$C$10))</f>
        <v>0</v>
      </c>
      <c r="M2630" s="193">
        <f>MAX(0,(H2630-'2031 forecast'!$C$10))</f>
        <v>0</v>
      </c>
      <c r="N2630" s="193">
        <f>MAX(0,(I2630-'2031 forecast'!$C$10))</f>
        <v>0</v>
      </c>
      <c r="O2630" s="193">
        <f>MAX(0,(J2630-'2031 forecast'!$C$10))</f>
        <v>0</v>
      </c>
      <c r="P2630" s="175" t="str">
        <f t="shared" ref="P2630:P2693" si="429">IF(K2630&gt;0,IF(K2629&gt;0,P2629+1,1),"")</f>
        <v/>
      </c>
      <c r="Q2630" s="175" t="str">
        <f t="shared" ref="Q2630:Q2693" si="430">IF(AND(K2630&gt;0,K2631=0),P2630,"")</f>
        <v/>
      </c>
    </row>
    <row r="2631" spans="1:17" s="1" customFormat="1" x14ac:dyDescent="0.3">
      <c r="A2631" s="189">
        <f t="shared" si="428"/>
        <v>43940.458333326962</v>
      </c>
      <c r="B2631" s="190">
        <f t="shared" si="424"/>
        <v>43940</v>
      </c>
      <c r="C2631" s="1">
        <f t="shared" si="425"/>
        <v>11</v>
      </c>
      <c r="D2631" s="191">
        <v>2.8460469972697218</v>
      </c>
      <c r="E2631" s="192">
        <f t="shared" si="426"/>
        <v>9.8825131283173246E-5</v>
      </c>
      <c r="F2631" s="193">
        <f t="shared" si="427"/>
        <v>4.2433495618305699</v>
      </c>
      <c r="G2631" s="193">
        <f t="shared" si="423"/>
        <v>4.4002617746713097</v>
      </c>
      <c r="H2631" s="193">
        <f t="shared" si="423"/>
        <v>4.5629763476946863</v>
      </c>
      <c r="I2631" s="193">
        <f t="shared" si="423"/>
        <v>4.7317078428081496</v>
      </c>
      <c r="J2631" s="193">
        <f t="shared" si="423"/>
        <v>4.9066787560719192</v>
      </c>
      <c r="K2631" s="193">
        <f>MAX(0,(F2631-'2031 forecast'!$C$10))</f>
        <v>0</v>
      </c>
      <c r="L2631" s="193">
        <f>MAX(0,(G2631-'2031 forecast'!$C$10))</f>
        <v>0</v>
      </c>
      <c r="M2631" s="193">
        <f>MAX(0,(H2631-'2031 forecast'!$C$10))</f>
        <v>0</v>
      </c>
      <c r="N2631" s="193">
        <f>MAX(0,(I2631-'2031 forecast'!$C$10))</f>
        <v>0</v>
      </c>
      <c r="O2631" s="193">
        <f>MAX(0,(J2631-'2031 forecast'!$C$10))</f>
        <v>0</v>
      </c>
      <c r="P2631" s="175" t="str">
        <f t="shared" si="429"/>
        <v/>
      </c>
      <c r="Q2631" s="175" t="str">
        <f t="shared" si="430"/>
        <v/>
      </c>
    </row>
    <row r="2632" spans="1:17" s="1" customFormat="1" x14ac:dyDescent="0.3">
      <c r="A2632" s="189">
        <f t="shared" si="428"/>
        <v>43940.499999993626</v>
      </c>
      <c r="B2632" s="190">
        <f t="shared" si="424"/>
        <v>43940</v>
      </c>
      <c r="C2632" s="1">
        <f t="shared" si="425"/>
        <v>12</v>
      </c>
      <c r="D2632" s="191">
        <v>2.9138100210142395</v>
      </c>
      <c r="E2632" s="192">
        <f t="shared" si="426"/>
        <v>1.0117811059943929E-4</v>
      </c>
      <c r="F2632" s="193">
        <f t="shared" si="427"/>
        <v>4.344381694255107</v>
      </c>
      <c r="G2632" s="193">
        <f t="shared" si="423"/>
        <v>4.5050299121634838</v>
      </c>
      <c r="H2632" s="193">
        <f t="shared" si="423"/>
        <v>4.6716186416874175</v>
      </c>
      <c r="I2632" s="193">
        <f t="shared" si="423"/>
        <v>4.8443675533512014</v>
      </c>
      <c r="J2632" s="193">
        <f t="shared" si="423"/>
        <v>5.0235044407402984</v>
      </c>
      <c r="K2632" s="193">
        <f>MAX(0,(F2632-'2031 forecast'!$C$10))</f>
        <v>0</v>
      </c>
      <c r="L2632" s="193">
        <f>MAX(0,(G2632-'2031 forecast'!$C$10))</f>
        <v>0</v>
      </c>
      <c r="M2632" s="193">
        <f>MAX(0,(H2632-'2031 forecast'!$C$10))</f>
        <v>0</v>
      </c>
      <c r="N2632" s="193">
        <f>MAX(0,(I2632-'2031 forecast'!$C$10))</f>
        <v>0</v>
      </c>
      <c r="O2632" s="193">
        <f>MAX(0,(J2632-'2031 forecast'!$C$10))</f>
        <v>0</v>
      </c>
      <c r="P2632" s="175" t="str">
        <f t="shared" si="429"/>
        <v/>
      </c>
      <c r="Q2632" s="175" t="str">
        <f t="shared" si="430"/>
        <v/>
      </c>
    </row>
    <row r="2633" spans="1:17" s="1" customFormat="1" x14ac:dyDescent="0.3">
      <c r="A2633" s="189">
        <f t="shared" si="428"/>
        <v>43940.541666660291</v>
      </c>
      <c r="B2633" s="190">
        <f t="shared" si="424"/>
        <v>43940</v>
      </c>
      <c r="C2633" s="1">
        <f t="shared" si="425"/>
        <v>13</v>
      </c>
      <c r="D2633" s="191">
        <v>2.8987515712932352</v>
      </c>
      <c r="E2633" s="192">
        <f t="shared" si="426"/>
        <v>1.0065522630693572E-4</v>
      </c>
      <c r="F2633" s="193">
        <f t="shared" si="427"/>
        <v>4.3219301092718769</v>
      </c>
      <c r="G2633" s="193">
        <f t="shared" si="423"/>
        <v>4.4817481038318894</v>
      </c>
      <c r="H2633" s="193">
        <f t="shared" si="423"/>
        <v>4.6474759096890326</v>
      </c>
      <c r="I2633" s="193">
        <f t="shared" si="423"/>
        <v>4.819332062119412</v>
      </c>
      <c r="J2633" s="193">
        <f t="shared" si="423"/>
        <v>4.9975431774806589</v>
      </c>
      <c r="K2633" s="193">
        <f>MAX(0,(F2633-'2031 forecast'!$C$10))</f>
        <v>0</v>
      </c>
      <c r="L2633" s="193">
        <f>MAX(0,(G2633-'2031 forecast'!$C$10))</f>
        <v>0</v>
      </c>
      <c r="M2633" s="193">
        <f>MAX(0,(H2633-'2031 forecast'!$C$10))</f>
        <v>0</v>
      </c>
      <c r="N2633" s="193">
        <f>MAX(0,(I2633-'2031 forecast'!$C$10))</f>
        <v>0</v>
      </c>
      <c r="O2633" s="193">
        <f>MAX(0,(J2633-'2031 forecast'!$C$10))</f>
        <v>0</v>
      </c>
      <c r="P2633" s="175" t="str">
        <f t="shared" si="429"/>
        <v/>
      </c>
      <c r="Q2633" s="175" t="str">
        <f t="shared" si="430"/>
        <v/>
      </c>
    </row>
    <row r="2634" spans="1:17" s="1" customFormat="1" x14ac:dyDescent="0.3">
      <c r="A2634" s="189">
        <f t="shared" si="428"/>
        <v>43940.583333326955</v>
      </c>
      <c r="B2634" s="190">
        <f t="shared" si="424"/>
        <v>43940</v>
      </c>
      <c r="C2634" s="1">
        <f t="shared" si="425"/>
        <v>14</v>
      </c>
      <c r="D2634" s="191">
        <v>3.0116899442007643</v>
      </c>
      <c r="E2634" s="192">
        <f t="shared" si="426"/>
        <v>1.0457685850071245E-4</v>
      </c>
      <c r="F2634" s="193">
        <f t="shared" si="427"/>
        <v>4.4903169966461061</v>
      </c>
      <c r="G2634" s="193">
        <f t="shared" si="423"/>
        <v>4.6563616663188467</v>
      </c>
      <c r="H2634" s="193">
        <f t="shared" si="423"/>
        <v>4.8285463996769176</v>
      </c>
      <c r="I2634" s="193">
        <f t="shared" si="423"/>
        <v>5.0070982463578311</v>
      </c>
      <c r="J2634" s="193">
        <f t="shared" si="423"/>
        <v>5.1922526519279577</v>
      </c>
      <c r="K2634" s="193">
        <f>MAX(0,(F2634-'2031 forecast'!$C$10))</f>
        <v>0</v>
      </c>
      <c r="L2634" s="193">
        <f>MAX(0,(G2634-'2031 forecast'!$C$10))</f>
        <v>0</v>
      </c>
      <c r="M2634" s="193">
        <f>MAX(0,(H2634-'2031 forecast'!$C$10))</f>
        <v>0</v>
      </c>
      <c r="N2634" s="193">
        <f>MAX(0,(I2634-'2031 forecast'!$C$10))</f>
        <v>0</v>
      </c>
      <c r="O2634" s="193">
        <f>MAX(0,(J2634-'2031 forecast'!$C$10))</f>
        <v>0</v>
      </c>
      <c r="P2634" s="175" t="str">
        <f t="shared" si="429"/>
        <v/>
      </c>
      <c r="Q2634" s="175" t="str">
        <f t="shared" si="430"/>
        <v/>
      </c>
    </row>
    <row r="2635" spans="1:17" s="1" customFormat="1" x14ac:dyDescent="0.3">
      <c r="A2635" s="189">
        <f t="shared" si="428"/>
        <v>43940.624999993619</v>
      </c>
      <c r="B2635" s="190">
        <f t="shared" si="424"/>
        <v>43940</v>
      </c>
      <c r="C2635" s="1">
        <f t="shared" si="425"/>
        <v>15</v>
      </c>
      <c r="D2635" s="191">
        <v>2.7933424232462087</v>
      </c>
      <c r="E2635" s="192">
        <f t="shared" si="426"/>
        <v>9.6995036259410786E-5</v>
      </c>
      <c r="F2635" s="193">
        <f t="shared" si="427"/>
        <v>4.1647690143892628</v>
      </c>
      <c r="G2635" s="193">
        <f t="shared" si="423"/>
        <v>4.3187754455107301</v>
      </c>
      <c r="H2635" s="193">
        <f t="shared" si="423"/>
        <v>4.4784767857003409</v>
      </c>
      <c r="I2635" s="193">
        <f t="shared" si="423"/>
        <v>4.6440836234968881</v>
      </c>
      <c r="J2635" s="193">
        <f t="shared" si="423"/>
        <v>4.8158143346631803</v>
      </c>
      <c r="K2635" s="193">
        <f>MAX(0,(F2635-'2031 forecast'!$C$10))</f>
        <v>0</v>
      </c>
      <c r="L2635" s="193">
        <f>MAX(0,(G2635-'2031 forecast'!$C$10))</f>
        <v>0</v>
      </c>
      <c r="M2635" s="193">
        <f>MAX(0,(H2635-'2031 forecast'!$C$10))</f>
        <v>0</v>
      </c>
      <c r="N2635" s="193">
        <f>MAX(0,(I2635-'2031 forecast'!$C$10))</f>
        <v>0</v>
      </c>
      <c r="O2635" s="193">
        <f>MAX(0,(J2635-'2031 forecast'!$C$10))</f>
        <v>0</v>
      </c>
      <c r="P2635" s="175" t="str">
        <f t="shared" si="429"/>
        <v/>
      </c>
      <c r="Q2635" s="175" t="str">
        <f t="shared" si="430"/>
        <v/>
      </c>
    </row>
    <row r="2636" spans="1:17" s="1" customFormat="1" x14ac:dyDescent="0.3">
      <c r="A2636" s="189">
        <f t="shared" si="428"/>
        <v>43940.666666660283</v>
      </c>
      <c r="B2636" s="190">
        <f t="shared" si="424"/>
        <v>43940</v>
      </c>
      <c r="C2636" s="1">
        <f t="shared" si="425"/>
        <v>16</v>
      </c>
      <c r="D2636" s="191">
        <v>2.7105209497806877</v>
      </c>
      <c r="E2636" s="192">
        <f t="shared" si="426"/>
        <v>9.4119172650641191E-5</v>
      </c>
      <c r="F2636" s="193">
        <f t="shared" si="427"/>
        <v>4.0412852969814947</v>
      </c>
      <c r="G2636" s="193">
        <f t="shared" si="423"/>
        <v>4.1907254996869616</v>
      </c>
      <c r="H2636" s="193">
        <f t="shared" si="423"/>
        <v>4.3456917597092257</v>
      </c>
      <c r="I2636" s="193">
        <f t="shared" si="423"/>
        <v>4.5063884217220469</v>
      </c>
      <c r="J2636" s="193">
        <f t="shared" si="423"/>
        <v>4.6730273867351615</v>
      </c>
      <c r="K2636" s="193">
        <f>MAX(0,(F2636-'2031 forecast'!$C$10))</f>
        <v>0</v>
      </c>
      <c r="L2636" s="193">
        <f>MAX(0,(G2636-'2031 forecast'!$C$10))</f>
        <v>0</v>
      </c>
      <c r="M2636" s="193">
        <f>MAX(0,(H2636-'2031 forecast'!$C$10))</f>
        <v>0</v>
      </c>
      <c r="N2636" s="193">
        <f>MAX(0,(I2636-'2031 forecast'!$C$10))</f>
        <v>0</v>
      </c>
      <c r="O2636" s="193">
        <f>MAX(0,(J2636-'2031 forecast'!$C$10))</f>
        <v>0</v>
      </c>
      <c r="P2636" s="175" t="str">
        <f t="shared" si="429"/>
        <v/>
      </c>
      <c r="Q2636" s="175" t="str">
        <f t="shared" si="430"/>
        <v/>
      </c>
    </row>
    <row r="2637" spans="1:17" s="1" customFormat="1" x14ac:dyDescent="0.3">
      <c r="A2637" s="189">
        <f t="shared" si="428"/>
        <v>43940.708333326947</v>
      </c>
      <c r="B2637" s="190">
        <f t="shared" si="424"/>
        <v>43940</v>
      </c>
      <c r="C2637" s="1">
        <f t="shared" si="425"/>
        <v>17</v>
      </c>
      <c r="D2637" s="191">
        <v>2.9288684707352428</v>
      </c>
      <c r="E2637" s="192">
        <f t="shared" si="426"/>
        <v>1.0170099489194284E-4</v>
      </c>
      <c r="F2637" s="193">
        <f t="shared" si="427"/>
        <v>4.3668332792383371</v>
      </c>
      <c r="G2637" s="193">
        <f t="shared" si="423"/>
        <v>4.5283117204950774</v>
      </c>
      <c r="H2637" s="193">
        <f t="shared" si="423"/>
        <v>4.6957613736858024</v>
      </c>
      <c r="I2637" s="193">
        <f t="shared" si="423"/>
        <v>4.8694030445829899</v>
      </c>
      <c r="J2637" s="193">
        <f t="shared" si="423"/>
        <v>5.049465703999938</v>
      </c>
      <c r="K2637" s="193">
        <f>MAX(0,(F2637-'2031 forecast'!$C$10))</f>
        <v>0</v>
      </c>
      <c r="L2637" s="193">
        <f>MAX(0,(G2637-'2031 forecast'!$C$10))</f>
        <v>0</v>
      </c>
      <c r="M2637" s="193">
        <f>MAX(0,(H2637-'2031 forecast'!$C$10))</f>
        <v>0</v>
      </c>
      <c r="N2637" s="193">
        <f>MAX(0,(I2637-'2031 forecast'!$C$10))</f>
        <v>0</v>
      </c>
      <c r="O2637" s="193">
        <f>MAX(0,(J2637-'2031 forecast'!$C$10))</f>
        <v>0</v>
      </c>
      <c r="P2637" s="175" t="str">
        <f t="shared" si="429"/>
        <v/>
      </c>
      <c r="Q2637" s="175" t="str">
        <f t="shared" si="430"/>
        <v/>
      </c>
    </row>
    <row r="2638" spans="1:17" s="1" customFormat="1" x14ac:dyDescent="0.3">
      <c r="A2638" s="189">
        <f t="shared" si="428"/>
        <v>43940.749999993612</v>
      </c>
      <c r="B2638" s="190">
        <f t="shared" si="424"/>
        <v>43940</v>
      </c>
      <c r="C2638" s="1">
        <f t="shared" si="425"/>
        <v>18</v>
      </c>
      <c r="D2638" s="191">
        <v>2.8460469972697218</v>
      </c>
      <c r="E2638" s="192">
        <f t="shared" si="426"/>
        <v>9.8825131283173246E-5</v>
      </c>
      <c r="F2638" s="193">
        <f t="shared" si="427"/>
        <v>4.2433495618305699</v>
      </c>
      <c r="G2638" s="193">
        <f t="shared" si="423"/>
        <v>4.4002617746713097</v>
      </c>
      <c r="H2638" s="193">
        <f t="shared" si="423"/>
        <v>4.5629763476946863</v>
      </c>
      <c r="I2638" s="193">
        <f t="shared" si="423"/>
        <v>4.7317078428081496</v>
      </c>
      <c r="J2638" s="193">
        <f t="shared" si="423"/>
        <v>4.9066787560719192</v>
      </c>
      <c r="K2638" s="193">
        <f>MAX(0,(F2638-'2031 forecast'!$C$10))</f>
        <v>0</v>
      </c>
      <c r="L2638" s="193">
        <f>MAX(0,(G2638-'2031 forecast'!$C$10))</f>
        <v>0</v>
      </c>
      <c r="M2638" s="193">
        <f>MAX(0,(H2638-'2031 forecast'!$C$10))</f>
        <v>0</v>
      </c>
      <c r="N2638" s="193">
        <f>MAX(0,(I2638-'2031 forecast'!$C$10))</f>
        <v>0</v>
      </c>
      <c r="O2638" s="193">
        <f>MAX(0,(J2638-'2031 forecast'!$C$10))</f>
        <v>0</v>
      </c>
      <c r="P2638" s="175" t="str">
        <f t="shared" si="429"/>
        <v/>
      </c>
      <c r="Q2638" s="175" t="str">
        <f t="shared" si="430"/>
        <v/>
      </c>
    </row>
    <row r="2639" spans="1:17" s="1" customFormat="1" x14ac:dyDescent="0.3">
      <c r="A2639" s="189">
        <f t="shared" si="428"/>
        <v>43940.791666660276</v>
      </c>
      <c r="B2639" s="190">
        <f t="shared" si="424"/>
        <v>43940</v>
      </c>
      <c r="C2639" s="1">
        <f t="shared" si="425"/>
        <v>19</v>
      </c>
      <c r="D2639" s="191">
        <v>2.672874825478178</v>
      </c>
      <c r="E2639" s="192">
        <f t="shared" si="426"/>
        <v>9.2811961919382285E-5</v>
      </c>
      <c r="F2639" s="193">
        <f t="shared" si="427"/>
        <v>3.9851563345234187</v>
      </c>
      <c r="G2639" s="193">
        <f t="shared" si="423"/>
        <v>4.1325209788579755</v>
      </c>
      <c r="H2639" s="193">
        <f t="shared" si="423"/>
        <v>4.2853349297132644</v>
      </c>
      <c r="I2639" s="193">
        <f t="shared" si="423"/>
        <v>4.4437996936425739</v>
      </c>
      <c r="J2639" s="193">
        <f t="shared" si="423"/>
        <v>4.6081242285860613</v>
      </c>
      <c r="K2639" s="193">
        <f>MAX(0,(F2639-'2031 forecast'!$C$10))</f>
        <v>0</v>
      </c>
      <c r="L2639" s="193">
        <f>MAX(0,(G2639-'2031 forecast'!$C$10))</f>
        <v>0</v>
      </c>
      <c r="M2639" s="193">
        <f>MAX(0,(H2639-'2031 forecast'!$C$10))</f>
        <v>0</v>
      </c>
      <c r="N2639" s="193">
        <f>MAX(0,(I2639-'2031 forecast'!$C$10))</f>
        <v>0</v>
      </c>
      <c r="O2639" s="193">
        <f>MAX(0,(J2639-'2031 forecast'!$C$10))</f>
        <v>0</v>
      </c>
      <c r="P2639" s="175" t="str">
        <f t="shared" si="429"/>
        <v/>
      </c>
      <c r="Q2639" s="175" t="str">
        <f t="shared" si="430"/>
        <v/>
      </c>
    </row>
    <row r="2640" spans="1:17" s="1" customFormat="1" x14ac:dyDescent="0.3">
      <c r="A2640" s="189">
        <f t="shared" si="428"/>
        <v>43940.83333332694</v>
      </c>
      <c r="B2640" s="190">
        <f t="shared" si="424"/>
        <v>43940</v>
      </c>
      <c r="C2640" s="1">
        <f t="shared" si="425"/>
        <v>20</v>
      </c>
      <c r="D2640" s="191">
        <v>2.7556962989436995</v>
      </c>
      <c r="E2640" s="192">
        <f t="shared" si="426"/>
        <v>9.5687825528151894E-5</v>
      </c>
      <c r="F2640" s="193">
        <f t="shared" si="427"/>
        <v>4.1086400519311868</v>
      </c>
      <c r="G2640" s="193">
        <f t="shared" si="423"/>
        <v>4.2605709246817449</v>
      </c>
      <c r="H2640" s="193">
        <f t="shared" si="423"/>
        <v>4.4181199557043804</v>
      </c>
      <c r="I2640" s="193">
        <f t="shared" si="423"/>
        <v>4.5814948954174151</v>
      </c>
      <c r="J2640" s="193">
        <f t="shared" si="423"/>
        <v>4.750911176514081</v>
      </c>
      <c r="K2640" s="193">
        <f>MAX(0,(F2640-'2031 forecast'!$C$10))</f>
        <v>0</v>
      </c>
      <c r="L2640" s="193">
        <f>MAX(0,(G2640-'2031 forecast'!$C$10))</f>
        <v>0</v>
      </c>
      <c r="M2640" s="193">
        <f>MAX(0,(H2640-'2031 forecast'!$C$10))</f>
        <v>0</v>
      </c>
      <c r="N2640" s="193">
        <f>MAX(0,(I2640-'2031 forecast'!$C$10))</f>
        <v>0</v>
      </c>
      <c r="O2640" s="193">
        <f>MAX(0,(J2640-'2031 forecast'!$C$10))</f>
        <v>0</v>
      </c>
      <c r="P2640" s="175" t="str">
        <f t="shared" si="429"/>
        <v/>
      </c>
      <c r="Q2640" s="175" t="str">
        <f t="shared" si="430"/>
        <v/>
      </c>
    </row>
    <row r="2641" spans="1:17" s="1" customFormat="1" x14ac:dyDescent="0.3">
      <c r="A2641" s="189">
        <f t="shared" si="428"/>
        <v>43940.874999993604</v>
      </c>
      <c r="B2641" s="190">
        <f t="shared" si="424"/>
        <v>43940</v>
      </c>
      <c r="C2641" s="1">
        <f t="shared" si="425"/>
        <v>21</v>
      </c>
      <c r="D2641" s="191">
        <v>2.672874825478178</v>
      </c>
      <c r="E2641" s="192">
        <f t="shared" si="426"/>
        <v>9.2811961919382285E-5</v>
      </c>
      <c r="F2641" s="193">
        <f t="shared" si="427"/>
        <v>3.9851563345234187</v>
      </c>
      <c r="G2641" s="193">
        <f t="shared" si="423"/>
        <v>4.1325209788579755</v>
      </c>
      <c r="H2641" s="193">
        <f t="shared" si="423"/>
        <v>4.2853349297132644</v>
      </c>
      <c r="I2641" s="193">
        <f t="shared" si="423"/>
        <v>4.4437996936425739</v>
      </c>
      <c r="J2641" s="193">
        <f t="shared" si="423"/>
        <v>4.6081242285860613</v>
      </c>
      <c r="K2641" s="193">
        <f>MAX(0,(F2641-'2031 forecast'!$C$10))</f>
        <v>0</v>
      </c>
      <c r="L2641" s="193">
        <f>MAX(0,(G2641-'2031 forecast'!$C$10))</f>
        <v>0</v>
      </c>
      <c r="M2641" s="193">
        <f>MAX(0,(H2641-'2031 forecast'!$C$10))</f>
        <v>0</v>
      </c>
      <c r="N2641" s="193">
        <f>MAX(0,(I2641-'2031 forecast'!$C$10))</f>
        <v>0</v>
      </c>
      <c r="O2641" s="193">
        <f>MAX(0,(J2641-'2031 forecast'!$C$10))</f>
        <v>0</v>
      </c>
      <c r="P2641" s="175" t="str">
        <f t="shared" si="429"/>
        <v/>
      </c>
      <c r="Q2641" s="175" t="str">
        <f t="shared" si="430"/>
        <v/>
      </c>
    </row>
    <row r="2642" spans="1:17" s="1" customFormat="1" x14ac:dyDescent="0.3">
      <c r="A2642" s="189">
        <f t="shared" si="428"/>
        <v>43940.916666660269</v>
      </c>
      <c r="B2642" s="190">
        <f t="shared" si="424"/>
        <v>43940</v>
      </c>
      <c r="C2642" s="1">
        <f t="shared" si="425"/>
        <v>22</v>
      </c>
      <c r="D2642" s="191">
        <v>2.6352287011756683</v>
      </c>
      <c r="E2642" s="192">
        <f t="shared" si="426"/>
        <v>9.1504751188123379E-5</v>
      </c>
      <c r="F2642" s="193">
        <f t="shared" si="427"/>
        <v>3.9290273720653421</v>
      </c>
      <c r="G2642" s="193">
        <f t="shared" si="423"/>
        <v>4.0743164580289903</v>
      </c>
      <c r="H2642" s="193">
        <f t="shared" si="423"/>
        <v>4.2249780997173021</v>
      </c>
      <c r="I2642" s="193">
        <f t="shared" si="423"/>
        <v>4.3812109655631017</v>
      </c>
      <c r="J2642" s="193">
        <f t="shared" si="423"/>
        <v>4.543221070436962</v>
      </c>
      <c r="K2642" s="193">
        <f>MAX(0,(F2642-'2031 forecast'!$C$10))</f>
        <v>0</v>
      </c>
      <c r="L2642" s="193">
        <f>MAX(0,(G2642-'2031 forecast'!$C$10))</f>
        <v>0</v>
      </c>
      <c r="M2642" s="193">
        <f>MAX(0,(H2642-'2031 forecast'!$C$10))</f>
        <v>0</v>
      </c>
      <c r="N2642" s="193">
        <f>MAX(0,(I2642-'2031 forecast'!$C$10))</f>
        <v>0</v>
      </c>
      <c r="O2642" s="193">
        <f>MAX(0,(J2642-'2031 forecast'!$C$10))</f>
        <v>0</v>
      </c>
      <c r="P2642" s="175" t="str">
        <f t="shared" si="429"/>
        <v/>
      </c>
      <c r="Q2642" s="175" t="str">
        <f t="shared" si="430"/>
        <v/>
      </c>
    </row>
    <row r="2643" spans="1:17" s="1" customFormat="1" x14ac:dyDescent="0.3">
      <c r="A2643" s="189">
        <f t="shared" si="428"/>
        <v>43940.958333326933</v>
      </c>
      <c r="B2643" s="190">
        <f t="shared" si="424"/>
        <v>43940</v>
      </c>
      <c r="C2643" s="1">
        <f t="shared" si="425"/>
        <v>23</v>
      </c>
      <c r="D2643" s="191">
        <v>2.5373487779891435</v>
      </c>
      <c r="E2643" s="192">
        <f t="shared" si="426"/>
        <v>8.8106003286850216E-5</v>
      </c>
      <c r="F2643" s="193">
        <f t="shared" si="427"/>
        <v>3.7830920696743435</v>
      </c>
      <c r="G2643" s="193">
        <f t="shared" si="423"/>
        <v>3.9229847038736274</v>
      </c>
      <c r="H2643" s="193">
        <f t="shared" si="423"/>
        <v>4.068050341727802</v>
      </c>
      <c r="I2643" s="193">
        <f t="shared" si="423"/>
        <v>4.2184802725564712</v>
      </c>
      <c r="J2643" s="193">
        <f t="shared" si="423"/>
        <v>4.3744728592493027</v>
      </c>
      <c r="K2643" s="193">
        <f>MAX(0,(F2643-'2031 forecast'!$C$10))</f>
        <v>0</v>
      </c>
      <c r="L2643" s="193">
        <f>MAX(0,(G2643-'2031 forecast'!$C$10))</f>
        <v>0</v>
      </c>
      <c r="M2643" s="193">
        <f>MAX(0,(H2643-'2031 forecast'!$C$10))</f>
        <v>0</v>
      </c>
      <c r="N2643" s="193">
        <f>MAX(0,(I2643-'2031 forecast'!$C$10))</f>
        <v>0</v>
      </c>
      <c r="O2643" s="193">
        <f>MAX(0,(J2643-'2031 forecast'!$C$10))</f>
        <v>0</v>
      </c>
      <c r="P2643" s="175" t="str">
        <f t="shared" si="429"/>
        <v/>
      </c>
      <c r="Q2643" s="175" t="str">
        <f t="shared" si="430"/>
        <v/>
      </c>
    </row>
    <row r="2644" spans="1:17" s="1" customFormat="1" x14ac:dyDescent="0.3">
      <c r="A2644" s="189">
        <f t="shared" si="428"/>
        <v>43940.999999993597</v>
      </c>
      <c r="B2644" s="190">
        <f t="shared" si="424"/>
        <v>43940</v>
      </c>
      <c r="C2644" s="1">
        <f t="shared" si="425"/>
        <v>0</v>
      </c>
      <c r="D2644" s="191">
        <v>2.3566473813370976</v>
      </c>
      <c r="E2644" s="192">
        <f t="shared" si="426"/>
        <v>8.1831391776807471E-5</v>
      </c>
      <c r="F2644" s="193">
        <f t="shared" si="427"/>
        <v>3.5136730498755773</v>
      </c>
      <c r="G2644" s="193">
        <f t="shared" si="423"/>
        <v>3.6436030038944964</v>
      </c>
      <c r="H2644" s="193">
        <f t="shared" si="423"/>
        <v>3.7783375577471872</v>
      </c>
      <c r="I2644" s="193">
        <f t="shared" si="423"/>
        <v>3.9180543777750017</v>
      </c>
      <c r="J2644" s="193">
        <f t="shared" si="423"/>
        <v>4.0629377001336255</v>
      </c>
      <c r="K2644" s="193">
        <f>MAX(0,(F2644-'2031 forecast'!$C$10))</f>
        <v>0</v>
      </c>
      <c r="L2644" s="193">
        <f>MAX(0,(G2644-'2031 forecast'!$C$10))</f>
        <v>0</v>
      </c>
      <c r="M2644" s="193">
        <f>MAX(0,(H2644-'2031 forecast'!$C$10))</f>
        <v>0</v>
      </c>
      <c r="N2644" s="193">
        <f>MAX(0,(I2644-'2031 forecast'!$C$10))</f>
        <v>0</v>
      </c>
      <c r="O2644" s="193">
        <f>MAX(0,(J2644-'2031 forecast'!$C$10))</f>
        <v>0</v>
      </c>
      <c r="P2644" s="175" t="str">
        <f t="shared" si="429"/>
        <v/>
      </c>
      <c r="Q2644" s="175" t="str">
        <f t="shared" si="430"/>
        <v/>
      </c>
    </row>
    <row r="2645" spans="1:17" s="1" customFormat="1" x14ac:dyDescent="0.3">
      <c r="A2645" s="189">
        <f t="shared" si="428"/>
        <v>43941.041666660261</v>
      </c>
      <c r="B2645" s="190">
        <f t="shared" si="424"/>
        <v>43941</v>
      </c>
      <c r="C2645" s="1">
        <f t="shared" si="425"/>
        <v>1</v>
      </c>
      <c r="D2645" s="191">
        <v>2.3039428073135846</v>
      </c>
      <c r="E2645" s="192">
        <f t="shared" si="426"/>
        <v>8.0001296753045011E-5</v>
      </c>
      <c r="F2645" s="193">
        <f t="shared" si="427"/>
        <v>3.4350925024342707</v>
      </c>
      <c r="G2645" s="193">
        <f t="shared" ref="G2645:J2664" si="431">$E2645*G$2</f>
        <v>3.5621166747339172</v>
      </c>
      <c r="H2645" s="193">
        <f t="shared" si="431"/>
        <v>3.6938379957528418</v>
      </c>
      <c r="I2645" s="193">
        <f t="shared" si="431"/>
        <v>3.8304301584637401</v>
      </c>
      <c r="J2645" s="193">
        <f t="shared" si="431"/>
        <v>3.9720732787248871</v>
      </c>
      <c r="K2645" s="193">
        <f>MAX(0,(F2645-'2031 forecast'!$C$10))</f>
        <v>0</v>
      </c>
      <c r="L2645" s="193">
        <f>MAX(0,(G2645-'2031 forecast'!$C$10))</f>
        <v>0</v>
      </c>
      <c r="M2645" s="193">
        <f>MAX(0,(H2645-'2031 forecast'!$C$10))</f>
        <v>0</v>
      </c>
      <c r="N2645" s="193">
        <f>MAX(0,(I2645-'2031 forecast'!$C$10))</f>
        <v>0</v>
      </c>
      <c r="O2645" s="193">
        <f>MAX(0,(J2645-'2031 forecast'!$C$10))</f>
        <v>0</v>
      </c>
      <c r="P2645" s="175" t="str">
        <f t="shared" si="429"/>
        <v/>
      </c>
      <c r="Q2645" s="175" t="str">
        <f t="shared" si="430"/>
        <v/>
      </c>
    </row>
    <row r="2646" spans="1:17" s="1" customFormat="1" x14ac:dyDescent="0.3">
      <c r="A2646" s="189">
        <f t="shared" si="428"/>
        <v>43941.083333326926</v>
      </c>
      <c r="B2646" s="190">
        <f t="shared" si="424"/>
        <v>43941</v>
      </c>
      <c r="C2646" s="1">
        <f t="shared" si="425"/>
        <v>2</v>
      </c>
      <c r="D2646" s="191">
        <v>2.2361797835690673</v>
      </c>
      <c r="E2646" s="192">
        <f t="shared" si="426"/>
        <v>7.7648317436778983E-5</v>
      </c>
      <c r="F2646" s="193">
        <f t="shared" si="427"/>
        <v>3.3340603700097331</v>
      </c>
      <c r="G2646" s="193">
        <f t="shared" si="431"/>
        <v>3.4573485372417432</v>
      </c>
      <c r="H2646" s="193">
        <f t="shared" si="431"/>
        <v>3.585195701760111</v>
      </c>
      <c r="I2646" s="193">
        <f t="shared" si="431"/>
        <v>3.7177704479206888</v>
      </c>
      <c r="J2646" s="193">
        <f t="shared" si="431"/>
        <v>3.8552475940565079</v>
      </c>
      <c r="K2646" s="193">
        <f>MAX(0,(F2646-'2031 forecast'!$C$10))</f>
        <v>0</v>
      </c>
      <c r="L2646" s="193">
        <f>MAX(0,(G2646-'2031 forecast'!$C$10))</f>
        <v>0</v>
      </c>
      <c r="M2646" s="193">
        <f>MAX(0,(H2646-'2031 forecast'!$C$10))</f>
        <v>0</v>
      </c>
      <c r="N2646" s="193">
        <f>MAX(0,(I2646-'2031 forecast'!$C$10))</f>
        <v>0</v>
      </c>
      <c r="O2646" s="193">
        <f>MAX(0,(J2646-'2031 forecast'!$C$10))</f>
        <v>0</v>
      </c>
      <c r="P2646" s="175" t="str">
        <f t="shared" si="429"/>
        <v/>
      </c>
      <c r="Q2646" s="175" t="str">
        <f t="shared" si="430"/>
        <v/>
      </c>
    </row>
    <row r="2647" spans="1:17" s="1" customFormat="1" x14ac:dyDescent="0.3">
      <c r="A2647" s="189">
        <f t="shared" si="428"/>
        <v>43941.12499999359</v>
      </c>
      <c r="B2647" s="190">
        <f t="shared" si="424"/>
        <v>43941</v>
      </c>
      <c r="C2647" s="1">
        <f t="shared" si="425"/>
        <v>3</v>
      </c>
      <c r="D2647" s="191">
        <v>2.273825907871577</v>
      </c>
      <c r="E2647" s="192">
        <f t="shared" si="426"/>
        <v>7.8955528168037889E-5</v>
      </c>
      <c r="F2647" s="193">
        <f t="shared" si="427"/>
        <v>3.3901893324678096</v>
      </c>
      <c r="G2647" s="193">
        <f t="shared" si="431"/>
        <v>3.5155530580707288</v>
      </c>
      <c r="H2647" s="193">
        <f t="shared" si="431"/>
        <v>3.6455525317560724</v>
      </c>
      <c r="I2647" s="193">
        <f t="shared" si="431"/>
        <v>3.7803591760001618</v>
      </c>
      <c r="J2647" s="193">
        <f t="shared" si="431"/>
        <v>3.9201507522056076</v>
      </c>
      <c r="K2647" s="193">
        <f>MAX(0,(F2647-'2031 forecast'!$C$10))</f>
        <v>0</v>
      </c>
      <c r="L2647" s="193">
        <f>MAX(0,(G2647-'2031 forecast'!$C$10))</f>
        <v>0</v>
      </c>
      <c r="M2647" s="193">
        <f>MAX(0,(H2647-'2031 forecast'!$C$10))</f>
        <v>0</v>
      </c>
      <c r="N2647" s="193">
        <f>MAX(0,(I2647-'2031 forecast'!$C$10))</f>
        <v>0</v>
      </c>
      <c r="O2647" s="193">
        <f>MAX(0,(J2647-'2031 forecast'!$C$10))</f>
        <v>0</v>
      </c>
      <c r="P2647" s="175" t="str">
        <f t="shared" si="429"/>
        <v/>
      </c>
      <c r="Q2647" s="175" t="str">
        <f t="shared" si="430"/>
        <v/>
      </c>
    </row>
    <row r="2648" spans="1:17" s="1" customFormat="1" x14ac:dyDescent="0.3">
      <c r="A2648" s="189">
        <f t="shared" si="428"/>
        <v>43941.166666660254</v>
      </c>
      <c r="B2648" s="190">
        <f t="shared" si="424"/>
        <v>43941</v>
      </c>
      <c r="C2648" s="1">
        <f t="shared" si="425"/>
        <v>4</v>
      </c>
      <c r="D2648" s="191">
        <v>2.2964135824530825</v>
      </c>
      <c r="E2648" s="192">
        <f t="shared" si="426"/>
        <v>7.9739854606793227E-5</v>
      </c>
      <c r="F2648" s="193">
        <f t="shared" si="427"/>
        <v>3.4238667099426552</v>
      </c>
      <c r="G2648" s="193">
        <f t="shared" si="431"/>
        <v>3.55047577056812</v>
      </c>
      <c r="H2648" s="193">
        <f t="shared" si="431"/>
        <v>3.6817666297536493</v>
      </c>
      <c r="I2648" s="193">
        <f t="shared" si="431"/>
        <v>3.8179124128478454</v>
      </c>
      <c r="J2648" s="193">
        <f t="shared" si="431"/>
        <v>3.9590926470950669</v>
      </c>
      <c r="K2648" s="193">
        <f>MAX(0,(F2648-'2031 forecast'!$C$10))</f>
        <v>0</v>
      </c>
      <c r="L2648" s="193">
        <f>MAX(0,(G2648-'2031 forecast'!$C$10))</f>
        <v>0</v>
      </c>
      <c r="M2648" s="193">
        <f>MAX(0,(H2648-'2031 forecast'!$C$10))</f>
        <v>0</v>
      </c>
      <c r="N2648" s="193">
        <f>MAX(0,(I2648-'2031 forecast'!$C$10))</f>
        <v>0</v>
      </c>
      <c r="O2648" s="193">
        <f>MAX(0,(J2648-'2031 forecast'!$C$10))</f>
        <v>0</v>
      </c>
      <c r="P2648" s="175" t="str">
        <f t="shared" si="429"/>
        <v/>
      </c>
      <c r="Q2648" s="175" t="str">
        <f t="shared" si="430"/>
        <v/>
      </c>
    </row>
    <row r="2649" spans="1:17" s="1" customFormat="1" x14ac:dyDescent="0.3">
      <c r="A2649" s="189">
        <f t="shared" si="428"/>
        <v>43941.208333326918</v>
      </c>
      <c r="B2649" s="190">
        <f t="shared" si="424"/>
        <v>43941</v>
      </c>
      <c r="C2649" s="1">
        <f t="shared" si="425"/>
        <v>5</v>
      </c>
      <c r="D2649" s="191">
        <v>2.3792350559186035</v>
      </c>
      <c r="E2649" s="192">
        <f t="shared" si="426"/>
        <v>8.2615718215562823E-5</v>
      </c>
      <c r="F2649" s="193">
        <f t="shared" si="427"/>
        <v>3.5473504273504233</v>
      </c>
      <c r="G2649" s="193">
        <f t="shared" si="431"/>
        <v>3.6785257163918885</v>
      </c>
      <c r="H2649" s="193">
        <f t="shared" si="431"/>
        <v>3.8145516557447645</v>
      </c>
      <c r="I2649" s="193">
        <f t="shared" si="431"/>
        <v>3.9556076146226857</v>
      </c>
      <c r="J2649" s="193">
        <f t="shared" si="431"/>
        <v>4.1018795950230862</v>
      </c>
      <c r="K2649" s="193">
        <f>MAX(0,(F2649-'2031 forecast'!$C$10))</f>
        <v>0</v>
      </c>
      <c r="L2649" s="193">
        <f>MAX(0,(G2649-'2031 forecast'!$C$10))</f>
        <v>0</v>
      </c>
      <c r="M2649" s="193">
        <f>MAX(0,(H2649-'2031 forecast'!$C$10))</f>
        <v>0</v>
      </c>
      <c r="N2649" s="193">
        <f>MAX(0,(I2649-'2031 forecast'!$C$10))</f>
        <v>0</v>
      </c>
      <c r="O2649" s="193">
        <f>MAX(0,(J2649-'2031 forecast'!$C$10))</f>
        <v>0</v>
      </c>
      <c r="P2649" s="175" t="str">
        <f t="shared" si="429"/>
        <v/>
      </c>
      <c r="Q2649" s="175" t="str">
        <f t="shared" si="430"/>
        <v/>
      </c>
    </row>
    <row r="2650" spans="1:17" s="1" customFormat="1" x14ac:dyDescent="0.3">
      <c r="A2650" s="189">
        <f t="shared" si="428"/>
        <v>43941.249999993583</v>
      </c>
      <c r="B2650" s="190">
        <f t="shared" si="424"/>
        <v>43941</v>
      </c>
      <c r="C2650" s="1">
        <f t="shared" si="425"/>
        <v>6</v>
      </c>
      <c r="D2650" s="191">
        <v>2.4997026536866342</v>
      </c>
      <c r="E2650" s="192">
        <f t="shared" si="426"/>
        <v>8.6798792555591324E-5</v>
      </c>
      <c r="F2650" s="193">
        <f t="shared" si="427"/>
        <v>3.7269631072162674</v>
      </c>
      <c r="G2650" s="193">
        <f t="shared" si="431"/>
        <v>3.8647801830446422</v>
      </c>
      <c r="H2650" s="193">
        <f t="shared" si="431"/>
        <v>4.0076935117318415</v>
      </c>
      <c r="I2650" s="193">
        <f t="shared" si="431"/>
        <v>4.155891544476999</v>
      </c>
      <c r="J2650" s="193">
        <f t="shared" si="431"/>
        <v>4.3095697011002043</v>
      </c>
      <c r="K2650" s="193">
        <f>MAX(0,(F2650-'2031 forecast'!$C$10))</f>
        <v>0</v>
      </c>
      <c r="L2650" s="193">
        <f>MAX(0,(G2650-'2031 forecast'!$C$10))</f>
        <v>0</v>
      </c>
      <c r="M2650" s="193">
        <f>MAX(0,(H2650-'2031 forecast'!$C$10))</f>
        <v>0</v>
      </c>
      <c r="N2650" s="193">
        <f>MAX(0,(I2650-'2031 forecast'!$C$10))</f>
        <v>0</v>
      </c>
      <c r="O2650" s="193">
        <f>MAX(0,(J2650-'2031 forecast'!$C$10))</f>
        <v>0</v>
      </c>
      <c r="P2650" s="175" t="str">
        <f t="shared" si="429"/>
        <v/>
      </c>
      <c r="Q2650" s="175" t="str">
        <f t="shared" si="430"/>
        <v/>
      </c>
    </row>
    <row r="2651" spans="1:17" s="1" customFormat="1" x14ac:dyDescent="0.3">
      <c r="A2651" s="189">
        <f t="shared" si="428"/>
        <v>43941.291666660247</v>
      </c>
      <c r="B2651" s="190">
        <f t="shared" si="424"/>
        <v>43941</v>
      </c>
      <c r="C2651" s="1">
        <f t="shared" si="425"/>
        <v>7</v>
      </c>
      <c r="D2651" s="191">
        <v>2.5825241271521548</v>
      </c>
      <c r="E2651" s="192">
        <f t="shared" si="426"/>
        <v>8.9674656164360906E-5</v>
      </c>
      <c r="F2651" s="193">
        <f t="shared" si="427"/>
        <v>3.8504468246240351</v>
      </c>
      <c r="G2651" s="193">
        <f t="shared" si="431"/>
        <v>3.9928301288684103</v>
      </c>
      <c r="H2651" s="193">
        <f t="shared" si="431"/>
        <v>4.1404785377229558</v>
      </c>
      <c r="I2651" s="193">
        <f t="shared" si="431"/>
        <v>4.2935867462518393</v>
      </c>
      <c r="J2651" s="193">
        <f t="shared" si="431"/>
        <v>4.4523566490282223</v>
      </c>
      <c r="K2651" s="193">
        <f>MAX(0,(F2651-'2031 forecast'!$C$10))</f>
        <v>0</v>
      </c>
      <c r="L2651" s="193">
        <f>MAX(0,(G2651-'2031 forecast'!$C$10))</f>
        <v>0</v>
      </c>
      <c r="M2651" s="193">
        <f>MAX(0,(H2651-'2031 forecast'!$C$10))</f>
        <v>0</v>
      </c>
      <c r="N2651" s="193">
        <f>MAX(0,(I2651-'2031 forecast'!$C$10))</f>
        <v>0</v>
      </c>
      <c r="O2651" s="193">
        <f>MAX(0,(J2651-'2031 forecast'!$C$10))</f>
        <v>0</v>
      </c>
      <c r="P2651" s="175" t="str">
        <f t="shared" si="429"/>
        <v/>
      </c>
      <c r="Q2651" s="175" t="str">
        <f t="shared" si="430"/>
        <v/>
      </c>
    </row>
    <row r="2652" spans="1:17" s="1" customFormat="1" x14ac:dyDescent="0.3">
      <c r="A2652" s="189">
        <f t="shared" si="428"/>
        <v>43941.333333326911</v>
      </c>
      <c r="B2652" s="190">
        <f t="shared" si="424"/>
        <v>43941</v>
      </c>
      <c r="C2652" s="1">
        <f t="shared" si="425"/>
        <v>8</v>
      </c>
      <c r="D2652" s="191">
        <v>2.5825241271521548</v>
      </c>
      <c r="E2652" s="192">
        <f t="shared" si="426"/>
        <v>8.9674656164360906E-5</v>
      </c>
      <c r="F2652" s="193">
        <f t="shared" si="427"/>
        <v>3.8504468246240351</v>
      </c>
      <c r="G2652" s="193">
        <f t="shared" si="431"/>
        <v>3.9928301288684103</v>
      </c>
      <c r="H2652" s="193">
        <f t="shared" si="431"/>
        <v>4.1404785377229558</v>
      </c>
      <c r="I2652" s="193">
        <f t="shared" si="431"/>
        <v>4.2935867462518393</v>
      </c>
      <c r="J2652" s="193">
        <f t="shared" si="431"/>
        <v>4.4523566490282223</v>
      </c>
      <c r="K2652" s="193">
        <f>MAX(0,(F2652-'2031 forecast'!$C$10))</f>
        <v>0</v>
      </c>
      <c r="L2652" s="193">
        <f>MAX(0,(G2652-'2031 forecast'!$C$10))</f>
        <v>0</v>
      </c>
      <c r="M2652" s="193">
        <f>MAX(0,(H2652-'2031 forecast'!$C$10))</f>
        <v>0</v>
      </c>
      <c r="N2652" s="193">
        <f>MAX(0,(I2652-'2031 forecast'!$C$10))</f>
        <v>0</v>
      </c>
      <c r="O2652" s="193">
        <f>MAX(0,(J2652-'2031 forecast'!$C$10))</f>
        <v>0</v>
      </c>
      <c r="P2652" s="175" t="str">
        <f t="shared" si="429"/>
        <v/>
      </c>
      <c r="Q2652" s="175" t="str">
        <f t="shared" si="430"/>
        <v/>
      </c>
    </row>
    <row r="2653" spans="1:17" s="1" customFormat="1" x14ac:dyDescent="0.3">
      <c r="A2653" s="189">
        <f t="shared" si="428"/>
        <v>43941.374999993575</v>
      </c>
      <c r="B2653" s="190">
        <f t="shared" si="424"/>
        <v>43941</v>
      </c>
      <c r="C2653" s="1">
        <f t="shared" si="425"/>
        <v>9</v>
      </c>
      <c r="D2653" s="191">
        <v>2.5975825768731586</v>
      </c>
      <c r="E2653" s="192">
        <f t="shared" si="426"/>
        <v>9.019754045686446E-5</v>
      </c>
      <c r="F2653" s="193">
        <f t="shared" si="427"/>
        <v>3.8728984096072652</v>
      </c>
      <c r="G2653" s="193">
        <f t="shared" si="431"/>
        <v>4.0161119372000043</v>
      </c>
      <c r="H2653" s="193">
        <f t="shared" si="431"/>
        <v>4.1646212697213407</v>
      </c>
      <c r="I2653" s="193">
        <f t="shared" si="431"/>
        <v>4.3186222374836278</v>
      </c>
      <c r="J2653" s="193">
        <f t="shared" si="431"/>
        <v>4.4783179122878618</v>
      </c>
      <c r="K2653" s="193">
        <f>MAX(0,(F2653-'2031 forecast'!$C$10))</f>
        <v>0</v>
      </c>
      <c r="L2653" s="193">
        <f>MAX(0,(G2653-'2031 forecast'!$C$10))</f>
        <v>0</v>
      </c>
      <c r="M2653" s="193">
        <f>MAX(0,(H2653-'2031 forecast'!$C$10))</f>
        <v>0</v>
      </c>
      <c r="N2653" s="193">
        <f>MAX(0,(I2653-'2031 forecast'!$C$10))</f>
        <v>0</v>
      </c>
      <c r="O2653" s="193">
        <f>MAX(0,(J2653-'2031 forecast'!$C$10))</f>
        <v>0</v>
      </c>
      <c r="P2653" s="175" t="str">
        <f t="shared" si="429"/>
        <v/>
      </c>
      <c r="Q2653" s="175" t="str">
        <f t="shared" si="430"/>
        <v/>
      </c>
    </row>
    <row r="2654" spans="1:17" s="1" customFormat="1" x14ac:dyDescent="0.3">
      <c r="A2654" s="189">
        <f t="shared" si="428"/>
        <v>43941.41666666024</v>
      </c>
      <c r="B2654" s="190">
        <f t="shared" si="424"/>
        <v>43941</v>
      </c>
      <c r="C2654" s="1">
        <f t="shared" si="425"/>
        <v>10</v>
      </c>
      <c r="D2654" s="191">
        <v>2.6051118017336607</v>
      </c>
      <c r="E2654" s="192">
        <f t="shared" si="426"/>
        <v>9.0458982603116257E-5</v>
      </c>
      <c r="F2654" s="193">
        <f t="shared" si="427"/>
        <v>3.8841242020988811</v>
      </c>
      <c r="G2654" s="193">
        <f t="shared" si="431"/>
        <v>4.0277528413658015</v>
      </c>
      <c r="H2654" s="193">
        <f t="shared" si="431"/>
        <v>4.1766926357205332</v>
      </c>
      <c r="I2654" s="193">
        <f t="shared" si="431"/>
        <v>4.331139983099523</v>
      </c>
      <c r="J2654" s="193">
        <f t="shared" si="431"/>
        <v>4.4912985439176829</v>
      </c>
      <c r="K2654" s="193">
        <f>MAX(0,(F2654-'2031 forecast'!$C$10))</f>
        <v>0</v>
      </c>
      <c r="L2654" s="193">
        <f>MAX(0,(G2654-'2031 forecast'!$C$10))</f>
        <v>0</v>
      </c>
      <c r="M2654" s="193">
        <f>MAX(0,(H2654-'2031 forecast'!$C$10))</f>
        <v>0</v>
      </c>
      <c r="N2654" s="193">
        <f>MAX(0,(I2654-'2031 forecast'!$C$10))</f>
        <v>0</v>
      </c>
      <c r="O2654" s="193">
        <f>MAX(0,(J2654-'2031 forecast'!$C$10))</f>
        <v>0</v>
      </c>
      <c r="P2654" s="175" t="str">
        <f t="shared" si="429"/>
        <v/>
      </c>
      <c r="Q2654" s="175" t="str">
        <f t="shared" si="430"/>
        <v/>
      </c>
    </row>
    <row r="2655" spans="1:17" s="1" customFormat="1" x14ac:dyDescent="0.3">
      <c r="A2655" s="189">
        <f t="shared" si="428"/>
        <v>43941.458333326904</v>
      </c>
      <c r="B2655" s="190">
        <f t="shared" si="424"/>
        <v>43941</v>
      </c>
      <c r="C2655" s="1">
        <f t="shared" si="425"/>
        <v>11</v>
      </c>
      <c r="D2655" s="191">
        <v>2.6578163757571742</v>
      </c>
      <c r="E2655" s="192">
        <f t="shared" si="426"/>
        <v>9.2289077626878717E-5</v>
      </c>
      <c r="F2655" s="193">
        <f t="shared" si="427"/>
        <v>3.9627047495401877</v>
      </c>
      <c r="G2655" s="193">
        <f t="shared" si="431"/>
        <v>4.1092391705263811</v>
      </c>
      <c r="H2655" s="193">
        <f t="shared" si="431"/>
        <v>4.2611921977148794</v>
      </c>
      <c r="I2655" s="193">
        <f t="shared" si="431"/>
        <v>4.4187642024107845</v>
      </c>
      <c r="J2655" s="193">
        <f t="shared" si="431"/>
        <v>4.5821629653264218</v>
      </c>
      <c r="K2655" s="193">
        <f>MAX(0,(F2655-'2031 forecast'!$C$10))</f>
        <v>0</v>
      </c>
      <c r="L2655" s="193">
        <f>MAX(0,(G2655-'2031 forecast'!$C$10))</f>
        <v>0</v>
      </c>
      <c r="M2655" s="193">
        <f>MAX(0,(H2655-'2031 forecast'!$C$10))</f>
        <v>0</v>
      </c>
      <c r="N2655" s="193">
        <f>MAX(0,(I2655-'2031 forecast'!$C$10))</f>
        <v>0</v>
      </c>
      <c r="O2655" s="193">
        <f>MAX(0,(J2655-'2031 forecast'!$C$10))</f>
        <v>0</v>
      </c>
      <c r="P2655" s="175" t="str">
        <f t="shared" si="429"/>
        <v/>
      </c>
      <c r="Q2655" s="175" t="str">
        <f t="shared" si="430"/>
        <v/>
      </c>
    </row>
    <row r="2656" spans="1:17" s="1" customFormat="1" x14ac:dyDescent="0.3">
      <c r="A2656" s="189">
        <f t="shared" si="428"/>
        <v>43941.499999993568</v>
      </c>
      <c r="B2656" s="190">
        <f t="shared" si="424"/>
        <v>43941</v>
      </c>
      <c r="C2656" s="1">
        <f t="shared" si="425"/>
        <v>12</v>
      </c>
      <c r="D2656" s="191">
        <v>2.672874825478178</v>
      </c>
      <c r="E2656" s="192">
        <f t="shared" si="426"/>
        <v>9.2811961919382285E-5</v>
      </c>
      <c r="F2656" s="193">
        <f t="shared" si="427"/>
        <v>3.9851563345234187</v>
      </c>
      <c r="G2656" s="193">
        <f t="shared" si="431"/>
        <v>4.1325209788579755</v>
      </c>
      <c r="H2656" s="193">
        <f t="shared" si="431"/>
        <v>4.2853349297132644</v>
      </c>
      <c r="I2656" s="193">
        <f t="shared" si="431"/>
        <v>4.4437996936425739</v>
      </c>
      <c r="J2656" s="193">
        <f t="shared" si="431"/>
        <v>4.6081242285860613</v>
      </c>
      <c r="K2656" s="193">
        <f>MAX(0,(F2656-'2031 forecast'!$C$10))</f>
        <v>0</v>
      </c>
      <c r="L2656" s="193">
        <f>MAX(0,(G2656-'2031 forecast'!$C$10))</f>
        <v>0</v>
      </c>
      <c r="M2656" s="193">
        <f>MAX(0,(H2656-'2031 forecast'!$C$10))</f>
        <v>0</v>
      </c>
      <c r="N2656" s="193">
        <f>MAX(0,(I2656-'2031 forecast'!$C$10))</f>
        <v>0</v>
      </c>
      <c r="O2656" s="193">
        <f>MAX(0,(J2656-'2031 forecast'!$C$10))</f>
        <v>0</v>
      </c>
      <c r="P2656" s="175" t="str">
        <f t="shared" si="429"/>
        <v/>
      </c>
      <c r="Q2656" s="175" t="str">
        <f t="shared" si="430"/>
        <v/>
      </c>
    </row>
    <row r="2657" spans="1:17" s="1" customFormat="1" x14ac:dyDescent="0.3">
      <c r="A2657" s="189">
        <f t="shared" si="428"/>
        <v>43941.541666660232</v>
      </c>
      <c r="B2657" s="190">
        <f t="shared" si="424"/>
        <v>43941</v>
      </c>
      <c r="C2657" s="1">
        <f t="shared" si="425"/>
        <v>13</v>
      </c>
      <c r="D2657" s="191">
        <v>2.6201702514546645</v>
      </c>
      <c r="E2657" s="192">
        <f t="shared" si="426"/>
        <v>9.0981866895619812E-5</v>
      </c>
      <c r="F2657" s="193">
        <f t="shared" si="427"/>
        <v>3.9065757870821116</v>
      </c>
      <c r="G2657" s="193">
        <f t="shared" si="431"/>
        <v>4.0510346496973959</v>
      </c>
      <c r="H2657" s="193">
        <f t="shared" si="431"/>
        <v>4.2008353677189181</v>
      </c>
      <c r="I2657" s="193">
        <f t="shared" si="431"/>
        <v>4.3561754743313124</v>
      </c>
      <c r="J2657" s="193">
        <f t="shared" si="431"/>
        <v>4.5172598071773225</v>
      </c>
      <c r="K2657" s="193">
        <f>MAX(0,(F2657-'2031 forecast'!$C$10))</f>
        <v>0</v>
      </c>
      <c r="L2657" s="193">
        <f>MAX(0,(G2657-'2031 forecast'!$C$10))</f>
        <v>0</v>
      </c>
      <c r="M2657" s="193">
        <f>MAX(0,(H2657-'2031 forecast'!$C$10))</f>
        <v>0</v>
      </c>
      <c r="N2657" s="193">
        <f>MAX(0,(I2657-'2031 forecast'!$C$10))</f>
        <v>0</v>
      </c>
      <c r="O2657" s="193">
        <f>MAX(0,(J2657-'2031 forecast'!$C$10))</f>
        <v>0</v>
      </c>
      <c r="P2657" s="175" t="str">
        <f t="shared" si="429"/>
        <v/>
      </c>
      <c r="Q2657" s="175" t="str">
        <f t="shared" si="430"/>
        <v/>
      </c>
    </row>
    <row r="2658" spans="1:17" s="1" customFormat="1" x14ac:dyDescent="0.3">
      <c r="A2658" s="189">
        <f t="shared" si="428"/>
        <v>43941.583333326897</v>
      </c>
      <c r="B2658" s="190">
        <f t="shared" si="424"/>
        <v>43941</v>
      </c>
      <c r="C2658" s="1">
        <f t="shared" si="425"/>
        <v>14</v>
      </c>
      <c r="D2658" s="191">
        <v>2.5298195531286418</v>
      </c>
      <c r="E2658" s="192">
        <f t="shared" si="426"/>
        <v>8.7844561140598446E-5</v>
      </c>
      <c r="F2658" s="193">
        <f t="shared" si="427"/>
        <v>3.7718662771827285</v>
      </c>
      <c r="G2658" s="193">
        <f t="shared" si="431"/>
        <v>3.9113437997078306</v>
      </c>
      <c r="H2658" s="193">
        <f t="shared" si="431"/>
        <v>4.0559789757286104</v>
      </c>
      <c r="I2658" s="193">
        <f t="shared" si="431"/>
        <v>4.2059625269405778</v>
      </c>
      <c r="J2658" s="193">
        <f t="shared" si="431"/>
        <v>4.3614922276194834</v>
      </c>
      <c r="K2658" s="193">
        <f>MAX(0,(F2658-'2031 forecast'!$C$10))</f>
        <v>0</v>
      </c>
      <c r="L2658" s="193">
        <f>MAX(0,(G2658-'2031 forecast'!$C$10))</f>
        <v>0</v>
      </c>
      <c r="M2658" s="193">
        <f>MAX(0,(H2658-'2031 forecast'!$C$10))</f>
        <v>0</v>
      </c>
      <c r="N2658" s="193">
        <f>MAX(0,(I2658-'2031 forecast'!$C$10))</f>
        <v>0</v>
      </c>
      <c r="O2658" s="193">
        <f>MAX(0,(J2658-'2031 forecast'!$C$10))</f>
        <v>0</v>
      </c>
      <c r="P2658" s="175" t="str">
        <f t="shared" si="429"/>
        <v/>
      </c>
      <c r="Q2658" s="175" t="str">
        <f t="shared" si="430"/>
        <v/>
      </c>
    </row>
    <row r="2659" spans="1:17" s="1" customFormat="1" x14ac:dyDescent="0.3">
      <c r="A2659" s="189">
        <f t="shared" si="428"/>
        <v>43941.624999993561</v>
      </c>
      <c r="B2659" s="190">
        <f t="shared" si="424"/>
        <v>43941</v>
      </c>
      <c r="C2659" s="1">
        <f t="shared" si="425"/>
        <v>15</v>
      </c>
      <c r="D2659" s="191">
        <v>2.5749949022916536</v>
      </c>
      <c r="E2659" s="192">
        <f t="shared" si="426"/>
        <v>8.9413214018109149E-5</v>
      </c>
      <c r="F2659" s="193">
        <f t="shared" si="427"/>
        <v>3.8392210321324209</v>
      </c>
      <c r="G2659" s="193">
        <f t="shared" si="431"/>
        <v>3.9811892247026139</v>
      </c>
      <c r="H2659" s="193">
        <f t="shared" si="431"/>
        <v>4.1284071717237651</v>
      </c>
      <c r="I2659" s="193">
        <f t="shared" si="431"/>
        <v>4.281069000635946</v>
      </c>
      <c r="J2659" s="193">
        <f t="shared" si="431"/>
        <v>4.4393760173984038</v>
      </c>
      <c r="K2659" s="193">
        <f>MAX(0,(F2659-'2031 forecast'!$C$10))</f>
        <v>0</v>
      </c>
      <c r="L2659" s="193">
        <f>MAX(0,(G2659-'2031 forecast'!$C$10))</f>
        <v>0</v>
      </c>
      <c r="M2659" s="193">
        <f>MAX(0,(H2659-'2031 forecast'!$C$10))</f>
        <v>0</v>
      </c>
      <c r="N2659" s="193">
        <f>MAX(0,(I2659-'2031 forecast'!$C$10))</f>
        <v>0</v>
      </c>
      <c r="O2659" s="193">
        <f>MAX(0,(J2659-'2031 forecast'!$C$10))</f>
        <v>0</v>
      </c>
      <c r="P2659" s="175" t="str">
        <f t="shared" si="429"/>
        <v/>
      </c>
      <c r="Q2659" s="175" t="str">
        <f t="shared" si="430"/>
        <v/>
      </c>
    </row>
    <row r="2660" spans="1:17" s="1" customFormat="1" x14ac:dyDescent="0.3">
      <c r="A2660" s="189">
        <f t="shared" si="428"/>
        <v>43941.666666660225</v>
      </c>
      <c r="B2660" s="190">
        <f t="shared" si="424"/>
        <v>43941</v>
      </c>
      <c r="C2660" s="1">
        <f t="shared" si="425"/>
        <v>16</v>
      </c>
      <c r="D2660" s="191">
        <v>2.6126410265941633</v>
      </c>
      <c r="E2660" s="192">
        <f t="shared" si="426"/>
        <v>9.0720424749368055E-5</v>
      </c>
      <c r="F2660" s="193">
        <f t="shared" si="427"/>
        <v>3.895349994590497</v>
      </c>
      <c r="G2660" s="193">
        <f t="shared" si="431"/>
        <v>4.0393937455315996</v>
      </c>
      <c r="H2660" s="193">
        <f t="shared" si="431"/>
        <v>4.1887640017197265</v>
      </c>
      <c r="I2660" s="193">
        <f t="shared" si="431"/>
        <v>4.343657728715419</v>
      </c>
      <c r="J2660" s="193">
        <f t="shared" si="431"/>
        <v>4.5042791755475031</v>
      </c>
      <c r="K2660" s="193">
        <f>MAX(0,(F2660-'2031 forecast'!$C$10))</f>
        <v>0</v>
      </c>
      <c r="L2660" s="193">
        <f>MAX(0,(G2660-'2031 forecast'!$C$10))</f>
        <v>0</v>
      </c>
      <c r="M2660" s="193">
        <f>MAX(0,(H2660-'2031 forecast'!$C$10))</f>
        <v>0</v>
      </c>
      <c r="N2660" s="193">
        <f>MAX(0,(I2660-'2031 forecast'!$C$10))</f>
        <v>0</v>
      </c>
      <c r="O2660" s="193">
        <f>MAX(0,(J2660-'2031 forecast'!$C$10))</f>
        <v>0</v>
      </c>
      <c r="P2660" s="175" t="str">
        <f t="shared" si="429"/>
        <v/>
      </c>
      <c r="Q2660" s="175" t="str">
        <f t="shared" si="430"/>
        <v/>
      </c>
    </row>
    <row r="2661" spans="1:17" s="1" customFormat="1" x14ac:dyDescent="0.3">
      <c r="A2661" s="189">
        <f t="shared" si="428"/>
        <v>43941.708333326889</v>
      </c>
      <c r="B2661" s="190">
        <f t="shared" si="424"/>
        <v>43941</v>
      </c>
      <c r="C2661" s="1">
        <f t="shared" si="425"/>
        <v>17</v>
      </c>
      <c r="D2661" s="191">
        <v>2.6804040503386801</v>
      </c>
      <c r="E2661" s="192">
        <f t="shared" si="426"/>
        <v>9.3073404065634069E-5</v>
      </c>
      <c r="F2661" s="193">
        <f t="shared" si="427"/>
        <v>3.9963821270150337</v>
      </c>
      <c r="G2661" s="193">
        <f t="shared" si="431"/>
        <v>4.1441618830237728</v>
      </c>
      <c r="H2661" s="193">
        <f t="shared" si="431"/>
        <v>4.2974062957124568</v>
      </c>
      <c r="I2661" s="193">
        <f t="shared" si="431"/>
        <v>4.456317439258469</v>
      </c>
      <c r="J2661" s="193">
        <f t="shared" si="431"/>
        <v>4.6211048602158815</v>
      </c>
      <c r="K2661" s="193">
        <f>MAX(0,(F2661-'2031 forecast'!$C$10))</f>
        <v>0</v>
      </c>
      <c r="L2661" s="193">
        <f>MAX(0,(G2661-'2031 forecast'!$C$10))</f>
        <v>0</v>
      </c>
      <c r="M2661" s="193">
        <f>MAX(0,(H2661-'2031 forecast'!$C$10))</f>
        <v>0</v>
      </c>
      <c r="N2661" s="193">
        <f>MAX(0,(I2661-'2031 forecast'!$C$10))</f>
        <v>0</v>
      </c>
      <c r="O2661" s="193">
        <f>MAX(0,(J2661-'2031 forecast'!$C$10))</f>
        <v>0</v>
      </c>
      <c r="P2661" s="175" t="str">
        <f t="shared" si="429"/>
        <v/>
      </c>
      <c r="Q2661" s="175" t="str">
        <f t="shared" si="430"/>
        <v/>
      </c>
    </row>
    <row r="2662" spans="1:17" s="1" customFormat="1" x14ac:dyDescent="0.3">
      <c r="A2662" s="189">
        <f t="shared" si="428"/>
        <v>43941.749999993554</v>
      </c>
      <c r="B2662" s="190">
        <f t="shared" si="424"/>
        <v>43941</v>
      </c>
      <c r="C2662" s="1">
        <f t="shared" si="425"/>
        <v>18</v>
      </c>
      <c r="D2662" s="191">
        <v>2.6427579260361704</v>
      </c>
      <c r="E2662" s="192">
        <f t="shared" si="426"/>
        <v>9.1766193334375163E-5</v>
      </c>
      <c r="F2662" s="193">
        <f t="shared" si="427"/>
        <v>3.9402531645569576</v>
      </c>
      <c r="G2662" s="193">
        <f t="shared" si="431"/>
        <v>4.0859573621947876</v>
      </c>
      <c r="H2662" s="193">
        <f t="shared" si="431"/>
        <v>4.2370494657164945</v>
      </c>
      <c r="I2662" s="193">
        <f t="shared" si="431"/>
        <v>4.393728711178996</v>
      </c>
      <c r="J2662" s="193">
        <f t="shared" si="431"/>
        <v>4.5562017020667822</v>
      </c>
      <c r="K2662" s="193">
        <f>MAX(0,(F2662-'2031 forecast'!$C$10))</f>
        <v>0</v>
      </c>
      <c r="L2662" s="193">
        <f>MAX(0,(G2662-'2031 forecast'!$C$10))</f>
        <v>0</v>
      </c>
      <c r="M2662" s="193">
        <f>MAX(0,(H2662-'2031 forecast'!$C$10))</f>
        <v>0</v>
      </c>
      <c r="N2662" s="193">
        <f>MAX(0,(I2662-'2031 forecast'!$C$10))</f>
        <v>0</v>
      </c>
      <c r="O2662" s="193">
        <f>MAX(0,(J2662-'2031 forecast'!$C$10))</f>
        <v>0</v>
      </c>
      <c r="P2662" s="175" t="str">
        <f t="shared" si="429"/>
        <v/>
      </c>
      <c r="Q2662" s="175" t="str">
        <f t="shared" si="430"/>
        <v/>
      </c>
    </row>
    <row r="2663" spans="1:17" s="1" customFormat="1" x14ac:dyDescent="0.3">
      <c r="A2663" s="189">
        <f t="shared" si="428"/>
        <v>43941.791666660218</v>
      </c>
      <c r="B2663" s="190">
        <f t="shared" si="424"/>
        <v>43941</v>
      </c>
      <c r="C2663" s="1">
        <f t="shared" si="425"/>
        <v>19</v>
      </c>
      <c r="D2663" s="191">
        <v>2.6578163757571742</v>
      </c>
      <c r="E2663" s="192">
        <f t="shared" si="426"/>
        <v>9.2289077626878717E-5</v>
      </c>
      <c r="F2663" s="193">
        <f t="shared" si="427"/>
        <v>3.9627047495401877</v>
      </c>
      <c r="G2663" s="193">
        <f t="shared" si="431"/>
        <v>4.1092391705263811</v>
      </c>
      <c r="H2663" s="193">
        <f t="shared" si="431"/>
        <v>4.2611921977148794</v>
      </c>
      <c r="I2663" s="193">
        <f t="shared" si="431"/>
        <v>4.4187642024107845</v>
      </c>
      <c r="J2663" s="193">
        <f t="shared" si="431"/>
        <v>4.5821629653264218</v>
      </c>
      <c r="K2663" s="193">
        <f>MAX(0,(F2663-'2031 forecast'!$C$10))</f>
        <v>0</v>
      </c>
      <c r="L2663" s="193">
        <f>MAX(0,(G2663-'2031 forecast'!$C$10))</f>
        <v>0</v>
      </c>
      <c r="M2663" s="193">
        <f>MAX(0,(H2663-'2031 forecast'!$C$10))</f>
        <v>0</v>
      </c>
      <c r="N2663" s="193">
        <f>MAX(0,(I2663-'2031 forecast'!$C$10))</f>
        <v>0</v>
      </c>
      <c r="O2663" s="193">
        <f>MAX(0,(J2663-'2031 forecast'!$C$10))</f>
        <v>0</v>
      </c>
      <c r="P2663" s="175" t="str">
        <f t="shared" si="429"/>
        <v/>
      </c>
      <c r="Q2663" s="175" t="str">
        <f t="shared" si="430"/>
        <v/>
      </c>
    </row>
    <row r="2664" spans="1:17" s="1" customFormat="1" x14ac:dyDescent="0.3">
      <c r="A2664" s="189">
        <f t="shared" si="428"/>
        <v>43941.833333326882</v>
      </c>
      <c r="B2664" s="190">
        <f t="shared" si="424"/>
        <v>43941</v>
      </c>
      <c r="C2664" s="1">
        <f t="shared" si="425"/>
        <v>20</v>
      </c>
      <c r="D2664" s="191">
        <v>2.8385177724092201</v>
      </c>
      <c r="E2664" s="192">
        <f t="shared" si="426"/>
        <v>9.8563689136921476E-5</v>
      </c>
      <c r="F2664" s="193">
        <f t="shared" si="427"/>
        <v>4.2321237693389548</v>
      </c>
      <c r="G2664" s="193">
        <f t="shared" si="431"/>
        <v>4.3886208705055125</v>
      </c>
      <c r="H2664" s="193">
        <f t="shared" si="431"/>
        <v>4.5509049816954947</v>
      </c>
      <c r="I2664" s="193">
        <f t="shared" si="431"/>
        <v>4.7191900971922554</v>
      </c>
      <c r="J2664" s="193">
        <f t="shared" si="431"/>
        <v>4.8936981244420998</v>
      </c>
      <c r="K2664" s="193">
        <f>MAX(0,(F2664-'2031 forecast'!$C$10))</f>
        <v>0</v>
      </c>
      <c r="L2664" s="193">
        <f>MAX(0,(G2664-'2031 forecast'!$C$10))</f>
        <v>0</v>
      </c>
      <c r="M2664" s="193">
        <f>MAX(0,(H2664-'2031 forecast'!$C$10))</f>
        <v>0</v>
      </c>
      <c r="N2664" s="193">
        <f>MAX(0,(I2664-'2031 forecast'!$C$10))</f>
        <v>0</v>
      </c>
      <c r="O2664" s="193">
        <f>MAX(0,(J2664-'2031 forecast'!$C$10))</f>
        <v>0</v>
      </c>
      <c r="P2664" s="175" t="str">
        <f t="shared" si="429"/>
        <v/>
      </c>
      <c r="Q2664" s="175" t="str">
        <f t="shared" si="430"/>
        <v/>
      </c>
    </row>
    <row r="2665" spans="1:17" s="1" customFormat="1" x14ac:dyDescent="0.3">
      <c r="A2665" s="189">
        <f t="shared" si="428"/>
        <v>43941.874999993546</v>
      </c>
      <c r="B2665" s="190">
        <f t="shared" si="424"/>
        <v>43941</v>
      </c>
      <c r="C2665" s="1">
        <f t="shared" si="425"/>
        <v>21</v>
      </c>
      <c r="D2665" s="191">
        <v>2.7707547486647033</v>
      </c>
      <c r="E2665" s="192">
        <f t="shared" si="426"/>
        <v>9.6210709820655448E-5</v>
      </c>
      <c r="F2665" s="193">
        <f t="shared" si="427"/>
        <v>4.1310916369144177</v>
      </c>
      <c r="G2665" s="193">
        <f t="shared" ref="G2665:J2684" si="432">$E2665*G$2</f>
        <v>4.2838527330133385</v>
      </c>
      <c r="H2665" s="193">
        <f t="shared" si="432"/>
        <v>4.4422626877027644</v>
      </c>
      <c r="I2665" s="193">
        <f t="shared" si="432"/>
        <v>4.6065303866492044</v>
      </c>
      <c r="J2665" s="193">
        <f t="shared" si="432"/>
        <v>4.7768724397737206</v>
      </c>
      <c r="K2665" s="193">
        <f>MAX(0,(F2665-'2031 forecast'!$C$10))</f>
        <v>0</v>
      </c>
      <c r="L2665" s="193">
        <f>MAX(0,(G2665-'2031 forecast'!$C$10))</f>
        <v>0</v>
      </c>
      <c r="M2665" s="193">
        <f>MAX(0,(H2665-'2031 forecast'!$C$10))</f>
        <v>0</v>
      </c>
      <c r="N2665" s="193">
        <f>MAX(0,(I2665-'2031 forecast'!$C$10))</f>
        <v>0</v>
      </c>
      <c r="O2665" s="193">
        <f>MAX(0,(J2665-'2031 forecast'!$C$10))</f>
        <v>0</v>
      </c>
      <c r="P2665" s="175" t="str">
        <f t="shared" si="429"/>
        <v/>
      </c>
      <c r="Q2665" s="175" t="str">
        <f t="shared" si="430"/>
        <v/>
      </c>
    </row>
    <row r="2666" spans="1:17" s="1" customFormat="1" x14ac:dyDescent="0.3">
      <c r="A2666" s="189">
        <f t="shared" si="428"/>
        <v>43941.91666666021</v>
      </c>
      <c r="B2666" s="190">
        <f t="shared" si="424"/>
        <v>43941</v>
      </c>
      <c r="C2666" s="1">
        <f t="shared" si="425"/>
        <v>22</v>
      </c>
      <c r="D2666" s="191">
        <v>2.6427579260361704</v>
      </c>
      <c r="E2666" s="192">
        <f t="shared" si="426"/>
        <v>9.1766193334375163E-5</v>
      </c>
      <c r="F2666" s="193">
        <f t="shared" si="427"/>
        <v>3.9402531645569576</v>
      </c>
      <c r="G2666" s="193">
        <f t="shared" si="432"/>
        <v>4.0859573621947876</v>
      </c>
      <c r="H2666" s="193">
        <f t="shared" si="432"/>
        <v>4.2370494657164945</v>
      </c>
      <c r="I2666" s="193">
        <f t="shared" si="432"/>
        <v>4.393728711178996</v>
      </c>
      <c r="J2666" s="193">
        <f t="shared" si="432"/>
        <v>4.5562017020667822</v>
      </c>
      <c r="K2666" s="193">
        <f>MAX(0,(F2666-'2031 forecast'!$C$10))</f>
        <v>0</v>
      </c>
      <c r="L2666" s="193">
        <f>MAX(0,(G2666-'2031 forecast'!$C$10))</f>
        <v>0</v>
      </c>
      <c r="M2666" s="193">
        <f>MAX(0,(H2666-'2031 forecast'!$C$10))</f>
        <v>0</v>
      </c>
      <c r="N2666" s="193">
        <f>MAX(0,(I2666-'2031 forecast'!$C$10))</f>
        <v>0</v>
      </c>
      <c r="O2666" s="193">
        <f>MAX(0,(J2666-'2031 forecast'!$C$10))</f>
        <v>0</v>
      </c>
      <c r="P2666" s="175" t="str">
        <f t="shared" si="429"/>
        <v/>
      </c>
      <c r="Q2666" s="175" t="str">
        <f t="shared" si="430"/>
        <v/>
      </c>
    </row>
    <row r="2667" spans="1:17" s="1" customFormat="1" x14ac:dyDescent="0.3">
      <c r="A2667" s="189">
        <f t="shared" si="428"/>
        <v>43941.958333326875</v>
      </c>
      <c r="B2667" s="190">
        <f t="shared" si="424"/>
        <v>43941</v>
      </c>
      <c r="C2667" s="1">
        <f t="shared" si="425"/>
        <v>23</v>
      </c>
      <c r="D2667" s="191">
        <v>2.4771149791051283</v>
      </c>
      <c r="E2667" s="192">
        <f t="shared" si="426"/>
        <v>8.6014466116835972E-5</v>
      </c>
      <c r="F2667" s="193">
        <f t="shared" si="427"/>
        <v>3.6932857297414214</v>
      </c>
      <c r="G2667" s="193">
        <f t="shared" si="432"/>
        <v>3.8298574705472506</v>
      </c>
      <c r="H2667" s="193">
        <f t="shared" si="432"/>
        <v>3.9714794137342642</v>
      </c>
      <c r="I2667" s="193">
        <f t="shared" si="432"/>
        <v>4.1183383076293154</v>
      </c>
      <c r="J2667" s="193">
        <f t="shared" si="432"/>
        <v>4.2706278062107446</v>
      </c>
      <c r="K2667" s="193">
        <f>MAX(0,(F2667-'2031 forecast'!$C$10))</f>
        <v>0</v>
      </c>
      <c r="L2667" s="193">
        <f>MAX(0,(G2667-'2031 forecast'!$C$10))</f>
        <v>0</v>
      </c>
      <c r="M2667" s="193">
        <f>MAX(0,(H2667-'2031 forecast'!$C$10))</f>
        <v>0</v>
      </c>
      <c r="N2667" s="193">
        <f>MAX(0,(I2667-'2031 forecast'!$C$10))</f>
        <v>0</v>
      </c>
      <c r="O2667" s="193">
        <f>MAX(0,(J2667-'2031 forecast'!$C$10))</f>
        <v>0</v>
      </c>
      <c r="P2667" s="175" t="str">
        <f t="shared" si="429"/>
        <v/>
      </c>
      <c r="Q2667" s="175" t="str">
        <f t="shared" si="430"/>
        <v/>
      </c>
    </row>
    <row r="2668" spans="1:17" s="1" customFormat="1" x14ac:dyDescent="0.3">
      <c r="A2668" s="189">
        <f t="shared" si="428"/>
        <v>43941.999999993539</v>
      </c>
      <c r="B2668" s="190">
        <f t="shared" si="424"/>
        <v>43941</v>
      </c>
      <c r="C2668" s="1">
        <f t="shared" si="425"/>
        <v>0</v>
      </c>
      <c r="D2668" s="191">
        <v>2.3415889316160943</v>
      </c>
      <c r="E2668" s="192">
        <f t="shared" si="426"/>
        <v>8.130850748430393E-5</v>
      </c>
      <c r="F2668" s="193">
        <f t="shared" si="427"/>
        <v>3.4912214648923476</v>
      </c>
      <c r="G2668" s="193">
        <f t="shared" si="432"/>
        <v>3.6203211955629033</v>
      </c>
      <c r="H2668" s="193">
        <f t="shared" si="432"/>
        <v>3.7541948257488036</v>
      </c>
      <c r="I2668" s="193">
        <f t="shared" si="432"/>
        <v>3.8930188865432136</v>
      </c>
      <c r="J2668" s="193">
        <f t="shared" si="432"/>
        <v>4.0369764368739869</v>
      </c>
      <c r="K2668" s="193">
        <f>MAX(0,(F2668-'2031 forecast'!$C$10))</f>
        <v>0</v>
      </c>
      <c r="L2668" s="193">
        <f>MAX(0,(G2668-'2031 forecast'!$C$10))</f>
        <v>0</v>
      </c>
      <c r="M2668" s="193">
        <f>MAX(0,(H2668-'2031 forecast'!$C$10))</f>
        <v>0</v>
      </c>
      <c r="N2668" s="193">
        <f>MAX(0,(I2668-'2031 forecast'!$C$10))</f>
        <v>0</v>
      </c>
      <c r="O2668" s="193">
        <f>MAX(0,(J2668-'2031 forecast'!$C$10))</f>
        <v>0</v>
      </c>
      <c r="P2668" s="175" t="str">
        <f t="shared" si="429"/>
        <v/>
      </c>
      <c r="Q2668" s="175" t="str">
        <f t="shared" si="430"/>
        <v/>
      </c>
    </row>
    <row r="2669" spans="1:17" s="1" customFormat="1" x14ac:dyDescent="0.3">
      <c r="A2669" s="189">
        <f t="shared" si="428"/>
        <v>43942.041666660203</v>
      </c>
      <c r="B2669" s="190">
        <f t="shared" si="424"/>
        <v>43942</v>
      </c>
      <c r="C2669" s="1">
        <f t="shared" si="425"/>
        <v>1</v>
      </c>
      <c r="D2669" s="191">
        <v>2.3340597067555917</v>
      </c>
      <c r="E2669" s="192">
        <f t="shared" si="426"/>
        <v>8.1047065338052119E-5</v>
      </c>
      <c r="F2669" s="193">
        <f t="shared" si="427"/>
        <v>3.4799956724007308</v>
      </c>
      <c r="G2669" s="193">
        <f t="shared" si="432"/>
        <v>3.6086802913971048</v>
      </c>
      <c r="H2669" s="193">
        <f t="shared" si="432"/>
        <v>3.7421234597496102</v>
      </c>
      <c r="I2669" s="193">
        <f t="shared" si="432"/>
        <v>3.8805011409273176</v>
      </c>
      <c r="J2669" s="193">
        <f t="shared" si="432"/>
        <v>4.0239958052441658</v>
      </c>
      <c r="K2669" s="193">
        <f>MAX(0,(F2669-'2031 forecast'!$C$10))</f>
        <v>0</v>
      </c>
      <c r="L2669" s="193">
        <f>MAX(0,(G2669-'2031 forecast'!$C$10))</f>
        <v>0</v>
      </c>
      <c r="M2669" s="193">
        <f>MAX(0,(H2669-'2031 forecast'!$C$10))</f>
        <v>0</v>
      </c>
      <c r="N2669" s="193">
        <f>MAX(0,(I2669-'2031 forecast'!$C$10))</f>
        <v>0</v>
      </c>
      <c r="O2669" s="193">
        <f>MAX(0,(J2669-'2031 forecast'!$C$10))</f>
        <v>0</v>
      </c>
      <c r="P2669" s="175" t="str">
        <f t="shared" si="429"/>
        <v/>
      </c>
      <c r="Q2669" s="175" t="str">
        <f t="shared" si="430"/>
        <v/>
      </c>
    </row>
    <row r="2670" spans="1:17" s="1" customFormat="1" x14ac:dyDescent="0.3">
      <c r="A2670" s="189">
        <f t="shared" si="428"/>
        <v>43942.083333326867</v>
      </c>
      <c r="B2670" s="190">
        <f t="shared" si="424"/>
        <v>43942</v>
      </c>
      <c r="C2670" s="1">
        <f t="shared" si="425"/>
        <v>2</v>
      </c>
      <c r="D2670" s="191">
        <v>2.3039428073135846</v>
      </c>
      <c r="E2670" s="192">
        <f t="shared" si="426"/>
        <v>8.0001296753045011E-5</v>
      </c>
      <c r="F2670" s="193">
        <f t="shared" si="427"/>
        <v>3.4350925024342707</v>
      </c>
      <c r="G2670" s="193">
        <f t="shared" si="432"/>
        <v>3.5621166747339172</v>
      </c>
      <c r="H2670" s="193">
        <f t="shared" si="432"/>
        <v>3.6938379957528418</v>
      </c>
      <c r="I2670" s="193">
        <f t="shared" si="432"/>
        <v>3.8304301584637401</v>
      </c>
      <c r="J2670" s="193">
        <f t="shared" si="432"/>
        <v>3.9720732787248871</v>
      </c>
      <c r="K2670" s="193">
        <f>MAX(0,(F2670-'2031 forecast'!$C$10))</f>
        <v>0</v>
      </c>
      <c r="L2670" s="193">
        <f>MAX(0,(G2670-'2031 forecast'!$C$10))</f>
        <v>0</v>
      </c>
      <c r="M2670" s="193">
        <f>MAX(0,(H2670-'2031 forecast'!$C$10))</f>
        <v>0</v>
      </c>
      <c r="N2670" s="193">
        <f>MAX(0,(I2670-'2031 forecast'!$C$10))</f>
        <v>0</v>
      </c>
      <c r="O2670" s="193">
        <f>MAX(0,(J2670-'2031 forecast'!$C$10))</f>
        <v>0</v>
      </c>
      <c r="P2670" s="175" t="str">
        <f t="shared" si="429"/>
        <v/>
      </c>
      <c r="Q2670" s="175" t="str">
        <f t="shared" si="430"/>
        <v/>
      </c>
    </row>
    <row r="2671" spans="1:17" s="1" customFormat="1" x14ac:dyDescent="0.3">
      <c r="A2671" s="189">
        <f t="shared" si="428"/>
        <v>43942.124999993532</v>
      </c>
      <c r="B2671" s="190">
        <f t="shared" si="424"/>
        <v>43942</v>
      </c>
      <c r="C2671" s="1">
        <f t="shared" si="425"/>
        <v>3</v>
      </c>
      <c r="D2671" s="191">
        <v>2.2361797835690673</v>
      </c>
      <c r="E2671" s="192">
        <f t="shared" si="426"/>
        <v>7.7648317436778983E-5</v>
      </c>
      <c r="F2671" s="193">
        <f t="shared" si="427"/>
        <v>3.3340603700097331</v>
      </c>
      <c r="G2671" s="193">
        <f t="shared" si="432"/>
        <v>3.4573485372417432</v>
      </c>
      <c r="H2671" s="193">
        <f t="shared" si="432"/>
        <v>3.585195701760111</v>
      </c>
      <c r="I2671" s="193">
        <f t="shared" si="432"/>
        <v>3.7177704479206888</v>
      </c>
      <c r="J2671" s="193">
        <f t="shared" si="432"/>
        <v>3.8552475940565079</v>
      </c>
      <c r="K2671" s="193">
        <f>MAX(0,(F2671-'2031 forecast'!$C$10))</f>
        <v>0</v>
      </c>
      <c r="L2671" s="193">
        <f>MAX(0,(G2671-'2031 forecast'!$C$10))</f>
        <v>0</v>
      </c>
      <c r="M2671" s="193">
        <f>MAX(0,(H2671-'2031 forecast'!$C$10))</f>
        <v>0</v>
      </c>
      <c r="N2671" s="193">
        <f>MAX(0,(I2671-'2031 forecast'!$C$10))</f>
        <v>0</v>
      </c>
      <c r="O2671" s="193">
        <f>MAX(0,(J2671-'2031 forecast'!$C$10))</f>
        <v>0</v>
      </c>
      <c r="P2671" s="175" t="str">
        <f t="shared" si="429"/>
        <v/>
      </c>
      <c r="Q2671" s="175" t="str">
        <f t="shared" si="430"/>
        <v/>
      </c>
    </row>
    <row r="2672" spans="1:17" s="1" customFormat="1" x14ac:dyDescent="0.3">
      <c r="A2672" s="189">
        <f t="shared" si="428"/>
        <v>43942.166666660196</v>
      </c>
      <c r="B2672" s="190">
        <f t="shared" si="424"/>
        <v>43942</v>
      </c>
      <c r="C2672" s="1">
        <f t="shared" si="425"/>
        <v>4</v>
      </c>
      <c r="D2672" s="191">
        <v>2.2286505587085652</v>
      </c>
      <c r="E2672" s="192">
        <f t="shared" si="426"/>
        <v>7.7386875290527199E-5</v>
      </c>
      <c r="F2672" s="193">
        <f t="shared" si="427"/>
        <v>3.3228345775181181</v>
      </c>
      <c r="G2672" s="193">
        <f t="shared" si="432"/>
        <v>3.445707633075946</v>
      </c>
      <c r="H2672" s="193">
        <f t="shared" si="432"/>
        <v>3.5731243357609186</v>
      </c>
      <c r="I2672" s="193">
        <f t="shared" si="432"/>
        <v>3.7052527023047941</v>
      </c>
      <c r="J2672" s="193">
        <f t="shared" si="432"/>
        <v>3.8422669624266881</v>
      </c>
      <c r="K2672" s="193">
        <f>MAX(0,(F2672-'2031 forecast'!$C$10))</f>
        <v>0</v>
      </c>
      <c r="L2672" s="193">
        <f>MAX(0,(G2672-'2031 forecast'!$C$10))</f>
        <v>0</v>
      </c>
      <c r="M2672" s="193">
        <f>MAX(0,(H2672-'2031 forecast'!$C$10))</f>
        <v>0</v>
      </c>
      <c r="N2672" s="193">
        <f>MAX(0,(I2672-'2031 forecast'!$C$10))</f>
        <v>0</v>
      </c>
      <c r="O2672" s="193">
        <f>MAX(0,(J2672-'2031 forecast'!$C$10))</f>
        <v>0</v>
      </c>
      <c r="P2672" s="175" t="str">
        <f t="shared" si="429"/>
        <v/>
      </c>
      <c r="Q2672" s="175" t="str">
        <f t="shared" si="430"/>
        <v/>
      </c>
    </row>
    <row r="2673" spans="1:17" s="1" customFormat="1" x14ac:dyDescent="0.3">
      <c r="A2673" s="189">
        <f t="shared" si="428"/>
        <v>43942.20833332686</v>
      </c>
      <c r="B2673" s="190">
        <f t="shared" si="424"/>
        <v>43942</v>
      </c>
      <c r="C2673" s="1">
        <f t="shared" si="425"/>
        <v>5</v>
      </c>
      <c r="D2673" s="191">
        <v>2.3415889316160943</v>
      </c>
      <c r="E2673" s="192">
        <f t="shared" si="426"/>
        <v>8.130850748430393E-5</v>
      </c>
      <c r="F2673" s="193">
        <f t="shared" si="427"/>
        <v>3.4912214648923476</v>
      </c>
      <c r="G2673" s="193">
        <f t="shared" si="432"/>
        <v>3.6203211955629033</v>
      </c>
      <c r="H2673" s="193">
        <f t="shared" si="432"/>
        <v>3.7541948257488036</v>
      </c>
      <c r="I2673" s="193">
        <f t="shared" si="432"/>
        <v>3.8930188865432136</v>
      </c>
      <c r="J2673" s="193">
        <f t="shared" si="432"/>
        <v>4.0369764368739869</v>
      </c>
      <c r="K2673" s="193">
        <f>MAX(0,(F2673-'2031 forecast'!$C$10))</f>
        <v>0</v>
      </c>
      <c r="L2673" s="193">
        <f>MAX(0,(G2673-'2031 forecast'!$C$10))</f>
        <v>0</v>
      </c>
      <c r="M2673" s="193">
        <f>MAX(0,(H2673-'2031 forecast'!$C$10))</f>
        <v>0</v>
      </c>
      <c r="N2673" s="193">
        <f>MAX(0,(I2673-'2031 forecast'!$C$10))</f>
        <v>0</v>
      </c>
      <c r="O2673" s="193">
        <f>MAX(0,(J2673-'2031 forecast'!$C$10))</f>
        <v>0</v>
      </c>
      <c r="P2673" s="175" t="str">
        <f t="shared" si="429"/>
        <v/>
      </c>
      <c r="Q2673" s="175" t="str">
        <f t="shared" si="430"/>
        <v/>
      </c>
    </row>
    <row r="2674" spans="1:17" s="1" customFormat="1" x14ac:dyDescent="0.3">
      <c r="A2674" s="189">
        <f t="shared" si="428"/>
        <v>43942.249999993524</v>
      </c>
      <c r="B2674" s="190">
        <f t="shared" si="424"/>
        <v>43942</v>
      </c>
      <c r="C2674" s="1">
        <f t="shared" si="425"/>
        <v>6</v>
      </c>
      <c r="D2674" s="191">
        <v>2.5448780028496456</v>
      </c>
      <c r="E2674" s="192">
        <f t="shared" si="426"/>
        <v>8.8367445433102014E-5</v>
      </c>
      <c r="F2674" s="193">
        <f t="shared" si="427"/>
        <v>3.7943178621659595</v>
      </c>
      <c r="G2674" s="193">
        <f t="shared" si="432"/>
        <v>3.9346256080394251</v>
      </c>
      <c r="H2674" s="193">
        <f t="shared" si="432"/>
        <v>4.0801217077269953</v>
      </c>
      <c r="I2674" s="193">
        <f t="shared" si="432"/>
        <v>4.2309980181723672</v>
      </c>
      <c r="J2674" s="193">
        <f t="shared" si="432"/>
        <v>4.3874534908791238</v>
      </c>
      <c r="K2674" s="193">
        <f>MAX(0,(F2674-'2031 forecast'!$C$10))</f>
        <v>0</v>
      </c>
      <c r="L2674" s="193">
        <f>MAX(0,(G2674-'2031 forecast'!$C$10))</f>
        <v>0</v>
      </c>
      <c r="M2674" s="193">
        <f>MAX(0,(H2674-'2031 forecast'!$C$10))</f>
        <v>0</v>
      </c>
      <c r="N2674" s="193">
        <f>MAX(0,(I2674-'2031 forecast'!$C$10))</f>
        <v>0</v>
      </c>
      <c r="O2674" s="193">
        <f>MAX(0,(J2674-'2031 forecast'!$C$10))</f>
        <v>0</v>
      </c>
      <c r="P2674" s="175" t="str">
        <f t="shared" si="429"/>
        <v/>
      </c>
      <c r="Q2674" s="175" t="str">
        <f t="shared" si="430"/>
        <v/>
      </c>
    </row>
    <row r="2675" spans="1:17" s="1" customFormat="1" x14ac:dyDescent="0.3">
      <c r="A2675" s="189">
        <f t="shared" si="428"/>
        <v>43942.291666660189</v>
      </c>
      <c r="B2675" s="190">
        <f t="shared" si="424"/>
        <v>43942</v>
      </c>
      <c r="C2675" s="1">
        <f t="shared" si="425"/>
        <v>7</v>
      </c>
      <c r="D2675" s="191">
        <v>2.7331086243621936</v>
      </c>
      <c r="E2675" s="192">
        <f t="shared" si="426"/>
        <v>9.4903499089396543E-5</v>
      </c>
      <c r="F2675" s="193">
        <f t="shared" si="427"/>
        <v>4.0749626744563407</v>
      </c>
      <c r="G2675" s="193">
        <f t="shared" si="432"/>
        <v>4.2256482121843533</v>
      </c>
      <c r="H2675" s="193">
        <f t="shared" si="432"/>
        <v>4.3819058577068031</v>
      </c>
      <c r="I2675" s="193">
        <f t="shared" si="432"/>
        <v>4.5439416585697314</v>
      </c>
      <c r="J2675" s="193">
        <f t="shared" si="432"/>
        <v>4.7119692816246213</v>
      </c>
      <c r="K2675" s="193">
        <f>MAX(0,(F2675-'2031 forecast'!$C$10))</f>
        <v>0</v>
      </c>
      <c r="L2675" s="193">
        <f>MAX(0,(G2675-'2031 forecast'!$C$10))</f>
        <v>0</v>
      </c>
      <c r="M2675" s="193">
        <f>MAX(0,(H2675-'2031 forecast'!$C$10))</f>
        <v>0</v>
      </c>
      <c r="N2675" s="193">
        <f>MAX(0,(I2675-'2031 forecast'!$C$10))</f>
        <v>0</v>
      </c>
      <c r="O2675" s="193">
        <f>MAX(0,(J2675-'2031 forecast'!$C$10))</f>
        <v>0</v>
      </c>
      <c r="P2675" s="175" t="str">
        <f t="shared" si="429"/>
        <v/>
      </c>
      <c r="Q2675" s="175" t="str">
        <f t="shared" si="430"/>
        <v/>
      </c>
    </row>
    <row r="2676" spans="1:17" s="1" customFormat="1" x14ac:dyDescent="0.3">
      <c r="A2676" s="189">
        <f t="shared" si="428"/>
        <v>43942.333333326853</v>
      </c>
      <c r="B2676" s="190">
        <f t="shared" si="424"/>
        <v>43942</v>
      </c>
      <c r="C2676" s="1">
        <f t="shared" si="425"/>
        <v>8</v>
      </c>
      <c r="D2676" s="191">
        <v>2.8159300978277146</v>
      </c>
      <c r="E2676" s="192">
        <f t="shared" si="426"/>
        <v>9.7779362698166138E-5</v>
      </c>
      <c r="F2676" s="193">
        <f t="shared" si="427"/>
        <v>4.1984463918641088</v>
      </c>
      <c r="G2676" s="193">
        <f t="shared" si="432"/>
        <v>4.3536981580081218</v>
      </c>
      <c r="H2676" s="193">
        <f t="shared" si="432"/>
        <v>4.5146908836979183</v>
      </c>
      <c r="I2676" s="193">
        <f t="shared" si="432"/>
        <v>4.6816368603445717</v>
      </c>
      <c r="J2676" s="193">
        <f t="shared" si="432"/>
        <v>4.8547562295526401</v>
      </c>
      <c r="K2676" s="193">
        <f>MAX(0,(F2676-'2031 forecast'!$C$10))</f>
        <v>0</v>
      </c>
      <c r="L2676" s="193">
        <f>MAX(0,(G2676-'2031 forecast'!$C$10))</f>
        <v>0</v>
      </c>
      <c r="M2676" s="193">
        <f>MAX(0,(H2676-'2031 forecast'!$C$10))</f>
        <v>0</v>
      </c>
      <c r="N2676" s="193">
        <f>MAX(0,(I2676-'2031 forecast'!$C$10))</f>
        <v>0</v>
      </c>
      <c r="O2676" s="193">
        <f>MAX(0,(J2676-'2031 forecast'!$C$10))</f>
        <v>0</v>
      </c>
      <c r="P2676" s="175" t="str">
        <f t="shared" si="429"/>
        <v/>
      </c>
      <c r="Q2676" s="175" t="str">
        <f t="shared" si="430"/>
        <v/>
      </c>
    </row>
    <row r="2677" spans="1:17" s="1" customFormat="1" x14ac:dyDescent="0.3">
      <c r="A2677" s="189">
        <f t="shared" si="428"/>
        <v>43942.374999993517</v>
      </c>
      <c r="B2677" s="190">
        <f t="shared" si="424"/>
        <v>43942</v>
      </c>
      <c r="C2677" s="1">
        <f t="shared" si="425"/>
        <v>9</v>
      </c>
      <c r="D2677" s="191">
        <v>2.830988547548718</v>
      </c>
      <c r="E2677" s="192">
        <f t="shared" si="426"/>
        <v>9.8302246990669679E-5</v>
      </c>
      <c r="F2677" s="193">
        <f t="shared" si="427"/>
        <v>4.2208979768473389</v>
      </c>
      <c r="G2677" s="193">
        <f t="shared" si="432"/>
        <v>4.3769799663397144</v>
      </c>
      <c r="H2677" s="193">
        <f t="shared" si="432"/>
        <v>4.5388336156963014</v>
      </c>
      <c r="I2677" s="193">
        <f t="shared" si="432"/>
        <v>4.7066723515763602</v>
      </c>
      <c r="J2677" s="193">
        <f t="shared" si="432"/>
        <v>4.8807174928122787</v>
      </c>
      <c r="K2677" s="193">
        <f>MAX(0,(F2677-'2031 forecast'!$C$10))</f>
        <v>0</v>
      </c>
      <c r="L2677" s="193">
        <f>MAX(0,(G2677-'2031 forecast'!$C$10))</f>
        <v>0</v>
      </c>
      <c r="M2677" s="193">
        <f>MAX(0,(H2677-'2031 forecast'!$C$10))</f>
        <v>0</v>
      </c>
      <c r="N2677" s="193">
        <f>MAX(0,(I2677-'2031 forecast'!$C$10))</f>
        <v>0</v>
      </c>
      <c r="O2677" s="193">
        <f>MAX(0,(J2677-'2031 forecast'!$C$10))</f>
        <v>0</v>
      </c>
      <c r="P2677" s="175" t="str">
        <f t="shared" si="429"/>
        <v/>
      </c>
      <c r="Q2677" s="175" t="str">
        <f t="shared" si="430"/>
        <v/>
      </c>
    </row>
    <row r="2678" spans="1:17" s="1" customFormat="1" x14ac:dyDescent="0.3">
      <c r="A2678" s="189">
        <f t="shared" si="428"/>
        <v>43942.416666660181</v>
      </c>
      <c r="B2678" s="190">
        <f t="shared" si="424"/>
        <v>43942</v>
      </c>
      <c r="C2678" s="1">
        <f t="shared" si="425"/>
        <v>10</v>
      </c>
      <c r="D2678" s="191">
        <v>2.9288684707352428</v>
      </c>
      <c r="E2678" s="192">
        <f t="shared" si="426"/>
        <v>1.0170099489194284E-4</v>
      </c>
      <c r="F2678" s="193">
        <f t="shared" si="427"/>
        <v>4.3668332792383371</v>
      </c>
      <c r="G2678" s="193">
        <f t="shared" si="432"/>
        <v>4.5283117204950774</v>
      </c>
      <c r="H2678" s="193">
        <f t="shared" si="432"/>
        <v>4.6957613736858024</v>
      </c>
      <c r="I2678" s="193">
        <f t="shared" si="432"/>
        <v>4.8694030445829899</v>
      </c>
      <c r="J2678" s="193">
        <f t="shared" si="432"/>
        <v>5.049465703999938</v>
      </c>
      <c r="K2678" s="193">
        <f>MAX(0,(F2678-'2031 forecast'!$C$10))</f>
        <v>0</v>
      </c>
      <c r="L2678" s="193">
        <f>MAX(0,(G2678-'2031 forecast'!$C$10))</f>
        <v>0</v>
      </c>
      <c r="M2678" s="193">
        <f>MAX(0,(H2678-'2031 forecast'!$C$10))</f>
        <v>0</v>
      </c>
      <c r="N2678" s="193">
        <f>MAX(0,(I2678-'2031 forecast'!$C$10))</f>
        <v>0</v>
      </c>
      <c r="O2678" s="193">
        <f>MAX(0,(J2678-'2031 forecast'!$C$10))</f>
        <v>0</v>
      </c>
      <c r="P2678" s="175" t="str">
        <f t="shared" si="429"/>
        <v/>
      </c>
      <c r="Q2678" s="175" t="str">
        <f t="shared" si="430"/>
        <v/>
      </c>
    </row>
    <row r="2679" spans="1:17" s="1" customFormat="1" x14ac:dyDescent="0.3">
      <c r="A2679" s="189">
        <f t="shared" si="428"/>
        <v>43942.458333326846</v>
      </c>
      <c r="B2679" s="190">
        <f t="shared" si="424"/>
        <v>43942</v>
      </c>
      <c r="C2679" s="1">
        <f t="shared" si="425"/>
        <v>11</v>
      </c>
      <c r="D2679" s="191">
        <v>2.7858131983857066</v>
      </c>
      <c r="E2679" s="192">
        <f t="shared" si="426"/>
        <v>9.6733594113159003E-5</v>
      </c>
      <c r="F2679" s="193">
        <f t="shared" si="427"/>
        <v>4.1535432218976478</v>
      </c>
      <c r="G2679" s="193">
        <f t="shared" si="432"/>
        <v>4.3071345413449329</v>
      </c>
      <c r="H2679" s="193">
        <f t="shared" si="432"/>
        <v>4.4664054197011485</v>
      </c>
      <c r="I2679" s="193">
        <f t="shared" si="432"/>
        <v>4.6315658778809929</v>
      </c>
      <c r="J2679" s="193">
        <f t="shared" si="432"/>
        <v>4.8028337030333601</v>
      </c>
      <c r="K2679" s="193">
        <f>MAX(0,(F2679-'2031 forecast'!$C$10))</f>
        <v>0</v>
      </c>
      <c r="L2679" s="193">
        <f>MAX(0,(G2679-'2031 forecast'!$C$10))</f>
        <v>0</v>
      </c>
      <c r="M2679" s="193">
        <f>MAX(0,(H2679-'2031 forecast'!$C$10))</f>
        <v>0</v>
      </c>
      <c r="N2679" s="193">
        <f>MAX(0,(I2679-'2031 forecast'!$C$10))</f>
        <v>0</v>
      </c>
      <c r="O2679" s="193">
        <f>MAX(0,(J2679-'2031 forecast'!$C$10))</f>
        <v>0</v>
      </c>
      <c r="P2679" s="175" t="str">
        <f t="shared" si="429"/>
        <v/>
      </c>
      <c r="Q2679" s="175" t="str">
        <f t="shared" si="430"/>
        <v/>
      </c>
    </row>
    <row r="2680" spans="1:17" s="1" customFormat="1" x14ac:dyDescent="0.3">
      <c r="A2680" s="189">
        <f t="shared" si="428"/>
        <v>43942.49999999351</v>
      </c>
      <c r="B2680" s="190">
        <f t="shared" si="424"/>
        <v>43942</v>
      </c>
      <c r="C2680" s="1">
        <f t="shared" si="425"/>
        <v>12</v>
      </c>
      <c r="D2680" s="191">
        <v>2.8008716481067104</v>
      </c>
      <c r="E2680" s="192">
        <f t="shared" si="426"/>
        <v>9.7256478405662557E-5</v>
      </c>
      <c r="F2680" s="193">
        <f t="shared" si="427"/>
        <v>4.1759948068808779</v>
      </c>
      <c r="G2680" s="193">
        <f t="shared" si="432"/>
        <v>4.3304163496765264</v>
      </c>
      <c r="H2680" s="193">
        <f t="shared" si="432"/>
        <v>4.4905481516995325</v>
      </c>
      <c r="I2680" s="193">
        <f t="shared" si="432"/>
        <v>4.6566013691127814</v>
      </c>
      <c r="J2680" s="193">
        <f t="shared" si="432"/>
        <v>4.8287949662929996</v>
      </c>
      <c r="K2680" s="193">
        <f>MAX(0,(F2680-'2031 forecast'!$C$10))</f>
        <v>0</v>
      </c>
      <c r="L2680" s="193">
        <f>MAX(0,(G2680-'2031 forecast'!$C$10))</f>
        <v>0</v>
      </c>
      <c r="M2680" s="193">
        <f>MAX(0,(H2680-'2031 forecast'!$C$10))</f>
        <v>0</v>
      </c>
      <c r="N2680" s="193">
        <f>MAX(0,(I2680-'2031 forecast'!$C$10))</f>
        <v>0</v>
      </c>
      <c r="O2680" s="193">
        <f>MAX(0,(J2680-'2031 forecast'!$C$10))</f>
        <v>0</v>
      </c>
      <c r="P2680" s="175" t="str">
        <f t="shared" si="429"/>
        <v/>
      </c>
      <c r="Q2680" s="175" t="str">
        <f t="shared" si="430"/>
        <v/>
      </c>
    </row>
    <row r="2681" spans="1:17" s="1" customFormat="1" x14ac:dyDescent="0.3">
      <c r="A2681" s="189">
        <f t="shared" si="428"/>
        <v>43942.541666660174</v>
      </c>
      <c r="B2681" s="190">
        <f t="shared" si="424"/>
        <v>43942</v>
      </c>
      <c r="C2681" s="1">
        <f t="shared" si="425"/>
        <v>13</v>
      </c>
      <c r="D2681" s="191">
        <v>2.7858131983857066</v>
      </c>
      <c r="E2681" s="192">
        <f t="shared" si="426"/>
        <v>9.6733594113159003E-5</v>
      </c>
      <c r="F2681" s="193">
        <f t="shared" si="427"/>
        <v>4.1535432218976478</v>
      </c>
      <c r="G2681" s="193">
        <f t="shared" si="432"/>
        <v>4.3071345413449329</v>
      </c>
      <c r="H2681" s="193">
        <f t="shared" si="432"/>
        <v>4.4664054197011485</v>
      </c>
      <c r="I2681" s="193">
        <f t="shared" si="432"/>
        <v>4.6315658778809929</v>
      </c>
      <c r="J2681" s="193">
        <f t="shared" si="432"/>
        <v>4.8028337030333601</v>
      </c>
      <c r="K2681" s="193">
        <f>MAX(0,(F2681-'2031 forecast'!$C$10))</f>
        <v>0</v>
      </c>
      <c r="L2681" s="193">
        <f>MAX(0,(G2681-'2031 forecast'!$C$10))</f>
        <v>0</v>
      </c>
      <c r="M2681" s="193">
        <f>MAX(0,(H2681-'2031 forecast'!$C$10))</f>
        <v>0</v>
      </c>
      <c r="N2681" s="193">
        <f>MAX(0,(I2681-'2031 forecast'!$C$10))</f>
        <v>0</v>
      </c>
      <c r="O2681" s="193">
        <f>MAX(0,(J2681-'2031 forecast'!$C$10))</f>
        <v>0</v>
      </c>
      <c r="P2681" s="175" t="str">
        <f t="shared" si="429"/>
        <v/>
      </c>
      <c r="Q2681" s="175" t="str">
        <f t="shared" si="430"/>
        <v/>
      </c>
    </row>
    <row r="2682" spans="1:17" s="1" customFormat="1" x14ac:dyDescent="0.3">
      <c r="A2682" s="189">
        <f t="shared" si="428"/>
        <v>43942.583333326838</v>
      </c>
      <c r="B2682" s="190">
        <f t="shared" si="424"/>
        <v>43942</v>
      </c>
      <c r="C2682" s="1">
        <f t="shared" si="425"/>
        <v>14</v>
      </c>
      <c r="D2682" s="191">
        <v>2.7556962989436995</v>
      </c>
      <c r="E2682" s="192">
        <f t="shared" si="426"/>
        <v>9.5687825528151894E-5</v>
      </c>
      <c r="F2682" s="193">
        <f t="shared" si="427"/>
        <v>4.1086400519311868</v>
      </c>
      <c r="G2682" s="193">
        <f t="shared" si="432"/>
        <v>4.2605709246817449</v>
      </c>
      <c r="H2682" s="193">
        <f t="shared" si="432"/>
        <v>4.4181199557043804</v>
      </c>
      <c r="I2682" s="193">
        <f t="shared" si="432"/>
        <v>4.5814948954174151</v>
      </c>
      <c r="J2682" s="193">
        <f t="shared" si="432"/>
        <v>4.750911176514081</v>
      </c>
      <c r="K2682" s="193">
        <f>MAX(0,(F2682-'2031 forecast'!$C$10))</f>
        <v>0</v>
      </c>
      <c r="L2682" s="193">
        <f>MAX(0,(G2682-'2031 forecast'!$C$10))</f>
        <v>0</v>
      </c>
      <c r="M2682" s="193">
        <f>MAX(0,(H2682-'2031 forecast'!$C$10))</f>
        <v>0</v>
      </c>
      <c r="N2682" s="193">
        <f>MAX(0,(I2682-'2031 forecast'!$C$10))</f>
        <v>0</v>
      </c>
      <c r="O2682" s="193">
        <f>MAX(0,(J2682-'2031 forecast'!$C$10))</f>
        <v>0</v>
      </c>
      <c r="P2682" s="175" t="str">
        <f t="shared" si="429"/>
        <v/>
      </c>
      <c r="Q2682" s="175" t="str">
        <f t="shared" si="430"/>
        <v/>
      </c>
    </row>
    <row r="2683" spans="1:17" s="1" customFormat="1" x14ac:dyDescent="0.3">
      <c r="A2683" s="189">
        <f t="shared" si="428"/>
        <v>43942.624999993503</v>
      </c>
      <c r="B2683" s="190">
        <f t="shared" si="424"/>
        <v>43942</v>
      </c>
      <c r="C2683" s="1">
        <f t="shared" si="425"/>
        <v>15</v>
      </c>
      <c r="D2683" s="191">
        <v>2.8159300978277146</v>
      </c>
      <c r="E2683" s="192">
        <f t="shared" si="426"/>
        <v>9.7779362698166138E-5</v>
      </c>
      <c r="F2683" s="193">
        <f t="shared" si="427"/>
        <v>4.1984463918641088</v>
      </c>
      <c r="G2683" s="193">
        <f t="shared" si="432"/>
        <v>4.3536981580081218</v>
      </c>
      <c r="H2683" s="193">
        <f t="shared" si="432"/>
        <v>4.5146908836979183</v>
      </c>
      <c r="I2683" s="193">
        <f t="shared" si="432"/>
        <v>4.6816368603445717</v>
      </c>
      <c r="J2683" s="193">
        <f t="shared" si="432"/>
        <v>4.8547562295526401</v>
      </c>
      <c r="K2683" s="193">
        <f>MAX(0,(F2683-'2031 forecast'!$C$10))</f>
        <v>0</v>
      </c>
      <c r="L2683" s="193">
        <f>MAX(0,(G2683-'2031 forecast'!$C$10))</f>
        <v>0</v>
      </c>
      <c r="M2683" s="193">
        <f>MAX(0,(H2683-'2031 forecast'!$C$10))</f>
        <v>0</v>
      </c>
      <c r="N2683" s="193">
        <f>MAX(0,(I2683-'2031 forecast'!$C$10))</f>
        <v>0</v>
      </c>
      <c r="O2683" s="193">
        <f>MAX(0,(J2683-'2031 forecast'!$C$10))</f>
        <v>0</v>
      </c>
      <c r="P2683" s="175" t="str">
        <f t="shared" si="429"/>
        <v/>
      </c>
      <c r="Q2683" s="175" t="str">
        <f t="shared" si="430"/>
        <v/>
      </c>
    </row>
    <row r="2684" spans="1:17" s="1" customFormat="1" x14ac:dyDescent="0.3">
      <c r="A2684" s="189">
        <f t="shared" si="428"/>
        <v>43942.666666660167</v>
      </c>
      <c r="B2684" s="190">
        <f t="shared" si="424"/>
        <v>43942</v>
      </c>
      <c r="C2684" s="1">
        <f t="shared" si="425"/>
        <v>16</v>
      </c>
      <c r="D2684" s="191">
        <v>3.019219169061266</v>
      </c>
      <c r="E2684" s="192">
        <f t="shared" si="426"/>
        <v>1.0483830064696422E-4</v>
      </c>
      <c r="F2684" s="193">
        <f t="shared" si="427"/>
        <v>4.5015427891377211</v>
      </c>
      <c r="G2684" s="193">
        <f t="shared" si="432"/>
        <v>4.6680025704846431</v>
      </c>
      <c r="H2684" s="193">
        <f t="shared" si="432"/>
        <v>4.84061776567611</v>
      </c>
      <c r="I2684" s="193">
        <f t="shared" si="432"/>
        <v>5.0196159919737253</v>
      </c>
      <c r="J2684" s="193">
        <f t="shared" si="432"/>
        <v>5.205233283557777</v>
      </c>
      <c r="K2684" s="193">
        <f>MAX(0,(F2684-'2031 forecast'!$C$10))</f>
        <v>0</v>
      </c>
      <c r="L2684" s="193">
        <f>MAX(0,(G2684-'2031 forecast'!$C$10))</f>
        <v>0</v>
      </c>
      <c r="M2684" s="193">
        <f>MAX(0,(H2684-'2031 forecast'!$C$10))</f>
        <v>0</v>
      </c>
      <c r="N2684" s="193">
        <f>MAX(0,(I2684-'2031 forecast'!$C$10))</f>
        <v>0</v>
      </c>
      <c r="O2684" s="193">
        <f>MAX(0,(J2684-'2031 forecast'!$C$10))</f>
        <v>0</v>
      </c>
      <c r="P2684" s="175" t="str">
        <f t="shared" si="429"/>
        <v/>
      </c>
      <c r="Q2684" s="175" t="str">
        <f t="shared" si="430"/>
        <v/>
      </c>
    </row>
    <row r="2685" spans="1:17" s="1" customFormat="1" x14ac:dyDescent="0.3">
      <c r="A2685" s="189">
        <f t="shared" si="428"/>
        <v>43942.708333326831</v>
      </c>
      <c r="B2685" s="190">
        <f t="shared" si="424"/>
        <v>43942</v>
      </c>
      <c r="C2685" s="1">
        <f t="shared" si="425"/>
        <v>17</v>
      </c>
      <c r="D2685" s="191">
        <v>2.9213392458747411</v>
      </c>
      <c r="E2685" s="192">
        <f t="shared" si="426"/>
        <v>1.0143955274569106E-4</v>
      </c>
      <c r="F2685" s="193">
        <f t="shared" si="427"/>
        <v>4.355607486746722</v>
      </c>
      <c r="G2685" s="193">
        <f t="shared" ref="G2685:J2704" si="433">$E2685*G$2</f>
        <v>4.5166708163292801</v>
      </c>
      <c r="H2685" s="193">
        <f t="shared" si="433"/>
        <v>4.6836900076866099</v>
      </c>
      <c r="I2685" s="193">
        <f t="shared" si="433"/>
        <v>4.8568852989670948</v>
      </c>
      <c r="J2685" s="193">
        <f t="shared" si="433"/>
        <v>5.0364850723701178</v>
      </c>
      <c r="K2685" s="193">
        <f>MAX(0,(F2685-'2031 forecast'!$C$10))</f>
        <v>0</v>
      </c>
      <c r="L2685" s="193">
        <f>MAX(0,(G2685-'2031 forecast'!$C$10))</f>
        <v>0</v>
      </c>
      <c r="M2685" s="193">
        <f>MAX(0,(H2685-'2031 forecast'!$C$10))</f>
        <v>0</v>
      </c>
      <c r="N2685" s="193">
        <f>MAX(0,(I2685-'2031 forecast'!$C$10))</f>
        <v>0</v>
      </c>
      <c r="O2685" s="193">
        <f>MAX(0,(J2685-'2031 forecast'!$C$10))</f>
        <v>0</v>
      </c>
      <c r="P2685" s="175" t="str">
        <f t="shared" si="429"/>
        <v/>
      </c>
      <c r="Q2685" s="175" t="str">
        <f t="shared" si="430"/>
        <v/>
      </c>
    </row>
    <row r="2686" spans="1:17" s="1" customFormat="1" x14ac:dyDescent="0.3">
      <c r="A2686" s="189">
        <f t="shared" si="428"/>
        <v>43942.749999993495</v>
      </c>
      <c r="B2686" s="190">
        <f t="shared" si="424"/>
        <v>43942</v>
      </c>
      <c r="C2686" s="1">
        <f t="shared" si="425"/>
        <v>18</v>
      </c>
      <c r="D2686" s="191">
        <v>2.8912223464327336</v>
      </c>
      <c r="E2686" s="192">
        <f t="shared" si="426"/>
        <v>1.0039378416068394E-4</v>
      </c>
      <c r="F2686" s="193">
        <f t="shared" si="427"/>
        <v>4.310704316780261</v>
      </c>
      <c r="G2686" s="193">
        <f t="shared" si="433"/>
        <v>4.4701071996660922</v>
      </c>
      <c r="H2686" s="193">
        <f t="shared" si="433"/>
        <v>4.6354045436898401</v>
      </c>
      <c r="I2686" s="193">
        <f t="shared" si="433"/>
        <v>4.8068143165035169</v>
      </c>
      <c r="J2686" s="193">
        <f t="shared" si="433"/>
        <v>4.9845625458508387</v>
      </c>
      <c r="K2686" s="193">
        <f>MAX(0,(F2686-'2031 forecast'!$C$10))</f>
        <v>0</v>
      </c>
      <c r="L2686" s="193">
        <f>MAX(0,(G2686-'2031 forecast'!$C$10))</f>
        <v>0</v>
      </c>
      <c r="M2686" s="193">
        <f>MAX(0,(H2686-'2031 forecast'!$C$10))</f>
        <v>0</v>
      </c>
      <c r="N2686" s="193">
        <f>MAX(0,(I2686-'2031 forecast'!$C$10))</f>
        <v>0</v>
      </c>
      <c r="O2686" s="193">
        <f>MAX(0,(J2686-'2031 forecast'!$C$10))</f>
        <v>0</v>
      </c>
      <c r="P2686" s="175" t="str">
        <f t="shared" si="429"/>
        <v/>
      </c>
      <c r="Q2686" s="175" t="str">
        <f t="shared" si="430"/>
        <v/>
      </c>
    </row>
    <row r="2687" spans="1:17" s="1" customFormat="1" x14ac:dyDescent="0.3">
      <c r="A2687" s="189">
        <f t="shared" si="428"/>
        <v>43942.79166666016</v>
      </c>
      <c r="B2687" s="190">
        <f t="shared" si="424"/>
        <v>43942</v>
      </c>
      <c r="C2687" s="1">
        <f t="shared" si="425"/>
        <v>19</v>
      </c>
      <c r="D2687" s="191">
        <v>2.8008716481067104</v>
      </c>
      <c r="E2687" s="192">
        <f t="shared" si="426"/>
        <v>9.7256478405662557E-5</v>
      </c>
      <c r="F2687" s="193">
        <f t="shared" si="427"/>
        <v>4.1759948068808779</v>
      </c>
      <c r="G2687" s="193">
        <f t="shared" si="433"/>
        <v>4.3304163496765264</v>
      </c>
      <c r="H2687" s="193">
        <f t="shared" si="433"/>
        <v>4.4905481516995325</v>
      </c>
      <c r="I2687" s="193">
        <f t="shared" si="433"/>
        <v>4.6566013691127814</v>
      </c>
      <c r="J2687" s="193">
        <f t="shared" si="433"/>
        <v>4.8287949662929996</v>
      </c>
      <c r="K2687" s="193">
        <f>MAX(0,(F2687-'2031 forecast'!$C$10))</f>
        <v>0</v>
      </c>
      <c r="L2687" s="193">
        <f>MAX(0,(G2687-'2031 forecast'!$C$10))</f>
        <v>0</v>
      </c>
      <c r="M2687" s="193">
        <f>MAX(0,(H2687-'2031 forecast'!$C$10))</f>
        <v>0</v>
      </c>
      <c r="N2687" s="193">
        <f>MAX(0,(I2687-'2031 forecast'!$C$10))</f>
        <v>0</v>
      </c>
      <c r="O2687" s="193">
        <f>MAX(0,(J2687-'2031 forecast'!$C$10))</f>
        <v>0</v>
      </c>
      <c r="P2687" s="175" t="str">
        <f t="shared" si="429"/>
        <v/>
      </c>
      <c r="Q2687" s="175" t="str">
        <f t="shared" si="430"/>
        <v/>
      </c>
    </row>
    <row r="2688" spans="1:17" s="1" customFormat="1" x14ac:dyDescent="0.3">
      <c r="A2688" s="189">
        <f t="shared" si="428"/>
        <v>43942.833333326824</v>
      </c>
      <c r="B2688" s="190">
        <f t="shared" si="424"/>
        <v>43942</v>
      </c>
      <c r="C2688" s="1">
        <f t="shared" si="425"/>
        <v>20</v>
      </c>
      <c r="D2688" s="191">
        <v>3.0342776187822702</v>
      </c>
      <c r="E2688" s="192">
        <f t="shared" si="426"/>
        <v>1.0536118493946779E-4</v>
      </c>
      <c r="F2688" s="193">
        <f t="shared" si="427"/>
        <v>4.5239943741209521</v>
      </c>
      <c r="G2688" s="193">
        <f t="shared" si="433"/>
        <v>4.6912843788162375</v>
      </c>
      <c r="H2688" s="193">
        <f t="shared" si="433"/>
        <v>4.8647604976744949</v>
      </c>
      <c r="I2688" s="193">
        <f t="shared" si="433"/>
        <v>5.0446514832055147</v>
      </c>
      <c r="J2688" s="193">
        <f t="shared" si="433"/>
        <v>5.2311945468174175</v>
      </c>
      <c r="K2688" s="193">
        <f>MAX(0,(F2688-'2031 forecast'!$C$10))</f>
        <v>0</v>
      </c>
      <c r="L2688" s="193">
        <f>MAX(0,(G2688-'2031 forecast'!$C$10))</f>
        <v>0</v>
      </c>
      <c r="M2688" s="193">
        <f>MAX(0,(H2688-'2031 forecast'!$C$10))</f>
        <v>0</v>
      </c>
      <c r="N2688" s="193">
        <f>MAX(0,(I2688-'2031 forecast'!$C$10))</f>
        <v>0</v>
      </c>
      <c r="O2688" s="193">
        <f>MAX(0,(J2688-'2031 forecast'!$C$10))</f>
        <v>0</v>
      </c>
      <c r="P2688" s="175" t="str">
        <f t="shared" si="429"/>
        <v/>
      </c>
      <c r="Q2688" s="175" t="str">
        <f t="shared" si="430"/>
        <v/>
      </c>
    </row>
    <row r="2689" spans="1:17" s="1" customFormat="1" x14ac:dyDescent="0.3">
      <c r="A2689" s="189">
        <f t="shared" si="428"/>
        <v>43942.874999993488</v>
      </c>
      <c r="B2689" s="190">
        <f t="shared" si="424"/>
        <v>43942</v>
      </c>
      <c r="C2689" s="1">
        <f t="shared" si="425"/>
        <v>21</v>
      </c>
      <c r="D2689" s="191">
        <v>2.9891022696192584</v>
      </c>
      <c r="E2689" s="192">
        <f t="shared" si="426"/>
        <v>1.037925320619571E-4</v>
      </c>
      <c r="F2689" s="193">
        <f t="shared" si="427"/>
        <v>4.4566396191712601</v>
      </c>
      <c r="G2689" s="193">
        <f t="shared" si="433"/>
        <v>4.6214389538214551</v>
      </c>
      <c r="H2689" s="193">
        <f t="shared" si="433"/>
        <v>4.7923323016793411</v>
      </c>
      <c r="I2689" s="193">
        <f t="shared" si="433"/>
        <v>4.9695450095101465</v>
      </c>
      <c r="J2689" s="193">
        <f t="shared" si="433"/>
        <v>5.1533107570384979</v>
      </c>
      <c r="K2689" s="193">
        <f>MAX(0,(F2689-'2031 forecast'!$C$10))</f>
        <v>0</v>
      </c>
      <c r="L2689" s="193">
        <f>MAX(0,(G2689-'2031 forecast'!$C$10))</f>
        <v>0</v>
      </c>
      <c r="M2689" s="193">
        <f>MAX(0,(H2689-'2031 forecast'!$C$10))</f>
        <v>0</v>
      </c>
      <c r="N2689" s="193">
        <f>MAX(0,(I2689-'2031 forecast'!$C$10))</f>
        <v>0</v>
      </c>
      <c r="O2689" s="193">
        <f>MAX(0,(J2689-'2031 forecast'!$C$10))</f>
        <v>0</v>
      </c>
      <c r="P2689" s="175" t="str">
        <f t="shared" si="429"/>
        <v/>
      </c>
      <c r="Q2689" s="175" t="str">
        <f t="shared" si="430"/>
        <v/>
      </c>
    </row>
    <row r="2690" spans="1:17" s="1" customFormat="1" x14ac:dyDescent="0.3">
      <c r="A2690" s="189">
        <f t="shared" si="428"/>
        <v>43942.916666660152</v>
      </c>
      <c r="B2690" s="190">
        <f t="shared" si="424"/>
        <v>43942</v>
      </c>
      <c r="C2690" s="1">
        <f t="shared" si="425"/>
        <v>22</v>
      </c>
      <c r="D2690" s="191">
        <v>2.8084008729672125</v>
      </c>
      <c r="E2690" s="192">
        <f t="shared" si="426"/>
        <v>9.7517920551914354E-5</v>
      </c>
      <c r="F2690" s="193">
        <f t="shared" si="427"/>
        <v>4.1872205993724938</v>
      </c>
      <c r="G2690" s="193">
        <f t="shared" si="433"/>
        <v>4.3420572538423245</v>
      </c>
      <c r="H2690" s="193">
        <f t="shared" si="433"/>
        <v>4.5026195176987258</v>
      </c>
      <c r="I2690" s="193">
        <f t="shared" si="433"/>
        <v>4.6691191147286775</v>
      </c>
      <c r="J2690" s="193">
        <f t="shared" si="433"/>
        <v>4.8417755979228199</v>
      </c>
      <c r="K2690" s="193">
        <f>MAX(0,(F2690-'2031 forecast'!$C$10))</f>
        <v>0</v>
      </c>
      <c r="L2690" s="193">
        <f>MAX(0,(G2690-'2031 forecast'!$C$10))</f>
        <v>0</v>
      </c>
      <c r="M2690" s="193">
        <f>MAX(0,(H2690-'2031 forecast'!$C$10))</f>
        <v>0</v>
      </c>
      <c r="N2690" s="193">
        <f>MAX(0,(I2690-'2031 forecast'!$C$10))</f>
        <v>0</v>
      </c>
      <c r="O2690" s="193">
        <f>MAX(0,(J2690-'2031 forecast'!$C$10))</f>
        <v>0</v>
      </c>
      <c r="P2690" s="175" t="str">
        <f t="shared" si="429"/>
        <v/>
      </c>
      <c r="Q2690" s="175" t="str">
        <f t="shared" si="430"/>
        <v/>
      </c>
    </row>
    <row r="2691" spans="1:17" s="1" customFormat="1" x14ac:dyDescent="0.3">
      <c r="A2691" s="189">
        <f t="shared" si="428"/>
        <v>43942.958333326817</v>
      </c>
      <c r="B2691" s="190">
        <f t="shared" si="424"/>
        <v>43942</v>
      </c>
      <c r="C2691" s="1">
        <f t="shared" si="425"/>
        <v>23</v>
      </c>
      <c r="D2691" s="191">
        <v>2.6051118017336607</v>
      </c>
      <c r="E2691" s="192">
        <f t="shared" si="426"/>
        <v>9.0458982603116257E-5</v>
      </c>
      <c r="F2691" s="193">
        <f t="shared" si="427"/>
        <v>3.8841242020988811</v>
      </c>
      <c r="G2691" s="193">
        <f t="shared" si="433"/>
        <v>4.0277528413658015</v>
      </c>
      <c r="H2691" s="193">
        <f t="shared" si="433"/>
        <v>4.1766926357205332</v>
      </c>
      <c r="I2691" s="193">
        <f t="shared" si="433"/>
        <v>4.331139983099523</v>
      </c>
      <c r="J2691" s="193">
        <f t="shared" si="433"/>
        <v>4.4912985439176829</v>
      </c>
      <c r="K2691" s="193">
        <f>MAX(0,(F2691-'2031 forecast'!$C$10))</f>
        <v>0</v>
      </c>
      <c r="L2691" s="193">
        <f>MAX(0,(G2691-'2031 forecast'!$C$10))</f>
        <v>0</v>
      </c>
      <c r="M2691" s="193">
        <f>MAX(0,(H2691-'2031 forecast'!$C$10))</f>
        <v>0</v>
      </c>
      <c r="N2691" s="193">
        <f>MAX(0,(I2691-'2031 forecast'!$C$10))</f>
        <v>0</v>
      </c>
      <c r="O2691" s="193">
        <f>MAX(0,(J2691-'2031 forecast'!$C$10))</f>
        <v>0</v>
      </c>
      <c r="P2691" s="175" t="str">
        <f t="shared" si="429"/>
        <v/>
      </c>
      <c r="Q2691" s="175" t="str">
        <f t="shared" si="430"/>
        <v/>
      </c>
    </row>
    <row r="2692" spans="1:17" s="1" customFormat="1" x14ac:dyDescent="0.3">
      <c r="A2692" s="189">
        <f t="shared" si="428"/>
        <v>43942.999999993481</v>
      </c>
      <c r="B2692" s="190">
        <f t="shared" si="424"/>
        <v>43942</v>
      </c>
      <c r="C2692" s="1">
        <f t="shared" si="425"/>
        <v>0</v>
      </c>
      <c r="D2692" s="191">
        <v>2.3491181564765959</v>
      </c>
      <c r="E2692" s="192">
        <f t="shared" si="426"/>
        <v>8.1569949630555701E-5</v>
      </c>
      <c r="F2692" s="193">
        <f t="shared" si="427"/>
        <v>3.5024472573839622</v>
      </c>
      <c r="G2692" s="193">
        <f t="shared" si="433"/>
        <v>3.6319620997287001</v>
      </c>
      <c r="H2692" s="193">
        <f t="shared" si="433"/>
        <v>3.7662661917479956</v>
      </c>
      <c r="I2692" s="193">
        <f t="shared" si="433"/>
        <v>3.9055366321591078</v>
      </c>
      <c r="J2692" s="193">
        <f t="shared" si="433"/>
        <v>4.0499570685038062</v>
      </c>
      <c r="K2692" s="193">
        <f>MAX(0,(F2692-'2031 forecast'!$C$10))</f>
        <v>0</v>
      </c>
      <c r="L2692" s="193">
        <f>MAX(0,(G2692-'2031 forecast'!$C$10))</f>
        <v>0</v>
      </c>
      <c r="M2692" s="193">
        <f>MAX(0,(H2692-'2031 forecast'!$C$10))</f>
        <v>0</v>
      </c>
      <c r="N2692" s="193">
        <f>MAX(0,(I2692-'2031 forecast'!$C$10))</f>
        <v>0</v>
      </c>
      <c r="O2692" s="193">
        <f>MAX(0,(J2692-'2031 forecast'!$C$10))</f>
        <v>0</v>
      </c>
      <c r="P2692" s="175" t="str">
        <f t="shared" si="429"/>
        <v/>
      </c>
      <c r="Q2692" s="175" t="str">
        <f t="shared" si="430"/>
        <v/>
      </c>
    </row>
    <row r="2693" spans="1:17" s="1" customFormat="1" x14ac:dyDescent="0.3">
      <c r="A2693" s="189">
        <f t="shared" si="428"/>
        <v>43943.041666660145</v>
      </c>
      <c r="B2693" s="190">
        <f t="shared" ref="B2693:B2756" si="434">INT(A2693)</f>
        <v>43943</v>
      </c>
      <c r="C2693" s="1">
        <f t="shared" ref="C2693:C2756" si="435">HOUR(A2693)</f>
        <v>1</v>
      </c>
      <c r="D2693" s="191">
        <v>2.4620565293841246</v>
      </c>
      <c r="E2693" s="192">
        <f t="shared" ref="E2693:E2756" si="436">D2693/SUM($D$4:$D$8763)</f>
        <v>8.5491581824332418E-5</v>
      </c>
      <c r="F2693" s="193">
        <f t="shared" ref="F2693:F2756" si="437">E2693*$F$2</f>
        <v>3.6708341447581914</v>
      </c>
      <c r="G2693" s="193">
        <f t="shared" si="433"/>
        <v>3.8065756622156566</v>
      </c>
      <c r="H2693" s="193">
        <f t="shared" si="433"/>
        <v>3.9473366817358801</v>
      </c>
      <c r="I2693" s="193">
        <f t="shared" si="433"/>
        <v>4.093302816397526</v>
      </c>
      <c r="J2693" s="193">
        <f t="shared" si="433"/>
        <v>4.244666542951105</v>
      </c>
      <c r="K2693" s="193">
        <f>MAX(0,(F2693-'2031 forecast'!$C$10))</f>
        <v>0</v>
      </c>
      <c r="L2693" s="193">
        <f>MAX(0,(G2693-'2031 forecast'!$C$10))</f>
        <v>0</v>
      </c>
      <c r="M2693" s="193">
        <f>MAX(0,(H2693-'2031 forecast'!$C$10))</f>
        <v>0</v>
      </c>
      <c r="N2693" s="193">
        <f>MAX(0,(I2693-'2031 forecast'!$C$10))</f>
        <v>0</v>
      </c>
      <c r="O2693" s="193">
        <f>MAX(0,(J2693-'2031 forecast'!$C$10))</f>
        <v>0</v>
      </c>
      <c r="P2693" s="175" t="str">
        <f t="shared" si="429"/>
        <v/>
      </c>
      <c r="Q2693" s="175" t="str">
        <f t="shared" si="430"/>
        <v/>
      </c>
    </row>
    <row r="2694" spans="1:17" s="1" customFormat="1" x14ac:dyDescent="0.3">
      <c r="A2694" s="189">
        <f t="shared" ref="A2694:A2757" si="438">A2693 + TIME(1,0,0)</f>
        <v>43943.083333326809</v>
      </c>
      <c r="B2694" s="190">
        <f t="shared" si="434"/>
        <v>43943</v>
      </c>
      <c r="C2694" s="1">
        <f t="shared" si="435"/>
        <v>2</v>
      </c>
      <c r="D2694" s="191">
        <v>2.431939629942117</v>
      </c>
      <c r="E2694" s="192">
        <f t="shared" si="436"/>
        <v>8.4445813239325296E-5</v>
      </c>
      <c r="F2694" s="193">
        <f t="shared" si="437"/>
        <v>3.6259309747917303</v>
      </c>
      <c r="G2694" s="193">
        <f t="shared" si="433"/>
        <v>3.7600120455524686</v>
      </c>
      <c r="H2694" s="193">
        <f t="shared" si="433"/>
        <v>3.8990512177391108</v>
      </c>
      <c r="I2694" s="193">
        <f t="shared" si="433"/>
        <v>4.0432318339339481</v>
      </c>
      <c r="J2694" s="193">
        <f t="shared" si="433"/>
        <v>4.192744016431825</v>
      </c>
      <c r="K2694" s="193">
        <f>MAX(0,(F2694-'2031 forecast'!$C$10))</f>
        <v>0</v>
      </c>
      <c r="L2694" s="193">
        <f>MAX(0,(G2694-'2031 forecast'!$C$10))</f>
        <v>0</v>
      </c>
      <c r="M2694" s="193">
        <f>MAX(0,(H2694-'2031 forecast'!$C$10))</f>
        <v>0</v>
      </c>
      <c r="N2694" s="193">
        <f>MAX(0,(I2694-'2031 forecast'!$C$10))</f>
        <v>0</v>
      </c>
      <c r="O2694" s="193">
        <f>MAX(0,(J2694-'2031 forecast'!$C$10))</f>
        <v>0</v>
      </c>
      <c r="P2694" s="175" t="str">
        <f t="shared" ref="P2694:P2757" si="439">IF(K2694&gt;0,IF(K2693&gt;0,P2693+1,1),"")</f>
        <v/>
      </c>
      <c r="Q2694" s="175" t="str">
        <f t="shared" ref="Q2694:Q2757" si="440">IF(AND(K2694&gt;0,K2695=0),P2694,"")</f>
        <v/>
      </c>
    </row>
    <row r="2695" spans="1:17" s="1" customFormat="1" x14ac:dyDescent="0.3">
      <c r="A2695" s="189">
        <f t="shared" si="438"/>
        <v>43943.124999993473</v>
      </c>
      <c r="B2695" s="190">
        <f t="shared" si="434"/>
        <v>43943</v>
      </c>
      <c r="C2695" s="1">
        <f t="shared" si="435"/>
        <v>3</v>
      </c>
      <c r="D2695" s="191">
        <v>2.3942935056396073</v>
      </c>
      <c r="E2695" s="192">
        <f t="shared" si="436"/>
        <v>8.3138602508066377E-5</v>
      </c>
      <c r="F2695" s="193">
        <f t="shared" si="437"/>
        <v>3.5698020123336534</v>
      </c>
      <c r="G2695" s="193">
        <f t="shared" si="433"/>
        <v>3.7018075247234821</v>
      </c>
      <c r="H2695" s="193">
        <f t="shared" si="433"/>
        <v>3.838694387743149</v>
      </c>
      <c r="I2695" s="193">
        <f t="shared" si="433"/>
        <v>3.9806431058544747</v>
      </c>
      <c r="J2695" s="193">
        <f t="shared" si="433"/>
        <v>4.1278408582827248</v>
      </c>
      <c r="K2695" s="193">
        <f>MAX(0,(F2695-'2031 forecast'!$C$10))</f>
        <v>0</v>
      </c>
      <c r="L2695" s="193">
        <f>MAX(0,(G2695-'2031 forecast'!$C$10))</f>
        <v>0</v>
      </c>
      <c r="M2695" s="193">
        <f>MAX(0,(H2695-'2031 forecast'!$C$10))</f>
        <v>0</v>
      </c>
      <c r="N2695" s="193">
        <f>MAX(0,(I2695-'2031 forecast'!$C$10))</f>
        <v>0</v>
      </c>
      <c r="O2695" s="193">
        <f>MAX(0,(J2695-'2031 forecast'!$C$10))</f>
        <v>0</v>
      </c>
      <c r="P2695" s="175" t="str">
        <f t="shared" si="439"/>
        <v/>
      </c>
      <c r="Q2695" s="175" t="str">
        <f t="shared" si="440"/>
        <v/>
      </c>
    </row>
    <row r="2696" spans="1:17" s="1" customFormat="1" x14ac:dyDescent="0.3">
      <c r="A2696" s="189">
        <f t="shared" si="438"/>
        <v>43943.166666660138</v>
      </c>
      <c r="B2696" s="190">
        <f t="shared" si="434"/>
        <v>43943</v>
      </c>
      <c r="C2696" s="1">
        <f t="shared" si="435"/>
        <v>4</v>
      </c>
      <c r="D2696" s="191">
        <v>2.3942935056396073</v>
      </c>
      <c r="E2696" s="192">
        <f t="shared" si="436"/>
        <v>8.3138602508066377E-5</v>
      </c>
      <c r="F2696" s="193">
        <f t="shared" si="437"/>
        <v>3.5698020123336534</v>
      </c>
      <c r="G2696" s="193">
        <f t="shared" si="433"/>
        <v>3.7018075247234821</v>
      </c>
      <c r="H2696" s="193">
        <f t="shared" si="433"/>
        <v>3.838694387743149</v>
      </c>
      <c r="I2696" s="193">
        <f t="shared" si="433"/>
        <v>3.9806431058544747</v>
      </c>
      <c r="J2696" s="193">
        <f t="shared" si="433"/>
        <v>4.1278408582827248</v>
      </c>
      <c r="K2696" s="193">
        <f>MAX(0,(F2696-'2031 forecast'!$C$10))</f>
        <v>0</v>
      </c>
      <c r="L2696" s="193">
        <f>MAX(0,(G2696-'2031 forecast'!$C$10))</f>
        <v>0</v>
      </c>
      <c r="M2696" s="193">
        <f>MAX(0,(H2696-'2031 forecast'!$C$10))</f>
        <v>0</v>
      </c>
      <c r="N2696" s="193">
        <f>MAX(0,(I2696-'2031 forecast'!$C$10))</f>
        <v>0</v>
      </c>
      <c r="O2696" s="193">
        <f>MAX(0,(J2696-'2031 forecast'!$C$10))</f>
        <v>0</v>
      </c>
      <c r="P2696" s="175" t="str">
        <f t="shared" si="439"/>
        <v/>
      </c>
      <c r="Q2696" s="175" t="str">
        <f t="shared" si="440"/>
        <v/>
      </c>
    </row>
    <row r="2697" spans="1:17" s="1" customFormat="1" x14ac:dyDescent="0.3">
      <c r="A2697" s="189">
        <f t="shared" si="438"/>
        <v>43943.208333326802</v>
      </c>
      <c r="B2697" s="190">
        <f t="shared" si="434"/>
        <v>43943</v>
      </c>
      <c r="C2697" s="1">
        <f t="shared" si="435"/>
        <v>5</v>
      </c>
      <c r="D2697" s="191">
        <v>2.5448780028496456</v>
      </c>
      <c r="E2697" s="192">
        <f t="shared" si="436"/>
        <v>8.8367445433102014E-5</v>
      </c>
      <c r="F2697" s="193">
        <f t="shared" si="437"/>
        <v>3.7943178621659595</v>
      </c>
      <c r="G2697" s="193">
        <f t="shared" si="433"/>
        <v>3.9346256080394251</v>
      </c>
      <c r="H2697" s="193">
        <f t="shared" si="433"/>
        <v>4.0801217077269953</v>
      </c>
      <c r="I2697" s="193">
        <f t="shared" si="433"/>
        <v>4.2309980181723672</v>
      </c>
      <c r="J2697" s="193">
        <f t="shared" si="433"/>
        <v>4.3874534908791238</v>
      </c>
      <c r="K2697" s="193">
        <f>MAX(0,(F2697-'2031 forecast'!$C$10))</f>
        <v>0</v>
      </c>
      <c r="L2697" s="193">
        <f>MAX(0,(G2697-'2031 forecast'!$C$10))</f>
        <v>0</v>
      </c>
      <c r="M2697" s="193">
        <f>MAX(0,(H2697-'2031 forecast'!$C$10))</f>
        <v>0</v>
      </c>
      <c r="N2697" s="193">
        <f>MAX(0,(I2697-'2031 forecast'!$C$10))</f>
        <v>0</v>
      </c>
      <c r="O2697" s="193">
        <f>MAX(0,(J2697-'2031 forecast'!$C$10))</f>
        <v>0</v>
      </c>
      <c r="P2697" s="175" t="str">
        <f t="shared" si="439"/>
        <v/>
      </c>
      <c r="Q2697" s="175" t="str">
        <f t="shared" si="440"/>
        <v/>
      </c>
    </row>
    <row r="2698" spans="1:17" s="1" customFormat="1" x14ac:dyDescent="0.3">
      <c r="A2698" s="189">
        <f t="shared" si="438"/>
        <v>43943.249999993466</v>
      </c>
      <c r="B2698" s="190">
        <f t="shared" si="434"/>
        <v>43943</v>
      </c>
      <c r="C2698" s="1">
        <f t="shared" si="435"/>
        <v>6</v>
      </c>
      <c r="D2698" s="191">
        <v>2.672874825478178</v>
      </c>
      <c r="E2698" s="192">
        <f t="shared" si="436"/>
        <v>9.2811961919382285E-5</v>
      </c>
      <c r="F2698" s="193">
        <f t="shared" si="437"/>
        <v>3.9851563345234187</v>
      </c>
      <c r="G2698" s="193">
        <f t="shared" si="433"/>
        <v>4.1325209788579755</v>
      </c>
      <c r="H2698" s="193">
        <f t="shared" si="433"/>
        <v>4.2853349297132644</v>
      </c>
      <c r="I2698" s="193">
        <f t="shared" si="433"/>
        <v>4.4437996936425739</v>
      </c>
      <c r="J2698" s="193">
        <f t="shared" si="433"/>
        <v>4.6081242285860613</v>
      </c>
      <c r="K2698" s="193">
        <f>MAX(0,(F2698-'2031 forecast'!$C$10))</f>
        <v>0</v>
      </c>
      <c r="L2698" s="193">
        <f>MAX(0,(G2698-'2031 forecast'!$C$10))</f>
        <v>0</v>
      </c>
      <c r="M2698" s="193">
        <f>MAX(0,(H2698-'2031 forecast'!$C$10))</f>
        <v>0</v>
      </c>
      <c r="N2698" s="193">
        <f>MAX(0,(I2698-'2031 forecast'!$C$10))</f>
        <v>0</v>
      </c>
      <c r="O2698" s="193">
        <f>MAX(0,(J2698-'2031 forecast'!$C$10))</f>
        <v>0</v>
      </c>
      <c r="P2698" s="175" t="str">
        <f t="shared" si="439"/>
        <v/>
      </c>
      <c r="Q2698" s="175" t="str">
        <f t="shared" si="440"/>
        <v/>
      </c>
    </row>
    <row r="2699" spans="1:17" s="1" customFormat="1" x14ac:dyDescent="0.3">
      <c r="A2699" s="189">
        <f t="shared" si="438"/>
        <v>43943.29166666013</v>
      </c>
      <c r="B2699" s="190">
        <f t="shared" si="434"/>
        <v>43943</v>
      </c>
      <c r="C2699" s="1">
        <f t="shared" si="435"/>
        <v>7</v>
      </c>
      <c r="D2699" s="191">
        <v>2.7406378492226948</v>
      </c>
      <c r="E2699" s="192">
        <f t="shared" si="436"/>
        <v>9.5164941235648299E-5</v>
      </c>
      <c r="F2699" s="193">
        <f t="shared" si="437"/>
        <v>4.0861884669479549</v>
      </c>
      <c r="G2699" s="193">
        <f t="shared" si="433"/>
        <v>4.2372891163501496</v>
      </c>
      <c r="H2699" s="193">
        <f t="shared" si="433"/>
        <v>4.3939772237059938</v>
      </c>
      <c r="I2699" s="193">
        <f t="shared" si="433"/>
        <v>4.5564594041856248</v>
      </c>
      <c r="J2699" s="193">
        <f t="shared" si="433"/>
        <v>4.7249499132544397</v>
      </c>
      <c r="K2699" s="193">
        <f>MAX(0,(F2699-'2031 forecast'!$C$10))</f>
        <v>0</v>
      </c>
      <c r="L2699" s="193">
        <f>MAX(0,(G2699-'2031 forecast'!$C$10))</f>
        <v>0</v>
      </c>
      <c r="M2699" s="193">
        <f>MAX(0,(H2699-'2031 forecast'!$C$10))</f>
        <v>0</v>
      </c>
      <c r="N2699" s="193">
        <f>MAX(0,(I2699-'2031 forecast'!$C$10))</f>
        <v>0</v>
      </c>
      <c r="O2699" s="193">
        <f>MAX(0,(J2699-'2031 forecast'!$C$10))</f>
        <v>0</v>
      </c>
      <c r="P2699" s="175" t="str">
        <f t="shared" si="439"/>
        <v/>
      </c>
      <c r="Q2699" s="175" t="str">
        <f t="shared" si="440"/>
        <v/>
      </c>
    </row>
    <row r="2700" spans="1:17" s="1" customFormat="1" x14ac:dyDescent="0.3">
      <c r="A2700" s="189">
        <f t="shared" si="438"/>
        <v>43943.333333326795</v>
      </c>
      <c r="B2700" s="190">
        <f t="shared" si="434"/>
        <v>43943</v>
      </c>
      <c r="C2700" s="1">
        <f t="shared" si="435"/>
        <v>8</v>
      </c>
      <c r="D2700" s="191">
        <v>2.5900533520126574</v>
      </c>
      <c r="E2700" s="192">
        <f t="shared" si="436"/>
        <v>8.9936098310612703E-5</v>
      </c>
      <c r="F2700" s="193">
        <f t="shared" si="437"/>
        <v>3.861672617115651</v>
      </c>
      <c r="G2700" s="193">
        <f t="shared" si="433"/>
        <v>4.0044710330342079</v>
      </c>
      <c r="H2700" s="193">
        <f t="shared" si="433"/>
        <v>4.1525499037221492</v>
      </c>
      <c r="I2700" s="193">
        <f t="shared" si="433"/>
        <v>4.3061044918677345</v>
      </c>
      <c r="J2700" s="193">
        <f t="shared" si="433"/>
        <v>4.4653372806580434</v>
      </c>
      <c r="K2700" s="193">
        <f>MAX(0,(F2700-'2031 forecast'!$C$10))</f>
        <v>0</v>
      </c>
      <c r="L2700" s="193">
        <f>MAX(0,(G2700-'2031 forecast'!$C$10))</f>
        <v>0</v>
      </c>
      <c r="M2700" s="193">
        <f>MAX(0,(H2700-'2031 forecast'!$C$10))</f>
        <v>0</v>
      </c>
      <c r="N2700" s="193">
        <f>MAX(0,(I2700-'2031 forecast'!$C$10))</f>
        <v>0</v>
      </c>
      <c r="O2700" s="193">
        <f>MAX(0,(J2700-'2031 forecast'!$C$10))</f>
        <v>0</v>
      </c>
      <c r="P2700" s="175" t="str">
        <f t="shared" si="439"/>
        <v/>
      </c>
      <c r="Q2700" s="175" t="str">
        <f t="shared" si="440"/>
        <v/>
      </c>
    </row>
    <row r="2701" spans="1:17" s="1" customFormat="1" x14ac:dyDescent="0.3">
      <c r="A2701" s="189">
        <f t="shared" si="438"/>
        <v>43943.374999993459</v>
      </c>
      <c r="B2701" s="190">
        <f t="shared" si="434"/>
        <v>43943</v>
      </c>
      <c r="C2701" s="1">
        <f t="shared" si="435"/>
        <v>9</v>
      </c>
      <c r="D2701" s="191">
        <v>2.6427579260361704</v>
      </c>
      <c r="E2701" s="192">
        <f t="shared" si="436"/>
        <v>9.1766193334375163E-5</v>
      </c>
      <c r="F2701" s="193">
        <f t="shared" si="437"/>
        <v>3.9402531645569576</v>
      </c>
      <c r="G2701" s="193">
        <f t="shared" si="433"/>
        <v>4.0859573621947876</v>
      </c>
      <c r="H2701" s="193">
        <f t="shared" si="433"/>
        <v>4.2370494657164945</v>
      </c>
      <c r="I2701" s="193">
        <f t="shared" si="433"/>
        <v>4.393728711178996</v>
      </c>
      <c r="J2701" s="193">
        <f t="shared" si="433"/>
        <v>4.5562017020667822</v>
      </c>
      <c r="K2701" s="193">
        <f>MAX(0,(F2701-'2031 forecast'!$C$10))</f>
        <v>0</v>
      </c>
      <c r="L2701" s="193">
        <f>MAX(0,(G2701-'2031 forecast'!$C$10))</f>
        <v>0</v>
      </c>
      <c r="M2701" s="193">
        <f>MAX(0,(H2701-'2031 forecast'!$C$10))</f>
        <v>0</v>
      </c>
      <c r="N2701" s="193">
        <f>MAX(0,(I2701-'2031 forecast'!$C$10))</f>
        <v>0</v>
      </c>
      <c r="O2701" s="193">
        <f>MAX(0,(J2701-'2031 forecast'!$C$10))</f>
        <v>0</v>
      </c>
      <c r="P2701" s="175" t="str">
        <f t="shared" si="439"/>
        <v/>
      </c>
      <c r="Q2701" s="175" t="str">
        <f t="shared" si="440"/>
        <v/>
      </c>
    </row>
    <row r="2702" spans="1:17" s="1" customFormat="1" x14ac:dyDescent="0.3">
      <c r="A2702" s="189">
        <f t="shared" si="438"/>
        <v>43943.416666660123</v>
      </c>
      <c r="B2702" s="190">
        <f t="shared" si="434"/>
        <v>43943</v>
      </c>
      <c r="C2702" s="1">
        <f t="shared" si="435"/>
        <v>10</v>
      </c>
      <c r="D2702" s="191">
        <v>2.6879332751991818</v>
      </c>
      <c r="E2702" s="192">
        <f t="shared" si="436"/>
        <v>9.3334846211885839E-5</v>
      </c>
      <c r="F2702" s="193">
        <f t="shared" si="437"/>
        <v>4.0076079195066487</v>
      </c>
      <c r="G2702" s="193">
        <f t="shared" si="433"/>
        <v>4.15580278718957</v>
      </c>
      <c r="H2702" s="193">
        <f t="shared" si="433"/>
        <v>4.3094776617116484</v>
      </c>
      <c r="I2702" s="193">
        <f t="shared" si="433"/>
        <v>4.4688351848743633</v>
      </c>
      <c r="J2702" s="193">
        <f t="shared" si="433"/>
        <v>4.6340854918457008</v>
      </c>
      <c r="K2702" s="193">
        <f>MAX(0,(F2702-'2031 forecast'!$C$10))</f>
        <v>0</v>
      </c>
      <c r="L2702" s="193">
        <f>MAX(0,(G2702-'2031 forecast'!$C$10))</f>
        <v>0</v>
      </c>
      <c r="M2702" s="193">
        <f>MAX(0,(H2702-'2031 forecast'!$C$10))</f>
        <v>0</v>
      </c>
      <c r="N2702" s="193">
        <f>MAX(0,(I2702-'2031 forecast'!$C$10))</f>
        <v>0</v>
      </c>
      <c r="O2702" s="193">
        <f>MAX(0,(J2702-'2031 forecast'!$C$10))</f>
        <v>0</v>
      </c>
      <c r="P2702" s="175" t="str">
        <f t="shared" si="439"/>
        <v/>
      </c>
      <c r="Q2702" s="175" t="str">
        <f t="shared" si="440"/>
        <v/>
      </c>
    </row>
    <row r="2703" spans="1:17" s="1" customFormat="1" x14ac:dyDescent="0.3">
      <c r="A2703" s="189">
        <f t="shared" si="438"/>
        <v>43943.458333326787</v>
      </c>
      <c r="B2703" s="190">
        <f t="shared" si="434"/>
        <v>43943</v>
      </c>
      <c r="C2703" s="1">
        <f t="shared" si="435"/>
        <v>11</v>
      </c>
      <c r="D2703" s="191">
        <v>2.7331086243621936</v>
      </c>
      <c r="E2703" s="192">
        <f t="shared" si="436"/>
        <v>9.4903499089396543E-5</v>
      </c>
      <c r="F2703" s="193">
        <f t="shared" si="437"/>
        <v>4.0749626744563407</v>
      </c>
      <c r="G2703" s="193">
        <f t="shared" si="433"/>
        <v>4.2256482121843533</v>
      </c>
      <c r="H2703" s="193">
        <f t="shared" si="433"/>
        <v>4.3819058577068031</v>
      </c>
      <c r="I2703" s="193">
        <f t="shared" si="433"/>
        <v>4.5439416585697314</v>
      </c>
      <c r="J2703" s="193">
        <f t="shared" si="433"/>
        <v>4.7119692816246213</v>
      </c>
      <c r="K2703" s="193">
        <f>MAX(0,(F2703-'2031 forecast'!$C$10))</f>
        <v>0</v>
      </c>
      <c r="L2703" s="193">
        <f>MAX(0,(G2703-'2031 forecast'!$C$10))</f>
        <v>0</v>
      </c>
      <c r="M2703" s="193">
        <f>MAX(0,(H2703-'2031 forecast'!$C$10))</f>
        <v>0</v>
      </c>
      <c r="N2703" s="193">
        <f>MAX(0,(I2703-'2031 forecast'!$C$10))</f>
        <v>0</v>
      </c>
      <c r="O2703" s="193">
        <f>MAX(0,(J2703-'2031 forecast'!$C$10))</f>
        <v>0</v>
      </c>
      <c r="P2703" s="175" t="str">
        <f t="shared" si="439"/>
        <v/>
      </c>
      <c r="Q2703" s="175" t="str">
        <f t="shared" si="440"/>
        <v/>
      </c>
    </row>
    <row r="2704" spans="1:17" s="1" customFormat="1" x14ac:dyDescent="0.3">
      <c r="A2704" s="189">
        <f t="shared" si="438"/>
        <v>43943.499999993452</v>
      </c>
      <c r="B2704" s="190">
        <f t="shared" si="434"/>
        <v>43943</v>
      </c>
      <c r="C2704" s="1">
        <f t="shared" si="435"/>
        <v>12</v>
      </c>
      <c r="D2704" s="191">
        <v>2.7481670740831974</v>
      </c>
      <c r="E2704" s="192">
        <f t="shared" si="436"/>
        <v>9.542638338190011E-5</v>
      </c>
      <c r="F2704" s="193">
        <f t="shared" si="437"/>
        <v>4.0974142594395717</v>
      </c>
      <c r="G2704" s="193">
        <f t="shared" si="433"/>
        <v>4.2489300205159477</v>
      </c>
      <c r="H2704" s="193">
        <f t="shared" si="433"/>
        <v>4.406048589705188</v>
      </c>
      <c r="I2704" s="193">
        <f t="shared" si="433"/>
        <v>4.5689771498015208</v>
      </c>
      <c r="J2704" s="193">
        <f t="shared" si="433"/>
        <v>4.7379305448842617</v>
      </c>
      <c r="K2704" s="193">
        <f>MAX(0,(F2704-'2031 forecast'!$C$10))</f>
        <v>0</v>
      </c>
      <c r="L2704" s="193">
        <f>MAX(0,(G2704-'2031 forecast'!$C$10))</f>
        <v>0</v>
      </c>
      <c r="M2704" s="193">
        <f>MAX(0,(H2704-'2031 forecast'!$C$10))</f>
        <v>0</v>
      </c>
      <c r="N2704" s="193">
        <f>MAX(0,(I2704-'2031 forecast'!$C$10))</f>
        <v>0</v>
      </c>
      <c r="O2704" s="193">
        <f>MAX(0,(J2704-'2031 forecast'!$C$10))</f>
        <v>0</v>
      </c>
      <c r="P2704" s="175" t="str">
        <f t="shared" si="439"/>
        <v/>
      </c>
      <c r="Q2704" s="175" t="str">
        <f t="shared" si="440"/>
        <v/>
      </c>
    </row>
    <row r="2705" spans="1:17" s="1" customFormat="1" x14ac:dyDescent="0.3">
      <c r="A2705" s="189">
        <f t="shared" si="438"/>
        <v>43943.541666660116</v>
      </c>
      <c r="B2705" s="190">
        <f t="shared" si="434"/>
        <v>43943</v>
      </c>
      <c r="C2705" s="1">
        <f t="shared" si="435"/>
        <v>13</v>
      </c>
      <c r="D2705" s="191">
        <v>2.7556962989436995</v>
      </c>
      <c r="E2705" s="192">
        <f t="shared" si="436"/>
        <v>9.5687825528151894E-5</v>
      </c>
      <c r="F2705" s="193">
        <f t="shared" si="437"/>
        <v>4.1086400519311868</v>
      </c>
      <c r="G2705" s="193">
        <f t="shared" ref="G2705:J2724" si="441">$E2705*G$2</f>
        <v>4.2605709246817449</v>
      </c>
      <c r="H2705" s="193">
        <f t="shared" si="441"/>
        <v>4.4181199557043804</v>
      </c>
      <c r="I2705" s="193">
        <f t="shared" si="441"/>
        <v>4.5814948954174151</v>
      </c>
      <c r="J2705" s="193">
        <f t="shared" si="441"/>
        <v>4.750911176514081</v>
      </c>
      <c r="K2705" s="193">
        <f>MAX(0,(F2705-'2031 forecast'!$C$10))</f>
        <v>0</v>
      </c>
      <c r="L2705" s="193">
        <f>MAX(0,(G2705-'2031 forecast'!$C$10))</f>
        <v>0</v>
      </c>
      <c r="M2705" s="193">
        <f>MAX(0,(H2705-'2031 forecast'!$C$10))</f>
        <v>0</v>
      </c>
      <c r="N2705" s="193">
        <f>MAX(0,(I2705-'2031 forecast'!$C$10))</f>
        <v>0</v>
      </c>
      <c r="O2705" s="193">
        <f>MAX(0,(J2705-'2031 forecast'!$C$10))</f>
        <v>0</v>
      </c>
      <c r="P2705" s="175" t="str">
        <f t="shared" si="439"/>
        <v/>
      </c>
      <c r="Q2705" s="175" t="str">
        <f t="shared" si="440"/>
        <v/>
      </c>
    </row>
    <row r="2706" spans="1:17" s="1" customFormat="1" x14ac:dyDescent="0.3">
      <c r="A2706" s="189">
        <f t="shared" si="438"/>
        <v>43943.58333332678</v>
      </c>
      <c r="B2706" s="190">
        <f t="shared" si="434"/>
        <v>43943</v>
      </c>
      <c r="C2706" s="1">
        <f t="shared" si="435"/>
        <v>14</v>
      </c>
      <c r="D2706" s="191">
        <v>2.6954625000596839</v>
      </c>
      <c r="E2706" s="192">
        <f t="shared" si="436"/>
        <v>9.3596288358137637E-5</v>
      </c>
      <c r="F2706" s="193">
        <f t="shared" si="437"/>
        <v>4.0188337119982647</v>
      </c>
      <c r="G2706" s="193">
        <f t="shared" si="441"/>
        <v>4.1674436913553672</v>
      </c>
      <c r="H2706" s="193">
        <f t="shared" si="441"/>
        <v>4.3215490277108417</v>
      </c>
      <c r="I2706" s="193">
        <f t="shared" si="441"/>
        <v>4.4813529304902584</v>
      </c>
      <c r="J2706" s="193">
        <f t="shared" si="441"/>
        <v>4.6470661234755219</v>
      </c>
      <c r="K2706" s="193">
        <f>MAX(0,(F2706-'2031 forecast'!$C$10))</f>
        <v>0</v>
      </c>
      <c r="L2706" s="193">
        <f>MAX(0,(G2706-'2031 forecast'!$C$10))</f>
        <v>0</v>
      </c>
      <c r="M2706" s="193">
        <f>MAX(0,(H2706-'2031 forecast'!$C$10))</f>
        <v>0</v>
      </c>
      <c r="N2706" s="193">
        <f>MAX(0,(I2706-'2031 forecast'!$C$10))</f>
        <v>0</v>
      </c>
      <c r="O2706" s="193">
        <f>MAX(0,(J2706-'2031 forecast'!$C$10))</f>
        <v>0</v>
      </c>
      <c r="P2706" s="175" t="str">
        <f t="shared" si="439"/>
        <v/>
      </c>
      <c r="Q2706" s="175" t="str">
        <f t="shared" si="440"/>
        <v/>
      </c>
    </row>
    <row r="2707" spans="1:17" s="1" customFormat="1" x14ac:dyDescent="0.3">
      <c r="A2707" s="189">
        <f t="shared" si="438"/>
        <v>43943.624999993444</v>
      </c>
      <c r="B2707" s="190">
        <f t="shared" si="434"/>
        <v>43943</v>
      </c>
      <c r="C2707" s="1">
        <f t="shared" si="435"/>
        <v>15</v>
      </c>
      <c r="D2707" s="191">
        <v>2.6126410265941633</v>
      </c>
      <c r="E2707" s="192">
        <f t="shared" si="436"/>
        <v>9.0720424749368055E-5</v>
      </c>
      <c r="F2707" s="193">
        <f t="shared" si="437"/>
        <v>3.895349994590497</v>
      </c>
      <c r="G2707" s="193">
        <f t="shared" si="441"/>
        <v>4.0393937455315996</v>
      </c>
      <c r="H2707" s="193">
        <f t="shared" si="441"/>
        <v>4.1887640017197265</v>
      </c>
      <c r="I2707" s="193">
        <f t="shared" si="441"/>
        <v>4.343657728715419</v>
      </c>
      <c r="J2707" s="193">
        <f t="shared" si="441"/>
        <v>4.5042791755475031</v>
      </c>
      <c r="K2707" s="193">
        <f>MAX(0,(F2707-'2031 forecast'!$C$10))</f>
        <v>0</v>
      </c>
      <c r="L2707" s="193">
        <f>MAX(0,(G2707-'2031 forecast'!$C$10))</f>
        <v>0</v>
      </c>
      <c r="M2707" s="193">
        <f>MAX(0,(H2707-'2031 forecast'!$C$10))</f>
        <v>0</v>
      </c>
      <c r="N2707" s="193">
        <f>MAX(0,(I2707-'2031 forecast'!$C$10))</f>
        <v>0</v>
      </c>
      <c r="O2707" s="193">
        <f>MAX(0,(J2707-'2031 forecast'!$C$10))</f>
        <v>0</v>
      </c>
      <c r="P2707" s="175" t="str">
        <f t="shared" si="439"/>
        <v/>
      </c>
      <c r="Q2707" s="175" t="str">
        <f t="shared" si="440"/>
        <v/>
      </c>
    </row>
    <row r="2708" spans="1:17" s="1" customFormat="1" x14ac:dyDescent="0.3">
      <c r="A2708" s="189">
        <f t="shared" si="438"/>
        <v>43943.666666660109</v>
      </c>
      <c r="B2708" s="190">
        <f t="shared" si="434"/>
        <v>43943</v>
      </c>
      <c r="C2708" s="1">
        <f t="shared" si="435"/>
        <v>16</v>
      </c>
      <c r="D2708" s="191">
        <v>2.7556962989436995</v>
      </c>
      <c r="E2708" s="192">
        <f t="shared" si="436"/>
        <v>9.5687825528151894E-5</v>
      </c>
      <c r="F2708" s="193">
        <f t="shared" si="437"/>
        <v>4.1086400519311868</v>
      </c>
      <c r="G2708" s="193">
        <f t="shared" si="441"/>
        <v>4.2605709246817449</v>
      </c>
      <c r="H2708" s="193">
        <f t="shared" si="441"/>
        <v>4.4181199557043804</v>
      </c>
      <c r="I2708" s="193">
        <f t="shared" si="441"/>
        <v>4.5814948954174151</v>
      </c>
      <c r="J2708" s="193">
        <f t="shared" si="441"/>
        <v>4.750911176514081</v>
      </c>
      <c r="K2708" s="193">
        <f>MAX(0,(F2708-'2031 forecast'!$C$10))</f>
        <v>0</v>
      </c>
      <c r="L2708" s="193">
        <f>MAX(0,(G2708-'2031 forecast'!$C$10))</f>
        <v>0</v>
      </c>
      <c r="M2708" s="193">
        <f>MAX(0,(H2708-'2031 forecast'!$C$10))</f>
        <v>0</v>
      </c>
      <c r="N2708" s="193">
        <f>MAX(0,(I2708-'2031 forecast'!$C$10))</f>
        <v>0</v>
      </c>
      <c r="O2708" s="193">
        <f>MAX(0,(J2708-'2031 forecast'!$C$10))</f>
        <v>0</v>
      </c>
      <c r="P2708" s="175" t="str">
        <f t="shared" si="439"/>
        <v/>
      </c>
      <c r="Q2708" s="175" t="str">
        <f t="shared" si="440"/>
        <v/>
      </c>
    </row>
    <row r="2709" spans="1:17" s="1" customFormat="1" x14ac:dyDescent="0.3">
      <c r="A2709" s="189">
        <f t="shared" si="438"/>
        <v>43943.708333326773</v>
      </c>
      <c r="B2709" s="190">
        <f t="shared" si="434"/>
        <v>43943</v>
      </c>
      <c r="C2709" s="1">
        <f t="shared" si="435"/>
        <v>17</v>
      </c>
      <c r="D2709" s="191">
        <v>2.8008716481067104</v>
      </c>
      <c r="E2709" s="192">
        <f t="shared" si="436"/>
        <v>9.7256478405662557E-5</v>
      </c>
      <c r="F2709" s="193">
        <f t="shared" si="437"/>
        <v>4.1759948068808779</v>
      </c>
      <c r="G2709" s="193">
        <f t="shared" si="441"/>
        <v>4.3304163496765264</v>
      </c>
      <c r="H2709" s="193">
        <f t="shared" si="441"/>
        <v>4.4905481516995325</v>
      </c>
      <c r="I2709" s="193">
        <f t="shared" si="441"/>
        <v>4.6566013691127814</v>
      </c>
      <c r="J2709" s="193">
        <f t="shared" si="441"/>
        <v>4.8287949662929996</v>
      </c>
      <c r="K2709" s="193">
        <f>MAX(0,(F2709-'2031 forecast'!$C$10))</f>
        <v>0</v>
      </c>
      <c r="L2709" s="193">
        <f>MAX(0,(G2709-'2031 forecast'!$C$10))</f>
        <v>0</v>
      </c>
      <c r="M2709" s="193">
        <f>MAX(0,(H2709-'2031 forecast'!$C$10))</f>
        <v>0</v>
      </c>
      <c r="N2709" s="193">
        <f>MAX(0,(I2709-'2031 forecast'!$C$10))</f>
        <v>0</v>
      </c>
      <c r="O2709" s="193">
        <f>MAX(0,(J2709-'2031 forecast'!$C$10))</f>
        <v>0</v>
      </c>
      <c r="P2709" s="175" t="str">
        <f t="shared" si="439"/>
        <v/>
      </c>
      <c r="Q2709" s="175" t="str">
        <f t="shared" si="440"/>
        <v/>
      </c>
    </row>
    <row r="2710" spans="1:17" s="1" customFormat="1" x14ac:dyDescent="0.3">
      <c r="A2710" s="189">
        <f t="shared" si="438"/>
        <v>43943.749999993437</v>
      </c>
      <c r="B2710" s="190">
        <f t="shared" si="434"/>
        <v>43943</v>
      </c>
      <c r="C2710" s="1">
        <f t="shared" si="435"/>
        <v>18</v>
      </c>
      <c r="D2710" s="191">
        <v>2.7481670740831974</v>
      </c>
      <c r="E2710" s="192">
        <f t="shared" si="436"/>
        <v>9.542638338190011E-5</v>
      </c>
      <c r="F2710" s="193">
        <f t="shared" si="437"/>
        <v>4.0974142594395717</v>
      </c>
      <c r="G2710" s="193">
        <f t="shared" si="441"/>
        <v>4.2489300205159477</v>
      </c>
      <c r="H2710" s="193">
        <f t="shared" si="441"/>
        <v>4.406048589705188</v>
      </c>
      <c r="I2710" s="193">
        <f t="shared" si="441"/>
        <v>4.5689771498015208</v>
      </c>
      <c r="J2710" s="193">
        <f t="shared" si="441"/>
        <v>4.7379305448842617</v>
      </c>
      <c r="K2710" s="193">
        <f>MAX(0,(F2710-'2031 forecast'!$C$10))</f>
        <v>0</v>
      </c>
      <c r="L2710" s="193">
        <f>MAX(0,(G2710-'2031 forecast'!$C$10))</f>
        <v>0</v>
      </c>
      <c r="M2710" s="193">
        <f>MAX(0,(H2710-'2031 forecast'!$C$10))</f>
        <v>0</v>
      </c>
      <c r="N2710" s="193">
        <f>MAX(0,(I2710-'2031 forecast'!$C$10))</f>
        <v>0</v>
      </c>
      <c r="O2710" s="193">
        <f>MAX(0,(J2710-'2031 forecast'!$C$10))</f>
        <v>0</v>
      </c>
      <c r="P2710" s="175" t="str">
        <f t="shared" si="439"/>
        <v/>
      </c>
      <c r="Q2710" s="175" t="str">
        <f t="shared" si="440"/>
        <v/>
      </c>
    </row>
    <row r="2711" spans="1:17" s="1" customFormat="1" x14ac:dyDescent="0.3">
      <c r="A2711" s="189">
        <f t="shared" si="438"/>
        <v>43943.791666660101</v>
      </c>
      <c r="B2711" s="190">
        <f t="shared" si="434"/>
        <v>43943</v>
      </c>
      <c r="C2711" s="1">
        <f t="shared" si="435"/>
        <v>19</v>
      </c>
      <c r="D2711" s="191">
        <v>2.6578163757571742</v>
      </c>
      <c r="E2711" s="192">
        <f t="shared" si="436"/>
        <v>9.2289077626878717E-5</v>
      </c>
      <c r="F2711" s="193">
        <f t="shared" si="437"/>
        <v>3.9627047495401877</v>
      </c>
      <c r="G2711" s="193">
        <f t="shared" si="441"/>
        <v>4.1092391705263811</v>
      </c>
      <c r="H2711" s="193">
        <f t="shared" si="441"/>
        <v>4.2611921977148794</v>
      </c>
      <c r="I2711" s="193">
        <f t="shared" si="441"/>
        <v>4.4187642024107845</v>
      </c>
      <c r="J2711" s="193">
        <f t="shared" si="441"/>
        <v>4.5821629653264218</v>
      </c>
      <c r="K2711" s="193">
        <f>MAX(0,(F2711-'2031 forecast'!$C$10))</f>
        <v>0</v>
      </c>
      <c r="L2711" s="193">
        <f>MAX(0,(G2711-'2031 forecast'!$C$10))</f>
        <v>0</v>
      </c>
      <c r="M2711" s="193">
        <f>MAX(0,(H2711-'2031 forecast'!$C$10))</f>
        <v>0</v>
      </c>
      <c r="N2711" s="193">
        <f>MAX(0,(I2711-'2031 forecast'!$C$10))</f>
        <v>0</v>
      </c>
      <c r="O2711" s="193">
        <f>MAX(0,(J2711-'2031 forecast'!$C$10))</f>
        <v>0</v>
      </c>
      <c r="P2711" s="175" t="str">
        <f t="shared" si="439"/>
        <v/>
      </c>
      <c r="Q2711" s="175" t="str">
        <f t="shared" si="440"/>
        <v/>
      </c>
    </row>
    <row r="2712" spans="1:17" s="1" customFormat="1" x14ac:dyDescent="0.3">
      <c r="A2712" s="189">
        <f t="shared" si="438"/>
        <v>43943.833333326766</v>
      </c>
      <c r="B2712" s="190">
        <f t="shared" si="434"/>
        <v>43943</v>
      </c>
      <c r="C2712" s="1">
        <f t="shared" si="435"/>
        <v>20</v>
      </c>
      <c r="D2712" s="191">
        <v>2.9062807961537369</v>
      </c>
      <c r="E2712" s="192">
        <f t="shared" si="436"/>
        <v>1.0091666845318749E-4</v>
      </c>
      <c r="F2712" s="193">
        <f t="shared" si="437"/>
        <v>4.3331559017634911</v>
      </c>
      <c r="G2712" s="193">
        <f t="shared" si="441"/>
        <v>4.4933890079976857</v>
      </c>
      <c r="H2712" s="193">
        <f t="shared" si="441"/>
        <v>4.659547275688225</v>
      </c>
      <c r="I2712" s="193">
        <f t="shared" si="441"/>
        <v>4.8318498077353054</v>
      </c>
      <c r="J2712" s="193">
        <f t="shared" si="441"/>
        <v>5.0105238091104782</v>
      </c>
      <c r="K2712" s="193">
        <f>MAX(0,(F2712-'2031 forecast'!$C$10))</f>
        <v>0</v>
      </c>
      <c r="L2712" s="193">
        <f>MAX(0,(G2712-'2031 forecast'!$C$10))</f>
        <v>0</v>
      </c>
      <c r="M2712" s="193">
        <f>MAX(0,(H2712-'2031 forecast'!$C$10))</f>
        <v>0</v>
      </c>
      <c r="N2712" s="193">
        <f>MAX(0,(I2712-'2031 forecast'!$C$10))</f>
        <v>0</v>
      </c>
      <c r="O2712" s="193">
        <f>MAX(0,(J2712-'2031 forecast'!$C$10))</f>
        <v>0</v>
      </c>
      <c r="P2712" s="175" t="str">
        <f t="shared" si="439"/>
        <v/>
      </c>
      <c r="Q2712" s="175" t="str">
        <f t="shared" si="440"/>
        <v/>
      </c>
    </row>
    <row r="2713" spans="1:17" s="1" customFormat="1" x14ac:dyDescent="0.3">
      <c r="A2713" s="189">
        <f t="shared" si="438"/>
        <v>43943.87499999343</v>
      </c>
      <c r="B2713" s="190">
        <f t="shared" si="434"/>
        <v>43943</v>
      </c>
      <c r="C2713" s="1">
        <f t="shared" si="435"/>
        <v>21</v>
      </c>
      <c r="D2713" s="191">
        <v>2.8535762221302239</v>
      </c>
      <c r="E2713" s="192">
        <f t="shared" si="436"/>
        <v>9.908657342942503E-5</v>
      </c>
      <c r="F2713" s="193">
        <f t="shared" si="437"/>
        <v>4.2545753543221849</v>
      </c>
      <c r="G2713" s="193">
        <f t="shared" si="441"/>
        <v>4.411902678837107</v>
      </c>
      <c r="H2713" s="193">
        <f t="shared" si="441"/>
        <v>4.5750477136938787</v>
      </c>
      <c r="I2713" s="193">
        <f t="shared" si="441"/>
        <v>4.7442255884240438</v>
      </c>
      <c r="J2713" s="193">
        <f t="shared" si="441"/>
        <v>4.9196593877017394</v>
      </c>
      <c r="K2713" s="193">
        <f>MAX(0,(F2713-'2031 forecast'!$C$10))</f>
        <v>0</v>
      </c>
      <c r="L2713" s="193">
        <f>MAX(0,(G2713-'2031 forecast'!$C$10))</f>
        <v>0</v>
      </c>
      <c r="M2713" s="193">
        <f>MAX(0,(H2713-'2031 forecast'!$C$10))</f>
        <v>0</v>
      </c>
      <c r="N2713" s="193">
        <f>MAX(0,(I2713-'2031 forecast'!$C$10))</f>
        <v>0</v>
      </c>
      <c r="O2713" s="193">
        <f>MAX(0,(J2713-'2031 forecast'!$C$10))</f>
        <v>0</v>
      </c>
      <c r="P2713" s="175" t="str">
        <f t="shared" si="439"/>
        <v/>
      </c>
      <c r="Q2713" s="175" t="str">
        <f t="shared" si="440"/>
        <v/>
      </c>
    </row>
    <row r="2714" spans="1:17" s="1" customFormat="1" x14ac:dyDescent="0.3">
      <c r="A2714" s="189">
        <f t="shared" si="438"/>
        <v>43943.916666660094</v>
      </c>
      <c r="B2714" s="190">
        <f t="shared" si="434"/>
        <v>43943</v>
      </c>
      <c r="C2714" s="1">
        <f t="shared" si="435"/>
        <v>22</v>
      </c>
      <c r="D2714" s="191">
        <v>2.7481670740831974</v>
      </c>
      <c r="E2714" s="192">
        <f t="shared" si="436"/>
        <v>9.542638338190011E-5</v>
      </c>
      <c r="F2714" s="193">
        <f t="shared" si="437"/>
        <v>4.0974142594395717</v>
      </c>
      <c r="G2714" s="193">
        <f t="shared" si="441"/>
        <v>4.2489300205159477</v>
      </c>
      <c r="H2714" s="193">
        <f t="shared" si="441"/>
        <v>4.406048589705188</v>
      </c>
      <c r="I2714" s="193">
        <f t="shared" si="441"/>
        <v>4.5689771498015208</v>
      </c>
      <c r="J2714" s="193">
        <f t="shared" si="441"/>
        <v>4.7379305448842617</v>
      </c>
      <c r="K2714" s="193">
        <f>MAX(0,(F2714-'2031 forecast'!$C$10))</f>
        <v>0</v>
      </c>
      <c r="L2714" s="193">
        <f>MAX(0,(G2714-'2031 forecast'!$C$10))</f>
        <v>0</v>
      </c>
      <c r="M2714" s="193">
        <f>MAX(0,(H2714-'2031 forecast'!$C$10))</f>
        <v>0</v>
      </c>
      <c r="N2714" s="193">
        <f>MAX(0,(I2714-'2031 forecast'!$C$10))</f>
        <v>0</v>
      </c>
      <c r="O2714" s="193">
        <f>MAX(0,(J2714-'2031 forecast'!$C$10))</f>
        <v>0</v>
      </c>
      <c r="P2714" s="175" t="str">
        <f t="shared" si="439"/>
        <v/>
      </c>
      <c r="Q2714" s="175" t="str">
        <f t="shared" si="440"/>
        <v/>
      </c>
    </row>
    <row r="2715" spans="1:17" s="1" customFormat="1" x14ac:dyDescent="0.3">
      <c r="A2715" s="189">
        <f t="shared" si="438"/>
        <v>43943.958333326758</v>
      </c>
      <c r="B2715" s="190">
        <f t="shared" si="434"/>
        <v>43943</v>
      </c>
      <c r="C2715" s="1">
        <f t="shared" si="435"/>
        <v>23</v>
      </c>
      <c r="D2715" s="191">
        <v>2.5599364525706494</v>
      </c>
      <c r="E2715" s="192">
        <f t="shared" si="436"/>
        <v>8.8890329725605568E-5</v>
      </c>
      <c r="F2715" s="193">
        <f t="shared" si="437"/>
        <v>3.8167694471491895</v>
      </c>
      <c r="G2715" s="193">
        <f t="shared" si="441"/>
        <v>3.9579074163710191</v>
      </c>
      <c r="H2715" s="193">
        <f t="shared" si="441"/>
        <v>4.1042644397253794</v>
      </c>
      <c r="I2715" s="193">
        <f t="shared" si="441"/>
        <v>4.2560335094041557</v>
      </c>
      <c r="J2715" s="193">
        <f t="shared" si="441"/>
        <v>4.4134147541387634</v>
      </c>
      <c r="K2715" s="193">
        <f>MAX(0,(F2715-'2031 forecast'!$C$10))</f>
        <v>0</v>
      </c>
      <c r="L2715" s="193">
        <f>MAX(0,(G2715-'2031 forecast'!$C$10))</f>
        <v>0</v>
      </c>
      <c r="M2715" s="193">
        <f>MAX(0,(H2715-'2031 forecast'!$C$10))</f>
        <v>0</v>
      </c>
      <c r="N2715" s="193">
        <f>MAX(0,(I2715-'2031 forecast'!$C$10))</f>
        <v>0</v>
      </c>
      <c r="O2715" s="193">
        <f>MAX(0,(J2715-'2031 forecast'!$C$10))</f>
        <v>0</v>
      </c>
      <c r="P2715" s="175" t="str">
        <f t="shared" si="439"/>
        <v/>
      </c>
      <c r="Q2715" s="175" t="str">
        <f t="shared" si="440"/>
        <v/>
      </c>
    </row>
    <row r="2716" spans="1:17" s="1" customFormat="1" x14ac:dyDescent="0.3">
      <c r="A2716" s="189">
        <f t="shared" si="438"/>
        <v>43943.999999993423</v>
      </c>
      <c r="B2716" s="190">
        <f t="shared" si="434"/>
        <v>43943</v>
      </c>
      <c r="C2716" s="1">
        <f t="shared" si="435"/>
        <v>0</v>
      </c>
      <c r="D2716" s="191">
        <v>2.4997026536866342</v>
      </c>
      <c r="E2716" s="192">
        <f t="shared" si="436"/>
        <v>8.6798792555591324E-5</v>
      </c>
      <c r="F2716" s="193">
        <f t="shared" si="437"/>
        <v>3.7269631072162674</v>
      </c>
      <c r="G2716" s="193">
        <f t="shared" si="441"/>
        <v>3.8647801830446422</v>
      </c>
      <c r="H2716" s="193">
        <f t="shared" si="441"/>
        <v>4.0076935117318415</v>
      </c>
      <c r="I2716" s="193">
        <f t="shared" si="441"/>
        <v>4.155891544476999</v>
      </c>
      <c r="J2716" s="193">
        <f t="shared" si="441"/>
        <v>4.3095697011002043</v>
      </c>
      <c r="K2716" s="193">
        <f>MAX(0,(F2716-'2031 forecast'!$C$10))</f>
        <v>0</v>
      </c>
      <c r="L2716" s="193">
        <f>MAX(0,(G2716-'2031 forecast'!$C$10))</f>
        <v>0</v>
      </c>
      <c r="M2716" s="193">
        <f>MAX(0,(H2716-'2031 forecast'!$C$10))</f>
        <v>0</v>
      </c>
      <c r="N2716" s="193">
        <f>MAX(0,(I2716-'2031 forecast'!$C$10))</f>
        <v>0</v>
      </c>
      <c r="O2716" s="193">
        <f>MAX(0,(J2716-'2031 forecast'!$C$10))</f>
        <v>0</v>
      </c>
      <c r="P2716" s="175" t="str">
        <f t="shared" si="439"/>
        <v/>
      </c>
      <c r="Q2716" s="175" t="str">
        <f t="shared" si="440"/>
        <v/>
      </c>
    </row>
    <row r="2717" spans="1:17" s="1" customFormat="1" x14ac:dyDescent="0.3">
      <c r="A2717" s="189">
        <f t="shared" si="438"/>
        <v>43944.041666660087</v>
      </c>
      <c r="B2717" s="190">
        <f t="shared" si="434"/>
        <v>43944</v>
      </c>
      <c r="C2717" s="1">
        <f t="shared" si="435"/>
        <v>1</v>
      </c>
      <c r="D2717" s="191">
        <v>2.3717058310581018</v>
      </c>
      <c r="E2717" s="192">
        <f t="shared" si="436"/>
        <v>8.2354276069311052E-5</v>
      </c>
      <c r="F2717" s="193">
        <f t="shared" si="437"/>
        <v>3.5361246348588082</v>
      </c>
      <c r="G2717" s="193">
        <f t="shared" si="441"/>
        <v>3.6668848122260917</v>
      </c>
      <c r="H2717" s="193">
        <f t="shared" si="441"/>
        <v>3.802480289745573</v>
      </c>
      <c r="I2717" s="193">
        <f t="shared" si="441"/>
        <v>3.9430898690067919</v>
      </c>
      <c r="J2717" s="193">
        <f t="shared" si="441"/>
        <v>4.0888989633932669</v>
      </c>
      <c r="K2717" s="193">
        <f>MAX(0,(F2717-'2031 forecast'!$C$10))</f>
        <v>0</v>
      </c>
      <c r="L2717" s="193">
        <f>MAX(0,(G2717-'2031 forecast'!$C$10))</f>
        <v>0</v>
      </c>
      <c r="M2717" s="193">
        <f>MAX(0,(H2717-'2031 forecast'!$C$10))</f>
        <v>0</v>
      </c>
      <c r="N2717" s="193">
        <f>MAX(0,(I2717-'2031 forecast'!$C$10))</f>
        <v>0</v>
      </c>
      <c r="O2717" s="193">
        <f>MAX(0,(J2717-'2031 forecast'!$C$10))</f>
        <v>0</v>
      </c>
      <c r="P2717" s="175" t="str">
        <f t="shared" si="439"/>
        <v/>
      </c>
      <c r="Q2717" s="175" t="str">
        <f t="shared" si="440"/>
        <v/>
      </c>
    </row>
    <row r="2718" spans="1:17" s="1" customFormat="1" x14ac:dyDescent="0.3">
      <c r="A2718" s="189">
        <f t="shared" si="438"/>
        <v>43944.083333326751</v>
      </c>
      <c r="B2718" s="190">
        <f t="shared" si="434"/>
        <v>43944</v>
      </c>
      <c r="C2718" s="1">
        <f t="shared" si="435"/>
        <v>2</v>
      </c>
      <c r="D2718" s="191">
        <v>2.3190012570345884</v>
      </c>
      <c r="E2718" s="192">
        <f t="shared" si="436"/>
        <v>8.0524181045548579E-5</v>
      </c>
      <c r="F2718" s="193">
        <f t="shared" si="437"/>
        <v>3.4575440874175012</v>
      </c>
      <c r="G2718" s="193">
        <f t="shared" si="441"/>
        <v>3.5853984830655117</v>
      </c>
      <c r="H2718" s="193">
        <f t="shared" si="441"/>
        <v>3.7179807277512262</v>
      </c>
      <c r="I2718" s="193">
        <f t="shared" si="441"/>
        <v>3.8554656496955295</v>
      </c>
      <c r="J2718" s="193">
        <f t="shared" si="441"/>
        <v>3.9980345419845271</v>
      </c>
      <c r="K2718" s="193">
        <f>MAX(0,(F2718-'2031 forecast'!$C$10))</f>
        <v>0</v>
      </c>
      <c r="L2718" s="193">
        <f>MAX(0,(G2718-'2031 forecast'!$C$10))</f>
        <v>0</v>
      </c>
      <c r="M2718" s="193">
        <f>MAX(0,(H2718-'2031 forecast'!$C$10))</f>
        <v>0</v>
      </c>
      <c r="N2718" s="193">
        <f>MAX(0,(I2718-'2031 forecast'!$C$10))</f>
        <v>0</v>
      </c>
      <c r="O2718" s="193">
        <f>MAX(0,(J2718-'2031 forecast'!$C$10))</f>
        <v>0</v>
      </c>
      <c r="P2718" s="175" t="str">
        <f t="shared" si="439"/>
        <v/>
      </c>
      <c r="Q2718" s="175" t="str">
        <f t="shared" si="440"/>
        <v/>
      </c>
    </row>
    <row r="2719" spans="1:17" s="1" customFormat="1" x14ac:dyDescent="0.3">
      <c r="A2719" s="189">
        <f t="shared" si="438"/>
        <v>43944.124999993415</v>
      </c>
      <c r="B2719" s="190">
        <f t="shared" si="434"/>
        <v>43944</v>
      </c>
      <c r="C2719" s="1">
        <f t="shared" si="435"/>
        <v>3</v>
      </c>
      <c r="D2719" s="191">
        <v>2.3190012570345884</v>
      </c>
      <c r="E2719" s="192">
        <f t="shared" si="436"/>
        <v>8.0524181045548579E-5</v>
      </c>
      <c r="F2719" s="193">
        <f t="shared" si="437"/>
        <v>3.4575440874175012</v>
      </c>
      <c r="G2719" s="193">
        <f t="shared" si="441"/>
        <v>3.5853984830655117</v>
      </c>
      <c r="H2719" s="193">
        <f t="shared" si="441"/>
        <v>3.7179807277512262</v>
      </c>
      <c r="I2719" s="193">
        <f t="shared" si="441"/>
        <v>3.8554656496955295</v>
      </c>
      <c r="J2719" s="193">
        <f t="shared" si="441"/>
        <v>3.9980345419845271</v>
      </c>
      <c r="K2719" s="193">
        <f>MAX(0,(F2719-'2031 forecast'!$C$10))</f>
        <v>0</v>
      </c>
      <c r="L2719" s="193">
        <f>MAX(0,(G2719-'2031 forecast'!$C$10))</f>
        <v>0</v>
      </c>
      <c r="M2719" s="193">
        <f>MAX(0,(H2719-'2031 forecast'!$C$10))</f>
        <v>0</v>
      </c>
      <c r="N2719" s="193">
        <f>MAX(0,(I2719-'2031 forecast'!$C$10))</f>
        <v>0</v>
      </c>
      <c r="O2719" s="193">
        <f>MAX(0,(J2719-'2031 forecast'!$C$10))</f>
        <v>0</v>
      </c>
      <c r="P2719" s="175" t="str">
        <f t="shared" si="439"/>
        <v/>
      </c>
      <c r="Q2719" s="175" t="str">
        <f t="shared" si="440"/>
        <v/>
      </c>
    </row>
    <row r="2720" spans="1:17" s="1" customFormat="1" x14ac:dyDescent="0.3">
      <c r="A2720" s="189">
        <f t="shared" si="438"/>
        <v>43944.166666660079</v>
      </c>
      <c r="B2720" s="190">
        <f t="shared" si="434"/>
        <v>43944</v>
      </c>
      <c r="C2720" s="1">
        <f t="shared" si="435"/>
        <v>4</v>
      </c>
      <c r="D2720" s="191">
        <v>2.3265304818950905</v>
      </c>
      <c r="E2720" s="192">
        <f t="shared" si="436"/>
        <v>8.0785623191800363E-5</v>
      </c>
      <c r="F2720" s="193">
        <f t="shared" si="437"/>
        <v>3.4687698799091167</v>
      </c>
      <c r="G2720" s="193">
        <f t="shared" si="441"/>
        <v>3.5970393872313089</v>
      </c>
      <c r="H2720" s="193">
        <f t="shared" si="441"/>
        <v>3.7300520937504187</v>
      </c>
      <c r="I2720" s="193">
        <f t="shared" si="441"/>
        <v>3.8679833953114242</v>
      </c>
      <c r="J2720" s="193">
        <f t="shared" si="441"/>
        <v>4.0110151736143473</v>
      </c>
      <c r="K2720" s="193">
        <f>MAX(0,(F2720-'2031 forecast'!$C$10))</f>
        <v>0</v>
      </c>
      <c r="L2720" s="193">
        <f>MAX(0,(G2720-'2031 forecast'!$C$10))</f>
        <v>0</v>
      </c>
      <c r="M2720" s="193">
        <f>MAX(0,(H2720-'2031 forecast'!$C$10))</f>
        <v>0</v>
      </c>
      <c r="N2720" s="193">
        <f>MAX(0,(I2720-'2031 forecast'!$C$10))</f>
        <v>0</v>
      </c>
      <c r="O2720" s="193">
        <f>MAX(0,(J2720-'2031 forecast'!$C$10))</f>
        <v>0</v>
      </c>
      <c r="P2720" s="175" t="str">
        <f t="shared" si="439"/>
        <v/>
      </c>
      <c r="Q2720" s="175" t="str">
        <f t="shared" si="440"/>
        <v/>
      </c>
    </row>
    <row r="2721" spans="1:17" s="1" customFormat="1" x14ac:dyDescent="0.3">
      <c r="A2721" s="189">
        <f t="shared" si="438"/>
        <v>43944.208333326744</v>
      </c>
      <c r="B2721" s="190">
        <f t="shared" si="434"/>
        <v>43944</v>
      </c>
      <c r="C2721" s="1">
        <f t="shared" si="435"/>
        <v>5</v>
      </c>
      <c r="D2721" s="191">
        <v>2.4620565293841246</v>
      </c>
      <c r="E2721" s="192">
        <f t="shared" si="436"/>
        <v>8.5491581824332418E-5</v>
      </c>
      <c r="F2721" s="193">
        <f t="shared" si="437"/>
        <v>3.6708341447581914</v>
      </c>
      <c r="G2721" s="193">
        <f t="shared" si="441"/>
        <v>3.8065756622156566</v>
      </c>
      <c r="H2721" s="193">
        <f t="shared" si="441"/>
        <v>3.9473366817358801</v>
      </c>
      <c r="I2721" s="193">
        <f t="shared" si="441"/>
        <v>4.093302816397526</v>
      </c>
      <c r="J2721" s="193">
        <f t="shared" si="441"/>
        <v>4.244666542951105</v>
      </c>
      <c r="K2721" s="193">
        <f>MAX(0,(F2721-'2031 forecast'!$C$10))</f>
        <v>0</v>
      </c>
      <c r="L2721" s="193">
        <f>MAX(0,(G2721-'2031 forecast'!$C$10))</f>
        <v>0</v>
      </c>
      <c r="M2721" s="193">
        <f>MAX(0,(H2721-'2031 forecast'!$C$10))</f>
        <v>0</v>
      </c>
      <c r="N2721" s="193">
        <f>MAX(0,(I2721-'2031 forecast'!$C$10))</f>
        <v>0</v>
      </c>
      <c r="O2721" s="193">
        <f>MAX(0,(J2721-'2031 forecast'!$C$10))</f>
        <v>0</v>
      </c>
      <c r="P2721" s="175" t="str">
        <f t="shared" si="439"/>
        <v/>
      </c>
      <c r="Q2721" s="175" t="str">
        <f t="shared" si="440"/>
        <v/>
      </c>
    </row>
    <row r="2722" spans="1:17" s="1" customFormat="1" x14ac:dyDescent="0.3">
      <c r="A2722" s="189">
        <f t="shared" si="438"/>
        <v>43944.249999993408</v>
      </c>
      <c r="B2722" s="190">
        <f t="shared" si="434"/>
        <v>43944</v>
      </c>
      <c r="C2722" s="1">
        <f t="shared" si="435"/>
        <v>6</v>
      </c>
      <c r="D2722" s="191">
        <v>2.5749949022916536</v>
      </c>
      <c r="E2722" s="192">
        <f t="shared" si="436"/>
        <v>8.9413214018109149E-5</v>
      </c>
      <c r="F2722" s="193">
        <f t="shared" si="437"/>
        <v>3.8392210321324209</v>
      </c>
      <c r="G2722" s="193">
        <f t="shared" si="441"/>
        <v>3.9811892247026139</v>
      </c>
      <c r="H2722" s="193">
        <f t="shared" si="441"/>
        <v>4.1284071717237651</v>
      </c>
      <c r="I2722" s="193">
        <f t="shared" si="441"/>
        <v>4.281069000635946</v>
      </c>
      <c r="J2722" s="193">
        <f t="shared" si="441"/>
        <v>4.4393760173984038</v>
      </c>
      <c r="K2722" s="193">
        <f>MAX(0,(F2722-'2031 forecast'!$C$10))</f>
        <v>0</v>
      </c>
      <c r="L2722" s="193">
        <f>MAX(0,(G2722-'2031 forecast'!$C$10))</f>
        <v>0</v>
      </c>
      <c r="M2722" s="193">
        <f>MAX(0,(H2722-'2031 forecast'!$C$10))</f>
        <v>0</v>
      </c>
      <c r="N2722" s="193">
        <f>MAX(0,(I2722-'2031 forecast'!$C$10))</f>
        <v>0</v>
      </c>
      <c r="O2722" s="193">
        <f>MAX(0,(J2722-'2031 forecast'!$C$10))</f>
        <v>0</v>
      </c>
      <c r="P2722" s="175" t="str">
        <f t="shared" si="439"/>
        <v/>
      </c>
      <c r="Q2722" s="175" t="str">
        <f t="shared" si="440"/>
        <v/>
      </c>
    </row>
    <row r="2723" spans="1:17" s="1" customFormat="1" x14ac:dyDescent="0.3">
      <c r="A2723" s="189">
        <f t="shared" si="438"/>
        <v>43944.291666660072</v>
      </c>
      <c r="B2723" s="190">
        <f t="shared" si="434"/>
        <v>43944</v>
      </c>
      <c r="C2723" s="1">
        <f t="shared" si="435"/>
        <v>7</v>
      </c>
      <c r="D2723" s="191">
        <v>2.6126410265941633</v>
      </c>
      <c r="E2723" s="192">
        <f t="shared" si="436"/>
        <v>9.0720424749368055E-5</v>
      </c>
      <c r="F2723" s="193">
        <f t="shared" si="437"/>
        <v>3.895349994590497</v>
      </c>
      <c r="G2723" s="193">
        <f t="shared" si="441"/>
        <v>4.0393937455315996</v>
      </c>
      <c r="H2723" s="193">
        <f t="shared" si="441"/>
        <v>4.1887640017197265</v>
      </c>
      <c r="I2723" s="193">
        <f t="shared" si="441"/>
        <v>4.343657728715419</v>
      </c>
      <c r="J2723" s="193">
        <f t="shared" si="441"/>
        <v>4.5042791755475031</v>
      </c>
      <c r="K2723" s="193">
        <f>MAX(0,(F2723-'2031 forecast'!$C$10))</f>
        <v>0</v>
      </c>
      <c r="L2723" s="193">
        <f>MAX(0,(G2723-'2031 forecast'!$C$10))</f>
        <v>0</v>
      </c>
      <c r="M2723" s="193">
        <f>MAX(0,(H2723-'2031 forecast'!$C$10))</f>
        <v>0</v>
      </c>
      <c r="N2723" s="193">
        <f>MAX(0,(I2723-'2031 forecast'!$C$10))</f>
        <v>0</v>
      </c>
      <c r="O2723" s="193">
        <f>MAX(0,(J2723-'2031 forecast'!$C$10))</f>
        <v>0</v>
      </c>
      <c r="P2723" s="175" t="str">
        <f t="shared" si="439"/>
        <v/>
      </c>
      <c r="Q2723" s="175" t="str">
        <f t="shared" si="440"/>
        <v/>
      </c>
    </row>
    <row r="2724" spans="1:17" s="1" customFormat="1" x14ac:dyDescent="0.3">
      <c r="A2724" s="189">
        <f t="shared" si="438"/>
        <v>43944.333333326736</v>
      </c>
      <c r="B2724" s="190">
        <f t="shared" si="434"/>
        <v>43944</v>
      </c>
      <c r="C2724" s="1">
        <f t="shared" si="435"/>
        <v>8</v>
      </c>
      <c r="D2724" s="191">
        <v>2.5373487779891435</v>
      </c>
      <c r="E2724" s="192">
        <f t="shared" si="436"/>
        <v>8.8106003286850216E-5</v>
      </c>
      <c r="F2724" s="193">
        <f t="shared" si="437"/>
        <v>3.7830920696743435</v>
      </c>
      <c r="G2724" s="193">
        <f t="shared" si="441"/>
        <v>3.9229847038736274</v>
      </c>
      <c r="H2724" s="193">
        <f t="shared" si="441"/>
        <v>4.068050341727802</v>
      </c>
      <c r="I2724" s="193">
        <f t="shared" si="441"/>
        <v>4.2184802725564712</v>
      </c>
      <c r="J2724" s="193">
        <f t="shared" si="441"/>
        <v>4.3744728592493027</v>
      </c>
      <c r="K2724" s="193">
        <f>MAX(0,(F2724-'2031 forecast'!$C$10))</f>
        <v>0</v>
      </c>
      <c r="L2724" s="193">
        <f>MAX(0,(G2724-'2031 forecast'!$C$10))</f>
        <v>0</v>
      </c>
      <c r="M2724" s="193">
        <f>MAX(0,(H2724-'2031 forecast'!$C$10))</f>
        <v>0</v>
      </c>
      <c r="N2724" s="193">
        <f>MAX(0,(I2724-'2031 forecast'!$C$10))</f>
        <v>0</v>
      </c>
      <c r="O2724" s="193">
        <f>MAX(0,(J2724-'2031 forecast'!$C$10))</f>
        <v>0</v>
      </c>
      <c r="P2724" s="175" t="str">
        <f t="shared" si="439"/>
        <v/>
      </c>
      <c r="Q2724" s="175" t="str">
        <f t="shared" si="440"/>
        <v/>
      </c>
    </row>
    <row r="2725" spans="1:17" s="1" customFormat="1" x14ac:dyDescent="0.3">
      <c r="A2725" s="189">
        <f t="shared" si="438"/>
        <v>43944.374999993401</v>
      </c>
      <c r="B2725" s="190">
        <f t="shared" si="434"/>
        <v>43944</v>
      </c>
      <c r="C2725" s="1">
        <f t="shared" si="435"/>
        <v>9</v>
      </c>
      <c r="D2725" s="191">
        <v>2.5825241271521548</v>
      </c>
      <c r="E2725" s="192">
        <f t="shared" si="436"/>
        <v>8.9674656164360906E-5</v>
      </c>
      <c r="F2725" s="193">
        <f t="shared" si="437"/>
        <v>3.8504468246240351</v>
      </c>
      <c r="G2725" s="193">
        <f t="shared" ref="G2725:J2744" si="442">$E2725*G$2</f>
        <v>3.9928301288684103</v>
      </c>
      <c r="H2725" s="193">
        <f t="shared" si="442"/>
        <v>4.1404785377229558</v>
      </c>
      <c r="I2725" s="193">
        <f t="shared" si="442"/>
        <v>4.2935867462518393</v>
      </c>
      <c r="J2725" s="193">
        <f t="shared" si="442"/>
        <v>4.4523566490282223</v>
      </c>
      <c r="K2725" s="193">
        <f>MAX(0,(F2725-'2031 forecast'!$C$10))</f>
        <v>0</v>
      </c>
      <c r="L2725" s="193">
        <f>MAX(0,(G2725-'2031 forecast'!$C$10))</f>
        <v>0</v>
      </c>
      <c r="M2725" s="193">
        <f>MAX(0,(H2725-'2031 forecast'!$C$10))</f>
        <v>0</v>
      </c>
      <c r="N2725" s="193">
        <f>MAX(0,(I2725-'2031 forecast'!$C$10))</f>
        <v>0</v>
      </c>
      <c r="O2725" s="193">
        <f>MAX(0,(J2725-'2031 forecast'!$C$10))</f>
        <v>0</v>
      </c>
      <c r="P2725" s="175" t="str">
        <f t="shared" si="439"/>
        <v/>
      </c>
      <c r="Q2725" s="175" t="str">
        <f t="shared" si="440"/>
        <v/>
      </c>
    </row>
    <row r="2726" spans="1:17" s="1" customFormat="1" x14ac:dyDescent="0.3">
      <c r="A2726" s="189">
        <f t="shared" si="438"/>
        <v>43944.416666660065</v>
      </c>
      <c r="B2726" s="190">
        <f t="shared" si="434"/>
        <v>43944</v>
      </c>
      <c r="C2726" s="1">
        <f t="shared" si="435"/>
        <v>10</v>
      </c>
      <c r="D2726" s="191">
        <v>2.7105209497806877</v>
      </c>
      <c r="E2726" s="192">
        <f t="shared" si="436"/>
        <v>9.4119172650641191E-5</v>
      </c>
      <c r="F2726" s="193">
        <f t="shared" si="437"/>
        <v>4.0412852969814947</v>
      </c>
      <c r="G2726" s="193">
        <f t="shared" si="442"/>
        <v>4.1907254996869616</v>
      </c>
      <c r="H2726" s="193">
        <f t="shared" si="442"/>
        <v>4.3456917597092257</v>
      </c>
      <c r="I2726" s="193">
        <f t="shared" si="442"/>
        <v>4.5063884217220469</v>
      </c>
      <c r="J2726" s="193">
        <f t="shared" si="442"/>
        <v>4.6730273867351615</v>
      </c>
      <c r="K2726" s="193">
        <f>MAX(0,(F2726-'2031 forecast'!$C$10))</f>
        <v>0</v>
      </c>
      <c r="L2726" s="193">
        <f>MAX(0,(G2726-'2031 forecast'!$C$10))</f>
        <v>0</v>
      </c>
      <c r="M2726" s="193">
        <f>MAX(0,(H2726-'2031 forecast'!$C$10))</f>
        <v>0</v>
      </c>
      <c r="N2726" s="193">
        <f>MAX(0,(I2726-'2031 forecast'!$C$10))</f>
        <v>0</v>
      </c>
      <c r="O2726" s="193">
        <f>MAX(0,(J2726-'2031 forecast'!$C$10))</f>
        <v>0</v>
      </c>
      <c r="P2726" s="175" t="str">
        <f t="shared" si="439"/>
        <v/>
      </c>
      <c r="Q2726" s="175" t="str">
        <f t="shared" si="440"/>
        <v/>
      </c>
    </row>
    <row r="2727" spans="1:17" s="1" customFormat="1" x14ac:dyDescent="0.3">
      <c r="A2727" s="189">
        <f t="shared" si="438"/>
        <v>43944.458333326729</v>
      </c>
      <c r="B2727" s="190">
        <f t="shared" si="434"/>
        <v>43944</v>
      </c>
      <c r="C2727" s="1">
        <f t="shared" si="435"/>
        <v>11</v>
      </c>
      <c r="D2727" s="191">
        <v>2.6879332751991818</v>
      </c>
      <c r="E2727" s="192">
        <f t="shared" si="436"/>
        <v>9.3334846211885839E-5</v>
      </c>
      <c r="F2727" s="193">
        <f t="shared" si="437"/>
        <v>4.0076079195066487</v>
      </c>
      <c r="G2727" s="193">
        <f t="shared" si="442"/>
        <v>4.15580278718957</v>
      </c>
      <c r="H2727" s="193">
        <f t="shared" si="442"/>
        <v>4.3094776617116484</v>
      </c>
      <c r="I2727" s="193">
        <f t="shared" si="442"/>
        <v>4.4688351848743633</v>
      </c>
      <c r="J2727" s="193">
        <f t="shared" si="442"/>
        <v>4.6340854918457008</v>
      </c>
      <c r="K2727" s="193">
        <f>MAX(0,(F2727-'2031 forecast'!$C$10))</f>
        <v>0</v>
      </c>
      <c r="L2727" s="193">
        <f>MAX(0,(G2727-'2031 forecast'!$C$10))</f>
        <v>0</v>
      </c>
      <c r="M2727" s="193">
        <f>MAX(0,(H2727-'2031 forecast'!$C$10))</f>
        <v>0</v>
      </c>
      <c r="N2727" s="193">
        <f>MAX(0,(I2727-'2031 forecast'!$C$10))</f>
        <v>0</v>
      </c>
      <c r="O2727" s="193">
        <f>MAX(0,(J2727-'2031 forecast'!$C$10))</f>
        <v>0</v>
      </c>
      <c r="P2727" s="175" t="str">
        <f t="shared" si="439"/>
        <v/>
      </c>
      <c r="Q2727" s="175" t="str">
        <f t="shared" si="440"/>
        <v/>
      </c>
    </row>
    <row r="2728" spans="1:17" s="1" customFormat="1" x14ac:dyDescent="0.3">
      <c r="A2728" s="189">
        <f t="shared" si="438"/>
        <v>43944.499999993393</v>
      </c>
      <c r="B2728" s="190">
        <f t="shared" si="434"/>
        <v>43944</v>
      </c>
      <c r="C2728" s="1">
        <f t="shared" si="435"/>
        <v>12</v>
      </c>
      <c r="D2728" s="191">
        <v>2.7406378492226948</v>
      </c>
      <c r="E2728" s="192">
        <f t="shared" si="436"/>
        <v>9.5164941235648299E-5</v>
      </c>
      <c r="F2728" s="193">
        <f t="shared" si="437"/>
        <v>4.0861884669479549</v>
      </c>
      <c r="G2728" s="193">
        <f t="shared" si="442"/>
        <v>4.2372891163501496</v>
      </c>
      <c r="H2728" s="193">
        <f t="shared" si="442"/>
        <v>4.3939772237059938</v>
      </c>
      <c r="I2728" s="193">
        <f t="shared" si="442"/>
        <v>4.5564594041856248</v>
      </c>
      <c r="J2728" s="193">
        <f t="shared" si="442"/>
        <v>4.7249499132544397</v>
      </c>
      <c r="K2728" s="193">
        <f>MAX(0,(F2728-'2031 forecast'!$C$10))</f>
        <v>0</v>
      </c>
      <c r="L2728" s="193">
        <f>MAX(0,(G2728-'2031 forecast'!$C$10))</f>
        <v>0</v>
      </c>
      <c r="M2728" s="193">
        <f>MAX(0,(H2728-'2031 forecast'!$C$10))</f>
        <v>0</v>
      </c>
      <c r="N2728" s="193">
        <f>MAX(0,(I2728-'2031 forecast'!$C$10))</f>
        <v>0</v>
      </c>
      <c r="O2728" s="193">
        <f>MAX(0,(J2728-'2031 forecast'!$C$10))</f>
        <v>0</v>
      </c>
      <c r="P2728" s="175" t="str">
        <f t="shared" si="439"/>
        <v/>
      </c>
      <c r="Q2728" s="175" t="str">
        <f t="shared" si="440"/>
        <v/>
      </c>
    </row>
    <row r="2729" spans="1:17" s="1" customFormat="1" x14ac:dyDescent="0.3">
      <c r="A2729" s="189">
        <f t="shared" si="438"/>
        <v>43944.541666660058</v>
      </c>
      <c r="B2729" s="190">
        <f t="shared" si="434"/>
        <v>43944</v>
      </c>
      <c r="C2729" s="1">
        <f t="shared" si="435"/>
        <v>13</v>
      </c>
      <c r="D2729" s="191">
        <v>2.6879332751991818</v>
      </c>
      <c r="E2729" s="192">
        <f t="shared" si="436"/>
        <v>9.3334846211885839E-5</v>
      </c>
      <c r="F2729" s="193">
        <f t="shared" si="437"/>
        <v>4.0076079195066487</v>
      </c>
      <c r="G2729" s="193">
        <f t="shared" si="442"/>
        <v>4.15580278718957</v>
      </c>
      <c r="H2729" s="193">
        <f t="shared" si="442"/>
        <v>4.3094776617116484</v>
      </c>
      <c r="I2729" s="193">
        <f t="shared" si="442"/>
        <v>4.4688351848743633</v>
      </c>
      <c r="J2729" s="193">
        <f t="shared" si="442"/>
        <v>4.6340854918457008</v>
      </c>
      <c r="K2729" s="193">
        <f>MAX(0,(F2729-'2031 forecast'!$C$10))</f>
        <v>0</v>
      </c>
      <c r="L2729" s="193">
        <f>MAX(0,(G2729-'2031 forecast'!$C$10))</f>
        <v>0</v>
      </c>
      <c r="M2729" s="193">
        <f>MAX(0,(H2729-'2031 forecast'!$C$10))</f>
        <v>0</v>
      </c>
      <c r="N2729" s="193">
        <f>MAX(0,(I2729-'2031 forecast'!$C$10))</f>
        <v>0</v>
      </c>
      <c r="O2729" s="193">
        <f>MAX(0,(J2729-'2031 forecast'!$C$10))</f>
        <v>0</v>
      </c>
      <c r="P2729" s="175" t="str">
        <f t="shared" si="439"/>
        <v/>
      </c>
      <c r="Q2729" s="175" t="str">
        <f t="shared" si="440"/>
        <v/>
      </c>
    </row>
    <row r="2730" spans="1:17" s="1" customFormat="1" x14ac:dyDescent="0.3">
      <c r="A2730" s="189">
        <f t="shared" si="438"/>
        <v>43944.583333326722</v>
      </c>
      <c r="B2730" s="190">
        <f t="shared" si="434"/>
        <v>43944</v>
      </c>
      <c r="C2730" s="1">
        <f t="shared" si="435"/>
        <v>14</v>
      </c>
      <c r="D2730" s="191">
        <v>2.6276994763151666</v>
      </c>
      <c r="E2730" s="192">
        <f t="shared" si="436"/>
        <v>9.1243309041871595E-5</v>
      </c>
      <c r="F2730" s="193">
        <f t="shared" si="437"/>
        <v>3.9178015795737267</v>
      </c>
      <c r="G2730" s="193">
        <f t="shared" si="442"/>
        <v>4.0626755538631931</v>
      </c>
      <c r="H2730" s="193">
        <f t="shared" si="442"/>
        <v>4.2129067337181105</v>
      </c>
      <c r="I2730" s="193">
        <f t="shared" si="442"/>
        <v>4.3686932199472066</v>
      </c>
      <c r="J2730" s="193">
        <f t="shared" si="442"/>
        <v>4.5302404388071418</v>
      </c>
      <c r="K2730" s="193">
        <f>MAX(0,(F2730-'2031 forecast'!$C$10))</f>
        <v>0</v>
      </c>
      <c r="L2730" s="193">
        <f>MAX(0,(G2730-'2031 forecast'!$C$10))</f>
        <v>0</v>
      </c>
      <c r="M2730" s="193">
        <f>MAX(0,(H2730-'2031 forecast'!$C$10))</f>
        <v>0</v>
      </c>
      <c r="N2730" s="193">
        <f>MAX(0,(I2730-'2031 forecast'!$C$10))</f>
        <v>0</v>
      </c>
      <c r="O2730" s="193">
        <f>MAX(0,(J2730-'2031 forecast'!$C$10))</f>
        <v>0</v>
      </c>
      <c r="P2730" s="175" t="str">
        <f t="shared" si="439"/>
        <v/>
      </c>
      <c r="Q2730" s="175" t="str">
        <f t="shared" si="440"/>
        <v/>
      </c>
    </row>
    <row r="2731" spans="1:17" s="1" customFormat="1" x14ac:dyDescent="0.3">
      <c r="A2731" s="189">
        <f t="shared" si="438"/>
        <v>43944.624999993386</v>
      </c>
      <c r="B2731" s="190">
        <f t="shared" si="434"/>
        <v>43944</v>
      </c>
      <c r="C2731" s="1">
        <f t="shared" si="435"/>
        <v>15</v>
      </c>
      <c r="D2731" s="191">
        <v>2.6427579260361704</v>
      </c>
      <c r="E2731" s="192">
        <f t="shared" si="436"/>
        <v>9.1766193334375163E-5</v>
      </c>
      <c r="F2731" s="193">
        <f t="shared" si="437"/>
        <v>3.9402531645569576</v>
      </c>
      <c r="G2731" s="193">
        <f t="shared" si="442"/>
        <v>4.0859573621947876</v>
      </c>
      <c r="H2731" s="193">
        <f t="shared" si="442"/>
        <v>4.2370494657164945</v>
      </c>
      <c r="I2731" s="193">
        <f t="shared" si="442"/>
        <v>4.393728711178996</v>
      </c>
      <c r="J2731" s="193">
        <f t="shared" si="442"/>
        <v>4.5562017020667822</v>
      </c>
      <c r="K2731" s="193">
        <f>MAX(0,(F2731-'2031 forecast'!$C$10))</f>
        <v>0</v>
      </c>
      <c r="L2731" s="193">
        <f>MAX(0,(G2731-'2031 forecast'!$C$10))</f>
        <v>0</v>
      </c>
      <c r="M2731" s="193">
        <f>MAX(0,(H2731-'2031 forecast'!$C$10))</f>
        <v>0</v>
      </c>
      <c r="N2731" s="193">
        <f>MAX(0,(I2731-'2031 forecast'!$C$10))</f>
        <v>0</v>
      </c>
      <c r="O2731" s="193">
        <f>MAX(0,(J2731-'2031 forecast'!$C$10))</f>
        <v>0</v>
      </c>
      <c r="P2731" s="175" t="str">
        <f t="shared" si="439"/>
        <v/>
      </c>
      <c r="Q2731" s="175" t="str">
        <f t="shared" si="440"/>
        <v/>
      </c>
    </row>
    <row r="2732" spans="1:17" s="1" customFormat="1" x14ac:dyDescent="0.3">
      <c r="A2732" s="189">
        <f t="shared" si="438"/>
        <v>43944.66666666005</v>
      </c>
      <c r="B2732" s="190">
        <f t="shared" si="434"/>
        <v>43944</v>
      </c>
      <c r="C2732" s="1">
        <f t="shared" si="435"/>
        <v>16</v>
      </c>
      <c r="D2732" s="191">
        <v>2.7180501746411898</v>
      </c>
      <c r="E2732" s="192">
        <f t="shared" si="436"/>
        <v>9.4380614796892988E-5</v>
      </c>
      <c r="F2732" s="193">
        <f t="shared" si="437"/>
        <v>4.0525110894731107</v>
      </c>
      <c r="G2732" s="193">
        <f t="shared" si="442"/>
        <v>4.2023664038527597</v>
      </c>
      <c r="H2732" s="193">
        <f t="shared" si="442"/>
        <v>4.3577631257084182</v>
      </c>
      <c r="I2732" s="193">
        <f t="shared" si="442"/>
        <v>4.5189061673379429</v>
      </c>
      <c r="J2732" s="193">
        <f t="shared" si="442"/>
        <v>4.6860080183649817</v>
      </c>
      <c r="K2732" s="193">
        <f>MAX(0,(F2732-'2031 forecast'!$C$10))</f>
        <v>0</v>
      </c>
      <c r="L2732" s="193">
        <f>MAX(0,(G2732-'2031 forecast'!$C$10))</f>
        <v>0</v>
      </c>
      <c r="M2732" s="193">
        <f>MAX(0,(H2732-'2031 forecast'!$C$10))</f>
        <v>0</v>
      </c>
      <c r="N2732" s="193">
        <f>MAX(0,(I2732-'2031 forecast'!$C$10))</f>
        <v>0</v>
      </c>
      <c r="O2732" s="193">
        <f>MAX(0,(J2732-'2031 forecast'!$C$10))</f>
        <v>0</v>
      </c>
      <c r="P2732" s="175" t="str">
        <f t="shared" si="439"/>
        <v/>
      </c>
      <c r="Q2732" s="175" t="str">
        <f t="shared" si="440"/>
        <v/>
      </c>
    </row>
    <row r="2733" spans="1:17" s="1" customFormat="1" x14ac:dyDescent="0.3">
      <c r="A2733" s="189">
        <f t="shared" si="438"/>
        <v>43944.708333326715</v>
      </c>
      <c r="B2733" s="190">
        <f t="shared" si="434"/>
        <v>43944</v>
      </c>
      <c r="C2733" s="1">
        <f t="shared" si="435"/>
        <v>17</v>
      </c>
      <c r="D2733" s="191">
        <v>2.7029917249201856</v>
      </c>
      <c r="E2733" s="192">
        <f t="shared" si="436"/>
        <v>9.3857730504389407E-5</v>
      </c>
      <c r="F2733" s="193">
        <f t="shared" si="437"/>
        <v>4.0300595044898797</v>
      </c>
      <c r="G2733" s="193">
        <f t="shared" si="442"/>
        <v>4.1790845955211644</v>
      </c>
      <c r="H2733" s="193">
        <f t="shared" si="442"/>
        <v>4.3336203937100333</v>
      </c>
      <c r="I2733" s="193">
        <f t="shared" si="442"/>
        <v>4.4938706761061527</v>
      </c>
      <c r="J2733" s="193">
        <f t="shared" si="442"/>
        <v>4.6600467551053413</v>
      </c>
      <c r="K2733" s="193">
        <f>MAX(0,(F2733-'2031 forecast'!$C$10))</f>
        <v>0</v>
      </c>
      <c r="L2733" s="193">
        <f>MAX(0,(G2733-'2031 forecast'!$C$10))</f>
        <v>0</v>
      </c>
      <c r="M2733" s="193">
        <f>MAX(0,(H2733-'2031 forecast'!$C$10))</f>
        <v>0</v>
      </c>
      <c r="N2733" s="193">
        <f>MAX(0,(I2733-'2031 forecast'!$C$10))</f>
        <v>0</v>
      </c>
      <c r="O2733" s="193">
        <f>MAX(0,(J2733-'2031 forecast'!$C$10))</f>
        <v>0</v>
      </c>
      <c r="P2733" s="175" t="str">
        <f t="shared" si="439"/>
        <v/>
      </c>
      <c r="Q2733" s="175" t="str">
        <f t="shared" si="440"/>
        <v/>
      </c>
    </row>
    <row r="2734" spans="1:17" s="1" customFormat="1" x14ac:dyDescent="0.3">
      <c r="A2734" s="189">
        <f t="shared" si="438"/>
        <v>43944.749999993379</v>
      </c>
      <c r="B2734" s="190">
        <f t="shared" si="434"/>
        <v>43944</v>
      </c>
      <c r="C2734" s="1">
        <f t="shared" si="435"/>
        <v>18</v>
      </c>
      <c r="D2734" s="191">
        <v>2.6126410265941633</v>
      </c>
      <c r="E2734" s="192">
        <f t="shared" si="436"/>
        <v>9.0720424749368055E-5</v>
      </c>
      <c r="F2734" s="193">
        <f t="shared" si="437"/>
        <v>3.895349994590497</v>
      </c>
      <c r="G2734" s="193">
        <f t="shared" si="442"/>
        <v>4.0393937455315996</v>
      </c>
      <c r="H2734" s="193">
        <f t="shared" si="442"/>
        <v>4.1887640017197265</v>
      </c>
      <c r="I2734" s="193">
        <f t="shared" si="442"/>
        <v>4.343657728715419</v>
      </c>
      <c r="J2734" s="193">
        <f t="shared" si="442"/>
        <v>4.5042791755475031</v>
      </c>
      <c r="K2734" s="193">
        <f>MAX(0,(F2734-'2031 forecast'!$C$10))</f>
        <v>0</v>
      </c>
      <c r="L2734" s="193">
        <f>MAX(0,(G2734-'2031 forecast'!$C$10))</f>
        <v>0</v>
      </c>
      <c r="M2734" s="193">
        <f>MAX(0,(H2734-'2031 forecast'!$C$10))</f>
        <v>0</v>
      </c>
      <c r="N2734" s="193">
        <f>MAX(0,(I2734-'2031 forecast'!$C$10))</f>
        <v>0</v>
      </c>
      <c r="O2734" s="193">
        <f>MAX(0,(J2734-'2031 forecast'!$C$10))</f>
        <v>0</v>
      </c>
      <c r="P2734" s="175" t="str">
        <f t="shared" si="439"/>
        <v/>
      </c>
      <c r="Q2734" s="175" t="str">
        <f t="shared" si="440"/>
        <v/>
      </c>
    </row>
    <row r="2735" spans="1:17" s="1" customFormat="1" x14ac:dyDescent="0.3">
      <c r="A2735" s="189">
        <f t="shared" si="438"/>
        <v>43944.791666660043</v>
      </c>
      <c r="B2735" s="190">
        <f t="shared" si="434"/>
        <v>43944</v>
      </c>
      <c r="C2735" s="1">
        <f t="shared" si="435"/>
        <v>19</v>
      </c>
      <c r="D2735" s="191">
        <v>2.5900533520126574</v>
      </c>
      <c r="E2735" s="192">
        <f t="shared" si="436"/>
        <v>8.9936098310612703E-5</v>
      </c>
      <c r="F2735" s="193">
        <f t="shared" si="437"/>
        <v>3.861672617115651</v>
      </c>
      <c r="G2735" s="193">
        <f t="shared" si="442"/>
        <v>4.0044710330342079</v>
      </c>
      <c r="H2735" s="193">
        <f t="shared" si="442"/>
        <v>4.1525499037221492</v>
      </c>
      <c r="I2735" s="193">
        <f t="shared" si="442"/>
        <v>4.3061044918677345</v>
      </c>
      <c r="J2735" s="193">
        <f t="shared" si="442"/>
        <v>4.4653372806580434</v>
      </c>
      <c r="K2735" s="193">
        <f>MAX(0,(F2735-'2031 forecast'!$C$10))</f>
        <v>0</v>
      </c>
      <c r="L2735" s="193">
        <f>MAX(0,(G2735-'2031 forecast'!$C$10))</f>
        <v>0</v>
      </c>
      <c r="M2735" s="193">
        <f>MAX(0,(H2735-'2031 forecast'!$C$10))</f>
        <v>0</v>
      </c>
      <c r="N2735" s="193">
        <f>MAX(0,(I2735-'2031 forecast'!$C$10))</f>
        <v>0</v>
      </c>
      <c r="O2735" s="193">
        <f>MAX(0,(J2735-'2031 forecast'!$C$10))</f>
        <v>0</v>
      </c>
      <c r="P2735" s="175" t="str">
        <f t="shared" si="439"/>
        <v/>
      </c>
      <c r="Q2735" s="175" t="str">
        <f t="shared" si="440"/>
        <v/>
      </c>
    </row>
    <row r="2736" spans="1:17" s="1" customFormat="1" x14ac:dyDescent="0.3">
      <c r="A2736" s="189">
        <f t="shared" si="438"/>
        <v>43944.833333326707</v>
      </c>
      <c r="B2736" s="190">
        <f t="shared" si="434"/>
        <v>43944</v>
      </c>
      <c r="C2736" s="1">
        <f t="shared" si="435"/>
        <v>20</v>
      </c>
      <c r="D2736" s="191">
        <v>2.7406378492226948</v>
      </c>
      <c r="E2736" s="192">
        <f t="shared" si="436"/>
        <v>9.5164941235648299E-5</v>
      </c>
      <c r="F2736" s="193">
        <f t="shared" si="437"/>
        <v>4.0861884669479549</v>
      </c>
      <c r="G2736" s="193">
        <f t="shared" si="442"/>
        <v>4.2372891163501496</v>
      </c>
      <c r="H2736" s="193">
        <f t="shared" si="442"/>
        <v>4.3939772237059938</v>
      </c>
      <c r="I2736" s="193">
        <f t="shared" si="442"/>
        <v>4.5564594041856248</v>
      </c>
      <c r="J2736" s="193">
        <f t="shared" si="442"/>
        <v>4.7249499132544397</v>
      </c>
      <c r="K2736" s="193">
        <f>MAX(0,(F2736-'2031 forecast'!$C$10))</f>
        <v>0</v>
      </c>
      <c r="L2736" s="193">
        <f>MAX(0,(G2736-'2031 forecast'!$C$10))</f>
        <v>0</v>
      </c>
      <c r="M2736" s="193">
        <f>MAX(0,(H2736-'2031 forecast'!$C$10))</f>
        <v>0</v>
      </c>
      <c r="N2736" s="193">
        <f>MAX(0,(I2736-'2031 forecast'!$C$10))</f>
        <v>0</v>
      </c>
      <c r="O2736" s="193">
        <f>MAX(0,(J2736-'2031 forecast'!$C$10))</f>
        <v>0</v>
      </c>
      <c r="P2736" s="175" t="str">
        <f t="shared" si="439"/>
        <v/>
      </c>
      <c r="Q2736" s="175" t="str">
        <f t="shared" si="440"/>
        <v/>
      </c>
    </row>
    <row r="2737" spans="1:17" s="1" customFormat="1" x14ac:dyDescent="0.3">
      <c r="A2737" s="189">
        <f t="shared" si="438"/>
        <v>43944.874999993372</v>
      </c>
      <c r="B2737" s="190">
        <f t="shared" si="434"/>
        <v>43944</v>
      </c>
      <c r="C2737" s="1">
        <f t="shared" si="435"/>
        <v>21</v>
      </c>
      <c r="D2737" s="191">
        <v>2.6352287011756683</v>
      </c>
      <c r="E2737" s="192">
        <f t="shared" si="436"/>
        <v>9.1504751188123379E-5</v>
      </c>
      <c r="F2737" s="193">
        <f t="shared" si="437"/>
        <v>3.9290273720653421</v>
      </c>
      <c r="G2737" s="193">
        <f t="shared" si="442"/>
        <v>4.0743164580289903</v>
      </c>
      <c r="H2737" s="193">
        <f t="shared" si="442"/>
        <v>4.2249780997173021</v>
      </c>
      <c r="I2737" s="193">
        <f t="shared" si="442"/>
        <v>4.3812109655631017</v>
      </c>
      <c r="J2737" s="193">
        <f t="shared" si="442"/>
        <v>4.543221070436962</v>
      </c>
      <c r="K2737" s="193">
        <f>MAX(0,(F2737-'2031 forecast'!$C$10))</f>
        <v>0</v>
      </c>
      <c r="L2737" s="193">
        <f>MAX(0,(G2737-'2031 forecast'!$C$10))</f>
        <v>0</v>
      </c>
      <c r="M2737" s="193">
        <f>MAX(0,(H2737-'2031 forecast'!$C$10))</f>
        <v>0</v>
      </c>
      <c r="N2737" s="193">
        <f>MAX(0,(I2737-'2031 forecast'!$C$10))</f>
        <v>0</v>
      </c>
      <c r="O2737" s="193">
        <f>MAX(0,(J2737-'2031 forecast'!$C$10))</f>
        <v>0</v>
      </c>
      <c r="P2737" s="175" t="str">
        <f t="shared" si="439"/>
        <v/>
      </c>
      <c r="Q2737" s="175" t="str">
        <f t="shared" si="440"/>
        <v/>
      </c>
    </row>
    <row r="2738" spans="1:17" s="1" customFormat="1" x14ac:dyDescent="0.3">
      <c r="A2738" s="189">
        <f t="shared" si="438"/>
        <v>43944.916666660036</v>
      </c>
      <c r="B2738" s="190">
        <f t="shared" si="434"/>
        <v>43944</v>
      </c>
      <c r="C2738" s="1">
        <f t="shared" si="435"/>
        <v>22</v>
      </c>
      <c r="D2738" s="191">
        <v>2.514761103407638</v>
      </c>
      <c r="E2738" s="192">
        <f t="shared" si="436"/>
        <v>8.7321676848094892E-5</v>
      </c>
      <c r="F2738" s="193">
        <f t="shared" si="437"/>
        <v>3.7494146921994984</v>
      </c>
      <c r="G2738" s="193">
        <f t="shared" si="442"/>
        <v>3.8880619913762366</v>
      </c>
      <c r="H2738" s="193">
        <f t="shared" si="442"/>
        <v>4.0318362437302264</v>
      </c>
      <c r="I2738" s="193">
        <f t="shared" si="442"/>
        <v>4.1809270357087884</v>
      </c>
      <c r="J2738" s="193">
        <f t="shared" si="442"/>
        <v>4.3355309643598448</v>
      </c>
      <c r="K2738" s="193">
        <f>MAX(0,(F2738-'2031 forecast'!$C$10))</f>
        <v>0</v>
      </c>
      <c r="L2738" s="193">
        <f>MAX(0,(G2738-'2031 forecast'!$C$10))</f>
        <v>0</v>
      </c>
      <c r="M2738" s="193">
        <f>MAX(0,(H2738-'2031 forecast'!$C$10))</f>
        <v>0</v>
      </c>
      <c r="N2738" s="193">
        <f>MAX(0,(I2738-'2031 forecast'!$C$10))</f>
        <v>0</v>
      </c>
      <c r="O2738" s="193">
        <f>MAX(0,(J2738-'2031 forecast'!$C$10))</f>
        <v>0</v>
      </c>
      <c r="P2738" s="175" t="str">
        <f t="shared" si="439"/>
        <v/>
      </c>
      <c r="Q2738" s="175" t="str">
        <f t="shared" si="440"/>
        <v/>
      </c>
    </row>
    <row r="2739" spans="1:17" s="1" customFormat="1" x14ac:dyDescent="0.3">
      <c r="A2739" s="189">
        <f t="shared" si="438"/>
        <v>43944.9583333267</v>
      </c>
      <c r="B2739" s="190">
        <f t="shared" si="434"/>
        <v>43944</v>
      </c>
      <c r="C2739" s="1">
        <f t="shared" si="435"/>
        <v>23</v>
      </c>
      <c r="D2739" s="191">
        <v>2.401822730500109</v>
      </c>
      <c r="E2739" s="192">
        <f t="shared" si="436"/>
        <v>8.3400044654318161E-5</v>
      </c>
      <c r="F2739" s="193">
        <f t="shared" si="437"/>
        <v>3.5810278048252688</v>
      </c>
      <c r="G2739" s="193">
        <f t="shared" si="442"/>
        <v>3.7134484288892793</v>
      </c>
      <c r="H2739" s="193">
        <f t="shared" si="442"/>
        <v>3.8507657537423414</v>
      </c>
      <c r="I2739" s="193">
        <f t="shared" si="442"/>
        <v>3.9931608514703694</v>
      </c>
      <c r="J2739" s="193">
        <f t="shared" si="442"/>
        <v>4.1408214899125451</v>
      </c>
      <c r="K2739" s="193">
        <f>MAX(0,(F2739-'2031 forecast'!$C$10))</f>
        <v>0</v>
      </c>
      <c r="L2739" s="193">
        <f>MAX(0,(G2739-'2031 forecast'!$C$10))</f>
        <v>0</v>
      </c>
      <c r="M2739" s="193">
        <f>MAX(0,(H2739-'2031 forecast'!$C$10))</f>
        <v>0</v>
      </c>
      <c r="N2739" s="193">
        <f>MAX(0,(I2739-'2031 forecast'!$C$10))</f>
        <v>0</v>
      </c>
      <c r="O2739" s="193">
        <f>MAX(0,(J2739-'2031 forecast'!$C$10))</f>
        <v>0</v>
      </c>
      <c r="P2739" s="175" t="str">
        <f t="shared" si="439"/>
        <v/>
      </c>
      <c r="Q2739" s="175" t="str">
        <f t="shared" si="440"/>
        <v/>
      </c>
    </row>
    <row r="2740" spans="1:17" s="1" customFormat="1" x14ac:dyDescent="0.3">
      <c r="A2740" s="189">
        <f t="shared" si="438"/>
        <v>43944.999999993364</v>
      </c>
      <c r="B2740" s="190">
        <f t="shared" si="434"/>
        <v>43944</v>
      </c>
      <c r="C2740" s="1">
        <f t="shared" si="435"/>
        <v>0</v>
      </c>
      <c r="D2740" s="191">
        <v>2.431939629942117</v>
      </c>
      <c r="E2740" s="192">
        <f t="shared" si="436"/>
        <v>8.4445813239325296E-5</v>
      </c>
      <c r="F2740" s="193">
        <f t="shared" si="437"/>
        <v>3.6259309747917303</v>
      </c>
      <c r="G2740" s="193">
        <f t="shared" si="442"/>
        <v>3.7600120455524686</v>
      </c>
      <c r="H2740" s="193">
        <f t="shared" si="442"/>
        <v>3.8990512177391108</v>
      </c>
      <c r="I2740" s="193">
        <f t="shared" si="442"/>
        <v>4.0432318339339481</v>
      </c>
      <c r="J2740" s="193">
        <f t="shared" si="442"/>
        <v>4.192744016431825</v>
      </c>
      <c r="K2740" s="193">
        <f>MAX(0,(F2740-'2031 forecast'!$C$10))</f>
        <v>0</v>
      </c>
      <c r="L2740" s="193">
        <f>MAX(0,(G2740-'2031 forecast'!$C$10))</f>
        <v>0</v>
      </c>
      <c r="M2740" s="193">
        <f>MAX(0,(H2740-'2031 forecast'!$C$10))</f>
        <v>0</v>
      </c>
      <c r="N2740" s="193">
        <f>MAX(0,(I2740-'2031 forecast'!$C$10))</f>
        <v>0</v>
      </c>
      <c r="O2740" s="193">
        <f>MAX(0,(J2740-'2031 forecast'!$C$10))</f>
        <v>0</v>
      </c>
      <c r="P2740" s="175" t="str">
        <f t="shared" si="439"/>
        <v/>
      </c>
      <c r="Q2740" s="175" t="str">
        <f t="shared" si="440"/>
        <v/>
      </c>
    </row>
    <row r="2741" spans="1:17" s="1" customFormat="1" x14ac:dyDescent="0.3">
      <c r="A2741" s="189">
        <f t="shared" si="438"/>
        <v>43945.041666660029</v>
      </c>
      <c r="B2741" s="190">
        <f t="shared" si="434"/>
        <v>43945</v>
      </c>
      <c r="C2741" s="1">
        <f t="shared" si="435"/>
        <v>1</v>
      </c>
      <c r="D2741" s="191">
        <v>2.2060628841270602</v>
      </c>
      <c r="E2741" s="192">
        <f t="shared" si="436"/>
        <v>7.6602548851771875E-5</v>
      </c>
      <c r="F2741" s="193">
        <f t="shared" si="437"/>
        <v>3.2891572000432729</v>
      </c>
      <c r="G2741" s="193">
        <f t="shared" si="442"/>
        <v>3.4107849205785556</v>
      </c>
      <c r="H2741" s="193">
        <f t="shared" si="442"/>
        <v>3.5369102377633426</v>
      </c>
      <c r="I2741" s="193">
        <f t="shared" si="442"/>
        <v>3.6676994654571113</v>
      </c>
      <c r="J2741" s="193">
        <f t="shared" si="442"/>
        <v>3.8033250675372292</v>
      </c>
      <c r="K2741" s="193">
        <f>MAX(0,(F2741-'2031 forecast'!$C$10))</f>
        <v>0</v>
      </c>
      <c r="L2741" s="193">
        <f>MAX(0,(G2741-'2031 forecast'!$C$10))</f>
        <v>0</v>
      </c>
      <c r="M2741" s="193">
        <f>MAX(0,(H2741-'2031 forecast'!$C$10))</f>
        <v>0</v>
      </c>
      <c r="N2741" s="193">
        <f>MAX(0,(I2741-'2031 forecast'!$C$10))</f>
        <v>0</v>
      </c>
      <c r="O2741" s="193">
        <f>MAX(0,(J2741-'2031 forecast'!$C$10))</f>
        <v>0</v>
      </c>
      <c r="P2741" s="175" t="str">
        <f t="shared" si="439"/>
        <v/>
      </c>
      <c r="Q2741" s="175" t="str">
        <f t="shared" si="440"/>
        <v/>
      </c>
    </row>
    <row r="2742" spans="1:17" s="1" customFormat="1" x14ac:dyDescent="0.3">
      <c r="A2742" s="189">
        <f t="shared" si="438"/>
        <v>43945.083333326693</v>
      </c>
      <c r="B2742" s="190">
        <f t="shared" si="434"/>
        <v>43945</v>
      </c>
      <c r="C2742" s="1">
        <f t="shared" si="435"/>
        <v>2</v>
      </c>
      <c r="D2742" s="191">
        <v>2.1232414106615387</v>
      </c>
      <c r="E2742" s="192">
        <f t="shared" si="436"/>
        <v>7.3726685243002266E-5</v>
      </c>
      <c r="F2742" s="193">
        <f t="shared" si="437"/>
        <v>3.1656734826355044</v>
      </c>
      <c r="G2742" s="193">
        <f t="shared" si="442"/>
        <v>3.2827349747547863</v>
      </c>
      <c r="H2742" s="193">
        <f t="shared" si="442"/>
        <v>3.4041252117722265</v>
      </c>
      <c r="I2742" s="193">
        <f t="shared" si="442"/>
        <v>3.5300042636822702</v>
      </c>
      <c r="J2742" s="193">
        <f t="shared" si="442"/>
        <v>3.6605381196092095</v>
      </c>
      <c r="K2742" s="193">
        <f>MAX(0,(F2742-'2031 forecast'!$C$10))</f>
        <v>0</v>
      </c>
      <c r="L2742" s="193">
        <f>MAX(0,(G2742-'2031 forecast'!$C$10))</f>
        <v>0</v>
      </c>
      <c r="M2742" s="193">
        <f>MAX(0,(H2742-'2031 forecast'!$C$10))</f>
        <v>0</v>
      </c>
      <c r="N2742" s="193">
        <f>MAX(0,(I2742-'2031 forecast'!$C$10))</f>
        <v>0</v>
      </c>
      <c r="O2742" s="193">
        <f>MAX(0,(J2742-'2031 forecast'!$C$10))</f>
        <v>0</v>
      </c>
      <c r="P2742" s="175" t="str">
        <f t="shared" si="439"/>
        <v/>
      </c>
      <c r="Q2742" s="175" t="str">
        <f t="shared" si="440"/>
        <v/>
      </c>
    </row>
    <row r="2743" spans="1:17" s="1" customFormat="1" x14ac:dyDescent="0.3">
      <c r="A2743" s="189">
        <f t="shared" si="438"/>
        <v>43945.124999993357</v>
      </c>
      <c r="B2743" s="190">
        <f t="shared" si="434"/>
        <v>43945</v>
      </c>
      <c r="C2743" s="1">
        <f t="shared" si="435"/>
        <v>3</v>
      </c>
      <c r="D2743" s="191">
        <v>2.1232414106615387</v>
      </c>
      <c r="E2743" s="192">
        <f t="shared" si="436"/>
        <v>7.3726685243002266E-5</v>
      </c>
      <c r="F2743" s="193">
        <f t="shared" si="437"/>
        <v>3.1656734826355044</v>
      </c>
      <c r="G2743" s="193">
        <f t="shared" si="442"/>
        <v>3.2827349747547863</v>
      </c>
      <c r="H2743" s="193">
        <f t="shared" si="442"/>
        <v>3.4041252117722265</v>
      </c>
      <c r="I2743" s="193">
        <f t="shared" si="442"/>
        <v>3.5300042636822702</v>
      </c>
      <c r="J2743" s="193">
        <f t="shared" si="442"/>
        <v>3.6605381196092095</v>
      </c>
      <c r="K2743" s="193">
        <f>MAX(0,(F2743-'2031 forecast'!$C$10))</f>
        <v>0</v>
      </c>
      <c r="L2743" s="193">
        <f>MAX(0,(G2743-'2031 forecast'!$C$10))</f>
        <v>0</v>
      </c>
      <c r="M2743" s="193">
        <f>MAX(0,(H2743-'2031 forecast'!$C$10))</f>
        <v>0</v>
      </c>
      <c r="N2743" s="193">
        <f>MAX(0,(I2743-'2031 forecast'!$C$10))</f>
        <v>0</v>
      </c>
      <c r="O2743" s="193">
        <f>MAX(0,(J2743-'2031 forecast'!$C$10))</f>
        <v>0</v>
      </c>
      <c r="P2743" s="175" t="str">
        <f t="shared" si="439"/>
        <v/>
      </c>
      <c r="Q2743" s="175" t="str">
        <f t="shared" si="440"/>
        <v/>
      </c>
    </row>
    <row r="2744" spans="1:17" s="1" customFormat="1" x14ac:dyDescent="0.3">
      <c r="A2744" s="189">
        <f t="shared" si="438"/>
        <v>43945.166666660021</v>
      </c>
      <c r="B2744" s="190">
        <f t="shared" si="434"/>
        <v>43945</v>
      </c>
      <c r="C2744" s="1">
        <f t="shared" si="435"/>
        <v>4</v>
      </c>
      <c r="D2744" s="191">
        <v>2.1985336592665576</v>
      </c>
      <c r="E2744" s="192">
        <f t="shared" si="436"/>
        <v>7.6341106705520077E-5</v>
      </c>
      <c r="F2744" s="193">
        <f t="shared" si="437"/>
        <v>3.277931407551657</v>
      </c>
      <c r="G2744" s="193">
        <f t="shared" si="442"/>
        <v>3.3991440164127575</v>
      </c>
      <c r="H2744" s="193">
        <f t="shared" si="442"/>
        <v>3.5248388717641497</v>
      </c>
      <c r="I2744" s="193">
        <f t="shared" si="442"/>
        <v>3.6551817198412162</v>
      </c>
      <c r="J2744" s="193">
        <f t="shared" si="442"/>
        <v>3.7903444359074085</v>
      </c>
      <c r="K2744" s="193">
        <f>MAX(0,(F2744-'2031 forecast'!$C$10))</f>
        <v>0</v>
      </c>
      <c r="L2744" s="193">
        <f>MAX(0,(G2744-'2031 forecast'!$C$10))</f>
        <v>0</v>
      </c>
      <c r="M2744" s="193">
        <f>MAX(0,(H2744-'2031 forecast'!$C$10))</f>
        <v>0</v>
      </c>
      <c r="N2744" s="193">
        <f>MAX(0,(I2744-'2031 forecast'!$C$10))</f>
        <v>0</v>
      </c>
      <c r="O2744" s="193">
        <f>MAX(0,(J2744-'2031 forecast'!$C$10))</f>
        <v>0</v>
      </c>
      <c r="P2744" s="175" t="str">
        <f t="shared" si="439"/>
        <v/>
      </c>
      <c r="Q2744" s="175" t="str">
        <f t="shared" si="440"/>
        <v/>
      </c>
    </row>
    <row r="2745" spans="1:17" s="1" customFormat="1" x14ac:dyDescent="0.3">
      <c r="A2745" s="189">
        <f t="shared" si="438"/>
        <v>43945.208333326686</v>
      </c>
      <c r="B2745" s="190">
        <f t="shared" si="434"/>
        <v>43945</v>
      </c>
      <c r="C2745" s="1">
        <f t="shared" si="435"/>
        <v>5</v>
      </c>
      <c r="D2745" s="191">
        <v>2.2135921089875614</v>
      </c>
      <c r="E2745" s="192">
        <f t="shared" si="436"/>
        <v>7.6863990998023632E-5</v>
      </c>
      <c r="F2745" s="193">
        <f t="shared" si="437"/>
        <v>3.3003829925348871</v>
      </c>
      <c r="G2745" s="193">
        <f t="shared" ref="G2745:J2764" si="443">$E2745*G$2</f>
        <v>3.4224258247443515</v>
      </c>
      <c r="H2745" s="193">
        <f t="shared" si="443"/>
        <v>3.5489816037625337</v>
      </c>
      <c r="I2745" s="193">
        <f t="shared" si="443"/>
        <v>3.6802172110730047</v>
      </c>
      <c r="J2745" s="193">
        <f t="shared" si="443"/>
        <v>3.8163056991670481</v>
      </c>
      <c r="K2745" s="193">
        <f>MAX(0,(F2745-'2031 forecast'!$C$10))</f>
        <v>0</v>
      </c>
      <c r="L2745" s="193">
        <f>MAX(0,(G2745-'2031 forecast'!$C$10))</f>
        <v>0</v>
      </c>
      <c r="M2745" s="193">
        <f>MAX(0,(H2745-'2031 forecast'!$C$10))</f>
        <v>0</v>
      </c>
      <c r="N2745" s="193">
        <f>MAX(0,(I2745-'2031 forecast'!$C$10))</f>
        <v>0</v>
      </c>
      <c r="O2745" s="193">
        <f>MAX(0,(J2745-'2031 forecast'!$C$10))</f>
        <v>0</v>
      </c>
      <c r="P2745" s="175" t="str">
        <f t="shared" si="439"/>
        <v/>
      </c>
      <c r="Q2745" s="175" t="str">
        <f t="shared" si="440"/>
        <v/>
      </c>
    </row>
    <row r="2746" spans="1:17" s="1" customFormat="1" x14ac:dyDescent="0.3">
      <c r="A2746" s="189">
        <f t="shared" si="438"/>
        <v>43945.24999999335</v>
      </c>
      <c r="B2746" s="190">
        <f t="shared" si="434"/>
        <v>43945</v>
      </c>
      <c r="C2746" s="1">
        <f t="shared" si="435"/>
        <v>6</v>
      </c>
      <c r="D2746" s="191">
        <v>2.4244104050816149</v>
      </c>
      <c r="E2746" s="192">
        <f t="shared" si="436"/>
        <v>8.4184371093073499E-5</v>
      </c>
      <c r="F2746" s="193">
        <f t="shared" si="437"/>
        <v>3.6147051823001144</v>
      </c>
      <c r="G2746" s="193">
        <f t="shared" si="443"/>
        <v>3.7483711413866705</v>
      </c>
      <c r="H2746" s="193">
        <f t="shared" si="443"/>
        <v>3.8869798517399179</v>
      </c>
      <c r="I2746" s="193">
        <f t="shared" si="443"/>
        <v>4.030714088318053</v>
      </c>
      <c r="J2746" s="193">
        <f t="shared" si="443"/>
        <v>4.1797633848020048</v>
      </c>
      <c r="K2746" s="193">
        <f>MAX(0,(F2746-'2031 forecast'!$C$10))</f>
        <v>0</v>
      </c>
      <c r="L2746" s="193">
        <f>MAX(0,(G2746-'2031 forecast'!$C$10))</f>
        <v>0</v>
      </c>
      <c r="M2746" s="193">
        <f>MAX(0,(H2746-'2031 forecast'!$C$10))</f>
        <v>0</v>
      </c>
      <c r="N2746" s="193">
        <f>MAX(0,(I2746-'2031 forecast'!$C$10))</f>
        <v>0</v>
      </c>
      <c r="O2746" s="193">
        <f>MAX(0,(J2746-'2031 forecast'!$C$10))</f>
        <v>0</v>
      </c>
      <c r="P2746" s="175" t="str">
        <f t="shared" si="439"/>
        <v/>
      </c>
      <c r="Q2746" s="175" t="str">
        <f t="shared" si="440"/>
        <v/>
      </c>
    </row>
    <row r="2747" spans="1:17" s="1" customFormat="1" x14ac:dyDescent="0.3">
      <c r="A2747" s="189">
        <f t="shared" si="438"/>
        <v>43945.291666660014</v>
      </c>
      <c r="B2747" s="190">
        <f t="shared" si="434"/>
        <v>43945</v>
      </c>
      <c r="C2747" s="1">
        <f t="shared" si="435"/>
        <v>7</v>
      </c>
      <c r="D2747" s="191">
        <v>2.6653456006176763</v>
      </c>
      <c r="E2747" s="192">
        <f t="shared" si="436"/>
        <v>9.2550519773130515E-5</v>
      </c>
      <c r="F2747" s="193">
        <f t="shared" si="437"/>
        <v>3.9739305420318036</v>
      </c>
      <c r="G2747" s="193">
        <f t="shared" si="443"/>
        <v>4.1208800746921792</v>
      </c>
      <c r="H2747" s="193">
        <f t="shared" si="443"/>
        <v>4.2732635637140719</v>
      </c>
      <c r="I2747" s="193">
        <f t="shared" si="443"/>
        <v>4.4312819480266805</v>
      </c>
      <c r="J2747" s="193">
        <f t="shared" si="443"/>
        <v>4.595143596956242</v>
      </c>
      <c r="K2747" s="193">
        <f>MAX(0,(F2747-'2031 forecast'!$C$10))</f>
        <v>0</v>
      </c>
      <c r="L2747" s="193">
        <f>MAX(0,(G2747-'2031 forecast'!$C$10))</f>
        <v>0</v>
      </c>
      <c r="M2747" s="193">
        <f>MAX(0,(H2747-'2031 forecast'!$C$10))</f>
        <v>0</v>
      </c>
      <c r="N2747" s="193">
        <f>MAX(0,(I2747-'2031 forecast'!$C$10))</f>
        <v>0</v>
      </c>
      <c r="O2747" s="193">
        <f>MAX(0,(J2747-'2031 forecast'!$C$10))</f>
        <v>0</v>
      </c>
      <c r="P2747" s="175" t="str">
        <f t="shared" si="439"/>
        <v/>
      </c>
      <c r="Q2747" s="175" t="str">
        <f t="shared" si="440"/>
        <v/>
      </c>
    </row>
    <row r="2748" spans="1:17" s="1" customFormat="1" x14ac:dyDescent="0.3">
      <c r="A2748" s="189">
        <f t="shared" si="438"/>
        <v>43945.333333326678</v>
      </c>
      <c r="B2748" s="190">
        <f t="shared" si="434"/>
        <v>43945</v>
      </c>
      <c r="C2748" s="1">
        <f t="shared" si="435"/>
        <v>8</v>
      </c>
      <c r="D2748" s="191">
        <v>2.7707547486647033</v>
      </c>
      <c r="E2748" s="192">
        <f t="shared" si="436"/>
        <v>9.6210709820655448E-5</v>
      </c>
      <c r="F2748" s="193">
        <f t="shared" si="437"/>
        <v>4.1310916369144177</v>
      </c>
      <c r="G2748" s="193">
        <f t="shared" si="443"/>
        <v>4.2838527330133385</v>
      </c>
      <c r="H2748" s="193">
        <f t="shared" si="443"/>
        <v>4.4422626877027644</v>
      </c>
      <c r="I2748" s="193">
        <f t="shared" si="443"/>
        <v>4.6065303866492044</v>
      </c>
      <c r="J2748" s="193">
        <f t="shared" si="443"/>
        <v>4.7768724397737206</v>
      </c>
      <c r="K2748" s="193">
        <f>MAX(0,(F2748-'2031 forecast'!$C$10))</f>
        <v>0</v>
      </c>
      <c r="L2748" s="193">
        <f>MAX(0,(G2748-'2031 forecast'!$C$10))</f>
        <v>0</v>
      </c>
      <c r="M2748" s="193">
        <f>MAX(0,(H2748-'2031 forecast'!$C$10))</f>
        <v>0</v>
      </c>
      <c r="N2748" s="193">
        <f>MAX(0,(I2748-'2031 forecast'!$C$10))</f>
        <v>0</v>
      </c>
      <c r="O2748" s="193">
        <f>MAX(0,(J2748-'2031 forecast'!$C$10))</f>
        <v>0</v>
      </c>
      <c r="P2748" s="175" t="str">
        <f t="shared" si="439"/>
        <v/>
      </c>
      <c r="Q2748" s="175" t="str">
        <f t="shared" si="440"/>
        <v/>
      </c>
    </row>
    <row r="2749" spans="1:17" s="1" customFormat="1" x14ac:dyDescent="0.3">
      <c r="A2749" s="189">
        <f t="shared" si="438"/>
        <v>43945.374999993342</v>
      </c>
      <c r="B2749" s="190">
        <f t="shared" si="434"/>
        <v>43945</v>
      </c>
      <c r="C2749" s="1">
        <f t="shared" si="435"/>
        <v>9</v>
      </c>
      <c r="D2749" s="191">
        <v>2.830988547548718</v>
      </c>
      <c r="E2749" s="192">
        <f t="shared" si="436"/>
        <v>9.8302246990669679E-5</v>
      </c>
      <c r="F2749" s="193">
        <f t="shared" si="437"/>
        <v>4.2208979768473389</v>
      </c>
      <c r="G2749" s="193">
        <f t="shared" si="443"/>
        <v>4.3769799663397144</v>
      </c>
      <c r="H2749" s="193">
        <f t="shared" si="443"/>
        <v>4.5388336156963014</v>
      </c>
      <c r="I2749" s="193">
        <f t="shared" si="443"/>
        <v>4.7066723515763602</v>
      </c>
      <c r="J2749" s="193">
        <f t="shared" si="443"/>
        <v>4.8807174928122787</v>
      </c>
      <c r="K2749" s="193">
        <f>MAX(0,(F2749-'2031 forecast'!$C$10))</f>
        <v>0</v>
      </c>
      <c r="L2749" s="193">
        <f>MAX(0,(G2749-'2031 forecast'!$C$10))</f>
        <v>0</v>
      </c>
      <c r="M2749" s="193">
        <f>MAX(0,(H2749-'2031 forecast'!$C$10))</f>
        <v>0</v>
      </c>
      <c r="N2749" s="193">
        <f>MAX(0,(I2749-'2031 forecast'!$C$10))</f>
        <v>0</v>
      </c>
      <c r="O2749" s="193">
        <f>MAX(0,(J2749-'2031 forecast'!$C$10))</f>
        <v>0</v>
      </c>
      <c r="P2749" s="175" t="str">
        <f t="shared" si="439"/>
        <v/>
      </c>
      <c r="Q2749" s="175" t="str">
        <f t="shared" si="440"/>
        <v/>
      </c>
    </row>
    <row r="2750" spans="1:17" s="1" customFormat="1" x14ac:dyDescent="0.3">
      <c r="A2750" s="189">
        <f t="shared" si="438"/>
        <v>43945.416666660007</v>
      </c>
      <c r="B2750" s="190">
        <f t="shared" si="434"/>
        <v>43945</v>
      </c>
      <c r="C2750" s="1">
        <f t="shared" si="435"/>
        <v>10</v>
      </c>
      <c r="D2750" s="191">
        <v>2.8912223464327336</v>
      </c>
      <c r="E2750" s="192">
        <f t="shared" si="436"/>
        <v>1.0039378416068394E-4</v>
      </c>
      <c r="F2750" s="193">
        <f t="shared" si="437"/>
        <v>4.310704316780261</v>
      </c>
      <c r="G2750" s="193">
        <f t="shared" si="443"/>
        <v>4.4701071996660922</v>
      </c>
      <c r="H2750" s="193">
        <f t="shared" si="443"/>
        <v>4.6354045436898401</v>
      </c>
      <c r="I2750" s="193">
        <f t="shared" si="443"/>
        <v>4.8068143165035169</v>
      </c>
      <c r="J2750" s="193">
        <f t="shared" si="443"/>
        <v>4.9845625458508387</v>
      </c>
      <c r="K2750" s="193">
        <f>MAX(0,(F2750-'2031 forecast'!$C$10))</f>
        <v>0</v>
      </c>
      <c r="L2750" s="193">
        <f>MAX(0,(G2750-'2031 forecast'!$C$10))</f>
        <v>0</v>
      </c>
      <c r="M2750" s="193">
        <f>MAX(0,(H2750-'2031 forecast'!$C$10))</f>
        <v>0</v>
      </c>
      <c r="N2750" s="193">
        <f>MAX(0,(I2750-'2031 forecast'!$C$10))</f>
        <v>0</v>
      </c>
      <c r="O2750" s="193">
        <f>MAX(0,(J2750-'2031 forecast'!$C$10))</f>
        <v>0</v>
      </c>
      <c r="P2750" s="175" t="str">
        <f t="shared" si="439"/>
        <v/>
      </c>
      <c r="Q2750" s="175" t="str">
        <f t="shared" si="440"/>
        <v/>
      </c>
    </row>
    <row r="2751" spans="1:17" s="1" customFormat="1" x14ac:dyDescent="0.3">
      <c r="A2751" s="189">
        <f t="shared" si="438"/>
        <v>43945.458333326671</v>
      </c>
      <c r="B2751" s="190">
        <f t="shared" si="434"/>
        <v>43945</v>
      </c>
      <c r="C2751" s="1">
        <f t="shared" si="435"/>
        <v>11</v>
      </c>
      <c r="D2751" s="191">
        <v>2.943926920456247</v>
      </c>
      <c r="E2751" s="192">
        <f t="shared" si="436"/>
        <v>1.0222387918444641E-4</v>
      </c>
      <c r="F2751" s="193">
        <f t="shared" si="437"/>
        <v>4.389284864221568</v>
      </c>
      <c r="G2751" s="193">
        <f t="shared" si="443"/>
        <v>4.5515935288266727</v>
      </c>
      <c r="H2751" s="193">
        <f t="shared" si="443"/>
        <v>4.7199041056841864</v>
      </c>
      <c r="I2751" s="193">
        <f t="shared" si="443"/>
        <v>4.8944385358147793</v>
      </c>
      <c r="J2751" s="193">
        <f t="shared" si="443"/>
        <v>5.0754269672595784</v>
      </c>
      <c r="K2751" s="193">
        <f>MAX(0,(F2751-'2031 forecast'!$C$10))</f>
        <v>0</v>
      </c>
      <c r="L2751" s="193">
        <f>MAX(0,(G2751-'2031 forecast'!$C$10))</f>
        <v>0</v>
      </c>
      <c r="M2751" s="193">
        <f>MAX(0,(H2751-'2031 forecast'!$C$10))</f>
        <v>0</v>
      </c>
      <c r="N2751" s="193">
        <f>MAX(0,(I2751-'2031 forecast'!$C$10))</f>
        <v>0</v>
      </c>
      <c r="O2751" s="193">
        <f>MAX(0,(J2751-'2031 forecast'!$C$10))</f>
        <v>0</v>
      </c>
      <c r="P2751" s="175" t="str">
        <f t="shared" si="439"/>
        <v/>
      </c>
      <c r="Q2751" s="175" t="str">
        <f t="shared" si="440"/>
        <v/>
      </c>
    </row>
    <row r="2752" spans="1:17" s="1" customFormat="1" x14ac:dyDescent="0.3">
      <c r="A2752" s="189">
        <f t="shared" si="438"/>
        <v>43945.499999993335</v>
      </c>
      <c r="B2752" s="190">
        <f t="shared" si="434"/>
        <v>43945</v>
      </c>
      <c r="C2752" s="1">
        <f t="shared" si="435"/>
        <v>12</v>
      </c>
      <c r="D2752" s="191">
        <v>3.0267483939217676</v>
      </c>
      <c r="E2752" s="192">
        <f t="shared" si="436"/>
        <v>1.0509974279321599E-4</v>
      </c>
      <c r="F2752" s="193">
        <f t="shared" si="437"/>
        <v>4.5127685816293361</v>
      </c>
      <c r="G2752" s="193">
        <f t="shared" si="443"/>
        <v>4.6796434746504403</v>
      </c>
      <c r="H2752" s="193">
        <f t="shared" si="443"/>
        <v>4.8526891316753016</v>
      </c>
      <c r="I2752" s="193">
        <f t="shared" si="443"/>
        <v>5.0321337375896196</v>
      </c>
      <c r="J2752" s="193">
        <f t="shared" si="443"/>
        <v>5.2182139151875964</v>
      </c>
      <c r="K2752" s="193">
        <f>MAX(0,(F2752-'2031 forecast'!$C$10))</f>
        <v>0</v>
      </c>
      <c r="L2752" s="193">
        <f>MAX(0,(G2752-'2031 forecast'!$C$10))</f>
        <v>0</v>
      </c>
      <c r="M2752" s="193">
        <f>MAX(0,(H2752-'2031 forecast'!$C$10))</f>
        <v>0</v>
      </c>
      <c r="N2752" s="193">
        <f>MAX(0,(I2752-'2031 forecast'!$C$10))</f>
        <v>0</v>
      </c>
      <c r="O2752" s="193">
        <f>MAX(0,(J2752-'2031 forecast'!$C$10))</f>
        <v>0</v>
      </c>
      <c r="P2752" s="175" t="str">
        <f t="shared" si="439"/>
        <v/>
      </c>
      <c r="Q2752" s="175" t="str">
        <f t="shared" si="440"/>
        <v/>
      </c>
    </row>
    <row r="2753" spans="1:17" s="1" customFormat="1" x14ac:dyDescent="0.3">
      <c r="A2753" s="189">
        <f t="shared" si="438"/>
        <v>43945.541666659999</v>
      </c>
      <c r="B2753" s="190">
        <f t="shared" si="434"/>
        <v>43945</v>
      </c>
      <c r="C2753" s="1">
        <f t="shared" si="435"/>
        <v>13</v>
      </c>
      <c r="D2753" s="191">
        <v>3.0568652933637761</v>
      </c>
      <c r="E2753" s="192">
        <f t="shared" si="436"/>
        <v>1.0614551137822314E-4</v>
      </c>
      <c r="F2753" s="193">
        <f t="shared" si="437"/>
        <v>4.5576717515957981</v>
      </c>
      <c r="G2753" s="193">
        <f t="shared" si="443"/>
        <v>4.72620709131363</v>
      </c>
      <c r="H2753" s="193">
        <f t="shared" si="443"/>
        <v>4.9009745956720723</v>
      </c>
      <c r="I2753" s="193">
        <f t="shared" si="443"/>
        <v>5.0822047200531983</v>
      </c>
      <c r="J2753" s="193">
        <f t="shared" si="443"/>
        <v>5.2701364417068772</v>
      </c>
      <c r="K2753" s="193">
        <f>MAX(0,(F2753-'2031 forecast'!$C$10))</f>
        <v>0</v>
      </c>
      <c r="L2753" s="193">
        <f>MAX(0,(G2753-'2031 forecast'!$C$10))</f>
        <v>0</v>
      </c>
      <c r="M2753" s="193">
        <f>MAX(0,(H2753-'2031 forecast'!$C$10))</f>
        <v>0</v>
      </c>
      <c r="N2753" s="193">
        <f>MAX(0,(I2753-'2031 forecast'!$C$10))</f>
        <v>0</v>
      </c>
      <c r="O2753" s="193">
        <f>MAX(0,(J2753-'2031 forecast'!$C$10))</f>
        <v>0</v>
      </c>
      <c r="P2753" s="175" t="str">
        <f t="shared" si="439"/>
        <v/>
      </c>
      <c r="Q2753" s="175" t="str">
        <f t="shared" si="440"/>
        <v/>
      </c>
    </row>
    <row r="2754" spans="1:17" s="1" customFormat="1" x14ac:dyDescent="0.3">
      <c r="A2754" s="189">
        <f t="shared" si="438"/>
        <v>43945.583333326664</v>
      </c>
      <c r="B2754" s="190">
        <f t="shared" si="434"/>
        <v>43945</v>
      </c>
      <c r="C2754" s="1">
        <f t="shared" si="435"/>
        <v>14</v>
      </c>
      <c r="D2754" s="191">
        <v>2.9815730447587567</v>
      </c>
      <c r="E2754" s="192">
        <f t="shared" si="436"/>
        <v>1.0353108991570533E-4</v>
      </c>
      <c r="F2754" s="193">
        <f t="shared" si="437"/>
        <v>4.445413826679645</v>
      </c>
      <c r="G2754" s="193">
        <f t="shared" si="443"/>
        <v>4.6097980496556588</v>
      </c>
      <c r="H2754" s="193">
        <f t="shared" si="443"/>
        <v>4.7802609356801486</v>
      </c>
      <c r="I2754" s="193">
        <f t="shared" si="443"/>
        <v>4.9570272638942532</v>
      </c>
      <c r="J2754" s="193">
        <f t="shared" si="443"/>
        <v>5.1403301254086786</v>
      </c>
      <c r="K2754" s="193">
        <f>MAX(0,(F2754-'2031 forecast'!$C$10))</f>
        <v>0</v>
      </c>
      <c r="L2754" s="193">
        <f>MAX(0,(G2754-'2031 forecast'!$C$10))</f>
        <v>0</v>
      </c>
      <c r="M2754" s="193">
        <f>MAX(0,(H2754-'2031 forecast'!$C$10))</f>
        <v>0</v>
      </c>
      <c r="N2754" s="193">
        <f>MAX(0,(I2754-'2031 forecast'!$C$10))</f>
        <v>0</v>
      </c>
      <c r="O2754" s="193">
        <f>MAX(0,(J2754-'2031 forecast'!$C$10))</f>
        <v>0</v>
      </c>
      <c r="P2754" s="175" t="str">
        <f t="shared" si="439"/>
        <v/>
      </c>
      <c r="Q2754" s="175" t="str">
        <f t="shared" si="440"/>
        <v/>
      </c>
    </row>
    <row r="2755" spans="1:17" s="1" customFormat="1" x14ac:dyDescent="0.3">
      <c r="A2755" s="189">
        <f t="shared" si="438"/>
        <v>43945.624999993328</v>
      </c>
      <c r="B2755" s="190">
        <f t="shared" si="434"/>
        <v>43945</v>
      </c>
      <c r="C2755" s="1">
        <f t="shared" si="435"/>
        <v>15</v>
      </c>
      <c r="D2755" s="191">
        <v>2.9589853701772508</v>
      </c>
      <c r="E2755" s="192">
        <f t="shared" si="436"/>
        <v>1.0274676347694998E-4</v>
      </c>
      <c r="F2755" s="193">
        <f t="shared" si="437"/>
        <v>4.411736449204799</v>
      </c>
      <c r="G2755" s="193">
        <f t="shared" si="443"/>
        <v>4.5748753371582671</v>
      </c>
      <c r="H2755" s="193">
        <f t="shared" si="443"/>
        <v>4.7440468376825713</v>
      </c>
      <c r="I2755" s="193">
        <f t="shared" si="443"/>
        <v>4.9194740270465687</v>
      </c>
      <c r="J2755" s="193">
        <f t="shared" si="443"/>
        <v>5.101388230519218</v>
      </c>
      <c r="K2755" s="193">
        <f>MAX(0,(F2755-'2031 forecast'!$C$10))</f>
        <v>0</v>
      </c>
      <c r="L2755" s="193">
        <f>MAX(0,(G2755-'2031 forecast'!$C$10))</f>
        <v>0</v>
      </c>
      <c r="M2755" s="193">
        <f>MAX(0,(H2755-'2031 forecast'!$C$10))</f>
        <v>0</v>
      </c>
      <c r="N2755" s="193">
        <f>MAX(0,(I2755-'2031 forecast'!$C$10))</f>
        <v>0</v>
      </c>
      <c r="O2755" s="193">
        <f>MAX(0,(J2755-'2031 forecast'!$C$10))</f>
        <v>0</v>
      </c>
      <c r="P2755" s="175" t="str">
        <f t="shared" si="439"/>
        <v/>
      </c>
      <c r="Q2755" s="175" t="str">
        <f t="shared" si="440"/>
        <v/>
      </c>
    </row>
    <row r="2756" spans="1:17" s="1" customFormat="1" x14ac:dyDescent="0.3">
      <c r="A2756" s="189">
        <f t="shared" si="438"/>
        <v>43945.666666659992</v>
      </c>
      <c r="B2756" s="190">
        <f t="shared" si="434"/>
        <v>43945</v>
      </c>
      <c r="C2756" s="1">
        <f t="shared" si="435"/>
        <v>16</v>
      </c>
      <c r="D2756" s="191">
        <v>2.9363976955957449</v>
      </c>
      <c r="E2756" s="192">
        <f t="shared" si="436"/>
        <v>1.0196243703819463E-4</v>
      </c>
      <c r="F2756" s="193">
        <f t="shared" si="437"/>
        <v>4.378059071729953</v>
      </c>
      <c r="G2756" s="193">
        <f t="shared" si="443"/>
        <v>4.5399526246608746</v>
      </c>
      <c r="H2756" s="193">
        <f t="shared" si="443"/>
        <v>4.7078327396849948</v>
      </c>
      <c r="I2756" s="193">
        <f t="shared" si="443"/>
        <v>4.8819207901988841</v>
      </c>
      <c r="J2756" s="193">
        <f t="shared" si="443"/>
        <v>5.0624463356297582</v>
      </c>
      <c r="K2756" s="193">
        <f>MAX(0,(F2756-'2031 forecast'!$C$10))</f>
        <v>0</v>
      </c>
      <c r="L2756" s="193">
        <f>MAX(0,(G2756-'2031 forecast'!$C$10))</f>
        <v>0</v>
      </c>
      <c r="M2756" s="193">
        <f>MAX(0,(H2756-'2031 forecast'!$C$10))</f>
        <v>0</v>
      </c>
      <c r="N2756" s="193">
        <f>MAX(0,(I2756-'2031 forecast'!$C$10))</f>
        <v>0</v>
      </c>
      <c r="O2756" s="193">
        <f>MAX(0,(J2756-'2031 forecast'!$C$10))</f>
        <v>0</v>
      </c>
      <c r="P2756" s="175" t="str">
        <f t="shared" si="439"/>
        <v/>
      </c>
      <c r="Q2756" s="175" t="str">
        <f t="shared" si="440"/>
        <v/>
      </c>
    </row>
    <row r="2757" spans="1:17" s="1" customFormat="1" x14ac:dyDescent="0.3">
      <c r="A2757" s="189">
        <f t="shared" si="438"/>
        <v>43945.708333326656</v>
      </c>
      <c r="B2757" s="190">
        <f t="shared" ref="B2757:B2820" si="444">INT(A2757)</f>
        <v>43945</v>
      </c>
      <c r="C2757" s="1">
        <f t="shared" ref="C2757:C2820" si="445">HOUR(A2757)</f>
        <v>17</v>
      </c>
      <c r="D2757" s="191">
        <v>2.8987515712932352</v>
      </c>
      <c r="E2757" s="192">
        <f t="shared" ref="E2757:E2820" si="446">D2757/SUM($D$4:$D$8763)</f>
        <v>1.0065522630693572E-4</v>
      </c>
      <c r="F2757" s="193">
        <f t="shared" ref="F2757:F2820" si="447">E2757*$F$2</f>
        <v>4.3219301092718769</v>
      </c>
      <c r="G2757" s="193">
        <f t="shared" si="443"/>
        <v>4.4817481038318894</v>
      </c>
      <c r="H2757" s="193">
        <f t="shared" si="443"/>
        <v>4.6474759096890326</v>
      </c>
      <c r="I2757" s="193">
        <f t="shared" si="443"/>
        <v>4.819332062119412</v>
      </c>
      <c r="J2757" s="193">
        <f t="shared" si="443"/>
        <v>4.9975431774806589</v>
      </c>
      <c r="K2757" s="193">
        <f>MAX(0,(F2757-'2031 forecast'!$C$10))</f>
        <v>0</v>
      </c>
      <c r="L2757" s="193">
        <f>MAX(0,(G2757-'2031 forecast'!$C$10))</f>
        <v>0</v>
      </c>
      <c r="M2757" s="193">
        <f>MAX(0,(H2757-'2031 forecast'!$C$10))</f>
        <v>0</v>
      </c>
      <c r="N2757" s="193">
        <f>MAX(0,(I2757-'2031 forecast'!$C$10))</f>
        <v>0</v>
      </c>
      <c r="O2757" s="193">
        <f>MAX(0,(J2757-'2031 forecast'!$C$10))</f>
        <v>0</v>
      </c>
      <c r="P2757" s="175" t="str">
        <f t="shared" si="439"/>
        <v/>
      </c>
      <c r="Q2757" s="175" t="str">
        <f t="shared" si="440"/>
        <v/>
      </c>
    </row>
    <row r="2758" spans="1:17" s="1" customFormat="1" x14ac:dyDescent="0.3">
      <c r="A2758" s="189">
        <f t="shared" ref="A2758:A2821" si="448">A2757 + TIME(1,0,0)</f>
        <v>43945.749999993321</v>
      </c>
      <c r="B2758" s="190">
        <f t="shared" si="444"/>
        <v>43945</v>
      </c>
      <c r="C2758" s="1">
        <f t="shared" si="445"/>
        <v>18</v>
      </c>
      <c r="D2758" s="191">
        <v>2.830988547548718</v>
      </c>
      <c r="E2758" s="192">
        <f t="shared" si="446"/>
        <v>9.8302246990669679E-5</v>
      </c>
      <c r="F2758" s="193">
        <f t="shared" si="447"/>
        <v>4.2208979768473389</v>
      </c>
      <c r="G2758" s="193">
        <f t="shared" si="443"/>
        <v>4.3769799663397144</v>
      </c>
      <c r="H2758" s="193">
        <f t="shared" si="443"/>
        <v>4.5388336156963014</v>
      </c>
      <c r="I2758" s="193">
        <f t="shared" si="443"/>
        <v>4.7066723515763602</v>
      </c>
      <c r="J2758" s="193">
        <f t="shared" si="443"/>
        <v>4.8807174928122787</v>
      </c>
      <c r="K2758" s="193">
        <f>MAX(0,(F2758-'2031 forecast'!$C$10))</f>
        <v>0</v>
      </c>
      <c r="L2758" s="193">
        <f>MAX(0,(G2758-'2031 forecast'!$C$10))</f>
        <v>0</v>
      </c>
      <c r="M2758" s="193">
        <f>MAX(0,(H2758-'2031 forecast'!$C$10))</f>
        <v>0</v>
      </c>
      <c r="N2758" s="193">
        <f>MAX(0,(I2758-'2031 forecast'!$C$10))</f>
        <v>0</v>
      </c>
      <c r="O2758" s="193">
        <f>MAX(0,(J2758-'2031 forecast'!$C$10))</f>
        <v>0</v>
      </c>
      <c r="P2758" s="175" t="str">
        <f t="shared" ref="P2758:P2821" si="449">IF(K2758&gt;0,IF(K2757&gt;0,P2757+1,1),"")</f>
        <v/>
      </c>
      <c r="Q2758" s="175" t="str">
        <f t="shared" ref="Q2758:Q2821" si="450">IF(AND(K2758&gt;0,K2759=0),P2758,"")</f>
        <v/>
      </c>
    </row>
    <row r="2759" spans="1:17" s="1" customFormat="1" x14ac:dyDescent="0.3">
      <c r="A2759" s="189">
        <f t="shared" si="448"/>
        <v>43945.791666659985</v>
      </c>
      <c r="B2759" s="190">
        <f t="shared" si="444"/>
        <v>43945</v>
      </c>
      <c r="C2759" s="1">
        <f t="shared" si="445"/>
        <v>19</v>
      </c>
      <c r="D2759" s="191">
        <v>2.7556962989436995</v>
      </c>
      <c r="E2759" s="192">
        <f t="shared" si="446"/>
        <v>9.5687825528151894E-5</v>
      </c>
      <c r="F2759" s="193">
        <f t="shared" si="447"/>
        <v>4.1086400519311868</v>
      </c>
      <c r="G2759" s="193">
        <f t="shared" si="443"/>
        <v>4.2605709246817449</v>
      </c>
      <c r="H2759" s="193">
        <f t="shared" si="443"/>
        <v>4.4181199557043804</v>
      </c>
      <c r="I2759" s="193">
        <f t="shared" si="443"/>
        <v>4.5814948954174151</v>
      </c>
      <c r="J2759" s="193">
        <f t="shared" si="443"/>
        <v>4.750911176514081</v>
      </c>
      <c r="K2759" s="193">
        <f>MAX(0,(F2759-'2031 forecast'!$C$10))</f>
        <v>0</v>
      </c>
      <c r="L2759" s="193">
        <f>MAX(0,(G2759-'2031 forecast'!$C$10))</f>
        <v>0</v>
      </c>
      <c r="M2759" s="193">
        <f>MAX(0,(H2759-'2031 forecast'!$C$10))</f>
        <v>0</v>
      </c>
      <c r="N2759" s="193">
        <f>MAX(0,(I2759-'2031 forecast'!$C$10))</f>
        <v>0</v>
      </c>
      <c r="O2759" s="193">
        <f>MAX(0,(J2759-'2031 forecast'!$C$10))</f>
        <v>0</v>
      </c>
      <c r="P2759" s="175" t="str">
        <f t="shared" si="449"/>
        <v/>
      </c>
      <c r="Q2759" s="175" t="str">
        <f t="shared" si="450"/>
        <v/>
      </c>
    </row>
    <row r="2760" spans="1:17" s="1" customFormat="1" x14ac:dyDescent="0.3">
      <c r="A2760" s="189">
        <f t="shared" si="448"/>
        <v>43945.833333326649</v>
      </c>
      <c r="B2760" s="190">
        <f t="shared" si="444"/>
        <v>43945</v>
      </c>
      <c r="C2760" s="1">
        <f t="shared" si="445"/>
        <v>20</v>
      </c>
      <c r="D2760" s="191">
        <v>2.7556962989436995</v>
      </c>
      <c r="E2760" s="192">
        <f t="shared" si="446"/>
        <v>9.5687825528151894E-5</v>
      </c>
      <c r="F2760" s="193">
        <f t="shared" si="447"/>
        <v>4.1086400519311868</v>
      </c>
      <c r="G2760" s="193">
        <f t="shared" si="443"/>
        <v>4.2605709246817449</v>
      </c>
      <c r="H2760" s="193">
        <f t="shared" si="443"/>
        <v>4.4181199557043804</v>
      </c>
      <c r="I2760" s="193">
        <f t="shared" si="443"/>
        <v>4.5814948954174151</v>
      </c>
      <c r="J2760" s="193">
        <f t="shared" si="443"/>
        <v>4.750911176514081</v>
      </c>
      <c r="K2760" s="193">
        <f>MAX(0,(F2760-'2031 forecast'!$C$10))</f>
        <v>0</v>
      </c>
      <c r="L2760" s="193">
        <f>MAX(0,(G2760-'2031 forecast'!$C$10))</f>
        <v>0</v>
      </c>
      <c r="M2760" s="193">
        <f>MAX(0,(H2760-'2031 forecast'!$C$10))</f>
        <v>0</v>
      </c>
      <c r="N2760" s="193">
        <f>MAX(0,(I2760-'2031 forecast'!$C$10))</f>
        <v>0</v>
      </c>
      <c r="O2760" s="193">
        <f>MAX(0,(J2760-'2031 forecast'!$C$10))</f>
        <v>0</v>
      </c>
      <c r="P2760" s="175" t="str">
        <f t="shared" si="449"/>
        <v/>
      </c>
      <c r="Q2760" s="175" t="str">
        <f t="shared" si="450"/>
        <v/>
      </c>
    </row>
    <row r="2761" spans="1:17" s="1" customFormat="1" x14ac:dyDescent="0.3">
      <c r="A2761" s="189">
        <f t="shared" si="448"/>
        <v>43945.874999993313</v>
      </c>
      <c r="B2761" s="190">
        <f t="shared" si="444"/>
        <v>43945</v>
      </c>
      <c r="C2761" s="1">
        <f t="shared" si="445"/>
        <v>21</v>
      </c>
      <c r="D2761" s="191">
        <v>2.7556962989436995</v>
      </c>
      <c r="E2761" s="192">
        <f t="shared" si="446"/>
        <v>9.5687825528151894E-5</v>
      </c>
      <c r="F2761" s="193">
        <f t="shared" si="447"/>
        <v>4.1086400519311868</v>
      </c>
      <c r="G2761" s="193">
        <f t="shared" si="443"/>
        <v>4.2605709246817449</v>
      </c>
      <c r="H2761" s="193">
        <f t="shared" si="443"/>
        <v>4.4181199557043804</v>
      </c>
      <c r="I2761" s="193">
        <f t="shared" si="443"/>
        <v>4.5814948954174151</v>
      </c>
      <c r="J2761" s="193">
        <f t="shared" si="443"/>
        <v>4.750911176514081</v>
      </c>
      <c r="K2761" s="193">
        <f>MAX(0,(F2761-'2031 forecast'!$C$10))</f>
        <v>0</v>
      </c>
      <c r="L2761" s="193">
        <f>MAX(0,(G2761-'2031 forecast'!$C$10))</f>
        <v>0</v>
      </c>
      <c r="M2761" s="193">
        <f>MAX(0,(H2761-'2031 forecast'!$C$10))</f>
        <v>0</v>
      </c>
      <c r="N2761" s="193">
        <f>MAX(0,(I2761-'2031 forecast'!$C$10))</f>
        <v>0</v>
      </c>
      <c r="O2761" s="193">
        <f>MAX(0,(J2761-'2031 forecast'!$C$10))</f>
        <v>0</v>
      </c>
      <c r="P2761" s="175" t="str">
        <f t="shared" si="449"/>
        <v/>
      </c>
      <c r="Q2761" s="175" t="str">
        <f t="shared" si="450"/>
        <v/>
      </c>
    </row>
    <row r="2762" spans="1:17" s="1" customFormat="1" x14ac:dyDescent="0.3">
      <c r="A2762" s="189">
        <f t="shared" si="448"/>
        <v>43945.916666659978</v>
      </c>
      <c r="B2762" s="190">
        <f t="shared" si="444"/>
        <v>43945</v>
      </c>
      <c r="C2762" s="1">
        <f t="shared" si="445"/>
        <v>22</v>
      </c>
      <c r="D2762" s="191">
        <v>2.5825241271521548</v>
      </c>
      <c r="E2762" s="192">
        <f t="shared" si="446"/>
        <v>8.9674656164360906E-5</v>
      </c>
      <c r="F2762" s="193">
        <f t="shared" si="447"/>
        <v>3.8504468246240351</v>
      </c>
      <c r="G2762" s="193">
        <f t="shared" si="443"/>
        <v>3.9928301288684103</v>
      </c>
      <c r="H2762" s="193">
        <f t="shared" si="443"/>
        <v>4.1404785377229558</v>
      </c>
      <c r="I2762" s="193">
        <f t="shared" si="443"/>
        <v>4.2935867462518393</v>
      </c>
      <c r="J2762" s="193">
        <f t="shared" si="443"/>
        <v>4.4523566490282223</v>
      </c>
      <c r="K2762" s="193">
        <f>MAX(0,(F2762-'2031 forecast'!$C$10))</f>
        <v>0</v>
      </c>
      <c r="L2762" s="193">
        <f>MAX(0,(G2762-'2031 forecast'!$C$10))</f>
        <v>0</v>
      </c>
      <c r="M2762" s="193">
        <f>MAX(0,(H2762-'2031 forecast'!$C$10))</f>
        <v>0</v>
      </c>
      <c r="N2762" s="193">
        <f>MAX(0,(I2762-'2031 forecast'!$C$10))</f>
        <v>0</v>
      </c>
      <c r="O2762" s="193">
        <f>MAX(0,(J2762-'2031 forecast'!$C$10))</f>
        <v>0</v>
      </c>
      <c r="P2762" s="175" t="str">
        <f t="shared" si="449"/>
        <v/>
      </c>
      <c r="Q2762" s="175" t="str">
        <f t="shared" si="450"/>
        <v/>
      </c>
    </row>
    <row r="2763" spans="1:17" s="1" customFormat="1" x14ac:dyDescent="0.3">
      <c r="A2763" s="189">
        <f t="shared" si="448"/>
        <v>43945.958333326642</v>
      </c>
      <c r="B2763" s="190">
        <f t="shared" si="444"/>
        <v>43945</v>
      </c>
      <c r="C2763" s="1">
        <f t="shared" si="445"/>
        <v>23</v>
      </c>
      <c r="D2763" s="191">
        <v>2.3942935056396073</v>
      </c>
      <c r="E2763" s="192">
        <f t="shared" si="446"/>
        <v>8.3138602508066377E-5</v>
      </c>
      <c r="F2763" s="193">
        <f t="shared" si="447"/>
        <v>3.5698020123336534</v>
      </c>
      <c r="G2763" s="193">
        <f t="shared" si="443"/>
        <v>3.7018075247234821</v>
      </c>
      <c r="H2763" s="193">
        <f t="shared" si="443"/>
        <v>3.838694387743149</v>
      </c>
      <c r="I2763" s="193">
        <f t="shared" si="443"/>
        <v>3.9806431058544747</v>
      </c>
      <c r="J2763" s="193">
        <f t="shared" si="443"/>
        <v>4.1278408582827248</v>
      </c>
      <c r="K2763" s="193">
        <f>MAX(0,(F2763-'2031 forecast'!$C$10))</f>
        <v>0</v>
      </c>
      <c r="L2763" s="193">
        <f>MAX(0,(G2763-'2031 forecast'!$C$10))</f>
        <v>0</v>
      </c>
      <c r="M2763" s="193">
        <f>MAX(0,(H2763-'2031 forecast'!$C$10))</f>
        <v>0</v>
      </c>
      <c r="N2763" s="193">
        <f>MAX(0,(I2763-'2031 forecast'!$C$10))</f>
        <v>0</v>
      </c>
      <c r="O2763" s="193">
        <f>MAX(0,(J2763-'2031 forecast'!$C$10))</f>
        <v>0</v>
      </c>
      <c r="P2763" s="175" t="str">
        <f t="shared" si="449"/>
        <v/>
      </c>
      <c r="Q2763" s="175" t="str">
        <f t="shared" si="450"/>
        <v/>
      </c>
    </row>
    <row r="2764" spans="1:17" s="1" customFormat="1" x14ac:dyDescent="0.3">
      <c r="A2764" s="189">
        <f t="shared" si="448"/>
        <v>43945.999999993306</v>
      </c>
      <c r="B2764" s="190">
        <f t="shared" si="444"/>
        <v>43945</v>
      </c>
      <c r="C2764" s="1">
        <f t="shared" si="445"/>
        <v>0</v>
      </c>
      <c r="D2764" s="191">
        <v>2.2060628841270602</v>
      </c>
      <c r="E2764" s="192">
        <f t="shared" si="446"/>
        <v>7.6602548851771875E-5</v>
      </c>
      <c r="F2764" s="193">
        <f t="shared" si="447"/>
        <v>3.2891572000432729</v>
      </c>
      <c r="G2764" s="193">
        <f t="shared" si="443"/>
        <v>3.4107849205785556</v>
      </c>
      <c r="H2764" s="193">
        <f t="shared" si="443"/>
        <v>3.5369102377633426</v>
      </c>
      <c r="I2764" s="193">
        <f t="shared" si="443"/>
        <v>3.6676994654571113</v>
      </c>
      <c r="J2764" s="193">
        <f t="shared" si="443"/>
        <v>3.8033250675372292</v>
      </c>
      <c r="K2764" s="193">
        <f>MAX(0,(F2764-'2031 forecast'!$C$10))</f>
        <v>0</v>
      </c>
      <c r="L2764" s="193">
        <f>MAX(0,(G2764-'2031 forecast'!$C$10))</f>
        <v>0</v>
      </c>
      <c r="M2764" s="193">
        <f>MAX(0,(H2764-'2031 forecast'!$C$10))</f>
        <v>0</v>
      </c>
      <c r="N2764" s="193">
        <f>MAX(0,(I2764-'2031 forecast'!$C$10))</f>
        <v>0</v>
      </c>
      <c r="O2764" s="193">
        <f>MAX(0,(J2764-'2031 forecast'!$C$10))</f>
        <v>0</v>
      </c>
      <c r="P2764" s="175" t="str">
        <f t="shared" si="449"/>
        <v/>
      </c>
      <c r="Q2764" s="175" t="str">
        <f t="shared" si="450"/>
        <v/>
      </c>
    </row>
    <row r="2765" spans="1:17" s="1" customFormat="1" x14ac:dyDescent="0.3">
      <c r="A2765" s="189">
        <f t="shared" si="448"/>
        <v>43946.04166665997</v>
      </c>
      <c r="B2765" s="190">
        <f t="shared" si="444"/>
        <v>43946</v>
      </c>
      <c r="C2765" s="1">
        <f t="shared" si="445"/>
        <v>1</v>
      </c>
      <c r="D2765" s="191">
        <v>2.2286505587085652</v>
      </c>
      <c r="E2765" s="192">
        <f t="shared" si="446"/>
        <v>7.7386875290527199E-5</v>
      </c>
      <c r="F2765" s="193">
        <f t="shared" si="447"/>
        <v>3.3228345775181181</v>
      </c>
      <c r="G2765" s="193">
        <f t="shared" ref="G2765:J2784" si="451">$E2765*G$2</f>
        <v>3.445707633075946</v>
      </c>
      <c r="H2765" s="193">
        <f t="shared" si="451"/>
        <v>3.5731243357609186</v>
      </c>
      <c r="I2765" s="193">
        <f t="shared" si="451"/>
        <v>3.7052527023047941</v>
      </c>
      <c r="J2765" s="193">
        <f t="shared" si="451"/>
        <v>3.8422669624266881</v>
      </c>
      <c r="K2765" s="193">
        <f>MAX(0,(F2765-'2031 forecast'!$C$10))</f>
        <v>0</v>
      </c>
      <c r="L2765" s="193">
        <f>MAX(0,(G2765-'2031 forecast'!$C$10))</f>
        <v>0</v>
      </c>
      <c r="M2765" s="193">
        <f>MAX(0,(H2765-'2031 forecast'!$C$10))</f>
        <v>0</v>
      </c>
      <c r="N2765" s="193">
        <f>MAX(0,(I2765-'2031 forecast'!$C$10))</f>
        <v>0</v>
      </c>
      <c r="O2765" s="193">
        <f>MAX(0,(J2765-'2031 forecast'!$C$10))</f>
        <v>0</v>
      </c>
      <c r="P2765" s="175" t="str">
        <f t="shared" si="449"/>
        <v/>
      </c>
      <c r="Q2765" s="175" t="str">
        <f t="shared" si="450"/>
        <v/>
      </c>
    </row>
    <row r="2766" spans="1:17" s="1" customFormat="1" x14ac:dyDescent="0.3">
      <c r="A2766" s="189">
        <f t="shared" si="448"/>
        <v>43946.083333326635</v>
      </c>
      <c r="B2766" s="190">
        <f t="shared" si="444"/>
        <v>43946</v>
      </c>
      <c r="C2766" s="1">
        <f t="shared" si="445"/>
        <v>2</v>
      </c>
      <c r="D2766" s="191">
        <v>2.1684167598245505</v>
      </c>
      <c r="E2766" s="192">
        <f t="shared" si="446"/>
        <v>7.5295338120512969E-5</v>
      </c>
      <c r="F2766" s="193">
        <f t="shared" si="447"/>
        <v>3.2330282375851964</v>
      </c>
      <c r="G2766" s="193">
        <f t="shared" si="451"/>
        <v>3.35258039974957</v>
      </c>
      <c r="H2766" s="193">
        <f t="shared" si="451"/>
        <v>3.4765534077673812</v>
      </c>
      <c r="I2766" s="193">
        <f t="shared" si="451"/>
        <v>3.6051107373776388</v>
      </c>
      <c r="J2766" s="193">
        <f t="shared" si="451"/>
        <v>3.7384219093881299</v>
      </c>
      <c r="K2766" s="193">
        <f>MAX(0,(F2766-'2031 forecast'!$C$10))</f>
        <v>0</v>
      </c>
      <c r="L2766" s="193">
        <f>MAX(0,(G2766-'2031 forecast'!$C$10))</f>
        <v>0</v>
      </c>
      <c r="M2766" s="193">
        <f>MAX(0,(H2766-'2031 forecast'!$C$10))</f>
        <v>0</v>
      </c>
      <c r="N2766" s="193">
        <f>MAX(0,(I2766-'2031 forecast'!$C$10))</f>
        <v>0</v>
      </c>
      <c r="O2766" s="193">
        <f>MAX(0,(J2766-'2031 forecast'!$C$10))</f>
        <v>0</v>
      </c>
      <c r="P2766" s="175" t="str">
        <f t="shared" si="449"/>
        <v/>
      </c>
      <c r="Q2766" s="175" t="str">
        <f t="shared" si="450"/>
        <v/>
      </c>
    </row>
    <row r="2767" spans="1:17" s="1" customFormat="1" x14ac:dyDescent="0.3">
      <c r="A2767" s="189">
        <f t="shared" si="448"/>
        <v>43946.124999993299</v>
      </c>
      <c r="B2767" s="190">
        <f t="shared" si="444"/>
        <v>43946</v>
      </c>
      <c r="C2767" s="1">
        <f t="shared" si="445"/>
        <v>3</v>
      </c>
      <c r="D2767" s="191">
        <v>2.1985336592665576</v>
      </c>
      <c r="E2767" s="192">
        <f t="shared" si="446"/>
        <v>7.6341106705520077E-5</v>
      </c>
      <c r="F2767" s="193">
        <f t="shared" si="447"/>
        <v>3.277931407551657</v>
      </c>
      <c r="G2767" s="193">
        <f t="shared" si="451"/>
        <v>3.3991440164127575</v>
      </c>
      <c r="H2767" s="193">
        <f t="shared" si="451"/>
        <v>3.5248388717641497</v>
      </c>
      <c r="I2767" s="193">
        <f t="shared" si="451"/>
        <v>3.6551817198412162</v>
      </c>
      <c r="J2767" s="193">
        <f t="shared" si="451"/>
        <v>3.7903444359074085</v>
      </c>
      <c r="K2767" s="193">
        <f>MAX(0,(F2767-'2031 forecast'!$C$10))</f>
        <v>0</v>
      </c>
      <c r="L2767" s="193">
        <f>MAX(0,(G2767-'2031 forecast'!$C$10))</f>
        <v>0</v>
      </c>
      <c r="M2767" s="193">
        <f>MAX(0,(H2767-'2031 forecast'!$C$10))</f>
        <v>0</v>
      </c>
      <c r="N2767" s="193">
        <f>MAX(0,(I2767-'2031 forecast'!$C$10))</f>
        <v>0</v>
      </c>
      <c r="O2767" s="193">
        <f>MAX(0,(J2767-'2031 forecast'!$C$10))</f>
        <v>0</v>
      </c>
      <c r="P2767" s="175" t="str">
        <f t="shared" si="449"/>
        <v/>
      </c>
      <c r="Q2767" s="175" t="str">
        <f t="shared" si="450"/>
        <v/>
      </c>
    </row>
    <row r="2768" spans="1:17" s="1" customFormat="1" x14ac:dyDescent="0.3">
      <c r="A2768" s="189">
        <f t="shared" si="448"/>
        <v>43946.166666659963</v>
      </c>
      <c r="B2768" s="190">
        <f t="shared" si="444"/>
        <v>43946</v>
      </c>
      <c r="C2768" s="1">
        <f t="shared" si="445"/>
        <v>4</v>
      </c>
      <c r="D2768" s="191">
        <v>2.2060628841270602</v>
      </c>
      <c r="E2768" s="192">
        <f t="shared" si="446"/>
        <v>7.6602548851771875E-5</v>
      </c>
      <c r="F2768" s="193">
        <f t="shared" si="447"/>
        <v>3.2891572000432729</v>
      </c>
      <c r="G2768" s="193">
        <f t="shared" si="451"/>
        <v>3.4107849205785556</v>
      </c>
      <c r="H2768" s="193">
        <f t="shared" si="451"/>
        <v>3.5369102377633426</v>
      </c>
      <c r="I2768" s="193">
        <f t="shared" si="451"/>
        <v>3.6676994654571113</v>
      </c>
      <c r="J2768" s="193">
        <f t="shared" si="451"/>
        <v>3.8033250675372292</v>
      </c>
      <c r="K2768" s="193">
        <f>MAX(0,(F2768-'2031 forecast'!$C$10))</f>
        <v>0</v>
      </c>
      <c r="L2768" s="193">
        <f>MAX(0,(G2768-'2031 forecast'!$C$10))</f>
        <v>0</v>
      </c>
      <c r="M2768" s="193">
        <f>MAX(0,(H2768-'2031 forecast'!$C$10))</f>
        <v>0</v>
      </c>
      <c r="N2768" s="193">
        <f>MAX(0,(I2768-'2031 forecast'!$C$10))</f>
        <v>0</v>
      </c>
      <c r="O2768" s="193">
        <f>MAX(0,(J2768-'2031 forecast'!$C$10))</f>
        <v>0</v>
      </c>
      <c r="P2768" s="175" t="str">
        <f t="shared" si="449"/>
        <v/>
      </c>
      <c r="Q2768" s="175" t="str">
        <f t="shared" si="450"/>
        <v/>
      </c>
    </row>
    <row r="2769" spans="1:17" s="1" customFormat="1" x14ac:dyDescent="0.3">
      <c r="A2769" s="189">
        <f t="shared" si="448"/>
        <v>43946.208333326627</v>
      </c>
      <c r="B2769" s="190">
        <f t="shared" si="444"/>
        <v>43946</v>
      </c>
      <c r="C2769" s="1">
        <f t="shared" si="445"/>
        <v>5</v>
      </c>
      <c r="D2769" s="191">
        <v>2.1985336592665576</v>
      </c>
      <c r="E2769" s="192">
        <f t="shared" si="446"/>
        <v>7.6341106705520077E-5</v>
      </c>
      <c r="F2769" s="193">
        <f t="shared" si="447"/>
        <v>3.277931407551657</v>
      </c>
      <c r="G2769" s="193">
        <f t="shared" si="451"/>
        <v>3.3991440164127575</v>
      </c>
      <c r="H2769" s="193">
        <f t="shared" si="451"/>
        <v>3.5248388717641497</v>
      </c>
      <c r="I2769" s="193">
        <f t="shared" si="451"/>
        <v>3.6551817198412162</v>
      </c>
      <c r="J2769" s="193">
        <f t="shared" si="451"/>
        <v>3.7903444359074085</v>
      </c>
      <c r="K2769" s="193">
        <f>MAX(0,(F2769-'2031 forecast'!$C$10))</f>
        <v>0</v>
      </c>
      <c r="L2769" s="193">
        <f>MAX(0,(G2769-'2031 forecast'!$C$10))</f>
        <v>0</v>
      </c>
      <c r="M2769" s="193">
        <f>MAX(0,(H2769-'2031 forecast'!$C$10))</f>
        <v>0</v>
      </c>
      <c r="N2769" s="193">
        <f>MAX(0,(I2769-'2031 forecast'!$C$10))</f>
        <v>0</v>
      </c>
      <c r="O2769" s="193">
        <f>MAX(0,(J2769-'2031 forecast'!$C$10))</f>
        <v>0</v>
      </c>
      <c r="P2769" s="175" t="str">
        <f t="shared" si="449"/>
        <v/>
      </c>
      <c r="Q2769" s="175" t="str">
        <f t="shared" si="450"/>
        <v/>
      </c>
    </row>
    <row r="2770" spans="1:17" s="1" customFormat="1" x14ac:dyDescent="0.3">
      <c r="A2770" s="189">
        <f t="shared" si="448"/>
        <v>43946.249999993292</v>
      </c>
      <c r="B2770" s="190">
        <f t="shared" si="444"/>
        <v>43946</v>
      </c>
      <c r="C2770" s="1">
        <f t="shared" si="445"/>
        <v>6</v>
      </c>
      <c r="D2770" s="191">
        <v>2.243709008429569</v>
      </c>
      <c r="E2770" s="192">
        <f t="shared" si="446"/>
        <v>7.7909759583030754E-5</v>
      </c>
      <c r="F2770" s="193">
        <f t="shared" si="447"/>
        <v>3.3452861625013481</v>
      </c>
      <c r="G2770" s="193">
        <f t="shared" si="451"/>
        <v>3.46898944140754</v>
      </c>
      <c r="H2770" s="193">
        <f t="shared" si="451"/>
        <v>3.597267067759303</v>
      </c>
      <c r="I2770" s="193">
        <f t="shared" si="451"/>
        <v>3.730288193536583</v>
      </c>
      <c r="J2770" s="193">
        <f t="shared" si="451"/>
        <v>3.8682282256863272</v>
      </c>
      <c r="K2770" s="193">
        <f>MAX(0,(F2770-'2031 forecast'!$C$10))</f>
        <v>0</v>
      </c>
      <c r="L2770" s="193">
        <f>MAX(0,(G2770-'2031 forecast'!$C$10))</f>
        <v>0</v>
      </c>
      <c r="M2770" s="193">
        <f>MAX(0,(H2770-'2031 forecast'!$C$10))</f>
        <v>0</v>
      </c>
      <c r="N2770" s="193">
        <f>MAX(0,(I2770-'2031 forecast'!$C$10))</f>
        <v>0</v>
      </c>
      <c r="O2770" s="193">
        <f>MAX(0,(J2770-'2031 forecast'!$C$10))</f>
        <v>0</v>
      </c>
      <c r="P2770" s="175" t="str">
        <f t="shared" si="449"/>
        <v/>
      </c>
      <c r="Q2770" s="175" t="str">
        <f t="shared" si="450"/>
        <v/>
      </c>
    </row>
    <row r="2771" spans="1:17" s="1" customFormat="1" x14ac:dyDescent="0.3">
      <c r="A2771" s="189">
        <f t="shared" si="448"/>
        <v>43946.291666659956</v>
      </c>
      <c r="B2771" s="190">
        <f t="shared" si="444"/>
        <v>43946</v>
      </c>
      <c r="C2771" s="1">
        <f t="shared" si="445"/>
        <v>7</v>
      </c>
      <c r="D2771" s="191">
        <v>2.2135921089875614</v>
      </c>
      <c r="E2771" s="192">
        <f t="shared" si="446"/>
        <v>7.6863990998023632E-5</v>
      </c>
      <c r="F2771" s="193">
        <f t="shared" si="447"/>
        <v>3.3003829925348871</v>
      </c>
      <c r="G2771" s="193">
        <f t="shared" si="451"/>
        <v>3.4224258247443515</v>
      </c>
      <c r="H2771" s="193">
        <f t="shared" si="451"/>
        <v>3.5489816037625337</v>
      </c>
      <c r="I2771" s="193">
        <f t="shared" si="451"/>
        <v>3.6802172110730047</v>
      </c>
      <c r="J2771" s="193">
        <f t="shared" si="451"/>
        <v>3.8163056991670481</v>
      </c>
      <c r="K2771" s="193">
        <f>MAX(0,(F2771-'2031 forecast'!$C$10))</f>
        <v>0</v>
      </c>
      <c r="L2771" s="193">
        <f>MAX(0,(G2771-'2031 forecast'!$C$10))</f>
        <v>0</v>
      </c>
      <c r="M2771" s="193">
        <f>MAX(0,(H2771-'2031 forecast'!$C$10))</f>
        <v>0</v>
      </c>
      <c r="N2771" s="193">
        <f>MAX(0,(I2771-'2031 forecast'!$C$10))</f>
        <v>0</v>
      </c>
      <c r="O2771" s="193">
        <f>MAX(0,(J2771-'2031 forecast'!$C$10))</f>
        <v>0</v>
      </c>
      <c r="P2771" s="175" t="str">
        <f t="shared" si="449"/>
        <v/>
      </c>
      <c r="Q2771" s="175" t="str">
        <f t="shared" si="450"/>
        <v/>
      </c>
    </row>
    <row r="2772" spans="1:17" s="1" customFormat="1" x14ac:dyDescent="0.3">
      <c r="A2772" s="189">
        <f t="shared" si="448"/>
        <v>43946.33333332662</v>
      </c>
      <c r="B2772" s="190">
        <f t="shared" si="444"/>
        <v>43946</v>
      </c>
      <c r="C2772" s="1">
        <f t="shared" si="445"/>
        <v>8</v>
      </c>
      <c r="D2772" s="191">
        <v>2.2512382332900711</v>
      </c>
      <c r="E2772" s="192">
        <f t="shared" si="446"/>
        <v>7.8171201729282551E-5</v>
      </c>
      <c r="F2772" s="193">
        <f t="shared" si="447"/>
        <v>3.3565119549929641</v>
      </c>
      <c r="G2772" s="193">
        <f t="shared" si="451"/>
        <v>3.4806303455733376</v>
      </c>
      <c r="H2772" s="193">
        <f t="shared" si="451"/>
        <v>3.6093384337584959</v>
      </c>
      <c r="I2772" s="193">
        <f t="shared" si="451"/>
        <v>3.7428059391524786</v>
      </c>
      <c r="J2772" s="193">
        <f t="shared" si="451"/>
        <v>3.8812088573161478</v>
      </c>
      <c r="K2772" s="193">
        <f>MAX(0,(F2772-'2031 forecast'!$C$10))</f>
        <v>0</v>
      </c>
      <c r="L2772" s="193">
        <f>MAX(0,(G2772-'2031 forecast'!$C$10))</f>
        <v>0</v>
      </c>
      <c r="M2772" s="193">
        <f>MAX(0,(H2772-'2031 forecast'!$C$10))</f>
        <v>0</v>
      </c>
      <c r="N2772" s="193">
        <f>MAX(0,(I2772-'2031 forecast'!$C$10))</f>
        <v>0</v>
      </c>
      <c r="O2772" s="193">
        <f>MAX(0,(J2772-'2031 forecast'!$C$10))</f>
        <v>0</v>
      </c>
      <c r="P2772" s="175" t="str">
        <f t="shared" si="449"/>
        <v/>
      </c>
      <c r="Q2772" s="175" t="str">
        <f t="shared" si="450"/>
        <v/>
      </c>
    </row>
    <row r="2773" spans="1:17" s="1" customFormat="1" x14ac:dyDescent="0.3">
      <c r="A2773" s="189">
        <f t="shared" si="448"/>
        <v>43946.374999993284</v>
      </c>
      <c r="B2773" s="190">
        <f t="shared" si="444"/>
        <v>43946</v>
      </c>
      <c r="C2773" s="1">
        <f t="shared" si="445"/>
        <v>9</v>
      </c>
      <c r="D2773" s="191">
        <v>2.3415889316160943</v>
      </c>
      <c r="E2773" s="192">
        <f t="shared" si="446"/>
        <v>8.130850748430393E-5</v>
      </c>
      <c r="F2773" s="193">
        <f t="shared" si="447"/>
        <v>3.4912214648923476</v>
      </c>
      <c r="G2773" s="193">
        <f t="shared" si="451"/>
        <v>3.6203211955629033</v>
      </c>
      <c r="H2773" s="193">
        <f t="shared" si="451"/>
        <v>3.7541948257488036</v>
      </c>
      <c r="I2773" s="193">
        <f t="shared" si="451"/>
        <v>3.8930188865432136</v>
      </c>
      <c r="J2773" s="193">
        <f t="shared" si="451"/>
        <v>4.0369764368739869</v>
      </c>
      <c r="K2773" s="193">
        <f>MAX(0,(F2773-'2031 forecast'!$C$10))</f>
        <v>0</v>
      </c>
      <c r="L2773" s="193">
        <f>MAX(0,(G2773-'2031 forecast'!$C$10))</f>
        <v>0</v>
      </c>
      <c r="M2773" s="193">
        <f>MAX(0,(H2773-'2031 forecast'!$C$10))</f>
        <v>0</v>
      </c>
      <c r="N2773" s="193">
        <f>MAX(0,(I2773-'2031 forecast'!$C$10))</f>
        <v>0</v>
      </c>
      <c r="O2773" s="193">
        <f>MAX(0,(J2773-'2031 forecast'!$C$10))</f>
        <v>0</v>
      </c>
      <c r="P2773" s="175" t="str">
        <f t="shared" si="449"/>
        <v/>
      </c>
      <c r="Q2773" s="175" t="str">
        <f t="shared" si="450"/>
        <v/>
      </c>
    </row>
    <row r="2774" spans="1:17" s="1" customFormat="1" x14ac:dyDescent="0.3">
      <c r="A2774" s="189">
        <f t="shared" si="448"/>
        <v>43946.416666659949</v>
      </c>
      <c r="B2774" s="190">
        <f t="shared" si="444"/>
        <v>43946</v>
      </c>
      <c r="C2774" s="1">
        <f t="shared" si="445"/>
        <v>10</v>
      </c>
      <c r="D2774" s="191">
        <v>2.3717058310581018</v>
      </c>
      <c r="E2774" s="192">
        <f t="shared" si="446"/>
        <v>8.2354276069311052E-5</v>
      </c>
      <c r="F2774" s="193">
        <f t="shared" si="447"/>
        <v>3.5361246348588082</v>
      </c>
      <c r="G2774" s="193">
        <f t="shared" si="451"/>
        <v>3.6668848122260917</v>
      </c>
      <c r="H2774" s="193">
        <f t="shared" si="451"/>
        <v>3.802480289745573</v>
      </c>
      <c r="I2774" s="193">
        <f t="shared" si="451"/>
        <v>3.9430898690067919</v>
      </c>
      <c r="J2774" s="193">
        <f t="shared" si="451"/>
        <v>4.0888989633932669</v>
      </c>
      <c r="K2774" s="193">
        <f>MAX(0,(F2774-'2031 forecast'!$C$10))</f>
        <v>0</v>
      </c>
      <c r="L2774" s="193">
        <f>MAX(0,(G2774-'2031 forecast'!$C$10))</f>
        <v>0</v>
      </c>
      <c r="M2774" s="193">
        <f>MAX(0,(H2774-'2031 forecast'!$C$10))</f>
        <v>0</v>
      </c>
      <c r="N2774" s="193">
        <f>MAX(0,(I2774-'2031 forecast'!$C$10))</f>
        <v>0</v>
      </c>
      <c r="O2774" s="193">
        <f>MAX(0,(J2774-'2031 forecast'!$C$10))</f>
        <v>0</v>
      </c>
      <c r="P2774" s="175" t="str">
        <f t="shared" si="449"/>
        <v/>
      </c>
      <c r="Q2774" s="175" t="str">
        <f t="shared" si="450"/>
        <v/>
      </c>
    </row>
    <row r="2775" spans="1:17" s="1" customFormat="1" x14ac:dyDescent="0.3">
      <c r="A2775" s="189">
        <f t="shared" si="448"/>
        <v>43946.458333326613</v>
      </c>
      <c r="B2775" s="190">
        <f t="shared" si="444"/>
        <v>43946</v>
      </c>
      <c r="C2775" s="1">
        <f t="shared" si="445"/>
        <v>11</v>
      </c>
      <c r="D2775" s="191">
        <v>2.4695857542446267</v>
      </c>
      <c r="E2775" s="192">
        <f t="shared" si="446"/>
        <v>8.5753023970584202E-5</v>
      </c>
      <c r="F2775" s="193">
        <f t="shared" si="447"/>
        <v>3.6820599372498068</v>
      </c>
      <c r="G2775" s="193">
        <f t="shared" si="451"/>
        <v>3.8182165663814542</v>
      </c>
      <c r="H2775" s="193">
        <f t="shared" si="451"/>
        <v>3.9594080477350726</v>
      </c>
      <c r="I2775" s="193">
        <f t="shared" si="451"/>
        <v>4.1058205620134212</v>
      </c>
      <c r="J2775" s="193">
        <f t="shared" si="451"/>
        <v>4.2576471745809252</v>
      </c>
      <c r="K2775" s="193">
        <f>MAX(0,(F2775-'2031 forecast'!$C$10))</f>
        <v>0</v>
      </c>
      <c r="L2775" s="193">
        <f>MAX(0,(G2775-'2031 forecast'!$C$10))</f>
        <v>0</v>
      </c>
      <c r="M2775" s="193">
        <f>MAX(0,(H2775-'2031 forecast'!$C$10))</f>
        <v>0</v>
      </c>
      <c r="N2775" s="193">
        <f>MAX(0,(I2775-'2031 forecast'!$C$10))</f>
        <v>0</v>
      </c>
      <c r="O2775" s="193">
        <f>MAX(0,(J2775-'2031 forecast'!$C$10))</f>
        <v>0</v>
      </c>
      <c r="P2775" s="175" t="str">
        <f t="shared" si="449"/>
        <v/>
      </c>
      <c r="Q2775" s="175" t="str">
        <f t="shared" si="450"/>
        <v/>
      </c>
    </row>
    <row r="2776" spans="1:17" s="1" customFormat="1" x14ac:dyDescent="0.3">
      <c r="A2776" s="189">
        <f t="shared" si="448"/>
        <v>43946.499999993277</v>
      </c>
      <c r="B2776" s="190">
        <f t="shared" si="444"/>
        <v>43946</v>
      </c>
      <c r="C2776" s="1">
        <f t="shared" si="445"/>
        <v>12</v>
      </c>
      <c r="D2776" s="191">
        <v>2.4620565293841246</v>
      </c>
      <c r="E2776" s="192">
        <f t="shared" si="446"/>
        <v>8.5491581824332418E-5</v>
      </c>
      <c r="F2776" s="193">
        <f t="shared" si="447"/>
        <v>3.6708341447581914</v>
      </c>
      <c r="G2776" s="193">
        <f t="shared" si="451"/>
        <v>3.8065756622156566</v>
      </c>
      <c r="H2776" s="193">
        <f t="shared" si="451"/>
        <v>3.9473366817358801</v>
      </c>
      <c r="I2776" s="193">
        <f t="shared" si="451"/>
        <v>4.093302816397526</v>
      </c>
      <c r="J2776" s="193">
        <f t="shared" si="451"/>
        <v>4.244666542951105</v>
      </c>
      <c r="K2776" s="193">
        <f>MAX(0,(F2776-'2031 forecast'!$C$10))</f>
        <v>0</v>
      </c>
      <c r="L2776" s="193">
        <f>MAX(0,(G2776-'2031 forecast'!$C$10))</f>
        <v>0</v>
      </c>
      <c r="M2776" s="193">
        <f>MAX(0,(H2776-'2031 forecast'!$C$10))</f>
        <v>0</v>
      </c>
      <c r="N2776" s="193">
        <f>MAX(0,(I2776-'2031 forecast'!$C$10))</f>
        <v>0</v>
      </c>
      <c r="O2776" s="193">
        <f>MAX(0,(J2776-'2031 forecast'!$C$10))</f>
        <v>0</v>
      </c>
      <c r="P2776" s="175" t="str">
        <f t="shared" si="449"/>
        <v/>
      </c>
      <c r="Q2776" s="175" t="str">
        <f t="shared" si="450"/>
        <v/>
      </c>
    </row>
    <row r="2777" spans="1:17" s="1" customFormat="1" x14ac:dyDescent="0.3">
      <c r="A2777" s="189">
        <f t="shared" si="448"/>
        <v>43946.541666659941</v>
      </c>
      <c r="B2777" s="190">
        <f t="shared" si="444"/>
        <v>43946</v>
      </c>
      <c r="C2777" s="1">
        <f t="shared" si="445"/>
        <v>13</v>
      </c>
      <c r="D2777" s="191">
        <v>2.3867642807791056</v>
      </c>
      <c r="E2777" s="192">
        <f t="shared" si="446"/>
        <v>8.2877160361814606E-5</v>
      </c>
      <c r="F2777" s="193">
        <f t="shared" si="447"/>
        <v>3.5585762198420388</v>
      </c>
      <c r="G2777" s="193">
        <f t="shared" si="451"/>
        <v>3.6901666205576857</v>
      </c>
      <c r="H2777" s="193">
        <f t="shared" si="451"/>
        <v>3.826623021743957</v>
      </c>
      <c r="I2777" s="193">
        <f t="shared" si="451"/>
        <v>3.9681253602385804</v>
      </c>
      <c r="J2777" s="193">
        <f t="shared" si="451"/>
        <v>4.1148602266529055</v>
      </c>
      <c r="K2777" s="193">
        <f>MAX(0,(F2777-'2031 forecast'!$C$10))</f>
        <v>0</v>
      </c>
      <c r="L2777" s="193">
        <f>MAX(0,(G2777-'2031 forecast'!$C$10))</f>
        <v>0</v>
      </c>
      <c r="M2777" s="193">
        <f>MAX(0,(H2777-'2031 forecast'!$C$10))</f>
        <v>0</v>
      </c>
      <c r="N2777" s="193">
        <f>MAX(0,(I2777-'2031 forecast'!$C$10))</f>
        <v>0</v>
      </c>
      <c r="O2777" s="193">
        <f>MAX(0,(J2777-'2031 forecast'!$C$10))</f>
        <v>0</v>
      </c>
      <c r="P2777" s="175" t="str">
        <f t="shared" si="449"/>
        <v/>
      </c>
      <c r="Q2777" s="175" t="str">
        <f t="shared" si="450"/>
        <v/>
      </c>
    </row>
    <row r="2778" spans="1:17" s="1" customFormat="1" x14ac:dyDescent="0.3">
      <c r="A2778" s="189">
        <f t="shared" si="448"/>
        <v>43946.583333326605</v>
      </c>
      <c r="B2778" s="190">
        <f t="shared" si="444"/>
        <v>43946</v>
      </c>
      <c r="C2778" s="1">
        <f t="shared" si="445"/>
        <v>14</v>
      </c>
      <c r="D2778" s="191">
        <v>2.3039428073135846</v>
      </c>
      <c r="E2778" s="192">
        <f t="shared" si="446"/>
        <v>8.0001296753045011E-5</v>
      </c>
      <c r="F2778" s="193">
        <f t="shared" si="447"/>
        <v>3.4350925024342707</v>
      </c>
      <c r="G2778" s="193">
        <f t="shared" si="451"/>
        <v>3.5621166747339172</v>
      </c>
      <c r="H2778" s="193">
        <f t="shared" si="451"/>
        <v>3.6938379957528418</v>
      </c>
      <c r="I2778" s="193">
        <f t="shared" si="451"/>
        <v>3.8304301584637401</v>
      </c>
      <c r="J2778" s="193">
        <f t="shared" si="451"/>
        <v>3.9720732787248871</v>
      </c>
      <c r="K2778" s="193">
        <f>MAX(0,(F2778-'2031 forecast'!$C$10))</f>
        <v>0</v>
      </c>
      <c r="L2778" s="193">
        <f>MAX(0,(G2778-'2031 forecast'!$C$10))</f>
        <v>0</v>
      </c>
      <c r="M2778" s="193">
        <f>MAX(0,(H2778-'2031 forecast'!$C$10))</f>
        <v>0</v>
      </c>
      <c r="N2778" s="193">
        <f>MAX(0,(I2778-'2031 forecast'!$C$10))</f>
        <v>0</v>
      </c>
      <c r="O2778" s="193">
        <f>MAX(0,(J2778-'2031 forecast'!$C$10))</f>
        <v>0</v>
      </c>
      <c r="P2778" s="175" t="str">
        <f t="shared" si="449"/>
        <v/>
      </c>
      <c r="Q2778" s="175" t="str">
        <f t="shared" si="450"/>
        <v/>
      </c>
    </row>
    <row r="2779" spans="1:17" s="1" customFormat="1" x14ac:dyDescent="0.3">
      <c r="A2779" s="189">
        <f t="shared" si="448"/>
        <v>43946.62499999327</v>
      </c>
      <c r="B2779" s="190">
        <f t="shared" si="444"/>
        <v>43946</v>
      </c>
      <c r="C2779" s="1">
        <f t="shared" si="445"/>
        <v>15</v>
      </c>
      <c r="D2779" s="191">
        <v>2.243709008429569</v>
      </c>
      <c r="E2779" s="192">
        <f t="shared" si="446"/>
        <v>7.7909759583030754E-5</v>
      </c>
      <c r="F2779" s="193">
        <f t="shared" si="447"/>
        <v>3.3452861625013481</v>
      </c>
      <c r="G2779" s="193">
        <f t="shared" si="451"/>
        <v>3.46898944140754</v>
      </c>
      <c r="H2779" s="193">
        <f t="shared" si="451"/>
        <v>3.597267067759303</v>
      </c>
      <c r="I2779" s="193">
        <f t="shared" si="451"/>
        <v>3.730288193536583</v>
      </c>
      <c r="J2779" s="193">
        <f t="shared" si="451"/>
        <v>3.8682282256863272</v>
      </c>
      <c r="K2779" s="193">
        <f>MAX(0,(F2779-'2031 forecast'!$C$10))</f>
        <v>0</v>
      </c>
      <c r="L2779" s="193">
        <f>MAX(0,(G2779-'2031 forecast'!$C$10))</f>
        <v>0</v>
      </c>
      <c r="M2779" s="193">
        <f>MAX(0,(H2779-'2031 forecast'!$C$10))</f>
        <v>0</v>
      </c>
      <c r="N2779" s="193">
        <f>MAX(0,(I2779-'2031 forecast'!$C$10))</f>
        <v>0</v>
      </c>
      <c r="O2779" s="193">
        <f>MAX(0,(J2779-'2031 forecast'!$C$10))</f>
        <v>0</v>
      </c>
      <c r="P2779" s="175" t="str">
        <f t="shared" si="449"/>
        <v/>
      </c>
      <c r="Q2779" s="175" t="str">
        <f t="shared" si="450"/>
        <v/>
      </c>
    </row>
    <row r="2780" spans="1:17" s="1" customFormat="1" x14ac:dyDescent="0.3">
      <c r="A2780" s="189">
        <f t="shared" si="448"/>
        <v>43946.666666659934</v>
      </c>
      <c r="B2780" s="190">
        <f t="shared" si="444"/>
        <v>43946</v>
      </c>
      <c r="C2780" s="1">
        <f t="shared" si="445"/>
        <v>16</v>
      </c>
      <c r="D2780" s="191">
        <v>2.3641766061976002</v>
      </c>
      <c r="E2780" s="192">
        <f t="shared" si="446"/>
        <v>8.2092833923059282E-5</v>
      </c>
      <c r="F2780" s="193">
        <f t="shared" si="447"/>
        <v>3.5248988423671936</v>
      </c>
      <c r="G2780" s="193">
        <f t="shared" si="451"/>
        <v>3.655243908060295</v>
      </c>
      <c r="H2780" s="193">
        <f t="shared" si="451"/>
        <v>3.7904089237463809</v>
      </c>
      <c r="I2780" s="193">
        <f t="shared" si="451"/>
        <v>3.9305721233908977</v>
      </c>
      <c r="J2780" s="193">
        <f t="shared" si="451"/>
        <v>4.0759183317634475</v>
      </c>
      <c r="K2780" s="193">
        <f>MAX(0,(F2780-'2031 forecast'!$C$10))</f>
        <v>0</v>
      </c>
      <c r="L2780" s="193">
        <f>MAX(0,(G2780-'2031 forecast'!$C$10))</f>
        <v>0</v>
      </c>
      <c r="M2780" s="193">
        <f>MAX(0,(H2780-'2031 forecast'!$C$10))</f>
        <v>0</v>
      </c>
      <c r="N2780" s="193">
        <f>MAX(0,(I2780-'2031 forecast'!$C$10))</f>
        <v>0</v>
      </c>
      <c r="O2780" s="193">
        <f>MAX(0,(J2780-'2031 forecast'!$C$10))</f>
        <v>0</v>
      </c>
      <c r="P2780" s="175" t="str">
        <f t="shared" si="449"/>
        <v/>
      </c>
      <c r="Q2780" s="175" t="str">
        <f t="shared" si="450"/>
        <v/>
      </c>
    </row>
    <row r="2781" spans="1:17" s="1" customFormat="1" x14ac:dyDescent="0.3">
      <c r="A2781" s="189">
        <f t="shared" si="448"/>
        <v>43946.708333326598</v>
      </c>
      <c r="B2781" s="190">
        <f t="shared" si="444"/>
        <v>43946</v>
      </c>
      <c r="C2781" s="1">
        <f t="shared" si="445"/>
        <v>17</v>
      </c>
      <c r="D2781" s="191">
        <v>2.4545273045236224</v>
      </c>
      <c r="E2781" s="192">
        <f t="shared" si="446"/>
        <v>8.5230139678080621E-5</v>
      </c>
      <c r="F2781" s="193">
        <f t="shared" si="447"/>
        <v>3.6596083522665754</v>
      </c>
      <c r="G2781" s="193">
        <f t="shared" si="451"/>
        <v>3.7949347580498589</v>
      </c>
      <c r="H2781" s="193">
        <f t="shared" si="451"/>
        <v>3.9352653157366868</v>
      </c>
      <c r="I2781" s="193">
        <f t="shared" si="451"/>
        <v>4.0807850707816309</v>
      </c>
      <c r="J2781" s="193">
        <f t="shared" si="451"/>
        <v>4.2316859113212839</v>
      </c>
      <c r="K2781" s="193">
        <f>MAX(0,(F2781-'2031 forecast'!$C$10))</f>
        <v>0</v>
      </c>
      <c r="L2781" s="193">
        <f>MAX(0,(G2781-'2031 forecast'!$C$10))</f>
        <v>0</v>
      </c>
      <c r="M2781" s="193">
        <f>MAX(0,(H2781-'2031 forecast'!$C$10))</f>
        <v>0</v>
      </c>
      <c r="N2781" s="193">
        <f>MAX(0,(I2781-'2031 forecast'!$C$10))</f>
        <v>0</v>
      </c>
      <c r="O2781" s="193">
        <f>MAX(0,(J2781-'2031 forecast'!$C$10))</f>
        <v>0</v>
      </c>
      <c r="P2781" s="175" t="str">
        <f t="shared" si="449"/>
        <v/>
      </c>
      <c r="Q2781" s="175" t="str">
        <f t="shared" si="450"/>
        <v/>
      </c>
    </row>
    <row r="2782" spans="1:17" s="1" customFormat="1" x14ac:dyDescent="0.3">
      <c r="A2782" s="189">
        <f t="shared" si="448"/>
        <v>43946.749999993262</v>
      </c>
      <c r="B2782" s="190">
        <f t="shared" si="444"/>
        <v>43946</v>
      </c>
      <c r="C2782" s="1">
        <f t="shared" si="445"/>
        <v>18</v>
      </c>
      <c r="D2782" s="191">
        <v>2.5599364525706494</v>
      </c>
      <c r="E2782" s="192">
        <f t="shared" si="446"/>
        <v>8.8890329725605568E-5</v>
      </c>
      <c r="F2782" s="193">
        <f t="shared" si="447"/>
        <v>3.8167694471491895</v>
      </c>
      <c r="G2782" s="193">
        <f t="shared" si="451"/>
        <v>3.9579074163710191</v>
      </c>
      <c r="H2782" s="193">
        <f t="shared" si="451"/>
        <v>4.1042644397253794</v>
      </c>
      <c r="I2782" s="193">
        <f t="shared" si="451"/>
        <v>4.2560335094041557</v>
      </c>
      <c r="J2782" s="193">
        <f t="shared" si="451"/>
        <v>4.4134147541387634</v>
      </c>
      <c r="K2782" s="193">
        <f>MAX(0,(F2782-'2031 forecast'!$C$10))</f>
        <v>0</v>
      </c>
      <c r="L2782" s="193">
        <f>MAX(0,(G2782-'2031 forecast'!$C$10))</f>
        <v>0</v>
      </c>
      <c r="M2782" s="193">
        <f>MAX(0,(H2782-'2031 forecast'!$C$10))</f>
        <v>0</v>
      </c>
      <c r="N2782" s="193">
        <f>MAX(0,(I2782-'2031 forecast'!$C$10))</f>
        <v>0</v>
      </c>
      <c r="O2782" s="193">
        <f>MAX(0,(J2782-'2031 forecast'!$C$10))</f>
        <v>0</v>
      </c>
      <c r="P2782" s="175" t="str">
        <f t="shared" si="449"/>
        <v/>
      </c>
      <c r="Q2782" s="175" t="str">
        <f t="shared" si="450"/>
        <v/>
      </c>
    </row>
    <row r="2783" spans="1:17" s="1" customFormat="1" x14ac:dyDescent="0.3">
      <c r="A2783" s="189">
        <f t="shared" si="448"/>
        <v>43946.791666659927</v>
      </c>
      <c r="B2783" s="190">
        <f t="shared" si="444"/>
        <v>43946</v>
      </c>
      <c r="C2783" s="1">
        <f t="shared" si="445"/>
        <v>19</v>
      </c>
      <c r="D2783" s="191">
        <v>2.4545273045236224</v>
      </c>
      <c r="E2783" s="192">
        <f t="shared" si="446"/>
        <v>8.5230139678080621E-5</v>
      </c>
      <c r="F2783" s="193">
        <f t="shared" si="447"/>
        <v>3.6596083522665754</v>
      </c>
      <c r="G2783" s="193">
        <f t="shared" si="451"/>
        <v>3.7949347580498589</v>
      </c>
      <c r="H2783" s="193">
        <f t="shared" si="451"/>
        <v>3.9352653157366868</v>
      </c>
      <c r="I2783" s="193">
        <f t="shared" si="451"/>
        <v>4.0807850707816309</v>
      </c>
      <c r="J2783" s="193">
        <f t="shared" si="451"/>
        <v>4.2316859113212839</v>
      </c>
      <c r="K2783" s="193">
        <f>MAX(0,(F2783-'2031 forecast'!$C$10))</f>
        <v>0</v>
      </c>
      <c r="L2783" s="193">
        <f>MAX(0,(G2783-'2031 forecast'!$C$10))</f>
        <v>0</v>
      </c>
      <c r="M2783" s="193">
        <f>MAX(0,(H2783-'2031 forecast'!$C$10))</f>
        <v>0</v>
      </c>
      <c r="N2783" s="193">
        <f>MAX(0,(I2783-'2031 forecast'!$C$10))</f>
        <v>0</v>
      </c>
      <c r="O2783" s="193">
        <f>MAX(0,(J2783-'2031 forecast'!$C$10))</f>
        <v>0</v>
      </c>
      <c r="P2783" s="175" t="str">
        <f t="shared" si="449"/>
        <v/>
      </c>
      <c r="Q2783" s="175" t="str">
        <f t="shared" si="450"/>
        <v/>
      </c>
    </row>
    <row r="2784" spans="1:17" s="1" customFormat="1" x14ac:dyDescent="0.3">
      <c r="A2784" s="189">
        <f t="shared" si="448"/>
        <v>43946.833333326591</v>
      </c>
      <c r="B2784" s="190">
        <f t="shared" si="444"/>
        <v>43946</v>
      </c>
      <c r="C2784" s="1">
        <f t="shared" si="445"/>
        <v>20</v>
      </c>
      <c r="D2784" s="191">
        <v>2.4695857542446267</v>
      </c>
      <c r="E2784" s="192">
        <f t="shared" si="446"/>
        <v>8.5753023970584202E-5</v>
      </c>
      <c r="F2784" s="193">
        <f t="shared" si="447"/>
        <v>3.6820599372498068</v>
      </c>
      <c r="G2784" s="193">
        <f t="shared" si="451"/>
        <v>3.8182165663814542</v>
      </c>
      <c r="H2784" s="193">
        <f t="shared" si="451"/>
        <v>3.9594080477350726</v>
      </c>
      <c r="I2784" s="193">
        <f t="shared" si="451"/>
        <v>4.1058205620134212</v>
      </c>
      <c r="J2784" s="193">
        <f t="shared" si="451"/>
        <v>4.2576471745809252</v>
      </c>
      <c r="K2784" s="193">
        <f>MAX(0,(F2784-'2031 forecast'!$C$10))</f>
        <v>0</v>
      </c>
      <c r="L2784" s="193">
        <f>MAX(0,(G2784-'2031 forecast'!$C$10))</f>
        <v>0</v>
      </c>
      <c r="M2784" s="193">
        <f>MAX(0,(H2784-'2031 forecast'!$C$10))</f>
        <v>0</v>
      </c>
      <c r="N2784" s="193">
        <f>MAX(0,(I2784-'2031 forecast'!$C$10))</f>
        <v>0</v>
      </c>
      <c r="O2784" s="193">
        <f>MAX(0,(J2784-'2031 forecast'!$C$10))</f>
        <v>0</v>
      </c>
      <c r="P2784" s="175" t="str">
        <f t="shared" si="449"/>
        <v/>
      </c>
      <c r="Q2784" s="175" t="str">
        <f t="shared" si="450"/>
        <v/>
      </c>
    </row>
    <row r="2785" spans="1:17" s="1" customFormat="1" x14ac:dyDescent="0.3">
      <c r="A2785" s="189">
        <f t="shared" si="448"/>
        <v>43946.874999993255</v>
      </c>
      <c r="B2785" s="190">
        <f t="shared" si="444"/>
        <v>43946</v>
      </c>
      <c r="C2785" s="1">
        <f t="shared" si="445"/>
        <v>21</v>
      </c>
      <c r="D2785" s="191">
        <v>2.431939629942117</v>
      </c>
      <c r="E2785" s="192">
        <f t="shared" si="446"/>
        <v>8.4445813239325296E-5</v>
      </c>
      <c r="F2785" s="193">
        <f t="shared" si="447"/>
        <v>3.6259309747917303</v>
      </c>
      <c r="G2785" s="193">
        <f t="shared" ref="G2785:J2804" si="452">$E2785*G$2</f>
        <v>3.7600120455524686</v>
      </c>
      <c r="H2785" s="193">
        <f t="shared" si="452"/>
        <v>3.8990512177391108</v>
      </c>
      <c r="I2785" s="193">
        <f t="shared" si="452"/>
        <v>4.0432318339339481</v>
      </c>
      <c r="J2785" s="193">
        <f t="shared" si="452"/>
        <v>4.192744016431825</v>
      </c>
      <c r="K2785" s="193">
        <f>MAX(0,(F2785-'2031 forecast'!$C$10))</f>
        <v>0</v>
      </c>
      <c r="L2785" s="193">
        <f>MAX(0,(G2785-'2031 forecast'!$C$10))</f>
        <v>0</v>
      </c>
      <c r="M2785" s="193">
        <f>MAX(0,(H2785-'2031 forecast'!$C$10))</f>
        <v>0</v>
      </c>
      <c r="N2785" s="193">
        <f>MAX(0,(I2785-'2031 forecast'!$C$10))</f>
        <v>0</v>
      </c>
      <c r="O2785" s="193">
        <f>MAX(0,(J2785-'2031 forecast'!$C$10))</f>
        <v>0</v>
      </c>
      <c r="P2785" s="175" t="str">
        <f t="shared" si="449"/>
        <v/>
      </c>
      <c r="Q2785" s="175" t="str">
        <f t="shared" si="450"/>
        <v/>
      </c>
    </row>
    <row r="2786" spans="1:17" s="1" customFormat="1" x14ac:dyDescent="0.3">
      <c r="A2786" s="189">
        <f t="shared" si="448"/>
        <v>43946.916666659919</v>
      </c>
      <c r="B2786" s="190">
        <f t="shared" si="444"/>
        <v>43946</v>
      </c>
      <c r="C2786" s="1">
        <f t="shared" si="445"/>
        <v>22</v>
      </c>
      <c r="D2786" s="191">
        <v>2.3867642807791056</v>
      </c>
      <c r="E2786" s="192">
        <f t="shared" si="446"/>
        <v>8.2877160361814606E-5</v>
      </c>
      <c r="F2786" s="193">
        <f t="shared" si="447"/>
        <v>3.5585762198420388</v>
      </c>
      <c r="G2786" s="193">
        <f t="shared" si="452"/>
        <v>3.6901666205576857</v>
      </c>
      <c r="H2786" s="193">
        <f t="shared" si="452"/>
        <v>3.826623021743957</v>
      </c>
      <c r="I2786" s="193">
        <f t="shared" si="452"/>
        <v>3.9681253602385804</v>
      </c>
      <c r="J2786" s="193">
        <f t="shared" si="452"/>
        <v>4.1148602266529055</v>
      </c>
      <c r="K2786" s="193">
        <f>MAX(0,(F2786-'2031 forecast'!$C$10))</f>
        <v>0</v>
      </c>
      <c r="L2786" s="193">
        <f>MAX(0,(G2786-'2031 forecast'!$C$10))</f>
        <v>0</v>
      </c>
      <c r="M2786" s="193">
        <f>MAX(0,(H2786-'2031 forecast'!$C$10))</f>
        <v>0</v>
      </c>
      <c r="N2786" s="193">
        <f>MAX(0,(I2786-'2031 forecast'!$C$10))</f>
        <v>0</v>
      </c>
      <c r="O2786" s="193">
        <f>MAX(0,(J2786-'2031 forecast'!$C$10))</f>
        <v>0</v>
      </c>
      <c r="P2786" s="175" t="str">
        <f t="shared" si="449"/>
        <v/>
      </c>
      <c r="Q2786" s="175" t="str">
        <f t="shared" si="450"/>
        <v/>
      </c>
    </row>
    <row r="2787" spans="1:17" s="1" customFormat="1" x14ac:dyDescent="0.3">
      <c r="A2787" s="189">
        <f t="shared" si="448"/>
        <v>43946.958333326584</v>
      </c>
      <c r="B2787" s="190">
        <f t="shared" si="444"/>
        <v>43946</v>
      </c>
      <c r="C2787" s="1">
        <f t="shared" si="445"/>
        <v>23</v>
      </c>
      <c r="D2787" s="191">
        <v>2.1759459846850517</v>
      </c>
      <c r="E2787" s="192">
        <f t="shared" si="446"/>
        <v>7.5556780266764726E-5</v>
      </c>
      <c r="F2787" s="193">
        <f t="shared" si="447"/>
        <v>3.244254030076811</v>
      </c>
      <c r="G2787" s="193">
        <f t="shared" si="452"/>
        <v>3.3642213039153659</v>
      </c>
      <c r="H2787" s="193">
        <f t="shared" si="452"/>
        <v>3.4886247737665723</v>
      </c>
      <c r="I2787" s="193">
        <f t="shared" si="452"/>
        <v>3.6176284829935321</v>
      </c>
      <c r="J2787" s="193">
        <f t="shared" si="452"/>
        <v>3.7514025410179483</v>
      </c>
      <c r="K2787" s="193">
        <f>MAX(0,(F2787-'2031 forecast'!$C$10))</f>
        <v>0</v>
      </c>
      <c r="L2787" s="193">
        <f>MAX(0,(G2787-'2031 forecast'!$C$10))</f>
        <v>0</v>
      </c>
      <c r="M2787" s="193">
        <f>MAX(0,(H2787-'2031 forecast'!$C$10))</f>
        <v>0</v>
      </c>
      <c r="N2787" s="193">
        <f>MAX(0,(I2787-'2031 forecast'!$C$10))</f>
        <v>0</v>
      </c>
      <c r="O2787" s="193">
        <f>MAX(0,(J2787-'2031 forecast'!$C$10))</f>
        <v>0</v>
      </c>
      <c r="P2787" s="175" t="str">
        <f t="shared" si="449"/>
        <v/>
      </c>
      <c r="Q2787" s="175" t="str">
        <f t="shared" si="450"/>
        <v/>
      </c>
    </row>
    <row r="2788" spans="1:17" s="1" customFormat="1" x14ac:dyDescent="0.3">
      <c r="A2788" s="189">
        <f t="shared" si="448"/>
        <v>43946.999999993248</v>
      </c>
      <c r="B2788" s="190">
        <f t="shared" si="444"/>
        <v>43946</v>
      </c>
      <c r="C2788" s="1">
        <f t="shared" si="445"/>
        <v>0</v>
      </c>
      <c r="D2788" s="191">
        <v>2.2964135824530825</v>
      </c>
      <c r="E2788" s="192">
        <f t="shared" si="446"/>
        <v>7.9739854606793227E-5</v>
      </c>
      <c r="F2788" s="193">
        <f t="shared" si="447"/>
        <v>3.4238667099426552</v>
      </c>
      <c r="G2788" s="193">
        <f t="shared" si="452"/>
        <v>3.55047577056812</v>
      </c>
      <c r="H2788" s="193">
        <f t="shared" si="452"/>
        <v>3.6817666297536493</v>
      </c>
      <c r="I2788" s="193">
        <f t="shared" si="452"/>
        <v>3.8179124128478454</v>
      </c>
      <c r="J2788" s="193">
        <f t="shared" si="452"/>
        <v>3.9590926470950669</v>
      </c>
      <c r="K2788" s="193">
        <f>MAX(0,(F2788-'2031 forecast'!$C$10))</f>
        <v>0</v>
      </c>
      <c r="L2788" s="193">
        <f>MAX(0,(G2788-'2031 forecast'!$C$10))</f>
        <v>0</v>
      </c>
      <c r="M2788" s="193">
        <f>MAX(0,(H2788-'2031 forecast'!$C$10))</f>
        <v>0</v>
      </c>
      <c r="N2788" s="193">
        <f>MAX(0,(I2788-'2031 forecast'!$C$10))</f>
        <v>0</v>
      </c>
      <c r="O2788" s="193">
        <f>MAX(0,(J2788-'2031 forecast'!$C$10))</f>
        <v>0</v>
      </c>
      <c r="P2788" s="175" t="str">
        <f t="shared" si="449"/>
        <v/>
      </c>
      <c r="Q2788" s="175" t="str">
        <f t="shared" si="450"/>
        <v/>
      </c>
    </row>
    <row r="2789" spans="1:17" s="1" customFormat="1" x14ac:dyDescent="0.3">
      <c r="A2789" s="189">
        <f t="shared" si="448"/>
        <v>43947.041666659912</v>
      </c>
      <c r="B2789" s="190">
        <f t="shared" si="444"/>
        <v>43947</v>
      </c>
      <c r="C2789" s="1">
        <f t="shared" si="445"/>
        <v>1</v>
      </c>
      <c r="D2789" s="191">
        <v>2.0404199371960177</v>
      </c>
      <c r="E2789" s="192">
        <f t="shared" si="446"/>
        <v>7.085082163423267E-5</v>
      </c>
      <c r="F2789" s="193">
        <f t="shared" si="447"/>
        <v>3.0421897652277363</v>
      </c>
      <c r="G2789" s="193">
        <f t="shared" si="452"/>
        <v>3.1546850289310182</v>
      </c>
      <c r="H2789" s="193">
        <f t="shared" si="452"/>
        <v>3.2713401857811113</v>
      </c>
      <c r="I2789" s="193">
        <f t="shared" si="452"/>
        <v>3.3923090619074299</v>
      </c>
      <c r="J2789" s="193">
        <f t="shared" si="452"/>
        <v>3.5177511716811907</v>
      </c>
      <c r="K2789" s="193">
        <f>MAX(0,(F2789-'2031 forecast'!$C$10))</f>
        <v>0</v>
      </c>
      <c r="L2789" s="193">
        <f>MAX(0,(G2789-'2031 forecast'!$C$10))</f>
        <v>0</v>
      </c>
      <c r="M2789" s="193">
        <f>MAX(0,(H2789-'2031 forecast'!$C$10))</f>
        <v>0</v>
      </c>
      <c r="N2789" s="193">
        <f>MAX(0,(I2789-'2031 forecast'!$C$10))</f>
        <v>0</v>
      </c>
      <c r="O2789" s="193">
        <f>MAX(0,(J2789-'2031 forecast'!$C$10))</f>
        <v>0</v>
      </c>
      <c r="P2789" s="175" t="str">
        <f t="shared" si="449"/>
        <v/>
      </c>
      <c r="Q2789" s="175" t="str">
        <f t="shared" si="450"/>
        <v/>
      </c>
    </row>
    <row r="2790" spans="1:17" s="1" customFormat="1" x14ac:dyDescent="0.3">
      <c r="A2790" s="189">
        <f t="shared" si="448"/>
        <v>43947.083333326576</v>
      </c>
      <c r="B2790" s="190">
        <f t="shared" si="444"/>
        <v>43947</v>
      </c>
      <c r="C2790" s="1">
        <f t="shared" si="445"/>
        <v>2</v>
      </c>
      <c r="D2790" s="191">
        <v>1.9726569134515002</v>
      </c>
      <c r="E2790" s="192">
        <f t="shared" si="446"/>
        <v>6.8497842317966643E-5</v>
      </c>
      <c r="F2790" s="193">
        <f t="shared" si="447"/>
        <v>2.9411576328031988</v>
      </c>
      <c r="G2790" s="193">
        <f t="shared" si="452"/>
        <v>3.0499168914388441</v>
      </c>
      <c r="H2790" s="193">
        <f t="shared" si="452"/>
        <v>3.1626978917883806</v>
      </c>
      <c r="I2790" s="193">
        <f t="shared" si="452"/>
        <v>3.2796493513643785</v>
      </c>
      <c r="J2790" s="193">
        <f t="shared" si="452"/>
        <v>3.4009254870128118</v>
      </c>
      <c r="K2790" s="193">
        <f>MAX(0,(F2790-'2031 forecast'!$C$10))</f>
        <v>0</v>
      </c>
      <c r="L2790" s="193">
        <f>MAX(0,(G2790-'2031 forecast'!$C$10))</f>
        <v>0</v>
      </c>
      <c r="M2790" s="193">
        <f>MAX(0,(H2790-'2031 forecast'!$C$10))</f>
        <v>0</v>
      </c>
      <c r="N2790" s="193">
        <f>MAX(0,(I2790-'2031 forecast'!$C$10))</f>
        <v>0</v>
      </c>
      <c r="O2790" s="193">
        <f>MAX(0,(J2790-'2031 forecast'!$C$10))</f>
        <v>0</v>
      </c>
      <c r="P2790" s="175" t="str">
        <f t="shared" si="449"/>
        <v/>
      </c>
      <c r="Q2790" s="175" t="str">
        <f t="shared" si="450"/>
        <v/>
      </c>
    </row>
    <row r="2791" spans="1:17" s="1" customFormat="1" x14ac:dyDescent="0.3">
      <c r="A2791" s="189">
        <f t="shared" si="448"/>
        <v>43947.124999993241</v>
      </c>
      <c r="B2791" s="190">
        <f t="shared" si="444"/>
        <v>43947</v>
      </c>
      <c r="C2791" s="1">
        <f t="shared" si="445"/>
        <v>3</v>
      </c>
      <c r="D2791" s="191">
        <v>1.9425400140094928</v>
      </c>
      <c r="E2791" s="192">
        <f t="shared" si="446"/>
        <v>6.7452073732959521E-5</v>
      </c>
      <c r="F2791" s="193">
        <f t="shared" si="447"/>
        <v>2.8962544628367382</v>
      </c>
      <c r="G2791" s="193">
        <f t="shared" si="452"/>
        <v>3.0033532747756557</v>
      </c>
      <c r="H2791" s="193">
        <f t="shared" si="452"/>
        <v>3.1144124277916116</v>
      </c>
      <c r="I2791" s="193">
        <f t="shared" si="452"/>
        <v>3.2295783689008006</v>
      </c>
      <c r="J2791" s="193">
        <f t="shared" si="452"/>
        <v>3.3490029604935323</v>
      </c>
      <c r="K2791" s="193">
        <f>MAX(0,(F2791-'2031 forecast'!$C$10))</f>
        <v>0</v>
      </c>
      <c r="L2791" s="193">
        <f>MAX(0,(G2791-'2031 forecast'!$C$10))</f>
        <v>0</v>
      </c>
      <c r="M2791" s="193">
        <f>MAX(0,(H2791-'2031 forecast'!$C$10))</f>
        <v>0</v>
      </c>
      <c r="N2791" s="193">
        <f>MAX(0,(I2791-'2031 forecast'!$C$10))</f>
        <v>0</v>
      </c>
      <c r="O2791" s="193">
        <f>MAX(0,(J2791-'2031 forecast'!$C$10))</f>
        <v>0</v>
      </c>
      <c r="P2791" s="175" t="str">
        <f t="shared" si="449"/>
        <v/>
      </c>
      <c r="Q2791" s="175" t="str">
        <f t="shared" si="450"/>
        <v/>
      </c>
    </row>
    <row r="2792" spans="1:17" s="1" customFormat="1" x14ac:dyDescent="0.3">
      <c r="A2792" s="189">
        <f t="shared" si="448"/>
        <v>43947.166666659905</v>
      </c>
      <c r="B2792" s="190">
        <f t="shared" si="444"/>
        <v>43947</v>
      </c>
      <c r="C2792" s="1">
        <f t="shared" si="445"/>
        <v>4</v>
      </c>
      <c r="D2792" s="191">
        <v>1.9500692388699947</v>
      </c>
      <c r="E2792" s="192">
        <f t="shared" si="446"/>
        <v>6.7713515879211305E-5</v>
      </c>
      <c r="F2792" s="193">
        <f t="shared" si="447"/>
        <v>2.9074802553283532</v>
      </c>
      <c r="G2792" s="193">
        <f t="shared" si="452"/>
        <v>3.0149941789414529</v>
      </c>
      <c r="H2792" s="193">
        <f t="shared" si="452"/>
        <v>3.1264837937908041</v>
      </c>
      <c r="I2792" s="193">
        <f t="shared" si="452"/>
        <v>3.2420961145166953</v>
      </c>
      <c r="J2792" s="193">
        <f t="shared" si="452"/>
        <v>3.3619835921233521</v>
      </c>
      <c r="K2792" s="193">
        <f>MAX(0,(F2792-'2031 forecast'!$C$10))</f>
        <v>0</v>
      </c>
      <c r="L2792" s="193">
        <f>MAX(0,(G2792-'2031 forecast'!$C$10))</f>
        <v>0</v>
      </c>
      <c r="M2792" s="193">
        <f>MAX(0,(H2792-'2031 forecast'!$C$10))</f>
        <v>0</v>
      </c>
      <c r="N2792" s="193">
        <f>MAX(0,(I2792-'2031 forecast'!$C$10))</f>
        <v>0</v>
      </c>
      <c r="O2792" s="193">
        <f>MAX(0,(J2792-'2031 forecast'!$C$10))</f>
        <v>0</v>
      </c>
      <c r="P2792" s="175" t="str">
        <f t="shared" si="449"/>
        <v/>
      </c>
      <c r="Q2792" s="175" t="str">
        <f t="shared" si="450"/>
        <v/>
      </c>
    </row>
    <row r="2793" spans="1:17" s="1" customFormat="1" x14ac:dyDescent="0.3">
      <c r="A2793" s="189">
        <f t="shared" si="448"/>
        <v>43947.208333326569</v>
      </c>
      <c r="B2793" s="190">
        <f t="shared" si="444"/>
        <v>43947</v>
      </c>
      <c r="C2793" s="1">
        <f t="shared" si="445"/>
        <v>5</v>
      </c>
      <c r="D2793" s="191">
        <v>1.9575984637304968</v>
      </c>
      <c r="E2793" s="192">
        <f t="shared" si="446"/>
        <v>6.7974958025463088E-5</v>
      </c>
      <c r="F2793" s="193">
        <f t="shared" si="447"/>
        <v>2.9187060478199687</v>
      </c>
      <c r="G2793" s="193">
        <f t="shared" si="452"/>
        <v>3.0266350831072502</v>
      </c>
      <c r="H2793" s="193">
        <f t="shared" si="452"/>
        <v>3.1385551597899966</v>
      </c>
      <c r="I2793" s="193">
        <f t="shared" si="452"/>
        <v>3.25461386013259</v>
      </c>
      <c r="J2793" s="193">
        <f t="shared" si="452"/>
        <v>3.3749642237531723</v>
      </c>
      <c r="K2793" s="193">
        <f>MAX(0,(F2793-'2031 forecast'!$C$10))</f>
        <v>0</v>
      </c>
      <c r="L2793" s="193">
        <f>MAX(0,(G2793-'2031 forecast'!$C$10))</f>
        <v>0</v>
      </c>
      <c r="M2793" s="193">
        <f>MAX(0,(H2793-'2031 forecast'!$C$10))</f>
        <v>0</v>
      </c>
      <c r="N2793" s="193">
        <f>MAX(0,(I2793-'2031 forecast'!$C$10))</f>
        <v>0</v>
      </c>
      <c r="O2793" s="193">
        <f>MAX(0,(J2793-'2031 forecast'!$C$10))</f>
        <v>0</v>
      </c>
      <c r="P2793" s="175" t="str">
        <f t="shared" si="449"/>
        <v/>
      </c>
      <c r="Q2793" s="175" t="str">
        <f t="shared" si="450"/>
        <v/>
      </c>
    </row>
    <row r="2794" spans="1:17" s="1" customFormat="1" x14ac:dyDescent="0.3">
      <c r="A2794" s="189">
        <f t="shared" si="448"/>
        <v>43947.249999993233</v>
      </c>
      <c r="B2794" s="190">
        <f t="shared" si="444"/>
        <v>43947</v>
      </c>
      <c r="C2794" s="1">
        <f t="shared" si="445"/>
        <v>6</v>
      </c>
      <c r="D2794" s="191">
        <v>2.0780660614985274</v>
      </c>
      <c r="E2794" s="192">
        <f t="shared" si="446"/>
        <v>7.215803236549159E-5</v>
      </c>
      <c r="F2794" s="193">
        <f t="shared" si="447"/>
        <v>3.0983187276858133</v>
      </c>
      <c r="G2794" s="193">
        <f t="shared" si="452"/>
        <v>3.2128895497600043</v>
      </c>
      <c r="H2794" s="193">
        <f t="shared" si="452"/>
        <v>3.3316970157770736</v>
      </c>
      <c r="I2794" s="193">
        <f t="shared" si="452"/>
        <v>3.4548977899869033</v>
      </c>
      <c r="J2794" s="193">
        <f t="shared" si="452"/>
        <v>3.5826543298302909</v>
      </c>
      <c r="K2794" s="193">
        <f>MAX(0,(F2794-'2031 forecast'!$C$10))</f>
        <v>0</v>
      </c>
      <c r="L2794" s="193">
        <f>MAX(0,(G2794-'2031 forecast'!$C$10))</f>
        <v>0</v>
      </c>
      <c r="M2794" s="193">
        <f>MAX(0,(H2794-'2031 forecast'!$C$10))</f>
        <v>0</v>
      </c>
      <c r="N2794" s="193">
        <f>MAX(0,(I2794-'2031 forecast'!$C$10))</f>
        <v>0</v>
      </c>
      <c r="O2794" s="193">
        <f>MAX(0,(J2794-'2031 forecast'!$C$10))</f>
        <v>0</v>
      </c>
      <c r="P2794" s="175" t="str">
        <f t="shared" si="449"/>
        <v/>
      </c>
      <c r="Q2794" s="175" t="str">
        <f t="shared" si="450"/>
        <v/>
      </c>
    </row>
    <row r="2795" spans="1:17" s="1" customFormat="1" x14ac:dyDescent="0.3">
      <c r="A2795" s="189">
        <f t="shared" si="448"/>
        <v>43947.291666659898</v>
      </c>
      <c r="B2795" s="190">
        <f t="shared" si="444"/>
        <v>43947</v>
      </c>
      <c r="C2795" s="1">
        <f t="shared" si="445"/>
        <v>7</v>
      </c>
      <c r="D2795" s="191">
        <v>2.1910044344060555</v>
      </c>
      <c r="E2795" s="192">
        <f t="shared" si="446"/>
        <v>7.6079664559268294E-5</v>
      </c>
      <c r="F2795" s="193">
        <f t="shared" si="447"/>
        <v>3.2667056150600415</v>
      </c>
      <c r="G2795" s="193">
        <f t="shared" si="452"/>
        <v>3.3875031122469603</v>
      </c>
      <c r="H2795" s="193">
        <f t="shared" si="452"/>
        <v>3.5127675057649572</v>
      </c>
      <c r="I2795" s="193">
        <f t="shared" si="452"/>
        <v>3.6426639742253215</v>
      </c>
      <c r="J2795" s="193">
        <f t="shared" si="452"/>
        <v>3.7773638042775883</v>
      </c>
      <c r="K2795" s="193">
        <f>MAX(0,(F2795-'2031 forecast'!$C$10))</f>
        <v>0</v>
      </c>
      <c r="L2795" s="193">
        <f>MAX(0,(G2795-'2031 forecast'!$C$10))</f>
        <v>0</v>
      </c>
      <c r="M2795" s="193">
        <f>MAX(0,(H2795-'2031 forecast'!$C$10))</f>
        <v>0</v>
      </c>
      <c r="N2795" s="193">
        <f>MAX(0,(I2795-'2031 forecast'!$C$10))</f>
        <v>0</v>
      </c>
      <c r="O2795" s="193">
        <f>MAX(0,(J2795-'2031 forecast'!$C$10))</f>
        <v>0</v>
      </c>
      <c r="P2795" s="175" t="str">
        <f t="shared" si="449"/>
        <v/>
      </c>
      <c r="Q2795" s="175" t="str">
        <f t="shared" si="450"/>
        <v/>
      </c>
    </row>
    <row r="2796" spans="1:17" s="1" customFormat="1" x14ac:dyDescent="0.3">
      <c r="A2796" s="189">
        <f t="shared" si="448"/>
        <v>43947.333333326562</v>
      </c>
      <c r="B2796" s="190">
        <f t="shared" si="444"/>
        <v>43947</v>
      </c>
      <c r="C2796" s="1">
        <f t="shared" si="445"/>
        <v>8</v>
      </c>
      <c r="D2796" s="191">
        <v>2.2662966830110749</v>
      </c>
      <c r="E2796" s="192">
        <f t="shared" si="446"/>
        <v>7.8694086021786105E-5</v>
      </c>
      <c r="F2796" s="193">
        <f t="shared" si="447"/>
        <v>3.3789635399761941</v>
      </c>
      <c r="G2796" s="193">
        <f t="shared" si="452"/>
        <v>3.5039121539049316</v>
      </c>
      <c r="H2796" s="193">
        <f t="shared" si="452"/>
        <v>3.63348116575688</v>
      </c>
      <c r="I2796" s="193">
        <f t="shared" si="452"/>
        <v>3.7678414303842671</v>
      </c>
      <c r="J2796" s="193">
        <f t="shared" si="452"/>
        <v>3.9071701205757874</v>
      </c>
      <c r="K2796" s="193">
        <f>MAX(0,(F2796-'2031 forecast'!$C$10))</f>
        <v>0</v>
      </c>
      <c r="L2796" s="193">
        <f>MAX(0,(G2796-'2031 forecast'!$C$10))</f>
        <v>0</v>
      </c>
      <c r="M2796" s="193">
        <f>MAX(0,(H2796-'2031 forecast'!$C$10))</f>
        <v>0</v>
      </c>
      <c r="N2796" s="193">
        <f>MAX(0,(I2796-'2031 forecast'!$C$10))</f>
        <v>0</v>
      </c>
      <c r="O2796" s="193">
        <f>MAX(0,(J2796-'2031 forecast'!$C$10))</f>
        <v>0</v>
      </c>
      <c r="P2796" s="175" t="str">
        <f t="shared" si="449"/>
        <v/>
      </c>
      <c r="Q2796" s="175" t="str">
        <f t="shared" si="450"/>
        <v/>
      </c>
    </row>
    <row r="2797" spans="1:17" s="1" customFormat="1" x14ac:dyDescent="0.3">
      <c r="A2797" s="189">
        <f t="shared" si="448"/>
        <v>43947.374999993226</v>
      </c>
      <c r="B2797" s="190">
        <f t="shared" si="444"/>
        <v>43947</v>
      </c>
      <c r="C2797" s="1">
        <f t="shared" si="445"/>
        <v>9</v>
      </c>
      <c r="D2797" s="191">
        <v>2.514761103407638</v>
      </c>
      <c r="E2797" s="192">
        <f t="shared" si="446"/>
        <v>8.7321676848094892E-5</v>
      </c>
      <c r="F2797" s="193">
        <f t="shared" si="447"/>
        <v>3.7494146921994984</v>
      </c>
      <c r="G2797" s="193">
        <f t="shared" si="452"/>
        <v>3.8880619913762366</v>
      </c>
      <c r="H2797" s="193">
        <f t="shared" si="452"/>
        <v>4.0318362437302264</v>
      </c>
      <c r="I2797" s="193">
        <f t="shared" si="452"/>
        <v>4.1809270357087884</v>
      </c>
      <c r="J2797" s="193">
        <f t="shared" si="452"/>
        <v>4.3355309643598448</v>
      </c>
      <c r="K2797" s="193">
        <f>MAX(0,(F2797-'2031 forecast'!$C$10))</f>
        <v>0</v>
      </c>
      <c r="L2797" s="193">
        <f>MAX(0,(G2797-'2031 forecast'!$C$10))</f>
        <v>0</v>
      </c>
      <c r="M2797" s="193">
        <f>MAX(0,(H2797-'2031 forecast'!$C$10))</f>
        <v>0</v>
      </c>
      <c r="N2797" s="193">
        <f>MAX(0,(I2797-'2031 forecast'!$C$10))</f>
        <v>0</v>
      </c>
      <c r="O2797" s="193">
        <f>MAX(0,(J2797-'2031 forecast'!$C$10))</f>
        <v>0</v>
      </c>
      <c r="P2797" s="175" t="str">
        <f t="shared" si="449"/>
        <v/>
      </c>
      <c r="Q2797" s="175" t="str">
        <f t="shared" si="450"/>
        <v/>
      </c>
    </row>
    <row r="2798" spans="1:17" s="1" customFormat="1" x14ac:dyDescent="0.3">
      <c r="A2798" s="189">
        <f t="shared" si="448"/>
        <v>43947.41666665989</v>
      </c>
      <c r="B2798" s="190">
        <f t="shared" si="444"/>
        <v>43947</v>
      </c>
      <c r="C2798" s="1">
        <f t="shared" si="445"/>
        <v>10</v>
      </c>
      <c r="D2798" s="191">
        <v>2.6427579260361704</v>
      </c>
      <c r="E2798" s="192">
        <f t="shared" si="446"/>
        <v>9.1766193334375163E-5</v>
      </c>
      <c r="F2798" s="193">
        <f t="shared" si="447"/>
        <v>3.9402531645569576</v>
      </c>
      <c r="G2798" s="193">
        <f t="shared" si="452"/>
        <v>4.0859573621947876</v>
      </c>
      <c r="H2798" s="193">
        <f t="shared" si="452"/>
        <v>4.2370494657164945</v>
      </c>
      <c r="I2798" s="193">
        <f t="shared" si="452"/>
        <v>4.393728711178996</v>
      </c>
      <c r="J2798" s="193">
        <f t="shared" si="452"/>
        <v>4.5562017020667822</v>
      </c>
      <c r="K2798" s="193">
        <f>MAX(0,(F2798-'2031 forecast'!$C$10))</f>
        <v>0</v>
      </c>
      <c r="L2798" s="193">
        <f>MAX(0,(G2798-'2031 forecast'!$C$10))</f>
        <v>0</v>
      </c>
      <c r="M2798" s="193">
        <f>MAX(0,(H2798-'2031 forecast'!$C$10))</f>
        <v>0</v>
      </c>
      <c r="N2798" s="193">
        <f>MAX(0,(I2798-'2031 forecast'!$C$10))</f>
        <v>0</v>
      </c>
      <c r="O2798" s="193">
        <f>MAX(0,(J2798-'2031 forecast'!$C$10))</f>
        <v>0</v>
      </c>
      <c r="P2798" s="175" t="str">
        <f t="shared" si="449"/>
        <v/>
      </c>
      <c r="Q2798" s="175" t="str">
        <f t="shared" si="450"/>
        <v/>
      </c>
    </row>
    <row r="2799" spans="1:17" s="1" customFormat="1" x14ac:dyDescent="0.3">
      <c r="A2799" s="189">
        <f t="shared" si="448"/>
        <v>43947.458333326555</v>
      </c>
      <c r="B2799" s="190">
        <f t="shared" si="444"/>
        <v>43947</v>
      </c>
      <c r="C2799" s="1">
        <f t="shared" si="445"/>
        <v>11</v>
      </c>
      <c r="D2799" s="191">
        <v>2.861105446990726</v>
      </c>
      <c r="E2799" s="192">
        <f t="shared" si="446"/>
        <v>9.9348015575676814E-5</v>
      </c>
      <c r="F2799" s="193">
        <f t="shared" si="447"/>
        <v>4.2658011468138</v>
      </c>
      <c r="G2799" s="193">
        <f t="shared" si="452"/>
        <v>4.4235435830029042</v>
      </c>
      <c r="H2799" s="193">
        <f t="shared" si="452"/>
        <v>4.5871190796930712</v>
      </c>
      <c r="I2799" s="193">
        <f t="shared" si="452"/>
        <v>4.756743334039939</v>
      </c>
      <c r="J2799" s="193">
        <f t="shared" si="452"/>
        <v>4.9326400193315587</v>
      </c>
      <c r="K2799" s="193">
        <f>MAX(0,(F2799-'2031 forecast'!$C$10))</f>
        <v>0</v>
      </c>
      <c r="L2799" s="193">
        <f>MAX(0,(G2799-'2031 forecast'!$C$10))</f>
        <v>0</v>
      </c>
      <c r="M2799" s="193">
        <f>MAX(0,(H2799-'2031 forecast'!$C$10))</f>
        <v>0</v>
      </c>
      <c r="N2799" s="193">
        <f>MAX(0,(I2799-'2031 forecast'!$C$10))</f>
        <v>0</v>
      </c>
      <c r="O2799" s="193">
        <f>MAX(0,(J2799-'2031 forecast'!$C$10))</f>
        <v>0</v>
      </c>
      <c r="P2799" s="175" t="str">
        <f t="shared" si="449"/>
        <v/>
      </c>
      <c r="Q2799" s="175" t="str">
        <f t="shared" si="450"/>
        <v/>
      </c>
    </row>
    <row r="2800" spans="1:17" s="1" customFormat="1" x14ac:dyDescent="0.3">
      <c r="A2800" s="189">
        <f t="shared" si="448"/>
        <v>43947.499999993219</v>
      </c>
      <c r="B2800" s="190">
        <f t="shared" si="444"/>
        <v>43947</v>
      </c>
      <c r="C2800" s="1">
        <f t="shared" si="445"/>
        <v>12</v>
      </c>
      <c r="D2800" s="191">
        <v>2.8084008729672125</v>
      </c>
      <c r="E2800" s="192">
        <f t="shared" si="446"/>
        <v>9.7517920551914354E-5</v>
      </c>
      <c r="F2800" s="193">
        <f t="shared" si="447"/>
        <v>4.1872205993724938</v>
      </c>
      <c r="G2800" s="193">
        <f t="shared" si="452"/>
        <v>4.3420572538423245</v>
      </c>
      <c r="H2800" s="193">
        <f t="shared" si="452"/>
        <v>4.5026195176987258</v>
      </c>
      <c r="I2800" s="193">
        <f t="shared" si="452"/>
        <v>4.6691191147286775</v>
      </c>
      <c r="J2800" s="193">
        <f t="shared" si="452"/>
        <v>4.8417755979228199</v>
      </c>
      <c r="K2800" s="193">
        <f>MAX(0,(F2800-'2031 forecast'!$C$10))</f>
        <v>0</v>
      </c>
      <c r="L2800" s="193">
        <f>MAX(0,(G2800-'2031 forecast'!$C$10))</f>
        <v>0</v>
      </c>
      <c r="M2800" s="193">
        <f>MAX(0,(H2800-'2031 forecast'!$C$10))</f>
        <v>0</v>
      </c>
      <c r="N2800" s="193">
        <f>MAX(0,(I2800-'2031 forecast'!$C$10))</f>
        <v>0</v>
      </c>
      <c r="O2800" s="193">
        <f>MAX(0,(J2800-'2031 forecast'!$C$10))</f>
        <v>0</v>
      </c>
      <c r="P2800" s="175" t="str">
        <f t="shared" si="449"/>
        <v/>
      </c>
      <c r="Q2800" s="175" t="str">
        <f t="shared" si="450"/>
        <v/>
      </c>
    </row>
    <row r="2801" spans="1:17" s="1" customFormat="1" x14ac:dyDescent="0.3">
      <c r="A2801" s="189">
        <f t="shared" si="448"/>
        <v>43947.541666659883</v>
      </c>
      <c r="B2801" s="190">
        <f t="shared" si="444"/>
        <v>43947</v>
      </c>
      <c r="C2801" s="1">
        <f t="shared" si="445"/>
        <v>13</v>
      </c>
      <c r="D2801" s="191">
        <v>2.7180501746411898</v>
      </c>
      <c r="E2801" s="192">
        <f t="shared" si="446"/>
        <v>9.4380614796892988E-5</v>
      </c>
      <c r="F2801" s="193">
        <f t="shared" si="447"/>
        <v>4.0525110894731107</v>
      </c>
      <c r="G2801" s="193">
        <f t="shared" si="452"/>
        <v>4.2023664038527597</v>
      </c>
      <c r="H2801" s="193">
        <f t="shared" si="452"/>
        <v>4.3577631257084182</v>
      </c>
      <c r="I2801" s="193">
        <f t="shared" si="452"/>
        <v>4.5189061673379429</v>
      </c>
      <c r="J2801" s="193">
        <f t="shared" si="452"/>
        <v>4.6860080183649817</v>
      </c>
      <c r="K2801" s="193">
        <f>MAX(0,(F2801-'2031 forecast'!$C$10))</f>
        <v>0</v>
      </c>
      <c r="L2801" s="193">
        <f>MAX(0,(G2801-'2031 forecast'!$C$10))</f>
        <v>0</v>
      </c>
      <c r="M2801" s="193">
        <f>MAX(0,(H2801-'2031 forecast'!$C$10))</f>
        <v>0</v>
      </c>
      <c r="N2801" s="193">
        <f>MAX(0,(I2801-'2031 forecast'!$C$10))</f>
        <v>0</v>
      </c>
      <c r="O2801" s="193">
        <f>MAX(0,(J2801-'2031 forecast'!$C$10))</f>
        <v>0</v>
      </c>
      <c r="P2801" s="175" t="str">
        <f t="shared" si="449"/>
        <v/>
      </c>
      <c r="Q2801" s="175" t="str">
        <f t="shared" si="450"/>
        <v/>
      </c>
    </row>
    <row r="2802" spans="1:17" s="1" customFormat="1" x14ac:dyDescent="0.3">
      <c r="A2802" s="189">
        <f t="shared" si="448"/>
        <v>43947.583333326547</v>
      </c>
      <c r="B2802" s="190">
        <f t="shared" si="444"/>
        <v>43947</v>
      </c>
      <c r="C2802" s="1">
        <f t="shared" si="445"/>
        <v>14</v>
      </c>
      <c r="D2802" s="191">
        <v>2.5825241271521548</v>
      </c>
      <c r="E2802" s="192">
        <f t="shared" si="446"/>
        <v>8.9674656164360906E-5</v>
      </c>
      <c r="F2802" s="193">
        <f t="shared" si="447"/>
        <v>3.8504468246240351</v>
      </c>
      <c r="G2802" s="193">
        <f t="shared" si="452"/>
        <v>3.9928301288684103</v>
      </c>
      <c r="H2802" s="193">
        <f t="shared" si="452"/>
        <v>4.1404785377229558</v>
      </c>
      <c r="I2802" s="193">
        <f t="shared" si="452"/>
        <v>4.2935867462518393</v>
      </c>
      <c r="J2802" s="193">
        <f t="shared" si="452"/>
        <v>4.4523566490282223</v>
      </c>
      <c r="K2802" s="193">
        <f>MAX(0,(F2802-'2031 forecast'!$C$10))</f>
        <v>0</v>
      </c>
      <c r="L2802" s="193">
        <f>MAX(0,(G2802-'2031 forecast'!$C$10))</f>
        <v>0</v>
      </c>
      <c r="M2802" s="193">
        <f>MAX(0,(H2802-'2031 forecast'!$C$10))</f>
        <v>0</v>
      </c>
      <c r="N2802" s="193">
        <f>MAX(0,(I2802-'2031 forecast'!$C$10))</f>
        <v>0</v>
      </c>
      <c r="O2802" s="193">
        <f>MAX(0,(J2802-'2031 forecast'!$C$10))</f>
        <v>0</v>
      </c>
      <c r="P2802" s="175" t="str">
        <f t="shared" si="449"/>
        <v/>
      </c>
      <c r="Q2802" s="175" t="str">
        <f t="shared" si="450"/>
        <v/>
      </c>
    </row>
    <row r="2803" spans="1:17" s="1" customFormat="1" x14ac:dyDescent="0.3">
      <c r="A2803" s="189">
        <f t="shared" si="448"/>
        <v>43947.624999993212</v>
      </c>
      <c r="B2803" s="190">
        <f t="shared" si="444"/>
        <v>43947</v>
      </c>
      <c r="C2803" s="1">
        <f t="shared" si="445"/>
        <v>15</v>
      </c>
      <c r="D2803" s="191">
        <v>2.7481670740831974</v>
      </c>
      <c r="E2803" s="192">
        <f t="shared" si="446"/>
        <v>9.542638338190011E-5</v>
      </c>
      <c r="F2803" s="193">
        <f t="shared" si="447"/>
        <v>4.0974142594395717</v>
      </c>
      <c r="G2803" s="193">
        <f t="shared" si="452"/>
        <v>4.2489300205159477</v>
      </c>
      <c r="H2803" s="193">
        <f t="shared" si="452"/>
        <v>4.406048589705188</v>
      </c>
      <c r="I2803" s="193">
        <f t="shared" si="452"/>
        <v>4.5689771498015208</v>
      </c>
      <c r="J2803" s="193">
        <f t="shared" si="452"/>
        <v>4.7379305448842617</v>
      </c>
      <c r="K2803" s="193">
        <f>MAX(0,(F2803-'2031 forecast'!$C$10))</f>
        <v>0</v>
      </c>
      <c r="L2803" s="193">
        <f>MAX(0,(G2803-'2031 forecast'!$C$10))</f>
        <v>0</v>
      </c>
      <c r="M2803" s="193">
        <f>MAX(0,(H2803-'2031 forecast'!$C$10))</f>
        <v>0</v>
      </c>
      <c r="N2803" s="193">
        <f>MAX(0,(I2803-'2031 forecast'!$C$10))</f>
        <v>0</v>
      </c>
      <c r="O2803" s="193">
        <f>MAX(0,(J2803-'2031 forecast'!$C$10))</f>
        <v>0</v>
      </c>
      <c r="P2803" s="175" t="str">
        <f t="shared" si="449"/>
        <v/>
      </c>
      <c r="Q2803" s="175" t="str">
        <f t="shared" si="450"/>
        <v/>
      </c>
    </row>
    <row r="2804" spans="1:17" s="1" customFormat="1" x14ac:dyDescent="0.3">
      <c r="A2804" s="189">
        <f t="shared" si="448"/>
        <v>43947.666666659876</v>
      </c>
      <c r="B2804" s="190">
        <f t="shared" si="444"/>
        <v>43947</v>
      </c>
      <c r="C2804" s="1">
        <f t="shared" si="445"/>
        <v>16</v>
      </c>
      <c r="D2804" s="191">
        <v>2.830988547548718</v>
      </c>
      <c r="E2804" s="192">
        <f t="shared" si="446"/>
        <v>9.8302246990669679E-5</v>
      </c>
      <c r="F2804" s="193">
        <f t="shared" si="447"/>
        <v>4.2208979768473389</v>
      </c>
      <c r="G2804" s="193">
        <f t="shared" si="452"/>
        <v>4.3769799663397144</v>
      </c>
      <c r="H2804" s="193">
        <f t="shared" si="452"/>
        <v>4.5388336156963014</v>
      </c>
      <c r="I2804" s="193">
        <f t="shared" si="452"/>
        <v>4.7066723515763602</v>
      </c>
      <c r="J2804" s="193">
        <f t="shared" si="452"/>
        <v>4.8807174928122787</v>
      </c>
      <c r="K2804" s="193">
        <f>MAX(0,(F2804-'2031 forecast'!$C$10))</f>
        <v>0</v>
      </c>
      <c r="L2804" s="193">
        <f>MAX(0,(G2804-'2031 forecast'!$C$10))</f>
        <v>0</v>
      </c>
      <c r="M2804" s="193">
        <f>MAX(0,(H2804-'2031 forecast'!$C$10))</f>
        <v>0</v>
      </c>
      <c r="N2804" s="193">
        <f>MAX(0,(I2804-'2031 forecast'!$C$10))</f>
        <v>0</v>
      </c>
      <c r="O2804" s="193">
        <f>MAX(0,(J2804-'2031 forecast'!$C$10))</f>
        <v>0</v>
      </c>
      <c r="P2804" s="175" t="str">
        <f t="shared" si="449"/>
        <v/>
      </c>
      <c r="Q2804" s="175" t="str">
        <f t="shared" si="450"/>
        <v/>
      </c>
    </row>
    <row r="2805" spans="1:17" s="1" customFormat="1" x14ac:dyDescent="0.3">
      <c r="A2805" s="189">
        <f t="shared" si="448"/>
        <v>43947.70833332654</v>
      </c>
      <c r="B2805" s="190">
        <f t="shared" si="444"/>
        <v>43947</v>
      </c>
      <c r="C2805" s="1">
        <f t="shared" si="445"/>
        <v>17</v>
      </c>
      <c r="D2805" s="191">
        <v>2.7858131983857066</v>
      </c>
      <c r="E2805" s="192">
        <f t="shared" si="446"/>
        <v>9.6733594113159003E-5</v>
      </c>
      <c r="F2805" s="193">
        <f t="shared" si="447"/>
        <v>4.1535432218976478</v>
      </c>
      <c r="G2805" s="193">
        <f t="shared" ref="G2805:J2824" si="453">$E2805*G$2</f>
        <v>4.3071345413449329</v>
      </c>
      <c r="H2805" s="193">
        <f t="shared" si="453"/>
        <v>4.4664054197011485</v>
      </c>
      <c r="I2805" s="193">
        <f t="shared" si="453"/>
        <v>4.6315658778809929</v>
      </c>
      <c r="J2805" s="193">
        <f t="shared" si="453"/>
        <v>4.8028337030333601</v>
      </c>
      <c r="K2805" s="193">
        <f>MAX(0,(F2805-'2031 forecast'!$C$10))</f>
        <v>0</v>
      </c>
      <c r="L2805" s="193">
        <f>MAX(0,(G2805-'2031 forecast'!$C$10))</f>
        <v>0</v>
      </c>
      <c r="M2805" s="193">
        <f>MAX(0,(H2805-'2031 forecast'!$C$10))</f>
        <v>0</v>
      </c>
      <c r="N2805" s="193">
        <f>MAX(0,(I2805-'2031 forecast'!$C$10))</f>
        <v>0</v>
      </c>
      <c r="O2805" s="193">
        <f>MAX(0,(J2805-'2031 forecast'!$C$10))</f>
        <v>0</v>
      </c>
      <c r="P2805" s="175" t="str">
        <f t="shared" si="449"/>
        <v/>
      </c>
      <c r="Q2805" s="175" t="str">
        <f t="shared" si="450"/>
        <v/>
      </c>
    </row>
    <row r="2806" spans="1:17" s="1" customFormat="1" x14ac:dyDescent="0.3">
      <c r="A2806" s="189">
        <f t="shared" si="448"/>
        <v>43947.749999993204</v>
      </c>
      <c r="B2806" s="190">
        <f t="shared" si="444"/>
        <v>43947</v>
      </c>
      <c r="C2806" s="1">
        <f t="shared" si="445"/>
        <v>18</v>
      </c>
      <c r="D2806" s="191">
        <v>2.7406378492226948</v>
      </c>
      <c r="E2806" s="192">
        <f t="shared" si="446"/>
        <v>9.5164941235648299E-5</v>
      </c>
      <c r="F2806" s="193">
        <f t="shared" si="447"/>
        <v>4.0861884669479549</v>
      </c>
      <c r="G2806" s="193">
        <f t="shared" si="453"/>
        <v>4.2372891163501496</v>
      </c>
      <c r="H2806" s="193">
        <f t="shared" si="453"/>
        <v>4.3939772237059938</v>
      </c>
      <c r="I2806" s="193">
        <f t="shared" si="453"/>
        <v>4.5564594041856248</v>
      </c>
      <c r="J2806" s="193">
        <f t="shared" si="453"/>
        <v>4.7249499132544397</v>
      </c>
      <c r="K2806" s="193">
        <f>MAX(0,(F2806-'2031 forecast'!$C$10))</f>
        <v>0</v>
      </c>
      <c r="L2806" s="193">
        <f>MAX(0,(G2806-'2031 forecast'!$C$10))</f>
        <v>0</v>
      </c>
      <c r="M2806" s="193">
        <f>MAX(0,(H2806-'2031 forecast'!$C$10))</f>
        <v>0</v>
      </c>
      <c r="N2806" s="193">
        <f>MAX(0,(I2806-'2031 forecast'!$C$10))</f>
        <v>0</v>
      </c>
      <c r="O2806" s="193">
        <f>MAX(0,(J2806-'2031 forecast'!$C$10))</f>
        <v>0</v>
      </c>
      <c r="P2806" s="175" t="str">
        <f t="shared" si="449"/>
        <v/>
      </c>
      <c r="Q2806" s="175" t="str">
        <f t="shared" si="450"/>
        <v/>
      </c>
    </row>
    <row r="2807" spans="1:17" s="1" customFormat="1" x14ac:dyDescent="0.3">
      <c r="A2807" s="189">
        <f t="shared" si="448"/>
        <v>43947.791666659868</v>
      </c>
      <c r="B2807" s="190">
        <f t="shared" si="444"/>
        <v>43947</v>
      </c>
      <c r="C2807" s="1">
        <f t="shared" si="445"/>
        <v>19</v>
      </c>
      <c r="D2807" s="191">
        <v>2.5222903282681401</v>
      </c>
      <c r="E2807" s="192">
        <f t="shared" si="446"/>
        <v>8.7583118994346675E-5</v>
      </c>
      <c r="F2807" s="193">
        <f t="shared" si="447"/>
        <v>3.7606404846911139</v>
      </c>
      <c r="G2807" s="193">
        <f t="shared" si="453"/>
        <v>3.8997028955420339</v>
      </c>
      <c r="H2807" s="193">
        <f t="shared" si="453"/>
        <v>4.0439076097294189</v>
      </c>
      <c r="I2807" s="193">
        <f t="shared" si="453"/>
        <v>4.1934447813246836</v>
      </c>
      <c r="J2807" s="193">
        <f t="shared" si="453"/>
        <v>4.3485115959896641</v>
      </c>
      <c r="K2807" s="193">
        <f>MAX(0,(F2807-'2031 forecast'!$C$10))</f>
        <v>0</v>
      </c>
      <c r="L2807" s="193">
        <f>MAX(0,(G2807-'2031 forecast'!$C$10))</f>
        <v>0</v>
      </c>
      <c r="M2807" s="193">
        <f>MAX(0,(H2807-'2031 forecast'!$C$10))</f>
        <v>0</v>
      </c>
      <c r="N2807" s="193">
        <f>MAX(0,(I2807-'2031 forecast'!$C$10))</f>
        <v>0</v>
      </c>
      <c r="O2807" s="193">
        <f>MAX(0,(J2807-'2031 forecast'!$C$10))</f>
        <v>0</v>
      </c>
      <c r="P2807" s="175" t="str">
        <f t="shared" si="449"/>
        <v/>
      </c>
      <c r="Q2807" s="175" t="str">
        <f t="shared" si="450"/>
        <v/>
      </c>
    </row>
    <row r="2808" spans="1:17" s="1" customFormat="1" x14ac:dyDescent="0.3">
      <c r="A2808" s="189">
        <f t="shared" si="448"/>
        <v>43947.833333326533</v>
      </c>
      <c r="B2808" s="190">
        <f t="shared" si="444"/>
        <v>43947</v>
      </c>
      <c r="C2808" s="1">
        <f t="shared" si="445"/>
        <v>20</v>
      </c>
      <c r="D2808" s="191">
        <v>2.6276994763151666</v>
      </c>
      <c r="E2808" s="192">
        <f t="shared" si="446"/>
        <v>9.1243309041871595E-5</v>
      </c>
      <c r="F2808" s="193">
        <f t="shared" si="447"/>
        <v>3.9178015795737267</v>
      </c>
      <c r="G2808" s="193">
        <f t="shared" si="453"/>
        <v>4.0626755538631931</v>
      </c>
      <c r="H2808" s="193">
        <f t="shared" si="453"/>
        <v>4.2129067337181105</v>
      </c>
      <c r="I2808" s="193">
        <f t="shared" si="453"/>
        <v>4.3686932199472066</v>
      </c>
      <c r="J2808" s="193">
        <f t="shared" si="453"/>
        <v>4.5302404388071418</v>
      </c>
      <c r="K2808" s="193">
        <f>MAX(0,(F2808-'2031 forecast'!$C$10))</f>
        <v>0</v>
      </c>
      <c r="L2808" s="193">
        <f>MAX(0,(G2808-'2031 forecast'!$C$10))</f>
        <v>0</v>
      </c>
      <c r="M2808" s="193">
        <f>MAX(0,(H2808-'2031 forecast'!$C$10))</f>
        <v>0</v>
      </c>
      <c r="N2808" s="193">
        <f>MAX(0,(I2808-'2031 forecast'!$C$10))</f>
        <v>0</v>
      </c>
      <c r="O2808" s="193">
        <f>MAX(0,(J2808-'2031 forecast'!$C$10))</f>
        <v>0</v>
      </c>
      <c r="P2808" s="175" t="str">
        <f t="shared" si="449"/>
        <v/>
      </c>
      <c r="Q2808" s="175" t="str">
        <f t="shared" si="450"/>
        <v/>
      </c>
    </row>
    <row r="2809" spans="1:17" s="1" customFormat="1" x14ac:dyDescent="0.3">
      <c r="A2809" s="189">
        <f t="shared" si="448"/>
        <v>43947.874999993197</v>
      </c>
      <c r="B2809" s="190">
        <f t="shared" si="444"/>
        <v>43947</v>
      </c>
      <c r="C2809" s="1">
        <f t="shared" si="445"/>
        <v>21</v>
      </c>
      <c r="D2809" s="191">
        <v>2.5448780028496456</v>
      </c>
      <c r="E2809" s="192">
        <f t="shared" si="446"/>
        <v>8.8367445433102014E-5</v>
      </c>
      <c r="F2809" s="193">
        <f t="shared" si="447"/>
        <v>3.7943178621659595</v>
      </c>
      <c r="G2809" s="193">
        <f t="shared" si="453"/>
        <v>3.9346256080394251</v>
      </c>
      <c r="H2809" s="193">
        <f t="shared" si="453"/>
        <v>4.0801217077269953</v>
      </c>
      <c r="I2809" s="193">
        <f t="shared" si="453"/>
        <v>4.2309980181723672</v>
      </c>
      <c r="J2809" s="193">
        <f t="shared" si="453"/>
        <v>4.3874534908791238</v>
      </c>
      <c r="K2809" s="193">
        <f>MAX(0,(F2809-'2031 forecast'!$C$10))</f>
        <v>0</v>
      </c>
      <c r="L2809" s="193">
        <f>MAX(0,(G2809-'2031 forecast'!$C$10))</f>
        <v>0</v>
      </c>
      <c r="M2809" s="193">
        <f>MAX(0,(H2809-'2031 forecast'!$C$10))</f>
        <v>0</v>
      </c>
      <c r="N2809" s="193">
        <f>MAX(0,(I2809-'2031 forecast'!$C$10))</f>
        <v>0</v>
      </c>
      <c r="O2809" s="193">
        <f>MAX(0,(J2809-'2031 forecast'!$C$10))</f>
        <v>0</v>
      </c>
      <c r="P2809" s="175" t="str">
        <f t="shared" si="449"/>
        <v/>
      </c>
      <c r="Q2809" s="175" t="str">
        <f t="shared" si="450"/>
        <v/>
      </c>
    </row>
    <row r="2810" spans="1:17" s="1" customFormat="1" x14ac:dyDescent="0.3">
      <c r="A2810" s="189">
        <f t="shared" si="448"/>
        <v>43947.916666659861</v>
      </c>
      <c r="B2810" s="190">
        <f t="shared" si="444"/>
        <v>43947</v>
      </c>
      <c r="C2810" s="1">
        <f t="shared" si="445"/>
        <v>22</v>
      </c>
      <c r="D2810" s="191">
        <v>2.4997026536866342</v>
      </c>
      <c r="E2810" s="192">
        <f t="shared" si="446"/>
        <v>8.6798792555591324E-5</v>
      </c>
      <c r="F2810" s="193">
        <f t="shared" si="447"/>
        <v>3.7269631072162674</v>
      </c>
      <c r="G2810" s="193">
        <f t="shared" si="453"/>
        <v>3.8647801830446422</v>
      </c>
      <c r="H2810" s="193">
        <f t="shared" si="453"/>
        <v>4.0076935117318415</v>
      </c>
      <c r="I2810" s="193">
        <f t="shared" si="453"/>
        <v>4.155891544476999</v>
      </c>
      <c r="J2810" s="193">
        <f t="shared" si="453"/>
        <v>4.3095697011002043</v>
      </c>
      <c r="K2810" s="193">
        <f>MAX(0,(F2810-'2031 forecast'!$C$10))</f>
        <v>0</v>
      </c>
      <c r="L2810" s="193">
        <f>MAX(0,(G2810-'2031 forecast'!$C$10))</f>
        <v>0</v>
      </c>
      <c r="M2810" s="193">
        <f>MAX(0,(H2810-'2031 forecast'!$C$10))</f>
        <v>0</v>
      </c>
      <c r="N2810" s="193">
        <f>MAX(0,(I2810-'2031 forecast'!$C$10))</f>
        <v>0</v>
      </c>
      <c r="O2810" s="193">
        <f>MAX(0,(J2810-'2031 forecast'!$C$10))</f>
        <v>0</v>
      </c>
      <c r="P2810" s="175" t="str">
        <f t="shared" si="449"/>
        <v/>
      </c>
      <c r="Q2810" s="175" t="str">
        <f t="shared" si="450"/>
        <v/>
      </c>
    </row>
    <row r="2811" spans="1:17" s="1" customFormat="1" x14ac:dyDescent="0.3">
      <c r="A2811" s="189">
        <f t="shared" si="448"/>
        <v>43947.958333326525</v>
      </c>
      <c r="B2811" s="190">
        <f t="shared" si="444"/>
        <v>43947</v>
      </c>
      <c r="C2811" s="1">
        <f t="shared" si="445"/>
        <v>23</v>
      </c>
      <c r="D2811" s="191">
        <v>2.2888843575925808</v>
      </c>
      <c r="E2811" s="192">
        <f t="shared" si="446"/>
        <v>7.9478412460541457E-5</v>
      </c>
      <c r="F2811" s="193">
        <f t="shared" si="447"/>
        <v>3.4126409174510406</v>
      </c>
      <c r="G2811" s="193">
        <f t="shared" si="453"/>
        <v>3.5388348664023233</v>
      </c>
      <c r="H2811" s="193">
        <f t="shared" si="453"/>
        <v>3.6696952637544573</v>
      </c>
      <c r="I2811" s="193">
        <f t="shared" si="453"/>
        <v>3.8053946672319512</v>
      </c>
      <c r="J2811" s="193">
        <f t="shared" si="453"/>
        <v>3.9461120154652476</v>
      </c>
      <c r="K2811" s="193">
        <f>MAX(0,(F2811-'2031 forecast'!$C$10))</f>
        <v>0</v>
      </c>
      <c r="L2811" s="193">
        <f>MAX(0,(G2811-'2031 forecast'!$C$10))</f>
        <v>0</v>
      </c>
      <c r="M2811" s="193">
        <f>MAX(0,(H2811-'2031 forecast'!$C$10))</f>
        <v>0</v>
      </c>
      <c r="N2811" s="193">
        <f>MAX(0,(I2811-'2031 forecast'!$C$10))</f>
        <v>0</v>
      </c>
      <c r="O2811" s="193">
        <f>MAX(0,(J2811-'2031 forecast'!$C$10))</f>
        <v>0</v>
      </c>
      <c r="P2811" s="175" t="str">
        <f t="shared" si="449"/>
        <v/>
      </c>
      <c r="Q2811" s="175" t="str">
        <f t="shared" si="450"/>
        <v/>
      </c>
    </row>
    <row r="2812" spans="1:17" s="1" customFormat="1" x14ac:dyDescent="0.3">
      <c r="A2812" s="189">
        <f t="shared" si="448"/>
        <v>43947.99999999319</v>
      </c>
      <c r="B2812" s="190">
        <f t="shared" si="444"/>
        <v>43947</v>
      </c>
      <c r="C2812" s="1">
        <f t="shared" si="445"/>
        <v>0</v>
      </c>
      <c r="D2812" s="191">
        <v>2.085595286359029</v>
      </c>
      <c r="E2812" s="192">
        <f t="shared" si="446"/>
        <v>7.241947451174336E-5</v>
      </c>
      <c r="F2812" s="193">
        <f t="shared" si="447"/>
        <v>3.1095445201774279</v>
      </c>
      <c r="G2812" s="193">
        <f t="shared" si="453"/>
        <v>3.2245304539258011</v>
      </c>
      <c r="H2812" s="193">
        <f t="shared" si="453"/>
        <v>3.3437683817762651</v>
      </c>
      <c r="I2812" s="193">
        <f t="shared" si="453"/>
        <v>3.4674155356027976</v>
      </c>
      <c r="J2812" s="193">
        <f t="shared" si="453"/>
        <v>3.5956349614601102</v>
      </c>
      <c r="K2812" s="193">
        <f>MAX(0,(F2812-'2031 forecast'!$C$10))</f>
        <v>0</v>
      </c>
      <c r="L2812" s="193">
        <f>MAX(0,(G2812-'2031 forecast'!$C$10))</f>
        <v>0</v>
      </c>
      <c r="M2812" s="193">
        <f>MAX(0,(H2812-'2031 forecast'!$C$10))</f>
        <v>0</v>
      </c>
      <c r="N2812" s="193">
        <f>MAX(0,(I2812-'2031 forecast'!$C$10))</f>
        <v>0</v>
      </c>
      <c r="O2812" s="193">
        <f>MAX(0,(J2812-'2031 forecast'!$C$10))</f>
        <v>0</v>
      </c>
      <c r="P2812" s="175" t="str">
        <f t="shared" si="449"/>
        <v/>
      </c>
      <c r="Q2812" s="175" t="str">
        <f t="shared" si="450"/>
        <v/>
      </c>
    </row>
    <row r="2813" spans="1:17" s="1" customFormat="1" x14ac:dyDescent="0.3">
      <c r="A2813" s="189">
        <f t="shared" si="448"/>
        <v>43948.041666659854</v>
      </c>
      <c r="B2813" s="190">
        <f t="shared" si="444"/>
        <v>43948</v>
      </c>
      <c r="C2813" s="1">
        <f t="shared" si="445"/>
        <v>1</v>
      </c>
      <c r="D2813" s="191">
        <v>2.115712185801037</v>
      </c>
      <c r="E2813" s="192">
        <f t="shared" si="446"/>
        <v>7.3465243096750495E-5</v>
      </c>
      <c r="F2813" s="193">
        <f t="shared" si="447"/>
        <v>3.1544476901438894</v>
      </c>
      <c r="G2813" s="193">
        <f t="shared" si="453"/>
        <v>3.2710940705889899</v>
      </c>
      <c r="H2813" s="193">
        <f t="shared" si="453"/>
        <v>3.3920538457730349</v>
      </c>
      <c r="I2813" s="193">
        <f t="shared" si="453"/>
        <v>3.5174865180663764</v>
      </c>
      <c r="J2813" s="193">
        <f t="shared" si="453"/>
        <v>3.6475574879793902</v>
      </c>
      <c r="K2813" s="193">
        <f>MAX(0,(F2813-'2031 forecast'!$C$10))</f>
        <v>0</v>
      </c>
      <c r="L2813" s="193">
        <f>MAX(0,(G2813-'2031 forecast'!$C$10))</f>
        <v>0</v>
      </c>
      <c r="M2813" s="193">
        <f>MAX(0,(H2813-'2031 forecast'!$C$10))</f>
        <v>0</v>
      </c>
      <c r="N2813" s="193">
        <f>MAX(0,(I2813-'2031 forecast'!$C$10))</f>
        <v>0</v>
      </c>
      <c r="O2813" s="193">
        <f>MAX(0,(J2813-'2031 forecast'!$C$10))</f>
        <v>0</v>
      </c>
      <c r="P2813" s="175" t="str">
        <f t="shared" si="449"/>
        <v/>
      </c>
      <c r="Q2813" s="175" t="str">
        <f t="shared" si="450"/>
        <v/>
      </c>
    </row>
    <row r="2814" spans="1:17" s="1" customFormat="1" x14ac:dyDescent="0.3">
      <c r="A2814" s="189">
        <f t="shared" si="448"/>
        <v>43948.083333326518</v>
      </c>
      <c r="B2814" s="190">
        <f t="shared" si="444"/>
        <v>43948</v>
      </c>
      <c r="C2814" s="1">
        <f t="shared" si="445"/>
        <v>2</v>
      </c>
      <c r="D2814" s="191">
        <v>2.085595286359029</v>
      </c>
      <c r="E2814" s="192">
        <f t="shared" si="446"/>
        <v>7.241947451174336E-5</v>
      </c>
      <c r="F2814" s="193">
        <f t="shared" si="447"/>
        <v>3.1095445201774279</v>
      </c>
      <c r="G2814" s="193">
        <f t="shared" si="453"/>
        <v>3.2245304539258011</v>
      </c>
      <c r="H2814" s="193">
        <f t="shared" si="453"/>
        <v>3.3437683817762651</v>
      </c>
      <c r="I2814" s="193">
        <f t="shared" si="453"/>
        <v>3.4674155356027976</v>
      </c>
      <c r="J2814" s="193">
        <f t="shared" si="453"/>
        <v>3.5956349614601102</v>
      </c>
      <c r="K2814" s="193">
        <f>MAX(0,(F2814-'2031 forecast'!$C$10))</f>
        <v>0</v>
      </c>
      <c r="L2814" s="193">
        <f>MAX(0,(G2814-'2031 forecast'!$C$10))</f>
        <v>0</v>
      </c>
      <c r="M2814" s="193">
        <f>MAX(0,(H2814-'2031 forecast'!$C$10))</f>
        <v>0</v>
      </c>
      <c r="N2814" s="193">
        <f>MAX(0,(I2814-'2031 forecast'!$C$10))</f>
        <v>0</v>
      </c>
      <c r="O2814" s="193">
        <f>MAX(0,(J2814-'2031 forecast'!$C$10))</f>
        <v>0</v>
      </c>
      <c r="P2814" s="175" t="str">
        <f t="shared" si="449"/>
        <v/>
      </c>
      <c r="Q2814" s="175" t="str">
        <f t="shared" si="450"/>
        <v/>
      </c>
    </row>
    <row r="2815" spans="1:17" s="1" customFormat="1" x14ac:dyDescent="0.3">
      <c r="A2815" s="189">
        <f t="shared" si="448"/>
        <v>43948.124999993182</v>
      </c>
      <c r="B2815" s="190">
        <f t="shared" si="444"/>
        <v>43948</v>
      </c>
      <c r="C2815" s="1">
        <f t="shared" si="445"/>
        <v>3</v>
      </c>
      <c r="D2815" s="191">
        <v>2.085595286359029</v>
      </c>
      <c r="E2815" s="192">
        <f t="shared" si="446"/>
        <v>7.241947451174336E-5</v>
      </c>
      <c r="F2815" s="193">
        <f t="shared" si="447"/>
        <v>3.1095445201774279</v>
      </c>
      <c r="G2815" s="193">
        <f t="shared" si="453"/>
        <v>3.2245304539258011</v>
      </c>
      <c r="H2815" s="193">
        <f t="shared" si="453"/>
        <v>3.3437683817762651</v>
      </c>
      <c r="I2815" s="193">
        <f t="shared" si="453"/>
        <v>3.4674155356027976</v>
      </c>
      <c r="J2815" s="193">
        <f t="shared" si="453"/>
        <v>3.5956349614601102</v>
      </c>
      <c r="K2815" s="193">
        <f>MAX(0,(F2815-'2031 forecast'!$C$10))</f>
        <v>0</v>
      </c>
      <c r="L2815" s="193">
        <f>MAX(0,(G2815-'2031 forecast'!$C$10))</f>
        <v>0</v>
      </c>
      <c r="M2815" s="193">
        <f>MAX(0,(H2815-'2031 forecast'!$C$10))</f>
        <v>0</v>
      </c>
      <c r="N2815" s="193">
        <f>MAX(0,(I2815-'2031 forecast'!$C$10))</f>
        <v>0</v>
      </c>
      <c r="O2815" s="193">
        <f>MAX(0,(J2815-'2031 forecast'!$C$10))</f>
        <v>0</v>
      </c>
      <c r="P2815" s="175" t="str">
        <f t="shared" si="449"/>
        <v/>
      </c>
      <c r="Q2815" s="175" t="str">
        <f t="shared" si="450"/>
        <v/>
      </c>
    </row>
    <row r="2816" spans="1:17" s="1" customFormat="1" x14ac:dyDescent="0.3">
      <c r="A2816" s="189">
        <f t="shared" si="448"/>
        <v>43948.166666659847</v>
      </c>
      <c r="B2816" s="190">
        <f t="shared" si="444"/>
        <v>43948</v>
      </c>
      <c r="C2816" s="1">
        <f t="shared" si="445"/>
        <v>4</v>
      </c>
      <c r="D2816" s="191">
        <v>2.0705368366380252</v>
      </c>
      <c r="E2816" s="192">
        <f t="shared" si="446"/>
        <v>7.1896590219239792E-5</v>
      </c>
      <c r="F2816" s="193">
        <f t="shared" si="447"/>
        <v>3.0870929351941974</v>
      </c>
      <c r="G2816" s="193">
        <f t="shared" si="453"/>
        <v>3.2012486455942062</v>
      </c>
      <c r="H2816" s="193">
        <f t="shared" si="453"/>
        <v>3.3196256497778802</v>
      </c>
      <c r="I2816" s="193">
        <f t="shared" si="453"/>
        <v>3.4423800443710082</v>
      </c>
      <c r="J2816" s="193">
        <f t="shared" si="453"/>
        <v>3.5696736982004702</v>
      </c>
      <c r="K2816" s="193">
        <f>MAX(0,(F2816-'2031 forecast'!$C$10))</f>
        <v>0</v>
      </c>
      <c r="L2816" s="193">
        <f>MAX(0,(G2816-'2031 forecast'!$C$10))</f>
        <v>0</v>
      </c>
      <c r="M2816" s="193">
        <f>MAX(0,(H2816-'2031 forecast'!$C$10))</f>
        <v>0</v>
      </c>
      <c r="N2816" s="193">
        <f>MAX(0,(I2816-'2031 forecast'!$C$10))</f>
        <v>0</v>
      </c>
      <c r="O2816" s="193">
        <f>MAX(0,(J2816-'2031 forecast'!$C$10))</f>
        <v>0</v>
      </c>
      <c r="P2816" s="175" t="str">
        <f t="shared" si="449"/>
        <v/>
      </c>
      <c r="Q2816" s="175" t="str">
        <f t="shared" si="450"/>
        <v/>
      </c>
    </row>
    <row r="2817" spans="1:17" s="1" customFormat="1" x14ac:dyDescent="0.3">
      <c r="A2817" s="189">
        <f t="shared" si="448"/>
        <v>43948.208333326511</v>
      </c>
      <c r="B2817" s="190">
        <f t="shared" si="444"/>
        <v>43948</v>
      </c>
      <c r="C2817" s="1">
        <f t="shared" si="445"/>
        <v>5</v>
      </c>
      <c r="D2817" s="191">
        <v>2.1458290852430446</v>
      </c>
      <c r="E2817" s="192">
        <f t="shared" si="446"/>
        <v>7.4511011681757617E-5</v>
      </c>
      <c r="F2817" s="193">
        <f t="shared" si="447"/>
        <v>3.1993508601103504</v>
      </c>
      <c r="G2817" s="193">
        <f t="shared" si="453"/>
        <v>3.3176576872521784</v>
      </c>
      <c r="H2817" s="193">
        <f t="shared" si="453"/>
        <v>3.4403393097698038</v>
      </c>
      <c r="I2817" s="193">
        <f t="shared" si="453"/>
        <v>3.5675575005299542</v>
      </c>
      <c r="J2817" s="193">
        <f t="shared" si="453"/>
        <v>3.6994800144986697</v>
      </c>
      <c r="K2817" s="193">
        <f>MAX(0,(F2817-'2031 forecast'!$C$10))</f>
        <v>0</v>
      </c>
      <c r="L2817" s="193">
        <f>MAX(0,(G2817-'2031 forecast'!$C$10))</f>
        <v>0</v>
      </c>
      <c r="M2817" s="193">
        <f>MAX(0,(H2817-'2031 forecast'!$C$10))</f>
        <v>0</v>
      </c>
      <c r="N2817" s="193">
        <f>MAX(0,(I2817-'2031 forecast'!$C$10))</f>
        <v>0</v>
      </c>
      <c r="O2817" s="193">
        <f>MAX(0,(J2817-'2031 forecast'!$C$10))</f>
        <v>0</v>
      </c>
      <c r="P2817" s="175" t="str">
        <f t="shared" si="449"/>
        <v/>
      </c>
      <c r="Q2817" s="175" t="str">
        <f t="shared" si="450"/>
        <v/>
      </c>
    </row>
    <row r="2818" spans="1:17" s="1" customFormat="1" x14ac:dyDescent="0.3">
      <c r="A2818" s="189">
        <f t="shared" si="448"/>
        <v>43948.249999993175</v>
      </c>
      <c r="B2818" s="190">
        <f t="shared" si="444"/>
        <v>43948</v>
      </c>
      <c r="C2818" s="1">
        <f t="shared" si="445"/>
        <v>6</v>
      </c>
      <c r="D2818" s="191">
        <v>2.3340597067555917</v>
      </c>
      <c r="E2818" s="192">
        <f t="shared" si="446"/>
        <v>8.1047065338052119E-5</v>
      </c>
      <c r="F2818" s="193">
        <f t="shared" si="447"/>
        <v>3.4799956724007308</v>
      </c>
      <c r="G2818" s="193">
        <f t="shared" si="453"/>
        <v>3.6086802913971048</v>
      </c>
      <c r="H2818" s="193">
        <f t="shared" si="453"/>
        <v>3.7421234597496102</v>
      </c>
      <c r="I2818" s="193">
        <f t="shared" si="453"/>
        <v>3.8805011409273176</v>
      </c>
      <c r="J2818" s="193">
        <f t="shared" si="453"/>
        <v>4.0239958052441658</v>
      </c>
      <c r="K2818" s="193">
        <f>MAX(0,(F2818-'2031 forecast'!$C$10))</f>
        <v>0</v>
      </c>
      <c r="L2818" s="193">
        <f>MAX(0,(G2818-'2031 forecast'!$C$10))</f>
        <v>0</v>
      </c>
      <c r="M2818" s="193">
        <f>MAX(0,(H2818-'2031 forecast'!$C$10))</f>
        <v>0</v>
      </c>
      <c r="N2818" s="193">
        <f>MAX(0,(I2818-'2031 forecast'!$C$10))</f>
        <v>0</v>
      </c>
      <c r="O2818" s="193">
        <f>MAX(0,(J2818-'2031 forecast'!$C$10))</f>
        <v>0</v>
      </c>
      <c r="P2818" s="175" t="str">
        <f t="shared" si="449"/>
        <v/>
      </c>
      <c r="Q2818" s="175" t="str">
        <f t="shared" si="450"/>
        <v/>
      </c>
    </row>
    <row r="2819" spans="1:17" s="1" customFormat="1" x14ac:dyDescent="0.3">
      <c r="A2819" s="189">
        <f t="shared" si="448"/>
        <v>43948.291666659839</v>
      </c>
      <c r="B2819" s="190">
        <f t="shared" si="444"/>
        <v>43948</v>
      </c>
      <c r="C2819" s="1">
        <f t="shared" si="445"/>
        <v>7</v>
      </c>
      <c r="D2819" s="191">
        <v>2.5072318785471364</v>
      </c>
      <c r="E2819" s="192">
        <f t="shared" si="446"/>
        <v>8.7060234701843108E-5</v>
      </c>
      <c r="F2819" s="193">
        <f t="shared" si="447"/>
        <v>3.7381888997078829</v>
      </c>
      <c r="G2819" s="193">
        <f t="shared" si="453"/>
        <v>3.8764210872104394</v>
      </c>
      <c r="H2819" s="193">
        <f t="shared" si="453"/>
        <v>4.019764877731034</v>
      </c>
      <c r="I2819" s="193">
        <f t="shared" si="453"/>
        <v>4.1684092900928942</v>
      </c>
      <c r="J2819" s="193">
        <f t="shared" si="453"/>
        <v>4.3225503327300245</v>
      </c>
      <c r="K2819" s="193">
        <f>MAX(0,(F2819-'2031 forecast'!$C$10))</f>
        <v>0</v>
      </c>
      <c r="L2819" s="193">
        <f>MAX(0,(G2819-'2031 forecast'!$C$10))</f>
        <v>0</v>
      </c>
      <c r="M2819" s="193">
        <f>MAX(0,(H2819-'2031 forecast'!$C$10))</f>
        <v>0</v>
      </c>
      <c r="N2819" s="193">
        <f>MAX(0,(I2819-'2031 forecast'!$C$10))</f>
        <v>0</v>
      </c>
      <c r="O2819" s="193">
        <f>MAX(0,(J2819-'2031 forecast'!$C$10))</f>
        <v>0</v>
      </c>
      <c r="P2819" s="175" t="str">
        <f t="shared" si="449"/>
        <v/>
      </c>
      <c r="Q2819" s="175" t="str">
        <f t="shared" si="450"/>
        <v/>
      </c>
    </row>
    <row r="2820" spans="1:17" s="1" customFormat="1" x14ac:dyDescent="0.3">
      <c r="A2820" s="189">
        <f t="shared" si="448"/>
        <v>43948.333333326504</v>
      </c>
      <c r="B2820" s="190">
        <f t="shared" si="444"/>
        <v>43948</v>
      </c>
      <c r="C2820" s="1">
        <f t="shared" si="445"/>
        <v>8</v>
      </c>
      <c r="D2820" s="191">
        <v>2.5749949022916536</v>
      </c>
      <c r="E2820" s="192">
        <f t="shared" si="446"/>
        <v>8.9413214018109149E-5</v>
      </c>
      <c r="F2820" s="193">
        <f t="shared" si="447"/>
        <v>3.8392210321324209</v>
      </c>
      <c r="G2820" s="193">
        <f t="shared" si="453"/>
        <v>3.9811892247026139</v>
      </c>
      <c r="H2820" s="193">
        <f t="shared" si="453"/>
        <v>4.1284071717237651</v>
      </c>
      <c r="I2820" s="193">
        <f t="shared" si="453"/>
        <v>4.281069000635946</v>
      </c>
      <c r="J2820" s="193">
        <f t="shared" si="453"/>
        <v>4.4393760173984038</v>
      </c>
      <c r="K2820" s="193">
        <f>MAX(0,(F2820-'2031 forecast'!$C$10))</f>
        <v>0</v>
      </c>
      <c r="L2820" s="193">
        <f>MAX(0,(G2820-'2031 forecast'!$C$10))</f>
        <v>0</v>
      </c>
      <c r="M2820" s="193">
        <f>MAX(0,(H2820-'2031 forecast'!$C$10))</f>
        <v>0</v>
      </c>
      <c r="N2820" s="193">
        <f>MAX(0,(I2820-'2031 forecast'!$C$10))</f>
        <v>0</v>
      </c>
      <c r="O2820" s="193">
        <f>MAX(0,(J2820-'2031 forecast'!$C$10))</f>
        <v>0</v>
      </c>
      <c r="P2820" s="175" t="str">
        <f t="shared" si="449"/>
        <v/>
      </c>
      <c r="Q2820" s="175" t="str">
        <f t="shared" si="450"/>
        <v/>
      </c>
    </row>
    <row r="2821" spans="1:17" s="1" customFormat="1" x14ac:dyDescent="0.3">
      <c r="A2821" s="189">
        <f t="shared" si="448"/>
        <v>43948.374999993168</v>
      </c>
      <c r="B2821" s="190">
        <f t="shared" ref="B2821:B2884" si="454">INT(A2821)</f>
        <v>43948</v>
      </c>
      <c r="C2821" s="1">
        <f t="shared" ref="C2821:C2884" si="455">HOUR(A2821)</f>
        <v>9</v>
      </c>
      <c r="D2821" s="191">
        <v>2.6051118017336607</v>
      </c>
      <c r="E2821" s="192">
        <f t="shared" ref="E2821:E2884" si="456">D2821/SUM($D$4:$D$8763)</f>
        <v>9.0458982603116257E-5</v>
      </c>
      <c r="F2821" s="193">
        <f t="shared" ref="F2821:F2884" si="457">E2821*$F$2</f>
        <v>3.8841242020988811</v>
      </c>
      <c r="G2821" s="193">
        <f t="shared" si="453"/>
        <v>4.0277528413658015</v>
      </c>
      <c r="H2821" s="193">
        <f t="shared" si="453"/>
        <v>4.1766926357205332</v>
      </c>
      <c r="I2821" s="193">
        <f t="shared" si="453"/>
        <v>4.331139983099523</v>
      </c>
      <c r="J2821" s="193">
        <f t="shared" si="453"/>
        <v>4.4912985439176829</v>
      </c>
      <c r="K2821" s="193">
        <f>MAX(0,(F2821-'2031 forecast'!$C$10))</f>
        <v>0</v>
      </c>
      <c r="L2821" s="193">
        <f>MAX(0,(G2821-'2031 forecast'!$C$10))</f>
        <v>0</v>
      </c>
      <c r="M2821" s="193">
        <f>MAX(0,(H2821-'2031 forecast'!$C$10))</f>
        <v>0</v>
      </c>
      <c r="N2821" s="193">
        <f>MAX(0,(I2821-'2031 forecast'!$C$10))</f>
        <v>0</v>
      </c>
      <c r="O2821" s="193">
        <f>MAX(0,(J2821-'2031 forecast'!$C$10))</f>
        <v>0</v>
      </c>
      <c r="P2821" s="175" t="str">
        <f t="shared" si="449"/>
        <v/>
      </c>
      <c r="Q2821" s="175" t="str">
        <f t="shared" si="450"/>
        <v/>
      </c>
    </row>
    <row r="2822" spans="1:17" s="1" customFormat="1" x14ac:dyDescent="0.3">
      <c r="A2822" s="189">
        <f t="shared" ref="A2822:A2885" si="458">A2821 + TIME(1,0,0)</f>
        <v>43948.416666659832</v>
      </c>
      <c r="B2822" s="190">
        <f t="shared" si="454"/>
        <v>43948</v>
      </c>
      <c r="C2822" s="1">
        <f t="shared" si="455"/>
        <v>10</v>
      </c>
      <c r="D2822" s="191">
        <v>2.6352287011756683</v>
      </c>
      <c r="E2822" s="192">
        <f t="shared" si="456"/>
        <v>9.1504751188123379E-5</v>
      </c>
      <c r="F2822" s="193">
        <f t="shared" si="457"/>
        <v>3.9290273720653421</v>
      </c>
      <c r="G2822" s="193">
        <f t="shared" si="453"/>
        <v>4.0743164580289903</v>
      </c>
      <c r="H2822" s="193">
        <f t="shared" si="453"/>
        <v>4.2249780997173021</v>
      </c>
      <c r="I2822" s="193">
        <f t="shared" si="453"/>
        <v>4.3812109655631017</v>
      </c>
      <c r="J2822" s="193">
        <f t="shared" si="453"/>
        <v>4.543221070436962</v>
      </c>
      <c r="K2822" s="193">
        <f>MAX(0,(F2822-'2031 forecast'!$C$10))</f>
        <v>0</v>
      </c>
      <c r="L2822" s="193">
        <f>MAX(0,(G2822-'2031 forecast'!$C$10))</f>
        <v>0</v>
      </c>
      <c r="M2822" s="193">
        <f>MAX(0,(H2822-'2031 forecast'!$C$10))</f>
        <v>0</v>
      </c>
      <c r="N2822" s="193">
        <f>MAX(0,(I2822-'2031 forecast'!$C$10))</f>
        <v>0</v>
      </c>
      <c r="O2822" s="193">
        <f>MAX(0,(J2822-'2031 forecast'!$C$10))</f>
        <v>0</v>
      </c>
      <c r="P2822" s="175" t="str">
        <f t="shared" ref="P2822:P2885" si="459">IF(K2822&gt;0,IF(K2821&gt;0,P2821+1,1),"")</f>
        <v/>
      </c>
      <c r="Q2822" s="175" t="str">
        <f t="shared" ref="Q2822:Q2885" si="460">IF(AND(K2822&gt;0,K2823=0),P2822,"")</f>
        <v/>
      </c>
    </row>
    <row r="2823" spans="1:17" s="1" customFormat="1" x14ac:dyDescent="0.3">
      <c r="A2823" s="189">
        <f t="shared" si="458"/>
        <v>43948.458333326496</v>
      </c>
      <c r="B2823" s="190">
        <f t="shared" si="454"/>
        <v>43948</v>
      </c>
      <c r="C2823" s="1">
        <f t="shared" si="455"/>
        <v>11</v>
      </c>
      <c r="D2823" s="191">
        <v>2.7481670740831974</v>
      </c>
      <c r="E2823" s="192">
        <f t="shared" si="456"/>
        <v>9.542638338190011E-5</v>
      </c>
      <c r="F2823" s="193">
        <f t="shared" si="457"/>
        <v>4.0974142594395717</v>
      </c>
      <c r="G2823" s="193">
        <f t="shared" si="453"/>
        <v>4.2489300205159477</v>
      </c>
      <c r="H2823" s="193">
        <f t="shared" si="453"/>
        <v>4.406048589705188</v>
      </c>
      <c r="I2823" s="193">
        <f t="shared" si="453"/>
        <v>4.5689771498015208</v>
      </c>
      <c r="J2823" s="193">
        <f t="shared" si="453"/>
        <v>4.7379305448842617</v>
      </c>
      <c r="K2823" s="193">
        <f>MAX(0,(F2823-'2031 forecast'!$C$10))</f>
        <v>0</v>
      </c>
      <c r="L2823" s="193">
        <f>MAX(0,(G2823-'2031 forecast'!$C$10))</f>
        <v>0</v>
      </c>
      <c r="M2823" s="193">
        <f>MAX(0,(H2823-'2031 forecast'!$C$10))</f>
        <v>0</v>
      </c>
      <c r="N2823" s="193">
        <f>MAX(0,(I2823-'2031 forecast'!$C$10))</f>
        <v>0</v>
      </c>
      <c r="O2823" s="193">
        <f>MAX(0,(J2823-'2031 forecast'!$C$10))</f>
        <v>0</v>
      </c>
      <c r="P2823" s="175" t="str">
        <f t="shared" si="459"/>
        <v/>
      </c>
      <c r="Q2823" s="175" t="str">
        <f t="shared" si="460"/>
        <v/>
      </c>
    </row>
    <row r="2824" spans="1:17" s="1" customFormat="1" x14ac:dyDescent="0.3">
      <c r="A2824" s="189">
        <f t="shared" si="458"/>
        <v>43948.499999993161</v>
      </c>
      <c r="B2824" s="190">
        <f t="shared" si="454"/>
        <v>43948</v>
      </c>
      <c r="C2824" s="1">
        <f t="shared" si="455"/>
        <v>12</v>
      </c>
      <c r="D2824" s="191">
        <v>2.8159300978277146</v>
      </c>
      <c r="E2824" s="192">
        <f t="shared" si="456"/>
        <v>9.7779362698166138E-5</v>
      </c>
      <c r="F2824" s="193">
        <f t="shared" si="457"/>
        <v>4.1984463918641088</v>
      </c>
      <c r="G2824" s="193">
        <f t="shared" si="453"/>
        <v>4.3536981580081218</v>
      </c>
      <c r="H2824" s="193">
        <f t="shared" si="453"/>
        <v>4.5146908836979183</v>
      </c>
      <c r="I2824" s="193">
        <f t="shared" si="453"/>
        <v>4.6816368603445717</v>
      </c>
      <c r="J2824" s="193">
        <f t="shared" si="453"/>
        <v>4.8547562295526401</v>
      </c>
      <c r="K2824" s="193">
        <f>MAX(0,(F2824-'2031 forecast'!$C$10))</f>
        <v>0</v>
      </c>
      <c r="L2824" s="193">
        <f>MAX(0,(G2824-'2031 forecast'!$C$10))</f>
        <v>0</v>
      </c>
      <c r="M2824" s="193">
        <f>MAX(0,(H2824-'2031 forecast'!$C$10))</f>
        <v>0</v>
      </c>
      <c r="N2824" s="193">
        <f>MAX(0,(I2824-'2031 forecast'!$C$10))</f>
        <v>0</v>
      </c>
      <c r="O2824" s="193">
        <f>MAX(0,(J2824-'2031 forecast'!$C$10))</f>
        <v>0</v>
      </c>
      <c r="P2824" s="175" t="str">
        <f t="shared" si="459"/>
        <v/>
      </c>
      <c r="Q2824" s="175" t="str">
        <f t="shared" si="460"/>
        <v/>
      </c>
    </row>
    <row r="2825" spans="1:17" s="1" customFormat="1" x14ac:dyDescent="0.3">
      <c r="A2825" s="189">
        <f t="shared" si="458"/>
        <v>43948.541666659825</v>
      </c>
      <c r="B2825" s="190">
        <f t="shared" si="454"/>
        <v>43948</v>
      </c>
      <c r="C2825" s="1">
        <f t="shared" si="455"/>
        <v>13</v>
      </c>
      <c r="D2825" s="191">
        <v>2.6502871508966721</v>
      </c>
      <c r="E2825" s="192">
        <f t="shared" si="456"/>
        <v>9.2027635480626934E-5</v>
      </c>
      <c r="F2825" s="193">
        <f t="shared" si="457"/>
        <v>3.9514789570485722</v>
      </c>
      <c r="G2825" s="193">
        <f t="shared" ref="G2825:J2844" si="461">$E2825*G$2</f>
        <v>4.0975982663605839</v>
      </c>
      <c r="H2825" s="193">
        <f t="shared" si="461"/>
        <v>4.249120831715687</v>
      </c>
      <c r="I2825" s="193">
        <f t="shared" si="461"/>
        <v>4.4062464567948902</v>
      </c>
      <c r="J2825" s="193">
        <f t="shared" si="461"/>
        <v>4.5691823336966015</v>
      </c>
      <c r="K2825" s="193">
        <f>MAX(0,(F2825-'2031 forecast'!$C$10))</f>
        <v>0</v>
      </c>
      <c r="L2825" s="193">
        <f>MAX(0,(G2825-'2031 forecast'!$C$10))</f>
        <v>0</v>
      </c>
      <c r="M2825" s="193">
        <f>MAX(0,(H2825-'2031 forecast'!$C$10))</f>
        <v>0</v>
      </c>
      <c r="N2825" s="193">
        <f>MAX(0,(I2825-'2031 forecast'!$C$10))</f>
        <v>0</v>
      </c>
      <c r="O2825" s="193">
        <f>MAX(0,(J2825-'2031 forecast'!$C$10))</f>
        <v>0</v>
      </c>
      <c r="P2825" s="175" t="str">
        <f t="shared" si="459"/>
        <v/>
      </c>
      <c r="Q2825" s="175" t="str">
        <f t="shared" si="460"/>
        <v/>
      </c>
    </row>
    <row r="2826" spans="1:17" s="1" customFormat="1" x14ac:dyDescent="0.3">
      <c r="A2826" s="189">
        <f t="shared" si="458"/>
        <v>43948.583333326489</v>
      </c>
      <c r="B2826" s="190">
        <f t="shared" si="454"/>
        <v>43948</v>
      </c>
      <c r="C2826" s="1">
        <f t="shared" si="455"/>
        <v>14</v>
      </c>
      <c r="D2826" s="191">
        <v>2.6051118017336607</v>
      </c>
      <c r="E2826" s="192">
        <f t="shared" si="456"/>
        <v>9.0458982603116257E-5</v>
      </c>
      <c r="F2826" s="193">
        <f t="shared" si="457"/>
        <v>3.8841242020988811</v>
      </c>
      <c r="G2826" s="193">
        <f t="shared" si="461"/>
        <v>4.0277528413658015</v>
      </c>
      <c r="H2826" s="193">
        <f t="shared" si="461"/>
        <v>4.1766926357205332</v>
      </c>
      <c r="I2826" s="193">
        <f t="shared" si="461"/>
        <v>4.331139983099523</v>
      </c>
      <c r="J2826" s="193">
        <f t="shared" si="461"/>
        <v>4.4912985439176829</v>
      </c>
      <c r="K2826" s="193">
        <f>MAX(0,(F2826-'2031 forecast'!$C$10))</f>
        <v>0</v>
      </c>
      <c r="L2826" s="193">
        <f>MAX(0,(G2826-'2031 forecast'!$C$10))</f>
        <v>0</v>
      </c>
      <c r="M2826" s="193">
        <f>MAX(0,(H2826-'2031 forecast'!$C$10))</f>
        <v>0</v>
      </c>
      <c r="N2826" s="193">
        <f>MAX(0,(I2826-'2031 forecast'!$C$10))</f>
        <v>0</v>
      </c>
      <c r="O2826" s="193">
        <f>MAX(0,(J2826-'2031 forecast'!$C$10))</f>
        <v>0</v>
      </c>
      <c r="P2826" s="175" t="str">
        <f t="shared" si="459"/>
        <v/>
      </c>
      <c r="Q2826" s="175" t="str">
        <f t="shared" si="460"/>
        <v/>
      </c>
    </row>
    <row r="2827" spans="1:17" s="1" customFormat="1" x14ac:dyDescent="0.3">
      <c r="A2827" s="189">
        <f t="shared" si="458"/>
        <v>43948.624999993153</v>
      </c>
      <c r="B2827" s="190">
        <f t="shared" si="454"/>
        <v>43948</v>
      </c>
      <c r="C2827" s="1">
        <f t="shared" si="455"/>
        <v>15</v>
      </c>
      <c r="D2827" s="191">
        <v>2.6427579260361704</v>
      </c>
      <c r="E2827" s="192">
        <f t="shared" si="456"/>
        <v>9.1766193334375163E-5</v>
      </c>
      <c r="F2827" s="193">
        <f t="shared" si="457"/>
        <v>3.9402531645569576</v>
      </c>
      <c r="G2827" s="193">
        <f t="shared" si="461"/>
        <v>4.0859573621947876</v>
      </c>
      <c r="H2827" s="193">
        <f t="shared" si="461"/>
        <v>4.2370494657164945</v>
      </c>
      <c r="I2827" s="193">
        <f t="shared" si="461"/>
        <v>4.393728711178996</v>
      </c>
      <c r="J2827" s="193">
        <f t="shared" si="461"/>
        <v>4.5562017020667822</v>
      </c>
      <c r="K2827" s="193">
        <f>MAX(0,(F2827-'2031 forecast'!$C$10))</f>
        <v>0</v>
      </c>
      <c r="L2827" s="193">
        <f>MAX(0,(G2827-'2031 forecast'!$C$10))</f>
        <v>0</v>
      </c>
      <c r="M2827" s="193">
        <f>MAX(0,(H2827-'2031 forecast'!$C$10))</f>
        <v>0</v>
      </c>
      <c r="N2827" s="193">
        <f>MAX(0,(I2827-'2031 forecast'!$C$10))</f>
        <v>0</v>
      </c>
      <c r="O2827" s="193">
        <f>MAX(0,(J2827-'2031 forecast'!$C$10))</f>
        <v>0</v>
      </c>
      <c r="P2827" s="175" t="str">
        <f t="shared" si="459"/>
        <v/>
      </c>
      <c r="Q2827" s="175" t="str">
        <f t="shared" si="460"/>
        <v/>
      </c>
    </row>
    <row r="2828" spans="1:17" s="1" customFormat="1" x14ac:dyDescent="0.3">
      <c r="A2828" s="189">
        <f t="shared" si="458"/>
        <v>43948.666666659818</v>
      </c>
      <c r="B2828" s="190">
        <f t="shared" si="454"/>
        <v>43948</v>
      </c>
      <c r="C2828" s="1">
        <f t="shared" si="455"/>
        <v>16</v>
      </c>
      <c r="D2828" s="191">
        <v>2.7481670740831974</v>
      </c>
      <c r="E2828" s="192">
        <f t="shared" si="456"/>
        <v>9.542638338190011E-5</v>
      </c>
      <c r="F2828" s="193">
        <f t="shared" si="457"/>
        <v>4.0974142594395717</v>
      </c>
      <c r="G2828" s="193">
        <f t="shared" si="461"/>
        <v>4.2489300205159477</v>
      </c>
      <c r="H2828" s="193">
        <f t="shared" si="461"/>
        <v>4.406048589705188</v>
      </c>
      <c r="I2828" s="193">
        <f t="shared" si="461"/>
        <v>4.5689771498015208</v>
      </c>
      <c r="J2828" s="193">
        <f t="shared" si="461"/>
        <v>4.7379305448842617</v>
      </c>
      <c r="K2828" s="193">
        <f>MAX(0,(F2828-'2031 forecast'!$C$10))</f>
        <v>0</v>
      </c>
      <c r="L2828" s="193">
        <f>MAX(0,(G2828-'2031 forecast'!$C$10))</f>
        <v>0</v>
      </c>
      <c r="M2828" s="193">
        <f>MAX(0,(H2828-'2031 forecast'!$C$10))</f>
        <v>0</v>
      </c>
      <c r="N2828" s="193">
        <f>MAX(0,(I2828-'2031 forecast'!$C$10))</f>
        <v>0</v>
      </c>
      <c r="O2828" s="193">
        <f>MAX(0,(J2828-'2031 forecast'!$C$10))</f>
        <v>0</v>
      </c>
      <c r="P2828" s="175" t="str">
        <f t="shared" si="459"/>
        <v/>
      </c>
      <c r="Q2828" s="175" t="str">
        <f t="shared" si="460"/>
        <v/>
      </c>
    </row>
    <row r="2829" spans="1:17" s="1" customFormat="1" x14ac:dyDescent="0.3">
      <c r="A2829" s="189">
        <f t="shared" si="458"/>
        <v>43948.708333326482</v>
      </c>
      <c r="B2829" s="190">
        <f t="shared" si="454"/>
        <v>43948</v>
      </c>
      <c r="C2829" s="1">
        <f t="shared" si="455"/>
        <v>17</v>
      </c>
      <c r="D2829" s="191">
        <v>2.7029917249201856</v>
      </c>
      <c r="E2829" s="192">
        <f t="shared" si="456"/>
        <v>9.3857730504389407E-5</v>
      </c>
      <c r="F2829" s="193">
        <f t="shared" si="457"/>
        <v>4.0300595044898797</v>
      </c>
      <c r="G2829" s="193">
        <f t="shared" si="461"/>
        <v>4.1790845955211644</v>
      </c>
      <c r="H2829" s="193">
        <f t="shared" si="461"/>
        <v>4.3336203937100333</v>
      </c>
      <c r="I2829" s="193">
        <f t="shared" si="461"/>
        <v>4.4938706761061527</v>
      </c>
      <c r="J2829" s="193">
        <f t="shared" si="461"/>
        <v>4.6600467551053413</v>
      </c>
      <c r="K2829" s="193">
        <f>MAX(0,(F2829-'2031 forecast'!$C$10))</f>
        <v>0</v>
      </c>
      <c r="L2829" s="193">
        <f>MAX(0,(G2829-'2031 forecast'!$C$10))</f>
        <v>0</v>
      </c>
      <c r="M2829" s="193">
        <f>MAX(0,(H2829-'2031 forecast'!$C$10))</f>
        <v>0</v>
      </c>
      <c r="N2829" s="193">
        <f>MAX(0,(I2829-'2031 forecast'!$C$10))</f>
        <v>0</v>
      </c>
      <c r="O2829" s="193">
        <f>MAX(0,(J2829-'2031 forecast'!$C$10))</f>
        <v>0</v>
      </c>
      <c r="P2829" s="175" t="str">
        <f t="shared" si="459"/>
        <v/>
      </c>
      <c r="Q2829" s="175" t="str">
        <f t="shared" si="460"/>
        <v/>
      </c>
    </row>
    <row r="2830" spans="1:17" s="1" customFormat="1" x14ac:dyDescent="0.3">
      <c r="A2830" s="189">
        <f t="shared" si="458"/>
        <v>43948.749999993146</v>
      </c>
      <c r="B2830" s="190">
        <f t="shared" si="454"/>
        <v>43948</v>
      </c>
      <c r="C2830" s="1">
        <f t="shared" si="455"/>
        <v>18</v>
      </c>
      <c r="D2830" s="191">
        <v>2.6502871508966721</v>
      </c>
      <c r="E2830" s="192">
        <f t="shared" si="456"/>
        <v>9.2027635480626934E-5</v>
      </c>
      <c r="F2830" s="193">
        <f t="shared" si="457"/>
        <v>3.9514789570485722</v>
      </c>
      <c r="G2830" s="193">
        <f t="shared" si="461"/>
        <v>4.0975982663605839</v>
      </c>
      <c r="H2830" s="193">
        <f t="shared" si="461"/>
        <v>4.249120831715687</v>
      </c>
      <c r="I2830" s="193">
        <f t="shared" si="461"/>
        <v>4.4062464567948902</v>
      </c>
      <c r="J2830" s="193">
        <f t="shared" si="461"/>
        <v>4.5691823336966015</v>
      </c>
      <c r="K2830" s="193">
        <f>MAX(0,(F2830-'2031 forecast'!$C$10))</f>
        <v>0</v>
      </c>
      <c r="L2830" s="193">
        <f>MAX(0,(G2830-'2031 forecast'!$C$10))</f>
        <v>0</v>
      </c>
      <c r="M2830" s="193">
        <f>MAX(0,(H2830-'2031 forecast'!$C$10))</f>
        <v>0</v>
      </c>
      <c r="N2830" s="193">
        <f>MAX(0,(I2830-'2031 forecast'!$C$10))</f>
        <v>0</v>
      </c>
      <c r="O2830" s="193">
        <f>MAX(0,(J2830-'2031 forecast'!$C$10))</f>
        <v>0</v>
      </c>
      <c r="P2830" s="175" t="str">
        <f t="shared" si="459"/>
        <v/>
      </c>
      <c r="Q2830" s="175" t="str">
        <f t="shared" si="460"/>
        <v/>
      </c>
    </row>
    <row r="2831" spans="1:17" s="1" customFormat="1" x14ac:dyDescent="0.3">
      <c r="A2831" s="189">
        <f t="shared" si="458"/>
        <v>43948.79166665981</v>
      </c>
      <c r="B2831" s="190">
        <f t="shared" si="454"/>
        <v>43948</v>
      </c>
      <c r="C2831" s="1">
        <f t="shared" si="455"/>
        <v>19</v>
      </c>
      <c r="D2831" s="191">
        <v>2.5524072277101477</v>
      </c>
      <c r="E2831" s="192">
        <f t="shared" si="456"/>
        <v>8.8628887579353797E-5</v>
      </c>
      <c r="F2831" s="193">
        <f t="shared" si="457"/>
        <v>3.8055436546575749</v>
      </c>
      <c r="G2831" s="193">
        <f t="shared" si="461"/>
        <v>3.9462665122052223</v>
      </c>
      <c r="H2831" s="193">
        <f t="shared" si="461"/>
        <v>4.0921930737261878</v>
      </c>
      <c r="I2831" s="193">
        <f t="shared" si="461"/>
        <v>4.2435157637882615</v>
      </c>
      <c r="J2831" s="193">
        <f t="shared" si="461"/>
        <v>4.4004341225089441</v>
      </c>
      <c r="K2831" s="193">
        <f>MAX(0,(F2831-'2031 forecast'!$C$10))</f>
        <v>0</v>
      </c>
      <c r="L2831" s="193">
        <f>MAX(0,(G2831-'2031 forecast'!$C$10))</f>
        <v>0</v>
      </c>
      <c r="M2831" s="193">
        <f>MAX(0,(H2831-'2031 forecast'!$C$10))</f>
        <v>0</v>
      </c>
      <c r="N2831" s="193">
        <f>MAX(0,(I2831-'2031 forecast'!$C$10))</f>
        <v>0</v>
      </c>
      <c r="O2831" s="193">
        <f>MAX(0,(J2831-'2031 forecast'!$C$10))</f>
        <v>0</v>
      </c>
      <c r="P2831" s="175" t="str">
        <f t="shared" si="459"/>
        <v/>
      </c>
      <c r="Q2831" s="175" t="str">
        <f t="shared" si="460"/>
        <v/>
      </c>
    </row>
    <row r="2832" spans="1:17" s="1" customFormat="1" x14ac:dyDescent="0.3">
      <c r="A2832" s="189">
        <f t="shared" si="458"/>
        <v>43948.833333326475</v>
      </c>
      <c r="B2832" s="190">
        <f t="shared" si="454"/>
        <v>43948</v>
      </c>
      <c r="C2832" s="1">
        <f t="shared" si="455"/>
        <v>20</v>
      </c>
      <c r="D2832" s="191">
        <v>2.6879332751991818</v>
      </c>
      <c r="E2832" s="192">
        <f t="shared" si="456"/>
        <v>9.3334846211885839E-5</v>
      </c>
      <c r="F2832" s="193">
        <f t="shared" si="457"/>
        <v>4.0076079195066487</v>
      </c>
      <c r="G2832" s="193">
        <f t="shared" si="461"/>
        <v>4.15580278718957</v>
      </c>
      <c r="H2832" s="193">
        <f t="shared" si="461"/>
        <v>4.3094776617116484</v>
      </c>
      <c r="I2832" s="193">
        <f t="shared" si="461"/>
        <v>4.4688351848743633</v>
      </c>
      <c r="J2832" s="193">
        <f t="shared" si="461"/>
        <v>4.6340854918457008</v>
      </c>
      <c r="K2832" s="193">
        <f>MAX(0,(F2832-'2031 forecast'!$C$10))</f>
        <v>0</v>
      </c>
      <c r="L2832" s="193">
        <f>MAX(0,(G2832-'2031 forecast'!$C$10))</f>
        <v>0</v>
      </c>
      <c r="M2832" s="193">
        <f>MAX(0,(H2832-'2031 forecast'!$C$10))</f>
        <v>0</v>
      </c>
      <c r="N2832" s="193">
        <f>MAX(0,(I2832-'2031 forecast'!$C$10))</f>
        <v>0</v>
      </c>
      <c r="O2832" s="193">
        <f>MAX(0,(J2832-'2031 forecast'!$C$10))</f>
        <v>0</v>
      </c>
      <c r="P2832" s="175" t="str">
        <f t="shared" si="459"/>
        <v/>
      </c>
      <c r="Q2832" s="175" t="str">
        <f t="shared" si="460"/>
        <v/>
      </c>
    </row>
    <row r="2833" spans="1:17" s="1" customFormat="1" x14ac:dyDescent="0.3">
      <c r="A2833" s="189">
        <f t="shared" si="458"/>
        <v>43948.874999993139</v>
      </c>
      <c r="B2833" s="190">
        <f t="shared" si="454"/>
        <v>43948</v>
      </c>
      <c r="C2833" s="1">
        <f t="shared" si="455"/>
        <v>21</v>
      </c>
      <c r="D2833" s="191">
        <v>2.6578163757571742</v>
      </c>
      <c r="E2833" s="192">
        <f t="shared" si="456"/>
        <v>9.2289077626878717E-5</v>
      </c>
      <c r="F2833" s="193">
        <f t="shared" si="457"/>
        <v>3.9627047495401877</v>
      </c>
      <c r="G2833" s="193">
        <f t="shared" si="461"/>
        <v>4.1092391705263811</v>
      </c>
      <c r="H2833" s="193">
        <f t="shared" si="461"/>
        <v>4.2611921977148794</v>
      </c>
      <c r="I2833" s="193">
        <f t="shared" si="461"/>
        <v>4.4187642024107845</v>
      </c>
      <c r="J2833" s="193">
        <f t="shared" si="461"/>
        <v>4.5821629653264218</v>
      </c>
      <c r="K2833" s="193">
        <f>MAX(0,(F2833-'2031 forecast'!$C$10))</f>
        <v>0</v>
      </c>
      <c r="L2833" s="193">
        <f>MAX(0,(G2833-'2031 forecast'!$C$10))</f>
        <v>0</v>
      </c>
      <c r="M2833" s="193">
        <f>MAX(0,(H2833-'2031 forecast'!$C$10))</f>
        <v>0</v>
      </c>
      <c r="N2833" s="193">
        <f>MAX(0,(I2833-'2031 forecast'!$C$10))</f>
        <v>0</v>
      </c>
      <c r="O2833" s="193">
        <f>MAX(0,(J2833-'2031 forecast'!$C$10))</f>
        <v>0</v>
      </c>
      <c r="P2833" s="175" t="str">
        <f t="shared" si="459"/>
        <v/>
      </c>
      <c r="Q2833" s="175" t="str">
        <f t="shared" si="460"/>
        <v/>
      </c>
    </row>
    <row r="2834" spans="1:17" s="1" customFormat="1" x14ac:dyDescent="0.3">
      <c r="A2834" s="189">
        <f t="shared" si="458"/>
        <v>43948.916666659803</v>
      </c>
      <c r="B2834" s="190">
        <f t="shared" si="454"/>
        <v>43948</v>
      </c>
      <c r="C2834" s="1">
        <f t="shared" si="455"/>
        <v>22</v>
      </c>
      <c r="D2834" s="191">
        <v>2.5599364525706494</v>
      </c>
      <c r="E2834" s="192">
        <f t="shared" si="456"/>
        <v>8.8890329725605568E-5</v>
      </c>
      <c r="F2834" s="193">
        <f t="shared" si="457"/>
        <v>3.8167694471491895</v>
      </c>
      <c r="G2834" s="193">
        <f t="shared" si="461"/>
        <v>3.9579074163710191</v>
      </c>
      <c r="H2834" s="193">
        <f t="shared" si="461"/>
        <v>4.1042644397253794</v>
      </c>
      <c r="I2834" s="193">
        <f t="shared" si="461"/>
        <v>4.2560335094041557</v>
      </c>
      <c r="J2834" s="193">
        <f t="shared" si="461"/>
        <v>4.4134147541387634</v>
      </c>
      <c r="K2834" s="193">
        <f>MAX(0,(F2834-'2031 forecast'!$C$10))</f>
        <v>0</v>
      </c>
      <c r="L2834" s="193">
        <f>MAX(0,(G2834-'2031 forecast'!$C$10))</f>
        <v>0</v>
      </c>
      <c r="M2834" s="193">
        <f>MAX(0,(H2834-'2031 forecast'!$C$10))</f>
        <v>0</v>
      </c>
      <c r="N2834" s="193">
        <f>MAX(0,(I2834-'2031 forecast'!$C$10))</f>
        <v>0</v>
      </c>
      <c r="O2834" s="193">
        <f>MAX(0,(J2834-'2031 forecast'!$C$10))</f>
        <v>0</v>
      </c>
      <c r="P2834" s="175" t="str">
        <f t="shared" si="459"/>
        <v/>
      </c>
      <c r="Q2834" s="175" t="str">
        <f t="shared" si="460"/>
        <v/>
      </c>
    </row>
    <row r="2835" spans="1:17" s="1" customFormat="1" x14ac:dyDescent="0.3">
      <c r="A2835" s="189">
        <f t="shared" si="458"/>
        <v>43948.958333326467</v>
      </c>
      <c r="B2835" s="190">
        <f t="shared" si="454"/>
        <v>43948</v>
      </c>
      <c r="C2835" s="1">
        <f t="shared" si="455"/>
        <v>23</v>
      </c>
      <c r="D2835" s="191">
        <v>2.4394688548026187</v>
      </c>
      <c r="E2835" s="192">
        <f t="shared" si="456"/>
        <v>8.4707255385577066E-5</v>
      </c>
      <c r="F2835" s="193">
        <f t="shared" si="457"/>
        <v>3.6371567672833454</v>
      </c>
      <c r="G2835" s="193">
        <f t="shared" si="461"/>
        <v>3.7716529497182649</v>
      </c>
      <c r="H2835" s="193">
        <f t="shared" si="461"/>
        <v>3.9111225837383028</v>
      </c>
      <c r="I2835" s="193">
        <f t="shared" si="461"/>
        <v>4.0557495795498424</v>
      </c>
      <c r="J2835" s="193">
        <f t="shared" si="461"/>
        <v>4.2057246480616444</v>
      </c>
      <c r="K2835" s="193">
        <f>MAX(0,(F2835-'2031 forecast'!$C$10))</f>
        <v>0</v>
      </c>
      <c r="L2835" s="193">
        <f>MAX(0,(G2835-'2031 forecast'!$C$10))</f>
        <v>0</v>
      </c>
      <c r="M2835" s="193">
        <f>MAX(0,(H2835-'2031 forecast'!$C$10))</f>
        <v>0</v>
      </c>
      <c r="N2835" s="193">
        <f>MAX(0,(I2835-'2031 forecast'!$C$10))</f>
        <v>0</v>
      </c>
      <c r="O2835" s="193">
        <f>MAX(0,(J2835-'2031 forecast'!$C$10))</f>
        <v>0</v>
      </c>
      <c r="P2835" s="175" t="str">
        <f t="shared" si="459"/>
        <v/>
      </c>
      <c r="Q2835" s="175" t="str">
        <f t="shared" si="460"/>
        <v/>
      </c>
    </row>
    <row r="2836" spans="1:17" s="1" customFormat="1" x14ac:dyDescent="0.3">
      <c r="A2836" s="189">
        <f t="shared" si="458"/>
        <v>43948.999999993131</v>
      </c>
      <c r="B2836" s="190">
        <f t="shared" si="454"/>
        <v>43948</v>
      </c>
      <c r="C2836" s="1">
        <f t="shared" si="455"/>
        <v>0</v>
      </c>
      <c r="D2836" s="191">
        <v>2.1985336592665576</v>
      </c>
      <c r="E2836" s="192">
        <f t="shared" si="456"/>
        <v>7.6341106705520077E-5</v>
      </c>
      <c r="F2836" s="193">
        <f t="shared" si="457"/>
        <v>3.277931407551657</v>
      </c>
      <c r="G2836" s="193">
        <f t="shared" si="461"/>
        <v>3.3991440164127575</v>
      </c>
      <c r="H2836" s="193">
        <f t="shared" si="461"/>
        <v>3.5248388717641497</v>
      </c>
      <c r="I2836" s="193">
        <f t="shared" si="461"/>
        <v>3.6551817198412162</v>
      </c>
      <c r="J2836" s="193">
        <f t="shared" si="461"/>
        <v>3.7903444359074085</v>
      </c>
      <c r="K2836" s="193">
        <f>MAX(0,(F2836-'2031 forecast'!$C$10))</f>
        <v>0</v>
      </c>
      <c r="L2836" s="193">
        <f>MAX(0,(G2836-'2031 forecast'!$C$10))</f>
        <v>0</v>
      </c>
      <c r="M2836" s="193">
        <f>MAX(0,(H2836-'2031 forecast'!$C$10))</f>
        <v>0</v>
      </c>
      <c r="N2836" s="193">
        <f>MAX(0,(I2836-'2031 forecast'!$C$10))</f>
        <v>0</v>
      </c>
      <c r="O2836" s="193">
        <f>MAX(0,(J2836-'2031 forecast'!$C$10))</f>
        <v>0</v>
      </c>
      <c r="P2836" s="175" t="str">
        <f t="shared" si="459"/>
        <v/>
      </c>
      <c r="Q2836" s="175" t="str">
        <f t="shared" si="460"/>
        <v/>
      </c>
    </row>
    <row r="2837" spans="1:17" s="1" customFormat="1" x14ac:dyDescent="0.3">
      <c r="A2837" s="189">
        <f t="shared" si="458"/>
        <v>43949.041666659796</v>
      </c>
      <c r="B2837" s="190">
        <f t="shared" si="454"/>
        <v>43949</v>
      </c>
      <c r="C2837" s="1">
        <f t="shared" si="455"/>
        <v>1</v>
      </c>
      <c r="D2837" s="191">
        <v>2.1684167598245505</v>
      </c>
      <c r="E2837" s="192">
        <f t="shared" si="456"/>
        <v>7.5295338120512969E-5</v>
      </c>
      <c r="F2837" s="193">
        <f t="shared" si="457"/>
        <v>3.2330282375851964</v>
      </c>
      <c r="G2837" s="193">
        <f t="shared" si="461"/>
        <v>3.35258039974957</v>
      </c>
      <c r="H2837" s="193">
        <f t="shared" si="461"/>
        <v>3.4765534077673812</v>
      </c>
      <c r="I2837" s="193">
        <f t="shared" si="461"/>
        <v>3.6051107373776388</v>
      </c>
      <c r="J2837" s="193">
        <f t="shared" si="461"/>
        <v>3.7384219093881299</v>
      </c>
      <c r="K2837" s="193">
        <f>MAX(0,(F2837-'2031 forecast'!$C$10))</f>
        <v>0</v>
      </c>
      <c r="L2837" s="193">
        <f>MAX(0,(G2837-'2031 forecast'!$C$10))</f>
        <v>0</v>
      </c>
      <c r="M2837" s="193">
        <f>MAX(0,(H2837-'2031 forecast'!$C$10))</f>
        <v>0</v>
      </c>
      <c r="N2837" s="193">
        <f>MAX(0,(I2837-'2031 forecast'!$C$10))</f>
        <v>0</v>
      </c>
      <c r="O2837" s="193">
        <f>MAX(0,(J2837-'2031 forecast'!$C$10))</f>
        <v>0</v>
      </c>
      <c r="P2837" s="175" t="str">
        <f t="shared" si="459"/>
        <v/>
      </c>
      <c r="Q2837" s="175" t="str">
        <f t="shared" si="460"/>
        <v/>
      </c>
    </row>
    <row r="2838" spans="1:17" s="1" customFormat="1" x14ac:dyDescent="0.3">
      <c r="A2838" s="189">
        <f t="shared" si="458"/>
        <v>43949.08333332646</v>
      </c>
      <c r="B2838" s="190">
        <f t="shared" si="454"/>
        <v>43949</v>
      </c>
      <c r="C2838" s="1">
        <f t="shared" si="455"/>
        <v>2</v>
      </c>
      <c r="D2838" s="191">
        <v>2.1533583101035458</v>
      </c>
      <c r="E2838" s="192">
        <f t="shared" si="456"/>
        <v>7.4772453828009374E-5</v>
      </c>
      <c r="F2838" s="193">
        <f t="shared" si="457"/>
        <v>3.2105766526019646</v>
      </c>
      <c r="G2838" s="193">
        <f t="shared" si="461"/>
        <v>3.3292985914179742</v>
      </c>
      <c r="H2838" s="193">
        <f t="shared" si="461"/>
        <v>3.452410675768995</v>
      </c>
      <c r="I2838" s="193">
        <f t="shared" si="461"/>
        <v>3.580075246145848</v>
      </c>
      <c r="J2838" s="193">
        <f t="shared" si="461"/>
        <v>3.7124606461284881</v>
      </c>
      <c r="K2838" s="193">
        <f>MAX(0,(F2838-'2031 forecast'!$C$10))</f>
        <v>0</v>
      </c>
      <c r="L2838" s="193">
        <f>MAX(0,(G2838-'2031 forecast'!$C$10))</f>
        <v>0</v>
      </c>
      <c r="M2838" s="193">
        <f>MAX(0,(H2838-'2031 forecast'!$C$10))</f>
        <v>0</v>
      </c>
      <c r="N2838" s="193">
        <f>MAX(0,(I2838-'2031 forecast'!$C$10))</f>
        <v>0</v>
      </c>
      <c r="O2838" s="193">
        <f>MAX(0,(J2838-'2031 forecast'!$C$10))</f>
        <v>0</v>
      </c>
      <c r="P2838" s="175" t="str">
        <f t="shared" si="459"/>
        <v/>
      </c>
      <c r="Q2838" s="175" t="str">
        <f t="shared" si="460"/>
        <v/>
      </c>
    </row>
    <row r="2839" spans="1:17" s="1" customFormat="1" x14ac:dyDescent="0.3">
      <c r="A2839" s="189">
        <f t="shared" si="458"/>
        <v>43949.124999993124</v>
      </c>
      <c r="B2839" s="190">
        <f t="shared" si="454"/>
        <v>43949</v>
      </c>
      <c r="C2839" s="1">
        <f t="shared" si="455"/>
        <v>3</v>
      </c>
      <c r="D2839" s="191">
        <v>2.1834752095455543</v>
      </c>
      <c r="E2839" s="192">
        <f t="shared" si="456"/>
        <v>7.5818222413016523E-5</v>
      </c>
      <c r="F2839" s="193">
        <f t="shared" si="457"/>
        <v>3.2554798225684269</v>
      </c>
      <c r="G2839" s="193">
        <f t="shared" si="461"/>
        <v>3.3758622080811636</v>
      </c>
      <c r="H2839" s="193">
        <f t="shared" si="461"/>
        <v>3.5006961397657652</v>
      </c>
      <c r="I2839" s="193">
        <f t="shared" si="461"/>
        <v>3.6301462286094273</v>
      </c>
      <c r="J2839" s="193">
        <f t="shared" si="461"/>
        <v>3.764383172647769</v>
      </c>
      <c r="K2839" s="193">
        <f>MAX(0,(F2839-'2031 forecast'!$C$10))</f>
        <v>0</v>
      </c>
      <c r="L2839" s="193">
        <f>MAX(0,(G2839-'2031 forecast'!$C$10))</f>
        <v>0</v>
      </c>
      <c r="M2839" s="193">
        <f>MAX(0,(H2839-'2031 forecast'!$C$10))</f>
        <v>0</v>
      </c>
      <c r="N2839" s="193">
        <f>MAX(0,(I2839-'2031 forecast'!$C$10))</f>
        <v>0</v>
      </c>
      <c r="O2839" s="193">
        <f>MAX(0,(J2839-'2031 forecast'!$C$10))</f>
        <v>0</v>
      </c>
      <c r="P2839" s="175" t="str">
        <f t="shared" si="459"/>
        <v/>
      </c>
      <c r="Q2839" s="175" t="str">
        <f t="shared" si="460"/>
        <v/>
      </c>
    </row>
    <row r="2840" spans="1:17" s="1" customFormat="1" x14ac:dyDescent="0.3">
      <c r="A2840" s="189">
        <f t="shared" si="458"/>
        <v>43949.166666659788</v>
      </c>
      <c r="B2840" s="190">
        <f t="shared" si="454"/>
        <v>43949</v>
      </c>
      <c r="C2840" s="1">
        <f t="shared" si="455"/>
        <v>4</v>
      </c>
      <c r="D2840" s="191">
        <v>2.1985336592665576</v>
      </c>
      <c r="E2840" s="192">
        <f t="shared" si="456"/>
        <v>7.6341106705520077E-5</v>
      </c>
      <c r="F2840" s="193">
        <f t="shared" si="457"/>
        <v>3.277931407551657</v>
      </c>
      <c r="G2840" s="193">
        <f t="shared" si="461"/>
        <v>3.3991440164127575</v>
      </c>
      <c r="H2840" s="193">
        <f t="shared" si="461"/>
        <v>3.5248388717641497</v>
      </c>
      <c r="I2840" s="193">
        <f t="shared" si="461"/>
        <v>3.6551817198412162</v>
      </c>
      <c r="J2840" s="193">
        <f t="shared" si="461"/>
        <v>3.7903444359074085</v>
      </c>
      <c r="K2840" s="193">
        <f>MAX(0,(F2840-'2031 forecast'!$C$10))</f>
        <v>0</v>
      </c>
      <c r="L2840" s="193">
        <f>MAX(0,(G2840-'2031 forecast'!$C$10))</f>
        <v>0</v>
      </c>
      <c r="M2840" s="193">
        <f>MAX(0,(H2840-'2031 forecast'!$C$10))</f>
        <v>0</v>
      </c>
      <c r="N2840" s="193">
        <f>MAX(0,(I2840-'2031 forecast'!$C$10))</f>
        <v>0</v>
      </c>
      <c r="O2840" s="193">
        <f>MAX(0,(J2840-'2031 forecast'!$C$10))</f>
        <v>0</v>
      </c>
      <c r="P2840" s="175" t="str">
        <f t="shared" si="459"/>
        <v/>
      </c>
      <c r="Q2840" s="175" t="str">
        <f t="shared" si="460"/>
        <v/>
      </c>
    </row>
    <row r="2841" spans="1:17" s="1" customFormat="1" x14ac:dyDescent="0.3">
      <c r="A2841" s="189">
        <f t="shared" si="458"/>
        <v>43949.208333326453</v>
      </c>
      <c r="B2841" s="190">
        <f t="shared" si="454"/>
        <v>43949</v>
      </c>
      <c r="C2841" s="1">
        <f t="shared" si="455"/>
        <v>5</v>
      </c>
      <c r="D2841" s="191">
        <v>2.2964135824530825</v>
      </c>
      <c r="E2841" s="192">
        <f t="shared" si="456"/>
        <v>7.9739854606793227E-5</v>
      </c>
      <c r="F2841" s="193">
        <f t="shared" si="457"/>
        <v>3.4238667099426552</v>
      </c>
      <c r="G2841" s="193">
        <f t="shared" si="461"/>
        <v>3.55047577056812</v>
      </c>
      <c r="H2841" s="193">
        <f t="shared" si="461"/>
        <v>3.6817666297536493</v>
      </c>
      <c r="I2841" s="193">
        <f t="shared" si="461"/>
        <v>3.8179124128478454</v>
      </c>
      <c r="J2841" s="193">
        <f t="shared" si="461"/>
        <v>3.9590926470950669</v>
      </c>
      <c r="K2841" s="193">
        <f>MAX(0,(F2841-'2031 forecast'!$C$10))</f>
        <v>0</v>
      </c>
      <c r="L2841" s="193">
        <f>MAX(0,(G2841-'2031 forecast'!$C$10))</f>
        <v>0</v>
      </c>
      <c r="M2841" s="193">
        <f>MAX(0,(H2841-'2031 forecast'!$C$10))</f>
        <v>0</v>
      </c>
      <c r="N2841" s="193">
        <f>MAX(0,(I2841-'2031 forecast'!$C$10))</f>
        <v>0</v>
      </c>
      <c r="O2841" s="193">
        <f>MAX(0,(J2841-'2031 forecast'!$C$10))</f>
        <v>0</v>
      </c>
      <c r="P2841" s="175" t="str">
        <f t="shared" si="459"/>
        <v/>
      </c>
      <c r="Q2841" s="175" t="str">
        <f t="shared" si="460"/>
        <v/>
      </c>
    </row>
    <row r="2842" spans="1:17" s="1" customFormat="1" x14ac:dyDescent="0.3">
      <c r="A2842" s="189">
        <f t="shared" si="458"/>
        <v>43949.249999993117</v>
      </c>
      <c r="B2842" s="190">
        <f t="shared" si="454"/>
        <v>43949</v>
      </c>
      <c r="C2842" s="1">
        <f t="shared" si="455"/>
        <v>6</v>
      </c>
      <c r="D2842" s="191">
        <v>2.4168811802211132</v>
      </c>
      <c r="E2842" s="192">
        <f t="shared" si="456"/>
        <v>8.3922928946821728E-5</v>
      </c>
      <c r="F2842" s="193">
        <f t="shared" si="457"/>
        <v>3.6034793898084998</v>
      </c>
      <c r="G2842" s="193">
        <f t="shared" si="461"/>
        <v>3.7367302372208742</v>
      </c>
      <c r="H2842" s="193">
        <f t="shared" si="461"/>
        <v>3.8749084857407259</v>
      </c>
      <c r="I2842" s="193">
        <f t="shared" si="461"/>
        <v>4.0181963427021588</v>
      </c>
      <c r="J2842" s="193">
        <f t="shared" si="461"/>
        <v>4.1667827531721855</v>
      </c>
      <c r="K2842" s="193">
        <f>MAX(0,(F2842-'2031 forecast'!$C$10))</f>
        <v>0</v>
      </c>
      <c r="L2842" s="193">
        <f>MAX(0,(G2842-'2031 forecast'!$C$10))</f>
        <v>0</v>
      </c>
      <c r="M2842" s="193">
        <f>MAX(0,(H2842-'2031 forecast'!$C$10))</f>
        <v>0</v>
      </c>
      <c r="N2842" s="193">
        <f>MAX(0,(I2842-'2031 forecast'!$C$10))</f>
        <v>0</v>
      </c>
      <c r="O2842" s="193">
        <f>MAX(0,(J2842-'2031 forecast'!$C$10))</f>
        <v>0</v>
      </c>
      <c r="P2842" s="175" t="str">
        <f t="shared" si="459"/>
        <v/>
      </c>
      <c r="Q2842" s="175" t="str">
        <f t="shared" si="460"/>
        <v/>
      </c>
    </row>
    <row r="2843" spans="1:17" s="1" customFormat="1" x14ac:dyDescent="0.3">
      <c r="A2843" s="189">
        <f t="shared" si="458"/>
        <v>43949.291666659781</v>
      </c>
      <c r="B2843" s="190">
        <f t="shared" si="454"/>
        <v>43949</v>
      </c>
      <c r="C2843" s="1">
        <f t="shared" si="455"/>
        <v>7</v>
      </c>
      <c r="D2843" s="191">
        <v>2.5222903282681401</v>
      </c>
      <c r="E2843" s="192">
        <f t="shared" si="456"/>
        <v>8.7583118994346675E-5</v>
      </c>
      <c r="F2843" s="193">
        <f t="shared" si="457"/>
        <v>3.7606404846911139</v>
      </c>
      <c r="G2843" s="193">
        <f t="shared" si="461"/>
        <v>3.8997028955420339</v>
      </c>
      <c r="H2843" s="193">
        <f t="shared" si="461"/>
        <v>4.0439076097294189</v>
      </c>
      <c r="I2843" s="193">
        <f t="shared" si="461"/>
        <v>4.1934447813246836</v>
      </c>
      <c r="J2843" s="193">
        <f t="shared" si="461"/>
        <v>4.3485115959896641</v>
      </c>
      <c r="K2843" s="193">
        <f>MAX(0,(F2843-'2031 forecast'!$C$10))</f>
        <v>0</v>
      </c>
      <c r="L2843" s="193">
        <f>MAX(0,(G2843-'2031 forecast'!$C$10))</f>
        <v>0</v>
      </c>
      <c r="M2843" s="193">
        <f>MAX(0,(H2843-'2031 forecast'!$C$10))</f>
        <v>0</v>
      </c>
      <c r="N2843" s="193">
        <f>MAX(0,(I2843-'2031 forecast'!$C$10))</f>
        <v>0</v>
      </c>
      <c r="O2843" s="193">
        <f>MAX(0,(J2843-'2031 forecast'!$C$10))</f>
        <v>0</v>
      </c>
      <c r="P2843" s="175" t="str">
        <f t="shared" si="459"/>
        <v/>
      </c>
      <c r="Q2843" s="175" t="str">
        <f t="shared" si="460"/>
        <v/>
      </c>
    </row>
    <row r="2844" spans="1:17" s="1" customFormat="1" x14ac:dyDescent="0.3">
      <c r="A2844" s="189">
        <f t="shared" si="458"/>
        <v>43949.333333326445</v>
      </c>
      <c r="B2844" s="190">
        <f t="shared" si="454"/>
        <v>43949</v>
      </c>
      <c r="C2844" s="1">
        <f t="shared" si="455"/>
        <v>8</v>
      </c>
      <c r="D2844" s="191">
        <v>2.6954625000596839</v>
      </c>
      <c r="E2844" s="192">
        <f t="shared" si="456"/>
        <v>9.3596288358137637E-5</v>
      </c>
      <c r="F2844" s="193">
        <f t="shared" si="457"/>
        <v>4.0188337119982647</v>
      </c>
      <c r="G2844" s="193">
        <f t="shared" si="461"/>
        <v>4.1674436913553672</v>
      </c>
      <c r="H2844" s="193">
        <f t="shared" si="461"/>
        <v>4.3215490277108417</v>
      </c>
      <c r="I2844" s="193">
        <f t="shared" si="461"/>
        <v>4.4813529304902584</v>
      </c>
      <c r="J2844" s="193">
        <f t="shared" si="461"/>
        <v>4.6470661234755219</v>
      </c>
      <c r="K2844" s="193">
        <f>MAX(0,(F2844-'2031 forecast'!$C$10))</f>
        <v>0</v>
      </c>
      <c r="L2844" s="193">
        <f>MAX(0,(G2844-'2031 forecast'!$C$10))</f>
        <v>0</v>
      </c>
      <c r="M2844" s="193">
        <f>MAX(0,(H2844-'2031 forecast'!$C$10))</f>
        <v>0</v>
      </c>
      <c r="N2844" s="193">
        <f>MAX(0,(I2844-'2031 forecast'!$C$10))</f>
        <v>0</v>
      </c>
      <c r="O2844" s="193">
        <f>MAX(0,(J2844-'2031 forecast'!$C$10))</f>
        <v>0</v>
      </c>
      <c r="P2844" s="175" t="str">
        <f t="shared" si="459"/>
        <v/>
      </c>
      <c r="Q2844" s="175" t="str">
        <f t="shared" si="460"/>
        <v/>
      </c>
    </row>
    <row r="2845" spans="1:17" s="1" customFormat="1" x14ac:dyDescent="0.3">
      <c r="A2845" s="189">
        <f t="shared" si="458"/>
        <v>43949.37499999311</v>
      </c>
      <c r="B2845" s="190">
        <f t="shared" si="454"/>
        <v>43949</v>
      </c>
      <c r="C2845" s="1">
        <f t="shared" si="455"/>
        <v>9</v>
      </c>
      <c r="D2845" s="191">
        <v>2.7933424232462087</v>
      </c>
      <c r="E2845" s="192">
        <f t="shared" si="456"/>
        <v>9.6995036259410786E-5</v>
      </c>
      <c r="F2845" s="193">
        <f t="shared" si="457"/>
        <v>4.1647690143892628</v>
      </c>
      <c r="G2845" s="193">
        <f t="shared" ref="G2845:J2864" si="462">$E2845*G$2</f>
        <v>4.3187754455107301</v>
      </c>
      <c r="H2845" s="193">
        <f t="shared" si="462"/>
        <v>4.4784767857003409</v>
      </c>
      <c r="I2845" s="193">
        <f t="shared" si="462"/>
        <v>4.6440836234968881</v>
      </c>
      <c r="J2845" s="193">
        <f t="shared" si="462"/>
        <v>4.8158143346631803</v>
      </c>
      <c r="K2845" s="193">
        <f>MAX(0,(F2845-'2031 forecast'!$C$10))</f>
        <v>0</v>
      </c>
      <c r="L2845" s="193">
        <f>MAX(0,(G2845-'2031 forecast'!$C$10))</f>
        <v>0</v>
      </c>
      <c r="M2845" s="193">
        <f>MAX(0,(H2845-'2031 forecast'!$C$10))</f>
        <v>0</v>
      </c>
      <c r="N2845" s="193">
        <f>MAX(0,(I2845-'2031 forecast'!$C$10))</f>
        <v>0</v>
      </c>
      <c r="O2845" s="193">
        <f>MAX(0,(J2845-'2031 forecast'!$C$10))</f>
        <v>0</v>
      </c>
      <c r="P2845" s="175" t="str">
        <f t="shared" si="459"/>
        <v/>
      </c>
      <c r="Q2845" s="175" t="str">
        <f t="shared" si="460"/>
        <v/>
      </c>
    </row>
    <row r="2846" spans="1:17" s="1" customFormat="1" x14ac:dyDescent="0.3">
      <c r="A2846" s="189">
        <f t="shared" si="458"/>
        <v>43949.416666659774</v>
      </c>
      <c r="B2846" s="190">
        <f t="shared" si="454"/>
        <v>43949</v>
      </c>
      <c r="C2846" s="1">
        <f t="shared" si="455"/>
        <v>10</v>
      </c>
      <c r="D2846" s="191">
        <v>2.7707547486647033</v>
      </c>
      <c r="E2846" s="192">
        <f t="shared" si="456"/>
        <v>9.6210709820655448E-5</v>
      </c>
      <c r="F2846" s="193">
        <f t="shared" si="457"/>
        <v>4.1310916369144177</v>
      </c>
      <c r="G2846" s="193">
        <f t="shared" si="462"/>
        <v>4.2838527330133385</v>
      </c>
      <c r="H2846" s="193">
        <f t="shared" si="462"/>
        <v>4.4422626877027644</v>
      </c>
      <c r="I2846" s="193">
        <f t="shared" si="462"/>
        <v>4.6065303866492044</v>
      </c>
      <c r="J2846" s="193">
        <f t="shared" si="462"/>
        <v>4.7768724397737206</v>
      </c>
      <c r="K2846" s="193">
        <f>MAX(0,(F2846-'2031 forecast'!$C$10))</f>
        <v>0</v>
      </c>
      <c r="L2846" s="193">
        <f>MAX(0,(G2846-'2031 forecast'!$C$10))</f>
        <v>0</v>
      </c>
      <c r="M2846" s="193">
        <f>MAX(0,(H2846-'2031 forecast'!$C$10))</f>
        <v>0</v>
      </c>
      <c r="N2846" s="193">
        <f>MAX(0,(I2846-'2031 forecast'!$C$10))</f>
        <v>0</v>
      </c>
      <c r="O2846" s="193">
        <f>MAX(0,(J2846-'2031 forecast'!$C$10))</f>
        <v>0</v>
      </c>
      <c r="P2846" s="175" t="str">
        <f t="shared" si="459"/>
        <v/>
      </c>
      <c r="Q2846" s="175" t="str">
        <f t="shared" si="460"/>
        <v/>
      </c>
    </row>
    <row r="2847" spans="1:17" s="1" customFormat="1" x14ac:dyDescent="0.3">
      <c r="A2847" s="189">
        <f t="shared" si="458"/>
        <v>43949.458333326438</v>
      </c>
      <c r="B2847" s="190">
        <f t="shared" si="454"/>
        <v>43949</v>
      </c>
      <c r="C2847" s="1">
        <f t="shared" si="455"/>
        <v>11</v>
      </c>
      <c r="D2847" s="191">
        <v>2.8084008729672125</v>
      </c>
      <c r="E2847" s="192">
        <f t="shared" si="456"/>
        <v>9.7517920551914354E-5</v>
      </c>
      <c r="F2847" s="193">
        <f t="shared" si="457"/>
        <v>4.1872205993724938</v>
      </c>
      <c r="G2847" s="193">
        <f t="shared" si="462"/>
        <v>4.3420572538423245</v>
      </c>
      <c r="H2847" s="193">
        <f t="shared" si="462"/>
        <v>4.5026195176987258</v>
      </c>
      <c r="I2847" s="193">
        <f t="shared" si="462"/>
        <v>4.6691191147286775</v>
      </c>
      <c r="J2847" s="193">
        <f t="shared" si="462"/>
        <v>4.8417755979228199</v>
      </c>
      <c r="K2847" s="193">
        <f>MAX(0,(F2847-'2031 forecast'!$C$10))</f>
        <v>0</v>
      </c>
      <c r="L2847" s="193">
        <f>MAX(0,(G2847-'2031 forecast'!$C$10))</f>
        <v>0</v>
      </c>
      <c r="M2847" s="193">
        <f>MAX(0,(H2847-'2031 forecast'!$C$10))</f>
        <v>0</v>
      </c>
      <c r="N2847" s="193">
        <f>MAX(0,(I2847-'2031 forecast'!$C$10))</f>
        <v>0</v>
      </c>
      <c r="O2847" s="193">
        <f>MAX(0,(J2847-'2031 forecast'!$C$10))</f>
        <v>0</v>
      </c>
      <c r="P2847" s="175" t="str">
        <f t="shared" si="459"/>
        <v/>
      </c>
      <c r="Q2847" s="175" t="str">
        <f t="shared" si="460"/>
        <v/>
      </c>
    </row>
    <row r="2848" spans="1:17" s="1" customFormat="1" x14ac:dyDescent="0.3">
      <c r="A2848" s="189">
        <f t="shared" si="458"/>
        <v>43949.499999993102</v>
      </c>
      <c r="B2848" s="190">
        <f t="shared" si="454"/>
        <v>43949</v>
      </c>
      <c r="C2848" s="1">
        <f t="shared" si="455"/>
        <v>12</v>
      </c>
      <c r="D2848" s="191">
        <v>2.830988547548718</v>
      </c>
      <c r="E2848" s="192">
        <f t="shared" si="456"/>
        <v>9.8302246990669679E-5</v>
      </c>
      <c r="F2848" s="193">
        <f t="shared" si="457"/>
        <v>4.2208979768473389</v>
      </c>
      <c r="G2848" s="193">
        <f t="shared" si="462"/>
        <v>4.3769799663397144</v>
      </c>
      <c r="H2848" s="193">
        <f t="shared" si="462"/>
        <v>4.5388336156963014</v>
      </c>
      <c r="I2848" s="193">
        <f t="shared" si="462"/>
        <v>4.7066723515763602</v>
      </c>
      <c r="J2848" s="193">
        <f t="shared" si="462"/>
        <v>4.8807174928122787</v>
      </c>
      <c r="K2848" s="193">
        <f>MAX(0,(F2848-'2031 forecast'!$C$10))</f>
        <v>0</v>
      </c>
      <c r="L2848" s="193">
        <f>MAX(0,(G2848-'2031 forecast'!$C$10))</f>
        <v>0</v>
      </c>
      <c r="M2848" s="193">
        <f>MAX(0,(H2848-'2031 forecast'!$C$10))</f>
        <v>0</v>
      </c>
      <c r="N2848" s="193">
        <f>MAX(0,(I2848-'2031 forecast'!$C$10))</f>
        <v>0</v>
      </c>
      <c r="O2848" s="193">
        <f>MAX(0,(J2848-'2031 forecast'!$C$10))</f>
        <v>0</v>
      </c>
      <c r="P2848" s="175" t="str">
        <f t="shared" si="459"/>
        <v/>
      </c>
      <c r="Q2848" s="175" t="str">
        <f t="shared" si="460"/>
        <v/>
      </c>
    </row>
    <row r="2849" spans="1:17" s="1" customFormat="1" x14ac:dyDescent="0.3">
      <c r="A2849" s="189">
        <f t="shared" si="458"/>
        <v>43949.541666659767</v>
      </c>
      <c r="B2849" s="190">
        <f t="shared" si="454"/>
        <v>43949</v>
      </c>
      <c r="C2849" s="1">
        <f t="shared" si="455"/>
        <v>13</v>
      </c>
      <c r="D2849" s="191">
        <v>2.8159300978277146</v>
      </c>
      <c r="E2849" s="192">
        <f t="shared" si="456"/>
        <v>9.7779362698166138E-5</v>
      </c>
      <c r="F2849" s="193">
        <f t="shared" si="457"/>
        <v>4.1984463918641088</v>
      </c>
      <c r="G2849" s="193">
        <f t="shared" si="462"/>
        <v>4.3536981580081218</v>
      </c>
      <c r="H2849" s="193">
        <f t="shared" si="462"/>
        <v>4.5146908836979183</v>
      </c>
      <c r="I2849" s="193">
        <f t="shared" si="462"/>
        <v>4.6816368603445717</v>
      </c>
      <c r="J2849" s="193">
        <f t="shared" si="462"/>
        <v>4.8547562295526401</v>
      </c>
      <c r="K2849" s="193">
        <f>MAX(0,(F2849-'2031 forecast'!$C$10))</f>
        <v>0</v>
      </c>
      <c r="L2849" s="193">
        <f>MAX(0,(G2849-'2031 forecast'!$C$10))</f>
        <v>0</v>
      </c>
      <c r="M2849" s="193">
        <f>MAX(0,(H2849-'2031 forecast'!$C$10))</f>
        <v>0</v>
      </c>
      <c r="N2849" s="193">
        <f>MAX(0,(I2849-'2031 forecast'!$C$10))</f>
        <v>0</v>
      </c>
      <c r="O2849" s="193">
        <f>MAX(0,(J2849-'2031 forecast'!$C$10))</f>
        <v>0</v>
      </c>
      <c r="P2849" s="175" t="str">
        <f t="shared" si="459"/>
        <v/>
      </c>
      <c r="Q2849" s="175" t="str">
        <f t="shared" si="460"/>
        <v/>
      </c>
    </row>
    <row r="2850" spans="1:17" s="1" customFormat="1" x14ac:dyDescent="0.3">
      <c r="A2850" s="189">
        <f t="shared" si="458"/>
        <v>43949.583333326431</v>
      </c>
      <c r="B2850" s="190">
        <f t="shared" si="454"/>
        <v>43949</v>
      </c>
      <c r="C2850" s="1">
        <f t="shared" si="455"/>
        <v>14</v>
      </c>
      <c r="D2850" s="191">
        <v>2.7481670740831974</v>
      </c>
      <c r="E2850" s="192">
        <f t="shared" si="456"/>
        <v>9.542638338190011E-5</v>
      </c>
      <c r="F2850" s="193">
        <f t="shared" si="457"/>
        <v>4.0974142594395717</v>
      </c>
      <c r="G2850" s="193">
        <f t="shared" si="462"/>
        <v>4.2489300205159477</v>
      </c>
      <c r="H2850" s="193">
        <f t="shared" si="462"/>
        <v>4.406048589705188</v>
      </c>
      <c r="I2850" s="193">
        <f t="shared" si="462"/>
        <v>4.5689771498015208</v>
      </c>
      <c r="J2850" s="193">
        <f t="shared" si="462"/>
        <v>4.7379305448842617</v>
      </c>
      <c r="K2850" s="193">
        <f>MAX(0,(F2850-'2031 forecast'!$C$10))</f>
        <v>0</v>
      </c>
      <c r="L2850" s="193">
        <f>MAX(0,(G2850-'2031 forecast'!$C$10))</f>
        <v>0</v>
      </c>
      <c r="M2850" s="193">
        <f>MAX(0,(H2850-'2031 forecast'!$C$10))</f>
        <v>0</v>
      </c>
      <c r="N2850" s="193">
        <f>MAX(0,(I2850-'2031 forecast'!$C$10))</f>
        <v>0</v>
      </c>
      <c r="O2850" s="193">
        <f>MAX(0,(J2850-'2031 forecast'!$C$10))</f>
        <v>0</v>
      </c>
      <c r="P2850" s="175" t="str">
        <f t="shared" si="459"/>
        <v/>
      </c>
      <c r="Q2850" s="175" t="str">
        <f t="shared" si="460"/>
        <v/>
      </c>
    </row>
    <row r="2851" spans="1:17" s="1" customFormat="1" x14ac:dyDescent="0.3">
      <c r="A2851" s="189">
        <f t="shared" si="458"/>
        <v>43949.624999993095</v>
      </c>
      <c r="B2851" s="190">
        <f t="shared" si="454"/>
        <v>43949</v>
      </c>
      <c r="C2851" s="1">
        <f t="shared" si="455"/>
        <v>15</v>
      </c>
      <c r="D2851" s="191">
        <v>2.7858131983857066</v>
      </c>
      <c r="E2851" s="192">
        <f t="shared" si="456"/>
        <v>9.6733594113159003E-5</v>
      </c>
      <c r="F2851" s="193">
        <f t="shared" si="457"/>
        <v>4.1535432218976478</v>
      </c>
      <c r="G2851" s="193">
        <f t="shared" si="462"/>
        <v>4.3071345413449329</v>
      </c>
      <c r="H2851" s="193">
        <f t="shared" si="462"/>
        <v>4.4664054197011485</v>
      </c>
      <c r="I2851" s="193">
        <f t="shared" si="462"/>
        <v>4.6315658778809929</v>
      </c>
      <c r="J2851" s="193">
        <f t="shared" si="462"/>
        <v>4.8028337030333601</v>
      </c>
      <c r="K2851" s="193">
        <f>MAX(0,(F2851-'2031 forecast'!$C$10))</f>
        <v>0</v>
      </c>
      <c r="L2851" s="193">
        <f>MAX(0,(G2851-'2031 forecast'!$C$10))</f>
        <v>0</v>
      </c>
      <c r="M2851" s="193">
        <f>MAX(0,(H2851-'2031 forecast'!$C$10))</f>
        <v>0</v>
      </c>
      <c r="N2851" s="193">
        <f>MAX(0,(I2851-'2031 forecast'!$C$10))</f>
        <v>0</v>
      </c>
      <c r="O2851" s="193">
        <f>MAX(0,(J2851-'2031 forecast'!$C$10))</f>
        <v>0</v>
      </c>
      <c r="P2851" s="175" t="str">
        <f t="shared" si="459"/>
        <v/>
      </c>
      <c r="Q2851" s="175" t="str">
        <f t="shared" si="460"/>
        <v/>
      </c>
    </row>
    <row r="2852" spans="1:17" s="1" customFormat="1" x14ac:dyDescent="0.3">
      <c r="A2852" s="189">
        <f t="shared" si="458"/>
        <v>43949.666666659759</v>
      </c>
      <c r="B2852" s="190">
        <f t="shared" si="454"/>
        <v>43949</v>
      </c>
      <c r="C2852" s="1">
        <f t="shared" si="455"/>
        <v>16</v>
      </c>
      <c r="D2852" s="191">
        <v>2.8460469972697218</v>
      </c>
      <c r="E2852" s="192">
        <f t="shared" si="456"/>
        <v>9.8825131283173246E-5</v>
      </c>
      <c r="F2852" s="193">
        <f t="shared" si="457"/>
        <v>4.2433495618305699</v>
      </c>
      <c r="G2852" s="193">
        <f t="shared" si="462"/>
        <v>4.4002617746713097</v>
      </c>
      <c r="H2852" s="193">
        <f t="shared" si="462"/>
        <v>4.5629763476946863</v>
      </c>
      <c r="I2852" s="193">
        <f t="shared" si="462"/>
        <v>4.7317078428081496</v>
      </c>
      <c r="J2852" s="193">
        <f t="shared" si="462"/>
        <v>4.9066787560719192</v>
      </c>
      <c r="K2852" s="193">
        <f>MAX(0,(F2852-'2031 forecast'!$C$10))</f>
        <v>0</v>
      </c>
      <c r="L2852" s="193">
        <f>MAX(0,(G2852-'2031 forecast'!$C$10))</f>
        <v>0</v>
      </c>
      <c r="M2852" s="193">
        <f>MAX(0,(H2852-'2031 forecast'!$C$10))</f>
        <v>0</v>
      </c>
      <c r="N2852" s="193">
        <f>MAX(0,(I2852-'2031 forecast'!$C$10))</f>
        <v>0</v>
      </c>
      <c r="O2852" s="193">
        <f>MAX(0,(J2852-'2031 forecast'!$C$10))</f>
        <v>0</v>
      </c>
      <c r="P2852" s="175" t="str">
        <f t="shared" si="459"/>
        <v/>
      </c>
      <c r="Q2852" s="175" t="str">
        <f t="shared" si="460"/>
        <v/>
      </c>
    </row>
    <row r="2853" spans="1:17" s="1" customFormat="1" x14ac:dyDescent="0.3">
      <c r="A2853" s="189">
        <f t="shared" si="458"/>
        <v>43949.708333326424</v>
      </c>
      <c r="B2853" s="190">
        <f t="shared" si="454"/>
        <v>43949</v>
      </c>
      <c r="C2853" s="1">
        <f t="shared" si="455"/>
        <v>17</v>
      </c>
      <c r="D2853" s="191">
        <v>2.8460469972697218</v>
      </c>
      <c r="E2853" s="192">
        <f t="shared" si="456"/>
        <v>9.8825131283173246E-5</v>
      </c>
      <c r="F2853" s="193">
        <f t="shared" si="457"/>
        <v>4.2433495618305699</v>
      </c>
      <c r="G2853" s="193">
        <f t="shared" si="462"/>
        <v>4.4002617746713097</v>
      </c>
      <c r="H2853" s="193">
        <f t="shared" si="462"/>
        <v>4.5629763476946863</v>
      </c>
      <c r="I2853" s="193">
        <f t="shared" si="462"/>
        <v>4.7317078428081496</v>
      </c>
      <c r="J2853" s="193">
        <f t="shared" si="462"/>
        <v>4.9066787560719192</v>
      </c>
      <c r="K2853" s="193">
        <f>MAX(0,(F2853-'2031 forecast'!$C$10))</f>
        <v>0</v>
      </c>
      <c r="L2853" s="193">
        <f>MAX(0,(G2853-'2031 forecast'!$C$10))</f>
        <v>0</v>
      </c>
      <c r="M2853" s="193">
        <f>MAX(0,(H2853-'2031 forecast'!$C$10))</f>
        <v>0</v>
      </c>
      <c r="N2853" s="193">
        <f>MAX(0,(I2853-'2031 forecast'!$C$10))</f>
        <v>0</v>
      </c>
      <c r="O2853" s="193">
        <f>MAX(0,(J2853-'2031 forecast'!$C$10))</f>
        <v>0</v>
      </c>
      <c r="P2853" s="175" t="str">
        <f t="shared" si="459"/>
        <v/>
      </c>
      <c r="Q2853" s="175" t="str">
        <f t="shared" si="460"/>
        <v/>
      </c>
    </row>
    <row r="2854" spans="1:17" s="1" customFormat="1" x14ac:dyDescent="0.3">
      <c r="A2854" s="189">
        <f t="shared" si="458"/>
        <v>43949.749999993088</v>
      </c>
      <c r="B2854" s="190">
        <f t="shared" si="454"/>
        <v>43949</v>
      </c>
      <c r="C2854" s="1">
        <f t="shared" si="455"/>
        <v>18</v>
      </c>
      <c r="D2854" s="191">
        <v>2.7632255238042007</v>
      </c>
      <c r="E2854" s="192">
        <f t="shared" si="456"/>
        <v>9.5949267674403651E-5</v>
      </c>
      <c r="F2854" s="193">
        <f t="shared" si="457"/>
        <v>4.1198658444228018</v>
      </c>
      <c r="G2854" s="193">
        <f t="shared" si="462"/>
        <v>4.2722118288475412</v>
      </c>
      <c r="H2854" s="193">
        <f t="shared" si="462"/>
        <v>4.4301913217035711</v>
      </c>
      <c r="I2854" s="193">
        <f t="shared" si="462"/>
        <v>4.5940126410333093</v>
      </c>
      <c r="J2854" s="193">
        <f t="shared" si="462"/>
        <v>4.7638918081439003</v>
      </c>
      <c r="K2854" s="193">
        <f>MAX(0,(F2854-'2031 forecast'!$C$10))</f>
        <v>0</v>
      </c>
      <c r="L2854" s="193">
        <f>MAX(0,(G2854-'2031 forecast'!$C$10))</f>
        <v>0</v>
      </c>
      <c r="M2854" s="193">
        <f>MAX(0,(H2854-'2031 forecast'!$C$10))</f>
        <v>0</v>
      </c>
      <c r="N2854" s="193">
        <f>MAX(0,(I2854-'2031 forecast'!$C$10))</f>
        <v>0</v>
      </c>
      <c r="O2854" s="193">
        <f>MAX(0,(J2854-'2031 forecast'!$C$10))</f>
        <v>0</v>
      </c>
      <c r="P2854" s="175" t="str">
        <f t="shared" si="459"/>
        <v/>
      </c>
      <c r="Q2854" s="175" t="str">
        <f t="shared" si="460"/>
        <v/>
      </c>
    </row>
    <row r="2855" spans="1:17" s="1" customFormat="1" x14ac:dyDescent="0.3">
      <c r="A2855" s="189">
        <f t="shared" si="458"/>
        <v>43949.791666659752</v>
      </c>
      <c r="B2855" s="190">
        <f t="shared" si="454"/>
        <v>43949</v>
      </c>
      <c r="C2855" s="1">
        <f t="shared" si="455"/>
        <v>19</v>
      </c>
      <c r="D2855" s="191">
        <v>2.6352287011756683</v>
      </c>
      <c r="E2855" s="192">
        <f t="shared" si="456"/>
        <v>9.1504751188123379E-5</v>
      </c>
      <c r="F2855" s="193">
        <f t="shared" si="457"/>
        <v>3.9290273720653421</v>
      </c>
      <c r="G2855" s="193">
        <f t="shared" si="462"/>
        <v>4.0743164580289903</v>
      </c>
      <c r="H2855" s="193">
        <f t="shared" si="462"/>
        <v>4.2249780997173021</v>
      </c>
      <c r="I2855" s="193">
        <f t="shared" si="462"/>
        <v>4.3812109655631017</v>
      </c>
      <c r="J2855" s="193">
        <f t="shared" si="462"/>
        <v>4.543221070436962</v>
      </c>
      <c r="K2855" s="193">
        <f>MAX(0,(F2855-'2031 forecast'!$C$10))</f>
        <v>0</v>
      </c>
      <c r="L2855" s="193">
        <f>MAX(0,(G2855-'2031 forecast'!$C$10))</f>
        <v>0</v>
      </c>
      <c r="M2855" s="193">
        <f>MAX(0,(H2855-'2031 forecast'!$C$10))</f>
        <v>0</v>
      </c>
      <c r="N2855" s="193">
        <f>MAX(0,(I2855-'2031 forecast'!$C$10))</f>
        <v>0</v>
      </c>
      <c r="O2855" s="193">
        <f>MAX(0,(J2855-'2031 forecast'!$C$10))</f>
        <v>0</v>
      </c>
      <c r="P2855" s="175" t="str">
        <f t="shared" si="459"/>
        <v/>
      </c>
      <c r="Q2855" s="175" t="str">
        <f t="shared" si="460"/>
        <v/>
      </c>
    </row>
    <row r="2856" spans="1:17" s="1" customFormat="1" x14ac:dyDescent="0.3">
      <c r="A2856" s="189">
        <f t="shared" si="458"/>
        <v>43949.833333326416</v>
      </c>
      <c r="B2856" s="190">
        <f t="shared" si="454"/>
        <v>43949</v>
      </c>
      <c r="C2856" s="1">
        <f t="shared" si="455"/>
        <v>20</v>
      </c>
      <c r="D2856" s="191">
        <v>2.8008716481067104</v>
      </c>
      <c r="E2856" s="192">
        <f t="shared" si="456"/>
        <v>9.7256478405662557E-5</v>
      </c>
      <c r="F2856" s="193">
        <f t="shared" si="457"/>
        <v>4.1759948068808779</v>
      </c>
      <c r="G2856" s="193">
        <f t="shared" si="462"/>
        <v>4.3304163496765264</v>
      </c>
      <c r="H2856" s="193">
        <f t="shared" si="462"/>
        <v>4.4905481516995325</v>
      </c>
      <c r="I2856" s="193">
        <f t="shared" si="462"/>
        <v>4.6566013691127814</v>
      </c>
      <c r="J2856" s="193">
        <f t="shared" si="462"/>
        <v>4.8287949662929996</v>
      </c>
      <c r="K2856" s="193">
        <f>MAX(0,(F2856-'2031 forecast'!$C$10))</f>
        <v>0</v>
      </c>
      <c r="L2856" s="193">
        <f>MAX(0,(G2856-'2031 forecast'!$C$10))</f>
        <v>0</v>
      </c>
      <c r="M2856" s="193">
        <f>MAX(0,(H2856-'2031 forecast'!$C$10))</f>
        <v>0</v>
      </c>
      <c r="N2856" s="193">
        <f>MAX(0,(I2856-'2031 forecast'!$C$10))</f>
        <v>0</v>
      </c>
      <c r="O2856" s="193">
        <f>MAX(0,(J2856-'2031 forecast'!$C$10))</f>
        <v>0</v>
      </c>
      <c r="P2856" s="175" t="str">
        <f t="shared" si="459"/>
        <v/>
      </c>
      <c r="Q2856" s="175" t="str">
        <f t="shared" si="460"/>
        <v/>
      </c>
    </row>
    <row r="2857" spans="1:17" s="1" customFormat="1" x14ac:dyDescent="0.3">
      <c r="A2857" s="189">
        <f t="shared" si="458"/>
        <v>43949.874999993081</v>
      </c>
      <c r="B2857" s="190">
        <f t="shared" si="454"/>
        <v>43949</v>
      </c>
      <c r="C2857" s="1">
        <f t="shared" si="455"/>
        <v>21</v>
      </c>
      <c r="D2857" s="191">
        <v>2.7331086243621936</v>
      </c>
      <c r="E2857" s="192">
        <f t="shared" si="456"/>
        <v>9.4903499089396543E-5</v>
      </c>
      <c r="F2857" s="193">
        <f t="shared" si="457"/>
        <v>4.0749626744563407</v>
      </c>
      <c r="G2857" s="193">
        <f t="shared" si="462"/>
        <v>4.2256482121843533</v>
      </c>
      <c r="H2857" s="193">
        <f t="shared" si="462"/>
        <v>4.3819058577068031</v>
      </c>
      <c r="I2857" s="193">
        <f t="shared" si="462"/>
        <v>4.5439416585697314</v>
      </c>
      <c r="J2857" s="193">
        <f t="shared" si="462"/>
        <v>4.7119692816246213</v>
      </c>
      <c r="K2857" s="193">
        <f>MAX(0,(F2857-'2031 forecast'!$C$10))</f>
        <v>0</v>
      </c>
      <c r="L2857" s="193">
        <f>MAX(0,(G2857-'2031 forecast'!$C$10))</f>
        <v>0</v>
      </c>
      <c r="M2857" s="193">
        <f>MAX(0,(H2857-'2031 forecast'!$C$10))</f>
        <v>0</v>
      </c>
      <c r="N2857" s="193">
        <f>MAX(0,(I2857-'2031 forecast'!$C$10))</f>
        <v>0</v>
      </c>
      <c r="O2857" s="193">
        <f>MAX(0,(J2857-'2031 forecast'!$C$10))</f>
        <v>0</v>
      </c>
      <c r="P2857" s="175" t="str">
        <f t="shared" si="459"/>
        <v/>
      </c>
      <c r="Q2857" s="175" t="str">
        <f t="shared" si="460"/>
        <v/>
      </c>
    </row>
    <row r="2858" spans="1:17" s="1" customFormat="1" x14ac:dyDescent="0.3">
      <c r="A2858" s="189">
        <f t="shared" si="458"/>
        <v>43949.916666659745</v>
      </c>
      <c r="B2858" s="190">
        <f t="shared" si="454"/>
        <v>43949</v>
      </c>
      <c r="C2858" s="1">
        <f t="shared" si="455"/>
        <v>22</v>
      </c>
      <c r="D2858" s="191">
        <v>2.514761103407638</v>
      </c>
      <c r="E2858" s="192">
        <f t="shared" si="456"/>
        <v>8.7321676848094892E-5</v>
      </c>
      <c r="F2858" s="193">
        <f t="shared" si="457"/>
        <v>3.7494146921994984</v>
      </c>
      <c r="G2858" s="193">
        <f t="shared" si="462"/>
        <v>3.8880619913762366</v>
      </c>
      <c r="H2858" s="193">
        <f t="shared" si="462"/>
        <v>4.0318362437302264</v>
      </c>
      <c r="I2858" s="193">
        <f t="shared" si="462"/>
        <v>4.1809270357087884</v>
      </c>
      <c r="J2858" s="193">
        <f t="shared" si="462"/>
        <v>4.3355309643598448</v>
      </c>
      <c r="K2858" s="193">
        <f>MAX(0,(F2858-'2031 forecast'!$C$10))</f>
        <v>0</v>
      </c>
      <c r="L2858" s="193">
        <f>MAX(0,(G2858-'2031 forecast'!$C$10))</f>
        <v>0</v>
      </c>
      <c r="M2858" s="193">
        <f>MAX(0,(H2858-'2031 forecast'!$C$10))</f>
        <v>0</v>
      </c>
      <c r="N2858" s="193">
        <f>MAX(0,(I2858-'2031 forecast'!$C$10))</f>
        <v>0</v>
      </c>
      <c r="O2858" s="193">
        <f>MAX(0,(J2858-'2031 forecast'!$C$10))</f>
        <v>0</v>
      </c>
      <c r="P2858" s="175" t="str">
        <f t="shared" si="459"/>
        <v/>
      </c>
      <c r="Q2858" s="175" t="str">
        <f t="shared" si="460"/>
        <v/>
      </c>
    </row>
    <row r="2859" spans="1:17" s="1" customFormat="1" x14ac:dyDescent="0.3">
      <c r="A2859" s="189">
        <f t="shared" si="458"/>
        <v>43949.958333326409</v>
      </c>
      <c r="B2859" s="190">
        <f t="shared" si="454"/>
        <v>43949</v>
      </c>
      <c r="C2859" s="1">
        <f t="shared" si="455"/>
        <v>23</v>
      </c>
      <c r="D2859" s="191">
        <v>2.4168811802211132</v>
      </c>
      <c r="E2859" s="192">
        <f t="shared" si="456"/>
        <v>8.3922928946821728E-5</v>
      </c>
      <c r="F2859" s="193">
        <f t="shared" si="457"/>
        <v>3.6034793898084998</v>
      </c>
      <c r="G2859" s="193">
        <f t="shared" si="462"/>
        <v>3.7367302372208742</v>
      </c>
      <c r="H2859" s="193">
        <f t="shared" si="462"/>
        <v>3.8749084857407259</v>
      </c>
      <c r="I2859" s="193">
        <f t="shared" si="462"/>
        <v>4.0181963427021588</v>
      </c>
      <c r="J2859" s="193">
        <f t="shared" si="462"/>
        <v>4.1667827531721855</v>
      </c>
      <c r="K2859" s="193">
        <f>MAX(0,(F2859-'2031 forecast'!$C$10))</f>
        <v>0</v>
      </c>
      <c r="L2859" s="193">
        <f>MAX(0,(G2859-'2031 forecast'!$C$10))</f>
        <v>0</v>
      </c>
      <c r="M2859" s="193">
        <f>MAX(0,(H2859-'2031 forecast'!$C$10))</f>
        <v>0</v>
      </c>
      <c r="N2859" s="193">
        <f>MAX(0,(I2859-'2031 forecast'!$C$10))</f>
        <v>0</v>
      </c>
      <c r="O2859" s="193">
        <f>MAX(0,(J2859-'2031 forecast'!$C$10))</f>
        <v>0</v>
      </c>
      <c r="P2859" s="175" t="str">
        <f t="shared" si="459"/>
        <v/>
      </c>
      <c r="Q2859" s="175" t="str">
        <f t="shared" si="460"/>
        <v/>
      </c>
    </row>
    <row r="2860" spans="1:17" s="1" customFormat="1" x14ac:dyDescent="0.3">
      <c r="A2860" s="189">
        <f t="shared" si="458"/>
        <v>43949.999999993073</v>
      </c>
      <c r="B2860" s="190">
        <f t="shared" si="454"/>
        <v>43949</v>
      </c>
      <c r="C2860" s="1">
        <f t="shared" si="455"/>
        <v>0</v>
      </c>
      <c r="D2860" s="191">
        <v>2.2060628841270602</v>
      </c>
      <c r="E2860" s="192">
        <f t="shared" si="456"/>
        <v>7.6602548851771875E-5</v>
      </c>
      <c r="F2860" s="193">
        <f t="shared" si="457"/>
        <v>3.2891572000432729</v>
      </c>
      <c r="G2860" s="193">
        <f t="shared" si="462"/>
        <v>3.4107849205785556</v>
      </c>
      <c r="H2860" s="193">
        <f t="shared" si="462"/>
        <v>3.5369102377633426</v>
      </c>
      <c r="I2860" s="193">
        <f t="shared" si="462"/>
        <v>3.6676994654571113</v>
      </c>
      <c r="J2860" s="193">
        <f t="shared" si="462"/>
        <v>3.8033250675372292</v>
      </c>
      <c r="K2860" s="193">
        <f>MAX(0,(F2860-'2031 forecast'!$C$10))</f>
        <v>0</v>
      </c>
      <c r="L2860" s="193">
        <f>MAX(0,(G2860-'2031 forecast'!$C$10))</f>
        <v>0</v>
      </c>
      <c r="M2860" s="193">
        <f>MAX(0,(H2860-'2031 forecast'!$C$10))</f>
        <v>0</v>
      </c>
      <c r="N2860" s="193">
        <f>MAX(0,(I2860-'2031 forecast'!$C$10))</f>
        <v>0</v>
      </c>
      <c r="O2860" s="193">
        <f>MAX(0,(J2860-'2031 forecast'!$C$10))</f>
        <v>0</v>
      </c>
      <c r="P2860" s="175" t="str">
        <f t="shared" si="459"/>
        <v/>
      </c>
      <c r="Q2860" s="175" t="str">
        <f t="shared" si="460"/>
        <v/>
      </c>
    </row>
    <row r="2861" spans="1:17" s="1" customFormat="1" x14ac:dyDescent="0.3">
      <c r="A2861" s="189">
        <f t="shared" si="458"/>
        <v>43950.041666659738</v>
      </c>
      <c r="B2861" s="190">
        <f t="shared" si="454"/>
        <v>43950</v>
      </c>
      <c r="C2861" s="1">
        <f t="shared" si="455"/>
        <v>1</v>
      </c>
      <c r="D2861" s="191">
        <v>2.1684167598245505</v>
      </c>
      <c r="E2861" s="192">
        <f t="shared" si="456"/>
        <v>7.5295338120512969E-5</v>
      </c>
      <c r="F2861" s="193">
        <f t="shared" si="457"/>
        <v>3.2330282375851964</v>
      </c>
      <c r="G2861" s="193">
        <f t="shared" si="462"/>
        <v>3.35258039974957</v>
      </c>
      <c r="H2861" s="193">
        <f t="shared" si="462"/>
        <v>3.4765534077673812</v>
      </c>
      <c r="I2861" s="193">
        <f t="shared" si="462"/>
        <v>3.6051107373776388</v>
      </c>
      <c r="J2861" s="193">
        <f t="shared" si="462"/>
        <v>3.7384219093881299</v>
      </c>
      <c r="K2861" s="193">
        <f>MAX(0,(F2861-'2031 forecast'!$C$10))</f>
        <v>0</v>
      </c>
      <c r="L2861" s="193">
        <f>MAX(0,(G2861-'2031 forecast'!$C$10))</f>
        <v>0</v>
      </c>
      <c r="M2861" s="193">
        <f>MAX(0,(H2861-'2031 forecast'!$C$10))</f>
        <v>0</v>
      </c>
      <c r="N2861" s="193">
        <f>MAX(0,(I2861-'2031 forecast'!$C$10))</f>
        <v>0</v>
      </c>
      <c r="O2861" s="193">
        <f>MAX(0,(J2861-'2031 forecast'!$C$10))</f>
        <v>0</v>
      </c>
      <c r="P2861" s="175" t="str">
        <f t="shared" si="459"/>
        <v/>
      </c>
      <c r="Q2861" s="175" t="str">
        <f t="shared" si="460"/>
        <v/>
      </c>
    </row>
    <row r="2862" spans="1:17" s="1" customFormat="1" x14ac:dyDescent="0.3">
      <c r="A2862" s="189">
        <f t="shared" si="458"/>
        <v>43950.083333326402</v>
      </c>
      <c r="B2862" s="190">
        <f t="shared" si="454"/>
        <v>43950</v>
      </c>
      <c r="C2862" s="1">
        <f t="shared" si="455"/>
        <v>2</v>
      </c>
      <c r="D2862" s="191">
        <v>2.1382998603825425</v>
      </c>
      <c r="E2862" s="192">
        <f t="shared" si="456"/>
        <v>7.4249569535505834E-5</v>
      </c>
      <c r="F2862" s="193">
        <f t="shared" si="457"/>
        <v>3.1881250676187349</v>
      </c>
      <c r="G2862" s="193">
        <f t="shared" si="462"/>
        <v>3.3060167830863811</v>
      </c>
      <c r="H2862" s="193">
        <f t="shared" si="462"/>
        <v>3.4282679437706114</v>
      </c>
      <c r="I2862" s="193">
        <f t="shared" si="462"/>
        <v>3.5550397549140595</v>
      </c>
      <c r="J2862" s="193">
        <f t="shared" si="462"/>
        <v>3.6864993828688495</v>
      </c>
      <c r="K2862" s="193">
        <f>MAX(0,(F2862-'2031 forecast'!$C$10))</f>
        <v>0</v>
      </c>
      <c r="L2862" s="193">
        <f>MAX(0,(G2862-'2031 forecast'!$C$10))</f>
        <v>0</v>
      </c>
      <c r="M2862" s="193">
        <f>MAX(0,(H2862-'2031 forecast'!$C$10))</f>
        <v>0</v>
      </c>
      <c r="N2862" s="193">
        <f>MAX(0,(I2862-'2031 forecast'!$C$10))</f>
        <v>0</v>
      </c>
      <c r="O2862" s="193">
        <f>MAX(0,(J2862-'2031 forecast'!$C$10))</f>
        <v>0</v>
      </c>
      <c r="P2862" s="175" t="str">
        <f t="shared" si="459"/>
        <v/>
      </c>
      <c r="Q2862" s="175" t="str">
        <f t="shared" si="460"/>
        <v/>
      </c>
    </row>
    <row r="2863" spans="1:17" s="1" customFormat="1" x14ac:dyDescent="0.3">
      <c r="A2863" s="189">
        <f t="shared" si="458"/>
        <v>43950.124999993066</v>
      </c>
      <c r="B2863" s="190">
        <f t="shared" si="454"/>
        <v>43950</v>
      </c>
      <c r="C2863" s="1">
        <f t="shared" si="455"/>
        <v>3</v>
      </c>
      <c r="D2863" s="191">
        <v>2.1382998603825425</v>
      </c>
      <c r="E2863" s="192">
        <f t="shared" si="456"/>
        <v>7.4249569535505834E-5</v>
      </c>
      <c r="F2863" s="193">
        <f t="shared" si="457"/>
        <v>3.1881250676187349</v>
      </c>
      <c r="G2863" s="193">
        <f t="shared" si="462"/>
        <v>3.3060167830863811</v>
      </c>
      <c r="H2863" s="193">
        <f t="shared" si="462"/>
        <v>3.4282679437706114</v>
      </c>
      <c r="I2863" s="193">
        <f t="shared" si="462"/>
        <v>3.5550397549140595</v>
      </c>
      <c r="J2863" s="193">
        <f t="shared" si="462"/>
        <v>3.6864993828688495</v>
      </c>
      <c r="K2863" s="193">
        <f>MAX(0,(F2863-'2031 forecast'!$C$10))</f>
        <v>0</v>
      </c>
      <c r="L2863" s="193">
        <f>MAX(0,(G2863-'2031 forecast'!$C$10))</f>
        <v>0</v>
      </c>
      <c r="M2863" s="193">
        <f>MAX(0,(H2863-'2031 forecast'!$C$10))</f>
        <v>0</v>
      </c>
      <c r="N2863" s="193">
        <f>MAX(0,(I2863-'2031 forecast'!$C$10))</f>
        <v>0</v>
      </c>
      <c r="O2863" s="193">
        <f>MAX(0,(J2863-'2031 forecast'!$C$10))</f>
        <v>0</v>
      </c>
      <c r="P2863" s="175" t="str">
        <f t="shared" si="459"/>
        <v/>
      </c>
      <c r="Q2863" s="175" t="str">
        <f t="shared" si="460"/>
        <v/>
      </c>
    </row>
    <row r="2864" spans="1:17" s="1" customFormat="1" x14ac:dyDescent="0.3">
      <c r="A2864" s="189">
        <f t="shared" si="458"/>
        <v>43950.16666665973</v>
      </c>
      <c r="B2864" s="190">
        <f t="shared" si="454"/>
        <v>43950</v>
      </c>
      <c r="C2864" s="1">
        <f t="shared" si="455"/>
        <v>4</v>
      </c>
      <c r="D2864" s="191">
        <v>2.1006537360800328</v>
      </c>
      <c r="E2864" s="192">
        <f t="shared" si="456"/>
        <v>7.2942358804246914E-5</v>
      </c>
      <c r="F2864" s="193">
        <f t="shared" si="457"/>
        <v>3.131996105160658</v>
      </c>
      <c r="G2864" s="193">
        <f t="shared" si="462"/>
        <v>3.2478122622573946</v>
      </c>
      <c r="H2864" s="193">
        <f t="shared" si="462"/>
        <v>3.3679111137746491</v>
      </c>
      <c r="I2864" s="193">
        <f t="shared" si="462"/>
        <v>3.4924510268345861</v>
      </c>
      <c r="J2864" s="193">
        <f t="shared" si="462"/>
        <v>3.6215962247197493</v>
      </c>
      <c r="K2864" s="193">
        <f>MAX(0,(F2864-'2031 forecast'!$C$10))</f>
        <v>0</v>
      </c>
      <c r="L2864" s="193">
        <f>MAX(0,(G2864-'2031 forecast'!$C$10))</f>
        <v>0</v>
      </c>
      <c r="M2864" s="193">
        <f>MAX(0,(H2864-'2031 forecast'!$C$10))</f>
        <v>0</v>
      </c>
      <c r="N2864" s="193">
        <f>MAX(0,(I2864-'2031 forecast'!$C$10))</f>
        <v>0</v>
      </c>
      <c r="O2864" s="193">
        <f>MAX(0,(J2864-'2031 forecast'!$C$10))</f>
        <v>0</v>
      </c>
      <c r="P2864" s="175" t="str">
        <f t="shared" si="459"/>
        <v/>
      </c>
      <c r="Q2864" s="175" t="str">
        <f t="shared" si="460"/>
        <v/>
      </c>
    </row>
    <row r="2865" spans="1:17" s="1" customFormat="1" x14ac:dyDescent="0.3">
      <c r="A2865" s="189">
        <f t="shared" si="458"/>
        <v>43950.208333326394</v>
      </c>
      <c r="B2865" s="190">
        <f t="shared" si="454"/>
        <v>43950</v>
      </c>
      <c r="C2865" s="1">
        <f t="shared" si="455"/>
        <v>5</v>
      </c>
      <c r="D2865" s="191">
        <v>2.1608875349640484</v>
      </c>
      <c r="E2865" s="192">
        <f t="shared" si="456"/>
        <v>7.5033895974261185E-5</v>
      </c>
      <c r="F2865" s="193">
        <f t="shared" si="457"/>
        <v>3.2218024450935814</v>
      </c>
      <c r="G2865" s="193">
        <f t="shared" ref="G2865:J2884" si="463">$E2865*G$2</f>
        <v>3.3409394955837728</v>
      </c>
      <c r="H2865" s="193">
        <f t="shared" si="463"/>
        <v>3.4644820417681887</v>
      </c>
      <c r="I2865" s="193">
        <f t="shared" si="463"/>
        <v>3.5925929917617436</v>
      </c>
      <c r="J2865" s="193">
        <f t="shared" si="463"/>
        <v>3.7254412777583097</v>
      </c>
      <c r="K2865" s="193">
        <f>MAX(0,(F2865-'2031 forecast'!$C$10))</f>
        <v>0</v>
      </c>
      <c r="L2865" s="193">
        <f>MAX(0,(G2865-'2031 forecast'!$C$10))</f>
        <v>0</v>
      </c>
      <c r="M2865" s="193">
        <f>MAX(0,(H2865-'2031 forecast'!$C$10))</f>
        <v>0</v>
      </c>
      <c r="N2865" s="193">
        <f>MAX(0,(I2865-'2031 forecast'!$C$10))</f>
        <v>0</v>
      </c>
      <c r="O2865" s="193">
        <f>MAX(0,(J2865-'2031 forecast'!$C$10))</f>
        <v>0</v>
      </c>
      <c r="P2865" s="175" t="str">
        <f t="shared" si="459"/>
        <v/>
      </c>
      <c r="Q2865" s="175" t="str">
        <f t="shared" si="460"/>
        <v/>
      </c>
    </row>
    <row r="2866" spans="1:17" s="1" customFormat="1" x14ac:dyDescent="0.3">
      <c r="A2866" s="189">
        <f t="shared" si="458"/>
        <v>43950.249999993059</v>
      </c>
      <c r="B2866" s="190">
        <f t="shared" si="454"/>
        <v>43950</v>
      </c>
      <c r="C2866" s="1">
        <f t="shared" si="455"/>
        <v>6</v>
      </c>
      <c r="D2866" s="191">
        <v>2.2888843575925808</v>
      </c>
      <c r="E2866" s="192">
        <f t="shared" si="456"/>
        <v>7.9478412460541457E-5</v>
      </c>
      <c r="F2866" s="193">
        <f t="shared" si="457"/>
        <v>3.4126409174510406</v>
      </c>
      <c r="G2866" s="193">
        <f t="shared" si="463"/>
        <v>3.5388348664023233</v>
      </c>
      <c r="H2866" s="193">
        <f t="shared" si="463"/>
        <v>3.6696952637544573</v>
      </c>
      <c r="I2866" s="193">
        <f t="shared" si="463"/>
        <v>3.8053946672319512</v>
      </c>
      <c r="J2866" s="193">
        <f t="shared" si="463"/>
        <v>3.9461120154652476</v>
      </c>
      <c r="K2866" s="193">
        <f>MAX(0,(F2866-'2031 forecast'!$C$10))</f>
        <v>0</v>
      </c>
      <c r="L2866" s="193">
        <f>MAX(0,(G2866-'2031 forecast'!$C$10))</f>
        <v>0</v>
      </c>
      <c r="M2866" s="193">
        <f>MAX(0,(H2866-'2031 forecast'!$C$10))</f>
        <v>0</v>
      </c>
      <c r="N2866" s="193">
        <f>MAX(0,(I2866-'2031 forecast'!$C$10))</f>
        <v>0</v>
      </c>
      <c r="O2866" s="193">
        <f>MAX(0,(J2866-'2031 forecast'!$C$10))</f>
        <v>0</v>
      </c>
      <c r="P2866" s="175" t="str">
        <f t="shared" si="459"/>
        <v/>
      </c>
      <c r="Q2866" s="175" t="str">
        <f t="shared" si="460"/>
        <v/>
      </c>
    </row>
    <row r="2867" spans="1:17" s="1" customFormat="1" x14ac:dyDescent="0.3">
      <c r="A2867" s="189">
        <f t="shared" si="458"/>
        <v>43950.291666659723</v>
      </c>
      <c r="B2867" s="190">
        <f t="shared" si="454"/>
        <v>43950</v>
      </c>
      <c r="C2867" s="1">
        <f t="shared" si="455"/>
        <v>7</v>
      </c>
      <c r="D2867" s="191">
        <v>2.4394688548026187</v>
      </c>
      <c r="E2867" s="192">
        <f t="shared" si="456"/>
        <v>8.4707255385577066E-5</v>
      </c>
      <c r="F2867" s="193">
        <f t="shared" si="457"/>
        <v>3.6371567672833454</v>
      </c>
      <c r="G2867" s="193">
        <f t="shared" si="463"/>
        <v>3.7716529497182649</v>
      </c>
      <c r="H2867" s="193">
        <f t="shared" si="463"/>
        <v>3.9111225837383028</v>
      </c>
      <c r="I2867" s="193">
        <f t="shared" si="463"/>
        <v>4.0557495795498424</v>
      </c>
      <c r="J2867" s="193">
        <f t="shared" si="463"/>
        <v>4.2057246480616444</v>
      </c>
      <c r="K2867" s="193">
        <f>MAX(0,(F2867-'2031 forecast'!$C$10))</f>
        <v>0</v>
      </c>
      <c r="L2867" s="193">
        <f>MAX(0,(G2867-'2031 forecast'!$C$10))</f>
        <v>0</v>
      </c>
      <c r="M2867" s="193">
        <f>MAX(0,(H2867-'2031 forecast'!$C$10))</f>
        <v>0</v>
      </c>
      <c r="N2867" s="193">
        <f>MAX(0,(I2867-'2031 forecast'!$C$10))</f>
        <v>0</v>
      </c>
      <c r="O2867" s="193">
        <f>MAX(0,(J2867-'2031 forecast'!$C$10))</f>
        <v>0</v>
      </c>
      <c r="P2867" s="175" t="str">
        <f t="shared" si="459"/>
        <v/>
      </c>
      <c r="Q2867" s="175" t="str">
        <f t="shared" si="460"/>
        <v/>
      </c>
    </row>
    <row r="2868" spans="1:17" s="1" customFormat="1" x14ac:dyDescent="0.3">
      <c r="A2868" s="189">
        <f t="shared" si="458"/>
        <v>43950.333333326387</v>
      </c>
      <c r="B2868" s="190">
        <f t="shared" si="454"/>
        <v>43950</v>
      </c>
      <c r="C2868" s="1">
        <f t="shared" si="455"/>
        <v>8</v>
      </c>
      <c r="D2868" s="191">
        <v>2.5674656774311515</v>
      </c>
      <c r="E2868" s="192">
        <f t="shared" si="456"/>
        <v>8.9151771871857352E-5</v>
      </c>
      <c r="F2868" s="193">
        <f t="shared" si="457"/>
        <v>3.827995239640805</v>
      </c>
      <c r="G2868" s="193">
        <f t="shared" si="463"/>
        <v>3.9695483205368163</v>
      </c>
      <c r="H2868" s="193">
        <f t="shared" si="463"/>
        <v>4.1163358057245718</v>
      </c>
      <c r="I2868" s="193">
        <f t="shared" si="463"/>
        <v>4.26855125502005</v>
      </c>
      <c r="J2868" s="193">
        <f t="shared" si="463"/>
        <v>4.4263953857685836</v>
      </c>
      <c r="K2868" s="193">
        <f>MAX(0,(F2868-'2031 forecast'!$C$10))</f>
        <v>0</v>
      </c>
      <c r="L2868" s="193">
        <f>MAX(0,(G2868-'2031 forecast'!$C$10))</f>
        <v>0</v>
      </c>
      <c r="M2868" s="193">
        <f>MAX(0,(H2868-'2031 forecast'!$C$10))</f>
        <v>0</v>
      </c>
      <c r="N2868" s="193">
        <f>MAX(0,(I2868-'2031 forecast'!$C$10))</f>
        <v>0</v>
      </c>
      <c r="O2868" s="193">
        <f>MAX(0,(J2868-'2031 forecast'!$C$10))</f>
        <v>0</v>
      </c>
      <c r="P2868" s="175" t="str">
        <f t="shared" si="459"/>
        <v/>
      </c>
      <c r="Q2868" s="175" t="str">
        <f t="shared" si="460"/>
        <v/>
      </c>
    </row>
    <row r="2869" spans="1:17" s="1" customFormat="1" x14ac:dyDescent="0.3">
      <c r="A2869" s="189">
        <f t="shared" si="458"/>
        <v>43950.374999993051</v>
      </c>
      <c r="B2869" s="190">
        <f t="shared" si="454"/>
        <v>43950</v>
      </c>
      <c r="C2869" s="1">
        <f t="shared" si="455"/>
        <v>9</v>
      </c>
      <c r="D2869" s="191">
        <v>2.6502871508966721</v>
      </c>
      <c r="E2869" s="192">
        <f t="shared" si="456"/>
        <v>9.2027635480626934E-5</v>
      </c>
      <c r="F2869" s="193">
        <f t="shared" si="457"/>
        <v>3.9514789570485722</v>
      </c>
      <c r="G2869" s="193">
        <f t="shared" si="463"/>
        <v>4.0975982663605839</v>
      </c>
      <c r="H2869" s="193">
        <f t="shared" si="463"/>
        <v>4.249120831715687</v>
      </c>
      <c r="I2869" s="193">
        <f t="shared" si="463"/>
        <v>4.4062464567948902</v>
      </c>
      <c r="J2869" s="193">
        <f t="shared" si="463"/>
        <v>4.5691823336966015</v>
      </c>
      <c r="K2869" s="193">
        <f>MAX(0,(F2869-'2031 forecast'!$C$10))</f>
        <v>0</v>
      </c>
      <c r="L2869" s="193">
        <f>MAX(0,(G2869-'2031 forecast'!$C$10))</f>
        <v>0</v>
      </c>
      <c r="M2869" s="193">
        <f>MAX(0,(H2869-'2031 forecast'!$C$10))</f>
        <v>0</v>
      </c>
      <c r="N2869" s="193">
        <f>MAX(0,(I2869-'2031 forecast'!$C$10))</f>
        <v>0</v>
      </c>
      <c r="O2869" s="193">
        <f>MAX(0,(J2869-'2031 forecast'!$C$10))</f>
        <v>0</v>
      </c>
      <c r="P2869" s="175" t="str">
        <f t="shared" si="459"/>
        <v/>
      </c>
      <c r="Q2869" s="175" t="str">
        <f t="shared" si="460"/>
        <v/>
      </c>
    </row>
    <row r="2870" spans="1:17" s="1" customFormat="1" x14ac:dyDescent="0.3">
      <c r="A2870" s="189">
        <f t="shared" si="458"/>
        <v>43950.416666659716</v>
      </c>
      <c r="B2870" s="190">
        <f t="shared" si="454"/>
        <v>43950</v>
      </c>
      <c r="C2870" s="1">
        <f t="shared" si="455"/>
        <v>10</v>
      </c>
      <c r="D2870" s="191">
        <v>2.6653456006176763</v>
      </c>
      <c r="E2870" s="192">
        <f t="shared" si="456"/>
        <v>9.2550519773130515E-5</v>
      </c>
      <c r="F2870" s="193">
        <f t="shared" si="457"/>
        <v>3.9739305420318036</v>
      </c>
      <c r="G2870" s="193">
        <f t="shared" si="463"/>
        <v>4.1208800746921792</v>
      </c>
      <c r="H2870" s="193">
        <f t="shared" si="463"/>
        <v>4.2732635637140719</v>
      </c>
      <c r="I2870" s="193">
        <f t="shared" si="463"/>
        <v>4.4312819480266805</v>
      </c>
      <c r="J2870" s="193">
        <f t="shared" si="463"/>
        <v>4.595143596956242</v>
      </c>
      <c r="K2870" s="193">
        <f>MAX(0,(F2870-'2031 forecast'!$C$10))</f>
        <v>0</v>
      </c>
      <c r="L2870" s="193">
        <f>MAX(0,(G2870-'2031 forecast'!$C$10))</f>
        <v>0</v>
      </c>
      <c r="M2870" s="193">
        <f>MAX(0,(H2870-'2031 forecast'!$C$10))</f>
        <v>0</v>
      </c>
      <c r="N2870" s="193">
        <f>MAX(0,(I2870-'2031 forecast'!$C$10))</f>
        <v>0</v>
      </c>
      <c r="O2870" s="193">
        <f>MAX(0,(J2870-'2031 forecast'!$C$10))</f>
        <v>0</v>
      </c>
      <c r="P2870" s="175" t="str">
        <f t="shared" si="459"/>
        <v/>
      </c>
      <c r="Q2870" s="175" t="str">
        <f t="shared" si="460"/>
        <v/>
      </c>
    </row>
    <row r="2871" spans="1:17" s="1" customFormat="1" x14ac:dyDescent="0.3">
      <c r="A2871" s="189">
        <f t="shared" si="458"/>
        <v>43950.45833332638</v>
      </c>
      <c r="B2871" s="190">
        <f t="shared" si="454"/>
        <v>43950</v>
      </c>
      <c r="C2871" s="1">
        <f t="shared" si="455"/>
        <v>11</v>
      </c>
      <c r="D2871" s="191">
        <v>2.8159300978277146</v>
      </c>
      <c r="E2871" s="192">
        <f t="shared" si="456"/>
        <v>9.7779362698166138E-5</v>
      </c>
      <c r="F2871" s="193">
        <f t="shared" si="457"/>
        <v>4.1984463918641088</v>
      </c>
      <c r="G2871" s="193">
        <f t="shared" si="463"/>
        <v>4.3536981580081218</v>
      </c>
      <c r="H2871" s="193">
        <f t="shared" si="463"/>
        <v>4.5146908836979183</v>
      </c>
      <c r="I2871" s="193">
        <f t="shared" si="463"/>
        <v>4.6816368603445717</v>
      </c>
      <c r="J2871" s="193">
        <f t="shared" si="463"/>
        <v>4.8547562295526401</v>
      </c>
      <c r="K2871" s="193">
        <f>MAX(0,(F2871-'2031 forecast'!$C$10))</f>
        <v>0</v>
      </c>
      <c r="L2871" s="193">
        <f>MAX(0,(G2871-'2031 forecast'!$C$10))</f>
        <v>0</v>
      </c>
      <c r="M2871" s="193">
        <f>MAX(0,(H2871-'2031 forecast'!$C$10))</f>
        <v>0</v>
      </c>
      <c r="N2871" s="193">
        <f>MAX(0,(I2871-'2031 forecast'!$C$10))</f>
        <v>0</v>
      </c>
      <c r="O2871" s="193">
        <f>MAX(0,(J2871-'2031 forecast'!$C$10))</f>
        <v>0</v>
      </c>
      <c r="P2871" s="175" t="str">
        <f t="shared" si="459"/>
        <v/>
      </c>
      <c r="Q2871" s="175" t="str">
        <f t="shared" si="460"/>
        <v/>
      </c>
    </row>
    <row r="2872" spans="1:17" s="1" customFormat="1" x14ac:dyDescent="0.3">
      <c r="A2872" s="189">
        <f t="shared" si="458"/>
        <v>43950.499999993044</v>
      </c>
      <c r="B2872" s="190">
        <f t="shared" si="454"/>
        <v>43950</v>
      </c>
      <c r="C2872" s="1">
        <f t="shared" si="455"/>
        <v>12</v>
      </c>
      <c r="D2872" s="191">
        <v>2.9363976955957449</v>
      </c>
      <c r="E2872" s="192">
        <f t="shared" si="456"/>
        <v>1.0196243703819463E-4</v>
      </c>
      <c r="F2872" s="193">
        <f t="shared" si="457"/>
        <v>4.378059071729953</v>
      </c>
      <c r="G2872" s="193">
        <f t="shared" si="463"/>
        <v>4.5399526246608746</v>
      </c>
      <c r="H2872" s="193">
        <f t="shared" si="463"/>
        <v>4.7078327396849948</v>
      </c>
      <c r="I2872" s="193">
        <f t="shared" si="463"/>
        <v>4.8819207901988841</v>
      </c>
      <c r="J2872" s="193">
        <f t="shared" si="463"/>
        <v>5.0624463356297582</v>
      </c>
      <c r="K2872" s="193">
        <f>MAX(0,(F2872-'2031 forecast'!$C$10))</f>
        <v>0</v>
      </c>
      <c r="L2872" s="193">
        <f>MAX(0,(G2872-'2031 forecast'!$C$10))</f>
        <v>0</v>
      </c>
      <c r="M2872" s="193">
        <f>MAX(0,(H2872-'2031 forecast'!$C$10))</f>
        <v>0</v>
      </c>
      <c r="N2872" s="193">
        <f>MAX(0,(I2872-'2031 forecast'!$C$10))</f>
        <v>0</v>
      </c>
      <c r="O2872" s="193">
        <f>MAX(0,(J2872-'2031 forecast'!$C$10))</f>
        <v>0</v>
      </c>
      <c r="P2872" s="175" t="str">
        <f t="shared" si="459"/>
        <v/>
      </c>
      <c r="Q2872" s="175" t="str">
        <f t="shared" si="460"/>
        <v/>
      </c>
    </row>
    <row r="2873" spans="1:17" s="1" customFormat="1" x14ac:dyDescent="0.3">
      <c r="A2873" s="189">
        <f t="shared" si="458"/>
        <v>43950.541666659708</v>
      </c>
      <c r="B2873" s="190">
        <f t="shared" si="454"/>
        <v>43950</v>
      </c>
      <c r="C2873" s="1">
        <f t="shared" si="455"/>
        <v>13</v>
      </c>
      <c r="D2873" s="191">
        <v>2.861105446990726</v>
      </c>
      <c r="E2873" s="192">
        <f t="shared" si="456"/>
        <v>9.9348015575676814E-5</v>
      </c>
      <c r="F2873" s="193">
        <f t="shared" si="457"/>
        <v>4.2658011468138</v>
      </c>
      <c r="G2873" s="193">
        <f t="shared" si="463"/>
        <v>4.4235435830029042</v>
      </c>
      <c r="H2873" s="193">
        <f t="shared" si="463"/>
        <v>4.5871190796930712</v>
      </c>
      <c r="I2873" s="193">
        <f t="shared" si="463"/>
        <v>4.756743334039939</v>
      </c>
      <c r="J2873" s="193">
        <f t="shared" si="463"/>
        <v>4.9326400193315587</v>
      </c>
      <c r="K2873" s="193">
        <f>MAX(0,(F2873-'2031 forecast'!$C$10))</f>
        <v>0</v>
      </c>
      <c r="L2873" s="193">
        <f>MAX(0,(G2873-'2031 forecast'!$C$10))</f>
        <v>0</v>
      </c>
      <c r="M2873" s="193">
        <f>MAX(0,(H2873-'2031 forecast'!$C$10))</f>
        <v>0</v>
      </c>
      <c r="N2873" s="193">
        <f>MAX(0,(I2873-'2031 forecast'!$C$10))</f>
        <v>0</v>
      </c>
      <c r="O2873" s="193">
        <f>MAX(0,(J2873-'2031 forecast'!$C$10))</f>
        <v>0</v>
      </c>
      <c r="P2873" s="175" t="str">
        <f t="shared" si="459"/>
        <v/>
      </c>
      <c r="Q2873" s="175" t="str">
        <f t="shared" si="460"/>
        <v/>
      </c>
    </row>
    <row r="2874" spans="1:17" s="1" customFormat="1" x14ac:dyDescent="0.3">
      <c r="A2874" s="189">
        <f t="shared" si="458"/>
        <v>43950.583333326373</v>
      </c>
      <c r="B2874" s="190">
        <f t="shared" si="454"/>
        <v>43950</v>
      </c>
      <c r="C2874" s="1">
        <f t="shared" si="455"/>
        <v>14</v>
      </c>
      <c r="D2874" s="191">
        <v>2.8159300978277146</v>
      </c>
      <c r="E2874" s="192">
        <f t="shared" si="456"/>
        <v>9.7779362698166138E-5</v>
      </c>
      <c r="F2874" s="193">
        <f t="shared" si="457"/>
        <v>4.1984463918641088</v>
      </c>
      <c r="G2874" s="193">
        <f t="shared" si="463"/>
        <v>4.3536981580081218</v>
      </c>
      <c r="H2874" s="193">
        <f t="shared" si="463"/>
        <v>4.5146908836979183</v>
      </c>
      <c r="I2874" s="193">
        <f t="shared" si="463"/>
        <v>4.6816368603445717</v>
      </c>
      <c r="J2874" s="193">
        <f t="shared" si="463"/>
        <v>4.8547562295526401</v>
      </c>
      <c r="K2874" s="193">
        <f>MAX(0,(F2874-'2031 forecast'!$C$10))</f>
        <v>0</v>
      </c>
      <c r="L2874" s="193">
        <f>MAX(0,(G2874-'2031 forecast'!$C$10))</f>
        <v>0</v>
      </c>
      <c r="M2874" s="193">
        <f>MAX(0,(H2874-'2031 forecast'!$C$10))</f>
        <v>0</v>
      </c>
      <c r="N2874" s="193">
        <f>MAX(0,(I2874-'2031 forecast'!$C$10))</f>
        <v>0</v>
      </c>
      <c r="O2874" s="193">
        <f>MAX(0,(J2874-'2031 forecast'!$C$10))</f>
        <v>0</v>
      </c>
      <c r="P2874" s="175" t="str">
        <f t="shared" si="459"/>
        <v/>
      </c>
      <c r="Q2874" s="175" t="str">
        <f t="shared" si="460"/>
        <v/>
      </c>
    </row>
    <row r="2875" spans="1:17" s="1" customFormat="1" x14ac:dyDescent="0.3">
      <c r="A2875" s="189">
        <f t="shared" si="458"/>
        <v>43950.624999993037</v>
      </c>
      <c r="B2875" s="190">
        <f t="shared" si="454"/>
        <v>43950</v>
      </c>
      <c r="C2875" s="1">
        <f t="shared" si="455"/>
        <v>15</v>
      </c>
      <c r="D2875" s="191">
        <v>2.7331086243621936</v>
      </c>
      <c r="E2875" s="192">
        <f t="shared" si="456"/>
        <v>9.4903499089396543E-5</v>
      </c>
      <c r="F2875" s="193">
        <f t="shared" si="457"/>
        <v>4.0749626744563407</v>
      </c>
      <c r="G2875" s="193">
        <f t="shared" si="463"/>
        <v>4.2256482121843533</v>
      </c>
      <c r="H2875" s="193">
        <f t="shared" si="463"/>
        <v>4.3819058577068031</v>
      </c>
      <c r="I2875" s="193">
        <f t="shared" si="463"/>
        <v>4.5439416585697314</v>
      </c>
      <c r="J2875" s="193">
        <f t="shared" si="463"/>
        <v>4.7119692816246213</v>
      </c>
      <c r="K2875" s="193">
        <f>MAX(0,(F2875-'2031 forecast'!$C$10))</f>
        <v>0</v>
      </c>
      <c r="L2875" s="193">
        <f>MAX(0,(G2875-'2031 forecast'!$C$10))</f>
        <v>0</v>
      </c>
      <c r="M2875" s="193">
        <f>MAX(0,(H2875-'2031 forecast'!$C$10))</f>
        <v>0</v>
      </c>
      <c r="N2875" s="193">
        <f>MAX(0,(I2875-'2031 forecast'!$C$10))</f>
        <v>0</v>
      </c>
      <c r="O2875" s="193">
        <f>MAX(0,(J2875-'2031 forecast'!$C$10))</f>
        <v>0</v>
      </c>
      <c r="P2875" s="175" t="str">
        <f t="shared" si="459"/>
        <v/>
      </c>
      <c r="Q2875" s="175" t="str">
        <f t="shared" si="460"/>
        <v/>
      </c>
    </row>
    <row r="2876" spans="1:17" s="1" customFormat="1" x14ac:dyDescent="0.3">
      <c r="A2876" s="189">
        <f t="shared" si="458"/>
        <v>43950.666666659701</v>
      </c>
      <c r="B2876" s="190">
        <f t="shared" si="454"/>
        <v>43950</v>
      </c>
      <c r="C2876" s="1">
        <f t="shared" si="455"/>
        <v>16</v>
      </c>
      <c r="D2876" s="191">
        <v>2.8686346718512277</v>
      </c>
      <c r="E2876" s="192">
        <f t="shared" si="456"/>
        <v>9.9609457721928598E-5</v>
      </c>
      <c r="F2876" s="193">
        <f t="shared" si="457"/>
        <v>4.2770269393054159</v>
      </c>
      <c r="G2876" s="193">
        <f t="shared" si="463"/>
        <v>4.4351844871687014</v>
      </c>
      <c r="H2876" s="193">
        <f t="shared" si="463"/>
        <v>4.5991904456922637</v>
      </c>
      <c r="I2876" s="193">
        <f t="shared" si="463"/>
        <v>4.7692610796558332</v>
      </c>
      <c r="J2876" s="193">
        <f t="shared" si="463"/>
        <v>4.9456206509613789</v>
      </c>
      <c r="K2876" s="193">
        <f>MAX(0,(F2876-'2031 forecast'!$C$10))</f>
        <v>0</v>
      </c>
      <c r="L2876" s="193">
        <f>MAX(0,(G2876-'2031 forecast'!$C$10))</f>
        <v>0</v>
      </c>
      <c r="M2876" s="193">
        <f>MAX(0,(H2876-'2031 forecast'!$C$10))</f>
        <v>0</v>
      </c>
      <c r="N2876" s="193">
        <f>MAX(0,(I2876-'2031 forecast'!$C$10))</f>
        <v>0</v>
      </c>
      <c r="O2876" s="193">
        <f>MAX(0,(J2876-'2031 forecast'!$C$10))</f>
        <v>0</v>
      </c>
      <c r="P2876" s="175" t="str">
        <f t="shared" si="459"/>
        <v/>
      </c>
      <c r="Q2876" s="175" t="str">
        <f t="shared" si="460"/>
        <v/>
      </c>
    </row>
    <row r="2877" spans="1:17" s="1" customFormat="1" x14ac:dyDescent="0.3">
      <c r="A2877" s="189">
        <f t="shared" si="458"/>
        <v>43950.708333326365</v>
      </c>
      <c r="B2877" s="190">
        <f t="shared" si="454"/>
        <v>43950</v>
      </c>
      <c r="C2877" s="1">
        <f t="shared" si="455"/>
        <v>17</v>
      </c>
      <c r="D2877" s="191">
        <v>2.7707547486647033</v>
      </c>
      <c r="E2877" s="192">
        <f t="shared" si="456"/>
        <v>9.6210709820655448E-5</v>
      </c>
      <c r="F2877" s="193">
        <f t="shared" si="457"/>
        <v>4.1310916369144177</v>
      </c>
      <c r="G2877" s="193">
        <f t="shared" si="463"/>
        <v>4.2838527330133385</v>
      </c>
      <c r="H2877" s="193">
        <f t="shared" si="463"/>
        <v>4.4422626877027644</v>
      </c>
      <c r="I2877" s="193">
        <f t="shared" si="463"/>
        <v>4.6065303866492044</v>
      </c>
      <c r="J2877" s="193">
        <f t="shared" si="463"/>
        <v>4.7768724397737206</v>
      </c>
      <c r="K2877" s="193">
        <f>MAX(0,(F2877-'2031 forecast'!$C$10))</f>
        <v>0</v>
      </c>
      <c r="L2877" s="193">
        <f>MAX(0,(G2877-'2031 forecast'!$C$10))</f>
        <v>0</v>
      </c>
      <c r="M2877" s="193">
        <f>MAX(0,(H2877-'2031 forecast'!$C$10))</f>
        <v>0</v>
      </c>
      <c r="N2877" s="193">
        <f>MAX(0,(I2877-'2031 forecast'!$C$10))</f>
        <v>0</v>
      </c>
      <c r="O2877" s="193">
        <f>MAX(0,(J2877-'2031 forecast'!$C$10))</f>
        <v>0</v>
      </c>
      <c r="P2877" s="175" t="str">
        <f t="shared" si="459"/>
        <v/>
      </c>
      <c r="Q2877" s="175" t="str">
        <f t="shared" si="460"/>
        <v/>
      </c>
    </row>
    <row r="2878" spans="1:17" s="1" customFormat="1" x14ac:dyDescent="0.3">
      <c r="A2878" s="189">
        <f t="shared" si="458"/>
        <v>43950.74999999303</v>
      </c>
      <c r="B2878" s="190">
        <f t="shared" si="454"/>
        <v>43950</v>
      </c>
      <c r="C2878" s="1">
        <f t="shared" si="455"/>
        <v>18</v>
      </c>
      <c r="D2878" s="191">
        <v>2.7556962989436995</v>
      </c>
      <c r="E2878" s="192">
        <f t="shared" si="456"/>
        <v>9.5687825528151894E-5</v>
      </c>
      <c r="F2878" s="193">
        <f t="shared" si="457"/>
        <v>4.1086400519311868</v>
      </c>
      <c r="G2878" s="193">
        <f t="shared" si="463"/>
        <v>4.2605709246817449</v>
      </c>
      <c r="H2878" s="193">
        <f t="shared" si="463"/>
        <v>4.4181199557043804</v>
      </c>
      <c r="I2878" s="193">
        <f t="shared" si="463"/>
        <v>4.5814948954174151</v>
      </c>
      <c r="J2878" s="193">
        <f t="shared" si="463"/>
        <v>4.750911176514081</v>
      </c>
      <c r="K2878" s="193">
        <f>MAX(0,(F2878-'2031 forecast'!$C$10))</f>
        <v>0</v>
      </c>
      <c r="L2878" s="193">
        <f>MAX(0,(G2878-'2031 forecast'!$C$10))</f>
        <v>0</v>
      </c>
      <c r="M2878" s="193">
        <f>MAX(0,(H2878-'2031 forecast'!$C$10))</f>
        <v>0</v>
      </c>
      <c r="N2878" s="193">
        <f>MAX(0,(I2878-'2031 forecast'!$C$10))</f>
        <v>0</v>
      </c>
      <c r="O2878" s="193">
        <f>MAX(0,(J2878-'2031 forecast'!$C$10))</f>
        <v>0</v>
      </c>
      <c r="P2878" s="175" t="str">
        <f t="shared" si="459"/>
        <v/>
      </c>
      <c r="Q2878" s="175" t="str">
        <f t="shared" si="460"/>
        <v/>
      </c>
    </row>
    <row r="2879" spans="1:17" s="1" customFormat="1" x14ac:dyDescent="0.3">
      <c r="A2879" s="189">
        <f t="shared" si="458"/>
        <v>43950.791666659694</v>
      </c>
      <c r="B2879" s="190">
        <f t="shared" si="454"/>
        <v>43950</v>
      </c>
      <c r="C2879" s="1">
        <f t="shared" si="455"/>
        <v>19</v>
      </c>
      <c r="D2879" s="191">
        <v>2.7105209497806877</v>
      </c>
      <c r="E2879" s="192">
        <f t="shared" si="456"/>
        <v>9.4119172650641191E-5</v>
      </c>
      <c r="F2879" s="193">
        <f t="shared" si="457"/>
        <v>4.0412852969814947</v>
      </c>
      <c r="G2879" s="193">
        <f t="shared" si="463"/>
        <v>4.1907254996869616</v>
      </c>
      <c r="H2879" s="193">
        <f t="shared" si="463"/>
        <v>4.3456917597092257</v>
      </c>
      <c r="I2879" s="193">
        <f t="shared" si="463"/>
        <v>4.5063884217220469</v>
      </c>
      <c r="J2879" s="193">
        <f t="shared" si="463"/>
        <v>4.6730273867351615</v>
      </c>
      <c r="K2879" s="193">
        <f>MAX(0,(F2879-'2031 forecast'!$C$10))</f>
        <v>0</v>
      </c>
      <c r="L2879" s="193">
        <f>MAX(0,(G2879-'2031 forecast'!$C$10))</f>
        <v>0</v>
      </c>
      <c r="M2879" s="193">
        <f>MAX(0,(H2879-'2031 forecast'!$C$10))</f>
        <v>0</v>
      </c>
      <c r="N2879" s="193">
        <f>MAX(0,(I2879-'2031 forecast'!$C$10))</f>
        <v>0</v>
      </c>
      <c r="O2879" s="193">
        <f>MAX(0,(J2879-'2031 forecast'!$C$10))</f>
        <v>0</v>
      </c>
      <c r="P2879" s="175" t="str">
        <f t="shared" si="459"/>
        <v/>
      </c>
      <c r="Q2879" s="175" t="str">
        <f t="shared" si="460"/>
        <v/>
      </c>
    </row>
    <row r="2880" spans="1:17" s="1" customFormat="1" x14ac:dyDescent="0.3">
      <c r="A2880" s="189">
        <f t="shared" si="458"/>
        <v>43950.833333326358</v>
      </c>
      <c r="B2880" s="190">
        <f t="shared" si="454"/>
        <v>43950</v>
      </c>
      <c r="C2880" s="1">
        <f t="shared" si="455"/>
        <v>20</v>
      </c>
      <c r="D2880" s="191">
        <v>2.6954625000596839</v>
      </c>
      <c r="E2880" s="192">
        <f t="shared" si="456"/>
        <v>9.3596288358137637E-5</v>
      </c>
      <c r="F2880" s="193">
        <f t="shared" si="457"/>
        <v>4.0188337119982647</v>
      </c>
      <c r="G2880" s="193">
        <f t="shared" si="463"/>
        <v>4.1674436913553672</v>
      </c>
      <c r="H2880" s="193">
        <f t="shared" si="463"/>
        <v>4.3215490277108417</v>
      </c>
      <c r="I2880" s="193">
        <f t="shared" si="463"/>
        <v>4.4813529304902584</v>
      </c>
      <c r="J2880" s="193">
        <f t="shared" si="463"/>
        <v>4.6470661234755219</v>
      </c>
      <c r="K2880" s="193">
        <f>MAX(0,(F2880-'2031 forecast'!$C$10))</f>
        <v>0</v>
      </c>
      <c r="L2880" s="193">
        <f>MAX(0,(G2880-'2031 forecast'!$C$10))</f>
        <v>0</v>
      </c>
      <c r="M2880" s="193">
        <f>MAX(0,(H2880-'2031 forecast'!$C$10))</f>
        <v>0</v>
      </c>
      <c r="N2880" s="193">
        <f>MAX(0,(I2880-'2031 forecast'!$C$10))</f>
        <v>0</v>
      </c>
      <c r="O2880" s="193">
        <f>MAX(0,(J2880-'2031 forecast'!$C$10))</f>
        <v>0</v>
      </c>
      <c r="P2880" s="175" t="str">
        <f t="shared" si="459"/>
        <v/>
      </c>
      <c r="Q2880" s="175" t="str">
        <f t="shared" si="460"/>
        <v/>
      </c>
    </row>
    <row r="2881" spans="1:17" s="1" customFormat="1" x14ac:dyDescent="0.3">
      <c r="A2881" s="189">
        <f t="shared" si="458"/>
        <v>43950.874999993022</v>
      </c>
      <c r="B2881" s="190">
        <f t="shared" si="454"/>
        <v>43950</v>
      </c>
      <c r="C2881" s="1">
        <f t="shared" si="455"/>
        <v>21</v>
      </c>
      <c r="D2881" s="191">
        <v>2.6502871508966721</v>
      </c>
      <c r="E2881" s="192">
        <f t="shared" si="456"/>
        <v>9.2027635480626934E-5</v>
      </c>
      <c r="F2881" s="193">
        <f t="shared" si="457"/>
        <v>3.9514789570485722</v>
      </c>
      <c r="G2881" s="193">
        <f t="shared" si="463"/>
        <v>4.0975982663605839</v>
      </c>
      <c r="H2881" s="193">
        <f t="shared" si="463"/>
        <v>4.249120831715687</v>
      </c>
      <c r="I2881" s="193">
        <f t="shared" si="463"/>
        <v>4.4062464567948902</v>
      </c>
      <c r="J2881" s="193">
        <f t="shared" si="463"/>
        <v>4.5691823336966015</v>
      </c>
      <c r="K2881" s="193">
        <f>MAX(0,(F2881-'2031 forecast'!$C$10))</f>
        <v>0</v>
      </c>
      <c r="L2881" s="193">
        <f>MAX(0,(G2881-'2031 forecast'!$C$10))</f>
        <v>0</v>
      </c>
      <c r="M2881" s="193">
        <f>MAX(0,(H2881-'2031 forecast'!$C$10))</f>
        <v>0</v>
      </c>
      <c r="N2881" s="193">
        <f>MAX(0,(I2881-'2031 forecast'!$C$10))</f>
        <v>0</v>
      </c>
      <c r="O2881" s="193">
        <f>MAX(0,(J2881-'2031 forecast'!$C$10))</f>
        <v>0</v>
      </c>
      <c r="P2881" s="175" t="str">
        <f t="shared" si="459"/>
        <v/>
      </c>
      <c r="Q2881" s="175" t="str">
        <f t="shared" si="460"/>
        <v/>
      </c>
    </row>
    <row r="2882" spans="1:17" s="1" customFormat="1" x14ac:dyDescent="0.3">
      <c r="A2882" s="189">
        <f t="shared" si="458"/>
        <v>43950.916666659687</v>
      </c>
      <c r="B2882" s="190">
        <f t="shared" si="454"/>
        <v>43950</v>
      </c>
      <c r="C2882" s="1">
        <f t="shared" si="455"/>
        <v>22</v>
      </c>
      <c r="D2882" s="191">
        <v>2.4695857542446267</v>
      </c>
      <c r="E2882" s="192">
        <f t="shared" si="456"/>
        <v>8.5753023970584202E-5</v>
      </c>
      <c r="F2882" s="193">
        <f t="shared" si="457"/>
        <v>3.6820599372498068</v>
      </c>
      <c r="G2882" s="193">
        <f t="shared" si="463"/>
        <v>3.8182165663814542</v>
      </c>
      <c r="H2882" s="193">
        <f t="shared" si="463"/>
        <v>3.9594080477350726</v>
      </c>
      <c r="I2882" s="193">
        <f t="shared" si="463"/>
        <v>4.1058205620134212</v>
      </c>
      <c r="J2882" s="193">
        <f t="shared" si="463"/>
        <v>4.2576471745809252</v>
      </c>
      <c r="K2882" s="193">
        <f>MAX(0,(F2882-'2031 forecast'!$C$10))</f>
        <v>0</v>
      </c>
      <c r="L2882" s="193">
        <f>MAX(0,(G2882-'2031 forecast'!$C$10))</f>
        <v>0</v>
      </c>
      <c r="M2882" s="193">
        <f>MAX(0,(H2882-'2031 forecast'!$C$10))</f>
        <v>0</v>
      </c>
      <c r="N2882" s="193">
        <f>MAX(0,(I2882-'2031 forecast'!$C$10))</f>
        <v>0</v>
      </c>
      <c r="O2882" s="193">
        <f>MAX(0,(J2882-'2031 forecast'!$C$10))</f>
        <v>0</v>
      </c>
      <c r="P2882" s="175" t="str">
        <f t="shared" si="459"/>
        <v/>
      </c>
      <c r="Q2882" s="175" t="str">
        <f t="shared" si="460"/>
        <v/>
      </c>
    </row>
    <row r="2883" spans="1:17" s="1" customFormat="1" x14ac:dyDescent="0.3">
      <c r="A2883" s="189">
        <f t="shared" si="458"/>
        <v>43950.958333326351</v>
      </c>
      <c r="B2883" s="190">
        <f t="shared" si="454"/>
        <v>43950</v>
      </c>
      <c r="C2883" s="1">
        <f t="shared" si="455"/>
        <v>23</v>
      </c>
      <c r="D2883" s="191">
        <v>2.3491181564765959</v>
      </c>
      <c r="E2883" s="192">
        <f t="shared" si="456"/>
        <v>8.1569949630555701E-5</v>
      </c>
      <c r="F2883" s="193">
        <f t="shared" si="457"/>
        <v>3.5024472573839622</v>
      </c>
      <c r="G2883" s="193">
        <f t="shared" si="463"/>
        <v>3.6319620997287001</v>
      </c>
      <c r="H2883" s="193">
        <f t="shared" si="463"/>
        <v>3.7662661917479956</v>
      </c>
      <c r="I2883" s="193">
        <f t="shared" si="463"/>
        <v>3.9055366321591078</v>
      </c>
      <c r="J2883" s="193">
        <f t="shared" si="463"/>
        <v>4.0499570685038062</v>
      </c>
      <c r="K2883" s="193">
        <f>MAX(0,(F2883-'2031 forecast'!$C$10))</f>
        <v>0</v>
      </c>
      <c r="L2883" s="193">
        <f>MAX(0,(G2883-'2031 forecast'!$C$10))</f>
        <v>0</v>
      </c>
      <c r="M2883" s="193">
        <f>MAX(0,(H2883-'2031 forecast'!$C$10))</f>
        <v>0</v>
      </c>
      <c r="N2883" s="193">
        <f>MAX(0,(I2883-'2031 forecast'!$C$10))</f>
        <v>0</v>
      </c>
      <c r="O2883" s="193">
        <f>MAX(0,(J2883-'2031 forecast'!$C$10))</f>
        <v>0</v>
      </c>
      <c r="P2883" s="175" t="str">
        <f t="shared" si="459"/>
        <v/>
      </c>
      <c r="Q2883" s="175" t="str">
        <f t="shared" si="460"/>
        <v/>
      </c>
    </row>
    <row r="2884" spans="1:17" s="1" customFormat="1" x14ac:dyDescent="0.3">
      <c r="A2884" s="189">
        <f t="shared" si="458"/>
        <v>43950.999999993015</v>
      </c>
      <c r="B2884" s="190">
        <f t="shared" si="454"/>
        <v>43950</v>
      </c>
      <c r="C2884" s="1">
        <f t="shared" si="455"/>
        <v>0</v>
      </c>
      <c r="D2884" s="191">
        <v>2.1759459846850517</v>
      </c>
      <c r="E2884" s="192">
        <f t="shared" si="456"/>
        <v>7.5556780266764726E-5</v>
      </c>
      <c r="F2884" s="193">
        <f t="shared" si="457"/>
        <v>3.244254030076811</v>
      </c>
      <c r="G2884" s="193">
        <f t="shared" si="463"/>
        <v>3.3642213039153659</v>
      </c>
      <c r="H2884" s="193">
        <f t="shared" si="463"/>
        <v>3.4886247737665723</v>
      </c>
      <c r="I2884" s="193">
        <f t="shared" si="463"/>
        <v>3.6176284829935321</v>
      </c>
      <c r="J2884" s="193">
        <f t="shared" si="463"/>
        <v>3.7514025410179483</v>
      </c>
      <c r="K2884" s="193">
        <f>MAX(0,(F2884-'2031 forecast'!$C$10))</f>
        <v>0</v>
      </c>
      <c r="L2884" s="193">
        <f>MAX(0,(G2884-'2031 forecast'!$C$10))</f>
        <v>0</v>
      </c>
      <c r="M2884" s="193">
        <f>MAX(0,(H2884-'2031 forecast'!$C$10))</f>
        <v>0</v>
      </c>
      <c r="N2884" s="193">
        <f>MAX(0,(I2884-'2031 forecast'!$C$10))</f>
        <v>0</v>
      </c>
      <c r="O2884" s="193">
        <f>MAX(0,(J2884-'2031 forecast'!$C$10))</f>
        <v>0</v>
      </c>
      <c r="P2884" s="175" t="str">
        <f t="shared" si="459"/>
        <v/>
      </c>
      <c r="Q2884" s="175" t="str">
        <f t="shared" si="460"/>
        <v/>
      </c>
    </row>
    <row r="2885" spans="1:17" s="1" customFormat="1" x14ac:dyDescent="0.3">
      <c r="A2885" s="189">
        <f t="shared" si="458"/>
        <v>43951.041666659679</v>
      </c>
      <c r="B2885" s="190">
        <f t="shared" ref="B2885:B2948" si="464">INT(A2885)</f>
        <v>43951</v>
      </c>
      <c r="C2885" s="1">
        <f t="shared" ref="C2885:C2948" si="465">HOUR(A2885)</f>
        <v>1</v>
      </c>
      <c r="D2885" s="191">
        <v>2.1232414106615387</v>
      </c>
      <c r="E2885" s="192">
        <f t="shared" ref="E2885:E2948" si="466">D2885/SUM($D$4:$D$8763)</f>
        <v>7.3726685243002266E-5</v>
      </c>
      <c r="F2885" s="193">
        <f t="shared" ref="F2885:F2948" si="467">E2885*$F$2</f>
        <v>3.1656734826355044</v>
      </c>
      <c r="G2885" s="193">
        <f t="shared" ref="G2885:J2904" si="468">$E2885*G$2</f>
        <v>3.2827349747547863</v>
      </c>
      <c r="H2885" s="193">
        <f t="shared" si="468"/>
        <v>3.4041252117722265</v>
      </c>
      <c r="I2885" s="193">
        <f t="shared" si="468"/>
        <v>3.5300042636822702</v>
      </c>
      <c r="J2885" s="193">
        <f t="shared" si="468"/>
        <v>3.6605381196092095</v>
      </c>
      <c r="K2885" s="193">
        <f>MAX(0,(F2885-'2031 forecast'!$C$10))</f>
        <v>0</v>
      </c>
      <c r="L2885" s="193">
        <f>MAX(0,(G2885-'2031 forecast'!$C$10))</f>
        <v>0</v>
      </c>
      <c r="M2885" s="193">
        <f>MAX(0,(H2885-'2031 forecast'!$C$10))</f>
        <v>0</v>
      </c>
      <c r="N2885" s="193">
        <f>MAX(0,(I2885-'2031 forecast'!$C$10))</f>
        <v>0</v>
      </c>
      <c r="O2885" s="193">
        <f>MAX(0,(J2885-'2031 forecast'!$C$10))</f>
        <v>0</v>
      </c>
      <c r="P2885" s="175" t="str">
        <f t="shared" si="459"/>
        <v/>
      </c>
      <c r="Q2885" s="175" t="str">
        <f t="shared" si="460"/>
        <v/>
      </c>
    </row>
    <row r="2886" spans="1:17" s="1" customFormat="1" x14ac:dyDescent="0.3">
      <c r="A2886" s="189">
        <f t="shared" ref="A2886:A2949" si="469">A2885 + TIME(1,0,0)</f>
        <v>43951.083333326344</v>
      </c>
      <c r="B2886" s="190">
        <f t="shared" si="464"/>
        <v>43951</v>
      </c>
      <c r="C2886" s="1">
        <f t="shared" si="465"/>
        <v>2</v>
      </c>
      <c r="D2886" s="191">
        <v>2.0780660614985274</v>
      </c>
      <c r="E2886" s="192">
        <f t="shared" si="466"/>
        <v>7.215803236549159E-5</v>
      </c>
      <c r="F2886" s="193">
        <f t="shared" si="467"/>
        <v>3.0983187276858133</v>
      </c>
      <c r="G2886" s="193">
        <f t="shared" si="468"/>
        <v>3.2128895497600043</v>
      </c>
      <c r="H2886" s="193">
        <f t="shared" si="468"/>
        <v>3.3316970157770736</v>
      </c>
      <c r="I2886" s="193">
        <f t="shared" si="468"/>
        <v>3.4548977899869033</v>
      </c>
      <c r="J2886" s="193">
        <f t="shared" si="468"/>
        <v>3.5826543298302909</v>
      </c>
      <c r="K2886" s="193">
        <f>MAX(0,(F2886-'2031 forecast'!$C$10))</f>
        <v>0</v>
      </c>
      <c r="L2886" s="193">
        <f>MAX(0,(G2886-'2031 forecast'!$C$10))</f>
        <v>0</v>
      </c>
      <c r="M2886" s="193">
        <f>MAX(0,(H2886-'2031 forecast'!$C$10))</f>
        <v>0</v>
      </c>
      <c r="N2886" s="193">
        <f>MAX(0,(I2886-'2031 forecast'!$C$10))</f>
        <v>0</v>
      </c>
      <c r="O2886" s="193">
        <f>MAX(0,(J2886-'2031 forecast'!$C$10))</f>
        <v>0</v>
      </c>
      <c r="P2886" s="175" t="str">
        <f t="shared" ref="P2886:P2949" si="470">IF(K2886&gt;0,IF(K2885&gt;0,P2885+1,1),"")</f>
        <v/>
      </c>
      <c r="Q2886" s="175" t="str">
        <f t="shared" ref="Q2886:Q2949" si="471">IF(AND(K2886&gt;0,K2887=0),P2886,"")</f>
        <v/>
      </c>
    </row>
    <row r="2887" spans="1:17" s="1" customFormat="1" x14ac:dyDescent="0.3">
      <c r="A2887" s="189">
        <f t="shared" si="469"/>
        <v>43951.124999993008</v>
      </c>
      <c r="B2887" s="190">
        <f t="shared" si="464"/>
        <v>43951</v>
      </c>
      <c r="C2887" s="1">
        <f t="shared" si="465"/>
        <v>3</v>
      </c>
      <c r="D2887" s="191">
        <v>2.085595286359029</v>
      </c>
      <c r="E2887" s="192">
        <f t="shared" si="466"/>
        <v>7.241947451174336E-5</v>
      </c>
      <c r="F2887" s="193">
        <f t="shared" si="467"/>
        <v>3.1095445201774279</v>
      </c>
      <c r="G2887" s="193">
        <f t="shared" si="468"/>
        <v>3.2245304539258011</v>
      </c>
      <c r="H2887" s="193">
        <f t="shared" si="468"/>
        <v>3.3437683817762651</v>
      </c>
      <c r="I2887" s="193">
        <f t="shared" si="468"/>
        <v>3.4674155356027976</v>
      </c>
      <c r="J2887" s="193">
        <f t="shared" si="468"/>
        <v>3.5956349614601102</v>
      </c>
      <c r="K2887" s="193">
        <f>MAX(0,(F2887-'2031 forecast'!$C$10))</f>
        <v>0</v>
      </c>
      <c r="L2887" s="193">
        <f>MAX(0,(G2887-'2031 forecast'!$C$10))</f>
        <v>0</v>
      </c>
      <c r="M2887" s="193">
        <f>MAX(0,(H2887-'2031 forecast'!$C$10))</f>
        <v>0</v>
      </c>
      <c r="N2887" s="193">
        <f>MAX(0,(I2887-'2031 forecast'!$C$10))</f>
        <v>0</v>
      </c>
      <c r="O2887" s="193">
        <f>MAX(0,(J2887-'2031 forecast'!$C$10))</f>
        <v>0</v>
      </c>
      <c r="P2887" s="175" t="str">
        <f t="shared" si="470"/>
        <v/>
      </c>
      <c r="Q2887" s="175" t="str">
        <f t="shared" si="471"/>
        <v/>
      </c>
    </row>
    <row r="2888" spans="1:17" s="1" customFormat="1" x14ac:dyDescent="0.3">
      <c r="A2888" s="189">
        <f t="shared" si="469"/>
        <v>43951.166666659672</v>
      </c>
      <c r="B2888" s="190">
        <f t="shared" si="464"/>
        <v>43951</v>
      </c>
      <c r="C2888" s="1">
        <f t="shared" si="465"/>
        <v>4</v>
      </c>
      <c r="D2888" s="191">
        <v>2.0178322626145118</v>
      </c>
      <c r="E2888" s="192">
        <f t="shared" si="466"/>
        <v>7.0066495195477332E-5</v>
      </c>
      <c r="F2888" s="193">
        <f t="shared" si="467"/>
        <v>3.0085123877528908</v>
      </c>
      <c r="G2888" s="193">
        <f t="shared" si="468"/>
        <v>3.119762316433627</v>
      </c>
      <c r="H2888" s="193">
        <f t="shared" si="468"/>
        <v>3.2351260877835344</v>
      </c>
      <c r="I2888" s="193">
        <f t="shared" si="468"/>
        <v>3.3547558250597462</v>
      </c>
      <c r="J2888" s="193">
        <f t="shared" si="468"/>
        <v>3.4788092767917314</v>
      </c>
      <c r="K2888" s="193">
        <f>MAX(0,(F2888-'2031 forecast'!$C$10))</f>
        <v>0</v>
      </c>
      <c r="L2888" s="193">
        <f>MAX(0,(G2888-'2031 forecast'!$C$10))</f>
        <v>0</v>
      </c>
      <c r="M2888" s="193">
        <f>MAX(0,(H2888-'2031 forecast'!$C$10))</f>
        <v>0</v>
      </c>
      <c r="N2888" s="193">
        <f>MAX(0,(I2888-'2031 forecast'!$C$10))</f>
        <v>0</v>
      </c>
      <c r="O2888" s="193">
        <f>MAX(0,(J2888-'2031 forecast'!$C$10))</f>
        <v>0</v>
      </c>
      <c r="P2888" s="175" t="str">
        <f t="shared" si="470"/>
        <v/>
      </c>
      <c r="Q2888" s="175" t="str">
        <f t="shared" si="471"/>
        <v/>
      </c>
    </row>
    <row r="2889" spans="1:17" s="1" customFormat="1" x14ac:dyDescent="0.3">
      <c r="A2889" s="189">
        <f t="shared" si="469"/>
        <v>43951.208333326336</v>
      </c>
      <c r="B2889" s="190">
        <f t="shared" si="464"/>
        <v>43951</v>
      </c>
      <c r="C2889" s="1">
        <f t="shared" si="465"/>
        <v>5</v>
      </c>
      <c r="D2889" s="191">
        <v>2.1834752095455543</v>
      </c>
      <c r="E2889" s="192">
        <f t="shared" si="466"/>
        <v>7.5818222413016523E-5</v>
      </c>
      <c r="F2889" s="193">
        <f t="shared" si="467"/>
        <v>3.2554798225684269</v>
      </c>
      <c r="G2889" s="193">
        <f t="shared" si="468"/>
        <v>3.3758622080811636</v>
      </c>
      <c r="H2889" s="193">
        <f t="shared" si="468"/>
        <v>3.5006961397657652</v>
      </c>
      <c r="I2889" s="193">
        <f t="shared" si="468"/>
        <v>3.6301462286094273</v>
      </c>
      <c r="J2889" s="193">
        <f t="shared" si="468"/>
        <v>3.764383172647769</v>
      </c>
      <c r="K2889" s="193">
        <f>MAX(0,(F2889-'2031 forecast'!$C$10))</f>
        <v>0</v>
      </c>
      <c r="L2889" s="193">
        <f>MAX(0,(G2889-'2031 forecast'!$C$10))</f>
        <v>0</v>
      </c>
      <c r="M2889" s="193">
        <f>MAX(0,(H2889-'2031 forecast'!$C$10))</f>
        <v>0</v>
      </c>
      <c r="N2889" s="193">
        <f>MAX(0,(I2889-'2031 forecast'!$C$10))</f>
        <v>0</v>
      </c>
      <c r="O2889" s="193">
        <f>MAX(0,(J2889-'2031 forecast'!$C$10))</f>
        <v>0</v>
      </c>
      <c r="P2889" s="175" t="str">
        <f t="shared" si="470"/>
        <v/>
      </c>
      <c r="Q2889" s="175" t="str">
        <f t="shared" si="471"/>
        <v/>
      </c>
    </row>
    <row r="2890" spans="1:17" s="1" customFormat="1" x14ac:dyDescent="0.3">
      <c r="A2890" s="189">
        <f t="shared" si="469"/>
        <v>43951.249999993001</v>
      </c>
      <c r="B2890" s="190">
        <f t="shared" si="464"/>
        <v>43951</v>
      </c>
      <c r="C2890" s="1">
        <f t="shared" si="465"/>
        <v>6</v>
      </c>
      <c r="D2890" s="191">
        <v>2.4545273045236224</v>
      </c>
      <c r="E2890" s="192">
        <f t="shared" si="466"/>
        <v>8.5230139678080621E-5</v>
      </c>
      <c r="F2890" s="193">
        <f t="shared" si="467"/>
        <v>3.6596083522665754</v>
      </c>
      <c r="G2890" s="193">
        <f t="shared" si="468"/>
        <v>3.7949347580498589</v>
      </c>
      <c r="H2890" s="193">
        <f t="shared" si="468"/>
        <v>3.9352653157366868</v>
      </c>
      <c r="I2890" s="193">
        <f t="shared" si="468"/>
        <v>4.0807850707816309</v>
      </c>
      <c r="J2890" s="193">
        <f t="shared" si="468"/>
        <v>4.2316859113212839</v>
      </c>
      <c r="K2890" s="193">
        <f>MAX(0,(F2890-'2031 forecast'!$C$10))</f>
        <v>0</v>
      </c>
      <c r="L2890" s="193">
        <f>MAX(0,(G2890-'2031 forecast'!$C$10))</f>
        <v>0</v>
      </c>
      <c r="M2890" s="193">
        <f>MAX(0,(H2890-'2031 forecast'!$C$10))</f>
        <v>0</v>
      </c>
      <c r="N2890" s="193">
        <f>MAX(0,(I2890-'2031 forecast'!$C$10))</f>
        <v>0</v>
      </c>
      <c r="O2890" s="193">
        <f>MAX(0,(J2890-'2031 forecast'!$C$10))</f>
        <v>0</v>
      </c>
      <c r="P2890" s="175" t="str">
        <f t="shared" si="470"/>
        <v/>
      </c>
      <c r="Q2890" s="175" t="str">
        <f t="shared" si="471"/>
        <v/>
      </c>
    </row>
    <row r="2891" spans="1:17" s="1" customFormat="1" x14ac:dyDescent="0.3">
      <c r="A2891" s="189">
        <f t="shared" si="469"/>
        <v>43951.291666659665</v>
      </c>
      <c r="B2891" s="190">
        <f t="shared" si="464"/>
        <v>43951</v>
      </c>
      <c r="C2891" s="1">
        <f t="shared" si="465"/>
        <v>7</v>
      </c>
      <c r="D2891" s="191">
        <v>2.5373487779891435</v>
      </c>
      <c r="E2891" s="192">
        <f t="shared" si="466"/>
        <v>8.8106003286850216E-5</v>
      </c>
      <c r="F2891" s="193">
        <f t="shared" si="467"/>
        <v>3.7830920696743435</v>
      </c>
      <c r="G2891" s="193">
        <f t="shared" si="468"/>
        <v>3.9229847038736274</v>
      </c>
      <c r="H2891" s="193">
        <f t="shared" si="468"/>
        <v>4.068050341727802</v>
      </c>
      <c r="I2891" s="193">
        <f t="shared" si="468"/>
        <v>4.2184802725564712</v>
      </c>
      <c r="J2891" s="193">
        <f t="shared" si="468"/>
        <v>4.3744728592493027</v>
      </c>
      <c r="K2891" s="193">
        <f>MAX(0,(F2891-'2031 forecast'!$C$10))</f>
        <v>0</v>
      </c>
      <c r="L2891" s="193">
        <f>MAX(0,(G2891-'2031 forecast'!$C$10))</f>
        <v>0</v>
      </c>
      <c r="M2891" s="193">
        <f>MAX(0,(H2891-'2031 forecast'!$C$10))</f>
        <v>0</v>
      </c>
      <c r="N2891" s="193">
        <f>MAX(0,(I2891-'2031 forecast'!$C$10))</f>
        <v>0</v>
      </c>
      <c r="O2891" s="193">
        <f>MAX(0,(J2891-'2031 forecast'!$C$10))</f>
        <v>0</v>
      </c>
      <c r="P2891" s="175" t="str">
        <f t="shared" si="470"/>
        <v/>
      </c>
      <c r="Q2891" s="175" t="str">
        <f t="shared" si="471"/>
        <v/>
      </c>
    </row>
    <row r="2892" spans="1:17" s="1" customFormat="1" x14ac:dyDescent="0.3">
      <c r="A2892" s="189">
        <f t="shared" si="469"/>
        <v>43951.333333326329</v>
      </c>
      <c r="B2892" s="190">
        <f t="shared" si="464"/>
        <v>43951</v>
      </c>
      <c r="C2892" s="1">
        <f t="shared" si="465"/>
        <v>8</v>
      </c>
      <c r="D2892" s="191">
        <v>2.6502871508966721</v>
      </c>
      <c r="E2892" s="192">
        <f t="shared" si="466"/>
        <v>9.2027635480626934E-5</v>
      </c>
      <c r="F2892" s="193">
        <f t="shared" si="467"/>
        <v>3.9514789570485722</v>
      </c>
      <c r="G2892" s="193">
        <f t="shared" si="468"/>
        <v>4.0975982663605839</v>
      </c>
      <c r="H2892" s="193">
        <f t="shared" si="468"/>
        <v>4.249120831715687</v>
      </c>
      <c r="I2892" s="193">
        <f t="shared" si="468"/>
        <v>4.4062464567948902</v>
      </c>
      <c r="J2892" s="193">
        <f t="shared" si="468"/>
        <v>4.5691823336966015</v>
      </c>
      <c r="K2892" s="193">
        <f>MAX(0,(F2892-'2031 forecast'!$C$10))</f>
        <v>0</v>
      </c>
      <c r="L2892" s="193">
        <f>MAX(0,(G2892-'2031 forecast'!$C$10))</f>
        <v>0</v>
      </c>
      <c r="M2892" s="193">
        <f>MAX(0,(H2892-'2031 forecast'!$C$10))</f>
        <v>0</v>
      </c>
      <c r="N2892" s="193">
        <f>MAX(0,(I2892-'2031 forecast'!$C$10))</f>
        <v>0</v>
      </c>
      <c r="O2892" s="193">
        <f>MAX(0,(J2892-'2031 forecast'!$C$10))</f>
        <v>0</v>
      </c>
      <c r="P2892" s="175" t="str">
        <f t="shared" si="470"/>
        <v/>
      </c>
      <c r="Q2892" s="175" t="str">
        <f t="shared" si="471"/>
        <v/>
      </c>
    </row>
    <row r="2893" spans="1:17" s="1" customFormat="1" x14ac:dyDescent="0.3">
      <c r="A2893" s="189">
        <f t="shared" si="469"/>
        <v>43951.374999992993</v>
      </c>
      <c r="B2893" s="190">
        <f t="shared" si="464"/>
        <v>43951</v>
      </c>
      <c r="C2893" s="1">
        <f t="shared" si="465"/>
        <v>9</v>
      </c>
      <c r="D2893" s="191">
        <v>2.8008716481067104</v>
      </c>
      <c r="E2893" s="192">
        <f t="shared" si="466"/>
        <v>9.7256478405662557E-5</v>
      </c>
      <c r="F2893" s="193">
        <f t="shared" si="467"/>
        <v>4.1759948068808779</v>
      </c>
      <c r="G2893" s="193">
        <f t="shared" si="468"/>
        <v>4.3304163496765264</v>
      </c>
      <c r="H2893" s="193">
        <f t="shared" si="468"/>
        <v>4.4905481516995325</v>
      </c>
      <c r="I2893" s="193">
        <f t="shared" si="468"/>
        <v>4.6566013691127814</v>
      </c>
      <c r="J2893" s="193">
        <f t="shared" si="468"/>
        <v>4.8287949662929996</v>
      </c>
      <c r="K2893" s="193">
        <f>MAX(0,(F2893-'2031 forecast'!$C$10))</f>
        <v>0</v>
      </c>
      <c r="L2893" s="193">
        <f>MAX(0,(G2893-'2031 forecast'!$C$10))</f>
        <v>0</v>
      </c>
      <c r="M2893" s="193">
        <f>MAX(0,(H2893-'2031 forecast'!$C$10))</f>
        <v>0</v>
      </c>
      <c r="N2893" s="193">
        <f>MAX(0,(I2893-'2031 forecast'!$C$10))</f>
        <v>0</v>
      </c>
      <c r="O2893" s="193">
        <f>MAX(0,(J2893-'2031 forecast'!$C$10))</f>
        <v>0</v>
      </c>
      <c r="P2893" s="175" t="str">
        <f t="shared" si="470"/>
        <v/>
      </c>
      <c r="Q2893" s="175" t="str">
        <f t="shared" si="471"/>
        <v/>
      </c>
    </row>
    <row r="2894" spans="1:17" s="1" customFormat="1" x14ac:dyDescent="0.3">
      <c r="A2894" s="189">
        <f t="shared" si="469"/>
        <v>43951.416666659657</v>
      </c>
      <c r="B2894" s="190">
        <f t="shared" si="464"/>
        <v>43951</v>
      </c>
      <c r="C2894" s="1">
        <f t="shared" si="465"/>
        <v>10</v>
      </c>
      <c r="D2894" s="191">
        <v>2.861105446990726</v>
      </c>
      <c r="E2894" s="192">
        <f t="shared" si="466"/>
        <v>9.9348015575676814E-5</v>
      </c>
      <c r="F2894" s="193">
        <f t="shared" si="467"/>
        <v>4.2658011468138</v>
      </c>
      <c r="G2894" s="193">
        <f t="shared" si="468"/>
        <v>4.4235435830029042</v>
      </c>
      <c r="H2894" s="193">
        <f t="shared" si="468"/>
        <v>4.5871190796930712</v>
      </c>
      <c r="I2894" s="193">
        <f t="shared" si="468"/>
        <v>4.756743334039939</v>
      </c>
      <c r="J2894" s="193">
        <f t="shared" si="468"/>
        <v>4.9326400193315587</v>
      </c>
      <c r="K2894" s="193">
        <f>MAX(0,(F2894-'2031 forecast'!$C$10))</f>
        <v>0</v>
      </c>
      <c r="L2894" s="193">
        <f>MAX(0,(G2894-'2031 forecast'!$C$10))</f>
        <v>0</v>
      </c>
      <c r="M2894" s="193">
        <f>MAX(0,(H2894-'2031 forecast'!$C$10))</f>
        <v>0</v>
      </c>
      <c r="N2894" s="193">
        <f>MAX(0,(I2894-'2031 forecast'!$C$10))</f>
        <v>0</v>
      </c>
      <c r="O2894" s="193">
        <f>MAX(0,(J2894-'2031 forecast'!$C$10))</f>
        <v>0</v>
      </c>
      <c r="P2894" s="175" t="str">
        <f t="shared" si="470"/>
        <v/>
      </c>
      <c r="Q2894" s="175" t="str">
        <f t="shared" si="471"/>
        <v/>
      </c>
    </row>
    <row r="2895" spans="1:17" s="1" customFormat="1" x14ac:dyDescent="0.3">
      <c r="A2895" s="189">
        <f t="shared" si="469"/>
        <v>43951.458333326322</v>
      </c>
      <c r="B2895" s="190">
        <f t="shared" si="464"/>
        <v>43951</v>
      </c>
      <c r="C2895" s="1">
        <f t="shared" si="465"/>
        <v>11</v>
      </c>
      <c r="D2895" s="191">
        <v>2.9062807961537369</v>
      </c>
      <c r="E2895" s="192">
        <f t="shared" si="466"/>
        <v>1.0091666845318749E-4</v>
      </c>
      <c r="F2895" s="193">
        <f t="shared" si="467"/>
        <v>4.3331559017634911</v>
      </c>
      <c r="G2895" s="193">
        <f t="shared" si="468"/>
        <v>4.4933890079976857</v>
      </c>
      <c r="H2895" s="193">
        <f t="shared" si="468"/>
        <v>4.659547275688225</v>
      </c>
      <c r="I2895" s="193">
        <f t="shared" si="468"/>
        <v>4.8318498077353054</v>
      </c>
      <c r="J2895" s="193">
        <f t="shared" si="468"/>
        <v>5.0105238091104782</v>
      </c>
      <c r="K2895" s="193">
        <f>MAX(0,(F2895-'2031 forecast'!$C$10))</f>
        <v>0</v>
      </c>
      <c r="L2895" s="193">
        <f>MAX(0,(G2895-'2031 forecast'!$C$10))</f>
        <v>0</v>
      </c>
      <c r="M2895" s="193">
        <f>MAX(0,(H2895-'2031 forecast'!$C$10))</f>
        <v>0</v>
      </c>
      <c r="N2895" s="193">
        <f>MAX(0,(I2895-'2031 forecast'!$C$10))</f>
        <v>0</v>
      </c>
      <c r="O2895" s="193">
        <f>MAX(0,(J2895-'2031 forecast'!$C$10))</f>
        <v>0</v>
      </c>
      <c r="P2895" s="175" t="str">
        <f t="shared" si="470"/>
        <v/>
      </c>
      <c r="Q2895" s="175" t="str">
        <f t="shared" si="471"/>
        <v/>
      </c>
    </row>
    <row r="2896" spans="1:17" s="1" customFormat="1" x14ac:dyDescent="0.3">
      <c r="A2896" s="189">
        <f t="shared" si="469"/>
        <v>43951.499999992986</v>
      </c>
      <c r="B2896" s="190">
        <f t="shared" si="464"/>
        <v>43951</v>
      </c>
      <c r="C2896" s="1">
        <f t="shared" si="465"/>
        <v>12</v>
      </c>
      <c r="D2896" s="191">
        <v>2.9514561453167483</v>
      </c>
      <c r="E2896" s="192">
        <f t="shared" si="466"/>
        <v>1.0248532133069817E-4</v>
      </c>
      <c r="F2896" s="193">
        <f t="shared" si="467"/>
        <v>4.4005106567131822</v>
      </c>
      <c r="G2896" s="193">
        <f t="shared" si="468"/>
        <v>4.5632344329924681</v>
      </c>
      <c r="H2896" s="193">
        <f t="shared" si="468"/>
        <v>4.731975471683378</v>
      </c>
      <c r="I2896" s="193">
        <f t="shared" si="468"/>
        <v>4.9069562814306726</v>
      </c>
      <c r="J2896" s="193">
        <f t="shared" si="468"/>
        <v>5.0884075988893969</v>
      </c>
      <c r="K2896" s="193">
        <f>MAX(0,(F2896-'2031 forecast'!$C$10))</f>
        <v>0</v>
      </c>
      <c r="L2896" s="193">
        <f>MAX(0,(G2896-'2031 forecast'!$C$10))</f>
        <v>0</v>
      </c>
      <c r="M2896" s="193">
        <f>MAX(0,(H2896-'2031 forecast'!$C$10))</f>
        <v>0</v>
      </c>
      <c r="N2896" s="193">
        <f>MAX(0,(I2896-'2031 forecast'!$C$10))</f>
        <v>0</v>
      </c>
      <c r="O2896" s="193">
        <f>MAX(0,(J2896-'2031 forecast'!$C$10))</f>
        <v>0</v>
      </c>
      <c r="P2896" s="175" t="str">
        <f t="shared" si="470"/>
        <v/>
      </c>
      <c r="Q2896" s="175" t="str">
        <f t="shared" si="471"/>
        <v/>
      </c>
    </row>
    <row r="2897" spans="1:17" s="1" customFormat="1" x14ac:dyDescent="0.3">
      <c r="A2897" s="189">
        <f t="shared" si="469"/>
        <v>43951.54166665965</v>
      </c>
      <c r="B2897" s="190">
        <f t="shared" si="464"/>
        <v>43951</v>
      </c>
      <c r="C2897" s="1">
        <f t="shared" si="465"/>
        <v>13</v>
      </c>
      <c r="D2897" s="191">
        <v>3.0267483939217676</v>
      </c>
      <c r="E2897" s="192">
        <f t="shared" si="466"/>
        <v>1.0509974279321599E-4</v>
      </c>
      <c r="F2897" s="193">
        <f t="shared" si="467"/>
        <v>4.5127685816293361</v>
      </c>
      <c r="G2897" s="193">
        <f t="shared" si="468"/>
        <v>4.6796434746504403</v>
      </c>
      <c r="H2897" s="193">
        <f t="shared" si="468"/>
        <v>4.8526891316753016</v>
      </c>
      <c r="I2897" s="193">
        <f t="shared" si="468"/>
        <v>5.0321337375896196</v>
      </c>
      <c r="J2897" s="193">
        <f t="shared" si="468"/>
        <v>5.2182139151875964</v>
      </c>
      <c r="K2897" s="193">
        <f>MAX(0,(F2897-'2031 forecast'!$C$10))</f>
        <v>0</v>
      </c>
      <c r="L2897" s="193">
        <f>MAX(0,(G2897-'2031 forecast'!$C$10))</f>
        <v>0</v>
      </c>
      <c r="M2897" s="193">
        <f>MAX(0,(H2897-'2031 forecast'!$C$10))</f>
        <v>0</v>
      </c>
      <c r="N2897" s="193">
        <f>MAX(0,(I2897-'2031 forecast'!$C$10))</f>
        <v>0</v>
      </c>
      <c r="O2897" s="193">
        <f>MAX(0,(J2897-'2031 forecast'!$C$10))</f>
        <v>0</v>
      </c>
      <c r="P2897" s="175" t="str">
        <f t="shared" si="470"/>
        <v/>
      </c>
      <c r="Q2897" s="175" t="str">
        <f t="shared" si="471"/>
        <v/>
      </c>
    </row>
    <row r="2898" spans="1:17" s="1" customFormat="1" x14ac:dyDescent="0.3">
      <c r="A2898" s="189">
        <f t="shared" si="469"/>
        <v>43951.583333326314</v>
      </c>
      <c r="B2898" s="190">
        <f t="shared" si="464"/>
        <v>43951</v>
      </c>
      <c r="C2898" s="1">
        <f t="shared" si="465"/>
        <v>14</v>
      </c>
      <c r="D2898" s="191">
        <v>2.9891022696192584</v>
      </c>
      <c r="E2898" s="192">
        <f t="shared" si="466"/>
        <v>1.037925320619571E-4</v>
      </c>
      <c r="F2898" s="193">
        <f t="shared" si="467"/>
        <v>4.4566396191712601</v>
      </c>
      <c r="G2898" s="193">
        <f t="shared" si="468"/>
        <v>4.6214389538214551</v>
      </c>
      <c r="H2898" s="193">
        <f t="shared" si="468"/>
        <v>4.7923323016793411</v>
      </c>
      <c r="I2898" s="193">
        <f t="shared" si="468"/>
        <v>4.9695450095101465</v>
      </c>
      <c r="J2898" s="193">
        <f t="shared" si="468"/>
        <v>5.1533107570384979</v>
      </c>
      <c r="K2898" s="193">
        <f>MAX(0,(F2898-'2031 forecast'!$C$10))</f>
        <v>0</v>
      </c>
      <c r="L2898" s="193">
        <f>MAX(0,(G2898-'2031 forecast'!$C$10))</f>
        <v>0</v>
      </c>
      <c r="M2898" s="193">
        <f>MAX(0,(H2898-'2031 forecast'!$C$10))</f>
        <v>0</v>
      </c>
      <c r="N2898" s="193">
        <f>MAX(0,(I2898-'2031 forecast'!$C$10))</f>
        <v>0</v>
      </c>
      <c r="O2898" s="193">
        <f>MAX(0,(J2898-'2031 forecast'!$C$10))</f>
        <v>0</v>
      </c>
      <c r="P2898" s="175" t="str">
        <f t="shared" si="470"/>
        <v/>
      </c>
      <c r="Q2898" s="175" t="str">
        <f t="shared" si="471"/>
        <v/>
      </c>
    </row>
    <row r="2899" spans="1:17" s="1" customFormat="1" x14ac:dyDescent="0.3">
      <c r="A2899" s="189">
        <f t="shared" si="469"/>
        <v>43951.624999992979</v>
      </c>
      <c r="B2899" s="190">
        <f t="shared" si="464"/>
        <v>43951</v>
      </c>
      <c r="C2899" s="1">
        <f t="shared" si="465"/>
        <v>15</v>
      </c>
      <c r="D2899" s="191">
        <v>2.8912223464327336</v>
      </c>
      <c r="E2899" s="192">
        <f t="shared" si="466"/>
        <v>1.0039378416068394E-4</v>
      </c>
      <c r="F2899" s="193">
        <f t="shared" si="467"/>
        <v>4.310704316780261</v>
      </c>
      <c r="G2899" s="193">
        <f t="shared" si="468"/>
        <v>4.4701071996660922</v>
      </c>
      <c r="H2899" s="193">
        <f t="shared" si="468"/>
        <v>4.6354045436898401</v>
      </c>
      <c r="I2899" s="193">
        <f t="shared" si="468"/>
        <v>4.8068143165035169</v>
      </c>
      <c r="J2899" s="193">
        <f t="shared" si="468"/>
        <v>4.9845625458508387</v>
      </c>
      <c r="K2899" s="193">
        <f>MAX(0,(F2899-'2031 forecast'!$C$10))</f>
        <v>0</v>
      </c>
      <c r="L2899" s="193">
        <f>MAX(0,(G2899-'2031 forecast'!$C$10))</f>
        <v>0</v>
      </c>
      <c r="M2899" s="193">
        <f>MAX(0,(H2899-'2031 forecast'!$C$10))</f>
        <v>0</v>
      </c>
      <c r="N2899" s="193">
        <f>MAX(0,(I2899-'2031 forecast'!$C$10))</f>
        <v>0</v>
      </c>
      <c r="O2899" s="193">
        <f>MAX(0,(J2899-'2031 forecast'!$C$10))</f>
        <v>0</v>
      </c>
      <c r="P2899" s="175" t="str">
        <f t="shared" si="470"/>
        <v/>
      </c>
      <c r="Q2899" s="175" t="str">
        <f t="shared" si="471"/>
        <v/>
      </c>
    </row>
    <row r="2900" spans="1:17" s="1" customFormat="1" x14ac:dyDescent="0.3">
      <c r="A2900" s="189">
        <f t="shared" si="469"/>
        <v>43951.666666659643</v>
      </c>
      <c r="B2900" s="190">
        <f t="shared" si="464"/>
        <v>43951</v>
      </c>
      <c r="C2900" s="1">
        <f t="shared" si="465"/>
        <v>16</v>
      </c>
      <c r="D2900" s="191">
        <v>2.9966314944797601</v>
      </c>
      <c r="E2900" s="192">
        <f t="shared" si="466"/>
        <v>1.0405397420820887E-4</v>
      </c>
      <c r="F2900" s="193">
        <f t="shared" si="467"/>
        <v>4.4678654116628751</v>
      </c>
      <c r="G2900" s="193">
        <f t="shared" si="468"/>
        <v>4.6330798579872514</v>
      </c>
      <c r="H2900" s="193">
        <f t="shared" si="468"/>
        <v>4.8044036676785327</v>
      </c>
      <c r="I2900" s="193">
        <f t="shared" si="468"/>
        <v>4.9820627551260408</v>
      </c>
      <c r="J2900" s="193">
        <f t="shared" si="468"/>
        <v>5.1662913886683173</v>
      </c>
      <c r="K2900" s="193">
        <f>MAX(0,(F2900-'2031 forecast'!$C$10))</f>
        <v>0</v>
      </c>
      <c r="L2900" s="193">
        <f>MAX(0,(G2900-'2031 forecast'!$C$10))</f>
        <v>0</v>
      </c>
      <c r="M2900" s="193">
        <f>MAX(0,(H2900-'2031 forecast'!$C$10))</f>
        <v>0</v>
      </c>
      <c r="N2900" s="193">
        <f>MAX(0,(I2900-'2031 forecast'!$C$10))</f>
        <v>0</v>
      </c>
      <c r="O2900" s="193">
        <f>MAX(0,(J2900-'2031 forecast'!$C$10))</f>
        <v>0</v>
      </c>
      <c r="P2900" s="175" t="str">
        <f t="shared" si="470"/>
        <v/>
      </c>
      <c r="Q2900" s="175" t="str">
        <f t="shared" si="471"/>
        <v/>
      </c>
    </row>
    <row r="2901" spans="1:17" s="1" customFormat="1" x14ac:dyDescent="0.3">
      <c r="A2901" s="189">
        <f t="shared" si="469"/>
        <v>43951.708333326307</v>
      </c>
      <c r="B2901" s="190">
        <f t="shared" si="464"/>
        <v>43951</v>
      </c>
      <c r="C2901" s="1">
        <f t="shared" si="465"/>
        <v>17</v>
      </c>
      <c r="D2901" s="191">
        <v>2.9966314944797601</v>
      </c>
      <c r="E2901" s="192">
        <f t="shared" si="466"/>
        <v>1.0405397420820887E-4</v>
      </c>
      <c r="F2901" s="193">
        <f t="shared" si="467"/>
        <v>4.4678654116628751</v>
      </c>
      <c r="G2901" s="193">
        <f t="shared" si="468"/>
        <v>4.6330798579872514</v>
      </c>
      <c r="H2901" s="193">
        <f t="shared" si="468"/>
        <v>4.8044036676785327</v>
      </c>
      <c r="I2901" s="193">
        <f t="shared" si="468"/>
        <v>4.9820627551260408</v>
      </c>
      <c r="J2901" s="193">
        <f t="shared" si="468"/>
        <v>5.1662913886683173</v>
      </c>
      <c r="K2901" s="193">
        <f>MAX(0,(F2901-'2031 forecast'!$C$10))</f>
        <v>0</v>
      </c>
      <c r="L2901" s="193">
        <f>MAX(0,(G2901-'2031 forecast'!$C$10))</f>
        <v>0</v>
      </c>
      <c r="M2901" s="193">
        <f>MAX(0,(H2901-'2031 forecast'!$C$10))</f>
        <v>0</v>
      </c>
      <c r="N2901" s="193">
        <f>MAX(0,(I2901-'2031 forecast'!$C$10))</f>
        <v>0</v>
      </c>
      <c r="O2901" s="193">
        <f>MAX(0,(J2901-'2031 forecast'!$C$10))</f>
        <v>0</v>
      </c>
      <c r="P2901" s="175" t="str">
        <f t="shared" si="470"/>
        <v/>
      </c>
      <c r="Q2901" s="175" t="str">
        <f t="shared" si="471"/>
        <v/>
      </c>
    </row>
    <row r="2902" spans="1:17" s="1" customFormat="1" x14ac:dyDescent="0.3">
      <c r="A2902" s="189">
        <f t="shared" si="469"/>
        <v>43951.749999992971</v>
      </c>
      <c r="B2902" s="190">
        <f t="shared" si="464"/>
        <v>43951</v>
      </c>
      <c r="C2902" s="1">
        <f t="shared" si="465"/>
        <v>18</v>
      </c>
      <c r="D2902" s="191">
        <v>2.8912223464327336</v>
      </c>
      <c r="E2902" s="192">
        <f t="shared" si="466"/>
        <v>1.0039378416068394E-4</v>
      </c>
      <c r="F2902" s="193">
        <f t="shared" si="467"/>
        <v>4.310704316780261</v>
      </c>
      <c r="G2902" s="193">
        <f t="shared" si="468"/>
        <v>4.4701071996660922</v>
      </c>
      <c r="H2902" s="193">
        <f t="shared" si="468"/>
        <v>4.6354045436898401</v>
      </c>
      <c r="I2902" s="193">
        <f t="shared" si="468"/>
        <v>4.8068143165035169</v>
      </c>
      <c r="J2902" s="193">
        <f t="shared" si="468"/>
        <v>4.9845625458508387</v>
      </c>
      <c r="K2902" s="193">
        <f>MAX(0,(F2902-'2031 forecast'!$C$10))</f>
        <v>0</v>
      </c>
      <c r="L2902" s="193">
        <f>MAX(0,(G2902-'2031 forecast'!$C$10))</f>
        <v>0</v>
      </c>
      <c r="M2902" s="193">
        <f>MAX(0,(H2902-'2031 forecast'!$C$10))</f>
        <v>0</v>
      </c>
      <c r="N2902" s="193">
        <f>MAX(0,(I2902-'2031 forecast'!$C$10))</f>
        <v>0</v>
      </c>
      <c r="O2902" s="193">
        <f>MAX(0,(J2902-'2031 forecast'!$C$10))</f>
        <v>0</v>
      </c>
      <c r="P2902" s="175" t="str">
        <f t="shared" si="470"/>
        <v/>
      </c>
      <c r="Q2902" s="175" t="str">
        <f t="shared" si="471"/>
        <v/>
      </c>
    </row>
    <row r="2903" spans="1:17" s="1" customFormat="1" x14ac:dyDescent="0.3">
      <c r="A2903" s="189">
        <f t="shared" si="469"/>
        <v>43951.791666659636</v>
      </c>
      <c r="B2903" s="190">
        <f t="shared" si="464"/>
        <v>43951</v>
      </c>
      <c r="C2903" s="1">
        <f t="shared" si="465"/>
        <v>19</v>
      </c>
      <c r="D2903" s="191">
        <v>2.8008716481067104</v>
      </c>
      <c r="E2903" s="192">
        <f t="shared" si="466"/>
        <v>9.7256478405662557E-5</v>
      </c>
      <c r="F2903" s="193">
        <f t="shared" si="467"/>
        <v>4.1759948068808779</v>
      </c>
      <c r="G2903" s="193">
        <f t="shared" si="468"/>
        <v>4.3304163496765264</v>
      </c>
      <c r="H2903" s="193">
        <f t="shared" si="468"/>
        <v>4.4905481516995325</v>
      </c>
      <c r="I2903" s="193">
        <f t="shared" si="468"/>
        <v>4.6566013691127814</v>
      </c>
      <c r="J2903" s="193">
        <f t="shared" si="468"/>
        <v>4.8287949662929996</v>
      </c>
      <c r="K2903" s="193">
        <f>MAX(0,(F2903-'2031 forecast'!$C$10))</f>
        <v>0</v>
      </c>
      <c r="L2903" s="193">
        <f>MAX(0,(G2903-'2031 forecast'!$C$10))</f>
        <v>0</v>
      </c>
      <c r="M2903" s="193">
        <f>MAX(0,(H2903-'2031 forecast'!$C$10))</f>
        <v>0</v>
      </c>
      <c r="N2903" s="193">
        <f>MAX(0,(I2903-'2031 forecast'!$C$10))</f>
        <v>0</v>
      </c>
      <c r="O2903" s="193">
        <f>MAX(0,(J2903-'2031 forecast'!$C$10))</f>
        <v>0</v>
      </c>
      <c r="P2903" s="175" t="str">
        <f t="shared" si="470"/>
        <v/>
      </c>
      <c r="Q2903" s="175" t="str">
        <f t="shared" si="471"/>
        <v/>
      </c>
    </row>
    <row r="2904" spans="1:17" s="1" customFormat="1" x14ac:dyDescent="0.3">
      <c r="A2904" s="189">
        <f t="shared" si="469"/>
        <v>43951.8333333263</v>
      </c>
      <c r="B2904" s="190">
        <f t="shared" si="464"/>
        <v>43951</v>
      </c>
      <c r="C2904" s="1">
        <f t="shared" si="465"/>
        <v>20</v>
      </c>
      <c r="D2904" s="191">
        <v>2.7858131983857066</v>
      </c>
      <c r="E2904" s="192">
        <f t="shared" si="466"/>
        <v>9.6733594113159003E-5</v>
      </c>
      <c r="F2904" s="193">
        <f t="shared" si="467"/>
        <v>4.1535432218976478</v>
      </c>
      <c r="G2904" s="193">
        <f t="shared" si="468"/>
        <v>4.3071345413449329</v>
      </c>
      <c r="H2904" s="193">
        <f t="shared" si="468"/>
        <v>4.4664054197011485</v>
      </c>
      <c r="I2904" s="193">
        <f t="shared" si="468"/>
        <v>4.6315658778809929</v>
      </c>
      <c r="J2904" s="193">
        <f t="shared" si="468"/>
        <v>4.8028337030333601</v>
      </c>
      <c r="K2904" s="193">
        <f>MAX(0,(F2904-'2031 forecast'!$C$10))</f>
        <v>0</v>
      </c>
      <c r="L2904" s="193">
        <f>MAX(0,(G2904-'2031 forecast'!$C$10))</f>
        <v>0</v>
      </c>
      <c r="M2904" s="193">
        <f>MAX(0,(H2904-'2031 forecast'!$C$10))</f>
        <v>0</v>
      </c>
      <c r="N2904" s="193">
        <f>MAX(0,(I2904-'2031 forecast'!$C$10))</f>
        <v>0</v>
      </c>
      <c r="O2904" s="193">
        <f>MAX(0,(J2904-'2031 forecast'!$C$10))</f>
        <v>0</v>
      </c>
      <c r="P2904" s="175" t="str">
        <f t="shared" si="470"/>
        <v/>
      </c>
      <c r="Q2904" s="175" t="str">
        <f t="shared" si="471"/>
        <v/>
      </c>
    </row>
    <row r="2905" spans="1:17" s="1" customFormat="1" x14ac:dyDescent="0.3">
      <c r="A2905" s="189">
        <f t="shared" si="469"/>
        <v>43951.874999992964</v>
      </c>
      <c r="B2905" s="190">
        <f t="shared" si="464"/>
        <v>43951</v>
      </c>
      <c r="C2905" s="1">
        <f t="shared" si="465"/>
        <v>21</v>
      </c>
      <c r="D2905" s="191">
        <v>2.7406378492226948</v>
      </c>
      <c r="E2905" s="192">
        <f t="shared" si="466"/>
        <v>9.5164941235648299E-5</v>
      </c>
      <c r="F2905" s="193">
        <f t="shared" si="467"/>
        <v>4.0861884669479549</v>
      </c>
      <c r="G2905" s="193">
        <f t="shared" ref="G2905:J2924" si="472">$E2905*G$2</f>
        <v>4.2372891163501496</v>
      </c>
      <c r="H2905" s="193">
        <f t="shared" si="472"/>
        <v>4.3939772237059938</v>
      </c>
      <c r="I2905" s="193">
        <f t="shared" si="472"/>
        <v>4.5564594041856248</v>
      </c>
      <c r="J2905" s="193">
        <f t="shared" si="472"/>
        <v>4.7249499132544397</v>
      </c>
      <c r="K2905" s="193">
        <f>MAX(0,(F2905-'2031 forecast'!$C$10))</f>
        <v>0</v>
      </c>
      <c r="L2905" s="193">
        <f>MAX(0,(G2905-'2031 forecast'!$C$10))</f>
        <v>0</v>
      </c>
      <c r="M2905" s="193">
        <f>MAX(0,(H2905-'2031 forecast'!$C$10))</f>
        <v>0</v>
      </c>
      <c r="N2905" s="193">
        <f>MAX(0,(I2905-'2031 forecast'!$C$10))</f>
        <v>0</v>
      </c>
      <c r="O2905" s="193">
        <f>MAX(0,(J2905-'2031 forecast'!$C$10))</f>
        <v>0</v>
      </c>
      <c r="P2905" s="175" t="str">
        <f t="shared" si="470"/>
        <v/>
      </c>
      <c r="Q2905" s="175" t="str">
        <f t="shared" si="471"/>
        <v/>
      </c>
    </row>
    <row r="2906" spans="1:17" s="1" customFormat="1" x14ac:dyDescent="0.3">
      <c r="A2906" s="189">
        <f t="shared" si="469"/>
        <v>43951.916666659628</v>
      </c>
      <c r="B2906" s="190">
        <f t="shared" si="464"/>
        <v>43951</v>
      </c>
      <c r="C2906" s="1">
        <f t="shared" si="465"/>
        <v>22</v>
      </c>
      <c r="D2906" s="191">
        <v>2.5825241271521548</v>
      </c>
      <c r="E2906" s="192">
        <f t="shared" si="466"/>
        <v>8.9674656164360906E-5</v>
      </c>
      <c r="F2906" s="193">
        <f t="shared" si="467"/>
        <v>3.8504468246240351</v>
      </c>
      <c r="G2906" s="193">
        <f t="shared" si="472"/>
        <v>3.9928301288684103</v>
      </c>
      <c r="H2906" s="193">
        <f t="shared" si="472"/>
        <v>4.1404785377229558</v>
      </c>
      <c r="I2906" s="193">
        <f t="shared" si="472"/>
        <v>4.2935867462518393</v>
      </c>
      <c r="J2906" s="193">
        <f t="shared" si="472"/>
        <v>4.4523566490282223</v>
      </c>
      <c r="K2906" s="193">
        <f>MAX(0,(F2906-'2031 forecast'!$C$10))</f>
        <v>0</v>
      </c>
      <c r="L2906" s="193">
        <f>MAX(0,(G2906-'2031 forecast'!$C$10))</f>
        <v>0</v>
      </c>
      <c r="M2906" s="193">
        <f>MAX(0,(H2906-'2031 forecast'!$C$10))</f>
        <v>0</v>
      </c>
      <c r="N2906" s="193">
        <f>MAX(0,(I2906-'2031 forecast'!$C$10))</f>
        <v>0</v>
      </c>
      <c r="O2906" s="193">
        <f>MAX(0,(J2906-'2031 forecast'!$C$10))</f>
        <v>0</v>
      </c>
      <c r="P2906" s="175" t="str">
        <f t="shared" si="470"/>
        <v/>
      </c>
      <c r="Q2906" s="175" t="str">
        <f t="shared" si="471"/>
        <v/>
      </c>
    </row>
    <row r="2907" spans="1:17" s="1" customFormat="1" x14ac:dyDescent="0.3">
      <c r="A2907" s="189">
        <f t="shared" si="469"/>
        <v>43951.958333326293</v>
      </c>
      <c r="B2907" s="190">
        <f t="shared" si="464"/>
        <v>43951</v>
      </c>
      <c r="C2907" s="1">
        <f t="shared" si="465"/>
        <v>23</v>
      </c>
      <c r="D2907" s="191">
        <v>2.4394688548026187</v>
      </c>
      <c r="E2907" s="192">
        <f t="shared" si="466"/>
        <v>8.4707255385577066E-5</v>
      </c>
      <c r="F2907" s="193">
        <f t="shared" si="467"/>
        <v>3.6371567672833454</v>
      </c>
      <c r="G2907" s="193">
        <f t="shared" si="472"/>
        <v>3.7716529497182649</v>
      </c>
      <c r="H2907" s="193">
        <f t="shared" si="472"/>
        <v>3.9111225837383028</v>
      </c>
      <c r="I2907" s="193">
        <f t="shared" si="472"/>
        <v>4.0557495795498424</v>
      </c>
      <c r="J2907" s="193">
        <f t="shared" si="472"/>
        <v>4.2057246480616444</v>
      </c>
      <c r="K2907" s="193">
        <f>MAX(0,(F2907-'2031 forecast'!$C$10))</f>
        <v>0</v>
      </c>
      <c r="L2907" s="193">
        <f>MAX(0,(G2907-'2031 forecast'!$C$10))</f>
        <v>0</v>
      </c>
      <c r="M2907" s="193">
        <f>MAX(0,(H2907-'2031 forecast'!$C$10))</f>
        <v>0</v>
      </c>
      <c r="N2907" s="193">
        <f>MAX(0,(I2907-'2031 forecast'!$C$10))</f>
        <v>0</v>
      </c>
      <c r="O2907" s="193">
        <f>MAX(0,(J2907-'2031 forecast'!$C$10))</f>
        <v>0</v>
      </c>
      <c r="P2907" s="175" t="str">
        <f t="shared" si="470"/>
        <v/>
      </c>
      <c r="Q2907" s="175" t="str">
        <f t="shared" si="471"/>
        <v/>
      </c>
    </row>
    <row r="2908" spans="1:17" s="1" customFormat="1" x14ac:dyDescent="0.3">
      <c r="A2908" s="189">
        <f t="shared" si="469"/>
        <v>43951.999999992957</v>
      </c>
      <c r="B2908" s="190">
        <f t="shared" si="464"/>
        <v>43951</v>
      </c>
      <c r="C2908" s="1">
        <f t="shared" si="465"/>
        <v>0</v>
      </c>
      <c r="D2908" s="191">
        <v>2.1533583101035458</v>
      </c>
      <c r="E2908" s="192">
        <f t="shared" si="466"/>
        <v>7.4772453828009374E-5</v>
      </c>
      <c r="F2908" s="193">
        <f t="shared" si="467"/>
        <v>3.2105766526019646</v>
      </c>
      <c r="G2908" s="193">
        <f t="shared" si="472"/>
        <v>3.3292985914179742</v>
      </c>
      <c r="H2908" s="193">
        <f t="shared" si="472"/>
        <v>3.452410675768995</v>
      </c>
      <c r="I2908" s="193">
        <f t="shared" si="472"/>
        <v>3.580075246145848</v>
      </c>
      <c r="J2908" s="193">
        <f t="shared" si="472"/>
        <v>3.7124606461284881</v>
      </c>
      <c r="K2908" s="193">
        <f>MAX(0,(F2908-'2031 forecast'!$C$10))</f>
        <v>0</v>
      </c>
      <c r="L2908" s="193">
        <f>MAX(0,(G2908-'2031 forecast'!$C$10))</f>
        <v>0</v>
      </c>
      <c r="M2908" s="193">
        <f>MAX(0,(H2908-'2031 forecast'!$C$10))</f>
        <v>0</v>
      </c>
      <c r="N2908" s="193">
        <f>MAX(0,(I2908-'2031 forecast'!$C$10))</f>
        <v>0</v>
      </c>
      <c r="O2908" s="193">
        <f>MAX(0,(J2908-'2031 forecast'!$C$10))</f>
        <v>0</v>
      </c>
      <c r="P2908" s="175" t="str">
        <f t="shared" si="470"/>
        <v/>
      </c>
      <c r="Q2908" s="175" t="str">
        <f t="shared" si="471"/>
        <v/>
      </c>
    </row>
    <row r="2909" spans="1:17" s="1" customFormat="1" x14ac:dyDescent="0.3">
      <c r="A2909" s="189">
        <f t="shared" si="469"/>
        <v>43952.041666659621</v>
      </c>
      <c r="B2909" s="190">
        <f t="shared" si="464"/>
        <v>43952</v>
      </c>
      <c r="C2909" s="1">
        <f t="shared" si="465"/>
        <v>1</v>
      </c>
      <c r="D2909" s="191">
        <v>2.1684167598245505</v>
      </c>
      <c r="E2909" s="192">
        <f t="shared" si="466"/>
        <v>7.5295338120512969E-5</v>
      </c>
      <c r="F2909" s="193">
        <f t="shared" si="467"/>
        <v>3.2330282375851964</v>
      </c>
      <c r="G2909" s="193">
        <f t="shared" si="472"/>
        <v>3.35258039974957</v>
      </c>
      <c r="H2909" s="193">
        <f t="shared" si="472"/>
        <v>3.4765534077673812</v>
      </c>
      <c r="I2909" s="193">
        <f t="shared" si="472"/>
        <v>3.6051107373776388</v>
      </c>
      <c r="J2909" s="193">
        <f t="shared" si="472"/>
        <v>3.7384219093881299</v>
      </c>
      <c r="K2909" s="193">
        <f>MAX(0,(F2909-'2031 forecast'!$C$10))</f>
        <v>0</v>
      </c>
      <c r="L2909" s="193">
        <f>MAX(0,(G2909-'2031 forecast'!$C$10))</f>
        <v>0</v>
      </c>
      <c r="M2909" s="193">
        <f>MAX(0,(H2909-'2031 forecast'!$C$10))</f>
        <v>0</v>
      </c>
      <c r="N2909" s="193">
        <f>MAX(0,(I2909-'2031 forecast'!$C$10))</f>
        <v>0</v>
      </c>
      <c r="O2909" s="193">
        <f>MAX(0,(J2909-'2031 forecast'!$C$10))</f>
        <v>0</v>
      </c>
      <c r="P2909" s="175" t="str">
        <f t="shared" si="470"/>
        <v/>
      </c>
      <c r="Q2909" s="175" t="str">
        <f t="shared" si="471"/>
        <v/>
      </c>
    </row>
    <row r="2910" spans="1:17" s="1" customFormat="1" x14ac:dyDescent="0.3">
      <c r="A2910" s="189">
        <f t="shared" si="469"/>
        <v>43952.083333326285</v>
      </c>
      <c r="B2910" s="190">
        <f t="shared" si="464"/>
        <v>43952</v>
      </c>
      <c r="C2910" s="1">
        <f t="shared" si="465"/>
        <v>2</v>
      </c>
      <c r="D2910" s="191">
        <v>2.1458290852430446</v>
      </c>
      <c r="E2910" s="192">
        <f t="shared" si="466"/>
        <v>7.4511011681757617E-5</v>
      </c>
      <c r="F2910" s="193">
        <f t="shared" si="467"/>
        <v>3.1993508601103504</v>
      </c>
      <c r="G2910" s="193">
        <f t="shared" si="472"/>
        <v>3.3176576872521784</v>
      </c>
      <c r="H2910" s="193">
        <f t="shared" si="472"/>
        <v>3.4403393097698038</v>
      </c>
      <c r="I2910" s="193">
        <f t="shared" si="472"/>
        <v>3.5675575005299542</v>
      </c>
      <c r="J2910" s="193">
        <f t="shared" si="472"/>
        <v>3.6994800144986697</v>
      </c>
      <c r="K2910" s="193">
        <f>MAX(0,(F2910-'2031 forecast'!$C$10))</f>
        <v>0</v>
      </c>
      <c r="L2910" s="193">
        <f>MAX(0,(G2910-'2031 forecast'!$C$10))</f>
        <v>0</v>
      </c>
      <c r="M2910" s="193">
        <f>MAX(0,(H2910-'2031 forecast'!$C$10))</f>
        <v>0</v>
      </c>
      <c r="N2910" s="193">
        <f>MAX(0,(I2910-'2031 forecast'!$C$10))</f>
        <v>0</v>
      </c>
      <c r="O2910" s="193">
        <f>MAX(0,(J2910-'2031 forecast'!$C$10))</f>
        <v>0</v>
      </c>
      <c r="P2910" s="175" t="str">
        <f t="shared" si="470"/>
        <v/>
      </c>
      <c r="Q2910" s="175" t="str">
        <f t="shared" si="471"/>
        <v/>
      </c>
    </row>
    <row r="2911" spans="1:17" s="1" customFormat="1" x14ac:dyDescent="0.3">
      <c r="A2911" s="189">
        <f t="shared" si="469"/>
        <v>43952.12499999295</v>
      </c>
      <c r="B2911" s="190">
        <f t="shared" si="464"/>
        <v>43952</v>
      </c>
      <c r="C2911" s="1">
        <f t="shared" si="465"/>
        <v>3</v>
      </c>
      <c r="D2911" s="191">
        <v>2.115712185801037</v>
      </c>
      <c r="E2911" s="192">
        <f t="shared" si="466"/>
        <v>7.3465243096750495E-5</v>
      </c>
      <c r="F2911" s="193">
        <f t="shared" si="467"/>
        <v>3.1544476901438894</v>
      </c>
      <c r="G2911" s="193">
        <f t="shared" si="472"/>
        <v>3.2710940705889899</v>
      </c>
      <c r="H2911" s="193">
        <f t="shared" si="472"/>
        <v>3.3920538457730349</v>
      </c>
      <c r="I2911" s="193">
        <f t="shared" si="472"/>
        <v>3.5174865180663764</v>
      </c>
      <c r="J2911" s="193">
        <f t="shared" si="472"/>
        <v>3.6475574879793902</v>
      </c>
      <c r="K2911" s="193">
        <f>MAX(0,(F2911-'2031 forecast'!$C$10))</f>
        <v>0</v>
      </c>
      <c r="L2911" s="193">
        <f>MAX(0,(G2911-'2031 forecast'!$C$10))</f>
        <v>0</v>
      </c>
      <c r="M2911" s="193">
        <f>MAX(0,(H2911-'2031 forecast'!$C$10))</f>
        <v>0</v>
      </c>
      <c r="N2911" s="193">
        <f>MAX(0,(I2911-'2031 forecast'!$C$10))</f>
        <v>0</v>
      </c>
      <c r="O2911" s="193">
        <f>MAX(0,(J2911-'2031 forecast'!$C$10))</f>
        <v>0</v>
      </c>
      <c r="P2911" s="175" t="str">
        <f t="shared" si="470"/>
        <v/>
      </c>
      <c r="Q2911" s="175" t="str">
        <f t="shared" si="471"/>
        <v/>
      </c>
    </row>
    <row r="2912" spans="1:17" s="1" customFormat="1" x14ac:dyDescent="0.3">
      <c r="A2912" s="189">
        <f t="shared" si="469"/>
        <v>43952.166666659614</v>
      </c>
      <c r="B2912" s="190">
        <f t="shared" si="464"/>
        <v>43952</v>
      </c>
      <c r="C2912" s="1">
        <f t="shared" si="465"/>
        <v>4</v>
      </c>
      <c r="D2912" s="191">
        <v>2.1307706355220404</v>
      </c>
      <c r="E2912" s="192">
        <f t="shared" si="466"/>
        <v>7.3988127389254036E-5</v>
      </c>
      <c r="F2912" s="193">
        <f t="shared" si="467"/>
        <v>3.176899275127119</v>
      </c>
      <c r="G2912" s="193">
        <f t="shared" si="472"/>
        <v>3.294375878920583</v>
      </c>
      <c r="H2912" s="193">
        <f t="shared" si="472"/>
        <v>3.4161965777714185</v>
      </c>
      <c r="I2912" s="193">
        <f t="shared" si="472"/>
        <v>3.5425220092981644</v>
      </c>
      <c r="J2912" s="193">
        <f t="shared" si="472"/>
        <v>3.6735187512390288</v>
      </c>
      <c r="K2912" s="193">
        <f>MAX(0,(F2912-'2031 forecast'!$C$10))</f>
        <v>0</v>
      </c>
      <c r="L2912" s="193">
        <f>MAX(0,(G2912-'2031 forecast'!$C$10))</f>
        <v>0</v>
      </c>
      <c r="M2912" s="193">
        <f>MAX(0,(H2912-'2031 forecast'!$C$10))</f>
        <v>0</v>
      </c>
      <c r="N2912" s="193">
        <f>MAX(0,(I2912-'2031 forecast'!$C$10))</f>
        <v>0</v>
      </c>
      <c r="O2912" s="193">
        <f>MAX(0,(J2912-'2031 forecast'!$C$10))</f>
        <v>0</v>
      </c>
      <c r="P2912" s="175" t="str">
        <f t="shared" si="470"/>
        <v/>
      </c>
      <c r="Q2912" s="175" t="str">
        <f t="shared" si="471"/>
        <v/>
      </c>
    </row>
    <row r="2913" spans="1:17" s="1" customFormat="1" x14ac:dyDescent="0.3">
      <c r="A2913" s="189">
        <f t="shared" si="469"/>
        <v>43952.208333326278</v>
      </c>
      <c r="B2913" s="190">
        <f t="shared" si="464"/>
        <v>43952</v>
      </c>
      <c r="C2913" s="1">
        <f t="shared" si="465"/>
        <v>5</v>
      </c>
      <c r="D2913" s="191">
        <v>2.2211213338480635</v>
      </c>
      <c r="E2913" s="192">
        <f t="shared" si="466"/>
        <v>7.7125433144275429E-5</v>
      </c>
      <c r="F2913" s="193">
        <f t="shared" si="467"/>
        <v>3.311608785026503</v>
      </c>
      <c r="G2913" s="193">
        <f t="shared" si="472"/>
        <v>3.4340667289101492</v>
      </c>
      <c r="H2913" s="193">
        <f t="shared" si="472"/>
        <v>3.561052969761727</v>
      </c>
      <c r="I2913" s="193">
        <f t="shared" si="472"/>
        <v>3.6927349566889003</v>
      </c>
      <c r="J2913" s="193">
        <f t="shared" si="472"/>
        <v>3.8292863307968688</v>
      </c>
      <c r="K2913" s="193">
        <f>MAX(0,(F2913-'2031 forecast'!$C$10))</f>
        <v>0</v>
      </c>
      <c r="L2913" s="193">
        <f>MAX(0,(G2913-'2031 forecast'!$C$10))</f>
        <v>0</v>
      </c>
      <c r="M2913" s="193">
        <f>MAX(0,(H2913-'2031 forecast'!$C$10))</f>
        <v>0</v>
      </c>
      <c r="N2913" s="193">
        <f>MAX(0,(I2913-'2031 forecast'!$C$10))</f>
        <v>0</v>
      </c>
      <c r="O2913" s="193">
        <f>MAX(0,(J2913-'2031 forecast'!$C$10))</f>
        <v>0</v>
      </c>
      <c r="P2913" s="175" t="str">
        <f t="shared" si="470"/>
        <v/>
      </c>
      <c r="Q2913" s="175" t="str">
        <f t="shared" si="471"/>
        <v/>
      </c>
    </row>
    <row r="2914" spans="1:17" s="1" customFormat="1" x14ac:dyDescent="0.3">
      <c r="A2914" s="189">
        <f t="shared" si="469"/>
        <v>43952.249999992942</v>
      </c>
      <c r="B2914" s="190">
        <f t="shared" si="464"/>
        <v>43952</v>
      </c>
      <c r="C2914" s="1">
        <f t="shared" si="465"/>
        <v>6</v>
      </c>
      <c r="D2914" s="191">
        <v>2.3717058310581018</v>
      </c>
      <c r="E2914" s="192">
        <f t="shared" si="466"/>
        <v>8.2354276069311052E-5</v>
      </c>
      <c r="F2914" s="193">
        <f t="shared" si="467"/>
        <v>3.5361246348588082</v>
      </c>
      <c r="G2914" s="193">
        <f t="shared" si="472"/>
        <v>3.6668848122260917</v>
      </c>
      <c r="H2914" s="193">
        <f t="shared" si="472"/>
        <v>3.802480289745573</v>
      </c>
      <c r="I2914" s="193">
        <f t="shared" si="472"/>
        <v>3.9430898690067919</v>
      </c>
      <c r="J2914" s="193">
        <f t="shared" si="472"/>
        <v>4.0888989633932669</v>
      </c>
      <c r="K2914" s="193">
        <f>MAX(0,(F2914-'2031 forecast'!$C$10))</f>
        <v>0</v>
      </c>
      <c r="L2914" s="193">
        <f>MAX(0,(G2914-'2031 forecast'!$C$10))</f>
        <v>0</v>
      </c>
      <c r="M2914" s="193">
        <f>MAX(0,(H2914-'2031 forecast'!$C$10))</f>
        <v>0</v>
      </c>
      <c r="N2914" s="193">
        <f>MAX(0,(I2914-'2031 forecast'!$C$10))</f>
        <v>0</v>
      </c>
      <c r="O2914" s="193">
        <f>MAX(0,(J2914-'2031 forecast'!$C$10))</f>
        <v>0</v>
      </c>
      <c r="P2914" s="175" t="str">
        <f t="shared" si="470"/>
        <v/>
      </c>
      <c r="Q2914" s="175" t="str">
        <f t="shared" si="471"/>
        <v/>
      </c>
    </row>
    <row r="2915" spans="1:17" s="1" customFormat="1" x14ac:dyDescent="0.3">
      <c r="A2915" s="189">
        <f t="shared" si="469"/>
        <v>43952.291666659607</v>
      </c>
      <c r="B2915" s="190">
        <f t="shared" si="464"/>
        <v>43952</v>
      </c>
      <c r="C2915" s="1">
        <f t="shared" si="465"/>
        <v>7</v>
      </c>
      <c r="D2915" s="191">
        <v>2.4093519553606115</v>
      </c>
      <c r="E2915" s="192">
        <f t="shared" si="466"/>
        <v>8.3661486800569958E-5</v>
      </c>
      <c r="F2915" s="193">
        <f t="shared" si="467"/>
        <v>3.5922535973168848</v>
      </c>
      <c r="G2915" s="193">
        <f t="shared" si="472"/>
        <v>3.7250893330550774</v>
      </c>
      <c r="H2915" s="193">
        <f t="shared" si="472"/>
        <v>3.8628371197415343</v>
      </c>
      <c r="I2915" s="193">
        <f t="shared" si="472"/>
        <v>4.0056785970862645</v>
      </c>
      <c r="J2915" s="193">
        <f t="shared" si="472"/>
        <v>4.1538021215423662</v>
      </c>
      <c r="K2915" s="193">
        <f>MAX(0,(F2915-'2031 forecast'!$C$10))</f>
        <v>0</v>
      </c>
      <c r="L2915" s="193">
        <f>MAX(0,(G2915-'2031 forecast'!$C$10))</f>
        <v>0</v>
      </c>
      <c r="M2915" s="193">
        <f>MAX(0,(H2915-'2031 forecast'!$C$10))</f>
        <v>0</v>
      </c>
      <c r="N2915" s="193">
        <f>MAX(0,(I2915-'2031 forecast'!$C$10))</f>
        <v>0</v>
      </c>
      <c r="O2915" s="193">
        <f>MAX(0,(J2915-'2031 forecast'!$C$10))</f>
        <v>0</v>
      </c>
      <c r="P2915" s="175" t="str">
        <f t="shared" si="470"/>
        <v/>
      </c>
      <c r="Q2915" s="175" t="str">
        <f t="shared" si="471"/>
        <v/>
      </c>
    </row>
    <row r="2916" spans="1:17" s="1" customFormat="1" x14ac:dyDescent="0.3">
      <c r="A2916" s="189">
        <f t="shared" si="469"/>
        <v>43952.333333326271</v>
      </c>
      <c r="B2916" s="190">
        <f t="shared" si="464"/>
        <v>43952</v>
      </c>
      <c r="C2916" s="1">
        <f t="shared" si="465"/>
        <v>8</v>
      </c>
      <c r="D2916" s="191">
        <v>2.401822730500109</v>
      </c>
      <c r="E2916" s="192">
        <f t="shared" si="466"/>
        <v>8.3400044654318161E-5</v>
      </c>
      <c r="F2916" s="193">
        <f t="shared" si="467"/>
        <v>3.5810278048252688</v>
      </c>
      <c r="G2916" s="193">
        <f t="shared" si="472"/>
        <v>3.7134484288892793</v>
      </c>
      <c r="H2916" s="193">
        <f t="shared" si="472"/>
        <v>3.8507657537423414</v>
      </c>
      <c r="I2916" s="193">
        <f t="shared" si="472"/>
        <v>3.9931608514703694</v>
      </c>
      <c r="J2916" s="193">
        <f t="shared" si="472"/>
        <v>4.1408214899125451</v>
      </c>
      <c r="K2916" s="193">
        <f>MAX(0,(F2916-'2031 forecast'!$C$10))</f>
        <v>0</v>
      </c>
      <c r="L2916" s="193">
        <f>MAX(0,(G2916-'2031 forecast'!$C$10))</f>
        <v>0</v>
      </c>
      <c r="M2916" s="193">
        <f>MAX(0,(H2916-'2031 forecast'!$C$10))</f>
        <v>0</v>
      </c>
      <c r="N2916" s="193">
        <f>MAX(0,(I2916-'2031 forecast'!$C$10))</f>
        <v>0</v>
      </c>
      <c r="O2916" s="193">
        <f>MAX(0,(J2916-'2031 forecast'!$C$10))</f>
        <v>0</v>
      </c>
      <c r="P2916" s="175" t="str">
        <f t="shared" si="470"/>
        <v/>
      </c>
      <c r="Q2916" s="175" t="str">
        <f t="shared" si="471"/>
        <v/>
      </c>
    </row>
    <row r="2917" spans="1:17" s="1" customFormat="1" x14ac:dyDescent="0.3">
      <c r="A2917" s="189">
        <f t="shared" si="469"/>
        <v>43952.374999992935</v>
      </c>
      <c r="B2917" s="190">
        <f t="shared" si="464"/>
        <v>43952</v>
      </c>
      <c r="C2917" s="1">
        <f t="shared" si="465"/>
        <v>9</v>
      </c>
      <c r="D2917" s="191">
        <v>2.6578163757571742</v>
      </c>
      <c r="E2917" s="192">
        <f t="shared" si="466"/>
        <v>9.2289077626878717E-5</v>
      </c>
      <c r="F2917" s="193">
        <f t="shared" si="467"/>
        <v>3.9627047495401877</v>
      </c>
      <c r="G2917" s="193">
        <f t="shared" si="472"/>
        <v>4.1092391705263811</v>
      </c>
      <c r="H2917" s="193">
        <f t="shared" si="472"/>
        <v>4.2611921977148794</v>
      </c>
      <c r="I2917" s="193">
        <f t="shared" si="472"/>
        <v>4.4187642024107845</v>
      </c>
      <c r="J2917" s="193">
        <f t="shared" si="472"/>
        <v>4.5821629653264218</v>
      </c>
      <c r="K2917" s="193">
        <f>MAX(0,(F2917-'2031 forecast'!$C$10))</f>
        <v>0</v>
      </c>
      <c r="L2917" s="193">
        <f>MAX(0,(G2917-'2031 forecast'!$C$10))</f>
        <v>0</v>
      </c>
      <c r="M2917" s="193">
        <f>MAX(0,(H2917-'2031 forecast'!$C$10))</f>
        <v>0</v>
      </c>
      <c r="N2917" s="193">
        <f>MAX(0,(I2917-'2031 forecast'!$C$10))</f>
        <v>0</v>
      </c>
      <c r="O2917" s="193">
        <f>MAX(0,(J2917-'2031 forecast'!$C$10))</f>
        <v>0</v>
      </c>
      <c r="P2917" s="175" t="str">
        <f t="shared" si="470"/>
        <v/>
      </c>
      <c r="Q2917" s="175" t="str">
        <f t="shared" si="471"/>
        <v/>
      </c>
    </row>
    <row r="2918" spans="1:17" s="1" customFormat="1" x14ac:dyDescent="0.3">
      <c r="A2918" s="189">
        <f t="shared" si="469"/>
        <v>43952.416666659599</v>
      </c>
      <c r="B2918" s="190">
        <f t="shared" si="464"/>
        <v>43952</v>
      </c>
      <c r="C2918" s="1">
        <f t="shared" si="465"/>
        <v>10</v>
      </c>
      <c r="D2918" s="191">
        <v>2.7632255238042007</v>
      </c>
      <c r="E2918" s="192">
        <f t="shared" si="466"/>
        <v>9.5949267674403651E-5</v>
      </c>
      <c r="F2918" s="193">
        <f t="shared" si="467"/>
        <v>4.1198658444228018</v>
      </c>
      <c r="G2918" s="193">
        <f t="shared" si="472"/>
        <v>4.2722118288475412</v>
      </c>
      <c r="H2918" s="193">
        <f t="shared" si="472"/>
        <v>4.4301913217035711</v>
      </c>
      <c r="I2918" s="193">
        <f t="shared" si="472"/>
        <v>4.5940126410333093</v>
      </c>
      <c r="J2918" s="193">
        <f t="shared" si="472"/>
        <v>4.7638918081439003</v>
      </c>
      <c r="K2918" s="193">
        <f>MAX(0,(F2918-'2031 forecast'!$C$10))</f>
        <v>0</v>
      </c>
      <c r="L2918" s="193">
        <f>MAX(0,(G2918-'2031 forecast'!$C$10))</f>
        <v>0</v>
      </c>
      <c r="M2918" s="193">
        <f>MAX(0,(H2918-'2031 forecast'!$C$10))</f>
        <v>0</v>
      </c>
      <c r="N2918" s="193">
        <f>MAX(0,(I2918-'2031 forecast'!$C$10))</f>
        <v>0</v>
      </c>
      <c r="O2918" s="193">
        <f>MAX(0,(J2918-'2031 forecast'!$C$10))</f>
        <v>0</v>
      </c>
      <c r="P2918" s="175" t="str">
        <f t="shared" si="470"/>
        <v/>
      </c>
      <c r="Q2918" s="175" t="str">
        <f t="shared" si="471"/>
        <v/>
      </c>
    </row>
    <row r="2919" spans="1:17" s="1" customFormat="1" x14ac:dyDescent="0.3">
      <c r="A2919" s="189">
        <f t="shared" si="469"/>
        <v>43952.458333326264</v>
      </c>
      <c r="B2919" s="190">
        <f t="shared" si="464"/>
        <v>43952</v>
      </c>
      <c r="C2919" s="1">
        <f t="shared" si="465"/>
        <v>11</v>
      </c>
      <c r="D2919" s="191">
        <v>2.7406378492226948</v>
      </c>
      <c r="E2919" s="192">
        <f t="shared" si="466"/>
        <v>9.5164941235648299E-5</v>
      </c>
      <c r="F2919" s="193">
        <f t="shared" si="467"/>
        <v>4.0861884669479549</v>
      </c>
      <c r="G2919" s="193">
        <f t="shared" si="472"/>
        <v>4.2372891163501496</v>
      </c>
      <c r="H2919" s="193">
        <f t="shared" si="472"/>
        <v>4.3939772237059938</v>
      </c>
      <c r="I2919" s="193">
        <f t="shared" si="472"/>
        <v>4.5564594041856248</v>
      </c>
      <c r="J2919" s="193">
        <f t="shared" si="472"/>
        <v>4.7249499132544397</v>
      </c>
      <c r="K2919" s="193">
        <f>MAX(0,(F2919-'2031 forecast'!$C$10))</f>
        <v>0</v>
      </c>
      <c r="L2919" s="193">
        <f>MAX(0,(G2919-'2031 forecast'!$C$10))</f>
        <v>0</v>
      </c>
      <c r="M2919" s="193">
        <f>MAX(0,(H2919-'2031 forecast'!$C$10))</f>
        <v>0</v>
      </c>
      <c r="N2919" s="193">
        <f>MAX(0,(I2919-'2031 forecast'!$C$10))</f>
        <v>0</v>
      </c>
      <c r="O2919" s="193">
        <f>MAX(0,(J2919-'2031 forecast'!$C$10))</f>
        <v>0</v>
      </c>
      <c r="P2919" s="175" t="str">
        <f t="shared" si="470"/>
        <v/>
      </c>
      <c r="Q2919" s="175" t="str">
        <f t="shared" si="471"/>
        <v/>
      </c>
    </row>
    <row r="2920" spans="1:17" s="1" customFormat="1" x14ac:dyDescent="0.3">
      <c r="A2920" s="189">
        <f t="shared" si="469"/>
        <v>43952.499999992928</v>
      </c>
      <c r="B2920" s="190">
        <f t="shared" si="464"/>
        <v>43952</v>
      </c>
      <c r="C2920" s="1">
        <f t="shared" si="465"/>
        <v>12</v>
      </c>
      <c r="D2920" s="191">
        <v>2.8686346718512277</v>
      </c>
      <c r="E2920" s="192">
        <f t="shared" si="466"/>
        <v>9.9609457721928598E-5</v>
      </c>
      <c r="F2920" s="193">
        <f t="shared" si="467"/>
        <v>4.2770269393054159</v>
      </c>
      <c r="G2920" s="193">
        <f t="shared" si="472"/>
        <v>4.4351844871687014</v>
      </c>
      <c r="H2920" s="193">
        <f t="shared" si="472"/>
        <v>4.5991904456922637</v>
      </c>
      <c r="I2920" s="193">
        <f t="shared" si="472"/>
        <v>4.7692610796558332</v>
      </c>
      <c r="J2920" s="193">
        <f t="shared" si="472"/>
        <v>4.9456206509613789</v>
      </c>
      <c r="K2920" s="193">
        <f>MAX(0,(F2920-'2031 forecast'!$C$10))</f>
        <v>0</v>
      </c>
      <c r="L2920" s="193">
        <f>MAX(0,(G2920-'2031 forecast'!$C$10))</f>
        <v>0</v>
      </c>
      <c r="M2920" s="193">
        <f>MAX(0,(H2920-'2031 forecast'!$C$10))</f>
        <v>0</v>
      </c>
      <c r="N2920" s="193">
        <f>MAX(0,(I2920-'2031 forecast'!$C$10))</f>
        <v>0</v>
      </c>
      <c r="O2920" s="193">
        <f>MAX(0,(J2920-'2031 forecast'!$C$10))</f>
        <v>0</v>
      </c>
      <c r="P2920" s="175" t="str">
        <f t="shared" si="470"/>
        <v/>
      </c>
      <c r="Q2920" s="175" t="str">
        <f t="shared" si="471"/>
        <v/>
      </c>
    </row>
    <row r="2921" spans="1:17" s="1" customFormat="1" x14ac:dyDescent="0.3">
      <c r="A2921" s="189">
        <f t="shared" si="469"/>
        <v>43952.541666659592</v>
      </c>
      <c r="B2921" s="190">
        <f t="shared" si="464"/>
        <v>43952</v>
      </c>
      <c r="C2921" s="1">
        <f t="shared" si="465"/>
        <v>13</v>
      </c>
      <c r="D2921" s="191">
        <v>2.7858131983857066</v>
      </c>
      <c r="E2921" s="192">
        <f t="shared" si="466"/>
        <v>9.6733594113159003E-5</v>
      </c>
      <c r="F2921" s="193">
        <f t="shared" si="467"/>
        <v>4.1535432218976478</v>
      </c>
      <c r="G2921" s="193">
        <f t="shared" si="472"/>
        <v>4.3071345413449329</v>
      </c>
      <c r="H2921" s="193">
        <f t="shared" si="472"/>
        <v>4.4664054197011485</v>
      </c>
      <c r="I2921" s="193">
        <f t="shared" si="472"/>
        <v>4.6315658778809929</v>
      </c>
      <c r="J2921" s="193">
        <f t="shared" si="472"/>
        <v>4.8028337030333601</v>
      </c>
      <c r="K2921" s="193">
        <f>MAX(0,(F2921-'2031 forecast'!$C$10))</f>
        <v>0</v>
      </c>
      <c r="L2921" s="193">
        <f>MAX(0,(G2921-'2031 forecast'!$C$10))</f>
        <v>0</v>
      </c>
      <c r="M2921" s="193">
        <f>MAX(0,(H2921-'2031 forecast'!$C$10))</f>
        <v>0</v>
      </c>
      <c r="N2921" s="193">
        <f>MAX(0,(I2921-'2031 forecast'!$C$10))</f>
        <v>0</v>
      </c>
      <c r="O2921" s="193">
        <f>MAX(0,(J2921-'2031 forecast'!$C$10))</f>
        <v>0</v>
      </c>
      <c r="P2921" s="175" t="str">
        <f t="shared" si="470"/>
        <v/>
      </c>
      <c r="Q2921" s="175" t="str">
        <f t="shared" si="471"/>
        <v/>
      </c>
    </row>
    <row r="2922" spans="1:17" s="1" customFormat="1" x14ac:dyDescent="0.3">
      <c r="A2922" s="189">
        <f t="shared" si="469"/>
        <v>43952.583333326256</v>
      </c>
      <c r="B2922" s="190">
        <f t="shared" si="464"/>
        <v>43952</v>
      </c>
      <c r="C2922" s="1">
        <f t="shared" si="465"/>
        <v>14</v>
      </c>
      <c r="D2922" s="191">
        <v>2.7180501746411898</v>
      </c>
      <c r="E2922" s="192">
        <f t="shared" si="466"/>
        <v>9.4380614796892988E-5</v>
      </c>
      <c r="F2922" s="193">
        <f t="shared" si="467"/>
        <v>4.0525110894731107</v>
      </c>
      <c r="G2922" s="193">
        <f t="shared" si="472"/>
        <v>4.2023664038527597</v>
      </c>
      <c r="H2922" s="193">
        <f t="shared" si="472"/>
        <v>4.3577631257084182</v>
      </c>
      <c r="I2922" s="193">
        <f t="shared" si="472"/>
        <v>4.5189061673379429</v>
      </c>
      <c r="J2922" s="193">
        <f t="shared" si="472"/>
        <v>4.6860080183649817</v>
      </c>
      <c r="K2922" s="193">
        <f>MAX(0,(F2922-'2031 forecast'!$C$10))</f>
        <v>0</v>
      </c>
      <c r="L2922" s="193">
        <f>MAX(0,(G2922-'2031 forecast'!$C$10))</f>
        <v>0</v>
      </c>
      <c r="M2922" s="193">
        <f>MAX(0,(H2922-'2031 forecast'!$C$10))</f>
        <v>0</v>
      </c>
      <c r="N2922" s="193">
        <f>MAX(0,(I2922-'2031 forecast'!$C$10))</f>
        <v>0</v>
      </c>
      <c r="O2922" s="193">
        <f>MAX(0,(J2922-'2031 forecast'!$C$10))</f>
        <v>0</v>
      </c>
      <c r="P2922" s="175" t="str">
        <f t="shared" si="470"/>
        <v/>
      </c>
      <c r="Q2922" s="175" t="str">
        <f t="shared" si="471"/>
        <v/>
      </c>
    </row>
    <row r="2923" spans="1:17" s="1" customFormat="1" x14ac:dyDescent="0.3">
      <c r="A2923" s="189">
        <f t="shared" si="469"/>
        <v>43952.62499999292</v>
      </c>
      <c r="B2923" s="190">
        <f t="shared" si="464"/>
        <v>43952</v>
      </c>
      <c r="C2923" s="1">
        <f t="shared" si="465"/>
        <v>15</v>
      </c>
      <c r="D2923" s="191">
        <v>2.5825241271521548</v>
      </c>
      <c r="E2923" s="192">
        <f t="shared" si="466"/>
        <v>8.9674656164360906E-5</v>
      </c>
      <c r="F2923" s="193">
        <f t="shared" si="467"/>
        <v>3.8504468246240351</v>
      </c>
      <c r="G2923" s="193">
        <f t="shared" si="472"/>
        <v>3.9928301288684103</v>
      </c>
      <c r="H2923" s="193">
        <f t="shared" si="472"/>
        <v>4.1404785377229558</v>
      </c>
      <c r="I2923" s="193">
        <f t="shared" si="472"/>
        <v>4.2935867462518393</v>
      </c>
      <c r="J2923" s="193">
        <f t="shared" si="472"/>
        <v>4.4523566490282223</v>
      </c>
      <c r="K2923" s="193">
        <f>MAX(0,(F2923-'2031 forecast'!$C$10))</f>
        <v>0</v>
      </c>
      <c r="L2923" s="193">
        <f>MAX(0,(G2923-'2031 forecast'!$C$10))</f>
        <v>0</v>
      </c>
      <c r="M2923" s="193">
        <f>MAX(0,(H2923-'2031 forecast'!$C$10))</f>
        <v>0</v>
      </c>
      <c r="N2923" s="193">
        <f>MAX(0,(I2923-'2031 forecast'!$C$10))</f>
        <v>0</v>
      </c>
      <c r="O2923" s="193">
        <f>MAX(0,(J2923-'2031 forecast'!$C$10))</f>
        <v>0</v>
      </c>
      <c r="P2923" s="175" t="str">
        <f t="shared" si="470"/>
        <v/>
      </c>
      <c r="Q2923" s="175" t="str">
        <f t="shared" si="471"/>
        <v/>
      </c>
    </row>
    <row r="2924" spans="1:17" s="1" customFormat="1" x14ac:dyDescent="0.3">
      <c r="A2924" s="189">
        <f t="shared" si="469"/>
        <v>43952.666666659585</v>
      </c>
      <c r="B2924" s="190">
        <f t="shared" si="464"/>
        <v>43952</v>
      </c>
      <c r="C2924" s="1">
        <f t="shared" si="465"/>
        <v>16</v>
      </c>
      <c r="D2924" s="191">
        <v>2.5599364525706494</v>
      </c>
      <c r="E2924" s="192">
        <f t="shared" si="466"/>
        <v>8.8890329725605568E-5</v>
      </c>
      <c r="F2924" s="193">
        <f t="shared" si="467"/>
        <v>3.8167694471491895</v>
      </c>
      <c r="G2924" s="193">
        <f t="shared" si="472"/>
        <v>3.9579074163710191</v>
      </c>
      <c r="H2924" s="193">
        <f t="shared" si="472"/>
        <v>4.1042644397253794</v>
      </c>
      <c r="I2924" s="193">
        <f t="shared" si="472"/>
        <v>4.2560335094041557</v>
      </c>
      <c r="J2924" s="193">
        <f t="shared" si="472"/>
        <v>4.4134147541387634</v>
      </c>
      <c r="K2924" s="193">
        <f>MAX(0,(F2924-'2031 forecast'!$C$10))</f>
        <v>0</v>
      </c>
      <c r="L2924" s="193">
        <f>MAX(0,(G2924-'2031 forecast'!$C$10))</f>
        <v>0</v>
      </c>
      <c r="M2924" s="193">
        <f>MAX(0,(H2924-'2031 forecast'!$C$10))</f>
        <v>0</v>
      </c>
      <c r="N2924" s="193">
        <f>MAX(0,(I2924-'2031 forecast'!$C$10))</f>
        <v>0</v>
      </c>
      <c r="O2924" s="193">
        <f>MAX(0,(J2924-'2031 forecast'!$C$10))</f>
        <v>0</v>
      </c>
      <c r="P2924" s="175" t="str">
        <f t="shared" si="470"/>
        <v/>
      </c>
      <c r="Q2924" s="175" t="str">
        <f t="shared" si="471"/>
        <v/>
      </c>
    </row>
    <row r="2925" spans="1:17" s="1" customFormat="1" x14ac:dyDescent="0.3">
      <c r="A2925" s="189">
        <f t="shared" si="469"/>
        <v>43952.708333326249</v>
      </c>
      <c r="B2925" s="190">
        <f t="shared" si="464"/>
        <v>43952</v>
      </c>
      <c r="C2925" s="1">
        <f t="shared" si="465"/>
        <v>17</v>
      </c>
      <c r="D2925" s="191">
        <v>2.5975825768731586</v>
      </c>
      <c r="E2925" s="192">
        <f t="shared" si="466"/>
        <v>9.019754045686446E-5</v>
      </c>
      <c r="F2925" s="193">
        <f t="shared" si="467"/>
        <v>3.8728984096072652</v>
      </c>
      <c r="G2925" s="193">
        <f t="shared" ref="G2925:J2944" si="473">$E2925*G$2</f>
        <v>4.0161119372000043</v>
      </c>
      <c r="H2925" s="193">
        <f t="shared" si="473"/>
        <v>4.1646212697213407</v>
      </c>
      <c r="I2925" s="193">
        <f t="shared" si="473"/>
        <v>4.3186222374836278</v>
      </c>
      <c r="J2925" s="193">
        <f t="shared" si="473"/>
        <v>4.4783179122878618</v>
      </c>
      <c r="K2925" s="193">
        <f>MAX(0,(F2925-'2031 forecast'!$C$10))</f>
        <v>0</v>
      </c>
      <c r="L2925" s="193">
        <f>MAX(0,(G2925-'2031 forecast'!$C$10))</f>
        <v>0</v>
      </c>
      <c r="M2925" s="193">
        <f>MAX(0,(H2925-'2031 forecast'!$C$10))</f>
        <v>0</v>
      </c>
      <c r="N2925" s="193">
        <f>MAX(0,(I2925-'2031 forecast'!$C$10))</f>
        <v>0</v>
      </c>
      <c r="O2925" s="193">
        <f>MAX(0,(J2925-'2031 forecast'!$C$10))</f>
        <v>0</v>
      </c>
      <c r="P2925" s="175" t="str">
        <f t="shared" si="470"/>
        <v/>
      </c>
      <c r="Q2925" s="175" t="str">
        <f t="shared" si="471"/>
        <v/>
      </c>
    </row>
    <row r="2926" spans="1:17" s="1" customFormat="1" x14ac:dyDescent="0.3">
      <c r="A2926" s="189">
        <f t="shared" si="469"/>
        <v>43952.749999992913</v>
      </c>
      <c r="B2926" s="190">
        <f t="shared" si="464"/>
        <v>43952</v>
      </c>
      <c r="C2926" s="1">
        <f t="shared" si="465"/>
        <v>18</v>
      </c>
      <c r="D2926" s="191">
        <v>2.5524072277101477</v>
      </c>
      <c r="E2926" s="192">
        <f t="shared" si="466"/>
        <v>8.8628887579353797E-5</v>
      </c>
      <c r="F2926" s="193">
        <f t="shared" si="467"/>
        <v>3.8055436546575749</v>
      </c>
      <c r="G2926" s="193">
        <f t="shared" si="473"/>
        <v>3.9462665122052223</v>
      </c>
      <c r="H2926" s="193">
        <f t="shared" si="473"/>
        <v>4.0921930737261878</v>
      </c>
      <c r="I2926" s="193">
        <f t="shared" si="473"/>
        <v>4.2435157637882615</v>
      </c>
      <c r="J2926" s="193">
        <f t="shared" si="473"/>
        <v>4.4004341225089441</v>
      </c>
      <c r="K2926" s="193">
        <f>MAX(0,(F2926-'2031 forecast'!$C$10))</f>
        <v>0</v>
      </c>
      <c r="L2926" s="193">
        <f>MAX(0,(G2926-'2031 forecast'!$C$10))</f>
        <v>0</v>
      </c>
      <c r="M2926" s="193">
        <f>MAX(0,(H2926-'2031 forecast'!$C$10))</f>
        <v>0</v>
      </c>
      <c r="N2926" s="193">
        <f>MAX(0,(I2926-'2031 forecast'!$C$10))</f>
        <v>0</v>
      </c>
      <c r="O2926" s="193">
        <f>MAX(0,(J2926-'2031 forecast'!$C$10))</f>
        <v>0</v>
      </c>
      <c r="P2926" s="175" t="str">
        <f t="shared" si="470"/>
        <v/>
      </c>
      <c r="Q2926" s="175" t="str">
        <f t="shared" si="471"/>
        <v/>
      </c>
    </row>
    <row r="2927" spans="1:17" s="1" customFormat="1" x14ac:dyDescent="0.3">
      <c r="A2927" s="189">
        <f t="shared" si="469"/>
        <v>43952.791666659577</v>
      </c>
      <c r="B2927" s="190">
        <f t="shared" si="464"/>
        <v>43952</v>
      </c>
      <c r="C2927" s="1">
        <f t="shared" si="465"/>
        <v>19</v>
      </c>
      <c r="D2927" s="191">
        <v>2.5448780028496456</v>
      </c>
      <c r="E2927" s="192">
        <f t="shared" si="466"/>
        <v>8.8367445433102014E-5</v>
      </c>
      <c r="F2927" s="193">
        <f t="shared" si="467"/>
        <v>3.7943178621659595</v>
      </c>
      <c r="G2927" s="193">
        <f t="shared" si="473"/>
        <v>3.9346256080394251</v>
      </c>
      <c r="H2927" s="193">
        <f t="shared" si="473"/>
        <v>4.0801217077269953</v>
      </c>
      <c r="I2927" s="193">
        <f t="shared" si="473"/>
        <v>4.2309980181723672</v>
      </c>
      <c r="J2927" s="193">
        <f t="shared" si="473"/>
        <v>4.3874534908791238</v>
      </c>
      <c r="K2927" s="193">
        <f>MAX(0,(F2927-'2031 forecast'!$C$10))</f>
        <v>0</v>
      </c>
      <c r="L2927" s="193">
        <f>MAX(0,(G2927-'2031 forecast'!$C$10))</f>
        <v>0</v>
      </c>
      <c r="M2927" s="193">
        <f>MAX(0,(H2927-'2031 forecast'!$C$10))</f>
        <v>0</v>
      </c>
      <c r="N2927" s="193">
        <f>MAX(0,(I2927-'2031 forecast'!$C$10))</f>
        <v>0</v>
      </c>
      <c r="O2927" s="193">
        <f>MAX(0,(J2927-'2031 forecast'!$C$10))</f>
        <v>0</v>
      </c>
      <c r="P2927" s="175" t="str">
        <f t="shared" si="470"/>
        <v/>
      </c>
      <c r="Q2927" s="175" t="str">
        <f t="shared" si="471"/>
        <v/>
      </c>
    </row>
    <row r="2928" spans="1:17" s="1" customFormat="1" x14ac:dyDescent="0.3">
      <c r="A2928" s="189">
        <f t="shared" si="469"/>
        <v>43952.833333326242</v>
      </c>
      <c r="B2928" s="190">
        <f t="shared" si="464"/>
        <v>43952</v>
      </c>
      <c r="C2928" s="1">
        <f t="shared" si="465"/>
        <v>20</v>
      </c>
      <c r="D2928" s="191">
        <v>2.7180501746411898</v>
      </c>
      <c r="E2928" s="192">
        <f t="shared" si="466"/>
        <v>9.4380614796892988E-5</v>
      </c>
      <c r="F2928" s="193">
        <f t="shared" si="467"/>
        <v>4.0525110894731107</v>
      </c>
      <c r="G2928" s="193">
        <f t="shared" si="473"/>
        <v>4.2023664038527597</v>
      </c>
      <c r="H2928" s="193">
        <f t="shared" si="473"/>
        <v>4.3577631257084182</v>
      </c>
      <c r="I2928" s="193">
        <f t="shared" si="473"/>
        <v>4.5189061673379429</v>
      </c>
      <c r="J2928" s="193">
        <f t="shared" si="473"/>
        <v>4.6860080183649817</v>
      </c>
      <c r="K2928" s="193">
        <f>MAX(0,(F2928-'2031 forecast'!$C$10))</f>
        <v>0</v>
      </c>
      <c r="L2928" s="193">
        <f>MAX(0,(G2928-'2031 forecast'!$C$10))</f>
        <v>0</v>
      </c>
      <c r="M2928" s="193">
        <f>MAX(0,(H2928-'2031 forecast'!$C$10))</f>
        <v>0</v>
      </c>
      <c r="N2928" s="193">
        <f>MAX(0,(I2928-'2031 forecast'!$C$10))</f>
        <v>0</v>
      </c>
      <c r="O2928" s="193">
        <f>MAX(0,(J2928-'2031 forecast'!$C$10))</f>
        <v>0</v>
      </c>
      <c r="P2928" s="175" t="str">
        <f t="shared" si="470"/>
        <v/>
      </c>
      <c r="Q2928" s="175" t="str">
        <f t="shared" si="471"/>
        <v/>
      </c>
    </row>
    <row r="2929" spans="1:17" s="1" customFormat="1" x14ac:dyDescent="0.3">
      <c r="A2929" s="189">
        <f t="shared" si="469"/>
        <v>43952.874999992906</v>
      </c>
      <c r="B2929" s="190">
        <f t="shared" si="464"/>
        <v>43952</v>
      </c>
      <c r="C2929" s="1">
        <f t="shared" si="465"/>
        <v>21</v>
      </c>
      <c r="D2929" s="191">
        <v>2.6427579260361704</v>
      </c>
      <c r="E2929" s="192">
        <f t="shared" si="466"/>
        <v>9.1766193334375163E-5</v>
      </c>
      <c r="F2929" s="193">
        <f t="shared" si="467"/>
        <v>3.9402531645569576</v>
      </c>
      <c r="G2929" s="193">
        <f t="shared" si="473"/>
        <v>4.0859573621947876</v>
      </c>
      <c r="H2929" s="193">
        <f t="shared" si="473"/>
        <v>4.2370494657164945</v>
      </c>
      <c r="I2929" s="193">
        <f t="shared" si="473"/>
        <v>4.393728711178996</v>
      </c>
      <c r="J2929" s="193">
        <f t="shared" si="473"/>
        <v>4.5562017020667822</v>
      </c>
      <c r="K2929" s="193">
        <f>MAX(0,(F2929-'2031 forecast'!$C$10))</f>
        <v>0</v>
      </c>
      <c r="L2929" s="193">
        <f>MAX(0,(G2929-'2031 forecast'!$C$10))</f>
        <v>0</v>
      </c>
      <c r="M2929" s="193">
        <f>MAX(0,(H2929-'2031 forecast'!$C$10))</f>
        <v>0</v>
      </c>
      <c r="N2929" s="193">
        <f>MAX(0,(I2929-'2031 forecast'!$C$10))</f>
        <v>0</v>
      </c>
      <c r="O2929" s="193">
        <f>MAX(0,(J2929-'2031 forecast'!$C$10))</f>
        <v>0</v>
      </c>
      <c r="P2929" s="175" t="str">
        <f t="shared" si="470"/>
        <v/>
      </c>
      <c r="Q2929" s="175" t="str">
        <f t="shared" si="471"/>
        <v/>
      </c>
    </row>
    <row r="2930" spans="1:17" s="1" customFormat="1" x14ac:dyDescent="0.3">
      <c r="A2930" s="189">
        <f t="shared" si="469"/>
        <v>43952.91666665957</v>
      </c>
      <c r="B2930" s="190">
        <f t="shared" si="464"/>
        <v>43952</v>
      </c>
      <c r="C2930" s="1">
        <f t="shared" si="465"/>
        <v>22</v>
      </c>
      <c r="D2930" s="191">
        <v>2.4921734288261321</v>
      </c>
      <c r="E2930" s="192">
        <f t="shared" si="466"/>
        <v>8.653735040933954E-5</v>
      </c>
      <c r="F2930" s="193">
        <f t="shared" si="467"/>
        <v>3.7157373147246524</v>
      </c>
      <c r="G2930" s="193">
        <f t="shared" si="473"/>
        <v>3.853139278878845</v>
      </c>
      <c r="H2930" s="193">
        <f t="shared" si="473"/>
        <v>3.9956221457326491</v>
      </c>
      <c r="I2930" s="193">
        <f t="shared" si="473"/>
        <v>4.1433737988611048</v>
      </c>
      <c r="J2930" s="193">
        <f t="shared" si="473"/>
        <v>4.2965890694703841</v>
      </c>
      <c r="K2930" s="193">
        <f>MAX(0,(F2930-'2031 forecast'!$C$10))</f>
        <v>0</v>
      </c>
      <c r="L2930" s="193">
        <f>MAX(0,(G2930-'2031 forecast'!$C$10))</f>
        <v>0</v>
      </c>
      <c r="M2930" s="193">
        <f>MAX(0,(H2930-'2031 forecast'!$C$10))</f>
        <v>0</v>
      </c>
      <c r="N2930" s="193">
        <f>MAX(0,(I2930-'2031 forecast'!$C$10))</f>
        <v>0</v>
      </c>
      <c r="O2930" s="193">
        <f>MAX(0,(J2930-'2031 forecast'!$C$10))</f>
        <v>0</v>
      </c>
      <c r="P2930" s="175" t="str">
        <f t="shared" si="470"/>
        <v/>
      </c>
      <c r="Q2930" s="175" t="str">
        <f t="shared" si="471"/>
        <v/>
      </c>
    </row>
    <row r="2931" spans="1:17" s="1" customFormat="1" x14ac:dyDescent="0.3">
      <c r="A2931" s="189">
        <f t="shared" si="469"/>
        <v>43952.958333326234</v>
      </c>
      <c r="B2931" s="190">
        <f t="shared" si="464"/>
        <v>43952</v>
      </c>
      <c r="C2931" s="1">
        <f t="shared" si="465"/>
        <v>23</v>
      </c>
      <c r="D2931" s="191">
        <v>2.3114720321740867</v>
      </c>
      <c r="E2931" s="192">
        <f t="shared" si="466"/>
        <v>8.0262738899296808E-5</v>
      </c>
      <c r="F2931" s="193">
        <f t="shared" si="467"/>
        <v>3.4463182949258866</v>
      </c>
      <c r="G2931" s="193">
        <f t="shared" si="473"/>
        <v>3.5737575788997149</v>
      </c>
      <c r="H2931" s="193">
        <f t="shared" si="473"/>
        <v>3.7059093617520347</v>
      </c>
      <c r="I2931" s="193">
        <f t="shared" si="473"/>
        <v>3.8429479040796353</v>
      </c>
      <c r="J2931" s="193">
        <f t="shared" si="473"/>
        <v>3.9850539103547078</v>
      </c>
      <c r="K2931" s="193">
        <f>MAX(0,(F2931-'2031 forecast'!$C$10))</f>
        <v>0</v>
      </c>
      <c r="L2931" s="193">
        <f>MAX(0,(G2931-'2031 forecast'!$C$10))</f>
        <v>0</v>
      </c>
      <c r="M2931" s="193">
        <f>MAX(0,(H2931-'2031 forecast'!$C$10))</f>
        <v>0</v>
      </c>
      <c r="N2931" s="193">
        <f>MAX(0,(I2931-'2031 forecast'!$C$10))</f>
        <v>0</v>
      </c>
      <c r="O2931" s="193">
        <f>MAX(0,(J2931-'2031 forecast'!$C$10))</f>
        <v>0</v>
      </c>
      <c r="P2931" s="175" t="str">
        <f t="shared" si="470"/>
        <v/>
      </c>
      <c r="Q2931" s="175" t="str">
        <f t="shared" si="471"/>
        <v/>
      </c>
    </row>
    <row r="2932" spans="1:17" s="1" customFormat="1" x14ac:dyDescent="0.3">
      <c r="A2932" s="189">
        <f t="shared" si="469"/>
        <v>43952.999999992899</v>
      </c>
      <c r="B2932" s="190">
        <f t="shared" si="464"/>
        <v>43952</v>
      </c>
      <c r="C2932" s="1">
        <f t="shared" si="465"/>
        <v>0</v>
      </c>
      <c r="D2932" s="191">
        <v>2.3566473813370976</v>
      </c>
      <c r="E2932" s="192">
        <f t="shared" si="466"/>
        <v>8.1831391776807471E-5</v>
      </c>
      <c r="F2932" s="193">
        <f t="shared" si="467"/>
        <v>3.5136730498755773</v>
      </c>
      <c r="G2932" s="193">
        <f t="shared" si="473"/>
        <v>3.6436030038944964</v>
      </c>
      <c r="H2932" s="193">
        <f t="shared" si="473"/>
        <v>3.7783375577471872</v>
      </c>
      <c r="I2932" s="193">
        <f t="shared" si="473"/>
        <v>3.9180543777750017</v>
      </c>
      <c r="J2932" s="193">
        <f t="shared" si="473"/>
        <v>4.0629377001336255</v>
      </c>
      <c r="K2932" s="193">
        <f>MAX(0,(F2932-'2031 forecast'!$C$10))</f>
        <v>0</v>
      </c>
      <c r="L2932" s="193">
        <f>MAX(0,(G2932-'2031 forecast'!$C$10))</f>
        <v>0</v>
      </c>
      <c r="M2932" s="193">
        <f>MAX(0,(H2932-'2031 forecast'!$C$10))</f>
        <v>0</v>
      </c>
      <c r="N2932" s="193">
        <f>MAX(0,(I2932-'2031 forecast'!$C$10))</f>
        <v>0</v>
      </c>
      <c r="O2932" s="193">
        <f>MAX(0,(J2932-'2031 forecast'!$C$10))</f>
        <v>0</v>
      </c>
      <c r="P2932" s="175" t="str">
        <f t="shared" si="470"/>
        <v/>
      </c>
      <c r="Q2932" s="175" t="str">
        <f t="shared" si="471"/>
        <v/>
      </c>
    </row>
    <row r="2933" spans="1:17" s="1" customFormat="1" x14ac:dyDescent="0.3">
      <c r="A2933" s="189">
        <f t="shared" si="469"/>
        <v>43953.041666659563</v>
      </c>
      <c r="B2933" s="190">
        <f t="shared" si="464"/>
        <v>43953</v>
      </c>
      <c r="C2933" s="1">
        <f t="shared" si="465"/>
        <v>1</v>
      </c>
      <c r="D2933" s="191">
        <v>2.0931245112195311</v>
      </c>
      <c r="E2933" s="192">
        <f t="shared" si="466"/>
        <v>7.2680916657995144E-5</v>
      </c>
      <c r="F2933" s="193">
        <f t="shared" si="467"/>
        <v>3.1207703126690434</v>
      </c>
      <c r="G2933" s="193">
        <f t="shared" si="473"/>
        <v>3.2361713580915983</v>
      </c>
      <c r="H2933" s="193">
        <f t="shared" si="473"/>
        <v>3.3558397477754576</v>
      </c>
      <c r="I2933" s="193">
        <f t="shared" si="473"/>
        <v>3.4799332812186923</v>
      </c>
      <c r="J2933" s="193">
        <f t="shared" si="473"/>
        <v>3.60861559308993</v>
      </c>
      <c r="K2933" s="193">
        <f>MAX(0,(F2933-'2031 forecast'!$C$10))</f>
        <v>0</v>
      </c>
      <c r="L2933" s="193">
        <f>MAX(0,(G2933-'2031 forecast'!$C$10))</f>
        <v>0</v>
      </c>
      <c r="M2933" s="193">
        <f>MAX(0,(H2933-'2031 forecast'!$C$10))</f>
        <v>0</v>
      </c>
      <c r="N2933" s="193">
        <f>MAX(0,(I2933-'2031 forecast'!$C$10))</f>
        <v>0</v>
      </c>
      <c r="O2933" s="193">
        <f>MAX(0,(J2933-'2031 forecast'!$C$10))</f>
        <v>0</v>
      </c>
      <c r="P2933" s="175" t="str">
        <f t="shared" si="470"/>
        <v/>
      </c>
      <c r="Q2933" s="175" t="str">
        <f t="shared" si="471"/>
        <v/>
      </c>
    </row>
    <row r="2934" spans="1:17" s="1" customFormat="1" x14ac:dyDescent="0.3">
      <c r="A2934" s="189">
        <f t="shared" si="469"/>
        <v>43953.083333326227</v>
      </c>
      <c r="B2934" s="190">
        <f t="shared" si="464"/>
        <v>43953</v>
      </c>
      <c r="C2934" s="1">
        <f t="shared" si="465"/>
        <v>2</v>
      </c>
      <c r="D2934" s="191">
        <v>2.1081829609405349</v>
      </c>
      <c r="E2934" s="192">
        <f t="shared" si="466"/>
        <v>7.3203800950498712E-5</v>
      </c>
      <c r="F2934" s="193">
        <f t="shared" si="467"/>
        <v>3.1432218976522743</v>
      </c>
      <c r="G2934" s="193">
        <f t="shared" si="473"/>
        <v>3.2594531664231927</v>
      </c>
      <c r="H2934" s="193">
        <f t="shared" si="473"/>
        <v>3.3799824797738425</v>
      </c>
      <c r="I2934" s="193">
        <f t="shared" si="473"/>
        <v>3.5049687724504817</v>
      </c>
      <c r="J2934" s="193">
        <f t="shared" si="473"/>
        <v>3.63457685634957</v>
      </c>
      <c r="K2934" s="193">
        <f>MAX(0,(F2934-'2031 forecast'!$C$10))</f>
        <v>0</v>
      </c>
      <c r="L2934" s="193">
        <f>MAX(0,(G2934-'2031 forecast'!$C$10))</f>
        <v>0</v>
      </c>
      <c r="M2934" s="193">
        <f>MAX(0,(H2934-'2031 forecast'!$C$10))</f>
        <v>0</v>
      </c>
      <c r="N2934" s="193">
        <f>MAX(0,(I2934-'2031 forecast'!$C$10))</f>
        <v>0</v>
      </c>
      <c r="O2934" s="193">
        <f>MAX(0,(J2934-'2031 forecast'!$C$10))</f>
        <v>0</v>
      </c>
      <c r="P2934" s="175" t="str">
        <f t="shared" si="470"/>
        <v/>
      </c>
      <c r="Q2934" s="175" t="str">
        <f t="shared" si="471"/>
        <v/>
      </c>
    </row>
    <row r="2935" spans="1:17" s="1" customFormat="1" x14ac:dyDescent="0.3">
      <c r="A2935" s="189">
        <f t="shared" si="469"/>
        <v>43953.124999992891</v>
      </c>
      <c r="B2935" s="190">
        <f t="shared" si="464"/>
        <v>43953</v>
      </c>
      <c r="C2935" s="1">
        <f t="shared" si="465"/>
        <v>3</v>
      </c>
      <c r="D2935" s="191">
        <v>2.0328907123355155</v>
      </c>
      <c r="E2935" s="192">
        <f t="shared" si="466"/>
        <v>7.0589379487980886E-5</v>
      </c>
      <c r="F2935" s="193">
        <f t="shared" si="467"/>
        <v>3.0309639727361208</v>
      </c>
      <c r="G2935" s="193">
        <f t="shared" si="473"/>
        <v>3.143044124765221</v>
      </c>
      <c r="H2935" s="193">
        <f t="shared" si="473"/>
        <v>3.2592688197819188</v>
      </c>
      <c r="I2935" s="193">
        <f t="shared" si="473"/>
        <v>3.3797913162915352</v>
      </c>
      <c r="J2935" s="193">
        <f t="shared" si="473"/>
        <v>3.5047705400513705</v>
      </c>
      <c r="K2935" s="193">
        <f>MAX(0,(F2935-'2031 forecast'!$C$10))</f>
        <v>0</v>
      </c>
      <c r="L2935" s="193">
        <f>MAX(0,(G2935-'2031 forecast'!$C$10))</f>
        <v>0</v>
      </c>
      <c r="M2935" s="193">
        <f>MAX(0,(H2935-'2031 forecast'!$C$10))</f>
        <v>0</v>
      </c>
      <c r="N2935" s="193">
        <f>MAX(0,(I2935-'2031 forecast'!$C$10))</f>
        <v>0</v>
      </c>
      <c r="O2935" s="193">
        <f>MAX(0,(J2935-'2031 forecast'!$C$10))</f>
        <v>0</v>
      </c>
      <c r="P2935" s="175" t="str">
        <f t="shared" si="470"/>
        <v/>
      </c>
      <c r="Q2935" s="175" t="str">
        <f t="shared" si="471"/>
        <v/>
      </c>
    </row>
    <row r="2936" spans="1:17" s="1" customFormat="1" x14ac:dyDescent="0.3">
      <c r="A2936" s="189">
        <f t="shared" si="469"/>
        <v>43953.166666659556</v>
      </c>
      <c r="B2936" s="190">
        <f t="shared" si="464"/>
        <v>43953</v>
      </c>
      <c r="C2936" s="1">
        <f t="shared" si="465"/>
        <v>4</v>
      </c>
      <c r="D2936" s="191">
        <v>1.9877153631725044</v>
      </c>
      <c r="E2936" s="192">
        <f t="shared" si="466"/>
        <v>6.902072661047021E-5</v>
      </c>
      <c r="F2936" s="193">
        <f t="shared" si="467"/>
        <v>2.9636092177864297</v>
      </c>
      <c r="G2936" s="193">
        <f t="shared" si="473"/>
        <v>3.0731986997704386</v>
      </c>
      <c r="H2936" s="193">
        <f t="shared" si="473"/>
        <v>3.1868406237867655</v>
      </c>
      <c r="I2936" s="193">
        <f t="shared" si="473"/>
        <v>3.3046848425961679</v>
      </c>
      <c r="J2936" s="193">
        <f t="shared" si="473"/>
        <v>3.4268867502724518</v>
      </c>
      <c r="K2936" s="193">
        <f>MAX(0,(F2936-'2031 forecast'!$C$10))</f>
        <v>0</v>
      </c>
      <c r="L2936" s="193">
        <f>MAX(0,(G2936-'2031 forecast'!$C$10))</f>
        <v>0</v>
      </c>
      <c r="M2936" s="193">
        <f>MAX(0,(H2936-'2031 forecast'!$C$10))</f>
        <v>0</v>
      </c>
      <c r="N2936" s="193">
        <f>MAX(0,(I2936-'2031 forecast'!$C$10))</f>
        <v>0</v>
      </c>
      <c r="O2936" s="193">
        <f>MAX(0,(J2936-'2031 forecast'!$C$10))</f>
        <v>0</v>
      </c>
      <c r="P2936" s="175" t="str">
        <f t="shared" si="470"/>
        <v/>
      </c>
      <c r="Q2936" s="175" t="str">
        <f t="shared" si="471"/>
        <v/>
      </c>
    </row>
    <row r="2937" spans="1:17" s="1" customFormat="1" x14ac:dyDescent="0.3">
      <c r="A2937" s="189">
        <f t="shared" si="469"/>
        <v>43953.20833332622</v>
      </c>
      <c r="B2937" s="190">
        <f t="shared" si="464"/>
        <v>43953</v>
      </c>
      <c r="C2937" s="1">
        <f t="shared" si="465"/>
        <v>5</v>
      </c>
      <c r="D2937" s="191">
        <v>1.9801861383120025</v>
      </c>
      <c r="E2937" s="192">
        <f t="shared" si="466"/>
        <v>6.8759284464218426E-5</v>
      </c>
      <c r="F2937" s="193">
        <f t="shared" si="467"/>
        <v>2.9523834252948142</v>
      </c>
      <c r="G2937" s="193">
        <f t="shared" si="473"/>
        <v>3.0615577956046414</v>
      </c>
      <c r="H2937" s="193">
        <f t="shared" si="473"/>
        <v>3.174769257787573</v>
      </c>
      <c r="I2937" s="193">
        <f t="shared" si="473"/>
        <v>3.2921670969802732</v>
      </c>
      <c r="J2937" s="193">
        <f t="shared" si="473"/>
        <v>3.4139061186426316</v>
      </c>
      <c r="K2937" s="193">
        <f>MAX(0,(F2937-'2031 forecast'!$C$10))</f>
        <v>0</v>
      </c>
      <c r="L2937" s="193">
        <f>MAX(0,(G2937-'2031 forecast'!$C$10))</f>
        <v>0</v>
      </c>
      <c r="M2937" s="193">
        <f>MAX(0,(H2937-'2031 forecast'!$C$10))</f>
        <v>0</v>
      </c>
      <c r="N2937" s="193">
        <f>MAX(0,(I2937-'2031 forecast'!$C$10))</f>
        <v>0</v>
      </c>
      <c r="O2937" s="193">
        <f>MAX(0,(J2937-'2031 forecast'!$C$10))</f>
        <v>0</v>
      </c>
      <c r="P2937" s="175" t="str">
        <f t="shared" si="470"/>
        <v/>
      </c>
      <c r="Q2937" s="175" t="str">
        <f t="shared" si="471"/>
        <v/>
      </c>
    </row>
    <row r="2938" spans="1:17" s="1" customFormat="1" x14ac:dyDescent="0.3">
      <c r="A2938" s="189">
        <f t="shared" si="469"/>
        <v>43953.249999992884</v>
      </c>
      <c r="B2938" s="190">
        <f t="shared" si="464"/>
        <v>43953</v>
      </c>
      <c r="C2938" s="1">
        <f t="shared" si="465"/>
        <v>6</v>
      </c>
      <c r="D2938" s="191">
        <v>2.1006537360800328</v>
      </c>
      <c r="E2938" s="192">
        <f t="shared" si="466"/>
        <v>7.2942358804246914E-5</v>
      </c>
      <c r="F2938" s="193">
        <f t="shared" si="467"/>
        <v>3.131996105160658</v>
      </c>
      <c r="G2938" s="193">
        <f t="shared" si="473"/>
        <v>3.2478122622573946</v>
      </c>
      <c r="H2938" s="193">
        <f t="shared" si="473"/>
        <v>3.3679111137746491</v>
      </c>
      <c r="I2938" s="193">
        <f t="shared" si="473"/>
        <v>3.4924510268345861</v>
      </c>
      <c r="J2938" s="193">
        <f t="shared" si="473"/>
        <v>3.6215962247197493</v>
      </c>
      <c r="K2938" s="193">
        <f>MAX(0,(F2938-'2031 forecast'!$C$10))</f>
        <v>0</v>
      </c>
      <c r="L2938" s="193">
        <f>MAX(0,(G2938-'2031 forecast'!$C$10))</f>
        <v>0</v>
      </c>
      <c r="M2938" s="193">
        <f>MAX(0,(H2938-'2031 forecast'!$C$10))</f>
        <v>0</v>
      </c>
      <c r="N2938" s="193">
        <f>MAX(0,(I2938-'2031 forecast'!$C$10))</f>
        <v>0</v>
      </c>
      <c r="O2938" s="193">
        <f>MAX(0,(J2938-'2031 forecast'!$C$10))</f>
        <v>0</v>
      </c>
      <c r="P2938" s="175" t="str">
        <f t="shared" si="470"/>
        <v/>
      </c>
      <c r="Q2938" s="175" t="str">
        <f t="shared" si="471"/>
        <v/>
      </c>
    </row>
    <row r="2939" spans="1:17" s="1" customFormat="1" x14ac:dyDescent="0.3">
      <c r="A2939" s="189">
        <f t="shared" si="469"/>
        <v>43953.291666659548</v>
      </c>
      <c r="B2939" s="190">
        <f t="shared" si="464"/>
        <v>43953</v>
      </c>
      <c r="C2939" s="1">
        <f t="shared" si="465"/>
        <v>7</v>
      </c>
      <c r="D2939" s="191">
        <v>2.1307706355220404</v>
      </c>
      <c r="E2939" s="192">
        <f t="shared" si="466"/>
        <v>7.3988127389254036E-5</v>
      </c>
      <c r="F2939" s="193">
        <f t="shared" si="467"/>
        <v>3.176899275127119</v>
      </c>
      <c r="G2939" s="193">
        <f t="shared" si="473"/>
        <v>3.294375878920583</v>
      </c>
      <c r="H2939" s="193">
        <f t="shared" si="473"/>
        <v>3.4161965777714185</v>
      </c>
      <c r="I2939" s="193">
        <f t="shared" si="473"/>
        <v>3.5425220092981644</v>
      </c>
      <c r="J2939" s="193">
        <f t="shared" si="473"/>
        <v>3.6735187512390288</v>
      </c>
      <c r="K2939" s="193">
        <f>MAX(0,(F2939-'2031 forecast'!$C$10))</f>
        <v>0</v>
      </c>
      <c r="L2939" s="193">
        <f>MAX(0,(G2939-'2031 forecast'!$C$10))</f>
        <v>0</v>
      </c>
      <c r="M2939" s="193">
        <f>MAX(0,(H2939-'2031 forecast'!$C$10))</f>
        <v>0</v>
      </c>
      <c r="N2939" s="193">
        <f>MAX(0,(I2939-'2031 forecast'!$C$10))</f>
        <v>0</v>
      </c>
      <c r="O2939" s="193">
        <f>MAX(0,(J2939-'2031 forecast'!$C$10))</f>
        <v>0</v>
      </c>
      <c r="P2939" s="175" t="str">
        <f t="shared" si="470"/>
        <v/>
      </c>
      <c r="Q2939" s="175" t="str">
        <f t="shared" si="471"/>
        <v/>
      </c>
    </row>
    <row r="2940" spans="1:17" s="1" customFormat="1" x14ac:dyDescent="0.3">
      <c r="A2940" s="189">
        <f t="shared" si="469"/>
        <v>43953.333333326213</v>
      </c>
      <c r="B2940" s="190">
        <f t="shared" si="464"/>
        <v>43953</v>
      </c>
      <c r="C2940" s="1">
        <f t="shared" si="465"/>
        <v>8</v>
      </c>
      <c r="D2940" s="191">
        <v>2.0931245112195311</v>
      </c>
      <c r="E2940" s="192">
        <f t="shared" si="466"/>
        <v>7.2680916657995144E-5</v>
      </c>
      <c r="F2940" s="193">
        <f t="shared" si="467"/>
        <v>3.1207703126690434</v>
      </c>
      <c r="G2940" s="193">
        <f t="shared" si="473"/>
        <v>3.2361713580915983</v>
      </c>
      <c r="H2940" s="193">
        <f t="shared" si="473"/>
        <v>3.3558397477754576</v>
      </c>
      <c r="I2940" s="193">
        <f t="shared" si="473"/>
        <v>3.4799332812186923</v>
      </c>
      <c r="J2940" s="193">
        <f t="shared" si="473"/>
        <v>3.60861559308993</v>
      </c>
      <c r="K2940" s="193">
        <f>MAX(0,(F2940-'2031 forecast'!$C$10))</f>
        <v>0</v>
      </c>
      <c r="L2940" s="193">
        <f>MAX(0,(G2940-'2031 forecast'!$C$10))</f>
        <v>0</v>
      </c>
      <c r="M2940" s="193">
        <f>MAX(0,(H2940-'2031 forecast'!$C$10))</f>
        <v>0</v>
      </c>
      <c r="N2940" s="193">
        <f>MAX(0,(I2940-'2031 forecast'!$C$10))</f>
        <v>0</v>
      </c>
      <c r="O2940" s="193">
        <f>MAX(0,(J2940-'2031 forecast'!$C$10))</f>
        <v>0</v>
      </c>
      <c r="P2940" s="175" t="str">
        <f t="shared" si="470"/>
        <v/>
      </c>
      <c r="Q2940" s="175" t="str">
        <f t="shared" si="471"/>
        <v/>
      </c>
    </row>
    <row r="2941" spans="1:17" s="1" customFormat="1" x14ac:dyDescent="0.3">
      <c r="A2941" s="189">
        <f t="shared" si="469"/>
        <v>43953.374999992877</v>
      </c>
      <c r="B2941" s="190">
        <f t="shared" si="464"/>
        <v>43953</v>
      </c>
      <c r="C2941" s="1">
        <f t="shared" si="465"/>
        <v>9</v>
      </c>
      <c r="D2941" s="191">
        <v>2.1910044344060555</v>
      </c>
      <c r="E2941" s="192">
        <f t="shared" si="466"/>
        <v>7.6079664559268294E-5</v>
      </c>
      <c r="F2941" s="193">
        <f t="shared" si="467"/>
        <v>3.2667056150600415</v>
      </c>
      <c r="G2941" s="193">
        <f t="shared" si="473"/>
        <v>3.3875031122469603</v>
      </c>
      <c r="H2941" s="193">
        <f t="shared" si="473"/>
        <v>3.5127675057649572</v>
      </c>
      <c r="I2941" s="193">
        <f t="shared" si="473"/>
        <v>3.6426639742253215</v>
      </c>
      <c r="J2941" s="193">
        <f t="shared" si="473"/>
        <v>3.7773638042775883</v>
      </c>
      <c r="K2941" s="193">
        <f>MAX(0,(F2941-'2031 forecast'!$C$10))</f>
        <v>0</v>
      </c>
      <c r="L2941" s="193">
        <f>MAX(0,(G2941-'2031 forecast'!$C$10))</f>
        <v>0</v>
      </c>
      <c r="M2941" s="193">
        <f>MAX(0,(H2941-'2031 forecast'!$C$10))</f>
        <v>0</v>
      </c>
      <c r="N2941" s="193">
        <f>MAX(0,(I2941-'2031 forecast'!$C$10))</f>
        <v>0</v>
      </c>
      <c r="O2941" s="193">
        <f>MAX(0,(J2941-'2031 forecast'!$C$10))</f>
        <v>0</v>
      </c>
      <c r="P2941" s="175" t="str">
        <f t="shared" si="470"/>
        <v/>
      </c>
      <c r="Q2941" s="175" t="str">
        <f t="shared" si="471"/>
        <v/>
      </c>
    </row>
    <row r="2942" spans="1:17" s="1" customFormat="1" x14ac:dyDescent="0.3">
      <c r="A2942" s="189">
        <f t="shared" si="469"/>
        <v>43953.416666659541</v>
      </c>
      <c r="B2942" s="190">
        <f t="shared" si="464"/>
        <v>43953</v>
      </c>
      <c r="C2942" s="1">
        <f t="shared" si="465"/>
        <v>10</v>
      </c>
      <c r="D2942" s="191">
        <v>2.4545273045236224</v>
      </c>
      <c r="E2942" s="192">
        <f t="shared" si="466"/>
        <v>8.5230139678080621E-5</v>
      </c>
      <c r="F2942" s="193">
        <f t="shared" si="467"/>
        <v>3.6596083522665754</v>
      </c>
      <c r="G2942" s="193">
        <f t="shared" si="473"/>
        <v>3.7949347580498589</v>
      </c>
      <c r="H2942" s="193">
        <f t="shared" si="473"/>
        <v>3.9352653157366868</v>
      </c>
      <c r="I2942" s="193">
        <f t="shared" si="473"/>
        <v>4.0807850707816309</v>
      </c>
      <c r="J2942" s="193">
        <f t="shared" si="473"/>
        <v>4.2316859113212839</v>
      </c>
      <c r="K2942" s="193">
        <f>MAX(0,(F2942-'2031 forecast'!$C$10))</f>
        <v>0</v>
      </c>
      <c r="L2942" s="193">
        <f>MAX(0,(G2942-'2031 forecast'!$C$10))</f>
        <v>0</v>
      </c>
      <c r="M2942" s="193">
        <f>MAX(0,(H2942-'2031 forecast'!$C$10))</f>
        <v>0</v>
      </c>
      <c r="N2942" s="193">
        <f>MAX(0,(I2942-'2031 forecast'!$C$10))</f>
        <v>0</v>
      </c>
      <c r="O2942" s="193">
        <f>MAX(0,(J2942-'2031 forecast'!$C$10))</f>
        <v>0</v>
      </c>
      <c r="P2942" s="175" t="str">
        <f t="shared" si="470"/>
        <v/>
      </c>
      <c r="Q2942" s="175" t="str">
        <f t="shared" si="471"/>
        <v/>
      </c>
    </row>
    <row r="2943" spans="1:17" s="1" customFormat="1" x14ac:dyDescent="0.3">
      <c r="A2943" s="189">
        <f t="shared" si="469"/>
        <v>43953.458333326205</v>
      </c>
      <c r="B2943" s="190">
        <f t="shared" si="464"/>
        <v>43953</v>
      </c>
      <c r="C2943" s="1">
        <f t="shared" si="465"/>
        <v>11</v>
      </c>
      <c r="D2943" s="191">
        <v>2.4771149791051283</v>
      </c>
      <c r="E2943" s="192">
        <f t="shared" si="466"/>
        <v>8.6014466116835972E-5</v>
      </c>
      <c r="F2943" s="193">
        <f t="shared" si="467"/>
        <v>3.6932857297414214</v>
      </c>
      <c r="G2943" s="193">
        <f t="shared" si="473"/>
        <v>3.8298574705472506</v>
      </c>
      <c r="H2943" s="193">
        <f t="shared" si="473"/>
        <v>3.9714794137342642</v>
      </c>
      <c r="I2943" s="193">
        <f t="shared" si="473"/>
        <v>4.1183383076293154</v>
      </c>
      <c r="J2943" s="193">
        <f t="shared" si="473"/>
        <v>4.2706278062107446</v>
      </c>
      <c r="K2943" s="193">
        <f>MAX(0,(F2943-'2031 forecast'!$C$10))</f>
        <v>0</v>
      </c>
      <c r="L2943" s="193">
        <f>MAX(0,(G2943-'2031 forecast'!$C$10))</f>
        <v>0</v>
      </c>
      <c r="M2943" s="193">
        <f>MAX(0,(H2943-'2031 forecast'!$C$10))</f>
        <v>0</v>
      </c>
      <c r="N2943" s="193">
        <f>MAX(0,(I2943-'2031 forecast'!$C$10))</f>
        <v>0</v>
      </c>
      <c r="O2943" s="193">
        <f>MAX(0,(J2943-'2031 forecast'!$C$10))</f>
        <v>0</v>
      </c>
      <c r="P2943" s="175" t="str">
        <f t="shared" si="470"/>
        <v/>
      </c>
      <c r="Q2943" s="175" t="str">
        <f t="shared" si="471"/>
        <v/>
      </c>
    </row>
    <row r="2944" spans="1:17" s="1" customFormat="1" x14ac:dyDescent="0.3">
      <c r="A2944" s="189">
        <f t="shared" si="469"/>
        <v>43953.49999999287</v>
      </c>
      <c r="B2944" s="190">
        <f t="shared" si="464"/>
        <v>43953</v>
      </c>
      <c r="C2944" s="1">
        <f t="shared" si="465"/>
        <v>12</v>
      </c>
      <c r="D2944" s="191">
        <v>2.3641766061976002</v>
      </c>
      <c r="E2944" s="192">
        <f t="shared" si="466"/>
        <v>8.2092833923059282E-5</v>
      </c>
      <c r="F2944" s="193">
        <f t="shared" si="467"/>
        <v>3.5248988423671936</v>
      </c>
      <c r="G2944" s="193">
        <f t="shared" si="473"/>
        <v>3.655243908060295</v>
      </c>
      <c r="H2944" s="193">
        <f t="shared" si="473"/>
        <v>3.7904089237463809</v>
      </c>
      <c r="I2944" s="193">
        <f t="shared" si="473"/>
        <v>3.9305721233908977</v>
      </c>
      <c r="J2944" s="193">
        <f t="shared" si="473"/>
        <v>4.0759183317634475</v>
      </c>
      <c r="K2944" s="193">
        <f>MAX(0,(F2944-'2031 forecast'!$C$10))</f>
        <v>0</v>
      </c>
      <c r="L2944" s="193">
        <f>MAX(0,(G2944-'2031 forecast'!$C$10))</f>
        <v>0</v>
      </c>
      <c r="M2944" s="193">
        <f>MAX(0,(H2944-'2031 forecast'!$C$10))</f>
        <v>0</v>
      </c>
      <c r="N2944" s="193">
        <f>MAX(0,(I2944-'2031 forecast'!$C$10))</f>
        <v>0</v>
      </c>
      <c r="O2944" s="193">
        <f>MAX(0,(J2944-'2031 forecast'!$C$10))</f>
        <v>0</v>
      </c>
      <c r="P2944" s="175" t="str">
        <f t="shared" si="470"/>
        <v/>
      </c>
      <c r="Q2944" s="175" t="str">
        <f t="shared" si="471"/>
        <v/>
      </c>
    </row>
    <row r="2945" spans="1:17" s="1" customFormat="1" x14ac:dyDescent="0.3">
      <c r="A2945" s="189">
        <f t="shared" si="469"/>
        <v>43953.541666659534</v>
      </c>
      <c r="B2945" s="190">
        <f t="shared" si="464"/>
        <v>43953</v>
      </c>
      <c r="C2945" s="1">
        <f t="shared" si="465"/>
        <v>13</v>
      </c>
      <c r="D2945" s="191">
        <v>2.4244104050816149</v>
      </c>
      <c r="E2945" s="192">
        <f t="shared" si="466"/>
        <v>8.4184371093073499E-5</v>
      </c>
      <c r="F2945" s="193">
        <f t="shared" si="467"/>
        <v>3.6147051823001144</v>
      </c>
      <c r="G2945" s="193">
        <f t="shared" ref="G2945:J2964" si="474">$E2945*G$2</f>
        <v>3.7483711413866705</v>
      </c>
      <c r="H2945" s="193">
        <f t="shared" si="474"/>
        <v>3.8869798517399179</v>
      </c>
      <c r="I2945" s="193">
        <f t="shared" si="474"/>
        <v>4.030714088318053</v>
      </c>
      <c r="J2945" s="193">
        <f t="shared" si="474"/>
        <v>4.1797633848020048</v>
      </c>
      <c r="K2945" s="193">
        <f>MAX(0,(F2945-'2031 forecast'!$C$10))</f>
        <v>0</v>
      </c>
      <c r="L2945" s="193">
        <f>MAX(0,(G2945-'2031 forecast'!$C$10))</f>
        <v>0</v>
      </c>
      <c r="M2945" s="193">
        <f>MAX(0,(H2945-'2031 forecast'!$C$10))</f>
        <v>0</v>
      </c>
      <c r="N2945" s="193">
        <f>MAX(0,(I2945-'2031 forecast'!$C$10))</f>
        <v>0</v>
      </c>
      <c r="O2945" s="193">
        <f>MAX(0,(J2945-'2031 forecast'!$C$10))</f>
        <v>0</v>
      </c>
      <c r="P2945" s="175" t="str">
        <f t="shared" si="470"/>
        <v/>
      </c>
      <c r="Q2945" s="175" t="str">
        <f t="shared" si="471"/>
        <v/>
      </c>
    </row>
    <row r="2946" spans="1:17" s="1" customFormat="1" x14ac:dyDescent="0.3">
      <c r="A2946" s="189">
        <f t="shared" si="469"/>
        <v>43953.583333326198</v>
      </c>
      <c r="B2946" s="190">
        <f t="shared" si="464"/>
        <v>43953</v>
      </c>
      <c r="C2946" s="1">
        <f t="shared" si="465"/>
        <v>14</v>
      </c>
      <c r="D2946" s="191">
        <v>2.4997026536866342</v>
      </c>
      <c r="E2946" s="192">
        <f t="shared" si="466"/>
        <v>8.6798792555591324E-5</v>
      </c>
      <c r="F2946" s="193">
        <f t="shared" si="467"/>
        <v>3.7269631072162674</v>
      </c>
      <c r="G2946" s="193">
        <f t="shared" si="474"/>
        <v>3.8647801830446422</v>
      </c>
      <c r="H2946" s="193">
        <f t="shared" si="474"/>
        <v>4.0076935117318415</v>
      </c>
      <c r="I2946" s="193">
        <f t="shared" si="474"/>
        <v>4.155891544476999</v>
      </c>
      <c r="J2946" s="193">
        <f t="shared" si="474"/>
        <v>4.3095697011002043</v>
      </c>
      <c r="K2946" s="193">
        <f>MAX(0,(F2946-'2031 forecast'!$C$10))</f>
        <v>0</v>
      </c>
      <c r="L2946" s="193">
        <f>MAX(0,(G2946-'2031 forecast'!$C$10))</f>
        <v>0</v>
      </c>
      <c r="M2946" s="193">
        <f>MAX(0,(H2946-'2031 forecast'!$C$10))</f>
        <v>0</v>
      </c>
      <c r="N2946" s="193">
        <f>MAX(0,(I2946-'2031 forecast'!$C$10))</f>
        <v>0</v>
      </c>
      <c r="O2946" s="193">
        <f>MAX(0,(J2946-'2031 forecast'!$C$10))</f>
        <v>0</v>
      </c>
      <c r="P2946" s="175" t="str">
        <f t="shared" si="470"/>
        <v/>
      </c>
      <c r="Q2946" s="175" t="str">
        <f t="shared" si="471"/>
        <v/>
      </c>
    </row>
    <row r="2947" spans="1:17" s="1" customFormat="1" x14ac:dyDescent="0.3">
      <c r="A2947" s="189">
        <f t="shared" si="469"/>
        <v>43953.624999992862</v>
      </c>
      <c r="B2947" s="190">
        <f t="shared" si="464"/>
        <v>43953</v>
      </c>
      <c r="C2947" s="1">
        <f t="shared" si="465"/>
        <v>15</v>
      </c>
      <c r="D2947" s="191">
        <v>2.4545273045236224</v>
      </c>
      <c r="E2947" s="192">
        <f t="shared" si="466"/>
        <v>8.5230139678080621E-5</v>
      </c>
      <c r="F2947" s="193">
        <f t="shared" si="467"/>
        <v>3.6596083522665754</v>
      </c>
      <c r="G2947" s="193">
        <f t="shared" si="474"/>
        <v>3.7949347580498589</v>
      </c>
      <c r="H2947" s="193">
        <f t="shared" si="474"/>
        <v>3.9352653157366868</v>
      </c>
      <c r="I2947" s="193">
        <f t="shared" si="474"/>
        <v>4.0807850707816309</v>
      </c>
      <c r="J2947" s="193">
        <f t="shared" si="474"/>
        <v>4.2316859113212839</v>
      </c>
      <c r="K2947" s="193">
        <f>MAX(0,(F2947-'2031 forecast'!$C$10))</f>
        <v>0</v>
      </c>
      <c r="L2947" s="193">
        <f>MAX(0,(G2947-'2031 forecast'!$C$10))</f>
        <v>0</v>
      </c>
      <c r="M2947" s="193">
        <f>MAX(0,(H2947-'2031 forecast'!$C$10))</f>
        <v>0</v>
      </c>
      <c r="N2947" s="193">
        <f>MAX(0,(I2947-'2031 forecast'!$C$10))</f>
        <v>0</v>
      </c>
      <c r="O2947" s="193">
        <f>MAX(0,(J2947-'2031 forecast'!$C$10))</f>
        <v>0</v>
      </c>
      <c r="P2947" s="175" t="str">
        <f t="shared" si="470"/>
        <v/>
      </c>
      <c r="Q2947" s="175" t="str">
        <f t="shared" si="471"/>
        <v/>
      </c>
    </row>
    <row r="2948" spans="1:17" s="1" customFormat="1" x14ac:dyDescent="0.3">
      <c r="A2948" s="189">
        <f t="shared" si="469"/>
        <v>43953.666666659527</v>
      </c>
      <c r="B2948" s="190">
        <f t="shared" si="464"/>
        <v>43953</v>
      </c>
      <c r="C2948" s="1">
        <f t="shared" si="465"/>
        <v>16</v>
      </c>
      <c r="D2948" s="191">
        <v>2.6201702514546645</v>
      </c>
      <c r="E2948" s="192">
        <f t="shared" si="466"/>
        <v>9.0981866895619812E-5</v>
      </c>
      <c r="F2948" s="193">
        <f t="shared" si="467"/>
        <v>3.9065757870821116</v>
      </c>
      <c r="G2948" s="193">
        <f t="shared" si="474"/>
        <v>4.0510346496973959</v>
      </c>
      <c r="H2948" s="193">
        <f t="shared" si="474"/>
        <v>4.2008353677189181</v>
      </c>
      <c r="I2948" s="193">
        <f t="shared" si="474"/>
        <v>4.3561754743313124</v>
      </c>
      <c r="J2948" s="193">
        <f t="shared" si="474"/>
        <v>4.5172598071773225</v>
      </c>
      <c r="K2948" s="193">
        <f>MAX(0,(F2948-'2031 forecast'!$C$10))</f>
        <v>0</v>
      </c>
      <c r="L2948" s="193">
        <f>MAX(0,(G2948-'2031 forecast'!$C$10))</f>
        <v>0</v>
      </c>
      <c r="M2948" s="193">
        <f>MAX(0,(H2948-'2031 forecast'!$C$10))</f>
        <v>0</v>
      </c>
      <c r="N2948" s="193">
        <f>MAX(0,(I2948-'2031 forecast'!$C$10))</f>
        <v>0</v>
      </c>
      <c r="O2948" s="193">
        <f>MAX(0,(J2948-'2031 forecast'!$C$10))</f>
        <v>0</v>
      </c>
      <c r="P2948" s="175" t="str">
        <f t="shared" si="470"/>
        <v/>
      </c>
      <c r="Q2948" s="175" t="str">
        <f t="shared" si="471"/>
        <v/>
      </c>
    </row>
    <row r="2949" spans="1:17" s="1" customFormat="1" x14ac:dyDescent="0.3">
      <c r="A2949" s="189">
        <f t="shared" si="469"/>
        <v>43953.708333326191</v>
      </c>
      <c r="B2949" s="190">
        <f t="shared" ref="B2949:B3012" si="475">INT(A2949)</f>
        <v>43953</v>
      </c>
      <c r="C2949" s="1">
        <f t="shared" ref="C2949:C3012" si="476">HOUR(A2949)</f>
        <v>17</v>
      </c>
      <c r="D2949" s="191">
        <v>2.7858131983857066</v>
      </c>
      <c r="E2949" s="192">
        <f t="shared" ref="E2949:E3012" si="477">D2949/SUM($D$4:$D$8763)</f>
        <v>9.6733594113159003E-5</v>
      </c>
      <c r="F2949" s="193">
        <f t="shared" ref="F2949:F3012" si="478">E2949*$F$2</f>
        <v>4.1535432218976478</v>
      </c>
      <c r="G2949" s="193">
        <f t="shared" si="474"/>
        <v>4.3071345413449329</v>
      </c>
      <c r="H2949" s="193">
        <f t="shared" si="474"/>
        <v>4.4664054197011485</v>
      </c>
      <c r="I2949" s="193">
        <f t="shared" si="474"/>
        <v>4.6315658778809929</v>
      </c>
      <c r="J2949" s="193">
        <f t="shared" si="474"/>
        <v>4.8028337030333601</v>
      </c>
      <c r="K2949" s="193">
        <f>MAX(0,(F2949-'2031 forecast'!$C$10))</f>
        <v>0</v>
      </c>
      <c r="L2949" s="193">
        <f>MAX(0,(G2949-'2031 forecast'!$C$10))</f>
        <v>0</v>
      </c>
      <c r="M2949" s="193">
        <f>MAX(0,(H2949-'2031 forecast'!$C$10))</f>
        <v>0</v>
      </c>
      <c r="N2949" s="193">
        <f>MAX(0,(I2949-'2031 forecast'!$C$10))</f>
        <v>0</v>
      </c>
      <c r="O2949" s="193">
        <f>MAX(0,(J2949-'2031 forecast'!$C$10))</f>
        <v>0</v>
      </c>
      <c r="P2949" s="175" t="str">
        <f t="shared" si="470"/>
        <v/>
      </c>
      <c r="Q2949" s="175" t="str">
        <f t="shared" si="471"/>
        <v/>
      </c>
    </row>
    <row r="2950" spans="1:17" s="1" customFormat="1" x14ac:dyDescent="0.3">
      <c r="A2950" s="189">
        <f t="shared" ref="A2950:A3013" si="479">A2949 + TIME(1,0,0)</f>
        <v>43953.749999992855</v>
      </c>
      <c r="B2950" s="190">
        <f t="shared" si="475"/>
        <v>43953</v>
      </c>
      <c r="C2950" s="1">
        <f t="shared" si="476"/>
        <v>18</v>
      </c>
      <c r="D2950" s="191">
        <v>2.7331086243621936</v>
      </c>
      <c r="E2950" s="192">
        <f t="shared" si="477"/>
        <v>9.4903499089396543E-5</v>
      </c>
      <c r="F2950" s="193">
        <f t="shared" si="478"/>
        <v>4.0749626744563407</v>
      </c>
      <c r="G2950" s="193">
        <f t="shared" si="474"/>
        <v>4.2256482121843533</v>
      </c>
      <c r="H2950" s="193">
        <f t="shared" si="474"/>
        <v>4.3819058577068031</v>
      </c>
      <c r="I2950" s="193">
        <f t="shared" si="474"/>
        <v>4.5439416585697314</v>
      </c>
      <c r="J2950" s="193">
        <f t="shared" si="474"/>
        <v>4.7119692816246213</v>
      </c>
      <c r="K2950" s="193">
        <f>MAX(0,(F2950-'2031 forecast'!$C$10))</f>
        <v>0</v>
      </c>
      <c r="L2950" s="193">
        <f>MAX(0,(G2950-'2031 forecast'!$C$10))</f>
        <v>0</v>
      </c>
      <c r="M2950" s="193">
        <f>MAX(0,(H2950-'2031 forecast'!$C$10))</f>
        <v>0</v>
      </c>
      <c r="N2950" s="193">
        <f>MAX(0,(I2950-'2031 forecast'!$C$10))</f>
        <v>0</v>
      </c>
      <c r="O2950" s="193">
        <f>MAX(0,(J2950-'2031 forecast'!$C$10))</f>
        <v>0</v>
      </c>
      <c r="P2950" s="175" t="str">
        <f t="shared" ref="P2950:P3013" si="480">IF(K2950&gt;0,IF(K2949&gt;0,P2949+1,1),"")</f>
        <v/>
      </c>
      <c r="Q2950" s="175" t="str">
        <f t="shared" ref="Q2950:Q3013" si="481">IF(AND(K2950&gt;0,K2951=0),P2950,"")</f>
        <v/>
      </c>
    </row>
    <row r="2951" spans="1:17" s="1" customFormat="1" x14ac:dyDescent="0.3">
      <c r="A2951" s="189">
        <f t="shared" si="479"/>
        <v>43953.791666659519</v>
      </c>
      <c r="B2951" s="190">
        <f t="shared" si="475"/>
        <v>43953</v>
      </c>
      <c r="C2951" s="1">
        <f t="shared" si="476"/>
        <v>19</v>
      </c>
      <c r="D2951" s="191">
        <v>2.5298195531286418</v>
      </c>
      <c r="E2951" s="192">
        <f t="shared" si="477"/>
        <v>8.7844561140598446E-5</v>
      </c>
      <c r="F2951" s="193">
        <f t="shared" si="478"/>
        <v>3.7718662771827285</v>
      </c>
      <c r="G2951" s="193">
        <f t="shared" si="474"/>
        <v>3.9113437997078306</v>
      </c>
      <c r="H2951" s="193">
        <f t="shared" si="474"/>
        <v>4.0559789757286104</v>
      </c>
      <c r="I2951" s="193">
        <f t="shared" si="474"/>
        <v>4.2059625269405778</v>
      </c>
      <c r="J2951" s="193">
        <f t="shared" si="474"/>
        <v>4.3614922276194834</v>
      </c>
      <c r="K2951" s="193">
        <f>MAX(0,(F2951-'2031 forecast'!$C$10))</f>
        <v>0</v>
      </c>
      <c r="L2951" s="193">
        <f>MAX(0,(G2951-'2031 forecast'!$C$10))</f>
        <v>0</v>
      </c>
      <c r="M2951" s="193">
        <f>MAX(0,(H2951-'2031 forecast'!$C$10))</f>
        <v>0</v>
      </c>
      <c r="N2951" s="193">
        <f>MAX(0,(I2951-'2031 forecast'!$C$10))</f>
        <v>0</v>
      </c>
      <c r="O2951" s="193">
        <f>MAX(0,(J2951-'2031 forecast'!$C$10))</f>
        <v>0</v>
      </c>
      <c r="P2951" s="175" t="str">
        <f t="shared" si="480"/>
        <v/>
      </c>
      <c r="Q2951" s="175" t="str">
        <f t="shared" si="481"/>
        <v/>
      </c>
    </row>
    <row r="2952" spans="1:17" s="1" customFormat="1" x14ac:dyDescent="0.3">
      <c r="A2952" s="189">
        <f t="shared" si="479"/>
        <v>43953.833333326183</v>
      </c>
      <c r="B2952" s="190">
        <f t="shared" si="475"/>
        <v>43953</v>
      </c>
      <c r="C2952" s="1">
        <f t="shared" si="476"/>
        <v>20</v>
      </c>
      <c r="D2952" s="191">
        <v>2.5900533520126574</v>
      </c>
      <c r="E2952" s="192">
        <f t="shared" si="477"/>
        <v>8.9936098310612703E-5</v>
      </c>
      <c r="F2952" s="193">
        <f t="shared" si="478"/>
        <v>3.861672617115651</v>
      </c>
      <c r="G2952" s="193">
        <f t="shared" si="474"/>
        <v>4.0044710330342079</v>
      </c>
      <c r="H2952" s="193">
        <f t="shared" si="474"/>
        <v>4.1525499037221492</v>
      </c>
      <c r="I2952" s="193">
        <f t="shared" si="474"/>
        <v>4.3061044918677345</v>
      </c>
      <c r="J2952" s="193">
        <f t="shared" si="474"/>
        <v>4.4653372806580434</v>
      </c>
      <c r="K2952" s="193">
        <f>MAX(0,(F2952-'2031 forecast'!$C$10))</f>
        <v>0</v>
      </c>
      <c r="L2952" s="193">
        <f>MAX(0,(G2952-'2031 forecast'!$C$10))</f>
        <v>0</v>
      </c>
      <c r="M2952" s="193">
        <f>MAX(0,(H2952-'2031 forecast'!$C$10))</f>
        <v>0</v>
      </c>
      <c r="N2952" s="193">
        <f>MAX(0,(I2952-'2031 forecast'!$C$10))</f>
        <v>0</v>
      </c>
      <c r="O2952" s="193">
        <f>MAX(0,(J2952-'2031 forecast'!$C$10))</f>
        <v>0</v>
      </c>
      <c r="P2952" s="175" t="str">
        <f t="shared" si="480"/>
        <v/>
      </c>
      <c r="Q2952" s="175" t="str">
        <f t="shared" si="481"/>
        <v/>
      </c>
    </row>
    <row r="2953" spans="1:17" s="1" customFormat="1" x14ac:dyDescent="0.3">
      <c r="A2953" s="189">
        <f t="shared" si="479"/>
        <v>43953.874999992848</v>
      </c>
      <c r="B2953" s="190">
        <f t="shared" si="475"/>
        <v>43953</v>
      </c>
      <c r="C2953" s="1">
        <f t="shared" si="476"/>
        <v>21</v>
      </c>
      <c r="D2953" s="191">
        <v>2.5222903282681401</v>
      </c>
      <c r="E2953" s="192">
        <f t="shared" si="477"/>
        <v>8.7583118994346675E-5</v>
      </c>
      <c r="F2953" s="193">
        <f t="shared" si="478"/>
        <v>3.7606404846911139</v>
      </c>
      <c r="G2953" s="193">
        <f t="shared" si="474"/>
        <v>3.8997028955420339</v>
      </c>
      <c r="H2953" s="193">
        <f t="shared" si="474"/>
        <v>4.0439076097294189</v>
      </c>
      <c r="I2953" s="193">
        <f t="shared" si="474"/>
        <v>4.1934447813246836</v>
      </c>
      <c r="J2953" s="193">
        <f t="shared" si="474"/>
        <v>4.3485115959896641</v>
      </c>
      <c r="K2953" s="193">
        <f>MAX(0,(F2953-'2031 forecast'!$C$10))</f>
        <v>0</v>
      </c>
      <c r="L2953" s="193">
        <f>MAX(0,(G2953-'2031 forecast'!$C$10))</f>
        <v>0</v>
      </c>
      <c r="M2953" s="193">
        <f>MAX(0,(H2953-'2031 forecast'!$C$10))</f>
        <v>0</v>
      </c>
      <c r="N2953" s="193">
        <f>MAX(0,(I2953-'2031 forecast'!$C$10))</f>
        <v>0</v>
      </c>
      <c r="O2953" s="193">
        <f>MAX(0,(J2953-'2031 forecast'!$C$10))</f>
        <v>0</v>
      </c>
      <c r="P2953" s="175" t="str">
        <f t="shared" si="480"/>
        <v/>
      </c>
      <c r="Q2953" s="175" t="str">
        <f t="shared" si="481"/>
        <v/>
      </c>
    </row>
    <row r="2954" spans="1:17" s="1" customFormat="1" x14ac:dyDescent="0.3">
      <c r="A2954" s="189">
        <f t="shared" si="479"/>
        <v>43953.916666659512</v>
      </c>
      <c r="B2954" s="190">
        <f t="shared" si="475"/>
        <v>43953</v>
      </c>
      <c r="C2954" s="1">
        <f t="shared" si="476"/>
        <v>22</v>
      </c>
      <c r="D2954" s="191">
        <v>2.4620565293841246</v>
      </c>
      <c r="E2954" s="192">
        <f t="shared" si="477"/>
        <v>8.5491581824332418E-5</v>
      </c>
      <c r="F2954" s="193">
        <f t="shared" si="478"/>
        <v>3.6708341447581914</v>
      </c>
      <c r="G2954" s="193">
        <f t="shared" si="474"/>
        <v>3.8065756622156566</v>
      </c>
      <c r="H2954" s="193">
        <f t="shared" si="474"/>
        <v>3.9473366817358801</v>
      </c>
      <c r="I2954" s="193">
        <f t="shared" si="474"/>
        <v>4.093302816397526</v>
      </c>
      <c r="J2954" s="193">
        <f t="shared" si="474"/>
        <v>4.244666542951105</v>
      </c>
      <c r="K2954" s="193">
        <f>MAX(0,(F2954-'2031 forecast'!$C$10))</f>
        <v>0</v>
      </c>
      <c r="L2954" s="193">
        <f>MAX(0,(G2954-'2031 forecast'!$C$10))</f>
        <v>0</v>
      </c>
      <c r="M2954" s="193">
        <f>MAX(0,(H2954-'2031 forecast'!$C$10))</f>
        <v>0</v>
      </c>
      <c r="N2954" s="193">
        <f>MAX(0,(I2954-'2031 forecast'!$C$10))</f>
        <v>0</v>
      </c>
      <c r="O2954" s="193">
        <f>MAX(0,(J2954-'2031 forecast'!$C$10))</f>
        <v>0</v>
      </c>
      <c r="P2954" s="175" t="str">
        <f t="shared" si="480"/>
        <v/>
      </c>
      <c r="Q2954" s="175" t="str">
        <f t="shared" si="481"/>
        <v/>
      </c>
    </row>
    <row r="2955" spans="1:17" s="1" customFormat="1" x14ac:dyDescent="0.3">
      <c r="A2955" s="189">
        <f t="shared" si="479"/>
        <v>43953.958333326176</v>
      </c>
      <c r="B2955" s="190">
        <f t="shared" si="475"/>
        <v>43953</v>
      </c>
      <c r="C2955" s="1">
        <f t="shared" si="476"/>
        <v>23</v>
      </c>
      <c r="D2955" s="191">
        <v>2.3190012570345884</v>
      </c>
      <c r="E2955" s="192">
        <f t="shared" si="477"/>
        <v>8.0524181045548579E-5</v>
      </c>
      <c r="F2955" s="193">
        <f t="shared" si="478"/>
        <v>3.4575440874175012</v>
      </c>
      <c r="G2955" s="193">
        <f t="shared" si="474"/>
        <v>3.5853984830655117</v>
      </c>
      <c r="H2955" s="193">
        <f t="shared" si="474"/>
        <v>3.7179807277512262</v>
      </c>
      <c r="I2955" s="193">
        <f t="shared" si="474"/>
        <v>3.8554656496955295</v>
      </c>
      <c r="J2955" s="193">
        <f t="shared" si="474"/>
        <v>3.9980345419845271</v>
      </c>
      <c r="K2955" s="193">
        <f>MAX(0,(F2955-'2031 forecast'!$C$10))</f>
        <v>0</v>
      </c>
      <c r="L2955" s="193">
        <f>MAX(0,(G2955-'2031 forecast'!$C$10))</f>
        <v>0</v>
      </c>
      <c r="M2955" s="193">
        <f>MAX(0,(H2955-'2031 forecast'!$C$10))</f>
        <v>0</v>
      </c>
      <c r="N2955" s="193">
        <f>MAX(0,(I2955-'2031 forecast'!$C$10))</f>
        <v>0</v>
      </c>
      <c r="O2955" s="193">
        <f>MAX(0,(J2955-'2031 forecast'!$C$10))</f>
        <v>0</v>
      </c>
      <c r="P2955" s="175" t="str">
        <f t="shared" si="480"/>
        <v/>
      </c>
      <c r="Q2955" s="175" t="str">
        <f t="shared" si="481"/>
        <v/>
      </c>
    </row>
    <row r="2956" spans="1:17" s="1" customFormat="1" x14ac:dyDescent="0.3">
      <c r="A2956" s="189">
        <f t="shared" si="479"/>
        <v>43953.99999999284</v>
      </c>
      <c r="B2956" s="190">
        <f t="shared" si="475"/>
        <v>43953</v>
      </c>
      <c r="C2956" s="1">
        <f t="shared" si="476"/>
        <v>0</v>
      </c>
      <c r="D2956" s="191">
        <v>2.1307706355220404</v>
      </c>
      <c r="E2956" s="192">
        <f t="shared" si="477"/>
        <v>7.3988127389254036E-5</v>
      </c>
      <c r="F2956" s="193">
        <f t="shared" si="478"/>
        <v>3.176899275127119</v>
      </c>
      <c r="G2956" s="193">
        <f t="shared" si="474"/>
        <v>3.294375878920583</v>
      </c>
      <c r="H2956" s="193">
        <f t="shared" si="474"/>
        <v>3.4161965777714185</v>
      </c>
      <c r="I2956" s="193">
        <f t="shared" si="474"/>
        <v>3.5425220092981644</v>
      </c>
      <c r="J2956" s="193">
        <f t="shared" si="474"/>
        <v>3.6735187512390288</v>
      </c>
      <c r="K2956" s="193">
        <f>MAX(0,(F2956-'2031 forecast'!$C$10))</f>
        <v>0</v>
      </c>
      <c r="L2956" s="193">
        <f>MAX(0,(G2956-'2031 forecast'!$C$10))</f>
        <v>0</v>
      </c>
      <c r="M2956" s="193">
        <f>MAX(0,(H2956-'2031 forecast'!$C$10))</f>
        <v>0</v>
      </c>
      <c r="N2956" s="193">
        <f>MAX(0,(I2956-'2031 forecast'!$C$10))</f>
        <v>0</v>
      </c>
      <c r="O2956" s="193">
        <f>MAX(0,(J2956-'2031 forecast'!$C$10))</f>
        <v>0</v>
      </c>
      <c r="P2956" s="175" t="str">
        <f t="shared" si="480"/>
        <v/>
      </c>
      <c r="Q2956" s="175" t="str">
        <f t="shared" si="481"/>
        <v/>
      </c>
    </row>
    <row r="2957" spans="1:17" s="1" customFormat="1" x14ac:dyDescent="0.3">
      <c r="A2957" s="189">
        <f t="shared" si="479"/>
        <v>43954.041666659505</v>
      </c>
      <c r="B2957" s="190">
        <f t="shared" si="475"/>
        <v>43954</v>
      </c>
      <c r="C2957" s="1">
        <f t="shared" si="476"/>
        <v>1</v>
      </c>
      <c r="D2957" s="191">
        <v>2.0705368366380252</v>
      </c>
      <c r="E2957" s="192">
        <f t="shared" si="477"/>
        <v>7.1896590219239792E-5</v>
      </c>
      <c r="F2957" s="193">
        <f t="shared" si="478"/>
        <v>3.0870929351941974</v>
      </c>
      <c r="G2957" s="193">
        <f t="shared" si="474"/>
        <v>3.2012486455942062</v>
      </c>
      <c r="H2957" s="193">
        <f t="shared" si="474"/>
        <v>3.3196256497778802</v>
      </c>
      <c r="I2957" s="193">
        <f t="shared" si="474"/>
        <v>3.4423800443710082</v>
      </c>
      <c r="J2957" s="193">
        <f t="shared" si="474"/>
        <v>3.5696736982004702</v>
      </c>
      <c r="K2957" s="193">
        <f>MAX(0,(F2957-'2031 forecast'!$C$10))</f>
        <v>0</v>
      </c>
      <c r="L2957" s="193">
        <f>MAX(0,(G2957-'2031 forecast'!$C$10))</f>
        <v>0</v>
      </c>
      <c r="M2957" s="193">
        <f>MAX(0,(H2957-'2031 forecast'!$C$10))</f>
        <v>0</v>
      </c>
      <c r="N2957" s="193">
        <f>MAX(0,(I2957-'2031 forecast'!$C$10))</f>
        <v>0</v>
      </c>
      <c r="O2957" s="193">
        <f>MAX(0,(J2957-'2031 forecast'!$C$10))</f>
        <v>0</v>
      </c>
      <c r="P2957" s="175" t="str">
        <f t="shared" si="480"/>
        <v/>
      </c>
      <c r="Q2957" s="175" t="str">
        <f t="shared" si="481"/>
        <v/>
      </c>
    </row>
    <row r="2958" spans="1:17" s="1" customFormat="1" x14ac:dyDescent="0.3">
      <c r="A2958" s="189">
        <f t="shared" si="479"/>
        <v>43954.083333326169</v>
      </c>
      <c r="B2958" s="190">
        <f t="shared" si="475"/>
        <v>43954</v>
      </c>
      <c r="C2958" s="1">
        <f t="shared" si="476"/>
        <v>2</v>
      </c>
      <c r="D2958" s="191">
        <v>2.0103030377540101</v>
      </c>
      <c r="E2958" s="192">
        <f t="shared" si="477"/>
        <v>6.9805053049225548E-5</v>
      </c>
      <c r="F2958" s="193">
        <f t="shared" si="478"/>
        <v>2.9972865952612753</v>
      </c>
      <c r="G2958" s="193">
        <f t="shared" si="474"/>
        <v>3.1081214122678298</v>
      </c>
      <c r="H2958" s="193">
        <f t="shared" si="474"/>
        <v>3.2230547217843424</v>
      </c>
      <c r="I2958" s="193">
        <f t="shared" si="474"/>
        <v>3.3422380794438515</v>
      </c>
      <c r="J2958" s="193">
        <f t="shared" si="474"/>
        <v>3.4658286451619111</v>
      </c>
      <c r="K2958" s="193">
        <f>MAX(0,(F2958-'2031 forecast'!$C$10))</f>
        <v>0</v>
      </c>
      <c r="L2958" s="193">
        <f>MAX(0,(G2958-'2031 forecast'!$C$10))</f>
        <v>0</v>
      </c>
      <c r="M2958" s="193">
        <f>MAX(0,(H2958-'2031 forecast'!$C$10))</f>
        <v>0</v>
      </c>
      <c r="N2958" s="193">
        <f>MAX(0,(I2958-'2031 forecast'!$C$10))</f>
        <v>0</v>
      </c>
      <c r="O2958" s="193">
        <f>MAX(0,(J2958-'2031 forecast'!$C$10))</f>
        <v>0</v>
      </c>
      <c r="P2958" s="175" t="str">
        <f t="shared" si="480"/>
        <v/>
      </c>
      <c r="Q2958" s="175" t="str">
        <f t="shared" si="481"/>
        <v/>
      </c>
    </row>
    <row r="2959" spans="1:17" s="1" customFormat="1" x14ac:dyDescent="0.3">
      <c r="A2959" s="189">
        <f t="shared" si="479"/>
        <v>43954.124999992833</v>
      </c>
      <c r="B2959" s="190">
        <f t="shared" si="475"/>
        <v>43954</v>
      </c>
      <c r="C2959" s="1">
        <f t="shared" si="476"/>
        <v>3</v>
      </c>
      <c r="D2959" s="191">
        <v>1.9952445880330061</v>
      </c>
      <c r="E2959" s="192">
        <f t="shared" si="477"/>
        <v>6.9282168756721981E-5</v>
      </c>
      <c r="F2959" s="193">
        <f t="shared" si="478"/>
        <v>2.9748350102780443</v>
      </c>
      <c r="G2959" s="193">
        <f t="shared" si="474"/>
        <v>3.0848396039362354</v>
      </c>
      <c r="H2959" s="193">
        <f t="shared" si="474"/>
        <v>3.1989119897859575</v>
      </c>
      <c r="I2959" s="193">
        <f t="shared" si="474"/>
        <v>3.3172025882120622</v>
      </c>
      <c r="J2959" s="193">
        <f t="shared" si="474"/>
        <v>3.4398673819022711</v>
      </c>
      <c r="K2959" s="193">
        <f>MAX(0,(F2959-'2031 forecast'!$C$10))</f>
        <v>0</v>
      </c>
      <c r="L2959" s="193">
        <f>MAX(0,(G2959-'2031 forecast'!$C$10))</f>
        <v>0</v>
      </c>
      <c r="M2959" s="193">
        <f>MAX(0,(H2959-'2031 forecast'!$C$10))</f>
        <v>0</v>
      </c>
      <c r="N2959" s="193">
        <f>MAX(0,(I2959-'2031 forecast'!$C$10))</f>
        <v>0</v>
      </c>
      <c r="O2959" s="193">
        <f>MAX(0,(J2959-'2031 forecast'!$C$10))</f>
        <v>0</v>
      </c>
      <c r="P2959" s="175" t="str">
        <f t="shared" si="480"/>
        <v/>
      </c>
      <c r="Q2959" s="175" t="str">
        <f t="shared" si="481"/>
        <v/>
      </c>
    </row>
    <row r="2960" spans="1:17" s="1" customFormat="1" x14ac:dyDescent="0.3">
      <c r="A2960" s="189">
        <f t="shared" si="479"/>
        <v>43954.166666659497</v>
      </c>
      <c r="B2960" s="190">
        <f t="shared" si="475"/>
        <v>43954</v>
      </c>
      <c r="C2960" s="1">
        <f t="shared" si="476"/>
        <v>4</v>
      </c>
      <c r="D2960" s="191">
        <v>1.9425400140094928</v>
      </c>
      <c r="E2960" s="192">
        <f t="shared" si="477"/>
        <v>6.7452073732959521E-5</v>
      </c>
      <c r="F2960" s="193">
        <f t="shared" si="478"/>
        <v>2.8962544628367382</v>
      </c>
      <c r="G2960" s="193">
        <f t="shared" si="474"/>
        <v>3.0033532747756557</v>
      </c>
      <c r="H2960" s="193">
        <f t="shared" si="474"/>
        <v>3.1144124277916116</v>
      </c>
      <c r="I2960" s="193">
        <f t="shared" si="474"/>
        <v>3.2295783689008006</v>
      </c>
      <c r="J2960" s="193">
        <f t="shared" si="474"/>
        <v>3.3490029604935323</v>
      </c>
      <c r="K2960" s="193">
        <f>MAX(0,(F2960-'2031 forecast'!$C$10))</f>
        <v>0</v>
      </c>
      <c r="L2960" s="193">
        <f>MAX(0,(G2960-'2031 forecast'!$C$10))</f>
        <v>0</v>
      </c>
      <c r="M2960" s="193">
        <f>MAX(0,(H2960-'2031 forecast'!$C$10))</f>
        <v>0</v>
      </c>
      <c r="N2960" s="193">
        <f>MAX(0,(I2960-'2031 forecast'!$C$10))</f>
        <v>0</v>
      </c>
      <c r="O2960" s="193">
        <f>MAX(0,(J2960-'2031 forecast'!$C$10))</f>
        <v>0</v>
      </c>
      <c r="P2960" s="175" t="str">
        <f t="shared" si="480"/>
        <v/>
      </c>
      <c r="Q2960" s="175" t="str">
        <f t="shared" si="481"/>
        <v/>
      </c>
    </row>
    <row r="2961" spans="1:17" s="1" customFormat="1" x14ac:dyDescent="0.3">
      <c r="A2961" s="189">
        <f t="shared" si="479"/>
        <v>43954.208333326162</v>
      </c>
      <c r="B2961" s="190">
        <f t="shared" si="475"/>
        <v>43954</v>
      </c>
      <c r="C2961" s="1">
        <f t="shared" si="476"/>
        <v>5</v>
      </c>
      <c r="D2961" s="191">
        <v>1.9500692388699947</v>
      </c>
      <c r="E2961" s="192">
        <f t="shared" si="477"/>
        <v>6.7713515879211305E-5</v>
      </c>
      <c r="F2961" s="193">
        <f t="shared" si="478"/>
        <v>2.9074802553283532</v>
      </c>
      <c r="G2961" s="193">
        <f t="shared" si="474"/>
        <v>3.0149941789414529</v>
      </c>
      <c r="H2961" s="193">
        <f t="shared" si="474"/>
        <v>3.1264837937908041</v>
      </c>
      <c r="I2961" s="193">
        <f t="shared" si="474"/>
        <v>3.2420961145166953</v>
      </c>
      <c r="J2961" s="193">
        <f t="shared" si="474"/>
        <v>3.3619835921233521</v>
      </c>
      <c r="K2961" s="193">
        <f>MAX(0,(F2961-'2031 forecast'!$C$10))</f>
        <v>0</v>
      </c>
      <c r="L2961" s="193">
        <f>MAX(0,(G2961-'2031 forecast'!$C$10))</f>
        <v>0</v>
      </c>
      <c r="M2961" s="193">
        <f>MAX(0,(H2961-'2031 forecast'!$C$10))</f>
        <v>0</v>
      </c>
      <c r="N2961" s="193">
        <f>MAX(0,(I2961-'2031 forecast'!$C$10))</f>
        <v>0</v>
      </c>
      <c r="O2961" s="193">
        <f>MAX(0,(J2961-'2031 forecast'!$C$10))</f>
        <v>0</v>
      </c>
      <c r="P2961" s="175" t="str">
        <f t="shared" si="480"/>
        <v/>
      </c>
      <c r="Q2961" s="175" t="str">
        <f t="shared" si="481"/>
        <v/>
      </c>
    </row>
    <row r="2962" spans="1:17" s="1" customFormat="1" x14ac:dyDescent="0.3">
      <c r="A2962" s="189">
        <f t="shared" si="479"/>
        <v>43954.249999992826</v>
      </c>
      <c r="B2962" s="190">
        <f t="shared" si="475"/>
        <v>43954</v>
      </c>
      <c r="C2962" s="1">
        <f t="shared" si="476"/>
        <v>6</v>
      </c>
      <c r="D2962" s="191">
        <v>2.0328907123355155</v>
      </c>
      <c r="E2962" s="192">
        <f t="shared" si="477"/>
        <v>7.0589379487980886E-5</v>
      </c>
      <c r="F2962" s="193">
        <f t="shared" si="478"/>
        <v>3.0309639727361208</v>
      </c>
      <c r="G2962" s="193">
        <f t="shared" si="474"/>
        <v>3.143044124765221</v>
      </c>
      <c r="H2962" s="193">
        <f t="shared" si="474"/>
        <v>3.2592688197819188</v>
      </c>
      <c r="I2962" s="193">
        <f t="shared" si="474"/>
        <v>3.3797913162915352</v>
      </c>
      <c r="J2962" s="193">
        <f t="shared" si="474"/>
        <v>3.5047705400513705</v>
      </c>
      <c r="K2962" s="193">
        <f>MAX(0,(F2962-'2031 forecast'!$C$10))</f>
        <v>0</v>
      </c>
      <c r="L2962" s="193">
        <f>MAX(0,(G2962-'2031 forecast'!$C$10))</f>
        <v>0</v>
      </c>
      <c r="M2962" s="193">
        <f>MAX(0,(H2962-'2031 forecast'!$C$10))</f>
        <v>0</v>
      </c>
      <c r="N2962" s="193">
        <f>MAX(0,(I2962-'2031 forecast'!$C$10))</f>
        <v>0</v>
      </c>
      <c r="O2962" s="193">
        <f>MAX(0,(J2962-'2031 forecast'!$C$10))</f>
        <v>0</v>
      </c>
      <c r="P2962" s="175" t="str">
        <f t="shared" si="480"/>
        <v/>
      </c>
      <c r="Q2962" s="175" t="str">
        <f t="shared" si="481"/>
        <v/>
      </c>
    </row>
    <row r="2963" spans="1:17" s="1" customFormat="1" x14ac:dyDescent="0.3">
      <c r="A2963" s="189">
        <f t="shared" si="479"/>
        <v>43954.29166665949</v>
      </c>
      <c r="B2963" s="190">
        <f t="shared" si="475"/>
        <v>43954</v>
      </c>
      <c r="C2963" s="1">
        <f t="shared" si="476"/>
        <v>7</v>
      </c>
      <c r="D2963" s="191">
        <v>2.0404199371960177</v>
      </c>
      <c r="E2963" s="192">
        <f t="shared" si="477"/>
        <v>7.085082163423267E-5</v>
      </c>
      <c r="F2963" s="193">
        <f t="shared" si="478"/>
        <v>3.0421897652277363</v>
      </c>
      <c r="G2963" s="193">
        <f t="shared" si="474"/>
        <v>3.1546850289310182</v>
      </c>
      <c r="H2963" s="193">
        <f t="shared" si="474"/>
        <v>3.2713401857811113</v>
      </c>
      <c r="I2963" s="193">
        <f t="shared" si="474"/>
        <v>3.3923090619074299</v>
      </c>
      <c r="J2963" s="193">
        <f t="shared" si="474"/>
        <v>3.5177511716811907</v>
      </c>
      <c r="K2963" s="193">
        <f>MAX(0,(F2963-'2031 forecast'!$C$10))</f>
        <v>0</v>
      </c>
      <c r="L2963" s="193">
        <f>MAX(0,(G2963-'2031 forecast'!$C$10))</f>
        <v>0</v>
      </c>
      <c r="M2963" s="193">
        <f>MAX(0,(H2963-'2031 forecast'!$C$10))</f>
        <v>0</v>
      </c>
      <c r="N2963" s="193">
        <f>MAX(0,(I2963-'2031 forecast'!$C$10))</f>
        <v>0</v>
      </c>
      <c r="O2963" s="193">
        <f>MAX(0,(J2963-'2031 forecast'!$C$10))</f>
        <v>0</v>
      </c>
      <c r="P2963" s="175" t="str">
        <f t="shared" si="480"/>
        <v/>
      </c>
      <c r="Q2963" s="175" t="str">
        <f t="shared" si="481"/>
        <v/>
      </c>
    </row>
    <row r="2964" spans="1:17" s="1" customFormat="1" x14ac:dyDescent="0.3">
      <c r="A2964" s="189">
        <f t="shared" si="479"/>
        <v>43954.333333326154</v>
      </c>
      <c r="B2964" s="190">
        <f t="shared" si="475"/>
        <v>43954</v>
      </c>
      <c r="C2964" s="1">
        <f t="shared" si="476"/>
        <v>8</v>
      </c>
      <c r="D2964" s="191">
        <v>2.0931245112195311</v>
      </c>
      <c r="E2964" s="192">
        <f t="shared" si="477"/>
        <v>7.2680916657995144E-5</v>
      </c>
      <c r="F2964" s="193">
        <f t="shared" si="478"/>
        <v>3.1207703126690434</v>
      </c>
      <c r="G2964" s="193">
        <f t="shared" si="474"/>
        <v>3.2361713580915983</v>
      </c>
      <c r="H2964" s="193">
        <f t="shared" si="474"/>
        <v>3.3558397477754576</v>
      </c>
      <c r="I2964" s="193">
        <f t="shared" si="474"/>
        <v>3.4799332812186923</v>
      </c>
      <c r="J2964" s="193">
        <f t="shared" si="474"/>
        <v>3.60861559308993</v>
      </c>
      <c r="K2964" s="193">
        <f>MAX(0,(F2964-'2031 forecast'!$C$10))</f>
        <v>0</v>
      </c>
      <c r="L2964" s="193">
        <f>MAX(0,(G2964-'2031 forecast'!$C$10))</f>
        <v>0</v>
      </c>
      <c r="M2964" s="193">
        <f>MAX(0,(H2964-'2031 forecast'!$C$10))</f>
        <v>0</v>
      </c>
      <c r="N2964" s="193">
        <f>MAX(0,(I2964-'2031 forecast'!$C$10))</f>
        <v>0</v>
      </c>
      <c r="O2964" s="193">
        <f>MAX(0,(J2964-'2031 forecast'!$C$10))</f>
        <v>0</v>
      </c>
      <c r="P2964" s="175" t="str">
        <f t="shared" si="480"/>
        <v/>
      </c>
      <c r="Q2964" s="175" t="str">
        <f t="shared" si="481"/>
        <v/>
      </c>
    </row>
    <row r="2965" spans="1:17" s="1" customFormat="1" x14ac:dyDescent="0.3">
      <c r="A2965" s="189">
        <f t="shared" si="479"/>
        <v>43954.374999992819</v>
      </c>
      <c r="B2965" s="190">
        <f t="shared" si="475"/>
        <v>43954</v>
      </c>
      <c r="C2965" s="1">
        <f t="shared" si="476"/>
        <v>9</v>
      </c>
      <c r="D2965" s="191">
        <v>2.2964135824530825</v>
      </c>
      <c r="E2965" s="192">
        <f t="shared" si="477"/>
        <v>7.9739854606793227E-5</v>
      </c>
      <c r="F2965" s="193">
        <f t="shared" si="478"/>
        <v>3.4238667099426552</v>
      </c>
      <c r="G2965" s="193">
        <f t="shared" ref="G2965:J2984" si="482">$E2965*G$2</f>
        <v>3.55047577056812</v>
      </c>
      <c r="H2965" s="193">
        <f t="shared" si="482"/>
        <v>3.6817666297536493</v>
      </c>
      <c r="I2965" s="193">
        <f t="shared" si="482"/>
        <v>3.8179124128478454</v>
      </c>
      <c r="J2965" s="193">
        <f t="shared" si="482"/>
        <v>3.9590926470950669</v>
      </c>
      <c r="K2965" s="193">
        <f>MAX(0,(F2965-'2031 forecast'!$C$10))</f>
        <v>0</v>
      </c>
      <c r="L2965" s="193">
        <f>MAX(0,(G2965-'2031 forecast'!$C$10))</f>
        <v>0</v>
      </c>
      <c r="M2965" s="193">
        <f>MAX(0,(H2965-'2031 forecast'!$C$10))</f>
        <v>0</v>
      </c>
      <c r="N2965" s="193">
        <f>MAX(0,(I2965-'2031 forecast'!$C$10))</f>
        <v>0</v>
      </c>
      <c r="O2965" s="193">
        <f>MAX(0,(J2965-'2031 forecast'!$C$10))</f>
        <v>0</v>
      </c>
      <c r="P2965" s="175" t="str">
        <f t="shared" si="480"/>
        <v/>
      </c>
      <c r="Q2965" s="175" t="str">
        <f t="shared" si="481"/>
        <v/>
      </c>
    </row>
    <row r="2966" spans="1:17" s="1" customFormat="1" x14ac:dyDescent="0.3">
      <c r="A2966" s="189">
        <f t="shared" si="479"/>
        <v>43954.416666659483</v>
      </c>
      <c r="B2966" s="190">
        <f t="shared" si="475"/>
        <v>43954</v>
      </c>
      <c r="C2966" s="1">
        <f t="shared" si="476"/>
        <v>10</v>
      </c>
      <c r="D2966" s="191">
        <v>2.3641766061976002</v>
      </c>
      <c r="E2966" s="192">
        <f t="shared" si="477"/>
        <v>8.2092833923059282E-5</v>
      </c>
      <c r="F2966" s="193">
        <f t="shared" si="478"/>
        <v>3.5248988423671936</v>
      </c>
      <c r="G2966" s="193">
        <f t="shared" si="482"/>
        <v>3.655243908060295</v>
      </c>
      <c r="H2966" s="193">
        <f t="shared" si="482"/>
        <v>3.7904089237463809</v>
      </c>
      <c r="I2966" s="193">
        <f t="shared" si="482"/>
        <v>3.9305721233908977</v>
      </c>
      <c r="J2966" s="193">
        <f t="shared" si="482"/>
        <v>4.0759183317634475</v>
      </c>
      <c r="K2966" s="193">
        <f>MAX(0,(F2966-'2031 forecast'!$C$10))</f>
        <v>0</v>
      </c>
      <c r="L2966" s="193">
        <f>MAX(0,(G2966-'2031 forecast'!$C$10))</f>
        <v>0</v>
      </c>
      <c r="M2966" s="193">
        <f>MAX(0,(H2966-'2031 forecast'!$C$10))</f>
        <v>0</v>
      </c>
      <c r="N2966" s="193">
        <f>MAX(0,(I2966-'2031 forecast'!$C$10))</f>
        <v>0</v>
      </c>
      <c r="O2966" s="193">
        <f>MAX(0,(J2966-'2031 forecast'!$C$10))</f>
        <v>0</v>
      </c>
      <c r="P2966" s="175" t="str">
        <f t="shared" si="480"/>
        <v/>
      </c>
      <c r="Q2966" s="175" t="str">
        <f t="shared" si="481"/>
        <v/>
      </c>
    </row>
    <row r="2967" spans="1:17" s="1" customFormat="1" x14ac:dyDescent="0.3">
      <c r="A2967" s="189">
        <f t="shared" si="479"/>
        <v>43954.458333326147</v>
      </c>
      <c r="B2967" s="190">
        <f t="shared" si="475"/>
        <v>43954</v>
      </c>
      <c r="C2967" s="1">
        <f t="shared" si="476"/>
        <v>11</v>
      </c>
      <c r="D2967" s="191">
        <v>2.4168811802211132</v>
      </c>
      <c r="E2967" s="192">
        <f t="shared" si="477"/>
        <v>8.3922928946821728E-5</v>
      </c>
      <c r="F2967" s="193">
        <f t="shared" si="478"/>
        <v>3.6034793898084998</v>
      </c>
      <c r="G2967" s="193">
        <f t="shared" si="482"/>
        <v>3.7367302372208742</v>
      </c>
      <c r="H2967" s="193">
        <f t="shared" si="482"/>
        <v>3.8749084857407259</v>
      </c>
      <c r="I2967" s="193">
        <f t="shared" si="482"/>
        <v>4.0181963427021588</v>
      </c>
      <c r="J2967" s="193">
        <f t="shared" si="482"/>
        <v>4.1667827531721855</v>
      </c>
      <c r="K2967" s="193">
        <f>MAX(0,(F2967-'2031 forecast'!$C$10))</f>
        <v>0</v>
      </c>
      <c r="L2967" s="193">
        <f>MAX(0,(G2967-'2031 forecast'!$C$10))</f>
        <v>0</v>
      </c>
      <c r="M2967" s="193">
        <f>MAX(0,(H2967-'2031 forecast'!$C$10))</f>
        <v>0</v>
      </c>
      <c r="N2967" s="193">
        <f>MAX(0,(I2967-'2031 forecast'!$C$10))</f>
        <v>0</v>
      </c>
      <c r="O2967" s="193">
        <f>MAX(0,(J2967-'2031 forecast'!$C$10))</f>
        <v>0</v>
      </c>
      <c r="P2967" s="175" t="str">
        <f t="shared" si="480"/>
        <v/>
      </c>
      <c r="Q2967" s="175" t="str">
        <f t="shared" si="481"/>
        <v/>
      </c>
    </row>
    <row r="2968" spans="1:17" s="1" customFormat="1" x14ac:dyDescent="0.3">
      <c r="A2968" s="189">
        <f t="shared" si="479"/>
        <v>43954.499999992811</v>
      </c>
      <c r="B2968" s="190">
        <f t="shared" si="475"/>
        <v>43954</v>
      </c>
      <c r="C2968" s="1">
        <f t="shared" si="476"/>
        <v>12</v>
      </c>
      <c r="D2968" s="191">
        <v>2.4695857542446267</v>
      </c>
      <c r="E2968" s="192">
        <f t="shared" si="477"/>
        <v>8.5753023970584202E-5</v>
      </c>
      <c r="F2968" s="193">
        <f t="shared" si="478"/>
        <v>3.6820599372498068</v>
      </c>
      <c r="G2968" s="193">
        <f t="shared" si="482"/>
        <v>3.8182165663814542</v>
      </c>
      <c r="H2968" s="193">
        <f t="shared" si="482"/>
        <v>3.9594080477350726</v>
      </c>
      <c r="I2968" s="193">
        <f t="shared" si="482"/>
        <v>4.1058205620134212</v>
      </c>
      <c r="J2968" s="193">
        <f t="shared" si="482"/>
        <v>4.2576471745809252</v>
      </c>
      <c r="K2968" s="193">
        <f>MAX(0,(F2968-'2031 forecast'!$C$10))</f>
        <v>0</v>
      </c>
      <c r="L2968" s="193">
        <f>MAX(0,(G2968-'2031 forecast'!$C$10))</f>
        <v>0</v>
      </c>
      <c r="M2968" s="193">
        <f>MAX(0,(H2968-'2031 forecast'!$C$10))</f>
        <v>0</v>
      </c>
      <c r="N2968" s="193">
        <f>MAX(0,(I2968-'2031 forecast'!$C$10))</f>
        <v>0</v>
      </c>
      <c r="O2968" s="193">
        <f>MAX(0,(J2968-'2031 forecast'!$C$10))</f>
        <v>0</v>
      </c>
      <c r="P2968" s="175" t="str">
        <f t="shared" si="480"/>
        <v/>
      </c>
      <c r="Q2968" s="175" t="str">
        <f t="shared" si="481"/>
        <v/>
      </c>
    </row>
    <row r="2969" spans="1:17" s="1" customFormat="1" x14ac:dyDescent="0.3">
      <c r="A2969" s="189">
        <f t="shared" si="479"/>
        <v>43954.541666659476</v>
      </c>
      <c r="B2969" s="190">
        <f t="shared" si="475"/>
        <v>43954</v>
      </c>
      <c r="C2969" s="1">
        <f t="shared" si="476"/>
        <v>13</v>
      </c>
      <c r="D2969" s="191">
        <v>2.4168811802211132</v>
      </c>
      <c r="E2969" s="192">
        <f t="shared" si="477"/>
        <v>8.3922928946821728E-5</v>
      </c>
      <c r="F2969" s="193">
        <f t="shared" si="478"/>
        <v>3.6034793898084998</v>
      </c>
      <c r="G2969" s="193">
        <f t="shared" si="482"/>
        <v>3.7367302372208742</v>
      </c>
      <c r="H2969" s="193">
        <f t="shared" si="482"/>
        <v>3.8749084857407259</v>
      </c>
      <c r="I2969" s="193">
        <f t="shared" si="482"/>
        <v>4.0181963427021588</v>
      </c>
      <c r="J2969" s="193">
        <f t="shared" si="482"/>
        <v>4.1667827531721855</v>
      </c>
      <c r="K2969" s="193">
        <f>MAX(0,(F2969-'2031 forecast'!$C$10))</f>
        <v>0</v>
      </c>
      <c r="L2969" s="193">
        <f>MAX(0,(G2969-'2031 forecast'!$C$10))</f>
        <v>0</v>
      </c>
      <c r="M2969" s="193">
        <f>MAX(0,(H2969-'2031 forecast'!$C$10))</f>
        <v>0</v>
      </c>
      <c r="N2969" s="193">
        <f>MAX(0,(I2969-'2031 forecast'!$C$10))</f>
        <v>0</v>
      </c>
      <c r="O2969" s="193">
        <f>MAX(0,(J2969-'2031 forecast'!$C$10))</f>
        <v>0</v>
      </c>
      <c r="P2969" s="175" t="str">
        <f t="shared" si="480"/>
        <v/>
      </c>
      <c r="Q2969" s="175" t="str">
        <f t="shared" si="481"/>
        <v/>
      </c>
    </row>
    <row r="2970" spans="1:17" s="1" customFormat="1" x14ac:dyDescent="0.3">
      <c r="A2970" s="189">
        <f t="shared" si="479"/>
        <v>43954.58333332614</v>
      </c>
      <c r="B2970" s="190">
        <f t="shared" si="475"/>
        <v>43954</v>
      </c>
      <c r="C2970" s="1">
        <f t="shared" si="476"/>
        <v>14</v>
      </c>
      <c r="D2970" s="191">
        <v>2.3867642807791056</v>
      </c>
      <c r="E2970" s="192">
        <f t="shared" si="477"/>
        <v>8.2877160361814606E-5</v>
      </c>
      <c r="F2970" s="193">
        <f t="shared" si="478"/>
        <v>3.5585762198420388</v>
      </c>
      <c r="G2970" s="193">
        <f t="shared" si="482"/>
        <v>3.6901666205576857</v>
      </c>
      <c r="H2970" s="193">
        <f t="shared" si="482"/>
        <v>3.826623021743957</v>
      </c>
      <c r="I2970" s="193">
        <f t="shared" si="482"/>
        <v>3.9681253602385804</v>
      </c>
      <c r="J2970" s="193">
        <f t="shared" si="482"/>
        <v>4.1148602266529055</v>
      </c>
      <c r="K2970" s="193">
        <f>MAX(0,(F2970-'2031 forecast'!$C$10))</f>
        <v>0</v>
      </c>
      <c r="L2970" s="193">
        <f>MAX(0,(G2970-'2031 forecast'!$C$10))</f>
        <v>0</v>
      </c>
      <c r="M2970" s="193">
        <f>MAX(0,(H2970-'2031 forecast'!$C$10))</f>
        <v>0</v>
      </c>
      <c r="N2970" s="193">
        <f>MAX(0,(I2970-'2031 forecast'!$C$10))</f>
        <v>0</v>
      </c>
      <c r="O2970" s="193">
        <f>MAX(0,(J2970-'2031 forecast'!$C$10))</f>
        <v>0</v>
      </c>
      <c r="P2970" s="175" t="str">
        <f t="shared" si="480"/>
        <v/>
      </c>
      <c r="Q2970" s="175" t="str">
        <f t="shared" si="481"/>
        <v/>
      </c>
    </row>
    <row r="2971" spans="1:17" s="1" customFormat="1" x14ac:dyDescent="0.3">
      <c r="A2971" s="189">
        <f t="shared" si="479"/>
        <v>43954.624999992804</v>
      </c>
      <c r="B2971" s="190">
        <f t="shared" si="475"/>
        <v>43954</v>
      </c>
      <c r="C2971" s="1">
        <f t="shared" si="476"/>
        <v>15</v>
      </c>
      <c r="D2971" s="191">
        <v>2.4846442039656305</v>
      </c>
      <c r="E2971" s="192">
        <f t="shared" si="477"/>
        <v>8.627590826308777E-5</v>
      </c>
      <c r="F2971" s="193">
        <f t="shared" si="478"/>
        <v>3.7045115222330374</v>
      </c>
      <c r="G2971" s="193">
        <f t="shared" si="482"/>
        <v>3.8414983747130487</v>
      </c>
      <c r="H2971" s="193">
        <f t="shared" si="482"/>
        <v>3.9835507797334571</v>
      </c>
      <c r="I2971" s="193">
        <f t="shared" si="482"/>
        <v>4.1308560532452105</v>
      </c>
      <c r="J2971" s="193">
        <f t="shared" si="482"/>
        <v>4.2836084378405648</v>
      </c>
      <c r="K2971" s="193">
        <f>MAX(0,(F2971-'2031 forecast'!$C$10))</f>
        <v>0</v>
      </c>
      <c r="L2971" s="193">
        <f>MAX(0,(G2971-'2031 forecast'!$C$10))</f>
        <v>0</v>
      </c>
      <c r="M2971" s="193">
        <f>MAX(0,(H2971-'2031 forecast'!$C$10))</f>
        <v>0</v>
      </c>
      <c r="N2971" s="193">
        <f>MAX(0,(I2971-'2031 forecast'!$C$10))</f>
        <v>0</v>
      </c>
      <c r="O2971" s="193">
        <f>MAX(0,(J2971-'2031 forecast'!$C$10))</f>
        <v>0</v>
      </c>
      <c r="P2971" s="175" t="str">
        <f t="shared" si="480"/>
        <v/>
      </c>
      <c r="Q2971" s="175" t="str">
        <f t="shared" si="481"/>
        <v/>
      </c>
    </row>
    <row r="2972" spans="1:17" s="1" customFormat="1" x14ac:dyDescent="0.3">
      <c r="A2972" s="189">
        <f t="shared" si="479"/>
        <v>43954.666666659468</v>
      </c>
      <c r="B2972" s="190">
        <f t="shared" si="475"/>
        <v>43954</v>
      </c>
      <c r="C2972" s="1">
        <f t="shared" si="476"/>
        <v>16</v>
      </c>
      <c r="D2972" s="191">
        <v>2.431939629942117</v>
      </c>
      <c r="E2972" s="192">
        <f t="shared" si="477"/>
        <v>8.4445813239325296E-5</v>
      </c>
      <c r="F2972" s="193">
        <f t="shared" si="478"/>
        <v>3.6259309747917303</v>
      </c>
      <c r="G2972" s="193">
        <f t="shared" si="482"/>
        <v>3.7600120455524686</v>
      </c>
      <c r="H2972" s="193">
        <f t="shared" si="482"/>
        <v>3.8990512177391108</v>
      </c>
      <c r="I2972" s="193">
        <f t="shared" si="482"/>
        <v>4.0432318339339481</v>
      </c>
      <c r="J2972" s="193">
        <f t="shared" si="482"/>
        <v>4.192744016431825</v>
      </c>
      <c r="K2972" s="193">
        <f>MAX(0,(F2972-'2031 forecast'!$C$10))</f>
        <v>0</v>
      </c>
      <c r="L2972" s="193">
        <f>MAX(0,(G2972-'2031 forecast'!$C$10))</f>
        <v>0</v>
      </c>
      <c r="M2972" s="193">
        <f>MAX(0,(H2972-'2031 forecast'!$C$10))</f>
        <v>0</v>
      </c>
      <c r="N2972" s="193">
        <f>MAX(0,(I2972-'2031 forecast'!$C$10))</f>
        <v>0</v>
      </c>
      <c r="O2972" s="193">
        <f>MAX(0,(J2972-'2031 forecast'!$C$10))</f>
        <v>0</v>
      </c>
      <c r="P2972" s="175" t="str">
        <f t="shared" si="480"/>
        <v/>
      </c>
      <c r="Q2972" s="175" t="str">
        <f t="shared" si="481"/>
        <v/>
      </c>
    </row>
    <row r="2973" spans="1:17" s="1" customFormat="1" x14ac:dyDescent="0.3">
      <c r="A2973" s="189">
        <f t="shared" si="479"/>
        <v>43954.708333326133</v>
      </c>
      <c r="B2973" s="190">
        <f t="shared" si="475"/>
        <v>43954</v>
      </c>
      <c r="C2973" s="1">
        <f t="shared" si="476"/>
        <v>17</v>
      </c>
      <c r="D2973" s="191">
        <v>2.6201702514546645</v>
      </c>
      <c r="E2973" s="192">
        <f t="shared" si="477"/>
        <v>9.0981866895619812E-5</v>
      </c>
      <c r="F2973" s="193">
        <f t="shared" si="478"/>
        <v>3.9065757870821116</v>
      </c>
      <c r="G2973" s="193">
        <f t="shared" si="482"/>
        <v>4.0510346496973959</v>
      </c>
      <c r="H2973" s="193">
        <f t="shared" si="482"/>
        <v>4.2008353677189181</v>
      </c>
      <c r="I2973" s="193">
        <f t="shared" si="482"/>
        <v>4.3561754743313124</v>
      </c>
      <c r="J2973" s="193">
        <f t="shared" si="482"/>
        <v>4.5172598071773225</v>
      </c>
      <c r="K2973" s="193">
        <f>MAX(0,(F2973-'2031 forecast'!$C$10))</f>
        <v>0</v>
      </c>
      <c r="L2973" s="193">
        <f>MAX(0,(G2973-'2031 forecast'!$C$10))</f>
        <v>0</v>
      </c>
      <c r="M2973" s="193">
        <f>MAX(0,(H2973-'2031 forecast'!$C$10))</f>
        <v>0</v>
      </c>
      <c r="N2973" s="193">
        <f>MAX(0,(I2973-'2031 forecast'!$C$10))</f>
        <v>0</v>
      </c>
      <c r="O2973" s="193">
        <f>MAX(0,(J2973-'2031 forecast'!$C$10))</f>
        <v>0</v>
      </c>
      <c r="P2973" s="175" t="str">
        <f t="shared" si="480"/>
        <v/>
      </c>
      <c r="Q2973" s="175" t="str">
        <f t="shared" si="481"/>
        <v/>
      </c>
    </row>
    <row r="2974" spans="1:17" s="1" customFormat="1" x14ac:dyDescent="0.3">
      <c r="A2974" s="189">
        <f t="shared" si="479"/>
        <v>43954.749999992797</v>
      </c>
      <c r="B2974" s="190">
        <f t="shared" si="475"/>
        <v>43954</v>
      </c>
      <c r="C2974" s="1">
        <f t="shared" si="476"/>
        <v>18</v>
      </c>
      <c r="D2974" s="191">
        <v>2.4846442039656305</v>
      </c>
      <c r="E2974" s="192">
        <f t="shared" si="477"/>
        <v>8.627590826308777E-5</v>
      </c>
      <c r="F2974" s="193">
        <f t="shared" si="478"/>
        <v>3.7045115222330374</v>
      </c>
      <c r="G2974" s="193">
        <f t="shared" si="482"/>
        <v>3.8414983747130487</v>
      </c>
      <c r="H2974" s="193">
        <f t="shared" si="482"/>
        <v>3.9835507797334571</v>
      </c>
      <c r="I2974" s="193">
        <f t="shared" si="482"/>
        <v>4.1308560532452105</v>
      </c>
      <c r="J2974" s="193">
        <f t="shared" si="482"/>
        <v>4.2836084378405648</v>
      </c>
      <c r="K2974" s="193">
        <f>MAX(0,(F2974-'2031 forecast'!$C$10))</f>
        <v>0</v>
      </c>
      <c r="L2974" s="193">
        <f>MAX(0,(G2974-'2031 forecast'!$C$10))</f>
        <v>0</v>
      </c>
      <c r="M2974" s="193">
        <f>MAX(0,(H2974-'2031 forecast'!$C$10))</f>
        <v>0</v>
      </c>
      <c r="N2974" s="193">
        <f>MAX(0,(I2974-'2031 forecast'!$C$10))</f>
        <v>0</v>
      </c>
      <c r="O2974" s="193">
        <f>MAX(0,(J2974-'2031 forecast'!$C$10))</f>
        <v>0</v>
      </c>
      <c r="P2974" s="175" t="str">
        <f t="shared" si="480"/>
        <v/>
      </c>
      <c r="Q2974" s="175" t="str">
        <f t="shared" si="481"/>
        <v/>
      </c>
    </row>
    <row r="2975" spans="1:17" s="1" customFormat="1" x14ac:dyDescent="0.3">
      <c r="A2975" s="189">
        <f t="shared" si="479"/>
        <v>43954.791666659461</v>
      </c>
      <c r="B2975" s="190">
        <f t="shared" si="475"/>
        <v>43954</v>
      </c>
      <c r="C2975" s="1">
        <f t="shared" si="476"/>
        <v>19</v>
      </c>
      <c r="D2975" s="191">
        <v>2.3867642807791056</v>
      </c>
      <c r="E2975" s="192">
        <f t="shared" si="477"/>
        <v>8.2877160361814606E-5</v>
      </c>
      <c r="F2975" s="193">
        <f t="shared" si="478"/>
        <v>3.5585762198420388</v>
      </c>
      <c r="G2975" s="193">
        <f t="shared" si="482"/>
        <v>3.6901666205576857</v>
      </c>
      <c r="H2975" s="193">
        <f t="shared" si="482"/>
        <v>3.826623021743957</v>
      </c>
      <c r="I2975" s="193">
        <f t="shared" si="482"/>
        <v>3.9681253602385804</v>
      </c>
      <c r="J2975" s="193">
        <f t="shared" si="482"/>
        <v>4.1148602266529055</v>
      </c>
      <c r="K2975" s="193">
        <f>MAX(0,(F2975-'2031 forecast'!$C$10))</f>
        <v>0</v>
      </c>
      <c r="L2975" s="193">
        <f>MAX(0,(G2975-'2031 forecast'!$C$10))</f>
        <v>0</v>
      </c>
      <c r="M2975" s="193">
        <f>MAX(0,(H2975-'2031 forecast'!$C$10))</f>
        <v>0</v>
      </c>
      <c r="N2975" s="193">
        <f>MAX(0,(I2975-'2031 forecast'!$C$10))</f>
        <v>0</v>
      </c>
      <c r="O2975" s="193">
        <f>MAX(0,(J2975-'2031 forecast'!$C$10))</f>
        <v>0</v>
      </c>
      <c r="P2975" s="175" t="str">
        <f t="shared" si="480"/>
        <v/>
      </c>
      <c r="Q2975" s="175" t="str">
        <f t="shared" si="481"/>
        <v/>
      </c>
    </row>
    <row r="2976" spans="1:17" s="1" customFormat="1" x14ac:dyDescent="0.3">
      <c r="A2976" s="189">
        <f t="shared" si="479"/>
        <v>43954.833333326125</v>
      </c>
      <c r="B2976" s="190">
        <f t="shared" si="475"/>
        <v>43954</v>
      </c>
      <c r="C2976" s="1">
        <f t="shared" si="476"/>
        <v>20</v>
      </c>
      <c r="D2976" s="191">
        <v>2.4846442039656305</v>
      </c>
      <c r="E2976" s="192">
        <f t="shared" si="477"/>
        <v>8.627590826308777E-5</v>
      </c>
      <c r="F2976" s="193">
        <f t="shared" si="478"/>
        <v>3.7045115222330374</v>
      </c>
      <c r="G2976" s="193">
        <f t="shared" si="482"/>
        <v>3.8414983747130487</v>
      </c>
      <c r="H2976" s="193">
        <f t="shared" si="482"/>
        <v>3.9835507797334571</v>
      </c>
      <c r="I2976" s="193">
        <f t="shared" si="482"/>
        <v>4.1308560532452105</v>
      </c>
      <c r="J2976" s="193">
        <f t="shared" si="482"/>
        <v>4.2836084378405648</v>
      </c>
      <c r="K2976" s="193">
        <f>MAX(0,(F2976-'2031 forecast'!$C$10))</f>
        <v>0</v>
      </c>
      <c r="L2976" s="193">
        <f>MAX(0,(G2976-'2031 forecast'!$C$10))</f>
        <v>0</v>
      </c>
      <c r="M2976" s="193">
        <f>MAX(0,(H2976-'2031 forecast'!$C$10))</f>
        <v>0</v>
      </c>
      <c r="N2976" s="193">
        <f>MAX(0,(I2976-'2031 forecast'!$C$10))</f>
        <v>0</v>
      </c>
      <c r="O2976" s="193">
        <f>MAX(0,(J2976-'2031 forecast'!$C$10))</f>
        <v>0</v>
      </c>
      <c r="P2976" s="175" t="str">
        <f t="shared" si="480"/>
        <v/>
      </c>
      <c r="Q2976" s="175" t="str">
        <f t="shared" si="481"/>
        <v/>
      </c>
    </row>
    <row r="2977" spans="1:17" s="1" customFormat="1" x14ac:dyDescent="0.3">
      <c r="A2977" s="189">
        <f t="shared" si="479"/>
        <v>43954.87499999279</v>
      </c>
      <c r="B2977" s="190">
        <f t="shared" si="475"/>
        <v>43954</v>
      </c>
      <c r="C2977" s="1">
        <f t="shared" si="476"/>
        <v>21</v>
      </c>
      <c r="D2977" s="191">
        <v>2.4545273045236224</v>
      </c>
      <c r="E2977" s="192">
        <f t="shared" si="477"/>
        <v>8.5230139678080621E-5</v>
      </c>
      <c r="F2977" s="193">
        <f t="shared" si="478"/>
        <v>3.6596083522665754</v>
      </c>
      <c r="G2977" s="193">
        <f t="shared" si="482"/>
        <v>3.7949347580498589</v>
      </c>
      <c r="H2977" s="193">
        <f t="shared" si="482"/>
        <v>3.9352653157366868</v>
      </c>
      <c r="I2977" s="193">
        <f t="shared" si="482"/>
        <v>4.0807850707816309</v>
      </c>
      <c r="J2977" s="193">
        <f t="shared" si="482"/>
        <v>4.2316859113212839</v>
      </c>
      <c r="K2977" s="193">
        <f>MAX(0,(F2977-'2031 forecast'!$C$10))</f>
        <v>0</v>
      </c>
      <c r="L2977" s="193">
        <f>MAX(0,(G2977-'2031 forecast'!$C$10))</f>
        <v>0</v>
      </c>
      <c r="M2977" s="193">
        <f>MAX(0,(H2977-'2031 forecast'!$C$10))</f>
        <v>0</v>
      </c>
      <c r="N2977" s="193">
        <f>MAX(0,(I2977-'2031 forecast'!$C$10))</f>
        <v>0</v>
      </c>
      <c r="O2977" s="193">
        <f>MAX(0,(J2977-'2031 forecast'!$C$10))</f>
        <v>0</v>
      </c>
      <c r="P2977" s="175" t="str">
        <f t="shared" si="480"/>
        <v/>
      </c>
      <c r="Q2977" s="175" t="str">
        <f t="shared" si="481"/>
        <v/>
      </c>
    </row>
    <row r="2978" spans="1:17" s="1" customFormat="1" x14ac:dyDescent="0.3">
      <c r="A2978" s="189">
        <f t="shared" si="479"/>
        <v>43954.916666659454</v>
      </c>
      <c r="B2978" s="190">
        <f t="shared" si="475"/>
        <v>43954</v>
      </c>
      <c r="C2978" s="1">
        <f t="shared" si="476"/>
        <v>22</v>
      </c>
      <c r="D2978" s="191">
        <v>2.3641766061976002</v>
      </c>
      <c r="E2978" s="192">
        <f t="shared" si="477"/>
        <v>8.2092833923059282E-5</v>
      </c>
      <c r="F2978" s="193">
        <f t="shared" si="478"/>
        <v>3.5248988423671936</v>
      </c>
      <c r="G2978" s="193">
        <f t="shared" si="482"/>
        <v>3.655243908060295</v>
      </c>
      <c r="H2978" s="193">
        <f t="shared" si="482"/>
        <v>3.7904089237463809</v>
      </c>
      <c r="I2978" s="193">
        <f t="shared" si="482"/>
        <v>3.9305721233908977</v>
      </c>
      <c r="J2978" s="193">
        <f t="shared" si="482"/>
        <v>4.0759183317634475</v>
      </c>
      <c r="K2978" s="193">
        <f>MAX(0,(F2978-'2031 forecast'!$C$10))</f>
        <v>0</v>
      </c>
      <c r="L2978" s="193">
        <f>MAX(0,(G2978-'2031 forecast'!$C$10))</f>
        <v>0</v>
      </c>
      <c r="M2978" s="193">
        <f>MAX(0,(H2978-'2031 forecast'!$C$10))</f>
        <v>0</v>
      </c>
      <c r="N2978" s="193">
        <f>MAX(0,(I2978-'2031 forecast'!$C$10))</f>
        <v>0</v>
      </c>
      <c r="O2978" s="193">
        <f>MAX(0,(J2978-'2031 forecast'!$C$10))</f>
        <v>0</v>
      </c>
      <c r="P2978" s="175" t="str">
        <f t="shared" si="480"/>
        <v/>
      </c>
      <c r="Q2978" s="175" t="str">
        <f t="shared" si="481"/>
        <v/>
      </c>
    </row>
    <row r="2979" spans="1:17" s="1" customFormat="1" x14ac:dyDescent="0.3">
      <c r="A2979" s="189">
        <f t="shared" si="479"/>
        <v>43954.958333326118</v>
      </c>
      <c r="B2979" s="190">
        <f t="shared" si="475"/>
        <v>43954</v>
      </c>
      <c r="C2979" s="1">
        <f t="shared" si="476"/>
        <v>23</v>
      </c>
      <c r="D2979" s="191">
        <v>2.2286505587085652</v>
      </c>
      <c r="E2979" s="192">
        <f t="shared" si="477"/>
        <v>7.7386875290527199E-5</v>
      </c>
      <c r="F2979" s="193">
        <f t="shared" si="478"/>
        <v>3.3228345775181181</v>
      </c>
      <c r="G2979" s="193">
        <f t="shared" si="482"/>
        <v>3.445707633075946</v>
      </c>
      <c r="H2979" s="193">
        <f t="shared" si="482"/>
        <v>3.5731243357609186</v>
      </c>
      <c r="I2979" s="193">
        <f t="shared" si="482"/>
        <v>3.7052527023047941</v>
      </c>
      <c r="J2979" s="193">
        <f t="shared" si="482"/>
        <v>3.8422669624266881</v>
      </c>
      <c r="K2979" s="193">
        <f>MAX(0,(F2979-'2031 forecast'!$C$10))</f>
        <v>0</v>
      </c>
      <c r="L2979" s="193">
        <f>MAX(0,(G2979-'2031 forecast'!$C$10))</f>
        <v>0</v>
      </c>
      <c r="M2979" s="193">
        <f>MAX(0,(H2979-'2031 forecast'!$C$10))</f>
        <v>0</v>
      </c>
      <c r="N2979" s="193">
        <f>MAX(0,(I2979-'2031 forecast'!$C$10))</f>
        <v>0</v>
      </c>
      <c r="O2979" s="193">
        <f>MAX(0,(J2979-'2031 forecast'!$C$10))</f>
        <v>0</v>
      </c>
      <c r="P2979" s="175" t="str">
        <f t="shared" si="480"/>
        <v/>
      </c>
      <c r="Q2979" s="175" t="str">
        <f t="shared" si="481"/>
        <v/>
      </c>
    </row>
    <row r="2980" spans="1:17" s="1" customFormat="1" x14ac:dyDescent="0.3">
      <c r="A2980" s="189">
        <f t="shared" si="479"/>
        <v>43954.999999992782</v>
      </c>
      <c r="B2980" s="190">
        <f t="shared" si="475"/>
        <v>43954</v>
      </c>
      <c r="C2980" s="1">
        <f t="shared" si="476"/>
        <v>0</v>
      </c>
      <c r="D2980" s="191">
        <v>2.0931245112195311</v>
      </c>
      <c r="E2980" s="192">
        <f t="shared" si="477"/>
        <v>7.2680916657995144E-5</v>
      </c>
      <c r="F2980" s="193">
        <f t="shared" si="478"/>
        <v>3.1207703126690434</v>
      </c>
      <c r="G2980" s="193">
        <f t="shared" si="482"/>
        <v>3.2361713580915983</v>
      </c>
      <c r="H2980" s="193">
        <f t="shared" si="482"/>
        <v>3.3558397477754576</v>
      </c>
      <c r="I2980" s="193">
        <f t="shared" si="482"/>
        <v>3.4799332812186923</v>
      </c>
      <c r="J2980" s="193">
        <f t="shared" si="482"/>
        <v>3.60861559308993</v>
      </c>
      <c r="K2980" s="193">
        <f>MAX(0,(F2980-'2031 forecast'!$C$10))</f>
        <v>0</v>
      </c>
      <c r="L2980" s="193">
        <f>MAX(0,(G2980-'2031 forecast'!$C$10))</f>
        <v>0</v>
      </c>
      <c r="M2980" s="193">
        <f>MAX(0,(H2980-'2031 forecast'!$C$10))</f>
        <v>0</v>
      </c>
      <c r="N2980" s="193">
        <f>MAX(0,(I2980-'2031 forecast'!$C$10))</f>
        <v>0</v>
      </c>
      <c r="O2980" s="193">
        <f>MAX(0,(J2980-'2031 forecast'!$C$10))</f>
        <v>0</v>
      </c>
      <c r="P2980" s="175" t="str">
        <f t="shared" si="480"/>
        <v/>
      </c>
      <c r="Q2980" s="175" t="str">
        <f t="shared" si="481"/>
        <v/>
      </c>
    </row>
    <row r="2981" spans="1:17" s="1" customFormat="1" x14ac:dyDescent="0.3">
      <c r="A2981" s="189">
        <f t="shared" si="479"/>
        <v>43955.041666659446</v>
      </c>
      <c r="B2981" s="190">
        <f t="shared" si="475"/>
        <v>43955</v>
      </c>
      <c r="C2981" s="1">
        <f t="shared" si="476"/>
        <v>1</v>
      </c>
      <c r="D2981" s="191">
        <v>2.0404199371960177</v>
      </c>
      <c r="E2981" s="192">
        <f t="shared" si="477"/>
        <v>7.085082163423267E-5</v>
      </c>
      <c r="F2981" s="193">
        <f t="shared" si="478"/>
        <v>3.0421897652277363</v>
      </c>
      <c r="G2981" s="193">
        <f t="shared" si="482"/>
        <v>3.1546850289310182</v>
      </c>
      <c r="H2981" s="193">
        <f t="shared" si="482"/>
        <v>3.2713401857811113</v>
      </c>
      <c r="I2981" s="193">
        <f t="shared" si="482"/>
        <v>3.3923090619074299</v>
      </c>
      <c r="J2981" s="193">
        <f t="shared" si="482"/>
        <v>3.5177511716811907</v>
      </c>
      <c r="K2981" s="193">
        <f>MAX(0,(F2981-'2031 forecast'!$C$10))</f>
        <v>0</v>
      </c>
      <c r="L2981" s="193">
        <f>MAX(0,(G2981-'2031 forecast'!$C$10))</f>
        <v>0</v>
      </c>
      <c r="M2981" s="193">
        <f>MAX(0,(H2981-'2031 forecast'!$C$10))</f>
        <v>0</v>
      </c>
      <c r="N2981" s="193">
        <f>MAX(0,(I2981-'2031 forecast'!$C$10))</f>
        <v>0</v>
      </c>
      <c r="O2981" s="193">
        <f>MAX(0,(J2981-'2031 forecast'!$C$10))</f>
        <v>0</v>
      </c>
      <c r="P2981" s="175" t="str">
        <f t="shared" si="480"/>
        <v/>
      </c>
      <c r="Q2981" s="175" t="str">
        <f t="shared" si="481"/>
        <v/>
      </c>
    </row>
    <row r="2982" spans="1:17" s="1" customFormat="1" x14ac:dyDescent="0.3">
      <c r="A2982" s="189">
        <f t="shared" si="479"/>
        <v>43955.083333326111</v>
      </c>
      <c r="B2982" s="190">
        <f t="shared" si="475"/>
        <v>43955</v>
      </c>
      <c r="C2982" s="1">
        <f t="shared" si="476"/>
        <v>2</v>
      </c>
      <c r="D2982" s="191">
        <v>1.9651276885909985</v>
      </c>
      <c r="E2982" s="192">
        <f t="shared" si="477"/>
        <v>6.8236400171714859E-5</v>
      </c>
      <c r="F2982" s="193">
        <f t="shared" si="478"/>
        <v>2.9299318403115837</v>
      </c>
      <c r="G2982" s="193">
        <f t="shared" si="482"/>
        <v>3.0382759872730469</v>
      </c>
      <c r="H2982" s="193">
        <f t="shared" si="482"/>
        <v>3.1506265257891881</v>
      </c>
      <c r="I2982" s="193">
        <f t="shared" si="482"/>
        <v>3.2671316057484838</v>
      </c>
      <c r="J2982" s="193">
        <f t="shared" si="482"/>
        <v>3.3879448553829916</v>
      </c>
      <c r="K2982" s="193">
        <f>MAX(0,(F2982-'2031 forecast'!$C$10))</f>
        <v>0</v>
      </c>
      <c r="L2982" s="193">
        <f>MAX(0,(G2982-'2031 forecast'!$C$10))</f>
        <v>0</v>
      </c>
      <c r="M2982" s="193">
        <f>MAX(0,(H2982-'2031 forecast'!$C$10))</f>
        <v>0</v>
      </c>
      <c r="N2982" s="193">
        <f>MAX(0,(I2982-'2031 forecast'!$C$10))</f>
        <v>0</v>
      </c>
      <c r="O2982" s="193">
        <f>MAX(0,(J2982-'2031 forecast'!$C$10))</f>
        <v>0</v>
      </c>
      <c r="P2982" s="175" t="str">
        <f t="shared" si="480"/>
        <v/>
      </c>
      <c r="Q2982" s="175" t="str">
        <f t="shared" si="481"/>
        <v/>
      </c>
    </row>
    <row r="2983" spans="1:17" s="1" customFormat="1" x14ac:dyDescent="0.3">
      <c r="A2983" s="189">
        <f t="shared" si="479"/>
        <v>43955.124999992775</v>
      </c>
      <c r="B2983" s="190">
        <f t="shared" si="475"/>
        <v>43955</v>
      </c>
      <c r="C2983" s="1">
        <f t="shared" si="476"/>
        <v>3</v>
      </c>
      <c r="D2983" s="191">
        <v>1.9575984637304968</v>
      </c>
      <c r="E2983" s="192">
        <f t="shared" si="477"/>
        <v>6.7974958025463088E-5</v>
      </c>
      <c r="F2983" s="193">
        <f t="shared" si="478"/>
        <v>2.9187060478199687</v>
      </c>
      <c r="G2983" s="193">
        <f t="shared" si="482"/>
        <v>3.0266350831072502</v>
      </c>
      <c r="H2983" s="193">
        <f t="shared" si="482"/>
        <v>3.1385551597899966</v>
      </c>
      <c r="I2983" s="193">
        <f t="shared" si="482"/>
        <v>3.25461386013259</v>
      </c>
      <c r="J2983" s="193">
        <f t="shared" si="482"/>
        <v>3.3749642237531723</v>
      </c>
      <c r="K2983" s="193">
        <f>MAX(0,(F2983-'2031 forecast'!$C$10))</f>
        <v>0</v>
      </c>
      <c r="L2983" s="193">
        <f>MAX(0,(G2983-'2031 forecast'!$C$10))</f>
        <v>0</v>
      </c>
      <c r="M2983" s="193">
        <f>MAX(0,(H2983-'2031 forecast'!$C$10))</f>
        <v>0</v>
      </c>
      <c r="N2983" s="193">
        <f>MAX(0,(I2983-'2031 forecast'!$C$10))</f>
        <v>0</v>
      </c>
      <c r="O2983" s="193">
        <f>MAX(0,(J2983-'2031 forecast'!$C$10))</f>
        <v>0</v>
      </c>
      <c r="P2983" s="175" t="str">
        <f t="shared" si="480"/>
        <v/>
      </c>
      <c r="Q2983" s="175" t="str">
        <f t="shared" si="481"/>
        <v/>
      </c>
    </row>
    <row r="2984" spans="1:17" s="1" customFormat="1" x14ac:dyDescent="0.3">
      <c r="A2984" s="189">
        <f t="shared" si="479"/>
        <v>43955.166666659439</v>
      </c>
      <c r="B2984" s="190">
        <f t="shared" si="475"/>
        <v>43955</v>
      </c>
      <c r="C2984" s="1">
        <f t="shared" si="476"/>
        <v>4</v>
      </c>
      <c r="D2984" s="191">
        <v>1.9651276885909985</v>
      </c>
      <c r="E2984" s="192">
        <f t="shared" si="477"/>
        <v>6.8236400171714859E-5</v>
      </c>
      <c r="F2984" s="193">
        <f t="shared" si="478"/>
        <v>2.9299318403115837</v>
      </c>
      <c r="G2984" s="193">
        <f t="shared" si="482"/>
        <v>3.0382759872730469</v>
      </c>
      <c r="H2984" s="193">
        <f t="shared" si="482"/>
        <v>3.1506265257891881</v>
      </c>
      <c r="I2984" s="193">
        <f t="shared" si="482"/>
        <v>3.2671316057484838</v>
      </c>
      <c r="J2984" s="193">
        <f t="shared" si="482"/>
        <v>3.3879448553829916</v>
      </c>
      <c r="K2984" s="193">
        <f>MAX(0,(F2984-'2031 forecast'!$C$10))</f>
        <v>0</v>
      </c>
      <c r="L2984" s="193">
        <f>MAX(0,(G2984-'2031 forecast'!$C$10))</f>
        <v>0</v>
      </c>
      <c r="M2984" s="193">
        <f>MAX(0,(H2984-'2031 forecast'!$C$10))</f>
        <v>0</v>
      </c>
      <c r="N2984" s="193">
        <f>MAX(0,(I2984-'2031 forecast'!$C$10))</f>
        <v>0</v>
      </c>
      <c r="O2984" s="193">
        <f>MAX(0,(J2984-'2031 forecast'!$C$10))</f>
        <v>0</v>
      </c>
      <c r="P2984" s="175" t="str">
        <f t="shared" si="480"/>
        <v/>
      </c>
      <c r="Q2984" s="175" t="str">
        <f t="shared" si="481"/>
        <v/>
      </c>
    </row>
    <row r="2985" spans="1:17" s="1" customFormat="1" x14ac:dyDescent="0.3">
      <c r="A2985" s="189">
        <f t="shared" si="479"/>
        <v>43955.208333326103</v>
      </c>
      <c r="B2985" s="190">
        <f t="shared" si="475"/>
        <v>43955</v>
      </c>
      <c r="C2985" s="1">
        <f t="shared" si="476"/>
        <v>5</v>
      </c>
      <c r="D2985" s="191">
        <v>2.0705368366380252</v>
      </c>
      <c r="E2985" s="192">
        <f t="shared" si="477"/>
        <v>7.1896590219239792E-5</v>
      </c>
      <c r="F2985" s="193">
        <f t="shared" si="478"/>
        <v>3.0870929351941974</v>
      </c>
      <c r="G2985" s="193">
        <f t="shared" ref="G2985:J3004" si="483">$E2985*G$2</f>
        <v>3.2012486455942062</v>
      </c>
      <c r="H2985" s="193">
        <f t="shared" si="483"/>
        <v>3.3196256497778802</v>
      </c>
      <c r="I2985" s="193">
        <f t="shared" si="483"/>
        <v>3.4423800443710082</v>
      </c>
      <c r="J2985" s="193">
        <f t="shared" si="483"/>
        <v>3.5696736982004702</v>
      </c>
      <c r="K2985" s="193">
        <f>MAX(0,(F2985-'2031 forecast'!$C$10))</f>
        <v>0</v>
      </c>
      <c r="L2985" s="193">
        <f>MAX(0,(G2985-'2031 forecast'!$C$10))</f>
        <v>0</v>
      </c>
      <c r="M2985" s="193">
        <f>MAX(0,(H2985-'2031 forecast'!$C$10))</f>
        <v>0</v>
      </c>
      <c r="N2985" s="193">
        <f>MAX(0,(I2985-'2031 forecast'!$C$10))</f>
        <v>0</v>
      </c>
      <c r="O2985" s="193">
        <f>MAX(0,(J2985-'2031 forecast'!$C$10))</f>
        <v>0</v>
      </c>
      <c r="P2985" s="175" t="str">
        <f t="shared" si="480"/>
        <v/>
      </c>
      <c r="Q2985" s="175" t="str">
        <f t="shared" si="481"/>
        <v/>
      </c>
    </row>
    <row r="2986" spans="1:17" s="1" customFormat="1" x14ac:dyDescent="0.3">
      <c r="A2986" s="189">
        <f t="shared" si="479"/>
        <v>43955.249999992768</v>
      </c>
      <c r="B2986" s="190">
        <f t="shared" si="475"/>
        <v>43955</v>
      </c>
      <c r="C2986" s="1">
        <f t="shared" si="476"/>
        <v>6</v>
      </c>
      <c r="D2986" s="191">
        <v>2.3039428073135846</v>
      </c>
      <c r="E2986" s="192">
        <f t="shared" si="477"/>
        <v>8.0001296753045011E-5</v>
      </c>
      <c r="F2986" s="193">
        <f t="shared" si="478"/>
        <v>3.4350925024342707</v>
      </c>
      <c r="G2986" s="193">
        <f t="shared" si="483"/>
        <v>3.5621166747339172</v>
      </c>
      <c r="H2986" s="193">
        <f t="shared" si="483"/>
        <v>3.6938379957528418</v>
      </c>
      <c r="I2986" s="193">
        <f t="shared" si="483"/>
        <v>3.8304301584637401</v>
      </c>
      <c r="J2986" s="193">
        <f t="shared" si="483"/>
        <v>3.9720732787248871</v>
      </c>
      <c r="K2986" s="193">
        <f>MAX(0,(F2986-'2031 forecast'!$C$10))</f>
        <v>0</v>
      </c>
      <c r="L2986" s="193">
        <f>MAX(0,(G2986-'2031 forecast'!$C$10))</f>
        <v>0</v>
      </c>
      <c r="M2986" s="193">
        <f>MAX(0,(H2986-'2031 forecast'!$C$10))</f>
        <v>0</v>
      </c>
      <c r="N2986" s="193">
        <f>MAX(0,(I2986-'2031 forecast'!$C$10))</f>
        <v>0</v>
      </c>
      <c r="O2986" s="193">
        <f>MAX(0,(J2986-'2031 forecast'!$C$10))</f>
        <v>0</v>
      </c>
      <c r="P2986" s="175" t="str">
        <f t="shared" si="480"/>
        <v/>
      </c>
      <c r="Q2986" s="175" t="str">
        <f t="shared" si="481"/>
        <v/>
      </c>
    </row>
    <row r="2987" spans="1:17" s="1" customFormat="1" x14ac:dyDescent="0.3">
      <c r="A2987" s="189">
        <f t="shared" si="479"/>
        <v>43955.291666659432</v>
      </c>
      <c r="B2987" s="190">
        <f t="shared" si="475"/>
        <v>43955</v>
      </c>
      <c r="C2987" s="1">
        <f t="shared" si="476"/>
        <v>7</v>
      </c>
      <c r="D2987" s="191">
        <v>2.3415889316160943</v>
      </c>
      <c r="E2987" s="192">
        <f t="shared" si="477"/>
        <v>8.130850748430393E-5</v>
      </c>
      <c r="F2987" s="193">
        <f t="shared" si="478"/>
        <v>3.4912214648923476</v>
      </c>
      <c r="G2987" s="193">
        <f t="shared" si="483"/>
        <v>3.6203211955629033</v>
      </c>
      <c r="H2987" s="193">
        <f t="shared" si="483"/>
        <v>3.7541948257488036</v>
      </c>
      <c r="I2987" s="193">
        <f t="shared" si="483"/>
        <v>3.8930188865432136</v>
      </c>
      <c r="J2987" s="193">
        <f t="shared" si="483"/>
        <v>4.0369764368739869</v>
      </c>
      <c r="K2987" s="193">
        <f>MAX(0,(F2987-'2031 forecast'!$C$10))</f>
        <v>0</v>
      </c>
      <c r="L2987" s="193">
        <f>MAX(0,(G2987-'2031 forecast'!$C$10))</f>
        <v>0</v>
      </c>
      <c r="M2987" s="193">
        <f>MAX(0,(H2987-'2031 forecast'!$C$10))</f>
        <v>0</v>
      </c>
      <c r="N2987" s="193">
        <f>MAX(0,(I2987-'2031 forecast'!$C$10))</f>
        <v>0</v>
      </c>
      <c r="O2987" s="193">
        <f>MAX(0,(J2987-'2031 forecast'!$C$10))</f>
        <v>0</v>
      </c>
      <c r="P2987" s="175" t="str">
        <f t="shared" si="480"/>
        <v/>
      </c>
      <c r="Q2987" s="175" t="str">
        <f t="shared" si="481"/>
        <v/>
      </c>
    </row>
    <row r="2988" spans="1:17" s="1" customFormat="1" x14ac:dyDescent="0.3">
      <c r="A2988" s="189">
        <f t="shared" si="479"/>
        <v>43955.333333326096</v>
      </c>
      <c r="B2988" s="190">
        <f t="shared" si="475"/>
        <v>43955</v>
      </c>
      <c r="C2988" s="1">
        <f t="shared" si="476"/>
        <v>8</v>
      </c>
      <c r="D2988" s="191">
        <v>2.4921734288261321</v>
      </c>
      <c r="E2988" s="192">
        <f t="shared" si="477"/>
        <v>8.653735040933954E-5</v>
      </c>
      <c r="F2988" s="193">
        <f t="shared" si="478"/>
        <v>3.7157373147246524</v>
      </c>
      <c r="G2988" s="193">
        <f t="shared" si="483"/>
        <v>3.853139278878845</v>
      </c>
      <c r="H2988" s="193">
        <f t="shared" si="483"/>
        <v>3.9956221457326491</v>
      </c>
      <c r="I2988" s="193">
        <f t="shared" si="483"/>
        <v>4.1433737988611048</v>
      </c>
      <c r="J2988" s="193">
        <f t="shared" si="483"/>
        <v>4.2965890694703841</v>
      </c>
      <c r="K2988" s="193">
        <f>MAX(0,(F2988-'2031 forecast'!$C$10))</f>
        <v>0</v>
      </c>
      <c r="L2988" s="193">
        <f>MAX(0,(G2988-'2031 forecast'!$C$10))</f>
        <v>0</v>
      </c>
      <c r="M2988" s="193">
        <f>MAX(0,(H2988-'2031 forecast'!$C$10))</f>
        <v>0</v>
      </c>
      <c r="N2988" s="193">
        <f>MAX(0,(I2988-'2031 forecast'!$C$10))</f>
        <v>0</v>
      </c>
      <c r="O2988" s="193">
        <f>MAX(0,(J2988-'2031 forecast'!$C$10))</f>
        <v>0</v>
      </c>
      <c r="P2988" s="175" t="str">
        <f t="shared" si="480"/>
        <v/>
      </c>
      <c r="Q2988" s="175" t="str">
        <f t="shared" si="481"/>
        <v/>
      </c>
    </row>
    <row r="2989" spans="1:17" s="1" customFormat="1" x14ac:dyDescent="0.3">
      <c r="A2989" s="189">
        <f t="shared" si="479"/>
        <v>43955.37499999276</v>
      </c>
      <c r="B2989" s="190">
        <f t="shared" si="475"/>
        <v>43955</v>
      </c>
      <c r="C2989" s="1">
        <f t="shared" si="476"/>
        <v>9</v>
      </c>
      <c r="D2989" s="191">
        <v>2.6653456006176763</v>
      </c>
      <c r="E2989" s="192">
        <f t="shared" si="477"/>
        <v>9.2550519773130515E-5</v>
      </c>
      <c r="F2989" s="193">
        <f t="shared" si="478"/>
        <v>3.9739305420318036</v>
      </c>
      <c r="G2989" s="193">
        <f t="shared" si="483"/>
        <v>4.1208800746921792</v>
      </c>
      <c r="H2989" s="193">
        <f t="shared" si="483"/>
        <v>4.2732635637140719</v>
      </c>
      <c r="I2989" s="193">
        <f t="shared" si="483"/>
        <v>4.4312819480266805</v>
      </c>
      <c r="J2989" s="193">
        <f t="shared" si="483"/>
        <v>4.595143596956242</v>
      </c>
      <c r="K2989" s="193">
        <f>MAX(0,(F2989-'2031 forecast'!$C$10))</f>
        <v>0</v>
      </c>
      <c r="L2989" s="193">
        <f>MAX(0,(G2989-'2031 forecast'!$C$10))</f>
        <v>0</v>
      </c>
      <c r="M2989" s="193">
        <f>MAX(0,(H2989-'2031 forecast'!$C$10))</f>
        <v>0</v>
      </c>
      <c r="N2989" s="193">
        <f>MAX(0,(I2989-'2031 forecast'!$C$10))</f>
        <v>0</v>
      </c>
      <c r="O2989" s="193">
        <f>MAX(0,(J2989-'2031 forecast'!$C$10))</f>
        <v>0</v>
      </c>
      <c r="P2989" s="175" t="str">
        <f t="shared" si="480"/>
        <v/>
      </c>
      <c r="Q2989" s="175" t="str">
        <f t="shared" si="481"/>
        <v/>
      </c>
    </row>
    <row r="2990" spans="1:17" s="1" customFormat="1" x14ac:dyDescent="0.3">
      <c r="A2990" s="189">
        <f t="shared" si="479"/>
        <v>43955.416666659425</v>
      </c>
      <c r="B2990" s="190">
        <f t="shared" si="475"/>
        <v>43955</v>
      </c>
      <c r="C2990" s="1">
        <f t="shared" si="476"/>
        <v>10</v>
      </c>
      <c r="D2990" s="191">
        <v>2.5900533520126574</v>
      </c>
      <c r="E2990" s="192">
        <f t="shared" si="477"/>
        <v>8.9936098310612703E-5</v>
      </c>
      <c r="F2990" s="193">
        <f t="shared" si="478"/>
        <v>3.861672617115651</v>
      </c>
      <c r="G2990" s="193">
        <f t="shared" si="483"/>
        <v>4.0044710330342079</v>
      </c>
      <c r="H2990" s="193">
        <f t="shared" si="483"/>
        <v>4.1525499037221492</v>
      </c>
      <c r="I2990" s="193">
        <f t="shared" si="483"/>
        <v>4.3061044918677345</v>
      </c>
      <c r="J2990" s="193">
        <f t="shared" si="483"/>
        <v>4.4653372806580434</v>
      </c>
      <c r="K2990" s="193">
        <f>MAX(0,(F2990-'2031 forecast'!$C$10))</f>
        <v>0</v>
      </c>
      <c r="L2990" s="193">
        <f>MAX(0,(G2990-'2031 forecast'!$C$10))</f>
        <v>0</v>
      </c>
      <c r="M2990" s="193">
        <f>MAX(0,(H2990-'2031 forecast'!$C$10))</f>
        <v>0</v>
      </c>
      <c r="N2990" s="193">
        <f>MAX(0,(I2990-'2031 forecast'!$C$10))</f>
        <v>0</v>
      </c>
      <c r="O2990" s="193">
        <f>MAX(0,(J2990-'2031 forecast'!$C$10))</f>
        <v>0</v>
      </c>
      <c r="P2990" s="175" t="str">
        <f t="shared" si="480"/>
        <v/>
      </c>
      <c r="Q2990" s="175" t="str">
        <f t="shared" si="481"/>
        <v/>
      </c>
    </row>
    <row r="2991" spans="1:17" s="1" customFormat="1" x14ac:dyDescent="0.3">
      <c r="A2991" s="189">
        <f t="shared" si="479"/>
        <v>43955.458333326089</v>
      </c>
      <c r="B2991" s="190">
        <f t="shared" si="475"/>
        <v>43955</v>
      </c>
      <c r="C2991" s="1">
        <f t="shared" si="476"/>
        <v>11</v>
      </c>
      <c r="D2991" s="191">
        <v>2.6051118017336607</v>
      </c>
      <c r="E2991" s="192">
        <f t="shared" si="477"/>
        <v>9.0458982603116257E-5</v>
      </c>
      <c r="F2991" s="193">
        <f t="shared" si="478"/>
        <v>3.8841242020988811</v>
      </c>
      <c r="G2991" s="193">
        <f t="shared" si="483"/>
        <v>4.0277528413658015</v>
      </c>
      <c r="H2991" s="193">
        <f t="shared" si="483"/>
        <v>4.1766926357205332</v>
      </c>
      <c r="I2991" s="193">
        <f t="shared" si="483"/>
        <v>4.331139983099523</v>
      </c>
      <c r="J2991" s="193">
        <f t="shared" si="483"/>
        <v>4.4912985439176829</v>
      </c>
      <c r="K2991" s="193">
        <f>MAX(0,(F2991-'2031 forecast'!$C$10))</f>
        <v>0</v>
      </c>
      <c r="L2991" s="193">
        <f>MAX(0,(G2991-'2031 forecast'!$C$10))</f>
        <v>0</v>
      </c>
      <c r="M2991" s="193">
        <f>MAX(0,(H2991-'2031 forecast'!$C$10))</f>
        <v>0</v>
      </c>
      <c r="N2991" s="193">
        <f>MAX(0,(I2991-'2031 forecast'!$C$10))</f>
        <v>0</v>
      </c>
      <c r="O2991" s="193">
        <f>MAX(0,(J2991-'2031 forecast'!$C$10))</f>
        <v>0</v>
      </c>
      <c r="P2991" s="175" t="str">
        <f t="shared" si="480"/>
        <v/>
      </c>
      <c r="Q2991" s="175" t="str">
        <f t="shared" si="481"/>
        <v/>
      </c>
    </row>
    <row r="2992" spans="1:17" s="1" customFormat="1" x14ac:dyDescent="0.3">
      <c r="A2992" s="189">
        <f t="shared" si="479"/>
        <v>43955.499999992753</v>
      </c>
      <c r="B2992" s="190">
        <f t="shared" si="475"/>
        <v>43955</v>
      </c>
      <c r="C2992" s="1">
        <f t="shared" si="476"/>
        <v>12</v>
      </c>
      <c r="D2992" s="191">
        <v>2.7406378492226948</v>
      </c>
      <c r="E2992" s="192">
        <f t="shared" si="477"/>
        <v>9.5164941235648299E-5</v>
      </c>
      <c r="F2992" s="193">
        <f t="shared" si="478"/>
        <v>4.0861884669479549</v>
      </c>
      <c r="G2992" s="193">
        <f t="shared" si="483"/>
        <v>4.2372891163501496</v>
      </c>
      <c r="H2992" s="193">
        <f t="shared" si="483"/>
        <v>4.3939772237059938</v>
      </c>
      <c r="I2992" s="193">
        <f t="shared" si="483"/>
        <v>4.5564594041856248</v>
      </c>
      <c r="J2992" s="193">
        <f t="shared" si="483"/>
        <v>4.7249499132544397</v>
      </c>
      <c r="K2992" s="193">
        <f>MAX(0,(F2992-'2031 forecast'!$C$10))</f>
        <v>0</v>
      </c>
      <c r="L2992" s="193">
        <f>MAX(0,(G2992-'2031 forecast'!$C$10))</f>
        <v>0</v>
      </c>
      <c r="M2992" s="193">
        <f>MAX(0,(H2992-'2031 forecast'!$C$10))</f>
        <v>0</v>
      </c>
      <c r="N2992" s="193">
        <f>MAX(0,(I2992-'2031 forecast'!$C$10))</f>
        <v>0</v>
      </c>
      <c r="O2992" s="193">
        <f>MAX(0,(J2992-'2031 forecast'!$C$10))</f>
        <v>0</v>
      </c>
      <c r="P2992" s="175" t="str">
        <f t="shared" si="480"/>
        <v/>
      </c>
      <c r="Q2992" s="175" t="str">
        <f t="shared" si="481"/>
        <v/>
      </c>
    </row>
    <row r="2993" spans="1:17" s="1" customFormat="1" x14ac:dyDescent="0.3">
      <c r="A2993" s="189">
        <f t="shared" si="479"/>
        <v>43955.541666659417</v>
      </c>
      <c r="B2993" s="190">
        <f t="shared" si="475"/>
        <v>43955</v>
      </c>
      <c r="C2993" s="1">
        <f t="shared" si="476"/>
        <v>13</v>
      </c>
      <c r="D2993" s="191">
        <v>2.6879332751991818</v>
      </c>
      <c r="E2993" s="192">
        <f t="shared" si="477"/>
        <v>9.3334846211885839E-5</v>
      </c>
      <c r="F2993" s="193">
        <f t="shared" si="478"/>
        <v>4.0076079195066487</v>
      </c>
      <c r="G2993" s="193">
        <f t="shared" si="483"/>
        <v>4.15580278718957</v>
      </c>
      <c r="H2993" s="193">
        <f t="shared" si="483"/>
        <v>4.3094776617116484</v>
      </c>
      <c r="I2993" s="193">
        <f t="shared" si="483"/>
        <v>4.4688351848743633</v>
      </c>
      <c r="J2993" s="193">
        <f t="shared" si="483"/>
        <v>4.6340854918457008</v>
      </c>
      <c r="K2993" s="193">
        <f>MAX(0,(F2993-'2031 forecast'!$C$10))</f>
        <v>0</v>
      </c>
      <c r="L2993" s="193">
        <f>MAX(0,(G2993-'2031 forecast'!$C$10))</f>
        <v>0</v>
      </c>
      <c r="M2993" s="193">
        <f>MAX(0,(H2993-'2031 forecast'!$C$10))</f>
        <v>0</v>
      </c>
      <c r="N2993" s="193">
        <f>MAX(0,(I2993-'2031 forecast'!$C$10))</f>
        <v>0</v>
      </c>
      <c r="O2993" s="193">
        <f>MAX(0,(J2993-'2031 forecast'!$C$10))</f>
        <v>0</v>
      </c>
      <c r="P2993" s="175" t="str">
        <f t="shared" si="480"/>
        <v/>
      </c>
      <c r="Q2993" s="175" t="str">
        <f t="shared" si="481"/>
        <v/>
      </c>
    </row>
    <row r="2994" spans="1:17" s="1" customFormat="1" x14ac:dyDescent="0.3">
      <c r="A2994" s="189">
        <f t="shared" si="479"/>
        <v>43955.583333326082</v>
      </c>
      <c r="B2994" s="190">
        <f t="shared" si="475"/>
        <v>43955</v>
      </c>
      <c r="C2994" s="1">
        <f t="shared" si="476"/>
        <v>14</v>
      </c>
      <c r="D2994" s="191">
        <v>2.7255793995016915</v>
      </c>
      <c r="E2994" s="192">
        <f t="shared" si="477"/>
        <v>9.4642056943144759E-5</v>
      </c>
      <c r="F2994" s="193">
        <f t="shared" si="478"/>
        <v>4.0637368819647257</v>
      </c>
      <c r="G2994" s="193">
        <f t="shared" si="483"/>
        <v>4.2140073080185561</v>
      </c>
      <c r="H2994" s="193">
        <f t="shared" si="483"/>
        <v>4.3698344917076106</v>
      </c>
      <c r="I2994" s="193">
        <f t="shared" si="483"/>
        <v>4.5314239129538363</v>
      </c>
      <c r="J2994" s="193">
        <f t="shared" si="483"/>
        <v>4.698988649994801</v>
      </c>
      <c r="K2994" s="193">
        <f>MAX(0,(F2994-'2031 forecast'!$C$10))</f>
        <v>0</v>
      </c>
      <c r="L2994" s="193">
        <f>MAX(0,(G2994-'2031 forecast'!$C$10))</f>
        <v>0</v>
      </c>
      <c r="M2994" s="193">
        <f>MAX(0,(H2994-'2031 forecast'!$C$10))</f>
        <v>0</v>
      </c>
      <c r="N2994" s="193">
        <f>MAX(0,(I2994-'2031 forecast'!$C$10))</f>
        <v>0</v>
      </c>
      <c r="O2994" s="193">
        <f>MAX(0,(J2994-'2031 forecast'!$C$10))</f>
        <v>0</v>
      </c>
      <c r="P2994" s="175" t="str">
        <f t="shared" si="480"/>
        <v/>
      </c>
      <c r="Q2994" s="175" t="str">
        <f t="shared" si="481"/>
        <v/>
      </c>
    </row>
    <row r="2995" spans="1:17" s="1" customFormat="1" x14ac:dyDescent="0.3">
      <c r="A2995" s="189">
        <f t="shared" si="479"/>
        <v>43955.624999992746</v>
      </c>
      <c r="B2995" s="190">
        <f t="shared" si="475"/>
        <v>43955</v>
      </c>
      <c r="C2995" s="1">
        <f t="shared" si="476"/>
        <v>15</v>
      </c>
      <c r="D2995" s="191">
        <v>2.6427579260361704</v>
      </c>
      <c r="E2995" s="192">
        <f t="shared" si="477"/>
        <v>9.1766193334375163E-5</v>
      </c>
      <c r="F2995" s="193">
        <f t="shared" si="478"/>
        <v>3.9402531645569576</v>
      </c>
      <c r="G2995" s="193">
        <f t="shared" si="483"/>
        <v>4.0859573621947876</v>
      </c>
      <c r="H2995" s="193">
        <f t="shared" si="483"/>
        <v>4.2370494657164945</v>
      </c>
      <c r="I2995" s="193">
        <f t="shared" si="483"/>
        <v>4.393728711178996</v>
      </c>
      <c r="J2995" s="193">
        <f t="shared" si="483"/>
        <v>4.5562017020667822</v>
      </c>
      <c r="K2995" s="193">
        <f>MAX(0,(F2995-'2031 forecast'!$C$10))</f>
        <v>0</v>
      </c>
      <c r="L2995" s="193">
        <f>MAX(0,(G2995-'2031 forecast'!$C$10))</f>
        <v>0</v>
      </c>
      <c r="M2995" s="193">
        <f>MAX(0,(H2995-'2031 forecast'!$C$10))</f>
        <v>0</v>
      </c>
      <c r="N2995" s="193">
        <f>MAX(0,(I2995-'2031 forecast'!$C$10))</f>
        <v>0</v>
      </c>
      <c r="O2995" s="193">
        <f>MAX(0,(J2995-'2031 forecast'!$C$10))</f>
        <v>0</v>
      </c>
      <c r="P2995" s="175" t="str">
        <f t="shared" si="480"/>
        <v/>
      </c>
      <c r="Q2995" s="175" t="str">
        <f t="shared" si="481"/>
        <v/>
      </c>
    </row>
    <row r="2996" spans="1:17" s="1" customFormat="1" x14ac:dyDescent="0.3">
      <c r="A2996" s="189">
        <f t="shared" si="479"/>
        <v>43955.66666665941</v>
      </c>
      <c r="B2996" s="190">
        <f t="shared" si="475"/>
        <v>43955</v>
      </c>
      <c r="C2996" s="1">
        <f t="shared" si="476"/>
        <v>16</v>
      </c>
      <c r="D2996" s="191">
        <v>2.7632255238042007</v>
      </c>
      <c r="E2996" s="192">
        <f t="shared" si="477"/>
        <v>9.5949267674403651E-5</v>
      </c>
      <c r="F2996" s="193">
        <f t="shared" si="478"/>
        <v>4.1198658444228018</v>
      </c>
      <c r="G2996" s="193">
        <f t="shared" si="483"/>
        <v>4.2722118288475412</v>
      </c>
      <c r="H2996" s="193">
        <f t="shared" si="483"/>
        <v>4.4301913217035711</v>
      </c>
      <c r="I2996" s="193">
        <f t="shared" si="483"/>
        <v>4.5940126410333093</v>
      </c>
      <c r="J2996" s="193">
        <f t="shared" si="483"/>
        <v>4.7638918081439003</v>
      </c>
      <c r="K2996" s="193">
        <f>MAX(0,(F2996-'2031 forecast'!$C$10))</f>
        <v>0</v>
      </c>
      <c r="L2996" s="193">
        <f>MAX(0,(G2996-'2031 forecast'!$C$10))</f>
        <v>0</v>
      </c>
      <c r="M2996" s="193">
        <f>MAX(0,(H2996-'2031 forecast'!$C$10))</f>
        <v>0</v>
      </c>
      <c r="N2996" s="193">
        <f>MAX(0,(I2996-'2031 forecast'!$C$10))</f>
        <v>0</v>
      </c>
      <c r="O2996" s="193">
        <f>MAX(0,(J2996-'2031 forecast'!$C$10))</f>
        <v>0</v>
      </c>
      <c r="P2996" s="175" t="str">
        <f t="shared" si="480"/>
        <v/>
      </c>
      <c r="Q2996" s="175" t="str">
        <f t="shared" si="481"/>
        <v/>
      </c>
    </row>
    <row r="2997" spans="1:17" s="1" customFormat="1" x14ac:dyDescent="0.3">
      <c r="A2997" s="189">
        <f t="shared" si="479"/>
        <v>43955.708333326074</v>
      </c>
      <c r="B2997" s="190">
        <f t="shared" si="475"/>
        <v>43955</v>
      </c>
      <c r="C2997" s="1">
        <f t="shared" si="476"/>
        <v>17</v>
      </c>
      <c r="D2997" s="191">
        <v>2.6201702514546645</v>
      </c>
      <c r="E2997" s="192">
        <f t="shared" si="477"/>
        <v>9.0981866895619812E-5</v>
      </c>
      <c r="F2997" s="193">
        <f t="shared" si="478"/>
        <v>3.9065757870821116</v>
      </c>
      <c r="G2997" s="193">
        <f t="shared" si="483"/>
        <v>4.0510346496973959</v>
      </c>
      <c r="H2997" s="193">
        <f t="shared" si="483"/>
        <v>4.2008353677189181</v>
      </c>
      <c r="I2997" s="193">
        <f t="shared" si="483"/>
        <v>4.3561754743313124</v>
      </c>
      <c r="J2997" s="193">
        <f t="shared" si="483"/>
        <v>4.5172598071773225</v>
      </c>
      <c r="K2997" s="193">
        <f>MAX(0,(F2997-'2031 forecast'!$C$10))</f>
        <v>0</v>
      </c>
      <c r="L2997" s="193">
        <f>MAX(0,(G2997-'2031 forecast'!$C$10))</f>
        <v>0</v>
      </c>
      <c r="M2997" s="193">
        <f>MAX(0,(H2997-'2031 forecast'!$C$10))</f>
        <v>0</v>
      </c>
      <c r="N2997" s="193">
        <f>MAX(0,(I2997-'2031 forecast'!$C$10))</f>
        <v>0</v>
      </c>
      <c r="O2997" s="193">
        <f>MAX(0,(J2997-'2031 forecast'!$C$10))</f>
        <v>0</v>
      </c>
      <c r="P2997" s="175" t="str">
        <f t="shared" si="480"/>
        <v/>
      </c>
      <c r="Q2997" s="175" t="str">
        <f t="shared" si="481"/>
        <v/>
      </c>
    </row>
    <row r="2998" spans="1:17" s="1" customFormat="1" x14ac:dyDescent="0.3">
      <c r="A2998" s="189">
        <f t="shared" si="479"/>
        <v>43955.749999992739</v>
      </c>
      <c r="B2998" s="190">
        <f t="shared" si="475"/>
        <v>43955</v>
      </c>
      <c r="C2998" s="1">
        <f t="shared" si="476"/>
        <v>18</v>
      </c>
      <c r="D2998" s="191">
        <v>2.6653456006176763</v>
      </c>
      <c r="E2998" s="192">
        <f t="shared" si="477"/>
        <v>9.2550519773130515E-5</v>
      </c>
      <c r="F2998" s="193">
        <f t="shared" si="478"/>
        <v>3.9739305420318036</v>
      </c>
      <c r="G2998" s="193">
        <f t="shared" si="483"/>
        <v>4.1208800746921792</v>
      </c>
      <c r="H2998" s="193">
        <f t="shared" si="483"/>
        <v>4.2732635637140719</v>
      </c>
      <c r="I2998" s="193">
        <f t="shared" si="483"/>
        <v>4.4312819480266805</v>
      </c>
      <c r="J2998" s="193">
        <f t="shared" si="483"/>
        <v>4.595143596956242</v>
      </c>
      <c r="K2998" s="193">
        <f>MAX(0,(F2998-'2031 forecast'!$C$10))</f>
        <v>0</v>
      </c>
      <c r="L2998" s="193">
        <f>MAX(0,(G2998-'2031 forecast'!$C$10))</f>
        <v>0</v>
      </c>
      <c r="M2998" s="193">
        <f>MAX(0,(H2998-'2031 forecast'!$C$10))</f>
        <v>0</v>
      </c>
      <c r="N2998" s="193">
        <f>MAX(0,(I2998-'2031 forecast'!$C$10))</f>
        <v>0</v>
      </c>
      <c r="O2998" s="193">
        <f>MAX(0,(J2998-'2031 forecast'!$C$10))</f>
        <v>0</v>
      </c>
      <c r="P2998" s="175" t="str">
        <f t="shared" si="480"/>
        <v/>
      </c>
      <c r="Q2998" s="175" t="str">
        <f t="shared" si="481"/>
        <v/>
      </c>
    </row>
    <row r="2999" spans="1:17" s="1" customFormat="1" x14ac:dyDescent="0.3">
      <c r="A2999" s="189">
        <f t="shared" si="479"/>
        <v>43955.791666659403</v>
      </c>
      <c r="B2999" s="190">
        <f t="shared" si="475"/>
        <v>43955</v>
      </c>
      <c r="C2999" s="1">
        <f t="shared" si="476"/>
        <v>19</v>
      </c>
      <c r="D2999" s="191">
        <v>2.6276994763151666</v>
      </c>
      <c r="E2999" s="192">
        <f t="shared" si="477"/>
        <v>9.1243309041871595E-5</v>
      </c>
      <c r="F2999" s="193">
        <f t="shared" si="478"/>
        <v>3.9178015795737267</v>
      </c>
      <c r="G2999" s="193">
        <f t="shared" si="483"/>
        <v>4.0626755538631931</v>
      </c>
      <c r="H2999" s="193">
        <f t="shared" si="483"/>
        <v>4.2129067337181105</v>
      </c>
      <c r="I2999" s="193">
        <f t="shared" si="483"/>
        <v>4.3686932199472066</v>
      </c>
      <c r="J2999" s="193">
        <f t="shared" si="483"/>
        <v>4.5302404388071418</v>
      </c>
      <c r="K2999" s="193">
        <f>MAX(0,(F2999-'2031 forecast'!$C$10))</f>
        <v>0</v>
      </c>
      <c r="L2999" s="193">
        <f>MAX(0,(G2999-'2031 forecast'!$C$10))</f>
        <v>0</v>
      </c>
      <c r="M2999" s="193">
        <f>MAX(0,(H2999-'2031 forecast'!$C$10))</f>
        <v>0</v>
      </c>
      <c r="N2999" s="193">
        <f>MAX(0,(I2999-'2031 forecast'!$C$10))</f>
        <v>0</v>
      </c>
      <c r="O2999" s="193">
        <f>MAX(0,(J2999-'2031 forecast'!$C$10))</f>
        <v>0</v>
      </c>
      <c r="P2999" s="175" t="str">
        <f t="shared" si="480"/>
        <v/>
      </c>
      <c r="Q2999" s="175" t="str">
        <f t="shared" si="481"/>
        <v/>
      </c>
    </row>
    <row r="3000" spans="1:17" s="1" customFormat="1" x14ac:dyDescent="0.3">
      <c r="A3000" s="189">
        <f t="shared" si="479"/>
        <v>43955.833333326067</v>
      </c>
      <c r="B3000" s="190">
        <f t="shared" si="475"/>
        <v>43955</v>
      </c>
      <c r="C3000" s="1">
        <f t="shared" si="476"/>
        <v>20</v>
      </c>
      <c r="D3000" s="191">
        <v>2.6653456006176763</v>
      </c>
      <c r="E3000" s="192">
        <f t="shared" si="477"/>
        <v>9.2550519773130515E-5</v>
      </c>
      <c r="F3000" s="193">
        <f t="shared" si="478"/>
        <v>3.9739305420318036</v>
      </c>
      <c r="G3000" s="193">
        <f t="shared" si="483"/>
        <v>4.1208800746921792</v>
      </c>
      <c r="H3000" s="193">
        <f t="shared" si="483"/>
        <v>4.2732635637140719</v>
      </c>
      <c r="I3000" s="193">
        <f t="shared" si="483"/>
        <v>4.4312819480266805</v>
      </c>
      <c r="J3000" s="193">
        <f t="shared" si="483"/>
        <v>4.595143596956242</v>
      </c>
      <c r="K3000" s="193">
        <f>MAX(0,(F3000-'2031 forecast'!$C$10))</f>
        <v>0</v>
      </c>
      <c r="L3000" s="193">
        <f>MAX(0,(G3000-'2031 forecast'!$C$10))</f>
        <v>0</v>
      </c>
      <c r="M3000" s="193">
        <f>MAX(0,(H3000-'2031 forecast'!$C$10))</f>
        <v>0</v>
      </c>
      <c r="N3000" s="193">
        <f>MAX(0,(I3000-'2031 forecast'!$C$10))</f>
        <v>0</v>
      </c>
      <c r="O3000" s="193">
        <f>MAX(0,(J3000-'2031 forecast'!$C$10))</f>
        <v>0</v>
      </c>
      <c r="P3000" s="175" t="str">
        <f t="shared" si="480"/>
        <v/>
      </c>
      <c r="Q3000" s="175" t="str">
        <f t="shared" si="481"/>
        <v/>
      </c>
    </row>
    <row r="3001" spans="1:17" s="1" customFormat="1" x14ac:dyDescent="0.3">
      <c r="A3001" s="189">
        <f t="shared" si="479"/>
        <v>43955.874999992731</v>
      </c>
      <c r="B3001" s="190">
        <f t="shared" si="475"/>
        <v>43955</v>
      </c>
      <c r="C3001" s="1">
        <f t="shared" si="476"/>
        <v>21</v>
      </c>
      <c r="D3001" s="191">
        <v>2.6502871508966721</v>
      </c>
      <c r="E3001" s="192">
        <f t="shared" si="477"/>
        <v>9.2027635480626934E-5</v>
      </c>
      <c r="F3001" s="193">
        <f t="shared" si="478"/>
        <v>3.9514789570485722</v>
      </c>
      <c r="G3001" s="193">
        <f t="shared" si="483"/>
        <v>4.0975982663605839</v>
      </c>
      <c r="H3001" s="193">
        <f t="shared" si="483"/>
        <v>4.249120831715687</v>
      </c>
      <c r="I3001" s="193">
        <f t="shared" si="483"/>
        <v>4.4062464567948902</v>
      </c>
      <c r="J3001" s="193">
        <f t="shared" si="483"/>
        <v>4.5691823336966015</v>
      </c>
      <c r="K3001" s="193">
        <f>MAX(0,(F3001-'2031 forecast'!$C$10))</f>
        <v>0</v>
      </c>
      <c r="L3001" s="193">
        <f>MAX(0,(G3001-'2031 forecast'!$C$10))</f>
        <v>0</v>
      </c>
      <c r="M3001" s="193">
        <f>MAX(0,(H3001-'2031 forecast'!$C$10))</f>
        <v>0</v>
      </c>
      <c r="N3001" s="193">
        <f>MAX(0,(I3001-'2031 forecast'!$C$10))</f>
        <v>0</v>
      </c>
      <c r="O3001" s="193">
        <f>MAX(0,(J3001-'2031 forecast'!$C$10))</f>
        <v>0</v>
      </c>
      <c r="P3001" s="175" t="str">
        <f t="shared" si="480"/>
        <v/>
      </c>
      <c r="Q3001" s="175" t="str">
        <f t="shared" si="481"/>
        <v/>
      </c>
    </row>
    <row r="3002" spans="1:17" s="1" customFormat="1" x14ac:dyDescent="0.3">
      <c r="A3002" s="189">
        <f t="shared" si="479"/>
        <v>43955.916666659396</v>
      </c>
      <c r="B3002" s="190">
        <f t="shared" si="475"/>
        <v>43955</v>
      </c>
      <c r="C3002" s="1">
        <f t="shared" si="476"/>
        <v>22</v>
      </c>
      <c r="D3002" s="191">
        <v>2.4620565293841246</v>
      </c>
      <c r="E3002" s="192">
        <f t="shared" si="477"/>
        <v>8.5491581824332418E-5</v>
      </c>
      <c r="F3002" s="193">
        <f t="shared" si="478"/>
        <v>3.6708341447581914</v>
      </c>
      <c r="G3002" s="193">
        <f t="shared" si="483"/>
        <v>3.8065756622156566</v>
      </c>
      <c r="H3002" s="193">
        <f t="shared" si="483"/>
        <v>3.9473366817358801</v>
      </c>
      <c r="I3002" s="193">
        <f t="shared" si="483"/>
        <v>4.093302816397526</v>
      </c>
      <c r="J3002" s="193">
        <f t="shared" si="483"/>
        <v>4.244666542951105</v>
      </c>
      <c r="K3002" s="193">
        <f>MAX(0,(F3002-'2031 forecast'!$C$10))</f>
        <v>0</v>
      </c>
      <c r="L3002" s="193">
        <f>MAX(0,(G3002-'2031 forecast'!$C$10))</f>
        <v>0</v>
      </c>
      <c r="M3002" s="193">
        <f>MAX(0,(H3002-'2031 forecast'!$C$10))</f>
        <v>0</v>
      </c>
      <c r="N3002" s="193">
        <f>MAX(0,(I3002-'2031 forecast'!$C$10))</f>
        <v>0</v>
      </c>
      <c r="O3002" s="193">
        <f>MAX(0,(J3002-'2031 forecast'!$C$10))</f>
        <v>0</v>
      </c>
      <c r="P3002" s="175" t="str">
        <f t="shared" si="480"/>
        <v/>
      </c>
      <c r="Q3002" s="175" t="str">
        <f t="shared" si="481"/>
        <v/>
      </c>
    </row>
    <row r="3003" spans="1:17" s="1" customFormat="1" x14ac:dyDescent="0.3">
      <c r="A3003" s="189">
        <f t="shared" si="479"/>
        <v>43955.95833332606</v>
      </c>
      <c r="B3003" s="190">
        <f t="shared" si="475"/>
        <v>43955</v>
      </c>
      <c r="C3003" s="1">
        <f t="shared" si="476"/>
        <v>23</v>
      </c>
      <c r="D3003" s="191">
        <v>2.3491181564765959</v>
      </c>
      <c r="E3003" s="192">
        <f t="shared" si="477"/>
        <v>8.1569949630555701E-5</v>
      </c>
      <c r="F3003" s="193">
        <f t="shared" si="478"/>
        <v>3.5024472573839622</v>
      </c>
      <c r="G3003" s="193">
        <f t="shared" si="483"/>
        <v>3.6319620997287001</v>
      </c>
      <c r="H3003" s="193">
        <f t="shared" si="483"/>
        <v>3.7662661917479956</v>
      </c>
      <c r="I3003" s="193">
        <f t="shared" si="483"/>
        <v>3.9055366321591078</v>
      </c>
      <c r="J3003" s="193">
        <f t="shared" si="483"/>
        <v>4.0499570685038062</v>
      </c>
      <c r="K3003" s="193">
        <f>MAX(0,(F3003-'2031 forecast'!$C$10))</f>
        <v>0</v>
      </c>
      <c r="L3003" s="193">
        <f>MAX(0,(G3003-'2031 forecast'!$C$10))</f>
        <v>0</v>
      </c>
      <c r="M3003" s="193">
        <f>MAX(0,(H3003-'2031 forecast'!$C$10))</f>
        <v>0</v>
      </c>
      <c r="N3003" s="193">
        <f>MAX(0,(I3003-'2031 forecast'!$C$10))</f>
        <v>0</v>
      </c>
      <c r="O3003" s="193">
        <f>MAX(0,(J3003-'2031 forecast'!$C$10))</f>
        <v>0</v>
      </c>
      <c r="P3003" s="175" t="str">
        <f t="shared" si="480"/>
        <v/>
      </c>
      <c r="Q3003" s="175" t="str">
        <f t="shared" si="481"/>
        <v/>
      </c>
    </row>
    <row r="3004" spans="1:17" s="1" customFormat="1" x14ac:dyDescent="0.3">
      <c r="A3004" s="189">
        <f t="shared" si="479"/>
        <v>43955.999999992724</v>
      </c>
      <c r="B3004" s="190">
        <f t="shared" si="475"/>
        <v>43955</v>
      </c>
      <c r="C3004" s="1">
        <f t="shared" si="476"/>
        <v>0</v>
      </c>
      <c r="D3004" s="191">
        <v>2.1307706355220404</v>
      </c>
      <c r="E3004" s="192">
        <f t="shared" si="477"/>
        <v>7.3988127389254036E-5</v>
      </c>
      <c r="F3004" s="193">
        <f t="shared" si="478"/>
        <v>3.176899275127119</v>
      </c>
      <c r="G3004" s="193">
        <f t="shared" si="483"/>
        <v>3.294375878920583</v>
      </c>
      <c r="H3004" s="193">
        <f t="shared" si="483"/>
        <v>3.4161965777714185</v>
      </c>
      <c r="I3004" s="193">
        <f t="shared" si="483"/>
        <v>3.5425220092981644</v>
      </c>
      <c r="J3004" s="193">
        <f t="shared" si="483"/>
        <v>3.6735187512390288</v>
      </c>
      <c r="K3004" s="193">
        <f>MAX(0,(F3004-'2031 forecast'!$C$10))</f>
        <v>0</v>
      </c>
      <c r="L3004" s="193">
        <f>MAX(0,(G3004-'2031 forecast'!$C$10))</f>
        <v>0</v>
      </c>
      <c r="M3004" s="193">
        <f>MAX(0,(H3004-'2031 forecast'!$C$10))</f>
        <v>0</v>
      </c>
      <c r="N3004" s="193">
        <f>MAX(0,(I3004-'2031 forecast'!$C$10))</f>
        <v>0</v>
      </c>
      <c r="O3004" s="193">
        <f>MAX(0,(J3004-'2031 forecast'!$C$10))</f>
        <v>0</v>
      </c>
      <c r="P3004" s="175" t="str">
        <f t="shared" si="480"/>
        <v/>
      </c>
      <c r="Q3004" s="175" t="str">
        <f t="shared" si="481"/>
        <v/>
      </c>
    </row>
    <row r="3005" spans="1:17" s="1" customFormat="1" x14ac:dyDescent="0.3">
      <c r="A3005" s="189">
        <f t="shared" si="479"/>
        <v>43956.041666659388</v>
      </c>
      <c r="B3005" s="190">
        <f t="shared" si="475"/>
        <v>43956</v>
      </c>
      <c r="C3005" s="1">
        <f t="shared" si="476"/>
        <v>1</v>
      </c>
      <c r="D3005" s="191">
        <v>2.0780660614985274</v>
      </c>
      <c r="E3005" s="192">
        <f t="shared" si="477"/>
        <v>7.215803236549159E-5</v>
      </c>
      <c r="F3005" s="193">
        <f t="shared" si="478"/>
        <v>3.0983187276858133</v>
      </c>
      <c r="G3005" s="193">
        <f t="shared" ref="G3005:J3024" si="484">$E3005*G$2</f>
        <v>3.2128895497600043</v>
      </c>
      <c r="H3005" s="193">
        <f t="shared" si="484"/>
        <v>3.3316970157770736</v>
      </c>
      <c r="I3005" s="193">
        <f t="shared" si="484"/>
        <v>3.4548977899869033</v>
      </c>
      <c r="J3005" s="193">
        <f t="shared" si="484"/>
        <v>3.5826543298302909</v>
      </c>
      <c r="K3005" s="193">
        <f>MAX(0,(F3005-'2031 forecast'!$C$10))</f>
        <v>0</v>
      </c>
      <c r="L3005" s="193">
        <f>MAX(0,(G3005-'2031 forecast'!$C$10))</f>
        <v>0</v>
      </c>
      <c r="M3005" s="193">
        <f>MAX(0,(H3005-'2031 forecast'!$C$10))</f>
        <v>0</v>
      </c>
      <c r="N3005" s="193">
        <f>MAX(0,(I3005-'2031 forecast'!$C$10))</f>
        <v>0</v>
      </c>
      <c r="O3005" s="193">
        <f>MAX(0,(J3005-'2031 forecast'!$C$10))</f>
        <v>0</v>
      </c>
      <c r="P3005" s="175" t="str">
        <f t="shared" si="480"/>
        <v/>
      </c>
      <c r="Q3005" s="175" t="str">
        <f t="shared" si="481"/>
        <v/>
      </c>
    </row>
    <row r="3006" spans="1:17" s="1" customFormat="1" x14ac:dyDescent="0.3">
      <c r="A3006" s="189">
        <f t="shared" si="479"/>
        <v>43956.083333326053</v>
      </c>
      <c r="B3006" s="190">
        <f t="shared" si="475"/>
        <v>43956</v>
      </c>
      <c r="C3006" s="1">
        <f t="shared" si="476"/>
        <v>2</v>
      </c>
      <c r="D3006" s="191">
        <v>2.1006537360800328</v>
      </c>
      <c r="E3006" s="192">
        <f t="shared" si="477"/>
        <v>7.2942358804246914E-5</v>
      </c>
      <c r="F3006" s="193">
        <f t="shared" si="478"/>
        <v>3.131996105160658</v>
      </c>
      <c r="G3006" s="193">
        <f t="shared" si="484"/>
        <v>3.2478122622573946</v>
      </c>
      <c r="H3006" s="193">
        <f t="shared" si="484"/>
        <v>3.3679111137746491</v>
      </c>
      <c r="I3006" s="193">
        <f t="shared" si="484"/>
        <v>3.4924510268345861</v>
      </c>
      <c r="J3006" s="193">
        <f t="shared" si="484"/>
        <v>3.6215962247197493</v>
      </c>
      <c r="K3006" s="193">
        <f>MAX(0,(F3006-'2031 forecast'!$C$10))</f>
        <v>0</v>
      </c>
      <c r="L3006" s="193">
        <f>MAX(0,(G3006-'2031 forecast'!$C$10))</f>
        <v>0</v>
      </c>
      <c r="M3006" s="193">
        <f>MAX(0,(H3006-'2031 forecast'!$C$10))</f>
        <v>0</v>
      </c>
      <c r="N3006" s="193">
        <f>MAX(0,(I3006-'2031 forecast'!$C$10))</f>
        <v>0</v>
      </c>
      <c r="O3006" s="193">
        <f>MAX(0,(J3006-'2031 forecast'!$C$10))</f>
        <v>0</v>
      </c>
      <c r="P3006" s="175" t="str">
        <f t="shared" si="480"/>
        <v/>
      </c>
      <c r="Q3006" s="175" t="str">
        <f t="shared" si="481"/>
        <v/>
      </c>
    </row>
    <row r="3007" spans="1:17" s="1" customFormat="1" x14ac:dyDescent="0.3">
      <c r="A3007" s="189">
        <f t="shared" si="479"/>
        <v>43956.124999992717</v>
      </c>
      <c r="B3007" s="190">
        <f t="shared" si="475"/>
        <v>43956</v>
      </c>
      <c r="C3007" s="1">
        <f t="shared" si="476"/>
        <v>3</v>
      </c>
      <c r="D3007" s="191">
        <v>2.115712185801037</v>
      </c>
      <c r="E3007" s="192">
        <f t="shared" si="477"/>
        <v>7.3465243096750495E-5</v>
      </c>
      <c r="F3007" s="193">
        <f t="shared" si="478"/>
        <v>3.1544476901438894</v>
      </c>
      <c r="G3007" s="193">
        <f t="shared" si="484"/>
        <v>3.2710940705889899</v>
      </c>
      <c r="H3007" s="193">
        <f t="shared" si="484"/>
        <v>3.3920538457730349</v>
      </c>
      <c r="I3007" s="193">
        <f t="shared" si="484"/>
        <v>3.5174865180663764</v>
      </c>
      <c r="J3007" s="193">
        <f t="shared" si="484"/>
        <v>3.6475574879793902</v>
      </c>
      <c r="K3007" s="193">
        <f>MAX(0,(F3007-'2031 forecast'!$C$10))</f>
        <v>0</v>
      </c>
      <c r="L3007" s="193">
        <f>MAX(0,(G3007-'2031 forecast'!$C$10))</f>
        <v>0</v>
      </c>
      <c r="M3007" s="193">
        <f>MAX(0,(H3007-'2031 forecast'!$C$10))</f>
        <v>0</v>
      </c>
      <c r="N3007" s="193">
        <f>MAX(0,(I3007-'2031 forecast'!$C$10))</f>
        <v>0</v>
      </c>
      <c r="O3007" s="193">
        <f>MAX(0,(J3007-'2031 forecast'!$C$10))</f>
        <v>0</v>
      </c>
      <c r="P3007" s="175" t="str">
        <f t="shared" si="480"/>
        <v/>
      </c>
      <c r="Q3007" s="175" t="str">
        <f t="shared" si="481"/>
        <v/>
      </c>
    </row>
    <row r="3008" spans="1:17" s="1" customFormat="1" x14ac:dyDescent="0.3">
      <c r="A3008" s="189">
        <f t="shared" si="479"/>
        <v>43956.166666659381</v>
      </c>
      <c r="B3008" s="190">
        <f t="shared" si="475"/>
        <v>43956</v>
      </c>
      <c r="C3008" s="1">
        <f t="shared" si="476"/>
        <v>4</v>
      </c>
      <c r="D3008" s="191">
        <v>2.0780660614985274</v>
      </c>
      <c r="E3008" s="192">
        <f t="shared" si="477"/>
        <v>7.215803236549159E-5</v>
      </c>
      <c r="F3008" s="193">
        <f t="shared" si="478"/>
        <v>3.0983187276858133</v>
      </c>
      <c r="G3008" s="193">
        <f t="shared" si="484"/>
        <v>3.2128895497600043</v>
      </c>
      <c r="H3008" s="193">
        <f t="shared" si="484"/>
        <v>3.3316970157770736</v>
      </c>
      <c r="I3008" s="193">
        <f t="shared" si="484"/>
        <v>3.4548977899869033</v>
      </c>
      <c r="J3008" s="193">
        <f t="shared" si="484"/>
        <v>3.5826543298302909</v>
      </c>
      <c r="K3008" s="193">
        <f>MAX(0,(F3008-'2031 forecast'!$C$10))</f>
        <v>0</v>
      </c>
      <c r="L3008" s="193">
        <f>MAX(0,(G3008-'2031 forecast'!$C$10))</f>
        <v>0</v>
      </c>
      <c r="M3008" s="193">
        <f>MAX(0,(H3008-'2031 forecast'!$C$10))</f>
        <v>0</v>
      </c>
      <c r="N3008" s="193">
        <f>MAX(0,(I3008-'2031 forecast'!$C$10))</f>
        <v>0</v>
      </c>
      <c r="O3008" s="193">
        <f>MAX(0,(J3008-'2031 forecast'!$C$10))</f>
        <v>0</v>
      </c>
      <c r="P3008" s="175" t="str">
        <f t="shared" si="480"/>
        <v/>
      </c>
      <c r="Q3008" s="175" t="str">
        <f t="shared" si="481"/>
        <v/>
      </c>
    </row>
    <row r="3009" spans="1:17" s="1" customFormat="1" x14ac:dyDescent="0.3">
      <c r="A3009" s="189">
        <f t="shared" si="479"/>
        <v>43956.208333326045</v>
      </c>
      <c r="B3009" s="190">
        <f t="shared" si="475"/>
        <v>43956</v>
      </c>
      <c r="C3009" s="1">
        <f t="shared" si="476"/>
        <v>5</v>
      </c>
      <c r="D3009" s="191">
        <v>2.1608875349640484</v>
      </c>
      <c r="E3009" s="192">
        <f t="shared" si="477"/>
        <v>7.5033895974261185E-5</v>
      </c>
      <c r="F3009" s="193">
        <f t="shared" si="478"/>
        <v>3.2218024450935814</v>
      </c>
      <c r="G3009" s="193">
        <f t="shared" si="484"/>
        <v>3.3409394955837728</v>
      </c>
      <c r="H3009" s="193">
        <f t="shared" si="484"/>
        <v>3.4644820417681887</v>
      </c>
      <c r="I3009" s="193">
        <f t="shared" si="484"/>
        <v>3.5925929917617436</v>
      </c>
      <c r="J3009" s="193">
        <f t="shared" si="484"/>
        <v>3.7254412777583097</v>
      </c>
      <c r="K3009" s="193">
        <f>MAX(0,(F3009-'2031 forecast'!$C$10))</f>
        <v>0</v>
      </c>
      <c r="L3009" s="193">
        <f>MAX(0,(G3009-'2031 forecast'!$C$10))</f>
        <v>0</v>
      </c>
      <c r="M3009" s="193">
        <f>MAX(0,(H3009-'2031 forecast'!$C$10))</f>
        <v>0</v>
      </c>
      <c r="N3009" s="193">
        <f>MAX(0,(I3009-'2031 forecast'!$C$10))</f>
        <v>0</v>
      </c>
      <c r="O3009" s="193">
        <f>MAX(0,(J3009-'2031 forecast'!$C$10))</f>
        <v>0</v>
      </c>
      <c r="P3009" s="175" t="str">
        <f t="shared" si="480"/>
        <v/>
      </c>
      <c r="Q3009" s="175" t="str">
        <f t="shared" si="481"/>
        <v/>
      </c>
    </row>
    <row r="3010" spans="1:17" s="1" customFormat="1" x14ac:dyDescent="0.3">
      <c r="A3010" s="189">
        <f t="shared" si="479"/>
        <v>43956.249999992709</v>
      </c>
      <c r="B3010" s="190">
        <f t="shared" si="475"/>
        <v>43956</v>
      </c>
      <c r="C3010" s="1">
        <f t="shared" si="476"/>
        <v>6</v>
      </c>
      <c r="D3010" s="191">
        <v>2.243709008429569</v>
      </c>
      <c r="E3010" s="192">
        <f t="shared" si="477"/>
        <v>7.7909759583030754E-5</v>
      </c>
      <c r="F3010" s="193">
        <f t="shared" si="478"/>
        <v>3.3452861625013481</v>
      </c>
      <c r="G3010" s="193">
        <f t="shared" si="484"/>
        <v>3.46898944140754</v>
      </c>
      <c r="H3010" s="193">
        <f t="shared" si="484"/>
        <v>3.597267067759303</v>
      </c>
      <c r="I3010" s="193">
        <f t="shared" si="484"/>
        <v>3.730288193536583</v>
      </c>
      <c r="J3010" s="193">
        <f t="shared" si="484"/>
        <v>3.8682282256863272</v>
      </c>
      <c r="K3010" s="193">
        <f>MAX(0,(F3010-'2031 forecast'!$C$10))</f>
        <v>0</v>
      </c>
      <c r="L3010" s="193">
        <f>MAX(0,(G3010-'2031 forecast'!$C$10))</f>
        <v>0</v>
      </c>
      <c r="M3010" s="193">
        <f>MAX(0,(H3010-'2031 forecast'!$C$10))</f>
        <v>0</v>
      </c>
      <c r="N3010" s="193">
        <f>MAX(0,(I3010-'2031 forecast'!$C$10))</f>
        <v>0</v>
      </c>
      <c r="O3010" s="193">
        <f>MAX(0,(J3010-'2031 forecast'!$C$10))</f>
        <v>0</v>
      </c>
      <c r="P3010" s="175" t="str">
        <f t="shared" si="480"/>
        <v/>
      </c>
      <c r="Q3010" s="175" t="str">
        <f t="shared" si="481"/>
        <v/>
      </c>
    </row>
    <row r="3011" spans="1:17" s="1" customFormat="1" x14ac:dyDescent="0.3">
      <c r="A3011" s="189">
        <f t="shared" si="479"/>
        <v>43956.291666659374</v>
      </c>
      <c r="B3011" s="190">
        <f t="shared" si="475"/>
        <v>43956</v>
      </c>
      <c r="C3011" s="1">
        <f t="shared" si="476"/>
        <v>7</v>
      </c>
      <c r="D3011" s="191">
        <v>2.3867642807791056</v>
      </c>
      <c r="E3011" s="192">
        <f t="shared" si="477"/>
        <v>8.2877160361814606E-5</v>
      </c>
      <c r="F3011" s="193">
        <f t="shared" si="478"/>
        <v>3.5585762198420388</v>
      </c>
      <c r="G3011" s="193">
        <f t="shared" si="484"/>
        <v>3.6901666205576857</v>
      </c>
      <c r="H3011" s="193">
        <f t="shared" si="484"/>
        <v>3.826623021743957</v>
      </c>
      <c r="I3011" s="193">
        <f t="shared" si="484"/>
        <v>3.9681253602385804</v>
      </c>
      <c r="J3011" s="193">
        <f t="shared" si="484"/>
        <v>4.1148602266529055</v>
      </c>
      <c r="K3011" s="193">
        <f>MAX(0,(F3011-'2031 forecast'!$C$10))</f>
        <v>0</v>
      </c>
      <c r="L3011" s="193">
        <f>MAX(0,(G3011-'2031 forecast'!$C$10))</f>
        <v>0</v>
      </c>
      <c r="M3011" s="193">
        <f>MAX(0,(H3011-'2031 forecast'!$C$10))</f>
        <v>0</v>
      </c>
      <c r="N3011" s="193">
        <f>MAX(0,(I3011-'2031 forecast'!$C$10))</f>
        <v>0</v>
      </c>
      <c r="O3011" s="193">
        <f>MAX(0,(J3011-'2031 forecast'!$C$10))</f>
        <v>0</v>
      </c>
      <c r="P3011" s="175" t="str">
        <f t="shared" si="480"/>
        <v/>
      </c>
      <c r="Q3011" s="175" t="str">
        <f t="shared" si="481"/>
        <v/>
      </c>
    </row>
    <row r="3012" spans="1:17" s="1" customFormat="1" x14ac:dyDescent="0.3">
      <c r="A3012" s="189">
        <f t="shared" si="479"/>
        <v>43956.333333326038</v>
      </c>
      <c r="B3012" s="190">
        <f t="shared" si="475"/>
        <v>43956</v>
      </c>
      <c r="C3012" s="1">
        <f t="shared" si="476"/>
        <v>8</v>
      </c>
      <c r="D3012" s="191">
        <v>2.4394688548026187</v>
      </c>
      <c r="E3012" s="192">
        <f t="shared" si="477"/>
        <v>8.4707255385577066E-5</v>
      </c>
      <c r="F3012" s="193">
        <f t="shared" si="478"/>
        <v>3.6371567672833454</v>
      </c>
      <c r="G3012" s="193">
        <f t="shared" si="484"/>
        <v>3.7716529497182649</v>
      </c>
      <c r="H3012" s="193">
        <f t="shared" si="484"/>
        <v>3.9111225837383028</v>
      </c>
      <c r="I3012" s="193">
        <f t="shared" si="484"/>
        <v>4.0557495795498424</v>
      </c>
      <c r="J3012" s="193">
        <f t="shared" si="484"/>
        <v>4.2057246480616444</v>
      </c>
      <c r="K3012" s="193">
        <f>MAX(0,(F3012-'2031 forecast'!$C$10))</f>
        <v>0</v>
      </c>
      <c r="L3012" s="193">
        <f>MAX(0,(G3012-'2031 forecast'!$C$10))</f>
        <v>0</v>
      </c>
      <c r="M3012" s="193">
        <f>MAX(0,(H3012-'2031 forecast'!$C$10))</f>
        <v>0</v>
      </c>
      <c r="N3012" s="193">
        <f>MAX(0,(I3012-'2031 forecast'!$C$10))</f>
        <v>0</v>
      </c>
      <c r="O3012" s="193">
        <f>MAX(0,(J3012-'2031 forecast'!$C$10))</f>
        <v>0</v>
      </c>
      <c r="P3012" s="175" t="str">
        <f t="shared" si="480"/>
        <v/>
      </c>
      <c r="Q3012" s="175" t="str">
        <f t="shared" si="481"/>
        <v/>
      </c>
    </row>
    <row r="3013" spans="1:17" s="1" customFormat="1" x14ac:dyDescent="0.3">
      <c r="A3013" s="189">
        <f t="shared" si="479"/>
        <v>43956.374999992702</v>
      </c>
      <c r="B3013" s="190">
        <f t="shared" ref="B3013:B3076" si="485">INT(A3013)</f>
        <v>43956</v>
      </c>
      <c r="C3013" s="1">
        <f t="shared" ref="C3013:C3076" si="486">HOUR(A3013)</f>
        <v>9</v>
      </c>
      <c r="D3013" s="191">
        <v>2.4695857542446267</v>
      </c>
      <c r="E3013" s="192">
        <f t="shared" ref="E3013:E3076" si="487">D3013/SUM($D$4:$D$8763)</f>
        <v>8.5753023970584202E-5</v>
      </c>
      <c r="F3013" s="193">
        <f t="shared" ref="F3013:F3076" si="488">E3013*$F$2</f>
        <v>3.6820599372498068</v>
      </c>
      <c r="G3013" s="193">
        <f t="shared" si="484"/>
        <v>3.8182165663814542</v>
      </c>
      <c r="H3013" s="193">
        <f t="shared" si="484"/>
        <v>3.9594080477350726</v>
      </c>
      <c r="I3013" s="193">
        <f t="shared" si="484"/>
        <v>4.1058205620134212</v>
      </c>
      <c r="J3013" s="193">
        <f t="shared" si="484"/>
        <v>4.2576471745809252</v>
      </c>
      <c r="K3013" s="193">
        <f>MAX(0,(F3013-'2031 forecast'!$C$10))</f>
        <v>0</v>
      </c>
      <c r="L3013" s="193">
        <f>MAX(0,(G3013-'2031 forecast'!$C$10))</f>
        <v>0</v>
      </c>
      <c r="M3013" s="193">
        <f>MAX(0,(H3013-'2031 forecast'!$C$10))</f>
        <v>0</v>
      </c>
      <c r="N3013" s="193">
        <f>MAX(0,(I3013-'2031 forecast'!$C$10))</f>
        <v>0</v>
      </c>
      <c r="O3013" s="193">
        <f>MAX(0,(J3013-'2031 forecast'!$C$10))</f>
        <v>0</v>
      </c>
      <c r="P3013" s="175" t="str">
        <f t="shared" si="480"/>
        <v/>
      </c>
      <c r="Q3013" s="175" t="str">
        <f t="shared" si="481"/>
        <v/>
      </c>
    </row>
    <row r="3014" spans="1:17" s="1" customFormat="1" x14ac:dyDescent="0.3">
      <c r="A3014" s="189">
        <f t="shared" ref="A3014:A3077" si="489">A3013 + TIME(1,0,0)</f>
        <v>43956.416666659366</v>
      </c>
      <c r="B3014" s="190">
        <f t="shared" si="485"/>
        <v>43956</v>
      </c>
      <c r="C3014" s="1">
        <f t="shared" si="486"/>
        <v>10</v>
      </c>
      <c r="D3014" s="191">
        <v>2.4921734288261321</v>
      </c>
      <c r="E3014" s="192">
        <f t="shared" si="487"/>
        <v>8.653735040933954E-5</v>
      </c>
      <c r="F3014" s="193">
        <f t="shared" si="488"/>
        <v>3.7157373147246524</v>
      </c>
      <c r="G3014" s="193">
        <f t="shared" si="484"/>
        <v>3.853139278878845</v>
      </c>
      <c r="H3014" s="193">
        <f t="shared" si="484"/>
        <v>3.9956221457326491</v>
      </c>
      <c r="I3014" s="193">
        <f t="shared" si="484"/>
        <v>4.1433737988611048</v>
      </c>
      <c r="J3014" s="193">
        <f t="shared" si="484"/>
        <v>4.2965890694703841</v>
      </c>
      <c r="K3014" s="193">
        <f>MAX(0,(F3014-'2031 forecast'!$C$10))</f>
        <v>0</v>
      </c>
      <c r="L3014" s="193">
        <f>MAX(0,(G3014-'2031 forecast'!$C$10))</f>
        <v>0</v>
      </c>
      <c r="M3014" s="193">
        <f>MAX(0,(H3014-'2031 forecast'!$C$10))</f>
        <v>0</v>
      </c>
      <c r="N3014" s="193">
        <f>MAX(0,(I3014-'2031 forecast'!$C$10))</f>
        <v>0</v>
      </c>
      <c r="O3014" s="193">
        <f>MAX(0,(J3014-'2031 forecast'!$C$10))</f>
        <v>0</v>
      </c>
      <c r="P3014" s="175" t="str">
        <f t="shared" ref="P3014:P3077" si="490">IF(K3014&gt;0,IF(K3013&gt;0,P3013+1,1),"")</f>
        <v/>
      </c>
      <c r="Q3014" s="175" t="str">
        <f t="shared" ref="Q3014:Q3077" si="491">IF(AND(K3014&gt;0,K3015=0),P3014,"")</f>
        <v/>
      </c>
    </row>
    <row r="3015" spans="1:17" s="1" customFormat="1" x14ac:dyDescent="0.3">
      <c r="A3015" s="189">
        <f t="shared" si="489"/>
        <v>43956.458333326031</v>
      </c>
      <c r="B3015" s="190">
        <f t="shared" si="485"/>
        <v>43956</v>
      </c>
      <c r="C3015" s="1">
        <f t="shared" si="486"/>
        <v>11</v>
      </c>
      <c r="D3015" s="191">
        <v>2.5599364525706494</v>
      </c>
      <c r="E3015" s="192">
        <f t="shared" si="487"/>
        <v>8.8890329725605568E-5</v>
      </c>
      <c r="F3015" s="193">
        <f t="shared" si="488"/>
        <v>3.8167694471491895</v>
      </c>
      <c r="G3015" s="193">
        <f t="shared" si="484"/>
        <v>3.9579074163710191</v>
      </c>
      <c r="H3015" s="193">
        <f t="shared" si="484"/>
        <v>4.1042644397253794</v>
      </c>
      <c r="I3015" s="193">
        <f t="shared" si="484"/>
        <v>4.2560335094041557</v>
      </c>
      <c r="J3015" s="193">
        <f t="shared" si="484"/>
        <v>4.4134147541387634</v>
      </c>
      <c r="K3015" s="193">
        <f>MAX(0,(F3015-'2031 forecast'!$C$10))</f>
        <v>0</v>
      </c>
      <c r="L3015" s="193">
        <f>MAX(0,(G3015-'2031 forecast'!$C$10))</f>
        <v>0</v>
      </c>
      <c r="M3015" s="193">
        <f>MAX(0,(H3015-'2031 forecast'!$C$10))</f>
        <v>0</v>
      </c>
      <c r="N3015" s="193">
        <f>MAX(0,(I3015-'2031 forecast'!$C$10))</f>
        <v>0</v>
      </c>
      <c r="O3015" s="193">
        <f>MAX(0,(J3015-'2031 forecast'!$C$10))</f>
        <v>0</v>
      </c>
      <c r="P3015" s="175" t="str">
        <f t="shared" si="490"/>
        <v/>
      </c>
      <c r="Q3015" s="175" t="str">
        <f t="shared" si="491"/>
        <v/>
      </c>
    </row>
    <row r="3016" spans="1:17" s="1" customFormat="1" x14ac:dyDescent="0.3">
      <c r="A3016" s="189">
        <f t="shared" si="489"/>
        <v>43956.499999992695</v>
      </c>
      <c r="B3016" s="190">
        <f t="shared" si="485"/>
        <v>43956</v>
      </c>
      <c r="C3016" s="1">
        <f t="shared" si="486"/>
        <v>12</v>
      </c>
      <c r="D3016" s="191">
        <v>2.5975825768731586</v>
      </c>
      <c r="E3016" s="192">
        <f t="shared" si="487"/>
        <v>9.019754045686446E-5</v>
      </c>
      <c r="F3016" s="193">
        <f t="shared" si="488"/>
        <v>3.8728984096072652</v>
      </c>
      <c r="G3016" s="193">
        <f t="shared" si="484"/>
        <v>4.0161119372000043</v>
      </c>
      <c r="H3016" s="193">
        <f t="shared" si="484"/>
        <v>4.1646212697213407</v>
      </c>
      <c r="I3016" s="193">
        <f t="shared" si="484"/>
        <v>4.3186222374836278</v>
      </c>
      <c r="J3016" s="193">
        <f t="shared" si="484"/>
        <v>4.4783179122878618</v>
      </c>
      <c r="K3016" s="193">
        <f>MAX(0,(F3016-'2031 forecast'!$C$10))</f>
        <v>0</v>
      </c>
      <c r="L3016" s="193">
        <f>MAX(0,(G3016-'2031 forecast'!$C$10))</f>
        <v>0</v>
      </c>
      <c r="M3016" s="193">
        <f>MAX(0,(H3016-'2031 forecast'!$C$10))</f>
        <v>0</v>
      </c>
      <c r="N3016" s="193">
        <f>MAX(0,(I3016-'2031 forecast'!$C$10))</f>
        <v>0</v>
      </c>
      <c r="O3016" s="193">
        <f>MAX(0,(J3016-'2031 forecast'!$C$10))</f>
        <v>0</v>
      </c>
      <c r="P3016" s="175" t="str">
        <f t="shared" si="490"/>
        <v/>
      </c>
      <c r="Q3016" s="175" t="str">
        <f t="shared" si="491"/>
        <v/>
      </c>
    </row>
    <row r="3017" spans="1:17" s="1" customFormat="1" x14ac:dyDescent="0.3">
      <c r="A3017" s="189">
        <f t="shared" si="489"/>
        <v>43956.541666659359</v>
      </c>
      <c r="B3017" s="190">
        <f t="shared" si="485"/>
        <v>43956</v>
      </c>
      <c r="C3017" s="1">
        <f t="shared" si="486"/>
        <v>13</v>
      </c>
      <c r="D3017" s="191">
        <v>2.6427579260361704</v>
      </c>
      <c r="E3017" s="192">
        <f t="shared" si="487"/>
        <v>9.1766193334375163E-5</v>
      </c>
      <c r="F3017" s="193">
        <f t="shared" si="488"/>
        <v>3.9402531645569576</v>
      </c>
      <c r="G3017" s="193">
        <f t="shared" si="484"/>
        <v>4.0859573621947876</v>
      </c>
      <c r="H3017" s="193">
        <f t="shared" si="484"/>
        <v>4.2370494657164945</v>
      </c>
      <c r="I3017" s="193">
        <f t="shared" si="484"/>
        <v>4.393728711178996</v>
      </c>
      <c r="J3017" s="193">
        <f t="shared" si="484"/>
        <v>4.5562017020667822</v>
      </c>
      <c r="K3017" s="193">
        <f>MAX(0,(F3017-'2031 forecast'!$C$10))</f>
        <v>0</v>
      </c>
      <c r="L3017" s="193">
        <f>MAX(0,(G3017-'2031 forecast'!$C$10))</f>
        <v>0</v>
      </c>
      <c r="M3017" s="193">
        <f>MAX(0,(H3017-'2031 forecast'!$C$10))</f>
        <v>0</v>
      </c>
      <c r="N3017" s="193">
        <f>MAX(0,(I3017-'2031 forecast'!$C$10))</f>
        <v>0</v>
      </c>
      <c r="O3017" s="193">
        <f>MAX(0,(J3017-'2031 forecast'!$C$10))</f>
        <v>0</v>
      </c>
      <c r="P3017" s="175" t="str">
        <f t="shared" si="490"/>
        <v/>
      </c>
      <c r="Q3017" s="175" t="str">
        <f t="shared" si="491"/>
        <v/>
      </c>
    </row>
    <row r="3018" spans="1:17" s="1" customFormat="1" x14ac:dyDescent="0.3">
      <c r="A3018" s="189">
        <f t="shared" si="489"/>
        <v>43956.583333326023</v>
      </c>
      <c r="B3018" s="190">
        <f t="shared" si="485"/>
        <v>43956</v>
      </c>
      <c r="C3018" s="1">
        <f t="shared" si="486"/>
        <v>14</v>
      </c>
      <c r="D3018" s="191">
        <v>2.5825241271521548</v>
      </c>
      <c r="E3018" s="192">
        <f t="shared" si="487"/>
        <v>8.9674656164360906E-5</v>
      </c>
      <c r="F3018" s="193">
        <f t="shared" si="488"/>
        <v>3.8504468246240351</v>
      </c>
      <c r="G3018" s="193">
        <f t="shared" si="484"/>
        <v>3.9928301288684103</v>
      </c>
      <c r="H3018" s="193">
        <f t="shared" si="484"/>
        <v>4.1404785377229558</v>
      </c>
      <c r="I3018" s="193">
        <f t="shared" si="484"/>
        <v>4.2935867462518393</v>
      </c>
      <c r="J3018" s="193">
        <f t="shared" si="484"/>
        <v>4.4523566490282223</v>
      </c>
      <c r="K3018" s="193">
        <f>MAX(0,(F3018-'2031 forecast'!$C$10))</f>
        <v>0</v>
      </c>
      <c r="L3018" s="193">
        <f>MAX(0,(G3018-'2031 forecast'!$C$10))</f>
        <v>0</v>
      </c>
      <c r="M3018" s="193">
        <f>MAX(0,(H3018-'2031 forecast'!$C$10))</f>
        <v>0</v>
      </c>
      <c r="N3018" s="193">
        <f>MAX(0,(I3018-'2031 forecast'!$C$10))</f>
        <v>0</v>
      </c>
      <c r="O3018" s="193">
        <f>MAX(0,(J3018-'2031 forecast'!$C$10))</f>
        <v>0</v>
      </c>
      <c r="P3018" s="175" t="str">
        <f t="shared" si="490"/>
        <v/>
      </c>
      <c r="Q3018" s="175" t="str">
        <f t="shared" si="491"/>
        <v/>
      </c>
    </row>
    <row r="3019" spans="1:17" s="1" customFormat="1" x14ac:dyDescent="0.3">
      <c r="A3019" s="189">
        <f t="shared" si="489"/>
        <v>43956.624999992688</v>
      </c>
      <c r="B3019" s="190">
        <f t="shared" si="485"/>
        <v>43956</v>
      </c>
      <c r="C3019" s="1">
        <f t="shared" si="486"/>
        <v>15</v>
      </c>
      <c r="D3019" s="191">
        <v>2.514761103407638</v>
      </c>
      <c r="E3019" s="192">
        <f t="shared" si="487"/>
        <v>8.7321676848094892E-5</v>
      </c>
      <c r="F3019" s="193">
        <f t="shared" si="488"/>
        <v>3.7494146921994984</v>
      </c>
      <c r="G3019" s="193">
        <f t="shared" si="484"/>
        <v>3.8880619913762366</v>
      </c>
      <c r="H3019" s="193">
        <f t="shared" si="484"/>
        <v>4.0318362437302264</v>
      </c>
      <c r="I3019" s="193">
        <f t="shared" si="484"/>
        <v>4.1809270357087884</v>
      </c>
      <c r="J3019" s="193">
        <f t="shared" si="484"/>
        <v>4.3355309643598448</v>
      </c>
      <c r="K3019" s="193">
        <f>MAX(0,(F3019-'2031 forecast'!$C$10))</f>
        <v>0</v>
      </c>
      <c r="L3019" s="193">
        <f>MAX(0,(G3019-'2031 forecast'!$C$10))</f>
        <v>0</v>
      </c>
      <c r="M3019" s="193">
        <f>MAX(0,(H3019-'2031 forecast'!$C$10))</f>
        <v>0</v>
      </c>
      <c r="N3019" s="193">
        <f>MAX(0,(I3019-'2031 forecast'!$C$10))</f>
        <v>0</v>
      </c>
      <c r="O3019" s="193">
        <f>MAX(0,(J3019-'2031 forecast'!$C$10))</f>
        <v>0</v>
      </c>
      <c r="P3019" s="175" t="str">
        <f t="shared" si="490"/>
        <v/>
      </c>
      <c r="Q3019" s="175" t="str">
        <f t="shared" si="491"/>
        <v/>
      </c>
    </row>
    <row r="3020" spans="1:17" s="1" customFormat="1" x14ac:dyDescent="0.3">
      <c r="A3020" s="189">
        <f t="shared" si="489"/>
        <v>43956.666666659352</v>
      </c>
      <c r="B3020" s="190">
        <f t="shared" si="485"/>
        <v>43956</v>
      </c>
      <c r="C3020" s="1">
        <f t="shared" si="486"/>
        <v>16</v>
      </c>
      <c r="D3020" s="191">
        <v>2.5524072277101477</v>
      </c>
      <c r="E3020" s="192">
        <f t="shared" si="487"/>
        <v>8.8628887579353797E-5</v>
      </c>
      <c r="F3020" s="193">
        <f t="shared" si="488"/>
        <v>3.8055436546575749</v>
      </c>
      <c r="G3020" s="193">
        <f t="shared" si="484"/>
        <v>3.9462665122052223</v>
      </c>
      <c r="H3020" s="193">
        <f t="shared" si="484"/>
        <v>4.0921930737261878</v>
      </c>
      <c r="I3020" s="193">
        <f t="shared" si="484"/>
        <v>4.2435157637882615</v>
      </c>
      <c r="J3020" s="193">
        <f t="shared" si="484"/>
        <v>4.4004341225089441</v>
      </c>
      <c r="K3020" s="193">
        <f>MAX(0,(F3020-'2031 forecast'!$C$10))</f>
        <v>0</v>
      </c>
      <c r="L3020" s="193">
        <f>MAX(0,(G3020-'2031 forecast'!$C$10))</f>
        <v>0</v>
      </c>
      <c r="M3020" s="193">
        <f>MAX(0,(H3020-'2031 forecast'!$C$10))</f>
        <v>0</v>
      </c>
      <c r="N3020" s="193">
        <f>MAX(0,(I3020-'2031 forecast'!$C$10))</f>
        <v>0</v>
      </c>
      <c r="O3020" s="193">
        <f>MAX(0,(J3020-'2031 forecast'!$C$10))</f>
        <v>0</v>
      </c>
      <c r="P3020" s="175" t="str">
        <f t="shared" si="490"/>
        <v/>
      </c>
      <c r="Q3020" s="175" t="str">
        <f t="shared" si="491"/>
        <v/>
      </c>
    </row>
    <row r="3021" spans="1:17" s="1" customFormat="1" x14ac:dyDescent="0.3">
      <c r="A3021" s="189">
        <f t="shared" si="489"/>
        <v>43956.708333326016</v>
      </c>
      <c r="B3021" s="190">
        <f t="shared" si="485"/>
        <v>43956</v>
      </c>
      <c r="C3021" s="1">
        <f t="shared" si="486"/>
        <v>17</v>
      </c>
      <c r="D3021" s="191">
        <v>2.6276994763151666</v>
      </c>
      <c r="E3021" s="192">
        <f t="shared" si="487"/>
        <v>9.1243309041871595E-5</v>
      </c>
      <c r="F3021" s="193">
        <f t="shared" si="488"/>
        <v>3.9178015795737267</v>
      </c>
      <c r="G3021" s="193">
        <f t="shared" si="484"/>
        <v>4.0626755538631931</v>
      </c>
      <c r="H3021" s="193">
        <f t="shared" si="484"/>
        <v>4.2129067337181105</v>
      </c>
      <c r="I3021" s="193">
        <f t="shared" si="484"/>
        <v>4.3686932199472066</v>
      </c>
      <c r="J3021" s="193">
        <f t="shared" si="484"/>
        <v>4.5302404388071418</v>
      </c>
      <c r="K3021" s="193">
        <f>MAX(0,(F3021-'2031 forecast'!$C$10))</f>
        <v>0</v>
      </c>
      <c r="L3021" s="193">
        <f>MAX(0,(G3021-'2031 forecast'!$C$10))</f>
        <v>0</v>
      </c>
      <c r="M3021" s="193">
        <f>MAX(0,(H3021-'2031 forecast'!$C$10))</f>
        <v>0</v>
      </c>
      <c r="N3021" s="193">
        <f>MAX(0,(I3021-'2031 forecast'!$C$10))</f>
        <v>0</v>
      </c>
      <c r="O3021" s="193">
        <f>MAX(0,(J3021-'2031 forecast'!$C$10))</f>
        <v>0</v>
      </c>
      <c r="P3021" s="175" t="str">
        <f t="shared" si="490"/>
        <v/>
      </c>
      <c r="Q3021" s="175" t="str">
        <f t="shared" si="491"/>
        <v/>
      </c>
    </row>
    <row r="3022" spans="1:17" s="1" customFormat="1" x14ac:dyDescent="0.3">
      <c r="A3022" s="189">
        <f t="shared" si="489"/>
        <v>43956.74999999268</v>
      </c>
      <c r="B3022" s="190">
        <f t="shared" si="485"/>
        <v>43956</v>
      </c>
      <c r="C3022" s="1">
        <f t="shared" si="486"/>
        <v>18</v>
      </c>
      <c r="D3022" s="191">
        <v>2.6653456006176763</v>
      </c>
      <c r="E3022" s="192">
        <f t="shared" si="487"/>
        <v>9.2550519773130515E-5</v>
      </c>
      <c r="F3022" s="193">
        <f t="shared" si="488"/>
        <v>3.9739305420318036</v>
      </c>
      <c r="G3022" s="193">
        <f t="shared" si="484"/>
        <v>4.1208800746921792</v>
      </c>
      <c r="H3022" s="193">
        <f t="shared" si="484"/>
        <v>4.2732635637140719</v>
      </c>
      <c r="I3022" s="193">
        <f t="shared" si="484"/>
        <v>4.4312819480266805</v>
      </c>
      <c r="J3022" s="193">
        <f t="shared" si="484"/>
        <v>4.595143596956242</v>
      </c>
      <c r="K3022" s="193">
        <f>MAX(0,(F3022-'2031 forecast'!$C$10))</f>
        <v>0</v>
      </c>
      <c r="L3022" s="193">
        <f>MAX(0,(G3022-'2031 forecast'!$C$10))</f>
        <v>0</v>
      </c>
      <c r="M3022" s="193">
        <f>MAX(0,(H3022-'2031 forecast'!$C$10))</f>
        <v>0</v>
      </c>
      <c r="N3022" s="193">
        <f>MAX(0,(I3022-'2031 forecast'!$C$10))</f>
        <v>0</v>
      </c>
      <c r="O3022" s="193">
        <f>MAX(0,(J3022-'2031 forecast'!$C$10))</f>
        <v>0</v>
      </c>
      <c r="P3022" s="175" t="str">
        <f t="shared" si="490"/>
        <v/>
      </c>
      <c r="Q3022" s="175" t="str">
        <f t="shared" si="491"/>
        <v/>
      </c>
    </row>
    <row r="3023" spans="1:17" s="1" customFormat="1" x14ac:dyDescent="0.3">
      <c r="A3023" s="189">
        <f t="shared" si="489"/>
        <v>43956.791666659345</v>
      </c>
      <c r="B3023" s="190">
        <f t="shared" si="485"/>
        <v>43956</v>
      </c>
      <c r="C3023" s="1">
        <f t="shared" si="486"/>
        <v>19</v>
      </c>
      <c r="D3023" s="191">
        <v>2.5900533520126574</v>
      </c>
      <c r="E3023" s="192">
        <f t="shared" si="487"/>
        <v>8.9936098310612703E-5</v>
      </c>
      <c r="F3023" s="193">
        <f t="shared" si="488"/>
        <v>3.861672617115651</v>
      </c>
      <c r="G3023" s="193">
        <f t="shared" si="484"/>
        <v>4.0044710330342079</v>
      </c>
      <c r="H3023" s="193">
        <f t="shared" si="484"/>
        <v>4.1525499037221492</v>
      </c>
      <c r="I3023" s="193">
        <f t="shared" si="484"/>
        <v>4.3061044918677345</v>
      </c>
      <c r="J3023" s="193">
        <f t="shared" si="484"/>
        <v>4.4653372806580434</v>
      </c>
      <c r="K3023" s="193">
        <f>MAX(0,(F3023-'2031 forecast'!$C$10))</f>
        <v>0</v>
      </c>
      <c r="L3023" s="193">
        <f>MAX(0,(G3023-'2031 forecast'!$C$10))</f>
        <v>0</v>
      </c>
      <c r="M3023" s="193">
        <f>MAX(0,(H3023-'2031 forecast'!$C$10))</f>
        <v>0</v>
      </c>
      <c r="N3023" s="193">
        <f>MAX(0,(I3023-'2031 forecast'!$C$10))</f>
        <v>0</v>
      </c>
      <c r="O3023" s="193">
        <f>MAX(0,(J3023-'2031 forecast'!$C$10))</f>
        <v>0</v>
      </c>
      <c r="P3023" s="175" t="str">
        <f t="shared" si="490"/>
        <v/>
      </c>
      <c r="Q3023" s="175" t="str">
        <f t="shared" si="491"/>
        <v/>
      </c>
    </row>
    <row r="3024" spans="1:17" s="1" customFormat="1" x14ac:dyDescent="0.3">
      <c r="A3024" s="189">
        <f t="shared" si="489"/>
        <v>43956.833333326009</v>
      </c>
      <c r="B3024" s="190">
        <f t="shared" si="485"/>
        <v>43956</v>
      </c>
      <c r="C3024" s="1">
        <f t="shared" si="486"/>
        <v>20</v>
      </c>
      <c r="D3024" s="191">
        <v>2.7180501746411898</v>
      </c>
      <c r="E3024" s="192">
        <f t="shared" si="487"/>
        <v>9.4380614796892988E-5</v>
      </c>
      <c r="F3024" s="193">
        <f t="shared" si="488"/>
        <v>4.0525110894731107</v>
      </c>
      <c r="G3024" s="193">
        <f t="shared" si="484"/>
        <v>4.2023664038527597</v>
      </c>
      <c r="H3024" s="193">
        <f t="shared" si="484"/>
        <v>4.3577631257084182</v>
      </c>
      <c r="I3024" s="193">
        <f t="shared" si="484"/>
        <v>4.5189061673379429</v>
      </c>
      <c r="J3024" s="193">
        <f t="shared" si="484"/>
        <v>4.6860080183649817</v>
      </c>
      <c r="K3024" s="193">
        <f>MAX(0,(F3024-'2031 forecast'!$C$10))</f>
        <v>0</v>
      </c>
      <c r="L3024" s="193">
        <f>MAX(0,(G3024-'2031 forecast'!$C$10))</f>
        <v>0</v>
      </c>
      <c r="M3024" s="193">
        <f>MAX(0,(H3024-'2031 forecast'!$C$10))</f>
        <v>0</v>
      </c>
      <c r="N3024" s="193">
        <f>MAX(0,(I3024-'2031 forecast'!$C$10))</f>
        <v>0</v>
      </c>
      <c r="O3024" s="193">
        <f>MAX(0,(J3024-'2031 forecast'!$C$10))</f>
        <v>0</v>
      </c>
      <c r="P3024" s="175" t="str">
        <f t="shared" si="490"/>
        <v/>
      </c>
      <c r="Q3024" s="175" t="str">
        <f t="shared" si="491"/>
        <v/>
      </c>
    </row>
    <row r="3025" spans="1:17" s="1" customFormat="1" x14ac:dyDescent="0.3">
      <c r="A3025" s="189">
        <f t="shared" si="489"/>
        <v>43956.874999992673</v>
      </c>
      <c r="B3025" s="190">
        <f t="shared" si="485"/>
        <v>43956</v>
      </c>
      <c r="C3025" s="1">
        <f t="shared" si="486"/>
        <v>21</v>
      </c>
      <c r="D3025" s="191">
        <v>2.7180501746411898</v>
      </c>
      <c r="E3025" s="192">
        <f t="shared" si="487"/>
        <v>9.4380614796892988E-5</v>
      </c>
      <c r="F3025" s="193">
        <f t="shared" si="488"/>
        <v>4.0525110894731107</v>
      </c>
      <c r="G3025" s="193">
        <f t="shared" ref="G3025:J3044" si="492">$E3025*G$2</f>
        <v>4.2023664038527597</v>
      </c>
      <c r="H3025" s="193">
        <f t="shared" si="492"/>
        <v>4.3577631257084182</v>
      </c>
      <c r="I3025" s="193">
        <f t="shared" si="492"/>
        <v>4.5189061673379429</v>
      </c>
      <c r="J3025" s="193">
        <f t="shared" si="492"/>
        <v>4.6860080183649817</v>
      </c>
      <c r="K3025" s="193">
        <f>MAX(0,(F3025-'2031 forecast'!$C$10))</f>
        <v>0</v>
      </c>
      <c r="L3025" s="193">
        <f>MAX(0,(G3025-'2031 forecast'!$C$10))</f>
        <v>0</v>
      </c>
      <c r="M3025" s="193">
        <f>MAX(0,(H3025-'2031 forecast'!$C$10))</f>
        <v>0</v>
      </c>
      <c r="N3025" s="193">
        <f>MAX(0,(I3025-'2031 forecast'!$C$10))</f>
        <v>0</v>
      </c>
      <c r="O3025" s="193">
        <f>MAX(0,(J3025-'2031 forecast'!$C$10))</f>
        <v>0</v>
      </c>
      <c r="P3025" s="175" t="str">
        <f t="shared" si="490"/>
        <v/>
      </c>
      <c r="Q3025" s="175" t="str">
        <f t="shared" si="491"/>
        <v/>
      </c>
    </row>
    <row r="3026" spans="1:17" s="1" customFormat="1" x14ac:dyDescent="0.3">
      <c r="A3026" s="189">
        <f t="shared" si="489"/>
        <v>43956.916666659337</v>
      </c>
      <c r="B3026" s="190">
        <f t="shared" si="485"/>
        <v>43956</v>
      </c>
      <c r="C3026" s="1">
        <f t="shared" si="486"/>
        <v>22</v>
      </c>
      <c r="D3026" s="191">
        <v>2.5448780028496456</v>
      </c>
      <c r="E3026" s="192">
        <f t="shared" si="487"/>
        <v>8.8367445433102014E-5</v>
      </c>
      <c r="F3026" s="193">
        <f t="shared" si="488"/>
        <v>3.7943178621659595</v>
      </c>
      <c r="G3026" s="193">
        <f t="shared" si="492"/>
        <v>3.9346256080394251</v>
      </c>
      <c r="H3026" s="193">
        <f t="shared" si="492"/>
        <v>4.0801217077269953</v>
      </c>
      <c r="I3026" s="193">
        <f t="shared" si="492"/>
        <v>4.2309980181723672</v>
      </c>
      <c r="J3026" s="193">
        <f t="shared" si="492"/>
        <v>4.3874534908791238</v>
      </c>
      <c r="K3026" s="193">
        <f>MAX(0,(F3026-'2031 forecast'!$C$10))</f>
        <v>0</v>
      </c>
      <c r="L3026" s="193">
        <f>MAX(0,(G3026-'2031 forecast'!$C$10))</f>
        <v>0</v>
      </c>
      <c r="M3026" s="193">
        <f>MAX(0,(H3026-'2031 forecast'!$C$10))</f>
        <v>0</v>
      </c>
      <c r="N3026" s="193">
        <f>MAX(0,(I3026-'2031 forecast'!$C$10))</f>
        <v>0</v>
      </c>
      <c r="O3026" s="193">
        <f>MAX(0,(J3026-'2031 forecast'!$C$10))</f>
        <v>0</v>
      </c>
      <c r="P3026" s="175" t="str">
        <f t="shared" si="490"/>
        <v/>
      </c>
      <c r="Q3026" s="175" t="str">
        <f t="shared" si="491"/>
        <v/>
      </c>
    </row>
    <row r="3027" spans="1:17" s="1" customFormat="1" x14ac:dyDescent="0.3">
      <c r="A3027" s="189">
        <f t="shared" si="489"/>
        <v>43956.958333326002</v>
      </c>
      <c r="B3027" s="190">
        <f t="shared" si="485"/>
        <v>43956</v>
      </c>
      <c r="C3027" s="1">
        <f t="shared" si="486"/>
        <v>23</v>
      </c>
      <c r="D3027" s="191">
        <v>2.3641766061976002</v>
      </c>
      <c r="E3027" s="192">
        <f t="shared" si="487"/>
        <v>8.2092833923059282E-5</v>
      </c>
      <c r="F3027" s="193">
        <f t="shared" si="488"/>
        <v>3.5248988423671936</v>
      </c>
      <c r="G3027" s="193">
        <f t="shared" si="492"/>
        <v>3.655243908060295</v>
      </c>
      <c r="H3027" s="193">
        <f t="shared" si="492"/>
        <v>3.7904089237463809</v>
      </c>
      <c r="I3027" s="193">
        <f t="shared" si="492"/>
        <v>3.9305721233908977</v>
      </c>
      <c r="J3027" s="193">
        <f t="shared" si="492"/>
        <v>4.0759183317634475</v>
      </c>
      <c r="K3027" s="193">
        <f>MAX(0,(F3027-'2031 forecast'!$C$10))</f>
        <v>0</v>
      </c>
      <c r="L3027" s="193">
        <f>MAX(0,(G3027-'2031 forecast'!$C$10))</f>
        <v>0</v>
      </c>
      <c r="M3027" s="193">
        <f>MAX(0,(H3027-'2031 forecast'!$C$10))</f>
        <v>0</v>
      </c>
      <c r="N3027" s="193">
        <f>MAX(0,(I3027-'2031 forecast'!$C$10))</f>
        <v>0</v>
      </c>
      <c r="O3027" s="193">
        <f>MAX(0,(J3027-'2031 forecast'!$C$10))</f>
        <v>0</v>
      </c>
      <c r="P3027" s="175" t="str">
        <f t="shared" si="490"/>
        <v/>
      </c>
      <c r="Q3027" s="175" t="str">
        <f t="shared" si="491"/>
        <v/>
      </c>
    </row>
    <row r="3028" spans="1:17" s="1" customFormat="1" x14ac:dyDescent="0.3">
      <c r="A3028" s="189">
        <f t="shared" si="489"/>
        <v>43956.999999992666</v>
      </c>
      <c r="B3028" s="190">
        <f t="shared" si="485"/>
        <v>43956</v>
      </c>
      <c r="C3028" s="1">
        <f t="shared" si="486"/>
        <v>0</v>
      </c>
      <c r="D3028" s="191">
        <v>2.1533583101035458</v>
      </c>
      <c r="E3028" s="192">
        <f t="shared" si="487"/>
        <v>7.4772453828009374E-5</v>
      </c>
      <c r="F3028" s="193">
        <f t="shared" si="488"/>
        <v>3.2105766526019646</v>
      </c>
      <c r="G3028" s="193">
        <f t="shared" si="492"/>
        <v>3.3292985914179742</v>
      </c>
      <c r="H3028" s="193">
        <f t="shared" si="492"/>
        <v>3.452410675768995</v>
      </c>
      <c r="I3028" s="193">
        <f t="shared" si="492"/>
        <v>3.580075246145848</v>
      </c>
      <c r="J3028" s="193">
        <f t="shared" si="492"/>
        <v>3.7124606461284881</v>
      </c>
      <c r="K3028" s="193">
        <f>MAX(0,(F3028-'2031 forecast'!$C$10))</f>
        <v>0</v>
      </c>
      <c r="L3028" s="193">
        <f>MAX(0,(G3028-'2031 forecast'!$C$10))</f>
        <v>0</v>
      </c>
      <c r="M3028" s="193">
        <f>MAX(0,(H3028-'2031 forecast'!$C$10))</f>
        <v>0</v>
      </c>
      <c r="N3028" s="193">
        <f>MAX(0,(I3028-'2031 forecast'!$C$10))</f>
        <v>0</v>
      </c>
      <c r="O3028" s="193">
        <f>MAX(0,(J3028-'2031 forecast'!$C$10))</f>
        <v>0</v>
      </c>
      <c r="P3028" s="175" t="str">
        <f t="shared" si="490"/>
        <v/>
      </c>
      <c r="Q3028" s="175" t="str">
        <f t="shared" si="491"/>
        <v/>
      </c>
    </row>
    <row r="3029" spans="1:17" s="1" customFormat="1" x14ac:dyDescent="0.3">
      <c r="A3029" s="189">
        <f t="shared" si="489"/>
        <v>43957.04166665933</v>
      </c>
      <c r="B3029" s="190">
        <f t="shared" si="485"/>
        <v>43957</v>
      </c>
      <c r="C3029" s="1">
        <f t="shared" si="486"/>
        <v>1</v>
      </c>
      <c r="D3029" s="191">
        <v>2.1006537360800328</v>
      </c>
      <c r="E3029" s="192">
        <f t="shared" si="487"/>
        <v>7.2942358804246914E-5</v>
      </c>
      <c r="F3029" s="193">
        <f t="shared" si="488"/>
        <v>3.131996105160658</v>
      </c>
      <c r="G3029" s="193">
        <f t="shared" si="492"/>
        <v>3.2478122622573946</v>
      </c>
      <c r="H3029" s="193">
        <f t="shared" si="492"/>
        <v>3.3679111137746491</v>
      </c>
      <c r="I3029" s="193">
        <f t="shared" si="492"/>
        <v>3.4924510268345861</v>
      </c>
      <c r="J3029" s="193">
        <f t="shared" si="492"/>
        <v>3.6215962247197493</v>
      </c>
      <c r="K3029" s="193">
        <f>MAX(0,(F3029-'2031 forecast'!$C$10))</f>
        <v>0</v>
      </c>
      <c r="L3029" s="193">
        <f>MAX(0,(G3029-'2031 forecast'!$C$10))</f>
        <v>0</v>
      </c>
      <c r="M3029" s="193">
        <f>MAX(0,(H3029-'2031 forecast'!$C$10))</f>
        <v>0</v>
      </c>
      <c r="N3029" s="193">
        <f>MAX(0,(I3029-'2031 forecast'!$C$10))</f>
        <v>0</v>
      </c>
      <c r="O3029" s="193">
        <f>MAX(0,(J3029-'2031 forecast'!$C$10))</f>
        <v>0</v>
      </c>
      <c r="P3029" s="175" t="str">
        <f t="shared" si="490"/>
        <v/>
      </c>
      <c r="Q3029" s="175" t="str">
        <f t="shared" si="491"/>
        <v/>
      </c>
    </row>
    <row r="3030" spans="1:17" s="1" customFormat="1" x14ac:dyDescent="0.3">
      <c r="A3030" s="189">
        <f t="shared" si="489"/>
        <v>43957.083333325994</v>
      </c>
      <c r="B3030" s="190">
        <f t="shared" si="485"/>
        <v>43957</v>
      </c>
      <c r="C3030" s="1">
        <f t="shared" si="486"/>
        <v>2</v>
      </c>
      <c r="D3030" s="191">
        <v>2.0479491620565198</v>
      </c>
      <c r="E3030" s="192">
        <f t="shared" si="487"/>
        <v>7.1112263780484468E-5</v>
      </c>
      <c r="F3030" s="193">
        <f t="shared" si="488"/>
        <v>3.0534155577193522</v>
      </c>
      <c r="G3030" s="193">
        <f t="shared" si="492"/>
        <v>3.1663259330968159</v>
      </c>
      <c r="H3030" s="193">
        <f t="shared" si="492"/>
        <v>3.2834115517803042</v>
      </c>
      <c r="I3030" s="193">
        <f t="shared" si="492"/>
        <v>3.404826807523325</v>
      </c>
      <c r="J3030" s="193">
        <f t="shared" si="492"/>
        <v>3.5307318033110113</v>
      </c>
      <c r="K3030" s="193">
        <f>MAX(0,(F3030-'2031 forecast'!$C$10))</f>
        <v>0</v>
      </c>
      <c r="L3030" s="193">
        <f>MAX(0,(G3030-'2031 forecast'!$C$10))</f>
        <v>0</v>
      </c>
      <c r="M3030" s="193">
        <f>MAX(0,(H3030-'2031 forecast'!$C$10))</f>
        <v>0</v>
      </c>
      <c r="N3030" s="193">
        <f>MAX(0,(I3030-'2031 forecast'!$C$10))</f>
        <v>0</v>
      </c>
      <c r="O3030" s="193">
        <f>MAX(0,(J3030-'2031 forecast'!$C$10))</f>
        <v>0</v>
      </c>
      <c r="P3030" s="175" t="str">
        <f t="shared" si="490"/>
        <v/>
      </c>
      <c r="Q3030" s="175" t="str">
        <f t="shared" si="491"/>
        <v/>
      </c>
    </row>
    <row r="3031" spans="1:17" s="1" customFormat="1" x14ac:dyDescent="0.3">
      <c r="A3031" s="189">
        <f t="shared" si="489"/>
        <v>43957.124999992659</v>
      </c>
      <c r="B3031" s="190">
        <f t="shared" si="485"/>
        <v>43957</v>
      </c>
      <c r="C3031" s="1">
        <f t="shared" si="486"/>
        <v>3</v>
      </c>
      <c r="D3031" s="191">
        <v>2.0705368366380252</v>
      </c>
      <c r="E3031" s="192">
        <f t="shared" si="487"/>
        <v>7.1896590219239792E-5</v>
      </c>
      <c r="F3031" s="193">
        <f t="shared" si="488"/>
        <v>3.0870929351941974</v>
      </c>
      <c r="G3031" s="193">
        <f t="shared" si="492"/>
        <v>3.2012486455942062</v>
      </c>
      <c r="H3031" s="193">
        <f t="shared" si="492"/>
        <v>3.3196256497778802</v>
      </c>
      <c r="I3031" s="193">
        <f t="shared" si="492"/>
        <v>3.4423800443710082</v>
      </c>
      <c r="J3031" s="193">
        <f t="shared" si="492"/>
        <v>3.5696736982004702</v>
      </c>
      <c r="K3031" s="193">
        <f>MAX(0,(F3031-'2031 forecast'!$C$10))</f>
        <v>0</v>
      </c>
      <c r="L3031" s="193">
        <f>MAX(0,(G3031-'2031 forecast'!$C$10))</f>
        <v>0</v>
      </c>
      <c r="M3031" s="193">
        <f>MAX(0,(H3031-'2031 forecast'!$C$10))</f>
        <v>0</v>
      </c>
      <c r="N3031" s="193">
        <f>MAX(0,(I3031-'2031 forecast'!$C$10))</f>
        <v>0</v>
      </c>
      <c r="O3031" s="193">
        <f>MAX(0,(J3031-'2031 forecast'!$C$10))</f>
        <v>0</v>
      </c>
      <c r="P3031" s="175" t="str">
        <f t="shared" si="490"/>
        <v/>
      </c>
      <c r="Q3031" s="175" t="str">
        <f t="shared" si="491"/>
        <v/>
      </c>
    </row>
    <row r="3032" spans="1:17" s="1" customFormat="1" x14ac:dyDescent="0.3">
      <c r="A3032" s="189">
        <f t="shared" si="489"/>
        <v>43957.166666659323</v>
      </c>
      <c r="B3032" s="190">
        <f t="shared" si="485"/>
        <v>43957</v>
      </c>
      <c r="C3032" s="1">
        <f t="shared" si="486"/>
        <v>4</v>
      </c>
      <c r="D3032" s="191">
        <v>2.1006537360800328</v>
      </c>
      <c r="E3032" s="192">
        <f t="shared" si="487"/>
        <v>7.2942358804246914E-5</v>
      </c>
      <c r="F3032" s="193">
        <f t="shared" si="488"/>
        <v>3.131996105160658</v>
      </c>
      <c r="G3032" s="193">
        <f t="shared" si="492"/>
        <v>3.2478122622573946</v>
      </c>
      <c r="H3032" s="193">
        <f t="shared" si="492"/>
        <v>3.3679111137746491</v>
      </c>
      <c r="I3032" s="193">
        <f t="shared" si="492"/>
        <v>3.4924510268345861</v>
      </c>
      <c r="J3032" s="193">
        <f t="shared" si="492"/>
        <v>3.6215962247197493</v>
      </c>
      <c r="K3032" s="193">
        <f>MAX(0,(F3032-'2031 forecast'!$C$10))</f>
        <v>0</v>
      </c>
      <c r="L3032" s="193">
        <f>MAX(0,(G3032-'2031 forecast'!$C$10))</f>
        <v>0</v>
      </c>
      <c r="M3032" s="193">
        <f>MAX(0,(H3032-'2031 forecast'!$C$10))</f>
        <v>0</v>
      </c>
      <c r="N3032" s="193">
        <f>MAX(0,(I3032-'2031 forecast'!$C$10))</f>
        <v>0</v>
      </c>
      <c r="O3032" s="193">
        <f>MAX(0,(J3032-'2031 forecast'!$C$10))</f>
        <v>0</v>
      </c>
      <c r="P3032" s="175" t="str">
        <f t="shared" si="490"/>
        <v/>
      </c>
      <c r="Q3032" s="175" t="str">
        <f t="shared" si="491"/>
        <v/>
      </c>
    </row>
    <row r="3033" spans="1:17" s="1" customFormat="1" x14ac:dyDescent="0.3">
      <c r="A3033" s="189">
        <f t="shared" si="489"/>
        <v>43957.208333325987</v>
      </c>
      <c r="B3033" s="190">
        <f t="shared" si="485"/>
        <v>43957</v>
      </c>
      <c r="C3033" s="1">
        <f t="shared" si="486"/>
        <v>5</v>
      </c>
      <c r="D3033" s="191">
        <v>2.1910044344060555</v>
      </c>
      <c r="E3033" s="192">
        <f t="shared" si="487"/>
        <v>7.6079664559268294E-5</v>
      </c>
      <c r="F3033" s="193">
        <f t="shared" si="488"/>
        <v>3.2667056150600415</v>
      </c>
      <c r="G3033" s="193">
        <f t="shared" si="492"/>
        <v>3.3875031122469603</v>
      </c>
      <c r="H3033" s="193">
        <f t="shared" si="492"/>
        <v>3.5127675057649572</v>
      </c>
      <c r="I3033" s="193">
        <f t="shared" si="492"/>
        <v>3.6426639742253215</v>
      </c>
      <c r="J3033" s="193">
        <f t="shared" si="492"/>
        <v>3.7773638042775883</v>
      </c>
      <c r="K3033" s="193">
        <f>MAX(0,(F3033-'2031 forecast'!$C$10))</f>
        <v>0</v>
      </c>
      <c r="L3033" s="193">
        <f>MAX(0,(G3033-'2031 forecast'!$C$10))</f>
        <v>0</v>
      </c>
      <c r="M3033" s="193">
        <f>MAX(0,(H3033-'2031 forecast'!$C$10))</f>
        <v>0</v>
      </c>
      <c r="N3033" s="193">
        <f>MAX(0,(I3033-'2031 forecast'!$C$10))</f>
        <v>0</v>
      </c>
      <c r="O3033" s="193">
        <f>MAX(0,(J3033-'2031 forecast'!$C$10))</f>
        <v>0</v>
      </c>
      <c r="P3033" s="175" t="str">
        <f t="shared" si="490"/>
        <v/>
      </c>
      <c r="Q3033" s="175" t="str">
        <f t="shared" si="491"/>
        <v/>
      </c>
    </row>
    <row r="3034" spans="1:17" s="1" customFormat="1" x14ac:dyDescent="0.3">
      <c r="A3034" s="189">
        <f t="shared" si="489"/>
        <v>43957.249999992651</v>
      </c>
      <c r="B3034" s="190">
        <f t="shared" si="485"/>
        <v>43957</v>
      </c>
      <c r="C3034" s="1">
        <f t="shared" si="486"/>
        <v>6</v>
      </c>
      <c r="D3034" s="191">
        <v>2.3114720321740867</v>
      </c>
      <c r="E3034" s="192">
        <f t="shared" si="487"/>
        <v>8.0262738899296808E-5</v>
      </c>
      <c r="F3034" s="193">
        <f t="shared" si="488"/>
        <v>3.4463182949258866</v>
      </c>
      <c r="G3034" s="193">
        <f t="shared" si="492"/>
        <v>3.5737575788997149</v>
      </c>
      <c r="H3034" s="193">
        <f t="shared" si="492"/>
        <v>3.7059093617520347</v>
      </c>
      <c r="I3034" s="193">
        <f t="shared" si="492"/>
        <v>3.8429479040796353</v>
      </c>
      <c r="J3034" s="193">
        <f t="shared" si="492"/>
        <v>3.9850539103547078</v>
      </c>
      <c r="K3034" s="193">
        <f>MAX(0,(F3034-'2031 forecast'!$C$10))</f>
        <v>0</v>
      </c>
      <c r="L3034" s="193">
        <f>MAX(0,(G3034-'2031 forecast'!$C$10))</f>
        <v>0</v>
      </c>
      <c r="M3034" s="193">
        <f>MAX(0,(H3034-'2031 forecast'!$C$10))</f>
        <v>0</v>
      </c>
      <c r="N3034" s="193">
        <f>MAX(0,(I3034-'2031 forecast'!$C$10))</f>
        <v>0</v>
      </c>
      <c r="O3034" s="193">
        <f>MAX(0,(J3034-'2031 forecast'!$C$10))</f>
        <v>0</v>
      </c>
      <c r="P3034" s="175" t="str">
        <f t="shared" si="490"/>
        <v/>
      </c>
      <c r="Q3034" s="175" t="str">
        <f t="shared" si="491"/>
        <v/>
      </c>
    </row>
    <row r="3035" spans="1:17" s="1" customFormat="1" x14ac:dyDescent="0.3">
      <c r="A3035" s="189">
        <f t="shared" si="489"/>
        <v>43957.291666659316</v>
      </c>
      <c r="B3035" s="190">
        <f t="shared" si="485"/>
        <v>43957</v>
      </c>
      <c r="C3035" s="1">
        <f t="shared" si="486"/>
        <v>7</v>
      </c>
      <c r="D3035" s="191">
        <v>2.514761103407638</v>
      </c>
      <c r="E3035" s="192">
        <f t="shared" si="487"/>
        <v>8.7321676848094892E-5</v>
      </c>
      <c r="F3035" s="193">
        <f t="shared" si="488"/>
        <v>3.7494146921994984</v>
      </c>
      <c r="G3035" s="193">
        <f t="shared" si="492"/>
        <v>3.8880619913762366</v>
      </c>
      <c r="H3035" s="193">
        <f t="shared" si="492"/>
        <v>4.0318362437302264</v>
      </c>
      <c r="I3035" s="193">
        <f t="shared" si="492"/>
        <v>4.1809270357087884</v>
      </c>
      <c r="J3035" s="193">
        <f t="shared" si="492"/>
        <v>4.3355309643598448</v>
      </c>
      <c r="K3035" s="193">
        <f>MAX(0,(F3035-'2031 forecast'!$C$10))</f>
        <v>0</v>
      </c>
      <c r="L3035" s="193">
        <f>MAX(0,(G3035-'2031 forecast'!$C$10))</f>
        <v>0</v>
      </c>
      <c r="M3035" s="193">
        <f>MAX(0,(H3035-'2031 forecast'!$C$10))</f>
        <v>0</v>
      </c>
      <c r="N3035" s="193">
        <f>MAX(0,(I3035-'2031 forecast'!$C$10))</f>
        <v>0</v>
      </c>
      <c r="O3035" s="193">
        <f>MAX(0,(J3035-'2031 forecast'!$C$10))</f>
        <v>0</v>
      </c>
      <c r="P3035" s="175" t="str">
        <f t="shared" si="490"/>
        <v/>
      </c>
      <c r="Q3035" s="175" t="str">
        <f t="shared" si="491"/>
        <v/>
      </c>
    </row>
    <row r="3036" spans="1:17" s="1" customFormat="1" x14ac:dyDescent="0.3">
      <c r="A3036" s="189">
        <f t="shared" si="489"/>
        <v>43957.33333332598</v>
      </c>
      <c r="B3036" s="190">
        <f t="shared" si="485"/>
        <v>43957</v>
      </c>
      <c r="C3036" s="1">
        <f t="shared" si="486"/>
        <v>8</v>
      </c>
      <c r="D3036" s="191">
        <v>2.6276994763151666</v>
      </c>
      <c r="E3036" s="192">
        <f t="shared" si="487"/>
        <v>9.1243309041871595E-5</v>
      </c>
      <c r="F3036" s="193">
        <f t="shared" si="488"/>
        <v>3.9178015795737267</v>
      </c>
      <c r="G3036" s="193">
        <f t="shared" si="492"/>
        <v>4.0626755538631931</v>
      </c>
      <c r="H3036" s="193">
        <f t="shared" si="492"/>
        <v>4.2129067337181105</v>
      </c>
      <c r="I3036" s="193">
        <f t="shared" si="492"/>
        <v>4.3686932199472066</v>
      </c>
      <c r="J3036" s="193">
        <f t="shared" si="492"/>
        <v>4.5302404388071418</v>
      </c>
      <c r="K3036" s="193">
        <f>MAX(0,(F3036-'2031 forecast'!$C$10))</f>
        <v>0</v>
      </c>
      <c r="L3036" s="193">
        <f>MAX(0,(G3036-'2031 forecast'!$C$10))</f>
        <v>0</v>
      </c>
      <c r="M3036" s="193">
        <f>MAX(0,(H3036-'2031 forecast'!$C$10))</f>
        <v>0</v>
      </c>
      <c r="N3036" s="193">
        <f>MAX(0,(I3036-'2031 forecast'!$C$10))</f>
        <v>0</v>
      </c>
      <c r="O3036" s="193">
        <f>MAX(0,(J3036-'2031 forecast'!$C$10))</f>
        <v>0</v>
      </c>
      <c r="P3036" s="175" t="str">
        <f t="shared" si="490"/>
        <v/>
      </c>
      <c r="Q3036" s="175" t="str">
        <f t="shared" si="491"/>
        <v/>
      </c>
    </row>
    <row r="3037" spans="1:17" s="1" customFormat="1" x14ac:dyDescent="0.3">
      <c r="A3037" s="189">
        <f t="shared" si="489"/>
        <v>43957.374999992644</v>
      </c>
      <c r="B3037" s="190">
        <f t="shared" si="485"/>
        <v>43957</v>
      </c>
      <c r="C3037" s="1">
        <f t="shared" si="486"/>
        <v>9</v>
      </c>
      <c r="D3037" s="191">
        <v>2.6427579260361704</v>
      </c>
      <c r="E3037" s="192">
        <f t="shared" si="487"/>
        <v>9.1766193334375163E-5</v>
      </c>
      <c r="F3037" s="193">
        <f t="shared" si="488"/>
        <v>3.9402531645569576</v>
      </c>
      <c r="G3037" s="193">
        <f t="shared" si="492"/>
        <v>4.0859573621947876</v>
      </c>
      <c r="H3037" s="193">
        <f t="shared" si="492"/>
        <v>4.2370494657164945</v>
      </c>
      <c r="I3037" s="193">
        <f t="shared" si="492"/>
        <v>4.393728711178996</v>
      </c>
      <c r="J3037" s="193">
        <f t="shared" si="492"/>
        <v>4.5562017020667822</v>
      </c>
      <c r="K3037" s="193">
        <f>MAX(0,(F3037-'2031 forecast'!$C$10))</f>
        <v>0</v>
      </c>
      <c r="L3037" s="193">
        <f>MAX(0,(G3037-'2031 forecast'!$C$10))</f>
        <v>0</v>
      </c>
      <c r="M3037" s="193">
        <f>MAX(0,(H3037-'2031 forecast'!$C$10))</f>
        <v>0</v>
      </c>
      <c r="N3037" s="193">
        <f>MAX(0,(I3037-'2031 forecast'!$C$10))</f>
        <v>0</v>
      </c>
      <c r="O3037" s="193">
        <f>MAX(0,(J3037-'2031 forecast'!$C$10))</f>
        <v>0</v>
      </c>
      <c r="P3037" s="175" t="str">
        <f t="shared" si="490"/>
        <v/>
      </c>
      <c r="Q3037" s="175" t="str">
        <f t="shared" si="491"/>
        <v/>
      </c>
    </row>
    <row r="3038" spans="1:17" s="1" customFormat="1" x14ac:dyDescent="0.3">
      <c r="A3038" s="189">
        <f t="shared" si="489"/>
        <v>43957.416666659308</v>
      </c>
      <c r="B3038" s="190">
        <f t="shared" si="485"/>
        <v>43957</v>
      </c>
      <c r="C3038" s="1">
        <f t="shared" si="486"/>
        <v>10</v>
      </c>
      <c r="D3038" s="191">
        <v>2.6126410265941633</v>
      </c>
      <c r="E3038" s="192">
        <f t="shared" si="487"/>
        <v>9.0720424749368055E-5</v>
      </c>
      <c r="F3038" s="193">
        <f t="shared" si="488"/>
        <v>3.895349994590497</v>
      </c>
      <c r="G3038" s="193">
        <f t="shared" si="492"/>
        <v>4.0393937455315996</v>
      </c>
      <c r="H3038" s="193">
        <f t="shared" si="492"/>
        <v>4.1887640017197265</v>
      </c>
      <c r="I3038" s="193">
        <f t="shared" si="492"/>
        <v>4.343657728715419</v>
      </c>
      <c r="J3038" s="193">
        <f t="shared" si="492"/>
        <v>4.5042791755475031</v>
      </c>
      <c r="K3038" s="193">
        <f>MAX(0,(F3038-'2031 forecast'!$C$10))</f>
        <v>0</v>
      </c>
      <c r="L3038" s="193">
        <f>MAX(0,(G3038-'2031 forecast'!$C$10))</f>
        <v>0</v>
      </c>
      <c r="M3038" s="193">
        <f>MAX(0,(H3038-'2031 forecast'!$C$10))</f>
        <v>0</v>
      </c>
      <c r="N3038" s="193">
        <f>MAX(0,(I3038-'2031 forecast'!$C$10))</f>
        <v>0</v>
      </c>
      <c r="O3038" s="193">
        <f>MAX(0,(J3038-'2031 forecast'!$C$10))</f>
        <v>0</v>
      </c>
      <c r="P3038" s="175" t="str">
        <f t="shared" si="490"/>
        <v/>
      </c>
      <c r="Q3038" s="175" t="str">
        <f t="shared" si="491"/>
        <v/>
      </c>
    </row>
    <row r="3039" spans="1:17" s="1" customFormat="1" x14ac:dyDescent="0.3">
      <c r="A3039" s="189">
        <f t="shared" si="489"/>
        <v>43957.458333325972</v>
      </c>
      <c r="B3039" s="190">
        <f t="shared" si="485"/>
        <v>43957</v>
      </c>
      <c r="C3039" s="1">
        <f t="shared" si="486"/>
        <v>11</v>
      </c>
      <c r="D3039" s="191">
        <v>2.5900533520126574</v>
      </c>
      <c r="E3039" s="192">
        <f t="shared" si="487"/>
        <v>8.9936098310612703E-5</v>
      </c>
      <c r="F3039" s="193">
        <f t="shared" si="488"/>
        <v>3.861672617115651</v>
      </c>
      <c r="G3039" s="193">
        <f t="shared" si="492"/>
        <v>4.0044710330342079</v>
      </c>
      <c r="H3039" s="193">
        <f t="shared" si="492"/>
        <v>4.1525499037221492</v>
      </c>
      <c r="I3039" s="193">
        <f t="shared" si="492"/>
        <v>4.3061044918677345</v>
      </c>
      <c r="J3039" s="193">
        <f t="shared" si="492"/>
        <v>4.4653372806580434</v>
      </c>
      <c r="K3039" s="193">
        <f>MAX(0,(F3039-'2031 forecast'!$C$10))</f>
        <v>0</v>
      </c>
      <c r="L3039" s="193">
        <f>MAX(0,(G3039-'2031 forecast'!$C$10))</f>
        <v>0</v>
      </c>
      <c r="M3039" s="193">
        <f>MAX(0,(H3039-'2031 forecast'!$C$10))</f>
        <v>0</v>
      </c>
      <c r="N3039" s="193">
        <f>MAX(0,(I3039-'2031 forecast'!$C$10))</f>
        <v>0</v>
      </c>
      <c r="O3039" s="193">
        <f>MAX(0,(J3039-'2031 forecast'!$C$10))</f>
        <v>0</v>
      </c>
      <c r="P3039" s="175" t="str">
        <f t="shared" si="490"/>
        <v/>
      </c>
      <c r="Q3039" s="175" t="str">
        <f t="shared" si="491"/>
        <v/>
      </c>
    </row>
    <row r="3040" spans="1:17" s="1" customFormat="1" x14ac:dyDescent="0.3">
      <c r="A3040" s="189">
        <f t="shared" si="489"/>
        <v>43957.499999992637</v>
      </c>
      <c r="B3040" s="190">
        <f t="shared" si="485"/>
        <v>43957</v>
      </c>
      <c r="C3040" s="1">
        <f t="shared" si="486"/>
        <v>12</v>
      </c>
      <c r="D3040" s="191">
        <v>2.6276994763151666</v>
      </c>
      <c r="E3040" s="192">
        <f t="shared" si="487"/>
        <v>9.1243309041871595E-5</v>
      </c>
      <c r="F3040" s="193">
        <f t="shared" si="488"/>
        <v>3.9178015795737267</v>
      </c>
      <c r="G3040" s="193">
        <f t="shared" si="492"/>
        <v>4.0626755538631931</v>
      </c>
      <c r="H3040" s="193">
        <f t="shared" si="492"/>
        <v>4.2129067337181105</v>
      </c>
      <c r="I3040" s="193">
        <f t="shared" si="492"/>
        <v>4.3686932199472066</v>
      </c>
      <c r="J3040" s="193">
        <f t="shared" si="492"/>
        <v>4.5302404388071418</v>
      </c>
      <c r="K3040" s="193">
        <f>MAX(0,(F3040-'2031 forecast'!$C$10))</f>
        <v>0</v>
      </c>
      <c r="L3040" s="193">
        <f>MAX(0,(G3040-'2031 forecast'!$C$10))</f>
        <v>0</v>
      </c>
      <c r="M3040" s="193">
        <f>MAX(0,(H3040-'2031 forecast'!$C$10))</f>
        <v>0</v>
      </c>
      <c r="N3040" s="193">
        <f>MAX(0,(I3040-'2031 forecast'!$C$10))</f>
        <v>0</v>
      </c>
      <c r="O3040" s="193">
        <f>MAX(0,(J3040-'2031 forecast'!$C$10))</f>
        <v>0</v>
      </c>
      <c r="P3040" s="175" t="str">
        <f t="shared" si="490"/>
        <v/>
      </c>
      <c r="Q3040" s="175" t="str">
        <f t="shared" si="491"/>
        <v/>
      </c>
    </row>
    <row r="3041" spans="1:17" s="1" customFormat="1" x14ac:dyDescent="0.3">
      <c r="A3041" s="189">
        <f t="shared" si="489"/>
        <v>43957.541666659301</v>
      </c>
      <c r="B3041" s="190">
        <f t="shared" si="485"/>
        <v>43957</v>
      </c>
      <c r="C3041" s="1">
        <f t="shared" si="486"/>
        <v>13</v>
      </c>
      <c r="D3041" s="191">
        <v>2.7255793995016915</v>
      </c>
      <c r="E3041" s="192">
        <f t="shared" si="487"/>
        <v>9.4642056943144759E-5</v>
      </c>
      <c r="F3041" s="193">
        <f t="shared" si="488"/>
        <v>4.0637368819647257</v>
      </c>
      <c r="G3041" s="193">
        <f t="shared" si="492"/>
        <v>4.2140073080185561</v>
      </c>
      <c r="H3041" s="193">
        <f t="shared" si="492"/>
        <v>4.3698344917076106</v>
      </c>
      <c r="I3041" s="193">
        <f t="shared" si="492"/>
        <v>4.5314239129538363</v>
      </c>
      <c r="J3041" s="193">
        <f t="shared" si="492"/>
        <v>4.698988649994801</v>
      </c>
      <c r="K3041" s="193">
        <f>MAX(0,(F3041-'2031 forecast'!$C$10))</f>
        <v>0</v>
      </c>
      <c r="L3041" s="193">
        <f>MAX(0,(G3041-'2031 forecast'!$C$10))</f>
        <v>0</v>
      </c>
      <c r="M3041" s="193">
        <f>MAX(0,(H3041-'2031 forecast'!$C$10))</f>
        <v>0</v>
      </c>
      <c r="N3041" s="193">
        <f>MAX(0,(I3041-'2031 forecast'!$C$10))</f>
        <v>0</v>
      </c>
      <c r="O3041" s="193">
        <f>MAX(0,(J3041-'2031 forecast'!$C$10))</f>
        <v>0</v>
      </c>
      <c r="P3041" s="175" t="str">
        <f t="shared" si="490"/>
        <v/>
      </c>
      <c r="Q3041" s="175" t="str">
        <f t="shared" si="491"/>
        <v/>
      </c>
    </row>
    <row r="3042" spans="1:17" s="1" customFormat="1" x14ac:dyDescent="0.3">
      <c r="A3042" s="189">
        <f t="shared" si="489"/>
        <v>43957.583333325965</v>
      </c>
      <c r="B3042" s="190">
        <f t="shared" si="485"/>
        <v>43957</v>
      </c>
      <c r="C3042" s="1">
        <f t="shared" si="486"/>
        <v>14</v>
      </c>
      <c r="D3042" s="191">
        <v>2.6051118017336607</v>
      </c>
      <c r="E3042" s="192">
        <f t="shared" si="487"/>
        <v>9.0458982603116257E-5</v>
      </c>
      <c r="F3042" s="193">
        <f t="shared" si="488"/>
        <v>3.8841242020988811</v>
      </c>
      <c r="G3042" s="193">
        <f t="shared" si="492"/>
        <v>4.0277528413658015</v>
      </c>
      <c r="H3042" s="193">
        <f t="shared" si="492"/>
        <v>4.1766926357205332</v>
      </c>
      <c r="I3042" s="193">
        <f t="shared" si="492"/>
        <v>4.331139983099523</v>
      </c>
      <c r="J3042" s="193">
        <f t="shared" si="492"/>
        <v>4.4912985439176829</v>
      </c>
      <c r="K3042" s="193">
        <f>MAX(0,(F3042-'2031 forecast'!$C$10))</f>
        <v>0</v>
      </c>
      <c r="L3042" s="193">
        <f>MAX(0,(G3042-'2031 forecast'!$C$10))</f>
        <v>0</v>
      </c>
      <c r="M3042" s="193">
        <f>MAX(0,(H3042-'2031 forecast'!$C$10))</f>
        <v>0</v>
      </c>
      <c r="N3042" s="193">
        <f>MAX(0,(I3042-'2031 forecast'!$C$10))</f>
        <v>0</v>
      </c>
      <c r="O3042" s="193">
        <f>MAX(0,(J3042-'2031 forecast'!$C$10))</f>
        <v>0</v>
      </c>
      <c r="P3042" s="175" t="str">
        <f t="shared" si="490"/>
        <v/>
      </c>
      <c r="Q3042" s="175" t="str">
        <f t="shared" si="491"/>
        <v/>
      </c>
    </row>
    <row r="3043" spans="1:17" s="1" customFormat="1" x14ac:dyDescent="0.3">
      <c r="A3043" s="189">
        <f t="shared" si="489"/>
        <v>43957.624999992629</v>
      </c>
      <c r="B3043" s="190">
        <f t="shared" si="485"/>
        <v>43957</v>
      </c>
      <c r="C3043" s="1">
        <f t="shared" si="486"/>
        <v>15</v>
      </c>
      <c r="D3043" s="191">
        <v>2.4921734288261321</v>
      </c>
      <c r="E3043" s="192">
        <f t="shared" si="487"/>
        <v>8.653735040933954E-5</v>
      </c>
      <c r="F3043" s="193">
        <f t="shared" si="488"/>
        <v>3.7157373147246524</v>
      </c>
      <c r="G3043" s="193">
        <f t="shared" si="492"/>
        <v>3.853139278878845</v>
      </c>
      <c r="H3043" s="193">
        <f t="shared" si="492"/>
        <v>3.9956221457326491</v>
      </c>
      <c r="I3043" s="193">
        <f t="shared" si="492"/>
        <v>4.1433737988611048</v>
      </c>
      <c r="J3043" s="193">
        <f t="shared" si="492"/>
        <v>4.2965890694703841</v>
      </c>
      <c r="K3043" s="193">
        <f>MAX(0,(F3043-'2031 forecast'!$C$10))</f>
        <v>0</v>
      </c>
      <c r="L3043" s="193">
        <f>MAX(0,(G3043-'2031 forecast'!$C$10))</f>
        <v>0</v>
      </c>
      <c r="M3043" s="193">
        <f>MAX(0,(H3043-'2031 forecast'!$C$10))</f>
        <v>0</v>
      </c>
      <c r="N3043" s="193">
        <f>MAX(0,(I3043-'2031 forecast'!$C$10))</f>
        <v>0</v>
      </c>
      <c r="O3043" s="193">
        <f>MAX(0,(J3043-'2031 forecast'!$C$10))</f>
        <v>0</v>
      </c>
      <c r="P3043" s="175" t="str">
        <f t="shared" si="490"/>
        <v/>
      </c>
      <c r="Q3043" s="175" t="str">
        <f t="shared" si="491"/>
        <v/>
      </c>
    </row>
    <row r="3044" spans="1:17" s="1" customFormat="1" x14ac:dyDescent="0.3">
      <c r="A3044" s="189">
        <f t="shared" si="489"/>
        <v>43957.666666659294</v>
      </c>
      <c r="B3044" s="190">
        <f t="shared" si="485"/>
        <v>43957</v>
      </c>
      <c r="C3044" s="1">
        <f t="shared" si="486"/>
        <v>16</v>
      </c>
      <c r="D3044" s="191">
        <v>2.6502871508966721</v>
      </c>
      <c r="E3044" s="192">
        <f t="shared" si="487"/>
        <v>9.2027635480626934E-5</v>
      </c>
      <c r="F3044" s="193">
        <f t="shared" si="488"/>
        <v>3.9514789570485722</v>
      </c>
      <c r="G3044" s="193">
        <f t="shared" si="492"/>
        <v>4.0975982663605839</v>
      </c>
      <c r="H3044" s="193">
        <f t="shared" si="492"/>
        <v>4.249120831715687</v>
      </c>
      <c r="I3044" s="193">
        <f t="shared" si="492"/>
        <v>4.4062464567948902</v>
      </c>
      <c r="J3044" s="193">
        <f t="shared" si="492"/>
        <v>4.5691823336966015</v>
      </c>
      <c r="K3044" s="193">
        <f>MAX(0,(F3044-'2031 forecast'!$C$10))</f>
        <v>0</v>
      </c>
      <c r="L3044" s="193">
        <f>MAX(0,(G3044-'2031 forecast'!$C$10))</f>
        <v>0</v>
      </c>
      <c r="M3044" s="193">
        <f>MAX(0,(H3044-'2031 forecast'!$C$10))</f>
        <v>0</v>
      </c>
      <c r="N3044" s="193">
        <f>MAX(0,(I3044-'2031 forecast'!$C$10))</f>
        <v>0</v>
      </c>
      <c r="O3044" s="193">
        <f>MAX(0,(J3044-'2031 forecast'!$C$10))</f>
        <v>0</v>
      </c>
      <c r="P3044" s="175" t="str">
        <f t="shared" si="490"/>
        <v/>
      </c>
      <c r="Q3044" s="175" t="str">
        <f t="shared" si="491"/>
        <v/>
      </c>
    </row>
    <row r="3045" spans="1:17" s="1" customFormat="1" x14ac:dyDescent="0.3">
      <c r="A3045" s="189">
        <f t="shared" si="489"/>
        <v>43957.708333325958</v>
      </c>
      <c r="B3045" s="190">
        <f t="shared" si="485"/>
        <v>43957</v>
      </c>
      <c r="C3045" s="1">
        <f t="shared" si="486"/>
        <v>17</v>
      </c>
      <c r="D3045" s="191">
        <v>2.6276994763151666</v>
      </c>
      <c r="E3045" s="192">
        <f t="shared" si="487"/>
        <v>9.1243309041871595E-5</v>
      </c>
      <c r="F3045" s="193">
        <f t="shared" si="488"/>
        <v>3.9178015795737267</v>
      </c>
      <c r="G3045" s="193">
        <f t="shared" ref="G3045:J3064" si="493">$E3045*G$2</f>
        <v>4.0626755538631931</v>
      </c>
      <c r="H3045" s="193">
        <f t="shared" si="493"/>
        <v>4.2129067337181105</v>
      </c>
      <c r="I3045" s="193">
        <f t="shared" si="493"/>
        <v>4.3686932199472066</v>
      </c>
      <c r="J3045" s="193">
        <f t="shared" si="493"/>
        <v>4.5302404388071418</v>
      </c>
      <c r="K3045" s="193">
        <f>MAX(0,(F3045-'2031 forecast'!$C$10))</f>
        <v>0</v>
      </c>
      <c r="L3045" s="193">
        <f>MAX(0,(G3045-'2031 forecast'!$C$10))</f>
        <v>0</v>
      </c>
      <c r="M3045" s="193">
        <f>MAX(0,(H3045-'2031 forecast'!$C$10))</f>
        <v>0</v>
      </c>
      <c r="N3045" s="193">
        <f>MAX(0,(I3045-'2031 forecast'!$C$10))</f>
        <v>0</v>
      </c>
      <c r="O3045" s="193">
        <f>MAX(0,(J3045-'2031 forecast'!$C$10))</f>
        <v>0</v>
      </c>
      <c r="P3045" s="175" t="str">
        <f t="shared" si="490"/>
        <v/>
      </c>
      <c r="Q3045" s="175" t="str">
        <f t="shared" si="491"/>
        <v/>
      </c>
    </row>
    <row r="3046" spans="1:17" s="1" customFormat="1" x14ac:dyDescent="0.3">
      <c r="A3046" s="189">
        <f t="shared" si="489"/>
        <v>43957.749999992622</v>
      </c>
      <c r="B3046" s="190">
        <f t="shared" si="485"/>
        <v>43957</v>
      </c>
      <c r="C3046" s="1">
        <f t="shared" si="486"/>
        <v>18</v>
      </c>
      <c r="D3046" s="191">
        <v>2.6276994763151666</v>
      </c>
      <c r="E3046" s="192">
        <f t="shared" si="487"/>
        <v>9.1243309041871595E-5</v>
      </c>
      <c r="F3046" s="193">
        <f t="shared" si="488"/>
        <v>3.9178015795737267</v>
      </c>
      <c r="G3046" s="193">
        <f t="shared" si="493"/>
        <v>4.0626755538631931</v>
      </c>
      <c r="H3046" s="193">
        <f t="shared" si="493"/>
        <v>4.2129067337181105</v>
      </c>
      <c r="I3046" s="193">
        <f t="shared" si="493"/>
        <v>4.3686932199472066</v>
      </c>
      <c r="J3046" s="193">
        <f t="shared" si="493"/>
        <v>4.5302404388071418</v>
      </c>
      <c r="K3046" s="193">
        <f>MAX(0,(F3046-'2031 forecast'!$C$10))</f>
        <v>0</v>
      </c>
      <c r="L3046" s="193">
        <f>MAX(0,(G3046-'2031 forecast'!$C$10))</f>
        <v>0</v>
      </c>
      <c r="M3046" s="193">
        <f>MAX(0,(H3046-'2031 forecast'!$C$10))</f>
        <v>0</v>
      </c>
      <c r="N3046" s="193">
        <f>MAX(0,(I3046-'2031 forecast'!$C$10))</f>
        <v>0</v>
      </c>
      <c r="O3046" s="193">
        <f>MAX(0,(J3046-'2031 forecast'!$C$10))</f>
        <v>0</v>
      </c>
      <c r="P3046" s="175" t="str">
        <f t="shared" si="490"/>
        <v/>
      </c>
      <c r="Q3046" s="175" t="str">
        <f t="shared" si="491"/>
        <v/>
      </c>
    </row>
    <row r="3047" spans="1:17" s="1" customFormat="1" x14ac:dyDescent="0.3">
      <c r="A3047" s="189">
        <f t="shared" si="489"/>
        <v>43957.791666659286</v>
      </c>
      <c r="B3047" s="190">
        <f t="shared" si="485"/>
        <v>43957</v>
      </c>
      <c r="C3047" s="1">
        <f t="shared" si="486"/>
        <v>19</v>
      </c>
      <c r="D3047" s="191">
        <v>2.5373487779891435</v>
      </c>
      <c r="E3047" s="192">
        <f t="shared" si="487"/>
        <v>8.8106003286850216E-5</v>
      </c>
      <c r="F3047" s="193">
        <f t="shared" si="488"/>
        <v>3.7830920696743435</v>
      </c>
      <c r="G3047" s="193">
        <f t="shared" si="493"/>
        <v>3.9229847038736274</v>
      </c>
      <c r="H3047" s="193">
        <f t="shared" si="493"/>
        <v>4.068050341727802</v>
      </c>
      <c r="I3047" s="193">
        <f t="shared" si="493"/>
        <v>4.2184802725564712</v>
      </c>
      <c r="J3047" s="193">
        <f t="shared" si="493"/>
        <v>4.3744728592493027</v>
      </c>
      <c r="K3047" s="193">
        <f>MAX(0,(F3047-'2031 forecast'!$C$10))</f>
        <v>0</v>
      </c>
      <c r="L3047" s="193">
        <f>MAX(0,(G3047-'2031 forecast'!$C$10))</f>
        <v>0</v>
      </c>
      <c r="M3047" s="193">
        <f>MAX(0,(H3047-'2031 forecast'!$C$10))</f>
        <v>0</v>
      </c>
      <c r="N3047" s="193">
        <f>MAX(0,(I3047-'2031 forecast'!$C$10))</f>
        <v>0</v>
      </c>
      <c r="O3047" s="193">
        <f>MAX(0,(J3047-'2031 forecast'!$C$10))</f>
        <v>0</v>
      </c>
      <c r="P3047" s="175" t="str">
        <f t="shared" si="490"/>
        <v/>
      </c>
      <c r="Q3047" s="175" t="str">
        <f t="shared" si="491"/>
        <v/>
      </c>
    </row>
    <row r="3048" spans="1:17" s="1" customFormat="1" x14ac:dyDescent="0.3">
      <c r="A3048" s="189">
        <f t="shared" si="489"/>
        <v>43957.833333325951</v>
      </c>
      <c r="B3048" s="190">
        <f t="shared" si="485"/>
        <v>43957</v>
      </c>
      <c r="C3048" s="1">
        <f t="shared" si="486"/>
        <v>20</v>
      </c>
      <c r="D3048" s="191">
        <v>2.7481670740831974</v>
      </c>
      <c r="E3048" s="192">
        <f t="shared" si="487"/>
        <v>9.542638338190011E-5</v>
      </c>
      <c r="F3048" s="193">
        <f t="shared" si="488"/>
        <v>4.0974142594395717</v>
      </c>
      <c r="G3048" s="193">
        <f t="shared" si="493"/>
        <v>4.2489300205159477</v>
      </c>
      <c r="H3048" s="193">
        <f t="shared" si="493"/>
        <v>4.406048589705188</v>
      </c>
      <c r="I3048" s="193">
        <f t="shared" si="493"/>
        <v>4.5689771498015208</v>
      </c>
      <c r="J3048" s="193">
        <f t="shared" si="493"/>
        <v>4.7379305448842617</v>
      </c>
      <c r="K3048" s="193">
        <f>MAX(0,(F3048-'2031 forecast'!$C$10))</f>
        <v>0</v>
      </c>
      <c r="L3048" s="193">
        <f>MAX(0,(G3048-'2031 forecast'!$C$10))</f>
        <v>0</v>
      </c>
      <c r="M3048" s="193">
        <f>MAX(0,(H3048-'2031 forecast'!$C$10))</f>
        <v>0</v>
      </c>
      <c r="N3048" s="193">
        <f>MAX(0,(I3048-'2031 forecast'!$C$10))</f>
        <v>0</v>
      </c>
      <c r="O3048" s="193">
        <f>MAX(0,(J3048-'2031 forecast'!$C$10))</f>
        <v>0</v>
      </c>
      <c r="P3048" s="175" t="str">
        <f t="shared" si="490"/>
        <v/>
      </c>
      <c r="Q3048" s="175" t="str">
        <f t="shared" si="491"/>
        <v/>
      </c>
    </row>
    <row r="3049" spans="1:17" s="1" customFormat="1" x14ac:dyDescent="0.3">
      <c r="A3049" s="189">
        <f t="shared" si="489"/>
        <v>43957.874999992615</v>
      </c>
      <c r="B3049" s="190">
        <f t="shared" si="485"/>
        <v>43957</v>
      </c>
      <c r="C3049" s="1">
        <f t="shared" si="486"/>
        <v>21</v>
      </c>
      <c r="D3049" s="191">
        <v>2.7029917249201856</v>
      </c>
      <c r="E3049" s="192">
        <f t="shared" si="487"/>
        <v>9.3857730504389407E-5</v>
      </c>
      <c r="F3049" s="193">
        <f t="shared" si="488"/>
        <v>4.0300595044898797</v>
      </c>
      <c r="G3049" s="193">
        <f t="shared" si="493"/>
        <v>4.1790845955211644</v>
      </c>
      <c r="H3049" s="193">
        <f t="shared" si="493"/>
        <v>4.3336203937100333</v>
      </c>
      <c r="I3049" s="193">
        <f t="shared" si="493"/>
        <v>4.4938706761061527</v>
      </c>
      <c r="J3049" s="193">
        <f t="shared" si="493"/>
        <v>4.6600467551053413</v>
      </c>
      <c r="K3049" s="193">
        <f>MAX(0,(F3049-'2031 forecast'!$C$10))</f>
        <v>0</v>
      </c>
      <c r="L3049" s="193">
        <f>MAX(0,(G3049-'2031 forecast'!$C$10))</f>
        <v>0</v>
      </c>
      <c r="M3049" s="193">
        <f>MAX(0,(H3049-'2031 forecast'!$C$10))</f>
        <v>0</v>
      </c>
      <c r="N3049" s="193">
        <f>MAX(0,(I3049-'2031 forecast'!$C$10))</f>
        <v>0</v>
      </c>
      <c r="O3049" s="193">
        <f>MAX(0,(J3049-'2031 forecast'!$C$10))</f>
        <v>0</v>
      </c>
      <c r="P3049" s="175" t="str">
        <f t="shared" si="490"/>
        <v/>
      </c>
      <c r="Q3049" s="175" t="str">
        <f t="shared" si="491"/>
        <v/>
      </c>
    </row>
    <row r="3050" spans="1:17" s="1" customFormat="1" x14ac:dyDescent="0.3">
      <c r="A3050" s="189">
        <f t="shared" si="489"/>
        <v>43957.916666659279</v>
      </c>
      <c r="B3050" s="190">
        <f t="shared" si="485"/>
        <v>43957</v>
      </c>
      <c r="C3050" s="1">
        <f t="shared" si="486"/>
        <v>22</v>
      </c>
      <c r="D3050" s="191">
        <v>2.4620565293841246</v>
      </c>
      <c r="E3050" s="192">
        <f t="shared" si="487"/>
        <v>8.5491581824332418E-5</v>
      </c>
      <c r="F3050" s="193">
        <f t="shared" si="488"/>
        <v>3.6708341447581914</v>
      </c>
      <c r="G3050" s="193">
        <f t="shared" si="493"/>
        <v>3.8065756622156566</v>
      </c>
      <c r="H3050" s="193">
        <f t="shared" si="493"/>
        <v>3.9473366817358801</v>
      </c>
      <c r="I3050" s="193">
        <f t="shared" si="493"/>
        <v>4.093302816397526</v>
      </c>
      <c r="J3050" s="193">
        <f t="shared" si="493"/>
        <v>4.244666542951105</v>
      </c>
      <c r="K3050" s="193">
        <f>MAX(0,(F3050-'2031 forecast'!$C$10))</f>
        <v>0</v>
      </c>
      <c r="L3050" s="193">
        <f>MAX(0,(G3050-'2031 forecast'!$C$10))</f>
        <v>0</v>
      </c>
      <c r="M3050" s="193">
        <f>MAX(0,(H3050-'2031 forecast'!$C$10))</f>
        <v>0</v>
      </c>
      <c r="N3050" s="193">
        <f>MAX(0,(I3050-'2031 forecast'!$C$10))</f>
        <v>0</v>
      </c>
      <c r="O3050" s="193">
        <f>MAX(0,(J3050-'2031 forecast'!$C$10))</f>
        <v>0</v>
      </c>
      <c r="P3050" s="175" t="str">
        <f t="shared" si="490"/>
        <v/>
      </c>
      <c r="Q3050" s="175" t="str">
        <f t="shared" si="491"/>
        <v/>
      </c>
    </row>
    <row r="3051" spans="1:17" s="1" customFormat="1" x14ac:dyDescent="0.3">
      <c r="A3051" s="189">
        <f t="shared" si="489"/>
        <v>43957.958333325943</v>
      </c>
      <c r="B3051" s="190">
        <f t="shared" si="485"/>
        <v>43957</v>
      </c>
      <c r="C3051" s="1">
        <f t="shared" si="486"/>
        <v>23</v>
      </c>
      <c r="D3051" s="191">
        <v>2.4093519553606115</v>
      </c>
      <c r="E3051" s="192">
        <f t="shared" si="487"/>
        <v>8.3661486800569958E-5</v>
      </c>
      <c r="F3051" s="193">
        <f t="shared" si="488"/>
        <v>3.5922535973168848</v>
      </c>
      <c r="G3051" s="193">
        <f t="shared" si="493"/>
        <v>3.7250893330550774</v>
      </c>
      <c r="H3051" s="193">
        <f t="shared" si="493"/>
        <v>3.8628371197415343</v>
      </c>
      <c r="I3051" s="193">
        <f t="shared" si="493"/>
        <v>4.0056785970862645</v>
      </c>
      <c r="J3051" s="193">
        <f t="shared" si="493"/>
        <v>4.1538021215423662</v>
      </c>
      <c r="K3051" s="193">
        <f>MAX(0,(F3051-'2031 forecast'!$C$10))</f>
        <v>0</v>
      </c>
      <c r="L3051" s="193">
        <f>MAX(0,(G3051-'2031 forecast'!$C$10))</f>
        <v>0</v>
      </c>
      <c r="M3051" s="193">
        <f>MAX(0,(H3051-'2031 forecast'!$C$10))</f>
        <v>0</v>
      </c>
      <c r="N3051" s="193">
        <f>MAX(0,(I3051-'2031 forecast'!$C$10))</f>
        <v>0</v>
      </c>
      <c r="O3051" s="193">
        <f>MAX(0,(J3051-'2031 forecast'!$C$10))</f>
        <v>0</v>
      </c>
      <c r="P3051" s="175" t="str">
        <f t="shared" si="490"/>
        <v/>
      </c>
      <c r="Q3051" s="175" t="str">
        <f t="shared" si="491"/>
        <v/>
      </c>
    </row>
    <row r="3052" spans="1:17" s="1" customFormat="1" x14ac:dyDescent="0.3">
      <c r="A3052" s="189">
        <f t="shared" si="489"/>
        <v>43957.999999992608</v>
      </c>
      <c r="B3052" s="190">
        <f t="shared" si="485"/>
        <v>43957</v>
      </c>
      <c r="C3052" s="1">
        <f t="shared" si="486"/>
        <v>0</v>
      </c>
      <c r="D3052" s="191">
        <v>2.2060628841270602</v>
      </c>
      <c r="E3052" s="192">
        <f t="shared" si="487"/>
        <v>7.6602548851771875E-5</v>
      </c>
      <c r="F3052" s="193">
        <f t="shared" si="488"/>
        <v>3.2891572000432729</v>
      </c>
      <c r="G3052" s="193">
        <f t="shared" si="493"/>
        <v>3.4107849205785556</v>
      </c>
      <c r="H3052" s="193">
        <f t="shared" si="493"/>
        <v>3.5369102377633426</v>
      </c>
      <c r="I3052" s="193">
        <f t="shared" si="493"/>
        <v>3.6676994654571113</v>
      </c>
      <c r="J3052" s="193">
        <f t="shared" si="493"/>
        <v>3.8033250675372292</v>
      </c>
      <c r="K3052" s="193">
        <f>MAX(0,(F3052-'2031 forecast'!$C$10))</f>
        <v>0</v>
      </c>
      <c r="L3052" s="193">
        <f>MAX(0,(G3052-'2031 forecast'!$C$10))</f>
        <v>0</v>
      </c>
      <c r="M3052" s="193">
        <f>MAX(0,(H3052-'2031 forecast'!$C$10))</f>
        <v>0</v>
      </c>
      <c r="N3052" s="193">
        <f>MAX(0,(I3052-'2031 forecast'!$C$10))</f>
        <v>0</v>
      </c>
      <c r="O3052" s="193">
        <f>MAX(0,(J3052-'2031 forecast'!$C$10))</f>
        <v>0</v>
      </c>
      <c r="P3052" s="175" t="str">
        <f t="shared" si="490"/>
        <v/>
      </c>
      <c r="Q3052" s="175" t="str">
        <f t="shared" si="491"/>
        <v/>
      </c>
    </row>
    <row r="3053" spans="1:17" s="1" customFormat="1" x14ac:dyDescent="0.3">
      <c r="A3053" s="189">
        <f t="shared" si="489"/>
        <v>43958.041666659272</v>
      </c>
      <c r="B3053" s="190">
        <f t="shared" si="485"/>
        <v>43958</v>
      </c>
      <c r="C3053" s="1">
        <f t="shared" si="486"/>
        <v>1</v>
      </c>
      <c r="D3053" s="191">
        <v>2.1684167598245505</v>
      </c>
      <c r="E3053" s="192">
        <f t="shared" si="487"/>
        <v>7.5295338120512969E-5</v>
      </c>
      <c r="F3053" s="193">
        <f t="shared" si="488"/>
        <v>3.2330282375851964</v>
      </c>
      <c r="G3053" s="193">
        <f t="shared" si="493"/>
        <v>3.35258039974957</v>
      </c>
      <c r="H3053" s="193">
        <f t="shared" si="493"/>
        <v>3.4765534077673812</v>
      </c>
      <c r="I3053" s="193">
        <f t="shared" si="493"/>
        <v>3.6051107373776388</v>
      </c>
      <c r="J3053" s="193">
        <f t="shared" si="493"/>
        <v>3.7384219093881299</v>
      </c>
      <c r="K3053" s="193">
        <f>MAX(0,(F3053-'2031 forecast'!$C$10))</f>
        <v>0</v>
      </c>
      <c r="L3053" s="193">
        <f>MAX(0,(G3053-'2031 forecast'!$C$10))</f>
        <v>0</v>
      </c>
      <c r="M3053" s="193">
        <f>MAX(0,(H3053-'2031 forecast'!$C$10))</f>
        <v>0</v>
      </c>
      <c r="N3053" s="193">
        <f>MAX(0,(I3053-'2031 forecast'!$C$10))</f>
        <v>0</v>
      </c>
      <c r="O3053" s="193">
        <f>MAX(0,(J3053-'2031 forecast'!$C$10))</f>
        <v>0</v>
      </c>
      <c r="P3053" s="175" t="str">
        <f t="shared" si="490"/>
        <v/>
      </c>
      <c r="Q3053" s="175" t="str">
        <f t="shared" si="491"/>
        <v/>
      </c>
    </row>
    <row r="3054" spans="1:17" s="1" customFormat="1" x14ac:dyDescent="0.3">
      <c r="A3054" s="189">
        <f t="shared" si="489"/>
        <v>43958.083333325936</v>
      </c>
      <c r="B3054" s="190">
        <f t="shared" si="485"/>
        <v>43958</v>
      </c>
      <c r="C3054" s="1">
        <f t="shared" si="486"/>
        <v>2</v>
      </c>
      <c r="D3054" s="191">
        <v>2.1006537360800328</v>
      </c>
      <c r="E3054" s="192">
        <f t="shared" si="487"/>
        <v>7.2942358804246914E-5</v>
      </c>
      <c r="F3054" s="193">
        <f t="shared" si="488"/>
        <v>3.131996105160658</v>
      </c>
      <c r="G3054" s="193">
        <f t="shared" si="493"/>
        <v>3.2478122622573946</v>
      </c>
      <c r="H3054" s="193">
        <f t="shared" si="493"/>
        <v>3.3679111137746491</v>
      </c>
      <c r="I3054" s="193">
        <f t="shared" si="493"/>
        <v>3.4924510268345861</v>
      </c>
      <c r="J3054" s="193">
        <f t="shared" si="493"/>
        <v>3.6215962247197493</v>
      </c>
      <c r="K3054" s="193">
        <f>MAX(0,(F3054-'2031 forecast'!$C$10))</f>
        <v>0</v>
      </c>
      <c r="L3054" s="193">
        <f>MAX(0,(G3054-'2031 forecast'!$C$10))</f>
        <v>0</v>
      </c>
      <c r="M3054" s="193">
        <f>MAX(0,(H3054-'2031 forecast'!$C$10))</f>
        <v>0</v>
      </c>
      <c r="N3054" s="193">
        <f>MAX(0,(I3054-'2031 forecast'!$C$10))</f>
        <v>0</v>
      </c>
      <c r="O3054" s="193">
        <f>MAX(0,(J3054-'2031 forecast'!$C$10))</f>
        <v>0</v>
      </c>
      <c r="P3054" s="175" t="str">
        <f t="shared" si="490"/>
        <v/>
      </c>
      <c r="Q3054" s="175" t="str">
        <f t="shared" si="491"/>
        <v/>
      </c>
    </row>
    <row r="3055" spans="1:17" s="1" customFormat="1" x14ac:dyDescent="0.3">
      <c r="A3055" s="189">
        <f t="shared" si="489"/>
        <v>43958.1249999926</v>
      </c>
      <c r="B3055" s="190">
        <f t="shared" si="485"/>
        <v>43958</v>
      </c>
      <c r="C3055" s="1">
        <f t="shared" si="486"/>
        <v>3</v>
      </c>
      <c r="D3055" s="191">
        <v>2.0780660614985274</v>
      </c>
      <c r="E3055" s="192">
        <f t="shared" si="487"/>
        <v>7.215803236549159E-5</v>
      </c>
      <c r="F3055" s="193">
        <f t="shared" si="488"/>
        <v>3.0983187276858133</v>
      </c>
      <c r="G3055" s="193">
        <f t="shared" si="493"/>
        <v>3.2128895497600043</v>
      </c>
      <c r="H3055" s="193">
        <f t="shared" si="493"/>
        <v>3.3316970157770736</v>
      </c>
      <c r="I3055" s="193">
        <f t="shared" si="493"/>
        <v>3.4548977899869033</v>
      </c>
      <c r="J3055" s="193">
        <f t="shared" si="493"/>
        <v>3.5826543298302909</v>
      </c>
      <c r="K3055" s="193">
        <f>MAX(0,(F3055-'2031 forecast'!$C$10))</f>
        <v>0</v>
      </c>
      <c r="L3055" s="193">
        <f>MAX(0,(G3055-'2031 forecast'!$C$10))</f>
        <v>0</v>
      </c>
      <c r="M3055" s="193">
        <f>MAX(0,(H3055-'2031 forecast'!$C$10))</f>
        <v>0</v>
      </c>
      <c r="N3055" s="193">
        <f>MAX(0,(I3055-'2031 forecast'!$C$10))</f>
        <v>0</v>
      </c>
      <c r="O3055" s="193">
        <f>MAX(0,(J3055-'2031 forecast'!$C$10))</f>
        <v>0</v>
      </c>
      <c r="P3055" s="175" t="str">
        <f t="shared" si="490"/>
        <v/>
      </c>
      <c r="Q3055" s="175" t="str">
        <f t="shared" si="491"/>
        <v/>
      </c>
    </row>
    <row r="3056" spans="1:17" s="1" customFormat="1" x14ac:dyDescent="0.3">
      <c r="A3056" s="189">
        <f t="shared" si="489"/>
        <v>43958.166666659265</v>
      </c>
      <c r="B3056" s="190">
        <f t="shared" si="485"/>
        <v>43958</v>
      </c>
      <c r="C3056" s="1">
        <f t="shared" si="486"/>
        <v>4</v>
      </c>
      <c r="D3056" s="191">
        <v>2.115712185801037</v>
      </c>
      <c r="E3056" s="192">
        <f t="shared" si="487"/>
        <v>7.3465243096750495E-5</v>
      </c>
      <c r="F3056" s="193">
        <f t="shared" si="488"/>
        <v>3.1544476901438894</v>
      </c>
      <c r="G3056" s="193">
        <f t="shared" si="493"/>
        <v>3.2710940705889899</v>
      </c>
      <c r="H3056" s="193">
        <f t="shared" si="493"/>
        <v>3.3920538457730349</v>
      </c>
      <c r="I3056" s="193">
        <f t="shared" si="493"/>
        <v>3.5174865180663764</v>
      </c>
      <c r="J3056" s="193">
        <f t="shared" si="493"/>
        <v>3.6475574879793902</v>
      </c>
      <c r="K3056" s="193">
        <f>MAX(0,(F3056-'2031 forecast'!$C$10))</f>
        <v>0</v>
      </c>
      <c r="L3056" s="193">
        <f>MAX(0,(G3056-'2031 forecast'!$C$10))</f>
        <v>0</v>
      </c>
      <c r="M3056" s="193">
        <f>MAX(0,(H3056-'2031 forecast'!$C$10))</f>
        <v>0</v>
      </c>
      <c r="N3056" s="193">
        <f>MAX(0,(I3056-'2031 forecast'!$C$10))</f>
        <v>0</v>
      </c>
      <c r="O3056" s="193">
        <f>MAX(0,(J3056-'2031 forecast'!$C$10))</f>
        <v>0</v>
      </c>
      <c r="P3056" s="175" t="str">
        <f t="shared" si="490"/>
        <v/>
      </c>
      <c r="Q3056" s="175" t="str">
        <f t="shared" si="491"/>
        <v/>
      </c>
    </row>
    <row r="3057" spans="1:17" s="1" customFormat="1" x14ac:dyDescent="0.3">
      <c r="A3057" s="189">
        <f t="shared" si="489"/>
        <v>43958.208333325929</v>
      </c>
      <c r="B3057" s="190">
        <f t="shared" si="485"/>
        <v>43958</v>
      </c>
      <c r="C3057" s="1">
        <f t="shared" si="486"/>
        <v>5</v>
      </c>
      <c r="D3057" s="191">
        <v>2.1910044344060555</v>
      </c>
      <c r="E3057" s="192">
        <f t="shared" si="487"/>
        <v>7.6079664559268294E-5</v>
      </c>
      <c r="F3057" s="193">
        <f t="shared" si="488"/>
        <v>3.2667056150600415</v>
      </c>
      <c r="G3057" s="193">
        <f t="shared" si="493"/>
        <v>3.3875031122469603</v>
      </c>
      <c r="H3057" s="193">
        <f t="shared" si="493"/>
        <v>3.5127675057649572</v>
      </c>
      <c r="I3057" s="193">
        <f t="shared" si="493"/>
        <v>3.6426639742253215</v>
      </c>
      <c r="J3057" s="193">
        <f t="shared" si="493"/>
        <v>3.7773638042775883</v>
      </c>
      <c r="K3057" s="193">
        <f>MAX(0,(F3057-'2031 forecast'!$C$10))</f>
        <v>0</v>
      </c>
      <c r="L3057" s="193">
        <f>MAX(0,(G3057-'2031 forecast'!$C$10))</f>
        <v>0</v>
      </c>
      <c r="M3057" s="193">
        <f>MAX(0,(H3057-'2031 forecast'!$C$10))</f>
        <v>0</v>
      </c>
      <c r="N3057" s="193">
        <f>MAX(0,(I3057-'2031 forecast'!$C$10))</f>
        <v>0</v>
      </c>
      <c r="O3057" s="193">
        <f>MAX(0,(J3057-'2031 forecast'!$C$10))</f>
        <v>0</v>
      </c>
      <c r="P3057" s="175" t="str">
        <f t="shared" si="490"/>
        <v/>
      </c>
      <c r="Q3057" s="175" t="str">
        <f t="shared" si="491"/>
        <v/>
      </c>
    </row>
    <row r="3058" spans="1:17" s="1" customFormat="1" x14ac:dyDescent="0.3">
      <c r="A3058" s="189">
        <f t="shared" si="489"/>
        <v>43958.249999992593</v>
      </c>
      <c r="B3058" s="190">
        <f t="shared" si="485"/>
        <v>43958</v>
      </c>
      <c r="C3058" s="1">
        <f t="shared" si="486"/>
        <v>6</v>
      </c>
      <c r="D3058" s="191">
        <v>2.2964135824530825</v>
      </c>
      <c r="E3058" s="192">
        <f t="shared" si="487"/>
        <v>7.9739854606793227E-5</v>
      </c>
      <c r="F3058" s="193">
        <f t="shared" si="488"/>
        <v>3.4238667099426552</v>
      </c>
      <c r="G3058" s="193">
        <f t="shared" si="493"/>
        <v>3.55047577056812</v>
      </c>
      <c r="H3058" s="193">
        <f t="shared" si="493"/>
        <v>3.6817666297536493</v>
      </c>
      <c r="I3058" s="193">
        <f t="shared" si="493"/>
        <v>3.8179124128478454</v>
      </c>
      <c r="J3058" s="193">
        <f t="shared" si="493"/>
        <v>3.9590926470950669</v>
      </c>
      <c r="K3058" s="193">
        <f>MAX(0,(F3058-'2031 forecast'!$C$10))</f>
        <v>0</v>
      </c>
      <c r="L3058" s="193">
        <f>MAX(0,(G3058-'2031 forecast'!$C$10))</f>
        <v>0</v>
      </c>
      <c r="M3058" s="193">
        <f>MAX(0,(H3058-'2031 forecast'!$C$10))</f>
        <v>0</v>
      </c>
      <c r="N3058" s="193">
        <f>MAX(0,(I3058-'2031 forecast'!$C$10))</f>
        <v>0</v>
      </c>
      <c r="O3058" s="193">
        <f>MAX(0,(J3058-'2031 forecast'!$C$10))</f>
        <v>0</v>
      </c>
      <c r="P3058" s="175" t="str">
        <f t="shared" si="490"/>
        <v/>
      </c>
      <c r="Q3058" s="175" t="str">
        <f t="shared" si="491"/>
        <v/>
      </c>
    </row>
    <row r="3059" spans="1:17" s="1" customFormat="1" x14ac:dyDescent="0.3">
      <c r="A3059" s="189">
        <f t="shared" si="489"/>
        <v>43958.291666659257</v>
      </c>
      <c r="B3059" s="190">
        <f t="shared" si="485"/>
        <v>43958</v>
      </c>
      <c r="C3059" s="1">
        <f t="shared" si="486"/>
        <v>7</v>
      </c>
      <c r="D3059" s="191">
        <v>2.4545273045236224</v>
      </c>
      <c r="E3059" s="192">
        <f t="shared" si="487"/>
        <v>8.5230139678080621E-5</v>
      </c>
      <c r="F3059" s="193">
        <f t="shared" si="488"/>
        <v>3.6596083522665754</v>
      </c>
      <c r="G3059" s="193">
        <f t="shared" si="493"/>
        <v>3.7949347580498589</v>
      </c>
      <c r="H3059" s="193">
        <f t="shared" si="493"/>
        <v>3.9352653157366868</v>
      </c>
      <c r="I3059" s="193">
        <f t="shared" si="493"/>
        <v>4.0807850707816309</v>
      </c>
      <c r="J3059" s="193">
        <f t="shared" si="493"/>
        <v>4.2316859113212839</v>
      </c>
      <c r="K3059" s="193">
        <f>MAX(0,(F3059-'2031 forecast'!$C$10))</f>
        <v>0</v>
      </c>
      <c r="L3059" s="193">
        <f>MAX(0,(G3059-'2031 forecast'!$C$10))</f>
        <v>0</v>
      </c>
      <c r="M3059" s="193">
        <f>MAX(0,(H3059-'2031 forecast'!$C$10))</f>
        <v>0</v>
      </c>
      <c r="N3059" s="193">
        <f>MAX(0,(I3059-'2031 forecast'!$C$10))</f>
        <v>0</v>
      </c>
      <c r="O3059" s="193">
        <f>MAX(0,(J3059-'2031 forecast'!$C$10))</f>
        <v>0</v>
      </c>
      <c r="P3059" s="175" t="str">
        <f t="shared" si="490"/>
        <v/>
      </c>
      <c r="Q3059" s="175" t="str">
        <f t="shared" si="491"/>
        <v/>
      </c>
    </row>
    <row r="3060" spans="1:17" s="1" customFormat="1" x14ac:dyDescent="0.3">
      <c r="A3060" s="189">
        <f t="shared" si="489"/>
        <v>43958.333333325922</v>
      </c>
      <c r="B3060" s="190">
        <f t="shared" si="485"/>
        <v>43958</v>
      </c>
      <c r="C3060" s="1">
        <f t="shared" si="486"/>
        <v>8</v>
      </c>
      <c r="D3060" s="191">
        <v>2.4469980796631208</v>
      </c>
      <c r="E3060" s="192">
        <f t="shared" si="487"/>
        <v>8.496869753182885E-5</v>
      </c>
      <c r="F3060" s="193">
        <f t="shared" si="488"/>
        <v>3.6483825597749604</v>
      </c>
      <c r="G3060" s="193">
        <f t="shared" si="493"/>
        <v>3.7832938538840621</v>
      </c>
      <c r="H3060" s="193">
        <f t="shared" si="493"/>
        <v>3.9231939497374952</v>
      </c>
      <c r="I3060" s="193">
        <f t="shared" si="493"/>
        <v>4.0682673251657366</v>
      </c>
      <c r="J3060" s="193">
        <f t="shared" si="493"/>
        <v>4.2187052796914646</v>
      </c>
      <c r="K3060" s="193">
        <f>MAX(0,(F3060-'2031 forecast'!$C$10))</f>
        <v>0</v>
      </c>
      <c r="L3060" s="193">
        <f>MAX(0,(G3060-'2031 forecast'!$C$10))</f>
        <v>0</v>
      </c>
      <c r="M3060" s="193">
        <f>MAX(0,(H3060-'2031 forecast'!$C$10))</f>
        <v>0</v>
      </c>
      <c r="N3060" s="193">
        <f>MAX(0,(I3060-'2031 forecast'!$C$10))</f>
        <v>0</v>
      </c>
      <c r="O3060" s="193">
        <f>MAX(0,(J3060-'2031 forecast'!$C$10))</f>
        <v>0</v>
      </c>
      <c r="P3060" s="175" t="str">
        <f t="shared" si="490"/>
        <v/>
      </c>
      <c r="Q3060" s="175" t="str">
        <f t="shared" si="491"/>
        <v/>
      </c>
    </row>
    <row r="3061" spans="1:17" s="1" customFormat="1" x14ac:dyDescent="0.3">
      <c r="A3061" s="189">
        <f t="shared" si="489"/>
        <v>43958.374999992586</v>
      </c>
      <c r="B3061" s="190">
        <f t="shared" si="485"/>
        <v>43958</v>
      </c>
      <c r="C3061" s="1">
        <f t="shared" si="486"/>
        <v>9</v>
      </c>
      <c r="D3061" s="191">
        <v>2.5222903282681401</v>
      </c>
      <c r="E3061" s="192">
        <f t="shared" si="487"/>
        <v>8.7583118994346675E-5</v>
      </c>
      <c r="F3061" s="193">
        <f t="shared" si="488"/>
        <v>3.7606404846911139</v>
      </c>
      <c r="G3061" s="193">
        <f t="shared" si="493"/>
        <v>3.8997028955420339</v>
      </c>
      <c r="H3061" s="193">
        <f t="shared" si="493"/>
        <v>4.0439076097294189</v>
      </c>
      <c r="I3061" s="193">
        <f t="shared" si="493"/>
        <v>4.1934447813246836</v>
      </c>
      <c r="J3061" s="193">
        <f t="shared" si="493"/>
        <v>4.3485115959896641</v>
      </c>
      <c r="K3061" s="193">
        <f>MAX(0,(F3061-'2031 forecast'!$C$10))</f>
        <v>0</v>
      </c>
      <c r="L3061" s="193">
        <f>MAX(0,(G3061-'2031 forecast'!$C$10))</f>
        <v>0</v>
      </c>
      <c r="M3061" s="193">
        <f>MAX(0,(H3061-'2031 forecast'!$C$10))</f>
        <v>0</v>
      </c>
      <c r="N3061" s="193">
        <f>MAX(0,(I3061-'2031 forecast'!$C$10))</f>
        <v>0</v>
      </c>
      <c r="O3061" s="193">
        <f>MAX(0,(J3061-'2031 forecast'!$C$10))</f>
        <v>0</v>
      </c>
      <c r="P3061" s="175" t="str">
        <f t="shared" si="490"/>
        <v/>
      </c>
      <c r="Q3061" s="175" t="str">
        <f t="shared" si="491"/>
        <v/>
      </c>
    </row>
    <row r="3062" spans="1:17" s="1" customFormat="1" x14ac:dyDescent="0.3">
      <c r="A3062" s="189">
        <f t="shared" si="489"/>
        <v>43958.41666665925</v>
      </c>
      <c r="B3062" s="190">
        <f t="shared" si="485"/>
        <v>43958</v>
      </c>
      <c r="C3062" s="1">
        <f t="shared" si="486"/>
        <v>10</v>
      </c>
      <c r="D3062" s="191">
        <v>2.5825241271521548</v>
      </c>
      <c r="E3062" s="192">
        <f t="shared" si="487"/>
        <v>8.9674656164360906E-5</v>
      </c>
      <c r="F3062" s="193">
        <f t="shared" si="488"/>
        <v>3.8504468246240351</v>
      </c>
      <c r="G3062" s="193">
        <f t="shared" si="493"/>
        <v>3.9928301288684103</v>
      </c>
      <c r="H3062" s="193">
        <f t="shared" si="493"/>
        <v>4.1404785377229558</v>
      </c>
      <c r="I3062" s="193">
        <f t="shared" si="493"/>
        <v>4.2935867462518393</v>
      </c>
      <c r="J3062" s="193">
        <f t="shared" si="493"/>
        <v>4.4523566490282223</v>
      </c>
      <c r="K3062" s="193">
        <f>MAX(0,(F3062-'2031 forecast'!$C$10))</f>
        <v>0</v>
      </c>
      <c r="L3062" s="193">
        <f>MAX(0,(G3062-'2031 forecast'!$C$10))</f>
        <v>0</v>
      </c>
      <c r="M3062" s="193">
        <f>MAX(0,(H3062-'2031 forecast'!$C$10))</f>
        <v>0</v>
      </c>
      <c r="N3062" s="193">
        <f>MAX(0,(I3062-'2031 forecast'!$C$10))</f>
        <v>0</v>
      </c>
      <c r="O3062" s="193">
        <f>MAX(0,(J3062-'2031 forecast'!$C$10))</f>
        <v>0</v>
      </c>
      <c r="P3062" s="175" t="str">
        <f t="shared" si="490"/>
        <v/>
      </c>
      <c r="Q3062" s="175" t="str">
        <f t="shared" si="491"/>
        <v/>
      </c>
    </row>
    <row r="3063" spans="1:17" s="1" customFormat="1" x14ac:dyDescent="0.3">
      <c r="A3063" s="189">
        <f t="shared" si="489"/>
        <v>43958.458333325914</v>
      </c>
      <c r="B3063" s="190">
        <f t="shared" si="485"/>
        <v>43958</v>
      </c>
      <c r="C3063" s="1">
        <f t="shared" si="486"/>
        <v>11</v>
      </c>
      <c r="D3063" s="191">
        <v>2.5749949022916536</v>
      </c>
      <c r="E3063" s="192">
        <f t="shared" si="487"/>
        <v>8.9413214018109149E-5</v>
      </c>
      <c r="F3063" s="193">
        <f t="shared" si="488"/>
        <v>3.8392210321324209</v>
      </c>
      <c r="G3063" s="193">
        <f t="shared" si="493"/>
        <v>3.9811892247026139</v>
      </c>
      <c r="H3063" s="193">
        <f t="shared" si="493"/>
        <v>4.1284071717237651</v>
      </c>
      <c r="I3063" s="193">
        <f t="shared" si="493"/>
        <v>4.281069000635946</v>
      </c>
      <c r="J3063" s="193">
        <f t="shared" si="493"/>
        <v>4.4393760173984038</v>
      </c>
      <c r="K3063" s="193">
        <f>MAX(0,(F3063-'2031 forecast'!$C$10))</f>
        <v>0</v>
      </c>
      <c r="L3063" s="193">
        <f>MAX(0,(G3063-'2031 forecast'!$C$10))</f>
        <v>0</v>
      </c>
      <c r="M3063" s="193">
        <f>MAX(0,(H3063-'2031 forecast'!$C$10))</f>
        <v>0</v>
      </c>
      <c r="N3063" s="193">
        <f>MAX(0,(I3063-'2031 forecast'!$C$10))</f>
        <v>0</v>
      </c>
      <c r="O3063" s="193">
        <f>MAX(0,(J3063-'2031 forecast'!$C$10))</f>
        <v>0</v>
      </c>
      <c r="P3063" s="175" t="str">
        <f t="shared" si="490"/>
        <v/>
      </c>
      <c r="Q3063" s="175" t="str">
        <f t="shared" si="491"/>
        <v/>
      </c>
    </row>
    <row r="3064" spans="1:17" s="1" customFormat="1" x14ac:dyDescent="0.3">
      <c r="A3064" s="189">
        <f t="shared" si="489"/>
        <v>43958.499999992579</v>
      </c>
      <c r="B3064" s="190">
        <f t="shared" si="485"/>
        <v>43958</v>
      </c>
      <c r="C3064" s="1">
        <f t="shared" si="486"/>
        <v>12</v>
      </c>
      <c r="D3064" s="191">
        <v>2.7180501746411898</v>
      </c>
      <c r="E3064" s="192">
        <f t="shared" si="487"/>
        <v>9.4380614796892988E-5</v>
      </c>
      <c r="F3064" s="193">
        <f t="shared" si="488"/>
        <v>4.0525110894731107</v>
      </c>
      <c r="G3064" s="193">
        <f t="shared" si="493"/>
        <v>4.2023664038527597</v>
      </c>
      <c r="H3064" s="193">
        <f t="shared" si="493"/>
        <v>4.3577631257084182</v>
      </c>
      <c r="I3064" s="193">
        <f t="shared" si="493"/>
        <v>4.5189061673379429</v>
      </c>
      <c r="J3064" s="193">
        <f t="shared" si="493"/>
        <v>4.6860080183649817</v>
      </c>
      <c r="K3064" s="193">
        <f>MAX(0,(F3064-'2031 forecast'!$C$10))</f>
        <v>0</v>
      </c>
      <c r="L3064" s="193">
        <f>MAX(0,(G3064-'2031 forecast'!$C$10))</f>
        <v>0</v>
      </c>
      <c r="M3064" s="193">
        <f>MAX(0,(H3064-'2031 forecast'!$C$10))</f>
        <v>0</v>
      </c>
      <c r="N3064" s="193">
        <f>MAX(0,(I3064-'2031 forecast'!$C$10))</f>
        <v>0</v>
      </c>
      <c r="O3064" s="193">
        <f>MAX(0,(J3064-'2031 forecast'!$C$10))</f>
        <v>0</v>
      </c>
      <c r="P3064" s="175" t="str">
        <f t="shared" si="490"/>
        <v/>
      </c>
      <c r="Q3064" s="175" t="str">
        <f t="shared" si="491"/>
        <v/>
      </c>
    </row>
    <row r="3065" spans="1:17" s="1" customFormat="1" x14ac:dyDescent="0.3">
      <c r="A3065" s="189">
        <f t="shared" si="489"/>
        <v>43958.541666659243</v>
      </c>
      <c r="B3065" s="190">
        <f t="shared" si="485"/>
        <v>43958</v>
      </c>
      <c r="C3065" s="1">
        <f t="shared" si="486"/>
        <v>13</v>
      </c>
      <c r="D3065" s="191">
        <v>2.7632255238042007</v>
      </c>
      <c r="E3065" s="192">
        <f t="shared" si="487"/>
        <v>9.5949267674403651E-5</v>
      </c>
      <c r="F3065" s="193">
        <f t="shared" si="488"/>
        <v>4.1198658444228018</v>
      </c>
      <c r="G3065" s="193">
        <f t="shared" ref="G3065:J3084" si="494">$E3065*G$2</f>
        <v>4.2722118288475412</v>
      </c>
      <c r="H3065" s="193">
        <f t="shared" si="494"/>
        <v>4.4301913217035711</v>
      </c>
      <c r="I3065" s="193">
        <f t="shared" si="494"/>
        <v>4.5940126410333093</v>
      </c>
      <c r="J3065" s="193">
        <f t="shared" si="494"/>
        <v>4.7638918081439003</v>
      </c>
      <c r="K3065" s="193">
        <f>MAX(0,(F3065-'2031 forecast'!$C$10))</f>
        <v>0</v>
      </c>
      <c r="L3065" s="193">
        <f>MAX(0,(G3065-'2031 forecast'!$C$10))</f>
        <v>0</v>
      </c>
      <c r="M3065" s="193">
        <f>MAX(0,(H3065-'2031 forecast'!$C$10))</f>
        <v>0</v>
      </c>
      <c r="N3065" s="193">
        <f>MAX(0,(I3065-'2031 forecast'!$C$10))</f>
        <v>0</v>
      </c>
      <c r="O3065" s="193">
        <f>MAX(0,(J3065-'2031 forecast'!$C$10))</f>
        <v>0</v>
      </c>
      <c r="P3065" s="175" t="str">
        <f t="shared" si="490"/>
        <v/>
      </c>
      <c r="Q3065" s="175" t="str">
        <f t="shared" si="491"/>
        <v/>
      </c>
    </row>
    <row r="3066" spans="1:17" s="1" customFormat="1" x14ac:dyDescent="0.3">
      <c r="A3066" s="189">
        <f t="shared" si="489"/>
        <v>43958.583333325907</v>
      </c>
      <c r="B3066" s="190">
        <f t="shared" si="485"/>
        <v>43958</v>
      </c>
      <c r="C3066" s="1">
        <f t="shared" si="486"/>
        <v>14</v>
      </c>
      <c r="D3066" s="191">
        <v>2.7933424232462087</v>
      </c>
      <c r="E3066" s="192">
        <f t="shared" si="487"/>
        <v>9.6995036259410786E-5</v>
      </c>
      <c r="F3066" s="193">
        <f t="shared" si="488"/>
        <v>4.1647690143892628</v>
      </c>
      <c r="G3066" s="193">
        <f t="shared" si="494"/>
        <v>4.3187754455107301</v>
      </c>
      <c r="H3066" s="193">
        <f t="shared" si="494"/>
        <v>4.4784767857003409</v>
      </c>
      <c r="I3066" s="193">
        <f t="shared" si="494"/>
        <v>4.6440836234968881</v>
      </c>
      <c r="J3066" s="193">
        <f t="shared" si="494"/>
        <v>4.8158143346631803</v>
      </c>
      <c r="K3066" s="193">
        <f>MAX(0,(F3066-'2031 forecast'!$C$10))</f>
        <v>0</v>
      </c>
      <c r="L3066" s="193">
        <f>MAX(0,(G3066-'2031 forecast'!$C$10))</f>
        <v>0</v>
      </c>
      <c r="M3066" s="193">
        <f>MAX(0,(H3066-'2031 forecast'!$C$10))</f>
        <v>0</v>
      </c>
      <c r="N3066" s="193">
        <f>MAX(0,(I3066-'2031 forecast'!$C$10))</f>
        <v>0</v>
      </c>
      <c r="O3066" s="193">
        <f>MAX(0,(J3066-'2031 forecast'!$C$10))</f>
        <v>0</v>
      </c>
      <c r="P3066" s="175" t="str">
        <f t="shared" si="490"/>
        <v/>
      </c>
      <c r="Q3066" s="175" t="str">
        <f t="shared" si="491"/>
        <v/>
      </c>
    </row>
    <row r="3067" spans="1:17" s="1" customFormat="1" x14ac:dyDescent="0.3">
      <c r="A3067" s="189">
        <f t="shared" si="489"/>
        <v>43958.624999992571</v>
      </c>
      <c r="B3067" s="190">
        <f t="shared" si="485"/>
        <v>43958</v>
      </c>
      <c r="C3067" s="1">
        <f t="shared" si="486"/>
        <v>15</v>
      </c>
      <c r="D3067" s="191">
        <v>2.7933424232462087</v>
      </c>
      <c r="E3067" s="192">
        <f t="shared" si="487"/>
        <v>9.6995036259410786E-5</v>
      </c>
      <c r="F3067" s="193">
        <f t="shared" si="488"/>
        <v>4.1647690143892628</v>
      </c>
      <c r="G3067" s="193">
        <f t="shared" si="494"/>
        <v>4.3187754455107301</v>
      </c>
      <c r="H3067" s="193">
        <f t="shared" si="494"/>
        <v>4.4784767857003409</v>
      </c>
      <c r="I3067" s="193">
        <f t="shared" si="494"/>
        <v>4.6440836234968881</v>
      </c>
      <c r="J3067" s="193">
        <f t="shared" si="494"/>
        <v>4.8158143346631803</v>
      </c>
      <c r="K3067" s="193">
        <f>MAX(0,(F3067-'2031 forecast'!$C$10))</f>
        <v>0</v>
      </c>
      <c r="L3067" s="193">
        <f>MAX(0,(G3067-'2031 forecast'!$C$10))</f>
        <v>0</v>
      </c>
      <c r="M3067" s="193">
        <f>MAX(0,(H3067-'2031 forecast'!$C$10))</f>
        <v>0</v>
      </c>
      <c r="N3067" s="193">
        <f>MAX(0,(I3067-'2031 forecast'!$C$10))</f>
        <v>0</v>
      </c>
      <c r="O3067" s="193">
        <f>MAX(0,(J3067-'2031 forecast'!$C$10))</f>
        <v>0</v>
      </c>
      <c r="P3067" s="175" t="str">
        <f t="shared" si="490"/>
        <v/>
      </c>
      <c r="Q3067" s="175" t="str">
        <f t="shared" si="491"/>
        <v/>
      </c>
    </row>
    <row r="3068" spans="1:17" s="1" customFormat="1" x14ac:dyDescent="0.3">
      <c r="A3068" s="189">
        <f t="shared" si="489"/>
        <v>43958.666666659235</v>
      </c>
      <c r="B3068" s="190">
        <f t="shared" si="485"/>
        <v>43958</v>
      </c>
      <c r="C3068" s="1">
        <f t="shared" si="486"/>
        <v>16</v>
      </c>
      <c r="D3068" s="191">
        <v>2.9363976955957449</v>
      </c>
      <c r="E3068" s="192">
        <f t="shared" si="487"/>
        <v>1.0196243703819463E-4</v>
      </c>
      <c r="F3068" s="193">
        <f t="shared" si="488"/>
        <v>4.378059071729953</v>
      </c>
      <c r="G3068" s="193">
        <f t="shared" si="494"/>
        <v>4.5399526246608746</v>
      </c>
      <c r="H3068" s="193">
        <f t="shared" si="494"/>
        <v>4.7078327396849948</v>
      </c>
      <c r="I3068" s="193">
        <f t="shared" si="494"/>
        <v>4.8819207901988841</v>
      </c>
      <c r="J3068" s="193">
        <f t="shared" si="494"/>
        <v>5.0624463356297582</v>
      </c>
      <c r="K3068" s="193">
        <f>MAX(0,(F3068-'2031 forecast'!$C$10))</f>
        <v>0</v>
      </c>
      <c r="L3068" s="193">
        <f>MAX(0,(G3068-'2031 forecast'!$C$10))</f>
        <v>0</v>
      </c>
      <c r="M3068" s="193">
        <f>MAX(0,(H3068-'2031 forecast'!$C$10))</f>
        <v>0</v>
      </c>
      <c r="N3068" s="193">
        <f>MAX(0,(I3068-'2031 forecast'!$C$10))</f>
        <v>0</v>
      </c>
      <c r="O3068" s="193">
        <f>MAX(0,(J3068-'2031 forecast'!$C$10))</f>
        <v>0</v>
      </c>
      <c r="P3068" s="175" t="str">
        <f t="shared" si="490"/>
        <v/>
      </c>
      <c r="Q3068" s="175" t="str">
        <f t="shared" si="491"/>
        <v/>
      </c>
    </row>
    <row r="3069" spans="1:17" s="1" customFormat="1" x14ac:dyDescent="0.3">
      <c r="A3069" s="189">
        <f t="shared" si="489"/>
        <v>43958.7083333259</v>
      </c>
      <c r="B3069" s="190">
        <f t="shared" si="485"/>
        <v>43958</v>
      </c>
      <c r="C3069" s="1">
        <f t="shared" si="486"/>
        <v>17</v>
      </c>
      <c r="D3069" s="191">
        <v>2.8535762221302239</v>
      </c>
      <c r="E3069" s="192">
        <f t="shared" si="487"/>
        <v>9.908657342942503E-5</v>
      </c>
      <c r="F3069" s="193">
        <f t="shared" si="488"/>
        <v>4.2545753543221849</v>
      </c>
      <c r="G3069" s="193">
        <f t="shared" si="494"/>
        <v>4.411902678837107</v>
      </c>
      <c r="H3069" s="193">
        <f t="shared" si="494"/>
        <v>4.5750477136938787</v>
      </c>
      <c r="I3069" s="193">
        <f t="shared" si="494"/>
        <v>4.7442255884240438</v>
      </c>
      <c r="J3069" s="193">
        <f t="shared" si="494"/>
        <v>4.9196593877017394</v>
      </c>
      <c r="K3069" s="193">
        <f>MAX(0,(F3069-'2031 forecast'!$C$10))</f>
        <v>0</v>
      </c>
      <c r="L3069" s="193">
        <f>MAX(0,(G3069-'2031 forecast'!$C$10))</f>
        <v>0</v>
      </c>
      <c r="M3069" s="193">
        <f>MAX(0,(H3069-'2031 forecast'!$C$10))</f>
        <v>0</v>
      </c>
      <c r="N3069" s="193">
        <f>MAX(0,(I3069-'2031 forecast'!$C$10))</f>
        <v>0</v>
      </c>
      <c r="O3069" s="193">
        <f>MAX(0,(J3069-'2031 forecast'!$C$10))</f>
        <v>0</v>
      </c>
      <c r="P3069" s="175" t="str">
        <f t="shared" si="490"/>
        <v/>
      </c>
      <c r="Q3069" s="175" t="str">
        <f t="shared" si="491"/>
        <v/>
      </c>
    </row>
    <row r="3070" spans="1:17" s="1" customFormat="1" x14ac:dyDescent="0.3">
      <c r="A3070" s="189">
        <f t="shared" si="489"/>
        <v>43958.749999992564</v>
      </c>
      <c r="B3070" s="190">
        <f t="shared" si="485"/>
        <v>43958</v>
      </c>
      <c r="C3070" s="1">
        <f t="shared" si="486"/>
        <v>18</v>
      </c>
      <c r="D3070" s="191">
        <v>2.7180501746411898</v>
      </c>
      <c r="E3070" s="192">
        <f t="shared" si="487"/>
        <v>9.4380614796892988E-5</v>
      </c>
      <c r="F3070" s="193">
        <f t="shared" si="488"/>
        <v>4.0525110894731107</v>
      </c>
      <c r="G3070" s="193">
        <f t="shared" si="494"/>
        <v>4.2023664038527597</v>
      </c>
      <c r="H3070" s="193">
        <f t="shared" si="494"/>
        <v>4.3577631257084182</v>
      </c>
      <c r="I3070" s="193">
        <f t="shared" si="494"/>
        <v>4.5189061673379429</v>
      </c>
      <c r="J3070" s="193">
        <f t="shared" si="494"/>
        <v>4.6860080183649817</v>
      </c>
      <c r="K3070" s="193">
        <f>MAX(0,(F3070-'2031 forecast'!$C$10))</f>
        <v>0</v>
      </c>
      <c r="L3070" s="193">
        <f>MAX(0,(G3070-'2031 forecast'!$C$10))</f>
        <v>0</v>
      </c>
      <c r="M3070" s="193">
        <f>MAX(0,(H3070-'2031 forecast'!$C$10))</f>
        <v>0</v>
      </c>
      <c r="N3070" s="193">
        <f>MAX(0,(I3070-'2031 forecast'!$C$10))</f>
        <v>0</v>
      </c>
      <c r="O3070" s="193">
        <f>MAX(0,(J3070-'2031 forecast'!$C$10))</f>
        <v>0</v>
      </c>
      <c r="P3070" s="175" t="str">
        <f t="shared" si="490"/>
        <v/>
      </c>
      <c r="Q3070" s="175" t="str">
        <f t="shared" si="491"/>
        <v/>
      </c>
    </row>
    <row r="3071" spans="1:17" s="1" customFormat="1" x14ac:dyDescent="0.3">
      <c r="A3071" s="189">
        <f t="shared" si="489"/>
        <v>43958.791666659228</v>
      </c>
      <c r="B3071" s="190">
        <f t="shared" si="485"/>
        <v>43958</v>
      </c>
      <c r="C3071" s="1">
        <f t="shared" si="486"/>
        <v>19</v>
      </c>
      <c r="D3071" s="191">
        <v>2.6126410265941633</v>
      </c>
      <c r="E3071" s="192">
        <f t="shared" si="487"/>
        <v>9.0720424749368055E-5</v>
      </c>
      <c r="F3071" s="193">
        <f t="shared" si="488"/>
        <v>3.895349994590497</v>
      </c>
      <c r="G3071" s="193">
        <f t="shared" si="494"/>
        <v>4.0393937455315996</v>
      </c>
      <c r="H3071" s="193">
        <f t="shared" si="494"/>
        <v>4.1887640017197265</v>
      </c>
      <c r="I3071" s="193">
        <f t="shared" si="494"/>
        <v>4.343657728715419</v>
      </c>
      <c r="J3071" s="193">
        <f t="shared" si="494"/>
        <v>4.5042791755475031</v>
      </c>
      <c r="K3071" s="193">
        <f>MAX(0,(F3071-'2031 forecast'!$C$10))</f>
        <v>0</v>
      </c>
      <c r="L3071" s="193">
        <f>MAX(0,(G3071-'2031 forecast'!$C$10))</f>
        <v>0</v>
      </c>
      <c r="M3071" s="193">
        <f>MAX(0,(H3071-'2031 forecast'!$C$10))</f>
        <v>0</v>
      </c>
      <c r="N3071" s="193">
        <f>MAX(0,(I3071-'2031 forecast'!$C$10))</f>
        <v>0</v>
      </c>
      <c r="O3071" s="193">
        <f>MAX(0,(J3071-'2031 forecast'!$C$10))</f>
        <v>0</v>
      </c>
      <c r="P3071" s="175" t="str">
        <f t="shared" si="490"/>
        <v/>
      </c>
      <c r="Q3071" s="175" t="str">
        <f t="shared" si="491"/>
        <v/>
      </c>
    </row>
    <row r="3072" spans="1:17" s="1" customFormat="1" x14ac:dyDescent="0.3">
      <c r="A3072" s="189">
        <f t="shared" si="489"/>
        <v>43958.833333325892</v>
      </c>
      <c r="B3072" s="190">
        <f t="shared" si="485"/>
        <v>43958</v>
      </c>
      <c r="C3072" s="1">
        <f t="shared" si="486"/>
        <v>20</v>
      </c>
      <c r="D3072" s="191">
        <v>2.672874825478178</v>
      </c>
      <c r="E3072" s="192">
        <f t="shared" si="487"/>
        <v>9.2811961919382285E-5</v>
      </c>
      <c r="F3072" s="193">
        <f t="shared" si="488"/>
        <v>3.9851563345234187</v>
      </c>
      <c r="G3072" s="193">
        <f t="shared" si="494"/>
        <v>4.1325209788579755</v>
      </c>
      <c r="H3072" s="193">
        <f t="shared" si="494"/>
        <v>4.2853349297132644</v>
      </c>
      <c r="I3072" s="193">
        <f t="shared" si="494"/>
        <v>4.4437996936425739</v>
      </c>
      <c r="J3072" s="193">
        <f t="shared" si="494"/>
        <v>4.6081242285860613</v>
      </c>
      <c r="K3072" s="193">
        <f>MAX(0,(F3072-'2031 forecast'!$C$10))</f>
        <v>0</v>
      </c>
      <c r="L3072" s="193">
        <f>MAX(0,(G3072-'2031 forecast'!$C$10))</f>
        <v>0</v>
      </c>
      <c r="M3072" s="193">
        <f>MAX(0,(H3072-'2031 forecast'!$C$10))</f>
        <v>0</v>
      </c>
      <c r="N3072" s="193">
        <f>MAX(0,(I3072-'2031 forecast'!$C$10))</f>
        <v>0</v>
      </c>
      <c r="O3072" s="193">
        <f>MAX(0,(J3072-'2031 forecast'!$C$10))</f>
        <v>0</v>
      </c>
      <c r="P3072" s="175" t="str">
        <f t="shared" si="490"/>
        <v/>
      </c>
      <c r="Q3072" s="175" t="str">
        <f t="shared" si="491"/>
        <v/>
      </c>
    </row>
    <row r="3073" spans="1:17" s="1" customFormat="1" x14ac:dyDescent="0.3">
      <c r="A3073" s="189">
        <f t="shared" si="489"/>
        <v>43958.874999992557</v>
      </c>
      <c r="B3073" s="190">
        <f t="shared" si="485"/>
        <v>43958</v>
      </c>
      <c r="C3073" s="1">
        <f t="shared" si="486"/>
        <v>21</v>
      </c>
      <c r="D3073" s="191">
        <v>2.6126410265941633</v>
      </c>
      <c r="E3073" s="192">
        <f t="shared" si="487"/>
        <v>9.0720424749368055E-5</v>
      </c>
      <c r="F3073" s="193">
        <f t="shared" si="488"/>
        <v>3.895349994590497</v>
      </c>
      <c r="G3073" s="193">
        <f t="shared" si="494"/>
        <v>4.0393937455315996</v>
      </c>
      <c r="H3073" s="193">
        <f t="shared" si="494"/>
        <v>4.1887640017197265</v>
      </c>
      <c r="I3073" s="193">
        <f t="shared" si="494"/>
        <v>4.343657728715419</v>
      </c>
      <c r="J3073" s="193">
        <f t="shared" si="494"/>
        <v>4.5042791755475031</v>
      </c>
      <c r="K3073" s="193">
        <f>MAX(0,(F3073-'2031 forecast'!$C$10))</f>
        <v>0</v>
      </c>
      <c r="L3073" s="193">
        <f>MAX(0,(G3073-'2031 forecast'!$C$10))</f>
        <v>0</v>
      </c>
      <c r="M3073" s="193">
        <f>MAX(0,(H3073-'2031 forecast'!$C$10))</f>
        <v>0</v>
      </c>
      <c r="N3073" s="193">
        <f>MAX(0,(I3073-'2031 forecast'!$C$10))</f>
        <v>0</v>
      </c>
      <c r="O3073" s="193">
        <f>MAX(0,(J3073-'2031 forecast'!$C$10))</f>
        <v>0</v>
      </c>
      <c r="P3073" s="175" t="str">
        <f t="shared" si="490"/>
        <v/>
      </c>
      <c r="Q3073" s="175" t="str">
        <f t="shared" si="491"/>
        <v/>
      </c>
    </row>
    <row r="3074" spans="1:17" s="1" customFormat="1" x14ac:dyDescent="0.3">
      <c r="A3074" s="189">
        <f t="shared" si="489"/>
        <v>43958.916666659221</v>
      </c>
      <c r="B3074" s="190">
        <f t="shared" si="485"/>
        <v>43958</v>
      </c>
      <c r="C3074" s="1">
        <f t="shared" si="486"/>
        <v>22</v>
      </c>
      <c r="D3074" s="191">
        <v>2.514761103407638</v>
      </c>
      <c r="E3074" s="192">
        <f t="shared" si="487"/>
        <v>8.7321676848094892E-5</v>
      </c>
      <c r="F3074" s="193">
        <f t="shared" si="488"/>
        <v>3.7494146921994984</v>
      </c>
      <c r="G3074" s="193">
        <f t="shared" si="494"/>
        <v>3.8880619913762366</v>
      </c>
      <c r="H3074" s="193">
        <f t="shared" si="494"/>
        <v>4.0318362437302264</v>
      </c>
      <c r="I3074" s="193">
        <f t="shared" si="494"/>
        <v>4.1809270357087884</v>
      </c>
      <c r="J3074" s="193">
        <f t="shared" si="494"/>
        <v>4.3355309643598448</v>
      </c>
      <c r="K3074" s="193">
        <f>MAX(0,(F3074-'2031 forecast'!$C$10))</f>
        <v>0</v>
      </c>
      <c r="L3074" s="193">
        <f>MAX(0,(G3074-'2031 forecast'!$C$10))</f>
        <v>0</v>
      </c>
      <c r="M3074" s="193">
        <f>MAX(0,(H3074-'2031 forecast'!$C$10))</f>
        <v>0</v>
      </c>
      <c r="N3074" s="193">
        <f>MAX(0,(I3074-'2031 forecast'!$C$10))</f>
        <v>0</v>
      </c>
      <c r="O3074" s="193">
        <f>MAX(0,(J3074-'2031 forecast'!$C$10))</f>
        <v>0</v>
      </c>
      <c r="P3074" s="175" t="str">
        <f t="shared" si="490"/>
        <v/>
      </c>
      <c r="Q3074" s="175" t="str">
        <f t="shared" si="491"/>
        <v/>
      </c>
    </row>
    <row r="3075" spans="1:17" s="1" customFormat="1" x14ac:dyDescent="0.3">
      <c r="A3075" s="189">
        <f t="shared" si="489"/>
        <v>43958.958333325885</v>
      </c>
      <c r="B3075" s="190">
        <f t="shared" si="485"/>
        <v>43958</v>
      </c>
      <c r="C3075" s="1">
        <f t="shared" si="486"/>
        <v>23</v>
      </c>
      <c r="D3075" s="191">
        <v>2.3340597067555917</v>
      </c>
      <c r="E3075" s="192">
        <f t="shared" si="487"/>
        <v>8.1047065338052119E-5</v>
      </c>
      <c r="F3075" s="193">
        <f t="shared" si="488"/>
        <v>3.4799956724007308</v>
      </c>
      <c r="G3075" s="193">
        <f t="shared" si="494"/>
        <v>3.6086802913971048</v>
      </c>
      <c r="H3075" s="193">
        <f t="shared" si="494"/>
        <v>3.7421234597496102</v>
      </c>
      <c r="I3075" s="193">
        <f t="shared" si="494"/>
        <v>3.8805011409273176</v>
      </c>
      <c r="J3075" s="193">
        <f t="shared" si="494"/>
        <v>4.0239958052441658</v>
      </c>
      <c r="K3075" s="193">
        <f>MAX(0,(F3075-'2031 forecast'!$C$10))</f>
        <v>0</v>
      </c>
      <c r="L3075" s="193">
        <f>MAX(0,(G3075-'2031 forecast'!$C$10))</f>
        <v>0</v>
      </c>
      <c r="M3075" s="193">
        <f>MAX(0,(H3075-'2031 forecast'!$C$10))</f>
        <v>0</v>
      </c>
      <c r="N3075" s="193">
        <f>MAX(0,(I3075-'2031 forecast'!$C$10))</f>
        <v>0</v>
      </c>
      <c r="O3075" s="193">
        <f>MAX(0,(J3075-'2031 forecast'!$C$10))</f>
        <v>0</v>
      </c>
      <c r="P3075" s="175" t="str">
        <f t="shared" si="490"/>
        <v/>
      </c>
      <c r="Q3075" s="175" t="str">
        <f t="shared" si="491"/>
        <v/>
      </c>
    </row>
    <row r="3076" spans="1:17" s="1" customFormat="1" x14ac:dyDescent="0.3">
      <c r="A3076" s="189">
        <f t="shared" si="489"/>
        <v>43958.999999992549</v>
      </c>
      <c r="B3076" s="190">
        <f t="shared" si="485"/>
        <v>43958</v>
      </c>
      <c r="C3076" s="1">
        <f t="shared" si="486"/>
        <v>0</v>
      </c>
      <c r="D3076" s="191">
        <v>2.1834752095455543</v>
      </c>
      <c r="E3076" s="192">
        <f t="shared" si="487"/>
        <v>7.5818222413016523E-5</v>
      </c>
      <c r="F3076" s="193">
        <f t="shared" si="488"/>
        <v>3.2554798225684269</v>
      </c>
      <c r="G3076" s="193">
        <f t="shared" si="494"/>
        <v>3.3758622080811636</v>
      </c>
      <c r="H3076" s="193">
        <f t="shared" si="494"/>
        <v>3.5006961397657652</v>
      </c>
      <c r="I3076" s="193">
        <f t="shared" si="494"/>
        <v>3.6301462286094273</v>
      </c>
      <c r="J3076" s="193">
        <f t="shared" si="494"/>
        <v>3.764383172647769</v>
      </c>
      <c r="K3076" s="193">
        <f>MAX(0,(F3076-'2031 forecast'!$C$10))</f>
        <v>0</v>
      </c>
      <c r="L3076" s="193">
        <f>MAX(0,(G3076-'2031 forecast'!$C$10))</f>
        <v>0</v>
      </c>
      <c r="M3076" s="193">
        <f>MAX(0,(H3076-'2031 forecast'!$C$10))</f>
        <v>0</v>
      </c>
      <c r="N3076" s="193">
        <f>MAX(0,(I3076-'2031 forecast'!$C$10))</f>
        <v>0</v>
      </c>
      <c r="O3076" s="193">
        <f>MAX(0,(J3076-'2031 forecast'!$C$10))</f>
        <v>0</v>
      </c>
      <c r="P3076" s="175" t="str">
        <f t="shared" si="490"/>
        <v/>
      </c>
      <c r="Q3076" s="175" t="str">
        <f t="shared" si="491"/>
        <v/>
      </c>
    </row>
    <row r="3077" spans="1:17" s="1" customFormat="1" x14ac:dyDescent="0.3">
      <c r="A3077" s="189">
        <f t="shared" si="489"/>
        <v>43959.041666659214</v>
      </c>
      <c r="B3077" s="190">
        <f t="shared" ref="B3077:B3140" si="495">INT(A3077)</f>
        <v>43959</v>
      </c>
      <c r="C3077" s="1">
        <f t="shared" ref="C3077:C3140" si="496">HOUR(A3077)</f>
        <v>1</v>
      </c>
      <c r="D3077" s="191">
        <v>2.085595286359029</v>
      </c>
      <c r="E3077" s="192">
        <f t="shared" ref="E3077:E3140" si="497">D3077/SUM($D$4:$D$8763)</f>
        <v>7.241947451174336E-5</v>
      </c>
      <c r="F3077" s="193">
        <f t="shared" ref="F3077:F3140" si="498">E3077*$F$2</f>
        <v>3.1095445201774279</v>
      </c>
      <c r="G3077" s="193">
        <f t="shared" si="494"/>
        <v>3.2245304539258011</v>
      </c>
      <c r="H3077" s="193">
        <f t="shared" si="494"/>
        <v>3.3437683817762651</v>
      </c>
      <c r="I3077" s="193">
        <f t="shared" si="494"/>
        <v>3.4674155356027976</v>
      </c>
      <c r="J3077" s="193">
        <f t="shared" si="494"/>
        <v>3.5956349614601102</v>
      </c>
      <c r="K3077" s="193">
        <f>MAX(0,(F3077-'2031 forecast'!$C$10))</f>
        <v>0</v>
      </c>
      <c r="L3077" s="193">
        <f>MAX(0,(G3077-'2031 forecast'!$C$10))</f>
        <v>0</v>
      </c>
      <c r="M3077" s="193">
        <f>MAX(0,(H3077-'2031 forecast'!$C$10))</f>
        <v>0</v>
      </c>
      <c r="N3077" s="193">
        <f>MAX(0,(I3077-'2031 forecast'!$C$10))</f>
        <v>0</v>
      </c>
      <c r="O3077" s="193">
        <f>MAX(0,(J3077-'2031 forecast'!$C$10))</f>
        <v>0</v>
      </c>
      <c r="P3077" s="175" t="str">
        <f t="shared" si="490"/>
        <v/>
      </c>
      <c r="Q3077" s="175" t="str">
        <f t="shared" si="491"/>
        <v/>
      </c>
    </row>
    <row r="3078" spans="1:17" s="1" customFormat="1" x14ac:dyDescent="0.3">
      <c r="A3078" s="189">
        <f t="shared" ref="A3078:A3141" si="499">A3077 + TIME(1,0,0)</f>
        <v>43959.083333325878</v>
      </c>
      <c r="B3078" s="190">
        <f t="shared" si="495"/>
        <v>43959</v>
      </c>
      <c r="C3078" s="1">
        <f t="shared" si="496"/>
        <v>2</v>
      </c>
      <c r="D3078" s="191">
        <v>2.115712185801037</v>
      </c>
      <c r="E3078" s="192">
        <f t="shared" si="497"/>
        <v>7.3465243096750495E-5</v>
      </c>
      <c r="F3078" s="193">
        <f t="shared" si="498"/>
        <v>3.1544476901438894</v>
      </c>
      <c r="G3078" s="193">
        <f t="shared" si="494"/>
        <v>3.2710940705889899</v>
      </c>
      <c r="H3078" s="193">
        <f t="shared" si="494"/>
        <v>3.3920538457730349</v>
      </c>
      <c r="I3078" s="193">
        <f t="shared" si="494"/>
        <v>3.5174865180663764</v>
      </c>
      <c r="J3078" s="193">
        <f t="shared" si="494"/>
        <v>3.6475574879793902</v>
      </c>
      <c r="K3078" s="193">
        <f>MAX(0,(F3078-'2031 forecast'!$C$10))</f>
        <v>0</v>
      </c>
      <c r="L3078" s="193">
        <f>MAX(0,(G3078-'2031 forecast'!$C$10))</f>
        <v>0</v>
      </c>
      <c r="M3078" s="193">
        <f>MAX(0,(H3078-'2031 forecast'!$C$10))</f>
        <v>0</v>
      </c>
      <c r="N3078" s="193">
        <f>MAX(0,(I3078-'2031 forecast'!$C$10))</f>
        <v>0</v>
      </c>
      <c r="O3078" s="193">
        <f>MAX(0,(J3078-'2031 forecast'!$C$10))</f>
        <v>0</v>
      </c>
      <c r="P3078" s="175" t="str">
        <f t="shared" ref="P3078:P3141" si="500">IF(K3078&gt;0,IF(K3077&gt;0,P3077+1,1),"")</f>
        <v/>
      </c>
      <c r="Q3078" s="175" t="str">
        <f t="shared" ref="Q3078:Q3141" si="501">IF(AND(K3078&gt;0,K3079=0),P3078,"")</f>
        <v/>
      </c>
    </row>
    <row r="3079" spans="1:17" s="1" customFormat="1" x14ac:dyDescent="0.3">
      <c r="A3079" s="189">
        <f t="shared" si="499"/>
        <v>43959.124999992542</v>
      </c>
      <c r="B3079" s="190">
        <f t="shared" si="495"/>
        <v>43959</v>
      </c>
      <c r="C3079" s="1">
        <f t="shared" si="496"/>
        <v>3</v>
      </c>
      <c r="D3079" s="191">
        <v>2.1307706355220404</v>
      </c>
      <c r="E3079" s="192">
        <f t="shared" si="497"/>
        <v>7.3988127389254036E-5</v>
      </c>
      <c r="F3079" s="193">
        <f t="shared" si="498"/>
        <v>3.176899275127119</v>
      </c>
      <c r="G3079" s="193">
        <f t="shared" si="494"/>
        <v>3.294375878920583</v>
      </c>
      <c r="H3079" s="193">
        <f t="shared" si="494"/>
        <v>3.4161965777714185</v>
      </c>
      <c r="I3079" s="193">
        <f t="shared" si="494"/>
        <v>3.5425220092981644</v>
      </c>
      <c r="J3079" s="193">
        <f t="shared" si="494"/>
        <v>3.6735187512390288</v>
      </c>
      <c r="K3079" s="193">
        <f>MAX(0,(F3079-'2031 forecast'!$C$10))</f>
        <v>0</v>
      </c>
      <c r="L3079" s="193">
        <f>MAX(0,(G3079-'2031 forecast'!$C$10))</f>
        <v>0</v>
      </c>
      <c r="M3079" s="193">
        <f>MAX(0,(H3079-'2031 forecast'!$C$10))</f>
        <v>0</v>
      </c>
      <c r="N3079" s="193">
        <f>MAX(0,(I3079-'2031 forecast'!$C$10))</f>
        <v>0</v>
      </c>
      <c r="O3079" s="193">
        <f>MAX(0,(J3079-'2031 forecast'!$C$10))</f>
        <v>0</v>
      </c>
      <c r="P3079" s="175" t="str">
        <f t="shared" si="500"/>
        <v/>
      </c>
      <c r="Q3079" s="175" t="str">
        <f t="shared" si="501"/>
        <v/>
      </c>
    </row>
    <row r="3080" spans="1:17" s="1" customFormat="1" x14ac:dyDescent="0.3">
      <c r="A3080" s="189">
        <f t="shared" si="499"/>
        <v>43959.166666659206</v>
      </c>
      <c r="B3080" s="190">
        <f t="shared" si="495"/>
        <v>43959</v>
      </c>
      <c r="C3080" s="1">
        <f t="shared" si="496"/>
        <v>4</v>
      </c>
      <c r="D3080" s="191">
        <v>2.1834752095455543</v>
      </c>
      <c r="E3080" s="192">
        <f t="shared" si="497"/>
        <v>7.5818222413016523E-5</v>
      </c>
      <c r="F3080" s="193">
        <f t="shared" si="498"/>
        <v>3.2554798225684269</v>
      </c>
      <c r="G3080" s="193">
        <f t="shared" si="494"/>
        <v>3.3758622080811636</v>
      </c>
      <c r="H3080" s="193">
        <f t="shared" si="494"/>
        <v>3.5006961397657652</v>
      </c>
      <c r="I3080" s="193">
        <f t="shared" si="494"/>
        <v>3.6301462286094273</v>
      </c>
      <c r="J3080" s="193">
        <f t="shared" si="494"/>
        <v>3.764383172647769</v>
      </c>
      <c r="K3080" s="193">
        <f>MAX(0,(F3080-'2031 forecast'!$C$10))</f>
        <v>0</v>
      </c>
      <c r="L3080" s="193">
        <f>MAX(0,(G3080-'2031 forecast'!$C$10))</f>
        <v>0</v>
      </c>
      <c r="M3080" s="193">
        <f>MAX(0,(H3080-'2031 forecast'!$C$10))</f>
        <v>0</v>
      </c>
      <c r="N3080" s="193">
        <f>MAX(0,(I3080-'2031 forecast'!$C$10))</f>
        <v>0</v>
      </c>
      <c r="O3080" s="193">
        <f>MAX(0,(J3080-'2031 forecast'!$C$10))</f>
        <v>0</v>
      </c>
      <c r="P3080" s="175" t="str">
        <f t="shared" si="500"/>
        <v/>
      </c>
      <c r="Q3080" s="175" t="str">
        <f t="shared" si="501"/>
        <v/>
      </c>
    </row>
    <row r="3081" spans="1:17" s="1" customFormat="1" x14ac:dyDescent="0.3">
      <c r="A3081" s="189">
        <f t="shared" si="499"/>
        <v>43959.208333325871</v>
      </c>
      <c r="B3081" s="190">
        <f t="shared" si="495"/>
        <v>43959</v>
      </c>
      <c r="C3081" s="1">
        <f t="shared" si="496"/>
        <v>5</v>
      </c>
      <c r="D3081" s="191">
        <v>2.2512382332900711</v>
      </c>
      <c r="E3081" s="192">
        <f t="shared" si="497"/>
        <v>7.8171201729282551E-5</v>
      </c>
      <c r="F3081" s="193">
        <f t="shared" si="498"/>
        <v>3.3565119549929641</v>
      </c>
      <c r="G3081" s="193">
        <f t="shared" si="494"/>
        <v>3.4806303455733376</v>
      </c>
      <c r="H3081" s="193">
        <f t="shared" si="494"/>
        <v>3.6093384337584959</v>
      </c>
      <c r="I3081" s="193">
        <f t="shared" si="494"/>
        <v>3.7428059391524786</v>
      </c>
      <c r="J3081" s="193">
        <f t="shared" si="494"/>
        <v>3.8812088573161478</v>
      </c>
      <c r="K3081" s="193">
        <f>MAX(0,(F3081-'2031 forecast'!$C$10))</f>
        <v>0</v>
      </c>
      <c r="L3081" s="193">
        <f>MAX(0,(G3081-'2031 forecast'!$C$10))</f>
        <v>0</v>
      </c>
      <c r="M3081" s="193">
        <f>MAX(0,(H3081-'2031 forecast'!$C$10))</f>
        <v>0</v>
      </c>
      <c r="N3081" s="193">
        <f>MAX(0,(I3081-'2031 forecast'!$C$10))</f>
        <v>0</v>
      </c>
      <c r="O3081" s="193">
        <f>MAX(0,(J3081-'2031 forecast'!$C$10))</f>
        <v>0</v>
      </c>
      <c r="P3081" s="175" t="str">
        <f t="shared" si="500"/>
        <v/>
      </c>
      <c r="Q3081" s="175" t="str">
        <f t="shared" si="501"/>
        <v/>
      </c>
    </row>
    <row r="3082" spans="1:17" s="1" customFormat="1" x14ac:dyDescent="0.3">
      <c r="A3082" s="189">
        <f t="shared" si="499"/>
        <v>43959.249999992535</v>
      </c>
      <c r="B3082" s="190">
        <f t="shared" si="495"/>
        <v>43959</v>
      </c>
      <c r="C3082" s="1">
        <f t="shared" si="496"/>
        <v>6</v>
      </c>
      <c r="D3082" s="191">
        <v>2.3039428073135846</v>
      </c>
      <c r="E3082" s="192">
        <f t="shared" si="497"/>
        <v>8.0001296753045011E-5</v>
      </c>
      <c r="F3082" s="193">
        <f t="shared" si="498"/>
        <v>3.4350925024342707</v>
      </c>
      <c r="G3082" s="193">
        <f t="shared" si="494"/>
        <v>3.5621166747339172</v>
      </c>
      <c r="H3082" s="193">
        <f t="shared" si="494"/>
        <v>3.6938379957528418</v>
      </c>
      <c r="I3082" s="193">
        <f t="shared" si="494"/>
        <v>3.8304301584637401</v>
      </c>
      <c r="J3082" s="193">
        <f t="shared" si="494"/>
        <v>3.9720732787248871</v>
      </c>
      <c r="K3082" s="193">
        <f>MAX(0,(F3082-'2031 forecast'!$C$10))</f>
        <v>0</v>
      </c>
      <c r="L3082" s="193">
        <f>MAX(0,(G3082-'2031 forecast'!$C$10))</f>
        <v>0</v>
      </c>
      <c r="M3082" s="193">
        <f>MAX(0,(H3082-'2031 forecast'!$C$10))</f>
        <v>0</v>
      </c>
      <c r="N3082" s="193">
        <f>MAX(0,(I3082-'2031 forecast'!$C$10))</f>
        <v>0</v>
      </c>
      <c r="O3082" s="193">
        <f>MAX(0,(J3082-'2031 forecast'!$C$10))</f>
        <v>0</v>
      </c>
      <c r="P3082" s="175" t="str">
        <f t="shared" si="500"/>
        <v/>
      </c>
      <c r="Q3082" s="175" t="str">
        <f t="shared" si="501"/>
        <v/>
      </c>
    </row>
    <row r="3083" spans="1:17" s="1" customFormat="1" x14ac:dyDescent="0.3">
      <c r="A3083" s="189">
        <f t="shared" si="499"/>
        <v>43959.291666659199</v>
      </c>
      <c r="B3083" s="190">
        <f t="shared" si="495"/>
        <v>43959</v>
      </c>
      <c r="C3083" s="1">
        <f t="shared" si="496"/>
        <v>7</v>
      </c>
      <c r="D3083" s="191">
        <v>2.514761103407638</v>
      </c>
      <c r="E3083" s="192">
        <f t="shared" si="497"/>
        <v>8.7321676848094892E-5</v>
      </c>
      <c r="F3083" s="193">
        <f t="shared" si="498"/>
        <v>3.7494146921994984</v>
      </c>
      <c r="G3083" s="193">
        <f t="shared" si="494"/>
        <v>3.8880619913762366</v>
      </c>
      <c r="H3083" s="193">
        <f t="shared" si="494"/>
        <v>4.0318362437302264</v>
      </c>
      <c r="I3083" s="193">
        <f t="shared" si="494"/>
        <v>4.1809270357087884</v>
      </c>
      <c r="J3083" s="193">
        <f t="shared" si="494"/>
        <v>4.3355309643598448</v>
      </c>
      <c r="K3083" s="193">
        <f>MAX(0,(F3083-'2031 forecast'!$C$10))</f>
        <v>0</v>
      </c>
      <c r="L3083" s="193">
        <f>MAX(0,(G3083-'2031 forecast'!$C$10))</f>
        <v>0</v>
      </c>
      <c r="M3083" s="193">
        <f>MAX(0,(H3083-'2031 forecast'!$C$10))</f>
        <v>0</v>
      </c>
      <c r="N3083" s="193">
        <f>MAX(0,(I3083-'2031 forecast'!$C$10))</f>
        <v>0</v>
      </c>
      <c r="O3083" s="193">
        <f>MAX(0,(J3083-'2031 forecast'!$C$10))</f>
        <v>0</v>
      </c>
      <c r="P3083" s="175" t="str">
        <f t="shared" si="500"/>
        <v/>
      </c>
      <c r="Q3083" s="175" t="str">
        <f t="shared" si="501"/>
        <v/>
      </c>
    </row>
    <row r="3084" spans="1:17" s="1" customFormat="1" x14ac:dyDescent="0.3">
      <c r="A3084" s="189">
        <f t="shared" si="499"/>
        <v>43959.333333325863</v>
      </c>
      <c r="B3084" s="190">
        <f t="shared" si="495"/>
        <v>43959</v>
      </c>
      <c r="C3084" s="1">
        <f t="shared" si="496"/>
        <v>8</v>
      </c>
      <c r="D3084" s="191">
        <v>2.5298195531286418</v>
      </c>
      <c r="E3084" s="192">
        <f t="shared" si="497"/>
        <v>8.7844561140598446E-5</v>
      </c>
      <c r="F3084" s="193">
        <f t="shared" si="498"/>
        <v>3.7718662771827285</v>
      </c>
      <c r="G3084" s="193">
        <f t="shared" si="494"/>
        <v>3.9113437997078306</v>
      </c>
      <c r="H3084" s="193">
        <f t="shared" si="494"/>
        <v>4.0559789757286104</v>
      </c>
      <c r="I3084" s="193">
        <f t="shared" si="494"/>
        <v>4.2059625269405778</v>
      </c>
      <c r="J3084" s="193">
        <f t="shared" si="494"/>
        <v>4.3614922276194834</v>
      </c>
      <c r="K3084" s="193">
        <f>MAX(0,(F3084-'2031 forecast'!$C$10))</f>
        <v>0</v>
      </c>
      <c r="L3084" s="193">
        <f>MAX(0,(G3084-'2031 forecast'!$C$10))</f>
        <v>0</v>
      </c>
      <c r="M3084" s="193">
        <f>MAX(0,(H3084-'2031 forecast'!$C$10))</f>
        <v>0</v>
      </c>
      <c r="N3084" s="193">
        <f>MAX(0,(I3084-'2031 forecast'!$C$10))</f>
        <v>0</v>
      </c>
      <c r="O3084" s="193">
        <f>MAX(0,(J3084-'2031 forecast'!$C$10))</f>
        <v>0</v>
      </c>
      <c r="P3084" s="175" t="str">
        <f t="shared" si="500"/>
        <v/>
      </c>
      <c r="Q3084" s="175" t="str">
        <f t="shared" si="501"/>
        <v/>
      </c>
    </row>
    <row r="3085" spans="1:17" s="1" customFormat="1" x14ac:dyDescent="0.3">
      <c r="A3085" s="189">
        <f t="shared" si="499"/>
        <v>43959.374999992528</v>
      </c>
      <c r="B3085" s="190">
        <f t="shared" si="495"/>
        <v>43959</v>
      </c>
      <c r="C3085" s="1">
        <f t="shared" si="496"/>
        <v>9</v>
      </c>
      <c r="D3085" s="191">
        <v>2.5749949022916536</v>
      </c>
      <c r="E3085" s="192">
        <f t="shared" si="497"/>
        <v>8.9413214018109149E-5</v>
      </c>
      <c r="F3085" s="193">
        <f t="shared" si="498"/>
        <v>3.8392210321324209</v>
      </c>
      <c r="G3085" s="193">
        <f t="shared" ref="G3085:J3104" si="502">$E3085*G$2</f>
        <v>3.9811892247026139</v>
      </c>
      <c r="H3085" s="193">
        <f t="shared" si="502"/>
        <v>4.1284071717237651</v>
      </c>
      <c r="I3085" s="193">
        <f t="shared" si="502"/>
        <v>4.281069000635946</v>
      </c>
      <c r="J3085" s="193">
        <f t="shared" si="502"/>
        <v>4.4393760173984038</v>
      </c>
      <c r="K3085" s="193">
        <f>MAX(0,(F3085-'2031 forecast'!$C$10))</f>
        <v>0</v>
      </c>
      <c r="L3085" s="193">
        <f>MAX(0,(G3085-'2031 forecast'!$C$10))</f>
        <v>0</v>
      </c>
      <c r="M3085" s="193">
        <f>MAX(0,(H3085-'2031 forecast'!$C$10))</f>
        <v>0</v>
      </c>
      <c r="N3085" s="193">
        <f>MAX(0,(I3085-'2031 forecast'!$C$10))</f>
        <v>0</v>
      </c>
      <c r="O3085" s="193">
        <f>MAX(0,(J3085-'2031 forecast'!$C$10))</f>
        <v>0</v>
      </c>
      <c r="P3085" s="175" t="str">
        <f t="shared" si="500"/>
        <v/>
      </c>
      <c r="Q3085" s="175" t="str">
        <f t="shared" si="501"/>
        <v/>
      </c>
    </row>
    <row r="3086" spans="1:17" s="1" customFormat="1" x14ac:dyDescent="0.3">
      <c r="A3086" s="189">
        <f t="shared" si="499"/>
        <v>43959.416666659192</v>
      </c>
      <c r="B3086" s="190">
        <f t="shared" si="495"/>
        <v>43959</v>
      </c>
      <c r="C3086" s="1">
        <f t="shared" si="496"/>
        <v>10</v>
      </c>
      <c r="D3086" s="191">
        <v>2.6352287011756683</v>
      </c>
      <c r="E3086" s="192">
        <f t="shared" si="497"/>
        <v>9.1504751188123379E-5</v>
      </c>
      <c r="F3086" s="193">
        <f t="shared" si="498"/>
        <v>3.9290273720653421</v>
      </c>
      <c r="G3086" s="193">
        <f t="shared" si="502"/>
        <v>4.0743164580289903</v>
      </c>
      <c r="H3086" s="193">
        <f t="shared" si="502"/>
        <v>4.2249780997173021</v>
      </c>
      <c r="I3086" s="193">
        <f t="shared" si="502"/>
        <v>4.3812109655631017</v>
      </c>
      <c r="J3086" s="193">
        <f t="shared" si="502"/>
        <v>4.543221070436962</v>
      </c>
      <c r="K3086" s="193">
        <f>MAX(0,(F3086-'2031 forecast'!$C$10))</f>
        <v>0</v>
      </c>
      <c r="L3086" s="193">
        <f>MAX(0,(G3086-'2031 forecast'!$C$10))</f>
        <v>0</v>
      </c>
      <c r="M3086" s="193">
        <f>MAX(0,(H3086-'2031 forecast'!$C$10))</f>
        <v>0</v>
      </c>
      <c r="N3086" s="193">
        <f>MAX(0,(I3086-'2031 forecast'!$C$10))</f>
        <v>0</v>
      </c>
      <c r="O3086" s="193">
        <f>MAX(0,(J3086-'2031 forecast'!$C$10))</f>
        <v>0</v>
      </c>
      <c r="P3086" s="175" t="str">
        <f t="shared" si="500"/>
        <v/>
      </c>
      <c r="Q3086" s="175" t="str">
        <f t="shared" si="501"/>
        <v/>
      </c>
    </row>
    <row r="3087" spans="1:17" s="1" customFormat="1" x14ac:dyDescent="0.3">
      <c r="A3087" s="189">
        <f t="shared" si="499"/>
        <v>43959.458333325856</v>
      </c>
      <c r="B3087" s="190">
        <f t="shared" si="495"/>
        <v>43959</v>
      </c>
      <c r="C3087" s="1">
        <f t="shared" si="496"/>
        <v>11</v>
      </c>
      <c r="D3087" s="191">
        <v>2.6653456006176763</v>
      </c>
      <c r="E3087" s="192">
        <f t="shared" si="497"/>
        <v>9.2550519773130515E-5</v>
      </c>
      <c r="F3087" s="193">
        <f t="shared" si="498"/>
        <v>3.9739305420318036</v>
      </c>
      <c r="G3087" s="193">
        <f t="shared" si="502"/>
        <v>4.1208800746921792</v>
      </c>
      <c r="H3087" s="193">
        <f t="shared" si="502"/>
        <v>4.2732635637140719</v>
      </c>
      <c r="I3087" s="193">
        <f t="shared" si="502"/>
        <v>4.4312819480266805</v>
      </c>
      <c r="J3087" s="193">
        <f t="shared" si="502"/>
        <v>4.595143596956242</v>
      </c>
      <c r="K3087" s="193">
        <f>MAX(0,(F3087-'2031 forecast'!$C$10))</f>
        <v>0</v>
      </c>
      <c r="L3087" s="193">
        <f>MAX(0,(G3087-'2031 forecast'!$C$10))</f>
        <v>0</v>
      </c>
      <c r="M3087" s="193">
        <f>MAX(0,(H3087-'2031 forecast'!$C$10))</f>
        <v>0</v>
      </c>
      <c r="N3087" s="193">
        <f>MAX(0,(I3087-'2031 forecast'!$C$10))</f>
        <v>0</v>
      </c>
      <c r="O3087" s="193">
        <f>MAX(0,(J3087-'2031 forecast'!$C$10))</f>
        <v>0</v>
      </c>
      <c r="P3087" s="175" t="str">
        <f t="shared" si="500"/>
        <v/>
      </c>
      <c r="Q3087" s="175" t="str">
        <f t="shared" si="501"/>
        <v/>
      </c>
    </row>
    <row r="3088" spans="1:17" s="1" customFormat="1" x14ac:dyDescent="0.3">
      <c r="A3088" s="189">
        <f t="shared" si="499"/>
        <v>43959.49999999252</v>
      </c>
      <c r="B3088" s="190">
        <f t="shared" si="495"/>
        <v>43959</v>
      </c>
      <c r="C3088" s="1">
        <f t="shared" si="496"/>
        <v>12</v>
      </c>
      <c r="D3088" s="191">
        <v>2.6502871508966721</v>
      </c>
      <c r="E3088" s="192">
        <f t="shared" si="497"/>
        <v>9.2027635480626934E-5</v>
      </c>
      <c r="F3088" s="193">
        <f t="shared" si="498"/>
        <v>3.9514789570485722</v>
      </c>
      <c r="G3088" s="193">
        <f t="shared" si="502"/>
        <v>4.0975982663605839</v>
      </c>
      <c r="H3088" s="193">
        <f t="shared" si="502"/>
        <v>4.249120831715687</v>
      </c>
      <c r="I3088" s="193">
        <f t="shared" si="502"/>
        <v>4.4062464567948902</v>
      </c>
      <c r="J3088" s="193">
        <f t="shared" si="502"/>
        <v>4.5691823336966015</v>
      </c>
      <c r="K3088" s="193">
        <f>MAX(0,(F3088-'2031 forecast'!$C$10))</f>
        <v>0</v>
      </c>
      <c r="L3088" s="193">
        <f>MAX(0,(G3088-'2031 forecast'!$C$10))</f>
        <v>0</v>
      </c>
      <c r="M3088" s="193">
        <f>MAX(0,(H3088-'2031 forecast'!$C$10))</f>
        <v>0</v>
      </c>
      <c r="N3088" s="193">
        <f>MAX(0,(I3088-'2031 forecast'!$C$10))</f>
        <v>0</v>
      </c>
      <c r="O3088" s="193">
        <f>MAX(0,(J3088-'2031 forecast'!$C$10))</f>
        <v>0</v>
      </c>
      <c r="P3088" s="175" t="str">
        <f t="shared" si="500"/>
        <v/>
      </c>
      <c r="Q3088" s="175" t="str">
        <f t="shared" si="501"/>
        <v/>
      </c>
    </row>
    <row r="3089" spans="1:17" s="1" customFormat="1" x14ac:dyDescent="0.3">
      <c r="A3089" s="189">
        <f t="shared" si="499"/>
        <v>43959.541666659185</v>
      </c>
      <c r="B3089" s="190">
        <f t="shared" si="495"/>
        <v>43959</v>
      </c>
      <c r="C3089" s="1">
        <f t="shared" si="496"/>
        <v>13</v>
      </c>
      <c r="D3089" s="191">
        <v>2.7180501746411898</v>
      </c>
      <c r="E3089" s="192">
        <f t="shared" si="497"/>
        <v>9.4380614796892988E-5</v>
      </c>
      <c r="F3089" s="193">
        <f t="shared" si="498"/>
        <v>4.0525110894731107</v>
      </c>
      <c r="G3089" s="193">
        <f t="shared" si="502"/>
        <v>4.2023664038527597</v>
      </c>
      <c r="H3089" s="193">
        <f t="shared" si="502"/>
        <v>4.3577631257084182</v>
      </c>
      <c r="I3089" s="193">
        <f t="shared" si="502"/>
        <v>4.5189061673379429</v>
      </c>
      <c r="J3089" s="193">
        <f t="shared" si="502"/>
        <v>4.6860080183649817</v>
      </c>
      <c r="K3089" s="193">
        <f>MAX(0,(F3089-'2031 forecast'!$C$10))</f>
        <v>0</v>
      </c>
      <c r="L3089" s="193">
        <f>MAX(0,(G3089-'2031 forecast'!$C$10))</f>
        <v>0</v>
      </c>
      <c r="M3089" s="193">
        <f>MAX(0,(H3089-'2031 forecast'!$C$10))</f>
        <v>0</v>
      </c>
      <c r="N3089" s="193">
        <f>MAX(0,(I3089-'2031 forecast'!$C$10))</f>
        <v>0</v>
      </c>
      <c r="O3089" s="193">
        <f>MAX(0,(J3089-'2031 forecast'!$C$10))</f>
        <v>0</v>
      </c>
      <c r="P3089" s="175" t="str">
        <f t="shared" si="500"/>
        <v/>
      </c>
      <c r="Q3089" s="175" t="str">
        <f t="shared" si="501"/>
        <v/>
      </c>
    </row>
    <row r="3090" spans="1:17" s="1" customFormat="1" x14ac:dyDescent="0.3">
      <c r="A3090" s="189">
        <f t="shared" si="499"/>
        <v>43959.583333325849</v>
      </c>
      <c r="B3090" s="190">
        <f t="shared" si="495"/>
        <v>43959</v>
      </c>
      <c r="C3090" s="1">
        <f t="shared" si="496"/>
        <v>14</v>
      </c>
      <c r="D3090" s="191">
        <v>2.6427579260361704</v>
      </c>
      <c r="E3090" s="192">
        <f t="shared" si="497"/>
        <v>9.1766193334375163E-5</v>
      </c>
      <c r="F3090" s="193">
        <f t="shared" si="498"/>
        <v>3.9402531645569576</v>
      </c>
      <c r="G3090" s="193">
        <f t="shared" si="502"/>
        <v>4.0859573621947876</v>
      </c>
      <c r="H3090" s="193">
        <f t="shared" si="502"/>
        <v>4.2370494657164945</v>
      </c>
      <c r="I3090" s="193">
        <f t="shared" si="502"/>
        <v>4.393728711178996</v>
      </c>
      <c r="J3090" s="193">
        <f t="shared" si="502"/>
        <v>4.5562017020667822</v>
      </c>
      <c r="K3090" s="193">
        <f>MAX(0,(F3090-'2031 forecast'!$C$10))</f>
        <v>0</v>
      </c>
      <c r="L3090" s="193">
        <f>MAX(0,(G3090-'2031 forecast'!$C$10))</f>
        <v>0</v>
      </c>
      <c r="M3090" s="193">
        <f>MAX(0,(H3090-'2031 forecast'!$C$10))</f>
        <v>0</v>
      </c>
      <c r="N3090" s="193">
        <f>MAX(0,(I3090-'2031 forecast'!$C$10))</f>
        <v>0</v>
      </c>
      <c r="O3090" s="193">
        <f>MAX(0,(J3090-'2031 forecast'!$C$10))</f>
        <v>0</v>
      </c>
      <c r="P3090" s="175" t="str">
        <f t="shared" si="500"/>
        <v/>
      </c>
      <c r="Q3090" s="175" t="str">
        <f t="shared" si="501"/>
        <v/>
      </c>
    </row>
    <row r="3091" spans="1:17" s="1" customFormat="1" x14ac:dyDescent="0.3">
      <c r="A3091" s="189">
        <f t="shared" si="499"/>
        <v>43959.624999992513</v>
      </c>
      <c r="B3091" s="190">
        <f t="shared" si="495"/>
        <v>43959</v>
      </c>
      <c r="C3091" s="1">
        <f t="shared" si="496"/>
        <v>15</v>
      </c>
      <c r="D3091" s="191">
        <v>2.5975825768731586</v>
      </c>
      <c r="E3091" s="192">
        <f t="shared" si="497"/>
        <v>9.019754045686446E-5</v>
      </c>
      <c r="F3091" s="193">
        <f t="shared" si="498"/>
        <v>3.8728984096072652</v>
      </c>
      <c r="G3091" s="193">
        <f t="shared" si="502"/>
        <v>4.0161119372000043</v>
      </c>
      <c r="H3091" s="193">
        <f t="shared" si="502"/>
        <v>4.1646212697213407</v>
      </c>
      <c r="I3091" s="193">
        <f t="shared" si="502"/>
        <v>4.3186222374836278</v>
      </c>
      <c r="J3091" s="193">
        <f t="shared" si="502"/>
        <v>4.4783179122878618</v>
      </c>
      <c r="K3091" s="193">
        <f>MAX(0,(F3091-'2031 forecast'!$C$10))</f>
        <v>0</v>
      </c>
      <c r="L3091" s="193">
        <f>MAX(0,(G3091-'2031 forecast'!$C$10))</f>
        <v>0</v>
      </c>
      <c r="M3091" s="193">
        <f>MAX(0,(H3091-'2031 forecast'!$C$10))</f>
        <v>0</v>
      </c>
      <c r="N3091" s="193">
        <f>MAX(0,(I3091-'2031 forecast'!$C$10))</f>
        <v>0</v>
      </c>
      <c r="O3091" s="193">
        <f>MAX(0,(J3091-'2031 forecast'!$C$10))</f>
        <v>0</v>
      </c>
      <c r="P3091" s="175" t="str">
        <f t="shared" si="500"/>
        <v/>
      </c>
      <c r="Q3091" s="175" t="str">
        <f t="shared" si="501"/>
        <v/>
      </c>
    </row>
    <row r="3092" spans="1:17" s="1" customFormat="1" x14ac:dyDescent="0.3">
      <c r="A3092" s="189">
        <f t="shared" si="499"/>
        <v>43959.666666659177</v>
      </c>
      <c r="B3092" s="190">
        <f t="shared" si="495"/>
        <v>43959</v>
      </c>
      <c r="C3092" s="1">
        <f t="shared" si="496"/>
        <v>16</v>
      </c>
      <c r="D3092" s="191">
        <v>2.6954625000596839</v>
      </c>
      <c r="E3092" s="192">
        <f t="shared" si="497"/>
        <v>9.3596288358137637E-5</v>
      </c>
      <c r="F3092" s="193">
        <f t="shared" si="498"/>
        <v>4.0188337119982647</v>
      </c>
      <c r="G3092" s="193">
        <f t="shared" si="502"/>
        <v>4.1674436913553672</v>
      </c>
      <c r="H3092" s="193">
        <f t="shared" si="502"/>
        <v>4.3215490277108417</v>
      </c>
      <c r="I3092" s="193">
        <f t="shared" si="502"/>
        <v>4.4813529304902584</v>
      </c>
      <c r="J3092" s="193">
        <f t="shared" si="502"/>
        <v>4.6470661234755219</v>
      </c>
      <c r="K3092" s="193">
        <f>MAX(0,(F3092-'2031 forecast'!$C$10))</f>
        <v>0</v>
      </c>
      <c r="L3092" s="193">
        <f>MAX(0,(G3092-'2031 forecast'!$C$10))</f>
        <v>0</v>
      </c>
      <c r="M3092" s="193">
        <f>MAX(0,(H3092-'2031 forecast'!$C$10))</f>
        <v>0</v>
      </c>
      <c r="N3092" s="193">
        <f>MAX(0,(I3092-'2031 forecast'!$C$10))</f>
        <v>0</v>
      </c>
      <c r="O3092" s="193">
        <f>MAX(0,(J3092-'2031 forecast'!$C$10))</f>
        <v>0</v>
      </c>
      <c r="P3092" s="175" t="str">
        <f t="shared" si="500"/>
        <v/>
      </c>
      <c r="Q3092" s="175" t="str">
        <f t="shared" si="501"/>
        <v/>
      </c>
    </row>
    <row r="3093" spans="1:17" s="1" customFormat="1" x14ac:dyDescent="0.3">
      <c r="A3093" s="189">
        <f t="shared" si="499"/>
        <v>43959.708333325842</v>
      </c>
      <c r="B3093" s="190">
        <f t="shared" si="495"/>
        <v>43959</v>
      </c>
      <c r="C3093" s="1">
        <f t="shared" si="496"/>
        <v>17</v>
      </c>
      <c r="D3093" s="191">
        <v>2.7029917249201856</v>
      </c>
      <c r="E3093" s="192">
        <f t="shared" si="497"/>
        <v>9.3857730504389407E-5</v>
      </c>
      <c r="F3093" s="193">
        <f t="shared" si="498"/>
        <v>4.0300595044898797</v>
      </c>
      <c r="G3093" s="193">
        <f t="shared" si="502"/>
        <v>4.1790845955211644</v>
      </c>
      <c r="H3093" s="193">
        <f t="shared" si="502"/>
        <v>4.3336203937100333</v>
      </c>
      <c r="I3093" s="193">
        <f t="shared" si="502"/>
        <v>4.4938706761061527</v>
      </c>
      <c r="J3093" s="193">
        <f t="shared" si="502"/>
        <v>4.6600467551053413</v>
      </c>
      <c r="K3093" s="193">
        <f>MAX(0,(F3093-'2031 forecast'!$C$10))</f>
        <v>0</v>
      </c>
      <c r="L3093" s="193">
        <f>MAX(0,(G3093-'2031 forecast'!$C$10))</f>
        <v>0</v>
      </c>
      <c r="M3093" s="193">
        <f>MAX(0,(H3093-'2031 forecast'!$C$10))</f>
        <v>0</v>
      </c>
      <c r="N3093" s="193">
        <f>MAX(0,(I3093-'2031 forecast'!$C$10))</f>
        <v>0</v>
      </c>
      <c r="O3093" s="193">
        <f>MAX(0,(J3093-'2031 forecast'!$C$10))</f>
        <v>0</v>
      </c>
      <c r="P3093" s="175" t="str">
        <f t="shared" si="500"/>
        <v/>
      </c>
      <c r="Q3093" s="175" t="str">
        <f t="shared" si="501"/>
        <v/>
      </c>
    </row>
    <row r="3094" spans="1:17" s="1" customFormat="1" x14ac:dyDescent="0.3">
      <c r="A3094" s="189">
        <f t="shared" si="499"/>
        <v>43959.749999992506</v>
      </c>
      <c r="B3094" s="190">
        <f t="shared" si="495"/>
        <v>43959</v>
      </c>
      <c r="C3094" s="1">
        <f t="shared" si="496"/>
        <v>18</v>
      </c>
      <c r="D3094" s="191">
        <v>2.6804040503386801</v>
      </c>
      <c r="E3094" s="192">
        <f t="shared" si="497"/>
        <v>9.3073404065634069E-5</v>
      </c>
      <c r="F3094" s="193">
        <f t="shared" si="498"/>
        <v>3.9963821270150337</v>
      </c>
      <c r="G3094" s="193">
        <f t="shared" si="502"/>
        <v>4.1441618830237728</v>
      </c>
      <c r="H3094" s="193">
        <f t="shared" si="502"/>
        <v>4.2974062957124568</v>
      </c>
      <c r="I3094" s="193">
        <f t="shared" si="502"/>
        <v>4.456317439258469</v>
      </c>
      <c r="J3094" s="193">
        <f t="shared" si="502"/>
        <v>4.6211048602158815</v>
      </c>
      <c r="K3094" s="193">
        <f>MAX(0,(F3094-'2031 forecast'!$C$10))</f>
        <v>0</v>
      </c>
      <c r="L3094" s="193">
        <f>MAX(0,(G3094-'2031 forecast'!$C$10))</f>
        <v>0</v>
      </c>
      <c r="M3094" s="193">
        <f>MAX(0,(H3094-'2031 forecast'!$C$10))</f>
        <v>0</v>
      </c>
      <c r="N3094" s="193">
        <f>MAX(0,(I3094-'2031 forecast'!$C$10))</f>
        <v>0</v>
      </c>
      <c r="O3094" s="193">
        <f>MAX(0,(J3094-'2031 forecast'!$C$10))</f>
        <v>0</v>
      </c>
      <c r="P3094" s="175" t="str">
        <f t="shared" si="500"/>
        <v/>
      </c>
      <c r="Q3094" s="175" t="str">
        <f t="shared" si="501"/>
        <v/>
      </c>
    </row>
    <row r="3095" spans="1:17" s="1" customFormat="1" x14ac:dyDescent="0.3">
      <c r="A3095" s="189">
        <f t="shared" si="499"/>
        <v>43959.79166665917</v>
      </c>
      <c r="B3095" s="190">
        <f t="shared" si="495"/>
        <v>43959</v>
      </c>
      <c r="C3095" s="1">
        <f t="shared" si="496"/>
        <v>19</v>
      </c>
      <c r="D3095" s="191">
        <v>2.6653456006176763</v>
      </c>
      <c r="E3095" s="192">
        <f t="shared" si="497"/>
        <v>9.2550519773130515E-5</v>
      </c>
      <c r="F3095" s="193">
        <f t="shared" si="498"/>
        <v>3.9739305420318036</v>
      </c>
      <c r="G3095" s="193">
        <f t="shared" si="502"/>
        <v>4.1208800746921792</v>
      </c>
      <c r="H3095" s="193">
        <f t="shared" si="502"/>
        <v>4.2732635637140719</v>
      </c>
      <c r="I3095" s="193">
        <f t="shared" si="502"/>
        <v>4.4312819480266805</v>
      </c>
      <c r="J3095" s="193">
        <f t="shared" si="502"/>
        <v>4.595143596956242</v>
      </c>
      <c r="K3095" s="193">
        <f>MAX(0,(F3095-'2031 forecast'!$C$10))</f>
        <v>0</v>
      </c>
      <c r="L3095" s="193">
        <f>MAX(0,(G3095-'2031 forecast'!$C$10))</f>
        <v>0</v>
      </c>
      <c r="M3095" s="193">
        <f>MAX(0,(H3095-'2031 forecast'!$C$10))</f>
        <v>0</v>
      </c>
      <c r="N3095" s="193">
        <f>MAX(0,(I3095-'2031 forecast'!$C$10))</f>
        <v>0</v>
      </c>
      <c r="O3095" s="193">
        <f>MAX(0,(J3095-'2031 forecast'!$C$10))</f>
        <v>0</v>
      </c>
      <c r="P3095" s="175" t="str">
        <f t="shared" si="500"/>
        <v/>
      </c>
      <c r="Q3095" s="175" t="str">
        <f t="shared" si="501"/>
        <v/>
      </c>
    </row>
    <row r="3096" spans="1:17" s="1" customFormat="1" x14ac:dyDescent="0.3">
      <c r="A3096" s="189">
        <f t="shared" si="499"/>
        <v>43959.833333325834</v>
      </c>
      <c r="B3096" s="190">
        <f t="shared" si="495"/>
        <v>43959</v>
      </c>
      <c r="C3096" s="1">
        <f t="shared" si="496"/>
        <v>20</v>
      </c>
      <c r="D3096" s="191">
        <v>2.7707547486647033</v>
      </c>
      <c r="E3096" s="192">
        <f t="shared" si="497"/>
        <v>9.6210709820655448E-5</v>
      </c>
      <c r="F3096" s="193">
        <f t="shared" si="498"/>
        <v>4.1310916369144177</v>
      </c>
      <c r="G3096" s="193">
        <f t="shared" si="502"/>
        <v>4.2838527330133385</v>
      </c>
      <c r="H3096" s="193">
        <f t="shared" si="502"/>
        <v>4.4422626877027644</v>
      </c>
      <c r="I3096" s="193">
        <f t="shared" si="502"/>
        <v>4.6065303866492044</v>
      </c>
      <c r="J3096" s="193">
        <f t="shared" si="502"/>
        <v>4.7768724397737206</v>
      </c>
      <c r="K3096" s="193">
        <f>MAX(0,(F3096-'2031 forecast'!$C$10))</f>
        <v>0</v>
      </c>
      <c r="L3096" s="193">
        <f>MAX(0,(G3096-'2031 forecast'!$C$10))</f>
        <v>0</v>
      </c>
      <c r="M3096" s="193">
        <f>MAX(0,(H3096-'2031 forecast'!$C$10))</f>
        <v>0</v>
      </c>
      <c r="N3096" s="193">
        <f>MAX(0,(I3096-'2031 forecast'!$C$10))</f>
        <v>0</v>
      </c>
      <c r="O3096" s="193">
        <f>MAX(0,(J3096-'2031 forecast'!$C$10))</f>
        <v>0</v>
      </c>
      <c r="P3096" s="175" t="str">
        <f t="shared" si="500"/>
        <v/>
      </c>
      <c r="Q3096" s="175" t="str">
        <f t="shared" si="501"/>
        <v/>
      </c>
    </row>
    <row r="3097" spans="1:17" s="1" customFormat="1" x14ac:dyDescent="0.3">
      <c r="A3097" s="189">
        <f t="shared" si="499"/>
        <v>43959.874999992498</v>
      </c>
      <c r="B3097" s="190">
        <f t="shared" si="495"/>
        <v>43959</v>
      </c>
      <c r="C3097" s="1">
        <f t="shared" si="496"/>
        <v>21</v>
      </c>
      <c r="D3097" s="191">
        <v>2.7331086243621936</v>
      </c>
      <c r="E3097" s="192">
        <f t="shared" si="497"/>
        <v>9.4903499089396543E-5</v>
      </c>
      <c r="F3097" s="193">
        <f t="shared" si="498"/>
        <v>4.0749626744563407</v>
      </c>
      <c r="G3097" s="193">
        <f t="shared" si="502"/>
        <v>4.2256482121843533</v>
      </c>
      <c r="H3097" s="193">
        <f t="shared" si="502"/>
        <v>4.3819058577068031</v>
      </c>
      <c r="I3097" s="193">
        <f t="shared" si="502"/>
        <v>4.5439416585697314</v>
      </c>
      <c r="J3097" s="193">
        <f t="shared" si="502"/>
        <v>4.7119692816246213</v>
      </c>
      <c r="K3097" s="193">
        <f>MAX(0,(F3097-'2031 forecast'!$C$10))</f>
        <v>0</v>
      </c>
      <c r="L3097" s="193">
        <f>MAX(0,(G3097-'2031 forecast'!$C$10))</f>
        <v>0</v>
      </c>
      <c r="M3097" s="193">
        <f>MAX(0,(H3097-'2031 forecast'!$C$10))</f>
        <v>0</v>
      </c>
      <c r="N3097" s="193">
        <f>MAX(0,(I3097-'2031 forecast'!$C$10))</f>
        <v>0</v>
      </c>
      <c r="O3097" s="193">
        <f>MAX(0,(J3097-'2031 forecast'!$C$10))</f>
        <v>0</v>
      </c>
      <c r="P3097" s="175" t="str">
        <f t="shared" si="500"/>
        <v/>
      </c>
      <c r="Q3097" s="175" t="str">
        <f t="shared" si="501"/>
        <v/>
      </c>
    </row>
    <row r="3098" spans="1:17" s="1" customFormat="1" x14ac:dyDescent="0.3">
      <c r="A3098" s="189">
        <f t="shared" si="499"/>
        <v>43959.916666659163</v>
      </c>
      <c r="B3098" s="190">
        <f t="shared" si="495"/>
        <v>43959</v>
      </c>
      <c r="C3098" s="1">
        <f t="shared" si="496"/>
        <v>22</v>
      </c>
      <c r="D3098" s="191">
        <v>2.5674656774311515</v>
      </c>
      <c r="E3098" s="192">
        <f t="shared" si="497"/>
        <v>8.9151771871857352E-5</v>
      </c>
      <c r="F3098" s="193">
        <f t="shared" si="498"/>
        <v>3.827995239640805</v>
      </c>
      <c r="G3098" s="193">
        <f t="shared" si="502"/>
        <v>3.9695483205368163</v>
      </c>
      <c r="H3098" s="193">
        <f t="shared" si="502"/>
        <v>4.1163358057245718</v>
      </c>
      <c r="I3098" s="193">
        <f t="shared" si="502"/>
        <v>4.26855125502005</v>
      </c>
      <c r="J3098" s="193">
        <f t="shared" si="502"/>
        <v>4.4263953857685836</v>
      </c>
      <c r="K3098" s="193">
        <f>MAX(0,(F3098-'2031 forecast'!$C$10))</f>
        <v>0</v>
      </c>
      <c r="L3098" s="193">
        <f>MAX(0,(G3098-'2031 forecast'!$C$10))</f>
        <v>0</v>
      </c>
      <c r="M3098" s="193">
        <f>MAX(0,(H3098-'2031 forecast'!$C$10))</f>
        <v>0</v>
      </c>
      <c r="N3098" s="193">
        <f>MAX(0,(I3098-'2031 forecast'!$C$10))</f>
        <v>0</v>
      </c>
      <c r="O3098" s="193">
        <f>MAX(0,(J3098-'2031 forecast'!$C$10))</f>
        <v>0</v>
      </c>
      <c r="P3098" s="175" t="str">
        <f t="shared" si="500"/>
        <v/>
      </c>
      <c r="Q3098" s="175" t="str">
        <f t="shared" si="501"/>
        <v/>
      </c>
    </row>
    <row r="3099" spans="1:17" s="1" customFormat="1" x14ac:dyDescent="0.3">
      <c r="A3099" s="189">
        <f t="shared" si="499"/>
        <v>43959.958333325827</v>
      </c>
      <c r="B3099" s="190">
        <f t="shared" si="495"/>
        <v>43959</v>
      </c>
      <c r="C3099" s="1">
        <f t="shared" si="496"/>
        <v>23</v>
      </c>
      <c r="D3099" s="191">
        <v>2.3792350559186035</v>
      </c>
      <c r="E3099" s="192">
        <f t="shared" si="497"/>
        <v>8.2615718215562823E-5</v>
      </c>
      <c r="F3099" s="193">
        <f t="shared" si="498"/>
        <v>3.5473504273504233</v>
      </c>
      <c r="G3099" s="193">
        <f t="shared" si="502"/>
        <v>3.6785257163918885</v>
      </c>
      <c r="H3099" s="193">
        <f t="shared" si="502"/>
        <v>3.8145516557447645</v>
      </c>
      <c r="I3099" s="193">
        <f t="shared" si="502"/>
        <v>3.9556076146226857</v>
      </c>
      <c r="J3099" s="193">
        <f t="shared" si="502"/>
        <v>4.1018795950230862</v>
      </c>
      <c r="K3099" s="193">
        <f>MAX(0,(F3099-'2031 forecast'!$C$10))</f>
        <v>0</v>
      </c>
      <c r="L3099" s="193">
        <f>MAX(0,(G3099-'2031 forecast'!$C$10))</f>
        <v>0</v>
      </c>
      <c r="M3099" s="193">
        <f>MAX(0,(H3099-'2031 forecast'!$C$10))</f>
        <v>0</v>
      </c>
      <c r="N3099" s="193">
        <f>MAX(0,(I3099-'2031 forecast'!$C$10))</f>
        <v>0</v>
      </c>
      <c r="O3099" s="193">
        <f>MAX(0,(J3099-'2031 forecast'!$C$10))</f>
        <v>0</v>
      </c>
      <c r="P3099" s="175" t="str">
        <f t="shared" si="500"/>
        <v/>
      </c>
      <c r="Q3099" s="175" t="str">
        <f t="shared" si="501"/>
        <v/>
      </c>
    </row>
    <row r="3100" spans="1:17" s="1" customFormat="1" x14ac:dyDescent="0.3">
      <c r="A3100" s="189">
        <f t="shared" si="499"/>
        <v>43959.999999992491</v>
      </c>
      <c r="B3100" s="190">
        <f t="shared" si="495"/>
        <v>43959</v>
      </c>
      <c r="C3100" s="1">
        <f t="shared" si="496"/>
        <v>0</v>
      </c>
      <c r="D3100" s="191">
        <v>2.1910044344060555</v>
      </c>
      <c r="E3100" s="192">
        <f t="shared" si="497"/>
        <v>7.6079664559268294E-5</v>
      </c>
      <c r="F3100" s="193">
        <f t="shared" si="498"/>
        <v>3.2667056150600415</v>
      </c>
      <c r="G3100" s="193">
        <f t="shared" si="502"/>
        <v>3.3875031122469603</v>
      </c>
      <c r="H3100" s="193">
        <f t="shared" si="502"/>
        <v>3.5127675057649572</v>
      </c>
      <c r="I3100" s="193">
        <f t="shared" si="502"/>
        <v>3.6426639742253215</v>
      </c>
      <c r="J3100" s="193">
        <f t="shared" si="502"/>
        <v>3.7773638042775883</v>
      </c>
      <c r="K3100" s="193">
        <f>MAX(0,(F3100-'2031 forecast'!$C$10))</f>
        <v>0</v>
      </c>
      <c r="L3100" s="193">
        <f>MAX(0,(G3100-'2031 forecast'!$C$10))</f>
        <v>0</v>
      </c>
      <c r="M3100" s="193">
        <f>MAX(0,(H3100-'2031 forecast'!$C$10))</f>
        <v>0</v>
      </c>
      <c r="N3100" s="193">
        <f>MAX(0,(I3100-'2031 forecast'!$C$10))</f>
        <v>0</v>
      </c>
      <c r="O3100" s="193">
        <f>MAX(0,(J3100-'2031 forecast'!$C$10))</f>
        <v>0</v>
      </c>
      <c r="P3100" s="175" t="str">
        <f t="shared" si="500"/>
        <v/>
      </c>
      <c r="Q3100" s="175" t="str">
        <f t="shared" si="501"/>
        <v/>
      </c>
    </row>
    <row r="3101" spans="1:17" s="1" customFormat="1" x14ac:dyDescent="0.3">
      <c r="A3101" s="189">
        <f t="shared" si="499"/>
        <v>43960.041666659155</v>
      </c>
      <c r="B3101" s="190">
        <f t="shared" si="495"/>
        <v>43960</v>
      </c>
      <c r="C3101" s="1">
        <f t="shared" si="496"/>
        <v>1</v>
      </c>
      <c r="D3101" s="191">
        <v>2.1533583101035458</v>
      </c>
      <c r="E3101" s="192">
        <f t="shared" si="497"/>
        <v>7.4772453828009374E-5</v>
      </c>
      <c r="F3101" s="193">
        <f t="shared" si="498"/>
        <v>3.2105766526019646</v>
      </c>
      <c r="G3101" s="193">
        <f t="shared" si="502"/>
        <v>3.3292985914179742</v>
      </c>
      <c r="H3101" s="193">
        <f t="shared" si="502"/>
        <v>3.452410675768995</v>
      </c>
      <c r="I3101" s="193">
        <f t="shared" si="502"/>
        <v>3.580075246145848</v>
      </c>
      <c r="J3101" s="193">
        <f t="shared" si="502"/>
        <v>3.7124606461284881</v>
      </c>
      <c r="K3101" s="193">
        <f>MAX(0,(F3101-'2031 forecast'!$C$10))</f>
        <v>0</v>
      </c>
      <c r="L3101" s="193">
        <f>MAX(0,(G3101-'2031 forecast'!$C$10))</f>
        <v>0</v>
      </c>
      <c r="M3101" s="193">
        <f>MAX(0,(H3101-'2031 forecast'!$C$10))</f>
        <v>0</v>
      </c>
      <c r="N3101" s="193">
        <f>MAX(0,(I3101-'2031 forecast'!$C$10))</f>
        <v>0</v>
      </c>
      <c r="O3101" s="193">
        <f>MAX(0,(J3101-'2031 forecast'!$C$10))</f>
        <v>0</v>
      </c>
      <c r="P3101" s="175" t="str">
        <f t="shared" si="500"/>
        <v/>
      </c>
      <c r="Q3101" s="175" t="str">
        <f t="shared" si="501"/>
        <v/>
      </c>
    </row>
    <row r="3102" spans="1:17" s="1" customFormat="1" x14ac:dyDescent="0.3">
      <c r="A3102" s="189">
        <f t="shared" si="499"/>
        <v>43960.08333332582</v>
      </c>
      <c r="B3102" s="190">
        <f t="shared" si="495"/>
        <v>43960</v>
      </c>
      <c r="C3102" s="1">
        <f t="shared" si="496"/>
        <v>2</v>
      </c>
      <c r="D3102" s="191">
        <v>2.1533583101035458</v>
      </c>
      <c r="E3102" s="192">
        <f t="shared" si="497"/>
        <v>7.4772453828009374E-5</v>
      </c>
      <c r="F3102" s="193">
        <f t="shared" si="498"/>
        <v>3.2105766526019646</v>
      </c>
      <c r="G3102" s="193">
        <f t="shared" si="502"/>
        <v>3.3292985914179742</v>
      </c>
      <c r="H3102" s="193">
        <f t="shared" si="502"/>
        <v>3.452410675768995</v>
      </c>
      <c r="I3102" s="193">
        <f t="shared" si="502"/>
        <v>3.580075246145848</v>
      </c>
      <c r="J3102" s="193">
        <f t="shared" si="502"/>
        <v>3.7124606461284881</v>
      </c>
      <c r="K3102" s="193">
        <f>MAX(0,(F3102-'2031 forecast'!$C$10))</f>
        <v>0</v>
      </c>
      <c r="L3102" s="193">
        <f>MAX(0,(G3102-'2031 forecast'!$C$10))</f>
        <v>0</v>
      </c>
      <c r="M3102" s="193">
        <f>MAX(0,(H3102-'2031 forecast'!$C$10))</f>
        <v>0</v>
      </c>
      <c r="N3102" s="193">
        <f>MAX(0,(I3102-'2031 forecast'!$C$10))</f>
        <v>0</v>
      </c>
      <c r="O3102" s="193">
        <f>MAX(0,(J3102-'2031 forecast'!$C$10))</f>
        <v>0</v>
      </c>
      <c r="P3102" s="175" t="str">
        <f t="shared" si="500"/>
        <v/>
      </c>
      <c r="Q3102" s="175" t="str">
        <f t="shared" si="501"/>
        <v/>
      </c>
    </row>
    <row r="3103" spans="1:17" s="1" customFormat="1" x14ac:dyDescent="0.3">
      <c r="A3103" s="189">
        <f t="shared" si="499"/>
        <v>43960.124999992484</v>
      </c>
      <c r="B3103" s="190">
        <f t="shared" si="495"/>
        <v>43960</v>
      </c>
      <c r="C3103" s="1">
        <f t="shared" si="496"/>
        <v>3</v>
      </c>
      <c r="D3103" s="191">
        <v>2.1533583101035458</v>
      </c>
      <c r="E3103" s="192">
        <f t="shared" si="497"/>
        <v>7.4772453828009374E-5</v>
      </c>
      <c r="F3103" s="193">
        <f t="shared" si="498"/>
        <v>3.2105766526019646</v>
      </c>
      <c r="G3103" s="193">
        <f t="shared" si="502"/>
        <v>3.3292985914179742</v>
      </c>
      <c r="H3103" s="193">
        <f t="shared" si="502"/>
        <v>3.452410675768995</v>
      </c>
      <c r="I3103" s="193">
        <f t="shared" si="502"/>
        <v>3.580075246145848</v>
      </c>
      <c r="J3103" s="193">
        <f t="shared" si="502"/>
        <v>3.7124606461284881</v>
      </c>
      <c r="K3103" s="193">
        <f>MAX(0,(F3103-'2031 forecast'!$C$10))</f>
        <v>0</v>
      </c>
      <c r="L3103" s="193">
        <f>MAX(0,(G3103-'2031 forecast'!$C$10))</f>
        <v>0</v>
      </c>
      <c r="M3103" s="193">
        <f>MAX(0,(H3103-'2031 forecast'!$C$10))</f>
        <v>0</v>
      </c>
      <c r="N3103" s="193">
        <f>MAX(0,(I3103-'2031 forecast'!$C$10))</f>
        <v>0</v>
      </c>
      <c r="O3103" s="193">
        <f>MAX(0,(J3103-'2031 forecast'!$C$10))</f>
        <v>0</v>
      </c>
      <c r="P3103" s="175" t="str">
        <f t="shared" si="500"/>
        <v/>
      </c>
      <c r="Q3103" s="175" t="str">
        <f t="shared" si="501"/>
        <v/>
      </c>
    </row>
    <row r="3104" spans="1:17" s="1" customFormat="1" x14ac:dyDescent="0.3">
      <c r="A3104" s="189">
        <f t="shared" si="499"/>
        <v>43960.166666659148</v>
      </c>
      <c r="B3104" s="190">
        <f t="shared" si="495"/>
        <v>43960</v>
      </c>
      <c r="C3104" s="1">
        <f t="shared" si="496"/>
        <v>4</v>
      </c>
      <c r="D3104" s="191">
        <v>2.1910044344060555</v>
      </c>
      <c r="E3104" s="192">
        <f t="shared" si="497"/>
        <v>7.6079664559268294E-5</v>
      </c>
      <c r="F3104" s="193">
        <f t="shared" si="498"/>
        <v>3.2667056150600415</v>
      </c>
      <c r="G3104" s="193">
        <f t="shared" si="502"/>
        <v>3.3875031122469603</v>
      </c>
      <c r="H3104" s="193">
        <f t="shared" si="502"/>
        <v>3.5127675057649572</v>
      </c>
      <c r="I3104" s="193">
        <f t="shared" si="502"/>
        <v>3.6426639742253215</v>
      </c>
      <c r="J3104" s="193">
        <f t="shared" si="502"/>
        <v>3.7773638042775883</v>
      </c>
      <c r="K3104" s="193">
        <f>MAX(0,(F3104-'2031 forecast'!$C$10))</f>
        <v>0</v>
      </c>
      <c r="L3104" s="193">
        <f>MAX(0,(G3104-'2031 forecast'!$C$10))</f>
        <v>0</v>
      </c>
      <c r="M3104" s="193">
        <f>MAX(0,(H3104-'2031 forecast'!$C$10))</f>
        <v>0</v>
      </c>
      <c r="N3104" s="193">
        <f>MAX(0,(I3104-'2031 forecast'!$C$10))</f>
        <v>0</v>
      </c>
      <c r="O3104" s="193">
        <f>MAX(0,(J3104-'2031 forecast'!$C$10))</f>
        <v>0</v>
      </c>
      <c r="P3104" s="175" t="str">
        <f t="shared" si="500"/>
        <v/>
      </c>
      <c r="Q3104" s="175" t="str">
        <f t="shared" si="501"/>
        <v/>
      </c>
    </row>
    <row r="3105" spans="1:17" s="1" customFormat="1" x14ac:dyDescent="0.3">
      <c r="A3105" s="189">
        <f t="shared" si="499"/>
        <v>43960.208333325812</v>
      </c>
      <c r="B3105" s="190">
        <f t="shared" si="495"/>
        <v>43960</v>
      </c>
      <c r="C3105" s="1">
        <f t="shared" si="496"/>
        <v>5</v>
      </c>
      <c r="D3105" s="191">
        <v>2.1910044344060555</v>
      </c>
      <c r="E3105" s="192">
        <f t="shared" si="497"/>
        <v>7.6079664559268294E-5</v>
      </c>
      <c r="F3105" s="193">
        <f t="shared" si="498"/>
        <v>3.2667056150600415</v>
      </c>
      <c r="G3105" s="193">
        <f t="shared" ref="G3105:J3124" si="503">$E3105*G$2</f>
        <v>3.3875031122469603</v>
      </c>
      <c r="H3105" s="193">
        <f t="shared" si="503"/>
        <v>3.5127675057649572</v>
      </c>
      <c r="I3105" s="193">
        <f t="shared" si="503"/>
        <v>3.6426639742253215</v>
      </c>
      <c r="J3105" s="193">
        <f t="shared" si="503"/>
        <v>3.7773638042775883</v>
      </c>
      <c r="K3105" s="193">
        <f>MAX(0,(F3105-'2031 forecast'!$C$10))</f>
        <v>0</v>
      </c>
      <c r="L3105" s="193">
        <f>MAX(0,(G3105-'2031 forecast'!$C$10))</f>
        <v>0</v>
      </c>
      <c r="M3105" s="193">
        <f>MAX(0,(H3105-'2031 forecast'!$C$10))</f>
        <v>0</v>
      </c>
      <c r="N3105" s="193">
        <f>MAX(0,(I3105-'2031 forecast'!$C$10))</f>
        <v>0</v>
      </c>
      <c r="O3105" s="193">
        <f>MAX(0,(J3105-'2031 forecast'!$C$10))</f>
        <v>0</v>
      </c>
      <c r="P3105" s="175" t="str">
        <f t="shared" si="500"/>
        <v/>
      </c>
      <c r="Q3105" s="175" t="str">
        <f t="shared" si="501"/>
        <v/>
      </c>
    </row>
    <row r="3106" spans="1:17" s="1" customFormat="1" x14ac:dyDescent="0.3">
      <c r="A3106" s="189">
        <f t="shared" si="499"/>
        <v>43960.249999992477</v>
      </c>
      <c r="B3106" s="190">
        <f t="shared" si="495"/>
        <v>43960</v>
      </c>
      <c r="C3106" s="1">
        <f t="shared" si="496"/>
        <v>6</v>
      </c>
      <c r="D3106" s="191">
        <v>2.1533583101035458</v>
      </c>
      <c r="E3106" s="192">
        <f t="shared" si="497"/>
        <v>7.4772453828009374E-5</v>
      </c>
      <c r="F3106" s="193">
        <f t="shared" si="498"/>
        <v>3.2105766526019646</v>
      </c>
      <c r="G3106" s="193">
        <f t="shared" si="503"/>
        <v>3.3292985914179742</v>
      </c>
      <c r="H3106" s="193">
        <f t="shared" si="503"/>
        <v>3.452410675768995</v>
      </c>
      <c r="I3106" s="193">
        <f t="shared" si="503"/>
        <v>3.580075246145848</v>
      </c>
      <c r="J3106" s="193">
        <f t="shared" si="503"/>
        <v>3.7124606461284881</v>
      </c>
      <c r="K3106" s="193">
        <f>MAX(0,(F3106-'2031 forecast'!$C$10))</f>
        <v>0</v>
      </c>
      <c r="L3106" s="193">
        <f>MAX(0,(G3106-'2031 forecast'!$C$10))</f>
        <v>0</v>
      </c>
      <c r="M3106" s="193">
        <f>MAX(0,(H3106-'2031 forecast'!$C$10))</f>
        <v>0</v>
      </c>
      <c r="N3106" s="193">
        <f>MAX(0,(I3106-'2031 forecast'!$C$10))</f>
        <v>0</v>
      </c>
      <c r="O3106" s="193">
        <f>MAX(0,(J3106-'2031 forecast'!$C$10))</f>
        <v>0</v>
      </c>
      <c r="P3106" s="175" t="str">
        <f t="shared" si="500"/>
        <v/>
      </c>
      <c r="Q3106" s="175" t="str">
        <f t="shared" si="501"/>
        <v/>
      </c>
    </row>
    <row r="3107" spans="1:17" s="1" customFormat="1" x14ac:dyDescent="0.3">
      <c r="A3107" s="189">
        <f t="shared" si="499"/>
        <v>43960.291666659141</v>
      </c>
      <c r="B3107" s="190">
        <f t="shared" si="495"/>
        <v>43960</v>
      </c>
      <c r="C3107" s="1">
        <f t="shared" si="496"/>
        <v>7</v>
      </c>
      <c r="D3107" s="191">
        <v>2.3415889316160943</v>
      </c>
      <c r="E3107" s="192">
        <f t="shared" si="497"/>
        <v>8.130850748430393E-5</v>
      </c>
      <c r="F3107" s="193">
        <f t="shared" si="498"/>
        <v>3.4912214648923476</v>
      </c>
      <c r="G3107" s="193">
        <f t="shared" si="503"/>
        <v>3.6203211955629033</v>
      </c>
      <c r="H3107" s="193">
        <f t="shared" si="503"/>
        <v>3.7541948257488036</v>
      </c>
      <c r="I3107" s="193">
        <f t="shared" si="503"/>
        <v>3.8930188865432136</v>
      </c>
      <c r="J3107" s="193">
        <f t="shared" si="503"/>
        <v>4.0369764368739869</v>
      </c>
      <c r="K3107" s="193">
        <f>MAX(0,(F3107-'2031 forecast'!$C$10))</f>
        <v>0</v>
      </c>
      <c r="L3107" s="193">
        <f>MAX(0,(G3107-'2031 forecast'!$C$10))</f>
        <v>0</v>
      </c>
      <c r="M3107" s="193">
        <f>MAX(0,(H3107-'2031 forecast'!$C$10))</f>
        <v>0</v>
      </c>
      <c r="N3107" s="193">
        <f>MAX(0,(I3107-'2031 forecast'!$C$10))</f>
        <v>0</v>
      </c>
      <c r="O3107" s="193">
        <f>MAX(0,(J3107-'2031 forecast'!$C$10))</f>
        <v>0</v>
      </c>
      <c r="P3107" s="175" t="str">
        <f t="shared" si="500"/>
        <v/>
      </c>
      <c r="Q3107" s="175" t="str">
        <f t="shared" si="501"/>
        <v/>
      </c>
    </row>
    <row r="3108" spans="1:17" s="1" customFormat="1" x14ac:dyDescent="0.3">
      <c r="A3108" s="189">
        <f t="shared" si="499"/>
        <v>43960.333333325805</v>
      </c>
      <c r="B3108" s="190">
        <f t="shared" si="495"/>
        <v>43960</v>
      </c>
      <c r="C3108" s="1">
        <f t="shared" si="496"/>
        <v>8</v>
      </c>
      <c r="D3108" s="191">
        <v>2.4921734288261321</v>
      </c>
      <c r="E3108" s="192">
        <f t="shared" si="497"/>
        <v>8.653735040933954E-5</v>
      </c>
      <c r="F3108" s="193">
        <f t="shared" si="498"/>
        <v>3.7157373147246524</v>
      </c>
      <c r="G3108" s="193">
        <f t="shared" si="503"/>
        <v>3.853139278878845</v>
      </c>
      <c r="H3108" s="193">
        <f t="shared" si="503"/>
        <v>3.9956221457326491</v>
      </c>
      <c r="I3108" s="193">
        <f t="shared" si="503"/>
        <v>4.1433737988611048</v>
      </c>
      <c r="J3108" s="193">
        <f t="shared" si="503"/>
        <v>4.2965890694703841</v>
      </c>
      <c r="K3108" s="193">
        <f>MAX(0,(F3108-'2031 forecast'!$C$10))</f>
        <v>0</v>
      </c>
      <c r="L3108" s="193">
        <f>MAX(0,(G3108-'2031 forecast'!$C$10))</f>
        <v>0</v>
      </c>
      <c r="M3108" s="193">
        <f>MAX(0,(H3108-'2031 forecast'!$C$10))</f>
        <v>0</v>
      </c>
      <c r="N3108" s="193">
        <f>MAX(0,(I3108-'2031 forecast'!$C$10))</f>
        <v>0</v>
      </c>
      <c r="O3108" s="193">
        <f>MAX(0,(J3108-'2031 forecast'!$C$10))</f>
        <v>0</v>
      </c>
      <c r="P3108" s="175" t="str">
        <f t="shared" si="500"/>
        <v/>
      </c>
      <c r="Q3108" s="175" t="str">
        <f t="shared" si="501"/>
        <v/>
      </c>
    </row>
    <row r="3109" spans="1:17" s="1" customFormat="1" x14ac:dyDescent="0.3">
      <c r="A3109" s="189">
        <f t="shared" si="499"/>
        <v>43960.374999992469</v>
      </c>
      <c r="B3109" s="190">
        <f t="shared" si="495"/>
        <v>43960</v>
      </c>
      <c r="C3109" s="1">
        <f t="shared" si="496"/>
        <v>9</v>
      </c>
      <c r="D3109" s="191">
        <v>2.672874825478178</v>
      </c>
      <c r="E3109" s="192">
        <f t="shared" si="497"/>
        <v>9.2811961919382285E-5</v>
      </c>
      <c r="F3109" s="193">
        <f t="shared" si="498"/>
        <v>3.9851563345234187</v>
      </c>
      <c r="G3109" s="193">
        <f t="shared" si="503"/>
        <v>4.1325209788579755</v>
      </c>
      <c r="H3109" s="193">
        <f t="shared" si="503"/>
        <v>4.2853349297132644</v>
      </c>
      <c r="I3109" s="193">
        <f t="shared" si="503"/>
        <v>4.4437996936425739</v>
      </c>
      <c r="J3109" s="193">
        <f t="shared" si="503"/>
        <v>4.6081242285860613</v>
      </c>
      <c r="K3109" s="193">
        <f>MAX(0,(F3109-'2031 forecast'!$C$10))</f>
        <v>0</v>
      </c>
      <c r="L3109" s="193">
        <f>MAX(0,(G3109-'2031 forecast'!$C$10))</f>
        <v>0</v>
      </c>
      <c r="M3109" s="193">
        <f>MAX(0,(H3109-'2031 forecast'!$C$10))</f>
        <v>0</v>
      </c>
      <c r="N3109" s="193">
        <f>MAX(0,(I3109-'2031 forecast'!$C$10))</f>
        <v>0</v>
      </c>
      <c r="O3109" s="193">
        <f>MAX(0,(J3109-'2031 forecast'!$C$10))</f>
        <v>0</v>
      </c>
      <c r="P3109" s="175" t="str">
        <f t="shared" si="500"/>
        <v/>
      </c>
      <c r="Q3109" s="175" t="str">
        <f t="shared" si="501"/>
        <v/>
      </c>
    </row>
    <row r="3110" spans="1:17" s="1" customFormat="1" x14ac:dyDescent="0.3">
      <c r="A3110" s="189">
        <f t="shared" si="499"/>
        <v>43960.416666659134</v>
      </c>
      <c r="B3110" s="190">
        <f t="shared" si="495"/>
        <v>43960</v>
      </c>
      <c r="C3110" s="1">
        <f t="shared" si="496"/>
        <v>10</v>
      </c>
      <c r="D3110" s="191">
        <v>2.6427579260361704</v>
      </c>
      <c r="E3110" s="192">
        <f t="shared" si="497"/>
        <v>9.1766193334375163E-5</v>
      </c>
      <c r="F3110" s="193">
        <f t="shared" si="498"/>
        <v>3.9402531645569576</v>
      </c>
      <c r="G3110" s="193">
        <f t="shared" si="503"/>
        <v>4.0859573621947876</v>
      </c>
      <c r="H3110" s="193">
        <f t="shared" si="503"/>
        <v>4.2370494657164945</v>
      </c>
      <c r="I3110" s="193">
        <f t="shared" si="503"/>
        <v>4.393728711178996</v>
      </c>
      <c r="J3110" s="193">
        <f t="shared" si="503"/>
        <v>4.5562017020667822</v>
      </c>
      <c r="K3110" s="193">
        <f>MAX(0,(F3110-'2031 forecast'!$C$10))</f>
        <v>0</v>
      </c>
      <c r="L3110" s="193">
        <f>MAX(0,(G3110-'2031 forecast'!$C$10))</f>
        <v>0</v>
      </c>
      <c r="M3110" s="193">
        <f>MAX(0,(H3110-'2031 forecast'!$C$10))</f>
        <v>0</v>
      </c>
      <c r="N3110" s="193">
        <f>MAX(0,(I3110-'2031 forecast'!$C$10))</f>
        <v>0</v>
      </c>
      <c r="O3110" s="193">
        <f>MAX(0,(J3110-'2031 forecast'!$C$10))</f>
        <v>0</v>
      </c>
      <c r="P3110" s="175" t="str">
        <f t="shared" si="500"/>
        <v/>
      </c>
      <c r="Q3110" s="175" t="str">
        <f t="shared" si="501"/>
        <v/>
      </c>
    </row>
    <row r="3111" spans="1:17" s="1" customFormat="1" x14ac:dyDescent="0.3">
      <c r="A3111" s="189">
        <f t="shared" si="499"/>
        <v>43960.458333325798</v>
      </c>
      <c r="B3111" s="190">
        <f t="shared" si="495"/>
        <v>43960</v>
      </c>
      <c r="C3111" s="1">
        <f t="shared" si="496"/>
        <v>11</v>
      </c>
      <c r="D3111" s="191">
        <v>2.6804040503386801</v>
      </c>
      <c r="E3111" s="192">
        <f t="shared" si="497"/>
        <v>9.3073404065634069E-5</v>
      </c>
      <c r="F3111" s="193">
        <f t="shared" si="498"/>
        <v>3.9963821270150337</v>
      </c>
      <c r="G3111" s="193">
        <f t="shared" si="503"/>
        <v>4.1441618830237728</v>
      </c>
      <c r="H3111" s="193">
        <f t="shared" si="503"/>
        <v>4.2974062957124568</v>
      </c>
      <c r="I3111" s="193">
        <f t="shared" si="503"/>
        <v>4.456317439258469</v>
      </c>
      <c r="J3111" s="193">
        <f t="shared" si="503"/>
        <v>4.6211048602158815</v>
      </c>
      <c r="K3111" s="193">
        <f>MAX(0,(F3111-'2031 forecast'!$C$10))</f>
        <v>0</v>
      </c>
      <c r="L3111" s="193">
        <f>MAX(0,(G3111-'2031 forecast'!$C$10))</f>
        <v>0</v>
      </c>
      <c r="M3111" s="193">
        <f>MAX(0,(H3111-'2031 forecast'!$C$10))</f>
        <v>0</v>
      </c>
      <c r="N3111" s="193">
        <f>MAX(0,(I3111-'2031 forecast'!$C$10))</f>
        <v>0</v>
      </c>
      <c r="O3111" s="193">
        <f>MAX(0,(J3111-'2031 forecast'!$C$10))</f>
        <v>0</v>
      </c>
      <c r="P3111" s="175" t="str">
        <f t="shared" si="500"/>
        <v/>
      </c>
      <c r="Q3111" s="175" t="str">
        <f t="shared" si="501"/>
        <v/>
      </c>
    </row>
    <row r="3112" spans="1:17" s="1" customFormat="1" x14ac:dyDescent="0.3">
      <c r="A3112" s="189">
        <f t="shared" si="499"/>
        <v>43960.499999992462</v>
      </c>
      <c r="B3112" s="190">
        <f t="shared" si="495"/>
        <v>43960</v>
      </c>
      <c r="C3112" s="1">
        <f t="shared" si="496"/>
        <v>12</v>
      </c>
      <c r="D3112" s="191">
        <v>2.7481670740831974</v>
      </c>
      <c r="E3112" s="192">
        <f t="shared" si="497"/>
        <v>9.542638338190011E-5</v>
      </c>
      <c r="F3112" s="193">
        <f t="shared" si="498"/>
        <v>4.0974142594395717</v>
      </c>
      <c r="G3112" s="193">
        <f t="shared" si="503"/>
        <v>4.2489300205159477</v>
      </c>
      <c r="H3112" s="193">
        <f t="shared" si="503"/>
        <v>4.406048589705188</v>
      </c>
      <c r="I3112" s="193">
        <f t="shared" si="503"/>
        <v>4.5689771498015208</v>
      </c>
      <c r="J3112" s="193">
        <f t="shared" si="503"/>
        <v>4.7379305448842617</v>
      </c>
      <c r="K3112" s="193">
        <f>MAX(0,(F3112-'2031 forecast'!$C$10))</f>
        <v>0</v>
      </c>
      <c r="L3112" s="193">
        <f>MAX(0,(G3112-'2031 forecast'!$C$10))</f>
        <v>0</v>
      </c>
      <c r="M3112" s="193">
        <f>MAX(0,(H3112-'2031 forecast'!$C$10))</f>
        <v>0</v>
      </c>
      <c r="N3112" s="193">
        <f>MAX(0,(I3112-'2031 forecast'!$C$10))</f>
        <v>0</v>
      </c>
      <c r="O3112" s="193">
        <f>MAX(0,(J3112-'2031 forecast'!$C$10))</f>
        <v>0</v>
      </c>
      <c r="P3112" s="175" t="str">
        <f t="shared" si="500"/>
        <v/>
      </c>
      <c r="Q3112" s="175" t="str">
        <f t="shared" si="501"/>
        <v/>
      </c>
    </row>
    <row r="3113" spans="1:17" s="1" customFormat="1" x14ac:dyDescent="0.3">
      <c r="A3113" s="189">
        <f t="shared" si="499"/>
        <v>43960.541666659126</v>
      </c>
      <c r="B3113" s="190">
        <f t="shared" si="495"/>
        <v>43960</v>
      </c>
      <c r="C3113" s="1">
        <f t="shared" si="496"/>
        <v>13</v>
      </c>
      <c r="D3113" s="191">
        <v>2.7632255238042007</v>
      </c>
      <c r="E3113" s="192">
        <f t="shared" si="497"/>
        <v>9.5949267674403651E-5</v>
      </c>
      <c r="F3113" s="193">
        <f t="shared" si="498"/>
        <v>4.1198658444228018</v>
      </c>
      <c r="G3113" s="193">
        <f t="shared" si="503"/>
        <v>4.2722118288475412</v>
      </c>
      <c r="H3113" s="193">
        <f t="shared" si="503"/>
        <v>4.4301913217035711</v>
      </c>
      <c r="I3113" s="193">
        <f t="shared" si="503"/>
        <v>4.5940126410333093</v>
      </c>
      <c r="J3113" s="193">
        <f t="shared" si="503"/>
        <v>4.7638918081439003</v>
      </c>
      <c r="K3113" s="193">
        <f>MAX(0,(F3113-'2031 forecast'!$C$10))</f>
        <v>0</v>
      </c>
      <c r="L3113" s="193">
        <f>MAX(0,(G3113-'2031 forecast'!$C$10))</f>
        <v>0</v>
      </c>
      <c r="M3113" s="193">
        <f>MAX(0,(H3113-'2031 forecast'!$C$10))</f>
        <v>0</v>
      </c>
      <c r="N3113" s="193">
        <f>MAX(0,(I3113-'2031 forecast'!$C$10))</f>
        <v>0</v>
      </c>
      <c r="O3113" s="193">
        <f>MAX(0,(J3113-'2031 forecast'!$C$10))</f>
        <v>0</v>
      </c>
      <c r="P3113" s="175" t="str">
        <f t="shared" si="500"/>
        <v/>
      </c>
      <c r="Q3113" s="175" t="str">
        <f t="shared" si="501"/>
        <v/>
      </c>
    </row>
    <row r="3114" spans="1:17" s="1" customFormat="1" x14ac:dyDescent="0.3">
      <c r="A3114" s="189">
        <f t="shared" si="499"/>
        <v>43960.583333325791</v>
      </c>
      <c r="B3114" s="190">
        <f t="shared" si="495"/>
        <v>43960</v>
      </c>
      <c r="C3114" s="1">
        <f t="shared" si="496"/>
        <v>14</v>
      </c>
      <c r="D3114" s="191">
        <v>2.7933424232462087</v>
      </c>
      <c r="E3114" s="192">
        <f t="shared" si="497"/>
        <v>9.6995036259410786E-5</v>
      </c>
      <c r="F3114" s="193">
        <f t="shared" si="498"/>
        <v>4.1647690143892628</v>
      </c>
      <c r="G3114" s="193">
        <f t="shared" si="503"/>
        <v>4.3187754455107301</v>
      </c>
      <c r="H3114" s="193">
        <f t="shared" si="503"/>
        <v>4.4784767857003409</v>
      </c>
      <c r="I3114" s="193">
        <f t="shared" si="503"/>
        <v>4.6440836234968881</v>
      </c>
      <c r="J3114" s="193">
        <f t="shared" si="503"/>
        <v>4.8158143346631803</v>
      </c>
      <c r="K3114" s="193">
        <f>MAX(0,(F3114-'2031 forecast'!$C$10))</f>
        <v>0</v>
      </c>
      <c r="L3114" s="193">
        <f>MAX(0,(G3114-'2031 forecast'!$C$10))</f>
        <v>0</v>
      </c>
      <c r="M3114" s="193">
        <f>MAX(0,(H3114-'2031 forecast'!$C$10))</f>
        <v>0</v>
      </c>
      <c r="N3114" s="193">
        <f>MAX(0,(I3114-'2031 forecast'!$C$10))</f>
        <v>0</v>
      </c>
      <c r="O3114" s="193">
        <f>MAX(0,(J3114-'2031 forecast'!$C$10))</f>
        <v>0</v>
      </c>
      <c r="P3114" s="175" t="str">
        <f t="shared" si="500"/>
        <v/>
      </c>
      <c r="Q3114" s="175" t="str">
        <f t="shared" si="501"/>
        <v/>
      </c>
    </row>
    <row r="3115" spans="1:17" s="1" customFormat="1" x14ac:dyDescent="0.3">
      <c r="A3115" s="189">
        <f t="shared" si="499"/>
        <v>43960.624999992455</v>
      </c>
      <c r="B3115" s="190">
        <f t="shared" si="495"/>
        <v>43960</v>
      </c>
      <c r="C3115" s="1">
        <f t="shared" si="496"/>
        <v>15</v>
      </c>
      <c r="D3115" s="191">
        <v>2.5599364525706494</v>
      </c>
      <c r="E3115" s="192">
        <f t="shared" si="497"/>
        <v>8.8890329725605568E-5</v>
      </c>
      <c r="F3115" s="193">
        <f t="shared" si="498"/>
        <v>3.8167694471491895</v>
      </c>
      <c r="G3115" s="193">
        <f t="shared" si="503"/>
        <v>3.9579074163710191</v>
      </c>
      <c r="H3115" s="193">
        <f t="shared" si="503"/>
        <v>4.1042644397253794</v>
      </c>
      <c r="I3115" s="193">
        <f t="shared" si="503"/>
        <v>4.2560335094041557</v>
      </c>
      <c r="J3115" s="193">
        <f t="shared" si="503"/>
        <v>4.4134147541387634</v>
      </c>
      <c r="K3115" s="193">
        <f>MAX(0,(F3115-'2031 forecast'!$C$10))</f>
        <v>0</v>
      </c>
      <c r="L3115" s="193">
        <f>MAX(0,(G3115-'2031 forecast'!$C$10))</f>
        <v>0</v>
      </c>
      <c r="M3115" s="193">
        <f>MAX(0,(H3115-'2031 forecast'!$C$10))</f>
        <v>0</v>
      </c>
      <c r="N3115" s="193">
        <f>MAX(0,(I3115-'2031 forecast'!$C$10))</f>
        <v>0</v>
      </c>
      <c r="O3115" s="193">
        <f>MAX(0,(J3115-'2031 forecast'!$C$10))</f>
        <v>0</v>
      </c>
      <c r="P3115" s="175" t="str">
        <f t="shared" si="500"/>
        <v/>
      </c>
      <c r="Q3115" s="175" t="str">
        <f t="shared" si="501"/>
        <v/>
      </c>
    </row>
    <row r="3116" spans="1:17" s="1" customFormat="1" x14ac:dyDescent="0.3">
      <c r="A3116" s="189">
        <f t="shared" si="499"/>
        <v>43960.666666659119</v>
      </c>
      <c r="B3116" s="190">
        <f t="shared" si="495"/>
        <v>43960</v>
      </c>
      <c r="C3116" s="1">
        <f t="shared" si="496"/>
        <v>16</v>
      </c>
      <c r="D3116" s="191">
        <v>2.7858131983857066</v>
      </c>
      <c r="E3116" s="192">
        <f t="shared" si="497"/>
        <v>9.6733594113159003E-5</v>
      </c>
      <c r="F3116" s="193">
        <f t="shared" si="498"/>
        <v>4.1535432218976478</v>
      </c>
      <c r="G3116" s="193">
        <f t="shared" si="503"/>
        <v>4.3071345413449329</v>
      </c>
      <c r="H3116" s="193">
        <f t="shared" si="503"/>
        <v>4.4664054197011485</v>
      </c>
      <c r="I3116" s="193">
        <f t="shared" si="503"/>
        <v>4.6315658778809929</v>
      </c>
      <c r="J3116" s="193">
        <f t="shared" si="503"/>
        <v>4.8028337030333601</v>
      </c>
      <c r="K3116" s="193">
        <f>MAX(0,(F3116-'2031 forecast'!$C$10))</f>
        <v>0</v>
      </c>
      <c r="L3116" s="193">
        <f>MAX(0,(G3116-'2031 forecast'!$C$10))</f>
        <v>0</v>
      </c>
      <c r="M3116" s="193">
        <f>MAX(0,(H3116-'2031 forecast'!$C$10))</f>
        <v>0</v>
      </c>
      <c r="N3116" s="193">
        <f>MAX(0,(I3116-'2031 forecast'!$C$10))</f>
        <v>0</v>
      </c>
      <c r="O3116" s="193">
        <f>MAX(0,(J3116-'2031 forecast'!$C$10))</f>
        <v>0</v>
      </c>
      <c r="P3116" s="175" t="str">
        <f t="shared" si="500"/>
        <v/>
      </c>
      <c r="Q3116" s="175" t="str">
        <f t="shared" si="501"/>
        <v/>
      </c>
    </row>
    <row r="3117" spans="1:17" s="1" customFormat="1" x14ac:dyDescent="0.3">
      <c r="A3117" s="189">
        <f t="shared" si="499"/>
        <v>43960.708333325783</v>
      </c>
      <c r="B3117" s="190">
        <f t="shared" si="495"/>
        <v>43960</v>
      </c>
      <c r="C3117" s="1">
        <f t="shared" si="496"/>
        <v>17</v>
      </c>
      <c r="D3117" s="191">
        <v>2.8385177724092201</v>
      </c>
      <c r="E3117" s="192">
        <f t="shared" si="497"/>
        <v>9.8563689136921476E-5</v>
      </c>
      <c r="F3117" s="193">
        <f t="shared" si="498"/>
        <v>4.2321237693389548</v>
      </c>
      <c r="G3117" s="193">
        <f t="shared" si="503"/>
        <v>4.3886208705055125</v>
      </c>
      <c r="H3117" s="193">
        <f t="shared" si="503"/>
        <v>4.5509049816954947</v>
      </c>
      <c r="I3117" s="193">
        <f t="shared" si="503"/>
        <v>4.7191900971922554</v>
      </c>
      <c r="J3117" s="193">
        <f t="shared" si="503"/>
        <v>4.8936981244420998</v>
      </c>
      <c r="K3117" s="193">
        <f>MAX(0,(F3117-'2031 forecast'!$C$10))</f>
        <v>0</v>
      </c>
      <c r="L3117" s="193">
        <f>MAX(0,(G3117-'2031 forecast'!$C$10))</f>
        <v>0</v>
      </c>
      <c r="M3117" s="193">
        <f>MAX(0,(H3117-'2031 forecast'!$C$10))</f>
        <v>0</v>
      </c>
      <c r="N3117" s="193">
        <f>MAX(0,(I3117-'2031 forecast'!$C$10))</f>
        <v>0</v>
      </c>
      <c r="O3117" s="193">
        <f>MAX(0,(J3117-'2031 forecast'!$C$10))</f>
        <v>0</v>
      </c>
      <c r="P3117" s="175" t="str">
        <f t="shared" si="500"/>
        <v/>
      </c>
      <c r="Q3117" s="175" t="str">
        <f t="shared" si="501"/>
        <v/>
      </c>
    </row>
    <row r="3118" spans="1:17" s="1" customFormat="1" x14ac:dyDescent="0.3">
      <c r="A3118" s="189">
        <f t="shared" si="499"/>
        <v>43960.749999992448</v>
      </c>
      <c r="B3118" s="190">
        <f t="shared" si="495"/>
        <v>43960</v>
      </c>
      <c r="C3118" s="1">
        <f t="shared" si="496"/>
        <v>18</v>
      </c>
      <c r="D3118" s="191">
        <v>2.7180501746411898</v>
      </c>
      <c r="E3118" s="192">
        <f t="shared" si="497"/>
        <v>9.4380614796892988E-5</v>
      </c>
      <c r="F3118" s="193">
        <f t="shared" si="498"/>
        <v>4.0525110894731107</v>
      </c>
      <c r="G3118" s="193">
        <f t="shared" si="503"/>
        <v>4.2023664038527597</v>
      </c>
      <c r="H3118" s="193">
        <f t="shared" si="503"/>
        <v>4.3577631257084182</v>
      </c>
      <c r="I3118" s="193">
        <f t="shared" si="503"/>
        <v>4.5189061673379429</v>
      </c>
      <c r="J3118" s="193">
        <f t="shared" si="503"/>
        <v>4.6860080183649817</v>
      </c>
      <c r="K3118" s="193">
        <f>MAX(0,(F3118-'2031 forecast'!$C$10))</f>
        <v>0</v>
      </c>
      <c r="L3118" s="193">
        <f>MAX(0,(G3118-'2031 forecast'!$C$10))</f>
        <v>0</v>
      </c>
      <c r="M3118" s="193">
        <f>MAX(0,(H3118-'2031 forecast'!$C$10))</f>
        <v>0</v>
      </c>
      <c r="N3118" s="193">
        <f>MAX(0,(I3118-'2031 forecast'!$C$10))</f>
        <v>0</v>
      </c>
      <c r="O3118" s="193">
        <f>MAX(0,(J3118-'2031 forecast'!$C$10))</f>
        <v>0</v>
      </c>
      <c r="P3118" s="175" t="str">
        <f t="shared" si="500"/>
        <v/>
      </c>
      <c r="Q3118" s="175" t="str">
        <f t="shared" si="501"/>
        <v/>
      </c>
    </row>
    <row r="3119" spans="1:17" s="1" customFormat="1" x14ac:dyDescent="0.3">
      <c r="A3119" s="189">
        <f t="shared" si="499"/>
        <v>43960.791666659112</v>
      </c>
      <c r="B3119" s="190">
        <f t="shared" si="495"/>
        <v>43960</v>
      </c>
      <c r="C3119" s="1">
        <f t="shared" si="496"/>
        <v>19</v>
      </c>
      <c r="D3119" s="191">
        <v>2.6954625000596839</v>
      </c>
      <c r="E3119" s="192">
        <f t="shared" si="497"/>
        <v>9.3596288358137637E-5</v>
      </c>
      <c r="F3119" s="193">
        <f t="shared" si="498"/>
        <v>4.0188337119982647</v>
      </c>
      <c r="G3119" s="193">
        <f t="shared" si="503"/>
        <v>4.1674436913553672</v>
      </c>
      <c r="H3119" s="193">
        <f t="shared" si="503"/>
        <v>4.3215490277108417</v>
      </c>
      <c r="I3119" s="193">
        <f t="shared" si="503"/>
        <v>4.4813529304902584</v>
      </c>
      <c r="J3119" s="193">
        <f t="shared" si="503"/>
        <v>4.6470661234755219</v>
      </c>
      <c r="K3119" s="193">
        <f>MAX(0,(F3119-'2031 forecast'!$C$10))</f>
        <v>0</v>
      </c>
      <c r="L3119" s="193">
        <f>MAX(0,(G3119-'2031 forecast'!$C$10))</f>
        <v>0</v>
      </c>
      <c r="M3119" s="193">
        <f>MAX(0,(H3119-'2031 forecast'!$C$10))</f>
        <v>0</v>
      </c>
      <c r="N3119" s="193">
        <f>MAX(0,(I3119-'2031 forecast'!$C$10))</f>
        <v>0</v>
      </c>
      <c r="O3119" s="193">
        <f>MAX(0,(J3119-'2031 forecast'!$C$10))</f>
        <v>0</v>
      </c>
      <c r="P3119" s="175" t="str">
        <f t="shared" si="500"/>
        <v/>
      </c>
      <c r="Q3119" s="175" t="str">
        <f t="shared" si="501"/>
        <v/>
      </c>
    </row>
    <row r="3120" spans="1:17" s="1" customFormat="1" x14ac:dyDescent="0.3">
      <c r="A3120" s="189">
        <f t="shared" si="499"/>
        <v>43960.833333325776</v>
      </c>
      <c r="B3120" s="190">
        <f t="shared" si="495"/>
        <v>43960</v>
      </c>
      <c r="C3120" s="1">
        <f t="shared" si="496"/>
        <v>20</v>
      </c>
      <c r="D3120" s="191">
        <v>2.6502871508966721</v>
      </c>
      <c r="E3120" s="192">
        <f t="shared" si="497"/>
        <v>9.2027635480626934E-5</v>
      </c>
      <c r="F3120" s="193">
        <f t="shared" si="498"/>
        <v>3.9514789570485722</v>
      </c>
      <c r="G3120" s="193">
        <f t="shared" si="503"/>
        <v>4.0975982663605839</v>
      </c>
      <c r="H3120" s="193">
        <f t="shared" si="503"/>
        <v>4.249120831715687</v>
      </c>
      <c r="I3120" s="193">
        <f t="shared" si="503"/>
        <v>4.4062464567948902</v>
      </c>
      <c r="J3120" s="193">
        <f t="shared" si="503"/>
        <v>4.5691823336966015</v>
      </c>
      <c r="K3120" s="193">
        <f>MAX(0,(F3120-'2031 forecast'!$C$10))</f>
        <v>0</v>
      </c>
      <c r="L3120" s="193">
        <f>MAX(0,(G3120-'2031 forecast'!$C$10))</f>
        <v>0</v>
      </c>
      <c r="M3120" s="193">
        <f>MAX(0,(H3120-'2031 forecast'!$C$10))</f>
        <v>0</v>
      </c>
      <c r="N3120" s="193">
        <f>MAX(0,(I3120-'2031 forecast'!$C$10))</f>
        <v>0</v>
      </c>
      <c r="O3120" s="193">
        <f>MAX(0,(J3120-'2031 forecast'!$C$10))</f>
        <v>0</v>
      </c>
      <c r="P3120" s="175" t="str">
        <f t="shared" si="500"/>
        <v/>
      </c>
      <c r="Q3120" s="175" t="str">
        <f t="shared" si="501"/>
        <v/>
      </c>
    </row>
    <row r="3121" spans="1:17" s="1" customFormat="1" x14ac:dyDescent="0.3">
      <c r="A3121" s="189">
        <f t="shared" si="499"/>
        <v>43960.87499999244</v>
      </c>
      <c r="B3121" s="190">
        <f t="shared" si="495"/>
        <v>43960</v>
      </c>
      <c r="C3121" s="1">
        <f t="shared" si="496"/>
        <v>21</v>
      </c>
      <c r="D3121" s="191">
        <v>2.6502871508966721</v>
      </c>
      <c r="E3121" s="192">
        <f t="shared" si="497"/>
        <v>9.2027635480626934E-5</v>
      </c>
      <c r="F3121" s="193">
        <f t="shared" si="498"/>
        <v>3.9514789570485722</v>
      </c>
      <c r="G3121" s="193">
        <f t="shared" si="503"/>
        <v>4.0975982663605839</v>
      </c>
      <c r="H3121" s="193">
        <f t="shared" si="503"/>
        <v>4.249120831715687</v>
      </c>
      <c r="I3121" s="193">
        <f t="shared" si="503"/>
        <v>4.4062464567948902</v>
      </c>
      <c r="J3121" s="193">
        <f t="shared" si="503"/>
        <v>4.5691823336966015</v>
      </c>
      <c r="K3121" s="193">
        <f>MAX(0,(F3121-'2031 forecast'!$C$10))</f>
        <v>0</v>
      </c>
      <c r="L3121" s="193">
        <f>MAX(0,(G3121-'2031 forecast'!$C$10))</f>
        <v>0</v>
      </c>
      <c r="M3121" s="193">
        <f>MAX(0,(H3121-'2031 forecast'!$C$10))</f>
        <v>0</v>
      </c>
      <c r="N3121" s="193">
        <f>MAX(0,(I3121-'2031 forecast'!$C$10))</f>
        <v>0</v>
      </c>
      <c r="O3121" s="193">
        <f>MAX(0,(J3121-'2031 forecast'!$C$10))</f>
        <v>0</v>
      </c>
      <c r="P3121" s="175" t="str">
        <f t="shared" si="500"/>
        <v/>
      </c>
      <c r="Q3121" s="175" t="str">
        <f t="shared" si="501"/>
        <v/>
      </c>
    </row>
    <row r="3122" spans="1:17" s="1" customFormat="1" x14ac:dyDescent="0.3">
      <c r="A3122" s="189">
        <f t="shared" si="499"/>
        <v>43960.916666659105</v>
      </c>
      <c r="B3122" s="190">
        <f t="shared" si="495"/>
        <v>43960</v>
      </c>
      <c r="C3122" s="1">
        <f t="shared" si="496"/>
        <v>22</v>
      </c>
      <c r="D3122" s="191">
        <v>2.5448780028496456</v>
      </c>
      <c r="E3122" s="192">
        <f t="shared" si="497"/>
        <v>8.8367445433102014E-5</v>
      </c>
      <c r="F3122" s="193">
        <f t="shared" si="498"/>
        <v>3.7943178621659595</v>
      </c>
      <c r="G3122" s="193">
        <f t="shared" si="503"/>
        <v>3.9346256080394251</v>
      </c>
      <c r="H3122" s="193">
        <f t="shared" si="503"/>
        <v>4.0801217077269953</v>
      </c>
      <c r="I3122" s="193">
        <f t="shared" si="503"/>
        <v>4.2309980181723672</v>
      </c>
      <c r="J3122" s="193">
        <f t="shared" si="503"/>
        <v>4.3874534908791238</v>
      </c>
      <c r="K3122" s="193">
        <f>MAX(0,(F3122-'2031 forecast'!$C$10))</f>
        <v>0</v>
      </c>
      <c r="L3122" s="193">
        <f>MAX(0,(G3122-'2031 forecast'!$C$10))</f>
        <v>0</v>
      </c>
      <c r="M3122" s="193">
        <f>MAX(0,(H3122-'2031 forecast'!$C$10))</f>
        <v>0</v>
      </c>
      <c r="N3122" s="193">
        <f>MAX(0,(I3122-'2031 forecast'!$C$10))</f>
        <v>0</v>
      </c>
      <c r="O3122" s="193">
        <f>MAX(0,(J3122-'2031 forecast'!$C$10))</f>
        <v>0</v>
      </c>
      <c r="P3122" s="175" t="str">
        <f t="shared" si="500"/>
        <v/>
      </c>
      <c r="Q3122" s="175" t="str">
        <f t="shared" si="501"/>
        <v/>
      </c>
    </row>
    <row r="3123" spans="1:17" s="1" customFormat="1" x14ac:dyDescent="0.3">
      <c r="A3123" s="189">
        <f t="shared" si="499"/>
        <v>43960.958333325769</v>
      </c>
      <c r="B3123" s="190">
        <f t="shared" si="495"/>
        <v>43960</v>
      </c>
      <c r="C3123" s="1">
        <f t="shared" si="496"/>
        <v>23</v>
      </c>
      <c r="D3123" s="191">
        <v>2.3340597067555917</v>
      </c>
      <c r="E3123" s="192">
        <f t="shared" si="497"/>
        <v>8.1047065338052119E-5</v>
      </c>
      <c r="F3123" s="193">
        <f t="shared" si="498"/>
        <v>3.4799956724007308</v>
      </c>
      <c r="G3123" s="193">
        <f t="shared" si="503"/>
        <v>3.6086802913971048</v>
      </c>
      <c r="H3123" s="193">
        <f t="shared" si="503"/>
        <v>3.7421234597496102</v>
      </c>
      <c r="I3123" s="193">
        <f t="shared" si="503"/>
        <v>3.8805011409273176</v>
      </c>
      <c r="J3123" s="193">
        <f t="shared" si="503"/>
        <v>4.0239958052441658</v>
      </c>
      <c r="K3123" s="193">
        <f>MAX(0,(F3123-'2031 forecast'!$C$10))</f>
        <v>0</v>
      </c>
      <c r="L3123" s="193">
        <f>MAX(0,(G3123-'2031 forecast'!$C$10))</f>
        <v>0</v>
      </c>
      <c r="M3123" s="193">
        <f>MAX(0,(H3123-'2031 forecast'!$C$10))</f>
        <v>0</v>
      </c>
      <c r="N3123" s="193">
        <f>MAX(0,(I3123-'2031 forecast'!$C$10))</f>
        <v>0</v>
      </c>
      <c r="O3123" s="193">
        <f>MAX(0,(J3123-'2031 forecast'!$C$10))</f>
        <v>0</v>
      </c>
      <c r="P3123" s="175" t="str">
        <f t="shared" si="500"/>
        <v/>
      </c>
      <c r="Q3123" s="175" t="str">
        <f t="shared" si="501"/>
        <v/>
      </c>
    </row>
    <row r="3124" spans="1:17" s="1" customFormat="1" x14ac:dyDescent="0.3">
      <c r="A3124" s="189">
        <f t="shared" si="499"/>
        <v>43960.999999992433</v>
      </c>
      <c r="B3124" s="190">
        <f t="shared" si="495"/>
        <v>43960</v>
      </c>
      <c r="C3124" s="1">
        <f t="shared" si="496"/>
        <v>0</v>
      </c>
      <c r="D3124" s="191">
        <v>2.2888843575925808</v>
      </c>
      <c r="E3124" s="192">
        <f t="shared" si="497"/>
        <v>7.9478412460541457E-5</v>
      </c>
      <c r="F3124" s="193">
        <f t="shared" si="498"/>
        <v>3.4126409174510406</v>
      </c>
      <c r="G3124" s="193">
        <f t="shared" si="503"/>
        <v>3.5388348664023233</v>
      </c>
      <c r="H3124" s="193">
        <f t="shared" si="503"/>
        <v>3.6696952637544573</v>
      </c>
      <c r="I3124" s="193">
        <f t="shared" si="503"/>
        <v>3.8053946672319512</v>
      </c>
      <c r="J3124" s="193">
        <f t="shared" si="503"/>
        <v>3.9461120154652476</v>
      </c>
      <c r="K3124" s="193">
        <f>MAX(0,(F3124-'2031 forecast'!$C$10))</f>
        <v>0</v>
      </c>
      <c r="L3124" s="193">
        <f>MAX(0,(G3124-'2031 forecast'!$C$10))</f>
        <v>0</v>
      </c>
      <c r="M3124" s="193">
        <f>MAX(0,(H3124-'2031 forecast'!$C$10))</f>
        <v>0</v>
      </c>
      <c r="N3124" s="193">
        <f>MAX(0,(I3124-'2031 forecast'!$C$10))</f>
        <v>0</v>
      </c>
      <c r="O3124" s="193">
        <f>MAX(0,(J3124-'2031 forecast'!$C$10))</f>
        <v>0</v>
      </c>
      <c r="P3124" s="175" t="str">
        <f t="shared" si="500"/>
        <v/>
      </c>
      <c r="Q3124" s="175" t="str">
        <f t="shared" si="501"/>
        <v/>
      </c>
    </row>
    <row r="3125" spans="1:17" s="1" customFormat="1" x14ac:dyDescent="0.3">
      <c r="A3125" s="189">
        <f t="shared" si="499"/>
        <v>43961.041666659097</v>
      </c>
      <c r="B3125" s="190">
        <f t="shared" si="495"/>
        <v>43961</v>
      </c>
      <c r="C3125" s="1">
        <f t="shared" si="496"/>
        <v>1</v>
      </c>
      <c r="D3125" s="191">
        <v>2.085595286359029</v>
      </c>
      <c r="E3125" s="192">
        <f t="shared" si="497"/>
        <v>7.241947451174336E-5</v>
      </c>
      <c r="F3125" s="193">
        <f t="shared" si="498"/>
        <v>3.1095445201774279</v>
      </c>
      <c r="G3125" s="193">
        <f t="shared" ref="G3125:J3144" si="504">$E3125*G$2</f>
        <v>3.2245304539258011</v>
      </c>
      <c r="H3125" s="193">
        <f t="shared" si="504"/>
        <v>3.3437683817762651</v>
      </c>
      <c r="I3125" s="193">
        <f t="shared" si="504"/>
        <v>3.4674155356027976</v>
      </c>
      <c r="J3125" s="193">
        <f t="shared" si="504"/>
        <v>3.5956349614601102</v>
      </c>
      <c r="K3125" s="193">
        <f>MAX(0,(F3125-'2031 forecast'!$C$10))</f>
        <v>0</v>
      </c>
      <c r="L3125" s="193">
        <f>MAX(0,(G3125-'2031 forecast'!$C$10))</f>
        <v>0</v>
      </c>
      <c r="M3125" s="193">
        <f>MAX(0,(H3125-'2031 forecast'!$C$10))</f>
        <v>0</v>
      </c>
      <c r="N3125" s="193">
        <f>MAX(0,(I3125-'2031 forecast'!$C$10))</f>
        <v>0</v>
      </c>
      <c r="O3125" s="193">
        <f>MAX(0,(J3125-'2031 forecast'!$C$10))</f>
        <v>0</v>
      </c>
      <c r="P3125" s="175" t="str">
        <f t="shared" si="500"/>
        <v/>
      </c>
      <c r="Q3125" s="175" t="str">
        <f t="shared" si="501"/>
        <v/>
      </c>
    </row>
    <row r="3126" spans="1:17" s="1" customFormat="1" x14ac:dyDescent="0.3">
      <c r="A3126" s="189">
        <f t="shared" si="499"/>
        <v>43961.083333325761</v>
      </c>
      <c r="B3126" s="190">
        <f t="shared" si="495"/>
        <v>43961</v>
      </c>
      <c r="C3126" s="1">
        <f t="shared" si="496"/>
        <v>2</v>
      </c>
      <c r="D3126" s="191">
        <v>2.085595286359029</v>
      </c>
      <c r="E3126" s="192">
        <f t="shared" si="497"/>
        <v>7.241947451174336E-5</v>
      </c>
      <c r="F3126" s="193">
        <f t="shared" si="498"/>
        <v>3.1095445201774279</v>
      </c>
      <c r="G3126" s="193">
        <f t="shared" si="504"/>
        <v>3.2245304539258011</v>
      </c>
      <c r="H3126" s="193">
        <f t="shared" si="504"/>
        <v>3.3437683817762651</v>
      </c>
      <c r="I3126" s="193">
        <f t="shared" si="504"/>
        <v>3.4674155356027976</v>
      </c>
      <c r="J3126" s="193">
        <f t="shared" si="504"/>
        <v>3.5956349614601102</v>
      </c>
      <c r="K3126" s="193">
        <f>MAX(0,(F3126-'2031 forecast'!$C$10))</f>
        <v>0</v>
      </c>
      <c r="L3126" s="193">
        <f>MAX(0,(G3126-'2031 forecast'!$C$10))</f>
        <v>0</v>
      </c>
      <c r="M3126" s="193">
        <f>MAX(0,(H3126-'2031 forecast'!$C$10))</f>
        <v>0</v>
      </c>
      <c r="N3126" s="193">
        <f>MAX(0,(I3126-'2031 forecast'!$C$10))</f>
        <v>0</v>
      </c>
      <c r="O3126" s="193">
        <f>MAX(0,(J3126-'2031 forecast'!$C$10))</f>
        <v>0</v>
      </c>
      <c r="P3126" s="175" t="str">
        <f t="shared" si="500"/>
        <v/>
      </c>
      <c r="Q3126" s="175" t="str">
        <f t="shared" si="501"/>
        <v/>
      </c>
    </row>
    <row r="3127" spans="1:17" s="1" customFormat="1" x14ac:dyDescent="0.3">
      <c r="A3127" s="189">
        <f t="shared" si="499"/>
        <v>43961.124999992426</v>
      </c>
      <c r="B3127" s="190">
        <f t="shared" si="495"/>
        <v>43961</v>
      </c>
      <c r="C3127" s="1">
        <f t="shared" si="496"/>
        <v>3</v>
      </c>
      <c r="D3127" s="191">
        <v>2.1307706355220404</v>
      </c>
      <c r="E3127" s="192">
        <f t="shared" si="497"/>
        <v>7.3988127389254036E-5</v>
      </c>
      <c r="F3127" s="193">
        <f t="shared" si="498"/>
        <v>3.176899275127119</v>
      </c>
      <c r="G3127" s="193">
        <f t="shared" si="504"/>
        <v>3.294375878920583</v>
      </c>
      <c r="H3127" s="193">
        <f t="shared" si="504"/>
        <v>3.4161965777714185</v>
      </c>
      <c r="I3127" s="193">
        <f t="shared" si="504"/>
        <v>3.5425220092981644</v>
      </c>
      <c r="J3127" s="193">
        <f t="shared" si="504"/>
        <v>3.6735187512390288</v>
      </c>
      <c r="K3127" s="193">
        <f>MAX(0,(F3127-'2031 forecast'!$C$10))</f>
        <v>0</v>
      </c>
      <c r="L3127" s="193">
        <f>MAX(0,(G3127-'2031 forecast'!$C$10))</f>
        <v>0</v>
      </c>
      <c r="M3127" s="193">
        <f>MAX(0,(H3127-'2031 forecast'!$C$10))</f>
        <v>0</v>
      </c>
      <c r="N3127" s="193">
        <f>MAX(0,(I3127-'2031 forecast'!$C$10))</f>
        <v>0</v>
      </c>
      <c r="O3127" s="193">
        <f>MAX(0,(J3127-'2031 forecast'!$C$10))</f>
        <v>0</v>
      </c>
      <c r="P3127" s="175" t="str">
        <f t="shared" si="500"/>
        <v/>
      </c>
      <c r="Q3127" s="175" t="str">
        <f t="shared" si="501"/>
        <v/>
      </c>
    </row>
    <row r="3128" spans="1:17" s="1" customFormat="1" x14ac:dyDescent="0.3">
      <c r="A3128" s="189">
        <f t="shared" si="499"/>
        <v>43961.16666665909</v>
      </c>
      <c r="B3128" s="190">
        <f t="shared" si="495"/>
        <v>43961</v>
      </c>
      <c r="C3128" s="1">
        <f t="shared" si="496"/>
        <v>4</v>
      </c>
      <c r="D3128" s="191">
        <v>2.0554783869170214</v>
      </c>
      <c r="E3128" s="192">
        <f t="shared" si="497"/>
        <v>7.1373705926736238E-5</v>
      </c>
      <c r="F3128" s="193">
        <f t="shared" si="498"/>
        <v>3.0646413502109668</v>
      </c>
      <c r="G3128" s="193">
        <f t="shared" si="504"/>
        <v>3.1779668372626126</v>
      </c>
      <c r="H3128" s="193">
        <f t="shared" si="504"/>
        <v>3.2954829177794962</v>
      </c>
      <c r="I3128" s="193">
        <f t="shared" si="504"/>
        <v>3.4173445531392193</v>
      </c>
      <c r="J3128" s="193">
        <f t="shared" si="504"/>
        <v>3.5437124349408307</v>
      </c>
      <c r="K3128" s="193">
        <f>MAX(0,(F3128-'2031 forecast'!$C$10))</f>
        <v>0</v>
      </c>
      <c r="L3128" s="193">
        <f>MAX(0,(G3128-'2031 forecast'!$C$10))</f>
        <v>0</v>
      </c>
      <c r="M3128" s="193">
        <f>MAX(0,(H3128-'2031 forecast'!$C$10))</f>
        <v>0</v>
      </c>
      <c r="N3128" s="193">
        <f>MAX(0,(I3128-'2031 forecast'!$C$10))</f>
        <v>0</v>
      </c>
      <c r="O3128" s="193">
        <f>MAX(0,(J3128-'2031 forecast'!$C$10))</f>
        <v>0</v>
      </c>
      <c r="P3128" s="175" t="str">
        <f t="shared" si="500"/>
        <v/>
      </c>
      <c r="Q3128" s="175" t="str">
        <f t="shared" si="501"/>
        <v/>
      </c>
    </row>
    <row r="3129" spans="1:17" s="1" customFormat="1" x14ac:dyDescent="0.3">
      <c r="A3129" s="189">
        <f t="shared" si="499"/>
        <v>43961.208333325754</v>
      </c>
      <c r="B3129" s="190">
        <f t="shared" si="495"/>
        <v>43961</v>
      </c>
      <c r="C3129" s="1">
        <f t="shared" si="496"/>
        <v>5</v>
      </c>
      <c r="D3129" s="191">
        <v>2.1006537360800328</v>
      </c>
      <c r="E3129" s="192">
        <f t="shared" si="497"/>
        <v>7.2942358804246914E-5</v>
      </c>
      <c r="F3129" s="193">
        <f t="shared" si="498"/>
        <v>3.131996105160658</v>
      </c>
      <c r="G3129" s="193">
        <f t="shared" si="504"/>
        <v>3.2478122622573946</v>
      </c>
      <c r="H3129" s="193">
        <f t="shared" si="504"/>
        <v>3.3679111137746491</v>
      </c>
      <c r="I3129" s="193">
        <f t="shared" si="504"/>
        <v>3.4924510268345861</v>
      </c>
      <c r="J3129" s="193">
        <f t="shared" si="504"/>
        <v>3.6215962247197493</v>
      </c>
      <c r="K3129" s="193">
        <f>MAX(0,(F3129-'2031 forecast'!$C$10))</f>
        <v>0</v>
      </c>
      <c r="L3129" s="193">
        <f>MAX(0,(G3129-'2031 forecast'!$C$10))</f>
        <v>0</v>
      </c>
      <c r="M3129" s="193">
        <f>MAX(0,(H3129-'2031 forecast'!$C$10))</f>
        <v>0</v>
      </c>
      <c r="N3129" s="193">
        <f>MAX(0,(I3129-'2031 forecast'!$C$10))</f>
        <v>0</v>
      </c>
      <c r="O3129" s="193">
        <f>MAX(0,(J3129-'2031 forecast'!$C$10))</f>
        <v>0</v>
      </c>
      <c r="P3129" s="175" t="str">
        <f t="shared" si="500"/>
        <v/>
      </c>
      <c r="Q3129" s="175" t="str">
        <f t="shared" si="501"/>
        <v/>
      </c>
    </row>
    <row r="3130" spans="1:17" s="1" customFormat="1" x14ac:dyDescent="0.3">
      <c r="A3130" s="189">
        <f t="shared" si="499"/>
        <v>43961.249999992418</v>
      </c>
      <c r="B3130" s="190">
        <f t="shared" si="495"/>
        <v>43961</v>
      </c>
      <c r="C3130" s="1">
        <f t="shared" si="496"/>
        <v>6</v>
      </c>
      <c r="D3130" s="191">
        <v>2.115712185801037</v>
      </c>
      <c r="E3130" s="192">
        <f t="shared" si="497"/>
        <v>7.3465243096750495E-5</v>
      </c>
      <c r="F3130" s="193">
        <f t="shared" si="498"/>
        <v>3.1544476901438894</v>
      </c>
      <c r="G3130" s="193">
        <f t="shared" si="504"/>
        <v>3.2710940705889899</v>
      </c>
      <c r="H3130" s="193">
        <f t="shared" si="504"/>
        <v>3.3920538457730349</v>
      </c>
      <c r="I3130" s="193">
        <f t="shared" si="504"/>
        <v>3.5174865180663764</v>
      </c>
      <c r="J3130" s="193">
        <f t="shared" si="504"/>
        <v>3.6475574879793902</v>
      </c>
      <c r="K3130" s="193">
        <f>MAX(0,(F3130-'2031 forecast'!$C$10))</f>
        <v>0</v>
      </c>
      <c r="L3130" s="193">
        <f>MAX(0,(G3130-'2031 forecast'!$C$10))</f>
        <v>0</v>
      </c>
      <c r="M3130" s="193">
        <f>MAX(0,(H3130-'2031 forecast'!$C$10))</f>
        <v>0</v>
      </c>
      <c r="N3130" s="193">
        <f>MAX(0,(I3130-'2031 forecast'!$C$10))</f>
        <v>0</v>
      </c>
      <c r="O3130" s="193">
        <f>MAX(0,(J3130-'2031 forecast'!$C$10))</f>
        <v>0</v>
      </c>
      <c r="P3130" s="175" t="str">
        <f t="shared" si="500"/>
        <v/>
      </c>
      <c r="Q3130" s="175" t="str">
        <f t="shared" si="501"/>
        <v/>
      </c>
    </row>
    <row r="3131" spans="1:17" s="1" customFormat="1" x14ac:dyDescent="0.3">
      <c r="A3131" s="189">
        <f t="shared" si="499"/>
        <v>43961.291666659083</v>
      </c>
      <c r="B3131" s="190">
        <f t="shared" si="495"/>
        <v>43961</v>
      </c>
      <c r="C3131" s="1">
        <f t="shared" si="496"/>
        <v>7</v>
      </c>
      <c r="D3131" s="191">
        <v>2.1834752095455543</v>
      </c>
      <c r="E3131" s="192">
        <f t="shared" si="497"/>
        <v>7.5818222413016523E-5</v>
      </c>
      <c r="F3131" s="193">
        <f t="shared" si="498"/>
        <v>3.2554798225684269</v>
      </c>
      <c r="G3131" s="193">
        <f t="shared" si="504"/>
        <v>3.3758622080811636</v>
      </c>
      <c r="H3131" s="193">
        <f t="shared" si="504"/>
        <v>3.5006961397657652</v>
      </c>
      <c r="I3131" s="193">
        <f t="shared" si="504"/>
        <v>3.6301462286094273</v>
      </c>
      <c r="J3131" s="193">
        <f t="shared" si="504"/>
        <v>3.764383172647769</v>
      </c>
      <c r="K3131" s="193">
        <f>MAX(0,(F3131-'2031 forecast'!$C$10))</f>
        <v>0</v>
      </c>
      <c r="L3131" s="193">
        <f>MAX(0,(G3131-'2031 forecast'!$C$10))</f>
        <v>0</v>
      </c>
      <c r="M3131" s="193">
        <f>MAX(0,(H3131-'2031 forecast'!$C$10))</f>
        <v>0</v>
      </c>
      <c r="N3131" s="193">
        <f>MAX(0,(I3131-'2031 forecast'!$C$10))</f>
        <v>0</v>
      </c>
      <c r="O3131" s="193">
        <f>MAX(0,(J3131-'2031 forecast'!$C$10))</f>
        <v>0</v>
      </c>
      <c r="P3131" s="175" t="str">
        <f t="shared" si="500"/>
        <v/>
      </c>
      <c r="Q3131" s="175" t="str">
        <f t="shared" si="501"/>
        <v/>
      </c>
    </row>
    <row r="3132" spans="1:17" s="1" customFormat="1" x14ac:dyDescent="0.3">
      <c r="A3132" s="189">
        <f t="shared" si="499"/>
        <v>43961.333333325747</v>
      </c>
      <c r="B3132" s="190">
        <f t="shared" si="495"/>
        <v>43961</v>
      </c>
      <c r="C3132" s="1">
        <f t="shared" si="496"/>
        <v>8</v>
      </c>
      <c r="D3132" s="191">
        <v>2.2135921089875614</v>
      </c>
      <c r="E3132" s="192">
        <f t="shared" si="497"/>
        <v>7.6863990998023632E-5</v>
      </c>
      <c r="F3132" s="193">
        <f t="shared" si="498"/>
        <v>3.3003829925348871</v>
      </c>
      <c r="G3132" s="193">
        <f t="shared" si="504"/>
        <v>3.4224258247443515</v>
      </c>
      <c r="H3132" s="193">
        <f t="shared" si="504"/>
        <v>3.5489816037625337</v>
      </c>
      <c r="I3132" s="193">
        <f t="shared" si="504"/>
        <v>3.6802172110730047</v>
      </c>
      <c r="J3132" s="193">
        <f t="shared" si="504"/>
        <v>3.8163056991670481</v>
      </c>
      <c r="K3132" s="193">
        <f>MAX(0,(F3132-'2031 forecast'!$C$10))</f>
        <v>0</v>
      </c>
      <c r="L3132" s="193">
        <f>MAX(0,(G3132-'2031 forecast'!$C$10))</f>
        <v>0</v>
      </c>
      <c r="M3132" s="193">
        <f>MAX(0,(H3132-'2031 forecast'!$C$10))</f>
        <v>0</v>
      </c>
      <c r="N3132" s="193">
        <f>MAX(0,(I3132-'2031 forecast'!$C$10))</f>
        <v>0</v>
      </c>
      <c r="O3132" s="193">
        <f>MAX(0,(J3132-'2031 forecast'!$C$10))</f>
        <v>0</v>
      </c>
      <c r="P3132" s="175" t="str">
        <f t="shared" si="500"/>
        <v/>
      </c>
      <c r="Q3132" s="175" t="str">
        <f t="shared" si="501"/>
        <v/>
      </c>
    </row>
    <row r="3133" spans="1:17" s="1" customFormat="1" x14ac:dyDescent="0.3">
      <c r="A3133" s="189">
        <f t="shared" si="499"/>
        <v>43961.374999992411</v>
      </c>
      <c r="B3133" s="190">
        <f t="shared" si="495"/>
        <v>43961</v>
      </c>
      <c r="C3133" s="1">
        <f t="shared" si="496"/>
        <v>9</v>
      </c>
      <c r="D3133" s="191">
        <v>2.3942935056396073</v>
      </c>
      <c r="E3133" s="192">
        <f t="shared" si="497"/>
        <v>8.3138602508066377E-5</v>
      </c>
      <c r="F3133" s="193">
        <f t="shared" si="498"/>
        <v>3.5698020123336534</v>
      </c>
      <c r="G3133" s="193">
        <f t="shared" si="504"/>
        <v>3.7018075247234821</v>
      </c>
      <c r="H3133" s="193">
        <f t="shared" si="504"/>
        <v>3.838694387743149</v>
      </c>
      <c r="I3133" s="193">
        <f t="shared" si="504"/>
        <v>3.9806431058544747</v>
      </c>
      <c r="J3133" s="193">
        <f t="shared" si="504"/>
        <v>4.1278408582827248</v>
      </c>
      <c r="K3133" s="193">
        <f>MAX(0,(F3133-'2031 forecast'!$C$10))</f>
        <v>0</v>
      </c>
      <c r="L3133" s="193">
        <f>MAX(0,(G3133-'2031 forecast'!$C$10))</f>
        <v>0</v>
      </c>
      <c r="M3133" s="193">
        <f>MAX(0,(H3133-'2031 forecast'!$C$10))</f>
        <v>0</v>
      </c>
      <c r="N3133" s="193">
        <f>MAX(0,(I3133-'2031 forecast'!$C$10))</f>
        <v>0</v>
      </c>
      <c r="O3133" s="193">
        <f>MAX(0,(J3133-'2031 forecast'!$C$10))</f>
        <v>0</v>
      </c>
      <c r="P3133" s="175" t="str">
        <f t="shared" si="500"/>
        <v/>
      </c>
      <c r="Q3133" s="175" t="str">
        <f t="shared" si="501"/>
        <v/>
      </c>
    </row>
    <row r="3134" spans="1:17" s="1" customFormat="1" x14ac:dyDescent="0.3">
      <c r="A3134" s="189">
        <f t="shared" si="499"/>
        <v>43961.416666659075</v>
      </c>
      <c r="B3134" s="190">
        <f t="shared" si="495"/>
        <v>43961</v>
      </c>
      <c r="C3134" s="1">
        <f t="shared" si="496"/>
        <v>10</v>
      </c>
      <c r="D3134" s="191">
        <v>2.4244104050816149</v>
      </c>
      <c r="E3134" s="192">
        <f t="shared" si="497"/>
        <v>8.4184371093073499E-5</v>
      </c>
      <c r="F3134" s="193">
        <f t="shared" si="498"/>
        <v>3.6147051823001144</v>
      </c>
      <c r="G3134" s="193">
        <f t="shared" si="504"/>
        <v>3.7483711413866705</v>
      </c>
      <c r="H3134" s="193">
        <f t="shared" si="504"/>
        <v>3.8869798517399179</v>
      </c>
      <c r="I3134" s="193">
        <f t="shared" si="504"/>
        <v>4.030714088318053</v>
      </c>
      <c r="J3134" s="193">
        <f t="shared" si="504"/>
        <v>4.1797633848020048</v>
      </c>
      <c r="K3134" s="193">
        <f>MAX(0,(F3134-'2031 forecast'!$C$10))</f>
        <v>0</v>
      </c>
      <c r="L3134" s="193">
        <f>MAX(0,(G3134-'2031 forecast'!$C$10))</f>
        <v>0</v>
      </c>
      <c r="M3134" s="193">
        <f>MAX(0,(H3134-'2031 forecast'!$C$10))</f>
        <v>0</v>
      </c>
      <c r="N3134" s="193">
        <f>MAX(0,(I3134-'2031 forecast'!$C$10))</f>
        <v>0</v>
      </c>
      <c r="O3134" s="193">
        <f>MAX(0,(J3134-'2031 forecast'!$C$10))</f>
        <v>0</v>
      </c>
      <c r="P3134" s="175" t="str">
        <f t="shared" si="500"/>
        <v/>
      </c>
      <c r="Q3134" s="175" t="str">
        <f t="shared" si="501"/>
        <v/>
      </c>
    </row>
    <row r="3135" spans="1:17" s="1" customFormat="1" x14ac:dyDescent="0.3">
      <c r="A3135" s="189">
        <f t="shared" si="499"/>
        <v>43961.45833332574</v>
      </c>
      <c r="B3135" s="190">
        <f t="shared" si="495"/>
        <v>43961</v>
      </c>
      <c r="C3135" s="1">
        <f t="shared" si="496"/>
        <v>11</v>
      </c>
      <c r="D3135" s="191">
        <v>2.4695857542446267</v>
      </c>
      <c r="E3135" s="192">
        <f t="shared" si="497"/>
        <v>8.5753023970584202E-5</v>
      </c>
      <c r="F3135" s="193">
        <f t="shared" si="498"/>
        <v>3.6820599372498068</v>
      </c>
      <c r="G3135" s="193">
        <f t="shared" si="504"/>
        <v>3.8182165663814542</v>
      </c>
      <c r="H3135" s="193">
        <f t="shared" si="504"/>
        <v>3.9594080477350726</v>
      </c>
      <c r="I3135" s="193">
        <f t="shared" si="504"/>
        <v>4.1058205620134212</v>
      </c>
      <c r="J3135" s="193">
        <f t="shared" si="504"/>
        <v>4.2576471745809252</v>
      </c>
      <c r="K3135" s="193">
        <f>MAX(0,(F3135-'2031 forecast'!$C$10))</f>
        <v>0</v>
      </c>
      <c r="L3135" s="193">
        <f>MAX(0,(G3135-'2031 forecast'!$C$10))</f>
        <v>0</v>
      </c>
      <c r="M3135" s="193">
        <f>MAX(0,(H3135-'2031 forecast'!$C$10))</f>
        <v>0</v>
      </c>
      <c r="N3135" s="193">
        <f>MAX(0,(I3135-'2031 forecast'!$C$10))</f>
        <v>0</v>
      </c>
      <c r="O3135" s="193">
        <f>MAX(0,(J3135-'2031 forecast'!$C$10))</f>
        <v>0</v>
      </c>
      <c r="P3135" s="175" t="str">
        <f t="shared" si="500"/>
        <v/>
      </c>
      <c r="Q3135" s="175" t="str">
        <f t="shared" si="501"/>
        <v/>
      </c>
    </row>
    <row r="3136" spans="1:17" s="1" customFormat="1" x14ac:dyDescent="0.3">
      <c r="A3136" s="189">
        <f t="shared" si="499"/>
        <v>43961.499999992404</v>
      </c>
      <c r="B3136" s="190">
        <f t="shared" si="495"/>
        <v>43961</v>
      </c>
      <c r="C3136" s="1">
        <f t="shared" si="496"/>
        <v>12</v>
      </c>
      <c r="D3136" s="191">
        <v>2.5373487779891435</v>
      </c>
      <c r="E3136" s="192">
        <f t="shared" si="497"/>
        <v>8.8106003286850216E-5</v>
      </c>
      <c r="F3136" s="193">
        <f t="shared" si="498"/>
        <v>3.7830920696743435</v>
      </c>
      <c r="G3136" s="193">
        <f t="shared" si="504"/>
        <v>3.9229847038736274</v>
      </c>
      <c r="H3136" s="193">
        <f t="shared" si="504"/>
        <v>4.068050341727802</v>
      </c>
      <c r="I3136" s="193">
        <f t="shared" si="504"/>
        <v>4.2184802725564712</v>
      </c>
      <c r="J3136" s="193">
        <f t="shared" si="504"/>
        <v>4.3744728592493027</v>
      </c>
      <c r="K3136" s="193">
        <f>MAX(0,(F3136-'2031 forecast'!$C$10))</f>
        <v>0</v>
      </c>
      <c r="L3136" s="193">
        <f>MAX(0,(G3136-'2031 forecast'!$C$10))</f>
        <v>0</v>
      </c>
      <c r="M3136" s="193">
        <f>MAX(0,(H3136-'2031 forecast'!$C$10))</f>
        <v>0</v>
      </c>
      <c r="N3136" s="193">
        <f>MAX(0,(I3136-'2031 forecast'!$C$10))</f>
        <v>0</v>
      </c>
      <c r="O3136" s="193">
        <f>MAX(0,(J3136-'2031 forecast'!$C$10))</f>
        <v>0</v>
      </c>
      <c r="P3136" s="175" t="str">
        <f t="shared" si="500"/>
        <v/>
      </c>
      <c r="Q3136" s="175" t="str">
        <f t="shared" si="501"/>
        <v/>
      </c>
    </row>
    <row r="3137" spans="1:17" s="1" customFormat="1" x14ac:dyDescent="0.3">
      <c r="A3137" s="189">
        <f t="shared" si="499"/>
        <v>43961.541666659068</v>
      </c>
      <c r="B3137" s="190">
        <f t="shared" si="495"/>
        <v>43961</v>
      </c>
      <c r="C3137" s="1">
        <f t="shared" si="496"/>
        <v>13</v>
      </c>
      <c r="D3137" s="191">
        <v>2.6126410265941633</v>
      </c>
      <c r="E3137" s="192">
        <f t="shared" si="497"/>
        <v>9.0720424749368055E-5</v>
      </c>
      <c r="F3137" s="193">
        <f t="shared" si="498"/>
        <v>3.895349994590497</v>
      </c>
      <c r="G3137" s="193">
        <f t="shared" si="504"/>
        <v>4.0393937455315996</v>
      </c>
      <c r="H3137" s="193">
        <f t="shared" si="504"/>
        <v>4.1887640017197265</v>
      </c>
      <c r="I3137" s="193">
        <f t="shared" si="504"/>
        <v>4.343657728715419</v>
      </c>
      <c r="J3137" s="193">
        <f t="shared" si="504"/>
        <v>4.5042791755475031</v>
      </c>
      <c r="K3137" s="193">
        <f>MAX(0,(F3137-'2031 forecast'!$C$10))</f>
        <v>0</v>
      </c>
      <c r="L3137" s="193">
        <f>MAX(0,(G3137-'2031 forecast'!$C$10))</f>
        <v>0</v>
      </c>
      <c r="M3137" s="193">
        <f>MAX(0,(H3137-'2031 forecast'!$C$10))</f>
        <v>0</v>
      </c>
      <c r="N3137" s="193">
        <f>MAX(0,(I3137-'2031 forecast'!$C$10))</f>
        <v>0</v>
      </c>
      <c r="O3137" s="193">
        <f>MAX(0,(J3137-'2031 forecast'!$C$10))</f>
        <v>0</v>
      </c>
      <c r="P3137" s="175" t="str">
        <f t="shared" si="500"/>
        <v/>
      </c>
      <c r="Q3137" s="175" t="str">
        <f t="shared" si="501"/>
        <v/>
      </c>
    </row>
    <row r="3138" spans="1:17" s="1" customFormat="1" x14ac:dyDescent="0.3">
      <c r="A3138" s="189">
        <f t="shared" si="499"/>
        <v>43961.583333325732</v>
      </c>
      <c r="B3138" s="190">
        <f t="shared" si="495"/>
        <v>43961</v>
      </c>
      <c r="C3138" s="1">
        <f t="shared" si="496"/>
        <v>14</v>
      </c>
      <c r="D3138" s="191">
        <v>2.7707547486647033</v>
      </c>
      <c r="E3138" s="192">
        <f t="shared" si="497"/>
        <v>9.6210709820655448E-5</v>
      </c>
      <c r="F3138" s="193">
        <f t="shared" si="498"/>
        <v>4.1310916369144177</v>
      </c>
      <c r="G3138" s="193">
        <f t="shared" si="504"/>
        <v>4.2838527330133385</v>
      </c>
      <c r="H3138" s="193">
        <f t="shared" si="504"/>
        <v>4.4422626877027644</v>
      </c>
      <c r="I3138" s="193">
        <f t="shared" si="504"/>
        <v>4.6065303866492044</v>
      </c>
      <c r="J3138" s="193">
        <f t="shared" si="504"/>
        <v>4.7768724397737206</v>
      </c>
      <c r="K3138" s="193">
        <f>MAX(0,(F3138-'2031 forecast'!$C$10))</f>
        <v>0</v>
      </c>
      <c r="L3138" s="193">
        <f>MAX(0,(G3138-'2031 forecast'!$C$10))</f>
        <v>0</v>
      </c>
      <c r="M3138" s="193">
        <f>MAX(0,(H3138-'2031 forecast'!$C$10))</f>
        <v>0</v>
      </c>
      <c r="N3138" s="193">
        <f>MAX(0,(I3138-'2031 forecast'!$C$10))</f>
        <v>0</v>
      </c>
      <c r="O3138" s="193">
        <f>MAX(0,(J3138-'2031 forecast'!$C$10))</f>
        <v>0</v>
      </c>
      <c r="P3138" s="175" t="str">
        <f t="shared" si="500"/>
        <v/>
      </c>
      <c r="Q3138" s="175" t="str">
        <f t="shared" si="501"/>
        <v/>
      </c>
    </row>
    <row r="3139" spans="1:17" s="1" customFormat="1" x14ac:dyDescent="0.3">
      <c r="A3139" s="189">
        <f t="shared" si="499"/>
        <v>43961.624999992397</v>
      </c>
      <c r="B3139" s="190">
        <f t="shared" si="495"/>
        <v>43961</v>
      </c>
      <c r="C3139" s="1">
        <f t="shared" si="496"/>
        <v>15</v>
      </c>
      <c r="D3139" s="191">
        <v>2.6352287011756683</v>
      </c>
      <c r="E3139" s="192">
        <f t="shared" si="497"/>
        <v>9.1504751188123379E-5</v>
      </c>
      <c r="F3139" s="193">
        <f t="shared" si="498"/>
        <v>3.9290273720653421</v>
      </c>
      <c r="G3139" s="193">
        <f t="shared" si="504"/>
        <v>4.0743164580289903</v>
      </c>
      <c r="H3139" s="193">
        <f t="shared" si="504"/>
        <v>4.2249780997173021</v>
      </c>
      <c r="I3139" s="193">
        <f t="shared" si="504"/>
        <v>4.3812109655631017</v>
      </c>
      <c r="J3139" s="193">
        <f t="shared" si="504"/>
        <v>4.543221070436962</v>
      </c>
      <c r="K3139" s="193">
        <f>MAX(0,(F3139-'2031 forecast'!$C$10))</f>
        <v>0</v>
      </c>
      <c r="L3139" s="193">
        <f>MAX(0,(G3139-'2031 forecast'!$C$10))</f>
        <v>0</v>
      </c>
      <c r="M3139" s="193">
        <f>MAX(0,(H3139-'2031 forecast'!$C$10))</f>
        <v>0</v>
      </c>
      <c r="N3139" s="193">
        <f>MAX(0,(I3139-'2031 forecast'!$C$10))</f>
        <v>0</v>
      </c>
      <c r="O3139" s="193">
        <f>MAX(0,(J3139-'2031 forecast'!$C$10))</f>
        <v>0</v>
      </c>
      <c r="P3139" s="175" t="str">
        <f t="shared" si="500"/>
        <v/>
      </c>
      <c r="Q3139" s="175" t="str">
        <f t="shared" si="501"/>
        <v/>
      </c>
    </row>
    <row r="3140" spans="1:17" s="1" customFormat="1" x14ac:dyDescent="0.3">
      <c r="A3140" s="189">
        <f t="shared" si="499"/>
        <v>43961.666666659061</v>
      </c>
      <c r="B3140" s="190">
        <f t="shared" si="495"/>
        <v>43961</v>
      </c>
      <c r="C3140" s="1">
        <f t="shared" si="496"/>
        <v>16</v>
      </c>
      <c r="D3140" s="191">
        <v>2.5825241271521548</v>
      </c>
      <c r="E3140" s="192">
        <f t="shared" si="497"/>
        <v>8.9674656164360906E-5</v>
      </c>
      <c r="F3140" s="193">
        <f t="shared" si="498"/>
        <v>3.8504468246240351</v>
      </c>
      <c r="G3140" s="193">
        <f t="shared" si="504"/>
        <v>3.9928301288684103</v>
      </c>
      <c r="H3140" s="193">
        <f t="shared" si="504"/>
        <v>4.1404785377229558</v>
      </c>
      <c r="I3140" s="193">
        <f t="shared" si="504"/>
        <v>4.2935867462518393</v>
      </c>
      <c r="J3140" s="193">
        <f t="shared" si="504"/>
        <v>4.4523566490282223</v>
      </c>
      <c r="K3140" s="193">
        <f>MAX(0,(F3140-'2031 forecast'!$C$10))</f>
        <v>0</v>
      </c>
      <c r="L3140" s="193">
        <f>MAX(0,(G3140-'2031 forecast'!$C$10))</f>
        <v>0</v>
      </c>
      <c r="M3140" s="193">
        <f>MAX(0,(H3140-'2031 forecast'!$C$10))</f>
        <v>0</v>
      </c>
      <c r="N3140" s="193">
        <f>MAX(0,(I3140-'2031 forecast'!$C$10))</f>
        <v>0</v>
      </c>
      <c r="O3140" s="193">
        <f>MAX(0,(J3140-'2031 forecast'!$C$10))</f>
        <v>0</v>
      </c>
      <c r="P3140" s="175" t="str">
        <f t="shared" si="500"/>
        <v/>
      </c>
      <c r="Q3140" s="175" t="str">
        <f t="shared" si="501"/>
        <v/>
      </c>
    </row>
    <row r="3141" spans="1:17" s="1" customFormat="1" x14ac:dyDescent="0.3">
      <c r="A3141" s="189">
        <f t="shared" si="499"/>
        <v>43961.708333325725</v>
      </c>
      <c r="B3141" s="190">
        <f t="shared" ref="B3141:B3204" si="505">INT(A3141)</f>
        <v>43961</v>
      </c>
      <c r="C3141" s="1">
        <f t="shared" ref="C3141:C3204" si="506">HOUR(A3141)</f>
        <v>17</v>
      </c>
      <c r="D3141" s="191">
        <v>2.7180501746411898</v>
      </c>
      <c r="E3141" s="192">
        <f t="shared" ref="E3141:E3204" si="507">D3141/SUM($D$4:$D$8763)</f>
        <v>9.4380614796892988E-5</v>
      </c>
      <c r="F3141" s="193">
        <f t="shared" ref="F3141:F3204" si="508">E3141*$F$2</f>
        <v>4.0525110894731107</v>
      </c>
      <c r="G3141" s="193">
        <f t="shared" si="504"/>
        <v>4.2023664038527597</v>
      </c>
      <c r="H3141" s="193">
        <f t="shared" si="504"/>
        <v>4.3577631257084182</v>
      </c>
      <c r="I3141" s="193">
        <f t="shared" si="504"/>
        <v>4.5189061673379429</v>
      </c>
      <c r="J3141" s="193">
        <f t="shared" si="504"/>
        <v>4.6860080183649817</v>
      </c>
      <c r="K3141" s="193">
        <f>MAX(0,(F3141-'2031 forecast'!$C$10))</f>
        <v>0</v>
      </c>
      <c r="L3141" s="193">
        <f>MAX(0,(G3141-'2031 forecast'!$C$10))</f>
        <v>0</v>
      </c>
      <c r="M3141" s="193">
        <f>MAX(0,(H3141-'2031 forecast'!$C$10))</f>
        <v>0</v>
      </c>
      <c r="N3141" s="193">
        <f>MAX(0,(I3141-'2031 forecast'!$C$10))</f>
        <v>0</v>
      </c>
      <c r="O3141" s="193">
        <f>MAX(0,(J3141-'2031 forecast'!$C$10))</f>
        <v>0</v>
      </c>
      <c r="P3141" s="175" t="str">
        <f t="shared" si="500"/>
        <v/>
      </c>
      <c r="Q3141" s="175" t="str">
        <f t="shared" si="501"/>
        <v/>
      </c>
    </row>
    <row r="3142" spans="1:17" s="1" customFormat="1" x14ac:dyDescent="0.3">
      <c r="A3142" s="189">
        <f t="shared" ref="A3142:A3205" si="509">A3141 + TIME(1,0,0)</f>
        <v>43961.749999992389</v>
      </c>
      <c r="B3142" s="190">
        <f t="shared" si="505"/>
        <v>43961</v>
      </c>
      <c r="C3142" s="1">
        <f t="shared" si="506"/>
        <v>18</v>
      </c>
      <c r="D3142" s="191">
        <v>2.6804040503386801</v>
      </c>
      <c r="E3142" s="192">
        <f t="shared" si="507"/>
        <v>9.3073404065634069E-5</v>
      </c>
      <c r="F3142" s="193">
        <f t="shared" si="508"/>
        <v>3.9963821270150337</v>
      </c>
      <c r="G3142" s="193">
        <f t="shared" si="504"/>
        <v>4.1441618830237728</v>
      </c>
      <c r="H3142" s="193">
        <f t="shared" si="504"/>
        <v>4.2974062957124568</v>
      </c>
      <c r="I3142" s="193">
        <f t="shared" si="504"/>
        <v>4.456317439258469</v>
      </c>
      <c r="J3142" s="193">
        <f t="shared" si="504"/>
        <v>4.6211048602158815</v>
      </c>
      <c r="K3142" s="193">
        <f>MAX(0,(F3142-'2031 forecast'!$C$10))</f>
        <v>0</v>
      </c>
      <c r="L3142" s="193">
        <f>MAX(0,(G3142-'2031 forecast'!$C$10))</f>
        <v>0</v>
      </c>
      <c r="M3142" s="193">
        <f>MAX(0,(H3142-'2031 forecast'!$C$10))</f>
        <v>0</v>
      </c>
      <c r="N3142" s="193">
        <f>MAX(0,(I3142-'2031 forecast'!$C$10))</f>
        <v>0</v>
      </c>
      <c r="O3142" s="193">
        <f>MAX(0,(J3142-'2031 forecast'!$C$10))</f>
        <v>0</v>
      </c>
      <c r="P3142" s="175" t="str">
        <f t="shared" ref="P3142:P3205" si="510">IF(K3142&gt;0,IF(K3141&gt;0,P3141+1,1),"")</f>
        <v/>
      </c>
      <c r="Q3142" s="175" t="str">
        <f t="shared" ref="Q3142:Q3205" si="511">IF(AND(K3142&gt;0,K3143=0),P3142,"")</f>
        <v/>
      </c>
    </row>
    <row r="3143" spans="1:17" s="1" customFormat="1" x14ac:dyDescent="0.3">
      <c r="A3143" s="189">
        <f t="shared" si="509"/>
        <v>43961.791666659054</v>
      </c>
      <c r="B3143" s="190">
        <f t="shared" si="505"/>
        <v>43961</v>
      </c>
      <c r="C3143" s="1">
        <f t="shared" si="506"/>
        <v>19</v>
      </c>
      <c r="D3143" s="191">
        <v>2.5448780028496456</v>
      </c>
      <c r="E3143" s="192">
        <f t="shared" si="507"/>
        <v>8.8367445433102014E-5</v>
      </c>
      <c r="F3143" s="193">
        <f t="shared" si="508"/>
        <v>3.7943178621659595</v>
      </c>
      <c r="G3143" s="193">
        <f t="shared" si="504"/>
        <v>3.9346256080394251</v>
      </c>
      <c r="H3143" s="193">
        <f t="shared" si="504"/>
        <v>4.0801217077269953</v>
      </c>
      <c r="I3143" s="193">
        <f t="shared" si="504"/>
        <v>4.2309980181723672</v>
      </c>
      <c r="J3143" s="193">
        <f t="shared" si="504"/>
        <v>4.3874534908791238</v>
      </c>
      <c r="K3143" s="193">
        <f>MAX(0,(F3143-'2031 forecast'!$C$10))</f>
        <v>0</v>
      </c>
      <c r="L3143" s="193">
        <f>MAX(0,(G3143-'2031 forecast'!$C$10))</f>
        <v>0</v>
      </c>
      <c r="M3143" s="193">
        <f>MAX(0,(H3143-'2031 forecast'!$C$10))</f>
        <v>0</v>
      </c>
      <c r="N3143" s="193">
        <f>MAX(0,(I3143-'2031 forecast'!$C$10))</f>
        <v>0</v>
      </c>
      <c r="O3143" s="193">
        <f>MAX(0,(J3143-'2031 forecast'!$C$10))</f>
        <v>0</v>
      </c>
      <c r="P3143" s="175" t="str">
        <f t="shared" si="510"/>
        <v/>
      </c>
      <c r="Q3143" s="175" t="str">
        <f t="shared" si="511"/>
        <v/>
      </c>
    </row>
    <row r="3144" spans="1:17" s="1" customFormat="1" x14ac:dyDescent="0.3">
      <c r="A3144" s="189">
        <f t="shared" si="509"/>
        <v>43961.833333325718</v>
      </c>
      <c r="B3144" s="190">
        <f t="shared" si="505"/>
        <v>43961</v>
      </c>
      <c r="C3144" s="1">
        <f t="shared" si="506"/>
        <v>20</v>
      </c>
      <c r="D3144" s="191">
        <v>2.5222903282681401</v>
      </c>
      <c r="E3144" s="192">
        <f t="shared" si="507"/>
        <v>8.7583118994346675E-5</v>
      </c>
      <c r="F3144" s="193">
        <f t="shared" si="508"/>
        <v>3.7606404846911139</v>
      </c>
      <c r="G3144" s="193">
        <f t="shared" si="504"/>
        <v>3.8997028955420339</v>
      </c>
      <c r="H3144" s="193">
        <f t="shared" si="504"/>
        <v>4.0439076097294189</v>
      </c>
      <c r="I3144" s="193">
        <f t="shared" si="504"/>
        <v>4.1934447813246836</v>
      </c>
      <c r="J3144" s="193">
        <f t="shared" si="504"/>
        <v>4.3485115959896641</v>
      </c>
      <c r="K3144" s="193">
        <f>MAX(0,(F3144-'2031 forecast'!$C$10))</f>
        <v>0</v>
      </c>
      <c r="L3144" s="193">
        <f>MAX(0,(G3144-'2031 forecast'!$C$10))</f>
        <v>0</v>
      </c>
      <c r="M3144" s="193">
        <f>MAX(0,(H3144-'2031 forecast'!$C$10))</f>
        <v>0</v>
      </c>
      <c r="N3144" s="193">
        <f>MAX(0,(I3144-'2031 forecast'!$C$10))</f>
        <v>0</v>
      </c>
      <c r="O3144" s="193">
        <f>MAX(0,(J3144-'2031 forecast'!$C$10))</f>
        <v>0</v>
      </c>
      <c r="P3144" s="175" t="str">
        <f t="shared" si="510"/>
        <v/>
      </c>
      <c r="Q3144" s="175" t="str">
        <f t="shared" si="511"/>
        <v/>
      </c>
    </row>
    <row r="3145" spans="1:17" s="1" customFormat="1" x14ac:dyDescent="0.3">
      <c r="A3145" s="189">
        <f t="shared" si="509"/>
        <v>43961.874999992382</v>
      </c>
      <c r="B3145" s="190">
        <f t="shared" si="505"/>
        <v>43961</v>
      </c>
      <c r="C3145" s="1">
        <f t="shared" si="506"/>
        <v>21</v>
      </c>
      <c r="D3145" s="191">
        <v>2.4545273045236224</v>
      </c>
      <c r="E3145" s="192">
        <f t="shared" si="507"/>
        <v>8.5230139678080621E-5</v>
      </c>
      <c r="F3145" s="193">
        <f t="shared" si="508"/>
        <v>3.6596083522665754</v>
      </c>
      <c r="G3145" s="193">
        <f t="shared" ref="G3145:J3164" si="512">$E3145*G$2</f>
        <v>3.7949347580498589</v>
      </c>
      <c r="H3145" s="193">
        <f t="shared" si="512"/>
        <v>3.9352653157366868</v>
      </c>
      <c r="I3145" s="193">
        <f t="shared" si="512"/>
        <v>4.0807850707816309</v>
      </c>
      <c r="J3145" s="193">
        <f t="shared" si="512"/>
        <v>4.2316859113212839</v>
      </c>
      <c r="K3145" s="193">
        <f>MAX(0,(F3145-'2031 forecast'!$C$10))</f>
        <v>0</v>
      </c>
      <c r="L3145" s="193">
        <f>MAX(0,(G3145-'2031 forecast'!$C$10))</f>
        <v>0</v>
      </c>
      <c r="M3145" s="193">
        <f>MAX(0,(H3145-'2031 forecast'!$C$10))</f>
        <v>0</v>
      </c>
      <c r="N3145" s="193">
        <f>MAX(0,(I3145-'2031 forecast'!$C$10))</f>
        <v>0</v>
      </c>
      <c r="O3145" s="193">
        <f>MAX(0,(J3145-'2031 forecast'!$C$10))</f>
        <v>0</v>
      </c>
      <c r="P3145" s="175" t="str">
        <f t="shared" si="510"/>
        <v/>
      </c>
      <c r="Q3145" s="175" t="str">
        <f t="shared" si="511"/>
        <v/>
      </c>
    </row>
    <row r="3146" spans="1:17" s="1" customFormat="1" x14ac:dyDescent="0.3">
      <c r="A3146" s="189">
        <f t="shared" si="509"/>
        <v>43961.916666659046</v>
      </c>
      <c r="B3146" s="190">
        <f t="shared" si="505"/>
        <v>43961</v>
      </c>
      <c r="C3146" s="1">
        <f t="shared" si="506"/>
        <v>22</v>
      </c>
      <c r="D3146" s="191">
        <v>2.3566473813370976</v>
      </c>
      <c r="E3146" s="192">
        <f t="shared" si="507"/>
        <v>8.1831391776807471E-5</v>
      </c>
      <c r="F3146" s="193">
        <f t="shared" si="508"/>
        <v>3.5136730498755773</v>
      </c>
      <c r="G3146" s="193">
        <f t="shared" si="512"/>
        <v>3.6436030038944964</v>
      </c>
      <c r="H3146" s="193">
        <f t="shared" si="512"/>
        <v>3.7783375577471872</v>
      </c>
      <c r="I3146" s="193">
        <f t="shared" si="512"/>
        <v>3.9180543777750017</v>
      </c>
      <c r="J3146" s="193">
        <f t="shared" si="512"/>
        <v>4.0629377001336255</v>
      </c>
      <c r="K3146" s="193">
        <f>MAX(0,(F3146-'2031 forecast'!$C$10))</f>
        <v>0</v>
      </c>
      <c r="L3146" s="193">
        <f>MAX(0,(G3146-'2031 forecast'!$C$10))</f>
        <v>0</v>
      </c>
      <c r="M3146" s="193">
        <f>MAX(0,(H3146-'2031 forecast'!$C$10))</f>
        <v>0</v>
      </c>
      <c r="N3146" s="193">
        <f>MAX(0,(I3146-'2031 forecast'!$C$10))</f>
        <v>0</v>
      </c>
      <c r="O3146" s="193">
        <f>MAX(0,(J3146-'2031 forecast'!$C$10))</f>
        <v>0</v>
      </c>
      <c r="P3146" s="175" t="str">
        <f t="shared" si="510"/>
        <v/>
      </c>
      <c r="Q3146" s="175" t="str">
        <f t="shared" si="511"/>
        <v/>
      </c>
    </row>
    <row r="3147" spans="1:17" s="1" customFormat="1" x14ac:dyDescent="0.3">
      <c r="A3147" s="189">
        <f t="shared" si="509"/>
        <v>43961.958333325711</v>
      </c>
      <c r="B3147" s="190">
        <f t="shared" si="505"/>
        <v>43961</v>
      </c>
      <c r="C3147" s="1">
        <f t="shared" si="506"/>
        <v>23</v>
      </c>
      <c r="D3147" s="191">
        <v>2.2587674581505732</v>
      </c>
      <c r="E3147" s="192">
        <f t="shared" si="507"/>
        <v>7.8432643875534335E-5</v>
      </c>
      <c r="F3147" s="193">
        <f t="shared" si="508"/>
        <v>3.3677377474845795</v>
      </c>
      <c r="G3147" s="193">
        <f t="shared" si="512"/>
        <v>3.4922712497391348</v>
      </c>
      <c r="H3147" s="193">
        <f t="shared" si="512"/>
        <v>3.6214097997576884</v>
      </c>
      <c r="I3147" s="193">
        <f t="shared" si="512"/>
        <v>3.7553236847683733</v>
      </c>
      <c r="J3147" s="193">
        <f t="shared" si="512"/>
        <v>3.8941894889459681</v>
      </c>
      <c r="K3147" s="193">
        <f>MAX(0,(F3147-'2031 forecast'!$C$10))</f>
        <v>0</v>
      </c>
      <c r="L3147" s="193">
        <f>MAX(0,(G3147-'2031 forecast'!$C$10))</f>
        <v>0</v>
      </c>
      <c r="M3147" s="193">
        <f>MAX(0,(H3147-'2031 forecast'!$C$10))</f>
        <v>0</v>
      </c>
      <c r="N3147" s="193">
        <f>MAX(0,(I3147-'2031 forecast'!$C$10))</f>
        <v>0</v>
      </c>
      <c r="O3147" s="193">
        <f>MAX(0,(J3147-'2031 forecast'!$C$10))</f>
        <v>0</v>
      </c>
      <c r="P3147" s="175" t="str">
        <f t="shared" si="510"/>
        <v/>
      </c>
      <c r="Q3147" s="175" t="str">
        <f t="shared" si="511"/>
        <v/>
      </c>
    </row>
    <row r="3148" spans="1:17" s="1" customFormat="1" x14ac:dyDescent="0.3">
      <c r="A3148" s="189">
        <f t="shared" si="509"/>
        <v>43961.999999992375</v>
      </c>
      <c r="B3148" s="190">
        <f t="shared" si="505"/>
        <v>43961</v>
      </c>
      <c r="C3148" s="1">
        <f t="shared" si="506"/>
        <v>0</v>
      </c>
      <c r="D3148" s="191">
        <v>2.2361797835690673</v>
      </c>
      <c r="E3148" s="192">
        <f t="shared" si="507"/>
        <v>7.7648317436778983E-5</v>
      </c>
      <c r="F3148" s="193">
        <f t="shared" si="508"/>
        <v>3.3340603700097331</v>
      </c>
      <c r="G3148" s="193">
        <f t="shared" si="512"/>
        <v>3.4573485372417432</v>
      </c>
      <c r="H3148" s="193">
        <f t="shared" si="512"/>
        <v>3.585195701760111</v>
      </c>
      <c r="I3148" s="193">
        <f t="shared" si="512"/>
        <v>3.7177704479206888</v>
      </c>
      <c r="J3148" s="193">
        <f t="shared" si="512"/>
        <v>3.8552475940565079</v>
      </c>
      <c r="K3148" s="193">
        <f>MAX(0,(F3148-'2031 forecast'!$C$10))</f>
        <v>0</v>
      </c>
      <c r="L3148" s="193">
        <f>MAX(0,(G3148-'2031 forecast'!$C$10))</f>
        <v>0</v>
      </c>
      <c r="M3148" s="193">
        <f>MAX(0,(H3148-'2031 forecast'!$C$10))</f>
        <v>0</v>
      </c>
      <c r="N3148" s="193">
        <f>MAX(0,(I3148-'2031 forecast'!$C$10))</f>
        <v>0</v>
      </c>
      <c r="O3148" s="193">
        <f>MAX(0,(J3148-'2031 forecast'!$C$10))</f>
        <v>0</v>
      </c>
      <c r="P3148" s="175" t="str">
        <f t="shared" si="510"/>
        <v/>
      </c>
      <c r="Q3148" s="175" t="str">
        <f t="shared" si="511"/>
        <v/>
      </c>
    </row>
    <row r="3149" spans="1:17" s="1" customFormat="1" x14ac:dyDescent="0.3">
      <c r="A3149" s="189">
        <f t="shared" si="509"/>
        <v>43962.041666659039</v>
      </c>
      <c r="B3149" s="190">
        <f t="shared" si="505"/>
        <v>43962</v>
      </c>
      <c r="C3149" s="1">
        <f t="shared" si="506"/>
        <v>1</v>
      </c>
      <c r="D3149" s="191">
        <v>2.085595286359029</v>
      </c>
      <c r="E3149" s="192">
        <f t="shared" si="507"/>
        <v>7.241947451174336E-5</v>
      </c>
      <c r="F3149" s="193">
        <f t="shared" si="508"/>
        <v>3.1095445201774279</v>
      </c>
      <c r="G3149" s="193">
        <f t="shared" si="512"/>
        <v>3.2245304539258011</v>
      </c>
      <c r="H3149" s="193">
        <f t="shared" si="512"/>
        <v>3.3437683817762651</v>
      </c>
      <c r="I3149" s="193">
        <f t="shared" si="512"/>
        <v>3.4674155356027976</v>
      </c>
      <c r="J3149" s="193">
        <f t="shared" si="512"/>
        <v>3.5956349614601102</v>
      </c>
      <c r="K3149" s="193">
        <f>MAX(0,(F3149-'2031 forecast'!$C$10))</f>
        <v>0</v>
      </c>
      <c r="L3149" s="193">
        <f>MAX(0,(G3149-'2031 forecast'!$C$10))</f>
        <v>0</v>
      </c>
      <c r="M3149" s="193">
        <f>MAX(0,(H3149-'2031 forecast'!$C$10))</f>
        <v>0</v>
      </c>
      <c r="N3149" s="193">
        <f>MAX(0,(I3149-'2031 forecast'!$C$10))</f>
        <v>0</v>
      </c>
      <c r="O3149" s="193">
        <f>MAX(0,(J3149-'2031 forecast'!$C$10))</f>
        <v>0</v>
      </c>
      <c r="P3149" s="175" t="str">
        <f t="shared" si="510"/>
        <v/>
      </c>
      <c r="Q3149" s="175" t="str">
        <f t="shared" si="511"/>
        <v/>
      </c>
    </row>
    <row r="3150" spans="1:17" s="1" customFormat="1" x14ac:dyDescent="0.3">
      <c r="A3150" s="189">
        <f t="shared" si="509"/>
        <v>43962.083333325703</v>
      </c>
      <c r="B3150" s="190">
        <f t="shared" si="505"/>
        <v>43962</v>
      </c>
      <c r="C3150" s="1">
        <f t="shared" si="506"/>
        <v>2</v>
      </c>
      <c r="D3150" s="191">
        <v>2.0328907123355155</v>
      </c>
      <c r="E3150" s="192">
        <f t="shared" si="507"/>
        <v>7.0589379487980886E-5</v>
      </c>
      <c r="F3150" s="193">
        <f t="shared" si="508"/>
        <v>3.0309639727361208</v>
      </c>
      <c r="G3150" s="193">
        <f t="shared" si="512"/>
        <v>3.143044124765221</v>
      </c>
      <c r="H3150" s="193">
        <f t="shared" si="512"/>
        <v>3.2592688197819188</v>
      </c>
      <c r="I3150" s="193">
        <f t="shared" si="512"/>
        <v>3.3797913162915352</v>
      </c>
      <c r="J3150" s="193">
        <f t="shared" si="512"/>
        <v>3.5047705400513705</v>
      </c>
      <c r="K3150" s="193">
        <f>MAX(0,(F3150-'2031 forecast'!$C$10))</f>
        <v>0</v>
      </c>
      <c r="L3150" s="193">
        <f>MAX(0,(G3150-'2031 forecast'!$C$10))</f>
        <v>0</v>
      </c>
      <c r="M3150" s="193">
        <f>MAX(0,(H3150-'2031 forecast'!$C$10))</f>
        <v>0</v>
      </c>
      <c r="N3150" s="193">
        <f>MAX(0,(I3150-'2031 forecast'!$C$10))</f>
        <v>0</v>
      </c>
      <c r="O3150" s="193">
        <f>MAX(0,(J3150-'2031 forecast'!$C$10))</f>
        <v>0</v>
      </c>
      <c r="P3150" s="175" t="str">
        <f t="shared" si="510"/>
        <v/>
      </c>
      <c r="Q3150" s="175" t="str">
        <f t="shared" si="511"/>
        <v/>
      </c>
    </row>
    <row r="3151" spans="1:17" s="1" customFormat="1" x14ac:dyDescent="0.3">
      <c r="A3151" s="189">
        <f t="shared" si="509"/>
        <v>43962.124999992368</v>
      </c>
      <c r="B3151" s="190">
        <f t="shared" si="505"/>
        <v>43962</v>
      </c>
      <c r="C3151" s="1">
        <f t="shared" si="506"/>
        <v>3</v>
      </c>
      <c r="D3151" s="191">
        <v>2.0630076117775236</v>
      </c>
      <c r="E3151" s="192">
        <f t="shared" si="507"/>
        <v>7.1635148072988022E-5</v>
      </c>
      <c r="F3151" s="193">
        <f t="shared" si="508"/>
        <v>3.0758671427025823</v>
      </c>
      <c r="G3151" s="193">
        <f t="shared" si="512"/>
        <v>3.1896077414284099</v>
      </c>
      <c r="H3151" s="193">
        <f t="shared" si="512"/>
        <v>3.3075542837786887</v>
      </c>
      <c r="I3151" s="193">
        <f t="shared" si="512"/>
        <v>3.4298622987551139</v>
      </c>
      <c r="J3151" s="193">
        <f t="shared" si="512"/>
        <v>3.5566930665706509</v>
      </c>
      <c r="K3151" s="193">
        <f>MAX(0,(F3151-'2031 forecast'!$C$10))</f>
        <v>0</v>
      </c>
      <c r="L3151" s="193">
        <f>MAX(0,(G3151-'2031 forecast'!$C$10))</f>
        <v>0</v>
      </c>
      <c r="M3151" s="193">
        <f>MAX(0,(H3151-'2031 forecast'!$C$10))</f>
        <v>0</v>
      </c>
      <c r="N3151" s="193">
        <f>MAX(0,(I3151-'2031 forecast'!$C$10))</f>
        <v>0</v>
      </c>
      <c r="O3151" s="193">
        <f>MAX(0,(J3151-'2031 forecast'!$C$10))</f>
        <v>0</v>
      </c>
      <c r="P3151" s="175" t="str">
        <f t="shared" si="510"/>
        <v/>
      </c>
      <c r="Q3151" s="175" t="str">
        <f t="shared" si="511"/>
        <v/>
      </c>
    </row>
    <row r="3152" spans="1:17" s="1" customFormat="1" x14ac:dyDescent="0.3">
      <c r="A3152" s="189">
        <f t="shared" si="509"/>
        <v>43962.166666659032</v>
      </c>
      <c r="B3152" s="190">
        <f t="shared" si="505"/>
        <v>43962</v>
      </c>
      <c r="C3152" s="1">
        <f t="shared" si="506"/>
        <v>4</v>
      </c>
      <c r="D3152" s="191">
        <v>2.0404199371960177</v>
      </c>
      <c r="E3152" s="192">
        <f t="shared" si="507"/>
        <v>7.085082163423267E-5</v>
      </c>
      <c r="F3152" s="193">
        <f t="shared" si="508"/>
        <v>3.0421897652277363</v>
      </c>
      <c r="G3152" s="193">
        <f t="shared" si="512"/>
        <v>3.1546850289310182</v>
      </c>
      <c r="H3152" s="193">
        <f t="shared" si="512"/>
        <v>3.2713401857811113</v>
      </c>
      <c r="I3152" s="193">
        <f t="shared" si="512"/>
        <v>3.3923090619074299</v>
      </c>
      <c r="J3152" s="193">
        <f t="shared" si="512"/>
        <v>3.5177511716811907</v>
      </c>
      <c r="K3152" s="193">
        <f>MAX(0,(F3152-'2031 forecast'!$C$10))</f>
        <v>0</v>
      </c>
      <c r="L3152" s="193">
        <f>MAX(0,(G3152-'2031 forecast'!$C$10))</f>
        <v>0</v>
      </c>
      <c r="M3152" s="193">
        <f>MAX(0,(H3152-'2031 forecast'!$C$10))</f>
        <v>0</v>
      </c>
      <c r="N3152" s="193">
        <f>MAX(0,(I3152-'2031 forecast'!$C$10))</f>
        <v>0</v>
      </c>
      <c r="O3152" s="193">
        <f>MAX(0,(J3152-'2031 forecast'!$C$10))</f>
        <v>0</v>
      </c>
      <c r="P3152" s="175" t="str">
        <f t="shared" si="510"/>
        <v/>
      </c>
      <c r="Q3152" s="175" t="str">
        <f t="shared" si="511"/>
        <v/>
      </c>
    </row>
    <row r="3153" spans="1:17" s="1" customFormat="1" x14ac:dyDescent="0.3">
      <c r="A3153" s="189">
        <f t="shared" si="509"/>
        <v>43962.208333325696</v>
      </c>
      <c r="B3153" s="190">
        <f t="shared" si="505"/>
        <v>43962</v>
      </c>
      <c r="C3153" s="1">
        <f t="shared" si="506"/>
        <v>5</v>
      </c>
      <c r="D3153" s="191">
        <v>2.115712185801037</v>
      </c>
      <c r="E3153" s="192">
        <f t="shared" si="507"/>
        <v>7.3465243096750495E-5</v>
      </c>
      <c r="F3153" s="193">
        <f t="shared" si="508"/>
        <v>3.1544476901438894</v>
      </c>
      <c r="G3153" s="193">
        <f t="shared" si="512"/>
        <v>3.2710940705889899</v>
      </c>
      <c r="H3153" s="193">
        <f t="shared" si="512"/>
        <v>3.3920538457730349</v>
      </c>
      <c r="I3153" s="193">
        <f t="shared" si="512"/>
        <v>3.5174865180663764</v>
      </c>
      <c r="J3153" s="193">
        <f t="shared" si="512"/>
        <v>3.6475574879793902</v>
      </c>
      <c r="K3153" s="193">
        <f>MAX(0,(F3153-'2031 forecast'!$C$10))</f>
        <v>0</v>
      </c>
      <c r="L3153" s="193">
        <f>MAX(0,(G3153-'2031 forecast'!$C$10))</f>
        <v>0</v>
      </c>
      <c r="M3153" s="193">
        <f>MAX(0,(H3153-'2031 forecast'!$C$10))</f>
        <v>0</v>
      </c>
      <c r="N3153" s="193">
        <f>MAX(0,(I3153-'2031 forecast'!$C$10))</f>
        <v>0</v>
      </c>
      <c r="O3153" s="193">
        <f>MAX(0,(J3153-'2031 forecast'!$C$10))</f>
        <v>0</v>
      </c>
      <c r="P3153" s="175" t="str">
        <f t="shared" si="510"/>
        <v/>
      </c>
      <c r="Q3153" s="175" t="str">
        <f t="shared" si="511"/>
        <v/>
      </c>
    </row>
    <row r="3154" spans="1:17" s="1" customFormat="1" x14ac:dyDescent="0.3">
      <c r="A3154" s="189">
        <f t="shared" si="509"/>
        <v>43962.24999999236</v>
      </c>
      <c r="B3154" s="190">
        <f t="shared" si="505"/>
        <v>43962</v>
      </c>
      <c r="C3154" s="1">
        <f t="shared" si="506"/>
        <v>6</v>
      </c>
      <c r="D3154" s="191">
        <v>2.401822730500109</v>
      </c>
      <c r="E3154" s="192">
        <f t="shared" si="507"/>
        <v>8.3400044654318161E-5</v>
      </c>
      <c r="F3154" s="193">
        <f t="shared" si="508"/>
        <v>3.5810278048252688</v>
      </c>
      <c r="G3154" s="193">
        <f t="shared" si="512"/>
        <v>3.7134484288892793</v>
      </c>
      <c r="H3154" s="193">
        <f t="shared" si="512"/>
        <v>3.8507657537423414</v>
      </c>
      <c r="I3154" s="193">
        <f t="shared" si="512"/>
        <v>3.9931608514703694</v>
      </c>
      <c r="J3154" s="193">
        <f t="shared" si="512"/>
        <v>4.1408214899125451</v>
      </c>
      <c r="K3154" s="193">
        <f>MAX(0,(F3154-'2031 forecast'!$C$10))</f>
        <v>0</v>
      </c>
      <c r="L3154" s="193">
        <f>MAX(0,(G3154-'2031 forecast'!$C$10))</f>
        <v>0</v>
      </c>
      <c r="M3154" s="193">
        <f>MAX(0,(H3154-'2031 forecast'!$C$10))</f>
        <v>0</v>
      </c>
      <c r="N3154" s="193">
        <f>MAX(0,(I3154-'2031 forecast'!$C$10))</f>
        <v>0</v>
      </c>
      <c r="O3154" s="193">
        <f>MAX(0,(J3154-'2031 forecast'!$C$10))</f>
        <v>0</v>
      </c>
      <c r="P3154" s="175" t="str">
        <f t="shared" si="510"/>
        <v/>
      </c>
      <c r="Q3154" s="175" t="str">
        <f t="shared" si="511"/>
        <v/>
      </c>
    </row>
    <row r="3155" spans="1:17" s="1" customFormat="1" x14ac:dyDescent="0.3">
      <c r="A3155" s="189">
        <f t="shared" si="509"/>
        <v>43962.291666659024</v>
      </c>
      <c r="B3155" s="190">
        <f t="shared" si="505"/>
        <v>43962</v>
      </c>
      <c r="C3155" s="1">
        <f t="shared" si="506"/>
        <v>7</v>
      </c>
      <c r="D3155" s="191">
        <v>2.5298195531286418</v>
      </c>
      <c r="E3155" s="192">
        <f t="shared" si="507"/>
        <v>8.7844561140598446E-5</v>
      </c>
      <c r="F3155" s="193">
        <f t="shared" si="508"/>
        <v>3.7718662771827285</v>
      </c>
      <c r="G3155" s="193">
        <f t="shared" si="512"/>
        <v>3.9113437997078306</v>
      </c>
      <c r="H3155" s="193">
        <f t="shared" si="512"/>
        <v>4.0559789757286104</v>
      </c>
      <c r="I3155" s="193">
        <f t="shared" si="512"/>
        <v>4.2059625269405778</v>
      </c>
      <c r="J3155" s="193">
        <f t="shared" si="512"/>
        <v>4.3614922276194834</v>
      </c>
      <c r="K3155" s="193">
        <f>MAX(0,(F3155-'2031 forecast'!$C$10))</f>
        <v>0</v>
      </c>
      <c r="L3155" s="193">
        <f>MAX(0,(G3155-'2031 forecast'!$C$10))</f>
        <v>0</v>
      </c>
      <c r="M3155" s="193">
        <f>MAX(0,(H3155-'2031 forecast'!$C$10))</f>
        <v>0</v>
      </c>
      <c r="N3155" s="193">
        <f>MAX(0,(I3155-'2031 forecast'!$C$10))</f>
        <v>0</v>
      </c>
      <c r="O3155" s="193">
        <f>MAX(0,(J3155-'2031 forecast'!$C$10))</f>
        <v>0</v>
      </c>
      <c r="P3155" s="175" t="str">
        <f t="shared" si="510"/>
        <v/>
      </c>
      <c r="Q3155" s="175" t="str">
        <f t="shared" si="511"/>
        <v/>
      </c>
    </row>
    <row r="3156" spans="1:17" s="1" customFormat="1" x14ac:dyDescent="0.3">
      <c r="A3156" s="189">
        <f t="shared" si="509"/>
        <v>43962.333333325689</v>
      </c>
      <c r="B3156" s="190">
        <f t="shared" si="505"/>
        <v>43962</v>
      </c>
      <c r="C3156" s="1">
        <f t="shared" si="506"/>
        <v>8</v>
      </c>
      <c r="D3156" s="191">
        <v>2.7556962989436995</v>
      </c>
      <c r="E3156" s="192">
        <f t="shared" si="507"/>
        <v>9.5687825528151894E-5</v>
      </c>
      <c r="F3156" s="193">
        <f t="shared" si="508"/>
        <v>4.1086400519311868</v>
      </c>
      <c r="G3156" s="193">
        <f t="shared" si="512"/>
        <v>4.2605709246817449</v>
      </c>
      <c r="H3156" s="193">
        <f t="shared" si="512"/>
        <v>4.4181199557043804</v>
      </c>
      <c r="I3156" s="193">
        <f t="shared" si="512"/>
        <v>4.5814948954174151</v>
      </c>
      <c r="J3156" s="193">
        <f t="shared" si="512"/>
        <v>4.750911176514081</v>
      </c>
      <c r="K3156" s="193">
        <f>MAX(0,(F3156-'2031 forecast'!$C$10))</f>
        <v>0</v>
      </c>
      <c r="L3156" s="193">
        <f>MAX(0,(G3156-'2031 forecast'!$C$10))</f>
        <v>0</v>
      </c>
      <c r="M3156" s="193">
        <f>MAX(0,(H3156-'2031 forecast'!$C$10))</f>
        <v>0</v>
      </c>
      <c r="N3156" s="193">
        <f>MAX(0,(I3156-'2031 forecast'!$C$10))</f>
        <v>0</v>
      </c>
      <c r="O3156" s="193">
        <f>MAX(0,(J3156-'2031 forecast'!$C$10))</f>
        <v>0</v>
      </c>
      <c r="P3156" s="175" t="str">
        <f t="shared" si="510"/>
        <v/>
      </c>
      <c r="Q3156" s="175" t="str">
        <f t="shared" si="511"/>
        <v/>
      </c>
    </row>
    <row r="3157" spans="1:17" s="1" customFormat="1" x14ac:dyDescent="0.3">
      <c r="A3157" s="189">
        <f t="shared" si="509"/>
        <v>43962.374999992353</v>
      </c>
      <c r="B3157" s="190">
        <f t="shared" si="505"/>
        <v>43962</v>
      </c>
      <c r="C3157" s="1">
        <f t="shared" si="506"/>
        <v>9</v>
      </c>
      <c r="D3157" s="191">
        <v>2.8535762221302239</v>
      </c>
      <c r="E3157" s="192">
        <f t="shared" si="507"/>
        <v>9.908657342942503E-5</v>
      </c>
      <c r="F3157" s="193">
        <f t="shared" si="508"/>
        <v>4.2545753543221849</v>
      </c>
      <c r="G3157" s="193">
        <f t="shared" si="512"/>
        <v>4.411902678837107</v>
      </c>
      <c r="H3157" s="193">
        <f t="shared" si="512"/>
        <v>4.5750477136938787</v>
      </c>
      <c r="I3157" s="193">
        <f t="shared" si="512"/>
        <v>4.7442255884240438</v>
      </c>
      <c r="J3157" s="193">
        <f t="shared" si="512"/>
        <v>4.9196593877017394</v>
      </c>
      <c r="K3157" s="193">
        <f>MAX(0,(F3157-'2031 forecast'!$C$10))</f>
        <v>0</v>
      </c>
      <c r="L3157" s="193">
        <f>MAX(0,(G3157-'2031 forecast'!$C$10))</f>
        <v>0</v>
      </c>
      <c r="M3157" s="193">
        <f>MAX(0,(H3157-'2031 forecast'!$C$10))</f>
        <v>0</v>
      </c>
      <c r="N3157" s="193">
        <f>MAX(0,(I3157-'2031 forecast'!$C$10))</f>
        <v>0</v>
      </c>
      <c r="O3157" s="193">
        <f>MAX(0,(J3157-'2031 forecast'!$C$10))</f>
        <v>0</v>
      </c>
      <c r="P3157" s="175" t="str">
        <f t="shared" si="510"/>
        <v/>
      </c>
      <c r="Q3157" s="175" t="str">
        <f t="shared" si="511"/>
        <v/>
      </c>
    </row>
    <row r="3158" spans="1:17" s="1" customFormat="1" x14ac:dyDescent="0.3">
      <c r="A3158" s="189">
        <f t="shared" si="509"/>
        <v>43962.416666659017</v>
      </c>
      <c r="B3158" s="190">
        <f t="shared" si="505"/>
        <v>43962</v>
      </c>
      <c r="C3158" s="1">
        <f t="shared" si="506"/>
        <v>10</v>
      </c>
      <c r="D3158" s="191">
        <v>2.943926920456247</v>
      </c>
      <c r="E3158" s="192">
        <f t="shared" si="507"/>
        <v>1.0222387918444641E-4</v>
      </c>
      <c r="F3158" s="193">
        <f t="shared" si="508"/>
        <v>4.389284864221568</v>
      </c>
      <c r="G3158" s="193">
        <f t="shared" si="512"/>
        <v>4.5515935288266727</v>
      </c>
      <c r="H3158" s="193">
        <f t="shared" si="512"/>
        <v>4.7199041056841864</v>
      </c>
      <c r="I3158" s="193">
        <f t="shared" si="512"/>
        <v>4.8944385358147793</v>
      </c>
      <c r="J3158" s="193">
        <f t="shared" si="512"/>
        <v>5.0754269672595784</v>
      </c>
      <c r="K3158" s="193">
        <f>MAX(0,(F3158-'2031 forecast'!$C$10))</f>
        <v>0</v>
      </c>
      <c r="L3158" s="193">
        <f>MAX(0,(G3158-'2031 forecast'!$C$10))</f>
        <v>0</v>
      </c>
      <c r="M3158" s="193">
        <f>MAX(0,(H3158-'2031 forecast'!$C$10))</f>
        <v>0</v>
      </c>
      <c r="N3158" s="193">
        <f>MAX(0,(I3158-'2031 forecast'!$C$10))</f>
        <v>0</v>
      </c>
      <c r="O3158" s="193">
        <f>MAX(0,(J3158-'2031 forecast'!$C$10))</f>
        <v>0</v>
      </c>
      <c r="P3158" s="175" t="str">
        <f t="shared" si="510"/>
        <v/>
      </c>
      <c r="Q3158" s="175" t="str">
        <f t="shared" si="511"/>
        <v/>
      </c>
    </row>
    <row r="3159" spans="1:17" s="1" customFormat="1" x14ac:dyDescent="0.3">
      <c r="A3159" s="189">
        <f t="shared" si="509"/>
        <v>43962.458333325681</v>
      </c>
      <c r="B3159" s="190">
        <f t="shared" si="505"/>
        <v>43962</v>
      </c>
      <c r="C3159" s="1">
        <f t="shared" si="506"/>
        <v>11</v>
      </c>
      <c r="D3159" s="191">
        <v>2.9514561453167483</v>
      </c>
      <c r="E3159" s="192">
        <f t="shared" si="507"/>
        <v>1.0248532133069817E-4</v>
      </c>
      <c r="F3159" s="193">
        <f t="shared" si="508"/>
        <v>4.4005106567131822</v>
      </c>
      <c r="G3159" s="193">
        <f t="shared" si="512"/>
        <v>4.5632344329924681</v>
      </c>
      <c r="H3159" s="193">
        <f t="shared" si="512"/>
        <v>4.731975471683378</v>
      </c>
      <c r="I3159" s="193">
        <f t="shared" si="512"/>
        <v>4.9069562814306726</v>
      </c>
      <c r="J3159" s="193">
        <f t="shared" si="512"/>
        <v>5.0884075988893969</v>
      </c>
      <c r="K3159" s="193">
        <f>MAX(0,(F3159-'2031 forecast'!$C$10))</f>
        <v>0</v>
      </c>
      <c r="L3159" s="193">
        <f>MAX(0,(G3159-'2031 forecast'!$C$10))</f>
        <v>0</v>
      </c>
      <c r="M3159" s="193">
        <f>MAX(0,(H3159-'2031 forecast'!$C$10))</f>
        <v>0</v>
      </c>
      <c r="N3159" s="193">
        <f>MAX(0,(I3159-'2031 forecast'!$C$10))</f>
        <v>0</v>
      </c>
      <c r="O3159" s="193">
        <f>MAX(0,(J3159-'2031 forecast'!$C$10))</f>
        <v>0</v>
      </c>
      <c r="P3159" s="175" t="str">
        <f t="shared" si="510"/>
        <v/>
      </c>
      <c r="Q3159" s="175" t="str">
        <f t="shared" si="511"/>
        <v/>
      </c>
    </row>
    <row r="3160" spans="1:17" s="1" customFormat="1" x14ac:dyDescent="0.3">
      <c r="A3160" s="189">
        <f t="shared" si="509"/>
        <v>43962.499999992346</v>
      </c>
      <c r="B3160" s="190">
        <f t="shared" si="505"/>
        <v>43962</v>
      </c>
      <c r="C3160" s="1">
        <f t="shared" si="506"/>
        <v>12</v>
      </c>
      <c r="D3160" s="191">
        <v>2.8761638967117298</v>
      </c>
      <c r="E3160" s="192">
        <f t="shared" si="507"/>
        <v>9.9870899868180382E-5</v>
      </c>
      <c r="F3160" s="193">
        <f t="shared" si="508"/>
        <v>4.2882527317970309</v>
      </c>
      <c r="G3160" s="193">
        <f t="shared" si="512"/>
        <v>4.4468253913344986</v>
      </c>
      <c r="H3160" s="193">
        <f t="shared" si="512"/>
        <v>4.6112618116914561</v>
      </c>
      <c r="I3160" s="193">
        <f t="shared" si="512"/>
        <v>4.7817788252717284</v>
      </c>
      <c r="J3160" s="193">
        <f t="shared" si="512"/>
        <v>4.9586012825911991</v>
      </c>
      <c r="K3160" s="193">
        <f>MAX(0,(F3160-'2031 forecast'!$C$10))</f>
        <v>0</v>
      </c>
      <c r="L3160" s="193">
        <f>MAX(0,(G3160-'2031 forecast'!$C$10))</f>
        <v>0</v>
      </c>
      <c r="M3160" s="193">
        <f>MAX(0,(H3160-'2031 forecast'!$C$10))</f>
        <v>0</v>
      </c>
      <c r="N3160" s="193">
        <f>MAX(0,(I3160-'2031 forecast'!$C$10))</f>
        <v>0</v>
      </c>
      <c r="O3160" s="193">
        <f>MAX(0,(J3160-'2031 forecast'!$C$10))</f>
        <v>0</v>
      </c>
      <c r="P3160" s="175" t="str">
        <f t="shared" si="510"/>
        <v/>
      </c>
      <c r="Q3160" s="175" t="str">
        <f t="shared" si="511"/>
        <v/>
      </c>
    </row>
    <row r="3161" spans="1:17" s="1" customFormat="1" x14ac:dyDescent="0.3">
      <c r="A3161" s="189">
        <f t="shared" si="509"/>
        <v>43962.54166665901</v>
      </c>
      <c r="B3161" s="190">
        <f t="shared" si="505"/>
        <v>43962</v>
      </c>
      <c r="C3161" s="1">
        <f t="shared" si="506"/>
        <v>13</v>
      </c>
      <c r="D3161" s="191">
        <v>2.9363976955957449</v>
      </c>
      <c r="E3161" s="192">
        <f t="shared" si="507"/>
        <v>1.0196243703819463E-4</v>
      </c>
      <c r="F3161" s="193">
        <f t="shared" si="508"/>
        <v>4.378059071729953</v>
      </c>
      <c r="G3161" s="193">
        <f t="shared" si="512"/>
        <v>4.5399526246608746</v>
      </c>
      <c r="H3161" s="193">
        <f t="shared" si="512"/>
        <v>4.7078327396849948</v>
      </c>
      <c r="I3161" s="193">
        <f t="shared" si="512"/>
        <v>4.8819207901988841</v>
      </c>
      <c r="J3161" s="193">
        <f t="shared" si="512"/>
        <v>5.0624463356297582</v>
      </c>
      <c r="K3161" s="193">
        <f>MAX(0,(F3161-'2031 forecast'!$C$10))</f>
        <v>0</v>
      </c>
      <c r="L3161" s="193">
        <f>MAX(0,(G3161-'2031 forecast'!$C$10))</f>
        <v>0</v>
      </c>
      <c r="M3161" s="193">
        <f>MAX(0,(H3161-'2031 forecast'!$C$10))</f>
        <v>0</v>
      </c>
      <c r="N3161" s="193">
        <f>MAX(0,(I3161-'2031 forecast'!$C$10))</f>
        <v>0</v>
      </c>
      <c r="O3161" s="193">
        <f>MAX(0,(J3161-'2031 forecast'!$C$10))</f>
        <v>0</v>
      </c>
      <c r="P3161" s="175" t="str">
        <f t="shared" si="510"/>
        <v/>
      </c>
      <c r="Q3161" s="175" t="str">
        <f t="shared" si="511"/>
        <v/>
      </c>
    </row>
    <row r="3162" spans="1:17" s="1" customFormat="1" x14ac:dyDescent="0.3">
      <c r="A3162" s="189">
        <f t="shared" si="509"/>
        <v>43962.583333325674</v>
      </c>
      <c r="B3162" s="190">
        <f t="shared" si="505"/>
        <v>43962</v>
      </c>
      <c r="C3162" s="1">
        <f t="shared" si="506"/>
        <v>14</v>
      </c>
      <c r="D3162" s="191">
        <v>2.8385177724092201</v>
      </c>
      <c r="E3162" s="192">
        <f t="shared" si="507"/>
        <v>9.8563689136921476E-5</v>
      </c>
      <c r="F3162" s="193">
        <f t="shared" si="508"/>
        <v>4.2321237693389548</v>
      </c>
      <c r="G3162" s="193">
        <f t="shared" si="512"/>
        <v>4.3886208705055125</v>
      </c>
      <c r="H3162" s="193">
        <f t="shared" si="512"/>
        <v>4.5509049816954947</v>
      </c>
      <c r="I3162" s="193">
        <f t="shared" si="512"/>
        <v>4.7191900971922554</v>
      </c>
      <c r="J3162" s="193">
        <f t="shared" si="512"/>
        <v>4.8936981244420998</v>
      </c>
      <c r="K3162" s="193">
        <f>MAX(0,(F3162-'2031 forecast'!$C$10))</f>
        <v>0</v>
      </c>
      <c r="L3162" s="193">
        <f>MAX(0,(G3162-'2031 forecast'!$C$10))</f>
        <v>0</v>
      </c>
      <c r="M3162" s="193">
        <f>MAX(0,(H3162-'2031 forecast'!$C$10))</f>
        <v>0</v>
      </c>
      <c r="N3162" s="193">
        <f>MAX(0,(I3162-'2031 forecast'!$C$10))</f>
        <v>0</v>
      </c>
      <c r="O3162" s="193">
        <f>MAX(0,(J3162-'2031 forecast'!$C$10))</f>
        <v>0</v>
      </c>
      <c r="P3162" s="175" t="str">
        <f t="shared" si="510"/>
        <v/>
      </c>
      <c r="Q3162" s="175" t="str">
        <f t="shared" si="511"/>
        <v/>
      </c>
    </row>
    <row r="3163" spans="1:17" s="1" customFormat="1" x14ac:dyDescent="0.3">
      <c r="A3163" s="189">
        <f t="shared" si="509"/>
        <v>43962.624999992338</v>
      </c>
      <c r="B3163" s="190">
        <f t="shared" si="505"/>
        <v>43962</v>
      </c>
      <c r="C3163" s="1">
        <f t="shared" si="506"/>
        <v>15</v>
      </c>
      <c r="D3163" s="191">
        <v>2.8460469972697218</v>
      </c>
      <c r="E3163" s="192">
        <f t="shared" si="507"/>
        <v>9.8825131283173246E-5</v>
      </c>
      <c r="F3163" s="193">
        <f t="shared" si="508"/>
        <v>4.2433495618305699</v>
      </c>
      <c r="G3163" s="193">
        <f t="shared" si="512"/>
        <v>4.4002617746713097</v>
      </c>
      <c r="H3163" s="193">
        <f t="shared" si="512"/>
        <v>4.5629763476946863</v>
      </c>
      <c r="I3163" s="193">
        <f t="shared" si="512"/>
        <v>4.7317078428081496</v>
      </c>
      <c r="J3163" s="193">
        <f t="shared" si="512"/>
        <v>4.9066787560719192</v>
      </c>
      <c r="K3163" s="193">
        <f>MAX(0,(F3163-'2031 forecast'!$C$10))</f>
        <v>0</v>
      </c>
      <c r="L3163" s="193">
        <f>MAX(0,(G3163-'2031 forecast'!$C$10))</f>
        <v>0</v>
      </c>
      <c r="M3163" s="193">
        <f>MAX(0,(H3163-'2031 forecast'!$C$10))</f>
        <v>0</v>
      </c>
      <c r="N3163" s="193">
        <f>MAX(0,(I3163-'2031 forecast'!$C$10))</f>
        <v>0</v>
      </c>
      <c r="O3163" s="193">
        <f>MAX(0,(J3163-'2031 forecast'!$C$10))</f>
        <v>0</v>
      </c>
      <c r="P3163" s="175" t="str">
        <f t="shared" si="510"/>
        <v/>
      </c>
      <c r="Q3163" s="175" t="str">
        <f t="shared" si="511"/>
        <v/>
      </c>
    </row>
    <row r="3164" spans="1:17" s="1" customFormat="1" x14ac:dyDescent="0.3">
      <c r="A3164" s="189">
        <f t="shared" si="509"/>
        <v>43962.666666659003</v>
      </c>
      <c r="B3164" s="190">
        <f t="shared" si="505"/>
        <v>43962</v>
      </c>
      <c r="C3164" s="1">
        <f t="shared" si="506"/>
        <v>16</v>
      </c>
      <c r="D3164" s="191">
        <v>2.9363976955957449</v>
      </c>
      <c r="E3164" s="192">
        <f t="shared" si="507"/>
        <v>1.0196243703819463E-4</v>
      </c>
      <c r="F3164" s="193">
        <f t="shared" si="508"/>
        <v>4.378059071729953</v>
      </c>
      <c r="G3164" s="193">
        <f t="shared" si="512"/>
        <v>4.5399526246608746</v>
      </c>
      <c r="H3164" s="193">
        <f t="shared" si="512"/>
        <v>4.7078327396849948</v>
      </c>
      <c r="I3164" s="193">
        <f t="shared" si="512"/>
        <v>4.8819207901988841</v>
      </c>
      <c r="J3164" s="193">
        <f t="shared" si="512"/>
        <v>5.0624463356297582</v>
      </c>
      <c r="K3164" s="193">
        <f>MAX(0,(F3164-'2031 forecast'!$C$10))</f>
        <v>0</v>
      </c>
      <c r="L3164" s="193">
        <f>MAX(0,(G3164-'2031 forecast'!$C$10))</f>
        <v>0</v>
      </c>
      <c r="M3164" s="193">
        <f>MAX(0,(H3164-'2031 forecast'!$C$10))</f>
        <v>0</v>
      </c>
      <c r="N3164" s="193">
        <f>MAX(0,(I3164-'2031 forecast'!$C$10))</f>
        <v>0</v>
      </c>
      <c r="O3164" s="193">
        <f>MAX(0,(J3164-'2031 forecast'!$C$10))</f>
        <v>0</v>
      </c>
      <c r="P3164" s="175" t="str">
        <f t="shared" si="510"/>
        <v/>
      </c>
      <c r="Q3164" s="175" t="str">
        <f t="shared" si="511"/>
        <v/>
      </c>
    </row>
    <row r="3165" spans="1:17" s="1" customFormat="1" x14ac:dyDescent="0.3">
      <c r="A3165" s="189">
        <f t="shared" si="509"/>
        <v>43962.708333325667</v>
      </c>
      <c r="B3165" s="190">
        <f t="shared" si="505"/>
        <v>43962</v>
      </c>
      <c r="C3165" s="1">
        <f t="shared" si="506"/>
        <v>17</v>
      </c>
      <c r="D3165" s="191">
        <v>2.8159300978277146</v>
      </c>
      <c r="E3165" s="192">
        <f t="shared" si="507"/>
        <v>9.7779362698166138E-5</v>
      </c>
      <c r="F3165" s="193">
        <f t="shared" si="508"/>
        <v>4.1984463918641088</v>
      </c>
      <c r="G3165" s="193">
        <f t="shared" ref="G3165:J3184" si="513">$E3165*G$2</f>
        <v>4.3536981580081218</v>
      </c>
      <c r="H3165" s="193">
        <f t="shared" si="513"/>
        <v>4.5146908836979183</v>
      </c>
      <c r="I3165" s="193">
        <f t="shared" si="513"/>
        <v>4.6816368603445717</v>
      </c>
      <c r="J3165" s="193">
        <f t="shared" si="513"/>
        <v>4.8547562295526401</v>
      </c>
      <c r="K3165" s="193">
        <f>MAX(0,(F3165-'2031 forecast'!$C$10))</f>
        <v>0</v>
      </c>
      <c r="L3165" s="193">
        <f>MAX(0,(G3165-'2031 forecast'!$C$10))</f>
        <v>0</v>
      </c>
      <c r="M3165" s="193">
        <f>MAX(0,(H3165-'2031 forecast'!$C$10))</f>
        <v>0</v>
      </c>
      <c r="N3165" s="193">
        <f>MAX(0,(I3165-'2031 forecast'!$C$10))</f>
        <v>0</v>
      </c>
      <c r="O3165" s="193">
        <f>MAX(0,(J3165-'2031 forecast'!$C$10))</f>
        <v>0</v>
      </c>
      <c r="P3165" s="175" t="str">
        <f t="shared" si="510"/>
        <v/>
      </c>
      <c r="Q3165" s="175" t="str">
        <f t="shared" si="511"/>
        <v/>
      </c>
    </row>
    <row r="3166" spans="1:17" s="1" customFormat="1" x14ac:dyDescent="0.3">
      <c r="A3166" s="189">
        <f t="shared" si="509"/>
        <v>43962.749999992331</v>
      </c>
      <c r="B3166" s="190">
        <f t="shared" si="505"/>
        <v>43962</v>
      </c>
      <c r="C3166" s="1">
        <f t="shared" si="506"/>
        <v>18</v>
      </c>
      <c r="D3166" s="191">
        <v>2.6954625000596839</v>
      </c>
      <c r="E3166" s="192">
        <f t="shared" si="507"/>
        <v>9.3596288358137637E-5</v>
      </c>
      <c r="F3166" s="193">
        <f t="shared" si="508"/>
        <v>4.0188337119982647</v>
      </c>
      <c r="G3166" s="193">
        <f t="shared" si="513"/>
        <v>4.1674436913553672</v>
      </c>
      <c r="H3166" s="193">
        <f t="shared" si="513"/>
        <v>4.3215490277108417</v>
      </c>
      <c r="I3166" s="193">
        <f t="shared" si="513"/>
        <v>4.4813529304902584</v>
      </c>
      <c r="J3166" s="193">
        <f t="shared" si="513"/>
        <v>4.6470661234755219</v>
      </c>
      <c r="K3166" s="193">
        <f>MAX(0,(F3166-'2031 forecast'!$C$10))</f>
        <v>0</v>
      </c>
      <c r="L3166" s="193">
        <f>MAX(0,(G3166-'2031 forecast'!$C$10))</f>
        <v>0</v>
      </c>
      <c r="M3166" s="193">
        <f>MAX(0,(H3166-'2031 forecast'!$C$10))</f>
        <v>0</v>
      </c>
      <c r="N3166" s="193">
        <f>MAX(0,(I3166-'2031 forecast'!$C$10))</f>
        <v>0</v>
      </c>
      <c r="O3166" s="193">
        <f>MAX(0,(J3166-'2031 forecast'!$C$10))</f>
        <v>0</v>
      </c>
      <c r="P3166" s="175" t="str">
        <f t="shared" si="510"/>
        <v/>
      </c>
      <c r="Q3166" s="175" t="str">
        <f t="shared" si="511"/>
        <v/>
      </c>
    </row>
    <row r="3167" spans="1:17" s="1" customFormat="1" x14ac:dyDescent="0.3">
      <c r="A3167" s="189">
        <f t="shared" si="509"/>
        <v>43962.791666658995</v>
      </c>
      <c r="B3167" s="190">
        <f t="shared" si="505"/>
        <v>43962</v>
      </c>
      <c r="C3167" s="1">
        <f t="shared" si="506"/>
        <v>19</v>
      </c>
      <c r="D3167" s="191">
        <v>2.6804040503386801</v>
      </c>
      <c r="E3167" s="192">
        <f t="shared" si="507"/>
        <v>9.3073404065634069E-5</v>
      </c>
      <c r="F3167" s="193">
        <f t="shared" si="508"/>
        <v>3.9963821270150337</v>
      </c>
      <c r="G3167" s="193">
        <f t="shared" si="513"/>
        <v>4.1441618830237728</v>
      </c>
      <c r="H3167" s="193">
        <f t="shared" si="513"/>
        <v>4.2974062957124568</v>
      </c>
      <c r="I3167" s="193">
        <f t="shared" si="513"/>
        <v>4.456317439258469</v>
      </c>
      <c r="J3167" s="193">
        <f t="shared" si="513"/>
        <v>4.6211048602158815</v>
      </c>
      <c r="K3167" s="193">
        <f>MAX(0,(F3167-'2031 forecast'!$C$10))</f>
        <v>0</v>
      </c>
      <c r="L3167" s="193">
        <f>MAX(0,(G3167-'2031 forecast'!$C$10))</f>
        <v>0</v>
      </c>
      <c r="M3167" s="193">
        <f>MAX(0,(H3167-'2031 forecast'!$C$10))</f>
        <v>0</v>
      </c>
      <c r="N3167" s="193">
        <f>MAX(0,(I3167-'2031 forecast'!$C$10))</f>
        <v>0</v>
      </c>
      <c r="O3167" s="193">
        <f>MAX(0,(J3167-'2031 forecast'!$C$10))</f>
        <v>0</v>
      </c>
      <c r="P3167" s="175" t="str">
        <f t="shared" si="510"/>
        <v/>
      </c>
      <c r="Q3167" s="175" t="str">
        <f t="shared" si="511"/>
        <v/>
      </c>
    </row>
    <row r="3168" spans="1:17" s="1" customFormat="1" x14ac:dyDescent="0.3">
      <c r="A3168" s="189">
        <f t="shared" si="509"/>
        <v>43962.83333332566</v>
      </c>
      <c r="B3168" s="190">
        <f t="shared" si="505"/>
        <v>43962</v>
      </c>
      <c r="C3168" s="1">
        <f t="shared" si="506"/>
        <v>20</v>
      </c>
      <c r="D3168" s="191">
        <v>2.7331086243621936</v>
      </c>
      <c r="E3168" s="192">
        <f t="shared" si="507"/>
        <v>9.4903499089396543E-5</v>
      </c>
      <c r="F3168" s="193">
        <f t="shared" si="508"/>
        <v>4.0749626744563407</v>
      </c>
      <c r="G3168" s="193">
        <f t="shared" si="513"/>
        <v>4.2256482121843533</v>
      </c>
      <c r="H3168" s="193">
        <f t="shared" si="513"/>
        <v>4.3819058577068031</v>
      </c>
      <c r="I3168" s="193">
        <f t="shared" si="513"/>
        <v>4.5439416585697314</v>
      </c>
      <c r="J3168" s="193">
        <f t="shared" si="513"/>
        <v>4.7119692816246213</v>
      </c>
      <c r="K3168" s="193">
        <f>MAX(0,(F3168-'2031 forecast'!$C$10))</f>
        <v>0</v>
      </c>
      <c r="L3168" s="193">
        <f>MAX(0,(G3168-'2031 forecast'!$C$10))</f>
        <v>0</v>
      </c>
      <c r="M3168" s="193">
        <f>MAX(0,(H3168-'2031 forecast'!$C$10))</f>
        <v>0</v>
      </c>
      <c r="N3168" s="193">
        <f>MAX(0,(I3168-'2031 forecast'!$C$10))</f>
        <v>0</v>
      </c>
      <c r="O3168" s="193">
        <f>MAX(0,(J3168-'2031 forecast'!$C$10))</f>
        <v>0</v>
      </c>
      <c r="P3168" s="175" t="str">
        <f t="shared" si="510"/>
        <v/>
      </c>
      <c r="Q3168" s="175" t="str">
        <f t="shared" si="511"/>
        <v/>
      </c>
    </row>
    <row r="3169" spans="1:17" s="1" customFormat="1" x14ac:dyDescent="0.3">
      <c r="A3169" s="189">
        <f t="shared" si="509"/>
        <v>43962.874999992324</v>
      </c>
      <c r="B3169" s="190">
        <f t="shared" si="505"/>
        <v>43962</v>
      </c>
      <c r="C3169" s="1">
        <f t="shared" si="506"/>
        <v>21</v>
      </c>
      <c r="D3169" s="191">
        <v>2.7858131983857066</v>
      </c>
      <c r="E3169" s="192">
        <f t="shared" si="507"/>
        <v>9.6733594113159003E-5</v>
      </c>
      <c r="F3169" s="193">
        <f t="shared" si="508"/>
        <v>4.1535432218976478</v>
      </c>
      <c r="G3169" s="193">
        <f t="shared" si="513"/>
        <v>4.3071345413449329</v>
      </c>
      <c r="H3169" s="193">
        <f t="shared" si="513"/>
        <v>4.4664054197011485</v>
      </c>
      <c r="I3169" s="193">
        <f t="shared" si="513"/>
        <v>4.6315658778809929</v>
      </c>
      <c r="J3169" s="193">
        <f t="shared" si="513"/>
        <v>4.8028337030333601</v>
      </c>
      <c r="K3169" s="193">
        <f>MAX(0,(F3169-'2031 forecast'!$C$10))</f>
        <v>0</v>
      </c>
      <c r="L3169" s="193">
        <f>MAX(0,(G3169-'2031 forecast'!$C$10))</f>
        <v>0</v>
      </c>
      <c r="M3169" s="193">
        <f>MAX(0,(H3169-'2031 forecast'!$C$10))</f>
        <v>0</v>
      </c>
      <c r="N3169" s="193">
        <f>MAX(0,(I3169-'2031 forecast'!$C$10))</f>
        <v>0</v>
      </c>
      <c r="O3169" s="193">
        <f>MAX(0,(J3169-'2031 forecast'!$C$10))</f>
        <v>0</v>
      </c>
      <c r="P3169" s="175" t="str">
        <f t="shared" si="510"/>
        <v/>
      </c>
      <c r="Q3169" s="175" t="str">
        <f t="shared" si="511"/>
        <v/>
      </c>
    </row>
    <row r="3170" spans="1:17" s="1" customFormat="1" x14ac:dyDescent="0.3">
      <c r="A3170" s="189">
        <f t="shared" si="509"/>
        <v>43962.916666658988</v>
      </c>
      <c r="B3170" s="190">
        <f t="shared" si="505"/>
        <v>43962</v>
      </c>
      <c r="C3170" s="1">
        <f t="shared" si="506"/>
        <v>22</v>
      </c>
      <c r="D3170" s="191">
        <v>2.6126410265941633</v>
      </c>
      <c r="E3170" s="192">
        <f t="shared" si="507"/>
        <v>9.0720424749368055E-5</v>
      </c>
      <c r="F3170" s="193">
        <f t="shared" si="508"/>
        <v>3.895349994590497</v>
      </c>
      <c r="G3170" s="193">
        <f t="shared" si="513"/>
        <v>4.0393937455315996</v>
      </c>
      <c r="H3170" s="193">
        <f t="shared" si="513"/>
        <v>4.1887640017197265</v>
      </c>
      <c r="I3170" s="193">
        <f t="shared" si="513"/>
        <v>4.343657728715419</v>
      </c>
      <c r="J3170" s="193">
        <f t="shared" si="513"/>
        <v>4.5042791755475031</v>
      </c>
      <c r="K3170" s="193">
        <f>MAX(0,(F3170-'2031 forecast'!$C$10))</f>
        <v>0</v>
      </c>
      <c r="L3170" s="193">
        <f>MAX(0,(G3170-'2031 forecast'!$C$10))</f>
        <v>0</v>
      </c>
      <c r="M3170" s="193">
        <f>MAX(0,(H3170-'2031 forecast'!$C$10))</f>
        <v>0</v>
      </c>
      <c r="N3170" s="193">
        <f>MAX(0,(I3170-'2031 forecast'!$C$10))</f>
        <v>0</v>
      </c>
      <c r="O3170" s="193">
        <f>MAX(0,(J3170-'2031 forecast'!$C$10))</f>
        <v>0</v>
      </c>
      <c r="P3170" s="175" t="str">
        <f t="shared" si="510"/>
        <v/>
      </c>
      <c r="Q3170" s="175" t="str">
        <f t="shared" si="511"/>
        <v/>
      </c>
    </row>
    <row r="3171" spans="1:17" s="1" customFormat="1" x14ac:dyDescent="0.3">
      <c r="A3171" s="189">
        <f t="shared" si="509"/>
        <v>43962.958333325652</v>
      </c>
      <c r="B3171" s="190">
        <f t="shared" si="505"/>
        <v>43962</v>
      </c>
      <c r="C3171" s="1">
        <f t="shared" si="506"/>
        <v>23</v>
      </c>
      <c r="D3171" s="191">
        <v>2.3942935056396073</v>
      </c>
      <c r="E3171" s="192">
        <f t="shared" si="507"/>
        <v>8.3138602508066377E-5</v>
      </c>
      <c r="F3171" s="193">
        <f t="shared" si="508"/>
        <v>3.5698020123336534</v>
      </c>
      <c r="G3171" s="193">
        <f t="shared" si="513"/>
        <v>3.7018075247234821</v>
      </c>
      <c r="H3171" s="193">
        <f t="shared" si="513"/>
        <v>3.838694387743149</v>
      </c>
      <c r="I3171" s="193">
        <f t="shared" si="513"/>
        <v>3.9806431058544747</v>
      </c>
      <c r="J3171" s="193">
        <f t="shared" si="513"/>
        <v>4.1278408582827248</v>
      </c>
      <c r="K3171" s="193">
        <f>MAX(0,(F3171-'2031 forecast'!$C$10))</f>
        <v>0</v>
      </c>
      <c r="L3171" s="193">
        <f>MAX(0,(G3171-'2031 forecast'!$C$10))</f>
        <v>0</v>
      </c>
      <c r="M3171" s="193">
        <f>MAX(0,(H3171-'2031 forecast'!$C$10))</f>
        <v>0</v>
      </c>
      <c r="N3171" s="193">
        <f>MAX(0,(I3171-'2031 forecast'!$C$10))</f>
        <v>0</v>
      </c>
      <c r="O3171" s="193">
        <f>MAX(0,(J3171-'2031 forecast'!$C$10))</f>
        <v>0</v>
      </c>
      <c r="P3171" s="175" t="str">
        <f t="shared" si="510"/>
        <v/>
      </c>
      <c r="Q3171" s="175" t="str">
        <f t="shared" si="511"/>
        <v/>
      </c>
    </row>
    <row r="3172" spans="1:17" s="1" customFormat="1" x14ac:dyDescent="0.3">
      <c r="A3172" s="189">
        <f t="shared" si="509"/>
        <v>43962.999999992317</v>
      </c>
      <c r="B3172" s="190">
        <f t="shared" si="505"/>
        <v>43962</v>
      </c>
      <c r="C3172" s="1">
        <f t="shared" si="506"/>
        <v>0</v>
      </c>
      <c r="D3172" s="191">
        <v>2.1759459846850517</v>
      </c>
      <c r="E3172" s="192">
        <f t="shared" si="507"/>
        <v>7.5556780266764726E-5</v>
      </c>
      <c r="F3172" s="193">
        <f t="shared" si="508"/>
        <v>3.244254030076811</v>
      </c>
      <c r="G3172" s="193">
        <f t="shared" si="513"/>
        <v>3.3642213039153659</v>
      </c>
      <c r="H3172" s="193">
        <f t="shared" si="513"/>
        <v>3.4886247737665723</v>
      </c>
      <c r="I3172" s="193">
        <f t="shared" si="513"/>
        <v>3.6176284829935321</v>
      </c>
      <c r="J3172" s="193">
        <f t="shared" si="513"/>
        <v>3.7514025410179483</v>
      </c>
      <c r="K3172" s="193">
        <f>MAX(0,(F3172-'2031 forecast'!$C$10))</f>
        <v>0</v>
      </c>
      <c r="L3172" s="193">
        <f>MAX(0,(G3172-'2031 forecast'!$C$10))</f>
        <v>0</v>
      </c>
      <c r="M3172" s="193">
        <f>MAX(0,(H3172-'2031 forecast'!$C$10))</f>
        <v>0</v>
      </c>
      <c r="N3172" s="193">
        <f>MAX(0,(I3172-'2031 forecast'!$C$10))</f>
        <v>0</v>
      </c>
      <c r="O3172" s="193">
        <f>MAX(0,(J3172-'2031 forecast'!$C$10))</f>
        <v>0</v>
      </c>
      <c r="P3172" s="175" t="str">
        <f t="shared" si="510"/>
        <v/>
      </c>
      <c r="Q3172" s="175" t="str">
        <f t="shared" si="511"/>
        <v/>
      </c>
    </row>
    <row r="3173" spans="1:17" s="1" customFormat="1" x14ac:dyDescent="0.3">
      <c r="A3173" s="189">
        <f t="shared" si="509"/>
        <v>43963.041666658981</v>
      </c>
      <c r="B3173" s="190">
        <f t="shared" si="505"/>
        <v>43963</v>
      </c>
      <c r="C3173" s="1">
        <f t="shared" si="506"/>
        <v>1</v>
      </c>
      <c r="D3173" s="191">
        <v>2.2135921089875614</v>
      </c>
      <c r="E3173" s="192">
        <f t="shared" si="507"/>
        <v>7.6863990998023632E-5</v>
      </c>
      <c r="F3173" s="193">
        <f t="shared" si="508"/>
        <v>3.3003829925348871</v>
      </c>
      <c r="G3173" s="193">
        <f t="shared" si="513"/>
        <v>3.4224258247443515</v>
      </c>
      <c r="H3173" s="193">
        <f t="shared" si="513"/>
        <v>3.5489816037625337</v>
      </c>
      <c r="I3173" s="193">
        <f t="shared" si="513"/>
        <v>3.6802172110730047</v>
      </c>
      <c r="J3173" s="193">
        <f t="shared" si="513"/>
        <v>3.8163056991670481</v>
      </c>
      <c r="K3173" s="193">
        <f>MAX(0,(F3173-'2031 forecast'!$C$10))</f>
        <v>0</v>
      </c>
      <c r="L3173" s="193">
        <f>MAX(0,(G3173-'2031 forecast'!$C$10))</f>
        <v>0</v>
      </c>
      <c r="M3173" s="193">
        <f>MAX(0,(H3173-'2031 forecast'!$C$10))</f>
        <v>0</v>
      </c>
      <c r="N3173" s="193">
        <f>MAX(0,(I3173-'2031 forecast'!$C$10))</f>
        <v>0</v>
      </c>
      <c r="O3173" s="193">
        <f>MAX(0,(J3173-'2031 forecast'!$C$10))</f>
        <v>0</v>
      </c>
      <c r="P3173" s="175" t="str">
        <f t="shared" si="510"/>
        <v/>
      </c>
      <c r="Q3173" s="175" t="str">
        <f t="shared" si="511"/>
        <v/>
      </c>
    </row>
    <row r="3174" spans="1:17" s="1" customFormat="1" x14ac:dyDescent="0.3">
      <c r="A3174" s="189">
        <f t="shared" si="509"/>
        <v>43963.083333325645</v>
      </c>
      <c r="B3174" s="190">
        <f t="shared" si="505"/>
        <v>43963</v>
      </c>
      <c r="C3174" s="1">
        <f t="shared" si="506"/>
        <v>2</v>
      </c>
      <c r="D3174" s="191">
        <v>2.1759459846850517</v>
      </c>
      <c r="E3174" s="192">
        <f t="shared" si="507"/>
        <v>7.5556780266764726E-5</v>
      </c>
      <c r="F3174" s="193">
        <f t="shared" si="508"/>
        <v>3.244254030076811</v>
      </c>
      <c r="G3174" s="193">
        <f t="shared" si="513"/>
        <v>3.3642213039153659</v>
      </c>
      <c r="H3174" s="193">
        <f t="shared" si="513"/>
        <v>3.4886247737665723</v>
      </c>
      <c r="I3174" s="193">
        <f t="shared" si="513"/>
        <v>3.6176284829935321</v>
      </c>
      <c r="J3174" s="193">
        <f t="shared" si="513"/>
        <v>3.7514025410179483</v>
      </c>
      <c r="K3174" s="193">
        <f>MAX(0,(F3174-'2031 forecast'!$C$10))</f>
        <v>0</v>
      </c>
      <c r="L3174" s="193">
        <f>MAX(0,(G3174-'2031 forecast'!$C$10))</f>
        <v>0</v>
      </c>
      <c r="M3174" s="193">
        <f>MAX(0,(H3174-'2031 forecast'!$C$10))</f>
        <v>0</v>
      </c>
      <c r="N3174" s="193">
        <f>MAX(0,(I3174-'2031 forecast'!$C$10))</f>
        <v>0</v>
      </c>
      <c r="O3174" s="193">
        <f>MAX(0,(J3174-'2031 forecast'!$C$10))</f>
        <v>0</v>
      </c>
      <c r="P3174" s="175" t="str">
        <f t="shared" si="510"/>
        <v/>
      </c>
      <c r="Q3174" s="175" t="str">
        <f t="shared" si="511"/>
        <v/>
      </c>
    </row>
    <row r="3175" spans="1:17" s="1" customFormat="1" x14ac:dyDescent="0.3">
      <c r="A3175" s="189">
        <f t="shared" si="509"/>
        <v>43963.124999992309</v>
      </c>
      <c r="B3175" s="190">
        <f t="shared" si="505"/>
        <v>43963</v>
      </c>
      <c r="C3175" s="1">
        <f t="shared" si="506"/>
        <v>3</v>
      </c>
      <c r="D3175" s="191">
        <v>2.1533583101035458</v>
      </c>
      <c r="E3175" s="192">
        <f t="shared" si="507"/>
        <v>7.4772453828009374E-5</v>
      </c>
      <c r="F3175" s="193">
        <f t="shared" si="508"/>
        <v>3.2105766526019646</v>
      </c>
      <c r="G3175" s="193">
        <f t="shared" si="513"/>
        <v>3.3292985914179742</v>
      </c>
      <c r="H3175" s="193">
        <f t="shared" si="513"/>
        <v>3.452410675768995</v>
      </c>
      <c r="I3175" s="193">
        <f t="shared" si="513"/>
        <v>3.580075246145848</v>
      </c>
      <c r="J3175" s="193">
        <f t="shared" si="513"/>
        <v>3.7124606461284881</v>
      </c>
      <c r="K3175" s="193">
        <f>MAX(0,(F3175-'2031 forecast'!$C$10))</f>
        <v>0</v>
      </c>
      <c r="L3175" s="193">
        <f>MAX(0,(G3175-'2031 forecast'!$C$10))</f>
        <v>0</v>
      </c>
      <c r="M3175" s="193">
        <f>MAX(0,(H3175-'2031 forecast'!$C$10))</f>
        <v>0</v>
      </c>
      <c r="N3175" s="193">
        <f>MAX(0,(I3175-'2031 forecast'!$C$10))</f>
        <v>0</v>
      </c>
      <c r="O3175" s="193">
        <f>MAX(0,(J3175-'2031 forecast'!$C$10))</f>
        <v>0</v>
      </c>
      <c r="P3175" s="175" t="str">
        <f t="shared" si="510"/>
        <v/>
      </c>
      <c r="Q3175" s="175" t="str">
        <f t="shared" si="511"/>
        <v/>
      </c>
    </row>
    <row r="3176" spans="1:17" s="1" customFormat="1" x14ac:dyDescent="0.3">
      <c r="A3176" s="189">
        <f t="shared" si="509"/>
        <v>43963.166666658974</v>
      </c>
      <c r="B3176" s="190">
        <f t="shared" si="505"/>
        <v>43963</v>
      </c>
      <c r="C3176" s="1">
        <f t="shared" si="506"/>
        <v>4</v>
      </c>
      <c r="D3176" s="191">
        <v>2.2135921089875614</v>
      </c>
      <c r="E3176" s="192">
        <f t="shared" si="507"/>
        <v>7.6863990998023632E-5</v>
      </c>
      <c r="F3176" s="193">
        <f t="shared" si="508"/>
        <v>3.3003829925348871</v>
      </c>
      <c r="G3176" s="193">
        <f t="shared" si="513"/>
        <v>3.4224258247443515</v>
      </c>
      <c r="H3176" s="193">
        <f t="shared" si="513"/>
        <v>3.5489816037625337</v>
      </c>
      <c r="I3176" s="193">
        <f t="shared" si="513"/>
        <v>3.6802172110730047</v>
      </c>
      <c r="J3176" s="193">
        <f t="shared" si="513"/>
        <v>3.8163056991670481</v>
      </c>
      <c r="K3176" s="193">
        <f>MAX(0,(F3176-'2031 forecast'!$C$10))</f>
        <v>0</v>
      </c>
      <c r="L3176" s="193">
        <f>MAX(0,(G3176-'2031 forecast'!$C$10))</f>
        <v>0</v>
      </c>
      <c r="M3176" s="193">
        <f>MAX(0,(H3176-'2031 forecast'!$C$10))</f>
        <v>0</v>
      </c>
      <c r="N3176" s="193">
        <f>MAX(0,(I3176-'2031 forecast'!$C$10))</f>
        <v>0</v>
      </c>
      <c r="O3176" s="193">
        <f>MAX(0,(J3176-'2031 forecast'!$C$10))</f>
        <v>0</v>
      </c>
      <c r="P3176" s="175" t="str">
        <f t="shared" si="510"/>
        <v/>
      </c>
      <c r="Q3176" s="175" t="str">
        <f t="shared" si="511"/>
        <v/>
      </c>
    </row>
    <row r="3177" spans="1:17" s="1" customFormat="1" x14ac:dyDescent="0.3">
      <c r="A3177" s="189">
        <f t="shared" si="509"/>
        <v>43963.208333325638</v>
      </c>
      <c r="B3177" s="190">
        <f t="shared" si="505"/>
        <v>43963</v>
      </c>
      <c r="C3177" s="1">
        <f t="shared" si="506"/>
        <v>5</v>
      </c>
      <c r="D3177" s="191">
        <v>2.2813551327320787</v>
      </c>
      <c r="E3177" s="192">
        <f t="shared" si="507"/>
        <v>7.9216970314289673E-5</v>
      </c>
      <c r="F3177" s="193">
        <f t="shared" si="508"/>
        <v>3.4014151249594251</v>
      </c>
      <c r="G3177" s="193">
        <f t="shared" si="513"/>
        <v>3.527193962236526</v>
      </c>
      <c r="H3177" s="193">
        <f t="shared" si="513"/>
        <v>3.6576238977552649</v>
      </c>
      <c r="I3177" s="193">
        <f t="shared" si="513"/>
        <v>3.7928769216160565</v>
      </c>
      <c r="J3177" s="193">
        <f t="shared" si="513"/>
        <v>3.9331313838354274</v>
      </c>
      <c r="K3177" s="193">
        <f>MAX(0,(F3177-'2031 forecast'!$C$10))</f>
        <v>0</v>
      </c>
      <c r="L3177" s="193">
        <f>MAX(0,(G3177-'2031 forecast'!$C$10))</f>
        <v>0</v>
      </c>
      <c r="M3177" s="193">
        <f>MAX(0,(H3177-'2031 forecast'!$C$10))</f>
        <v>0</v>
      </c>
      <c r="N3177" s="193">
        <f>MAX(0,(I3177-'2031 forecast'!$C$10))</f>
        <v>0</v>
      </c>
      <c r="O3177" s="193">
        <f>MAX(0,(J3177-'2031 forecast'!$C$10))</f>
        <v>0</v>
      </c>
      <c r="P3177" s="175" t="str">
        <f t="shared" si="510"/>
        <v/>
      </c>
      <c r="Q3177" s="175" t="str">
        <f t="shared" si="511"/>
        <v/>
      </c>
    </row>
    <row r="3178" spans="1:17" s="1" customFormat="1" x14ac:dyDescent="0.3">
      <c r="A3178" s="189">
        <f t="shared" si="509"/>
        <v>43963.249999992302</v>
      </c>
      <c r="B3178" s="190">
        <f t="shared" si="505"/>
        <v>43963</v>
      </c>
      <c r="C3178" s="1">
        <f t="shared" si="506"/>
        <v>6</v>
      </c>
      <c r="D3178" s="191">
        <v>2.3641766061976002</v>
      </c>
      <c r="E3178" s="192">
        <f t="shared" si="507"/>
        <v>8.2092833923059282E-5</v>
      </c>
      <c r="F3178" s="193">
        <f t="shared" si="508"/>
        <v>3.5248988423671936</v>
      </c>
      <c r="G3178" s="193">
        <f t="shared" si="513"/>
        <v>3.655243908060295</v>
      </c>
      <c r="H3178" s="193">
        <f t="shared" si="513"/>
        <v>3.7904089237463809</v>
      </c>
      <c r="I3178" s="193">
        <f t="shared" si="513"/>
        <v>3.9305721233908977</v>
      </c>
      <c r="J3178" s="193">
        <f t="shared" si="513"/>
        <v>4.0759183317634475</v>
      </c>
      <c r="K3178" s="193">
        <f>MAX(0,(F3178-'2031 forecast'!$C$10))</f>
        <v>0</v>
      </c>
      <c r="L3178" s="193">
        <f>MAX(0,(G3178-'2031 forecast'!$C$10))</f>
        <v>0</v>
      </c>
      <c r="M3178" s="193">
        <f>MAX(0,(H3178-'2031 forecast'!$C$10))</f>
        <v>0</v>
      </c>
      <c r="N3178" s="193">
        <f>MAX(0,(I3178-'2031 forecast'!$C$10))</f>
        <v>0</v>
      </c>
      <c r="O3178" s="193">
        <f>MAX(0,(J3178-'2031 forecast'!$C$10))</f>
        <v>0</v>
      </c>
      <c r="P3178" s="175" t="str">
        <f t="shared" si="510"/>
        <v/>
      </c>
      <c r="Q3178" s="175" t="str">
        <f t="shared" si="511"/>
        <v/>
      </c>
    </row>
    <row r="3179" spans="1:17" s="1" customFormat="1" x14ac:dyDescent="0.3">
      <c r="A3179" s="189">
        <f t="shared" si="509"/>
        <v>43963.291666658966</v>
      </c>
      <c r="B3179" s="190">
        <f t="shared" si="505"/>
        <v>43963</v>
      </c>
      <c r="C3179" s="1">
        <f t="shared" si="506"/>
        <v>7</v>
      </c>
      <c r="D3179" s="191">
        <v>2.514761103407638</v>
      </c>
      <c r="E3179" s="192">
        <f t="shared" si="507"/>
        <v>8.7321676848094892E-5</v>
      </c>
      <c r="F3179" s="193">
        <f t="shared" si="508"/>
        <v>3.7494146921994984</v>
      </c>
      <c r="G3179" s="193">
        <f t="shared" si="513"/>
        <v>3.8880619913762366</v>
      </c>
      <c r="H3179" s="193">
        <f t="shared" si="513"/>
        <v>4.0318362437302264</v>
      </c>
      <c r="I3179" s="193">
        <f t="shared" si="513"/>
        <v>4.1809270357087884</v>
      </c>
      <c r="J3179" s="193">
        <f t="shared" si="513"/>
        <v>4.3355309643598448</v>
      </c>
      <c r="K3179" s="193">
        <f>MAX(0,(F3179-'2031 forecast'!$C$10))</f>
        <v>0</v>
      </c>
      <c r="L3179" s="193">
        <f>MAX(0,(G3179-'2031 forecast'!$C$10))</f>
        <v>0</v>
      </c>
      <c r="M3179" s="193">
        <f>MAX(0,(H3179-'2031 forecast'!$C$10))</f>
        <v>0</v>
      </c>
      <c r="N3179" s="193">
        <f>MAX(0,(I3179-'2031 forecast'!$C$10))</f>
        <v>0</v>
      </c>
      <c r="O3179" s="193">
        <f>MAX(0,(J3179-'2031 forecast'!$C$10))</f>
        <v>0</v>
      </c>
      <c r="P3179" s="175" t="str">
        <f t="shared" si="510"/>
        <v/>
      </c>
      <c r="Q3179" s="175" t="str">
        <f t="shared" si="511"/>
        <v/>
      </c>
    </row>
    <row r="3180" spans="1:17" s="1" customFormat="1" x14ac:dyDescent="0.3">
      <c r="A3180" s="189">
        <f t="shared" si="509"/>
        <v>43963.333333325631</v>
      </c>
      <c r="B3180" s="190">
        <f t="shared" si="505"/>
        <v>43963</v>
      </c>
      <c r="C3180" s="1">
        <f t="shared" si="506"/>
        <v>8</v>
      </c>
      <c r="D3180" s="191">
        <v>2.6201702514546645</v>
      </c>
      <c r="E3180" s="192">
        <f t="shared" si="507"/>
        <v>9.0981866895619812E-5</v>
      </c>
      <c r="F3180" s="193">
        <f t="shared" si="508"/>
        <v>3.9065757870821116</v>
      </c>
      <c r="G3180" s="193">
        <f t="shared" si="513"/>
        <v>4.0510346496973959</v>
      </c>
      <c r="H3180" s="193">
        <f t="shared" si="513"/>
        <v>4.2008353677189181</v>
      </c>
      <c r="I3180" s="193">
        <f t="shared" si="513"/>
        <v>4.3561754743313124</v>
      </c>
      <c r="J3180" s="193">
        <f t="shared" si="513"/>
        <v>4.5172598071773225</v>
      </c>
      <c r="K3180" s="193">
        <f>MAX(0,(F3180-'2031 forecast'!$C$10))</f>
        <v>0</v>
      </c>
      <c r="L3180" s="193">
        <f>MAX(0,(G3180-'2031 forecast'!$C$10))</f>
        <v>0</v>
      </c>
      <c r="M3180" s="193">
        <f>MAX(0,(H3180-'2031 forecast'!$C$10))</f>
        <v>0</v>
      </c>
      <c r="N3180" s="193">
        <f>MAX(0,(I3180-'2031 forecast'!$C$10))</f>
        <v>0</v>
      </c>
      <c r="O3180" s="193">
        <f>MAX(0,(J3180-'2031 forecast'!$C$10))</f>
        <v>0</v>
      </c>
      <c r="P3180" s="175" t="str">
        <f t="shared" si="510"/>
        <v/>
      </c>
      <c r="Q3180" s="175" t="str">
        <f t="shared" si="511"/>
        <v/>
      </c>
    </row>
    <row r="3181" spans="1:17" s="1" customFormat="1" x14ac:dyDescent="0.3">
      <c r="A3181" s="189">
        <f t="shared" si="509"/>
        <v>43963.374999992295</v>
      </c>
      <c r="B3181" s="190">
        <f t="shared" si="505"/>
        <v>43963</v>
      </c>
      <c r="C3181" s="1">
        <f t="shared" si="506"/>
        <v>9</v>
      </c>
      <c r="D3181" s="191">
        <v>2.5825241271521548</v>
      </c>
      <c r="E3181" s="192">
        <f t="shared" si="507"/>
        <v>8.9674656164360906E-5</v>
      </c>
      <c r="F3181" s="193">
        <f t="shared" si="508"/>
        <v>3.8504468246240351</v>
      </c>
      <c r="G3181" s="193">
        <f t="shared" si="513"/>
        <v>3.9928301288684103</v>
      </c>
      <c r="H3181" s="193">
        <f t="shared" si="513"/>
        <v>4.1404785377229558</v>
      </c>
      <c r="I3181" s="193">
        <f t="shared" si="513"/>
        <v>4.2935867462518393</v>
      </c>
      <c r="J3181" s="193">
        <f t="shared" si="513"/>
        <v>4.4523566490282223</v>
      </c>
      <c r="K3181" s="193">
        <f>MAX(0,(F3181-'2031 forecast'!$C$10))</f>
        <v>0</v>
      </c>
      <c r="L3181" s="193">
        <f>MAX(0,(G3181-'2031 forecast'!$C$10))</f>
        <v>0</v>
      </c>
      <c r="M3181" s="193">
        <f>MAX(0,(H3181-'2031 forecast'!$C$10))</f>
        <v>0</v>
      </c>
      <c r="N3181" s="193">
        <f>MAX(0,(I3181-'2031 forecast'!$C$10))</f>
        <v>0</v>
      </c>
      <c r="O3181" s="193">
        <f>MAX(0,(J3181-'2031 forecast'!$C$10))</f>
        <v>0</v>
      </c>
      <c r="P3181" s="175" t="str">
        <f t="shared" si="510"/>
        <v/>
      </c>
      <c r="Q3181" s="175" t="str">
        <f t="shared" si="511"/>
        <v/>
      </c>
    </row>
    <row r="3182" spans="1:17" s="1" customFormat="1" x14ac:dyDescent="0.3">
      <c r="A3182" s="189">
        <f t="shared" si="509"/>
        <v>43963.416666658959</v>
      </c>
      <c r="B3182" s="190">
        <f t="shared" si="505"/>
        <v>43963</v>
      </c>
      <c r="C3182" s="1">
        <f t="shared" si="506"/>
        <v>10</v>
      </c>
      <c r="D3182" s="191">
        <v>2.6578163757571742</v>
      </c>
      <c r="E3182" s="192">
        <f t="shared" si="507"/>
        <v>9.2289077626878717E-5</v>
      </c>
      <c r="F3182" s="193">
        <f t="shared" si="508"/>
        <v>3.9627047495401877</v>
      </c>
      <c r="G3182" s="193">
        <f t="shared" si="513"/>
        <v>4.1092391705263811</v>
      </c>
      <c r="H3182" s="193">
        <f t="shared" si="513"/>
        <v>4.2611921977148794</v>
      </c>
      <c r="I3182" s="193">
        <f t="shared" si="513"/>
        <v>4.4187642024107845</v>
      </c>
      <c r="J3182" s="193">
        <f t="shared" si="513"/>
        <v>4.5821629653264218</v>
      </c>
      <c r="K3182" s="193">
        <f>MAX(0,(F3182-'2031 forecast'!$C$10))</f>
        <v>0</v>
      </c>
      <c r="L3182" s="193">
        <f>MAX(0,(G3182-'2031 forecast'!$C$10))</f>
        <v>0</v>
      </c>
      <c r="M3182" s="193">
        <f>MAX(0,(H3182-'2031 forecast'!$C$10))</f>
        <v>0</v>
      </c>
      <c r="N3182" s="193">
        <f>MAX(0,(I3182-'2031 forecast'!$C$10))</f>
        <v>0</v>
      </c>
      <c r="O3182" s="193">
        <f>MAX(0,(J3182-'2031 forecast'!$C$10))</f>
        <v>0</v>
      </c>
      <c r="P3182" s="175" t="str">
        <f t="shared" si="510"/>
        <v/>
      </c>
      <c r="Q3182" s="175" t="str">
        <f t="shared" si="511"/>
        <v/>
      </c>
    </row>
    <row r="3183" spans="1:17" s="1" customFormat="1" x14ac:dyDescent="0.3">
      <c r="A3183" s="189">
        <f t="shared" si="509"/>
        <v>43963.458333325623</v>
      </c>
      <c r="B3183" s="190">
        <f t="shared" si="505"/>
        <v>43963</v>
      </c>
      <c r="C3183" s="1">
        <f t="shared" si="506"/>
        <v>11</v>
      </c>
      <c r="D3183" s="191">
        <v>2.6578163757571742</v>
      </c>
      <c r="E3183" s="192">
        <f t="shared" si="507"/>
        <v>9.2289077626878717E-5</v>
      </c>
      <c r="F3183" s="193">
        <f t="shared" si="508"/>
        <v>3.9627047495401877</v>
      </c>
      <c r="G3183" s="193">
        <f t="shared" si="513"/>
        <v>4.1092391705263811</v>
      </c>
      <c r="H3183" s="193">
        <f t="shared" si="513"/>
        <v>4.2611921977148794</v>
      </c>
      <c r="I3183" s="193">
        <f t="shared" si="513"/>
        <v>4.4187642024107845</v>
      </c>
      <c r="J3183" s="193">
        <f t="shared" si="513"/>
        <v>4.5821629653264218</v>
      </c>
      <c r="K3183" s="193">
        <f>MAX(0,(F3183-'2031 forecast'!$C$10))</f>
        <v>0</v>
      </c>
      <c r="L3183" s="193">
        <f>MAX(0,(G3183-'2031 forecast'!$C$10))</f>
        <v>0</v>
      </c>
      <c r="M3183" s="193">
        <f>MAX(0,(H3183-'2031 forecast'!$C$10))</f>
        <v>0</v>
      </c>
      <c r="N3183" s="193">
        <f>MAX(0,(I3183-'2031 forecast'!$C$10))</f>
        <v>0</v>
      </c>
      <c r="O3183" s="193">
        <f>MAX(0,(J3183-'2031 forecast'!$C$10))</f>
        <v>0</v>
      </c>
      <c r="P3183" s="175" t="str">
        <f t="shared" si="510"/>
        <v/>
      </c>
      <c r="Q3183" s="175" t="str">
        <f t="shared" si="511"/>
        <v/>
      </c>
    </row>
    <row r="3184" spans="1:17" s="1" customFormat="1" x14ac:dyDescent="0.3">
      <c r="A3184" s="189">
        <f t="shared" si="509"/>
        <v>43963.499999992287</v>
      </c>
      <c r="B3184" s="190">
        <f t="shared" si="505"/>
        <v>43963</v>
      </c>
      <c r="C3184" s="1">
        <f t="shared" si="506"/>
        <v>12</v>
      </c>
      <c r="D3184" s="191">
        <v>2.8385177724092201</v>
      </c>
      <c r="E3184" s="192">
        <f t="shared" si="507"/>
        <v>9.8563689136921476E-5</v>
      </c>
      <c r="F3184" s="193">
        <f t="shared" si="508"/>
        <v>4.2321237693389548</v>
      </c>
      <c r="G3184" s="193">
        <f t="shared" si="513"/>
        <v>4.3886208705055125</v>
      </c>
      <c r="H3184" s="193">
        <f t="shared" si="513"/>
        <v>4.5509049816954947</v>
      </c>
      <c r="I3184" s="193">
        <f t="shared" si="513"/>
        <v>4.7191900971922554</v>
      </c>
      <c r="J3184" s="193">
        <f t="shared" si="513"/>
        <v>4.8936981244420998</v>
      </c>
      <c r="K3184" s="193">
        <f>MAX(0,(F3184-'2031 forecast'!$C$10))</f>
        <v>0</v>
      </c>
      <c r="L3184" s="193">
        <f>MAX(0,(G3184-'2031 forecast'!$C$10))</f>
        <v>0</v>
      </c>
      <c r="M3184" s="193">
        <f>MAX(0,(H3184-'2031 forecast'!$C$10))</f>
        <v>0</v>
      </c>
      <c r="N3184" s="193">
        <f>MAX(0,(I3184-'2031 forecast'!$C$10))</f>
        <v>0</v>
      </c>
      <c r="O3184" s="193">
        <f>MAX(0,(J3184-'2031 forecast'!$C$10))</f>
        <v>0</v>
      </c>
      <c r="P3184" s="175" t="str">
        <f t="shared" si="510"/>
        <v/>
      </c>
      <c r="Q3184" s="175" t="str">
        <f t="shared" si="511"/>
        <v/>
      </c>
    </row>
    <row r="3185" spans="1:17" s="1" customFormat="1" x14ac:dyDescent="0.3">
      <c r="A3185" s="189">
        <f t="shared" si="509"/>
        <v>43963.541666658952</v>
      </c>
      <c r="B3185" s="190">
        <f t="shared" si="505"/>
        <v>43963</v>
      </c>
      <c r="C3185" s="1">
        <f t="shared" si="506"/>
        <v>13</v>
      </c>
      <c r="D3185" s="191">
        <v>2.672874825478178</v>
      </c>
      <c r="E3185" s="192">
        <f t="shared" si="507"/>
        <v>9.2811961919382285E-5</v>
      </c>
      <c r="F3185" s="193">
        <f t="shared" si="508"/>
        <v>3.9851563345234187</v>
      </c>
      <c r="G3185" s="193">
        <f t="shared" ref="G3185:J3204" si="514">$E3185*G$2</f>
        <v>4.1325209788579755</v>
      </c>
      <c r="H3185" s="193">
        <f t="shared" si="514"/>
        <v>4.2853349297132644</v>
      </c>
      <c r="I3185" s="193">
        <f t="shared" si="514"/>
        <v>4.4437996936425739</v>
      </c>
      <c r="J3185" s="193">
        <f t="shared" si="514"/>
        <v>4.6081242285860613</v>
      </c>
      <c r="K3185" s="193">
        <f>MAX(0,(F3185-'2031 forecast'!$C$10))</f>
        <v>0</v>
      </c>
      <c r="L3185" s="193">
        <f>MAX(0,(G3185-'2031 forecast'!$C$10))</f>
        <v>0</v>
      </c>
      <c r="M3185" s="193">
        <f>MAX(0,(H3185-'2031 forecast'!$C$10))</f>
        <v>0</v>
      </c>
      <c r="N3185" s="193">
        <f>MAX(0,(I3185-'2031 forecast'!$C$10))</f>
        <v>0</v>
      </c>
      <c r="O3185" s="193">
        <f>MAX(0,(J3185-'2031 forecast'!$C$10))</f>
        <v>0</v>
      </c>
      <c r="P3185" s="175" t="str">
        <f t="shared" si="510"/>
        <v/>
      </c>
      <c r="Q3185" s="175" t="str">
        <f t="shared" si="511"/>
        <v/>
      </c>
    </row>
    <row r="3186" spans="1:17" s="1" customFormat="1" x14ac:dyDescent="0.3">
      <c r="A3186" s="189">
        <f t="shared" si="509"/>
        <v>43963.583333325616</v>
      </c>
      <c r="B3186" s="190">
        <f t="shared" si="505"/>
        <v>43963</v>
      </c>
      <c r="C3186" s="1">
        <f t="shared" si="506"/>
        <v>14</v>
      </c>
      <c r="D3186" s="191">
        <v>2.6352287011756683</v>
      </c>
      <c r="E3186" s="192">
        <f t="shared" si="507"/>
        <v>9.1504751188123379E-5</v>
      </c>
      <c r="F3186" s="193">
        <f t="shared" si="508"/>
        <v>3.9290273720653421</v>
      </c>
      <c r="G3186" s="193">
        <f t="shared" si="514"/>
        <v>4.0743164580289903</v>
      </c>
      <c r="H3186" s="193">
        <f t="shared" si="514"/>
        <v>4.2249780997173021</v>
      </c>
      <c r="I3186" s="193">
        <f t="shared" si="514"/>
        <v>4.3812109655631017</v>
      </c>
      <c r="J3186" s="193">
        <f t="shared" si="514"/>
        <v>4.543221070436962</v>
      </c>
      <c r="K3186" s="193">
        <f>MAX(0,(F3186-'2031 forecast'!$C$10))</f>
        <v>0</v>
      </c>
      <c r="L3186" s="193">
        <f>MAX(0,(G3186-'2031 forecast'!$C$10))</f>
        <v>0</v>
      </c>
      <c r="M3186" s="193">
        <f>MAX(0,(H3186-'2031 forecast'!$C$10))</f>
        <v>0</v>
      </c>
      <c r="N3186" s="193">
        <f>MAX(0,(I3186-'2031 forecast'!$C$10))</f>
        <v>0</v>
      </c>
      <c r="O3186" s="193">
        <f>MAX(0,(J3186-'2031 forecast'!$C$10))</f>
        <v>0</v>
      </c>
      <c r="P3186" s="175" t="str">
        <f t="shared" si="510"/>
        <v/>
      </c>
      <c r="Q3186" s="175" t="str">
        <f t="shared" si="511"/>
        <v/>
      </c>
    </row>
    <row r="3187" spans="1:17" s="1" customFormat="1" x14ac:dyDescent="0.3">
      <c r="A3187" s="189">
        <f t="shared" si="509"/>
        <v>43963.62499999228</v>
      </c>
      <c r="B3187" s="190">
        <f t="shared" si="505"/>
        <v>43963</v>
      </c>
      <c r="C3187" s="1">
        <f t="shared" si="506"/>
        <v>15</v>
      </c>
      <c r="D3187" s="191">
        <v>2.7255793995016915</v>
      </c>
      <c r="E3187" s="192">
        <f t="shared" si="507"/>
        <v>9.4642056943144759E-5</v>
      </c>
      <c r="F3187" s="193">
        <f t="shared" si="508"/>
        <v>4.0637368819647257</v>
      </c>
      <c r="G3187" s="193">
        <f t="shared" si="514"/>
        <v>4.2140073080185561</v>
      </c>
      <c r="H3187" s="193">
        <f t="shared" si="514"/>
        <v>4.3698344917076106</v>
      </c>
      <c r="I3187" s="193">
        <f t="shared" si="514"/>
        <v>4.5314239129538363</v>
      </c>
      <c r="J3187" s="193">
        <f t="shared" si="514"/>
        <v>4.698988649994801</v>
      </c>
      <c r="K3187" s="193">
        <f>MAX(0,(F3187-'2031 forecast'!$C$10))</f>
        <v>0</v>
      </c>
      <c r="L3187" s="193">
        <f>MAX(0,(G3187-'2031 forecast'!$C$10))</f>
        <v>0</v>
      </c>
      <c r="M3187" s="193">
        <f>MAX(0,(H3187-'2031 forecast'!$C$10))</f>
        <v>0</v>
      </c>
      <c r="N3187" s="193">
        <f>MAX(0,(I3187-'2031 forecast'!$C$10))</f>
        <v>0</v>
      </c>
      <c r="O3187" s="193">
        <f>MAX(0,(J3187-'2031 forecast'!$C$10))</f>
        <v>0</v>
      </c>
      <c r="P3187" s="175" t="str">
        <f t="shared" si="510"/>
        <v/>
      </c>
      <c r="Q3187" s="175" t="str">
        <f t="shared" si="511"/>
        <v/>
      </c>
    </row>
    <row r="3188" spans="1:17" s="1" customFormat="1" x14ac:dyDescent="0.3">
      <c r="A3188" s="189">
        <f t="shared" si="509"/>
        <v>43963.666666658944</v>
      </c>
      <c r="B3188" s="190">
        <f t="shared" si="505"/>
        <v>43963</v>
      </c>
      <c r="C3188" s="1">
        <f t="shared" si="506"/>
        <v>16</v>
      </c>
      <c r="D3188" s="191">
        <v>2.7632255238042007</v>
      </c>
      <c r="E3188" s="192">
        <f t="shared" si="507"/>
        <v>9.5949267674403651E-5</v>
      </c>
      <c r="F3188" s="193">
        <f t="shared" si="508"/>
        <v>4.1198658444228018</v>
      </c>
      <c r="G3188" s="193">
        <f t="shared" si="514"/>
        <v>4.2722118288475412</v>
      </c>
      <c r="H3188" s="193">
        <f t="shared" si="514"/>
        <v>4.4301913217035711</v>
      </c>
      <c r="I3188" s="193">
        <f t="shared" si="514"/>
        <v>4.5940126410333093</v>
      </c>
      <c r="J3188" s="193">
        <f t="shared" si="514"/>
        <v>4.7638918081439003</v>
      </c>
      <c r="K3188" s="193">
        <f>MAX(0,(F3188-'2031 forecast'!$C$10))</f>
        <v>0</v>
      </c>
      <c r="L3188" s="193">
        <f>MAX(0,(G3188-'2031 forecast'!$C$10))</f>
        <v>0</v>
      </c>
      <c r="M3188" s="193">
        <f>MAX(0,(H3188-'2031 forecast'!$C$10))</f>
        <v>0</v>
      </c>
      <c r="N3188" s="193">
        <f>MAX(0,(I3188-'2031 forecast'!$C$10))</f>
        <v>0</v>
      </c>
      <c r="O3188" s="193">
        <f>MAX(0,(J3188-'2031 forecast'!$C$10))</f>
        <v>0</v>
      </c>
      <c r="P3188" s="175" t="str">
        <f t="shared" si="510"/>
        <v/>
      </c>
      <c r="Q3188" s="175" t="str">
        <f t="shared" si="511"/>
        <v/>
      </c>
    </row>
    <row r="3189" spans="1:17" s="1" customFormat="1" x14ac:dyDescent="0.3">
      <c r="A3189" s="189">
        <f t="shared" si="509"/>
        <v>43963.708333325609</v>
      </c>
      <c r="B3189" s="190">
        <f t="shared" si="505"/>
        <v>43963</v>
      </c>
      <c r="C3189" s="1">
        <f t="shared" si="506"/>
        <v>17</v>
      </c>
      <c r="D3189" s="191">
        <v>2.6502871508966721</v>
      </c>
      <c r="E3189" s="192">
        <f t="shared" si="507"/>
        <v>9.2027635480626934E-5</v>
      </c>
      <c r="F3189" s="193">
        <f t="shared" si="508"/>
        <v>3.9514789570485722</v>
      </c>
      <c r="G3189" s="193">
        <f t="shared" si="514"/>
        <v>4.0975982663605839</v>
      </c>
      <c r="H3189" s="193">
        <f t="shared" si="514"/>
        <v>4.249120831715687</v>
      </c>
      <c r="I3189" s="193">
        <f t="shared" si="514"/>
        <v>4.4062464567948902</v>
      </c>
      <c r="J3189" s="193">
        <f t="shared" si="514"/>
        <v>4.5691823336966015</v>
      </c>
      <c r="K3189" s="193">
        <f>MAX(0,(F3189-'2031 forecast'!$C$10))</f>
        <v>0</v>
      </c>
      <c r="L3189" s="193">
        <f>MAX(0,(G3189-'2031 forecast'!$C$10))</f>
        <v>0</v>
      </c>
      <c r="M3189" s="193">
        <f>MAX(0,(H3189-'2031 forecast'!$C$10))</f>
        <v>0</v>
      </c>
      <c r="N3189" s="193">
        <f>MAX(0,(I3189-'2031 forecast'!$C$10))</f>
        <v>0</v>
      </c>
      <c r="O3189" s="193">
        <f>MAX(0,(J3189-'2031 forecast'!$C$10))</f>
        <v>0</v>
      </c>
      <c r="P3189" s="175" t="str">
        <f t="shared" si="510"/>
        <v/>
      </c>
      <c r="Q3189" s="175" t="str">
        <f t="shared" si="511"/>
        <v/>
      </c>
    </row>
    <row r="3190" spans="1:17" s="1" customFormat="1" x14ac:dyDescent="0.3">
      <c r="A3190" s="189">
        <f t="shared" si="509"/>
        <v>43963.749999992273</v>
      </c>
      <c r="B3190" s="190">
        <f t="shared" si="505"/>
        <v>43963</v>
      </c>
      <c r="C3190" s="1">
        <f t="shared" si="506"/>
        <v>18</v>
      </c>
      <c r="D3190" s="191">
        <v>2.6653456006176763</v>
      </c>
      <c r="E3190" s="192">
        <f t="shared" si="507"/>
        <v>9.2550519773130515E-5</v>
      </c>
      <c r="F3190" s="193">
        <f t="shared" si="508"/>
        <v>3.9739305420318036</v>
      </c>
      <c r="G3190" s="193">
        <f t="shared" si="514"/>
        <v>4.1208800746921792</v>
      </c>
      <c r="H3190" s="193">
        <f t="shared" si="514"/>
        <v>4.2732635637140719</v>
      </c>
      <c r="I3190" s="193">
        <f t="shared" si="514"/>
        <v>4.4312819480266805</v>
      </c>
      <c r="J3190" s="193">
        <f t="shared" si="514"/>
        <v>4.595143596956242</v>
      </c>
      <c r="K3190" s="193">
        <f>MAX(0,(F3190-'2031 forecast'!$C$10))</f>
        <v>0</v>
      </c>
      <c r="L3190" s="193">
        <f>MAX(0,(G3190-'2031 forecast'!$C$10))</f>
        <v>0</v>
      </c>
      <c r="M3190" s="193">
        <f>MAX(0,(H3190-'2031 forecast'!$C$10))</f>
        <v>0</v>
      </c>
      <c r="N3190" s="193">
        <f>MAX(0,(I3190-'2031 forecast'!$C$10))</f>
        <v>0</v>
      </c>
      <c r="O3190" s="193">
        <f>MAX(0,(J3190-'2031 forecast'!$C$10))</f>
        <v>0</v>
      </c>
      <c r="P3190" s="175" t="str">
        <f t="shared" si="510"/>
        <v/>
      </c>
      <c r="Q3190" s="175" t="str">
        <f t="shared" si="511"/>
        <v/>
      </c>
    </row>
    <row r="3191" spans="1:17" s="1" customFormat="1" x14ac:dyDescent="0.3">
      <c r="A3191" s="189">
        <f t="shared" si="509"/>
        <v>43963.791666658937</v>
      </c>
      <c r="B3191" s="190">
        <f t="shared" si="505"/>
        <v>43963</v>
      </c>
      <c r="C3191" s="1">
        <f t="shared" si="506"/>
        <v>19</v>
      </c>
      <c r="D3191" s="191">
        <v>2.6502871508966721</v>
      </c>
      <c r="E3191" s="192">
        <f t="shared" si="507"/>
        <v>9.2027635480626934E-5</v>
      </c>
      <c r="F3191" s="193">
        <f t="shared" si="508"/>
        <v>3.9514789570485722</v>
      </c>
      <c r="G3191" s="193">
        <f t="shared" si="514"/>
        <v>4.0975982663605839</v>
      </c>
      <c r="H3191" s="193">
        <f t="shared" si="514"/>
        <v>4.249120831715687</v>
      </c>
      <c r="I3191" s="193">
        <f t="shared" si="514"/>
        <v>4.4062464567948902</v>
      </c>
      <c r="J3191" s="193">
        <f t="shared" si="514"/>
        <v>4.5691823336966015</v>
      </c>
      <c r="K3191" s="193">
        <f>MAX(0,(F3191-'2031 forecast'!$C$10))</f>
        <v>0</v>
      </c>
      <c r="L3191" s="193">
        <f>MAX(0,(G3191-'2031 forecast'!$C$10))</f>
        <v>0</v>
      </c>
      <c r="M3191" s="193">
        <f>MAX(0,(H3191-'2031 forecast'!$C$10))</f>
        <v>0</v>
      </c>
      <c r="N3191" s="193">
        <f>MAX(0,(I3191-'2031 forecast'!$C$10))</f>
        <v>0</v>
      </c>
      <c r="O3191" s="193">
        <f>MAX(0,(J3191-'2031 forecast'!$C$10))</f>
        <v>0</v>
      </c>
      <c r="P3191" s="175" t="str">
        <f t="shared" si="510"/>
        <v/>
      </c>
      <c r="Q3191" s="175" t="str">
        <f t="shared" si="511"/>
        <v/>
      </c>
    </row>
    <row r="3192" spans="1:17" s="1" customFormat="1" x14ac:dyDescent="0.3">
      <c r="A3192" s="189">
        <f t="shared" si="509"/>
        <v>43963.833333325601</v>
      </c>
      <c r="B3192" s="190">
        <f t="shared" si="505"/>
        <v>43963</v>
      </c>
      <c r="C3192" s="1">
        <f t="shared" si="506"/>
        <v>20</v>
      </c>
      <c r="D3192" s="191">
        <v>2.6352287011756683</v>
      </c>
      <c r="E3192" s="192">
        <f t="shared" si="507"/>
        <v>9.1504751188123379E-5</v>
      </c>
      <c r="F3192" s="193">
        <f t="shared" si="508"/>
        <v>3.9290273720653421</v>
      </c>
      <c r="G3192" s="193">
        <f t="shared" si="514"/>
        <v>4.0743164580289903</v>
      </c>
      <c r="H3192" s="193">
        <f t="shared" si="514"/>
        <v>4.2249780997173021</v>
      </c>
      <c r="I3192" s="193">
        <f t="shared" si="514"/>
        <v>4.3812109655631017</v>
      </c>
      <c r="J3192" s="193">
        <f t="shared" si="514"/>
        <v>4.543221070436962</v>
      </c>
      <c r="K3192" s="193">
        <f>MAX(0,(F3192-'2031 forecast'!$C$10))</f>
        <v>0</v>
      </c>
      <c r="L3192" s="193">
        <f>MAX(0,(G3192-'2031 forecast'!$C$10))</f>
        <v>0</v>
      </c>
      <c r="M3192" s="193">
        <f>MAX(0,(H3192-'2031 forecast'!$C$10))</f>
        <v>0</v>
      </c>
      <c r="N3192" s="193">
        <f>MAX(0,(I3192-'2031 forecast'!$C$10))</f>
        <v>0</v>
      </c>
      <c r="O3192" s="193">
        <f>MAX(0,(J3192-'2031 forecast'!$C$10))</f>
        <v>0</v>
      </c>
      <c r="P3192" s="175" t="str">
        <f t="shared" si="510"/>
        <v/>
      </c>
      <c r="Q3192" s="175" t="str">
        <f t="shared" si="511"/>
        <v/>
      </c>
    </row>
    <row r="3193" spans="1:17" s="1" customFormat="1" x14ac:dyDescent="0.3">
      <c r="A3193" s="189">
        <f t="shared" si="509"/>
        <v>43963.874999992266</v>
      </c>
      <c r="B3193" s="190">
        <f t="shared" si="505"/>
        <v>43963</v>
      </c>
      <c r="C3193" s="1">
        <f t="shared" si="506"/>
        <v>21</v>
      </c>
      <c r="D3193" s="191">
        <v>2.6126410265941633</v>
      </c>
      <c r="E3193" s="192">
        <f t="shared" si="507"/>
        <v>9.0720424749368055E-5</v>
      </c>
      <c r="F3193" s="193">
        <f t="shared" si="508"/>
        <v>3.895349994590497</v>
      </c>
      <c r="G3193" s="193">
        <f t="shared" si="514"/>
        <v>4.0393937455315996</v>
      </c>
      <c r="H3193" s="193">
        <f t="shared" si="514"/>
        <v>4.1887640017197265</v>
      </c>
      <c r="I3193" s="193">
        <f t="shared" si="514"/>
        <v>4.343657728715419</v>
      </c>
      <c r="J3193" s="193">
        <f t="shared" si="514"/>
        <v>4.5042791755475031</v>
      </c>
      <c r="K3193" s="193">
        <f>MAX(0,(F3193-'2031 forecast'!$C$10))</f>
        <v>0</v>
      </c>
      <c r="L3193" s="193">
        <f>MAX(0,(G3193-'2031 forecast'!$C$10))</f>
        <v>0</v>
      </c>
      <c r="M3193" s="193">
        <f>MAX(0,(H3193-'2031 forecast'!$C$10))</f>
        <v>0</v>
      </c>
      <c r="N3193" s="193">
        <f>MAX(0,(I3193-'2031 forecast'!$C$10))</f>
        <v>0</v>
      </c>
      <c r="O3193" s="193">
        <f>MAX(0,(J3193-'2031 forecast'!$C$10))</f>
        <v>0</v>
      </c>
      <c r="P3193" s="175" t="str">
        <f t="shared" si="510"/>
        <v/>
      </c>
      <c r="Q3193" s="175" t="str">
        <f t="shared" si="511"/>
        <v/>
      </c>
    </row>
    <row r="3194" spans="1:17" s="1" customFormat="1" x14ac:dyDescent="0.3">
      <c r="A3194" s="189">
        <f t="shared" si="509"/>
        <v>43963.91666665893</v>
      </c>
      <c r="B3194" s="190">
        <f t="shared" si="505"/>
        <v>43963</v>
      </c>
      <c r="C3194" s="1">
        <f t="shared" si="506"/>
        <v>22</v>
      </c>
      <c r="D3194" s="191">
        <v>2.514761103407638</v>
      </c>
      <c r="E3194" s="192">
        <f t="shared" si="507"/>
        <v>8.7321676848094892E-5</v>
      </c>
      <c r="F3194" s="193">
        <f t="shared" si="508"/>
        <v>3.7494146921994984</v>
      </c>
      <c r="G3194" s="193">
        <f t="shared" si="514"/>
        <v>3.8880619913762366</v>
      </c>
      <c r="H3194" s="193">
        <f t="shared" si="514"/>
        <v>4.0318362437302264</v>
      </c>
      <c r="I3194" s="193">
        <f t="shared" si="514"/>
        <v>4.1809270357087884</v>
      </c>
      <c r="J3194" s="193">
        <f t="shared" si="514"/>
        <v>4.3355309643598448</v>
      </c>
      <c r="K3194" s="193">
        <f>MAX(0,(F3194-'2031 forecast'!$C$10))</f>
        <v>0</v>
      </c>
      <c r="L3194" s="193">
        <f>MAX(0,(G3194-'2031 forecast'!$C$10))</f>
        <v>0</v>
      </c>
      <c r="M3194" s="193">
        <f>MAX(0,(H3194-'2031 forecast'!$C$10))</f>
        <v>0</v>
      </c>
      <c r="N3194" s="193">
        <f>MAX(0,(I3194-'2031 forecast'!$C$10))</f>
        <v>0</v>
      </c>
      <c r="O3194" s="193">
        <f>MAX(0,(J3194-'2031 forecast'!$C$10))</f>
        <v>0</v>
      </c>
      <c r="P3194" s="175" t="str">
        <f t="shared" si="510"/>
        <v/>
      </c>
      <c r="Q3194" s="175" t="str">
        <f t="shared" si="511"/>
        <v/>
      </c>
    </row>
    <row r="3195" spans="1:17" s="1" customFormat="1" x14ac:dyDescent="0.3">
      <c r="A3195" s="189">
        <f t="shared" si="509"/>
        <v>43963.958333325594</v>
      </c>
      <c r="B3195" s="190">
        <f t="shared" si="505"/>
        <v>43963</v>
      </c>
      <c r="C3195" s="1">
        <f t="shared" si="506"/>
        <v>23</v>
      </c>
      <c r="D3195" s="191">
        <v>2.4168811802211132</v>
      </c>
      <c r="E3195" s="192">
        <f t="shared" si="507"/>
        <v>8.3922928946821728E-5</v>
      </c>
      <c r="F3195" s="193">
        <f t="shared" si="508"/>
        <v>3.6034793898084998</v>
      </c>
      <c r="G3195" s="193">
        <f t="shared" si="514"/>
        <v>3.7367302372208742</v>
      </c>
      <c r="H3195" s="193">
        <f t="shared" si="514"/>
        <v>3.8749084857407259</v>
      </c>
      <c r="I3195" s="193">
        <f t="shared" si="514"/>
        <v>4.0181963427021588</v>
      </c>
      <c r="J3195" s="193">
        <f t="shared" si="514"/>
        <v>4.1667827531721855</v>
      </c>
      <c r="K3195" s="193">
        <f>MAX(0,(F3195-'2031 forecast'!$C$10))</f>
        <v>0</v>
      </c>
      <c r="L3195" s="193">
        <f>MAX(0,(G3195-'2031 forecast'!$C$10))</f>
        <v>0</v>
      </c>
      <c r="M3195" s="193">
        <f>MAX(0,(H3195-'2031 forecast'!$C$10))</f>
        <v>0</v>
      </c>
      <c r="N3195" s="193">
        <f>MAX(0,(I3195-'2031 forecast'!$C$10))</f>
        <v>0</v>
      </c>
      <c r="O3195" s="193">
        <f>MAX(0,(J3195-'2031 forecast'!$C$10))</f>
        <v>0</v>
      </c>
      <c r="P3195" s="175" t="str">
        <f t="shared" si="510"/>
        <v/>
      </c>
      <c r="Q3195" s="175" t="str">
        <f t="shared" si="511"/>
        <v/>
      </c>
    </row>
    <row r="3196" spans="1:17" s="1" customFormat="1" x14ac:dyDescent="0.3">
      <c r="A3196" s="189">
        <f t="shared" si="509"/>
        <v>43963.999999992258</v>
      </c>
      <c r="B3196" s="190">
        <f t="shared" si="505"/>
        <v>43963</v>
      </c>
      <c r="C3196" s="1">
        <f t="shared" si="506"/>
        <v>0</v>
      </c>
      <c r="D3196" s="191">
        <v>2.3265304818950905</v>
      </c>
      <c r="E3196" s="192">
        <f t="shared" si="507"/>
        <v>8.0785623191800363E-5</v>
      </c>
      <c r="F3196" s="193">
        <f t="shared" si="508"/>
        <v>3.4687698799091167</v>
      </c>
      <c r="G3196" s="193">
        <f t="shared" si="514"/>
        <v>3.5970393872313089</v>
      </c>
      <c r="H3196" s="193">
        <f t="shared" si="514"/>
        <v>3.7300520937504187</v>
      </c>
      <c r="I3196" s="193">
        <f t="shared" si="514"/>
        <v>3.8679833953114242</v>
      </c>
      <c r="J3196" s="193">
        <f t="shared" si="514"/>
        <v>4.0110151736143473</v>
      </c>
      <c r="K3196" s="193">
        <f>MAX(0,(F3196-'2031 forecast'!$C$10))</f>
        <v>0</v>
      </c>
      <c r="L3196" s="193">
        <f>MAX(0,(G3196-'2031 forecast'!$C$10))</f>
        <v>0</v>
      </c>
      <c r="M3196" s="193">
        <f>MAX(0,(H3196-'2031 forecast'!$C$10))</f>
        <v>0</v>
      </c>
      <c r="N3196" s="193">
        <f>MAX(0,(I3196-'2031 forecast'!$C$10))</f>
        <v>0</v>
      </c>
      <c r="O3196" s="193">
        <f>MAX(0,(J3196-'2031 forecast'!$C$10))</f>
        <v>0</v>
      </c>
      <c r="P3196" s="175" t="str">
        <f t="shared" si="510"/>
        <v/>
      </c>
      <c r="Q3196" s="175" t="str">
        <f t="shared" si="511"/>
        <v/>
      </c>
    </row>
    <row r="3197" spans="1:17" s="1" customFormat="1" x14ac:dyDescent="0.3">
      <c r="A3197" s="189">
        <f t="shared" si="509"/>
        <v>43964.041666658923</v>
      </c>
      <c r="B3197" s="190">
        <f t="shared" si="505"/>
        <v>43964</v>
      </c>
      <c r="C3197" s="1">
        <f t="shared" si="506"/>
        <v>1</v>
      </c>
      <c r="D3197" s="191">
        <v>2.1458290852430446</v>
      </c>
      <c r="E3197" s="192">
        <f t="shared" si="507"/>
        <v>7.4511011681757617E-5</v>
      </c>
      <c r="F3197" s="193">
        <f t="shared" si="508"/>
        <v>3.1993508601103504</v>
      </c>
      <c r="G3197" s="193">
        <f t="shared" si="514"/>
        <v>3.3176576872521784</v>
      </c>
      <c r="H3197" s="193">
        <f t="shared" si="514"/>
        <v>3.4403393097698038</v>
      </c>
      <c r="I3197" s="193">
        <f t="shared" si="514"/>
        <v>3.5675575005299542</v>
      </c>
      <c r="J3197" s="193">
        <f t="shared" si="514"/>
        <v>3.6994800144986697</v>
      </c>
      <c r="K3197" s="193">
        <f>MAX(0,(F3197-'2031 forecast'!$C$10))</f>
        <v>0</v>
      </c>
      <c r="L3197" s="193">
        <f>MAX(0,(G3197-'2031 forecast'!$C$10))</f>
        <v>0</v>
      </c>
      <c r="M3197" s="193">
        <f>MAX(0,(H3197-'2031 forecast'!$C$10))</f>
        <v>0</v>
      </c>
      <c r="N3197" s="193">
        <f>MAX(0,(I3197-'2031 forecast'!$C$10))</f>
        <v>0</v>
      </c>
      <c r="O3197" s="193">
        <f>MAX(0,(J3197-'2031 forecast'!$C$10))</f>
        <v>0</v>
      </c>
      <c r="P3197" s="175" t="str">
        <f t="shared" si="510"/>
        <v/>
      </c>
      <c r="Q3197" s="175" t="str">
        <f t="shared" si="511"/>
        <v/>
      </c>
    </row>
    <row r="3198" spans="1:17" s="1" customFormat="1" x14ac:dyDescent="0.3">
      <c r="A3198" s="189">
        <f t="shared" si="509"/>
        <v>43964.083333325587</v>
      </c>
      <c r="B3198" s="190">
        <f t="shared" si="505"/>
        <v>43964</v>
      </c>
      <c r="C3198" s="1">
        <f t="shared" si="506"/>
        <v>2</v>
      </c>
      <c r="D3198" s="191">
        <v>2.115712185801037</v>
      </c>
      <c r="E3198" s="192">
        <f t="shared" si="507"/>
        <v>7.3465243096750495E-5</v>
      </c>
      <c r="F3198" s="193">
        <f t="shared" si="508"/>
        <v>3.1544476901438894</v>
      </c>
      <c r="G3198" s="193">
        <f t="shared" si="514"/>
        <v>3.2710940705889899</v>
      </c>
      <c r="H3198" s="193">
        <f t="shared" si="514"/>
        <v>3.3920538457730349</v>
      </c>
      <c r="I3198" s="193">
        <f t="shared" si="514"/>
        <v>3.5174865180663764</v>
      </c>
      <c r="J3198" s="193">
        <f t="shared" si="514"/>
        <v>3.6475574879793902</v>
      </c>
      <c r="K3198" s="193">
        <f>MAX(0,(F3198-'2031 forecast'!$C$10))</f>
        <v>0</v>
      </c>
      <c r="L3198" s="193">
        <f>MAX(0,(G3198-'2031 forecast'!$C$10))</f>
        <v>0</v>
      </c>
      <c r="M3198" s="193">
        <f>MAX(0,(H3198-'2031 forecast'!$C$10))</f>
        <v>0</v>
      </c>
      <c r="N3198" s="193">
        <f>MAX(0,(I3198-'2031 forecast'!$C$10))</f>
        <v>0</v>
      </c>
      <c r="O3198" s="193">
        <f>MAX(0,(J3198-'2031 forecast'!$C$10))</f>
        <v>0</v>
      </c>
      <c r="P3198" s="175" t="str">
        <f t="shared" si="510"/>
        <v/>
      </c>
      <c r="Q3198" s="175" t="str">
        <f t="shared" si="511"/>
        <v/>
      </c>
    </row>
    <row r="3199" spans="1:17" s="1" customFormat="1" x14ac:dyDescent="0.3">
      <c r="A3199" s="189">
        <f t="shared" si="509"/>
        <v>43964.124999992251</v>
      </c>
      <c r="B3199" s="190">
        <f t="shared" si="505"/>
        <v>43964</v>
      </c>
      <c r="C3199" s="1">
        <f t="shared" si="506"/>
        <v>3</v>
      </c>
      <c r="D3199" s="191">
        <v>2.1232414106615387</v>
      </c>
      <c r="E3199" s="192">
        <f t="shared" si="507"/>
        <v>7.3726685243002266E-5</v>
      </c>
      <c r="F3199" s="193">
        <f t="shared" si="508"/>
        <v>3.1656734826355044</v>
      </c>
      <c r="G3199" s="193">
        <f t="shared" si="514"/>
        <v>3.2827349747547863</v>
      </c>
      <c r="H3199" s="193">
        <f t="shared" si="514"/>
        <v>3.4041252117722265</v>
      </c>
      <c r="I3199" s="193">
        <f t="shared" si="514"/>
        <v>3.5300042636822702</v>
      </c>
      <c r="J3199" s="193">
        <f t="shared" si="514"/>
        <v>3.6605381196092095</v>
      </c>
      <c r="K3199" s="193">
        <f>MAX(0,(F3199-'2031 forecast'!$C$10))</f>
        <v>0</v>
      </c>
      <c r="L3199" s="193">
        <f>MAX(0,(G3199-'2031 forecast'!$C$10))</f>
        <v>0</v>
      </c>
      <c r="M3199" s="193">
        <f>MAX(0,(H3199-'2031 forecast'!$C$10))</f>
        <v>0</v>
      </c>
      <c r="N3199" s="193">
        <f>MAX(0,(I3199-'2031 forecast'!$C$10))</f>
        <v>0</v>
      </c>
      <c r="O3199" s="193">
        <f>MAX(0,(J3199-'2031 forecast'!$C$10))</f>
        <v>0</v>
      </c>
      <c r="P3199" s="175" t="str">
        <f t="shared" si="510"/>
        <v/>
      </c>
      <c r="Q3199" s="175" t="str">
        <f t="shared" si="511"/>
        <v/>
      </c>
    </row>
    <row r="3200" spans="1:17" s="1" customFormat="1" x14ac:dyDescent="0.3">
      <c r="A3200" s="189">
        <f t="shared" si="509"/>
        <v>43964.166666658915</v>
      </c>
      <c r="B3200" s="190">
        <f t="shared" si="505"/>
        <v>43964</v>
      </c>
      <c r="C3200" s="1">
        <f t="shared" si="506"/>
        <v>4</v>
      </c>
      <c r="D3200" s="191">
        <v>2.1081829609405349</v>
      </c>
      <c r="E3200" s="192">
        <f t="shared" si="507"/>
        <v>7.3203800950498712E-5</v>
      </c>
      <c r="F3200" s="193">
        <f t="shared" si="508"/>
        <v>3.1432218976522743</v>
      </c>
      <c r="G3200" s="193">
        <f t="shared" si="514"/>
        <v>3.2594531664231927</v>
      </c>
      <c r="H3200" s="193">
        <f t="shared" si="514"/>
        <v>3.3799824797738425</v>
      </c>
      <c r="I3200" s="193">
        <f t="shared" si="514"/>
        <v>3.5049687724504817</v>
      </c>
      <c r="J3200" s="193">
        <f t="shared" si="514"/>
        <v>3.63457685634957</v>
      </c>
      <c r="K3200" s="193">
        <f>MAX(0,(F3200-'2031 forecast'!$C$10))</f>
        <v>0</v>
      </c>
      <c r="L3200" s="193">
        <f>MAX(0,(G3200-'2031 forecast'!$C$10))</f>
        <v>0</v>
      </c>
      <c r="M3200" s="193">
        <f>MAX(0,(H3200-'2031 forecast'!$C$10))</f>
        <v>0</v>
      </c>
      <c r="N3200" s="193">
        <f>MAX(0,(I3200-'2031 forecast'!$C$10))</f>
        <v>0</v>
      </c>
      <c r="O3200" s="193">
        <f>MAX(0,(J3200-'2031 forecast'!$C$10))</f>
        <v>0</v>
      </c>
      <c r="P3200" s="175" t="str">
        <f t="shared" si="510"/>
        <v/>
      </c>
      <c r="Q3200" s="175" t="str">
        <f t="shared" si="511"/>
        <v/>
      </c>
    </row>
    <row r="3201" spans="1:17" s="1" customFormat="1" x14ac:dyDescent="0.3">
      <c r="A3201" s="189">
        <f t="shared" si="509"/>
        <v>43964.20833332558</v>
      </c>
      <c r="B3201" s="190">
        <f t="shared" si="505"/>
        <v>43964</v>
      </c>
      <c r="C3201" s="1">
        <f t="shared" si="506"/>
        <v>5</v>
      </c>
      <c r="D3201" s="191">
        <v>2.1533583101035458</v>
      </c>
      <c r="E3201" s="192">
        <f t="shared" si="507"/>
        <v>7.4772453828009374E-5</v>
      </c>
      <c r="F3201" s="193">
        <f t="shared" si="508"/>
        <v>3.2105766526019646</v>
      </c>
      <c r="G3201" s="193">
        <f t="shared" si="514"/>
        <v>3.3292985914179742</v>
      </c>
      <c r="H3201" s="193">
        <f t="shared" si="514"/>
        <v>3.452410675768995</v>
      </c>
      <c r="I3201" s="193">
        <f t="shared" si="514"/>
        <v>3.580075246145848</v>
      </c>
      <c r="J3201" s="193">
        <f t="shared" si="514"/>
        <v>3.7124606461284881</v>
      </c>
      <c r="K3201" s="193">
        <f>MAX(0,(F3201-'2031 forecast'!$C$10))</f>
        <v>0</v>
      </c>
      <c r="L3201" s="193">
        <f>MAX(0,(G3201-'2031 forecast'!$C$10))</f>
        <v>0</v>
      </c>
      <c r="M3201" s="193">
        <f>MAX(0,(H3201-'2031 forecast'!$C$10))</f>
        <v>0</v>
      </c>
      <c r="N3201" s="193">
        <f>MAX(0,(I3201-'2031 forecast'!$C$10))</f>
        <v>0</v>
      </c>
      <c r="O3201" s="193">
        <f>MAX(0,(J3201-'2031 forecast'!$C$10))</f>
        <v>0</v>
      </c>
      <c r="P3201" s="175" t="str">
        <f t="shared" si="510"/>
        <v/>
      </c>
      <c r="Q3201" s="175" t="str">
        <f t="shared" si="511"/>
        <v/>
      </c>
    </row>
    <row r="3202" spans="1:17" s="1" customFormat="1" x14ac:dyDescent="0.3">
      <c r="A3202" s="189">
        <f t="shared" si="509"/>
        <v>43964.249999992244</v>
      </c>
      <c r="B3202" s="190">
        <f t="shared" si="505"/>
        <v>43964</v>
      </c>
      <c r="C3202" s="1">
        <f t="shared" si="506"/>
        <v>6</v>
      </c>
      <c r="D3202" s="191">
        <v>2.3491181564765959</v>
      </c>
      <c r="E3202" s="192">
        <f t="shared" si="507"/>
        <v>8.1569949630555701E-5</v>
      </c>
      <c r="F3202" s="193">
        <f t="shared" si="508"/>
        <v>3.5024472573839622</v>
      </c>
      <c r="G3202" s="193">
        <f t="shared" si="514"/>
        <v>3.6319620997287001</v>
      </c>
      <c r="H3202" s="193">
        <f t="shared" si="514"/>
        <v>3.7662661917479956</v>
      </c>
      <c r="I3202" s="193">
        <f t="shared" si="514"/>
        <v>3.9055366321591078</v>
      </c>
      <c r="J3202" s="193">
        <f t="shared" si="514"/>
        <v>4.0499570685038062</v>
      </c>
      <c r="K3202" s="193">
        <f>MAX(0,(F3202-'2031 forecast'!$C$10))</f>
        <v>0</v>
      </c>
      <c r="L3202" s="193">
        <f>MAX(0,(G3202-'2031 forecast'!$C$10))</f>
        <v>0</v>
      </c>
      <c r="M3202" s="193">
        <f>MAX(0,(H3202-'2031 forecast'!$C$10))</f>
        <v>0</v>
      </c>
      <c r="N3202" s="193">
        <f>MAX(0,(I3202-'2031 forecast'!$C$10))</f>
        <v>0</v>
      </c>
      <c r="O3202" s="193">
        <f>MAX(0,(J3202-'2031 forecast'!$C$10))</f>
        <v>0</v>
      </c>
      <c r="P3202" s="175" t="str">
        <f t="shared" si="510"/>
        <v/>
      </c>
      <c r="Q3202" s="175" t="str">
        <f t="shared" si="511"/>
        <v/>
      </c>
    </row>
    <row r="3203" spans="1:17" s="1" customFormat="1" x14ac:dyDescent="0.3">
      <c r="A3203" s="189">
        <f t="shared" si="509"/>
        <v>43964.291666658908</v>
      </c>
      <c r="B3203" s="190">
        <f t="shared" si="505"/>
        <v>43964</v>
      </c>
      <c r="C3203" s="1">
        <f t="shared" si="506"/>
        <v>7</v>
      </c>
      <c r="D3203" s="191">
        <v>2.5298195531286418</v>
      </c>
      <c r="E3203" s="192">
        <f t="shared" si="507"/>
        <v>8.7844561140598446E-5</v>
      </c>
      <c r="F3203" s="193">
        <f t="shared" si="508"/>
        <v>3.7718662771827285</v>
      </c>
      <c r="G3203" s="193">
        <f t="shared" si="514"/>
        <v>3.9113437997078306</v>
      </c>
      <c r="H3203" s="193">
        <f t="shared" si="514"/>
        <v>4.0559789757286104</v>
      </c>
      <c r="I3203" s="193">
        <f t="shared" si="514"/>
        <v>4.2059625269405778</v>
      </c>
      <c r="J3203" s="193">
        <f t="shared" si="514"/>
        <v>4.3614922276194834</v>
      </c>
      <c r="K3203" s="193">
        <f>MAX(0,(F3203-'2031 forecast'!$C$10))</f>
        <v>0</v>
      </c>
      <c r="L3203" s="193">
        <f>MAX(0,(G3203-'2031 forecast'!$C$10))</f>
        <v>0</v>
      </c>
      <c r="M3203" s="193">
        <f>MAX(0,(H3203-'2031 forecast'!$C$10))</f>
        <v>0</v>
      </c>
      <c r="N3203" s="193">
        <f>MAX(0,(I3203-'2031 forecast'!$C$10))</f>
        <v>0</v>
      </c>
      <c r="O3203" s="193">
        <f>MAX(0,(J3203-'2031 forecast'!$C$10))</f>
        <v>0</v>
      </c>
      <c r="P3203" s="175" t="str">
        <f t="shared" si="510"/>
        <v/>
      </c>
      <c r="Q3203" s="175" t="str">
        <f t="shared" si="511"/>
        <v/>
      </c>
    </row>
    <row r="3204" spans="1:17" s="1" customFormat="1" x14ac:dyDescent="0.3">
      <c r="A3204" s="189">
        <f t="shared" si="509"/>
        <v>43964.333333325572</v>
      </c>
      <c r="B3204" s="190">
        <f t="shared" si="505"/>
        <v>43964</v>
      </c>
      <c r="C3204" s="1">
        <f t="shared" si="506"/>
        <v>8</v>
      </c>
      <c r="D3204" s="191">
        <v>2.5222903282681401</v>
      </c>
      <c r="E3204" s="192">
        <f t="shared" si="507"/>
        <v>8.7583118994346675E-5</v>
      </c>
      <c r="F3204" s="193">
        <f t="shared" si="508"/>
        <v>3.7606404846911139</v>
      </c>
      <c r="G3204" s="193">
        <f t="shared" si="514"/>
        <v>3.8997028955420339</v>
      </c>
      <c r="H3204" s="193">
        <f t="shared" si="514"/>
        <v>4.0439076097294189</v>
      </c>
      <c r="I3204" s="193">
        <f t="shared" si="514"/>
        <v>4.1934447813246836</v>
      </c>
      <c r="J3204" s="193">
        <f t="shared" si="514"/>
        <v>4.3485115959896641</v>
      </c>
      <c r="K3204" s="193">
        <f>MAX(0,(F3204-'2031 forecast'!$C$10))</f>
        <v>0</v>
      </c>
      <c r="L3204" s="193">
        <f>MAX(0,(G3204-'2031 forecast'!$C$10))</f>
        <v>0</v>
      </c>
      <c r="M3204" s="193">
        <f>MAX(0,(H3204-'2031 forecast'!$C$10))</f>
        <v>0</v>
      </c>
      <c r="N3204" s="193">
        <f>MAX(0,(I3204-'2031 forecast'!$C$10))</f>
        <v>0</v>
      </c>
      <c r="O3204" s="193">
        <f>MAX(0,(J3204-'2031 forecast'!$C$10))</f>
        <v>0</v>
      </c>
      <c r="P3204" s="175" t="str">
        <f t="shared" si="510"/>
        <v/>
      </c>
      <c r="Q3204" s="175" t="str">
        <f t="shared" si="511"/>
        <v/>
      </c>
    </row>
    <row r="3205" spans="1:17" s="1" customFormat="1" x14ac:dyDescent="0.3">
      <c r="A3205" s="189">
        <f t="shared" si="509"/>
        <v>43964.374999992237</v>
      </c>
      <c r="B3205" s="190">
        <f t="shared" ref="B3205:B3268" si="515">INT(A3205)</f>
        <v>43964</v>
      </c>
      <c r="C3205" s="1">
        <f t="shared" ref="C3205:C3268" si="516">HOUR(A3205)</f>
        <v>9</v>
      </c>
      <c r="D3205" s="191">
        <v>2.7255793995016915</v>
      </c>
      <c r="E3205" s="192">
        <f t="shared" ref="E3205:E3268" si="517">D3205/SUM($D$4:$D$8763)</f>
        <v>9.4642056943144759E-5</v>
      </c>
      <c r="F3205" s="193">
        <f t="shared" ref="F3205:F3268" si="518">E3205*$F$2</f>
        <v>4.0637368819647257</v>
      </c>
      <c r="G3205" s="193">
        <f t="shared" ref="G3205:J3224" si="519">$E3205*G$2</f>
        <v>4.2140073080185561</v>
      </c>
      <c r="H3205" s="193">
        <f t="shared" si="519"/>
        <v>4.3698344917076106</v>
      </c>
      <c r="I3205" s="193">
        <f t="shared" si="519"/>
        <v>4.5314239129538363</v>
      </c>
      <c r="J3205" s="193">
        <f t="shared" si="519"/>
        <v>4.698988649994801</v>
      </c>
      <c r="K3205" s="193">
        <f>MAX(0,(F3205-'2031 forecast'!$C$10))</f>
        <v>0</v>
      </c>
      <c r="L3205" s="193">
        <f>MAX(0,(G3205-'2031 forecast'!$C$10))</f>
        <v>0</v>
      </c>
      <c r="M3205" s="193">
        <f>MAX(0,(H3205-'2031 forecast'!$C$10))</f>
        <v>0</v>
      </c>
      <c r="N3205" s="193">
        <f>MAX(0,(I3205-'2031 forecast'!$C$10))</f>
        <v>0</v>
      </c>
      <c r="O3205" s="193">
        <f>MAX(0,(J3205-'2031 forecast'!$C$10))</f>
        <v>0</v>
      </c>
      <c r="P3205" s="175" t="str">
        <f t="shared" si="510"/>
        <v/>
      </c>
      <c r="Q3205" s="175" t="str">
        <f t="shared" si="511"/>
        <v/>
      </c>
    </row>
    <row r="3206" spans="1:17" s="1" customFormat="1" x14ac:dyDescent="0.3">
      <c r="A3206" s="189">
        <f t="shared" ref="A3206:A3269" si="520">A3205 + TIME(1,0,0)</f>
        <v>43964.416666658901</v>
      </c>
      <c r="B3206" s="190">
        <f t="shared" si="515"/>
        <v>43964</v>
      </c>
      <c r="C3206" s="1">
        <f t="shared" si="516"/>
        <v>10</v>
      </c>
      <c r="D3206" s="191">
        <v>2.8535762221302239</v>
      </c>
      <c r="E3206" s="192">
        <f t="shared" si="517"/>
        <v>9.908657342942503E-5</v>
      </c>
      <c r="F3206" s="193">
        <f t="shared" si="518"/>
        <v>4.2545753543221849</v>
      </c>
      <c r="G3206" s="193">
        <f t="shared" si="519"/>
        <v>4.411902678837107</v>
      </c>
      <c r="H3206" s="193">
        <f t="shared" si="519"/>
        <v>4.5750477136938787</v>
      </c>
      <c r="I3206" s="193">
        <f t="shared" si="519"/>
        <v>4.7442255884240438</v>
      </c>
      <c r="J3206" s="193">
        <f t="shared" si="519"/>
        <v>4.9196593877017394</v>
      </c>
      <c r="K3206" s="193">
        <f>MAX(0,(F3206-'2031 forecast'!$C$10))</f>
        <v>0</v>
      </c>
      <c r="L3206" s="193">
        <f>MAX(0,(G3206-'2031 forecast'!$C$10))</f>
        <v>0</v>
      </c>
      <c r="M3206" s="193">
        <f>MAX(0,(H3206-'2031 forecast'!$C$10))</f>
        <v>0</v>
      </c>
      <c r="N3206" s="193">
        <f>MAX(0,(I3206-'2031 forecast'!$C$10))</f>
        <v>0</v>
      </c>
      <c r="O3206" s="193">
        <f>MAX(0,(J3206-'2031 forecast'!$C$10))</f>
        <v>0</v>
      </c>
      <c r="P3206" s="175" t="str">
        <f t="shared" ref="P3206:P3269" si="521">IF(K3206&gt;0,IF(K3205&gt;0,P3205+1,1),"")</f>
        <v/>
      </c>
      <c r="Q3206" s="175" t="str">
        <f t="shared" ref="Q3206:Q3269" si="522">IF(AND(K3206&gt;0,K3207=0),P3206,"")</f>
        <v/>
      </c>
    </row>
    <row r="3207" spans="1:17" s="1" customFormat="1" x14ac:dyDescent="0.3">
      <c r="A3207" s="189">
        <f t="shared" si="520"/>
        <v>43964.458333325565</v>
      </c>
      <c r="B3207" s="190">
        <f t="shared" si="515"/>
        <v>43964</v>
      </c>
      <c r="C3207" s="1">
        <f t="shared" si="516"/>
        <v>11</v>
      </c>
      <c r="D3207" s="191">
        <v>2.8385177724092201</v>
      </c>
      <c r="E3207" s="192">
        <f t="shared" si="517"/>
        <v>9.8563689136921476E-5</v>
      </c>
      <c r="F3207" s="193">
        <f t="shared" si="518"/>
        <v>4.2321237693389548</v>
      </c>
      <c r="G3207" s="193">
        <f t="shared" si="519"/>
        <v>4.3886208705055125</v>
      </c>
      <c r="H3207" s="193">
        <f t="shared" si="519"/>
        <v>4.5509049816954947</v>
      </c>
      <c r="I3207" s="193">
        <f t="shared" si="519"/>
        <v>4.7191900971922554</v>
      </c>
      <c r="J3207" s="193">
        <f t="shared" si="519"/>
        <v>4.8936981244420998</v>
      </c>
      <c r="K3207" s="193">
        <f>MAX(0,(F3207-'2031 forecast'!$C$10))</f>
        <v>0</v>
      </c>
      <c r="L3207" s="193">
        <f>MAX(0,(G3207-'2031 forecast'!$C$10))</f>
        <v>0</v>
      </c>
      <c r="M3207" s="193">
        <f>MAX(0,(H3207-'2031 forecast'!$C$10))</f>
        <v>0</v>
      </c>
      <c r="N3207" s="193">
        <f>MAX(0,(I3207-'2031 forecast'!$C$10))</f>
        <v>0</v>
      </c>
      <c r="O3207" s="193">
        <f>MAX(0,(J3207-'2031 forecast'!$C$10))</f>
        <v>0</v>
      </c>
      <c r="P3207" s="175" t="str">
        <f t="shared" si="521"/>
        <v/>
      </c>
      <c r="Q3207" s="175" t="str">
        <f t="shared" si="522"/>
        <v/>
      </c>
    </row>
    <row r="3208" spans="1:17" s="1" customFormat="1" x14ac:dyDescent="0.3">
      <c r="A3208" s="189">
        <f t="shared" si="520"/>
        <v>43964.499999992229</v>
      </c>
      <c r="B3208" s="190">
        <f t="shared" si="515"/>
        <v>43964</v>
      </c>
      <c r="C3208" s="1">
        <f t="shared" si="516"/>
        <v>12</v>
      </c>
      <c r="D3208" s="191">
        <v>2.7406378492226948</v>
      </c>
      <c r="E3208" s="192">
        <f t="shared" si="517"/>
        <v>9.5164941235648299E-5</v>
      </c>
      <c r="F3208" s="193">
        <f t="shared" si="518"/>
        <v>4.0861884669479549</v>
      </c>
      <c r="G3208" s="193">
        <f t="shared" si="519"/>
        <v>4.2372891163501496</v>
      </c>
      <c r="H3208" s="193">
        <f t="shared" si="519"/>
        <v>4.3939772237059938</v>
      </c>
      <c r="I3208" s="193">
        <f t="shared" si="519"/>
        <v>4.5564594041856248</v>
      </c>
      <c r="J3208" s="193">
        <f t="shared" si="519"/>
        <v>4.7249499132544397</v>
      </c>
      <c r="K3208" s="193">
        <f>MAX(0,(F3208-'2031 forecast'!$C$10))</f>
        <v>0</v>
      </c>
      <c r="L3208" s="193">
        <f>MAX(0,(G3208-'2031 forecast'!$C$10))</f>
        <v>0</v>
      </c>
      <c r="M3208" s="193">
        <f>MAX(0,(H3208-'2031 forecast'!$C$10))</f>
        <v>0</v>
      </c>
      <c r="N3208" s="193">
        <f>MAX(0,(I3208-'2031 forecast'!$C$10))</f>
        <v>0</v>
      </c>
      <c r="O3208" s="193">
        <f>MAX(0,(J3208-'2031 forecast'!$C$10))</f>
        <v>0</v>
      </c>
      <c r="P3208" s="175" t="str">
        <f t="shared" si="521"/>
        <v/>
      </c>
      <c r="Q3208" s="175" t="str">
        <f t="shared" si="522"/>
        <v/>
      </c>
    </row>
    <row r="3209" spans="1:17" s="1" customFormat="1" x14ac:dyDescent="0.3">
      <c r="A3209" s="189">
        <f t="shared" si="520"/>
        <v>43964.541666658894</v>
      </c>
      <c r="B3209" s="190">
        <f t="shared" si="515"/>
        <v>43964</v>
      </c>
      <c r="C3209" s="1">
        <f t="shared" si="516"/>
        <v>13</v>
      </c>
      <c r="D3209" s="191">
        <v>2.672874825478178</v>
      </c>
      <c r="E3209" s="192">
        <f t="shared" si="517"/>
        <v>9.2811961919382285E-5</v>
      </c>
      <c r="F3209" s="193">
        <f t="shared" si="518"/>
        <v>3.9851563345234187</v>
      </c>
      <c r="G3209" s="193">
        <f t="shared" si="519"/>
        <v>4.1325209788579755</v>
      </c>
      <c r="H3209" s="193">
        <f t="shared" si="519"/>
        <v>4.2853349297132644</v>
      </c>
      <c r="I3209" s="193">
        <f t="shared" si="519"/>
        <v>4.4437996936425739</v>
      </c>
      <c r="J3209" s="193">
        <f t="shared" si="519"/>
        <v>4.6081242285860613</v>
      </c>
      <c r="K3209" s="193">
        <f>MAX(0,(F3209-'2031 forecast'!$C$10))</f>
        <v>0</v>
      </c>
      <c r="L3209" s="193">
        <f>MAX(0,(G3209-'2031 forecast'!$C$10))</f>
        <v>0</v>
      </c>
      <c r="M3209" s="193">
        <f>MAX(0,(H3209-'2031 forecast'!$C$10))</f>
        <v>0</v>
      </c>
      <c r="N3209" s="193">
        <f>MAX(0,(I3209-'2031 forecast'!$C$10))</f>
        <v>0</v>
      </c>
      <c r="O3209" s="193">
        <f>MAX(0,(J3209-'2031 forecast'!$C$10))</f>
        <v>0</v>
      </c>
      <c r="P3209" s="175" t="str">
        <f t="shared" si="521"/>
        <v/>
      </c>
      <c r="Q3209" s="175" t="str">
        <f t="shared" si="522"/>
        <v/>
      </c>
    </row>
    <row r="3210" spans="1:17" s="1" customFormat="1" x14ac:dyDescent="0.3">
      <c r="A3210" s="189">
        <f t="shared" si="520"/>
        <v>43964.583333325558</v>
      </c>
      <c r="B3210" s="190">
        <f t="shared" si="515"/>
        <v>43964</v>
      </c>
      <c r="C3210" s="1">
        <f t="shared" si="516"/>
        <v>14</v>
      </c>
      <c r="D3210" s="191">
        <v>2.5900533520126574</v>
      </c>
      <c r="E3210" s="192">
        <f t="shared" si="517"/>
        <v>8.9936098310612703E-5</v>
      </c>
      <c r="F3210" s="193">
        <f t="shared" si="518"/>
        <v>3.861672617115651</v>
      </c>
      <c r="G3210" s="193">
        <f t="shared" si="519"/>
        <v>4.0044710330342079</v>
      </c>
      <c r="H3210" s="193">
        <f t="shared" si="519"/>
        <v>4.1525499037221492</v>
      </c>
      <c r="I3210" s="193">
        <f t="shared" si="519"/>
        <v>4.3061044918677345</v>
      </c>
      <c r="J3210" s="193">
        <f t="shared" si="519"/>
        <v>4.4653372806580434</v>
      </c>
      <c r="K3210" s="193">
        <f>MAX(0,(F3210-'2031 forecast'!$C$10))</f>
        <v>0</v>
      </c>
      <c r="L3210" s="193">
        <f>MAX(0,(G3210-'2031 forecast'!$C$10))</f>
        <v>0</v>
      </c>
      <c r="M3210" s="193">
        <f>MAX(0,(H3210-'2031 forecast'!$C$10))</f>
        <v>0</v>
      </c>
      <c r="N3210" s="193">
        <f>MAX(0,(I3210-'2031 forecast'!$C$10))</f>
        <v>0</v>
      </c>
      <c r="O3210" s="193">
        <f>MAX(0,(J3210-'2031 forecast'!$C$10))</f>
        <v>0</v>
      </c>
      <c r="P3210" s="175" t="str">
        <f t="shared" si="521"/>
        <v/>
      </c>
      <c r="Q3210" s="175" t="str">
        <f t="shared" si="522"/>
        <v/>
      </c>
    </row>
    <row r="3211" spans="1:17" s="1" customFormat="1" x14ac:dyDescent="0.3">
      <c r="A3211" s="189">
        <f t="shared" si="520"/>
        <v>43964.624999992222</v>
      </c>
      <c r="B3211" s="190">
        <f t="shared" si="515"/>
        <v>43964</v>
      </c>
      <c r="C3211" s="1">
        <f t="shared" si="516"/>
        <v>15</v>
      </c>
      <c r="D3211" s="191">
        <v>2.5900533520126574</v>
      </c>
      <c r="E3211" s="192">
        <f t="shared" si="517"/>
        <v>8.9936098310612703E-5</v>
      </c>
      <c r="F3211" s="193">
        <f t="shared" si="518"/>
        <v>3.861672617115651</v>
      </c>
      <c r="G3211" s="193">
        <f t="shared" si="519"/>
        <v>4.0044710330342079</v>
      </c>
      <c r="H3211" s="193">
        <f t="shared" si="519"/>
        <v>4.1525499037221492</v>
      </c>
      <c r="I3211" s="193">
        <f t="shared" si="519"/>
        <v>4.3061044918677345</v>
      </c>
      <c r="J3211" s="193">
        <f t="shared" si="519"/>
        <v>4.4653372806580434</v>
      </c>
      <c r="K3211" s="193">
        <f>MAX(0,(F3211-'2031 forecast'!$C$10))</f>
        <v>0</v>
      </c>
      <c r="L3211" s="193">
        <f>MAX(0,(G3211-'2031 forecast'!$C$10))</f>
        <v>0</v>
      </c>
      <c r="M3211" s="193">
        <f>MAX(0,(H3211-'2031 forecast'!$C$10))</f>
        <v>0</v>
      </c>
      <c r="N3211" s="193">
        <f>MAX(0,(I3211-'2031 forecast'!$C$10))</f>
        <v>0</v>
      </c>
      <c r="O3211" s="193">
        <f>MAX(0,(J3211-'2031 forecast'!$C$10))</f>
        <v>0</v>
      </c>
      <c r="P3211" s="175" t="str">
        <f t="shared" si="521"/>
        <v/>
      </c>
      <c r="Q3211" s="175" t="str">
        <f t="shared" si="522"/>
        <v/>
      </c>
    </row>
    <row r="3212" spans="1:17" s="1" customFormat="1" x14ac:dyDescent="0.3">
      <c r="A3212" s="189">
        <f t="shared" si="520"/>
        <v>43964.666666658886</v>
      </c>
      <c r="B3212" s="190">
        <f t="shared" si="515"/>
        <v>43964</v>
      </c>
      <c r="C3212" s="1">
        <f t="shared" si="516"/>
        <v>16</v>
      </c>
      <c r="D3212" s="191">
        <v>2.7481670740831974</v>
      </c>
      <c r="E3212" s="192">
        <f t="shared" si="517"/>
        <v>9.542638338190011E-5</v>
      </c>
      <c r="F3212" s="193">
        <f t="shared" si="518"/>
        <v>4.0974142594395717</v>
      </c>
      <c r="G3212" s="193">
        <f t="shared" si="519"/>
        <v>4.2489300205159477</v>
      </c>
      <c r="H3212" s="193">
        <f t="shared" si="519"/>
        <v>4.406048589705188</v>
      </c>
      <c r="I3212" s="193">
        <f t="shared" si="519"/>
        <v>4.5689771498015208</v>
      </c>
      <c r="J3212" s="193">
        <f t="shared" si="519"/>
        <v>4.7379305448842617</v>
      </c>
      <c r="K3212" s="193">
        <f>MAX(0,(F3212-'2031 forecast'!$C$10))</f>
        <v>0</v>
      </c>
      <c r="L3212" s="193">
        <f>MAX(0,(G3212-'2031 forecast'!$C$10))</f>
        <v>0</v>
      </c>
      <c r="M3212" s="193">
        <f>MAX(0,(H3212-'2031 forecast'!$C$10))</f>
        <v>0</v>
      </c>
      <c r="N3212" s="193">
        <f>MAX(0,(I3212-'2031 forecast'!$C$10))</f>
        <v>0</v>
      </c>
      <c r="O3212" s="193">
        <f>MAX(0,(J3212-'2031 forecast'!$C$10))</f>
        <v>0</v>
      </c>
      <c r="P3212" s="175" t="str">
        <f t="shared" si="521"/>
        <v/>
      </c>
      <c r="Q3212" s="175" t="str">
        <f t="shared" si="522"/>
        <v/>
      </c>
    </row>
    <row r="3213" spans="1:17" s="1" customFormat="1" x14ac:dyDescent="0.3">
      <c r="A3213" s="189">
        <f t="shared" si="520"/>
        <v>43964.70833332555</v>
      </c>
      <c r="B3213" s="190">
        <f t="shared" si="515"/>
        <v>43964</v>
      </c>
      <c r="C3213" s="1">
        <f t="shared" si="516"/>
        <v>17</v>
      </c>
      <c r="D3213" s="191">
        <v>2.6578163757571742</v>
      </c>
      <c r="E3213" s="192">
        <f t="shared" si="517"/>
        <v>9.2289077626878717E-5</v>
      </c>
      <c r="F3213" s="193">
        <f t="shared" si="518"/>
        <v>3.9627047495401877</v>
      </c>
      <c r="G3213" s="193">
        <f t="shared" si="519"/>
        <v>4.1092391705263811</v>
      </c>
      <c r="H3213" s="193">
        <f t="shared" si="519"/>
        <v>4.2611921977148794</v>
      </c>
      <c r="I3213" s="193">
        <f t="shared" si="519"/>
        <v>4.4187642024107845</v>
      </c>
      <c r="J3213" s="193">
        <f t="shared" si="519"/>
        <v>4.5821629653264218</v>
      </c>
      <c r="K3213" s="193">
        <f>MAX(0,(F3213-'2031 forecast'!$C$10))</f>
        <v>0</v>
      </c>
      <c r="L3213" s="193">
        <f>MAX(0,(G3213-'2031 forecast'!$C$10))</f>
        <v>0</v>
      </c>
      <c r="M3213" s="193">
        <f>MAX(0,(H3213-'2031 forecast'!$C$10))</f>
        <v>0</v>
      </c>
      <c r="N3213" s="193">
        <f>MAX(0,(I3213-'2031 forecast'!$C$10))</f>
        <v>0</v>
      </c>
      <c r="O3213" s="193">
        <f>MAX(0,(J3213-'2031 forecast'!$C$10))</f>
        <v>0</v>
      </c>
      <c r="P3213" s="175" t="str">
        <f t="shared" si="521"/>
        <v/>
      </c>
      <c r="Q3213" s="175" t="str">
        <f t="shared" si="522"/>
        <v/>
      </c>
    </row>
    <row r="3214" spans="1:17" s="1" customFormat="1" x14ac:dyDescent="0.3">
      <c r="A3214" s="189">
        <f t="shared" si="520"/>
        <v>43964.749999992215</v>
      </c>
      <c r="B3214" s="190">
        <f t="shared" si="515"/>
        <v>43964</v>
      </c>
      <c r="C3214" s="1">
        <f t="shared" si="516"/>
        <v>18</v>
      </c>
      <c r="D3214" s="191">
        <v>2.6804040503386801</v>
      </c>
      <c r="E3214" s="192">
        <f t="shared" si="517"/>
        <v>9.3073404065634069E-5</v>
      </c>
      <c r="F3214" s="193">
        <f t="shared" si="518"/>
        <v>3.9963821270150337</v>
      </c>
      <c r="G3214" s="193">
        <f t="shared" si="519"/>
        <v>4.1441618830237728</v>
      </c>
      <c r="H3214" s="193">
        <f t="shared" si="519"/>
        <v>4.2974062957124568</v>
      </c>
      <c r="I3214" s="193">
        <f t="shared" si="519"/>
        <v>4.456317439258469</v>
      </c>
      <c r="J3214" s="193">
        <f t="shared" si="519"/>
        <v>4.6211048602158815</v>
      </c>
      <c r="K3214" s="193">
        <f>MAX(0,(F3214-'2031 forecast'!$C$10))</f>
        <v>0</v>
      </c>
      <c r="L3214" s="193">
        <f>MAX(0,(G3214-'2031 forecast'!$C$10))</f>
        <v>0</v>
      </c>
      <c r="M3214" s="193">
        <f>MAX(0,(H3214-'2031 forecast'!$C$10))</f>
        <v>0</v>
      </c>
      <c r="N3214" s="193">
        <f>MAX(0,(I3214-'2031 forecast'!$C$10))</f>
        <v>0</v>
      </c>
      <c r="O3214" s="193">
        <f>MAX(0,(J3214-'2031 forecast'!$C$10))</f>
        <v>0</v>
      </c>
      <c r="P3214" s="175" t="str">
        <f t="shared" si="521"/>
        <v/>
      </c>
      <c r="Q3214" s="175" t="str">
        <f t="shared" si="522"/>
        <v/>
      </c>
    </row>
    <row r="3215" spans="1:17" s="1" customFormat="1" x14ac:dyDescent="0.3">
      <c r="A3215" s="189">
        <f t="shared" si="520"/>
        <v>43964.791666658879</v>
      </c>
      <c r="B3215" s="190">
        <f t="shared" si="515"/>
        <v>43964</v>
      </c>
      <c r="C3215" s="1">
        <f t="shared" si="516"/>
        <v>19</v>
      </c>
      <c r="D3215" s="191">
        <v>2.6201702514546645</v>
      </c>
      <c r="E3215" s="192">
        <f t="shared" si="517"/>
        <v>9.0981866895619812E-5</v>
      </c>
      <c r="F3215" s="193">
        <f t="shared" si="518"/>
        <v>3.9065757870821116</v>
      </c>
      <c r="G3215" s="193">
        <f t="shared" si="519"/>
        <v>4.0510346496973959</v>
      </c>
      <c r="H3215" s="193">
        <f t="shared" si="519"/>
        <v>4.2008353677189181</v>
      </c>
      <c r="I3215" s="193">
        <f t="shared" si="519"/>
        <v>4.3561754743313124</v>
      </c>
      <c r="J3215" s="193">
        <f t="shared" si="519"/>
        <v>4.5172598071773225</v>
      </c>
      <c r="K3215" s="193">
        <f>MAX(0,(F3215-'2031 forecast'!$C$10))</f>
        <v>0</v>
      </c>
      <c r="L3215" s="193">
        <f>MAX(0,(G3215-'2031 forecast'!$C$10))</f>
        <v>0</v>
      </c>
      <c r="M3215" s="193">
        <f>MAX(0,(H3215-'2031 forecast'!$C$10))</f>
        <v>0</v>
      </c>
      <c r="N3215" s="193">
        <f>MAX(0,(I3215-'2031 forecast'!$C$10))</f>
        <v>0</v>
      </c>
      <c r="O3215" s="193">
        <f>MAX(0,(J3215-'2031 forecast'!$C$10))</f>
        <v>0</v>
      </c>
      <c r="P3215" s="175" t="str">
        <f t="shared" si="521"/>
        <v/>
      </c>
      <c r="Q3215" s="175" t="str">
        <f t="shared" si="522"/>
        <v/>
      </c>
    </row>
    <row r="3216" spans="1:17" s="1" customFormat="1" x14ac:dyDescent="0.3">
      <c r="A3216" s="189">
        <f t="shared" si="520"/>
        <v>43964.833333325543</v>
      </c>
      <c r="B3216" s="190">
        <f t="shared" si="515"/>
        <v>43964</v>
      </c>
      <c r="C3216" s="1">
        <f t="shared" si="516"/>
        <v>20</v>
      </c>
      <c r="D3216" s="191">
        <v>2.6051118017336607</v>
      </c>
      <c r="E3216" s="192">
        <f t="shared" si="517"/>
        <v>9.0458982603116257E-5</v>
      </c>
      <c r="F3216" s="193">
        <f t="shared" si="518"/>
        <v>3.8841242020988811</v>
      </c>
      <c r="G3216" s="193">
        <f t="shared" si="519"/>
        <v>4.0277528413658015</v>
      </c>
      <c r="H3216" s="193">
        <f t="shared" si="519"/>
        <v>4.1766926357205332</v>
      </c>
      <c r="I3216" s="193">
        <f t="shared" si="519"/>
        <v>4.331139983099523</v>
      </c>
      <c r="J3216" s="193">
        <f t="shared" si="519"/>
        <v>4.4912985439176829</v>
      </c>
      <c r="K3216" s="193">
        <f>MAX(0,(F3216-'2031 forecast'!$C$10))</f>
        <v>0</v>
      </c>
      <c r="L3216" s="193">
        <f>MAX(0,(G3216-'2031 forecast'!$C$10))</f>
        <v>0</v>
      </c>
      <c r="M3216" s="193">
        <f>MAX(0,(H3216-'2031 forecast'!$C$10))</f>
        <v>0</v>
      </c>
      <c r="N3216" s="193">
        <f>MAX(0,(I3216-'2031 forecast'!$C$10))</f>
        <v>0</v>
      </c>
      <c r="O3216" s="193">
        <f>MAX(0,(J3216-'2031 forecast'!$C$10))</f>
        <v>0</v>
      </c>
      <c r="P3216" s="175" t="str">
        <f t="shared" si="521"/>
        <v/>
      </c>
      <c r="Q3216" s="175" t="str">
        <f t="shared" si="522"/>
        <v/>
      </c>
    </row>
    <row r="3217" spans="1:17" s="1" customFormat="1" x14ac:dyDescent="0.3">
      <c r="A3217" s="189">
        <f t="shared" si="520"/>
        <v>43964.874999992207</v>
      </c>
      <c r="B3217" s="190">
        <f t="shared" si="515"/>
        <v>43964</v>
      </c>
      <c r="C3217" s="1">
        <f t="shared" si="516"/>
        <v>21</v>
      </c>
      <c r="D3217" s="191">
        <v>2.6653456006176763</v>
      </c>
      <c r="E3217" s="192">
        <f t="shared" si="517"/>
        <v>9.2550519773130515E-5</v>
      </c>
      <c r="F3217" s="193">
        <f t="shared" si="518"/>
        <v>3.9739305420318036</v>
      </c>
      <c r="G3217" s="193">
        <f t="shared" si="519"/>
        <v>4.1208800746921792</v>
      </c>
      <c r="H3217" s="193">
        <f t="shared" si="519"/>
        <v>4.2732635637140719</v>
      </c>
      <c r="I3217" s="193">
        <f t="shared" si="519"/>
        <v>4.4312819480266805</v>
      </c>
      <c r="J3217" s="193">
        <f t="shared" si="519"/>
        <v>4.595143596956242</v>
      </c>
      <c r="K3217" s="193">
        <f>MAX(0,(F3217-'2031 forecast'!$C$10))</f>
        <v>0</v>
      </c>
      <c r="L3217" s="193">
        <f>MAX(0,(G3217-'2031 forecast'!$C$10))</f>
        <v>0</v>
      </c>
      <c r="M3217" s="193">
        <f>MAX(0,(H3217-'2031 forecast'!$C$10))</f>
        <v>0</v>
      </c>
      <c r="N3217" s="193">
        <f>MAX(0,(I3217-'2031 forecast'!$C$10))</f>
        <v>0</v>
      </c>
      <c r="O3217" s="193">
        <f>MAX(0,(J3217-'2031 forecast'!$C$10))</f>
        <v>0</v>
      </c>
      <c r="P3217" s="175" t="str">
        <f t="shared" si="521"/>
        <v/>
      </c>
      <c r="Q3217" s="175" t="str">
        <f t="shared" si="522"/>
        <v/>
      </c>
    </row>
    <row r="3218" spans="1:17" s="1" customFormat="1" x14ac:dyDescent="0.3">
      <c r="A3218" s="189">
        <f t="shared" si="520"/>
        <v>43964.916666658872</v>
      </c>
      <c r="B3218" s="190">
        <f t="shared" si="515"/>
        <v>43964</v>
      </c>
      <c r="C3218" s="1">
        <f t="shared" si="516"/>
        <v>22</v>
      </c>
      <c r="D3218" s="191">
        <v>2.514761103407638</v>
      </c>
      <c r="E3218" s="192">
        <f t="shared" si="517"/>
        <v>8.7321676848094892E-5</v>
      </c>
      <c r="F3218" s="193">
        <f t="shared" si="518"/>
        <v>3.7494146921994984</v>
      </c>
      <c r="G3218" s="193">
        <f t="shared" si="519"/>
        <v>3.8880619913762366</v>
      </c>
      <c r="H3218" s="193">
        <f t="shared" si="519"/>
        <v>4.0318362437302264</v>
      </c>
      <c r="I3218" s="193">
        <f t="shared" si="519"/>
        <v>4.1809270357087884</v>
      </c>
      <c r="J3218" s="193">
        <f t="shared" si="519"/>
        <v>4.3355309643598448</v>
      </c>
      <c r="K3218" s="193">
        <f>MAX(0,(F3218-'2031 forecast'!$C$10))</f>
        <v>0</v>
      </c>
      <c r="L3218" s="193">
        <f>MAX(0,(G3218-'2031 forecast'!$C$10))</f>
        <v>0</v>
      </c>
      <c r="M3218" s="193">
        <f>MAX(0,(H3218-'2031 forecast'!$C$10))</f>
        <v>0</v>
      </c>
      <c r="N3218" s="193">
        <f>MAX(0,(I3218-'2031 forecast'!$C$10))</f>
        <v>0</v>
      </c>
      <c r="O3218" s="193">
        <f>MAX(0,(J3218-'2031 forecast'!$C$10))</f>
        <v>0</v>
      </c>
      <c r="P3218" s="175" t="str">
        <f t="shared" si="521"/>
        <v/>
      </c>
      <c r="Q3218" s="175" t="str">
        <f t="shared" si="522"/>
        <v/>
      </c>
    </row>
    <row r="3219" spans="1:17" s="1" customFormat="1" x14ac:dyDescent="0.3">
      <c r="A3219" s="189">
        <f t="shared" si="520"/>
        <v>43964.958333325536</v>
      </c>
      <c r="B3219" s="190">
        <f t="shared" si="515"/>
        <v>43964</v>
      </c>
      <c r="C3219" s="1">
        <f t="shared" si="516"/>
        <v>23</v>
      </c>
      <c r="D3219" s="191">
        <v>2.3265304818950905</v>
      </c>
      <c r="E3219" s="192">
        <f t="shared" si="517"/>
        <v>8.0785623191800363E-5</v>
      </c>
      <c r="F3219" s="193">
        <f t="shared" si="518"/>
        <v>3.4687698799091167</v>
      </c>
      <c r="G3219" s="193">
        <f t="shared" si="519"/>
        <v>3.5970393872313089</v>
      </c>
      <c r="H3219" s="193">
        <f t="shared" si="519"/>
        <v>3.7300520937504187</v>
      </c>
      <c r="I3219" s="193">
        <f t="shared" si="519"/>
        <v>3.8679833953114242</v>
      </c>
      <c r="J3219" s="193">
        <f t="shared" si="519"/>
        <v>4.0110151736143473</v>
      </c>
      <c r="K3219" s="193">
        <f>MAX(0,(F3219-'2031 forecast'!$C$10))</f>
        <v>0</v>
      </c>
      <c r="L3219" s="193">
        <f>MAX(0,(G3219-'2031 forecast'!$C$10))</f>
        <v>0</v>
      </c>
      <c r="M3219" s="193">
        <f>MAX(0,(H3219-'2031 forecast'!$C$10))</f>
        <v>0</v>
      </c>
      <c r="N3219" s="193">
        <f>MAX(0,(I3219-'2031 forecast'!$C$10))</f>
        <v>0</v>
      </c>
      <c r="O3219" s="193">
        <f>MAX(0,(J3219-'2031 forecast'!$C$10))</f>
        <v>0</v>
      </c>
      <c r="P3219" s="175" t="str">
        <f t="shared" si="521"/>
        <v/>
      </c>
      <c r="Q3219" s="175" t="str">
        <f t="shared" si="522"/>
        <v/>
      </c>
    </row>
    <row r="3220" spans="1:17" s="1" customFormat="1" x14ac:dyDescent="0.3">
      <c r="A3220" s="189">
        <f t="shared" si="520"/>
        <v>43964.9999999922</v>
      </c>
      <c r="B3220" s="190">
        <f t="shared" si="515"/>
        <v>43964</v>
      </c>
      <c r="C3220" s="1">
        <f t="shared" si="516"/>
        <v>0</v>
      </c>
      <c r="D3220" s="191">
        <v>2.2286505587085652</v>
      </c>
      <c r="E3220" s="192">
        <f t="shared" si="517"/>
        <v>7.7386875290527199E-5</v>
      </c>
      <c r="F3220" s="193">
        <f t="shared" si="518"/>
        <v>3.3228345775181181</v>
      </c>
      <c r="G3220" s="193">
        <f t="shared" si="519"/>
        <v>3.445707633075946</v>
      </c>
      <c r="H3220" s="193">
        <f t="shared" si="519"/>
        <v>3.5731243357609186</v>
      </c>
      <c r="I3220" s="193">
        <f t="shared" si="519"/>
        <v>3.7052527023047941</v>
      </c>
      <c r="J3220" s="193">
        <f t="shared" si="519"/>
        <v>3.8422669624266881</v>
      </c>
      <c r="K3220" s="193">
        <f>MAX(0,(F3220-'2031 forecast'!$C$10))</f>
        <v>0</v>
      </c>
      <c r="L3220" s="193">
        <f>MAX(0,(G3220-'2031 forecast'!$C$10))</f>
        <v>0</v>
      </c>
      <c r="M3220" s="193">
        <f>MAX(0,(H3220-'2031 forecast'!$C$10))</f>
        <v>0</v>
      </c>
      <c r="N3220" s="193">
        <f>MAX(0,(I3220-'2031 forecast'!$C$10))</f>
        <v>0</v>
      </c>
      <c r="O3220" s="193">
        <f>MAX(0,(J3220-'2031 forecast'!$C$10))</f>
        <v>0</v>
      </c>
      <c r="P3220" s="175" t="str">
        <f t="shared" si="521"/>
        <v/>
      </c>
      <c r="Q3220" s="175" t="str">
        <f t="shared" si="522"/>
        <v/>
      </c>
    </row>
    <row r="3221" spans="1:17" s="1" customFormat="1" x14ac:dyDescent="0.3">
      <c r="A3221" s="189">
        <f t="shared" si="520"/>
        <v>43965.041666658864</v>
      </c>
      <c r="B3221" s="190">
        <f t="shared" si="515"/>
        <v>43965</v>
      </c>
      <c r="C3221" s="1">
        <f t="shared" si="516"/>
        <v>1</v>
      </c>
      <c r="D3221" s="191">
        <v>2.085595286359029</v>
      </c>
      <c r="E3221" s="192">
        <f t="shared" si="517"/>
        <v>7.241947451174336E-5</v>
      </c>
      <c r="F3221" s="193">
        <f t="shared" si="518"/>
        <v>3.1095445201774279</v>
      </c>
      <c r="G3221" s="193">
        <f t="shared" si="519"/>
        <v>3.2245304539258011</v>
      </c>
      <c r="H3221" s="193">
        <f t="shared" si="519"/>
        <v>3.3437683817762651</v>
      </c>
      <c r="I3221" s="193">
        <f t="shared" si="519"/>
        <v>3.4674155356027976</v>
      </c>
      <c r="J3221" s="193">
        <f t="shared" si="519"/>
        <v>3.5956349614601102</v>
      </c>
      <c r="K3221" s="193">
        <f>MAX(0,(F3221-'2031 forecast'!$C$10))</f>
        <v>0</v>
      </c>
      <c r="L3221" s="193">
        <f>MAX(0,(G3221-'2031 forecast'!$C$10))</f>
        <v>0</v>
      </c>
      <c r="M3221" s="193">
        <f>MAX(0,(H3221-'2031 forecast'!$C$10))</f>
        <v>0</v>
      </c>
      <c r="N3221" s="193">
        <f>MAX(0,(I3221-'2031 forecast'!$C$10))</f>
        <v>0</v>
      </c>
      <c r="O3221" s="193">
        <f>MAX(0,(J3221-'2031 forecast'!$C$10))</f>
        <v>0</v>
      </c>
      <c r="P3221" s="175" t="str">
        <f t="shared" si="521"/>
        <v/>
      </c>
      <c r="Q3221" s="175" t="str">
        <f t="shared" si="522"/>
        <v/>
      </c>
    </row>
    <row r="3222" spans="1:17" s="1" customFormat="1" x14ac:dyDescent="0.3">
      <c r="A3222" s="189">
        <f t="shared" si="520"/>
        <v>43965.083333325529</v>
      </c>
      <c r="B3222" s="190">
        <f t="shared" si="515"/>
        <v>43965</v>
      </c>
      <c r="C3222" s="1">
        <f t="shared" si="516"/>
        <v>2</v>
      </c>
      <c r="D3222" s="191">
        <v>2.0630076117775236</v>
      </c>
      <c r="E3222" s="192">
        <f t="shared" si="517"/>
        <v>7.1635148072988022E-5</v>
      </c>
      <c r="F3222" s="193">
        <f t="shared" si="518"/>
        <v>3.0758671427025823</v>
      </c>
      <c r="G3222" s="193">
        <f t="shared" si="519"/>
        <v>3.1896077414284099</v>
      </c>
      <c r="H3222" s="193">
        <f t="shared" si="519"/>
        <v>3.3075542837786887</v>
      </c>
      <c r="I3222" s="193">
        <f t="shared" si="519"/>
        <v>3.4298622987551139</v>
      </c>
      <c r="J3222" s="193">
        <f t="shared" si="519"/>
        <v>3.5566930665706509</v>
      </c>
      <c r="K3222" s="193">
        <f>MAX(0,(F3222-'2031 forecast'!$C$10))</f>
        <v>0</v>
      </c>
      <c r="L3222" s="193">
        <f>MAX(0,(G3222-'2031 forecast'!$C$10))</f>
        <v>0</v>
      </c>
      <c r="M3222" s="193">
        <f>MAX(0,(H3222-'2031 forecast'!$C$10))</f>
        <v>0</v>
      </c>
      <c r="N3222" s="193">
        <f>MAX(0,(I3222-'2031 forecast'!$C$10))</f>
        <v>0</v>
      </c>
      <c r="O3222" s="193">
        <f>MAX(0,(J3222-'2031 forecast'!$C$10))</f>
        <v>0</v>
      </c>
      <c r="P3222" s="175" t="str">
        <f t="shared" si="521"/>
        <v/>
      </c>
      <c r="Q3222" s="175" t="str">
        <f t="shared" si="522"/>
        <v/>
      </c>
    </row>
    <row r="3223" spans="1:17" s="1" customFormat="1" x14ac:dyDescent="0.3">
      <c r="A3223" s="189">
        <f t="shared" si="520"/>
        <v>43965.124999992193</v>
      </c>
      <c r="B3223" s="190">
        <f t="shared" si="515"/>
        <v>43965</v>
      </c>
      <c r="C3223" s="1">
        <f t="shared" si="516"/>
        <v>3</v>
      </c>
      <c r="D3223" s="191">
        <v>2.1081829609405349</v>
      </c>
      <c r="E3223" s="192">
        <f t="shared" si="517"/>
        <v>7.3203800950498712E-5</v>
      </c>
      <c r="F3223" s="193">
        <f t="shared" si="518"/>
        <v>3.1432218976522743</v>
      </c>
      <c r="G3223" s="193">
        <f t="shared" si="519"/>
        <v>3.2594531664231927</v>
      </c>
      <c r="H3223" s="193">
        <f t="shared" si="519"/>
        <v>3.3799824797738425</v>
      </c>
      <c r="I3223" s="193">
        <f t="shared" si="519"/>
        <v>3.5049687724504817</v>
      </c>
      <c r="J3223" s="193">
        <f t="shared" si="519"/>
        <v>3.63457685634957</v>
      </c>
      <c r="K3223" s="193">
        <f>MAX(0,(F3223-'2031 forecast'!$C$10))</f>
        <v>0</v>
      </c>
      <c r="L3223" s="193">
        <f>MAX(0,(G3223-'2031 forecast'!$C$10))</f>
        <v>0</v>
      </c>
      <c r="M3223" s="193">
        <f>MAX(0,(H3223-'2031 forecast'!$C$10))</f>
        <v>0</v>
      </c>
      <c r="N3223" s="193">
        <f>MAX(0,(I3223-'2031 forecast'!$C$10))</f>
        <v>0</v>
      </c>
      <c r="O3223" s="193">
        <f>MAX(0,(J3223-'2031 forecast'!$C$10))</f>
        <v>0</v>
      </c>
      <c r="P3223" s="175" t="str">
        <f t="shared" si="521"/>
        <v/>
      </c>
      <c r="Q3223" s="175" t="str">
        <f t="shared" si="522"/>
        <v/>
      </c>
    </row>
    <row r="3224" spans="1:17" s="1" customFormat="1" x14ac:dyDescent="0.3">
      <c r="A3224" s="189">
        <f t="shared" si="520"/>
        <v>43965.166666658857</v>
      </c>
      <c r="B3224" s="190">
        <f t="shared" si="515"/>
        <v>43965</v>
      </c>
      <c r="C3224" s="1">
        <f t="shared" si="516"/>
        <v>4</v>
      </c>
      <c r="D3224" s="191">
        <v>2.1307706355220404</v>
      </c>
      <c r="E3224" s="192">
        <f t="shared" si="517"/>
        <v>7.3988127389254036E-5</v>
      </c>
      <c r="F3224" s="193">
        <f t="shared" si="518"/>
        <v>3.176899275127119</v>
      </c>
      <c r="G3224" s="193">
        <f t="shared" si="519"/>
        <v>3.294375878920583</v>
      </c>
      <c r="H3224" s="193">
        <f t="shared" si="519"/>
        <v>3.4161965777714185</v>
      </c>
      <c r="I3224" s="193">
        <f t="shared" si="519"/>
        <v>3.5425220092981644</v>
      </c>
      <c r="J3224" s="193">
        <f t="shared" si="519"/>
        <v>3.6735187512390288</v>
      </c>
      <c r="K3224" s="193">
        <f>MAX(0,(F3224-'2031 forecast'!$C$10))</f>
        <v>0</v>
      </c>
      <c r="L3224" s="193">
        <f>MAX(0,(G3224-'2031 forecast'!$C$10))</f>
        <v>0</v>
      </c>
      <c r="M3224" s="193">
        <f>MAX(0,(H3224-'2031 forecast'!$C$10))</f>
        <v>0</v>
      </c>
      <c r="N3224" s="193">
        <f>MAX(0,(I3224-'2031 forecast'!$C$10))</f>
        <v>0</v>
      </c>
      <c r="O3224" s="193">
        <f>MAX(0,(J3224-'2031 forecast'!$C$10))</f>
        <v>0</v>
      </c>
      <c r="P3224" s="175" t="str">
        <f t="shared" si="521"/>
        <v/>
      </c>
      <c r="Q3224" s="175" t="str">
        <f t="shared" si="522"/>
        <v/>
      </c>
    </row>
    <row r="3225" spans="1:17" s="1" customFormat="1" x14ac:dyDescent="0.3">
      <c r="A3225" s="189">
        <f t="shared" si="520"/>
        <v>43965.208333325521</v>
      </c>
      <c r="B3225" s="190">
        <f t="shared" si="515"/>
        <v>43965</v>
      </c>
      <c r="C3225" s="1">
        <f t="shared" si="516"/>
        <v>5</v>
      </c>
      <c r="D3225" s="191">
        <v>2.1684167598245505</v>
      </c>
      <c r="E3225" s="192">
        <f t="shared" si="517"/>
        <v>7.5295338120512969E-5</v>
      </c>
      <c r="F3225" s="193">
        <f t="shared" si="518"/>
        <v>3.2330282375851964</v>
      </c>
      <c r="G3225" s="193">
        <f t="shared" ref="G3225:J3244" si="523">$E3225*G$2</f>
        <v>3.35258039974957</v>
      </c>
      <c r="H3225" s="193">
        <f t="shared" si="523"/>
        <v>3.4765534077673812</v>
      </c>
      <c r="I3225" s="193">
        <f t="shared" si="523"/>
        <v>3.6051107373776388</v>
      </c>
      <c r="J3225" s="193">
        <f t="shared" si="523"/>
        <v>3.7384219093881299</v>
      </c>
      <c r="K3225" s="193">
        <f>MAX(0,(F3225-'2031 forecast'!$C$10))</f>
        <v>0</v>
      </c>
      <c r="L3225" s="193">
        <f>MAX(0,(G3225-'2031 forecast'!$C$10))</f>
        <v>0</v>
      </c>
      <c r="M3225" s="193">
        <f>MAX(0,(H3225-'2031 forecast'!$C$10))</f>
        <v>0</v>
      </c>
      <c r="N3225" s="193">
        <f>MAX(0,(I3225-'2031 forecast'!$C$10))</f>
        <v>0</v>
      </c>
      <c r="O3225" s="193">
        <f>MAX(0,(J3225-'2031 forecast'!$C$10))</f>
        <v>0</v>
      </c>
      <c r="P3225" s="175" t="str">
        <f t="shared" si="521"/>
        <v/>
      </c>
      <c r="Q3225" s="175" t="str">
        <f t="shared" si="522"/>
        <v/>
      </c>
    </row>
    <row r="3226" spans="1:17" s="1" customFormat="1" x14ac:dyDescent="0.3">
      <c r="A3226" s="189">
        <f t="shared" si="520"/>
        <v>43965.249999992186</v>
      </c>
      <c r="B3226" s="190">
        <f t="shared" si="515"/>
        <v>43965</v>
      </c>
      <c r="C3226" s="1">
        <f t="shared" si="516"/>
        <v>6</v>
      </c>
      <c r="D3226" s="191">
        <v>2.3114720321740867</v>
      </c>
      <c r="E3226" s="192">
        <f t="shared" si="517"/>
        <v>8.0262738899296808E-5</v>
      </c>
      <c r="F3226" s="193">
        <f t="shared" si="518"/>
        <v>3.4463182949258866</v>
      </c>
      <c r="G3226" s="193">
        <f t="shared" si="523"/>
        <v>3.5737575788997149</v>
      </c>
      <c r="H3226" s="193">
        <f t="shared" si="523"/>
        <v>3.7059093617520347</v>
      </c>
      <c r="I3226" s="193">
        <f t="shared" si="523"/>
        <v>3.8429479040796353</v>
      </c>
      <c r="J3226" s="193">
        <f t="shared" si="523"/>
        <v>3.9850539103547078</v>
      </c>
      <c r="K3226" s="193">
        <f>MAX(0,(F3226-'2031 forecast'!$C$10))</f>
        <v>0</v>
      </c>
      <c r="L3226" s="193">
        <f>MAX(0,(G3226-'2031 forecast'!$C$10))</f>
        <v>0</v>
      </c>
      <c r="M3226" s="193">
        <f>MAX(0,(H3226-'2031 forecast'!$C$10))</f>
        <v>0</v>
      </c>
      <c r="N3226" s="193">
        <f>MAX(0,(I3226-'2031 forecast'!$C$10))</f>
        <v>0</v>
      </c>
      <c r="O3226" s="193">
        <f>MAX(0,(J3226-'2031 forecast'!$C$10))</f>
        <v>0</v>
      </c>
      <c r="P3226" s="175" t="str">
        <f t="shared" si="521"/>
        <v/>
      </c>
      <c r="Q3226" s="175" t="str">
        <f t="shared" si="522"/>
        <v/>
      </c>
    </row>
    <row r="3227" spans="1:17" s="1" customFormat="1" x14ac:dyDescent="0.3">
      <c r="A3227" s="189">
        <f t="shared" si="520"/>
        <v>43965.29166665885</v>
      </c>
      <c r="B3227" s="190">
        <f t="shared" si="515"/>
        <v>43965</v>
      </c>
      <c r="C3227" s="1">
        <f t="shared" si="516"/>
        <v>7</v>
      </c>
      <c r="D3227" s="191">
        <v>2.5222903282681401</v>
      </c>
      <c r="E3227" s="192">
        <f t="shared" si="517"/>
        <v>8.7583118994346675E-5</v>
      </c>
      <c r="F3227" s="193">
        <f t="shared" si="518"/>
        <v>3.7606404846911139</v>
      </c>
      <c r="G3227" s="193">
        <f t="shared" si="523"/>
        <v>3.8997028955420339</v>
      </c>
      <c r="H3227" s="193">
        <f t="shared" si="523"/>
        <v>4.0439076097294189</v>
      </c>
      <c r="I3227" s="193">
        <f t="shared" si="523"/>
        <v>4.1934447813246836</v>
      </c>
      <c r="J3227" s="193">
        <f t="shared" si="523"/>
        <v>4.3485115959896641</v>
      </c>
      <c r="K3227" s="193">
        <f>MAX(0,(F3227-'2031 forecast'!$C$10))</f>
        <v>0</v>
      </c>
      <c r="L3227" s="193">
        <f>MAX(0,(G3227-'2031 forecast'!$C$10))</f>
        <v>0</v>
      </c>
      <c r="M3227" s="193">
        <f>MAX(0,(H3227-'2031 forecast'!$C$10))</f>
        <v>0</v>
      </c>
      <c r="N3227" s="193">
        <f>MAX(0,(I3227-'2031 forecast'!$C$10))</f>
        <v>0</v>
      </c>
      <c r="O3227" s="193">
        <f>MAX(0,(J3227-'2031 forecast'!$C$10))</f>
        <v>0</v>
      </c>
      <c r="P3227" s="175" t="str">
        <f t="shared" si="521"/>
        <v/>
      </c>
      <c r="Q3227" s="175" t="str">
        <f t="shared" si="522"/>
        <v/>
      </c>
    </row>
    <row r="3228" spans="1:17" s="1" customFormat="1" x14ac:dyDescent="0.3">
      <c r="A3228" s="189">
        <f t="shared" si="520"/>
        <v>43965.333333325514</v>
      </c>
      <c r="B3228" s="190">
        <f t="shared" si="515"/>
        <v>43965</v>
      </c>
      <c r="C3228" s="1">
        <f t="shared" si="516"/>
        <v>8</v>
      </c>
      <c r="D3228" s="191">
        <v>2.6276994763151666</v>
      </c>
      <c r="E3228" s="192">
        <f t="shared" si="517"/>
        <v>9.1243309041871595E-5</v>
      </c>
      <c r="F3228" s="193">
        <f t="shared" si="518"/>
        <v>3.9178015795737267</v>
      </c>
      <c r="G3228" s="193">
        <f t="shared" si="523"/>
        <v>4.0626755538631931</v>
      </c>
      <c r="H3228" s="193">
        <f t="shared" si="523"/>
        <v>4.2129067337181105</v>
      </c>
      <c r="I3228" s="193">
        <f t="shared" si="523"/>
        <v>4.3686932199472066</v>
      </c>
      <c r="J3228" s="193">
        <f t="shared" si="523"/>
        <v>4.5302404388071418</v>
      </c>
      <c r="K3228" s="193">
        <f>MAX(0,(F3228-'2031 forecast'!$C$10))</f>
        <v>0</v>
      </c>
      <c r="L3228" s="193">
        <f>MAX(0,(G3228-'2031 forecast'!$C$10))</f>
        <v>0</v>
      </c>
      <c r="M3228" s="193">
        <f>MAX(0,(H3228-'2031 forecast'!$C$10))</f>
        <v>0</v>
      </c>
      <c r="N3228" s="193">
        <f>MAX(0,(I3228-'2031 forecast'!$C$10))</f>
        <v>0</v>
      </c>
      <c r="O3228" s="193">
        <f>MAX(0,(J3228-'2031 forecast'!$C$10))</f>
        <v>0</v>
      </c>
      <c r="P3228" s="175" t="str">
        <f t="shared" si="521"/>
        <v/>
      </c>
      <c r="Q3228" s="175" t="str">
        <f t="shared" si="522"/>
        <v/>
      </c>
    </row>
    <row r="3229" spans="1:17" s="1" customFormat="1" x14ac:dyDescent="0.3">
      <c r="A3229" s="189">
        <f t="shared" si="520"/>
        <v>43965.374999992178</v>
      </c>
      <c r="B3229" s="190">
        <f t="shared" si="515"/>
        <v>43965</v>
      </c>
      <c r="C3229" s="1">
        <f t="shared" si="516"/>
        <v>9</v>
      </c>
      <c r="D3229" s="191">
        <v>2.6804040503386801</v>
      </c>
      <c r="E3229" s="192">
        <f t="shared" si="517"/>
        <v>9.3073404065634069E-5</v>
      </c>
      <c r="F3229" s="193">
        <f t="shared" si="518"/>
        <v>3.9963821270150337</v>
      </c>
      <c r="G3229" s="193">
        <f t="shared" si="523"/>
        <v>4.1441618830237728</v>
      </c>
      <c r="H3229" s="193">
        <f t="shared" si="523"/>
        <v>4.2974062957124568</v>
      </c>
      <c r="I3229" s="193">
        <f t="shared" si="523"/>
        <v>4.456317439258469</v>
      </c>
      <c r="J3229" s="193">
        <f t="shared" si="523"/>
        <v>4.6211048602158815</v>
      </c>
      <c r="K3229" s="193">
        <f>MAX(0,(F3229-'2031 forecast'!$C$10))</f>
        <v>0</v>
      </c>
      <c r="L3229" s="193">
        <f>MAX(0,(G3229-'2031 forecast'!$C$10))</f>
        <v>0</v>
      </c>
      <c r="M3229" s="193">
        <f>MAX(0,(H3229-'2031 forecast'!$C$10))</f>
        <v>0</v>
      </c>
      <c r="N3229" s="193">
        <f>MAX(0,(I3229-'2031 forecast'!$C$10))</f>
        <v>0</v>
      </c>
      <c r="O3229" s="193">
        <f>MAX(0,(J3229-'2031 forecast'!$C$10))</f>
        <v>0</v>
      </c>
      <c r="P3229" s="175" t="str">
        <f t="shared" si="521"/>
        <v/>
      </c>
      <c r="Q3229" s="175" t="str">
        <f t="shared" si="522"/>
        <v/>
      </c>
    </row>
    <row r="3230" spans="1:17" s="1" customFormat="1" x14ac:dyDescent="0.3">
      <c r="A3230" s="189">
        <f t="shared" si="520"/>
        <v>43965.416666658843</v>
      </c>
      <c r="B3230" s="190">
        <f t="shared" si="515"/>
        <v>43965</v>
      </c>
      <c r="C3230" s="1">
        <f t="shared" si="516"/>
        <v>10</v>
      </c>
      <c r="D3230" s="191">
        <v>2.6879332751991818</v>
      </c>
      <c r="E3230" s="192">
        <f t="shared" si="517"/>
        <v>9.3334846211885839E-5</v>
      </c>
      <c r="F3230" s="193">
        <f t="shared" si="518"/>
        <v>4.0076079195066487</v>
      </c>
      <c r="G3230" s="193">
        <f t="shared" si="523"/>
        <v>4.15580278718957</v>
      </c>
      <c r="H3230" s="193">
        <f t="shared" si="523"/>
        <v>4.3094776617116484</v>
      </c>
      <c r="I3230" s="193">
        <f t="shared" si="523"/>
        <v>4.4688351848743633</v>
      </c>
      <c r="J3230" s="193">
        <f t="shared" si="523"/>
        <v>4.6340854918457008</v>
      </c>
      <c r="K3230" s="193">
        <f>MAX(0,(F3230-'2031 forecast'!$C$10))</f>
        <v>0</v>
      </c>
      <c r="L3230" s="193">
        <f>MAX(0,(G3230-'2031 forecast'!$C$10))</f>
        <v>0</v>
      </c>
      <c r="M3230" s="193">
        <f>MAX(0,(H3230-'2031 forecast'!$C$10))</f>
        <v>0</v>
      </c>
      <c r="N3230" s="193">
        <f>MAX(0,(I3230-'2031 forecast'!$C$10))</f>
        <v>0</v>
      </c>
      <c r="O3230" s="193">
        <f>MAX(0,(J3230-'2031 forecast'!$C$10))</f>
        <v>0</v>
      </c>
      <c r="P3230" s="175" t="str">
        <f t="shared" si="521"/>
        <v/>
      </c>
      <c r="Q3230" s="175" t="str">
        <f t="shared" si="522"/>
        <v/>
      </c>
    </row>
    <row r="3231" spans="1:17" s="1" customFormat="1" x14ac:dyDescent="0.3">
      <c r="A3231" s="189">
        <f t="shared" si="520"/>
        <v>43965.458333325507</v>
      </c>
      <c r="B3231" s="190">
        <f t="shared" si="515"/>
        <v>43965</v>
      </c>
      <c r="C3231" s="1">
        <f t="shared" si="516"/>
        <v>11</v>
      </c>
      <c r="D3231" s="191">
        <v>2.6502871508966721</v>
      </c>
      <c r="E3231" s="192">
        <f t="shared" si="517"/>
        <v>9.2027635480626934E-5</v>
      </c>
      <c r="F3231" s="193">
        <f t="shared" si="518"/>
        <v>3.9514789570485722</v>
      </c>
      <c r="G3231" s="193">
        <f t="shared" si="523"/>
        <v>4.0975982663605839</v>
      </c>
      <c r="H3231" s="193">
        <f t="shared" si="523"/>
        <v>4.249120831715687</v>
      </c>
      <c r="I3231" s="193">
        <f t="shared" si="523"/>
        <v>4.4062464567948902</v>
      </c>
      <c r="J3231" s="193">
        <f t="shared" si="523"/>
        <v>4.5691823336966015</v>
      </c>
      <c r="K3231" s="193">
        <f>MAX(0,(F3231-'2031 forecast'!$C$10))</f>
        <v>0</v>
      </c>
      <c r="L3231" s="193">
        <f>MAX(0,(G3231-'2031 forecast'!$C$10))</f>
        <v>0</v>
      </c>
      <c r="M3231" s="193">
        <f>MAX(0,(H3231-'2031 forecast'!$C$10))</f>
        <v>0</v>
      </c>
      <c r="N3231" s="193">
        <f>MAX(0,(I3231-'2031 forecast'!$C$10))</f>
        <v>0</v>
      </c>
      <c r="O3231" s="193">
        <f>MAX(0,(J3231-'2031 forecast'!$C$10))</f>
        <v>0</v>
      </c>
      <c r="P3231" s="175" t="str">
        <f t="shared" si="521"/>
        <v/>
      </c>
      <c r="Q3231" s="175" t="str">
        <f t="shared" si="522"/>
        <v/>
      </c>
    </row>
    <row r="3232" spans="1:17" s="1" customFormat="1" x14ac:dyDescent="0.3">
      <c r="A3232" s="189">
        <f t="shared" si="520"/>
        <v>43965.499999992171</v>
      </c>
      <c r="B3232" s="190">
        <f t="shared" si="515"/>
        <v>43965</v>
      </c>
      <c r="C3232" s="1">
        <f t="shared" si="516"/>
        <v>12</v>
      </c>
      <c r="D3232" s="191">
        <v>2.6427579260361704</v>
      </c>
      <c r="E3232" s="192">
        <f t="shared" si="517"/>
        <v>9.1766193334375163E-5</v>
      </c>
      <c r="F3232" s="193">
        <f t="shared" si="518"/>
        <v>3.9402531645569576</v>
      </c>
      <c r="G3232" s="193">
        <f t="shared" si="523"/>
        <v>4.0859573621947876</v>
      </c>
      <c r="H3232" s="193">
        <f t="shared" si="523"/>
        <v>4.2370494657164945</v>
      </c>
      <c r="I3232" s="193">
        <f t="shared" si="523"/>
        <v>4.393728711178996</v>
      </c>
      <c r="J3232" s="193">
        <f t="shared" si="523"/>
        <v>4.5562017020667822</v>
      </c>
      <c r="K3232" s="193">
        <f>MAX(0,(F3232-'2031 forecast'!$C$10))</f>
        <v>0</v>
      </c>
      <c r="L3232" s="193">
        <f>MAX(0,(G3232-'2031 forecast'!$C$10))</f>
        <v>0</v>
      </c>
      <c r="M3232" s="193">
        <f>MAX(0,(H3232-'2031 forecast'!$C$10))</f>
        <v>0</v>
      </c>
      <c r="N3232" s="193">
        <f>MAX(0,(I3232-'2031 forecast'!$C$10))</f>
        <v>0</v>
      </c>
      <c r="O3232" s="193">
        <f>MAX(0,(J3232-'2031 forecast'!$C$10))</f>
        <v>0</v>
      </c>
      <c r="P3232" s="175" t="str">
        <f t="shared" si="521"/>
        <v/>
      </c>
      <c r="Q3232" s="175" t="str">
        <f t="shared" si="522"/>
        <v/>
      </c>
    </row>
    <row r="3233" spans="1:17" s="1" customFormat="1" x14ac:dyDescent="0.3">
      <c r="A3233" s="189">
        <f t="shared" si="520"/>
        <v>43965.541666658835</v>
      </c>
      <c r="B3233" s="190">
        <f t="shared" si="515"/>
        <v>43965</v>
      </c>
      <c r="C3233" s="1">
        <f t="shared" si="516"/>
        <v>13</v>
      </c>
      <c r="D3233" s="191">
        <v>2.7556962989436995</v>
      </c>
      <c r="E3233" s="192">
        <f t="shared" si="517"/>
        <v>9.5687825528151894E-5</v>
      </c>
      <c r="F3233" s="193">
        <f t="shared" si="518"/>
        <v>4.1086400519311868</v>
      </c>
      <c r="G3233" s="193">
        <f t="shared" si="523"/>
        <v>4.2605709246817449</v>
      </c>
      <c r="H3233" s="193">
        <f t="shared" si="523"/>
        <v>4.4181199557043804</v>
      </c>
      <c r="I3233" s="193">
        <f t="shared" si="523"/>
        <v>4.5814948954174151</v>
      </c>
      <c r="J3233" s="193">
        <f t="shared" si="523"/>
        <v>4.750911176514081</v>
      </c>
      <c r="K3233" s="193">
        <f>MAX(0,(F3233-'2031 forecast'!$C$10))</f>
        <v>0</v>
      </c>
      <c r="L3233" s="193">
        <f>MAX(0,(G3233-'2031 forecast'!$C$10))</f>
        <v>0</v>
      </c>
      <c r="M3233" s="193">
        <f>MAX(0,(H3233-'2031 forecast'!$C$10))</f>
        <v>0</v>
      </c>
      <c r="N3233" s="193">
        <f>MAX(0,(I3233-'2031 forecast'!$C$10))</f>
        <v>0</v>
      </c>
      <c r="O3233" s="193">
        <f>MAX(0,(J3233-'2031 forecast'!$C$10))</f>
        <v>0</v>
      </c>
      <c r="P3233" s="175" t="str">
        <f t="shared" si="521"/>
        <v/>
      </c>
      <c r="Q3233" s="175" t="str">
        <f t="shared" si="522"/>
        <v/>
      </c>
    </row>
    <row r="3234" spans="1:17" s="1" customFormat="1" x14ac:dyDescent="0.3">
      <c r="A3234" s="189">
        <f t="shared" si="520"/>
        <v>43965.5833333255</v>
      </c>
      <c r="B3234" s="190">
        <f t="shared" si="515"/>
        <v>43965</v>
      </c>
      <c r="C3234" s="1">
        <f t="shared" si="516"/>
        <v>14</v>
      </c>
      <c r="D3234" s="191">
        <v>2.6276994763151666</v>
      </c>
      <c r="E3234" s="192">
        <f t="shared" si="517"/>
        <v>9.1243309041871595E-5</v>
      </c>
      <c r="F3234" s="193">
        <f t="shared" si="518"/>
        <v>3.9178015795737267</v>
      </c>
      <c r="G3234" s="193">
        <f t="shared" si="523"/>
        <v>4.0626755538631931</v>
      </c>
      <c r="H3234" s="193">
        <f t="shared" si="523"/>
        <v>4.2129067337181105</v>
      </c>
      <c r="I3234" s="193">
        <f t="shared" si="523"/>
        <v>4.3686932199472066</v>
      </c>
      <c r="J3234" s="193">
        <f t="shared" si="523"/>
        <v>4.5302404388071418</v>
      </c>
      <c r="K3234" s="193">
        <f>MAX(0,(F3234-'2031 forecast'!$C$10))</f>
        <v>0</v>
      </c>
      <c r="L3234" s="193">
        <f>MAX(0,(G3234-'2031 forecast'!$C$10))</f>
        <v>0</v>
      </c>
      <c r="M3234" s="193">
        <f>MAX(0,(H3234-'2031 forecast'!$C$10))</f>
        <v>0</v>
      </c>
      <c r="N3234" s="193">
        <f>MAX(0,(I3234-'2031 forecast'!$C$10))</f>
        <v>0</v>
      </c>
      <c r="O3234" s="193">
        <f>MAX(0,(J3234-'2031 forecast'!$C$10))</f>
        <v>0</v>
      </c>
      <c r="P3234" s="175" t="str">
        <f t="shared" si="521"/>
        <v/>
      </c>
      <c r="Q3234" s="175" t="str">
        <f t="shared" si="522"/>
        <v/>
      </c>
    </row>
    <row r="3235" spans="1:17" s="1" customFormat="1" x14ac:dyDescent="0.3">
      <c r="A3235" s="189">
        <f t="shared" si="520"/>
        <v>43965.624999992164</v>
      </c>
      <c r="B3235" s="190">
        <f t="shared" si="515"/>
        <v>43965</v>
      </c>
      <c r="C3235" s="1">
        <f t="shared" si="516"/>
        <v>15</v>
      </c>
      <c r="D3235" s="191">
        <v>2.6578163757571742</v>
      </c>
      <c r="E3235" s="192">
        <f t="shared" si="517"/>
        <v>9.2289077626878717E-5</v>
      </c>
      <c r="F3235" s="193">
        <f t="shared" si="518"/>
        <v>3.9627047495401877</v>
      </c>
      <c r="G3235" s="193">
        <f t="shared" si="523"/>
        <v>4.1092391705263811</v>
      </c>
      <c r="H3235" s="193">
        <f t="shared" si="523"/>
        <v>4.2611921977148794</v>
      </c>
      <c r="I3235" s="193">
        <f t="shared" si="523"/>
        <v>4.4187642024107845</v>
      </c>
      <c r="J3235" s="193">
        <f t="shared" si="523"/>
        <v>4.5821629653264218</v>
      </c>
      <c r="K3235" s="193">
        <f>MAX(0,(F3235-'2031 forecast'!$C$10))</f>
        <v>0</v>
      </c>
      <c r="L3235" s="193">
        <f>MAX(0,(G3235-'2031 forecast'!$C$10))</f>
        <v>0</v>
      </c>
      <c r="M3235" s="193">
        <f>MAX(0,(H3235-'2031 forecast'!$C$10))</f>
        <v>0</v>
      </c>
      <c r="N3235" s="193">
        <f>MAX(0,(I3235-'2031 forecast'!$C$10))</f>
        <v>0</v>
      </c>
      <c r="O3235" s="193">
        <f>MAX(0,(J3235-'2031 forecast'!$C$10))</f>
        <v>0</v>
      </c>
      <c r="P3235" s="175" t="str">
        <f t="shared" si="521"/>
        <v/>
      </c>
      <c r="Q3235" s="175" t="str">
        <f t="shared" si="522"/>
        <v/>
      </c>
    </row>
    <row r="3236" spans="1:17" s="1" customFormat="1" x14ac:dyDescent="0.3">
      <c r="A3236" s="189">
        <f t="shared" si="520"/>
        <v>43965.666666658828</v>
      </c>
      <c r="B3236" s="190">
        <f t="shared" si="515"/>
        <v>43965</v>
      </c>
      <c r="C3236" s="1">
        <f t="shared" si="516"/>
        <v>16</v>
      </c>
      <c r="D3236" s="191">
        <v>2.8385177724092201</v>
      </c>
      <c r="E3236" s="192">
        <f t="shared" si="517"/>
        <v>9.8563689136921476E-5</v>
      </c>
      <c r="F3236" s="193">
        <f t="shared" si="518"/>
        <v>4.2321237693389548</v>
      </c>
      <c r="G3236" s="193">
        <f t="shared" si="523"/>
        <v>4.3886208705055125</v>
      </c>
      <c r="H3236" s="193">
        <f t="shared" si="523"/>
        <v>4.5509049816954947</v>
      </c>
      <c r="I3236" s="193">
        <f t="shared" si="523"/>
        <v>4.7191900971922554</v>
      </c>
      <c r="J3236" s="193">
        <f t="shared" si="523"/>
        <v>4.8936981244420998</v>
      </c>
      <c r="K3236" s="193">
        <f>MAX(0,(F3236-'2031 forecast'!$C$10))</f>
        <v>0</v>
      </c>
      <c r="L3236" s="193">
        <f>MAX(0,(G3236-'2031 forecast'!$C$10))</f>
        <v>0</v>
      </c>
      <c r="M3236" s="193">
        <f>MAX(0,(H3236-'2031 forecast'!$C$10))</f>
        <v>0</v>
      </c>
      <c r="N3236" s="193">
        <f>MAX(0,(I3236-'2031 forecast'!$C$10))</f>
        <v>0</v>
      </c>
      <c r="O3236" s="193">
        <f>MAX(0,(J3236-'2031 forecast'!$C$10))</f>
        <v>0</v>
      </c>
      <c r="P3236" s="175" t="str">
        <f t="shared" si="521"/>
        <v/>
      </c>
      <c r="Q3236" s="175" t="str">
        <f t="shared" si="522"/>
        <v/>
      </c>
    </row>
    <row r="3237" spans="1:17" s="1" customFormat="1" x14ac:dyDescent="0.3">
      <c r="A3237" s="189">
        <f t="shared" si="520"/>
        <v>43965.708333325492</v>
      </c>
      <c r="B3237" s="190">
        <f t="shared" si="515"/>
        <v>43965</v>
      </c>
      <c r="C3237" s="1">
        <f t="shared" si="516"/>
        <v>17</v>
      </c>
      <c r="D3237" s="191">
        <v>2.861105446990726</v>
      </c>
      <c r="E3237" s="192">
        <f t="shared" si="517"/>
        <v>9.9348015575676814E-5</v>
      </c>
      <c r="F3237" s="193">
        <f t="shared" si="518"/>
        <v>4.2658011468138</v>
      </c>
      <c r="G3237" s="193">
        <f t="shared" si="523"/>
        <v>4.4235435830029042</v>
      </c>
      <c r="H3237" s="193">
        <f t="shared" si="523"/>
        <v>4.5871190796930712</v>
      </c>
      <c r="I3237" s="193">
        <f t="shared" si="523"/>
        <v>4.756743334039939</v>
      </c>
      <c r="J3237" s="193">
        <f t="shared" si="523"/>
        <v>4.9326400193315587</v>
      </c>
      <c r="K3237" s="193">
        <f>MAX(0,(F3237-'2031 forecast'!$C$10))</f>
        <v>0</v>
      </c>
      <c r="L3237" s="193">
        <f>MAX(0,(G3237-'2031 forecast'!$C$10))</f>
        <v>0</v>
      </c>
      <c r="M3237" s="193">
        <f>MAX(0,(H3237-'2031 forecast'!$C$10))</f>
        <v>0</v>
      </c>
      <c r="N3237" s="193">
        <f>MAX(0,(I3237-'2031 forecast'!$C$10))</f>
        <v>0</v>
      </c>
      <c r="O3237" s="193">
        <f>MAX(0,(J3237-'2031 forecast'!$C$10))</f>
        <v>0</v>
      </c>
      <c r="P3237" s="175" t="str">
        <f t="shared" si="521"/>
        <v/>
      </c>
      <c r="Q3237" s="175" t="str">
        <f t="shared" si="522"/>
        <v/>
      </c>
    </row>
    <row r="3238" spans="1:17" s="1" customFormat="1" x14ac:dyDescent="0.3">
      <c r="A3238" s="189">
        <f t="shared" si="520"/>
        <v>43965.749999992157</v>
      </c>
      <c r="B3238" s="190">
        <f t="shared" si="515"/>
        <v>43965</v>
      </c>
      <c r="C3238" s="1">
        <f t="shared" si="516"/>
        <v>18</v>
      </c>
      <c r="D3238" s="191">
        <v>2.7481670740831974</v>
      </c>
      <c r="E3238" s="192">
        <f t="shared" si="517"/>
        <v>9.542638338190011E-5</v>
      </c>
      <c r="F3238" s="193">
        <f t="shared" si="518"/>
        <v>4.0974142594395717</v>
      </c>
      <c r="G3238" s="193">
        <f t="shared" si="523"/>
        <v>4.2489300205159477</v>
      </c>
      <c r="H3238" s="193">
        <f t="shared" si="523"/>
        <v>4.406048589705188</v>
      </c>
      <c r="I3238" s="193">
        <f t="shared" si="523"/>
        <v>4.5689771498015208</v>
      </c>
      <c r="J3238" s="193">
        <f t="shared" si="523"/>
        <v>4.7379305448842617</v>
      </c>
      <c r="K3238" s="193">
        <f>MAX(0,(F3238-'2031 forecast'!$C$10))</f>
        <v>0</v>
      </c>
      <c r="L3238" s="193">
        <f>MAX(0,(G3238-'2031 forecast'!$C$10))</f>
        <v>0</v>
      </c>
      <c r="M3238" s="193">
        <f>MAX(0,(H3238-'2031 forecast'!$C$10))</f>
        <v>0</v>
      </c>
      <c r="N3238" s="193">
        <f>MAX(0,(I3238-'2031 forecast'!$C$10))</f>
        <v>0</v>
      </c>
      <c r="O3238" s="193">
        <f>MAX(0,(J3238-'2031 forecast'!$C$10))</f>
        <v>0</v>
      </c>
      <c r="P3238" s="175" t="str">
        <f t="shared" si="521"/>
        <v/>
      </c>
      <c r="Q3238" s="175" t="str">
        <f t="shared" si="522"/>
        <v/>
      </c>
    </row>
    <row r="3239" spans="1:17" s="1" customFormat="1" x14ac:dyDescent="0.3">
      <c r="A3239" s="189">
        <f t="shared" si="520"/>
        <v>43965.791666658821</v>
      </c>
      <c r="B3239" s="190">
        <f t="shared" si="515"/>
        <v>43965</v>
      </c>
      <c r="C3239" s="1">
        <f t="shared" si="516"/>
        <v>19</v>
      </c>
      <c r="D3239" s="191">
        <v>2.7481670740831974</v>
      </c>
      <c r="E3239" s="192">
        <f t="shared" si="517"/>
        <v>9.542638338190011E-5</v>
      </c>
      <c r="F3239" s="193">
        <f t="shared" si="518"/>
        <v>4.0974142594395717</v>
      </c>
      <c r="G3239" s="193">
        <f t="shared" si="523"/>
        <v>4.2489300205159477</v>
      </c>
      <c r="H3239" s="193">
        <f t="shared" si="523"/>
        <v>4.406048589705188</v>
      </c>
      <c r="I3239" s="193">
        <f t="shared" si="523"/>
        <v>4.5689771498015208</v>
      </c>
      <c r="J3239" s="193">
        <f t="shared" si="523"/>
        <v>4.7379305448842617</v>
      </c>
      <c r="K3239" s="193">
        <f>MAX(0,(F3239-'2031 forecast'!$C$10))</f>
        <v>0</v>
      </c>
      <c r="L3239" s="193">
        <f>MAX(0,(G3239-'2031 forecast'!$C$10))</f>
        <v>0</v>
      </c>
      <c r="M3239" s="193">
        <f>MAX(0,(H3239-'2031 forecast'!$C$10))</f>
        <v>0</v>
      </c>
      <c r="N3239" s="193">
        <f>MAX(0,(I3239-'2031 forecast'!$C$10))</f>
        <v>0</v>
      </c>
      <c r="O3239" s="193">
        <f>MAX(0,(J3239-'2031 forecast'!$C$10))</f>
        <v>0</v>
      </c>
      <c r="P3239" s="175" t="str">
        <f t="shared" si="521"/>
        <v/>
      </c>
      <c r="Q3239" s="175" t="str">
        <f t="shared" si="522"/>
        <v/>
      </c>
    </row>
    <row r="3240" spans="1:17" s="1" customFormat="1" x14ac:dyDescent="0.3">
      <c r="A3240" s="189">
        <f t="shared" si="520"/>
        <v>43965.833333325485</v>
      </c>
      <c r="B3240" s="190">
        <f t="shared" si="515"/>
        <v>43965</v>
      </c>
      <c r="C3240" s="1">
        <f t="shared" si="516"/>
        <v>20</v>
      </c>
      <c r="D3240" s="191">
        <v>2.6201702514546645</v>
      </c>
      <c r="E3240" s="192">
        <f t="shared" si="517"/>
        <v>9.0981866895619812E-5</v>
      </c>
      <c r="F3240" s="193">
        <f t="shared" si="518"/>
        <v>3.9065757870821116</v>
      </c>
      <c r="G3240" s="193">
        <f t="shared" si="523"/>
        <v>4.0510346496973959</v>
      </c>
      <c r="H3240" s="193">
        <f t="shared" si="523"/>
        <v>4.2008353677189181</v>
      </c>
      <c r="I3240" s="193">
        <f t="shared" si="523"/>
        <v>4.3561754743313124</v>
      </c>
      <c r="J3240" s="193">
        <f t="shared" si="523"/>
        <v>4.5172598071773225</v>
      </c>
      <c r="K3240" s="193">
        <f>MAX(0,(F3240-'2031 forecast'!$C$10))</f>
        <v>0</v>
      </c>
      <c r="L3240" s="193">
        <f>MAX(0,(G3240-'2031 forecast'!$C$10))</f>
        <v>0</v>
      </c>
      <c r="M3240" s="193">
        <f>MAX(0,(H3240-'2031 forecast'!$C$10))</f>
        <v>0</v>
      </c>
      <c r="N3240" s="193">
        <f>MAX(0,(I3240-'2031 forecast'!$C$10))</f>
        <v>0</v>
      </c>
      <c r="O3240" s="193">
        <f>MAX(0,(J3240-'2031 forecast'!$C$10))</f>
        <v>0</v>
      </c>
      <c r="P3240" s="175" t="str">
        <f t="shared" si="521"/>
        <v/>
      </c>
      <c r="Q3240" s="175" t="str">
        <f t="shared" si="522"/>
        <v/>
      </c>
    </row>
    <row r="3241" spans="1:17" s="1" customFormat="1" x14ac:dyDescent="0.3">
      <c r="A3241" s="189">
        <f t="shared" si="520"/>
        <v>43965.874999992149</v>
      </c>
      <c r="B3241" s="190">
        <f t="shared" si="515"/>
        <v>43965</v>
      </c>
      <c r="C3241" s="1">
        <f t="shared" si="516"/>
        <v>21</v>
      </c>
      <c r="D3241" s="191">
        <v>2.5599364525706494</v>
      </c>
      <c r="E3241" s="192">
        <f t="shared" si="517"/>
        <v>8.8890329725605568E-5</v>
      </c>
      <c r="F3241" s="193">
        <f t="shared" si="518"/>
        <v>3.8167694471491895</v>
      </c>
      <c r="G3241" s="193">
        <f t="shared" si="523"/>
        <v>3.9579074163710191</v>
      </c>
      <c r="H3241" s="193">
        <f t="shared" si="523"/>
        <v>4.1042644397253794</v>
      </c>
      <c r="I3241" s="193">
        <f t="shared" si="523"/>
        <v>4.2560335094041557</v>
      </c>
      <c r="J3241" s="193">
        <f t="shared" si="523"/>
        <v>4.4134147541387634</v>
      </c>
      <c r="K3241" s="193">
        <f>MAX(0,(F3241-'2031 forecast'!$C$10))</f>
        <v>0</v>
      </c>
      <c r="L3241" s="193">
        <f>MAX(0,(G3241-'2031 forecast'!$C$10))</f>
        <v>0</v>
      </c>
      <c r="M3241" s="193">
        <f>MAX(0,(H3241-'2031 forecast'!$C$10))</f>
        <v>0</v>
      </c>
      <c r="N3241" s="193">
        <f>MAX(0,(I3241-'2031 forecast'!$C$10))</f>
        <v>0</v>
      </c>
      <c r="O3241" s="193">
        <f>MAX(0,(J3241-'2031 forecast'!$C$10))</f>
        <v>0</v>
      </c>
      <c r="P3241" s="175" t="str">
        <f t="shared" si="521"/>
        <v/>
      </c>
      <c r="Q3241" s="175" t="str">
        <f t="shared" si="522"/>
        <v/>
      </c>
    </row>
    <row r="3242" spans="1:17" s="1" customFormat="1" x14ac:dyDescent="0.3">
      <c r="A3242" s="189">
        <f t="shared" si="520"/>
        <v>43965.916666658813</v>
      </c>
      <c r="B3242" s="190">
        <f t="shared" si="515"/>
        <v>43965</v>
      </c>
      <c r="C3242" s="1">
        <f t="shared" si="516"/>
        <v>22</v>
      </c>
      <c r="D3242" s="191">
        <v>2.4469980796631208</v>
      </c>
      <c r="E3242" s="192">
        <f t="shared" si="517"/>
        <v>8.496869753182885E-5</v>
      </c>
      <c r="F3242" s="193">
        <f t="shared" si="518"/>
        <v>3.6483825597749604</v>
      </c>
      <c r="G3242" s="193">
        <f t="shared" si="523"/>
        <v>3.7832938538840621</v>
      </c>
      <c r="H3242" s="193">
        <f t="shared" si="523"/>
        <v>3.9231939497374952</v>
      </c>
      <c r="I3242" s="193">
        <f t="shared" si="523"/>
        <v>4.0682673251657366</v>
      </c>
      <c r="J3242" s="193">
        <f t="shared" si="523"/>
        <v>4.2187052796914646</v>
      </c>
      <c r="K3242" s="193">
        <f>MAX(0,(F3242-'2031 forecast'!$C$10))</f>
        <v>0</v>
      </c>
      <c r="L3242" s="193">
        <f>MAX(0,(G3242-'2031 forecast'!$C$10))</f>
        <v>0</v>
      </c>
      <c r="M3242" s="193">
        <f>MAX(0,(H3242-'2031 forecast'!$C$10))</f>
        <v>0</v>
      </c>
      <c r="N3242" s="193">
        <f>MAX(0,(I3242-'2031 forecast'!$C$10))</f>
        <v>0</v>
      </c>
      <c r="O3242" s="193">
        <f>MAX(0,(J3242-'2031 forecast'!$C$10))</f>
        <v>0</v>
      </c>
      <c r="P3242" s="175" t="str">
        <f t="shared" si="521"/>
        <v/>
      </c>
      <c r="Q3242" s="175" t="str">
        <f t="shared" si="522"/>
        <v/>
      </c>
    </row>
    <row r="3243" spans="1:17" s="1" customFormat="1" x14ac:dyDescent="0.3">
      <c r="A3243" s="189">
        <f t="shared" si="520"/>
        <v>43965.958333325478</v>
      </c>
      <c r="B3243" s="190">
        <f t="shared" si="515"/>
        <v>43965</v>
      </c>
      <c r="C3243" s="1">
        <f t="shared" si="516"/>
        <v>23</v>
      </c>
      <c r="D3243" s="191">
        <v>2.2813551327320787</v>
      </c>
      <c r="E3243" s="192">
        <f t="shared" si="517"/>
        <v>7.9216970314289673E-5</v>
      </c>
      <c r="F3243" s="193">
        <f t="shared" si="518"/>
        <v>3.4014151249594251</v>
      </c>
      <c r="G3243" s="193">
        <f t="shared" si="523"/>
        <v>3.527193962236526</v>
      </c>
      <c r="H3243" s="193">
        <f t="shared" si="523"/>
        <v>3.6576238977552649</v>
      </c>
      <c r="I3243" s="193">
        <f t="shared" si="523"/>
        <v>3.7928769216160565</v>
      </c>
      <c r="J3243" s="193">
        <f t="shared" si="523"/>
        <v>3.9331313838354274</v>
      </c>
      <c r="K3243" s="193">
        <f>MAX(0,(F3243-'2031 forecast'!$C$10))</f>
        <v>0</v>
      </c>
      <c r="L3243" s="193">
        <f>MAX(0,(G3243-'2031 forecast'!$C$10))</f>
        <v>0</v>
      </c>
      <c r="M3243" s="193">
        <f>MAX(0,(H3243-'2031 forecast'!$C$10))</f>
        <v>0</v>
      </c>
      <c r="N3243" s="193">
        <f>MAX(0,(I3243-'2031 forecast'!$C$10))</f>
        <v>0</v>
      </c>
      <c r="O3243" s="193">
        <f>MAX(0,(J3243-'2031 forecast'!$C$10))</f>
        <v>0</v>
      </c>
      <c r="P3243" s="175" t="str">
        <f t="shared" si="521"/>
        <v/>
      </c>
      <c r="Q3243" s="175" t="str">
        <f t="shared" si="522"/>
        <v/>
      </c>
    </row>
    <row r="3244" spans="1:17" s="1" customFormat="1" x14ac:dyDescent="0.3">
      <c r="A3244" s="189">
        <f t="shared" si="520"/>
        <v>43965.999999992142</v>
      </c>
      <c r="B3244" s="190">
        <f t="shared" si="515"/>
        <v>43965</v>
      </c>
      <c r="C3244" s="1">
        <f t="shared" si="516"/>
        <v>0</v>
      </c>
      <c r="D3244" s="191">
        <v>2.1910044344060555</v>
      </c>
      <c r="E3244" s="192">
        <f t="shared" si="517"/>
        <v>7.6079664559268294E-5</v>
      </c>
      <c r="F3244" s="193">
        <f t="shared" si="518"/>
        <v>3.2667056150600415</v>
      </c>
      <c r="G3244" s="193">
        <f t="shared" si="523"/>
        <v>3.3875031122469603</v>
      </c>
      <c r="H3244" s="193">
        <f t="shared" si="523"/>
        <v>3.5127675057649572</v>
      </c>
      <c r="I3244" s="193">
        <f t="shared" si="523"/>
        <v>3.6426639742253215</v>
      </c>
      <c r="J3244" s="193">
        <f t="shared" si="523"/>
        <v>3.7773638042775883</v>
      </c>
      <c r="K3244" s="193">
        <f>MAX(0,(F3244-'2031 forecast'!$C$10))</f>
        <v>0</v>
      </c>
      <c r="L3244" s="193">
        <f>MAX(0,(G3244-'2031 forecast'!$C$10))</f>
        <v>0</v>
      </c>
      <c r="M3244" s="193">
        <f>MAX(0,(H3244-'2031 forecast'!$C$10))</f>
        <v>0</v>
      </c>
      <c r="N3244" s="193">
        <f>MAX(0,(I3244-'2031 forecast'!$C$10))</f>
        <v>0</v>
      </c>
      <c r="O3244" s="193">
        <f>MAX(0,(J3244-'2031 forecast'!$C$10))</f>
        <v>0</v>
      </c>
      <c r="P3244" s="175" t="str">
        <f t="shared" si="521"/>
        <v/>
      </c>
      <c r="Q3244" s="175" t="str">
        <f t="shared" si="522"/>
        <v/>
      </c>
    </row>
    <row r="3245" spans="1:17" s="1" customFormat="1" x14ac:dyDescent="0.3">
      <c r="A3245" s="189">
        <f t="shared" si="520"/>
        <v>43966.041666658806</v>
      </c>
      <c r="B3245" s="190">
        <f t="shared" si="515"/>
        <v>43966</v>
      </c>
      <c r="C3245" s="1">
        <f t="shared" si="516"/>
        <v>1</v>
      </c>
      <c r="D3245" s="191">
        <v>1.9726569134515002</v>
      </c>
      <c r="E3245" s="192">
        <f t="shared" si="517"/>
        <v>6.8497842317966643E-5</v>
      </c>
      <c r="F3245" s="193">
        <f t="shared" si="518"/>
        <v>2.9411576328031988</v>
      </c>
      <c r="G3245" s="193">
        <f t="shared" ref="G3245:J3264" si="524">$E3245*G$2</f>
        <v>3.0499168914388441</v>
      </c>
      <c r="H3245" s="193">
        <f t="shared" si="524"/>
        <v>3.1626978917883806</v>
      </c>
      <c r="I3245" s="193">
        <f t="shared" si="524"/>
        <v>3.2796493513643785</v>
      </c>
      <c r="J3245" s="193">
        <f t="shared" si="524"/>
        <v>3.4009254870128118</v>
      </c>
      <c r="K3245" s="193">
        <f>MAX(0,(F3245-'2031 forecast'!$C$10))</f>
        <v>0</v>
      </c>
      <c r="L3245" s="193">
        <f>MAX(0,(G3245-'2031 forecast'!$C$10))</f>
        <v>0</v>
      </c>
      <c r="M3245" s="193">
        <f>MAX(0,(H3245-'2031 forecast'!$C$10))</f>
        <v>0</v>
      </c>
      <c r="N3245" s="193">
        <f>MAX(0,(I3245-'2031 forecast'!$C$10))</f>
        <v>0</v>
      </c>
      <c r="O3245" s="193">
        <f>MAX(0,(J3245-'2031 forecast'!$C$10))</f>
        <v>0</v>
      </c>
      <c r="P3245" s="175" t="str">
        <f t="shared" si="521"/>
        <v/>
      </c>
      <c r="Q3245" s="175" t="str">
        <f t="shared" si="522"/>
        <v/>
      </c>
    </row>
    <row r="3246" spans="1:17" s="1" customFormat="1" x14ac:dyDescent="0.3">
      <c r="A3246" s="189">
        <f t="shared" si="520"/>
        <v>43966.08333332547</v>
      </c>
      <c r="B3246" s="190">
        <f t="shared" si="515"/>
        <v>43966</v>
      </c>
      <c r="C3246" s="1">
        <f t="shared" si="516"/>
        <v>2</v>
      </c>
      <c r="D3246" s="191">
        <v>1.9801861383120025</v>
      </c>
      <c r="E3246" s="192">
        <f t="shared" si="517"/>
        <v>6.8759284464218426E-5</v>
      </c>
      <c r="F3246" s="193">
        <f t="shared" si="518"/>
        <v>2.9523834252948142</v>
      </c>
      <c r="G3246" s="193">
        <f t="shared" si="524"/>
        <v>3.0615577956046414</v>
      </c>
      <c r="H3246" s="193">
        <f t="shared" si="524"/>
        <v>3.174769257787573</v>
      </c>
      <c r="I3246" s="193">
        <f t="shared" si="524"/>
        <v>3.2921670969802732</v>
      </c>
      <c r="J3246" s="193">
        <f t="shared" si="524"/>
        <v>3.4139061186426316</v>
      </c>
      <c r="K3246" s="193">
        <f>MAX(0,(F3246-'2031 forecast'!$C$10))</f>
        <v>0</v>
      </c>
      <c r="L3246" s="193">
        <f>MAX(0,(G3246-'2031 forecast'!$C$10))</f>
        <v>0</v>
      </c>
      <c r="M3246" s="193">
        <f>MAX(0,(H3246-'2031 forecast'!$C$10))</f>
        <v>0</v>
      </c>
      <c r="N3246" s="193">
        <f>MAX(0,(I3246-'2031 forecast'!$C$10))</f>
        <v>0</v>
      </c>
      <c r="O3246" s="193">
        <f>MAX(0,(J3246-'2031 forecast'!$C$10))</f>
        <v>0</v>
      </c>
      <c r="P3246" s="175" t="str">
        <f t="shared" si="521"/>
        <v/>
      </c>
      <c r="Q3246" s="175" t="str">
        <f t="shared" si="522"/>
        <v/>
      </c>
    </row>
    <row r="3247" spans="1:17" s="1" customFormat="1" x14ac:dyDescent="0.3">
      <c r="A3247" s="189">
        <f t="shared" si="520"/>
        <v>43966.124999992135</v>
      </c>
      <c r="B3247" s="190">
        <f t="shared" si="515"/>
        <v>43966</v>
      </c>
      <c r="C3247" s="1">
        <f t="shared" si="516"/>
        <v>3</v>
      </c>
      <c r="D3247" s="191">
        <v>1.9726569134515002</v>
      </c>
      <c r="E3247" s="192">
        <f t="shared" si="517"/>
        <v>6.8497842317966643E-5</v>
      </c>
      <c r="F3247" s="193">
        <f t="shared" si="518"/>
        <v>2.9411576328031988</v>
      </c>
      <c r="G3247" s="193">
        <f t="shared" si="524"/>
        <v>3.0499168914388441</v>
      </c>
      <c r="H3247" s="193">
        <f t="shared" si="524"/>
        <v>3.1626978917883806</v>
      </c>
      <c r="I3247" s="193">
        <f t="shared" si="524"/>
        <v>3.2796493513643785</v>
      </c>
      <c r="J3247" s="193">
        <f t="shared" si="524"/>
        <v>3.4009254870128118</v>
      </c>
      <c r="K3247" s="193">
        <f>MAX(0,(F3247-'2031 forecast'!$C$10))</f>
        <v>0</v>
      </c>
      <c r="L3247" s="193">
        <f>MAX(0,(G3247-'2031 forecast'!$C$10))</f>
        <v>0</v>
      </c>
      <c r="M3247" s="193">
        <f>MAX(0,(H3247-'2031 forecast'!$C$10))</f>
        <v>0</v>
      </c>
      <c r="N3247" s="193">
        <f>MAX(0,(I3247-'2031 forecast'!$C$10))</f>
        <v>0</v>
      </c>
      <c r="O3247" s="193">
        <f>MAX(0,(J3247-'2031 forecast'!$C$10))</f>
        <v>0</v>
      </c>
      <c r="P3247" s="175" t="str">
        <f t="shared" si="521"/>
        <v/>
      </c>
      <c r="Q3247" s="175" t="str">
        <f t="shared" si="522"/>
        <v/>
      </c>
    </row>
    <row r="3248" spans="1:17" s="1" customFormat="1" x14ac:dyDescent="0.3">
      <c r="A3248" s="189">
        <f t="shared" si="520"/>
        <v>43966.166666658799</v>
      </c>
      <c r="B3248" s="190">
        <f t="shared" si="515"/>
        <v>43966</v>
      </c>
      <c r="C3248" s="1">
        <f t="shared" si="516"/>
        <v>4</v>
      </c>
      <c r="D3248" s="191">
        <v>1.9952445880330061</v>
      </c>
      <c r="E3248" s="192">
        <f t="shared" si="517"/>
        <v>6.9282168756721981E-5</v>
      </c>
      <c r="F3248" s="193">
        <f t="shared" si="518"/>
        <v>2.9748350102780443</v>
      </c>
      <c r="G3248" s="193">
        <f t="shared" si="524"/>
        <v>3.0848396039362354</v>
      </c>
      <c r="H3248" s="193">
        <f t="shared" si="524"/>
        <v>3.1989119897859575</v>
      </c>
      <c r="I3248" s="193">
        <f t="shared" si="524"/>
        <v>3.3172025882120622</v>
      </c>
      <c r="J3248" s="193">
        <f t="shared" si="524"/>
        <v>3.4398673819022711</v>
      </c>
      <c r="K3248" s="193">
        <f>MAX(0,(F3248-'2031 forecast'!$C$10))</f>
        <v>0</v>
      </c>
      <c r="L3248" s="193">
        <f>MAX(0,(G3248-'2031 forecast'!$C$10))</f>
        <v>0</v>
      </c>
      <c r="M3248" s="193">
        <f>MAX(0,(H3248-'2031 forecast'!$C$10))</f>
        <v>0</v>
      </c>
      <c r="N3248" s="193">
        <f>MAX(0,(I3248-'2031 forecast'!$C$10))</f>
        <v>0</v>
      </c>
      <c r="O3248" s="193">
        <f>MAX(0,(J3248-'2031 forecast'!$C$10))</f>
        <v>0</v>
      </c>
      <c r="P3248" s="175" t="str">
        <f t="shared" si="521"/>
        <v/>
      </c>
      <c r="Q3248" s="175" t="str">
        <f t="shared" si="522"/>
        <v/>
      </c>
    </row>
    <row r="3249" spans="1:17" s="1" customFormat="1" x14ac:dyDescent="0.3">
      <c r="A3249" s="189">
        <f t="shared" si="520"/>
        <v>43966.208333325463</v>
      </c>
      <c r="B3249" s="190">
        <f t="shared" si="515"/>
        <v>43966</v>
      </c>
      <c r="C3249" s="1">
        <f t="shared" si="516"/>
        <v>5</v>
      </c>
      <c r="D3249" s="191">
        <v>2.0178322626145118</v>
      </c>
      <c r="E3249" s="192">
        <f t="shared" si="517"/>
        <v>7.0066495195477332E-5</v>
      </c>
      <c r="F3249" s="193">
        <f t="shared" si="518"/>
        <v>3.0085123877528908</v>
      </c>
      <c r="G3249" s="193">
        <f t="shared" si="524"/>
        <v>3.119762316433627</v>
      </c>
      <c r="H3249" s="193">
        <f t="shared" si="524"/>
        <v>3.2351260877835344</v>
      </c>
      <c r="I3249" s="193">
        <f t="shared" si="524"/>
        <v>3.3547558250597462</v>
      </c>
      <c r="J3249" s="193">
        <f t="shared" si="524"/>
        <v>3.4788092767917314</v>
      </c>
      <c r="K3249" s="193">
        <f>MAX(0,(F3249-'2031 forecast'!$C$10))</f>
        <v>0</v>
      </c>
      <c r="L3249" s="193">
        <f>MAX(0,(G3249-'2031 forecast'!$C$10))</f>
        <v>0</v>
      </c>
      <c r="M3249" s="193">
        <f>MAX(0,(H3249-'2031 forecast'!$C$10))</f>
        <v>0</v>
      </c>
      <c r="N3249" s="193">
        <f>MAX(0,(I3249-'2031 forecast'!$C$10))</f>
        <v>0</v>
      </c>
      <c r="O3249" s="193">
        <f>MAX(0,(J3249-'2031 forecast'!$C$10))</f>
        <v>0</v>
      </c>
      <c r="P3249" s="175" t="str">
        <f t="shared" si="521"/>
        <v/>
      </c>
      <c r="Q3249" s="175" t="str">
        <f t="shared" si="522"/>
        <v/>
      </c>
    </row>
    <row r="3250" spans="1:17" s="1" customFormat="1" x14ac:dyDescent="0.3">
      <c r="A3250" s="189">
        <f t="shared" si="520"/>
        <v>43966.249999992127</v>
      </c>
      <c r="B3250" s="190">
        <f t="shared" si="515"/>
        <v>43966</v>
      </c>
      <c r="C3250" s="1">
        <f t="shared" si="516"/>
        <v>6</v>
      </c>
      <c r="D3250" s="191">
        <v>2.243709008429569</v>
      </c>
      <c r="E3250" s="192">
        <f t="shared" si="517"/>
        <v>7.7909759583030754E-5</v>
      </c>
      <c r="F3250" s="193">
        <f t="shared" si="518"/>
        <v>3.3452861625013481</v>
      </c>
      <c r="G3250" s="193">
        <f t="shared" si="524"/>
        <v>3.46898944140754</v>
      </c>
      <c r="H3250" s="193">
        <f t="shared" si="524"/>
        <v>3.597267067759303</v>
      </c>
      <c r="I3250" s="193">
        <f t="shared" si="524"/>
        <v>3.730288193536583</v>
      </c>
      <c r="J3250" s="193">
        <f t="shared" si="524"/>
        <v>3.8682282256863272</v>
      </c>
      <c r="K3250" s="193">
        <f>MAX(0,(F3250-'2031 forecast'!$C$10))</f>
        <v>0</v>
      </c>
      <c r="L3250" s="193">
        <f>MAX(0,(G3250-'2031 forecast'!$C$10))</f>
        <v>0</v>
      </c>
      <c r="M3250" s="193">
        <f>MAX(0,(H3250-'2031 forecast'!$C$10))</f>
        <v>0</v>
      </c>
      <c r="N3250" s="193">
        <f>MAX(0,(I3250-'2031 forecast'!$C$10))</f>
        <v>0</v>
      </c>
      <c r="O3250" s="193">
        <f>MAX(0,(J3250-'2031 forecast'!$C$10))</f>
        <v>0</v>
      </c>
      <c r="P3250" s="175" t="str">
        <f t="shared" si="521"/>
        <v/>
      </c>
      <c r="Q3250" s="175" t="str">
        <f t="shared" si="522"/>
        <v/>
      </c>
    </row>
    <row r="3251" spans="1:17" s="1" customFormat="1" x14ac:dyDescent="0.3">
      <c r="A3251" s="189">
        <f t="shared" si="520"/>
        <v>43966.291666658792</v>
      </c>
      <c r="B3251" s="190">
        <f t="shared" si="515"/>
        <v>43966</v>
      </c>
      <c r="C3251" s="1">
        <f t="shared" si="516"/>
        <v>7</v>
      </c>
      <c r="D3251" s="191">
        <v>2.4620565293841246</v>
      </c>
      <c r="E3251" s="192">
        <f t="shared" si="517"/>
        <v>8.5491581824332418E-5</v>
      </c>
      <c r="F3251" s="193">
        <f t="shared" si="518"/>
        <v>3.6708341447581914</v>
      </c>
      <c r="G3251" s="193">
        <f t="shared" si="524"/>
        <v>3.8065756622156566</v>
      </c>
      <c r="H3251" s="193">
        <f t="shared" si="524"/>
        <v>3.9473366817358801</v>
      </c>
      <c r="I3251" s="193">
        <f t="shared" si="524"/>
        <v>4.093302816397526</v>
      </c>
      <c r="J3251" s="193">
        <f t="shared" si="524"/>
        <v>4.244666542951105</v>
      </c>
      <c r="K3251" s="193">
        <f>MAX(0,(F3251-'2031 forecast'!$C$10))</f>
        <v>0</v>
      </c>
      <c r="L3251" s="193">
        <f>MAX(0,(G3251-'2031 forecast'!$C$10))</f>
        <v>0</v>
      </c>
      <c r="M3251" s="193">
        <f>MAX(0,(H3251-'2031 forecast'!$C$10))</f>
        <v>0</v>
      </c>
      <c r="N3251" s="193">
        <f>MAX(0,(I3251-'2031 forecast'!$C$10))</f>
        <v>0</v>
      </c>
      <c r="O3251" s="193">
        <f>MAX(0,(J3251-'2031 forecast'!$C$10))</f>
        <v>0</v>
      </c>
      <c r="P3251" s="175" t="str">
        <f t="shared" si="521"/>
        <v/>
      </c>
      <c r="Q3251" s="175" t="str">
        <f t="shared" si="522"/>
        <v/>
      </c>
    </row>
    <row r="3252" spans="1:17" s="1" customFormat="1" x14ac:dyDescent="0.3">
      <c r="A3252" s="189">
        <f t="shared" si="520"/>
        <v>43966.333333325456</v>
      </c>
      <c r="B3252" s="190">
        <f t="shared" si="515"/>
        <v>43966</v>
      </c>
      <c r="C3252" s="1">
        <f t="shared" si="516"/>
        <v>8</v>
      </c>
      <c r="D3252" s="191">
        <v>2.5674656774311515</v>
      </c>
      <c r="E3252" s="192">
        <f t="shared" si="517"/>
        <v>8.9151771871857352E-5</v>
      </c>
      <c r="F3252" s="193">
        <f t="shared" si="518"/>
        <v>3.827995239640805</v>
      </c>
      <c r="G3252" s="193">
        <f t="shared" si="524"/>
        <v>3.9695483205368163</v>
      </c>
      <c r="H3252" s="193">
        <f t="shared" si="524"/>
        <v>4.1163358057245718</v>
      </c>
      <c r="I3252" s="193">
        <f t="shared" si="524"/>
        <v>4.26855125502005</v>
      </c>
      <c r="J3252" s="193">
        <f t="shared" si="524"/>
        <v>4.4263953857685836</v>
      </c>
      <c r="K3252" s="193">
        <f>MAX(0,(F3252-'2031 forecast'!$C$10))</f>
        <v>0</v>
      </c>
      <c r="L3252" s="193">
        <f>MAX(0,(G3252-'2031 forecast'!$C$10))</f>
        <v>0</v>
      </c>
      <c r="M3252" s="193">
        <f>MAX(0,(H3252-'2031 forecast'!$C$10))</f>
        <v>0</v>
      </c>
      <c r="N3252" s="193">
        <f>MAX(0,(I3252-'2031 forecast'!$C$10))</f>
        <v>0</v>
      </c>
      <c r="O3252" s="193">
        <f>MAX(0,(J3252-'2031 forecast'!$C$10))</f>
        <v>0</v>
      </c>
      <c r="P3252" s="175" t="str">
        <f t="shared" si="521"/>
        <v/>
      </c>
      <c r="Q3252" s="175" t="str">
        <f t="shared" si="522"/>
        <v/>
      </c>
    </row>
    <row r="3253" spans="1:17" s="1" customFormat="1" x14ac:dyDescent="0.3">
      <c r="A3253" s="189">
        <f t="shared" si="520"/>
        <v>43966.37499999212</v>
      </c>
      <c r="B3253" s="190">
        <f t="shared" si="515"/>
        <v>43966</v>
      </c>
      <c r="C3253" s="1">
        <f t="shared" si="516"/>
        <v>9</v>
      </c>
      <c r="D3253" s="191">
        <v>2.6879332751991818</v>
      </c>
      <c r="E3253" s="192">
        <f t="shared" si="517"/>
        <v>9.3334846211885839E-5</v>
      </c>
      <c r="F3253" s="193">
        <f t="shared" si="518"/>
        <v>4.0076079195066487</v>
      </c>
      <c r="G3253" s="193">
        <f t="shared" si="524"/>
        <v>4.15580278718957</v>
      </c>
      <c r="H3253" s="193">
        <f t="shared" si="524"/>
        <v>4.3094776617116484</v>
      </c>
      <c r="I3253" s="193">
        <f t="shared" si="524"/>
        <v>4.4688351848743633</v>
      </c>
      <c r="J3253" s="193">
        <f t="shared" si="524"/>
        <v>4.6340854918457008</v>
      </c>
      <c r="K3253" s="193">
        <f>MAX(0,(F3253-'2031 forecast'!$C$10))</f>
        <v>0</v>
      </c>
      <c r="L3253" s="193">
        <f>MAX(0,(G3253-'2031 forecast'!$C$10))</f>
        <v>0</v>
      </c>
      <c r="M3253" s="193">
        <f>MAX(0,(H3253-'2031 forecast'!$C$10))</f>
        <v>0</v>
      </c>
      <c r="N3253" s="193">
        <f>MAX(0,(I3253-'2031 forecast'!$C$10))</f>
        <v>0</v>
      </c>
      <c r="O3253" s="193">
        <f>MAX(0,(J3253-'2031 forecast'!$C$10))</f>
        <v>0</v>
      </c>
      <c r="P3253" s="175" t="str">
        <f t="shared" si="521"/>
        <v/>
      </c>
      <c r="Q3253" s="175" t="str">
        <f t="shared" si="522"/>
        <v/>
      </c>
    </row>
    <row r="3254" spans="1:17" s="1" customFormat="1" x14ac:dyDescent="0.3">
      <c r="A3254" s="189">
        <f t="shared" si="520"/>
        <v>43966.416666658784</v>
      </c>
      <c r="B3254" s="190">
        <f t="shared" si="515"/>
        <v>43966</v>
      </c>
      <c r="C3254" s="1">
        <f t="shared" si="516"/>
        <v>10</v>
      </c>
      <c r="D3254" s="191">
        <v>2.7556962989436995</v>
      </c>
      <c r="E3254" s="192">
        <f t="shared" si="517"/>
        <v>9.5687825528151894E-5</v>
      </c>
      <c r="F3254" s="193">
        <f t="shared" si="518"/>
        <v>4.1086400519311868</v>
      </c>
      <c r="G3254" s="193">
        <f t="shared" si="524"/>
        <v>4.2605709246817449</v>
      </c>
      <c r="H3254" s="193">
        <f t="shared" si="524"/>
        <v>4.4181199557043804</v>
      </c>
      <c r="I3254" s="193">
        <f t="shared" si="524"/>
        <v>4.5814948954174151</v>
      </c>
      <c r="J3254" s="193">
        <f t="shared" si="524"/>
        <v>4.750911176514081</v>
      </c>
      <c r="K3254" s="193">
        <f>MAX(0,(F3254-'2031 forecast'!$C$10))</f>
        <v>0</v>
      </c>
      <c r="L3254" s="193">
        <f>MAX(0,(G3254-'2031 forecast'!$C$10))</f>
        <v>0</v>
      </c>
      <c r="M3254" s="193">
        <f>MAX(0,(H3254-'2031 forecast'!$C$10))</f>
        <v>0</v>
      </c>
      <c r="N3254" s="193">
        <f>MAX(0,(I3254-'2031 forecast'!$C$10))</f>
        <v>0</v>
      </c>
      <c r="O3254" s="193">
        <f>MAX(0,(J3254-'2031 forecast'!$C$10))</f>
        <v>0</v>
      </c>
      <c r="P3254" s="175" t="str">
        <f t="shared" si="521"/>
        <v/>
      </c>
      <c r="Q3254" s="175" t="str">
        <f t="shared" si="522"/>
        <v/>
      </c>
    </row>
    <row r="3255" spans="1:17" s="1" customFormat="1" x14ac:dyDescent="0.3">
      <c r="A3255" s="189">
        <f t="shared" si="520"/>
        <v>43966.458333325449</v>
      </c>
      <c r="B3255" s="190">
        <f t="shared" si="515"/>
        <v>43966</v>
      </c>
      <c r="C3255" s="1">
        <f t="shared" si="516"/>
        <v>11</v>
      </c>
      <c r="D3255" s="191">
        <v>2.8385177724092201</v>
      </c>
      <c r="E3255" s="192">
        <f t="shared" si="517"/>
        <v>9.8563689136921476E-5</v>
      </c>
      <c r="F3255" s="193">
        <f t="shared" si="518"/>
        <v>4.2321237693389548</v>
      </c>
      <c r="G3255" s="193">
        <f t="shared" si="524"/>
        <v>4.3886208705055125</v>
      </c>
      <c r="H3255" s="193">
        <f t="shared" si="524"/>
        <v>4.5509049816954947</v>
      </c>
      <c r="I3255" s="193">
        <f t="shared" si="524"/>
        <v>4.7191900971922554</v>
      </c>
      <c r="J3255" s="193">
        <f t="shared" si="524"/>
        <v>4.8936981244420998</v>
      </c>
      <c r="K3255" s="193">
        <f>MAX(0,(F3255-'2031 forecast'!$C$10))</f>
        <v>0</v>
      </c>
      <c r="L3255" s="193">
        <f>MAX(0,(G3255-'2031 forecast'!$C$10))</f>
        <v>0</v>
      </c>
      <c r="M3255" s="193">
        <f>MAX(0,(H3255-'2031 forecast'!$C$10))</f>
        <v>0</v>
      </c>
      <c r="N3255" s="193">
        <f>MAX(0,(I3255-'2031 forecast'!$C$10))</f>
        <v>0</v>
      </c>
      <c r="O3255" s="193">
        <f>MAX(0,(J3255-'2031 forecast'!$C$10))</f>
        <v>0</v>
      </c>
      <c r="P3255" s="175" t="str">
        <f t="shared" si="521"/>
        <v/>
      </c>
      <c r="Q3255" s="175" t="str">
        <f t="shared" si="522"/>
        <v/>
      </c>
    </row>
    <row r="3256" spans="1:17" s="1" customFormat="1" x14ac:dyDescent="0.3">
      <c r="A3256" s="189">
        <f t="shared" si="520"/>
        <v>43966.499999992113</v>
      </c>
      <c r="B3256" s="190">
        <f t="shared" si="515"/>
        <v>43966</v>
      </c>
      <c r="C3256" s="1">
        <f t="shared" si="516"/>
        <v>12</v>
      </c>
      <c r="D3256" s="191">
        <v>2.9363976955957449</v>
      </c>
      <c r="E3256" s="192">
        <f t="shared" si="517"/>
        <v>1.0196243703819463E-4</v>
      </c>
      <c r="F3256" s="193">
        <f t="shared" si="518"/>
        <v>4.378059071729953</v>
      </c>
      <c r="G3256" s="193">
        <f t="shared" si="524"/>
        <v>4.5399526246608746</v>
      </c>
      <c r="H3256" s="193">
        <f t="shared" si="524"/>
        <v>4.7078327396849948</v>
      </c>
      <c r="I3256" s="193">
        <f t="shared" si="524"/>
        <v>4.8819207901988841</v>
      </c>
      <c r="J3256" s="193">
        <f t="shared" si="524"/>
        <v>5.0624463356297582</v>
      </c>
      <c r="K3256" s="193">
        <f>MAX(0,(F3256-'2031 forecast'!$C$10))</f>
        <v>0</v>
      </c>
      <c r="L3256" s="193">
        <f>MAX(0,(G3256-'2031 forecast'!$C$10))</f>
        <v>0</v>
      </c>
      <c r="M3256" s="193">
        <f>MAX(0,(H3256-'2031 forecast'!$C$10))</f>
        <v>0</v>
      </c>
      <c r="N3256" s="193">
        <f>MAX(0,(I3256-'2031 forecast'!$C$10))</f>
        <v>0</v>
      </c>
      <c r="O3256" s="193">
        <f>MAX(0,(J3256-'2031 forecast'!$C$10))</f>
        <v>0</v>
      </c>
      <c r="P3256" s="175" t="str">
        <f t="shared" si="521"/>
        <v/>
      </c>
      <c r="Q3256" s="175" t="str">
        <f t="shared" si="522"/>
        <v/>
      </c>
    </row>
    <row r="3257" spans="1:17" s="1" customFormat="1" x14ac:dyDescent="0.3">
      <c r="A3257" s="189">
        <f t="shared" si="520"/>
        <v>43966.541666658777</v>
      </c>
      <c r="B3257" s="190">
        <f t="shared" si="515"/>
        <v>43966</v>
      </c>
      <c r="C3257" s="1">
        <f t="shared" si="516"/>
        <v>13</v>
      </c>
      <c r="D3257" s="191">
        <v>2.9062807961537369</v>
      </c>
      <c r="E3257" s="192">
        <f t="shared" si="517"/>
        <v>1.0091666845318749E-4</v>
      </c>
      <c r="F3257" s="193">
        <f t="shared" si="518"/>
        <v>4.3331559017634911</v>
      </c>
      <c r="G3257" s="193">
        <f t="shared" si="524"/>
        <v>4.4933890079976857</v>
      </c>
      <c r="H3257" s="193">
        <f t="shared" si="524"/>
        <v>4.659547275688225</v>
      </c>
      <c r="I3257" s="193">
        <f t="shared" si="524"/>
        <v>4.8318498077353054</v>
      </c>
      <c r="J3257" s="193">
        <f t="shared" si="524"/>
        <v>5.0105238091104782</v>
      </c>
      <c r="K3257" s="193">
        <f>MAX(0,(F3257-'2031 forecast'!$C$10))</f>
        <v>0</v>
      </c>
      <c r="L3257" s="193">
        <f>MAX(0,(G3257-'2031 forecast'!$C$10))</f>
        <v>0</v>
      </c>
      <c r="M3257" s="193">
        <f>MAX(0,(H3257-'2031 forecast'!$C$10))</f>
        <v>0</v>
      </c>
      <c r="N3257" s="193">
        <f>MAX(0,(I3257-'2031 forecast'!$C$10))</f>
        <v>0</v>
      </c>
      <c r="O3257" s="193">
        <f>MAX(0,(J3257-'2031 forecast'!$C$10))</f>
        <v>0</v>
      </c>
      <c r="P3257" s="175" t="str">
        <f t="shared" si="521"/>
        <v/>
      </c>
      <c r="Q3257" s="175" t="str">
        <f t="shared" si="522"/>
        <v/>
      </c>
    </row>
    <row r="3258" spans="1:17" s="1" customFormat="1" x14ac:dyDescent="0.3">
      <c r="A3258" s="189">
        <f t="shared" si="520"/>
        <v>43966.583333325441</v>
      </c>
      <c r="B3258" s="190">
        <f t="shared" si="515"/>
        <v>43966</v>
      </c>
      <c r="C3258" s="1">
        <f t="shared" si="516"/>
        <v>14</v>
      </c>
      <c r="D3258" s="191">
        <v>2.8836931215722315</v>
      </c>
      <c r="E3258" s="192">
        <f t="shared" si="517"/>
        <v>1.0013234201443215E-4</v>
      </c>
      <c r="F3258" s="193">
        <f t="shared" si="518"/>
        <v>4.299478524288646</v>
      </c>
      <c r="G3258" s="193">
        <f t="shared" si="524"/>
        <v>4.4584662955002949</v>
      </c>
      <c r="H3258" s="193">
        <f t="shared" si="524"/>
        <v>4.6233331776906477</v>
      </c>
      <c r="I3258" s="193">
        <f t="shared" si="524"/>
        <v>4.7942965708876226</v>
      </c>
      <c r="J3258" s="193">
        <f t="shared" si="524"/>
        <v>4.9715819142210185</v>
      </c>
      <c r="K3258" s="193">
        <f>MAX(0,(F3258-'2031 forecast'!$C$10))</f>
        <v>0</v>
      </c>
      <c r="L3258" s="193">
        <f>MAX(0,(G3258-'2031 forecast'!$C$10))</f>
        <v>0</v>
      </c>
      <c r="M3258" s="193">
        <f>MAX(0,(H3258-'2031 forecast'!$C$10))</f>
        <v>0</v>
      </c>
      <c r="N3258" s="193">
        <f>MAX(0,(I3258-'2031 forecast'!$C$10))</f>
        <v>0</v>
      </c>
      <c r="O3258" s="193">
        <f>MAX(0,(J3258-'2031 forecast'!$C$10))</f>
        <v>0</v>
      </c>
      <c r="P3258" s="175" t="str">
        <f t="shared" si="521"/>
        <v/>
      </c>
      <c r="Q3258" s="175" t="str">
        <f t="shared" si="522"/>
        <v/>
      </c>
    </row>
    <row r="3259" spans="1:17" s="1" customFormat="1" x14ac:dyDescent="0.3">
      <c r="A3259" s="189">
        <f t="shared" si="520"/>
        <v>43966.624999992106</v>
      </c>
      <c r="B3259" s="190">
        <f t="shared" si="515"/>
        <v>43966</v>
      </c>
      <c r="C3259" s="1">
        <f t="shared" si="516"/>
        <v>15</v>
      </c>
      <c r="D3259" s="191">
        <v>2.7858131983857066</v>
      </c>
      <c r="E3259" s="192">
        <f t="shared" si="517"/>
        <v>9.6733594113159003E-5</v>
      </c>
      <c r="F3259" s="193">
        <f t="shared" si="518"/>
        <v>4.1535432218976478</v>
      </c>
      <c r="G3259" s="193">
        <f t="shared" si="524"/>
        <v>4.3071345413449329</v>
      </c>
      <c r="H3259" s="193">
        <f t="shared" si="524"/>
        <v>4.4664054197011485</v>
      </c>
      <c r="I3259" s="193">
        <f t="shared" si="524"/>
        <v>4.6315658778809929</v>
      </c>
      <c r="J3259" s="193">
        <f t="shared" si="524"/>
        <v>4.8028337030333601</v>
      </c>
      <c r="K3259" s="193">
        <f>MAX(0,(F3259-'2031 forecast'!$C$10))</f>
        <v>0</v>
      </c>
      <c r="L3259" s="193">
        <f>MAX(0,(G3259-'2031 forecast'!$C$10))</f>
        <v>0</v>
      </c>
      <c r="M3259" s="193">
        <f>MAX(0,(H3259-'2031 forecast'!$C$10))</f>
        <v>0</v>
      </c>
      <c r="N3259" s="193">
        <f>MAX(0,(I3259-'2031 forecast'!$C$10))</f>
        <v>0</v>
      </c>
      <c r="O3259" s="193">
        <f>MAX(0,(J3259-'2031 forecast'!$C$10))</f>
        <v>0</v>
      </c>
      <c r="P3259" s="175" t="str">
        <f t="shared" si="521"/>
        <v/>
      </c>
      <c r="Q3259" s="175" t="str">
        <f t="shared" si="522"/>
        <v/>
      </c>
    </row>
    <row r="3260" spans="1:17" s="1" customFormat="1" x14ac:dyDescent="0.3">
      <c r="A3260" s="189">
        <f t="shared" si="520"/>
        <v>43966.66666665877</v>
      </c>
      <c r="B3260" s="190">
        <f t="shared" si="515"/>
        <v>43966</v>
      </c>
      <c r="C3260" s="1">
        <f t="shared" si="516"/>
        <v>16</v>
      </c>
      <c r="D3260" s="191">
        <v>2.8234593226882163</v>
      </c>
      <c r="E3260" s="192">
        <f t="shared" si="517"/>
        <v>9.8040804844417908E-5</v>
      </c>
      <c r="F3260" s="193">
        <f t="shared" si="518"/>
        <v>4.2096721843557239</v>
      </c>
      <c r="G3260" s="193">
        <f t="shared" si="524"/>
        <v>4.3653390621739181</v>
      </c>
      <c r="H3260" s="193">
        <f t="shared" si="524"/>
        <v>4.5267622496971098</v>
      </c>
      <c r="I3260" s="193">
        <f t="shared" si="524"/>
        <v>4.694154605960466</v>
      </c>
      <c r="J3260" s="193">
        <f t="shared" si="524"/>
        <v>4.8677368611824594</v>
      </c>
      <c r="K3260" s="193">
        <f>MAX(0,(F3260-'2031 forecast'!$C$10))</f>
        <v>0</v>
      </c>
      <c r="L3260" s="193">
        <f>MAX(0,(G3260-'2031 forecast'!$C$10))</f>
        <v>0</v>
      </c>
      <c r="M3260" s="193">
        <f>MAX(0,(H3260-'2031 forecast'!$C$10))</f>
        <v>0</v>
      </c>
      <c r="N3260" s="193">
        <f>MAX(0,(I3260-'2031 forecast'!$C$10))</f>
        <v>0</v>
      </c>
      <c r="O3260" s="193">
        <f>MAX(0,(J3260-'2031 forecast'!$C$10))</f>
        <v>0</v>
      </c>
      <c r="P3260" s="175" t="str">
        <f t="shared" si="521"/>
        <v/>
      </c>
      <c r="Q3260" s="175" t="str">
        <f t="shared" si="522"/>
        <v/>
      </c>
    </row>
    <row r="3261" spans="1:17" s="1" customFormat="1" x14ac:dyDescent="0.3">
      <c r="A3261" s="189">
        <f t="shared" si="520"/>
        <v>43966.708333325434</v>
      </c>
      <c r="B3261" s="190">
        <f t="shared" si="515"/>
        <v>43966</v>
      </c>
      <c r="C3261" s="1">
        <f t="shared" si="516"/>
        <v>17</v>
      </c>
      <c r="D3261" s="191">
        <v>2.8460469972697218</v>
      </c>
      <c r="E3261" s="192">
        <f t="shared" si="517"/>
        <v>9.8825131283173246E-5</v>
      </c>
      <c r="F3261" s="193">
        <f t="shared" si="518"/>
        <v>4.2433495618305699</v>
      </c>
      <c r="G3261" s="193">
        <f t="shared" si="524"/>
        <v>4.4002617746713097</v>
      </c>
      <c r="H3261" s="193">
        <f t="shared" si="524"/>
        <v>4.5629763476946863</v>
      </c>
      <c r="I3261" s="193">
        <f t="shared" si="524"/>
        <v>4.7317078428081496</v>
      </c>
      <c r="J3261" s="193">
        <f t="shared" si="524"/>
        <v>4.9066787560719192</v>
      </c>
      <c r="K3261" s="193">
        <f>MAX(0,(F3261-'2031 forecast'!$C$10))</f>
        <v>0</v>
      </c>
      <c r="L3261" s="193">
        <f>MAX(0,(G3261-'2031 forecast'!$C$10))</f>
        <v>0</v>
      </c>
      <c r="M3261" s="193">
        <f>MAX(0,(H3261-'2031 forecast'!$C$10))</f>
        <v>0</v>
      </c>
      <c r="N3261" s="193">
        <f>MAX(0,(I3261-'2031 forecast'!$C$10))</f>
        <v>0</v>
      </c>
      <c r="O3261" s="193">
        <f>MAX(0,(J3261-'2031 forecast'!$C$10))</f>
        <v>0</v>
      </c>
      <c r="P3261" s="175" t="str">
        <f t="shared" si="521"/>
        <v/>
      </c>
      <c r="Q3261" s="175" t="str">
        <f t="shared" si="522"/>
        <v/>
      </c>
    </row>
    <row r="3262" spans="1:17" s="1" customFormat="1" x14ac:dyDescent="0.3">
      <c r="A3262" s="189">
        <f t="shared" si="520"/>
        <v>43966.749999992098</v>
      </c>
      <c r="B3262" s="190">
        <f t="shared" si="515"/>
        <v>43966</v>
      </c>
      <c r="C3262" s="1">
        <f t="shared" si="516"/>
        <v>18</v>
      </c>
      <c r="D3262" s="191">
        <v>2.7255793995016915</v>
      </c>
      <c r="E3262" s="192">
        <f t="shared" si="517"/>
        <v>9.4642056943144759E-5</v>
      </c>
      <c r="F3262" s="193">
        <f t="shared" si="518"/>
        <v>4.0637368819647257</v>
      </c>
      <c r="G3262" s="193">
        <f t="shared" si="524"/>
        <v>4.2140073080185561</v>
      </c>
      <c r="H3262" s="193">
        <f t="shared" si="524"/>
        <v>4.3698344917076106</v>
      </c>
      <c r="I3262" s="193">
        <f t="shared" si="524"/>
        <v>4.5314239129538363</v>
      </c>
      <c r="J3262" s="193">
        <f t="shared" si="524"/>
        <v>4.698988649994801</v>
      </c>
      <c r="K3262" s="193">
        <f>MAX(0,(F3262-'2031 forecast'!$C$10))</f>
        <v>0</v>
      </c>
      <c r="L3262" s="193">
        <f>MAX(0,(G3262-'2031 forecast'!$C$10))</f>
        <v>0</v>
      </c>
      <c r="M3262" s="193">
        <f>MAX(0,(H3262-'2031 forecast'!$C$10))</f>
        <v>0</v>
      </c>
      <c r="N3262" s="193">
        <f>MAX(0,(I3262-'2031 forecast'!$C$10))</f>
        <v>0</v>
      </c>
      <c r="O3262" s="193">
        <f>MAX(0,(J3262-'2031 forecast'!$C$10))</f>
        <v>0</v>
      </c>
      <c r="P3262" s="175" t="str">
        <f t="shared" si="521"/>
        <v/>
      </c>
      <c r="Q3262" s="175" t="str">
        <f t="shared" si="522"/>
        <v/>
      </c>
    </row>
    <row r="3263" spans="1:17" s="1" customFormat="1" x14ac:dyDescent="0.3">
      <c r="A3263" s="189">
        <f t="shared" si="520"/>
        <v>43966.791666658763</v>
      </c>
      <c r="B3263" s="190">
        <f t="shared" si="515"/>
        <v>43966</v>
      </c>
      <c r="C3263" s="1">
        <f t="shared" si="516"/>
        <v>19</v>
      </c>
      <c r="D3263" s="191">
        <v>2.6653456006176763</v>
      </c>
      <c r="E3263" s="192">
        <f t="shared" si="517"/>
        <v>9.2550519773130515E-5</v>
      </c>
      <c r="F3263" s="193">
        <f t="shared" si="518"/>
        <v>3.9739305420318036</v>
      </c>
      <c r="G3263" s="193">
        <f t="shared" si="524"/>
        <v>4.1208800746921792</v>
      </c>
      <c r="H3263" s="193">
        <f t="shared" si="524"/>
        <v>4.2732635637140719</v>
      </c>
      <c r="I3263" s="193">
        <f t="shared" si="524"/>
        <v>4.4312819480266805</v>
      </c>
      <c r="J3263" s="193">
        <f t="shared" si="524"/>
        <v>4.595143596956242</v>
      </c>
      <c r="K3263" s="193">
        <f>MAX(0,(F3263-'2031 forecast'!$C$10))</f>
        <v>0</v>
      </c>
      <c r="L3263" s="193">
        <f>MAX(0,(G3263-'2031 forecast'!$C$10))</f>
        <v>0</v>
      </c>
      <c r="M3263" s="193">
        <f>MAX(0,(H3263-'2031 forecast'!$C$10))</f>
        <v>0</v>
      </c>
      <c r="N3263" s="193">
        <f>MAX(0,(I3263-'2031 forecast'!$C$10))</f>
        <v>0</v>
      </c>
      <c r="O3263" s="193">
        <f>MAX(0,(J3263-'2031 forecast'!$C$10))</f>
        <v>0</v>
      </c>
      <c r="P3263" s="175" t="str">
        <f t="shared" si="521"/>
        <v/>
      </c>
      <c r="Q3263" s="175" t="str">
        <f t="shared" si="522"/>
        <v/>
      </c>
    </row>
    <row r="3264" spans="1:17" s="1" customFormat="1" x14ac:dyDescent="0.3">
      <c r="A3264" s="189">
        <f t="shared" si="520"/>
        <v>43966.833333325427</v>
      </c>
      <c r="B3264" s="190">
        <f t="shared" si="515"/>
        <v>43966</v>
      </c>
      <c r="C3264" s="1">
        <f t="shared" si="516"/>
        <v>20</v>
      </c>
      <c r="D3264" s="191">
        <v>2.5975825768731586</v>
      </c>
      <c r="E3264" s="192">
        <f t="shared" si="517"/>
        <v>9.019754045686446E-5</v>
      </c>
      <c r="F3264" s="193">
        <f t="shared" si="518"/>
        <v>3.8728984096072652</v>
      </c>
      <c r="G3264" s="193">
        <f t="shared" si="524"/>
        <v>4.0161119372000043</v>
      </c>
      <c r="H3264" s="193">
        <f t="shared" si="524"/>
        <v>4.1646212697213407</v>
      </c>
      <c r="I3264" s="193">
        <f t="shared" si="524"/>
        <v>4.3186222374836278</v>
      </c>
      <c r="J3264" s="193">
        <f t="shared" si="524"/>
        <v>4.4783179122878618</v>
      </c>
      <c r="K3264" s="193">
        <f>MAX(0,(F3264-'2031 forecast'!$C$10))</f>
        <v>0</v>
      </c>
      <c r="L3264" s="193">
        <f>MAX(0,(G3264-'2031 forecast'!$C$10))</f>
        <v>0</v>
      </c>
      <c r="M3264" s="193">
        <f>MAX(0,(H3264-'2031 forecast'!$C$10))</f>
        <v>0</v>
      </c>
      <c r="N3264" s="193">
        <f>MAX(0,(I3264-'2031 forecast'!$C$10))</f>
        <v>0</v>
      </c>
      <c r="O3264" s="193">
        <f>MAX(0,(J3264-'2031 forecast'!$C$10))</f>
        <v>0</v>
      </c>
      <c r="P3264" s="175" t="str">
        <f t="shared" si="521"/>
        <v/>
      </c>
      <c r="Q3264" s="175" t="str">
        <f t="shared" si="522"/>
        <v/>
      </c>
    </row>
    <row r="3265" spans="1:17" s="1" customFormat="1" x14ac:dyDescent="0.3">
      <c r="A3265" s="189">
        <f t="shared" si="520"/>
        <v>43966.874999992091</v>
      </c>
      <c r="B3265" s="190">
        <f t="shared" si="515"/>
        <v>43966</v>
      </c>
      <c r="C3265" s="1">
        <f t="shared" si="516"/>
        <v>21</v>
      </c>
      <c r="D3265" s="191">
        <v>2.5599364525706494</v>
      </c>
      <c r="E3265" s="192">
        <f t="shared" si="517"/>
        <v>8.8890329725605568E-5</v>
      </c>
      <c r="F3265" s="193">
        <f t="shared" si="518"/>
        <v>3.8167694471491895</v>
      </c>
      <c r="G3265" s="193">
        <f t="shared" ref="G3265:J3284" si="525">$E3265*G$2</f>
        <v>3.9579074163710191</v>
      </c>
      <c r="H3265" s="193">
        <f t="shared" si="525"/>
        <v>4.1042644397253794</v>
      </c>
      <c r="I3265" s="193">
        <f t="shared" si="525"/>
        <v>4.2560335094041557</v>
      </c>
      <c r="J3265" s="193">
        <f t="shared" si="525"/>
        <v>4.4134147541387634</v>
      </c>
      <c r="K3265" s="193">
        <f>MAX(0,(F3265-'2031 forecast'!$C$10))</f>
        <v>0</v>
      </c>
      <c r="L3265" s="193">
        <f>MAX(0,(G3265-'2031 forecast'!$C$10))</f>
        <v>0</v>
      </c>
      <c r="M3265" s="193">
        <f>MAX(0,(H3265-'2031 forecast'!$C$10))</f>
        <v>0</v>
      </c>
      <c r="N3265" s="193">
        <f>MAX(0,(I3265-'2031 forecast'!$C$10))</f>
        <v>0</v>
      </c>
      <c r="O3265" s="193">
        <f>MAX(0,(J3265-'2031 forecast'!$C$10))</f>
        <v>0</v>
      </c>
      <c r="P3265" s="175" t="str">
        <f t="shared" si="521"/>
        <v/>
      </c>
      <c r="Q3265" s="175" t="str">
        <f t="shared" si="522"/>
        <v/>
      </c>
    </row>
    <row r="3266" spans="1:17" s="1" customFormat="1" x14ac:dyDescent="0.3">
      <c r="A3266" s="189">
        <f t="shared" si="520"/>
        <v>43966.916666658755</v>
      </c>
      <c r="B3266" s="190">
        <f t="shared" si="515"/>
        <v>43966</v>
      </c>
      <c r="C3266" s="1">
        <f t="shared" si="516"/>
        <v>22</v>
      </c>
      <c r="D3266" s="191">
        <v>2.4771149791051283</v>
      </c>
      <c r="E3266" s="192">
        <f t="shared" si="517"/>
        <v>8.6014466116835972E-5</v>
      </c>
      <c r="F3266" s="193">
        <f t="shared" si="518"/>
        <v>3.6932857297414214</v>
      </c>
      <c r="G3266" s="193">
        <f t="shared" si="525"/>
        <v>3.8298574705472506</v>
      </c>
      <c r="H3266" s="193">
        <f t="shared" si="525"/>
        <v>3.9714794137342642</v>
      </c>
      <c r="I3266" s="193">
        <f t="shared" si="525"/>
        <v>4.1183383076293154</v>
      </c>
      <c r="J3266" s="193">
        <f t="shared" si="525"/>
        <v>4.2706278062107446</v>
      </c>
      <c r="K3266" s="193">
        <f>MAX(0,(F3266-'2031 forecast'!$C$10))</f>
        <v>0</v>
      </c>
      <c r="L3266" s="193">
        <f>MAX(0,(G3266-'2031 forecast'!$C$10))</f>
        <v>0</v>
      </c>
      <c r="M3266" s="193">
        <f>MAX(0,(H3266-'2031 forecast'!$C$10))</f>
        <v>0</v>
      </c>
      <c r="N3266" s="193">
        <f>MAX(0,(I3266-'2031 forecast'!$C$10))</f>
        <v>0</v>
      </c>
      <c r="O3266" s="193">
        <f>MAX(0,(J3266-'2031 forecast'!$C$10))</f>
        <v>0</v>
      </c>
      <c r="P3266" s="175" t="str">
        <f t="shared" si="521"/>
        <v/>
      </c>
      <c r="Q3266" s="175" t="str">
        <f t="shared" si="522"/>
        <v/>
      </c>
    </row>
    <row r="3267" spans="1:17" s="1" customFormat="1" x14ac:dyDescent="0.3">
      <c r="A3267" s="189">
        <f t="shared" si="520"/>
        <v>43966.95833332542</v>
      </c>
      <c r="B3267" s="190">
        <f t="shared" si="515"/>
        <v>43966</v>
      </c>
      <c r="C3267" s="1">
        <f t="shared" si="516"/>
        <v>23</v>
      </c>
      <c r="D3267" s="191">
        <v>2.2662966830110749</v>
      </c>
      <c r="E3267" s="192">
        <f t="shared" si="517"/>
        <v>7.8694086021786105E-5</v>
      </c>
      <c r="F3267" s="193">
        <f t="shared" si="518"/>
        <v>3.3789635399761941</v>
      </c>
      <c r="G3267" s="193">
        <f t="shared" si="525"/>
        <v>3.5039121539049316</v>
      </c>
      <c r="H3267" s="193">
        <f t="shared" si="525"/>
        <v>3.63348116575688</v>
      </c>
      <c r="I3267" s="193">
        <f t="shared" si="525"/>
        <v>3.7678414303842671</v>
      </c>
      <c r="J3267" s="193">
        <f t="shared" si="525"/>
        <v>3.9071701205757874</v>
      </c>
      <c r="K3267" s="193">
        <f>MAX(0,(F3267-'2031 forecast'!$C$10))</f>
        <v>0</v>
      </c>
      <c r="L3267" s="193">
        <f>MAX(0,(G3267-'2031 forecast'!$C$10))</f>
        <v>0</v>
      </c>
      <c r="M3267" s="193">
        <f>MAX(0,(H3267-'2031 forecast'!$C$10))</f>
        <v>0</v>
      </c>
      <c r="N3267" s="193">
        <f>MAX(0,(I3267-'2031 forecast'!$C$10))</f>
        <v>0</v>
      </c>
      <c r="O3267" s="193">
        <f>MAX(0,(J3267-'2031 forecast'!$C$10))</f>
        <v>0</v>
      </c>
      <c r="P3267" s="175" t="str">
        <f t="shared" si="521"/>
        <v/>
      </c>
      <c r="Q3267" s="175" t="str">
        <f t="shared" si="522"/>
        <v/>
      </c>
    </row>
    <row r="3268" spans="1:17" s="1" customFormat="1" x14ac:dyDescent="0.3">
      <c r="A3268" s="189">
        <f t="shared" si="520"/>
        <v>43966.999999992084</v>
      </c>
      <c r="B3268" s="190">
        <f t="shared" si="515"/>
        <v>43966</v>
      </c>
      <c r="C3268" s="1">
        <f t="shared" si="516"/>
        <v>0</v>
      </c>
      <c r="D3268" s="191">
        <v>2.085595286359029</v>
      </c>
      <c r="E3268" s="192">
        <f t="shared" si="517"/>
        <v>7.241947451174336E-5</v>
      </c>
      <c r="F3268" s="193">
        <f t="shared" si="518"/>
        <v>3.1095445201774279</v>
      </c>
      <c r="G3268" s="193">
        <f t="shared" si="525"/>
        <v>3.2245304539258011</v>
      </c>
      <c r="H3268" s="193">
        <f t="shared" si="525"/>
        <v>3.3437683817762651</v>
      </c>
      <c r="I3268" s="193">
        <f t="shared" si="525"/>
        <v>3.4674155356027976</v>
      </c>
      <c r="J3268" s="193">
        <f t="shared" si="525"/>
        <v>3.5956349614601102</v>
      </c>
      <c r="K3268" s="193">
        <f>MAX(0,(F3268-'2031 forecast'!$C$10))</f>
        <v>0</v>
      </c>
      <c r="L3268" s="193">
        <f>MAX(0,(G3268-'2031 forecast'!$C$10))</f>
        <v>0</v>
      </c>
      <c r="M3268" s="193">
        <f>MAX(0,(H3268-'2031 forecast'!$C$10))</f>
        <v>0</v>
      </c>
      <c r="N3268" s="193">
        <f>MAX(0,(I3268-'2031 forecast'!$C$10))</f>
        <v>0</v>
      </c>
      <c r="O3268" s="193">
        <f>MAX(0,(J3268-'2031 forecast'!$C$10))</f>
        <v>0</v>
      </c>
      <c r="P3268" s="175" t="str">
        <f t="shared" si="521"/>
        <v/>
      </c>
      <c r="Q3268" s="175" t="str">
        <f t="shared" si="522"/>
        <v/>
      </c>
    </row>
    <row r="3269" spans="1:17" s="1" customFormat="1" x14ac:dyDescent="0.3">
      <c r="A3269" s="189">
        <f t="shared" si="520"/>
        <v>43967.041666658748</v>
      </c>
      <c r="B3269" s="190">
        <f t="shared" ref="B3269:B3332" si="526">INT(A3269)</f>
        <v>43967</v>
      </c>
      <c r="C3269" s="1">
        <f t="shared" ref="C3269:C3332" si="527">HOUR(A3269)</f>
        <v>1</v>
      </c>
      <c r="D3269" s="191">
        <v>1.9877153631725044</v>
      </c>
      <c r="E3269" s="192">
        <f t="shared" ref="E3269:E3332" si="528">D3269/SUM($D$4:$D$8763)</f>
        <v>6.902072661047021E-5</v>
      </c>
      <c r="F3269" s="193">
        <f t="shared" ref="F3269:F3332" si="529">E3269*$F$2</f>
        <v>2.9636092177864297</v>
      </c>
      <c r="G3269" s="193">
        <f t="shared" si="525"/>
        <v>3.0731986997704386</v>
      </c>
      <c r="H3269" s="193">
        <f t="shared" si="525"/>
        <v>3.1868406237867655</v>
      </c>
      <c r="I3269" s="193">
        <f t="shared" si="525"/>
        <v>3.3046848425961679</v>
      </c>
      <c r="J3269" s="193">
        <f t="shared" si="525"/>
        <v>3.4268867502724518</v>
      </c>
      <c r="K3269" s="193">
        <f>MAX(0,(F3269-'2031 forecast'!$C$10))</f>
        <v>0</v>
      </c>
      <c r="L3269" s="193">
        <f>MAX(0,(G3269-'2031 forecast'!$C$10))</f>
        <v>0</v>
      </c>
      <c r="M3269" s="193">
        <f>MAX(0,(H3269-'2031 forecast'!$C$10))</f>
        <v>0</v>
      </c>
      <c r="N3269" s="193">
        <f>MAX(0,(I3269-'2031 forecast'!$C$10))</f>
        <v>0</v>
      </c>
      <c r="O3269" s="193">
        <f>MAX(0,(J3269-'2031 forecast'!$C$10))</f>
        <v>0</v>
      </c>
      <c r="P3269" s="175" t="str">
        <f t="shared" si="521"/>
        <v/>
      </c>
      <c r="Q3269" s="175" t="str">
        <f t="shared" si="522"/>
        <v/>
      </c>
    </row>
    <row r="3270" spans="1:17" s="1" customFormat="1" x14ac:dyDescent="0.3">
      <c r="A3270" s="189">
        <f t="shared" ref="A3270:A3333" si="530">A3269 + TIME(1,0,0)</f>
        <v>43967.083333325412</v>
      </c>
      <c r="B3270" s="190">
        <f t="shared" si="526"/>
        <v>43967</v>
      </c>
      <c r="C3270" s="1">
        <f t="shared" si="527"/>
        <v>2</v>
      </c>
      <c r="D3270" s="191">
        <v>1.9952445880330061</v>
      </c>
      <c r="E3270" s="192">
        <f t="shared" si="528"/>
        <v>6.9282168756721981E-5</v>
      </c>
      <c r="F3270" s="193">
        <f t="shared" si="529"/>
        <v>2.9748350102780443</v>
      </c>
      <c r="G3270" s="193">
        <f t="shared" si="525"/>
        <v>3.0848396039362354</v>
      </c>
      <c r="H3270" s="193">
        <f t="shared" si="525"/>
        <v>3.1989119897859575</v>
      </c>
      <c r="I3270" s="193">
        <f t="shared" si="525"/>
        <v>3.3172025882120622</v>
      </c>
      <c r="J3270" s="193">
        <f t="shared" si="525"/>
        <v>3.4398673819022711</v>
      </c>
      <c r="K3270" s="193">
        <f>MAX(0,(F3270-'2031 forecast'!$C$10))</f>
        <v>0</v>
      </c>
      <c r="L3270" s="193">
        <f>MAX(0,(G3270-'2031 forecast'!$C$10))</f>
        <v>0</v>
      </c>
      <c r="M3270" s="193">
        <f>MAX(0,(H3270-'2031 forecast'!$C$10))</f>
        <v>0</v>
      </c>
      <c r="N3270" s="193">
        <f>MAX(0,(I3270-'2031 forecast'!$C$10))</f>
        <v>0</v>
      </c>
      <c r="O3270" s="193">
        <f>MAX(0,(J3270-'2031 forecast'!$C$10))</f>
        <v>0</v>
      </c>
      <c r="P3270" s="175" t="str">
        <f t="shared" ref="P3270:P3333" si="531">IF(K3270&gt;0,IF(K3269&gt;0,P3269+1,1),"")</f>
        <v/>
      </c>
      <c r="Q3270" s="175" t="str">
        <f t="shared" ref="Q3270:Q3333" si="532">IF(AND(K3270&gt;0,K3271=0),P3270,"")</f>
        <v/>
      </c>
    </row>
    <row r="3271" spans="1:17" s="1" customFormat="1" x14ac:dyDescent="0.3">
      <c r="A3271" s="189">
        <f t="shared" si="530"/>
        <v>43967.124999992076</v>
      </c>
      <c r="B3271" s="190">
        <f t="shared" si="526"/>
        <v>43967</v>
      </c>
      <c r="C3271" s="1">
        <f t="shared" si="527"/>
        <v>3</v>
      </c>
      <c r="D3271" s="191">
        <v>1.9801861383120025</v>
      </c>
      <c r="E3271" s="192">
        <f t="shared" si="528"/>
        <v>6.8759284464218426E-5</v>
      </c>
      <c r="F3271" s="193">
        <f t="shared" si="529"/>
        <v>2.9523834252948142</v>
      </c>
      <c r="G3271" s="193">
        <f t="shared" si="525"/>
        <v>3.0615577956046414</v>
      </c>
      <c r="H3271" s="193">
        <f t="shared" si="525"/>
        <v>3.174769257787573</v>
      </c>
      <c r="I3271" s="193">
        <f t="shared" si="525"/>
        <v>3.2921670969802732</v>
      </c>
      <c r="J3271" s="193">
        <f t="shared" si="525"/>
        <v>3.4139061186426316</v>
      </c>
      <c r="K3271" s="193">
        <f>MAX(0,(F3271-'2031 forecast'!$C$10))</f>
        <v>0</v>
      </c>
      <c r="L3271" s="193">
        <f>MAX(0,(G3271-'2031 forecast'!$C$10))</f>
        <v>0</v>
      </c>
      <c r="M3271" s="193">
        <f>MAX(0,(H3271-'2031 forecast'!$C$10))</f>
        <v>0</v>
      </c>
      <c r="N3271" s="193">
        <f>MAX(0,(I3271-'2031 forecast'!$C$10))</f>
        <v>0</v>
      </c>
      <c r="O3271" s="193">
        <f>MAX(0,(J3271-'2031 forecast'!$C$10))</f>
        <v>0</v>
      </c>
      <c r="P3271" s="175" t="str">
        <f t="shared" si="531"/>
        <v/>
      </c>
      <c r="Q3271" s="175" t="str">
        <f t="shared" si="532"/>
        <v/>
      </c>
    </row>
    <row r="3272" spans="1:17" s="1" customFormat="1" x14ac:dyDescent="0.3">
      <c r="A3272" s="189">
        <f t="shared" si="530"/>
        <v>43967.166666658741</v>
      </c>
      <c r="B3272" s="190">
        <f t="shared" si="526"/>
        <v>43967</v>
      </c>
      <c r="C3272" s="1">
        <f t="shared" si="527"/>
        <v>4</v>
      </c>
      <c r="D3272" s="191">
        <v>1.9726569134515002</v>
      </c>
      <c r="E3272" s="192">
        <f t="shared" si="528"/>
        <v>6.8497842317966643E-5</v>
      </c>
      <c r="F3272" s="193">
        <f t="shared" si="529"/>
        <v>2.9411576328031988</v>
      </c>
      <c r="G3272" s="193">
        <f t="shared" si="525"/>
        <v>3.0499168914388441</v>
      </c>
      <c r="H3272" s="193">
        <f t="shared" si="525"/>
        <v>3.1626978917883806</v>
      </c>
      <c r="I3272" s="193">
        <f t="shared" si="525"/>
        <v>3.2796493513643785</v>
      </c>
      <c r="J3272" s="193">
        <f t="shared" si="525"/>
        <v>3.4009254870128118</v>
      </c>
      <c r="K3272" s="193">
        <f>MAX(0,(F3272-'2031 forecast'!$C$10))</f>
        <v>0</v>
      </c>
      <c r="L3272" s="193">
        <f>MAX(0,(G3272-'2031 forecast'!$C$10))</f>
        <v>0</v>
      </c>
      <c r="M3272" s="193">
        <f>MAX(0,(H3272-'2031 forecast'!$C$10))</f>
        <v>0</v>
      </c>
      <c r="N3272" s="193">
        <f>MAX(0,(I3272-'2031 forecast'!$C$10))</f>
        <v>0</v>
      </c>
      <c r="O3272" s="193">
        <f>MAX(0,(J3272-'2031 forecast'!$C$10))</f>
        <v>0</v>
      </c>
      <c r="P3272" s="175" t="str">
        <f t="shared" si="531"/>
        <v/>
      </c>
      <c r="Q3272" s="175" t="str">
        <f t="shared" si="532"/>
        <v/>
      </c>
    </row>
    <row r="3273" spans="1:17" s="1" customFormat="1" x14ac:dyDescent="0.3">
      <c r="A3273" s="189">
        <f t="shared" si="530"/>
        <v>43967.208333325405</v>
      </c>
      <c r="B3273" s="190">
        <f t="shared" si="526"/>
        <v>43967</v>
      </c>
      <c r="C3273" s="1">
        <f t="shared" si="527"/>
        <v>5</v>
      </c>
      <c r="D3273" s="191">
        <v>1.9651276885909985</v>
      </c>
      <c r="E3273" s="192">
        <f t="shared" si="528"/>
        <v>6.8236400171714859E-5</v>
      </c>
      <c r="F3273" s="193">
        <f t="shared" si="529"/>
        <v>2.9299318403115837</v>
      </c>
      <c r="G3273" s="193">
        <f t="shared" si="525"/>
        <v>3.0382759872730469</v>
      </c>
      <c r="H3273" s="193">
        <f t="shared" si="525"/>
        <v>3.1506265257891881</v>
      </c>
      <c r="I3273" s="193">
        <f t="shared" si="525"/>
        <v>3.2671316057484838</v>
      </c>
      <c r="J3273" s="193">
        <f t="shared" si="525"/>
        <v>3.3879448553829916</v>
      </c>
      <c r="K3273" s="193">
        <f>MAX(0,(F3273-'2031 forecast'!$C$10))</f>
        <v>0</v>
      </c>
      <c r="L3273" s="193">
        <f>MAX(0,(G3273-'2031 forecast'!$C$10))</f>
        <v>0</v>
      </c>
      <c r="M3273" s="193">
        <f>MAX(0,(H3273-'2031 forecast'!$C$10))</f>
        <v>0</v>
      </c>
      <c r="N3273" s="193">
        <f>MAX(0,(I3273-'2031 forecast'!$C$10))</f>
        <v>0</v>
      </c>
      <c r="O3273" s="193">
        <f>MAX(0,(J3273-'2031 forecast'!$C$10))</f>
        <v>0</v>
      </c>
      <c r="P3273" s="175" t="str">
        <f t="shared" si="531"/>
        <v/>
      </c>
      <c r="Q3273" s="175" t="str">
        <f t="shared" si="532"/>
        <v/>
      </c>
    </row>
    <row r="3274" spans="1:17" s="1" customFormat="1" x14ac:dyDescent="0.3">
      <c r="A3274" s="189">
        <f t="shared" si="530"/>
        <v>43967.249999992069</v>
      </c>
      <c r="B3274" s="190">
        <f t="shared" si="526"/>
        <v>43967</v>
      </c>
      <c r="C3274" s="1">
        <f t="shared" si="527"/>
        <v>6</v>
      </c>
      <c r="D3274" s="191">
        <v>1.9877153631725044</v>
      </c>
      <c r="E3274" s="192">
        <f t="shared" si="528"/>
        <v>6.902072661047021E-5</v>
      </c>
      <c r="F3274" s="193">
        <f t="shared" si="529"/>
        <v>2.9636092177864297</v>
      </c>
      <c r="G3274" s="193">
        <f t="shared" si="525"/>
        <v>3.0731986997704386</v>
      </c>
      <c r="H3274" s="193">
        <f t="shared" si="525"/>
        <v>3.1868406237867655</v>
      </c>
      <c r="I3274" s="193">
        <f t="shared" si="525"/>
        <v>3.3046848425961679</v>
      </c>
      <c r="J3274" s="193">
        <f t="shared" si="525"/>
        <v>3.4268867502724518</v>
      </c>
      <c r="K3274" s="193">
        <f>MAX(0,(F3274-'2031 forecast'!$C$10))</f>
        <v>0</v>
      </c>
      <c r="L3274" s="193">
        <f>MAX(0,(G3274-'2031 forecast'!$C$10))</f>
        <v>0</v>
      </c>
      <c r="M3274" s="193">
        <f>MAX(0,(H3274-'2031 forecast'!$C$10))</f>
        <v>0</v>
      </c>
      <c r="N3274" s="193">
        <f>MAX(0,(I3274-'2031 forecast'!$C$10))</f>
        <v>0</v>
      </c>
      <c r="O3274" s="193">
        <f>MAX(0,(J3274-'2031 forecast'!$C$10))</f>
        <v>0</v>
      </c>
      <c r="P3274" s="175" t="str">
        <f t="shared" si="531"/>
        <v/>
      </c>
      <c r="Q3274" s="175" t="str">
        <f t="shared" si="532"/>
        <v/>
      </c>
    </row>
    <row r="3275" spans="1:17" s="1" customFormat="1" x14ac:dyDescent="0.3">
      <c r="A3275" s="189">
        <f t="shared" si="530"/>
        <v>43967.291666658733</v>
      </c>
      <c r="B3275" s="190">
        <f t="shared" si="526"/>
        <v>43967</v>
      </c>
      <c r="C3275" s="1">
        <f t="shared" si="527"/>
        <v>7</v>
      </c>
      <c r="D3275" s="191">
        <v>2.1006537360800328</v>
      </c>
      <c r="E3275" s="192">
        <f t="shared" si="528"/>
        <v>7.2942358804246914E-5</v>
      </c>
      <c r="F3275" s="193">
        <f t="shared" si="529"/>
        <v>3.131996105160658</v>
      </c>
      <c r="G3275" s="193">
        <f t="shared" si="525"/>
        <v>3.2478122622573946</v>
      </c>
      <c r="H3275" s="193">
        <f t="shared" si="525"/>
        <v>3.3679111137746491</v>
      </c>
      <c r="I3275" s="193">
        <f t="shared" si="525"/>
        <v>3.4924510268345861</v>
      </c>
      <c r="J3275" s="193">
        <f t="shared" si="525"/>
        <v>3.6215962247197493</v>
      </c>
      <c r="K3275" s="193">
        <f>MAX(0,(F3275-'2031 forecast'!$C$10))</f>
        <v>0</v>
      </c>
      <c r="L3275" s="193">
        <f>MAX(0,(G3275-'2031 forecast'!$C$10))</f>
        <v>0</v>
      </c>
      <c r="M3275" s="193">
        <f>MAX(0,(H3275-'2031 forecast'!$C$10))</f>
        <v>0</v>
      </c>
      <c r="N3275" s="193">
        <f>MAX(0,(I3275-'2031 forecast'!$C$10))</f>
        <v>0</v>
      </c>
      <c r="O3275" s="193">
        <f>MAX(0,(J3275-'2031 forecast'!$C$10))</f>
        <v>0</v>
      </c>
      <c r="P3275" s="175" t="str">
        <f t="shared" si="531"/>
        <v/>
      </c>
      <c r="Q3275" s="175" t="str">
        <f t="shared" si="532"/>
        <v/>
      </c>
    </row>
    <row r="3276" spans="1:17" s="1" customFormat="1" x14ac:dyDescent="0.3">
      <c r="A3276" s="189">
        <f t="shared" si="530"/>
        <v>43967.333333325398</v>
      </c>
      <c r="B3276" s="190">
        <f t="shared" si="526"/>
        <v>43967</v>
      </c>
      <c r="C3276" s="1">
        <f t="shared" si="527"/>
        <v>8</v>
      </c>
      <c r="D3276" s="191">
        <v>2.2286505587085652</v>
      </c>
      <c r="E3276" s="192">
        <f t="shared" si="528"/>
        <v>7.7386875290527199E-5</v>
      </c>
      <c r="F3276" s="193">
        <f t="shared" si="529"/>
        <v>3.3228345775181181</v>
      </c>
      <c r="G3276" s="193">
        <f t="shared" si="525"/>
        <v>3.445707633075946</v>
      </c>
      <c r="H3276" s="193">
        <f t="shared" si="525"/>
        <v>3.5731243357609186</v>
      </c>
      <c r="I3276" s="193">
        <f t="shared" si="525"/>
        <v>3.7052527023047941</v>
      </c>
      <c r="J3276" s="193">
        <f t="shared" si="525"/>
        <v>3.8422669624266881</v>
      </c>
      <c r="K3276" s="193">
        <f>MAX(0,(F3276-'2031 forecast'!$C$10))</f>
        <v>0</v>
      </c>
      <c r="L3276" s="193">
        <f>MAX(0,(G3276-'2031 forecast'!$C$10))</f>
        <v>0</v>
      </c>
      <c r="M3276" s="193">
        <f>MAX(0,(H3276-'2031 forecast'!$C$10))</f>
        <v>0</v>
      </c>
      <c r="N3276" s="193">
        <f>MAX(0,(I3276-'2031 forecast'!$C$10))</f>
        <v>0</v>
      </c>
      <c r="O3276" s="193">
        <f>MAX(0,(J3276-'2031 forecast'!$C$10))</f>
        <v>0</v>
      </c>
      <c r="P3276" s="175" t="str">
        <f t="shared" si="531"/>
        <v/>
      </c>
      <c r="Q3276" s="175" t="str">
        <f t="shared" si="532"/>
        <v/>
      </c>
    </row>
    <row r="3277" spans="1:17" s="1" customFormat="1" x14ac:dyDescent="0.3">
      <c r="A3277" s="189">
        <f t="shared" si="530"/>
        <v>43967.374999992062</v>
      </c>
      <c r="B3277" s="190">
        <f t="shared" si="526"/>
        <v>43967</v>
      </c>
      <c r="C3277" s="1">
        <f t="shared" si="527"/>
        <v>9</v>
      </c>
      <c r="D3277" s="191">
        <v>2.5298195531286418</v>
      </c>
      <c r="E3277" s="192">
        <f t="shared" si="528"/>
        <v>8.7844561140598446E-5</v>
      </c>
      <c r="F3277" s="193">
        <f t="shared" si="529"/>
        <v>3.7718662771827285</v>
      </c>
      <c r="G3277" s="193">
        <f t="shared" si="525"/>
        <v>3.9113437997078306</v>
      </c>
      <c r="H3277" s="193">
        <f t="shared" si="525"/>
        <v>4.0559789757286104</v>
      </c>
      <c r="I3277" s="193">
        <f t="shared" si="525"/>
        <v>4.2059625269405778</v>
      </c>
      <c r="J3277" s="193">
        <f t="shared" si="525"/>
        <v>4.3614922276194834</v>
      </c>
      <c r="K3277" s="193">
        <f>MAX(0,(F3277-'2031 forecast'!$C$10))</f>
        <v>0</v>
      </c>
      <c r="L3277" s="193">
        <f>MAX(0,(G3277-'2031 forecast'!$C$10))</f>
        <v>0</v>
      </c>
      <c r="M3277" s="193">
        <f>MAX(0,(H3277-'2031 forecast'!$C$10))</f>
        <v>0</v>
      </c>
      <c r="N3277" s="193">
        <f>MAX(0,(I3277-'2031 forecast'!$C$10))</f>
        <v>0</v>
      </c>
      <c r="O3277" s="193">
        <f>MAX(0,(J3277-'2031 forecast'!$C$10))</f>
        <v>0</v>
      </c>
      <c r="P3277" s="175" t="str">
        <f t="shared" si="531"/>
        <v/>
      </c>
      <c r="Q3277" s="175" t="str">
        <f t="shared" si="532"/>
        <v/>
      </c>
    </row>
    <row r="3278" spans="1:17" s="1" customFormat="1" x14ac:dyDescent="0.3">
      <c r="A3278" s="189">
        <f t="shared" si="530"/>
        <v>43967.416666658726</v>
      </c>
      <c r="B3278" s="190">
        <f t="shared" si="526"/>
        <v>43967</v>
      </c>
      <c r="C3278" s="1">
        <f t="shared" si="527"/>
        <v>10</v>
      </c>
      <c r="D3278" s="191">
        <v>2.6201702514546645</v>
      </c>
      <c r="E3278" s="192">
        <f t="shared" si="528"/>
        <v>9.0981866895619812E-5</v>
      </c>
      <c r="F3278" s="193">
        <f t="shared" si="529"/>
        <v>3.9065757870821116</v>
      </c>
      <c r="G3278" s="193">
        <f t="shared" si="525"/>
        <v>4.0510346496973959</v>
      </c>
      <c r="H3278" s="193">
        <f t="shared" si="525"/>
        <v>4.2008353677189181</v>
      </c>
      <c r="I3278" s="193">
        <f t="shared" si="525"/>
        <v>4.3561754743313124</v>
      </c>
      <c r="J3278" s="193">
        <f t="shared" si="525"/>
        <v>4.5172598071773225</v>
      </c>
      <c r="K3278" s="193">
        <f>MAX(0,(F3278-'2031 forecast'!$C$10))</f>
        <v>0</v>
      </c>
      <c r="L3278" s="193">
        <f>MAX(0,(G3278-'2031 forecast'!$C$10))</f>
        <v>0</v>
      </c>
      <c r="M3278" s="193">
        <f>MAX(0,(H3278-'2031 forecast'!$C$10))</f>
        <v>0</v>
      </c>
      <c r="N3278" s="193">
        <f>MAX(0,(I3278-'2031 forecast'!$C$10))</f>
        <v>0</v>
      </c>
      <c r="O3278" s="193">
        <f>MAX(0,(J3278-'2031 forecast'!$C$10))</f>
        <v>0</v>
      </c>
      <c r="P3278" s="175" t="str">
        <f t="shared" si="531"/>
        <v/>
      </c>
      <c r="Q3278" s="175" t="str">
        <f t="shared" si="532"/>
        <v/>
      </c>
    </row>
    <row r="3279" spans="1:17" s="1" customFormat="1" x14ac:dyDescent="0.3">
      <c r="A3279" s="189">
        <f t="shared" si="530"/>
        <v>43967.45833332539</v>
      </c>
      <c r="B3279" s="190">
        <f t="shared" si="526"/>
        <v>43967</v>
      </c>
      <c r="C3279" s="1">
        <f t="shared" si="527"/>
        <v>11</v>
      </c>
      <c r="D3279" s="191">
        <v>2.5524072277101477</v>
      </c>
      <c r="E3279" s="192">
        <f t="shared" si="528"/>
        <v>8.8628887579353797E-5</v>
      </c>
      <c r="F3279" s="193">
        <f t="shared" si="529"/>
        <v>3.8055436546575749</v>
      </c>
      <c r="G3279" s="193">
        <f t="shared" si="525"/>
        <v>3.9462665122052223</v>
      </c>
      <c r="H3279" s="193">
        <f t="shared" si="525"/>
        <v>4.0921930737261878</v>
      </c>
      <c r="I3279" s="193">
        <f t="shared" si="525"/>
        <v>4.2435157637882615</v>
      </c>
      <c r="J3279" s="193">
        <f t="shared" si="525"/>
        <v>4.4004341225089441</v>
      </c>
      <c r="K3279" s="193">
        <f>MAX(0,(F3279-'2031 forecast'!$C$10))</f>
        <v>0</v>
      </c>
      <c r="L3279" s="193">
        <f>MAX(0,(G3279-'2031 forecast'!$C$10))</f>
        <v>0</v>
      </c>
      <c r="M3279" s="193">
        <f>MAX(0,(H3279-'2031 forecast'!$C$10))</f>
        <v>0</v>
      </c>
      <c r="N3279" s="193">
        <f>MAX(0,(I3279-'2031 forecast'!$C$10))</f>
        <v>0</v>
      </c>
      <c r="O3279" s="193">
        <f>MAX(0,(J3279-'2031 forecast'!$C$10))</f>
        <v>0</v>
      </c>
      <c r="P3279" s="175" t="str">
        <f t="shared" si="531"/>
        <v/>
      </c>
      <c r="Q3279" s="175" t="str">
        <f t="shared" si="532"/>
        <v/>
      </c>
    </row>
    <row r="3280" spans="1:17" s="1" customFormat="1" x14ac:dyDescent="0.3">
      <c r="A3280" s="189">
        <f t="shared" si="530"/>
        <v>43967.499999992055</v>
      </c>
      <c r="B3280" s="190">
        <f t="shared" si="526"/>
        <v>43967</v>
      </c>
      <c r="C3280" s="1">
        <f t="shared" si="527"/>
        <v>12</v>
      </c>
      <c r="D3280" s="191">
        <v>2.4921734288261321</v>
      </c>
      <c r="E3280" s="192">
        <f t="shared" si="528"/>
        <v>8.653735040933954E-5</v>
      </c>
      <c r="F3280" s="193">
        <f t="shared" si="529"/>
        <v>3.7157373147246524</v>
      </c>
      <c r="G3280" s="193">
        <f t="shared" si="525"/>
        <v>3.853139278878845</v>
      </c>
      <c r="H3280" s="193">
        <f t="shared" si="525"/>
        <v>3.9956221457326491</v>
      </c>
      <c r="I3280" s="193">
        <f t="shared" si="525"/>
        <v>4.1433737988611048</v>
      </c>
      <c r="J3280" s="193">
        <f t="shared" si="525"/>
        <v>4.2965890694703841</v>
      </c>
      <c r="K3280" s="193">
        <f>MAX(0,(F3280-'2031 forecast'!$C$10))</f>
        <v>0</v>
      </c>
      <c r="L3280" s="193">
        <f>MAX(0,(G3280-'2031 forecast'!$C$10))</f>
        <v>0</v>
      </c>
      <c r="M3280" s="193">
        <f>MAX(0,(H3280-'2031 forecast'!$C$10))</f>
        <v>0</v>
      </c>
      <c r="N3280" s="193">
        <f>MAX(0,(I3280-'2031 forecast'!$C$10))</f>
        <v>0</v>
      </c>
      <c r="O3280" s="193">
        <f>MAX(0,(J3280-'2031 forecast'!$C$10))</f>
        <v>0</v>
      </c>
      <c r="P3280" s="175" t="str">
        <f t="shared" si="531"/>
        <v/>
      </c>
      <c r="Q3280" s="175" t="str">
        <f t="shared" si="532"/>
        <v/>
      </c>
    </row>
    <row r="3281" spans="1:17" s="1" customFormat="1" x14ac:dyDescent="0.3">
      <c r="A3281" s="189">
        <f t="shared" si="530"/>
        <v>43967.541666658719</v>
      </c>
      <c r="B3281" s="190">
        <f t="shared" si="526"/>
        <v>43967</v>
      </c>
      <c r="C3281" s="1">
        <f t="shared" si="527"/>
        <v>13</v>
      </c>
      <c r="D3281" s="191">
        <v>2.4921734288261321</v>
      </c>
      <c r="E3281" s="192">
        <f t="shared" si="528"/>
        <v>8.653735040933954E-5</v>
      </c>
      <c r="F3281" s="193">
        <f t="shared" si="529"/>
        <v>3.7157373147246524</v>
      </c>
      <c r="G3281" s="193">
        <f t="shared" si="525"/>
        <v>3.853139278878845</v>
      </c>
      <c r="H3281" s="193">
        <f t="shared" si="525"/>
        <v>3.9956221457326491</v>
      </c>
      <c r="I3281" s="193">
        <f t="shared" si="525"/>
        <v>4.1433737988611048</v>
      </c>
      <c r="J3281" s="193">
        <f t="shared" si="525"/>
        <v>4.2965890694703841</v>
      </c>
      <c r="K3281" s="193">
        <f>MAX(0,(F3281-'2031 forecast'!$C$10))</f>
        <v>0</v>
      </c>
      <c r="L3281" s="193">
        <f>MAX(0,(G3281-'2031 forecast'!$C$10))</f>
        <v>0</v>
      </c>
      <c r="M3281" s="193">
        <f>MAX(0,(H3281-'2031 forecast'!$C$10))</f>
        <v>0</v>
      </c>
      <c r="N3281" s="193">
        <f>MAX(0,(I3281-'2031 forecast'!$C$10))</f>
        <v>0</v>
      </c>
      <c r="O3281" s="193">
        <f>MAX(0,(J3281-'2031 forecast'!$C$10))</f>
        <v>0</v>
      </c>
      <c r="P3281" s="175" t="str">
        <f t="shared" si="531"/>
        <v/>
      </c>
      <c r="Q3281" s="175" t="str">
        <f t="shared" si="532"/>
        <v/>
      </c>
    </row>
    <row r="3282" spans="1:17" s="1" customFormat="1" x14ac:dyDescent="0.3">
      <c r="A3282" s="189">
        <f t="shared" si="530"/>
        <v>43967.583333325383</v>
      </c>
      <c r="B3282" s="190">
        <f t="shared" si="526"/>
        <v>43967</v>
      </c>
      <c r="C3282" s="1">
        <f t="shared" si="527"/>
        <v>14</v>
      </c>
      <c r="D3282" s="191">
        <v>2.4394688548026187</v>
      </c>
      <c r="E3282" s="192">
        <f t="shared" si="528"/>
        <v>8.4707255385577066E-5</v>
      </c>
      <c r="F3282" s="193">
        <f t="shared" si="529"/>
        <v>3.6371567672833454</v>
      </c>
      <c r="G3282" s="193">
        <f t="shared" si="525"/>
        <v>3.7716529497182649</v>
      </c>
      <c r="H3282" s="193">
        <f t="shared" si="525"/>
        <v>3.9111225837383028</v>
      </c>
      <c r="I3282" s="193">
        <f t="shared" si="525"/>
        <v>4.0557495795498424</v>
      </c>
      <c r="J3282" s="193">
        <f t="shared" si="525"/>
        <v>4.2057246480616444</v>
      </c>
      <c r="K3282" s="193">
        <f>MAX(0,(F3282-'2031 forecast'!$C$10))</f>
        <v>0</v>
      </c>
      <c r="L3282" s="193">
        <f>MAX(0,(G3282-'2031 forecast'!$C$10))</f>
        <v>0</v>
      </c>
      <c r="M3282" s="193">
        <f>MAX(0,(H3282-'2031 forecast'!$C$10))</f>
        <v>0</v>
      </c>
      <c r="N3282" s="193">
        <f>MAX(0,(I3282-'2031 forecast'!$C$10))</f>
        <v>0</v>
      </c>
      <c r="O3282" s="193">
        <f>MAX(0,(J3282-'2031 forecast'!$C$10))</f>
        <v>0</v>
      </c>
      <c r="P3282" s="175" t="str">
        <f t="shared" si="531"/>
        <v/>
      </c>
      <c r="Q3282" s="175" t="str">
        <f t="shared" si="532"/>
        <v/>
      </c>
    </row>
    <row r="3283" spans="1:17" s="1" customFormat="1" x14ac:dyDescent="0.3">
      <c r="A3283" s="189">
        <f t="shared" si="530"/>
        <v>43967.624999992047</v>
      </c>
      <c r="B3283" s="190">
        <f t="shared" si="526"/>
        <v>43967</v>
      </c>
      <c r="C3283" s="1">
        <f t="shared" si="527"/>
        <v>15</v>
      </c>
      <c r="D3283" s="191">
        <v>2.431939629942117</v>
      </c>
      <c r="E3283" s="192">
        <f t="shared" si="528"/>
        <v>8.4445813239325296E-5</v>
      </c>
      <c r="F3283" s="193">
        <f t="shared" si="529"/>
        <v>3.6259309747917303</v>
      </c>
      <c r="G3283" s="193">
        <f t="shared" si="525"/>
        <v>3.7600120455524686</v>
      </c>
      <c r="H3283" s="193">
        <f t="shared" si="525"/>
        <v>3.8990512177391108</v>
      </c>
      <c r="I3283" s="193">
        <f t="shared" si="525"/>
        <v>4.0432318339339481</v>
      </c>
      <c r="J3283" s="193">
        <f t="shared" si="525"/>
        <v>4.192744016431825</v>
      </c>
      <c r="K3283" s="193">
        <f>MAX(0,(F3283-'2031 forecast'!$C$10))</f>
        <v>0</v>
      </c>
      <c r="L3283" s="193">
        <f>MAX(0,(G3283-'2031 forecast'!$C$10))</f>
        <v>0</v>
      </c>
      <c r="M3283" s="193">
        <f>MAX(0,(H3283-'2031 forecast'!$C$10))</f>
        <v>0</v>
      </c>
      <c r="N3283" s="193">
        <f>MAX(0,(I3283-'2031 forecast'!$C$10))</f>
        <v>0</v>
      </c>
      <c r="O3283" s="193">
        <f>MAX(0,(J3283-'2031 forecast'!$C$10))</f>
        <v>0</v>
      </c>
      <c r="P3283" s="175" t="str">
        <f t="shared" si="531"/>
        <v/>
      </c>
      <c r="Q3283" s="175" t="str">
        <f t="shared" si="532"/>
        <v/>
      </c>
    </row>
    <row r="3284" spans="1:17" s="1" customFormat="1" x14ac:dyDescent="0.3">
      <c r="A3284" s="189">
        <f t="shared" si="530"/>
        <v>43967.666666658712</v>
      </c>
      <c r="B3284" s="190">
        <f t="shared" si="526"/>
        <v>43967</v>
      </c>
      <c r="C3284" s="1">
        <f t="shared" si="527"/>
        <v>16</v>
      </c>
      <c r="D3284" s="191">
        <v>2.514761103407638</v>
      </c>
      <c r="E3284" s="192">
        <f t="shared" si="528"/>
        <v>8.7321676848094892E-5</v>
      </c>
      <c r="F3284" s="193">
        <f t="shared" si="529"/>
        <v>3.7494146921994984</v>
      </c>
      <c r="G3284" s="193">
        <f t="shared" si="525"/>
        <v>3.8880619913762366</v>
      </c>
      <c r="H3284" s="193">
        <f t="shared" si="525"/>
        <v>4.0318362437302264</v>
      </c>
      <c r="I3284" s="193">
        <f t="shared" si="525"/>
        <v>4.1809270357087884</v>
      </c>
      <c r="J3284" s="193">
        <f t="shared" si="525"/>
        <v>4.3355309643598448</v>
      </c>
      <c r="K3284" s="193">
        <f>MAX(0,(F3284-'2031 forecast'!$C$10))</f>
        <v>0</v>
      </c>
      <c r="L3284" s="193">
        <f>MAX(0,(G3284-'2031 forecast'!$C$10))</f>
        <v>0</v>
      </c>
      <c r="M3284" s="193">
        <f>MAX(0,(H3284-'2031 forecast'!$C$10))</f>
        <v>0</v>
      </c>
      <c r="N3284" s="193">
        <f>MAX(0,(I3284-'2031 forecast'!$C$10))</f>
        <v>0</v>
      </c>
      <c r="O3284" s="193">
        <f>MAX(0,(J3284-'2031 forecast'!$C$10))</f>
        <v>0</v>
      </c>
      <c r="P3284" s="175" t="str">
        <f t="shared" si="531"/>
        <v/>
      </c>
      <c r="Q3284" s="175" t="str">
        <f t="shared" si="532"/>
        <v/>
      </c>
    </row>
    <row r="3285" spans="1:17" s="1" customFormat="1" x14ac:dyDescent="0.3">
      <c r="A3285" s="189">
        <f t="shared" si="530"/>
        <v>43967.708333325376</v>
      </c>
      <c r="B3285" s="190">
        <f t="shared" si="526"/>
        <v>43967</v>
      </c>
      <c r="C3285" s="1">
        <f t="shared" si="527"/>
        <v>17</v>
      </c>
      <c r="D3285" s="191">
        <v>2.5222903282681401</v>
      </c>
      <c r="E3285" s="192">
        <f t="shared" si="528"/>
        <v>8.7583118994346675E-5</v>
      </c>
      <c r="F3285" s="193">
        <f t="shared" si="529"/>
        <v>3.7606404846911139</v>
      </c>
      <c r="G3285" s="193">
        <f t="shared" ref="G3285:J3304" si="533">$E3285*G$2</f>
        <v>3.8997028955420339</v>
      </c>
      <c r="H3285" s="193">
        <f t="shared" si="533"/>
        <v>4.0439076097294189</v>
      </c>
      <c r="I3285" s="193">
        <f t="shared" si="533"/>
        <v>4.1934447813246836</v>
      </c>
      <c r="J3285" s="193">
        <f t="shared" si="533"/>
        <v>4.3485115959896641</v>
      </c>
      <c r="K3285" s="193">
        <f>MAX(0,(F3285-'2031 forecast'!$C$10))</f>
        <v>0</v>
      </c>
      <c r="L3285" s="193">
        <f>MAX(0,(G3285-'2031 forecast'!$C$10))</f>
        <v>0</v>
      </c>
      <c r="M3285" s="193">
        <f>MAX(0,(H3285-'2031 forecast'!$C$10))</f>
        <v>0</v>
      </c>
      <c r="N3285" s="193">
        <f>MAX(0,(I3285-'2031 forecast'!$C$10))</f>
        <v>0</v>
      </c>
      <c r="O3285" s="193">
        <f>MAX(0,(J3285-'2031 forecast'!$C$10))</f>
        <v>0</v>
      </c>
      <c r="P3285" s="175" t="str">
        <f t="shared" si="531"/>
        <v/>
      </c>
      <c r="Q3285" s="175" t="str">
        <f t="shared" si="532"/>
        <v/>
      </c>
    </row>
    <row r="3286" spans="1:17" s="1" customFormat="1" x14ac:dyDescent="0.3">
      <c r="A3286" s="189">
        <f t="shared" si="530"/>
        <v>43967.74999999204</v>
      </c>
      <c r="B3286" s="190">
        <f t="shared" si="526"/>
        <v>43967</v>
      </c>
      <c r="C3286" s="1">
        <f t="shared" si="527"/>
        <v>18</v>
      </c>
      <c r="D3286" s="191">
        <v>2.5448780028496456</v>
      </c>
      <c r="E3286" s="192">
        <f t="shared" si="528"/>
        <v>8.8367445433102014E-5</v>
      </c>
      <c r="F3286" s="193">
        <f t="shared" si="529"/>
        <v>3.7943178621659595</v>
      </c>
      <c r="G3286" s="193">
        <f t="shared" si="533"/>
        <v>3.9346256080394251</v>
      </c>
      <c r="H3286" s="193">
        <f t="shared" si="533"/>
        <v>4.0801217077269953</v>
      </c>
      <c r="I3286" s="193">
        <f t="shared" si="533"/>
        <v>4.2309980181723672</v>
      </c>
      <c r="J3286" s="193">
        <f t="shared" si="533"/>
        <v>4.3874534908791238</v>
      </c>
      <c r="K3286" s="193">
        <f>MAX(0,(F3286-'2031 forecast'!$C$10))</f>
        <v>0</v>
      </c>
      <c r="L3286" s="193">
        <f>MAX(0,(G3286-'2031 forecast'!$C$10))</f>
        <v>0</v>
      </c>
      <c r="M3286" s="193">
        <f>MAX(0,(H3286-'2031 forecast'!$C$10))</f>
        <v>0</v>
      </c>
      <c r="N3286" s="193">
        <f>MAX(0,(I3286-'2031 forecast'!$C$10))</f>
        <v>0</v>
      </c>
      <c r="O3286" s="193">
        <f>MAX(0,(J3286-'2031 forecast'!$C$10))</f>
        <v>0</v>
      </c>
      <c r="P3286" s="175" t="str">
        <f t="shared" si="531"/>
        <v/>
      </c>
      <c r="Q3286" s="175" t="str">
        <f t="shared" si="532"/>
        <v/>
      </c>
    </row>
    <row r="3287" spans="1:17" s="1" customFormat="1" x14ac:dyDescent="0.3">
      <c r="A3287" s="189">
        <f t="shared" si="530"/>
        <v>43967.791666658704</v>
      </c>
      <c r="B3287" s="190">
        <f t="shared" si="526"/>
        <v>43967</v>
      </c>
      <c r="C3287" s="1">
        <f t="shared" si="527"/>
        <v>19</v>
      </c>
      <c r="D3287" s="191">
        <v>2.4469980796631208</v>
      </c>
      <c r="E3287" s="192">
        <f t="shared" si="528"/>
        <v>8.496869753182885E-5</v>
      </c>
      <c r="F3287" s="193">
        <f t="shared" si="529"/>
        <v>3.6483825597749604</v>
      </c>
      <c r="G3287" s="193">
        <f t="shared" si="533"/>
        <v>3.7832938538840621</v>
      </c>
      <c r="H3287" s="193">
        <f t="shared" si="533"/>
        <v>3.9231939497374952</v>
      </c>
      <c r="I3287" s="193">
        <f t="shared" si="533"/>
        <v>4.0682673251657366</v>
      </c>
      <c r="J3287" s="193">
        <f t="shared" si="533"/>
        <v>4.2187052796914646</v>
      </c>
      <c r="K3287" s="193">
        <f>MAX(0,(F3287-'2031 forecast'!$C$10))</f>
        <v>0</v>
      </c>
      <c r="L3287" s="193">
        <f>MAX(0,(G3287-'2031 forecast'!$C$10))</f>
        <v>0</v>
      </c>
      <c r="M3287" s="193">
        <f>MAX(0,(H3287-'2031 forecast'!$C$10))</f>
        <v>0</v>
      </c>
      <c r="N3287" s="193">
        <f>MAX(0,(I3287-'2031 forecast'!$C$10))</f>
        <v>0</v>
      </c>
      <c r="O3287" s="193">
        <f>MAX(0,(J3287-'2031 forecast'!$C$10))</f>
        <v>0</v>
      </c>
      <c r="P3287" s="175" t="str">
        <f t="shared" si="531"/>
        <v/>
      </c>
      <c r="Q3287" s="175" t="str">
        <f t="shared" si="532"/>
        <v/>
      </c>
    </row>
    <row r="3288" spans="1:17" s="1" customFormat="1" x14ac:dyDescent="0.3">
      <c r="A3288" s="189">
        <f t="shared" si="530"/>
        <v>43967.833333325369</v>
      </c>
      <c r="B3288" s="190">
        <f t="shared" si="526"/>
        <v>43967</v>
      </c>
      <c r="C3288" s="1">
        <f t="shared" si="527"/>
        <v>20</v>
      </c>
      <c r="D3288" s="191">
        <v>2.4545273045236224</v>
      </c>
      <c r="E3288" s="192">
        <f t="shared" si="528"/>
        <v>8.5230139678080621E-5</v>
      </c>
      <c r="F3288" s="193">
        <f t="shared" si="529"/>
        <v>3.6596083522665754</v>
      </c>
      <c r="G3288" s="193">
        <f t="shared" si="533"/>
        <v>3.7949347580498589</v>
      </c>
      <c r="H3288" s="193">
        <f t="shared" si="533"/>
        <v>3.9352653157366868</v>
      </c>
      <c r="I3288" s="193">
        <f t="shared" si="533"/>
        <v>4.0807850707816309</v>
      </c>
      <c r="J3288" s="193">
        <f t="shared" si="533"/>
        <v>4.2316859113212839</v>
      </c>
      <c r="K3288" s="193">
        <f>MAX(0,(F3288-'2031 forecast'!$C$10))</f>
        <v>0</v>
      </c>
      <c r="L3288" s="193">
        <f>MAX(0,(G3288-'2031 forecast'!$C$10))</f>
        <v>0</v>
      </c>
      <c r="M3288" s="193">
        <f>MAX(0,(H3288-'2031 forecast'!$C$10))</f>
        <v>0</v>
      </c>
      <c r="N3288" s="193">
        <f>MAX(0,(I3288-'2031 forecast'!$C$10))</f>
        <v>0</v>
      </c>
      <c r="O3288" s="193">
        <f>MAX(0,(J3288-'2031 forecast'!$C$10))</f>
        <v>0</v>
      </c>
      <c r="P3288" s="175" t="str">
        <f t="shared" si="531"/>
        <v/>
      </c>
      <c r="Q3288" s="175" t="str">
        <f t="shared" si="532"/>
        <v/>
      </c>
    </row>
    <row r="3289" spans="1:17" s="1" customFormat="1" x14ac:dyDescent="0.3">
      <c r="A3289" s="189">
        <f t="shared" si="530"/>
        <v>43967.874999992033</v>
      </c>
      <c r="B3289" s="190">
        <f t="shared" si="526"/>
        <v>43967</v>
      </c>
      <c r="C3289" s="1">
        <f t="shared" si="527"/>
        <v>21</v>
      </c>
      <c r="D3289" s="191">
        <v>2.4469980796631208</v>
      </c>
      <c r="E3289" s="192">
        <f t="shared" si="528"/>
        <v>8.496869753182885E-5</v>
      </c>
      <c r="F3289" s="193">
        <f t="shared" si="529"/>
        <v>3.6483825597749604</v>
      </c>
      <c r="G3289" s="193">
        <f t="shared" si="533"/>
        <v>3.7832938538840621</v>
      </c>
      <c r="H3289" s="193">
        <f t="shared" si="533"/>
        <v>3.9231939497374952</v>
      </c>
      <c r="I3289" s="193">
        <f t="shared" si="533"/>
        <v>4.0682673251657366</v>
      </c>
      <c r="J3289" s="193">
        <f t="shared" si="533"/>
        <v>4.2187052796914646</v>
      </c>
      <c r="K3289" s="193">
        <f>MAX(0,(F3289-'2031 forecast'!$C$10))</f>
        <v>0</v>
      </c>
      <c r="L3289" s="193">
        <f>MAX(0,(G3289-'2031 forecast'!$C$10))</f>
        <v>0</v>
      </c>
      <c r="M3289" s="193">
        <f>MAX(0,(H3289-'2031 forecast'!$C$10))</f>
        <v>0</v>
      </c>
      <c r="N3289" s="193">
        <f>MAX(0,(I3289-'2031 forecast'!$C$10))</f>
        <v>0</v>
      </c>
      <c r="O3289" s="193">
        <f>MAX(0,(J3289-'2031 forecast'!$C$10))</f>
        <v>0</v>
      </c>
      <c r="P3289" s="175" t="str">
        <f t="shared" si="531"/>
        <v/>
      </c>
      <c r="Q3289" s="175" t="str">
        <f t="shared" si="532"/>
        <v/>
      </c>
    </row>
    <row r="3290" spans="1:17" s="1" customFormat="1" x14ac:dyDescent="0.3">
      <c r="A3290" s="189">
        <f t="shared" si="530"/>
        <v>43967.916666658697</v>
      </c>
      <c r="B3290" s="190">
        <f t="shared" si="526"/>
        <v>43967</v>
      </c>
      <c r="C3290" s="1">
        <f t="shared" si="527"/>
        <v>22</v>
      </c>
      <c r="D3290" s="191">
        <v>2.243709008429569</v>
      </c>
      <c r="E3290" s="192">
        <f t="shared" si="528"/>
        <v>7.7909759583030754E-5</v>
      </c>
      <c r="F3290" s="193">
        <f t="shared" si="529"/>
        <v>3.3452861625013481</v>
      </c>
      <c r="G3290" s="193">
        <f t="shared" si="533"/>
        <v>3.46898944140754</v>
      </c>
      <c r="H3290" s="193">
        <f t="shared" si="533"/>
        <v>3.597267067759303</v>
      </c>
      <c r="I3290" s="193">
        <f t="shared" si="533"/>
        <v>3.730288193536583</v>
      </c>
      <c r="J3290" s="193">
        <f t="shared" si="533"/>
        <v>3.8682282256863272</v>
      </c>
      <c r="K3290" s="193">
        <f>MAX(0,(F3290-'2031 forecast'!$C$10))</f>
        <v>0</v>
      </c>
      <c r="L3290" s="193">
        <f>MAX(0,(G3290-'2031 forecast'!$C$10))</f>
        <v>0</v>
      </c>
      <c r="M3290" s="193">
        <f>MAX(0,(H3290-'2031 forecast'!$C$10))</f>
        <v>0</v>
      </c>
      <c r="N3290" s="193">
        <f>MAX(0,(I3290-'2031 forecast'!$C$10))</f>
        <v>0</v>
      </c>
      <c r="O3290" s="193">
        <f>MAX(0,(J3290-'2031 forecast'!$C$10))</f>
        <v>0</v>
      </c>
      <c r="P3290" s="175" t="str">
        <f t="shared" si="531"/>
        <v/>
      </c>
      <c r="Q3290" s="175" t="str">
        <f t="shared" si="532"/>
        <v/>
      </c>
    </row>
    <row r="3291" spans="1:17" s="1" customFormat="1" x14ac:dyDescent="0.3">
      <c r="A3291" s="189">
        <f t="shared" si="530"/>
        <v>43967.958333325361</v>
      </c>
      <c r="B3291" s="190">
        <f t="shared" si="526"/>
        <v>43967</v>
      </c>
      <c r="C3291" s="1">
        <f t="shared" si="527"/>
        <v>23</v>
      </c>
      <c r="D3291" s="191">
        <v>2.1759459846850517</v>
      </c>
      <c r="E3291" s="192">
        <f t="shared" si="528"/>
        <v>7.5556780266764726E-5</v>
      </c>
      <c r="F3291" s="193">
        <f t="shared" si="529"/>
        <v>3.244254030076811</v>
      </c>
      <c r="G3291" s="193">
        <f t="shared" si="533"/>
        <v>3.3642213039153659</v>
      </c>
      <c r="H3291" s="193">
        <f t="shared" si="533"/>
        <v>3.4886247737665723</v>
      </c>
      <c r="I3291" s="193">
        <f t="shared" si="533"/>
        <v>3.6176284829935321</v>
      </c>
      <c r="J3291" s="193">
        <f t="shared" si="533"/>
        <v>3.7514025410179483</v>
      </c>
      <c r="K3291" s="193">
        <f>MAX(0,(F3291-'2031 forecast'!$C$10))</f>
        <v>0</v>
      </c>
      <c r="L3291" s="193">
        <f>MAX(0,(G3291-'2031 forecast'!$C$10))</f>
        <v>0</v>
      </c>
      <c r="M3291" s="193">
        <f>MAX(0,(H3291-'2031 forecast'!$C$10))</f>
        <v>0</v>
      </c>
      <c r="N3291" s="193">
        <f>MAX(0,(I3291-'2031 forecast'!$C$10))</f>
        <v>0</v>
      </c>
      <c r="O3291" s="193">
        <f>MAX(0,(J3291-'2031 forecast'!$C$10))</f>
        <v>0</v>
      </c>
      <c r="P3291" s="175" t="str">
        <f t="shared" si="531"/>
        <v/>
      </c>
      <c r="Q3291" s="175" t="str">
        <f t="shared" si="532"/>
        <v/>
      </c>
    </row>
    <row r="3292" spans="1:17" s="1" customFormat="1" x14ac:dyDescent="0.3">
      <c r="A3292" s="189">
        <f t="shared" si="530"/>
        <v>43967.999999992026</v>
      </c>
      <c r="B3292" s="190">
        <f t="shared" si="526"/>
        <v>43967</v>
      </c>
      <c r="C3292" s="1">
        <f t="shared" si="527"/>
        <v>0</v>
      </c>
      <c r="D3292" s="191">
        <v>2.1232414106615387</v>
      </c>
      <c r="E3292" s="192">
        <f t="shared" si="528"/>
        <v>7.3726685243002266E-5</v>
      </c>
      <c r="F3292" s="193">
        <f t="shared" si="529"/>
        <v>3.1656734826355044</v>
      </c>
      <c r="G3292" s="193">
        <f t="shared" si="533"/>
        <v>3.2827349747547863</v>
      </c>
      <c r="H3292" s="193">
        <f t="shared" si="533"/>
        <v>3.4041252117722265</v>
      </c>
      <c r="I3292" s="193">
        <f t="shared" si="533"/>
        <v>3.5300042636822702</v>
      </c>
      <c r="J3292" s="193">
        <f t="shared" si="533"/>
        <v>3.6605381196092095</v>
      </c>
      <c r="K3292" s="193">
        <f>MAX(0,(F3292-'2031 forecast'!$C$10))</f>
        <v>0</v>
      </c>
      <c r="L3292" s="193">
        <f>MAX(0,(G3292-'2031 forecast'!$C$10))</f>
        <v>0</v>
      </c>
      <c r="M3292" s="193">
        <f>MAX(0,(H3292-'2031 forecast'!$C$10))</f>
        <v>0</v>
      </c>
      <c r="N3292" s="193">
        <f>MAX(0,(I3292-'2031 forecast'!$C$10))</f>
        <v>0</v>
      </c>
      <c r="O3292" s="193">
        <f>MAX(0,(J3292-'2031 forecast'!$C$10))</f>
        <v>0</v>
      </c>
      <c r="P3292" s="175" t="str">
        <f t="shared" si="531"/>
        <v/>
      </c>
      <c r="Q3292" s="175" t="str">
        <f t="shared" si="532"/>
        <v/>
      </c>
    </row>
    <row r="3293" spans="1:17" s="1" customFormat="1" x14ac:dyDescent="0.3">
      <c r="A3293" s="189">
        <f t="shared" si="530"/>
        <v>43968.04166665869</v>
      </c>
      <c r="B3293" s="190">
        <f t="shared" si="526"/>
        <v>43968</v>
      </c>
      <c r="C3293" s="1">
        <f t="shared" si="527"/>
        <v>1</v>
      </c>
      <c r="D3293" s="191">
        <v>2.002773812893508</v>
      </c>
      <c r="E3293" s="192">
        <f t="shared" si="528"/>
        <v>6.9543610902973765E-5</v>
      </c>
      <c r="F3293" s="193">
        <f t="shared" si="529"/>
        <v>2.9860608027696598</v>
      </c>
      <c r="G3293" s="193">
        <f t="shared" si="533"/>
        <v>3.0964805081020326</v>
      </c>
      <c r="H3293" s="193">
        <f t="shared" si="533"/>
        <v>3.2109833557851499</v>
      </c>
      <c r="I3293" s="193">
        <f t="shared" si="533"/>
        <v>3.3297203338279568</v>
      </c>
      <c r="J3293" s="193">
        <f t="shared" si="533"/>
        <v>3.4528480135320909</v>
      </c>
      <c r="K3293" s="193">
        <f>MAX(0,(F3293-'2031 forecast'!$C$10))</f>
        <v>0</v>
      </c>
      <c r="L3293" s="193">
        <f>MAX(0,(G3293-'2031 forecast'!$C$10))</f>
        <v>0</v>
      </c>
      <c r="M3293" s="193">
        <f>MAX(0,(H3293-'2031 forecast'!$C$10))</f>
        <v>0</v>
      </c>
      <c r="N3293" s="193">
        <f>MAX(0,(I3293-'2031 forecast'!$C$10))</f>
        <v>0</v>
      </c>
      <c r="O3293" s="193">
        <f>MAX(0,(J3293-'2031 forecast'!$C$10))</f>
        <v>0</v>
      </c>
      <c r="P3293" s="175" t="str">
        <f t="shared" si="531"/>
        <v/>
      </c>
      <c r="Q3293" s="175" t="str">
        <f t="shared" si="532"/>
        <v/>
      </c>
    </row>
    <row r="3294" spans="1:17" s="1" customFormat="1" x14ac:dyDescent="0.3">
      <c r="A3294" s="189">
        <f t="shared" si="530"/>
        <v>43968.083333325354</v>
      </c>
      <c r="B3294" s="190">
        <f t="shared" si="526"/>
        <v>43968</v>
      </c>
      <c r="C3294" s="1">
        <f t="shared" si="527"/>
        <v>2</v>
      </c>
      <c r="D3294" s="191">
        <v>1.9651276885909985</v>
      </c>
      <c r="E3294" s="192">
        <f t="shared" si="528"/>
        <v>6.8236400171714859E-5</v>
      </c>
      <c r="F3294" s="193">
        <f t="shared" si="529"/>
        <v>2.9299318403115837</v>
      </c>
      <c r="G3294" s="193">
        <f t="shared" si="533"/>
        <v>3.0382759872730469</v>
      </c>
      <c r="H3294" s="193">
        <f t="shared" si="533"/>
        <v>3.1506265257891881</v>
      </c>
      <c r="I3294" s="193">
        <f t="shared" si="533"/>
        <v>3.2671316057484838</v>
      </c>
      <c r="J3294" s="193">
        <f t="shared" si="533"/>
        <v>3.3879448553829916</v>
      </c>
      <c r="K3294" s="193">
        <f>MAX(0,(F3294-'2031 forecast'!$C$10))</f>
        <v>0</v>
      </c>
      <c r="L3294" s="193">
        <f>MAX(0,(G3294-'2031 forecast'!$C$10))</f>
        <v>0</v>
      </c>
      <c r="M3294" s="193">
        <f>MAX(0,(H3294-'2031 forecast'!$C$10))</f>
        <v>0</v>
      </c>
      <c r="N3294" s="193">
        <f>MAX(0,(I3294-'2031 forecast'!$C$10))</f>
        <v>0</v>
      </c>
      <c r="O3294" s="193">
        <f>MAX(0,(J3294-'2031 forecast'!$C$10))</f>
        <v>0</v>
      </c>
      <c r="P3294" s="175" t="str">
        <f t="shared" si="531"/>
        <v/>
      </c>
      <c r="Q3294" s="175" t="str">
        <f t="shared" si="532"/>
        <v/>
      </c>
    </row>
    <row r="3295" spans="1:17" s="1" customFormat="1" x14ac:dyDescent="0.3">
      <c r="A3295" s="189">
        <f t="shared" si="530"/>
        <v>43968.124999992018</v>
      </c>
      <c r="B3295" s="190">
        <f t="shared" si="526"/>
        <v>43968</v>
      </c>
      <c r="C3295" s="1">
        <f t="shared" si="527"/>
        <v>3</v>
      </c>
      <c r="D3295" s="191">
        <v>1.9199523394279869</v>
      </c>
      <c r="E3295" s="192">
        <f t="shared" si="528"/>
        <v>6.6667747294204169E-5</v>
      </c>
      <c r="F3295" s="193">
        <f t="shared" si="529"/>
        <v>2.8625770853618917</v>
      </c>
      <c r="G3295" s="193">
        <f t="shared" si="533"/>
        <v>2.9684305622782641</v>
      </c>
      <c r="H3295" s="193">
        <f t="shared" si="533"/>
        <v>3.0781983297940343</v>
      </c>
      <c r="I3295" s="193">
        <f t="shared" si="533"/>
        <v>3.1920251320531166</v>
      </c>
      <c r="J3295" s="193">
        <f t="shared" si="533"/>
        <v>3.3100610656040721</v>
      </c>
      <c r="K3295" s="193">
        <f>MAX(0,(F3295-'2031 forecast'!$C$10))</f>
        <v>0</v>
      </c>
      <c r="L3295" s="193">
        <f>MAX(0,(G3295-'2031 forecast'!$C$10))</f>
        <v>0</v>
      </c>
      <c r="M3295" s="193">
        <f>MAX(0,(H3295-'2031 forecast'!$C$10))</f>
        <v>0</v>
      </c>
      <c r="N3295" s="193">
        <f>MAX(0,(I3295-'2031 forecast'!$C$10))</f>
        <v>0</v>
      </c>
      <c r="O3295" s="193">
        <f>MAX(0,(J3295-'2031 forecast'!$C$10))</f>
        <v>0</v>
      </c>
      <c r="P3295" s="175" t="str">
        <f t="shared" si="531"/>
        <v/>
      </c>
      <c r="Q3295" s="175" t="str">
        <f t="shared" si="532"/>
        <v/>
      </c>
    </row>
    <row r="3296" spans="1:17" s="1" customFormat="1" x14ac:dyDescent="0.3">
      <c r="A3296" s="189">
        <f t="shared" si="530"/>
        <v>43968.166666658683</v>
      </c>
      <c r="B3296" s="190">
        <f t="shared" si="526"/>
        <v>43968</v>
      </c>
      <c r="C3296" s="1">
        <f t="shared" si="527"/>
        <v>4</v>
      </c>
      <c r="D3296" s="191">
        <v>1.9124231145674853</v>
      </c>
      <c r="E3296" s="192">
        <f t="shared" si="528"/>
        <v>6.6406305147952399E-5</v>
      </c>
      <c r="F3296" s="193">
        <f t="shared" si="529"/>
        <v>2.8513512928702771</v>
      </c>
      <c r="G3296" s="193">
        <f t="shared" si="533"/>
        <v>2.9567896581124673</v>
      </c>
      <c r="H3296" s="193">
        <f t="shared" si="533"/>
        <v>3.0661269637948427</v>
      </c>
      <c r="I3296" s="193">
        <f t="shared" si="533"/>
        <v>3.1795073864372223</v>
      </c>
      <c r="J3296" s="193">
        <f t="shared" si="533"/>
        <v>3.2970804339742528</v>
      </c>
      <c r="K3296" s="193">
        <f>MAX(0,(F3296-'2031 forecast'!$C$10))</f>
        <v>0</v>
      </c>
      <c r="L3296" s="193">
        <f>MAX(0,(G3296-'2031 forecast'!$C$10))</f>
        <v>0</v>
      </c>
      <c r="M3296" s="193">
        <f>MAX(0,(H3296-'2031 forecast'!$C$10))</f>
        <v>0</v>
      </c>
      <c r="N3296" s="193">
        <f>MAX(0,(I3296-'2031 forecast'!$C$10))</f>
        <v>0</v>
      </c>
      <c r="O3296" s="193">
        <f>MAX(0,(J3296-'2031 forecast'!$C$10))</f>
        <v>0</v>
      </c>
      <c r="P3296" s="175" t="str">
        <f t="shared" si="531"/>
        <v/>
      </c>
      <c r="Q3296" s="175" t="str">
        <f t="shared" si="532"/>
        <v/>
      </c>
    </row>
    <row r="3297" spans="1:17" s="1" customFormat="1" x14ac:dyDescent="0.3">
      <c r="A3297" s="189">
        <f t="shared" si="530"/>
        <v>43968.208333325347</v>
      </c>
      <c r="B3297" s="190">
        <f t="shared" si="526"/>
        <v>43968</v>
      </c>
      <c r="C3297" s="1">
        <f t="shared" si="527"/>
        <v>5</v>
      </c>
      <c r="D3297" s="191">
        <v>1.9575984637304968</v>
      </c>
      <c r="E3297" s="192">
        <f t="shared" si="528"/>
        <v>6.7974958025463088E-5</v>
      </c>
      <c r="F3297" s="193">
        <f t="shared" si="529"/>
        <v>2.9187060478199687</v>
      </c>
      <c r="G3297" s="193">
        <f t="shared" si="533"/>
        <v>3.0266350831072502</v>
      </c>
      <c r="H3297" s="193">
        <f t="shared" si="533"/>
        <v>3.1385551597899966</v>
      </c>
      <c r="I3297" s="193">
        <f t="shared" si="533"/>
        <v>3.25461386013259</v>
      </c>
      <c r="J3297" s="193">
        <f t="shared" si="533"/>
        <v>3.3749642237531723</v>
      </c>
      <c r="K3297" s="193">
        <f>MAX(0,(F3297-'2031 forecast'!$C$10))</f>
        <v>0</v>
      </c>
      <c r="L3297" s="193">
        <f>MAX(0,(G3297-'2031 forecast'!$C$10))</f>
        <v>0</v>
      </c>
      <c r="M3297" s="193">
        <f>MAX(0,(H3297-'2031 forecast'!$C$10))</f>
        <v>0</v>
      </c>
      <c r="N3297" s="193">
        <f>MAX(0,(I3297-'2031 forecast'!$C$10))</f>
        <v>0</v>
      </c>
      <c r="O3297" s="193">
        <f>MAX(0,(J3297-'2031 forecast'!$C$10))</f>
        <v>0</v>
      </c>
      <c r="P3297" s="175" t="str">
        <f t="shared" si="531"/>
        <v/>
      </c>
      <c r="Q3297" s="175" t="str">
        <f t="shared" si="532"/>
        <v/>
      </c>
    </row>
    <row r="3298" spans="1:17" s="1" customFormat="1" x14ac:dyDescent="0.3">
      <c r="A3298" s="189">
        <f t="shared" si="530"/>
        <v>43968.249999992011</v>
      </c>
      <c r="B3298" s="190">
        <f t="shared" si="526"/>
        <v>43968</v>
      </c>
      <c r="C3298" s="1">
        <f t="shared" si="527"/>
        <v>6</v>
      </c>
      <c r="D3298" s="191">
        <v>1.9801861383120025</v>
      </c>
      <c r="E3298" s="192">
        <f t="shared" si="528"/>
        <v>6.8759284464218426E-5</v>
      </c>
      <c r="F3298" s="193">
        <f t="shared" si="529"/>
        <v>2.9523834252948142</v>
      </c>
      <c r="G3298" s="193">
        <f t="shared" si="533"/>
        <v>3.0615577956046414</v>
      </c>
      <c r="H3298" s="193">
        <f t="shared" si="533"/>
        <v>3.174769257787573</v>
      </c>
      <c r="I3298" s="193">
        <f t="shared" si="533"/>
        <v>3.2921670969802732</v>
      </c>
      <c r="J3298" s="193">
        <f t="shared" si="533"/>
        <v>3.4139061186426316</v>
      </c>
      <c r="K3298" s="193">
        <f>MAX(0,(F3298-'2031 forecast'!$C$10))</f>
        <v>0</v>
      </c>
      <c r="L3298" s="193">
        <f>MAX(0,(G3298-'2031 forecast'!$C$10))</f>
        <v>0</v>
      </c>
      <c r="M3298" s="193">
        <f>MAX(0,(H3298-'2031 forecast'!$C$10))</f>
        <v>0</v>
      </c>
      <c r="N3298" s="193">
        <f>MAX(0,(I3298-'2031 forecast'!$C$10))</f>
        <v>0</v>
      </c>
      <c r="O3298" s="193">
        <f>MAX(0,(J3298-'2031 forecast'!$C$10))</f>
        <v>0</v>
      </c>
      <c r="P3298" s="175" t="str">
        <f t="shared" si="531"/>
        <v/>
      </c>
      <c r="Q3298" s="175" t="str">
        <f t="shared" si="532"/>
        <v/>
      </c>
    </row>
    <row r="3299" spans="1:17" s="1" customFormat="1" x14ac:dyDescent="0.3">
      <c r="A3299" s="189">
        <f t="shared" si="530"/>
        <v>43968.291666658675</v>
      </c>
      <c r="B3299" s="190">
        <f t="shared" si="526"/>
        <v>43968</v>
      </c>
      <c r="C3299" s="1">
        <f t="shared" si="527"/>
        <v>7</v>
      </c>
      <c r="D3299" s="191">
        <v>2.0178322626145118</v>
      </c>
      <c r="E3299" s="192">
        <f t="shared" si="528"/>
        <v>7.0066495195477332E-5</v>
      </c>
      <c r="F3299" s="193">
        <f t="shared" si="529"/>
        <v>3.0085123877528908</v>
      </c>
      <c r="G3299" s="193">
        <f t="shared" si="533"/>
        <v>3.119762316433627</v>
      </c>
      <c r="H3299" s="193">
        <f t="shared" si="533"/>
        <v>3.2351260877835344</v>
      </c>
      <c r="I3299" s="193">
        <f t="shared" si="533"/>
        <v>3.3547558250597462</v>
      </c>
      <c r="J3299" s="193">
        <f t="shared" si="533"/>
        <v>3.4788092767917314</v>
      </c>
      <c r="K3299" s="193">
        <f>MAX(0,(F3299-'2031 forecast'!$C$10))</f>
        <v>0</v>
      </c>
      <c r="L3299" s="193">
        <f>MAX(0,(G3299-'2031 forecast'!$C$10))</f>
        <v>0</v>
      </c>
      <c r="M3299" s="193">
        <f>MAX(0,(H3299-'2031 forecast'!$C$10))</f>
        <v>0</v>
      </c>
      <c r="N3299" s="193">
        <f>MAX(0,(I3299-'2031 forecast'!$C$10))</f>
        <v>0</v>
      </c>
      <c r="O3299" s="193">
        <f>MAX(0,(J3299-'2031 forecast'!$C$10))</f>
        <v>0</v>
      </c>
      <c r="P3299" s="175" t="str">
        <f t="shared" si="531"/>
        <v/>
      </c>
      <c r="Q3299" s="175" t="str">
        <f t="shared" si="532"/>
        <v/>
      </c>
    </row>
    <row r="3300" spans="1:17" s="1" customFormat="1" x14ac:dyDescent="0.3">
      <c r="A3300" s="189">
        <f t="shared" si="530"/>
        <v>43968.333333325339</v>
      </c>
      <c r="B3300" s="190">
        <f t="shared" si="526"/>
        <v>43968</v>
      </c>
      <c r="C3300" s="1">
        <f t="shared" si="527"/>
        <v>8</v>
      </c>
      <c r="D3300" s="191">
        <v>2.0705368366380252</v>
      </c>
      <c r="E3300" s="192">
        <f t="shared" si="528"/>
        <v>7.1896590219239792E-5</v>
      </c>
      <c r="F3300" s="193">
        <f t="shared" si="529"/>
        <v>3.0870929351941974</v>
      </c>
      <c r="G3300" s="193">
        <f t="shared" si="533"/>
        <v>3.2012486455942062</v>
      </c>
      <c r="H3300" s="193">
        <f t="shared" si="533"/>
        <v>3.3196256497778802</v>
      </c>
      <c r="I3300" s="193">
        <f t="shared" si="533"/>
        <v>3.4423800443710082</v>
      </c>
      <c r="J3300" s="193">
        <f t="shared" si="533"/>
        <v>3.5696736982004702</v>
      </c>
      <c r="K3300" s="193">
        <f>MAX(0,(F3300-'2031 forecast'!$C$10))</f>
        <v>0</v>
      </c>
      <c r="L3300" s="193">
        <f>MAX(0,(G3300-'2031 forecast'!$C$10))</f>
        <v>0</v>
      </c>
      <c r="M3300" s="193">
        <f>MAX(0,(H3300-'2031 forecast'!$C$10))</f>
        <v>0</v>
      </c>
      <c r="N3300" s="193">
        <f>MAX(0,(I3300-'2031 forecast'!$C$10))</f>
        <v>0</v>
      </c>
      <c r="O3300" s="193">
        <f>MAX(0,(J3300-'2031 forecast'!$C$10))</f>
        <v>0</v>
      </c>
      <c r="P3300" s="175" t="str">
        <f t="shared" si="531"/>
        <v/>
      </c>
      <c r="Q3300" s="175" t="str">
        <f t="shared" si="532"/>
        <v/>
      </c>
    </row>
    <row r="3301" spans="1:17" s="1" customFormat="1" x14ac:dyDescent="0.3">
      <c r="A3301" s="189">
        <f t="shared" si="530"/>
        <v>43968.374999992004</v>
      </c>
      <c r="B3301" s="190">
        <f t="shared" si="526"/>
        <v>43968</v>
      </c>
      <c r="C3301" s="1">
        <f t="shared" si="527"/>
        <v>9</v>
      </c>
      <c r="D3301" s="191">
        <v>2.1458290852430446</v>
      </c>
      <c r="E3301" s="192">
        <f t="shared" si="528"/>
        <v>7.4511011681757617E-5</v>
      </c>
      <c r="F3301" s="193">
        <f t="shared" si="529"/>
        <v>3.1993508601103504</v>
      </c>
      <c r="G3301" s="193">
        <f t="shared" si="533"/>
        <v>3.3176576872521784</v>
      </c>
      <c r="H3301" s="193">
        <f t="shared" si="533"/>
        <v>3.4403393097698038</v>
      </c>
      <c r="I3301" s="193">
        <f t="shared" si="533"/>
        <v>3.5675575005299542</v>
      </c>
      <c r="J3301" s="193">
        <f t="shared" si="533"/>
        <v>3.6994800144986697</v>
      </c>
      <c r="K3301" s="193">
        <f>MAX(0,(F3301-'2031 forecast'!$C$10))</f>
        <v>0</v>
      </c>
      <c r="L3301" s="193">
        <f>MAX(0,(G3301-'2031 forecast'!$C$10))</f>
        <v>0</v>
      </c>
      <c r="M3301" s="193">
        <f>MAX(0,(H3301-'2031 forecast'!$C$10))</f>
        <v>0</v>
      </c>
      <c r="N3301" s="193">
        <f>MAX(0,(I3301-'2031 forecast'!$C$10))</f>
        <v>0</v>
      </c>
      <c r="O3301" s="193">
        <f>MAX(0,(J3301-'2031 forecast'!$C$10))</f>
        <v>0</v>
      </c>
      <c r="P3301" s="175" t="str">
        <f t="shared" si="531"/>
        <v/>
      </c>
      <c r="Q3301" s="175" t="str">
        <f t="shared" si="532"/>
        <v/>
      </c>
    </row>
    <row r="3302" spans="1:17" s="1" customFormat="1" x14ac:dyDescent="0.3">
      <c r="A3302" s="189">
        <f t="shared" si="530"/>
        <v>43968.416666658668</v>
      </c>
      <c r="B3302" s="190">
        <f t="shared" si="526"/>
        <v>43968</v>
      </c>
      <c r="C3302" s="1">
        <f t="shared" si="527"/>
        <v>10</v>
      </c>
      <c r="D3302" s="191">
        <v>2.1834752095455543</v>
      </c>
      <c r="E3302" s="192">
        <f t="shared" si="528"/>
        <v>7.5818222413016523E-5</v>
      </c>
      <c r="F3302" s="193">
        <f t="shared" si="529"/>
        <v>3.2554798225684269</v>
      </c>
      <c r="G3302" s="193">
        <f t="shared" si="533"/>
        <v>3.3758622080811636</v>
      </c>
      <c r="H3302" s="193">
        <f t="shared" si="533"/>
        <v>3.5006961397657652</v>
      </c>
      <c r="I3302" s="193">
        <f t="shared" si="533"/>
        <v>3.6301462286094273</v>
      </c>
      <c r="J3302" s="193">
        <f t="shared" si="533"/>
        <v>3.764383172647769</v>
      </c>
      <c r="K3302" s="193">
        <f>MAX(0,(F3302-'2031 forecast'!$C$10))</f>
        <v>0</v>
      </c>
      <c r="L3302" s="193">
        <f>MAX(0,(G3302-'2031 forecast'!$C$10))</f>
        <v>0</v>
      </c>
      <c r="M3302" s="193">
        <f>MAX(0,(H3302-'2031 forecast'!$C$10))</f>
        <v>0</v>
      </c>
      <c r="N3302" s="193">
        <f>MAX(0,(I3302-'2031 forecast'!$C$10))</f>
        <v>0</v>
      </c>
      <c r="O3302" s="193">
        <f>MAX(0,(J3302-'2031 forecast'!$C$10))</f>
        <v>0</v>
      </c>
      <c r="P3302" s="175" t="str">
        <f t="shared" si="531"/>
        <v/>
      </c>
      <c r="Q3302" s="175" t="str">
        <f t="shared" si="532"/>
        <v/>
      </c>
    </row>
    <row r="3303" spans="1:17" s="1" customFormat="1" x14ac:dyDescent="0.3">
      <c r="A3303" s="189">
        <f t="shared" si="530"/>
        <v>43968.458333325332</v>
      </c>
      <c r="B3303" s="190">
        <f t="shared" si="526"/>
        <v>43968</v>
      </c>
      <c r="C3303" s="1">
        <f t="shared" si="527"/>
        <v>11</v>
      </c>
      <c r="D3303" s="191">
        <v>2.3792350559186035</v>
      </c>
      <c r="E3303" s="192">
        <f t="shared" si="528"/>
        <v>8.2615718215562823E-5</v>
      </c>
      <c r="F3303" s="193">
        <f t="shared" si="529"/>
        <v>3.5473504273504233</v>
      </c>
      <c r="G3303" s="193">
        <f t="shared" si="533"/>
        <v>3.6785257163918885</v>
      </c>
      <c r="H3303" s="193">
        <f t="shared" si="533"/>
        <v>3.8145516557447645</v>
      </c>
      <c r="I3303" s="193">
        <f t="shared" si="533"/>
        <v>3.9556076146226857</v>
      </c>
      <c r="J3303" s="193">
        <f t="shared" si="533"/>
        <v>4.1018795950230862</v>
      </c>
      <c r="K3303" s="193">
        <f>MAX(0,(F3303-'2031 forecast'!$C$10))</f>
        <v>0</v>
      </c>
      <c r="L3303" s="193">
        <f>MAX(0,(G3303-'2031 forecast'!$C$10))</f>
        <v>0</v>
      </c>
      <c r="M3303" s="193">
        <f>MAX(0,(H3303-'2031 forecast'!$C$10))</f>
        <v>0</v>
      </c>
      <c r="N3303" s="193">
        <f>MAX(0,(I3303-'2031 forecast'!$C$10))</f>
        <v>0</v>
      </c>
      <c r="O3303" s="193">
        <f>MAX(0,(J3303-'2031 forecast'!$C$10))</f>
        <v>0</v>
      </c>
      <c r="P3303" s="175" t="str">
        <f t="shared" si="531"/>
        <v/>
      </c>
      <c r="Q3303" s="175" t="str">
        <f t="shared" si="532"/>
        <v/>
      </c>
    </row>
    <row r="3304" spans="1:17" s="1" customFormat="1" x14ac:dyDescent="0.3">
      <c r="A3304" s="189">
        <f t="shared" si="530"/>
        <v>43968.499999991996</v>
      </c>
      <c r="B3304" s="190">
        <f t="shared" si="526"/>
        <v>43968</v>
      </c>
      <c r="C3304" s="1">
        <f t="shared" si="527"/>
        <v>12</v>
      </c>
      <c r="D3304" s="191">
        <v>2.3114720321740867</v>
      </c>
      <c r="E3304" s="192">
        <f t="shared" si="528"/>
        <v>8.0262738899296808E-5</v>
      </c>
      <c r="F3304" s="193">
        <f t="shared" si="529"/>
        <v>3.4463182949258866</v>
      </c>
      <c r="G3304" s="193">
        <f t="shared" si="533"/>
        <v>3.5737575788997149</v>
      </c>
      <c r="H3304" s="193">
        <f t="shared" si="533"/>
        <v>3.7059093617520347</v>
      </c>
      <c r="I3304" s="193">
        <f t="shared" si="533"/>
        <v>3.8429479040796353</v>
      </c>
      <c r="J3304" s="193">
        <f t="shared" si="533"/>
        <v>3.9850539103547078</v>
      </c>
      <c r="K3304" s="193">
        <f>MAX(0,(F3304-'2031 forecast'!$C$10))</f>
        <v>0</v>
      </c>
      <c r="L3304" s="193">
        <f>MAX(0,(G3304-'2031 forecast'!$C$10))</f>
        <v>0</v>
      </c>
      <c r="M3304" s="193">
        <f>MAX(0,(H3304-'2031 forecast'!$C$10))</f>
        <v>0</v>
      </c>
      <c r="N3304" s="193">
        <f>MAX(0,(I3304-'2031 forecast'!$C$10))</f>
        <v>0</v>
      </c>
      <c r="O3304" s="193">
        <f>MAX(0,(J3304-'2031 forecast'!$C$10))</f>
        <v>0</v>
      </c>
      <c r="P3304" s="175" t="str">
        <f t="shared" si="531"/>
        <v/>
      </c>
      <c r="Q3304" s="175" t="str">
        <f t="shared" si="532"/>
        <v/>
      </c>
    </row>
    <row r="3305" spans="1:17" s="1" customFormat="1" x14ac:dyDescent="0.3">
      <c r="A3305" s="189">
        <f t="shared" si="530"/>
        <v>43968.541666658661</v>
      </c>
      <c r="B3305" s="190">
        <f t="shared" si="526"/>
        <v>43968</v>
      </c>
      <c r="C3305" s="1">
        <f t="shared" si="527"/>
        <v>13</v>
      </c>
      <c r="D3305" s="191">
        <v>2.3491181564765959</v>
      </c>
      <c r="E3305" s="192">
        <f t="shared" si="528"/>
        <v>8.1569949630555701E-5</v>
      </c>
      <c r="F3305" s="193">
        <f t="shared" si="529"/>
        <v>3.5024472573839622</v>
      </c>
      <c r="G3305" s="193">
        <f t="shared" ref="G3305:J3324" si="534">$E3305*G$2</f>
        <v>3.6319620997287001</v>
      </c>
      <c r="H3305" s="193">
        <f t="shared" si="534"/>
        <v>3.7662661917479956</v>
      </c>
      <c r="I3305" s="193">
        <f t="shared" si="534"/>
        <v>3.9055366321591078</v>
      </c>
      <c r="J3305" s="193">
        <f t="shared" si="534"/>
        <v>4.0499570685038062</v>
      </c>
      <c r="K3305" s="193">
        <f>MAX(0,(F3305-'2031 forecast'!$C$10))</f>
        <v>0</v>
      </c>
      <c r="L3305" s="193">
        <f>MAX(0,(G3305-'2031 forecast'!$C$10))</f>
        <v>0</v>
      </c>
      <c r="M3305" s="193">
        <f>MAX(0,(H3305-'2031 forecast'!$C$10))</f>
        <v>0</v>
      </c>
      <c r="N3305" s="193">
        <f>MAX(0,(I3305-'2031 forecast'!$C$10))</f>
        <v>0</v>
      </c>
      <c r="O3305" s="193">
        <f>MAX(0,(J3305-'2031 forecast'!$C$10))</f>
        <v>0</v>
      </c>
      <c r="P3305" s="175" t="str">
        <f t="shared" si="531"/>
        <v/>
      </c>
      <c r="Q3305" s="175" t="str">
        <f t="shared" si="532"/>
        <v/>
      </c>
    </row>
    <row r="3306" spans="1:17" s="1" customFormat="1" x14ac:dyDescent="0.3">
      <c r="A3306" s="189">
        <f t="shared" si="530"/>
        <v>43968.583333325325</v>
      </c>
      <c r="B3306" s="190">
        <f t="shared" si="526"/>
        <v>43968</v>
      </c>
      <c r="C3306" s="1">
        <f t="shared" si="527"/>
        <v>14</v>
      </c>
      <c r="D3306" s="191">
        <v>2.4093519553606115</v>
      </c>
      <c r="E3306" s="192">
        <f t="shared" si="528"/>
        <v>8.3661486800569958E-5</v>
      </c>
      <c r="F3306" s="193">
        <f t="shared" si="529"/>
        <v>3.5922535973168848</v>
      </c>
      <c r="G3306" s="193">
        <f t="shared" si="534"/>
        <v>3.7250893330550774</v>
      </c>
      <c r="H3306" s="193">
        <f t="shared" si="534"/>
        <v>3.8628371197415343</v>
      </c>
      <c r="I3306" s="193">
        <f t="shared" si="534"/>
        <v>4.0056785970862645</v>
      </c>
      <c r="J3306" s="193">
        <f t="shared" si="534"/>
        <v>4.1538021215423662</v>
      </c>
      <c r="K3306" s="193">
        <f>MAX(0,(F3306-'2031 forecast'!$C$10))</f>
        <v>0</v>
      </c>
      <c r="L3306" s="193">
        <f>MAX(0,(G3306-'2031 forecast'!$C$10))</f>
        <v>0</v>
      </c>
      <c r="M3306" s="193">
        <f>MAX(0,(H3306-'2031 forecast'!$C$10))</f>
        <v>0</v>
      </c>
      <c r="N3306" s="193">
        <f>MAX(0,(I3306-'2031 forecast'!$C$10))</f>
        <v>0</v>
      </c>
      <c r="O3306" s="193">
        <f>MAX(0,(J3306-'2031 forecast'!$C$10))</f>
        <v>0</v>
      </c>
      <c r="P3306" s="175" t="str">
        <f t="shared" si="531"/>
        <v/>
      </c>
      <c r="Q3306" s="175" t="str">
        <f t="shared" si="532"/>
        <v/>
      </c>
    </row>
    <row r="3307" spans="1:17" s="1" customFormat="1" x14ac:dyDescent="0.3">
      <c r="A3307" s="189">
        <f t="shared" si="530"/>
        <v>43968.624999991989</v>
      </c>
      <c r="B3307" s="190">
        <f t="shared" si="526"/>
        <v>43968</v>
      </c>
      <c r="C3307" s="1">
        <f t="shared" si="527"/>
        <v>15</v>
      </c>
      <c r="D3307" s="191">
        <v>2.4997026536866342</v>
      </c>
      <c r="E3307" s="192">
        <f t="shared" si="528"/>
        <v>8.6798792555591324E-5</v>
      </c>
      <c r="F3307" s="193">
        <f t="shared" si="529"/>
        <v>3.7269631072162674</v>
      </c>
      <c r="G3307" s="193">
        <f t="shared" si="534"/>
        <v>3.8647801830446422</v>
      </c>
      <c r="H3307" s="193">
        <f t="shared" si="534"/>
        <v>4.0076935117318415</v>
      </c>
      <c r="I3307" s="193">
        <f t="shared" si="534"/>
        <v>4.155891544476999</v>
      </c>
      <c r="J3307" s="193">
        <f t="shared" si="534"/>
        <v>4.3095697011002043</v>
      </c>
      <c r="K3307" s="193">
        <f>MAX(0,(F3307-'2031 forecast'!$C$10))</f>
        <v>0</v>
      </c>
      <c r="L3307" s="193">
        <f>MAX(0,(G3307-'2031 forecast'!$C$10))</f>
        <v>0</v>
      </c>
      <c r="M3307" s="193">
        <f>MAX(0,(H3307-'2031 forecast'!$C$10))</f>
        <v>0</v>
      </c>
      <c r="N3307" s="193">
        <f>MAX(0,(I3307-'2031 forecast'!$C$10))</f>
        <v>0</v>
      </c>
      <c r="O3307" s="193">
        <f>MAX(0,(J3307-'2031 forecast'!$C$10))</f>
        <v>0</v>
      </c>
      <c r="P3307" s="175" t="str">
        <f t="shared" si="531"/>
        <v/>
      </c>
      <c r="Q3307" s="175" t="str">
        <f t="shared" si="532"/>
        <v/>
      </c>
    </row>
    <row r="3308" spans="1:17" s="1" customFormat="1" x14ac:dyDescent="0.3">
      <c r="A3308" s="189">
        <f t="shared" si="530"/>
        <v>43968.666666658653</v>
      </c>
      <c r="B3308" s="190">
        <f t="shared" si="526"/>
        <v>43968</v>
      </c>
      <c r="C3308" s="1">
        <f t="shared" si="527"/>
        <v>16</v>
      </c>
      <c r="D3308" s="191">
        <v>2.6051118017336607</v>
      </c>
      <c r="E3308" s="192">
        <f t="shared" si="528"/>
        <v>9.0458982603116257E-5</v>
      </c>
      <c r="F3308" s="193">
        <f t="shared" si="529"/>
        <v>3.8841242020988811</v>
      </c>
      <c r="G3308" s="193">
        <f t="shared" si="534"/>
        <v>4.0277528413658015</v>
      </c>
      <c r="H3308" s="193">
        <f t="shared" si="534"/>
        <v>4.1766926357205332</v>
      </c>
      <c r="I3308" s="193">
        <f t="shared" si="534"/>
        <v>4.331139983099523</v>
      </c>
      <c r="J3308" s="193">
        <f t="shared" si="534"/>
        <v>4.4912985439176829</v>
      </c>
      <c r="K3308" s="193">
        <f>MAX(0,(F3308-'2031 forecast'!$C$10))</f>
        <v>0</v>
      </c>
      <c r="L3308" s="193">
        <f>MAX(0,(G3308-'2031 forecast'!$C$10))</f>
        <v>0</v>
      </c>
      <c r="M3308" s="193">
        <f>MAX(0,(H3308-'2031 forecast'!$C$10))</f>
        <v>0</v>
      </c>
      <c r="N3308" s="193">
        <f>MAX(0,(I3308-'2031 forecast'!$C$10))</f>
        <v>0</v>
      </c>
      <c r="O3308" s="193">
        <f>MAX(0,(J3308-'2031 forecast'!$C$10))</f>
        <v>0</v>
      </c>
      <c r="P3308" s="175" t="str">
        <f t="shared" si="531"/>
        <v/>
      </c>
      <c r="Q3308" s="175" t="str">
        <f t="shared" si="532"/>
        <v/>
      </c>
    </row>
    <row r="3309" spans="1:17" s="1" customFormat="1" x14ac:dyDescent="0.3">
      <c r="A3309" s="189">
        <f t="shared" si="530"/>
        <v>43968.708333325318</v>
      </c>
      <c r="B3309" s="190">
        <f t="shared" si="526"/>
        <v>43968</v>
      </c>
      <c r="C3309" s="1">
        <f t="shared" si="527"/>
        <v>17</v>
      </c>
      <c r="D3309" s="191">
        <v>2.6201702514546645</v>
      </c>
      <c r="E3309" s="192">
        <f t="shared" si="528"/>
        <v>9.0981866895619812E-5</v>
      </c>
      <c r="F3309" s="193">
        <f t="shared" si="529"/>
        <v>3.9065757870821116</v>
      </c>
      <c r="G3309" s="193">
        <f t="shared" si="534"/>
        <v>4.0510346496973959</v>
      </c>
      <c r="H3309" s="193">
        <f t="shared" si="534"/>
        <v>4.2008353677189181</v>
      </c>
      <c r="I3309" s="193">
        <f t="shared" si="534"/>
        <v>4.3561754743313124</v>
      </c>
      <c r="J3309" s="193">
        <f t="shared" si="534"/>
        <v>4.5172598071773225</v>
      </c>
      <c r="K3309" s="193">
        <f>MAX(0,(F3309-'2031 forecast'!$C$10))</f>
        <v>0</v>
      </c>
      <c r="L3309" s="193">
        <f>MAX(0,(G3309-'2031 forecast'!$C$10))</f>
        <v>0</v>
      </c>
      <c r="M3309" s="193">
        <f>MAX(0,(H3309-'2031 forecast'!$C$10))</f>
        <v>0</v>
      </c>
      <c r="N3309" s="193">
        <f>MAX(0,(I3309-'2031 forecast'!$C$10))</f>
        <v>0</v>
      </c>
      <c r="O3309" s="193">
        <f>MAX(0,(J3309-'2031 forecast'!$C$10))</f>
        <v>0</v>
      </c>
      <c r="P3309" s="175" t="str">
        <f t="shared" si="531"/>
        <v/>
      </c>
      <c r="Q3309" s="175" t="str">
        <f t="shared" si="532"/>
        <v/>
      </c>
    </row>
    <row r="3310" spans="1:17" s="1" customFormat="1" x14ac:dyDescent="0.3">
      <c r="A3310" s="189">
        <f t="shared" si="530"/>
        <v>43968.749999991982</v>
      </c>
      <c r="B3310" s="190">
        <f t="shared" si="526"/>
        <v>43968</v>
      </c>
      <c r="C3310" s="1">
        <f t="shared" si="527"/>
        <v>18</v>
      </c>
      <c r="D3310" s="191">
        <v>2.4921734288261321</v>
      </c>
      <c r="E3310" s="192">
        <f t="shared" si="528"/>
        <v>8.653735040933954E-5</v>
      </c>
      <c r="F3310" s="193">
        <f t="shared" si="529"/>
        <v>3.7157373147246524</v>
      </c>
      <c r="G3310" s="193">
        <f t="shared" si="534"/>
        <v>3.853139278878845</v>
      </c>
      <c r="H3310" s="193">
        <f t="shared" si="534"/>
        <v>3.9956221457326491</v>
      </c>
      <c r="I3310" s="193">
        <f t="shared" si="534"/>
        <v>4.1433737988611048</v>
      </c>
      <c r="J3310" s="193">
        <f t="shared" si="534"/>
        <v>4.2965890694703841</v>
      </c>
      <c r="K3310" s="193">
        <f>MAX(0,(F3310-'2031 forecast'!$C$10))</f>
        <v>0</v>
      </c>
      <c r="L3310" s="193">
        <f>MAX(0,(G3310-'2031 forecast'!$C$10))</f>
        <v>0</v>
      </c>
      <c r="M3310" s="193">
        <f>MAX(0,(H3310-'2031 forecast'!$C$10))</f>
        <v>0</v>
      </c>
      <c r="N3310" s="193">
        <f>MAX(0,(I3310-'2031 forecast'!$C$10))</f>
        <v>0</v>
      </c>
      <c r="O3310" s="193">
        <f>MAX(0,(J3310-'2031 forecast'!$C$10))</f>
        <v>0</v>
      </c>
      <c r="P3310" s="175" t="str">
        <f t="shared" si="531"/>
        <v/>
      </c>
      <c r="Q3310" s="175" t="str">
        <f t="shared" si="532"/>
        <v/>
      </c>
    </row>
    <row r="3311" spans="1:17" s="1" customFormat="1" x14ac:dyDescent="0.3">
      <c r="A3311" s="189">
        <f t="shared" si="530"/>
        <v>43968.791666658646</v>
      </c>
      <c r="B3311" s="190">
        <f t="shared" si="526"/>
        <v>43968</v>
      </c>
      <c r="C3311" s="1">
        <f t="shared" si="527"/>
        <v>19</v>
      </c>
      <c r="D3311" s="191">
        <v>2.4168811802211132</v>
      </c>
      <c r="E3311" s="192">
        <f t="shared" si="528"/>
        <v>8.3922928946821728E-5</v>
      </c>
      <c r="F3311" s="193">
        <f t="shared" si="529"/>
        <v>3.6034793898084998</v>
      </c>
      <c r="G3311" s="193">
        <f t="shared" si="534"/>
        <v>3.7367302372208742</v>
      </c>
      <c r="H3311" s="193">
        <f t="shared" si="534"/>
        <v>3.8749084857407259</v>
      </c>
      <c r="I3311" s="193">
        <f t="shared" si="534"/>
        <v>4.0181963427021588</v>
      </c>
      <c r="J3311" s="193">
        <f t="shared" si="534"/>
        <v>4.1667827531721855</v>
      </c>
      <c r="K3311" s="193">
        <f>MAX(0,(F3311-'2031 forecast'!$C$10))</f>
        <v>0</v>
      </c>
      <c r="L3311" s="193">
        <f>MAX(0,(G3311-'2031 forecast'!$C$10))</f>
        <v>0</v>
      </c>
      <c r="M3311" s="193">
        <f>MAX(0,(H3311-'2031 forecast'!$C$10))</f>
        <v>0</v>
      </c>
      <c r="N3311" s="193">
        <f>MAX(0,(I3311-'2031 forecast'!$C$10))</f>
        <v>0</v>
      </c>
      <c r="O3311" s="193">
        <f>MAX(0,(J3311-'2031 forecast'!$C$10))</f>
        <v>0</v>
      </c>
      <c r="P3311" s="175" t="str">
        <f t="shared" si="531"/>
        <v/>
      </c>
      <c r="Q3311" s="175" t="str">
        <f t="shared" si="532"/>
        <v/>
      </c>
    </row>
    <row r="3312" spans="1:17" s="1" customFormat="1" x14ac:dyDescent="0.3">
      <c r="A3312" s="189">
        <f t="shared" si="530"/>
        <v>43968.83333332531</v>
      </c>
      <c r="B3312" s="190">
        <f t="shared" si="526"/>
        <v>43968</v>
      </c>
      <c r="C3312" s="1">
        <f t="shared" si="527"/>
        <v>20</v>
      </c>
      <c r="D3312" s="191">
        <v>2.4244104050816149</v>
      </c>
      <c r="E3312" s="192">
        <f t="shared" si="528"/>
        <v>8.4184371093073499E-5</v>
      </c>
      <c r="F3312" s="193">
        <f t="shared" si="529"/>
        <v>3.6147051823001144</v>
      </c>
      <c r="G3312" s="193">
        <f t="shared" si="534"/>
        <v>3.7483711413866705</v>
      </c>
      <c r="H3312" s="193">
        <f t="shared" si="534"/>
        <v>3.8869798517399179</v>
      </c>
      <c r="I3312" s="193">
        <f t="shared" si="534"/>
        <v>4.030714088318053</v>
      </c>
      <c r="J3312" s="193">
        <f t="shared" si="534"/>
        <v>4.1797633848020048</v>
      </c>
      <c r="K3312" s="193">
        <f>MAX(0,(F3312-'2031 forecast'!$C$10))</f>
        <v>0</v>
      </c>
      <c r="L3312" s="193">
        <f>MAX(0,(G3312-'2031 forecast'!$C$10))</f>
        <v>0</v>
      </c>
      <c r="M3312" s="193">
        <f>MAX(0,(H3312-'2031 forecast'!$C$10))</f>
        <v>0</v>
      </c>
      <c r="N3312" s="193">
        <f>MAX(0,(I3312-'2031 forecast'!$C$10))</f>
        <v>0</v>
      </c>
      <c r="O3312" s="193">
        <f>MAX(0,(J3312-'2031 forecast'!$C$10))</f>
        <v>0</v>
      </c>
      <c r="P3312" s="175" t="str">
        <f t="shared" si="531"/>
        <v/>
      </c>
      <c r="Q3312" s="175" t="str">
        <f t="shared" si="532"/>
        <v/>
      </c>
    </row>
    <row r="3313" spans="1:17" s="1" customFormat="1" x14ac:dyDescent="0.3">
      <c r="A3313" s="189">
        <f t="shared" si="530"/>
        <v>43968.874999991975</v>
      </c>
      <c r="B3313" s="190">
        <f t="shared" si="526"/>
        <v>43968</v>
      </c>
      <c r="C3313" s="1">
        <f t="shared" si="527"/>
        <v>21</v>
      </c>
      <c r="D3313" s="191">
        <v>2.401822730500109</v>
      </c>
      <c r="E3313" s="192">
        <f t="shared" si="528"/>
        <v>8.3400044654318161E-5</v>
      </c>
      <c r="F3313" s="193">
        <f t="shared" si="529"/>
        <v>3.5810278048252688</v>
      </c>
      <c r="G3313" s="193">
        <f t="shared" si="534"/>
        <v>3.7134484288892793</v>
      </c>
      <c r="H3313" s="193">
        <f t="shared" si="534"/>
        <v>3.8507657537423414</v>
      </c>
      <c r="I3313" s="193">
        <f t="shared" si="534"/>
        <v>3.9931608514703694</v>
      </c>
      <c r="J3313" s="193">
        <f t="shared" si="534"/>
        <v>4.1408214899125451</v>
      </c>
      <c r="K3313" s="193">
        <f>MAX(0,(F3313-'2031 forecast'!$C$10))</f>
        <v>0</v>
      </c>
      <c r="L3313" s="193">
        <f>MAX(0,(G3313-'2031 forecast'!$C$10))</f>
        <v>0</v>
      </c>
      <c r="M3313" s="193">
        <f>MAX(0,(H3313-'2031 forecast'!$C$10))</f>
        <v>0</v>
      </c>
      <c r="N3313" s="193">
        <f>MAX(0,(I3313-'2031 forecast'!$C$10))</f>
        <v>0</v>
      </c>
      <c r="O3313" s="193">
        <f>MAX(0,(J3313-'2031 forecast'!$C$10))</f>
        <v>0</v>
      </c>
      <c r="P3313" s="175" t="str">
        <f t="shared" si="531"/>
        <v/>
      </c>
      <c r="Q3313" s="175" t="str">
        <f t="shared" si="532"/>
        <v/>
      </c>
    </row>
    <row r="3314" spans="1:17" s="1" customFormat="1" x14ac:dyDescent="0.3">
      <c r="A3314" s="189">
        <f t="shared" si="530"/>
        <v>43968.916666658639</v>
      </c>
      <c r="B3314" s="190">
        <f t="shared" si="526"/>
        <v>43968</v>
      </c>
      <c r="C3314" s="1">
        <f t="shared" si="527"/>
        <v>22</v>
      </c>
      <c r="D3314" s="191">
        <v>2.2662966830110749</v>
      </c>
      <c r="E3314" s="192">
        <f t="shared" si="528"/>
        <v>7.8694086021786105E-5</v>
      </c>
      <c r="F3314" s="193">
        <f t="shared" si="529"/>
        <v>3.3789635399761941</v>
      </c>
      <c r="G3314" s="193">
        <f t="shared" si="534"/>
        <v>3.5039121539049316</v>
      </c>
      <c r="H3314" s="193">
        <f t="shared" si="534"/>
        <v>3.63348116575688</v>
      </c>
      <c r="I3314" s="193">
        <f t="shared" si="534"/>
        <v>3.7678414303842671</v>
      </c>
      <c r="J3314" s="193">
        <f t="shared" si="534"/>
        <v>3.9071701205757874</v>
      </c>
      <c r="K3314" s="193">
        <f>MAX(0,(F3314-'2031 forecast'!$C$10))</f>
        <v>0</v>
      </c>
      <c r="L3314" s="193">
        <f>MAX(0,(G3314-'2031 forecast'!$C$10))</f>
        <v>0</v>
      </c>
      <c r="M3314" s="193">
        <f>MAX(0,(H3314-'2031 forecast'!$C$10))</f>
        <v>0</v>
      </c>
      <c r="N3314" s="193">
        <f>MAX(0,(I3314-'2031 forecast'!$C$10))</f>
        <v>0</v>
      </c>
      <c r="O3314" s="193">
        <f>MAX(0,(J3314-'2031 forecast'!$C$10))</f>
        <v>0</v>
      </c>
      <c r="P3314" s="175" t="str">
        <f t="shared" si="531"/>
        <v/>
      </c>
      <c r="Q3314" s="175" t="str">
        <f t="shared" si="532"/>
        <v/>
      </c>
    </row>
    <row r="3315" spans="1:17" s="1" customFormat="1" x14ac:dyDescent="0.3">
      <c r="A3315" s="189">
        <f t="shared" si="530"/>
        <v>43968.958333325303</v>
      </c>
      <c r="B3315" s="190">
        <f t="shared" si="526"/>
        <v>43968</v>
      </c>
      <c r="C3315" s="1">
        <f t="shared" si="527"/>
        <v>23</v>
      </c>
      <c r="D3315" s="191">
        <v>2.1608875349640484</v>
      </c>
      <c r="E3315" s="192">
        <f t="shared" si="528"/>
        <v>7.5033895974261185E-5</v>
      </c>
      <c r="F3315" s="193">
        <f t="shared" si="529"/>
        <v>3.2218024450935814</v>
      </c>
      <c r="G3315" s="193">
        <f t="shared" si="534"/>
        <v>3.3409394955837728</v>
      </c>
      <c r="H3315" s="193">
        <f t="shared" si="534"/>
        <v>3.4644820417681887</v>
      </c>
      <c r="I3315" s="193">
        <f t="shared" si="534"/>
        <v>3.5925929917617436</v>
      </c>
      <c r="J3315" s="193">
        <f t="shared" si="534"/>
        <v>3.7254412777583097</v>
      </c>
      <c r="K3315" s="193">
        <f>MAX(0,(F3315-'2031 forecast'!$C$10))</f>
        <v>0</v>
      </c>
      <c r="L3315" s="193">
        <f>MAX(0,(G3315-'2031 forecast'!$C$10))</f>
        <v>0</v>
      </c>
      <c r="M3315" s="193">
        <f>MAX(0,(H3315-'2031 forecast'!$C$10))</f>
        <v>0</v>
      </c>
      <c r="N3315" s="193">
        <f>MAX(0,(I3315-'2031 forecast'!$C$10))</f>
        <v>0</v>
      </c>
      <c r="O3315" s="193">
        <f>MAX(0,(J3315-'2031 forecast'!$C$10))</f>
        <v>0</v>
      </c>
      <c r="P3315" s="175" t="str">
        <f t="shared" si="531"/>
        <v/>
      </c>
      <c r="Q3315" s="175" t="str">
        <f t="shared" si="532"/>
        <v/>
      </c>
    </row>
    <row r="3316" spans="1:17" s="1" customFormat="1" x14ac:dyDescent="0.3">
      <c r="A3316" s="189">
        <f t="shared" si="530"/>
        <v>43968.999999991967</v>
      </c>
      <c r="B3316" s="190">
        <f t="shared" si="526"/>
        <v>43968</v>
      </c>
      <c r="C3316" s="1">
        <f t="shared" si="527"/>
        <v>0</v>
      </c>
      <c r="D3316" s="191">
        <v>2.0404199371960177</v>
      </c>
      <c r="E3316" s="192">
        <f t="shared" si="528"/>
        <v>7.085082163423267E-5</v>
      </c>
      <c r="F3316" s="193">
        <f t="shared" si="529"/>
        <v>3.0421897652277363</v>
      </c>
      <c r="G3316" s="193">
        <f t="shared" si="534"/>
        <v>3.1546850289310182</v>
      </c>
      <c r="H3316" s="193">
        <f t="shared" si="534"/>
        <v>3.2713401857811113</v>
      </c>
      <c r="I3316" s="193">
        <f t="shared" si="534"/>
        <v>3.3923090619074299</v>
      </c>
      <c r="J3316" s="193">
        <f t="shared" si="534"/>
        <v>3.5177511716811907</v>
      </c>
      <c r="K3316" s="193">
        <f>MAX(0,(F3316-'2031 forecast'!$C$10))</f>
        <v>0</v>
      </c>
      <c r="L3316" s="193">
        <f>MAX(0,(G3316-'2031 forecast'!$C$10))</f>
        <v>0</v>
      </c>
      <c r="M3316" s="193">
        <f>MAX(0,(H3316-'2031 forecast'!$C$10))</f>
        <v>0</v>
      </c>
      <c r="N3316" s="193">
        <f>MAX(0,(I3316-'2031 forecast'!$C$10))</f>
        <v>0</v>
      </c>
      <c r="O3316" s="193">
        <f>MAX(0,(J3316-'2031 forecast'!$C$10))</f>
        <v>0</v>
      </c>
      <c r="P3316" s="175" t="str">
        <f t="shared" si="531"/>
        <v/>
      </c>
      <c r="Q3316" s="175" t="str">
        <f t="shared" si="532"/>
        <v/>
      </c>
    </row>
    <row r="3317" spans="1:17" s="1" customFormat="1" x14ac:dyDescent="0.3">
      <c r="A3317" s="189">
        <f t="shared" si="530"/>
        <v>43969.041666658632</v>
      </c>
      <c r="B3317" s="190">
        <f t="shared" si="526"/>
        <v>43969</v>
      </c>
      <c r="C3317" s="1">
        <f t="shared" si="527"/>
        <v>1</v>
      </c>
      <c r="D3317" s="191">
        <v>1.9651276885909985</v>
      </c>
      <c r="E3317" s="192">
        <f t="shared" si="528"/>
        <v>6.8236400171714859E-5</v>
      </c>
      <c r="F3317" s="193">
        <f t="shared" si="529"/>
        <v>2.9299318403115837</v>
      </c>
      <c r="G3317" s="193">
        <f t="shared" si="534"/>
        <v>3.0382759872730469</v>
      </c>
      <c r="H3317" s="193">
        <f t="shared" si="534"/>
        <v>3.1506265257891881</v>
      </c>
      <c r="I3317" s="193">
        <f t="shared" si="534"/>
        <v>3.2671316057484838</v>
      </c>
      <c r="J3317" s="193">
        <f t="shared" si="534"/>
        <v>3.3879448553829916</v>
      </c>
      <c r="K3317" s="193">
        <f>MAX(0,(F3317-'2031 forecast'!$C$10))</f>
        <v>0</v>
      </c>
      <c r="L3317" s="193">
        <f>MAX(0,(G3317-'2031 forecast'!$C$10))</f>
        <v>0</v>
      </c>
      <c r="M3317" s="193">
        <f>MAX(0,(H3317-'2031 forecast'!$C$10))</f>
        <v>0</v>
      </c>
      <c r="N3317" s="193">
        <f>MAX(0,(I3317-'2031 forecast'!$C$10))</f>
        <v>0</v>
      </c>
      <c r="O3317" s="193">
        <f>MAX(0,(J3317-'2031 forecast'!$C$10))</f>
        <v>0</v>
      </c>
      <c r="P3317" s="175" t="str">
        <f t="shared" si="531"/>
        <v/>
      </c>
      <c r="Q3317" s="175" t="str">
        <f t="shared" si="532"/>
        <v/>
      </c>
    </row>
    <row r="3318" spans="1:17" s="1" customFormat="1" x14ac:dyDescent="0.3">
      <c r="A3318" s="189">
        <f t="shared" si="530"/>
        <v>43969.083333325296</v>
      </c>
      <c r="B3318" s="190">
        <f t="shared" si="526"/>
        <v>43969</v>
      </c>
      <c r="C3318" s="1">
        <f t="shared" si="527"/>
        <v>2</v>
      </c>
      <c r="D3318" s="191">
        <v>1.9350107891489912</v>
      </c>
      <c r="E3318" s="192">
        <f t="shared" si="528"/>
        <v>6.719063158670775E-5</v>
      </c>
      <c r="F3318" s="193">
        <f t="shared" si="529"/>
        <v>2.8850286703451231</v>
      </c>
      <c r="G3318" s="193">
        <f t="shared" si="534"/>
        <v>2.991712370609859</v>
      </c>
      <c r="H3318" s="193">
        <f t="shared" si="534"/>
        <v>3.1023410617924196</v>
      </c>
      <c r="I3318" s="193">
        <f t="shared" si="534"/>
        <v>3.2170606232849064</v>
      </c>
      <c r="J3318" s="193">
        <f t="shared" si="534"/>
        <v>3.336022328863713</v>
      </c>
      <c r="K3318" s="193">
        <f>MAX(0,(F3318-'2031 forecast'!$C$10))</f>
        <v>0</v>
      </c>
      <c r="L3318" s="193">
        <f>MAX(0,(G3318-'2031 forecast'!$C$10))</f>
        <v>0</v>
      </c>
      <c r="M3318" s="193">
        <f>MAX(0,(H3318-'2031 forecast'!$C$10))</f>
        <v>0</v>
      </c>
      <c r="N3318" s="193">
        <f>MAX(0,(I3318-'2031 forecast'!$C$10))</f>
        <v>0</v>
      </c>
      <c r="O3318" s="193">
        <f>MAX(0,(J3318-'2031 forecast'!$C$10))</f>
        <v>0</v>
      </c>
      <c r="P3318" s="175" t="str">
        <f t="shared" si="531"/>
        <v/>
      </c>
      <c r="Q3318" s="175" t="str">
        <f t="shared" si="532"/>
        <v/>
      </c>
    </row>
    <row r="3319" spans="1:17" s="1" customFormat="1" x14ac:dyDescent="0.3">
      <c r="A3319" s="189">
        <f t="shared" si="530"/>
        <v>43969.12499999196</v>
      </c>
      <c r="B3319" s="190">
        <f t="shared" si="526"/>
        <v>43969</v>
      </c>
      <c r="C3319" s="1">
        <f t="shared" si="527"/>
        <v>3</v>
      </c>
      <c r="D3319" s="191">
        <v>1.8672477654044737</v>
      </c>
      <c r="E3319" s="192">
        <f t="shared" si="528"/>
        <v>6.4837652270441709E-5</v>
      </c>
      <c r="F3319" s="193">
        <f t="shared" si="529"/>
        <v>2.7839965379205855</v>
      </c>
      <c r="G3319" s="193">
        <f t="shared" si="534"/>
        <v>2.8869442331176844</v>
      </c>
      <c r="H3319" s="193">
        <f t="shared" si="534"/>
        <v>2.9936987677996885</v>
      </c>
      <c r="I3319" s="193">
        <f t="shared" si="534"/>
        <v>3.1044009127418546</v>
      </c>
      <c r="J3319" s="193">
        <f t="shared" si="534"/>
        <v>3.2191966441953332</v>
      </c>
      <c r="K3319" s="193">
        <f>MAX(0,(F3319-'2031 forecast'!$C$10))</f>
        <v>0</v>
      </c>
      <c r="L3319" s="193">
        <f>MAX(0,(G3319-'2031 forecast'!$C$10))</f>
        <v>0</v>
      </c>
      <c r="M3319" s="193">
        <f>MAX(0,(H3319-'2031 forecast'!$C$10))</f>
        <v>0</v>
      </c>
      <c r="N3319" s="193">
        <f>MAX(0,(I3319-'2031 forecast'!$C$10))</f>
        <v>0</v>
      </c>
      <c r="O3319" s="193">
        <f>MAX(0,(J3319-'2031 forecast'!$C$10))</f>
        <v>0</v>
      </c>
      <c r="P3319" s="175" t="str">
        <f t="shared" si="531"/>
        <v/>
      </c>
      <c r="Q3319" s="175" t="str">
        <f t="shared" si="532"/>
        <v/>
      </c>
    </row>
    <row r="3320" spans="1:17" s="1" customFormat="1" x14ac:dyDescent="0.3">
      <c r="A3320" s="189">
        <f t="shared" si="530"/>
        <v>43969.166666658624</v>
      </c>
      <c r="B3320" s="190">
        <f t="shared" si="526"/>
        <v>43969</v>
      </c>
      <c r="C3320" s="1">
        <f t="shared" si="527"/>
        <v>4</v>
      </c>
      <c r="D3320" s="191">
        <v>1.9048938897069831</v>
      </c>
      <c r="E3320" s="192">
        <f t="shared" si="528"/>
        <v>6.6144863001700615E-5</v>
      </c>
      <c r="F3320" s="193">
        <f t="shared" si="529"/>
        <v>2.8401255003786616</v>
      </c>
      <c r="G3320" s="193">
        <f t="shared" si="534"/>
        <v>2.9451487539466701</v>
      </c>
      <c r="H3320" s="193">
        <f t="shared" si="534"/>
        <v>3.0540555977956503</v>
      </c>
      <c r="I3320" s="193">
        <f t="shared" si="534"/>
        <v>3.1669896408213276</v>
      </c>
      <c r="J3320" s="193">
        <f t="shared" si="534"/>
        <v>3.2840998023444326</v>
      </c>
      <c r="K3320" s="193">
        <f>MAX(0,(F3320-'2031 forecast'!$C$10))</f>
        <v>0</v>
      </c>
      <c r="L3320" s="193">
        <f>MAX(0,(G3320-'2031 forecast'!$C$10))</f>
        <v>0</v>
      </c>
      <c r="M3320" s="193">
        <f>MAX(0,(H3320-'2031 forecast'!$C$10))</f>
        <v>0</v>
      </c>
      <c r="N3320" s="193">
        <f>MAX(0,(I3320-'2031 forecast'!$C$10))</f>
        <v>0</v>
      </c>
      <c r="O3320" s="193">
        <f>MAX(0,(J3320-'2031 forecast'!$C$10))</f>
        <v>0</v>
      </c>
      <c r="P3320" s="175" t="str">
        <f t="shared" si="531"/>
        <v/>
      </c>
      <c r="Q3320" s="175" t="str">
        <f t="shared" si="532"/>
        <v/>
      </c>
    </row>
    <row r="3321" spans="1:17" s="1" customFormat="1" x14ac:dyDescent="0.3">
      <c r="A3321" s="189">
        <f t="shared" si="530"/>
        <v>43969.208333325289</v>
      </c>
      <c r="B3321" s="190">
        <f t="shared" si="526"/>
        <v>43969</v>
      </c>
      <c r="C3321" s="1">
        <f t="shared" si="527"/>
        <v>5</v>
      </c>
      <c r="D3321" s="191">
        <v>1.8747769902649756</v>
      </c>
      <c r="E3321" s="192">
        <f t="shared" si="528"/>
        <v>6.5099094416693493E-5</v>
      </c>
      <c r="F3321" s="193">
        <f t="shared" si="529"/>
        <v>2.7952223304122006</v>
      </c>
      <c r="G3321" s="193">
        <f t="shared" si="534"/>
        <v>2.8985851372834817</v>
      </c>
      <c r="H3321" s="193">
        <f t="shared" si="534"/>
        <v>3.0057701337988809</v>
      </c>
      <c r="I3321" s="193">
        <f t="shared" si="534"/>
        <v>3.1169186583577493</v>
      </c>
      <c r="J3321" s="193">
        <f t="shared" si="534"/>
        <v>3.2321772758251535</v>
      </c>
      <c r="K3321" s="193">
        <f>MAX(0,(F3321-'2031 forecast'!$C$10))</f>
        <v>0</v>
      </c>
      <c r="L3321" s="193">
        <f>MAX(0,(G3321-'2031 forecast'!$C$10))</f>
        <v>0</v>
      </c>
      <c r="M3321" s="193">
        <f>MAX(0,(H3321-'2031 forecast'!$C$10))</f>
        <v>0</v>
      </c>
      <c r="N3321" s="193">
        <f>MAX(0,(I3321-'2031 forecast'!$C$10))</f>
        <v>0</v>
      </c>
      <c r="O3321" s="193">
        <f>MAX(0,(J3321-'2031 forecast'!$C$10))</f>
        <v>0</v>
      </c>
      <c r="P3321" s="175" t="str">
        <f t="shared" si="531"/>
        <v/>
      </c>
      <c r="Q3321" s="175" t="str">
        <f t="shared" si="532"/>
        <v/>
      </c>
    </row>
    <row r="3322" spans="1:17" s="1" customFormat="1" x14ac:dyDescent="0.3">
      <c r="A3322" s="189">
        <f t="shared" si="530"/>
        <v>43969.249999991953</v>
      </c>
      <c r="B3322" s="190">
        <f t="shared" si="526"/>
        <v>43969</v>
      </c>
      <c r="C3322" s="1">
        <f t="shared" si="527"/>
        <v>6</v>
      </c>
      <c r="D3322" s="191">
        <v>1.9500692388699947</v>
      </c>
      <c r="E3322" s="192">
        <f t="shared" si="528"/>
        <v>6.7713515879211305E-5</v>
      </c>
      <c r="F3322" s="193">
        <f t="shared" si="529"/>
        <v>2.9074802553283532</v>
      </c>
      <c r="G3322" s="193">
        <f t="shared" si="534"/>
        <v>3.0149941789414529</v>
      </c>
      <c r="H3322" s="193">
        <f t="shared" si="534"/>
        <v>3.1264837937908041</v>
      </c>
      <c r="I3322" s="193">
        <f t="shared" si="534"/>
        <v>3.2420961145166953</v>
      </c>
      <c r="J3322" s="193">
        <f t="shared" si="534"/>
        <v>3.3619835921233521</v>
      </c>
      <c r="K3322" s="193">
        <f>MAX(0,(F3322-'2031 forecast'!$C$10))</f>
        <v>0</v>
      </c>
      <c r="L3322" s="193">
        <f>MAX(0,(G3322-'2031 forecast'!$C$10))</f>
        <v>0</v>
      </c>
      <c r="M3322" s="193">
        <f>MAX(0,(H3322-'2031 forecast'!$C$10))</f>
        <v>0</v>
      </c>
      <c r="N3322" s="193">
        <f>MAX(0,(I3322-'2031 forecast'!$C$10))</f>
        <v>0</v>
      </c>
      <c r="O3322" s="193">
        <f>MAX(0,(J3322-'2031 forecast'!$C$10))</f>
        <v>0</v>
      </c>
      <c r="P3322" s="175" t="str">
        <f t="shared" si="531"/>
        <v/>
      </c>
      <c r="Q3322" s="175" t="str">
        <f t="shared" si="532"/>
        <v/>
      </c>
    </row>
    <row r="3323" spans="1:17" s="1" customFormat="1" x14ac:dyDescent="0.3">
      <c r="A3323" s="189">
        <f t="shared" si="530"/>
        <v>43969.291666658617</v>
      </c>
      <c r="B3323" s="190">
        <f t="shared" si="526"/>
        <v>43969</v>
      </c>
      <c r="C3323" s="1">
        <f t="shared" si="527"/>
        <v>7</v>
      </c>
      <c r="D3323" s="191">
        <v>2.0103030377540101</v>
      </c>
      <c r="E3323" s="192">
        <f t="shared" si="528"/>
        <v>6.9805053049225548E-5</v>
      </c>
      <c r="F3323" s="193">
        <f t="shared" si="529"/>
        <v>2.9972865952612753</v>
      </c>
      <c r="G3323" s="193">
        <f t="shared" si="534"/>
        <v>3.1081214122678298</v>
      </c>
      <c r="H3323" s="193">
        <f t="shared" si="534"/>
        <v>3.2230547217843424</v>
      </c>
      <c r="I3323" s="193">
        <f t="shared" si="534"/>
        <v>3.3422380794438515</v>
      </c>
      <c r="J3323" s="193">
        <f t="shared" si="534"/>
        <v>3.4658286451619111</v>
      </c>
      <c r="K3323" s="193">
        <f>MAX(0,(F3323-'2031 forecast'!$C$10))</f>
        <v>0</v>
      </c>
      <c r="L3323" s="193">
        <f>MAX(0,(G3323-'2031 forecast'!$C$10))</f>
        <v>0</v>
      </c>
      <c r="M3323" s="193">
        <f>MAX(0,(H3323-'2031 forecast'!$C$10))</f>
        <v>0</v>
      </c>
      <c r="N3323" s="193">
        <f>MAX(0,(I3323-'2031 forecast'!$C$10))</f>
        <v>0</v>
      </c>
      <c r="O3323" s="193">
        <f>MAX(0,(J3323-'2031 forecast'!$C$10))</f>
        <v>0</v>
      </c>
      <c r="P3323" s="175" t="str">
        <f t="shared" si="531"/>
        <v/>
      </c>
      <c r="Q3323" s="175" t="str">
        <f t="shared" si="532"/>
        <v/>
      </c>
    </row>
    <row r="3324" spans="1:17" s="1" customFormat="1" x14ac:dyDescent="0.3">
      <c r="A3324" s="189">
        <f t="shared" si="530"/>
        <v>43969.333333325281</v>
      </c>
      <c r="B3324" s="190">
        <f t="shared" si="526"/>
        <v>43969</v>
      </c>
      <c r="C3324" s="1">
        <f t="shared" si="527"/>
        <v>8</v>
      </c>
      <c r="D3324" s="191">
        <v>2.2286505587085652</v>
      </c>
      <c r="E3324" s="192">
        <f t="shared" si="528"/>
        <v>7.7386875290527199E-5</v>
      </c>
      <c r="F3324" s="193">
        <f t="shared" si="529"/>
        <v>3.3228345775181181</v>
      </c>
      <c r="G3324" s="193">
        <f t="shared" si="534"/>
        <v>3.445707633075946</v>
      </c>
      <c r="H3324" s="193">
        <f t="shared" si="534"/>
        <v>3.5731243357609186</v>
      </c>
      <c r="I3324" s="193">
        <f t="shared" si="534"/>
        <v>3.7052527023047941</v>
      </c>
      <c r="J3324" s="193">
        <f t="shared" si="534"/>
        <v>3.8422669624266881</v>
      </c>
      <c r="K3324" s="193">
        <f>MAX(0,(F3324-'2031 forecast'!$C$10))</f>
        <v>0</v>
      </c>
      <c r="L3324" s="193">
        <f>MAX(0,(G3324-'2031 forecast'!$C$10))</f>
        <v>0</v>
      </c>
      <c r="M3324" s="193">
        <f>MAX(0,(H3324-'2031 forecast'!$C$10))</f>
        <v>0</v>
      </c>
      <c r="N3324" s="193">
        <f>MAX(0,(I3324-'2031 forecast'!$C$10))</f>
        <v>0</v>
      </c>
      <c r="O3324" s="193">
        <f>MAX(0,(J3324-'2031 forecast'!$C$10))</f>
        <v>0</v>
      </c>
      <c r="P3324" s="175" t="str">
        <f t="shared" si="531"/>
        <v/>
      </c>
      <c r="Q3324" s="175" t="str">
        <f t="shared" si="532"/>
        <v/>
      </c>
    </row>
    <row r="3325" spans="1:17" s="1" customFormat="1" x14ac:dyDescent="0.3">
      <c r="A3325" s="189">
        <f t="shared" si="530"/>
        <v>43969.374999991946</v>
      </c>
      <c r="B3325" s="190">
        <f t="shared" si="526"/>
        <v>43969</v>
      </c>
      <c r="C3325" s="1">
        <f t="shared" si="527"/>
        <v>9</v>
      </c>
      <c r="D3325" s="191">
        <v>2.2211213338480635</v>
      </c>
      <c r="E3325" s="192">
        <f t="shared" si="528"/>
        <v>7.7125433144275429E-5</v>
      </c>
      <c r="F3325" s="193">
        <f t="shared" si="529"/>
        <v>3.311608785026503</v>
      </c>
      <c r="G3325" s="193">
        <f t="shared" ref="G3325:J3344" si="535">$E3325*G$2</f>
        <v>3.4340667289101492</v>
      </c>
      <c r="H3325" s="193">
        <f t="shared" si="535"/>
        <v>3.561052969761727</v>
      </c>
      <c r="I3325" s="193">
        <f t="shared" si="535"/>
        <v>3.6927349566889003</v>
      </c>
      <c r="J3325" s="193">
        <f t="shared" si="535"/>
        <v>3.8292863307968688</v>
      </c>
      <c r="K3325" s="193">
        <f>MAX(0,(F3325-'2031 forecast'!$C$10))</f>
        <v>0</v>
      </c>
      <c r="L3325" s="193">
        <f>MAX(0,(G3325-'2031 forecast'!$C$10))</f>
        <v>0</v>
      </c>
      <c r="M3325" s="193">
        <f>MAX(0,(H3325-'2031 forecast'!$C$10))</f>
        <v>0</v>
      </c>
      <c r="N3325" s="193">
        <f>MAX(0,(I3325-'2031 forecast'!$C$10))</f>
        <v>0</v>
      </c>
      <c r="O3325" s="193">
        <f>MAX(0,(J3325-'2031 forecast'!$C$10))</f>
        <v>0</v>
      </c>
      <c r="P3325" s="175" t="str">
        <f t="shared" si="531"/>
        <v/>
      </c>
      <c r="Q3325" s="175" t="str">
        <f t="shared" si="532"/>
        <v/>
      </c>
    </row>
    <row r="3326" spans="1:17" s="1" customFormat="1" x14ac:dyDescent="0.3">
      <c r="A3326" s="189">
        <f t="shared" si="530"/>
        <v>43969.41666665861</v>
      </c>
      <c r="B3326" s="190">
        <f t="shared" si="526"/>
        <v>43969</v>
      </c>
      <c r="C3326" s="1">
        <f t="shared" si="527"/>
        <v>10</v>
      </c>
      <c r="D3326" s="191">
        <v>2.2964135824530825</v>
      </c>
      <c r="E3326" s="192">
        <f t="shared" si="528"/>
        <v>7.9739854606793227E-5</v>
      </c>
      <c r="F3326" s="193">
        <f t="shared" si="529"/>
        <v>3.4238667099426552</v>
      </c>
      <c r="G3326" s="193">
        <f t="shared" si="535"/>
        <v>3.55047577056812</v>
      </c>
      <c r="H3326" s="193">
        <f t="shared" si="535"/>
        <v>3.6817666297536493</v>
      </c>
      <c r="I3326" s="193">
        <f t="shared" si="535"/>
        <v>3.8179124128478454</v>
      </c>
      <c r="J3326" s="193">
        <f t="shared" si="535"/>
        <v>3.9590926470950669</v>
      </c>
      <c r="K3326" s="193">
        <f>MAX(0,(F3326-'2031 forecast'!$C$10))</f>
        <v>0</v>
      </c>
      <c r="L3326" s="193">
        <f>MAX(0,(G3326-'2031 forecast'!$C$10))</f>
        <v>0</v>
      </c>
      <c r="M3326" s="193">
        <f>MAX(0,(H3326-'2031 forecast'!$C$10))</f>
        <v>0</v>
      </c>
      <c r="N3326" s="193">
        <f>MAX(0,(I3326-'2031 forecast'!$C$10))</f>
        <v>0</v>
      </c>
      <c r="O3326" s="193">
        <f>MAX(0,(J3326-'2031 forecast'!$C$10))</f>
        <v>0</v>
      </c>
      <c r="P3326" s="175" t="str">
        <f t="shared" si="531"/>
        <v/>
      </c>
      <c r="Q3326" s="175" t="str">
        <f t="shared" si="532"/>
        <v/>
      </c>
    </row>
    <row r="3327" spans="1:17" s="1" customFormat="1" x14ac:dyDescent="0.3">
      <c r="A3327" s="189">
        <f t="shared" si="530"/>
        <v>43969.458333325274</v>
      </c>
      <c r="B3327" s="190">
        <f t="shared" si="526"/>
        <v>43969</v>
      </c>
      <c r="C3327" s="1">
        <f t="shared" si="527"/>
        <v>11</v>
      </c>
      <c r="D3327" s="191">
        <v>2.5298195531286418</v>
      </c>
      <c r="E3327" s="192">
        <f t="shared" si="528"/>
        <v>8.7844561140598446E-5</v>
      </c>
      <c r="F3327" s="193">
        <f t="shared" si="529"/>
        <v>3.7718662771827285</v>
      </c>
      <c r="G3327" s="193">
        <f t="shared" si="535"/>
        <v>3.9113437997078306</v>
      </c>
      <c r="H3327" s="193">
        <f t="shared" si="535"/>
        <v>4.0559789757286104</v>
      </c>
      <c r="I3327" s="193">
        <f t="shared" si="535"/>
        <v>4.2059625269405778</v>
      </c>
      <c r="J3327" s="193">
        <f t="shared" si="535"/>
        <v>4.3614922276194834</v>
      </c>
      <c r="K3327" s="193">
        <f>MAX(0,(F3327-'2031 forecast'!$C$10))</f>
        <v>0</v>
      </c>
      <c r="L3327" s="193">
        <f>MAX(0,(G3327-'2031 forecast'!$C$10))</f>
        <v>0</v>
      </c>
      <c r="M3327" s="193">
        <f>MAX(0,(H3327-'2031 forecast'!$C$10))</f>
        <v>0</v>
      </c>
      <c r="N3327" s="193">
        <f>MAX(0,(I3327-'2031 forecast'!$C$10))</f>
        <v>0</v>
      </c>
      <c r="O3327" s="193">
        <f>MAX(0,(J3327-'2031 forecast'!$C$10))</f>
        <v>0</v>
      </c>
      <c r="P3327" s="175" t="str">
        <f t="shared" si="531"/>
        <v/>
      </c>
      <c r="Q3327" s="175" t="str">
        <f t="shared" si="532"/>
        <v/>
      </c>
    </row>
    <row r="3328" spans="1:17" s="1" customFormat="1" x14ac:dyDescent="0.3">
      <c r="A3328" s="189">
        <f t="shared" si="530"/>
        <v>43969.499999991938</v>
      </c>
      <c r="B3328" s="190">
        <f t="shared" si="526"/>
        <v>43969</v>
      </c>
      <c r="C3328" s="1">
        <f t="shared" si="527"/>
        <v>12</v>
      </c>
      <c r="D3328" s="191">
        <v>2.4997026536866342</v>
      </c>
      <c r="E3328" s="192">
        <f t="shared" si="528"/>
        <v>8.6798792555591324E-5</v>
      </c>
      <c r="F3328" s="193">
        <f t="shared" si="529"/>
        <v>3.7269631072162674</v>
      </c>
      <c r="G3328" s="193">
        <f t="shared" si="535"/>
        <v>3.8647801830446422</v>
      </c>
      <c r="H3328" s="193">
        <f t="shared" si="535"/>
        <v>4.0076935117318415</v>
      </c>
      <c r="I3328" s="193">
        <f t="shared" si="535"/>
        <v>4.155891544476999</v>
      </c>
      <c r="J3328" s="193">
        <f t="shared" si="535"/>
        <v>4.3095697011002043</v>
      </c>
      <c r="K3328" s="193">
        <f>MAX(0,(F3328-'2031 forecast'!$C$10))</f>
        <v>0</v>
      </c>
      <c r="L3328" s="193">
        <f>MAX(0,(G3328-'2031 forecast'!$C$10))</f>
        <v>0</v>
      </c>
      <c r="M3328" s="193">
        <f>MAX(0,(H3328-'2031 forecast'!$C$10))</f>
        <v>0</v>
      </c>
      <c r="N3328" s="193">
        <f>MAX(0,(I3328-'2031 forecast'!$C$10))</f>
        <v>0</v>
      </c>
      <c r="O3328" s="193">
        <f>MAX(0,(J3328-'2031 forecast'!$C$10))</f>
        <v>0</v>
      </c>
      <c r="P3328" s="175" t="str">
        <f t="shared" si="531"/>
        <v/>
      </c>
      <c r="Q3328" s="175" t="str">
        <f t="shared" si="532"/>
        <v/>
      </c>
    </row>
    <row r="3329" spans="1:17" s="1" customFormat="1" x14ac:dyDescent="0.3">
      <c r="A3329" s="189">
        <f t="shared" si="530"/>
        <v>43969.541666658602</v>
      </c>
      <c r="B3329" s="190">
        <f t="shared" si="526"/>
        <v>43969</v>
      </c>
      <c r="C3329" s="1">
        <f t="shared" si="527"/>
        <v>13</v>
      </c>
      <c r="D3329" s="191">
        <v>2.401822730500109</v>
      </c>
      <c r="E3329" s="192">
        <f t="shared" si="528"/>
        <v>8.3400044654318161E-5</v>
      </c>
      <c r="F3329" s="193">
        <f t="shared" si="529"/>
        <v>3.5810278048252688</v>
      </c>
      <c r="G3329" s="193">
        <f t="shared" si="535"/>
        <v>3.7134484288892793</v>
      </c>
      <c r="H3329" s="193">
        <f t="shared" si="535"/>
        <v>3.8507657537423414</v>
      </c>
      <c r="I3329" s="193">
        <f t="shared" si="535"/>
        <v>3.9931608514703694</v>
      </c>
      <c r="J3329" s="193">
        <f t="shared" si="535"/>
        <v>4.1408214899125451</v>
      </c>
      <c r="K3329" s="193">
        <f>MAX(0,(F3329-'2031 forecast'!$C$10))</f>
        <v>0</v>
      </c>
      <c r="L3329" s="193">
        <f>MAX(0,(G3329-'2031 forecast'!$C$10))</f>
        <v>0</v>
      </c>
      <c r="M3329" s="193">
        <f>MAX(0,(H3329-'2031 forecast'!$C$10))</f>
        <v>0</v>
      </c>
      <c r="N3329" s="193">
        <f>MAX(0,(I3329-'2031 forecast'!$C$10))</f>
        <v>0</v>
      </c>
      <c r="O3329" s="193">
        <f>MAX(0,(J3329-'2031 forecast'!$C$10))</f>
        <v>0</v>
      </c>
      <c r="P3329" s="175" t="str">
        <f t="shared" si="531"/>
        <v/>
      </c>
      <c r="Q3329" s="175" t="str">
        <f t="shared" si="532"/>
        <v/>
      </c>
    </row>
    <row r="3330" spans="1:17" s="1" customFormat="1" x14ac:dyDescent="0.3">
      <c r="A3330" s="189">
        <f t="shared" si="530"/>
        <v>43969.583333325267</v>
      </c>
      <c r="B3330" s="190">
        <f t="shared" si="526"/>
        <v>43969</v>
      </c>
      <c r="C3330" s="1">
        <f t="shared" si="527"/>
        <v>14</v>
      </c>
      <c r="D3330" s="191">
        <v>2.2813551327320787</v>
      </c>
      <c r="E3330" s="192">
        <f t="shared" si="528"/>
        <v>7.9216970314289673E-5</v>
      </c>
      <c r="F3330" s="193">
        <f t="shared" si="529"/>
        <v>3.4014151249594251</v>
      </c>
      <c r="G3330" s="193">
        <f t="shared" si="535"/>
        <v>3.527193962236526</v>
      </c>
      <c r="H3330" s="193">
        <f t="shared" si="535"/>
        <v>3.6576238977552649</v>
      </c>
      <c r="I3330" s="193">
        <f t="shared" si="535"/>
        <v>3.7928769216160565</v>
      </c>
      <c r="J3330" s="193">
        <f t="shared" si="535"/>
        <v>3.9331313838354274</v>
      </c>
      <c r="K3330" s="193">
        <f>MAX(0,(F3330-'2031 forecast'!$C$10))</f>
        <v>0</v>
      </c>
      <c r="L3330" s="193">
        <f>MAX(0,(G3330-'2031 forecast'!$C$10))</f>
        <v>0</v>
      </c>
      <c r="M3330" s="193">
        <f>MAX(0,(H3330-'2031 forecast'!$C$10))</f>
        <v>0</v>
      </c>
      <c r="N3330" s="193">
        <f>MAX(0,(I3330-'2031 forecast'!$C$10))</f>
        <v>0</v>
      </c>
      <c r="O3330" s="193">
        <f>MAX(0,(J3330-'2031 forecast'!$C$10))</f>
        <v>0</v>
      </c>
      <c r="P3330" s="175" t="str">
        <f t="shared" si="531"/>
        <v/>
      </c>
      <c r="Q3330" s="175" t="str">
        <f t="shared" si="532"/>
        <v/>
      </c>
    </row>
    <row r="3331" spans="1:17" s="1" customFormat="1" x14ac:dyDescent="0.3">
      <c r="A3331" s="189">
        <f t="shared" si="530"/>
        <v>43969.624999991931</v>
      </c>
      <c r="B3331" s="190">
        <f t="shared" si="526"/>
        <v>43969</v>
      </c>
      <c r="C3331" s="1">
        <f t="shared" si="527"/>
        <v>15</v>
      </c>
      <c r="D3331" s="191">
        <v>2.4168811802211132</v>
      </c>
      <c r="E3331" s="192">
        <f t="shared" si="528"/>
        <v>8.3922928946821728E-5</v>
      </c>
      <c r="F3331" s="193">
        <f t="shared" si="529"/>
        <v>3.6034793898084998</v>
      </c>
      <c r="G3331" s="193">
        <f t="shared" si="535"/>
        <v>3.7367302372208742</v>
      </c>
      <c r="H3331" s="193">
        <f t="shared" si="535"/>
        <v>3.8749084857407259</v>
      </c>
      <c r="I3331" s="193">
        <f t="shared" si="535"/>
        <v>4.0181963427021588</v>
      </c>
      <c r="J3331" s="193">
        <f t="shared" si="535"/>
        <v>4.1667827531721855</v>
      </c>
      <c r="K3331" s="193">
        <f>MAX(0,(F3331-'2031 forecast'!$C$10))</f>
        <v>0</v>
      </c>
      <c r="L3331" s="193">
        <f>MAX(0,(G3331-'2031 forecast'!$C$10))</f>
        <v>0</v>
      </c>
      <c r="M3331" s="193">
        <f>MAX(0,(H3331-'2031 forecast'!$C$10))</f>
        <v>0</v>
      </c>
      <c r="N3331" s="193">
        <f>MAX(0,(I3331-'2031 forecast'!$C$10))</f>
        <v>0</v>
      </c>
      <c r="O3331" s="193">
        <f>MAX(0,(J3331-'2031 forecast'!$C$10))</f>
        <v>0</v>
      </c>
      <c r="P3331" s="175" t="str">
        <f t="shared" si="531"/>
        <v/>
      </c>
      <c r="Q3331" s="175" t="str">
        <f t="shared" si="532"/>
        <v/>
      </c>
    </row>
    <row r="3332" spans="1:17" s="1" customFormat="1" x14ac:dyDescent="0.3">
      <c r="A3332" s="189">
        <f t="shared" si="530"/>
        <v>43969.666666658595</v>
      </c>
      <c r="B3332" s="190">
        <f t="shared" si="526"/>
        <v>43969</v>
      </c>
      <c r="C3332" s="1">
        <f t="shared" si="527"/>
        <v>16</v>
      </c>
      <c r="D3332" s="191">
        <v>2.4695857542446267</v>
      </c>
      <c r="E3332" s="192">
        <f t="shared" si="528"/>
        <v>8.5753023970584202E-5</v>
      </c>
      <c r="F3332" s="193">
        <f t="shared" si="529"/>
        <v>3.6820599372498068</v>
      </c>
      <c r="G3332" s="193">
        <f t="shared" si="535"/>
        <v>3.8182165663814542</v>
      </c>
      <c r="H3332" s="193">
        <f t="shared" si="535"/>
        <v>3.9594080477350726</v>
      </c>
      <c r="I3332" s="193">
        <f t="shared" si="535"/>
        <v>4.1058205620134212</v>
      </c>
      <c r="J3332" s="193">
        <f t="shared" si="535"/>
        <v>4.2576471745809252</v>
      </c>
      <c r="K3332" s="193">
        <f>MAX(0,(F3332-'2031 forecast'!$C$10))</f>
        <v>0</v>
      </c>
      <c r="L3332" s="193">
        <f>MAX(0,(G3332-'2031 forecast'!$C$10))</f>
        <v>0</v>
      </c>
      <c r="M3332" s="193">
        <f>MAX(0,(H3332-'2031 forecast'!$C$10))</f>
        <v>0</v>
      </c>
      <c r="N3332" s="193">
        <f>MAX(0,(I3332-'2031 forecast'!$C$10))</f>
        <v>0</v>
      </c>
      <c r="O3332" s="193">
        <f>MAX(0,(J3332-'2031 forecast'!$C$10))</f>
        <v>0</v>
      </c>
      <c r="P3332" s="175" t="str">
        <f t="shared" si="531"/>
        <v/>
      </c>
      <c r="Q3332" s="175" t="str">
        <f t="shared" si="532"/>
        <v/>
      </c>
    </row>
    <row r="3333" spans="1:17" s="1" customFormat="1" x14ac:dyDescent="0.3">
      <c r="A3333" s="189">
        <f t="shared" si="530"/>
        <v>43969.708333325259</v>
      </c>
      <c r="B3333" s="190">
        <f t="shared" ref="B3333:B3396" si="536">INT(A3333)</f>
        <v>43969</v>
      </c>
      <c r="C3333" s="1">
        <f t="shared" ref="C3333:C3396" si="537">HOUR(A3333)</f>
        <v>17</v>
      </c>
      <c r="D3333" s="191">
        <v>2.5900533520126574</v>
      </c>
      <c r="E3333" s="192">
        <f t="shared" ref="E3333:E3396" si="538">D3333/SUM($D$4:$D$8763)</f>
        <v>8.9936098310612703E-5</v>
      </c>
      <c r="F3333" s="193">
        <f t="shared" ref="F3333:F3396" si="539">E3333*$F$2</f>
        <v>3.861672617115651</v>
      </c>
      <c r="G3333" s="193">
        <f t="shared" si="535"/>
        <v>4.0044710330342079</v>
      </c>
      <c r="H3333" s="193">
        <f t="shared" si="535"/>
        <v>4.1525499037221492</v>
      </c>
      <c r="I3333" s="193">
        <f t="shared" si="535"/>
        <v>4.3061044918677345</v>
      </c>
      <c r="J3333" s="193">
        <f t="shared" si="535"/>
        <v>4.4653372806580434</v>
      </c>
      <c r="K3333" s="193">
        <f>MAX(0,(F3333-'2031 forecast'!$C$10))</f>
        <v>0</v>
      </c>
      <c r="L3333" s="193">
        <f>MAX(0,(G3333-'2031 forecast'!$C$10))</f>
        <v>0</v>
      </c>
      <c r="M3333" s="193">
        <f>MAX(0,(H3333-'2031 forecast'!$C$10))</f>
        <v>0</v>
      </c>
      <c r="N3333" s="193">
        <f>MAX(0,(I3333-'2031 forecast'!$C$10))</f>
        <v>0</v>
      </c>
      <c r="O3333" s="193">
        <f>MAX(0,(J3333-'2031 forecast'!$C$10))</f>
        <v>0</v>
      </c>
      <c r="P3333" s="175" t="str">
        <f t="shared" si="531"/>
        <v/>
      </c>
      <c r="Q3333" s="175" t="str">
        <f t="shared" si="532"/>
        <v/>
      </c>
    </row>
    <row r="3334" spans="1:17" s="1" customFormat="1" x14ac:dyDescent="0.3">
      <c r="A3334" s="189">
        <f t="shared" ref="A3334:A3397" si="540">A3333 + TIME(1,0,0)</f>
        <v>43969.749999991924</v>
      </c>
      <c r="B3334" s="190">
        <f t="shared" si="536"/>
        <v>43969</v>
      </c>
      <c r="C3334" s="1">
        <f t="shared" si="537"/>
        <v>18</v>
      </c>
      <c r="D3334" s="191">
        <v>2.5524072277101477</v>
      </c>
      <c r="E3334" s="192">
        <f t="shared" si="538"/>
        <v>8.8628887579353797E-5</v>
      </c>
      <c r="F3334" s="193">
        <f t="shared" si="539"/>
        <v>3.8055436546575749</v>
      </c>
      <c r="G3334" s="193">
        <f t="shared" si="535"/>
        <v>3.9462665122052223</v>
      </c>
      <c r="H3334" s="193">
        <f t="shared" si="535"/>
        <v>4.0921930737261878</v>
      </c>
      <c r="I3334" s="193">
        <f t="shared" si="535"/>
        <v>4.2435157637882615</v>
      </c>
      <c r="J3334" s="193">
        <f t="shared" si="535"/>
        <v>4.4004341225089441</v>
      </c>
      <c r="K3334" s="193">
        <f>MAX(0,(F3334-'2031 forecast'!$C$10))</f>
        <v>0</v>
      </c>
      <c r="L3334" s="193">
        <f>MAX(0,(G3334-'2031 forecast'!$C$10))</f>
        <v>0</v>
      </c>
      <c r="M3334" s="193">
        <f>MAX(0,(H3334-'2031 forecast'!$C$10))</f>
        <v>0</v>
      </c>
      <c r="N3334" s="193">
        <f>MAX(0,(I3334-'2031 forecast'!$C$10))</f>
        <v>0</v>
      </c>
      <c r="O3334" s="193">
        <f>MAX(0,(J3334-'2031 forecast'!$C$10))</f>
        <v>0</v>
      </c>
      <c r="P3334" s="175" t="str">
        <f t="shared" ref="P3334:P3397" si="541">IF(K3334&gt;0,IF(K3333&gt;0,P3333+1,1),"")</f>
        <v/>
      </c>
      <c r="Q3334" s="175" t="str">
        <f t="shared" ref="Q3334:Q3397" si="542">IF(AND(K3334&gt;0,K3335=0),P3334,"")</f>
        <v/>
      </c>
    </row>
    <row r="3335" spans="1:17" s="1" customFormat="1" x14ac:dyDescent="0.3">
      <c r="A3335" s="189">
        <f t="shared" si="540"/>
        <v>43969.791666658588</v>
      </c>
      <c r="B3335" s="190">
        <f t="shared" si="536"/>
        <v>43969</v>
      </c>
      <c r="C3335" s="1">
        <f t="shared" si="537"/>
        <v>19</v>
      </c>
      <c r="D3335" s="191">
        <v>2.4469980796631208</v>
      </c>
      <c r="E3335" s="192">
        <f t="shared" si="538"/>
        <v>8.496869753182885E-5</v>
      </c>
      <c r="F3335" s="193">
        <f t="shared" si="539"/>
        <v>3.6483825597749604</v>
      </c>
      <c r="G3335" s="193">
        <f t="shared" si="535"/>
        <v>3.7832938538840621</v>
      </c>
      <c r="H3335" s="193">
        <f t="shared" si="535"/>
        <v>3.9231939497374952</v>
      </c>
      <c r="I3335" s="193">
        <f t="shared" si="535"/>
        <v>4.0682673251657366</v>
      </c>
      <c r="J3335" s="193">
        <f t="shared" si="535"/>
        <v>4.2187052796914646</v>
      </c>
      <c r="K3335" s="193">
        <f>MAX(0,(F3335-'2031 forecast'!$C$10))</f>
        <v>0</v>
      </c>
      <c r="L3335" s="193">
        <f>MAX(0,(G3335-'2031 forecast'!$C$10))</f>
        <v>0</v>
      </c>
      <c r="M3335" s="193">
        <f>MAX(0,(H3335-'2031 forecast'!$C$10))</f>
        <v>0</v>
      </c>
      <c r="N3335" s="193">
        <f>MAX(0,(I3335-'2031 forecast'!$C$10))</f>
        <v>0</v>
      </c>
      <c r="O3335" s="193">
        <f>MAX(0,(J3335-'2031 forecast'!$C$10))</f>
        <v>0</v>
      </c>
      <c r="P3335" s="175" t="str">
        <f t="shared" si="541"/>
        <v/>
      </c>
      <c r="Q3335" s="175" t="str">
        <f t="shared" si="542"/>
        <v/>
      </c>
    </row>
    <row r="3336" spans="1:17" s="1" customFormat="1" x14ac:dyDescent="0.3">
      <c r="A3336" s="189">
        <f t="shared" si="540"/>
        <v>43969.833333325252</v>
      </c>
      <c r="B3336" s="190">
        <f t="shared" si="536"/>
        <v>43969</v>
      </c>
      <c r="C3336" s="1">
        <f t="shared" si="537"/>
        <v>20</v>
      </c>
      <c r="D3336" s="191">
        <v>2.3867642807791056</v>
      </c>
      <c r="E3336" s="192">
        <f t="shared" si="538"/>
        <v>8.2877160361814606E-5</v>
      </c>
      <c r="F3336" s="193">
        <f t="shared" si="539"/>
        <v>3.5585762198420388</v>
      </c>
      <c r="G3336" s="193">
        <f t="shared" si="535"/>
        <v>3.6901666205576857</v>
      </c>
      <c r="H3336" s="193">
        <f t="shared" si="535"/>
        <v>3.826623021743957</v>
      </c>
      <c r="I3336" s="193">
        <f t="shared" si="535"/>
        <v>3.9681253602385804</v>
      </c>
      <c r="J3336" s="193">
        <f t="shared" si="535"/>
        <v>4.1148602266529055</v>
      </c>
      <c r="K3336" s="193">
        <f>MAX(0,(F3336-'2031 forecast'!$C$10))</f>
        <v>0</v>
      </c>
      <c r="L3336" s="193">
        <f>MAX(0,(G3336-'2031 forecast'!$C$10))</f>
        <v>0</v>
      </c>
      <c r="M3336" s="193">
        <f>MAX(0,(H3336-'2031 forecast'!$C$10))</f>
        <v>0</v>
      </c>
      <c r="N3336" s="193">
        <f>MAX(0,(I3336-'2031 forecast'!$C$10))</f>
        <v>0</v>
      </c>
      <c r="O3336" s="193">
        <f>MAX(0,(J3336-'2031 forecast'!$C$10))</f>
        <v>0</v>
      </c>
      <c r="P3336" s="175" t="str">
        <f t="shared" si="541"/>
        <v/>
      </c>
      <c r="Q3336" s="175" t="str">
        <f t="shared" si="542"/>
        <v/>
      </c>
    </row>
    <row r="3337" spans="1:17" s="1" customFormat="1" x14ac:dyDescent="0.3">
      <c r="A3337" s="189">
        <f t="shared" si="540"/>
        <v>43969.874999991916</v>
      </c>
      <c r="B3337" s="190">
        <f t="shared" si="536"/>
        <v>43969</v>
      </c>
      <c r="C3337" s="1">
        <f t="shared" si="537"/>
        <v>21</v>
      </c>
      <c r="D3337" s="191">
        <v>2.4771149791051283</v>
      </c>
      <c r="E3337" s="192">
        <f t="shared" si="538"/>
        <v>8.6014466116835972E-5</v>
      </c>
      <c r="F3337" s="193">
        <f t="shared" si="539"/>
        <v>3.6932857297414214</v>
      </c>
      <c r="G3337" s="193">
        <f t="shared" si="535"/>
        <v>3.8298574705472506</v>
      </c>
      <c r="H3337" s="193">
        <f t="shared" si="535"/>
        <v>3.9714794137342642</v>
      </c>
      <c r="I3337" s="193">
        <f t="shared" si="535"/>
        <v>4.1183383076293154</v>
      </c>
      <c r="J3337" s="193">
        <f t="shared" si="535"/>
        <v>4.2706278062107446</v>
      </c>
      <c r="K3337" s="193">
        <f>MAX(0,(F3337-'2031 forecast'!$C$10))</f>
        <v>0</v>
      </c>
      <c r="L3337" s="193">
        <f>MAX(0,(G3337-'2031 forecast'!$C$10))</f>
        <v>0</v>
      </c>
      <c r="M3337" s="193">
        <f>MAX(0,(H3337-'2031 forecast'!$C$10))</f>
        <v>0</v>
      </c>
      <c r="N3337" s="193">
        <f>MAX(0,(I3337-'2031 forecast'!$C$10))</f>
        <v>0</v>
      </c>
      <c r="O3337" s="193">
        <f>MAX(0,(J3337-'2031 forecast'!$C$10))</f>
        <v>0</v>
      </c>
      <c r="P3337" s="175" t="str">
        <f t="shared" si="541"/>
        <v/>
      </c>
      <c r="Q3337" s="175" t="str">
        <f t="shared" si="542"/>
        <v/>
      </c>
    </row>
    <row r="3338" spans="1:17" s="1" customFormat="1" x14ac:dyDescent="0.3">
      <c r="A3338" s="189">
        <f t="shared" si="540"/>
        <v>43969.916666658581</v>
      </c>
      <c r="B3338" s="190">
        <f t="shared" si="536"/>
        <v>43969</v>
      </c>
      <c r="C3338" s="1">
        <f t="shared" si="537"/>
        <v>22</v>
      </c>
      <c r="D3338" s="191">
        <v>2.3190012570345884</v>
      </c>
      <c r="E3338" s="192">
        <f t="shared" si="538"/>
        <v>8.0524181045548579E-5</v>
      </c>
      <c r="F3338" s="193">
        <f t="shared" si="539"/>
        <v>3.4575440874175012</v>
      </c>
      <c r="G3338" s="193">
        <f t="shared" si="535"/>
        <v>3.5853984830655117</v>
      </c>
      <c r="H3338" s="193">
        <f t="shared" si="535"/>
        <v>3.7179807277512262</v>
      </c>
      <c r="I3338" s="193">
        <f t="shared" si="535"/>
        <v>3.8554656496955295</v>
      </c>
      <c r="J3338" s="193">
        <f t="shared" si="535"/>
        <v>3.9980345419845271</v>
      </c>
      <c r="K3338" s="193">
        <f>MAX(0,(F3338-'2031 forecast'!$C$10))</f>
        <v>0</v>
      </c>
      <c r="L3338" s="193">
        <f>MAX(0,(G3338-'2031 forecast'!$C$10))</f>
        <v>0</v>
      </c>
      <c r="M3338" s="193">
        <f>MAX(0,(H3338-'2031 forecast'!$C$10))</f>
        <v>0</v>
      </c>
      <c r="N3338" s="193">
        <f>MAX(0,(I3338-'2031 forecast'!$C$10))</f>
        <v>0</v>
      </c>
      <c r="O3338" s="193">
        <f>MAX(0,(J3338-'2031 forecast'!$C$10))</f>
        <v>0</v>
      </c>
      <c r="P3338" s="175" t="str">
        <f t="shared" si="541"/>
        <v/>
      </c>
      <c r="Q3338" s="175" t="str">
        <f t="shared" si="542"/>
        <v/>
      </c>
    </row>
    <row r="3339" spans="1:17" s="1" customFormat="1" x14ac:dyDescent="0.3">
      <c r="A3339" s="189">
        <f t="shared" si="540"/>
        <v>43969.958333325245</v>
      </c>
      <c r="B3339" s="190">
        <f t="shared" si="536"/>
        <v>43969</v>
      </c>
      <c r="C3339" s="1">
        <f t="shared" si="537"/>
        <v>23</v>
      </c>
      <c r="D3339" s="191">
        <v>2.1834752095455543</v>
      </c>
      <c r="E3339" s="192">
        <f t="shared" si="538"/>
        <v>7.5818222413016523E-5</v>
      </c>
      <c r="F3339" s="193">
        <f t="shared" si="539"/>
        <v>3.2554798225684269</v>
      </c>
      <c r="G3339" s="193">
        <f t="shared" si="535"/>
        <v>3.3758622080811636</v>
      </c>
      <c r="H3339" s="193">
        <f t="shared" si="535"/>
        <v>3.5006961397657652</v>
      </c>
      <c r="I3339" s="193">
        <f t="shared" si="535"/>
        <v>3.6301462286094273</v>
      </c>
      <c r="J3339" s="193">
        <f t="shared" si="535"/>
        <v>3.764383172647769</v>
      </c>
      <c r="K3339" s="193">
        <f>MAX(0,(F3339-'2031 forecast'!$C$10))</f>
        <v>0</v>
      </c>
      <c r="L3339" s="193">
        <f>MAX(0,(G3339-'2031 forecast'!$C$10))</f>
        <v>0</v>
      </c>
      <c r="M3339" s="193">
        <f>MAX(0,(H3339-'2031 forecast'!$C$10))</f>
        <v>0</v>
      </c>
      <c r="N3339" s="193">
        <f>MAX(0,(I3339-'2031 forecast'!$C$10))</f>
        <v>0</v>
      </c>
      <c r="O3339" s="193">
        <f>MAX(0,(J3339-'2031 forecast'!$C$10))</f>
        <v>0</v>
      </c>
      <c r="P3339" s="175" t="str">
        <f t="shared" si="541"/>
        <v/>
      </c>
      <c r="Q3339" s="175" t="str">
        <f t="shared" si="542"/>
        <v/>
      </c>
    </row>
    <row r="3340" spans="1:17" s="1" customFormat="1" x14ac:dyDescent="0.3">
      <c r="A3340" s="189">
        <f t="shared" si="540"/>
        <v>43969.999999991909</v>
      </c>
      <c r="B3340" s="190">
        <f t="shared" si="536"/>
        <v>43969</v>
      </c>
      <c r="C3340" s="1">
        <f t="shared" si="537"/>
        <v>0</v>
      </c>
      <c r="D3340" s="191">
        <v>2.0103030377540101</v>
      </c>
      <c r="E3340" s="192">
        <f t="shared" si="538"/>
        <v>6.9805053049225548E-5</v>
      </c>
      <c r="F3340" s="193">
        <f t="shared" si="539"/>
        <v>2.9972865952612753</v>
      </c>
      <c r="G3340" s="193">
        <f t="shared" si="535"/>
        <v>3.1081214122678298</v>
      </c>
      <c r="H3340" s="193">
        <f t="shared" si="535"/>
        <v>3.2230547217843424</v>
      </c>
      <c r="I3340" s="193">
        <f t="shared" si="535"/>
        <v>3.3422380794438515</v>
      </c>
      <c r="J3340" s="193">
        <f t="shared" si="535"/>
        <v>3.4658286451619111</v>
      </c>
      <c r="K3340" s="193">
        <f>MAX(0,(F3340-'2031 forecast'!$C$10))</f>
        <v>0</v>
      </c>
      <c r="L3340" s="193">
        <f>MAX(0,(G3340-'2031 forecast'!$C$10))</f>
        <v>0</v>
      </c>
      <c r="M3340" s="193">
        <f>MAX(0,(H3340-'2031 forecast'!$C$10))</f>
        <v>0</v>
      </c>
      <c r="N3340" s="193">
        <f>MAX(0,(I3340-'2031 forecast'!$C$10))</f>
        <v>0</v>
      </c>
      <c r="O3340" s="193">
        <f>MAX(0,(J3340-'2031 forecast'!$C$10))</f>
        <v>0</v>
      </c>
      <c r="P3340" s="175" t="str">
        <f t="shared" si="541"/>
        <v/>
      </c>
      <c r="Q3340" s="175" t="str">
        <f t="shared" si="542"/>
        <v/>
      </c>
    </row>
    <row r="3341" spans="1:17" s="1" customFormat="1" x14ac:dyDescent="0.3">
      <c r="A3341" s="189">
        <f t="shared" si="540"/>
        <v>43970.041666658573</v>
      </c>
      <c r="B3341" s="190">
        <f t="shared" si="536"/>
        <v>43970</v>
      </c>
      <c r="C3341" s="1">
        <f t="shared" si="537"/>
        <v>1</v>
      </c>
      <c r="D3341" s="191">
        <v>1.9425400140094928</v>
      </c>
      <c r="E3341" s="192">
        <f t="shared" si="538"/>
        <v>6.7452073732959521E-5</v>
      </c>
      <c r="F3341" s="193">
        <f t="shared" si="539"/>
        <v>2.8962544628367382</v>
      </c>
      <c r="G3341" s="193">
        <f t="shared" si="535"/>
        <v>3.0033532747756557</v>
      </c>
      <c r="H3341" s="193">
        <f t="shared" si="535"/>
        <v>3.1144124277916116</v>
      </c>
      <c r="I3341" s="193">
        <f t="shared" si="535"/>
        <v>3.2295783689008006</v>
      </c>
      <c r="J3341" s="193">
        <f t="shared" si="535"/>
        <v>3.3490029604935323</v>
      </c>
      <c r="K3341" s="193">
        <f>MAX(0,(F3341-'2031 forecast'!$C$10))</f>
        <v>0</v>
      </c>
      <c r="L3341" s="193">
        <f>MAX(0,(G3341-'2031 forecast'!$C$10))</f>
        <v>0</v>
      </c>
      <c r="M3341" s="193">
        <f>MAX(0,(H3341-'2031 forecast'!$C$10))</f>
        <v>0</v>
      </c>
      <c r="N3341" s="193">
        <f>MAX(0,(I3341-'2031 forecast'!$C$10))</f>
        <v>0</v>
      </c>
      <c r="O3341" s="193">
        <f>MAX(0,(J3341-'2031 forecast'!$C$10))</f>
        <v>0</v>
      </c>
      <c r="P3341" s="175" t="str">
        <f t="shared" si="541"/>
        <v/>
      </c>
      <c r="Q3341" s="175" t="str">
        <f t="shared" si="542"/>
        <v/>
      </c>
    </row>
    <row r="3342" spans="1:17" s="1" customFormat="1" x14ac:dyDescent="0.3">
      <c r="A3342" s="189">
        <f t="shared" si="540"/>
        <v>43970.083333325238</v>
      </c>
      <c r="B3342" s="190">
        <f t="shared" si="536"/>
        <v>43970</v>
      </c>
      <c r="C3342" s="1">
        <f t="shared" si="537"/>
        <v>2</v>
      </c>
      <c r="D3342" s="191">
        <v>1.9425400140094928</v>
      </c>
      <c r="E3342" s="192">
        <f t="shared" si="538"/>
        <v>6.7452073732959521E-5</v>
      </c>
      <c r="F3342" s="193">
        <f t="shared" si="539"/>
        <v>2.8962544628367382</v>
      </c>
      <c r="G3342" s="193">
        <f t="shared" si="535"/>
        <v>3.0033532747756557</v>
      </c>
      <c r="H3342" s="193">
        <f t="shared" si="535"/>
        <v>3.1144124277916116</v>
      </c>
      <c r="I3342" s="193">
        <f t="shared" si="535"/>
        <v>3.2295783689008006</v>
      </c>
      <c r="J3342" s="193">
        <f t="shared" si="535"/>
        <v>3.3490029604935323</v>
      </c>
      <c r="K3342" s="193">
        <f>MAX(0,(F3342-'2031 forecast'!$C$10))</f>
        <v>0</v>
      </c>
      <c r="L3342" s="193">
        <f>MAX(0,(G3342-'2031 forecast'!$C$10))</f>
        <v>0</v>
      </c>
      <c r="M3342" s="193">
        <f>MAX(0,(H3342-'2031 forecast'!$C$10))</f>
        <v>0</v>
      </c>
      <c r="N3342" s="193">
        <f>MAX(0,(I3342-'2031 forecast'!$C$10))</f>
        <v>0</v>
      </c>
      <c r="O3342" s="193">
        <f>MAX(0,(J3342-'2031 forecast'!$C$10))</f>
        <v>0</v>
      </c>
      <c r="P3342" s="175" t="str">
        <f t="shared" si="541"/>
        <v/>
      </c>
      <c r="Q3342" s="175" t="str">
        <f t="shared" si="542"/>
        <v/>
      </c>
    </row>
    <row r="3343" spans="1:17" s="1" customFormat="1" x14ac:dyDescent="0.3">
      <c r="A3343" s="189">
        <f t="shared" si="540"/>
        <v>43970.124999991902</v>
      </c>
      <c r="B3343" s="190">
        <f t="shared" si="536"/>
        <v>43970</v>
      </c>
      <c r="C3343" s="1">
        <f t="shared" si="537"/>
        <v>3</v>
      </c>
      <c r="D3343" s="191">
        <v>1.9048938897069831</v>
      </c>
      <c r="E3343" s="192">
        <f t="shared" si="538"/>
        <v>6.6144863001700615E-5</v>
      </c>
      <c r="F3343" s="193">
        <f t="shared" si="539"/>
        <v>2.8401255003786616</v>
      </c>
      <c r="G3343" s="193">
        <f t="shared" si="535"/>
        <v>2.9451487539466701</v>
      </c>
      <c r="H3343" s="193">
        <f t="shared" si="535"/>
        <v>3.0540555977956503</v>
      </c>
      <c r="I3343" s="193">
        <f t="shared" si="535"/>
        <v>3.1669896408213276</v>
      </c>
      <c r="J3343" s="193">
        <f t="shared" si="535"/>
        <v>3.2840998023444326</v>
      </c>
      <c r="K3343" s="193">
        <f>MAX(0,(F3343-'2031 forecast'!$C$10))</f>
        <v>0</v>
      </c>
      <c r="L3343" s="193">
        <f>MAX(0,(G3343-'2031 forecast'!$C$10))</f>
        <v>0</v>
      </c>
      <c r="M3343" s="193">
        <f>MAX(0,(H3343-'2031 forecast'!$C$10))</f>
        <v>0</v>
      </c>
      <c r="N3343" s="193">
        <f>MAX(0,(I3343-'2031 forecast'!$C$10))</f>
        <v>0</v>
      </c>
      <c r="O3343" s="193">
        <f>MAX(0,(J3343-'2031 forecast'!$C$10))</f>
        <v>0</v>
      </c>
      <c r="P3343" s="175" t="str">
        <f t="shared" si="541"/>
        <v/>
      </c>
      <c r="Q3343" s="175" t="str">
        <f t="shared" si="542"/>
        <v/>
      </c>
    </row>
    <row r="3344" spans="1:17" s="1" customFormat="1" x14ac:dyDescent="0.3">
      <c r="A3344" s="189">
        <f t="shared" si="540"/>
        <v>43970.166666658566</v>
      </c>
      <c r="B3344" s="190">
        <f t="shared" si="536"/>
        <v>43970</v>
      </c>
      <c r="C3344" s="1">
        <f t="shared" si="537"/>
        <v>4</v>
      </c>
      <c r="D3344" s="191">
        <v>2.002773812893508</v>
      </c>
      <c r="E3344" s="192">
        <f t="shared" si="538"/>
        <v>6.9543610902973765E-5</v>
      </c>
      <c r="F3344" s="193">
        <f t="shared" si="539"/>
        <v>2.9860608027696598</v>
      </c>
      <c r="G3344" s="193">
        <f t="shared" si="535"/>
        <v>3.0964805081020326</v>
      </c>
      <c r="H3344" s="193">
        <f t="shared" si="535"/>
        <v>3.2109833557851499</v>
      </c>
      <c r="I3344" s="193">
        <f t="shared" si="535"/>
        <v>3.3297203338279568</v>
      </c>
      <c r="J3344" s="193">
        <f t="shared" si="535"/>
        <v>3.4528480135320909</v>
      </c>
      <c r="K3344" s="193">
        <f>MAX(0,(F3344-'2031 forecast'!$C$10))</f>
        <v>0</v>
      </c>
      <c r="L3344" s="193">
        <f>MAX(0,(G3344-'2031 forecast'!$C$10))</f>
        <v>0</v>
      </c>
      <c r="M3344" s="193">
        <f>MAX(0,(H3344-'2031 forecast'!$C$10))</f>
        <v>0</v>
      </c>
      <c r="N3344" s="193">
        <f>MAX(0,(I3344-'2031 forecast'!$C$10))</f>
        <v>0</v>
      </c>
      <c r="O3344" s="193">
        <f>MAX(0,(J3344-'2031 forecast'!$C$10))</f>
        <v>0</v>
      </c>
      <c r="P3344" s="175" t="str">
        <f t="shared" si="541"/>
        <v/>
      </c>
      <c r="Q3344" s="175" t="str">
        <f t="shared" si="542"/>
        <v/>
      </c>
    </row>
    <row r="3345" spans="1:17" s="1" customFormat="1" x14ac:dyDescent="0.3">
      <c r="A3345" s="189">
        <f t="shared" si="540"/>
        <v>43970.20833332523</v>
      </c>
      <c r="B3345" s="190">
        <f t="shared" si="536"/>
        <v>43970</v>
      </c>
      <c r="C3345" s="1">
        <f t="shared" si="537"/>
        <v>5</v>
      </c>
      <c r="D3345" s="191">
        <v>1.9425400140094928</v>
      </c>
      <c r="E3345" s="192">
        <f t="shared" si="538"/>
        <v>6.7452073732959521E-5</v>
      </c>
      <c r="F3345" s="193">
        <f t="shared" si="539"/>
        <v>2.8962544628367382</v>
      </c>
      <c r="G3345" s="193">
        <f t="shared" ref="G3345:J3364" si="543">$E3345*G$2</f>
        <v>3.0033532747756557</v>
      </c>
      <c r="H3345" s="193">
        <f t="shared" si="543"/>
        <v>3.1144124277916116</v>
      </c>
      <c r="I3345" s="193">
        <f t="shared" si="543"/>
        <v>3.2295783689008006</v>
      </c>
      <c r="J3345" s="193">
        <f t="shared" si="543"/>
        <v>3.3490029604935323</v>
      </c>
      <c r="K3345" s="193">
        <f>MAX(0,(F3345-'2031 forecast'!$C$10))</f>
        <v>0</v>
      </c>
      <c r="L3345" s="193">
        <f>MAX(0,(G3345-'2031 forecast'!$C$10))</f>
        <v>0</v>
      </c>
      <c r="M3345" s="193">
        <f>MAX(0,(H3345-'2031 forecast'!$C$10))</f>
        <v>0</v>
      </c>
      <c r="N3345" s="193">
        <f>MAX(0,(I3345-'2031 forecast'!$C$10))</f>
        <v>0</v>
      </c>
      <c r="O3345" s="193">
        <f>MAX(0,(J3345-'2031 forecast'!$C$10))</f>
        <v>0</v>
      </c>
      <c r="P3345" s="175" t="str">
        <f t="shared" si="541"/>
        <v/>
      </c>
      <c r="Q3345" s="175" t="str">
        <f t="shared" si="542"/>
        <v/>
      </c>
    </row>
    <row r="3346" spans="1:17" s="1" customFormat="1" x14ac:dyDescent="0.3">
      <c r="A3346" s="189">
        <f t="shared" si="540"/>
        <v>43970.249999991895</v>
      </c>
      <c r="B3346" s="190">
        <f t="shared" si="536"/>
        <v>43970</v>
      </c>
      <c r="C3346" s="1">
        <f t="shared" si="537"/>
        <v>6</v>
      </c>
      <c r="D3346" s="191">
        <v>2.2135921089875614</v>
      </c>
      <c r="E3346" s="192">
        <f t="shared" si="538"/>
        <v>7.6863990998023632E-5</v>
      </c>
      <c r="F3346" s="193">
        <f t="shared" si="539"/>
        <v>3.3003829925348871</v>
      </c>
      <c r="G3346" s="193">
        <f t="shared" si="543"/>
        <v>3.4224258247443515</v>
      </c>
      <c r="H3346" s="193">
        <f t="shared" si="543"/>
        <v>3.5489816037625337</v>
      </c>
      <c r="I3346" s="193">
        <f t="shared" si="543"/>
        <v>3.6802172110730047</v>
      </c>
      <c r="J3346" s="193">
        <f t="shared" si="543"/>
        <v>3.8163056991670481</v>
      </c>
      <c r="K3346" s="193">
        <f>MAX(0,(F3346-'2031 forecast'!$C$10))</f>
        <v>0</v>
      </c>
      <c r="L3346" s="193">
        <f>MAX(0,(G3346-'2031 forecast'!$C$10))</f>
        <v>0</v>
      </c>
      <c r="M3346" s="193">
        <f>MAX(0,(H3346-'2031 forecast'!$C$10))</f>
        <v>0</v>
      </c>
      <c r="N3346" s="193">
        <f>MAX(0,(I3346-'2031 forecast'!$C$10))</f>
        <v>0</v>
      </c>
      <c r="O3346" s="193">
        <f>MAX(0,(J3346-'2031 forecast'!$C$10))</f>
        <v>0</v>
      </c>
      <c r="P3346" s="175" t="str">
        <f t="shared" si="541"/>
        <v/>
      </c>
      <c r="Q3346" s="175" t="str">
        <f t="shared" si="542"/>
        <v/>
      </c>
    </row>
    <row r="3347" spans="1:17" s="1" customFormat="1" x14ac:dyDescent="0.3">
      <c r="A3347" s="189">
        <f t="shared" si="540"/>
        <v>43970.291666658559</v>
      </c>
      <c r="B3347" s="190">
        <f t="shared" si="536"/>
        <v>43970</v>
      </c>
      <c r="C3347" s="1">
        <f t="shared" si="537"/>
        <v>7</v>
      </c>
      <c r="D3347" s="191">
        <v>2.3942935056396073</v>
      </c>
      <c r="E3347" s="192">
        <f t="shared" si="538"/>
        <v>8.3138602508066377E-5</v>
      </c>
      <c r="F3347" s="193">
        <f t="shared" si="539"/>
        <v>3.5698020123336534</v>
      </c>
      <c r="G3347" s="193">
        <f t="shared" si="543"/>
        <v>3.7018075247234821</v>
      </c>
      <c r="H3347" s="193">
        <f t="shared" si="543"/>
        <v>3.838694387743149</v>
      </c>
      <c r="I3347" s="193">
        <f t="shared" si="543"/>
        <v>3.9806431058544747</v>
      </c>
      <c r="J3347" s="193">
        <f t="shared" si="543"/>
        <v>4.1278408582827248</v>
      </c>
      <c r="K3347" s="193">
        <f>MAX(0,(F3347-'2031 forecast'!$C$10))</f>
        <v>0</v>
      </c>
      <c r="L3347" s="193">
        <f>MAX(0,(G3347-'2031 forecast'!$C$10))</f>
        <v>0</v>
      </c>
      <c r="M3347" s="193">
        <f>MAX(0,(H3347-'2031 forecast'!$C$10))</f>
        <v>0</v>
      </c>
      <c r="N3347" s="193">
        <f>MAX(0,(I3347-'2031 forecast'!$C$10))</f>
        <v>0</v>
      </c>
      <c r="O3347" s="193">
        <f>MAX(0,(J3347-'2031 forecast'!$C$10))</f>
        <v>0</v>
      </c>
      <c r="P3347" s="175" t="str">
        <f t="shared" si="541"/>
        <v/>
      </c>
      <c r="Q3347" s="175" t="str">
        <f t="shared" si="542"/>
        <v/>
      </c>
    </row>
    <row r="3348" spans="1:17" s="1" customFormat="1" x14ac:dyDescent="0.3">
      <c r="A3348" s="189">
        <f t="shared" si="540"/>
        <v>43970.333333325223</v>
      </c>
      <c r="B3348" s="190">
        <f t="shared" si="536"/>
        <v>43970</v>
      </c>
      <c r="C3348" s="1">
        <f t="shared" si="537"/>
        <v>8</v>
      </c>
      <c r="D3348" s="191">
        <v>2.4168811802211132</v>
      </c>
      <c r="E3348" s="192">
        <f t="shared" si="538"/>
        <v>8.3922928946821728E-5</v>
      </c>
      <c r="F3348" s="193">
        <f t="shared" si="539"/>
        <v>3.6034793898084998</v>
      </c>
      <c r="G3348" s="193">
        <f t="shared" si="543"/>
        <v>3.7367302372208742</v>
      </c>
      <c r="H3348" s="193">
        <f t="shared" si="543"/>
        <v>3.8749084857407259</v>
      </c>
      <c r="I3348" s="193">
        <f t="shared" si="543"/>
        <v>4.0181963427021588</v>
      </c>
      <c r="J3348" s="193">
        <f t="shared" si="543"/>
        <v>4.1667827531721855</v>
      </c>
      <c r="K3348" s="193">
        <f>MAX(0,(F3348-'2031 forecast'!$C$10))</f>
        <v>0</v>
      </c>
      <c r="L3348" s="193">
        <f>MAX(0,(G3348-'2031 forecast'!$C$10))</f>
        <v>0</v>
      </c>
      <c r="M3348" s="193">
        <f>MAX(0,(H3348-'2031 forecast'!$C$10))</f>
        <v>0</v>
      </c>
      <c r="N3348" s="193">
        <f>MAX(0,(I3348-'2031 forecast'!$C$10))</f>
        <v>0</v>
      </c>
      <c r="O3348" s="193">
        <f>MAX(0,(J3348-'2031 forecast'!$C$10))</f>
        <v>0</v>
      </c>
      <c r="P3348" s="175" t="str">
        <f t="shared" si="541"/>
        <v/>
      </c>
      <c r="Q3348" s="175" t="str">
        <f t="shared" si="542"/>
        <v/>
      </c>
    </row>
    <row r="3349" spans="1:17" s="1" customFormat="1" x14ac:dyDescent="0.3">
      <c r="A3349" s="189">
        <f t="shared" si="540"/>
        <v>43970.374999991887</v>
      </c>
      <c r="B3349" s="190">
        <f t="shared" si="536"/>
        <v>43970</v>
      </c>
      <c r="C3349" s="1">
        <f t="shared" si="537"/>
        <v>9</v>
      </c>
      <c r="D3349" s="191">
        <v>2.514761103407638</v>
      </c>
      <c r="E3349" s="192">
        <f t="shared" si="538"/>
        <v>8.7321676848094892E-5</v>
      </c>
      <c r="F3349" s="193">
        <f t="shared" si="539"/>
        <v>3.7494146921994984</v>
      </c>
      <c r="G3349" s="193">
        <f t="shared" si="543"/>
        <v>3.8880619913762366</v>
      </c>
      <c r="H3349" s="193">
        <f t="shared" si="543"/>
        <v>4.0318362437302264</v>
      </c>
      <c r="I3349" s="193">
        <f t="shared" si="543"/>
        <v>4.1809270357087884</v>
      </c>
      <c r="J3349" s="193">
        <f t="shared" si="543"/>
        <v>4.3355309643598448</v>
      </c>
      <c r="K3349" s="193">
        <f>MAX(0,(F3349-'2031 forecast'!$C$10))</f>
        <v>0</v>
      </c>
      <c r="L3349" s="193">
        <f>MAX(0,(G3349-'2031 forecast'!$C$10))</f>
        <v>0</v>
      </c>
      <c r="M3349" s="193">
        <f>MAX(0,(H3349-'2031 forecast'!$C$10))</f>
        <v>0</v>
      </c>
      <c r="N3349" s="193">
        <f>MAX(0,(I3349-'2031 forecast'!$C$10))</f>
        <v>0</v>
      </c>
      <c r="O3349" s="193">
        <f>MAX(0,(J3349-'2031 forecast'!$C$10))</f>
        <v>0</v>
      </c>
      <c r="P3349" s="175" t="str">
        <f t="shared" si="541"/>
        <v/>
      </c>
      <c r="Q3349" s="175" t="str">
        <f t="shared" si="542"/>
        <v/>
      </c>
    </row>
    <row r="3350" spans="1:17" s="1" customFormat="1" x14ac:dyDescent="0.3">
      <c r="A3350" s="189">
        <f t="shared" si="540"/>
        <v>43970.416666658552</v>
      </c>
      <c r="B3350" s="190">
        <f t="shared" si="536"/>
        <v>43970</v>
      </c>
      <c r="C3350" s="1">
        <f t="shared" si="537"/>
        <v>10</v>
      </c>
      <c r="D3350" s="191">
        <v>2.4695857542446267</v>
      </c>
      <c r="E3350" s="192">
        <f t="shared" si="538"/>
        <v>8.5753023970584202E-5</v>
      </c>
      <c r="F3350" s="193">
        <f t="shared" si="539"/>
        <v>3.6820599372498068</v>
      </c>
      <c r="G3350" s="193">
        <f t="shared" si="543"/>
        <v>3.8182165663814542</v>
      </c>
      <c r="H3350" s="193">
        <f t="shared" si="543"/>
        <v>3.9594080477350726</v>
      </c>
      <c r="I3350" s="193">
        <f t="shared" si="543"/>
        <v>4.1058205620134212</v>
      </c>
      <c r="J3350" s="193">
        <f t="shared" si="543"/>
        <v>4.2576471745809252</v>
      </c>
      <c r="K3350" s="193">
        <f>MAX(0,(F3350-'2031 forecast'!$C$10))</f>
        <v>0</v>
      </c>
      <c r="L3350" s="193">
        <f>MAX(0,(G3350-'2031 forecast'!$C$10))</f>
        <v>0</v>
      </c>
      <c r="M3350" s="193">
        <f>MAX(0,(H3350-'2031 forecast'!$C$10))</f>
        <v>0</v>
      </c>
      <c r="N3350" s="193">
        <f>MAX(0,(I3350-'2031 forecast'!$C$10))</f>
        <v>0</v>
      </c>
      <c r="O3350" s="193">
        <f>MAX(0,(J3350-'2031 forecast'!$C$10))</f>
        <v>0</v>
      </c>
      <c r="P3350" s="175" t="str">
        <f t="shared" si="541"/>
        <v/>
      </c>
      <c r="Q3350" s="175" t="str">
        <f t="shared" si="542"/>
        <v/>
      </c>
    </row>
    <row r="3351" spans="1:17" s="1" customFormat="1" x14ac:dyDescent="0.3">
      <c r="A3351" s="189">
        <f t="shared" si="540"/>
        <v>43970.458333325216</v>
      </c>
      <c r="B3351" s="190">
        <f t="shared" si="536"/>
        <v>43970</v>
      </c>
      <c r="C3351" s="1">
        <f t="shared" si="537"/>
        <v>11</v>
      </c>
      <c r="D3351" s="191">
        <v>2.5599364525706494</v>
      </c>
      <c r="E3351" s="192">
        <f t="shared" si="538"/>
        <v>8.8890329725605568E-5</v>
      </c>
      <c r="F3351" s="193">
        <f t="shared" si="539"/>
        <v>3.8167694471491895</v>
      </c>
      <c r="G3351" s="193">
        <f t="shared" si="543"/>
        <v>3.9579074163710191</v>
      </c>
      <c r="H3351" s="193">
        <f t="shared" si="543"/>
        <v>4.1042644397253794</v>
      </c>
      <c r="I3351" s="193">
        <f t="shared" si="543"/>
        <v>4.2560335094041557</v>
      </c>
      <c r="J3351" s="193">
        <f t="shared" si="543"/>
        <v>4.4134147541387634</v>
      </c>
      <c r="K3351" s="193">
        <f>MAX(0,(F3351-'2031 forecast'!$C$10))</f>
        <v>0</v>
      </c>
      <c r="L3351" s="193">
        <f>MAX(0,(G3351-'2031 forecast'!$C$10))</f>
        <v>0</v>
      </c>
      <c r="M3351" s="193">
        <f>MAX(0,(H3351-'2031 forecast'!$C$10))</f>
        <v>0</v>
      </c>
      <c r="N3351" s="193">
        <f>MAX(0,(I3351-'2031 forecast'!$C$10))</f>
        <v>0</v>
      </c>
      <c r="O3351" s="193">
        <f>MAX(0,(J3351-'2031 forecast'!$C$10))</f>
        <v>0</v>
      </c>
      <c r="P3351" s="175" t="str">
        <f t="shared" si="541"/>
        <v/>
      </c>
      <c r="Q3351" s="175" t="str">
        <f t="shared" si="542"/>
        <v/>
      </c>
    </row>
    <row r="3352" spans="1:17" s="1" customFormat="1" x14ac:dyDescent="0.3">
      <c r="A3352" s="189">
        <f t="shared" si="540"/>
        <v>43970.49999999188</v>
      </c>
      <c r="B3352" s="190">
        <f t="shared" si="536"/>
        <v>43970</v>
      </c>
      <c r="C3352" s="1">
        <f t="shared" si="537"/>
        <v>12</v>
      </c>
      <c r="D3352" s="191">
        <v>2.6804040503386801</v>
      </c>
      <c r="E3352" s="192">
        <f t="shared" si="538"/>
        <v>9.3073404065634069E-5</v>
      </c>
      <c r="F3352" s="193">
        <f t="shared" si="539"/>
        <v>3.9963821270150337</v>
      </c>
      <c r="G3352" s="193">
        <f t="shared" si="543"/>
        <v>4.1441618830237728</v>
      </c>
      <c r="H3352" s="193">
        <f t="shared" si="543"/>
        <v>4.2974062957124568</v>
      </c>
      <c r="I3352" s="193">
        <f t="shared" si="543"/>
        <v>4.456317439258469</v>
      </c>
      <c r="J3352" s="193">
        <f t="shared" si="543"/>
        <v>4.6211048602158815</v>
      </c>
      <c r="K3352" s="193">
        <f>MAX(0,(F3352-'2031 forecast'!$C$10))</f>
        <v>0</v>
      </c>
      <c r="L3352" s="193">
        <f>MAX(0,(G3352-'2031 forecast'!$C$10))</f>
        <v>0</v>
      </c>
      <c r="M3352" s="193">
        <f>MAX(0,(H3352-'2031 forecast'!$C$10))</f>
        <v>0</v>
      </c>
      <c r="N3352" s="193">
        <f>MAX(0,(I3352-'2031 forecast'!$C$10))</f>
        <v>0</v>
      </c>
      <c r="O3352" s="193">
        <f>MAX(0,(J3352-'2031 forecast'!$C$10))</f>
        <v>0</v>
      </c>
      <c r="P3352" s="175" t="str">
        <f t="shared" si="541"/>
        <v/>
      </c>
      <c r="Q3352" s="175" t="str">
        <f t="shared" si="542"/>
        <v/>
      </c>
    </row>
    <row r="3353" spans="1:17" s="1" customFormat="1" x14ac:dyDescent="0.3">
      <c r="A3353" s="189">
        <f t="shared" si="540"/>
        <v>43970.541666658544</v>
      </c>
      <c r="B3353" s="190">
        <f t="shared" si="536"/>
        <v>43970</v>
      </c>
      <c r="C3353" s="1">
        <f t="shared" si="537"/>
        <v>13</v>
      </c>
      <c r="D3353" s="191">
        <v>2.6427579260361704</v>
      </c>
      <c r="E3353" s="192">
        <f t="shared" si="538"/>
        <v>9.1766193334375163E-5</v>
      </c>
      <c r="F3353" s="193">
        <f t="shared" si="539"/>
        <v>3.9402531645569576</v>
      </c>
      <c r="G3353" s="193">
        <f t="shared" si="543"/>
        <v>4.0859573621947876</v>
      </c>
      <c r="H3353" s="193">
        <f t="shared" si="543"/>
        <v>4.2370494657164945</v>
      </c>
      <c r="I3353" s="193">
        <f t="shared" si="543"/>
        <v>4.393728711178996</v>
      </c>
      <c r="J3353" s="193">
        <f t="shared" si="543"/>
        <v>4.5562017020667822</v>
      </c>
      <c r="K3353" s="193">
        <f>MAX(0,(F3353-'2031 forecast'!$C$10))</f>
        <v>0</v>
      </c>
      <c r="L3353" s="193">
        <f>MAX(0,(G3353-'2031 forecast'!$C$10))</f>
        <v>0</v>
      </c>
      <c r="M3353" s="193">
        <f>MAX(0,(H3353-'2031 forecast'!$C$10))</f>
        <v>0</v>
      </c>
      <c r="N3353" s="193">
        <f>MAX(0,(I3353-'2031 forecast'!$C$10))</f>
        <v>0</v>
      </c>
      <c r="O3353" s="193">
        <f>MAX(0,(J3353-'2031 forecast'!$C$10))</f>
        <v>0</v>
      </c>
      <c r="P3353" s="175" t="str">
        <f t="shared" si="541"/>
        <v/>
      </c>
      <c r="Q3353" s="175" t="str">
        <f t="shared" si="542"/>
        <v/>
      </c>
    </row>
    <row r="3354" spans="1:17" s="1" customFormat="1" x14ac:dyDescent="0.3">
      <c r="A3354" s="189">
        <f t="shared" si="540"/>
        <v>43970.583333325209</v>
      </c>
      <c r="B3354" s="190">
        <f t="shared" si="536"/>
        <v>43970</v>
      </c>
      <c r="C3354" s="1">
        <f t="shared" si="537"/>
        <v>14</v>
      </c>
      <c r="D3354" s="191">
        <v>2.5975825768731586</v>
      </c>
      <c r="E3354" s="192">
        <f t="shared" si="538"/>
        <v>9.019754045686446E-5</v>
      </c>
      <c r="F3354" s="193">
        <f t="shared" si="539"/>
        <v>3.8728984096072652</v>
      </c>
      <c r="G3354" s="193">
        <f t="shared" si="543"/>
        <v>4.0161119372000043</v>
      </c>
      <c r="H3354" s="193">
        <f t="shared" si="543"/>
        <v>4.1646212697213407</v>
      </c>
      <c r="I3354" s="193">
        <f t="shared" si="543"/>
        <v>4.3186222374836278</v>
      </c>
      <c r="J3354" s="193">
        <f t="shared" si="543"/>
        <v>4.4783179122878618</v>
      </c>
      <c r="K3354" s="193">
        <f>MAX(0,(F3354-'2031 forecast'!$C$10))</f>
        <v>0</v>
      </c>
      <c r="L3354" s="193">
        <f>MAX(0,(G3354-'2031 forecast'!$C$10))</f>
        <v>0</v>
      </c>
      <c r="M3354" s="193">
        <f>MAX(0,(H3354-'2031 forecast'!$C$10))</f>
        <v>0</v>
      </c>
      <c r="N3354" s="193">
        <f>MAX(0,(I3354-'2031 forecast'!$C$10))</f>
        <v>0</v>
      </c>
      <c r="O3354" s="193">
        <f>MAX(0,(J3354-'2031 forecast'!$C$10))</f>
        <v>0</v>
      </c>
      <c r="P3354" s="175" t="str">
        <f t="shared" si="541"/>
        <v/>
      </c>
      <c r="Q3354" s="175" t="str">
        <f t="shared" si="542"/>
        <v/>
      </c>
    </row>
    <row r="3355" spans="1:17" s="1" customFormat="1" x14ac:dyDescent="0.3">
      <c r="A3355" s="189">
        <f t="shared" si="540"/>
        <v>43970.624999991873</v>
      </c>
      <c r="B3355" s="190">
        <f t="shared" si="536"/>
        <v>43970</v>
      </c>
      <c r="C3355" s="1">
        <f t="shared" si="537"/>
        <v>15</v>
      </c>
      <c r="D3355" s="191">
        <v>2.7105209497806877</v>
      </c>
      <c r="E3355" s="192">
        <f t="shared" si="538"/>
        <v>9.4119172650641191E-5</v>
      </c>
      <c r="F3355" s="193">
        <f t="shared" si="539"/>
        <v>4.0412852969814947</v>
      </c>
      <c r="G3355" s="193">
        <f t="shared" si="543"/>
        <v>4.1907254996869616</v>
      </c>
      <c r="H3355" s="193">
        <f t="shared" si="543"/>
        <v>4.3456917597092257</v>
      </c>
      <c r="I3355" s="193">
        <f t="shared" si="543"/>
        <v>4.5063884217220469</v>
      </c>
      <c r="J3355" s="193">
        <f t="shared" si="543"/>
        <v>4.6730273867351615</v>
      </c>
      <c r="K3355" s="193">
        <f>MAX(0,(F3355-'2031 forecast'!$C$10))</f>
        <v>0</v>
      </c>
      <c r="L3355" s="193">
        <f>MAX(0,(G3355-'2031 forecast'!$C$10))</f>
        <v>0</v>
      </c>
      <c r="M3355" s="193">
        <f>MAX(0,(H3355-'2031 forecast'!$C$10))</f>
        <v>0</v>
      </c>
      <c r="N3355" s="193">
        <f>MAX(0,(I3355-'2031 forecast'!$C$10))</f>
        <v>0</v>
      </c>
      <c r="O3355" s="193">
        <f>MAX(0,(J3355-'2031 forecast'!$C$10))</f>
        <v>0</v>
      </c>
      <c r="P3355" s="175" t="str">
        <f t="shared" si="541"/>
        <v/>
      </c>
      <c r="Q3355" s="175" t="str">
        <f t="shared" si="542"/>
        <v/>
      </c>
    </row>
    <row r="3356" spans="1:17" s="1" customFormat="1" x14ac:dyDescent="0.3">
      <c r="A3356" s="189">
        <f t="shared" si="540"/>
        <v>43970.666666658537</v>
      </c>
      <c r="B3356" s="190">
        <f t="shared" si="536"/>
        <v>43970</v>
      </c>
      <c r="C3356" s="1">
        <f t="shared" si="537"/>
        <v>16</v>
      </c>
      <c r="D3356" s="191">
        <v>2.8008716481067104</v>
      </c>
      <c r="E3356" s="192">
        <f t="shared" si="538"/>
        <v>9.7256478405662557E-5</v>
      </c>
      <c r="F3356" s="193">
        <f t="shared" si="539"/>
        <v>4.1759948068808779</v>
      </c>
      <c r="G3356" s="193">
        <f t="shared" si="543"/>
        <v>4.3304163496765264</v>
      </c>
      <c r="H3356" s="193">
        <f t="shared" si="543"/>
        <v>4.4905481516995325</v>
      </c>
      <c r="I3356" s="193">
        <f t="shared" si="543"/>
        <v>4.6566013691127814</v>
      </c>
      <c r="J3356" s="193">
        <f t="shared" si="543"/>
        <v>4.8287949662929996</v>
      </c>
      <c r="K3356" s="193">
        <f>MAX(0,(F3356-'2031 forecast'!$C$10))</f>
        <v>0</v>
      </c>
      <c r="L3356" s="193">
        <f>MAX(0,(G3356-'2031 forecast'!$C$10))</f>
        <v>0</v>
      </c>
      <c r="M3356" s="193">
        <f>MAX(0,(H3356-'2031 forecast'!$C$10))</f>
        <v>0</v>
      </c>
      <c r="N3356" s="193">
        <f>MAX(0,(I3356-'2031 forecast'!$C$10))</f>
        <v>0</v>
      </c>
      <c r="O3356" s="193">
        <f>MAX(0,(J3356-'2031 forecast'!$C$10))</f>
        <v>0</v>
      </c>
      <c r="P3356" s="175" t="str">
        <f t="shared" si="541"/>
        <v/>
      </c>
      <c r="Q3356" s="175" t="str">
        <f t="shared" si="542"/>
        <v/>
      </c>
    </row>
    <row r="3357" spans="1:17" s="1" customFormat="1" x14ac:dyDescent="0.3">
      <c r="A3357" s="189">
        <f t="shared" si="540"/>
        <v>43970.708333325201</v>
      </c>
      <c r="B3357" s="190">
        <f t="shared" si="536"/>
        <v>43970</v>
      </c>
      <c r="C3357" s="1">
        <f t="shared" si="537"/>
        <v>17</v>
      </c>
      <c r="D3357" s="191">
        <v>2.7707547486647033</v>
      </c>
      <c r="E3357" s="192">
        <f t="shared" si="538"/>
        <v>9.6210709820655448E-5</v>
      </c>
      <c r="F3357" s="193">
        <f t="shared" si="539"/>
        <v>4.1310916369144177</v>
      </c>
      <c r="G3357" s="193">
        <f t="shared" si="543"/>
        <v>4.2838527330133385</v>
      </c>
      <c r="H3357" s="193">
        <f t="shared" si="543"/>
        <v>4.4422626877027644</v>
      </c>
      <c r="I3357" s="193">
        <f t="shared" si="543"/>
        <v>4.6065303866492044</v>
      </c>
      <c r="J3357" s="193">
        <f t="shared" si="543"/>
        <v>4.7768724397737206</v>
      </c>
      <c r="K3357" s="193">
        <f>MAX(0,(F3357-'2031 forecast'!$C$10))</f>
        <v>0</v>
      </c>
      <c r="L3357" s="193">
        <f>MAX(0,(G3357-'2031 forecast'!$C$10))</f>
        <v>0</v>
      </c>
      <c r="M3357" s="193">
        <f>MAX(0,(H3357-'2031 forecast'!$C$10))</f>
        <v>0</v>
      </c>
      <c r="N3357" s="193">
        <f>MAX(0,(I3357-'2031 forecast'!$C$10))</f>
        <v>0</v>
      </c>
      <c r="O3357" s="193">
        <f>MAX(0,(J3357-'2031 forecast'!$C$10))</f>
        <v>0</v>
      </c>
      <c r="P3357" s="175" t="str">
        <f t="shared" si="541"/>
        <v/>
      </c>
      <c r="Q3357" s="175" t="str">
        <f t="shared" si="542"/>
        <v/>
      </c>
    </row>
    <row r="3358" spans="1:17" s="1" customFormat="1" x14ac:dyDescent="0.3">
      <c r="A3358" s="189">
        <f t="shared" si="540"/>
        <v>43970.749999991865</v>
      </c>
      <c r="B3358" s="190">
        <f t="shared" si="536"/>
        <v>43970</v>
      </c>
      <c r="C3358" s="1">
        <f t="shared" si="537"/>
        <v>18</v>
      </c>
      <c r="D3358" s="191">
        <v>2.7180501746411898</v>
      </c>
      <c r="E3358" s="192">
        <f t="shared" si="538"/>
        <v>9.4380614796892988E-5</v>
      </c>
      <c r="F3358" s="193">
        <f t="shared" si="539"/>
        <v>4.0525110894731107</v>
      </c>
      <c r="G3358" s="193">
        <f t="shared" si="543"/>
        <v>4.2023664038527597</v>
      </c>
      <c r="H3358" s="193">
        <f t="shared" si="543"/>
        <v>4.3577631257084182</v>
      </c>
      <c r="I3358" s="193">
        <f t="shared" si="543"/>
        <v>4.5189061673379429</v>
      </c>
      <c r="J3358" s="193">
        <f t="shared" si="543"/>
        <v>4.6860080183649817</v>
      </c>
      <c r="K3358" s="193">
        <f>MAX(0,(F3358-'2031 forecast'!$C$10))</f>
        <v>0</v>
      </c>
      <c r="L3358" s="193">
        <f>MAX(0,(G3358-'2031 forecast'!$C$10))</f>
        <v>0</v>
      </c>
      <c r="M3358" s="193">
        <f>MAX(0,(H3358-'2031 forecast'!$C$10))</f>
        <v>0</v>
      </c>
      <c r="N3358" s="193">
        <f>MAX(0,(I3358-'2031 forecast'!$C$10))</f>
        <v>0</v>
      </c>
      <c r="O3358" s="193">
        <f>MAX(0,(J3358-'2031 forecast'!$C$10))</f>
        <v>0</v>
      </c>
      <c r="P3358" s="175" t="str">
        <f t="shared" si="541"/>
        <v/>
      </c>
      <c r="Q3358" s="175" t="str">
        <f t="shared" si="542"/>
        <v/>
      </c>
    </row>
    <row r="3359" spans="1:17" s="1" customFormat="1" x14ac:dyDescent="0.3">
      <c r="A3359" s="189">
        <f t="shared" si="540"/>
        <v>43970.79166665853</v>
      </c>
      <c r="B3359" s="190">
        <f t="shared" si="536"/>
        <v>43970</v>
      </c>
      <c r="C3359" s="1">
        <f t="shared" si="537"/>
        <v>19</v>
      </c>
      <c r="D3359" s="191">
        <v>2.5975825768731586</v>
      </c>
      <c r="E3359" s="192">
        <f t="shared" si="538"/>
        <v>9.019754045686446E-5</v>
      </c>
      <c r="F3359" s="193">
        <f t="shared" si="539"/>
        <v>3.8728984096072652</v>
      </c>
      <c r="G3359" s="193">
        <f t="shared" si="543"/>
        <v>4.0161119372000043</v>
      </c>
      <c r="H3359" s="193">
        <f t="shared" si="543"/>
        <v>4.1646212697213407</v>
      </c>
      <c r="I3359" s="193">
        <f t="shared" si="543"/>
        <v>4.3186222374836278</v>
      </c>
      <c r="J3359" s="193">
        <f t="shared" si="543"/>
        <v>4.4783179122878618</v>
      </c>
      <c r="K3359" s="193">
        <f>MAX(0,(F3359-'2031 forecast'!$C$10))</f>
        <v>0</v>
      </c>
      <c r="L3359" s="193">
        <f>MAX(0,(G3359-'2031 forecast'!$C$10))</f>
        <v>0</v>
      </c>
      <c r="M3359" s="193">
        <f>MAX(0,(H3359-'2031 forecast'!$C$10))</f>
        <v>0</v>
      </c>
      <c r="N3359" s="193">
        <f>MAX(0,(I3359-'2031 forecast'!$C$10))</f>
        <v>0</v>
      </c>
      <c r="O3359" s="193">
        <f>MAX(0,(J3359-'2031 forecast'!$C$10))</f>
        <v>0</v>
      </c>
      <c r="P3359" s="175" t="str">
        <f t="shared" si="541"/>
        <v/>
      </c>
      <c r="Q3359" s="175" t="str">
        <f t="shared" si="542"/>
        <v/>
      </c>
    </row>
    <row r="3360" spans="1:17" s="1" customFormat="1" x14ac:dyDescent="0.3">
      <c r="A3360" s="189">
        <f t="shared" si="540"/>
        <v>43970.833333325194</v>
      </c>
      <c r="B3360" s="190">
        <f t="shared" si="536"/>
        <v>43970</v>
      </c>
      <c r="C3360" s="1">
        <f t="shared" si="537"/>
        <v>20</v>
      </c>
      <c r="D3360" s="191">
        <v>2.5825241271521548</v>
      </c>
      <c r="E3360" s="192">
        <f t="shared" si="538"/>
        <v>8.9674656164360906E-5</v>
      </c>
      <c r="F3360" s="193">
        <f t="shared" si="539"/>
        <v>3.8504468246240351</v>
      </c>
      <c r="G3360" s="193">
        <f t="shared" si="543"/>
        <v>3.9928301288684103</v>
      </c>
      <c r="H3360" s="193">
        <f t="shared" si="543"/>
        <v>4.1404785377229558</v>
      </c>
      <c r="I3360" s="193">
        <f t="shared" si="543"/>
        <v>4.2935867462518393</v>
      </c>
      <c r="J3360" s="193">
        <f t="shared" si="543"/>
        <v>4.4523566490282223</v>
      </c>
      <c r="K3360" s="193">
        <f>MAX(0,(F3360-'2031 forecast'!$C$10))</f>
        <v>0</v>
      </c>
      <c r="L3360" s="193">
        <f>MAX(0,(G3360-'2031 forecast'!$C$10))</f>
        <v>0</v>
      </c>
      <c r="M3360" s="193">
        <f>MAX(0,(H3360-'2031 forecast'!$C$10))</f>
        <v>0</v>
      </c>
      <c r="N3360" s="193">
        <f>MAX(0,(I3360-'2031 forecast'!$C$10))</f>
        <v>0</v>
      </c>
      <c r="O3360" s="193">
        <f>MAX(0,(J3360-'2031 forecast'!$C$10))</f>
        <v>0</v>
      </c>
      <c r="P3360" s="175" t="str">
        <f t="shared" si="541"/>
        <v/>
      </c>
      <c r="Q3360" s="175" t="str">
        <f t="shared" si="542"/>
        <v/>
      </c>
    </row>
    <row r="3361" spans="1:17" s="1" customFormat="1" x14ac:dyDescent="0.3">
      <c r="A3361" s="189">
        <f t="shared" si="540"/>
        <v>43970.874999991858</v>
      </c>
      <c r="B3361" s="190">
        <f t="shared" si="536"/>
        <v>43970</v>
      </c>
      <c r="C3361" s="1">
        <f t="shared" si="537"/>
        <v>21</v>
      </c>
      <c r="D3361" s="191">
        <v>2.6201702514546645</v>
      </c>
      <c r="E3361" s="192">
        <f t="shared" si="538"/>
        <v>9.0981866895619812E-5</v>
      </c>
      <c r="F3361" s="193">
        <f t="shared" si="539"/>
        <v>3.9065757870821116</v>
      </c>
      <c r="G3361" s="193">
        <f t="shared" si="543"/>
        <v>4.0510346496973959</v>
      </c>
      <c r="H3361" s="193">
        <f t="shared" si="543"/>
        <v>4.2008353677189181</v>
      </c>
      <c r="I3361" s="193">
        <f t="shared" si="543"/>
        <v>4.3561754743313124</v>
      </c>
      <c r="J3361" s="193">
        <f t="shared" si="543"/>
        <v>4.5172598071773225</v>
      </c>
      <c r="K3361" s="193">
        <f>MAX(0,(F3361-'2031 forecast'!$C$10))</f>
        <v>0</v>
      </c>
      <c r="L3361" s="193">
        <f>MAX(0,(G3361-'2031 forecast'!$C$10))</f>
        <v>0</v>
      </c>
      <c r="M3361" s="193">
        <f>MAX(0,(H3361-'2031 forecast'!$C$10))</f>
        <v>0</v>
      </c>
      <c r="N3361" s="193">
        <f>MAX(0,(I3361-'2031 forecast'!$C$10))</f>
        <v>0</v>
      </c>
      <c r="O3361" s="193">
        <f>MAX(0,(J3361-'2031 forecast'!$C$10))</f>
        <v>0</v>
      </c>
      <c r="P3361" s="175" t="str">
        <f t="shared" si="541"/>
        <v/>
      </c>
      <c r="Q3361" s="175" t="str">
        <f t="shared" si="542"/>
        <v/>
      </c>
    </row>
    <row r="3362" spans="1:17" s="1" customFormat="1" x14ac:dyDescent="0.3">
      <c r="A3362" s="189">
        <f t="shared" si="540"/>
        <v>43970.916666658522</v>
      </c>
      <c r="B3362" s="190">
        <f t="shared" si="536"/>
        <v>43970</v>
      </c>
      <c r="C3362" s="1">
        <f t="shared" si="537"/>
        <v>22</v>
      </c>
      <c r="D3362" s="191">
        <v>2.401822730500109</v>
      </c>
      <c r="E3362" s="192">
        <f t="shared" si="538"/>
        <v>8.3400044654318161E-5</v>
      </c>
      <c r="F3362" s="193">
        <f t="shared" si="539"/>
        <v>3.5810278048252688</v>
      </c>
      <c r="G3362" s="193">
        <f t="shared" si="543"/>
        <v>3.7134484288892793</v>
      </c>
      <c r="H3362" s="193">
        <f t="shared" si="543"/>
        <v>3.8507657537423414</v>
      </c>
      <c r="I3362" s="193">
        <f t="shared" si="543"/>
        <v>3.9931608514703694</v>
      </c>
      <c r="J3362" s="193">
        <f t="shared" si="543"/>
        <v>4.1408214899125451</v>
      </c>
      <c r="K3362" s="193">
        <f>MAX(0,(F3362-'2031 forecast'!$C$10))</f>
        <v>0</v>
      </c>
      <c r="L3362" s="193">
        <f>MAX(0,(G3362-'2031 forecast'!$C$10))</f>
        <v>0</v>
      </c>
      <c r="M3362" s="193">
        <f>MAX(0,(H3362-'2031 forecast'!$C$10))</f>
        <v>0</v>
      </c>
      <c r="N3362" s="193">
        <f>MAX(0,(I3362-'2031 forecast'!$C$10))</f>
        <v>0</v>
      </c>
      <c r="O3362" s="193">
        <f>MAX(0,(J3362-'2031 forecast'!$C$10))</f>
        <v>0</v>
      </c>
      <c r="P3362" s="175" t="str">
        <f t="shared" si="541"/>
        <v/>
      </c>
      <c r="Q3362" s="175" t="str">
        <f t="shared" si="542"/>
        <v/>
      </c>
    </row>
    <row r="3363" spans="1:17" s="1" customFormat="1" x14ac:dyDescent="0.3">
      <c r="A3363" s="189">
        <f t="shared" si="540"/>
        <v>43970.958333325187</v>
      </c>
      <c r="B3363" s="190">
        <f t="shared" si="536"/>
        <v>43970</v>
      </c>
      <c r="C3363" s="1">
        <f t="shared" si="537"/>
        <v>23</v>
      </c>
      <c r="D3363" s="191">
        <v>2.2286505587085652</v>
      </c>
      <c r="E3363" s="192">
        <f t="shared" si="538"/>
        <v>7.7386875290527199E-5</v>
      </c>
      <c r="F3363" s="193">
        <f t="shared" si="539"/>
        <v>3.3228345775181181</v>
      </c>
      <c r="G3363" s="193">
        <f t="shared" si="543"/>
        <v>3.445707633075946</v>
      </c>
      <c r="H3363" s="193">
        <f t="shared" si="543"/>
        <v>3.5731243357609186</v>
      </c>
      <c r="I3363" s="193">
        <f t="shared" si="543"/>
        <v>3.7052527023047941</v>
      </c>
      <c r="J3363" s="193">
        <f t="shared" si="543"/>
        <v>3.8422669624266881</v>
      </c>
      <c r="K3363" s="193">
        <f>MAX(0,(F3363-'2031 forecast'!$C$10))</f>
        <v>0</v>
      </c>
      <c r="L3363" s="193">
        <f>MAX(0,(G3363-'2031 forecast'!$C$10))</f>
        <v>0</v>
      </c>
      <c r="M3363" s="193">
        <f>MAX(0,(H3363-'2031 forecast'!$C$10))</f>
        <v>0</v>
      </c>
      <c r="N3363" s="193">
        <f>MAX(0,(I3363-'2031 forecast'!$C$10))</f>
        <v>0</v>
      </c>
      <c r="O3363" s="193">
        <f>MAX(0,(J3363-'2031 forecast'!$C$10))</f>
        <v>0</v>
      </c>
      <c r="P3363" s="175" t="str">
        <f t="shared" si="541"/>
        <v/>
      </c>
      <c r="Q3363" s="175" t="str">
        <f t="shared" si="542"/>
        <v/>
      </c>
    </row>
    <row r="3364" spans="1:17" s="1" customFormat="1" x14ac:dyDescent="0.3">
      <c r="A3364" s="189">
        <f t="shared" si="540"/>
        <v>43970.999999991851</v>
      </c>
      <c r="B3364" s="190">
        <f t="shared" si="536"/>
        <v>43970</v>
      </c>
      <c r="C3364" s="1">
        <f t="shared" si="537"/>
        <v>0</v>
      </c>
      <c r="D3364" s="191">
        <v>2.0931245112195311</v>
      </c>
      <c r="E3364" s="192">
        <f t="shared" si="538"/>
        <v>7.2680916657995144E-5</v>
      </c>
      <c r="F3364" s="193">
        <f t="shared" si="539"/>
        <v>3.1207703126690434</v>
      </c>
      <c r="G3364" s="193">
        <f t="shared" si="543"/>
        <v>3.2361713580915983</v>
      </c>
      <c r="H3364" s="193">
        <f t="shared" si="543"/>
        <v>3.3558397477754576</v>
      </c>
      <c r="I3364" s="193">
        <f t="shared" si="543"/>
        <v>3.4799332812186923</v>
      </c>
      <c r="J3364" s="193">
        <f t="shared" si="543"/>
        <v>3.60861559308993</v>
      </c>
      <c r="K3364" s="193">
        <f>MAX(0,(F3364-'2031 forecast'!$C$10))</f>
        <v>0</v>
      </c>
      <c r="L3364" s="193">
        <f>MAX(0,(G3364-'2031 forecast'!$C$10))</f>
        <v>0</v>
      </c>
      <c r="M3364" s="193">
        <f>MAX(0,(H3364-'2031 forecast'!$C$10))</f>
        <v>0</v>
      </c>
      <c r="N3364" s="193">
        <f>MAX(0,(I3364-'2031 forecast'!$C$10))</f>
        <v>0</v>
      </c>
      <c r="O3364" s="193">
        <f>MAX(0,(J3364-'2031 forecast'!$C$10))</f>
        <v>0</v>
      </c>
      <c r="P3364" s="175" t="str">
        <f t="shared" si="541"/>
        <v/>
      </c>
      <c r="Q3364" s="175" t="str">
        <f t="shared" si="542"/>
        <v/>
      </c>
    </row>
    <row r="3365" spans="1:17" s="1" customFormat="1" x14ac:dyDescent="0.3">
      <c r="A3365" s="189">
        <f t="shared" si="540"/>
        <v>43971.041666658515</v>
      </c>
      <c r="B3365" s="190">
        <f t="shared" si="536"/>
        <v>43971</v>
      </c>
      <c r="C3365" s="1">
        <f t="shared" si="537"/>
        <v>1</v>
      </c>
      <c r="D3365" s="191">
        <v>1.9952445880330061</v>
      </c>
      <c r="E3365" s="192">
        <f t="shared" si="538"/>
        <v>6.9282168756721981E-5</v>
      </c>
      <c r="F3365" s="193">
        <f t="shared" si="539"/>
        <v>2.9748350102780443</v>
      </c>
      <c r="G3365" s="193">
        <f t="shared" ref="G3365:J3384" si="544">$E3365*G$2</f>
        <v>3.0848396039362354</v>
      </c>
      <c r="H3365" s="193">
        <f t="shared" si="544"/>
        <v>3.1989119897859575</v>
      </c>
      <c r="I3365" s="193">
        <f t="shared" si="544"/>
        <v>3.3172025882120622</v>
      </c>
      <c r="J3365" s="193">
        <f t="shared" si="544"/>
        <v>3.4398673819022711</v>
      </c>
      <c r="K3365" s="193">
        <f>MAX(0,(F3365-'2031 forecast'!$C$10))</f>
        <v>0</v>
      </c>
      <c r="L3365" s="193">
        <f>MAX(0,(G3365-'2031 forecast'!$C$10))</f>
        <v>0</v>
      </c>
      <c r="M3365" s="193">
        <f>MAX(0,(H3365-'2031 forecast'!$C$10))</f>
        <v>0</v>
      </c>
      <c r="N3365" s="193">
        <f>MAX(0,(I3365-'2031 forecast'!$C$10))</f>
        <v>0</v>
      </c>
      <c r="O3365" s="193">
        <f>MAX(0,(J3365-'2031 forecast'!$C$10))</f>
        <v>0</v>
      </c>
      <c r="P3365" s="175" t="str">
        <f t="shared" si="541"/>
        <v/>
      </c>
      <c r="Q3365" s="175" t="str">
        <f t="shared" si="542"/>
        <v/>
      </c>
    </row>
    <row r="3366" spans="1:17" s="1" customFormat="1" x14ac:dyDescent="0.3">
      <c r="A3366" s="189">
        <f t="shared" si="540"/>
        <v>43971.083333325179</v>
      </c>
      <c r="B3366" s="190">
        <f t="shared" si="536"/>
        <v>43971</v>
      </c>
      <c r="C3366" s="1">
        <f t="shared" si="537"/>
        <v>2</v>
      </c>
      <c r="D3366" s="191">
        <v>1.9575984637304968</v>
      </c>
      <c r="E3366" s="192">
        <f t="shared" si="538"/>
        <v>6.7974958025463088E-5</v>
      </c>
      <c r="F3366" s="193">
        <f t="shared" si="539"/>
        <v>2.9187060478199687</v>
      </c>
      <c r="G3366" s="193">
        <f t="shared" si="544"/>
        <v>3.0266350831072502</v>
      </c>
      <c r="H3366" s="193">
        <f t="shared" si="544"/>
        <v>3.1385551597899966</v>
      </c>
      <c r="I3366" s="193">
        <f t="shared" si="544"/>
        <v>3.25461386013259</v>
      </c>
      <c r="J3366" s="193">
        <f t="shared" si="544"/>
        <v>3.3749642237531723</v>
      </c>
      <c r="K3366" s="193">
        <f>MAX(0,(F3366-'2031 forecast'!$C$10))</f>
        <v>0</v>
      </c>
      <c r="L3366" s="193">
        <f>MAX(0,(G3366-'2031 forecast'!$C$10))</f>
        <v>0</v>
      </c>
      <c r="M3366" s="193">
        <f>MAX(0,(H3366-'2031 forecast'!$C$10))</f>
        <v>0</v>
      </c>
      <c r="N3366" s="193">
        <f>MAX(0,(I3366-'2031 forecast'!$C$10))</f>
        <v>0</v>
      </c>
      <c r="O3366" s="193">
        <f>MAX(0,(J3366-'2031 forecast'!$C$10))</f>
        <v>0</v>
      </c>
      <c r="P3366" s="175" t="str">
        <f t="shared" si="541"/>
        <v/>
      </c>
      <c r="Q3366" s="175" t="str">
        <f t="shared" si="542"/>
        <v/>
      </c>
    </row>
    <row r="3367" spans="1:17" s="1" customFormat="1" x14ac:dyDescent="0.3">
      <c r="A3367" s="189">
        <f t="shared" si="540"/>
        <v>43971.124999991844</v>
      </c>
      <c r="B3367" s="190">
        <f t="shared" si="536"/>
        <v>43971</v>
      </c>
      <c r="C3367" s="1">
        <f t="shared" si="537"/>
        <v>3</v>
      </c>
      <c r="D3367" s="191">
        <v>1.9350107891489912</v>
      </c>
      <c r="E3367" s="192">
        <f t="shared" si="538"/>
        <v>6.719063158670775E-5</v>
      </c>
      <c r="F3367" s="193">
        <f t="shared" si="539"/>
        <v>2.8850286703451231</v>
      </c>
      <c r="G3367" s="193">
        <f t="shared" si="544"/>
        <v>2.991712370609859</v>
      </c>
      <c r="H3367" s="193">
        <f t="shared" si="544"/>
        <v>3.1023410617924196</v>
      </c>
      <c r="I3367" s="193">
        <f t="shared" si="544"/>
        <v>3.2170606232849064</v>
      </c>
      <c r="J3367" s="193">
        <f t="shared" si="544"/>
        <v>3.336022328863713</v>
      </c>
      <c r="K3367" s="193">
        <f>MAX(0,(F3367-'2031 forecast'!$C$10))</f>
        <v>0</v>
      </c>
      <c r="L3367" s="193">
        <f>MAX(0,(G3367-'2031 forecast'!$C$10))</f>
        <v>0</v>
      </c>
      <c r="M3367" s="193">
        <f>MAX(0,(H3367-'2031 forecast'!$C$10))</f>
        <v>0</v>
      </c>
      <c r="N3367" s="193">
        <f>MAX(0,(I3367-'2031 forecast'!$C$10))</f>
        <v>0</v>
      </c>
      <c r="O3367" s="193">
        <f>MAX(0,(J3367-'2031 forecast'!$C$10))</f>
        <v>0</v>
      </c>
      <c r="P3367" s="175" t="str">
        <f t="shared" si="541"/>
        <v/>
      </c>
      <c r="Q3367" s="175" t="str">
        <f t="shared" si="542"/>
        <v/>
      </c>
    </row>
    <row r="3368" spans="1:17" s="1" customFormat="1" x14ac:dyDescent="0.3">
      <c r="A3368" s="189">
        <f t="shared" si="540"/>
        <v>43971.166666658508</v>
      </c>
      <c r="B3368" s="190">
        <f t="shared" si="536"/>
        <v>43971</v>
      </c>
      <c r="C3368" s="1">
        <f t="shared" si="537"/>
        <v>4</v>
      </c>
      <c r="D3368" s="191">
        <v>1.9500692388699947</v>
      </c>
      <c r="E3368" s="192">
        <f t="shared" si="538"/>
        <v>6.7713515879211305E-5</v>
      </c>
      <c r="F3368" s="193">
        <f t="shared" si="539"/>
        <v>2.9074802553283532</v>
      </c>
      <c r="G3368" s="193">
        <f t="shared" si="544"/>
        <v>3.0149941789414529</v>
      </c>
      <c r="H3368" s="193">
        <f t="shared" si="544"/>
        <v>3.1264837937908041</v>
      </c>
      <c r="I3368" s="193">
        <f t="shared" si="544"/>
        <v>3.2420961145166953</v>
      </c>
      <c r="J3368" s="193">
        <f t="shared" si="544"/>
        <v>3.3619835921233521</v>
      </c>
      <c r="K3368" s="193">
        <f>MAX(0,(F3368-'2031 forecast'!$C$10))</f>
        <v>0</v>
      </c>
      <c r="L3368" s="193">
        <f>MAX(0,(G3368-'2031 forecast'!$C$10))</f>
        <v>0</v>
      </c>
      <c r="M3368" s="193">
        <f>MAX(0,(H3368-'2031 forecast'!$C$10))</f>
        <v>0</v>
      </c>
      <c r="N3368" s="193">
        <f>MAX(0,(I3368-'2031 forecast'!$C$10))</f>
        <v>0</v>
      </c>
      <c r="O3368" s="193">
        <f>MAX(0,(J3368-'2031 forecast'!$C$10))</f>
        <v>0</v>
      </c>
      <c r="P3368" s="175" t="str">
        <f t="shared" si="541"/>
        <v/>
      </c>
      <c r="Q3368" s="175" t="str">
        <f t="shared" si="542"/>
        <v/>
      </c>
    </row>
    <row r="3369" spans="1:17" s="1" customFormat="1" x14ac:dyDescent="0.3">
      <c r="A3369" s="189">
        <f t="shared" si="540"/>
        <v>43971.208333325172</v>
      </c>
      <c r="B3369" s="190">
        <f t="shared" si="536"/>
        <v>43971</v>
      </c>
      <c r="C3369" s="1">
        <f t="shared" si="537"/>
        <v>5</v>
      </c>
      <c r="D3369" s="191">
        <v>1.9651276885909985</v>
      </c>
      <c r="E3369" s="192">
        <f t="shared" si="538"/>
        <v>6.8236400171714859E-5</v>
      </c>
      <c r="F3369" s="193">
        <f t="shared" si="539"/>
        <v>2.9299318403115837</v>
      </c>
      <c r="G3369" s="193">
        <f t="shared" si="544"/>
        <v>3.0382759872730469</v>
      </c>
      <c r="H3369" s="193">
        <f t="shared" si="544"/>
        <v>3.1506265257891881</v>
      </c>
      <c r="I3369" s="193">
        <f t="shared" si="544"/>
        <v>3.2671316057484838</v>
      </c>
      <c r="J3369" s="193">
        <f t="shared" si="544"/>
        <v>3.3879448553829916</v>
      </c>
      <c r="K3369" s="193">
        <f>MAX(0,(F3369-'2031 forecast'!$C$10))</f>
        <v>0</v>
      </c>
      <c r="L3369" s="193">
        <f>MAX(0,(G3369-'2031 forecast'!$C$10))</f>
        <v>0</v>
      </c>
      <c r="M3369" s="193">
        <f>MAX(0,(H3369-'2031 forecast'!$C$10))</f>
        <v>0</v>
      </c>
      <c r="N3369" s="193">
        <f>MAX(0,(I3369-'2031 forecast'!$C$10))</f>
        <v>0</v>
      </c>
      <c r="O3369" s="193">
        <f>MAX(0,(J3369-'2031 forecast'!$C$10))</f>
        <v>0</v>
      </c>
      <c r="P3369" s="175" t="str">
        <f t="shared" si="541"/>
        <v/>
      </c>
      <c r="Q3369" s="175" t="str">
        <f t="shared" si="542"/>
        <v/>
      </c>
    </row>
    <row r="3370" spans="1:17" s="1" customFormat="1" x14ac:dyDescent="0.3">
      <c r="A3370" s="189">
        <f t="shared" si="540"/>
        <v>43971.249999991836</v>
      </c>
      <c r="B3370" s="190">
        <f t="shared" si="536"/>
        <v>43971</v>
      </c>
      <c r="C3370" s="1">
        <f t="shared" si="537"/>
        <v>6</v>
      </c>
      <c r="D3370" s="191">
        <v>2.1458290852430446</v>
      </c>
      <c r="E3370" s="192">
        <f t="shared" si="538"/>
        <v>7.4511011681757617E-5</v>
      </c>
      <c r="F3370" s="193">
        <f t="shared" si="539"/>
        <v>3.1993508601103504</v>
      </c>
      <c r="G3370" s="193">
        <f t="shared" si="544"/>
        <v>3.3176576872521784</v>
      </c>
      <c r="H3370" s="193">
        <f t="shared" si="544"/>
        <v>3.4403393097698038</v>
      </c>
      <c r="I3370" s="193">
        <f t="shared" si="544"/>
        <v>3.5675575005299542</v>
      </c>
      <c r="J3370" s="193">
        <f t="shared" si="544"/>
        <v>3.6994800144986697</v>
      </c>
      <c r="K3370" s="193">
        <f>MAX(0,(F3370-'2031 forecast'!$C$10))</f>
        <v>0</v>
      </c>
      <c r="L3370" s="193">
        <f>MAX(0,(G3370-'2031 forecast'!$C$10))</f>
        <v>0</v>
      </c>
      <c r="M3370" s="193">
        <f>MAX(0,(H3370-'2031 forecast'!$C$10))</f>
        <v>0</v>
      </c>
      <c r="N3370" s="193">
        <f>MAX(0,(I3370-'2031 forecast'!$C$10))</f>
        <v>0</v>
      </c>
      <c r="O3370" s="193">
        <f>MAX(0,(J3370-'2031 forecast'!$C$10))</f>
        <v>0</v>
      </c>
      <c r="P3370" s="175" t="str">
        <f t="shared" si="541"/>
        <v/>
      </c>
      <c r="Q3370" s="175" t="str">
        <f t="shared" si="542"/>
        <v/>
      </c>
    </row>
    <row r="3371" spans="1:17" s="1" customFormat="1" x14ac:dyDescent="0.3">
      <c r="A3371" s="189">
        <f t="shared" si="540"/>
        <v>43971.291666658501</v>
      </c>
      <c r="B3371" s="190">
        <f t="shared" si="536"/>
        <v>43971</v>
      </c>
      <c r="C3371" s="1">
        <f t="shared" si="537"/>
        <v>7</v>
      </c>
      <c r="D3371" s="191">
        <v>2.3641766061976002</v>
      </c>
      <c r="E3371" s="192">
        <f t="shared" si="538"/>
        <v>8.2092833923059282E-5</v>
      </c>
      <c r="F3371" s="193">
        <f t="shared" si="539"/>
        <v>3.5248988423671936</v>
      </c>
      <c r="G3371" s="193">
        <f t="shared" si="544"/>
        <v>3.655243908060295</v>
      </c>
      <c r="H3371" s="193">
        <f t="shared" si="544"/>
        <v>3.7904089237463809</v>
      </c>
      <c r="I3371" s="193">
        <f t="shared" si="544"/>
        <v>3.9305721233908977</v>
      </c>
      <c r="J3371" s="193">
        <f t="shared" si="544"/>
        <v>4.0759183317634475</v>
      </c>
      <c r="K3371" s="193">
        <f>MAX(0,(F3371-'2031 forecast'!$C$10))</f>
        <v>0</v>
      </c>
      <c r="L3371" s="193">
        <f>MAX(0,(G3371-'2031 forecast'!$C$10))</f>
        <v>0</v>
      </c>
      <c r="M3371" s="193">
        <f>MAX(0,(H3371-'2031 forecast'!$C$10))</f>
        <v>0</v>
      </c>
      <c r="N3371" s="193">
        <f>MAX(0,(I3371-'2031 forecast'!$C$10))</f>
        <v>0</v>
      </c>
      <c r="O3371" s="193">
        <f>MAX(0,(J3371-'2031 forecast'!$C$10))</f>
        <v>0</v>
      </c>
      <c r="P3371" s="175" t="str">
        <f t="shared" si="541"/>
        <v/>
      </c>
      <c r="Q3371" s="175" t="str">
        <f t="shared" si="542"/>
        <v/>
      </c>
    </row>
    <row r="3372" spans="1:17" s="1" customFormat="1" x14ac:dyDescent="0.3">
      <c r="A3372" s="189">
        <f t="shared" si="540"/>
        <v>43971.333333325165</v>
      </c>
      <c r="B3372" s="190">
        <f t="shared" si="536"/>
        <v>43971</v>
      </c>
      <c r="C3372" s="1">
        <f t="shared" si="537"/>
        <v>8</v>
      </c>
      <c r="D3372" s="191">
        <v>2.3415889316160943</v>
      </c>
      <c r="E3372" s="192">
        <f t="shared" si="538"/>
        <v>8.130850748430393E-5</v>
      </c>
      <c r="F3372" s="193">
        <f t="shared" si="539"/>
        <v>3.4912214648923476</v>
      </c>
      <c r="G3372" s="193">
        <f t="shared" si="544"/>
        <v>3.6203211955629033</v>
      </c>
      <c r="H3372" s="193">
        <f t="shared" si="544"/>
        <v>3.7541948257488036</v>
      </c>
      <c r="I3372" s="193">
        <f t="shared" si="544"/>
        <v>3.8930188865432136</v>
      </c>
      <c r="J3372" s="193">
        <f t="shared" si="544"/>
        <v>4.0369764368739869</v>
      </c>
      <c r="K3372" s="193">
        <f>MAX(0,(F3372-'2031 forecast'!$C$10))</f>
        <v>0</v>
      </c>
      <c r="L3372" s="193">
        <f>MAX(0,(G3372-'2031 forecast'!$C$10))</f>
        <v>0</v>
      </c>
      <c r="M3372" s="193">
        <f>MAX(0,(H3372-'2031 forecast'!$C$10))</f>
        <v>0</v>
      </c>
      <c r="N3372" s="193">
        <f>MAX(0,(I3372-'2031 forecast'!$C$10))</f>
        <v>0</v>
      </c>
      <c r="O3372" s="193">
        <f>MAX(0,(J3372-'2031 forecast'!$C$10))</f>
        <v>0</v>
      </c>
      <c r="P3372" s="175" t="str">
        <f t="shared" si="541"/>
        <v/>
      </c>
      <c r="Q3372" s="175" t="str">
        <f t="shared" si="542"/>
        <v/>
      </c>
    </row>
    <row r="3373" spans="1:17" s="1" customFormat="1" x14ac:dyDescent="0.3">
      <c r="A3373" s="189">
        <f t="shared" si="540"/>
        <v>43971.374999991829</v>
      </c>
      <c r="B3373" s="190">
        <f t="shared" si="536"/>
        <v>43971</v>
      </c>
      <c r="C3373" s="1">
        <f t="shared" si="537"/>
        <v>9</v>
      </c>
      <c r="D3373" s="191">
        <v>2.4620565293841246</v>
      </c>
      <c r="E3373" s="192">
        <f t="shared" si="538"/>
        <v>8.5491581824332418E-5</v>
      </c>
      <c r="F3373" s="193">
        <f t="shared" si="539"/>
        <v>3.6708341447581914</v>
      </c>
      <c r="G3373" s="193">
        <f t="shared" si="544"/>
        <v>3.8065756622156566</v>
      </c>
      <c r="H3373" s="193">
        <f t="shared" si="544"/>
        <v>3.9473366817358801</v>
      </c>
      <c r="I3373" s="193">
        <f t="shared" si="544"/>
        <v>4.093302816397526</v>
      </c>
      <c r="J3373" s="193">
        <f t="shared" si="544"/>
        <v>4.244666542951105</v>
      </c>
      <c r="K3373" s="193">
        <f>MAX(0,(F3373-'2031 forecast'!$C$10))</f>
        <v>0</v>
      </c>
      <c r="L3373" s="193">
        <f>MAX(0,(G3373-'2031 forecast'!$C$10))</f>
        <v>0</v>
      </c>
      <c r="M3373" s="193">
        <f>MAX(0,(H3373-'2031 forecast'!$C$10))</f>
        <v>0</v>
      </c>
      <c r="N3373" s="193">
        <f>MAX(0,(I3373-'2031 forecast'!$C$10))</f>
        <v>0</v>
      </c>
      <c r="O3373" s="193">
        <f>MAX(0,(J3373-'2031 forecast'!$C$10))</f>
        <v>0</v>
      </c>
      <c r="P3373" s="175" t="str">
        <f t="shared" si="541"/>
        <v/>
      </c>
      <c r="Q3373" s="175" t="str">
        <f t="shared" si="542"/>
        <v/>
      </c>
    </row>
    <row r="3374" spans="1:17" s="1" customFormat="1" x14ac:dyDescent="0.3">
      <c r="A3374" s="189">
        <f t="shared" si="540"/>
        <v>43971.416666658493</v>
      </c>
      <c r="B3374" s="190">
        <f t="shared" si="536"/>
        <v>43971</v>
      </c>
      <c r="C3374" s="1">
        <f t="shared" si="537"/>
        <v>10</v>
      </c>
      <c r="D3374" s="191">
        <v>2.5674656774311515</v>
      </c>
      <c r="E3374" s="192">
        <f t="shared" si="538"/>
        <v>8.9151771871857352E-5</v>
      </c>
      <c r="F3374" s="193">
        <f t="shared" si="539"/>
        <v>3.827995239640805</v>
      </c>
      <c r="G3374" s="193">
        <f t="shared" si="544"/>
        <v>3.9695483205368163</v>
      </c>
      <c r="H3374" s="193">
        <f t="shared" si="544"/>
        <v>4.1163358057245718</v>
      </c>
      <c r="I3374" s="193">
        <f t="shared" si="544"/>
        <v>4.26855125502005</v>
      </c>
      <c r="J3374" s="193">
        <f t="shared" si="544"/>
        <v>4.4263953857685836</v>
      </c>
      <c r="K3374" s="193">
        <f>MAX(0,(F3374-'2031 forecast'!$C$10))</f>
        <v>0</v>
      </c>
      <c r="L3374" s="193">
        <f>MAX(0,(G3374-'2031 forecast'!$C$10))</f>
        <v>0</v>
      </c>
      <c r="M3374" s="193">
        <f>MAX(0,(H3374-'2031 forecast'!$C$10))</f>
        <v>0</v>
      </c>
      <c r="N3374" s="193">
        <f>MAX(0,(I3374-'2031 forecast'!$C$10))</f>
        <v>0</v>
      </c>
      <c r="O3374" s="193">
        <f>MAX(0,(J3374-'2031 forecast'!$C$10))</f>
        <v>0</v>
      </c>
      <c r="P3374" s="175" t="str">
        <f t="shared" si="541"/>
        <v/>
      </c>
      <c r="Q3374" s="175" t="str">
        <f t="shared" si="542"/>
        <v/>
      </c>
    </row>
    <row r="3375" spans="1:17" s="1" customFormat="1" x14ac:dyDescent="0.3">
      <c r="A3375" s="189">
        <f t="shared" si="540"/>
        <v>43971.458333325158</v>
      </c>
      <c r="B3375" s="190">
        <f t="shared" si="536"/>
        <v>43971</v>
      </c>
      <c r="C3375" s="1">
        <f t="shared" si="537"/>
        <v>11</v>
      </c>
      <c r="D3375" s="191">
        <v>2.6427579260361704</v>
      </c>
      <c r="E3375" s="192">
        <f t="shared" si="538"/>
        <v>9.1766193334375163E-5</v>
      </c>
      <c r="F3375" s="193">
        <f t="shared" si="539"/>
        <v>3.9402531645569576</v>
      </c>
      <c r="G3375" s="193">
        <f t="shared" si="544"/>
        <v>4.0859573621947876</v>
      </c>
      <c r="H3375" s="193">
        <f t="shared" si="544"/>
        <v>4.2370494657164945</v>
      </c>
      <c r="I3375" s="193">
        <f t="shared" si="544"/>
        <v>4.393728711178996</v>
      </c>
      <c r="J3375" s="193">
        <f t="shared" si="544"/>
        <v>4.5562017020667822</v>
      </c>
      <c r="K3375" s="193">
        <f>MAX(0,(F3375-'2031 forecast'!$C$10))</f>
        <v>0</v>
      </c>
      <c r="L3375" s="193">
        <f>MAX(0,(G3375-'2031 forecast'!$C$10))</f>
        <v>0</v>
      </c>
      <c r="M3375" s="193">
        <f>MAX(0,(H3375-'2031 forecast'!$C$10))</f>
        <v>0</v>
      </c>
      <c r="N3375" s="193">
        <f>MAX(0,(I3375-'2031 forecast'!$C$10))</f>
        <v>0</v>
      </c>
      <c r="O3375" s="193">
        <f>MAX(0,(J3375-'2031 forecast'!$C$10))</f>
        <v>0</v>
      </c>
      <c r="P3375" s="175" t="str">
        <f t="shared" si="541"/>
        <v/>
      </c>
      <c r="Q3375" s="175" t="str">
        <f t="shared" si="542"/>
        <v/>
      </c>
    </row>
    <row r="3376" spans="1:17" s="1" customFormat="1" x14ac:dyDescent="0.3">
      <c r="A3376" s="189">
        <f t="shared" si="540"/>
        <v>43971.499999991822</v>
      </c>
      <c r="B3376" s="190">
        <f t="shared" si="536"/>
        <v>43971</v>
      </c>
      <c r="C3376" s="1">
        <f t="shared" si="537"/>
        <v>12</v>
      </c>
      <c r="D3376" s="191">
        <v>2.7029917249201856</v>
      </c>
      <c r="E3376" s="192">
        <f t="shared" si="538"/>
        <v>9.3857730504389407E-5</v>
      </c>
      <c r="F3376" s="193">
        <f t="shared" si="539"/>
        <v>4.0300595044898797</v>
      </c>
      <c r="G3376" s="193">
        <f t="shared" si="544"/>
        <v>4.1790845955211644</v>
      </c>
      <c r="H3376" s="193">
        <f t="shared" si="544"/>
        <v>4.3336203937100333</v>
      </c>
      <c r="I3376" s="193">
        <f t="shared" si="544"/>
        <v>4.4938706761061527</v>
      </c>
      <c r="J3376" s="193">
        <f t="shared" si="544"/>
        <v>4.6600467551053413</v>
      </c>
      <c r="K3376" s="193">
        <f>MAX(0,(F3376-'2031 forecast'!$C$10))</f>
        <v>0</v>
      </c>
      <c r="L3376" s="193">
        <f>MAX(0,(G3376-'2031 forecast'!$C$10))</f>
        <v>0</v>
      </c>
      <c r="M3376" s="193">
        <f>MAX(0,(H3376-'2031 forecast'!$C$10))</f>
        <v>0</v>
      </c>
      <c r="N3376" s="193">
        <f>MAX(0,(I3376-'2031 forecast'!$C$10))</f>
        <v>0</v>
      </c>
      <c r="O3376" s="193">
        <f>MAX(0,(J3376-'2031 forecast'!$C$10))</f>
        <v>0</v>
      </c>
      <c r="P3376" s="175" t="str">
        <f t="shared" si="541"/>
        <v/>
      </c>
      <c r="Q3376" s="175" t="str">
        <f t="shared" si="542"/>
        <v/>
      </c>
    </row>
    <row r="3377" spans="1:17" s="1" customFormat="1" x14ac:dyDescent="0.3">
      <c r="A3377" s="189">
        <f t="shared" si="540"/>
        <v>43971.541666658486</v>
      </c>
      <c r="B3377" s="190">
        <f t="shared" si="536"/>
        <v>43971</v>
      </c>
      <c r="C3377" s="1">
        <f t="shared" si="537"/>
        <v>13</v>
      </c>
      <c r="D3377" s="191">
        <v>2.7331086243621936</v>
      </c>
      <c r="E3377" s="192">
        <f t="shared" si="538"/>
        <v>9.4903499089396543E-5</v>
      </c>
      <c r="F3377" s="193">
        <f t="shared" si="539"/>
        <v>4.0749626744563407</v>
      </c>
      <c r="G3377" s="193">
        <f t="shared" si="544"/>
        <v>4.2256482121843533</v>
      </c>
      <c r="H3377" s="193">
        <f t="shared" si="544"/>
        <v>4.3819058577068031</v>
      </c>
      <c r="I3377" s="193">
        <f t="shared" si="544"/>
        <v>4.5439416585697314</v>
      </c>
      <c r="J3377" s="193">
        <f t="shared" si="544"/>
        <v>4.7119692816246213</v>
      </c>
      <c r="K3377" s="193">
        <f>MAX(0,(F3377-'2031 forecast'!$C$10))</f>
        <v>0</v>
      </c>
      <c r="L3377" s="193">
        <f>MAX(0,(G3377-'2031 forecast'!$C$10))</f>
        <v>0</v>
      </c>
      <c r="M3377" s="193">
        <f>MAX(0,(H3377-'2031 forecast'!$C$10))</f>
        <v>0</v>
      </c>
      <c r="N3377" s="193">
        <f>MAX(0,(I3377-'2031 forecast'!$C$10))</f>
        <v>0</v>
      </c>
      <c r="O3377" s="193">
        <f>MAX(0,(J3377-'2031 forecast'!$C$10))</f>
        <v>0</v>
      </c>
      <c r="P3377" s="175" t="str">
        <f t="shared" si="541"/>
        <v/>
      </c>
      <c r="Q3377" s="175" t="str">
        <f t="shared" si="542"/>
        <v/>
      </c>
    </row>
    <row r="3378" spans="1:17" s="1" customFormat="1" x14ac:dyDescent="0.3">
      <c r="A3378" s="189">
        <f t="shared" si="540"/>
        <v>43971.58333332515</v>
      </c>
      <c r="B3378" s="190">
        <f t="shared" si="536"/>
        <v>43971</v>
      </c>
      <c r="C3378" s="1">
        <f t="shared" si="537"/>
        <v>14</v>
      </c>
      <c r="D3378" s="191">
        <v>2.6502871508966721</v>
      </c>
      <c r="E3378" s="192">
        <f t="shared" si="538"/>
        <v>9.2027635480626934E-5</v>
      </c>
      <c r="F3378" s="193">
        <f t="shared" si="539"/>
        <v>3.9514789570485722</v>
      </c>
      <c r="G3378" s="193">
        <f t="shared" si="544"/>
        <v>4.0975982663605839</v>
      </c>
      <c r="H3378" s="193">
        <f t="shared" si="544"/>
        <v>4.249120831715687</v>
      </c>
      <c r="I3378" s="193">
        <f t="shared" si="544"/>
        <v>4.4062464567948902</v>
      </c>
      <c r="J3378" s="193">
        <f t="shared" si="544"/>
        <v>4.5691823336966015</v>
      </c>
      <c r="K3378" s="193">
        <f>MAX(0,(F3378-'2031 forecast'!$C$10))</f>
        <v>0</v>
      </c>
      <c r="L3378" s="193">
        <f>MAX(0,(G3378-'2031 forecast'!$C$10))</f>
        <v>0</v>
      </c>
      <c r="M3378" s="193">
        <f>MAX(0,(H3378-'2031 forecast'!$C$10))</f>
        <v>0</v>
      </c>
      <c r="N3378" s="193">
        <f>MAX(0,(I3378-'2031 forecast'!$C$10))</f>
        <v>0</v>
      </c>
      <c r="O3378" s="193">
        <f>MAX(0,(J3378-'2031 forecast'!$C$10))</f>
        <v>0</v>
      </c>
      <c r="P3378" s="175" t="str">
        <f t="shared" si="541"/>
        <v/>
      </c>
      <c r="Q3378" s="175" t="str">
        <f t="shared" si="542"/>
        <v/>
      </c>
    </row>
    <row r="3379" spans="1:17" s="1" customFormat="1" x14ac:dyDescent="0.3">
      <c r="A3379" s="189">
        <f t="shared" si="540"/>
        <v>43971.624999991815</v>
      </c>
      <c r="B3379" s="190">
        <f t="shared" si="536"/>
        <v>43971</v>
      </c>
      <c r="C3379" s="1">
        <f t="shared" si="537"/>
        <v>15</v>
      </c>
      <c r="D3379" s="191">
        <v>2.6653456006176763</v>
      </c>
      <c r="E3379" s="192">
        <f t="shared" si="538"/>
        <v>9.2550519773130515E-5</v>
      </c>
      <c r="F3379" s="193">
        <f t="shared" si="539"/>
        <v>3.9739305420318036</v>
      </c>
      <c r="G3379" s="193">
        <f t="shared" si="544"/>
        <v>4.1208800746921792</v>
      </c>
      <c r="H3379" s="193">
        <f t="shared" si="544"/>
        <v>4.2732635637140719</v>
      </c>
      <c r="I3379" s="193">
        <f t="shared" si="544"/>
        <v>4.4312819480266805</v>
      </c>
      <c r="J3379" s="193">
        <f t="shared" si="544"/>
        <v>4.595143596956242</v>
      </c>
      <c r="K3379" s="193">
        <f>MAX(0,(F3379-'2031 forecast'!$C$10))</f>
        <v>0</v>
      </c>
      <c r="L3379" s="193">
        <f>MAX(0,(G3379-'2031 forecast'!$C$10))</f>
        <v>0</v>
      </c>
      <c r="M3379" s="193">
        <f>MAX(0,(H3379-'2031 forecast'!$C$10))</f>
        <v>0</v>
      </c>
      <c r="N3379" s="193">
        <f>MAX(0,(I3379-'2031 forecast'!$C$10))</f>
        <v>0</v>
      </c>
      <c r="O3379" s="193">
        <f>MAX(0,(J3379-'2031 forecast'!$C$10))</f>
        <v>0</v>
      </c>
      <c r="P3379" s="175" t="str">
        <f t="shared" si="541"/>
        <v/>
      </c>
      <c r="Q3379" s="175" t="str">
        <f t="shared" si="542"/>
        <v/>
      </c>
    </row>
    <row r="3380" spans="1:17" s="1" customFormat="1" x14ac:dyDescent="0.3">
      <c r="A3380" s="189">
        <f t="shared" si="540"/>
        <v>43971.666666658479</v>
      </c>
      <c r="B3380" s="190">
        <f t="shared" si="536"/>
        <v>43971</v>
      </c>
      <c r="C3380" s="1">
        <f t="shared" si="537"/>
        <v>16</v>
      </c>
      <c r="D3380" s="191">
        <v>2.8008716481067104</v>
      </c>
      <c r="E3380" s="192">
        <f t="shared" si="538"/>
        <v>9.7256478405662557E-5</v>
      </c>
      <c r="F3380" s="193">
        <f t="shared" si="539"/>
        <v>4.1759948068808779</v>
      </c>
      <c r="G3380" s="193">
        <f t="shared" si="544"/>
        <v>4.3304163496765264</v>
      </c>
      <c r="H3380" s="193">
        <f t="shared" si="544"/>
        <v>4.4905481516995325</v>
      </c>
      <c r="I3380" s="193">
        <f t="shared" si="544"/>
        <v>4.6566013691127814</v>
      </c>
      <c r="J3380" s="193">
        <f t="shared" si="544"/>
        <v>4.8287949662929996</v>
      </c>
      <c r="K3380" s="193">
        <f>MAX(0,(F3380-'2031 forecast'!$C$10))</f>
        <v>0</v>
      </c>
      <c r="L3380" s="193">
        <f>MAX(0,(G3380-'2031 forecast'!$C$10))</f>
        <v>0</v>
      </c>
      <c r="M3380" s="193">
        <f>MAX(0,(H3380-'2031 forecast'!$C$10))</f>
        <v>0</v>
      </c>
      <c r="N3380" s="193">
        <f>MAX(0,(I3380-'2031 forecast'!$C$10))</f>
        <v>0</v>
      </c>
      <c r="O3380" s="193">
        <f>MAX(0,(J3380-'2031 forecast'!$C$10))</f>
        <v>0</v>
      </c>
      <c r="P3380" s="175" t="str">
        <f t="shared" si="541"/>
        <v/>
      </c>
      <c r="Q3380" s="175" t="str">
        <f t="shared" si="542"/>
        <v/>
      </c>
    </row>
    <row r="3381" spans="1:17" s="1" customFormat="1" x14ac:dyDescent="0.3">
      <c r="A3381" s="189">
        <f t="shared" si="540"/>
        <v>43971.708333325143</v>
      </c>
      <c r="B3381" s="190">
        <f t="shared" si="536"/>
        <v>43971</v>
      </c>
      <c r="C3381" s="1">
        <f t="shared" si="537"/>
        <v>17</v>
      </c>
      <c r="D3381" s="191">
        <v>2.7858131983857066</v>
      </c>
      <c r="E3381" s="192">
        <f t="shared" si="538"/>
        <v>9.6733594113159003E-5</v>
      </c>
      <c r="F3381" s="193">
        <f t="shared" si="539"/>
        <v>4.1535432218976478</v>
      </c>
      <c r="G3381" s="193">
        <f t="shared" si="544"/>
        <v>4.3071345413449329</v>
      </c>
      <c r="H3381" s="193">
        <f t="shared" si="544"/>
        <v>4.4664054197011485</v>
      </c>
      <c r="I3381" s="193">
        <f t="shared" si="544"/>
        <v>4.6315658778809929</v>
      </c>
      <c r="J3381" s="193">
        <f t="shared" si="544"/>
        <v>4.8028337030333601</v>
      </c>
      <c r="K3381" s="193">
        <f>MAX(0,(F3381-'2031 forecast'!$C$10))</f>
        <v>0</v>
      </c>
      <c r="L3381" s="193">
        <f>MAX(0,(G3381-'2031 forecast'!$C$10))</f>
        <v>0</v>
      </c>
      <c r="M3381" s="193">
        <f>MAX(0,(H3381-'2031 forecast'!$C$10))</f>
        <v>0</v>
      </c>
      <c r="N3381" s="193">
        <f>MAX(0,(I3381-'2031 forecast'!$C$10))</f>
        <v>0</v>
      </c>
      <c r="O3381" s="193">
        <f>MAX(0,(J3381-'2031 forecast'!$C$10))</f>
        <v>0</v>
      </c>
      <c r="P3381" s="175" t="str">
        <f t="shared" si="541"/>
        <v/>
      </c>
      <c r="Q3381" s="175" t="str">
        <f t="shared" si="542"/>
        <v/>
      </c>
    </row>
    <row r="3382" spans="1:17" s="1" customFormat="1" x14ac:dyDescent="0.3">
      <c r="A3382" s="189">
        <f t="shared" si="540"/>
        <v>43971.749999991807</v>
      </c>
      <c r="B3382" s="190">
        <f t="shared" si="536"/>
        <v>43971</v>
      </c>
      <c r="C3382" s="1">
        <f t="shared" si="537"/>
        <v>18</v>
      </c>
      <c r="D3382" s="191">
        <v>2.830988547548718</v>
      </c>
      <c r="E3382" s="192">
        <f t="shared" si="538"/>
        <v>9.8302246990669679E-5</v>
      </c>
      <c r="F3382" s="193">
        <f t="shared" si="539"/>
        <v>4.2208979768473389</v>
      </c>
      <c r="G3382" s="193">
        <f t="shared" si="544"/>
        <v>4.3769799663397144</v>
      </c>
      <c r="H3382" s="193">
        <f t="shared" si="544"/>
        <v>4.5388336156963014</v>
      </c>
      <c r="I3382" s="193">
        <f t="shared" si="544"/>
        <v>4.7066723515763602</v>
      </c>
      <c r="J3382" s="193">
        <f t="shared" si="544"/>
        <v>4.8807174928122787</v>
      </c>
      <c r="K3382" s="193">
        <f>MAX(0,(F3382-'2031 forecast'!$C$10))</f>
        <v>0</v>
      </c>
      <c r="L3382" s="193">
        <f>MAX(0,(G3382-'2031 forecast'!$C$10))</f>
        <v>0</v>
      </c>
      <c r="M3382" s="193">
        <f>MAX(0,(H3382-'2031 forecast'!$C$10))</f>
        <v>0</v>
      </c>
      <c r="N3382" s="193">
        <f>MAX(0,(I3382-'2031 forecast'!$C$10))</f>
        <v>0</v>
      </c>
      <c r="O3382" s="193">
        <f>MAX(0,(J3382-'2031 forecast'!$C$10))</f>
        <v>0</v>
      </c>
      <c r="P3382" s="175" t="str">
        <f t="shared" si="541"/>
        <v/>
      </c>
      <c r="Q3382" s="175" t="str">
        <f t="shared" si="542"/>
        <v/>
      </c>
    </row>
    <row r="3383" spans="1:17" s="1" customFormat="1" x14ac:dyDescent="0.3">
      <c r="A3383" s="189">
        <f t="shared" si="540"/>
        <v>43971.791666658472</v>
      </c>
      <c r="B3383" s="190">
        <f t="shared" si="536"/>
        <v>43971</v>
      </c>
      <c r="C3383" s="1">
        <f t="shared" si="537"/>
        <v>19</v>
      </c>
      <c r="D3383" s="191">
        <v>2.7556962989436995</v>
      </c>
      <c r="E3383" s="192">
        <f t="shared" si="538"/>
        <v>9.5687825528151894E-5</v>
      </c>
      <c r="F3383" s="193">
        <f t="shared" si="539"/>
        <v>4.1086400519311868</v>
      </c>
      <c r="G3383" s="193">
        <f t="shared" si="544"/>
        <v>4.2605709246817449</v>
      </c>
      <c r="H3383" s="193">
        <f t="shared" si="544"/>
        <v>4.4181199557043804</v>
      </c>
      <c r="I3383" s="193">
        <f t="shared" si="544"/>
        <v>4.5814948954174151</v>
      </c>
      <c r="J3383" s="193">
        <f t="shared" si="544"/>
        <v>4.750911176514081</v>
      </c>
      <c r="K3383" s="193">
        <f>MAX(0,(F3383-'2031 forecast'!$C$10))</f>
        <v>0</v>
      </c>
      <c r="L3383" s="193">
        <f>MAX(0,(G3383-'2031 forecast'!$C$10))</f>
        <v>0</v>
      </c>
      <c r="M3383" s="193">
        <f>MAX(0,(H3383-'2031 forecast'!$C$10))</f>
        <v>0</v>
      </c>
      <c r="N3383" s="193">
        <f>MAX(0,(I3383-'2031 forecast'!$C$10))</f>
        <v>0</v>
      </c>
      <c r="O3383" s="193">
        <f>MAX(0,(J3383-'2031 forecast'!$C$10))</f>
        <v>0</v>
      </c>
      <c r="P3383" s="175" t="str">
        <f t="shared" si="541"/>
        <v/>
      </c>
      <c r="Q3383" s="175" t="str">
        <f t="shared" si="542"/>
        <v/>
      </c>
    </row>
    <row r="3384" spans="1:17" s="1" customFormat="1" x14ac:dyDescent="0.3">
      <c r="A3384" s="189">
        <f t="shared" si="540"/>
        <v>43971.833333325136</v>
      </c>
      <c r="B3384" s="190">
        <f t="shared" si="536"/>
        <v>43971</v>
      </c>
      <c r="C3384" s="1">
        <f t="shared" si="537"/>
        <v>20</v>
      </c>
      <c r="D3384" s="191">
        <v>2.6578163757571742</v>
      </c>
      <c r="E3384" s="192">
        <f t="shared" si="538"/>
        <v>9.2289077626878717E-5</v>
      </c>
      <c r="F3384" s="193">
        <f t="shared" si="539"/>
        <v>3.9627047495401877</v>
      </c>
      <c r="G3384" s="193">
        <f t="shared" si="544"/>
        <v>4.1092391705263811</v>
      </c>
      <c r="H3384" s="193">
        <f t="shared" si="544"/>
        <v>4.2611921977148794</v>
      </c>
      <c r="I3384" s="193">
        <f t="shared" si="544"/>
        <v>4.4187642024107845</v>
      </c>
      <c r="J3384" s="193">
        <f t="shared" si="544"/>
        <v>4.5821629653264218</v>
      </c>
      <c r="K3384" s="193">
        <f>MAX(0,(F3384-'2031 forecast'!$C$10))</f>
        <v>0</v>
      </c>
      <c r="L3384" s="193">
        <f>MAX(0,(G3384-'2031 forecast'!$C$10))</f>
        <v>0</v>
      </c>
      <c r="M3384" s="193">
        <f>MAX(0,(H3384-'2031 forecast'!$C$10))</f>
        <v>0</v>
      </c>
      <c r="N3384" s="193">
        <f>MAX(0,(I3384-'2031 forecast'!$C$10))</f>
        <v>0</v>
      </c>
      <c r="O3384" s="193">
        <f>MAX(0,(J3384-'2031 forecast'!$C$10))</f>
        <v>0</v>
      </c>
      <c r="P3384" s="175" t="str">
        <f t="shared" si="541"/>
        <v/>
      </c>
      <c r="Q3384" s="175" t="str">
        <f t="shared" si="542"/>
        <v/>
      </c>
    </row>
    <row r="3385" spans="1:17" s="1" customFormat="1" x14ac:dyDescent="0.3">
      <c r="A3385" s="189">
        <f t="shared" si="540"/>
        <v>43971.8749999918</v>
      </c>
      <c r="B3385" s="190">
        <f t="shared" si="536"/>
        <v>43971</v>
      </c>
      <c r="C3385" s="1">
        <f t="shared" si="537"/>
        <v>21</v>
      </c>
      <c r="D3385" s="191">
        <v>2.6276994763151666</v>
      </c>
      <c r="E3385" s="192">
        <f t="shared" si="538"/>
        <v>9.1243309041871595E-5</v>
      </c>
      <c r="F3385" s="193">
        <f t="shared" si="539"/>
        <v>3.9178015795737267</v>
      </c>
      <c r="G3385" s="193">
        <f t="shared" ref="G3385:J3404" si="545">$E3385*G$2</f>
        <v>4.0626755538631931</v>
      </c>
      <c r="H3385" s="193">
        <f t="shared" si="545"/>
        <v>4.2129067337181105</v>
      </c>
      <c r="I3385" s="193">
        <f t="shared" si="545"/>
        <v>4.3686932199472066</v>
      </c>
      <c r="J3385" s="193">
        <f t="shared" si="545"/>
        <v>4.5302404388071418</v>
      </c>
      <c r="K3385" s="193">
        <f>MAX(0,(F3385-'2031 forecast'!$C$10))</f>
        <v>0</v>
      </c>
      <c r="L3385" s="193">
        <f>MAX(0,(G3385-'2031 forecast'!$C$10))</f>
        <v>0</v>
      </c>
      <c r="M3385" s="193">
        <f>MAX(0,(H3385-'2031 forecast'!$C$10))</f>
        <v>0</v>
      </c>
      <c r="N3385" s="193">
        <f>MAX(0,(I3385-'2031 forecast'!$C$10))</f>
        <v>0</v>
      </c>
      <c r="O3385" s="193">
        <f>MAX(0,(J3385-'2031 forecast'!$C$10))</f>
        <v>0</v>
      </c>
      <c r="P3385" s="175" t="str">
        <f t="shared" si="541"/>
        <v/>
      </c>
      <c r="Q3385" s="175" t="str">
        <f t="shared" si="542"/>
        <v/>
      </c>
    </row>
    <row r="3386" spans="1:17" s="1" customFormat="1" x14ac:dyDescent="0.3">
      <c r="A3386" s="189">
        <f t="shared" si="540"/>
        <v>43971.916666658464</v>
      </c>
      <c r="B3386" s="190">
        <f t="shared" si="536"/>
        <v>43971</v>
      </c>
      <c r="C3386" s="1">
        <f t="shared" si="537"/>
        <v>22</v>
      </c>
      <c r="D3386" s="191">
        <v>2.401822730500109</v>
      </c>
      <c r="E3386" s="192">
        <f t="shared" si="538"/>
        <v>8.3400044654318161E-5</v>
      </c>
      <c r="F3386" s="193">
        <f t="shared" si="539"/>
        <v>3.5810278048252688</v>
      </c>
      <c r="G3386" s="193">
        <f t="shared" si="545"/>
        <v>3.7134484288892793</v>
      </c>
      <c r="H3386" s="193">
        <f t="shared" si="545"/>
        <v>3.8507657537423414</v>
      </c>
      <c r="I3386" s="193">
        <f t="shared" si="545"/>
        <v>3.9931608514703694</v>
      </c>
      <c r="J3386" s="193">
        <f t="shared" si="545"/>
        <v>4.1408214899125451</v>
      </c>
      <c r="K3386" s="193">
        <f>MAX(0,(F3386-'2031 forecast'!$C$10))</f>
        <v>0</v>
      </c>
      <c r="L3386" s="193">
        <f>MAX(0,(G3386-'2031 forecast'!$C$10))</f>
        <v>0</v>
      </c>
      <c r="M3386" s="193">
        <f>MAX(0,(H3386-'2031 forecast'!$C$10))</f>
        <v>0</v>
      </c>
      <c r="N3386" s="193">
        <f>MAX(0,(I3386-'2031 forecast'!$C$10))</f>
        <v>0</v>
      </c>
      <c r="O3386" s="193">
        <f>MAX(0,(J3386-'2031 forecast'!$C$10))</f>
        <v>0</v>
      </c>
      <c r="P3386" s="175" t="str">
        <f t="shared" si="541"/>
        <v/>
      </c>
      <c r="Q3386" s="175" t="str">
        <f t="shared" si="542"/>
        <v/>
      </c>
    </row>
    <row r="3387" spans="1:17" s="1" customFormat="1" x14ac:dyDescent="0.3">
      <c r="A3387" s="189">
        <f t="shared" si="540"/>
        <v>43971.958333325128</v>
      </c>
      <c r="B3387" s="190">
        <f t="shared" si="536"/>
        <v>43971</v>
      </c>
      <c r="C3387" s="1">
        <f t="shared" si="537"/>
        <v>23</v>
      </c>
      <c r="D3387" s="191">
        <v>2.2587674581505732</v>
      </c>
      <c r="E3387" s="192">
        <f t="shared" si="538"/>
        <v>7.8432643875534335E-5</v>
      </c>
      <c r="F3387" s="193">
        <f t="shared" si="539"/>
        <v>3.3677377474845795</v>
      </c>
      <c r="G3387" s="193">
        <f t="shared" si="545"/>
        <v>3.4922712497391348</v>
      </c>
      <c r="H3387" s="193">
        <f t="shared" si="545"/>
        <v>3.6214097997576884</v>
      </c>
      <c r="I3387" s="193">
        <f t="shared" si="545"/>
        <v>3.7553236847683733</v>
      </c>
      <c r="J3387" s="193">
        <f t="shared" si="545"/>
        <v>3.8941894889459681</v>
      </c>
      <c r="K3387" s="193">
        <f>MAX(0,(F3387-'2031 forecast'!$C$10))</f>
        <v>0</v>
      </c>
      <c r="L3387" s="193">
        <f>MAX(0,(G3387-'2031 forecast'!$C$10))</f>
        <v>0</v>
      </c>
      <c r="M3387" s="193">
        <f>MAX(0,(H3387-'2031 forecast'!$C$10))</f>
        <v>0</v>
      </c>
      <c r="N3387" s="193">
        <f>MAX(0,(I3387-'2031 forecast'!$C$10))</f>
        <v>0</v>
      </c>
      <c r="O3387" s="193">
        <f>MAX(0,(J3387-'2031 forecast'!$C$10))</f>
        <v>0</v>
      </c>
      <c r="P3387" s="175" t="str">
        <f t="shared" si="541"/>
        <v/>
      </c>
      <c r="Q3387" s="175" t="str">
        <f t="shared" si="542"/>
        <v/>
      </c>
    </row>
    <row r="3388" spans="1:17" s="1" customFormat="1" x14ac:dyDescent="0.3">
      <c r="A3388" s="189">
        <f t="shared" si="540"/>
        <v>43971.999999991793</v>
      </c>
      <c r="B3388" s="190">
        <f t="shared" si="536"/>
        <v>43971</v>
      </c>
      <c r="C3388" s="1">
        <f t="shared" si="537"/>
        <v>0</v>
      </c>
      <c r="D3388" s="191">
        <v>2.0554783869170214</v>
      </c>
      <c r="E3388" s="192">
        <f t="shared" si="538"/>
        <v>7.1373705926736238E-5</v>
      </c>
      <c r="F3388" s="193">
        <f t="shared" si="539"/>
        <v>3.0646413502109668</v>
      </c>
      <c r="G3388" s="193">
        <f t="shared" si="545"/>
        <v>3.1779668372626126</v>
      </c>
      <c r="H3388" s="193">
        <f t="shared" si="545"/>
        <v>3.2954829177794962</v>
      </c>
      <c r="I3388" s="193">
        <f t="shared" si="545"/>
        <v>3.4173445531392193</v>
      </c>
      <c r="J3388" s="193">
        <f t="shared" si="545"/>
        <v>3.5437124349408307</v>
      </c>
      <c r="K3388" s="193">
        <f>MAX(0,(F3388-'2031 forecast'!$C$10))</f>
        <v>0</v>
      </c>
      <c r="L3388" s="193">
        <f>MAX(0,(G3388-'2031 forecast'!$C$10))</f>
        <v>0</v>
      </c>
      <c r="M3388" s="193">
        <f>MAX(0,(H3388-'2031 forecast'!$C$10))</f>
        <v>0</v>
      </c>
      <c r="N3388" s="193">
        <f>MAX(0,(I3388-'2031 forecast'!$C$10))</f>
        <v>0</v>
      </c>
      <c r="O3388" s="193">
        <f>MAX(0,(J3388-'2031 forecast'!$C$10))</f>
        <v>0</v>
      </c>
      <c r="P3388" s="175" t="str">
        <f t="shared" si="541"/>
        <v/>
      </c>
      <c r="Q3388" s="175" t="str">
        <f t="shared" si="542"/>
        <v/>
      </c>
    </row>
    <row r="3389" spans="1:17" s="1" customFormat="1" x14ac:dyDescent="0.3">
      <c r="A3389" s="189">
        <f t="shared" si="540"/>
        <v>43972.041666658457</v>
      </c>
      <c r="B3389" s="190">
        <f t="shared" si="536"/>
        <v>43972</v>
      </c>
      <c r="C3389" s="1">
        <f t="shared" si="537"/>
        <v>1</v>
      </c>
      <c r="D3389" s="191">
        <v>2.0178322626145118</v>
      </c>
      <c r="E3389" s="192">
        <f t="shared" si="538"/>
        <v>7.0066495195477332E-5</v>
      </c>
      <c r="F3389" s="193">
        <f t="shared" si="539"/>
        <v>3.0085123877528908</v>
      </c>
      <c r="G3389" s="193">
        <f t="shared" si="545"/>
        <v>3.119762316433627</v>
      </c>
      <c r="H3389" s="193">
        <f t="shared" si="545"/>
        <v>3.2351260877835344</v>
      </c>
      <c r="I3389" s="193">
        <f t="shared" si="545"/>
        <v>3.3547558250597462</v>
      </c>
      <c r="J3389" s="193">
        <f t="shared" si="545"/>
        <v>3.4788092767917314</v>
      </c>
      <c r="K3389" s="193">
        <f>MAX(0,(F3389-'2031 forecast'!$C$10))</f>
        <v>0</v>
      </c>
      <c r="L3389" s="193">
        <f>MAX(0,(G3389-'2031 forecast'!$C$10))</f>
        <v>0</v>
      </c>
      <c r="M3389" s="193">
        <f>MAX(0,(H3389-'2031 forecast'!$C$10))</f>
        <v>0</v>
      </c>
      <c r="N3389" s="193">
        <f>MAX(0,(I3389-'2031 forecast'!$C$10))</f>
        <v>0</v>
      </c>
      <c r="O3389" s="193">
        <f>MAX(0,(J3389-'2031 forecast'!$C$10))</f>
        <v>0</v>
      </c>
      <c r="P3389" s="175" t="str">
        <f t="shared" si="541"/>
        <v/>
      </c>
      <c r="Q3389" s="175" t="str">
        <f t="shared" si="542"/>
        <v/>
      </c>
    </row>
    <row r="3390" spans="1:17" s="1" customFormat="1" x14ac:dyDescent="0.3">
      <c r="A3390" s="189">
        <f t="shared" si="540"/>
        <v>43972.083333325121</v>
      </c>
      <c r="B3390" s="190">
        <f t="shared" si="536"/>
        <v>43972</v>
      </c>
      <c r="C3390" s="1">
        <f t="shared" si="537"/>
        <v>2</v>
      </c>
      <c r="D3390" s="191">
        <v>1.9952445880330061</v>
      </c>
      <c r="E3390" s="192">
        <f t="shared" si="538"/>
        <v>6.9282168756721981E-5</v>
      </c>
      <c r="F3390" s="193">
        <f t="shared" si="539"/>
        <v>2.9748350102780443</v>
      </c>
      <c r="G3390" s="193">
        <f t="shared" si="545"/>
        <v>3.0848396039362354</v>
      </c>
      <c r="H3390" s="193">
        <f t="shared" si="545"/>
        <v>3.1989119897859575</v>
      </c>
      <c r="I3390" s="193">
        <f t="shared" si="545"/>
        <v>3.3172025882120622</v>
      </c>
      <c r="J3390" s="193">
        <f t="shared" si="545"/>
        <v>3.4398673819022711</v>
      </c>
      <c r="K3390" s="193">
        <f>MAX(0,(F3390-'2031 forecast'!$C$10))</f>
        <v>0</v>
      </c>
      <c r="L3390" s="193">
        <f>MAX(0,(G3390-'2031 forecast'!$C$10))</f>
        <v>0</v>
      </c>
      <c r="M3390" s="193">
        <f>MAX(0,(H3390-'2031 forecast'!$C$10))</f>
        <v>0</v>
      </c>
      <c r="N3390" s="193">
        <f>MAX(0,(I3390-'2031 forecast'!$C$10))</f>
        <v>0</v>
      </c>
      <c r="O3390" s="193">
        <f>MAX(0,(J3390-'2031 forecast'!$C$10))</f>
        <v>0</v>
      </c>
      <c r="P3390" s="175" t="str">
        <f t="shared" si="541"/>
        <v/>
      </c>
      <c r="Q3390" s="175" t="str">
        <f t="shared" si="542"/>
        <v/>
      </c>
    </row>
    <row r="3391" spans="1:17" s="1" customFormat="1" x14ac:dyDescent="0.3">
      <c r="A3391" s="189">
        <f t="shared" si="540"/>
        <v>43972.124999991785</v>
      </c>
      <c r="B3391" s="190">
        <f t="shared" si="536"/>
        <v>43972</v>
      </c>
      <c r="C3391" s="1">
        <f t="shared" si="537"/>
        <v>3</v>
      </c>
      <c r="D3391" s="191">
        <v>1.9952445880330061</v>
      </c>
      <c r="E3391" s="192">
        <f t="shared" si="538"/>
        <v>6.9282168756721981E-5</v>
      </c>
      <c r="F3391" s="193">
        <f t="shared" si="539"/>
        <v>2.9748350102780443</v>
      </c>
      <c r="G3391" s="193">
        <f t="shared" si="545"/>
        <v>3.0848396039362354</v>
      </c>
      <c r="H3391" s="193">
        <f t="shared" si="545"/>
        <v>3.1989119897859575</v>
      </c>
      <c r="I3391" s="193">
        <f t="shared" si="545"/>
        <v>3.3172025882120622</v>
      </c>
      <c r="J3391" s="193">
        <f t="shared" si="545"/>
        <v>3.4398673819022711</v>
      </c>
      <c r="K3391" s="193">
        <f>MAX(0,(F3391-'2031 forecast'!$C$10))</f>
        <v>0</v>
      </c>
      <c r="L3391" s="193">
        <f>MAX(0,(G3391-'2031 forecast'!$C$10))</f>
        <v>0</v>
      </c>
      <c r="M3391" s="193">
        <f>MAX(0,(H3391-'2031 forecast'!$C$10))</f>
        <v>0</v>
      </c>
      <c r="N3391" s="193">
        <f>MAX(0,(I3391-'2031 forecast'!$C$10))</f>
        <v>0</v>
      </c>
      <c r="O3391" s="193">
        <f>MAX(0,(J3391-'2031 forecast'!$C$10))</f>
        <v>0</v>
      </c>
      <c r="P3391" s="175" t="str">
        <f t="shared" si="541"/>
        <v/>
      </c>
      <c r="Q3391" s="175" t="str">
        <f t="shared" si="542"/>
        <v/>
      </c>
    </row>
    <row r="3392" spans="1:17" s="1" customFormat="1" x14ac:dyDescent="0.3">
      <c r="A3392" s="189">
        <f t="shared" si="540"/>
        <v>43972.16666665845</v>
      </c>
      <c r="B3392" s="190">
        <f t="shared" si="536"/>
        <v>43972</v>
      </c>
      <c r="C3392" s="1">
        <f t="shared" si="537"/>
        <v>4</v>
      </c>
      <c r="D3392" s="191">
        <v>1.9500692388699947</v>
      </c>
      <c r="E3392" s="192">
        <f t="shared" si="538"/>
        <v>6.7713515879211305E-5</v>
      </c>
      <c r="F3392" s="193">
        <f t="shared" si="539"/>
        <v>2.9074802553283532</v>
      </c>
      <c r="G3392" s="193">
        <f t="shared" si="545"/>
        <v>3.0149941789414529</v>
      </c>
      <c r="H3392" s="193">
        <f t="shared" si="545"/>
        <v>3.1264837937908041</v>
      </c>
      <c r="I3392" s="193">
        <f t="shared" si="545"/>
        <v>3.2420961145166953</v>
      </c>
      <c r="J3392" s="193">
        <f t="shared" si="545"/>
        <v>3.3619835921233521</v>
      </c>
      <c r="K3392" s="193">
        <f>MAX(0,(F3392-'2031 forecast'!$C$10))</f>
        <v>0</v>
      </c>
      <c r="L3392" s="193">
        <f>MAX(0,(G3392-'2031 forecast'!$C$10))</f>
        <v>0</v>
      </c>
      <c r="M3392" s="193">
        <f>MAX(0,(H3392-'2031 forecast'!$C$10))</f>
        <v>0</v>
      </c>
      <c r="N3392" s="193">
        <f>MAX(0,(I3392-'2031 forecast'!$C$10))</f>
        <v>0</v>
      </c>
      <c r="O3392" s="193">
        <f>MAX(0,(J3392-'2031 forecast'!$C$10))</f>
        <v>0</v>
      </c>
      <c r="P3392" s="175" t="str">
        <f t="shared" si="541"/>
        <v/>
      </c>
      <c r="Q3392" s="175" t="str">
        <f t="shared" si="542"/>
        <v/>
      </c>
    </row>
    <row r="3393" spans="1:17" s="1" customFormat="1" x14ac:dyDescent="0.3">
      <c r="A3393" s="189">
        <f t="shared" si="540"/>
        <v>43972.208333325114</v>
      </c>
      <c r="B3393" s="190">
        <f t="shared" si="536"/>
        <v>43972</v>
      </c>
      <c r="C3393" s="1">
        <f t="shared" si="537"/>
        <v>5</v>
      </c>
      <c r="D3393" s="191">
        <v>1.9877153631725044</v>
      </c>
      <c r="E3393" s="192">
        <f t="shared" si="538"/>
        <v>6.902072661047021E-5</v>
      </c>
      <c r="F3393" s="193">
        <f t="shared" si="539"/>
        <v>2.9636092177864297</v>
      </c>
      <c r="G3393" s="193">
        <f t="shared" si="545"/>
        <v>3.0731986997704386</v>
      </c>
      <c r="H3393" s="193">
        <f t="shared" si="545"/>
        <v>3.1868406237867655</v>
      </c>
      <c r="I3393" s="193">
        <f t="shared" si="545"/>
        <v>3.3046848425961679</v>
      </c>
      <c r="J3393" s="193">
        <f t="shared" si="545"/>
        <v>3.4268867502724518</v>
      </c>
      <c r="K3393" s="193">
        <f>MAX(0,(F3393-'2031 forecast'!$C$10))</f>
        <v>0</v>
      </c>
      <c r="L3393" s="193">
        <f>MAX(0,(G3393-'2031 forecast'!$C$10))</f>
        <v>0</v>
      </c>
      <c r="M3393" s="193">
        <f>MAX(0,(H3393-'2031 forecast'!$C$10))</f>
        <v>0</v>
      </c>
      <c r="N3393" s="193">
        <f>MAX(0,(I3393-'2031 forecast'!$C$10))</f>
        <v>0</v>
      </c>
      <c r="O3393" s="193">
        <f>MAX(0,(J3393-'2031 forecast'!$C$10))</f>
        <v>0</v>
      </c>
      <c r="P3393" s="175" t="str">
        <f t="shared" si="541"/>
        <v/>
      </c>
      <c r="Q3393" s="175" t="str">
        <f t="shared" si="542"/>
        <v/>
      </c>
    </row>
    <row r="3394" spans="1:17" s="1" customFormat="1" x14ac:dyDescent="0.3">
      <c r="A3394" s="189">
        <f t="shared" si="540"/>
        <v>43972.249999991778</v>
      </c>
      <c r="B3394" s="190">
        <f t="shared" si="536"/>
        <v>43972</v>
      </c>
      <c r="C3394" s="1">
        <f t="shared" si="537"/>
        <v>6</v>
      </c>
      <c r="D3394" s="191">
        <v>2.2135921089875614</v>
      </c>
      <c r="E3394" s="192">
        <f t="shared" si="538"/>
        <v>7.6863990998023632E-5</v>
      </c>
      <c r="F3394" s="193">
        <f t="shared" si="539"/>
        <v>3.3003829925348871</v>
      </c>
      <c r="G3394" s="193">
        <f t="shared" si="545"/>
        <v>3.4224258247443515</v>
      </c>
      <c r="H3394" s="193">
        <f t="shared" si="545"/>
        <v>3.5489816037625337</v>
      </c>
      <c r="I3394" s="193">
        <f t="shared" si="545"/>
        <v>3.6802172110730047</v>
      </c>
      <c r="J3394" s="193">
        <f t="shared" si="545"/>
        <v>3.8163056991670481</v>
      </c>
      <c r="K3394" s="193">
        <f>MAX(0,(F3394-'2031 forecast'!$C$10))</f>
        <v>0</v>
      </c>
      <c r="L3394" s="193">
        <f>MAX(0,(G3394-'2031 forecast'!$C$10))</f>
        <v>0</v>
      </c>
      <c r="M3394" s="193">
        <f>MAX(0,(H3394-'2031 forecast'!$C$10))</f>
        <v>0</v>
      </c>
      <c r="N3394" s="193">
        <f>MAX(0,(I3394-'2031 forecast'!$C$10))</f>
        <v>0</v>
      </c>
      <c r="O3394" s="193">
        <f>MAX(0,(J3394-'2031 forecast'!$C$10))</f>
        <v>0</v>
      </c>
      <c r="P3394" s="175" t="str">
        <f t="shared" si="541"/>
        <v/>
      </c>
      <c r="Q3394" s="175" t="str">
        <f t="shared" si="542"/>
        <v/>
      </c>
    </row>
    <row r="3395" spans="1:17" s="1" customFormat="1" x14ac:dyDescent="0.3">
      <c r="A3395" s="189">
        <f t="shared" si="540"/>
        <v>43972.291666658442</v>
      </c>
      <c r="B3395" s="190">
        <f t="shared" si="536"/>
        <v>43972</v>
      </c>
      <c r="C3395" s="1">
        <f t="shared" si="537"/>
        <v>7</v>
      </c>
      <c r="D3395" s="191">
        <v>2.431939629942117</v>
      </c>
      <c r="E3395" s="192">
        <f t="shared" si="538"/>
        <v>8.4445813239325296E-5</v>
      </c>
      <c r="F3395" s="193">
        <f t="shared" si="539"/>
        <v>3.6259309747917303</v>
      </c>
      <c r="G3395" s="193">
        <f t="shared" si="545"/>
        <v>3.7600120455524686</v>
      </c>
      <c r="H3395" s="193">
        <f t="shared" si="545"/>
        <v>3.8990512177391108</v>
      </c>
      <c r="I3395" s="193">
        <f t="shared" si="545"/>
        <v>4.0432318339339481</v>
      </c>
      <c r="J3395" s="193">
        <f t="shared" si="545"/>
        <v>4.192744016431825</v>
      </c>
      <c r="K3395" s="193">
        <f>MAX(0,(F3395-'2031 forecast'!$C$10))</f>
        <v>0</v>
      </c>
      <c r="L3395" s="193">
        <f>MAX(0,(G3395-'2031 forecast'!$C$10))</f>
        <v>0</v>
      </c>
      <c r="M3395" s="193">
        <f>MAX(0,(H3395-'2031 forecast'!$C$10))</f>
        <v>0</v>
      </c>
      <c r="N3395" s="193">
        <f>MAX(0,(I3395-'2031 forecast'!$C$10))</f>
        <v>0</v>
      </c>
      <c r="O3395" s="193">
        <f>MAX(0,(J3395-'2031 forecast'!$C$10))</f>
        <v>0</v>
      </c>
      <c r="P3395" s="175" t="str">
        <f t="shared" si="541"/>
        <v/>
      </c>
      <c r="Q3395" s="175" t="str">
        <f t="shared" si="542"/>
        <v/>
      </c>
    </row>
    <row r="3396" spans="1:17" s="1" customFormat="1" x14ac:dyDescent="0.3">
      <c r="A3396" s="189">
        <f t="shared" si="540"/>
        <v>43972.333333325107</v>
      </c>
      <c r="B3396" s="190">
        <f t="shared" si="536"/>
        <v>43972</v>
      </c>
      <c r="C3396" s="1">
        <f t="shared" si="537"/>
        <v>8</v>
      </c>
      <c r="D3396" s="191">
        <v>2.4469980796631208</v>
      </c>
      <c r="E3396" s="192">
        <f t="shared" si="538"/>
        <v>8.496869753182885E-5</v>
      </c>
      <c r="F3396" s="193">
        <f t="shared" si="539"/>
        <v>3.6483825597749604</v>
      </c>
      <c r="G3396" s="193">
        <f t="shared" si="545"/>
        <v>3.7832938538840621</v>
      </c>
      <c r="H3396" s="193">
        <f t="shared" si="545"/>
        <v>3.9231939497374952</v>
      </c>
      <c r="I3396" s="193">
        <f t="shared" si="545"/>
        <v>4.0682673251657366</v>
      </c>
      <c r="J3396" s="193">
        <f t="shared" si="545"/>
        <v>4.2187052796914646</v>
      </c>
      <c r="K3396" s="193">
        <f>MAX(0,(F3396-'2031 forecast'!$C$10))</f>
        <v>0</v>
      </c>
      <c r="L3396" s="193">
        <f>MAX(0,(G3396-'2031 forecast'!$C$10))</f>
        <v>0</v>
      </c>
      <c r="M3396" s="193">
        <f>MAX(0,(H3396-'2031 forecast'!$C$10))</f>
        <v>0</v>
      </c>
      <c r="N3396" s="193">
        <f>MAX(0,(I3396-'2031 forecast'!$C$10))</f>
        <v>0</v>
      </c>
      <c r="O3396" s="193">
        <f>MAX(0,(J3396-'2031 forecast'!$C$10))</f>
        <v>0</v>
      </c>
      <c r="P3396" s="175" t="str">
        <f t="shared" si="541"/>
        <v/>
      </c>
      <c r="Q3396" s="175" t="str">
        <f t="shared" si="542"/>
        <v/>
      </c>
    </row>
    <row r="3397" spans="1:17" s="1" customFormat="1" x14ac:dyDescent="0.3">
      <c r="A3397" s="189">
        <f t="shared" si="540"/>
        <v>43972.374999991771</v>
      </c>
      <c r="B3397" s="190">
        <f t="shared" ref="B3397:B3460" si="546">INT(A3397)</f>
        <v>43972</v>
      </c>
      <c r="C3397" s="1">
        <f t="shared" ref="C3397:C3460" si="547">HOUR(A3397)</f>
        <v>9</v>
      </c>
      <c r="D3397" s="191">
        <v>2.4921734288261321</v>
      </c>
      <c r="E3397" s="192">
        <f t="shared" ref="E3397:E3460" si="548">D3397/SUM($D$4:$D$8763)</f>
        <v>8.653735040933954E-5</v>
      </c>
      <c r="F3397" s="193">
        <f t="shared" ref="F3397:F3460" si="549">E3397*$F$2</f>
        <v>3.7157373147246524</v>
      </c>
      <c r="G3397" s="193">
        <f t="shared" si="545"/>
        <v>3.853139278878845</v>
      </c>
      <c r="H3397" s="193">
        <f t="shared" si="545"/>
        <v>3.9956221457326491</v>
      </c>
      <c r="I3397" s="193">
        <f t="shared" si="545"/>
        <v>4.1433737988611048</v>
      </c>
      <c r="J3397" s="193">
        <f t="shared" si="545"/>
        <v>4.2965890694703841</v>
      </c>
      <c r="K3397" s="193">
        <f>MAX(0,(F3397-'2031 forecast'!$C$10))</f>
        <v>0</v>
      </c>
      <c r="L3397" s="193">
        <f>MAX(0,(G3397-'2031 forecast'!$C$10))</f>
        <v>0</v>
      </c>
      <c r="M3397" s="193">
        <f>MAX(0,(H3397-'2031 forecast'!$C$10))</f>
        <v>0</v>
      </c>
      <c r="N3397" s="193">
        <f>MAX(0,(I3397-'2031 forecast'!$C$10))</f>
        <v>0</v>
      </c>
      <c r="O3397" s="193">
        <f>MAX(0,(J3397-'2031 forecast'!$C$10))</f>
        <v>0</v>
      </c>
      <c r="P3397" s="175" t="str">
        <f t="shared" si="541"/>
        <v/>
      </c>
      <c r="Q3397" s="175" t="str">
        <f t="shared" si="542"/>
        <v/>
      </c>
    </row>
    <row r="3398" spans="1:17" s="1" customFormat="1" x14ac:dyDescent="0.3">
      <c r="A3398" s="189">
        <f t="shared" ref="A3398:A3461" si="550">A3397 + TIME(1,0,0)</f>
        <v>43972.416666658435</v>
      </c>
      <c r="B3398" s="190">
        <f t="shared" si="546"/>
        <v>43972</v>
      </c>
      <c r="C3398" s="1">
        <f t="shared" si="547"/>
        <v>10</v>
      </c>
      <c r="D3398" s="191">
        <v>2.6276994763151666</v>
      </c>
      <c r="E3398" s="192">
        <f t="shared" si="548"/>
        <v>9.1243309041871595E-5</v>
      </c>
      <c r="F3398" s="193">
        <f t="shared" si="549"/>
        <v>3.9178015795737267</v>
      </c>
      <c r="G3398" s="193">
        <f t="shared" si="545"/>
        <v>4.0626755538631931</v>
      </c>
      <c r="H3398" s="193">
        <f t="shared" si="545"/>
        <v>4.2129067337181105</v>
      </c>
      <c r="I3398" s="193">
        <f t="shared" si="545"/>
        <v>4.3686932199472066</v>
      </c>
      <c r="J3398" s="193">
        <f t="shared" si="545"/>
        <v>4.5302404388071418</v>
      </c>
      <c r="K3398" s="193">
        <f>MAX(0,(F3398-'2031 forecast'!$C$10))</f>
        <v>0</v>
      </c>
      <c r="L3398" s="193">
        <f>MAX(0,(G3398-'2031 forecast'!$C$10))</f>
        <v>0</v>
      </c>
      <c r="M3398" s="193">
        <f>MAX(0,(H3398-'2031 forecast'!$C$10))</f>
        <v>0</v>
      </c>
      <c r="N3398" s="193">
        <f>MAX(0,(I3398-'2031 forecast'!$C$10))</f>
        <v>0</v>
      </c>
      <c r="O3398" s="193">
        <f>MAX(0,(J3398-'2031 forecast'!$C$10))</f>
        <v>0</v>
      </c>
      <c r="P3398" s="175" t="str">
        <f t="shared" ref="P3398:P3461" si="551">IF(K3398&gt;0,IF(K3397&gt;0,P3397+1,1),"")</f>
        <v/>
      </c>
      <c r="Q3398" s="175" t="str">
        <f t="shared" ref="Q3398:Q3461" si="552">IF(AND(K3398&gt;0,K3399=0),P3398,"")</f>
        <v/>
      </c>
    </row>
    <row r="3399" spans="1:17" s="1" customFormat="1" x14ac:dyDescent="0.3">
      <c r="A3399" s="189">
        <f t="shared" si="550"/>
        <v>43972.458333325099</v>
      </c>
      <c r="B3399" s="190">
        <f t="shared" si="546"/>
        <v>43972</v>
      </c>
      <c r="C3399" s="1">
        <f t="shared" si="547"/>
        <v>11</v>
      </c>
      <c r="D3399" s="191">
        <v>2.6804040503386801</v>
      </c>
      <c r="E3399" s="192">
        <f t="shared" si="548"/>
        <v>9.3073404065634069E-5</v>
      </c>
      <c r="F3399" s="193">
        <f t="shared" si="549"/>
        <v>3.9963821270150337</v>
      </c>
      <c r="G3399" s="193">
        <f t="shared" si="545"/>
        <v>4.1441618830237728</v>
      </c>
      <c r="H3399" s="193">
        <f t="shared" si="545"/>
        <v>4.2974062957124568</v>
      </c>
      <c r="I3399" s="193">
        <f t="shared" si="545"/>
        <v>4.456317439258469</v>
      </c>
      <c r="J3399" s="193">
        <f t="shared" si="545"/>
        <v>4.6211048602158815</v>
      </c>
      <c r="K3399" s="193">
        <f>MAX(0,(F3399-'2031 forecast'!$C$10))</f>
        <v>0</v>
      </c>
      <c r="L3399" s="193">
        <f>MAX(0,(G3399-'2031 forecast'!$C$10))</f>
        <v>0</v>
      </c>
      <c r="M3399" s="193">
        <f>MAX(0,(H3399-'2031 forecast'!$C$10))</f>
        <v>0</v>
      </c>
      <c r="N3399" s="193">
        <f>MAX(0,(I3399-'2031 forecast'!$C$10))</f>
        <v>0</v>
      </c>
      <c r="O3399" s="193">
        <f>MAX(0,(J3399-'2031 forecast'!$C$10))</f>
        <v>0</v>
      </c>
      <c r="P3399" s="175" t="str">
        <f t="shared" si="551"/>
        <v/>
      </c>
      <c r="Q3399" s="175" t="str">
        <f t="shared" si="552"/>
        <v/>
      </c>
    </row>
    <row r="3400" spans="1:17" s="1" customFormat="1" x14ac:dyDescent="0.3">
      <c r="A3400" s="189">
        <f t="shared" si="550"/>
        <v>43972.499999991764</v>
      </c>
      <c r="B3400" s="190">
        <f t="shared" si="546"/>
        <v>43972</v>
      </c>
      <c r="C3400" s="1">
        <f t="shared" si="547"/>
        <v>12</v>
      </c>
      <c r="D3400" s="191">
        <v>2.8159300978277146</v>
      </c>
      <c r="E3400" s="192">
        <f t="shared" si="548"/>
        <v>9.7779362698166138E-5</v>
      </c>
      <c r="F3400" s="193">
        <f t="shared" si="549"/>
        <v>4.1984463918641088</v>
      </c>
      <c r="G3400" s="193">
        <f t="shared" si="545"/>
        <v>4.3536981580081218</v>
      </c>
      <c r="H3400" s="193">
        <f t="shared" si="545"/>
        <v>4.5146908836979183</v>
      </c>
      <c r="I3400" s="193">
        <f t="shared" si="545"/>
        <v>4.6816368603445717</v>
      </c>
      <c r="J3400" s="193">
        <f t="shared" si="545"/>
        <v>4.8547562295526401</v>
      </c>
      <c r="K3400" s="193">
        <f>MAX(0,(F3400-'2031 forecast'!$C$10))</f>
        <v>0</v>
      </c>
      <c r="L3400" s="193">
        <f>MAX(0,(G3400-'2031 forecast'!$C$10))</f>
        <v>0</v>
      </c>
      <c r="M3400" s="193">
        <f>MAX(0,(H3400-'2031 forecast'!$C$10))</f>
        <v>0</v>
      </c>
      <c r="N3400" s="193">
        <f>MAX(0,(I3400-'2031 forecast'!$C$10))</f>
        <v>0</v>
      </c>
      <c r="O3400" s="193">
        <f>MAX(0,(J3400-'2031 forecast'!$C$10))</f>
        <v>0</v>
      </c>
      <c r="P3400" s="175" t="str">
        <f t="shared" si="551"/>
        <v/>
      </c>
      <c r="Q3400" s="175" t="str">
        <f t="shared" si="552"/>
        <v/>
      </c>
    </row>
    <row r="3401" spans="1:17" s="1" customFormat="1" x14ac:dyDescent="0.3">
      <c r="A3401" s="189">
        <f t="shared" si="550"/>
        <v>43972.541666658428</v>
      </c>
      <c r="B3401" s="190">
        <f t="shared" si="546"/>
        <v>43972</v>
      </c>
      <c r="C3401" s="1">
        <f t="shared" si="547"/>
        <v>13</v>
      </c>
      <c r="D3401" s="191">
        <v>2.8008716481067104</v>
      </c>
      <c r="E3401" s="192">
        <f t="shared" si="548"/>
        <v>9.7256478405662557E-5</v>
      </c>
      <c r="F3401" s="193">
        <f t="shared" si="549"/>
        <v>4.1759948068808779</v>
      </c>
      <c r="G3401" s="193">
        <f t="shared" si="545"/>
        <v>4.3304163496765264</v>
      </c>
      <c r="H3401" s="193">
        <f t="shared" si="545"/>
        <v>4.4905481516995325</v>
      </c>
      <c r="I3401" s="193">
        <f t="shared" si="545"/>
        <v>4.6566013691127814</v>
      </c>
      <c r="J3401" s="193">
        <f t="shared" si="545"/>
        <v>4.8287949662929996</v>
      </c>
      <c r="K3401" s="193">
        <f>MAX(0,(F3401-'2031 forecast'!$C$10))</f>
        <v>0</v>
      </c>
      <c r="L3401" s="193">
        <f>MAX(0,(G3401-'2031 forecast'!$C$10))</f>
        <v>0</v>
      </c>
      <c r="M3401" s="193">
        <f>MAX(0,(H3401-'2031 forecast'!$C$10))</f>
        <v>0</v>
      </c>
      <c r="N3401" s="193">
        <f>MAX(0,(I3401-'2031 forecast'!$C$10))</f>
        <v>0</v>
      </c>
      <c r="O3401" s="193">
        <f>MAX(0,(J3401-'2031 forecast'!$C$10))</f>
        <v>0</v>
      </c>
      <c r="P3401" s="175" t="str">
        <f t="shared" si="551"/>
        <v/>
      </c>
      <c r="Q3401" s="175" t="str">
        <f t="shared" si="552"/>
        <v/>
      </c>
    </row>
    <row r="3402" spans="1:17" s="1" customFormat="1" x14ac:dyDescent="0.3">
      <c r="A3402" s="189">
        <f t="shared" si="550"/>
        <v>43972.583333325092</v>
      </c>
      <c r="B3402" s="190">
        <f t="shared" si="546"/>
        <v>43972</v>
      </c>
      <c r="C3402" s="1">
        <f t="shared" si="547"/>
        <v>14</v>
      </c>
      <c r="D3402" s="191">
        <v>2.7632255238042007</v>
      </c>
      <c r="E3402" s="192">
        <f t="shared" si="548"/>
        <v>9.5949267674403651E-5</v>
      </c>
      <c r="F3402" s="193">
        <f t="shared" si="549"/>
        <v>4.1198658444228018</v>
      </c>
      <c r="G3402" s="193">
        <f t="shared" si="545"/>
        <v>4.2722118288475412</v>
      </c>
      <c r="H3402" s="193">
        <f t="shared" si="545"/>
        <v>4.4301913217035711</v>
      </c>
      <c r="I3402" s="193">
        <f t="shared" si="545"/>
        <v>4.5940126410333093</v>
      </c>
      <c r="J3402" s="193">
        <f t="shared" si="545"/>
        <v>4.7638918081439003</v>
      </c>
      <c r="K3402" s="193">
        <f>MAX(0,(F3402-'2031 forecast'!$C$10))</f>
        <v>0</v>
      </c>
      <c r="L3402" s="193">
        <f>MAX(0,(G3402-'2031 forecast'!$C$10))</f>
        <v>0</v>
      </c>
      <c r="M3402" s="193">
        <f>MAX(0,(H3402-'2031 forecast'!$C$10))</f>
        <v>0</v>
      </c>
      <c r="N3402" s="193">
        <f>MAX(0,(I3402-'2031 forecast'!$C$10))</f>
        <v>0</v>
      </c>
      <c r="O3402" s="193">
        <f>MAX(0,(J3402-'2031 forecast'!$C$10))</f>
        <v>0</v>
      </c>
      <c r="P3402" s="175" t="str">
        <f t="shared" si="551"/>
        <v/>
      </c>
      <c r="Q3402" s="175" t="str">
        <f t="shared" si="552"/>
        <v/>
      </c>
    </row>
    <row r="3403" spans="1:17" s="1" customFormat="1" x14ac:dyDescent="0.3">
      <c r="A3403" s="189">
        <f t="shared" si="550"/>
        <v>43972.624999991756</v>
      </c>
      <c r="B3403" s="190">
        <f t="shared" si="546"/>
        <v>43972</v>
      </c>
      <c r="C3403" s="1">
        <f t="shared" si="547"/>
        <v>15</v>
      </c>
      <c r="D3403" s="191">
        <v>2.8460469972697218</v>
      </c>
      <c r="E3403" s="192">
        <f t="shared" si="548"/>
        <v>9.8825131283173246E-5</v>
      </c>
      <c r="F3403" s="193">
        <f t="shared" si="549"/>
        <v>4.2433495618305699</v>
      </c>
      <c r="G3403" s="193">
        <f t="shared" si="545"/>
        <v>4.4002617746713097</v>
      </c>
      <c r="H3403" s="193">
        <f t="shared" si="545"/>
        <v>4.5629763476946863</v>
      </c>
      <c r="I3403" s="193">
        <f t="shared" si="545"/>
        <v>4.7317078428081496</v>
      </c>
      <c r="J3403" s="193">
        <f t="shared" si="545"/>
        <v>4.9066787560719192</v>
      </c>
      <c r="K3403" s="193">
        <f>MAX(0,(F3403-'2031 forecast'!$C$10))</f>
        <v>0</v>
      </c>
      <c r="L3403" s="193">
        <f>MAX(0,(G3403-'2031 forecast'!$C$10))</f>
        <v>0</v>
      </c>
      <c r="M3403" s="193">
        <f>MAX(0,(H3403-'2031 forecast'!$C$10))</f>
        <v>0</v>
      </c>
      <c r="N3403" s="193">
        <f>MAX(0,(I3403-'2031 forecast'!$C$10))</f>
        <v>0</v>
      </c>
      <c r="O3403" s="193">
        <f>MAX(0,(J3403-'2031 forecast'!$C$10))</f>
        <v>0</v>
      </c>
      <c r="P3403" s="175" t="str">
        <f t="shared" si="551"/>
        <v/>
      </c>
      <c r="Q3403" s="175" t="str">
        <f t="shared" si="552"/>
        <v/>
      </c>
    </row>
    <row r="3404" spans="1:17" s="1" customFormat="1" x14ac:dyDescent="0.3">
      <c r="A3404" s="189">
        <f t="shared" si="550"/>
        <v>43972.666666658421</v>
      </c>
      <c r="B3404" s="190">
        <f t="shared" si="546"/>
        <v>43972</v>
      </c>
      <c r="C3404" s="1">
        <f t="shared" si="547"/>
        <v>16</v>
      </c>
      <c r="D3404" s="191">
        <v>3.0041607193402617</v>
      </c>
      <c r="E3404" s="192">
        <f t="shared" si="548"/>
        <v>1.0431541635446064E-4</v>
      </c>
      <c r="F3404" s="193">
        <f t="shared" si="549"/>
        <v>4.4790912041544892</v>
      </c>
      <c r="G3404" s="193">
        <f t="shared" si="545"/>
        <v>4.6447207621530486</v>
      </c>
      <c r="H3404" s="193">
        <f t="shared" si="545"/>
        <v>4.8164750336777242</v>
      </c>
      <c r="I3404" s="193">
        <f t="shared" si="545"/>
        <v>4.994580500741935</v>
      </c>
      <c r="J3404" s="193">
        <f t="shared" si="545"/>
        <v>5.1792720202981366</v>
      </c>
      <c r="K3404" s="193">
        <f>MAX(0,(F3404-'2031 forecast'!$C$10))</f>
        <v>0</v>
      </c>
      <c r="L3404" s="193">
        <f>MAX(0,(G3404-'2031 forecast'!$C$10))</f>
        <v>0</v>
      </c>
      <c r="M3404" s="193">
        <f>MAX(0,(H3404-'2031 forecast'!$C$10))</f>
        <v>0</v>
      </c>
      <c r="N3404" s="193">
        <f>MAX(0,(I3404-'2031 forecast'!$C$10))</f>
        <v>0</v>
      </c>
      <c r="O3404" s="193">
        <f>MAX(0,(J3404-'2031 forecast'!$C$10))</f>
        <v>0</v>
      </c>
      <c r="P3404" s="175" t="str">
        <f t="shared" si="551"/>
        <v/>
      </c>
      <c r="Q3404" s="175" t="str">
        <f t="shared" si="552"/>
        <v/>
      </c>
    </row>
    <row r="3405" spans="1:17" s="1" customFormat="1" x14ac:dyDescent="0.3">
      <c r="A3405" s="189">
        <f t="shared" si="550"/>
        <v>43972.708333325085</v>
      </c>
      <c r="B3405" s="190">
        <f t="shared" si="546"/>
        <v>43972</v>
      </c>
      <c r="C3405" s="1">
        <f t="shared" si="547"/>
        <v>17</v>
      </c>
      <c r="D3405" s="191">
        <v>2.9213392458747411</v>
      </c>
      <c r="E3405" s="192">
        <f t="shared" si="548"/>
        <v>1.0143955274569106E-4</v>
      </c>
      <c r="F3405" s="193">
        <f t="shared" si="549"/>
        <v>4.355607486746722</v>
      </c>
      <c r="G3405" s="193">
        <f t="shared" ref="G3405:J3424" si="553">$E3405*G$2</f>
        <v>4.5166708163292801</v>
      </c>
      <c r="H3405" s="193">
        <f t="shared" si="553"/>
        <v>4.6836900076866099</v>
      </c>
      <c r="I3405" s="193">
        <f t="shared" si="553"/>
        <v>4.8568852989670948</v>
      </c>
      <c r="J3405" s="193">
        <f t="shared" si="553"/>
        <v>5.0364850723701178</v>
      </c>
      <c r="K3405" s="193">
        <f>MAX(0,(F3405-'2031 forecast'!$C$10))</f>
        <v>0</v>
      </c>
      <c r="L3405" s="193">
        <f>MAX(0,(G3405-'2031 forecast'!$C$10))</f>
        <v>0</v>
      </c>
      <c r="M3405" s="193">
        <f>MAX(0,(H3405-'2031 forecast'!$C$10))</f>
        <v>0</v>
      </c>
      <c r="N3405" s="193">
        <f>MAX(0,(I3405-'2031 forecast'!$C$10))</f>
        <v>0</v>
      </c>
      <c r="O3405" s="193">
        <f>MAX(0,(J3405-'2031 forecast'!$C$10))</f>
        <v>0</v>
      </c>
      <c r="P3405" s="175" t="str">
        <f t="shared" si="551"/>
        <v/>
      </c>
      <c r="Q3405" s="175" t="str">
        <f t="shared" si="552"/>
        <v/>
      </c>
    </row>
    <row r="3406" spans="1:17" s="1" customFormat="1" x14ac:dyDescent="0.3">
      <c r="A3406" s="189">
        <f t="shared" si="550"/>
        <v>43972.749999991749</v>
      </c>
      <c r="B3406" s="190">
        <f t="shared" si="546"/>
        <v>43972</v>
      </c>
      <c r="C3406" s="1">
        <f t="shared" si="547"/>
        <v>18</v>
      </c>
      <c r="D3406" s="191">
        <v>3.019219169061266</v>
      </c>
      <c r="E3406" s="192">
        <f t="shared" si="548"/>
        <v>1.0483830064696422E-4</v>
      </c>
      <c r="F3406" s="193">
        <f t="shared" si="549"/>
        <v>4.5015427891377211</v>
      </c>
      <c r="G3406" s="193">
        <f t="shared" si="553"/>
        <v>4.6680025704846431</v>
      </c>
      <c r="H3406" s="193">
        <f t="shared" si="553"/>
        <v>4.84061776567611</v>
      </c>
      <c r="I3406" s="193">
        <f t="shared" si="553"/>
        <v>5.0196159919737253</v>
      </c>
      <c r="J3406" s="193">
        <f t="shared" si="553"/>
        <v>5.205233283557777</v>
      </c>
      <c r="K3406" s="193">
        <f>MAX(0,(F3406-'2031 forecast'!$C$10))</f>
        <v>0</v>
      </c>
      <c r="L3406" s="193">
        <f>MAX(0,(G3406-'2031 forecast'!$C$10))</f>
        <v>0</v>
      </c>
      <c r="M3406" s="193">
        <f>MAX(0,(H3406-'2031 forecast'!$C$10))</f>
        <v>0</v>
      </c>
      <c r="N3406" s="193">
        <f>MAX(0,(I3406-'2031 forecast'!$C$10))</f>
        <v>0</v>
      </c>
      <c r="O3406" s="193">
        <f>MAX(0,(J3406-'2031 forecast'!$C$10))</f>
        <v>0</v>
      </c>
      <c r="P3406" s="175" t="str">
        <f t="shared" si="551"/>
        <v/>
      </c>
      <c r="Q3406" s="175" t="str">
        <f t="shared" si="552"/>
        <v/>
      </c>
    </row>
    <row r="3407" spans="1:17" s="1" customFormat="1" x14ac:dyDescent="0.3">
      <c r="A3407" s="189">
        <f t="shared" si="550"/>
        <v>43972.791666658413</v>
      </c>
      <c r="B3407" s="190">
        <f t="shared" si="546"/>
        <v>43972</v>
      </c>
      <c r="C3407" s="1">
        <f t="shared" si="547"/>
        <v>19</v>
      </c>
      <c r="D3407" s="191">
        <v>3.0418068436427714</v>
      </c>
      <c r="E3407" s="192">
        <f t="shared" si="548"/>
        <v>1.0562262708571955E-4</v>
      </c>
      <c r="F3407" s="193">
        <f t="shared" si="549"/>
        <v>4.5352201666125662</v>
      </c>
      <c r="G3407" s="193">
        <f t="shared" si="553"/>
        <v>4.7029252829820338</v>
      </c>
      <c r="H3407" s="193">
        <f t="shared" si="553"/>
        <v>4.8768318636736856</v>
      </c>
      <c r="I3407" s="193">
        <f t="shared" si="553"/>
        <v>5.0571692288214081</v>
      </c>
      <c r="J3407" s="193">
        <f t="shared" si="553"/>
        <v>5.2441751784472359</v>
      </c>
      <c r="K3407" s="193">
        <f>MAX(0,(F3407-'2031 forecast'!$C$10))</f>
        <v>0</v>
      </c>
      <c r="L3407" s="193">
        <f>MAX(0,(G3407-'2031 forecast'!$C$10))</f>
        <v>0</v>
      </c>
      <c r="M3407" s="193">
        <f>MAX(0,(H3407-'2031 forecast'!$C$10))</f>
        <v>0</v>
      </c>
      <c r="N3407" s="193">
        <f>MAX(0,(I3407-'2031 forecast'!$C$10))</f>
        <v>0</v>
      </c>
      <c r="O3407" s="193">
        <f>MAX(0,(J3407-'2031 forecast'!$C$10))</f>
        <v>0</v>
      </c>
      <c r="P3407" s="175" t="str">
        <f t="shared" si="551"/>
        <v/>
      </c>
      <c r="Q3407" s="175" t="str">
        <f t="shared" si="552"/>
        <v/>
      </c>
    </row>
    <row r="3408" spans="1:17" s="1" customFormat="1" x14ac:dyDescent="0.3">
      <c r="A3408" s="189">
        <f t="shared" si="550"/>
        <v>43972.833333325078</v>
      </c>
      <c r="B3408" s="190">
        <f t="shared" si="546"/>
        <v>43972</v>
      </c>
      <c r="C3408" s="1">
        <f t="shared" si="547"/>
        <v>20</v>
      </c>
      <c r="D3408" s="191">
        <v>2.8912223464327336</v>
      </c>
      <c r="E3408" s="192">
        <f t="shared" si="548"/>
        <v>1.0039378416068394E-4</v>
      </c>
      <c r="F3408" s="193">
        <f t="shared" si="549"/>
        <v>4.310704316780261</v>
      </c>
      <c r="G3408" s="193">
        <f t="shared" si="553"/>
        <v>4.4701071996660922</v>
      </c>
      <c r="H3408" s="193">
        <f t="shared" si="553"/>
        <v>4.6354045436898401</v>
      </c>
      <c r="I3408" s="193">
        <f t="shared" si="553"/>
        <v>4.8068143165035169</v>
      </c>
      <c r="J3408" s="193">
        <f t="shared" si="553"/>
        <v>4.9845625458508387</v>
      </c>
      <c r="K3408" s="193">
        <f>MAX(0,(F3408-'2031 forecast'!$C$10))</f>
        <v>0</v>
      </c>
      <c r="L3408" s="193">
        <f>MAX(0,(G3408-'2031 forecast'!$C$10))</f>
        <v>0</v>
      </c>
      <c r="M3408" s="193">
        <f>MAX(0,(H3408-'2031 forecast'!$C$10))</f>
        <v>0</v>
      </c>
      <c r="N3408" s="193">
        <f>MAX(0,(I3408-'2031 forecast'!$C$10))</f>
        <v>0</v>
      </c>
      <c r="O3408" s="193">
        <f>MAX(0,(J3408-'2031 forecast'!$C$10))</f>
        <v>0</v>
      </c>
      <c r="P3408" s="175" t="str">
        <f t="shared" si="551"/>
        <v/>
      </c>
      <c r="Q3408" s="175" t="str">
        <f t="shared" si="552"/>
        <v/>
      </c>
    </row>
    <row r="3409" spans="1:17" s="1" customFormat="1" x14ac:dyDescent="0.3">
      <c r="A3409" s="189">
        <f t="shared" si="550"/>
        <v>43972.874999991742</v>
      </c>
      <c r="B3409" s="190">
        <f t="shared" si="546"/>
        <v>43972</v>
      </c>
      <c r="C3409" s="1">
        <f t="shared" si="547"/>
        <v>21</v>
      </c>
      <c r="D3409" s="191">
        <v>2.7933424232462087</v>
      </c>
      <c r="E3409" s="192">
        <f t="shared" si="548"/>
        <v>9.6995036259410786E-5</v>
      </c>
      <c r="F3409" s="193">
        <f t="shared" si="549"/>
        <v>4.1647690143892628</v>
      </c>
      <c r="G3409" s="193">
        <f t="shared" si="553"/>
        <v>4.3187754455107301</v>
      </c>
      <c r="H3409" s="193">
        <f t="shared" si="553"/>
        <v>4.4784767857003409</v>
      </c>
      <c r="I3409" s="193">
        <f t="shared" si="553"/>
        <v>4.6440836234968881</v>
      </c>
      <c r="J3409" s="193">
        <f t="shared" si="553"/>
        <v>4.8158143346631803</v>
      </c>
      <c r="K3409" s="193">
        <f>MAX(0,(F3409-'2031 forecast'!$C$10))</f>
        <v>0</v>
      </c>
      <c r="L3409" s="193">
        <f>MAX(0,(G3409-'2031 forecast'!$C$10))</f>
        <v>0</v>
      </c>
      <c r="M3409" s="193">
        <f>MAX(0,(H3409-'2031 forecast'!$C$10))</f>
        <v>0</v>
      </c>
      <c r="N3409" s="193">
        <f>MAX(0,(I3409-'2031 forecast'!$C$10))</f>
        <v>0</v>
      </c>
      <c r="O3409" s="193">
        <f>MAX(0,(J3409-'2031 forecast'!$C$10))</f>
        <v>0</v>
      </c>
      <c r="P3409" s="175" t="str">
        <f t="shared" si="551"/>
        <v/>
      </c>
      <c r="Q3409" s="175" t="str">
        <f t="shared" si="552"/>
        <v/>
      </c>
    </row>
    <row r="3410" spans="1:17" s="1" customFormat="1" x14ac:dyDescent="0.3">
      <c r="A3410" s="189">
        <f t="shared" si="550"/>
        <v>43972.916666658406</v>
      </c>
      <c r="B3410" s="190">
        <f t="shared" si="546"/>
        <v>43972</v>
      </c>
      <c r="C3410" s="1">
        <f t="shared" si="547"/>
        <v>22</v>
      </c>
      <c r="D3410" s="191">
        <v>2.5749949022916536</v>
      </c>
      <c r="E3410" s="192">
        <f t="shared" si="548"/>
        <v>8.9413214018109149E-5</v>
      </c>
      <c r="F3410" s="193">
        <f t="shared" si="549"/>
        <v>3.8392210321324209</v>
      </c>
      <c r="G3410" s="193">
        <f t="shared" si="553"/>
        <v>3.9811892247026139</v>
      </c>
      <c r="H3410" s="193">
        <f t="shared" si="553"/>
        <v>4.1284071717237651</v>
      </c>
      <c r="I3410" s="193">
        <f t="shared" si="553"/>
        <v>4.281069000635946</v>
      </c>
      <c r="J3410" s="193">
        <f t="shared" si="553"/>
        <v>4.4393760173984038</v>
      </c>
      <c r="K3410" s="193">
        <f>MAX(0,(F3410-'2031 forecast'!$C$10))</f>
        <v>0</v>
      </c>
      <c r="L3410" s="193">
        <f>MAX(0,(G3410-'2031 forecast'!$C$10))</f>
        <v>0</v>
      </c>
      <c r="M3410" s="193">
        <f>MAX(0,(H3410-'2031 forecast'!$C$10))</f>
        <v>0</v>
      </c>
      <c r="N3410" s="193">
        <f>MAX(0,(I3410-'2031 forecast'!$C$10))</f>
        <v>0</v>
      </c>
      <c r="O3410" s="193">
        <f>MAX(0,(J3410-'2031 forecast'!$C$10))</f>
        <v>0</v>
      </c>
      <c r="P3410" s="175" t="str">
        <f t="shared" si="551"/>
        <v/>
      </c>
      <c r="Q3410" s="175" t="str">
        <f t="shared" si="552"/>
        <v/>
      </c>
    </row>
    <row r="3411" spans="1:17" s="1" customFormat="1" x14ac:dyDescent="0.3">
      <c r="A3411" s="189">
        <f t="shared" si="550"/>
        <v>43972.95833332507</v>
      </c>
      <c r="B3411" s="190">
        <f t="shared" si="546"/>
        <v>43972</v>
      </c>
      <c r="C3411" s="1">
        <f t="shared" si="547"/>
        <v>23</v>
      </c>
      <c r="D3411" s="191">
        <v>2.4244104050816149</v>
      </c>
      <c r="E3411" s="192">
        <f t="shared" si="548"/>
        <v>8.4184371093073499E-5</v>
      </c>
      <c r="F3411" s="193">
        <f t="shared" si="549"/>
        <v>3.6147051823001144</v>
      </c>
      <c r="G3411" s="193">
        <f t="shared" si="553"/>
        <v>3.7483711413866705</v>
      </c>
      <c r="H3411" s="193">
        <f t="shared" si="553"/>
        <v>3.8869798517399179</v>
      </c>
      <c r="I3411" s="193">
        <f t="shared" si="553"/>
        <v>4.030714088318053</v>
      </c>
      <c r="J3411" s="193">
        <f t="shared" si="553"/>
        <v>4.1797633848020048</v>
      </c>
      <c r="K3411" s="193">
        <f>MAX(0,(F3411-'2031 forecast'!$C$10))</f>
        <v>0</v>
      </c>
      <c r="L3411" s="193">
        <f>MAX(0,(G3411-'2031 forecast'!$C$10))</f>
        <v>0</v>
      </c>
      <c r="M3411" s="193">
        <f>MAX(0,(H3411-'2031 forecast'!$C$10))</f>
        <v>0</v>
      </c>
      <c r="N3411" s="193">
        <f>MAX(0,(I3411-'2031 forecast'!$C$10))</f>
        <v>0</v>
      </c>
      <c r="O3411" s="193">
        <f>MAX(0,(J3411-'2031 forecast'!$C$10))</f>
        <v>0</v>
      </c>
      <c r="P3411" s="175" t="str">
        <f t="shared" si="551"/>
        <v/>
      </c>
      <c r="Q3411" s="175" t="str">
        <f t="shared" si="552"/>
        <v/>
      </c>
    </row>
    <row r="3412" spans="1:17" s="1" customFormat="1" x14ac:dyDescent="0.3">
      <c r="A3412" s="189">
        <f t="shared" si="550"/>
        <v>43972.999999991735</v>
      </c>
      <c r="B3412" s="190">
        <f t="shared" si="546"/>
        <v>43972</v>
      </c>
      <c r="C3412" s="1">
        <f t="shared" si="547"/>
        <v>0</v>
      </c>
      <c r="D3412" s="191">
        <v>2.1081829609405349</v>
      </c>
      <c r="E3412" s="192">
        <f t="shared" si="548"/>
        <v>7.3203800950498712E-5</v>
      </c>
      <c r="F3412" s="193">
        <f t="shared" si="549"/>
        <v>3.1432218976522743</v>
      </c>
      <c r="G3412" s="193">
        <f t="shared" si="553"/>
        <v>3.2594531664231927</v>
      </c>
      <c r="H3412" s="193">
        <f t="shared" si="553"/>
        <v>3.3799824797738425</v>
      </c>
      <c r="I3412" s="193">
        <f t="shared" si="553"/>
        <v>3.5049687724504817</v>
      </c>
      <c r="J3412" s="193">
        <f t="shared" si="553"/>
        <v>3.63457685634957</v>
      </c>
      <c r="K3412" s="193">
        <f>MAX(0,(F3412-'2031 forecast'!$C$10))</f>
        <v>0</v>
      </c>
      <c r="L3412" s="193">
        <f>MAX(0,(G3412-'2031 forecast'!$C$10))</f>
        <v>0</v>
      </c>
      <c r="M3412" s="193">
        <f>MAX(0,(H3412-'2031 forecast'!$C$10))</f>
        <v>0</v>
      </c>
      <c r="N3412" s="193">
        <f>MAX(0,(I3412-'2031 forecast'!$C$10))</f>
        <v>0</v>
      </c>
      <c r="O3412" s="193">
        <f>MAX(0,(J3412-'2031 forecast'!$C$10))</f>
        <v>0</v>
      </c>
      <c r="P3412" s="175" t="str">
        <f t="shared" si="551"/>
        <v/>
      </c>
      <c r="Q3412" s="175" t="str">
        <f t="shared" si="552"/>
        <v/>
      </c>
    </row>
    <row r="3413" spans="1:17" s="1" customFormat="1" x14ac:dyDescent="0.3">
      <c r="A3413" s="189">
        <f t="shared" si="550"/>
        <v>43973.041666658399</v>
      </c>
      <c r="B3413" s="190">
        <f t="shared" si="546"/>
        <v>43973</v>
      </c>
      <c r="C3413" s="1">
        <f t="shared" si="547"/>
        <v>1</v>
      </c>
      <c r="D3413" s="191">
        <v>2.1006537360800328</v>
      </c>
      <c r="E3413" s="192">
        <f t="shared" si="548"/>
        <v>7.2942358804246914E-5</v>
      </c>
      <c r="F3413" s="193">
        <f t="shared" si="549"/>
        <v>3.131996105160658</v>
      </c>
      <c r="G3413" s="193">
        <f t="shared" si="553"/>
        <v>3.2478122622573946</v>
      </c>
      <c r="H3413" s="193">
        <f t="shared" si="553"/>
        <v>3.3679111137746491</v>
      </c>
      <c r="I3413" s="193">
        <f t="shared" si="553"/>
        <v>3.4924510268345861</v>
      </c>
      <c r="J3413" s="193">
        <f t="shared" si="553"/>
        <v>3.6215962247197493</v>
      </c>
      <c r="K3413" s="193">
        <f>MAX(0,(F3413-'2031 forecast'!$C$10))</f>
        <v>0</v>
      </c>
      <c r="L3413" s="193">
        <f>MAX(0,(G3413-'2031 forecast'!$C$10))</f>
        <v>0</v>
      </c>
      <c r="M3413" s="193">
        <f>MAX(0,(H3413-'2031 forecast'!$C$10))</f>
        <v>0</v>
      </c>
      <c r="N3413" s="193">
        <f>MAX(0,(I3413-'2031 forecast'!$C$10))</f>
        <v>0</v>
      </c>
      <c r="O3413" s="193">
        <f>MAX(0,(J3413-'2031 forecast'!$C$10))</f>
        <v>0</v>
      </c>
      <c r="P3413" s="175" t="str">
        <f t="shared" si="551"/>
        <v/>
      </c>
      <c r="Q3413" s="175" t="str">
        <f t="shared" si="552"/>
        <v/>
      </c>
    </row>
    <row r="3414" spans="1:17" s="1" customFormat="1" x14ac:dyDescent="0.3">
      <c r="A3414" s="189">
        <f t="shared" si="550"/>
        <v>43973.083333325063</v>
      </c>
      <c r="B3414" s="190">
        <f t="shared" si="546"/>
        <v>43973</v>
      </c>
      <c r="C3414" s="1">
        <f t="shared" si="547"/>
        <v>2</v>
      </c>
      <c r="D3414" s="191">
        <v>2.0780660614985274</v>
      </c>
      <c r="E3414" s="192">
        <f t="shared" si="548"/>
        <v>7.215803236549159E-5</v>
      </c>
      <c r="F3414" s="193">
        <f t="shared" si="549"/>
        <v>3.0983187276858133</v>
      </c>
      <c r="G3414" s="193">
        <f t="shared" si="553"/>
        <v>3.2128895497600043</v>
      </c>
      <c r="H3414" s="193">
        <f t="shared" si="553"/>
        <v>3.3316970157770736</v>
      </c>
      <c r="I3414" s="193">
        <f t="shared" si="553"/>
        <v>3.4548977899869033</v>
      </c>
      <c r="J3414" s="193">
        <f t="shared" si="553"/>
        <v>3.5826543298302909</v>
      </c>
      <c r="K3414" s="193">
        <f>MAX(0,(F3414-'2031 forecast'!$C$10))</f>
        <v>0</v>
      </c>
      <c r="L3414" s="193">
        <f>MAX(0,(G3414-'2031 forecast'!$C$10))</f>
        <v>0</v>
      </c>
      <c r="M3414" s="193">
        <f>MAX(0,(H3414-'2031 forecast'!$C$10))</f>
        <v>0</v>
      </c>
      <c r="N3414" s="193">
        <f>MAX(0,(I3414-'2031 forecast'!$C$10))</f>
        <v>0</v>
      </c>
      <c r="O3414" s="193">
        <f>MAX(0,(J3414-'2031 forecast'!$C$10))</f>
        <v>0</v>
      </c>
      <c r="P3414" s="175" t="str">
        <f t="shared" si="551"/>
        <v/>
      </c>
      <c r="Q3414" s="175" t="str">
        <f t="shared" si="552"/>
        <v/>
      </c>
    </row>
    <row r="3415" spans="1:17" s="1" customFormat="1" x14ac:dyDescent="0.3">
      <c r="A3415" s="189">
        <f t="shared" si="550"/>
        <v>43973.124999991727</v>
      </c>
      <c r="B3415" s="190">
        <f t="shared" si="546"/>
        <v>43973</v>
      </c>
      <c r="C3415" s="1">
        <f t="shared" si="547"/>
        <v>3</v>
      </c>
      <c r="D3415" s="191">
        <v>2.0253614874750139</v>
      </c>
      <c r="E3415" s="192">
        <f t="shared" si="548"/>
        <v>7.0327937341729116E-5</v>
      </c>
      <c r="F3415" s="193">
        <f t="shared" si="549"/>
        <v>3.0197381802445062</v>
      </c>
      <c r="G3415" s="193">
        <f t="shared" si="553"/>
        <v>3.1314032205994242</v>
      </c>
      <c r="H3415" s="193">
        <f t="shared" si="553"/>
        <v>3.2471974537827268</v>
      </c>
      <c r="I3415" s="193">
        <f t="shared" si="553"/>
        <v>3.3672735706756409</v>
      </c>
      <c r="J3415" s="193">
        <f t="shared" si="553"/>
        <v>3.4917899084215511</v>
      </c>
      <c r="K3415" s="193">
        <f>MAX(0,(F3415-'2031 forecast'!$C$10))</f>
        <v>0</v>
      </c>
      <c r="L3415" s="193">
        <f>MAX(0,(G3415-'2031 forecast'!$C$10))</f>
        <v>0</v>
      </c>
      <c r="M3415" s="193">
        <f>MAX(0,(H3415-'2031 forecast'!$C$10))</f>
        <v>0</v>
      </c>
      <c r="N3415" s="193">
        <f>MAX(0,(I3415-'2031 forecast'!$C$10))</f>
        <v>0</v>
      </c>
      <c r="O3415" s="193">
        <f>MAX(0,(J3415-'2031 forecast'!$C$10))</f>
        <v>0</v>
      </c>
      <c r="P3415" s="175" t="str">
        <f t="shared" si="551"/>
        <v/>
      </c>
      <c r="Q3415" s="175" t="str">
        <f t="shared" si="552"/>
        <v/>
      </c>
    </row>
    <row r="3416" spans="1:17" s="1" customFormat="1" x14ac:dyDescent="0.3">
      <c r="A3416" s="189">
        <f t="shared" si="550"/>
        <v>43973.166666658391</v>
      </c>
      <c r="B3416" s="190">
        <f t="shared" si="546"/>
        <v>43973</v>
      </c>
      <c r="C3416" s="1">
        <f t="shared" si="547"/>
        <v>4</v>
      </c>
      <c r="D3416" s="191">
        <v>2.0554783869170214</v>
      </c>
      <c r="E3416" s="192">
        <f t="shared" si="548"/>
        <v>7.1373705926736238E-5</v>
      </c>
      <c r="F3416" s="193">
        <f t="shared" si="549"/>
        <v>3.0646413502109668</v>
      </c>
      <c r="G3416" s="193">
        <f t="shared" si="553"/>
        <v>3.1779668372626126</v>
      </c>
      <c r="H3416" s="193">
        <f t="shared" si="553"/>
        <v>3.2954829177794962</v>
      </c>
      <c r="I3416" s="193">
        <f t="shared" si="553"/>
        <v>3.4173445531392193</v>
      </c>
      <c r="J3416" s="193">
        <f t="shared" si="553"/>
        <v>3.5437124349408307</v>
      </c>
      <c r="K3416" s="193">
        <f>MAX(0,(F3416-'2031 forecast'!$C$10))</f>
        <v>0</v>
      </c>
      <c r="L3416" s="193">
        <f>MAX(0,(G3416-'2031 forecast'!$C$10))</f>
        <v>0</v>
      </c>
      <c r="M3416" s="193">
        <f>MAX(0,(H3416-'2031 forecast'!$C$10))</f>
        <v>0</v>
      </c>
      <c r="N3416" s="193">
        <f>MAX(0,(I3416-'2031 forecast'!$C$10))</f>
        <v>0</v>
      </c>
      <c r="O3416" s="193">
        <f>MAX(0,(J3416-'2031 forecast'!$C$10))</f>
        <v>0</v>
      </c>
      <c r="P3416" s="175" t="str">
        <f t="shared" si="551"/>
        <v/>
      </c>
      <c r="Q3416" s="175" t="str">
        <f t="shared" si="552"/>
        <v/>
      </c>
    </row>
    <row r="3417" spans="1:17" s="1" customFormat="1" x14ac:dyDescent="0.3">
      <c r="A3417" s="189">
        <f t="shared" si="550"/>
        <v>43973.208333325056</v>
      </c>
      <c r="B3417" s="190">
        <f t="shared" si="546"/>
        <v>43973</v>
      </c>
      <c r="C3417" s="1">
        <f t="shared" si="547"/>
        <v>5</v>
      </c>
      <c r="D3417" s="191">
        <v>1.9726569134515002</v>
      </c>
      <c r="E3417" s="192">
        <f t="shared" si="548"/>
        <v>6.8497842317966643E-5</v>
      </c>
      <c r="F3417" s="193">
        <f t="shared" si="549"/>
        <v>2.9411576328031988</v>
      </c>
      <c r="G3417" s="193">
        <f t="shared" si="553"/>
        <v>3.0499168914388441</v>
      </c>
      <c r="H3417" s="193">
        <f t="shared" si="553"/>
        <v>3.1626978917883806</v>
      </c>
      <c r="I3417" s="193">
        <f t="shared" si="553"/>
        <v>3.2796493513643785</v>
      </c>
      <c r="J3417" s="193">
        <f t="shared" si="553"/>
        <v>3.4009254870128118</v>
      </c>
      <c r="K3417" s="193">
        <f>MAX(0,(F3417-'2031 forecast'!$C$10))</f>
        <v>0</v>
      </c>
      <c r="L3417" s="193">
        <f>MAX(0,(G3417-'2031 forecast'!$C$10))</f>
        <v>0</v>
      </c>
      <c r="M3417" s="193">
        <f>MAX(0,(H3417-'2031 forecast'!$C$10))</f>
        <v>0</v>
      </c>
      <c r="N3417" s="193">
        <f>MAX(0,(I3417-'2031 forecast'!$C$10))</f>
        <v>0</v>
      </c>
      <c r="O3417" s="193">
        <f>MAX(0,(J3417-'2031 forecast'!$C$10))</f>
        <v>0</v>
      </c>
      <c r="P3417" s="175" t="str">
        <f t="shared" si="551"/>
        <v/>
      </c>
      <c r="Q3417" s="175" t="str">
        <f t="shared" si="552"/>
        <v/>
      </c>
    </row>
    <row r="3418" spans="1:17" s="1" customFormat="1" x14ac:dyDescent="0.3">
      <c r="A3418" s="189">
        <f t="shared" si="550"/>
        <v>43973.24999999172</v>
      </c>
      <c r="B3418" s="190">
        <f t="shared" si="546"/>
        <v>43973</v>
      </c>
      <c r="C3418" s="1">
        <f t="shared" si="547"/>
        <v>6</v>
      </c>
      <c r="D3418" s="191">
        <v>2.1985336592665576</v>
      </c>
      <c r="E3418" s="192">
        <f t="shared" si="548"/>
        <v>7.6341106705520077E-5</v>
      </c>
      <c r="F3418" s="193">
        <f t="shared" si="549"/>
        <v>3.277931407551657</v>
      </c>
      <c r="G3418" s="193">
        <f t="shared" si="553"/>
        <v>3.3991440164127575</v>
      </c>
      <c r="H3418" s="193">
        <f t="shared" si="553"/>
        <v>3.5248388717641497</v>
      </c>
      <c r="I3418" s="193">
        <f t="shared" si="553"/>
        <v>3.6551817198412162</v>
      </c>
      <c r="J3418" s="193">
        <f t="shared" si="553"/>
        <v>3.7903444359074085</v>
      </c>
      <c r="K3418" s="193">
        <f>MAX(0,(F3418-'2031 forecast'!$C$10))</f>
        <v>0</v>
      </c>
      <c r="L3418" s="193">
        <f>MAX(0,(G3418-'2031 forecast'!$C$10))</f>
        <v>0</v>
      </c>
      <c r="M3418" s="193">
        <f>MAX(0,(H3418-'2031 forecast'!$C$10))</f>
        <v>0</v>
      </c>
      <c r="N3418" s="193">
        <f>MAX(0,(I3418-'2031 forecast'!$C$10))</f>
        <v>0</v>
      </c>
      <c r="O3418" s="193">
        <f>MAX(0,(J3418-'2031 forecast'!$C$10))</f>
        <v>0</v>
      </c>
      <c r="P3418" s="175" t="str">
        <f t="shared" si="551"/>
        <v/>
      </c>
      <c r="Q3418" s="175" t="str">
        <f t="shared" si="552"/>
        <v/>
      </c>
    </row>
    <row r="3419" spans="1:17" s="1" customFormat="1" x14ac:dyDescent="0.3">
      <c r="A3419" s="189">
        <f t="shared" si="550"/>
        <v>43973.291666658384</v>
      </c>
      <c r="B3419" s="190">
        <f t="shared" si="546"/>
        <v>43973</v>
      </c>
      <c r="C3419" s="1">
        <f t="shared" si="547"/>
        <v>7</v>
      </c>
      <c r="D3419" s="191">
        <v>2.4394688548026187</v>
      </c>
      <c r="E3419" s="192">
        <f t="shared" si="548"/>
        <v>8.4707255385577066E-5</v>
      </c>
      <c r="F3419" s="193">
        <f t="shared" si="549"/>
        <v>3.6371567672833454</v>
      </c>
      <c r="G3419" s="193">
        <f t="shared" si="553"/>
        <v>3.7716529497182649</v>
      </c>
      <c r="H3419" s="193">
        <f t="shared" si="553"/>
        <v>3.9111225837383028</v>
      </c>
      <c r="I3419" s="193">
        <f t="shared" si="553"/>
        <v>4.0557495795498424</v>
      </c>
      <c r="J3419" s="193">
        <f t="shared" si="553"/>
        <v>4.2057246480616444</v>
      </c>
      <c r="K3419" s="193">
        <f>MAX(0,(F3419-'2031 forecast'!$C$10))</f>
        <v>0</v>
      </c>
      <c r="L3419" s="193">
        <f>MAX(0,(G3419-'2031 forecast'!$C$10))</f>
        <v>0</v>
      </c>
      <c r="M3419" s="193">
        <f>MAX(0,(H3419-'2031 forecast'!$C$10))</f>
        <v>0</v>
      </c>
      <c r="N3419" s="193">
        <f>MAX(0,(I3419-'2031 forecast'!$C$10))</f>
        <v>0</v>
      </c>
      <c r="O3419" s="193">
        <f>MAX(0,(J3419-'2031 forecast'!$C$10))</f>
        <v>0</v>
      </c>
      <c r="P3419" s="175" t="str">
        <f t="shared" si="551"/>
        <v/>
      </c>
      <c r="Q3419" s="175" t="str">
        <f t="shared" si="552"/>
        <v/>
      </c>
    </row>
    <row r="3420" spans="1:17" s="1" customFormat="1" x14ac:dyDescent="0.3">
      <c r="A3420" s="189">
        <f t="shared" si="550"/>
        <v>43973.333333325048</v>
      </c>
      <c r="B3420" s="190">
        <f t="shared" si="546"/>
        <v>43973</v>
      </c>
      <c r="C3420" s="1">
        <f t="shared" si="547"/>
        <v>8</v>
      </c>
      <c r="D3420" s="191">
        <v>2.4545273045236224</v>
      </c>
      <c r="E3420" s="192">
        <f t="shared" si="548"/>
        <v>8.5230139678080621E-5</v>
      </c>
      <c r="F3420" s="193">
        <f t="shared" si="549"/>
        <v>3.6596083522665754</v>
      </c>
      <c r="G3420" s="193">
        <f t="shared" si="553"/>
        <v>3.7949347580498589</v>
      </c>
      <c r="H3420" s="193">
        <f t="shared" si="553"/>
        <v>3.9352653157366868</v>
      </c>
      <c r="I3420" s="193">
        <f t="shared" si="553"/>
        <v>4.0807850707816309</v>
      </c>
      <c r="J3420" s="193">
        <f t="shared" si="553"/>
        <v>4.2316859113212839</v>
      </c>
      <c r="K3420" s="193">
        <f>MAX(0,(F3420-'2031 forecast'!$C$10))</f>
        <v>0</v>
      </c>
      <c r="L3420" s="193">
        <f>MAX(0,(G3420-'2031 forecast'!$C$10))</f>
        <v>0</v>
      </c>
      <c r="M3420" s="193">
        <f>MAX(0,(H3420-'2031 forecast'!$C$10))</f>
        <v>0</v>
      </c>
      <c r="N3420" s="193">
        <f>MAX(0,(I3420-'2031 forecast'!$C$10))</f>
        <v>0</v>
      </c>
      <c r="O3420" s="193">
        <f>MAX(0,(J3420-'2031 forecast'!$C$10))</f>
        <v>0</v>
      </c>
      <c r="P3420" s="175" t="str">
        <f t="shared" si="551"/>
        <v/>
      </c>
      <c r="Q3420" s="175" t="str">
        <f t="shared" si="552"/>
        <v/>
      </c>
    </row>
    <row r="3421" spans="1:17" s="1" customFormat="1" x14ac:dyDescent="0.3">
      <c r="A3421" s="189">
        <f t="shared" si="550"/>
        <v>43973.374999991713</v>
      </c>
      <c r="B3421" s="190">
        <f t="shared" si="546"/>
        <v>43973</v>
      </c>
      <c r="C3421" s="1">
        <f t="shared" si="547"/>
        <v>9</v>
      </c>
      <c r="D3421" s="191">
        <v>2.6276994763151666</v>
      </c>
      <c r="E3421" s="192">
        <f t="shared" si="548"/>
        <v>9.1243309041871595E-5</v>
      </c>
      <c r="F3421" s="193">
        <f t="shared" si="549"/>
        <v>3.9178015795737267</v>
      </c>
      <c r="G3421" s="193">
        <f t="shared" si="553"/>
        <v>4.0626755538631931</v>
      </c>
      <c r="H3421" s="193">
        <f t="shared" si="553"/>
        <v>4.2129067337181105</v>
      </c>
      <c r="I3421" s="193">
        <f t="shared" si="553"/>
        <v>4.3686932199472066</v>
      </c>
      <c r="J3421" s="193">
        <f t="shared" si="553"/>
        <v>4.5302404388071418</v>
      </c>
      <c r="K3421" s="193">
        <f>MAX(0,(F3421-'2031 forecast'!$C$10))</f>
        <v>0</v>
      </c>
      <c r="L3421" s="193">
        <f>MAX(0,(G3421-'2031 forecast'!$C$10))</f>
        <v>0</v>
      </c>
      <c r="M3421" s="193">
        <f>MAX(0,(H3421-'2031 forecast'!$C$10))</f>
        <v>0</v>
      </c>
      <c r="N3421" s="193">
        <f>MAX(0,(I3421-'2031 forecast'!$C$10))</f>
        <v>0</v>
      </c>
      <c r="O3421" s="193">
        <f>MAX(0,(J3421-'2031 forecast'!$C$10))</f>
        <v>0</v>
      </c>
      <c r="P3421" s="175" t="str">
        <f t="shared" si="551"/>
        <v/>
      </c>
      <c r="Q3421" s="175" t="str">
        <f t="shared" si="552"/>
        <v/>
      </c>
    </row>
    <row r="3422" spans="1:17" s="1" customFormat="1" x14ac:dyDescent="0.3">
      <c r="A3422" s="189">
        <f t="shared" si="550"/>
        <v>43973.416666658377</v>
      </c>
      <c r="B3422" s="190">
        <f t="shared" si="546"/>
        <v>43973</v>
      </c>
      <c r="C3422" s="1">
        <f t="shared" si="547"/>
        <v>10</v>
      </c>
      <c r="D3422" s="191">
        <v>2.7707547486647033</v>
      </c>
      <c r="E3422" s="192">
        <f t="shared" si="548"/>
        <v>9.6210709820655448E-5</v>
      </c>
      <c r="F3422" s="193">
        <f t="shared" si="549"/>
        <v>4.1310916369144177</v>
      </c>
      <c r="G3422" s="193">
        <f t="shared" si="553"/>
        <v>4.2838527330133385</v>
      </c>
      <c r="H3422" s="193">
        <f t="shared" si="553"/>
        <v>4.4422626877027644</v>
      </c>
      <c r="I3422" s="193">
        <f t="shared" si="553"/>
        <v>4.6065303866492044</v>
      </c>
      <c r="J3422" s="193">
        <f t="shared" si="553"/>
        <v>4.7768724397737206</v>
      </c>
      <c r="K3422" s="193">
        <f>MAX(0,(F3422-'2031 forecast'!$C$10))</f>
        <v>0</v>
      </c>
      <c r="L3422" s="193">
        <f>MAX(0,(G3422-'2031 forecast'!$C$10))</f>
        <v>0</v>
      </c>
      <c r="M3422" s="193">
        <f>MAX(0,(H3422-'2031 forecast'!$C$10))</f>
        <v>0</v>
      </c>
      <c r="N3422" s="193">
        <f>MAX(0,(I3422-'2031 forecast'!$C$10))</f>
        <v>0</v>
      </c>
      <c r="O3422" s="193">
        <f>MAX(0,(J3422-'2031 forecast'!$C$10))</f>
        <v>0</v>
      </c>
      <c r="P3422" s="175" t="str">
        <f t="shared" si="551"/>
        <v/>
      </c>
      <c r="Q3422" s="175" t="str">
        <f t="shared" si="552"/>
        <v/>
      </c>
    </row>
    <row r="3423" spans="1:17" s="1" customFormat="1" x14ac:dyDescent="0.3">
      <c r="A3423" s="189">
        <f t="shared" si="550"/>
        <v>43973.458333325041</v>
      </c>
      <c r="B3423" s="190">
        <f t="shared" si="546"/>
        <v>43973</v>
      </c>
      <c r="C3423" s="1">
        <f t="shared" si="547"/>
        <v>11</v>
      </c>
      <c r="D3423" s="191">
        <v>2.9740438198982542</v>
      </c>
      <c r="E3423" s="192">
        <f t="shared" si="548"/>
        <v>1.0326964776945352E-4</v>
      </c>
      <c r="F3423" s="193">
        <f t="shared" si="549"/>
        <v>4.4341880341880282</v>
      </c>
      <c r="G3423" s="193">
        <f t="shared" si="553"/>
        <v>4.5981571454898598</v>
      </c>
      <c r="H3423" s="193">
        <f t="shared" si="553"/>
        <v>4.7681895696809553</v>
      </c>
      <c r="I3423" s="193">
        <f t="shared" si="553"/>
        <v>4.9445095182783572</v>
      </c>
      <c r="J3423" s="193">
        <f t="shared" si="553"/>
        <v>5.1273494937788566</v>
      </c>
      <c r="K3423" s="193">
        <f>MAX(0,(F3423-'2031 forecast'!$C$10))</f>
        <v>0</v>
      </c>
      <c r="L3423" s="193">
        <f>MAX(0,(G3423-'2031 forecast'!$C$10))</f>
        <v>0</v>
      </c>
      <c r="M3423" s="193">
        <f>MAX(0,(H3423-'2031 forecast'!$C$10))</f>
        <v>0</v>
      </c>
      <c r="N3423" s="193">
        <f>MAX(0,(I3423-'2031 forecast'!$C$10))</f>
        <v>0</v>
      </c>
      <c r="O3423" s="193">
        <f>MAX(0,(J3423-'2031 forecast'!$C$10))</f>
        <v>0</v>
      </c>
      <c r="P3423" s="175" t="str">
        <f t="shared" si="551"/>
        <v/>
      </c>
      <c r="Q3423" s="175" t="str">
        <f t="shared" si="552"/>
        <v/>
      </c>
    </row>
    <row r="3424" spans="1:17" s="1" customFormat="1" x14ac:dyDescent="0.3">
      <c r="A3424" s="189">
        <f t="shared" si="550"/>
        <v>43973.499999991705</v>
      </c>
      <c r="B3424" s="190">
        <f t="shared" si="546"/>
        <v>43973</v>
      </c>
      <c r="C3424" s="1">
        <f t="shared" si="547"/>
        <v>12</v>
      </c>
      <c r="D3424" s="191">
        <v>2.9363976955957449</v>
      </c>
      <c r="E3424" s="192">
        <f t="shared" si="548"/>
        <v>1.0196243703819463E-4</v>
      </c>
      <c r="F3424" s="193">
        <f t="shared" si="549"/>
        <v>4.378059071729953</v>
      </c>
      <c r="G3424" s="193">
        <f t="shared" si="553"/>
        <v>4.5399526246608746</v>
      </c>
      <c r="H3424" s="193">
        <f t="shared" si="553"/>
        <v>4.7078327396849948</v>
      </c>
      <c r="I3424" s="193">
        <f t="shared" si="553"/>
        <v>4.8819207901988841</v>
      </c>
      <c r="J3424" s="193">
        <f t="shared" si="553"/>
        <v>5.0624463356297582</v>
      </c>
      <c r="K3424" s="193">
        <f>MAX(0,(F3424-'2031 forecast'!$C$10))</f>
        <v>0</v>
      </c>
      <c r="L3424" s="193">
        <f>MAX(0,(G3424-'2031 forecast'!$C$10))</f>
        <v>0</v>
      </c>
      <c r="M3424" s="193">
        <f>MAX(0,(H3424-'2031 forecast'!$C$10))</f>
        <v>0</v>
      </c>
      <c r="N3424" s="193">
        <f>MAX(0,(I3424-'2031 forecast'!$C$10))</f>
        <v>0</v>
      </c>
      <c r="O3424" s="193">
        <f>MAX(0,(J3424-'2031 forecast'!$C$10))</f>
        <v>0</v>
      </c>
      <c r="P3424" s="175" t="str">
        <f t="shared" si="551"/>
        <v/>
      </c>
      <c r="Q3424" s="175" t="str">
        <f t="shared" si="552"/>
        <v/>
      </c>
    </row>
    <row r="3425" spans="1:17" s="1" customFormat="1" x14ac:dyDescent="0.3">
      <c r="A3425" s="189">
        <f t="shared" si="550"/>
        <v>43973.54166665837</v>
      </c>
      <c r="B3425" s="190">
        <f t="shared" si="546"/>
        <v>43973</v>
      </c>
      <c r="C3425" s="1">
        <f t="shared" si="547"/>
        <v>13</v>
      </c>
      <c r="D3425" s="191">
        <v>3.0041607193402617</v>
      </c>
      <c r="E3425" s="192">
        <f t="shared" si="548"/>
        <v>1.0431541635446064E-4</v>
      </c>
      <c r="F3425" s="193">
        <f t="shared" si="549"/>
        <v>4.4790912041544892</v>
      </c>
      <c r="G3425" s="193">
        <f t="shared" ref="G3425:J3444" si="554">$E3425*G$2</f>
        <v>4.6447207621530486</v>
      </c>
      <c r="H3425" s="193">
        <f t="shared" si="554"/>
        <v>4.8164750336777242</v>
      </c>
      <c r="I3425" s="193">
        <f t="shared" si="554"/>
        <v>4.994580500741935</v>
      </c>
      <c r="J3425" s="193">
        <f t="shared" si="554"/>
        <v>5.1792720202981366</v>
      </c>
      <c r="K3425" s="193">
        <f>MAX(0,(F3425-'2031 forecast'!$C$10))</f>
        <v>0</v>
      </c>
      <c r="L3425" s="193">
        <f>MAX(0,(G3425-'2031 forecast'!$C$10))</f>
        <v>0</v>
      </c>
      <c r="M3425" s="193">
        <f>MAX(0,(H3425-'2031 forecast'!$C$10))</f>
        <v>0</v>
      </c>
      <c r="N3425" s="193">
        <f>MAX(0,(I3425-'2031 forecast'!$C$10))</f>
        <v>0</v>
      </c>
      <c r="O3425" s="193">
        <f>MAX(0,(J3425-'2031 forecast'!$C$10))</f>
        <v>0</v>
      </c>
      <c r="P3425" s="175" t="str">
        <f t="shared" si="551"/>
        <v/>
      </c>
      <c r="Q3425" s="175" t="str">
        <f t="shared" si="552"/>
        <v/>
      </c>
    </row>
    <row r="3426" spans="1:17" s="1" customFormat="1" x14ac:dyDescent="0.3">
      <c r="A3426" s="189">
        <f t="shared" si="550"/>
        <v>43973.583333325034</v>
      </c>
      <c r="B3426" s="190">
        <f t="shared" si="546"/>
        <v>43973</v>
      </c>
      <c r="C3426" s="1">
        <f t="shared" si="547"/>
        <v>14</v>
      </c>
      <c r="D3426" s="191">
        <v>3.1547452165503</v>
      </c>
      <c r="E3426" s="192">
        <f t="shared" si="548"/>
        <v>1.0954425927949626E-4</v>
      </c>
      <c r="F3426" s="193">
        <f t="shared" si="549"/>
        <v>4.7036070539867953</v>
      </c>
      <c r="G3426" s="193">
        <f t="shared" si="554"/>
        <v>4.8775388454689903</v>
      </c>
      <c r="H3426" s="193">
        <f t="shared" si="554"/>
        <v>5.0579023536615706</v>
      </c>
      <c r="I3426" s="193">
        <f t="shared" si="554"/>
        <v>5.2449354130598262</v>
      </c>
      <c r="J3426" s="193">
        <f t="shared" si="554"/>
        <v>5.4388846528945338</v>
      </c>
      <c r="K3426" s="193">
        <f>MAX(0,(F3426-'2031 forecast'!$C$10))</f>
        <v>0</v>
      </c>
      <c r="L3426" s="193">
        <f>MAX(0,(G3426-'2031 forecast'!$C$10))</f>
        <v>0</v>
      </c>
      <c r="M3426" s="193">
        <f>MAX(0,(H3426-'2031 forecast'!$C$10))</f>
        <v>0</v>
      </c>
      <c r="N3426" s="193">
        <f>MAX(0,(I3426-'2031 forecast'!$C$10))</f>
        <v>0</v>
      </c>
      <c r="O3426" s="193">
        <f>MAX(0,(J3426-'2031 forecast'!$C$10))</f>
        <v>0</v>
      </c>
      <c r="P3426" s="175" t="str">
        <f t="shared" si="551"/>
        <v/>
      </c>
      <c r="Q3426" s="175" t="str">
        <f t="shared" si="552"/>
        <v/>
      </c>
    </row>
    <row r="3427" spans="1:17" s="1" customFormat="1" x14ac:dyDescent="0.3">
      <c r="A3427" s="189">
        <f t="shared" si="550"/>
        <v>43973.624999991698</v>
      </c>
      <c r="B3427" s="190">
        <f t="shared" si="546"/>
        <v>43973</v>
      </c>
      <c r="C3427" s="1">
        <f t="shared" si="547"/>
        <v>15</v>
      </c>
      <c r="D3427" s="191">
        <v>3.1321575419687941</v>
      </c>
      <c r="E3427" s="192">
        <f t="shared" si="548"/>
        <v>1.0875993284074093E-4</v>
      </c>
      <c r="F3427" s="193">
        <f t="shared" si="549"/>
        <v>4.6699296765119493</v>
      </c>
      <c r="G3427" s="193">
        <f t="shared" si="554"/>
        <v>4.8426161329715995</v>
      </c>
      <c r="H3427" s="193">
        <f t="shared" si="554"/>
        <v>5.0216882556639932</v>
      </c>
      <c r="I3427" s="193">
        <f t="shared" si="554"/>
        <v>5.2073821762121435</v>
      </c>
      <c r="J3427" s="193">
        <f t="shared" si="554"/>
        <v>5.3999427580050749</v>
      </c>
      <c r="K3427" s="193">
        <f>MAX(0,(F3427-'2031 forecast'!$C$10))</f>
        <v>0</v>
      </c>
      <c r="L3427" s="193">
        <f>MAX(0,(G3427-'2031 forecast'!$C$10))</f>
        <v>0</v>
      </c>
      <c r="M3427" s="193">
        <f>MAX(0,(H3427-'2031 forecast'!$C$10))</f>
        <v>0</v>
      </c>
      <c r="N3427" s="193">
        <f>MAX(0,(I3427-'2031 forecast'!$C$10))</f>
        <v>0</v>
      </c>
      <c r="O3427" s="193">
        <f>MAX(0,(J3427-'2031 forecast'!$C$10))</f>
        <v>0</v>
      </c>
      <c r="P3427" s="175" t="str">
        <f t="shared" si="551"/>
        <v/>
      </c>
      <c r="Q3427" s="175" t="str">
        <f t="shared" si="552"/>
        <v/>
      </c>
    </row>
    <row r="3428" spans="1:17" s="1" customFormat="1" x14ac:dyDescent="0.3">
      <c r="A3428" s="189">
        <f t="shared" si="550"/>
        <v>43973.666666658362</v>
      </c>
      <c r="B3428" s="190">
        <f t="shared" si="546"/>
        <v>43973</v>
      </c>
      <c r="C3428" s="1">
        <f t="shared" si="547"/>
        <v>16</v>
      </c>
      <c r="D3428" s="191">
        <v>3.2752128143183308</v>
      </c>
      <c r="E3428" s="192">
        <f t="shared" si="548"/>
        <v>1.1372733361952476E-4</v>
      </c>
      <c r="F3428" s="193">
        <f t="shared" si="549"/>
        <v>4.8832197338526395</v>
      </c>
      <c r="G3428" s="193">
        <f t="shared" si="554"/>
        <v>5.0637933121217449</v>
      </c>
      <c r="H3428" s="193">
        <f t="shared" si="554"/>
        <v>5.2510442096486472</v>
      </c>
      <c r="I3428" s="193">
        <f t="shared" si="554"/>
        <v>5.4452193429141396</v>
      </c>
      <c r="J3428" s="193">
        <f t="shared" si="554"/>
        <v>5.6465747589716528</v>
      </c>
      <c r="K3428" s="193">
        <f>MAX(0,(F3428-'2031 forecast'!$C$10))</f>
        <v>0</v>
      </c>
      <c r="L3428" s="193">
        <f>MAX(0,(G3428-'2031 forecast'!$C$10))</f>
        <v>0</v>
      </c>
      <c r="M3428" s="193">
        <f>MAX(0,(H3428-'2031 forecast'!$C$10))</f>
        <v>0</v>
      </c>
      <c r="N3428" s="193">
        <f>MAX(0,(I3428-'2031 forecast'!$C$10))</f>
        <v>0</v>
      </c>
      <c r="O3428" s="193">
        <f>MAX(0,(J3428-'2031 forecast'!$C$10))</f>
        <v>0</v>
      </c>
      <c r="P3428" s="175" t="str">
        <f t="shared" si="551"/>
        <v/>
      </c>
      <c r="Q3428" s="175" t="str">
        <f t="shared" si="552"/>
        <v/>
      </c>
    </row>
    <row r="3429" spans="1:17" s="1" customFormat="1" x14ac:dyDescent="0.3">
      <c r="A3429" s="189">
        <f t="shared" si="550"/>
        <v>43973.708333325027</v>
      </c>
      <c r="B3429" s="190">
        <f t="shared" si="546"/>
        <v>43973</v>
      </c>
      <c r="C3429" s="1">
        <f t="shared" si="547"/>
        <v>17</v>
      </c>
      <c r="D3429" s="191">
        <v>3.2300374651553194</v>
      </c>
      <c r="E3429" s="192">
        <f t="shared" si="548"/>
        <v>1.1215868074201409E-4</v>
      </c>
      <c r="F3429" s="193">
        <f t="shared" si="549"/>
        <v>4.8158649789029484</v>
      </c>
      <c r="G3429" s="193">
        <f t="shared" si="554"/>
        <v>4.9939478871269625</v>
      </c>
      <c r="H3429" s="193">
        <f t="shared" si="554"/>
        <v>5.1786160136534942</v>
      </c>
      <c r="I3429" s="193">
        <f t="shared" si="554"/>
        <v>5.3701128692187732</v>
      </c>
      <c r="J3429" s="193">
        <f t="shared" si="554"/>
        <v>5.5686909691927342</v>
      </c>
      <c r="K3429" s="193">
        <f>MAX(0,(F3429-'2031 forecast'!$C$10))</f>
        <v>0</v>
      </c>
      <c r="L3429" s="193">
        <f>MAX(0,(G3429-'2031 forecast'!$C$10))</f>
        <v>0</v>
      </c>
      <c r="M3429" s="193">
        <f>MAX(0,(H3429-'2031 forecast'!$C$10))</f>
        <v>0</v>
      </c>
      <c r="N3429" s="193">
        <f>MAX(0,(I3429-'2031 forecast'!$C$10))</f>
        <v>0</v>
      </c>
      <c r="O3429" s="193">
        <f>MAX(0,(J3429-'2031 forecast'!$C$10))</f>
        <v>0</v>
      </c>
      <c r="P3429" s="175" t="str">
        <f t="shared" si="551"/>
        <v/>
      </c>
      <c r="Q3429" s="175" t="str">
        <f t="shared" si="552"/>
        <v/>
      </c>
    </row>
    <row r="3430" spans="1:17" s="1" customFormat="1" x14ac:dyDescent="0.3">
      <c r="A3430" s="189">
        <f t="shared" si="550"/>
        <v>43973.749999991691</v>
      </c>
      <c r="B3430" s="190">
        <f t="shared" si="546"/>
        <v>43973</v>
      </c>
      <c r="C3430" s="1">
        <f t="shared" si="547"/>
        <v>18</v>
      </c>
      <c r="D3430" s="191">
        <v>3.2450959148763232</v>
      </c>
      <c r="E3430" s="192">
        <f t="shared" si="548"/>
        <v>1.1268156503451764E-4</v>
      </c>
      <c r="F3430" s="193">
        <f t="shared" si="549"/>
        <v>4.8383165638861785</v>
      </c>
      <c r="G3430" s="193">
        <f t="shared" si="554"/>
        <v>5.017229695458556</v>
      </c>
      <c r="H3430" s="193">
        <f t="shared" si="554"/>
        <v>5.2027587456518782</v>
      </c>
      <c r="I3430" s="193">
        <f t="shared" si="554"/>
        <v>5.3951483604505617</v>
      </c>
      <c r="J3430" s="193">
        <f t="shared" si="554"/>
        <v>5.5946522324523729</v>
      </c>
      <c r="K3430" s="193">
        <f>MAX(0,(F3430-'2031 forecast'!$C$10))</f>
        <v>0</v>
      </c>
      <c r="L3430" s="193">
        <f>MAX(0,(G3430-'2031 forecast'!$C$10))</f>
        <v>0</v>
      </c>
      <c r="M3430" s="193">
        <f>MAX(0,(H3430-'2031 forecast'!$C$10))</f>
        <v>0</v>
      </c>
      <c r="N3430" s="193">
        <f>MAX(0,(I3430-'2031 forecast'!$C$10))</f>
        <v>0</v>
      </c>
      <c r="O3430" s="193">
        <f>MAX(0,(J3430-'2031 forecast'!$C$10))</f>
        <v>0</v>
      </c>
      <c r="P3430" s="175" t="str">
        <f t="shared" si="551"/>
        <v/>
      </c>
      <c r="Q3430" s="175" t="str">
        <f t="shared" si="552"/>
        <v/>
      </c>
    </row>
    <row r="3431" spans="1:17" s="1" customFormat="1" x14ac:dyDescent="0.3">
      <c r="A3431" s="189">
        <f t="shared" si="550"/>
        <v>43973.791666658355</v>
      </c>
      <c r="B3431" s="190">
        <f t="shared" si="546"/>
        <v>43973</v>
      </c>
      <c r="C3431" s="1">
        <f t="shared" si="547"/>
        <v>19</v>
      </c>
      <c r="D3431" s="191">
        <v>3.2074497905738135</v>
      </c>
      <c r="E3431" s="192">
        <f t="shared" si="548"/>
        <v>1.1137435430325874E-4</v>
      </c>
      <c r="F3431" s="193">
        <f t="shared" si="549"/>
        <v>4.7821876014281024</v>
      </c>
      <c r="G3431" s="193">
        <f t="shared" si="554"/>
        <v>4.9590251746295708</v>
      </c>
      <c r="H3431" s="193">
        <f t="shared" si="554"/>
        <v>5.1424019156559169</v>
      </c>
      <c r="I3431" s="193">
        <f t="shared" si="554"/>
        <v>5.3325596323710887</v>
      </c>
      <c r="J3431" s="193">
        <f t="shared" si="554"/>
        <v>5.5297490743032736</v>
      </c>
      <c r="K3431" s="193">
        <f>MAX(0,(F3431-'2031 forecast'!$C$10))</f>
        <v>0</v>
      </c>
      <c r="L3431" s="193">
        <f>MAX(0,(G3431-'2031 forecast'!$C$10))</f>
        <v>0</v>
      </c>
      <c r="M3431" s="193">
        <f>MAX(0,(H3431-'2031 forecast'!$C$10))</f>
        <v>0</v>
      </c>
      <c r="N3431" s="193">
        <f>MAX(0,(I3431-'2031 forecast'!$C$10))</f>
        <v>0</v>
      </c>
      <c r="O3431" s="193">
        <f>MAX(0,(J3431-'2031 forecast'!$C$10))</f>
        <v>0</v>
      </c>
      <c r="P3431" s="175" t="str">
        <f t="shared" si="551"/>
        <v/>
      </c>
      <c r="Q3431" s="175" t="str">
        <f t="shared" si="552"/>
        <v/>
      </c>
    </row>
    <row r="3432" spans="1:17" s="1" customFormat="1" x14ac:dyDescent="0.3">
      <c r="A3432" s="189">
        <f t="shared" si="550"/>
        <v>43973.833333325019</v>
      </c>
      <c r="B3432" s="190">
        <f t="shared" si="546"/>
        <v>43973</v>
      </c>
      <c r="C3432" s="1">
        <f t="shared" si="547"/>
        <v>20</v>
      </c>
      <c r="D3432" s="191">
        <v>2.9891022696192584</v>
      </c>
      <c r="E3432" s="192">
        <f t="shared" si="548"/>
        <v>1.037925320619571E-4</v>
      </c>
      <c r="F3432" s="193">
        <f t="shared" si="549"/>
        <v>4.4566396191712601</v>
      </c>
      <c r="G3432" s="193">
        <f t="shared" si="554"/>
        <v>4.6214389538214551</v>
      </c>
      <c r="H3432" s="193">
        <f t="shared" si="554"/>
        <v>4.7923323016793411</v>
      </c>
      <c r="I3432" s="193">
        <f t="shared" si="554"/>
        <v>4.9695450095101465</v>
      </c>
      <c r="J3432" s="193">
        <f t="shared" si="554"/>
        <v>5.1533107570384979</v>
      </c>
      <c r="K3432" s="193">
        <f>MAX(0,(F3432-'2031 forecast'!$C$10))</f>
        <v>0</v>
      </c>
      <c r="L3432" s="193">
        <f>MAX(0,(G3432-'2031 forecast'!$C$10))</f>
        <v>0</v>
      </c>
      <c r="M3432" s="193">
        <f>MAX(0,(H3432-'2031 forecast'!$C$10))</f>
        <v>0</v>
      </c>
      <c r="N3432" s="193">
        <f>MAX(0,(I3432-'2031 forecast'!$C$10))</f>
        <v>0</v>
      </c>
      <c r="O3432" s="193">
        <f>MAX(0,(J3432-'2031 forecast'!$C$10))</f>
        <v>0</v>
      </c>
      <c r="P3432" s="175" t="str">
        <f t="shared" si="551"/>
        <v/>
      </c>
      <c r="Q3432" s="175" t="str">
        <f t="shared" si="552"/>
        <v/>
      </c>
    </row>
    <row r="3433" spans="1:17" s="1" customFormat="1" x14ac:dyDescent="0.3">
      <c r="A3433" s="189">
        <f t="shared" si="550"/>
        <v>43973.874999991684</v>
      </c>
      <c r="B3433" s="190">
        <f t="shared" si="546"/>
        <v>43973</v>
      </c>
      <c r="C3433" s="1">
        <f t="shared" si="547"/>
        <v>21</v>
      </c>
      <c r="D3433" s="191">
        <v>2.9589853701772508</v>
      </c>
      <c r="E3433" s="192">
        <f t="shared" si="548"/>
        <v>1.0274676347694998E-4</v>
      </c>
      <c r="F3433" s="193">
        <f t="shared" si="549"/>
        <v>4.411736449204799</v>
      </c>
      <c r="G3433" s="193">
        <f t="shared" si="554"/>
        <v>4.5748753371582671</v>
      </c>
      <c r="H3433" s="193">
        <f t="shared" si="554"/>
        <v>4.7440468376825713</v>
      </c>
      <c r="I3433" s="193">
        <f t="shared" si="554"/>
        <v>4.9194740270465687</v>
      </c>
      <c r="J3433" s="193">
        <f t="shared" si="554"/>
        <v>5.101388230519218</v>
      </c>
      <c r="K3433" s="193">
        <f>MAX(0,(F3433-'2031 forecast'!$C$10))</f>
        <v>0</v>
      </c>
      <c r="L3433" s="193">
        <f>MAX(0,(G3433-'2031 forecast'!$C$10))</f>
        <v>0</v>
      </c>
      <c r="M3433" s="193">
        <f>MAX(0,(H3433-'2031 forecast'!$C$10))</f>
        <v>0</v>
      </c>
      <c r="N3433" s="193">
        <f>MAX(0,(I3433-'2031 forecast'!$C$10))</f>
        <v>0</v>
      </c>
      <c r="O3433" s="193">
        <f>MAX(0,(J3433-'2031 forecast'!$C$10))</f>
        <v>0</v>
      </c>
      <c r="P3433" s="175" t="str">
        <f t="shared" si="551"/>
        <v/>
      </c>
      <c r="Q3433" s="175" t="str">
        <f t="shared" si="552"/>
        <v/>
      </c>
    </row>
    <row r="3434" spans="1:17" s="1" customFormat="1" x14ac:dyDescent="0.3">
      <c r="A3434" s="189">
        <f t="shared" si="550"/>
        <v>43973.916666658348</v>
      </c>
      <c r="B3434" s="190">
        <f t="shared" si="546"/>
        <v>43973</v>
      </c>
      <c r="C3434" s="1">
        <f t="shared" si="547"/>
        <v>22</v>
      </c>
      <c r="D3434" s="191">
        <v>2.7406378492226948</v>
      </c>
      <c r="E3434" s="192">
        <f t="shared" si="548"/>
        <v>9.5164941235648299E-5</v>
      </c>
      <c r="F3434" s="193">
        <f t="shared" si="549"/>
        <v>4.0861884669479549</v>
      </c>
      <c r="G3434" s="193">
        <f t="shared" si="554"/>
        <v>4.2372891163501496</v>
      </c>
      <c r="H3434" s="193">
        <f t="shared" si="554"/>
        <v>4.3939772237059938</v>
      </c>
      <c r="I3434" s="193">
        <f t="shared" si="554"/>
        <v>4.5564594041856248</v>
      </c>
      <c r="J3434" s="193">
        <f t="shared" si="554"/>
        <v>4.7249499132544397</v>
      </c>
      <c r="K3434" s="193">
        <f>MAX(0,(F3434-'2031 forecast'!$C$10))</f>
        <v>0</v>
      </c>
      <c r="L3434" s="193">
        <f>MAX(0,(G3434-'2031 forecast'!$C$10))</f>
        <v>0</v>
      </c>
      <c r="M3434" s="193">
        <f>MAX(0,(H3434-'2031 forecast'!$C$10))</f>
        <v>0</v>
      </c>
      <c r="N3434" s="193">
        <f>MAX(0,(I3434-'2031 forecast'!$C$10))</f>
        <v>0</v>
      </c>
      <c r="O3434" s="193">
        <f>MAX(0,(J3434-'2031 forecast'!$C$10))</f>
        <v>0</v>
      </c>
      <c r="P3434" s="175" t="str">
        <f t="shared" si="551"/>
        <v/>
      </c>
      <c r="Q3434" s="175" t="str">
        <f t="shared" si="552"/>
        <v/>
      </c>
    </row>
    <row r="3435" spans="1:17" s="1" customFormat="1" x14ac:dyDescent="0.3">
      <c r="A3435" s="189">
        <f t="shared" si="550"/>
        <v>43973.958333325012</v>
      </c>
      <c r="B3435" s="190">
        <f t="shared" si="546"/>
        <v>43973</v>
      </c>
      <c r="C3435" s="1">
        <f t="shared" si="547"/>
        <v>23</v>
      </c>
      <c r="D3435" s="191">
        <v>2.514761103407638</v>
      </c>
      <c r="E3435" s="192">
        <f t="shared" si="548"/>
        <v>8.7321676848094892E-5</v>
      </c>
      <c r="F3435" s="193">
        <f t="shared" si="549"/>
        <v>3.7494146921994984</v>
      </c>
      <c r="G3435" s="193">
        <f t="shared" si="554"/>
        <v>3.8880619913762366</v>
      </c>
      <c r="H3435" s="193">
        <f t="shared" si="554"/>
        <v>4.0318362437302264</v>
      </c>
      <c r="I3435" s="193">
        <f t="shared" si="554"/>
        <v>4.1809270357087884</v>
      </c>
      <c r="J3435" s="193">
        <f t="shared" si="554"/>
        <v>4.3355309643598448</v>
      </c>
      <c r="K3435" s="193">
        <f>MAX(0,(F3435-'2031 forecast'!$C$10))</f>
        <v>0</v>
      </c>
      <c r="L3435" s="193">
        <f>MAX(0,(G3435-'2031 forecast'!$C$10))</f>
        <v>0</v>
      </c>
      <c r="M3435" s="193">
        <f>MAX(0,(H3435-'2031 forecast'!$C$10))</f>
        <v>0</v>
      </c>
      <c r="N3435" s="193">
        <f>MAX(0,(I3435-'2031 forecast'!$C$10))</f>
        <v>0</v>
      </c>
      <c r="O3435" s="193">
        <f>MAX(0,(J3435-'2031 forecast'!$C$10))</f>
        <v>0</v>
      </c>
      <c r="P3435" s="175" t="str">
        <f t="shared" si="551"/>
        <v/>
      </c>
      <c r="Q3435" s="175" t="str">
        <f t="shared" si="552"/>
        <v/>
      </c>
    </row>
    <row r="3436" spans="1:17" s="1" customFormat="1" x14ac:dyDescent="0.3">
      <c r="A3436" s="189">
        <f t="shared" si="550"/>
        <v>43973.999999991676</v>
      </c>
      <c r="B3436" s="190">
        <f t="shared" si="546"/>
        <v>43973</v>
      </c>
      <c r="C3436" s="1">
        <f t="shared" si="547"/>
        <v>0</v>
      </c>
      <c r="D3436" s="191">
        <v>2.1834752095455543</v>
      </c>
      <c r="E3436" s="192">
        <f t="shared" si="548"/>
        <v>7.5818222413016523E-5</v>
      </c>
      <c r="F3436" s="193">
        <f t="shared" si="549"/>
        <v>3.2554798225684269</v>
      </c>
      <c r="G3436" s="193">
        <f t="shared" si="554"/>
        <v>3.3758622080811636</v>
      </c>
      <c r="H3436" s="193">
        <f t="shared" si="554"/>
        <v>3.5006961397657652</v>
      </c>
      <c r="I3436" s="193">
        <f t="shared" si="554"/>
        <v>3.6301462286094273</v>
      </c>
      <c r="J3436" s="193">
        <f t="shared" si="554"/>
        <v>3.764383172647769</v>
      </c>
      <c r="K3436" s="193">
        <f>MAX(0,(F3436-'2031 forecast'!$C$10))</f>
        <v>0</v>
      </c>
      <c r="L3436" s="193">
        <f>MAX(0,(G3436-'2031 forecast'!$C$10))</f>
        <v>0</v>
      </c>
      <c r="M3436" s="193">
        <f>MAX(0,(H3436-'2031 forecast'!$C$10))</f>
        <v>0</v>
      </c>
      <c r="N3436" s="193">
        <f>MAX(0,(I3436-'2031 forecast'!$C$10))</f>
        <v>0</v>
      </c>
      <c r="O3436" s="193">
        <f>MAX(0,(J3436-'2031 forecast'!$C$10))</f>
        <v>0</v>
      </c>
      <c r="P3436" s="175" t="str">
        <f t="shared" si="551"/>
        <v/>
      </c>
      <c r="Q3436" s="175" t="str">
        <f t="shared" si="552"/>
        <v/>
      </c>
    </row>
    <row r="3437" spans="1:17" s="1" customFormat="1" x14ac:dyDescent="0.3">
      <c r="A3437" s="189">
        <f t="shared" si="550"/>
        <v>43974.041666658341</v>
      </c>
      <c r="B3437" s="190">
        <f t="shared" si="546"/>
        <v>43974</v>
      </c>
      <c r="C3437" s="1">
        <f t="shared" si="547"/>
        <v>1</v>
      </c>
      <c r="D3437" s="191">
        <v>2.1684167598245505</v>
      </c>
      <c r="E3437" s="192">
        <f t="shared" si="548"/>
        <v>7.5295338120512969E-5</v>
      </c>
      <c r="F3437" s="193">
        <f t="shared" si="549"/>
        <v>3.2330282375851964</v>
      </c>
      <c r="G3437" s="193">
        <f t="shared" si="554"/>
        <v>3.35258039974957</v>
      </c>
      <c r="H3437" s="193">
        <f t="shared" si="554"/>
        <v>3.4765534077673812</v>
      </c>
      <c r="I3437" s="193">
        <f t="shared" si="554"/>
        <v>3.6051107373776388</v>
      </c>
      <c r="J3437" s="193">
        <f t="shared" si="554"/>
        <v>3.7384219093881299</v>
      </c>
      <c r="K3437" s="193">
        <f>MAX(0,(F3437-'2031 forecast'!$C$10))</f>
        <v>0</v>
      </c>
      <c r="L3437" s="193">
        <f>MAX(0,(G3437-'2031 forecast'!$C$10))</f>
        <v>0</v>
      </c>
      <c r="M3437" s="193">
        <f>MAX(0,(H3437-'2031 forecast'!$C$10))</f>
        <v>0</v>
      </c>
      <c r="N3437" s="193">
        <f>MAX(0,(I3437-'2031 forecast'!$C$10))</f>
        <v>0</v>
      </c>
      <c r="O3437" s="193">
        <f>MAX(0,(J3437-'2031 forecast'!$C$10))</f>
        <v>0</v>
      </c>
      <c r="P3437" s="175" t="str">
        <f t="shared" si="551"/>
        <v/>
      </c>
      <c r="Q3437" s="175" t="str">
        <f t="shared" si="552"/>
        <v/>
      </c>
    </row>
    <row r="3438" spans="1:17" s="1" customFormat="1" x14ac:dyDescent="0.3">
      <c r="A3438" s="189">
        <f t="shared" si="550"/>
        <v>43974.083333325005</v>
      </c>
      <c r="B3438" s="190">
        <f t="shared" si="546"/>
        <v>43974</v>
      </c>
      <c r="C3438" s="1">
        <f t="shared" si="547"/>
        <v>2</v>
      </c>
      <c r="D3438" s="191">
        <v>2.1458290852430446</v>
      </c>
      <c r="E3438" s="192">
        <f t="shared" si="548"/>
        <v>7.4511011681757617E-5</v>
      </c>
      <c r="F3438" s="193">
        <f t="shared" si="549"/>
        <v>3.1993508601103504</v>
      </c>
      <c r="G3438" s="193">
        <f t="shared" si="554"/>
        <v>3.3176576872521784</v>
      </c>
      <c r="H3438" s="193">
        <f t="shared" si="554"/>
        <v>3.4403393097698038</v>
      </c>
      <c r="I3438" s="193">
        <f t="shared" si="554"/>
        <v>3.5675575005299542</v>
      </c>
      <c r="J3438" s="193">
        <f t="shared" si="554"/>
        <v>3.6994800144986697</v>
      </c>
      <c r="K3438" s="193">
        <f>MAX(0,(F3438-'2031 forecast'!$C$10))</f>
        <v>0</v>
      </c>
      <c r="L3438" s="193">
        <f>MAX(0,(G3438-'2031 forecast'!$C$10))</f>
        <v>0</v>
      </c>
      <c r="M3438" s="193">
        <f>MAX(0,(H3438-'2031 forecast'!$C$10))</f>
        <v>0</v>
      </c>
      <c r="N3438" s="193">
        <f>MAX(0,(I3438-'2031 forecast'!$C$10))</f>
        <v>0</v>
      </c>
      <c r="O3438" s="193">
        <f>MAX(0,(J3438-'2031 forecast'!$C$10))</f>
        <v>0</v>
      </c>
      <c r="P3438" s="175" t="str">
        <f t="shared" si="551"/>
        <v/>
      </c>
      <c r="Q3438" s="175" t="str">
        <f t="shared" si="552"/>
        <v/>
      </c>
    </row>
    <row r="3439" spans="1:17" s="1" customFormat="1" x14ac:dyDescent="0.3">
      <c r="A3439" s="189">
        <f t="shared" si="550"/>
        <v>43974.124999991669</v>
      </c>
      <c r="B3439" s="190">
        <f t="shared" si="546"/>
        <v>43974</v>
      </c>
      <c r="C3439" s="1">
        <f t="shared" si="547"/>
        <v>3</v>
      </c>
      <c r="D3439" s="191">
        <v>2.1081829609405349</v>
      </c>
      <c r="E3439" s="192">
        <f t="shared" si="548"/>
        <v>7.3203800950498712E-5</v>
      </c>
      <c r="F3439" s="193">
        <f t="shared" si="549"/>
        <v>3.1432218976522743</v>
      </c>
      <c r="G3439" s="193">
        <f t="shared" si="554"/>
        <v>3.2594531664231927</v>
      </c>
      <c r="H3439" s="193">
        <f t="shared" si="554"/>
        <v>3.3799824797738425</v>
      </c>
      <c r="I3439" s="193">
        <f t="shared" si="554"/>
        <v>3.5049687724504817</v>
      </c>
      <c r="J3439" s="193">
        <f t="shared" si="554"/>
        <v>3.63457685634957</v>
      </c>
      <c r="K3439" s="193">
        <f>MAX(0,(F3439-'2031 forecast'!$C$10))</f>
        <v>0</v>
      </c>
      <c r="L3439" s="193">
        <f>MAX(0,(G3439-'2031 forecast'!$C$10))</f>
        <v>0</v>
      </c>
      <c r="M3439" s="193">
        <f>MAX(0,(H3439-'2031 forecast'!$C$10))</f>
        <v>0</v>
      </c>
      <c r="N3439" s="193">
        <f>MAX(0,(I3439-'2031 forecast'!$C$10))</f>
        <v>0</v>
      </c>
      <c r="O3439" s="193">
        <f>MAX(0,(J3439-'2031 forecast'!$C$10))</f>
        <v>0</v>
      </c>
      <c r="P3439" s="175" t="str">
        <f t="shared" si="551"/>
        <v/>
      </c>
      <c r="Q3439" s="175" t="str">
        <f t="shared" si="552"/>
        <v/>
      </c>
    </row>
    <row r="3440" spans="1:17" s="1" customFormat="1" x14ac:dyDescent="0.3">
      <c r="A3440" s="189">
        <f t="shared" si="550"/>
        <v>43974.166666658333</v>
      </c>
      <c r="B3440" s="190">
        <f t="shared" si="546"/>
        <v>43974</v>
      </c>
      <c r="C3440" s="1">
        <f t="shared" si="547"/>
        <v>4</v>
      </c>
      <c r="D3440" s="191">
        <v>2.1006537360800328</v>
      </c>
      <c r="E3440" s="192">
        <f t="shared" si="548"/>
        <v>7.2942358804246914E-5</v>
      </c>
      <c r="F3440" s="193">
        <f t="shared" si="549"/>
        <v>3.131996105160658</v>
      </c>
      <c r="G3440" s="193">
        <f t="shared" si="554"/>
        <v>3.2478122622573946</v>
      </c>
      <c r="H3440" s="193">
        <f t="shared" si="554"/>
        <v>3.3679111137746491</v>
      </c>
      <c r="I3440" s="193">
        <f t="shared" si="554"/>
        <v>3.4924510268345861</v>
      </c>
      <c r="J3440" s="193">
        <f t="shared" si="554"/>
        <v>3.6215962247197493</v>
      </c>
      <c r="K3440" s="193">
        <f>MAX(0,(F3440-'2031 forecast'!$C$10))</f>
        <v>0</v>
      </c>
      <c r="L3440" s="193">
        <f>MAX(0,(G3440-'2031 forecast'!$C$10))</f>
        <v>0</v>
      </c>
      <c r="M3440" s="193">
        <f>MAX(0,(H3440-'2031 forecast'!$C$10))</f>
        <v>0</v>
      </c>
      <c r="N3440" s="193">
        <f>MAX(0,(I3440-'2031 forecast'!$C$10))</f>
        <v>0</v>
      </c>
      <c r="O3440" s="193">
        <f>MAX(0,(J3440-'2031 forecast'!$C$10))</f>
        <v>0</v>
      </c>
      <c r="P3440" s="175" t="str">
        <f t="shared" si="551"/>
        <v/>
      </c>
      <c r="Q3440" s="175" t="str">
        <f t="shared" si="552"/>
        <v/>
      </c>
    </row>
    <row r="3441" spans="1:17" s="1" customFormat="1" x14ac:dyDescent="0.3">
      <c r="A3441" s="189">
        <f t="shared" si="550"/>
        <v>43974.208333324998</v>
      </c>
      <c r="B3441" s="190">
        <f t="shared" si="546"/>
        <v>43974</v>
      </c>
      <c r="C3441" s="1">
        <f t="shared" si="547"/>
        <v>5</v>
      </c>
      <c r="D3441" s="191">
        <v>2.0479491620565198</v>
      </c>
      <c r="E3441" s="192">
        <f t="shared" si="548"/>
        <v>7.1112263780484468E-5</v>
      </c>
      <c r="F3441" s="193">
        <f t="shared" si="549"/>
        <v>3.0534155577193522</v>
      </c>
      <c r="G3441" s="193">
        <f t="shared" si="554"/>
        <v>3.1663259330968159</v>
      </c>
      <c r="H3441" s="193">
        <f t="shared" si="554"/>
        <v>3.2834115517803042</v>
      </c>
      <c r="I3441" s="193">
        <f t="shared" si="554"/>
        <v>3.404826807523325</v>
      </c>
      <c r="J3441" s="193">
        <f t="shared" si="554"/>
        <v>3.5307318033110113</v>
      </c>
      <c r="K3441" s="193">
        <f>MAX(0,(F3441-'2031 forecast'!$C$10))</f>
        <v>0</v>
      </c>
      <c r="L3441" s="193">
        <f>MAX(0,(G3441-'2031 forecast'!$C$10))</f>
        <v>0</v>
      </c>
      <c r="M3441" s="193">
        <f>MAX(0,(H3441-'2031 forecast'!$C$10))</f>
        <v>0</v>
      </c>
      <c r="N3441" s="193">
        <f>MAX(0,(I3441-'2031 forecast'!$C$10))</f>
        <v>0</v>
      </c>
      <c r="O3441" s="193">
        <f>MAX(0,(J3441-'2031 forecast'!$C$10))</f>
        <v>0</v>
      </c>
      <c r="P3441" s="175" t="str">
        <f t="shared" si="551"/>
        <v/>
      </c>
      <c r="Q3441" s="175" t="str">
        <f t="shared" si="552"/>
        <v/>
      </c>
    </row>
    <row r="3442" spans="1:17" s="1" customFormat="1" x14ac:dyDescent="0.3">
      <c r="A3442" s="189">
        <f t="shared" si="550"/>
        <v>43974.249999991662</v>
      </c>
      <c r="B3442" s="190">
        <f t="shared" si="546"/>
        <v>43974</v>
      </c>
      <c r="C3442" s="1">
        <f t="shared" si="547"/>
        <v>6</v>
      </c>
      <c r="D3442" s="191">
        <v>1.9726569134515002</v>
      </c>
      <c r="E3442" s="192">
        <f t="shared" si="548"/>
        <v>6.8497842317966643E-5</v>
      </c>
      <c r="F3442" s="193">
        <f t="shared" si="549"/>
        <v>2.9411576328031988</v>
      </c>
      <c r="G3442" s="193">
        <f t="shared" si="554"/>
        <v>3.0499168914388441</v>
      </c>
      <c r="H3442" s="193">
        <f t="shared" si="554"/>
        <v>3.1626978917883806</v>
      </c>
      <c r="I3442" s="193">
        <f t="shared" si="554"/>
        <v>3.2796493513643785</v>
      </c>
      <c r="J3442" s="193">
        <f t="shared" si="554"/>
        <v>3.4009254870128118</v>
      </c>
      <c r="K3442" s="193">
        <f>MAX(0,(F3442-'2031 forecast'!$C$10))</f>
        <v>0</v>
      </c>
      <c r="L3442" s="193">
        <f>MAX(0,(G3442-'2031 forecast'!$C$10))</f>
        <v>0</v>
      </c>
      <c r="M3442" s="193">
        <f>MAX(0,(H3442-'2031 forecast'!$C$10))</f>
        <v>0</v>
      </c>
      <c r="N3442" s="193">
        <f>MAX(0,(I3442-'2031 forecast'!$C$10))</f>
        <v>0</v>
      </c>
      <c r="O3442" s="193">
        <f>MAX(0,(J3442-'2031 forecast'!$C$10))</f>
        <v>0</v>
      </c>
      <c r="P3442" s="175" t="str">
        <f t="shared" si="551"/>
        <v/>
      </c>
      <c r="Q3442" s="175" t="str">
        <f t="shared" si="552"/>
        <v/>
      </c>
    </row>
    <row r="3443" spans="1:17" s="1" customFormat="1" x14ac:dyDescent="0.3">
      <c r="A3443" s="189">
        <f t="shared" si="550"/>
        <v>43974.291666658326</v>
      </c>
      <c r="B3443" s="190">
        <f t="shared" si="546"/>
        <v>43974</v>
      </c>
      <c r="C3443" s="1">
        <f t="shared" si="547"/>
        <v>7</v>
      </c>
      <c r="D3443" s="191">
        <v>2.2888843575925808</v>
      </c>
      <c r="E3443" s="192">
        <f t="shared" si="548"/>
        <v>7.9478412460541457E-5</v>
      </c>
      <c r="F3443" s="193">
        <f t="shared" si="549"/>
        <v>3.4126409174510406</v>
      </c>
      <c r="G3443" s="193">
        <f t="shared" si="554"/>
        <v>3.5388348664023233</v>
      </c>
      <c r="H3443" s="193">
        <f t="shared" si="554"/>
        <v>3.6696952637544573</v>
      </c>
      <c r="I3443" s="193">
        <f t="shared" si="554"/>
        <v>3.8053946672319512</v>
      </c>
      <c r="J3443" s="193">
        <f t="shared" si="554"/>
        <v>3.9461120154652476</v>
      </c>
      <c r="K3443" s="193">
        <f>MAX(0,(F3443-'2031 forecast'!$C$10))</f>
        <v>0</v>
      </c>
      <c r="L3443" s="193">
        <f>MAX(0,(G3443-'2031 forecast'!$C$10))</f>
        <v>0</v>
      </c>
      <c r="M3443" s="193">
        <f>MAX(0,(H3443-'2031 forecast'!$C$10))</f>
        <v>0</v>
      </c>
      <c r="N3443" s="193">
        <f>MAX(0,(I3443-'2031 forecast'!$C$10))</f>
        <v>0</v>
      </c>
      <c r="O3443" s="193">
        <f>MAX(0,(J3443-'2031 forecast'!$C$10))</f>
        <v>0</v>
      </c>
      <c r="P3443" s="175" t="str">
        <f t="shared" si="551"/>
        <v/>
      </c>
      <c r="Q3443" s="175" t="str">
        <f t="shared" si="552"/>
        <v/>
      </c>
    </row>
    <row r="3444" spans="1:17" s="1" customFormat="1" x14ac:dyDescent="0.3">
      <c r="A3444" s="189">
        <f t="shared" si="550"/>
        <v>43974.33333332499</v>
      </c>
      <c r="B3444" s="190">
        <f t="shared" si="546"/>
        <v>43974</v>
      </c>
      <c r="C3444" s="1">
        <f t="shared" si="547"/>
        <v>8</v>
      </c>
      <c r="D3444" s="191">
        <v>2.4394688548026187</v>
      </c>
      <c r="E3444" s="192">
        <f t="shared" si="548"/>
        <v>8.4707255385577066E-5</v>
      </c>
      <c r="F3444" s="193">
        <f t="shared" si="549"/>
        <v>3.6371567672833454</v>
      </c>
      <c r="G3444" s="193">
        <f t="shared" si="554"/>
        <v>3.7716529497182649</v>
      </c>
      <c r="H3444" s="193">
        <f t="shared" si="554"/>
        <v>3.9111225837383028</v>
      </c>
      <c r="I3444" s="193">
        <f t="shared" si="554"/>
        <v>4.0557495795498424</v>
      </c>
      <c r="J3444" s="193">
        <f t="shared" si="554"/>
        <v>4.2057246480616444</v>
      </c>
      <c r="K3444" s="193">
        <f>MAX(0,(F3444-'2031 forecast'!$C$10))</f>
        <v>0</v>
      </c>
      <c r="L3444" s="193">
        <f>MAX(0,(G3444-'2031 forecast'!$C$10))</f>
        <v>0</v>
      </c>
      <c r="M3444" s="193">
        <f>MAX(0,(H3444-'2031 forecast'!$C$10))</f>
        <v>0</v>
      </c>
      <c r="N3444" s="193">
        <f>MAX(0,(I3444-'2031 forecast'!$C$10))</f>
        <v>0</v>
      </c>
      <c r="O3444" s="193">
        <f>MAX(0,(J3444-'2031 forecast'!$C$10))</f>
        <v>0</v>
      </c>
      <c r="P3444" s="175" t="str">
        <f t="shared" si="551"/>
        <v/>
      </c>
      <c r="Q3444" s="175" t="str">
        <f t="shared" si="552"/>
        <v/>
      </c>
    </row>
    <row r="3445" spans="1:17" s="1" customFormat="1" x14ac:dyDescent="0.3">
      <c r="A3445" s="189">
        <f t="shared" si="550"/>
        <v>43974.374999991654</v>
      </c>
      <c r="B3445" s="190">
        <f t="shared" si="546"/>
        <v>43974</v>
      </c>
      <c r="C3445" s="1">
        <f t="shared" si="547"/>
        <v>9</v>
      </c>
      <c r="D3445" s="191">
        <v>2.6879332751991818</v>
      </c>
      <c r="E3445" s="192">
        <f t="shared" si="548"/>
        <v>9.3334846211885839E-5</v>
      </c>
      <c r="F3445" s="193">
        <f t="shared" si="549"/>
        <v>4.0076079195066487</v>
      </c>
      <c r="G3445" s="193">
        <f t="shared" ref="G3445:J3464" si="555">$E3445*G$2</f>
        <v>4.15580278718957</v>
      </c>
      <c r="H3445" s="193">
        <f t="shared" si="555"/>
        <v>4.3094776617116484</v>
      </c>
      <c r="I3445" s="193">
        <f t="shared" si="555"/>
        <v>4.4688351848743633</v>
      </c>
      <c r="J3445" s="193">
        <f t="shared" si="555"/>
        <v>4.6340854918457008</v>
      </c>
      <c r="K3445" s="193">
        <f>MAX(0,(F3445-'2031 forecast'!$C$10))</f>
        <v>0</v>
      </c>
      <c r="L3445" s="193">
        <f>MAX(0,(G3445-'2031 forecast'!$C$10))</f>
        <v>0</v>
      </c>
      <c r="M3445" s="193">
        <f>MAX(0,(H3445-'2031 forecast'!$C$10))</f>
        <v>0</v>
      </c>
      <c r="N3445" s="193">
        <f>MAX(0,(I3445-'2031 forecast'!$C$10))</f>
        <v>0</v>
      </c>
      <c r="O3445" s="193">
        <f>MAX(0,(J3445-'2031 forecast'!$C$10))</f>
        <v>0</v>
      </c>
      <c r="P3445" s="175" t="str">
        <f t="shared" si="551"/>
        <v/>
      </c>
      <c r="Q3445" s="175" t="str">
        <f t="shared" si="552"/>
        <v/>
      </c>
    </row>
    <row r="3446" spans="1:17" s="1" customFormat="1" x14ac:dyDescent="0.3">
      <c r="A3446" s="189">
        <f t="shared" si="550"/>
        <v>43974.416666658319</v>
      </c>
      <c r="B3446" s="190">
        <f t="shared" si="546"/>
        <v>43974</v>
      </c>
      <c r="C3446" s="1">
        <f t="shared" si="547"/>
        <v>10</v>
      </c>
      <c r="D3446" s="191">
        <v>2.9213392458747411</v>
      </c>
      <c r="E3446" s="192">
        <f t="shared" si="548"/>
        <v>1.0143955274569106E-4</v>
      </c>
      <c r="F3446" s="193">
        <f t="shared" si="549"/>
        <v>4.355607486746722</v>
      </c>
      <c r="G3446" s="193">
        <f t="shared" si="555"/>
        <v>4.5166708163292801</v>
      </c>
      <c r="H3446" s="193">
        <f t="shared" si="555"/>
        <v>4.6836900076866099</v>
      </c>
      <c r="I3446" s="193">
        <f t="shared" si="555"/>
        <v>4.8568852989670948</v>
      </c>
      <c r="J3446" s="193">
        <f t="shared" si="555"/>
        <v>5.0364850723701178</v>
      </c>
      <c r="K3446" s="193">
        <f>MAX(0,(F3446-'2031 forecast'!$C$10))</f>
        <v>0</v>
      </c>
      <c r="L3446" s="193">
        <f>MAX(0,(G3446-'2031 forecast'!$C$10))</f>
        <v>0</v>
      </c>
      <c r="M3446" s="193">
        <f>MAX(0,(H3446-'2031 forecast'!$C$10))</f>
        <v>0</v>
      </c>
      <c r="N3446" s="193">
        <f>MAX(0,(I3446-'2031 forecast'!$C$10))</f>
        <v>0</v>
      </c>
      <c r="O3446" s="193">
        <f>MAX(0,(J3446-'2031 forecast'!$C$10))</f>
        <v>0</v>
      </c>
      <c r="P3446" s="175" t="str">
        <f t="shared" si="551"/>
        <v/>
      </c>
      <c r="Q3446" s="175" t="str">
        <f t="shared" si="552"/>
        <v/>
      </c>
    </row>
    <row r="3447" spans="1:17" s="1" customFormat="1" x14ac:dyDescent="0.3">
      <c r="A3447" s="189">
        <f t="shared" si="550"/>
        <v>43974.458333324983</v>
      </c>
      <c r="B3447" s="190">
        <f t="shared" si="546"/>
        <v>43974</v>
      </c>
      <c r="C3447" s="1">
        <f t="shared" si="547"/>
        <v>11</v>
      </c>
      <c r="D3447" s="191">
        <v>3.0945114176662849</v>
      </c>
      <c r="E3447" s="192">
        <f t="shared" si="548"/>
        <v>1.0745272210948202E-4</v>
      </c>
      <c r="F3447" s="193">
        <f t="shared" si="549"/>
        <v>4.6138007140538733</v>
      </c>
      <c r="G3447" s="193">
        <f t="shared" si="555"/>
        <v>4.7844116121426143</v>
      </c>
      <c r="H3447" s="193">
        <f t="shared" si="555"/>
        <v>4.9613314256680319</v>
      </c>
      <c r="I3447" s="193">
        <f t="shared" si="555"/>
        <v>5.1447934481326705</v>
      </c>
      <c r="J3447" s="193">
        <f t="shared" si="555"/>
        <v>5.3350395998559756</v>
      </c>
      <c r="K3447" s="193">
        <f>MAX(0,(F3447-'2031 forecast'!$C$10))</f>
        <v>0</v>
      </c>
      <c r="L3447" s="193">
        <f>MAX(0,(G3447-'2031 forecast'!$C$10))</f>
        <v>0</v>
      </c>
      <c r="M3447" s="193">
        <f>MAX(0,(H3447-'2031 forecast'!$C$10))</f>
        <v>0</v>
      </c>
      <c r="N3447" s="193">
        <f>MAX(0,(I3447-'2031 forecast'!$C$10))</f>
        <v>0</v>
      </c>
      <c r="O3447" s="193">
        <f>MAX(0,(J3447-'2031 forecast'!$C$10))</f>
        <v>0</v>
      </c>
      <c r="P3447" s="175" t="str">
        <f t="shared" si="551"/>
        <v/>
      </c>
      <c r="Q3447" s="175" t="str">
        <f t="shared" si="552"/>
        <v/>
      </c>
    </row>
    <row r="3448" spans="1:17" s="1" customFormat="1" x14ac:dyDescent="0.3">
      <c r="A3448" s="189">
        <f t="shared" si="550"/>
        <v>43974.499999991647</v>
      </c>
      <c r="B3448" s="190">
        <f t="shared" si="546"/>
        <v>43974</v>
      </c>
      <c r="C3448" s="1">
        <f t="shared" si="547"/>
        <v>12</v>
      </c>
      <c r="D3448" s="191">
        <v>3.1773328911318059</v>
      </c>
      <c r="E3448" s="192">
        <f t="shared" si="548"/>
        <v>1.1032858571825161E-4</v>
      </c>
      <c r="F3448" s="193">
        <f t="shared" si="549"/>
        <v>4.7372844314616414</v>
      </c>
      <c r="G3448" s="193">
        <f t="shared" si="555"/>
        <v>4.9124615579663828</v>
      </c>
      <c r="H3448" s="193">
        <f t="shared" si="555"/>
        <v>5.0941164516591471</v>
      </c>
      <c r="I3448" s="193">
        <f t="shared" si="555"/>
        <v>5.2824886499075108</v>
      </c>
      <c r="J3448" s="193">
        <f t="shared" si="555"/>
        <v>5.4778265477839945</v>
      </c>
      <c r="K3448" s="193">
        <f>MAX(0,(F3448-'2031 forecast'!$C$10))</f>
        <v>0</v>
      </c>
      <c r="L3448" s="193">
        <f>MAX(0,(G3448-'2031 forecast'!$C$10))</f>
        <v>0</v>
      </c>
      <c r="M3448" s="193">
        <f>MAX(0,(H3448-'2031 forecast'!$C$10))</f>
        <v>0</v>
      </c>
      <c r="N3448" s="193">
        <f>MAX(0,(I3448-'2031 forecast'!$C$10))</f>
        <v>0</v>
      </c>
      <c r="O3448" s="193">
        <f>MAX(0,(J3448-'2031 forecast'!$C$10))</f>
        <v>0</v>
      </c>
      <c r="P3448" s="175" t="str">
        <f t="shared" si="551"/>
        <v/>
      </c>
      <c r="Q3448" s="175" t="str">
        <f t="shared" si="552"/>
        <v/>
      </c>
    </row>
    <row r="3449" spans="1:17" s="1" customFormat="1" x14ac:dyDescent="0.3">
      <c r="A3449" s="189">
        <f t="shared" si="550"/>
        <v>43974.541666658311</v>
      </c>
      <c r="B3449" s="190">
        <f t="shared" si="546"/>
        <v>43974</v>
      </c>
      <c r="C3449" s="1">
        <f t="shared" si="547"/>
        <v>13</v>
      </c>
      <c r="D3449" s="191">
        <v>3.2300374651553194</v>
      </c>
      <c r="E3449" s="192">
        <f t="shared" si="548"/>
        <v>1.1215868074201409E-4</v>
      </c>
      <c r="F3449" s="193">
        <f t="shared" si="549"/>
        <v>4.8158649789029484</v>
      </c>
      <c r="G3449" s="193">
        <f t="shared" si="555"/>
        <v>4.9939478871269625</v>
      </c>
      <c r="H3449" s="193">
        <f t="shared" si="555"/>
        <v>5.1786160136534942</v>
      </c>
      <c r="I3449" s="193">
        <f t="shared" si="555"/>
        <v>5.3701128692187732</v>
      </c>
      <c r="J3449" s="193">
        <f t="shared" si="555"/>
        <v>5.5686909691927342</v>
      </c>
      <c r="K3449" s="193">
        <f>MAX(0,(F3449-'2031 forecast'!$C$10))</f>
        <v>0</v>
      </c>
      <c r="L3449" s="193">
        <f>MAX(0,(G3449-'2031 forecast'!$C$10))</f>
        <v>0</v>
      </c>
      <c r="M3449" s="193">
        <f>MAX(0,(H3449-'2031 forecast'!$C$10))</f>
        <v>0</v>
      </c>
      <c r="N3449" s="193">
        <f>MAX(0,(I3449-'2031 forecast'!$C$10))</f>
        <v>0</v>
      </c>
      <c r="O3449" s="193">
        <f>MAX(0,(J3449-'2031 forecast'!$C$10))</f>
        <v>0</v>
      </c>
      <c r="P3449" s="175" t="str">
        <f t="shared" si="551"/>
        <v/>
      </c>
      <c r="Q3449" s="175" t="str">
        <f t="shared" si="552"/>
        <v/>
      </c>
    </row>
    <row r="3450" spans="1:17" s="1" customFormat="1" x14ac:dyDescent="0.3">
      <c r="A3450" s="189">
        <f t="shared" si="550"/>
        <v>43974.583333324976</v>
      </c>
      <c r="B3450" s="190">
        <f t="shared" si="546"/>
        <v>43974</v>
      </c>
      <c r="C3450" s="1">
        <f t="shared" si="547"/>
        <v>14</v>
      </c>
      <c r="D3450" s="191">
        <v>3.3053297137603384</v>
      </c>
      <c r="E3450" s="192">
        <f t="shared" si="548"/>
        <v>1.1477310220453189E-4</v>
      </c>
      <c r="F3450" s="193">
        <f t="shared" si="549"/>
        <v>4.9281229038191006</v>
      </c>
      <c r="G3450" s="193">
        <f t="shared" si="555"/>
        <v>5.1103569287849329</v>
      </c>
      <c r="H3450" s="193">
        <f t="shared" si="555"/>
        <v>5.2993296736454161</v>
      </c>
      <c r="I3450" s="193">
        <f t="shared" si="555"/>
        <v>5.4952903253777183</v>
      </c>
      <c r="J3450" s="193">
        <f t="shared" si="555"/>
        <v>5.6984972854909319</v>
      </c>
      <c r="K3450" s="193">
        <f>MAX(0,(F3450-'2031 forecast'!$C$10))</f>
        <v>0</v>
      </c>
      <c r="L3450" s="193">
        <f>MAX(0,(G3450-'2031 forecast'!$C$10))</f>
        <v>0</v>
      </c>
      <c r="M3450" s="193">
        <f>MAX(0,(H3450-'2031 forecast'!$C$10))</f>
        <v>0</v>
      </c>
      <c r="N3450" s="193">
        <f>MAX(0,(I3450-'2031 forecast'!$C$10))</f>
        <v>0</v>
      </c>
      <c r="O3450" s="193">
        <f>MAX(0,(J3450-'2031 forecast'!$C$10))</f>
        <v>0</v>
      </c>
      <c r="P3450" s="175" t="str">
        <f t="shared" si="551"/>
        <v/>
      </c>
      <c r="Q3450" s="175" t="str">
        <f t="shared" si="552"/>
        <v/>
      </c>
    </row>
    <row r="3451" spans="1:17" s="1" customFormat="1" x14ac:dyDescent="0.3">
      <c r="A3451" s="189">
        <f t="shared" si="550"/>
        <v>43974.62499999164</v>
      </c>
      <c r="B3451" s="190">
        <f t="shared" si="546"/>
        <v>43974</v>
      </c>
      <c r="C3451" s="1">
        <f t="shared" si="547"/>
        <v>15</v>
      </c>
      <c r="D3451" s="191">
        <v>3.4634434358308792</v>
      </c>
      <c r="E3451" s="192">
        <f t="shared" si="548"/>
        <v>1.2026338727581932E-4</v>
      </c>
      <c r="F3451" s="193">
        <f t="shared" si="549"/>
        <v>5.1638645461430217</v>
      </c>
      <c r="G3451" s="193">
        <f t="shared" si="555"/>
        <v>5.3548159162666735</v>
      </c>
      <c r="H3451" s="193">
        <f t="shared" si="555"/>
        <v>5.5528283596284558</v>
      </c>
      <c r="I3451" s="193">
        <f t="shared" si="555"/>
        <v>5.7581629833115056</v>
      </c>
      <c r="J3451" s="193">
        <f t="shared" si="555"/>
        <v>5.9710905497171511</v>
      </c>
      <c r="K3451" s="193">
        <f>MAX(0,(F3451-'2031 forecast'!$C$10))</f>
        <v>0</v>
      </c>
      <c r="L3451" s="193">
        <f>MAX(0,(G3451-'2031 forecast'!$C$10))</f>
        <v>0</v>
      </c>
      <c r="M3451" s="193">
        <f>MAX(0,(H3451-'2031 forecast'!$C$10))</f>
        <v>0</v>
      </c>
      <c r="N3451" s="193">
        <f>MAX(0,(I3451-'2031 forecast'!$C$10))</f>
        <v>2.1162983311505457E-2</v>
      </c>
      <c r="O3451" s="193">
        <f>MAX(0,(J3451-'2031 forecast'!$C$10))</f>
        <v>0.23409054971715104</v>
      </c>
      <c r="P3451" s="175" t="str">
        <f t="shared" si="551"/>
        <v/>
      </c>
      <c r="Q3451" s="175" t="str">
        <f t="shared" si="552"/>
        <v/>
      </c>
    </row>
    <row r="3452" spans="1:17" s="1" customFormat="1" x14ac:dyDescent="0.3">
      <c r="A3452" s="189">
        <f t="shared" si="550"/>
        <v>43974.666666658304</v>
      </c>
      <c r="B3452" s="190">
        <f t="shared" si="546"/>
        <v>43974</v>
      </c>
      <c r="C3452" s="1">
        <f t="shared" si="547"/>
        <v>16</v>
      </c>
      <c r="D3452" s="191">
        <v>3.5236772347148939</v>
      </c>
      <c r="E3452" s="192">
        <f t="shared" si="548"/>
        <v>1.2235492444583355E-4</v>
      </c>
      <c r="F3452" s="193">
        <f t="shared" si="549"/>
        <v>5.2536708860759438</v>
      </c>
      <c r="G3452" s="193">
        <f t="shared" si="555"/>
        <v>5.4479431495930504</v>
      </c>
      <c r="H3452" s="193">
        <f t="shared" si="555"/>
        <v>5.6493992876219936</v>
      </c>
      <c r="I3452" s="193">
        <f t="shared" si="555"/>
        <v>5.8583049482386613</v>
      </c>
      <c r="J3452" s="193">
        <f t="shared" si="555"/>
        <v>6.0749356027557093</v>
      </c>
      <c r="K3452" s="193">
        <f>MAX(0,(F3452-'2031 forecast'!$C$10))</f>
        <v>0</v>
      </c>
      <c r="L3452" s="193">
        <f>MAX(0,(G3452-'2031 forecast'!$C$10))</f>
        <v>0</v>
      </c>
      <c r="M3452" s="193">
        <f>MAX(0,(H3452-'2031 forecast'!$C$10))</f>
        <v>0</v>
      </c>
      <c r="N3452" s="193">
        <f>MAX(0,(I3452-'2031 forecast'!$C$10))</f>
        <v>0.12130494823866123</v>
      </c>
      <c r="O3452" s="193">
        <f>MAX(0,(J3452-'2031 forecast'!$C$10))</f>
        <v>0.33793560275570922</v>
      </c>
      <c r="P3452" s="175" t="str">
        <f t="shared" si="551"/>
        <v/>
      </c>
      <c r="Q3452" s="175" t="str">
        <f t="shared" si="552"/>
        <v/>
      </c>
    </row>
    <row r="3453" spans="1:17" s="1" customFormat="1" x14ac:dyDescent="0.3">
      <c r="A3453" s="189">
        <f t="shared" si="550"/>
        <v>43974.708333324968</v>
      </c>
      <c r="B3453" s="190">
        <f t="shared" si="546"/>
        <v>43974</v>
      </c>
      <c r="C3453" s="1">
        <f t="shared" si="547"/>
        <v>17</v>
      </c>
      <c r="D3453" s="191">
        <v>3.7344955308089474</v>
      </c>
      <c r="E3453" s="192">
        <f t="shared" si="548"/>
        <v>1.2967530454088342E-4</v>
      </c>
      <c r="F3453" s="193">
        <f t="shared" si="549"/>
        <v>5.5679930758411711</v>
      </c>
      <c r="G3453" s="193">
        <f t="shared" si="555"/>
        <v>5.7738884662353689</v>
      </c>
      <c r="H3453" s="193">
        <f t="shared" si="555"/>
        <v>5.9873975355993769</v>
      </c>
      <c r="I3453" s="193">
        <f t="shared" si="555"/>
        <v>6.2088018254837092</v>
      </c>
      <c r="J3453" s="193">
        <f t="shared" si="555"/>
        <v>6.4383932883906665</v>
      </c>
      <c r="K3453" s="193">
        <f>MAX(0,(F3453-'2031 forecast'!$C$10))</f>
        <v>0</v>
      </c>
      <c r="L3453" s="193">
        <f>MAX(0,(G3453-'2031 forecast'!$C$10))</f>
        <v>3.6888466235368789E-2</v>
      </c>
      <c r="M3453" s="193">
        <f>MAX(0,(H3453-'2031 forecast'!$C$10))</f>
        <v>0.25039753559937683</v>
      </c>
      <c r="N3453" s="193">
        <f>MAX(0,(I3453-'2031 forecast'!$C$10))</f>
        <v>0.47180182548370908</v>
      </c>
      <c r="O3453" s="193">
        <f>MAX(0,(J3453-'2031 forecast'!$C$10))</f>
        <v>0.70139328839066639</v>
      </c>
      <c r="P3453" s="175" t="str">
        <f t="shared" si="551"/>
        <v/>
      </c>
      <c r="Q3453" s="175" t="str">
        <f t="shared" si="552"/>
        <v/>
      </c>
    </row>
    <row r="3454" spans="1:17" s="1" customFormat="1" x14ac:dyDescent="0.3">
      <c r="A3454" s="189">
        <f t="shared" si="550"/>
        <v>43974.749999991633</v>
      </c>
      <c r="B3454" s="190">
        <f t="shared" si="546"/>
        <v>43974</v>
      </c>
      <c r="C3454" s="1">
        <f t="shared" si="547"/>
        <v>18</v>
      </c>
      <c r="D3454" s="191">
        <v>3.6893201816459364</v>
      </c>
      <c r="E3454" s="192">
        <f t="shared" si="548"/>
        <v>1.2810665166337274E-4</v>
      </c>
      <c r="F3454" s="193">
        <f t="shared" si="549"/>
        <v>5.50063832089148</v>
      </c>
      <c r="G3454" s="193">
        <f t="shared" si="555"/>
        <v>5.7040430412405865</v>
      </c>
      <c r="H3454" s="193">
        <f t="shared" si="555"/>
        <v>5.914969339604224</v>
      </c>
      <c r="I3454" s="193">
        <f t="shared" si="555"/>
        <v>6.1336953517883428</v>
      </c>
      <c r="J3454" s="193">
        <f t="shared" si="555"/>
        <v>6.3605094986117479</v>
      </c>
      <c r="K3454" s="193">
        <f>MAX(0,(F3454-'2031 forecast'!$C$10))</f>
        <v>0</v>
      </c>
      <c r="L3454" s="193">
        <f>MAX(0,(G3454-'2031 forecast'!$C$10))</f>
        <v>0</v>
      </c>
      <c r="M3454" s="193">
        <f>MAX(0,(H3454-'2031 forecast'!$C$10))</f>
        <v>0.1779693396042239</v>
      </c>
      <c r="N3454" s="193">
        <f>MAX(0,(I3454-'2031 forecast'!$C$10))</f>
        <v>0.3966953517883427</v>
      </c>
      <c r="O3454" s="193">
        <f>MAX(0,(J3454-'2031 forecast'!$C$10))</f>
        <v>0.62350949861174776</v>
      </c>
      <c r="P3454" s="175" t="str">
        <f t="shared" si="551"/>
        <v/>
      </c>
      <c r="Q3454" s="175" t="str">
        <f t="shared" si="552"/>
        <v/>
      </c>
    </row>
    <row r="3455" spans="1:17" s="1" customFormat="1" x14ac:dyDescent="0.3">
      <c r="A3455" s="189">
        <f t="shared" si="550"/>
        <v>43974.791666658297</v>
      </c>
      <c r="B3455" s="190">
        <f t="shared" si="546"/>
        <v>43974</v>
      </c>
      <c r="C3455" s="1">
        <f t="shared" si="547"/>
        <v>19</v>
      </c>
      <c r="D3455" s="191">
        <v>3.4182680866678674</v>
      </c>
      <c r="E3455" s="192">
        <f t="shared" si="548"/>
        <v>1.1869473439830862E-4</v>
      </c>
      <c r="F3455" s="193">
        <f t="shared" si="549"/>
        <v>5.0965097911933297</v>
      </c>
      <c r="G3455" s="193">
        <f t="shared" si="555"/>
        <v>5.2849704912718902</v>
      </c>
      <c r="H3455" s="193">
        <f t="shared" si="555"/>
        <v>5.4804001636333011</v>
      </c>
      <c r="I3455" s="193">
        <f t="shared" si="555"/>
        <v>5.6830565096161374</v>
      </c>
      <c r="J3455" s="193">
        <f t="shared" si="555"/>
        <v>5.8932067599382316</v>
      </c>
      <c r="K3455" s="193">
        <f>MAX(0,(F3455-'2031 forecast'!$C$10))</f>
        <v>0</v>
      </c>
      <c r="L3455" s="193">
        <f>MAX(0,(G3455-'2031 forecast'!$C$10))</f>
        <v>0</v>
      </c>
      <c r="M3455" s="193">
        <f>MAX(0,(H3455-'2031 forecast'!$C$10))</f>
        <v>0</v>
      </c>
      <c r="N3455" s="193">
        <f>MAX(0,(I3455-'2031 forecast'!$C$10))</f>
        <v>0</v>
      </c>
      <c r="O3455" s="193">
        <f>MAX(0,(J3455-'2031 forecast'!$C$10))</f>
        <v>0.15620675993823152</v>
      </c>
      <c r="P3455" s="175" t="str">
        <f t="shared" si="551"/>
        <v/>
      </c>
      <c r="Q3455" s="175" t="str">
        <f t="shared" si="552"/>
        <v/>
      </c>
    </row>
    <row r="3456" spans="1:17" s="1" customFormat="1" x14ac:dyDescent="0.3">
      <c r="A3456" s="189">
        <f t="shared" si="550"/>
        <v>43974.833333324961</v>
      </c>
      <c r="B3456" s="190">
        <f t="shared" si="546"/>
        <v>43974</v>
      </c>
      <c r="C3456" s="1">
        <f t="shared" si="547"/>
        <v>20</v>
      </c>
      <c r="D3456" s="191">
        <v>3.2902712640393346</v>
      </c>
      <c r="E3456" s="192">
        <f t="shared" si="548"/>
        <v>1.1425021791202833E-4</v>
      </c>
      <c r="F3456" s="193">
        <f t="shared" si="549"/>
        <v>4.9056713188358705</v>
      </c>
      <c r="G3456" s="193">
        <f t="shared" si="555"/>
        <v>5.0870751204533393</v>
      </c>
      <c r="H3456" s="193">
        <f t="shared" si="555"/>
        <v>5.2751869416470321</v>
      </c>
      <c r="I3456" s="193">
        <f t="shared" si="555"/>
        <v>5.4702548341459298</v>
      </c>
      <c r="J3456" s="193">
        <f t="shared" si="555"/>
        <v>5.6725360222312924</v>
      </c>
      <c r="K3456" s="193">
        <f>MAX(0,(F3456-'2031 forecast'!$C$10))</f>
        <v>0</v>
      </c>
      <c r="L3456" s="193">
        <f>MAX(0,(G3456-'2031 forecast'!$C$10))</f>
        <v>0</v>
      </c>
      <c r="M3456" s="193">
        <f>MAX(0,(H3456-'2031 forecast'!$C$10))</f>
        <v>0</v>
      </c>
      <c r="N3456" s="193">
        <f>MAX(0,(I3456-'2031 forecast'!$C$10))</f>
        <v>0</v>
      </c>
      <c r="O3456" s="193">
        <f>MAX(0,(J3456-'2031 forecast'!$C$10))</f>
        <v>0</v>
      </c>
      <c r="P3456" s="175" t="str">
        <f t="shared" si="551"/>
        <v/>
      </c>
      <c r="Q3456" s="175" t="str">
        <f t="shared" si="552"/>
        <v/>
      </c>
    </row>
    <row r="3457" spans="1:17" s="1" customFormat="1" x14ac:dyDescent="0.3">
      <c r="A3457" s="189">
        <f t="shared" si="550"/>
        <v>43974.874999991625</v>
      </c>
      <c r="B3457" s="190">
        <f t="shared" si="546"/>
        <v>43974</v>
      </c>
      <c r="C3457" s="1">
        <f t="shared" si="547"/>
        <v>21</v>
      </c>
      <c r="D3457" s="191">
        <v>3.1396867668292967</v>
      </c>
      <c r="E3457" s="192">
        <f t="shared" si="548"/>
        <v>1.0902137498699272E-4</v>
      </c>
      <c r="F3457" s="193">
        <f t="shared" si="549"/>
        <v>4.6811554690035653</v>
      </c>
      <c r="G3457" s="193">
        <f t="shared" si="555"/>
        <v>4.8542570371373976</v>
      </c>
      <c r="H3457" s="193">
        <f t="shared" si="555"/>
        <v>5.0337596216631866</v>
      </c>
      <c r="I3457" s="193">
        <f t="shared" si="555"/>
        <v>5.2198999218280386</v>
      </c>
      <c r="J3457" s="193">
        <f t="shared" si="555"/>
        <v>5.4129233896348952</v>
      </c>
      <c r="K3457" s="193">
        <f>MAX(0,(F3457-'2031 forecast'!$C$10))</f>
        <v>0</v>
      </c>
      <c r="L3457" s="193">
        <f>MAX(0,(G3457-'2031 forecast'!$C$10))</f>
        <v>0</v>
      </c>
      <c r="M3457" s="193">
        <f>MAX(0,(H3457-'2031 forecast'!$C$10))</f>
        <v>0</v>
      </c>
      <c r="N3457" s="193">
        <f>MAX(0,(I3457-'2031 forecast'!$C$10))</f>
        <v>0</v>
      </c>
      <c r="O3457" s="193">
        <f>MAX(0,(J3457-'2031 forecast'!$C$10))</f>
        <v>0</v>
      </c>
      <c r="P3457" s="175" t="str">
        <f t="shared" si="551"/>
        <v/>
      </c>
      <c r="Q3457" s="175" t="str">
        <f t="shared" si="552"/>
        <v/>
      </c>
    </row>
    <row r="3458" spans="1:17" s="1" customFormat="1" x14ac:dyDescent="0.3">
      <c r="A3458" s="189">
        <f t="shared" si="550"/>
        <v>43974.91666665829</v>
      </c>
      <c r="B3458" s="190">
        <f t="shared" si="546"/>
        <v>43974</v>
      </c>
      <c r="C3458" s="1">
        <f t="shared" si="547"/>
        <v>22</v>
      </c>
      <c r="D3458" s="191">
        <v>3.0267483939217676</v>
      </c>
      <c r="E3458" s="192">
        <f t="shared" si="548"/>
        <v>1.0509974279321599E-4</v>
      </c>
      <c r="F3458" s="193">
        <f t="shared" si="549"/>
        <v>4.5127685816293361</v>
      </c>
      <c r="G3458" s="193">
        <f t="shared" si="555"/>
        <v>4.6796434746504403</v>
      </c>
      <c r="H3458" s="193">
        <f t="shared" si="555"/>
        <v>4.8526891316753016</v>
      </c>
      <c r="I3458" s="193">
        <f t="shared" si="555"/>
        <v>5.0321337375896196</v>
      </c>
      <c r="J3458" s="193">
        <f t="shared" si="555"/>
        <v>5.2182139151875964</v>
      </c>
      <c r="K3458" s="193">
        <f>MAX(0,(F3458-'2031 forecast'!$C$10))</f>
        <v>0</v>
      </c>
      <c r="L3458" s="193">
        <f>MAX(0,(G3458-'2031 forecast'!$C$10))</f>
        <v>0</v>
      </c>
      <c r="M3458" s="193">
        <f>MAX(0,(H3458-'2031 forecast'!$C$10))</f>
        <v>0</v>
      </c>
      <c r="N3458" s="193">
        <f>MAX(0,(I3458-'2031 forecast'!$C$10))</f>
        <v>0</v>
      </c>
      <c r="O3458" s="193">
        <f>MAX(0,(J3458-'2031 forecast'!$C$10))</f>
        <v>0</v>
      </c>
      <c r="P3458" s="175" t="str">
        <f t="shared" si="551"/>
        <v/>
      </c>
      <c r="Q3458" s="175" t="str">
        <f t="shared" si="552"/>
        <v/>
      </c>
    </row>
    <row r="3459" spans="1:17" s="1" customFormat="1" x14ac:dyDescent="0.3">
      <c r="A3459" s="189">
        <f t="shared" si="550"/>
        <v>43974.958333324954</v>
      </c>
      <c r="B3459" s="190">
        <f t="shared" si="546"/>
        <v>43974</v>
      </c>
      <c r="C3459" s="1">
        <f t="shared" si="547"/>
        <v>23</v>
      </c>
      <c r="D3459" s="191">
        <v>2.7029917249201856</v>
      </c>
      <c r="E3459" s="192">
        <f t="shared" si="548"/>
        <v>9.3857730504389407E-5</v>
      </c>
      <c r="F3459" s="193">
        <f t="shared" si="549"/>
        <v>4.0300595044898797</v>
      </c>
      <c r="G3459" s="193">
        <f t="shared" si="555"/>
        <v>4.1790845955211644</v>
      </c>
      <c r="H3459" s="193">
        <f t="shared" si="555"/>
        <v>4.3336203937100333</v>
      </c>
      <c r="I3459" s="193">
        <f t="shared" si="555"/>
        <v>4.4938706761061527</v>
      </c>
      <c r="J3459" s="193">
        <f t="shared" si="555"/>
        <v>4.6600467551053413</v>
      </c>
      <c r="K3459" s="193">
        <f>MAX(0,(F3459-'2031 forecast'!$C$10))</f>
        <v>0</v>
      </c>
      <c r="L3459" s="193">
        <f>MAX(0,(G3459-'2031 forecast'!$C$10))</f>
        <v>0</v>
      </c>
      <c r="M3459" s="193">
        <f>MAX(0,(H3459-'2031 forecast'!$C$10))</f>
        <v>0</v>
      </c>
      <c r="N3459" s="193">
        <f>MAX(0,(I3459-'2031 forecast'!$C$10))</f>
        <v>0</v>
      </c>
      <c r="O3459" s="193">
        <f>MAX(0,(J3459-'2031 forecast'!$C$10))</f>
        <v>0</v>
      </c>
      <c r="P3459" s="175" t="str">
        <f t="shared" si="551"/>
        <v/>
      </c>
      <c r="Q3459" s="175" t="str">
        <f t="shared" si="552"/>
        <v/>
      </c>
    </row>
    <row r="3460" spans="1:17" s="1" customFormat="1" x14ac:dyDescent="0.3">
      <c r="A3460" s="189">
        <f t="shared" si="550"/>
        <v>43974.999999991618</v>
      </c>
      <c r="B3460" s="190">
        <f t="shared" si="546"/>
        <v>43974</v>
      </c>
      <c r="C3460" s="1">
        <f t="shared" si="547"/>
        <v>0</v>
      </c>
      <c r="D3460" s="191">
        <v>2.3039428073135846</v>
      </c>
      <c r="E3460" s="192">
        <f t="shared" si="548"/>
        <v>8.0001296753045011E-5</v>
      </c>
      <c r="F3460" s="193">
        <f t="shared" si="549"/>
        <v>3.4350925024342707</v>
      </c>
      <c r="G3460" s="193">
        <f t="shared" si="555"/>
        <v>3.5621166747339172</v>
      </c>
      <c r="H3460" s="193">
        <f t="shared" si="555"/>
        <v>3.6938379957528418</v>
      </c>
      <c r="I3460" s="193">
        <f t="shared" si="555"/>
        <v>3.8304301584637401</v>
      </c>
      <c r="J3460" s="193">
        <f t="shared" si="555"/>
        <v>3.9720732787248871</v>
      </c>
      <c r="K3460" s="193">
        <f>MAX(0,(F3460-'2031 forecast'!$C$10))</f>
        <v>0</v>
      </c>
      <c r="L3460" s="193">
        <f>MAX(0,(G3460-'2031 forecast'!$C$10))</f>
        <v>0</v>
      </c>
      <c r="M3460" s="193">
        <f>MAX(0,(H3460-'2031 forecast'!$C$10))</f>
        <v>0</v>
      </c>
      <c r="N3460" s="193">
        <f>MAX(0,(I3460-'2031 forecast'!$C$10))</f>
        <v>0</v>
      </c>
      <c r="O3460" s="193">
        <f>MAX(0,(J3460-'2031 forecast'!$C$10))</f>
        <v>0</v>
      </c>
      <c r="P3460" s="175" t="str">
        <f t="shared" si="551"/>
        <v/>
      </c>
      <c r="Q3460" s="175" t="str">
        <f t="shared" si="552"/>
        <v/>
      </c>
    </row>
    <row r="3461" spans="1:17" s="1" customFormat="1" x14ac:dyDescent="0.3">
      <c r="A3461" s="189">
        <f t="shared" si="550"/>
        <v>43975.041666658282</v>
      </c>
      <c r="B3461" s="190">
        <f t="shared" ref="B3461:B3524" si="556">INT(A3461)</f>
        <v>43975</v>
      </c>
      <c r="C3461" s="1">
        <f t="shared" ref="C3461:C3524" si="557">HOUR(A3461)</f>
        <v>1</v>
      </c>
      <c r="D3461" s="191">
        <v>2.2813551327320787</v>
      </c>
      <c r="E3461" s="192">
        <f t="shared" ref="E3461:E3524" si="558">D3461/SUM($D$4:$D$8763)</f>
        <v>7.9216970314289673E-5</v>
      </c>
      <c r="F3461" s="193">
        <f t="shared" ref="F3461:F3524" si="559">E3461*$F$2</f>
        <v>3.4014151249594251</v>
      </c>
      <c r="G3461" s="193">
        <f t="shared" si="555"/>
        <v>3.527193962236526</v>
      </c>
      <c r="H3461" s="193">
        <f t="shared" si="555"/>
        <v>3.6576238977552649</v>
      </c>
      <c r="I3461" s="193">
        <f t="shared" si="555"/>
        <v>3.7928769216160565</v>
      </c>
      <c r="J3461" s="193">
        <f t="shared" si="555"/>
        <v>3.9331313838354274</v>
      </c>
      <c r="K3461" s="193">
        <f>MAX(0,(F3461-'2031 forecast'!$C$10))</f>
        <v>0</v>
      </c>
      <c r="L3461" s="193">
        <f>MAX(0,(G3461-'2031 forecast'!$C$10))</f>
        <v>0</v>
      </c>
      <c r="M3461" s="193">
        <f>MAX(0,(H3461-'2031 forecast'!$C$10))</f>
        <v>0</v>
      </c>
      <c r="N3461" s="193">
        <f>MAX(0,(I3461-'2031 forecast'!$C$10))</f>
        <v>0</v>
      </c>
      <c r="O3461" s="193">
        <f>MAX(0,(J3461-'2031 forecast'!$C$10))</f>
        <v>0</v>
      </c>
      <c r="P3461" s="175" t="str">
        <f t="shared" si="551"/>
        <v/>
      </c>
      <c r="Q3461" s="175" t="str">
        <f t="shared" si="552"/>
        <v/>
      </c>
    </row>
    <row r="3462" spans="1:17" s="1" customFormat="1" x14ac:dyDescent="0.3">
      <c r="A3462" s="189">
        <f t="shared" ref="A3462:A3525" si="560">A3461 + TIME(1,0,0)</f>
        <v>43975.083333324947</v>
      </c>
      <c r="B3462" s="190">
        <f t="shared" si="556"/>
        <v>43975</v>
      </c>
      <c r="C3462" s="1">
        <f t="shared" si="557"/>
        <v>2</v>
      </c>
      <c r="D3462" s="191">
        <v>2.2286505587085652</v>
      </c>
      <c r="E3462" s="192">
        <f t="shared" si="558"/>
        <v>7.7386875290527199E-5</v>
      </c>
      <c r="F3462" s="193">
        <f t="shared" si="559"/>
        <v>3.3228345775181181</v>
      </c>
      <c r="G3462" s="193">
        <f t="shared" si="555"/>
        <v>3.445707633075946</v>
      </c>
      <c r="H3462" s="193">
        <f t="shared" si="555"/>
        <v>3.5731243357609186</v>
      </c>
      <c r="I3462" s="193">
        <f t="shared" si="555"/>
        <v>3.7052527023047941</v>
      </c>
      <c r="J3462" s="193">
        <f t="shared" si="555"/>
        <v>3.8422669624266881</v>
      </c>
      <c r="K3462" s="193">
        <f>MAX(0,(F3462-'2031 forecast'!$C$10))</f>
        <v>0</v>
      </c>
      <c r="L3462" s="193">
        <f>MAX(0,(G3462-'2031 forecast'!$C$10))</f>
        <v>0</v>
      </c>
      <c r="M3462" s="193">
        <f>MAX(0,(H3462-'2031 forecast'!$C$10))</f>
        <v>0</v>
      </c>
      <c r="N3462" s="193">
        <f>MAX(0,(I3462-'2031 forecast'!$C$10))</f>
        <v>0</v>
      </c>
      <c r="O3462" s="193">
        <f>MAX(0,(J3462-'2031 forecast'!$C$10))</f>
        <v>0</v>
      </c>
      <c r="P3462" s="175" t="str">
        <f t="shared" ref="P3462:P3525" si="561">IF(K3462&gt;0,IF(K3461&gt;0,P3461+1,1),"")</f>
        <v/>
      </c>
      <c r="Q3462" s="175" t="str">
        <f t="shared" ref="Q3462:Q3525" si="562">IF(AND(K3462&gt;0,K3463=0),P3462,"")</f>
        <v/>
      </c>
    </row>
    <row r="3463" spans="1:17" s="1" customFormat="1" x14ac:dyDescent="0.3">
      <c r="A3463" s="189">
        <f t="shared" si="560"/>
        <v>43975.124999991611</v>
      </c>
      <c r="B3463" s="190">
        <f t="shared" si="556"/>
        <v>43975</v>
      </c>
      <c r="C3463" s="1">
        <f t="shared" si="557"/>
        <v>3</v>
      </c>
      <c r="D3463" s="191">
        <v>2.1533583101035458</v>
      </c>
      <c r="E3463" s="192">
        <f t="shared" si="558"/>
        <v>7.4772453828009374E-5</v>
      </c>
      <c r="F3463" s="193">
        <f t="shared" si="559"/>
        <v>3.2105766526019646</v>
      </c>
      <c r="G3463" s="193">
        <f t="shared" si="555"/>
        <v>3.3292985914179742</v>
      </c>
      <c r="H3463" s="193">
        <f t="shared" si="555"/>
        <v>3.452410675768995</v>
      </c>
      <c r="I3463" s="193">
        <f t="shared" si="555"/>
        <v>3.580075246145848</v>
      </c>
      <c r="J3463" s="193">
        <f t="shared" si="555"/>
        <v>3.7124606461284881</v>
      </c>
      <c r="K3463" s="193">
        <f>MAX(0,(F3463-'2031 forecast'!$C$10))</f>
        <v>0</v>
      </c>
      <c r="L3463" s="193">
        <f>MAX(0,(G3463-'2031 forecast'!$C$10))</f>
        <v>0</v>
      </c>
      <c r="M3463" s="193">
        <f>MAX(0,(H3463-'2031 forecast'!$C$10))</f>
        <v>0</v>
      </c>
      <c r="N3463" s="193">
        <f>MAX(0,(I3463-'2031 forecast'!$C$10))</f>
        <v>0</v>
      </c>
      <c r="O3463" s="193">
        <f>MAX(0,(J3463-'2031 forecast'!$C$10))</f>
        <v>0</v>
      </c>
      <c r="P3463" s="175" t="str">
        <f t="shared" si="561"/>
        <v/>
      </c>
      <c r="Q3463" s="175" t="str">
        <f t="shared" si="562"/>
        <v/>
      </c>
    </row>
    <row r="3464" spans="1:17" s="1" customFormat="1" x14ac:dyDescent="0.3">
      <c r="A3464" s="189">
        <f t="shared" si="560"/>
        <v>43975.166666658275</v>
      </c>
      <c r="B3464" s="190">
        <f t="shared" si="556"/>
        <v>43975</v>
      </c>
      <c r="C3464" s="1">
        <f t="shared" si="557"/>
        <v>4</v>
      </c>
      <c r="D3464" s="191">
        <v>2.115712185801037</v>
      </c>
      <c r="E3464" s="192">
        <f t="shared" si="558"/>
        <v>7.3465243096750495E-5</v>
      </c>
      <c r="F3464" s="193">
        <f t="shared" si="559"/>
        <v>3.1544476901438894</v>
      </c>
      <c r="G3464" s="193">
        <f t="shared" si="555"/>
        <v>3.2710940705889899</v>
      </c>
      <c r="H3464" s="193">
        <f t="shared" si="555"/>
        <v>3.3920538457730349</v>
      </c>
      <c r="I3464" s="193">
        <f t="shared" si="555"/>
        <v>3.5174865180663764</v>
      </c>
      <c r="J3464" s="193">
        <f t="shared" si="555"/>
        <v>3.6475574879793902</v>
      </c>
      <c r="K3464" s="193">
        <f>MAX(0,(F3464-'2031 forecast'!$C$10))</f>
        <v>0</v>
      </c>
      <c r="L3464" s="193">
        <f>MAX(0,(G3464-'2031 forecast'!$C$10))</f>
        <v>0</v>
      </c>
      <c r="M3464" s="193">
        <f>MAX(0,(H3464-'2031 forecast'!$C$10))</f>
        <v>0</v>
      </c>
      <c r="N3464" s="193">
        <f>MAX(0,(I3464-'2031 forecast'!$C$10))</f>
        <v>0</v>
      </c>
      <c r="O3464" s="193">
        <f>MAX(0,(J3464-'2031 forecast'!$C$10))</f>
        <v>0</v>
      </c>
      <c r="P3464" s="175" t="str">
        <f t="shared" si="561"/>
        <v/>
      </c>
      <c r="Q3464" s="175" t="str">
        <f t="shared" si="562"/>
        <v/>
      </c>
    </row>
    <row r="3465" spans="1:17" s="1" customFormat="1" x14ac:dyDescent="0.3">
      <c r="A3465" s="189">
        <f t="shared" si="560"/>
        <v>43975.208333324939</v>
      </c>
      <c r="B3465" s="190">
        <f t="shared" si="556"/>
        <v>43975</v>
      </c>
      <c r="C3465" s="1">
        <f t="shared" si="557"/>
        <v>5</v>
      </c>
      <c r="D3465" s="191">
        <v>2.0479491620565198</v>
      </c>
      <c r="E3465" s="192">
        <f t="shared" si="558"/>
        <v>7.1112263780484468E-5</v>
      </c>
      <c r="F3465" s="193">
        <f t="shared" si="559"/>
        <v>3.0534155577193522</v>
      </c>
      <c r="G3465" s="193">
        <f t="shared" ref="G3465:J3484" si="563">$E3465*G$2</f>
        <v>3.1663259330968159</v>
      </c>
      <c r="H3465" s="193">
        <f t="shared" si="563"/>
        <v>3.2834115517803042</v>
      </c>
      <c r="I3465" s="193">
        <f t="shared" si="563"/>
        <v>3.404826807523325</v>
      </c>
      <c r="J3465" s="193">
        <f t="shared" si="563"/>
        <v>3.5307318033110113</v>
      </c>
      <c r="K3465" s="193">
        <f>MAX(0,(F3465-'2031 forecast'!$C$10))</f>
        <v>0</v>
      </c>
      <c r="L3465" s="193">
        <f>MAX(0,(G3465-'2031 forecast'!$C$10))</f>
        <v>0</v>
      </c>
      <c r="M3465" s="193">
        <f>MAX(0,(H3465-'2031 forecast'!$C$10))</f>
        <v>0</v>
      </c>
      <c r="N3465" s="193">
        <f>MAX(0,(I3465-'2031 forecast'!$C$10))</f>
        <v>0</v>
      </c>
      <c r="O3465" s="193">
        <f>MAX(0,(J3465-'2031 forecast'!$C$10))</f>
        <v>0</v>
      </c>
      <c r="P3465" s="175" t="str">
        <f t="shared" si="561"/>
        <v/>
      </c>
      <c r="Q3465" s="175" t="str">
        <f t="shared" si="562"/>
        <v/>
      </c>
    </row>
    <row r="3466" spans="1:17" s="1" customFormat="1" x14ac:dyDescent="0.3">
      <c r="A3466" s="189">
        <f t="shared" si="560"/>
        <v>43975.249999991604</v>
      </c>
      <c r="B3466" s="190">
        <f t="shared" si="556"/>
        <v>43975</v>
      </c>
      <c r="C3466" s="1">
        <f t="shared" si="557"/>
        <v>6</v>
      </c>
      <c r="D3466" s="191">
        <v>1.9651276885909985</v>
      </c>
      <c r="E3466" s="192">
        <f t="shared" si="558"/>
        <v>6.8236400171714859E-5</v>
      </c>
      <c r="F3466" s="193">
        <f t="shared" si="559"/>
        <v>2.9299318403115837</v>
      </c>
      <c r="G3466" s="193">
        <f t="shared" si="563"/>
        <v>3.0382759872730469</v>
      </c>
      <c r="H3466" s="193">
        <f t="shared" si="563"/>
        <v>3.1506265257891881</v>
      </c>
      <c r="I3466" s="193">
        <f t="shared" si="563"/>
        <v>3.2671316057484838</v>
      </c>
      <c r="J3466" s="193">
        <f t="shared" si="563"/>
        <v>3.3879448553829916</v>
      </c>
      <c r="K3466" s="193">
        <f>MAX(0,(F3466-'2031 forecast'!$C$10))</f>
        <v>0</v>
      </c>
      <c r="L3466" s="193">
        <f>MAX(0,(G3466-'2031 forecast'!$C$10))</f>
        <v>0</v>
      </c>
      <c r="M3466" s="193">
        <f>MAX(0,(H3466-'2031 forecast'!$C$10))</f>
        <v>0</v>
      </c>
      <c r="N3466" s="193">
        <f>MAX(0,(I3466-'2031 forecast'!$C$10))</f>
        <v>0</v>
      </c>
      <c r="O3466" s="193">
        <f>MAX(0,(J3466-'2031 forecast'!$C$10))</f>
        <v>0</v>
      </c>
      <c r="P3466" s="175" t="str">
        <f t="shared" si="561"/>
        <v/>
      </c>
      <c r="Q3466" s="175" t="str">
        <f t="shared" si="562"/>
        <v/>
      </c>
    </row>
    <row r="3467" spans="1:17" s="1" customFormat="1" x14ac:dyDescent="0.3">
      <c r="A3467" s="189">
        <f t="shared" si="560"/>
        <v>43975.291666658268</v>
      </c>
      <c r="B3467" s="190">
        <f t="shared" si="556"/>
        <v>43975</v>
      </c>
      <c r="C3467" s="1">
        <f t="shared" si="557"/>
        <v>7</v>
      </c>
      <c r="D3467" s="191">
        <v>2.243709008429569</v>
      </c>
      <c r="E3467" s="192">
        <f t="shared" si="558"/>
        <v>7.7909759583030754E-5</v>
      </c>
      <c r="F3467" s="193">
        <f t="shared" si="559"/>
        <v>3.3452861625013481</v>
      </c>
      <c r="G3467" s="193">
        <f t="shared" si="563"/>
        <v>3.46898944140754</v>
      </c>
      <c r="H3467" s="193">
        <f t="shared" si="563"/>
        <v>3.597267067759303</v>
      </c>
      <c r="I3467" s="193">
        <f t="shared" si="563"/>
        <v>3.730288193536583</v>
      </c>
      <c r="J3467" s="193">
        <f t="shared" si="563"/>
        <v>3.8682282256863272</v>
      </c>
      <c r="K3467" s="193">
        <f>MAX(0,(F3467-'2031 forecast'!$C$10))</f>
        <v>0</v>
      </c>
      <c r="L3467" s="193">
        <f>MAX(0,(G3467-'2031 forecast'!$C$10))</f>
        <v>0</v>
      </c>
      <c r="M3467" s="193">
        <f>MAX(0,(H3467-'2031 forecast'!$C$10))</f>
        <v>0</v>
      </c>
      <c r="N3467" s="193">
        <f>MAX(0,(I3467-'2031 forecast'!$C$10))</f>
        <v>0</v>
      </c>
      <c r="O3467" s="193">
        <f>MAX(0,(J3467-'2031 forecast'!$C$10))</f>
        <v>0</v>
      </c>
      <c r="P3467" s="175" t="str">
        <f t="shared" si="561"/>
        <v/>
      </c>
      <c r="Q3467" s="175" t="str">
        <f t="shared" si="562"/>
        <v/>
      </c>
    </row>
    <row r="3468" spans="1:17" s="1" customFormat="1" x14ac:dyDescent="0.3">
      <c r="A3468" s="189">
        <f t="shared" si="560"/>
        <v>43975.333333324932</v>
      </c>
      <c r="B3468" s="190">
        <f t="shared" si="556"/>
        <v>43975</v>
      </c>
      <c r="C3468" s="1">
        <f t="shared" si="557"/>
        <v>8</v>
      </c>
      <c r="D3468" s="191">
        <v>2.3491181564765959</v>
      </c>
      <c r="E3468" s="192">
        <f t="shared" si="558"/>
        <v>8.1569949630555701E-5</v>
      </c>
      <c r="F3468" s="193">
        <f t="shared" si="559"/>
        <v>3.5024472573839622</v>
      </c>
      <c r="G3468" s="193">
        <f t="shared" si="563"/>
        <v>3.6319620997287001</v>
      </c>
      <c r="H3468" s="193">
        <f t="shared" si="563"/>
        <v>3.7662661917479956</v>
      </c>
      <c r="I3468" s="193">
        <f t="shared" si="563"/>
        <v>3.9055366321591078</v>
      </c>
      <c r="J3468" s="193">
        <f t="shared" si="563"/>
        <v>4.0499570685038062</v>
      </c>
      <c r="K3468" s="193">
        <f>MAX(0,(F3468-'2031 forecast'!$C$10))</f>
        <v>0</v>
      </c>
      <c r="L3468" s="193">
        <f>MAX(0,(G3468-'2031 forecast'!$C$10))</f>
        <v>0</v>
      </c>
      <c r="M3468" s="193">
        <f>MAX(0,(H3468-'2031 forecast'!$C$10))</f>
        <v>0</v>
      </c>
      <c r="N3468" s="193">
        <f>MAX(0,(I3468-'2031 forecast'!$C$10))</f>
        <v>0</v>
      </c>
      <c r="O3468" s="193">
        <f>MAX(0,(J3468-'2031 forecast'!$C$10))</f>
        <v>0</v>
      </c>
      <c r="P3468" s="175" t="str">
        <f t="shared" si="561"/>
        <v/>
      </c>
      <c r="Q3468" s="175" t="str">
        <f t="shared" si="562"/>
        <v/>
      </c>
    </row>
    <row r="3469" spans="1:17" s="1" customFormat="1" x14ac:dyDescent="0.3">
      <c r="A3469" s="189">
        <f t="shared" si="560"/>
        <v>43975.374999991596</v>
      </c>
      <c r="B3469" s="190">
        <f t="shared" si="556"/>
        <v>43975</v>
      </c>
      <c r="C3469" s="1">
        <f t="shared" si="557"/>
        <v>9</v>
      </c>
      <c r="D3469" s="191">
        <v>2.5222903282681401</v>
      </c>
      <c r="E3469" s="192">
        <f t="shared" si="558"/>
        <v>8.7583118994346675E-5</v>
      </c>
      <c r="F3469" s="193">
        <f t="shared" si="559"/>
        <v>3.7606404846911139</v>
      </c>
      <c r="G3469" s="193">
        <f t="shared" si="563"/>
        <v>3.8997028955420339</v>
      </c>
      <c r="H3469" s="193">
        <f t="shared" si="563"/>
        <v>4.0439076097294189</v>
      </c>
      <c r="I3469" s="193">
        <f t="shared" si="563"/>
        <v>4.1934447813246836</v>
      </c>
      <c r="J3469" s="193">
        <f t="shared" si="563"/>
        <v>4.3485115959896641</v>
      </c>
      <c r="K3469" s="193">
        <f>MAX(0,(F3469-'2031 forecast'!$C$10))</f>
        <v>0</v>
      </c>
      <c r="L3469" s="193">
        <f>MAX(0,(G3469-'2031 forecast'!$C$10))</f>
        <v>0</v>
      </c>
      <c r="M3469" s="193">
        <f>MAX(0,(H3469-'2031 forecast'!$C$10))</f>
        <v>0</v>
      </c>
      <c r="N3469" s="193">
        <f>MAX(0,(I3469-'2031 forecast'!$C$10))</f>
        <v>0</v>
      </c>
      <c r="O3469" s="193">
        <f>MAX(0,(J3469-'2031 forecast'!$C$10))</f>
        <v>0</v>
      </c>
      <c r="P3469" s="175" t="str">
        <f t="shared" si="561"/>
        <v/>
      </c>
      <c r="Q3469" s="175" t="str">
        <f t="shared" si="562"/>
        <v/>
      </c>
    </row>
    <row r="3470" spans="1:17" s="1" customFormat="1" x14ac:dyDescent="0.3">
      <c r="A3470" s="189">
        <f t="shared" si="560"/>
        <v>43975.416666658261</v>
      </c>
      <c r="B3470" s="190">
        <f t="shared" si="556"/>
        <v>43975</v>
      </c>
      <c r="C3470" s="1">
        <f t="shared" si="557"/>
        <v>10</v>
      </c>
      <c r="D3470" s="191">
        <v>2.6954625000596839</v>
      </c>
      <c r="E3470" s="192">
        <f t="shared" si="558"/>
        <v>9.3596288358137637E-5</v>
      </c>
      <c r="F3470" s="193">
        <f t="shared" si="559"/>
        <v>4.0188337119982647</v>
      </c>
      <c r="G3470" s="193">
        <f t="shared" si="563"/>
        <v>4.1674436913553672</v>
      </c>
      <c r="H3470" s="193">
        <f t="shared" si="563"/>
        <v>4.3215490277108417</v>
      </c>
      <c r="I3470" s="193">
        <f t="shared" si="563"/>
        <v>4.4813529304902584</v>
      </c>
      <c r="J3470" s="193">
        <f t="shared" si="563"/>
        <v>4.6470661234755219</v>
      </c>
      <c r="K3470" s="193">
        <f>MAX(0,(F3470-'2031 forecast'!$C$10))</f>
        <v>0</v>
      </c>
      <c r="L3470" s="193">
        <f>MAX(0,(G3470-'2031 forecast'!$C$10))</f>
        <v>0</v>
      </c>
      <c r="M3470" s="193">
        <f>MAX(0,(H3470-'2031 forecast'!$C$10))</f>
        <v>0</v>
      </c>
      <c r="N3470" s="193">
        <f>MAX(0,(I3470-'2031 forecast'!$C$10))</f>
        <v>0</v>
      </c>
      <c r="O3470" s="193">
        <f>MAX(0,(J3470-'2031 forecast'!$C$10))</f>
        <v>0</v>
      </c>
      <c r="P3470" s="175" t="str">
        <f t="shared" si="561"/>
        <v/>
      </c>
      <c r="Q3470" s="175" t="str">
        <f t="shared" si="562"/>
        <v/>
      </c>
    </row>
    <row r="3471" spans="1:17" s="1" customFormat="1" x14ac:dyDescent="0.3">
      <c r="A3471" s="189">
        <f t="shared" si="560"/>
        <v>43975.458333324925</v>
      </c>
      <c r="B3471" s="190">
        <f t="shared" si="556"/>
        <v>43975</v>
      </c>
      <c r="C3471" s="1">
        <f t="shared" si="557"/>
        <v>11</v>
      </c>
      <c r="D3471" s="191">
        <v>3.0041607193402617</v>
      </c>
      <c r="E3471" s="192">
        <f t="shared" si="558"/>
        <v>1.0431541635446064E-4</v>
      </c>
      <c r="F3471" s="193">
        <f t="shared" si="559"/>
        <v>4.4790912041544892</v>
      </c>
      <c r="G3471" s="193">
        <f t="shared" si="563"/>
        <v>4.6447207621530486</v>
      </c>
      <c r="H3471" s="193">
        <f t="shared" si="563"/>
        <v>4.8164750336777242</v>
      </c>
      <c r="I3471" s="193">
        <f t="shared" si="563"/>
        <v>4.994580500741935</v>
      </c>
      <c r="J3471" s="193">
        <f t="shared" si="563"/>
        <v>5.1792720202981366</v>
      </c>
      <c r="K3471" s="193">
        <f>MAX(0,(F3471-'2031 forecast'!$C$10))</f>
        <v>0</v>
      </c>
      <c r="L3471" s="193">
        <f>MAX(0,(G3471-'2031 forecast'!$C$10))</f>
        <v>0</v>
      </c>
      <c r="M3471" s="193">
        <f>MAX(0,(H3471-'2031 forecast'!$C$10))</f>
        <v>0</v>
      </c>
      <c r="N3471" s="193">
        <f>MAX(0,(I3471-'2031 forecast'!$C$10))</f>
        <v>0</v>
      </c>
      <c r="O3471" s="193">
        <f>MAX(0,(J3471-'2031 forecast'!$C$10))</f>
        <v>0</v>
      </c>
      <c r="P3471" s="175" t="str">
        <f t="shared" si="561"/>
        <v/>
      </c>
      <c r="Q3471" s="175" t="str">
        <f t="shared" si="562"/>
        <v/>
      </c>
    </row>
    <row r="3472" spans="1:17" s="1" customFormat="1" x14ac:dyDescent="0.3">
      <c r="A3472" s="189">
        <f t="shared" si="560"/>
        <v>43975.499999991589</v>
      </c>
      <c r="B3472" s="190">
        <f t="shared" si="556"/>
        <v>43975</v>
      </c>
      <c r="C3472" s="1">
        <f t="shared" si="557"/>
        <v>12</v>
      </c>
      <c r="D3472" s="191">
        <v>3.0267483939217676</v>
      </c>
      <c r="E3472" s="192">
        <f t="shared" si="558"/>
        <v>1.0509974279321599E-4</v>
      </c>
      <c r="F3472" s="193">
        <f t="shared" si="559"/>
        <v>4.5127685816293361</v>
      </c>
      <c r="G3472" s="193">
        <f t="shared" si="563"/>
        <v>4.6796434746504403</v>
      </c>
      <c r="H3472" s="193">
        <f t="shared" si="563"/>
        <v>4.8526891316753016</v>
      </c>
      <c r="I3472" s="193">
        <f t="shared" si="563"/>
        <v>5.0321337375896196</v>
      </c>
      <c r="J3472" s="193">
        <f t="shared" si="563"/>
        <v>5.2182139151875964</v>
      </c>
      <c r="K3472" s="193">
        <f>MAX(0,(F3472-'2031 forecast'!$C$10))</f>
        <v>0</v>
      </c>
      <c r="L3472" s="193">
        <f>MAX(0,(G3472-'2031 forecast'!$C$10))</f>
        <v>0</v>
      </c>
      <c r="M3472" s="193">
        <f>MAX(0,(H3472-'2031 forecast'!$C$10))</f>
        <v>0</v>
      </c>
      <c r="N3472" s="193">
        <f>MAX(0,(I3472-'2031 forecast'!$C$10))</f>
        <v>0</v>
      </c>
      <c r="O3472" s="193">
        <f>MAX(0,(J3472-'2031 forecast'!$C$10))</f>
        <v>0</v>
      </c>
      <c r="P3472" s="175" t="str">
        <f t="shared" si="561"/>
        <v/>
      </c>
      <c r="Q3472" s="175" t="str">
        <f t="shared" si="562"/>
        <v/>
      </c>
    </row>
    <row r="3473" spans="1:17" s="1" customFormat="1" x14ac:dyDescent="0.3">
      <c r="A3473" s="189">
        <f t="shared" si="560"/>
        <v>43975.541666658253</v>
      </c>
      <c r="B3473" s="190">
        <f t="shared" si="556"/>
        <v>43975</v>
      </c>
      <c r="C3473" s="1">
        <f t="shared" si="557"/>
        <v>13</v>
      </c>
      <c r="D3473" s="191">
        <v>3.1396867668292967</v>
      </c>
      <c r="E3473" s="192">
        <f t="shared" si="558"/>
        <v>1.0902137498699272E-4</v>
      </c>
      <c r="F3473" s="193">
        <f t="shared" si="559"/>
        <v>4.6811554690035653</v>
      </c>
      <c r="G3473" s="193">
        <f t="shared" si="563"/>
        <v>4.8542570371373976</v>
      </c>
      <c r="H3473" s="193">
        <f t="shared" si="563"/>
        <v>5.0337596216631866</v>
      </c>
      <c r="I3473" s="193">
        <f t="shared" si="563"/>
        <v>5.2198999218280386</v>
      </c>
      <c r="J3473" s="193">
        <f t="shared" si="563"/>
        <v>5.4129233896348952</v>
      </c>
      <c r="K3473" s="193">
        <f>MAX(0,(F3473-'2031 forecast'!$C$10))</f>
        <v>0</v>
      </c>
      <c r="L3473" s="193">
        <f>MAX(0,(G3473-'2031 forecast'!$C$10))</f>
        <v>0</v>
      </c>
      <c r="M3473" s="193">
        <f>MAX(0,(H3473-'2031 forecast'!$C$10))</f>
        <v>0</v>
      </c>
      <c r="N3473" s="193">
        <f>MAX(0,(I3473-'2031 forecast'!$C$10))</f>
        <v>0</v>
      </c>
      <c r="O3473" s="193">
        <f>MAX(0,(J3473-'2031 forecast'!$C$10))</f>
        <v>0</v>
      </c>
      <c r="P3473" s="175" t="str">
        <f t="shared" si="561"/>
        <v/>
      </c>
      <c r="Q3473" s="175" t="str">
        <f t="shared" si="562"/>
        <v/>
      </c>
    </row>
    <row r="3474" spans="1:17" s="1" customFormat="1" x14ac:dyDescent="0.3">
      <c r="A3474" s="189">
        <f t="shared" si="560"/>
        <v>43975.583333324917</v>
      </c>
      <c r="B3474" s="190">
        <f t="shared" si="556"/>
        <v>43975</v>
      </c>
      <c r="C3474" s="1">
        <f t="shared" si="557"/>
        <v>14</v>
      </c>
      <c r="D3474" s="191">
        <v>3.1773328911318059</v>
      </c>
      <c r="E3474" s="192">
        <f t="shared" si="558"/>
        <v>1.1032858571825161E-4</v>
      </c>
      <c r="F3474" s="193">
        <f t="shared" si="559"/>
        <v>4.7372844314616414</v>
      </c>
      <c r="G3474" s="193">
        <f t="shared" si="563"/>
        <v>4.9124615579663828</v>
      </c>
      <c r="H3474" s="193">
        <f t="shared" si="563"/>
        <v>5.0941164516591471</v>
      </c>
      <c r="I3474" s="193">
        <f t="shared" si="563"/>
        <v>5.2824886499075108</v>
      </c>
      <c r="J3474" s="193">
        <f t="shared" si="563"/>
        <v>5.4778265477839945</v>
      </c>
      <c r="K3474" s="193">
        <f>MAX(0,(F3474-'2031 forecast'!$C$10))</f>
        <v>0</v>
      </c>
      <c r="L3474" s="193">
        <f>MAX(0,(G3474-'2031 forecast'!$C$10))</f>
        <v>0</v>
      </c>
      <c r="M3474" s="193">
        <f>MAX(0,(H3474-'2031 forecast'!$C$10))</f>
        <v>0</v>
      </c>
      <c r="N3474" s="193">
        <f>MAX(0,(I3474-'2031 forecast'!$C$10))</f>
        <v>0</v>
      </c>
      <c r="O3474" s="193">
        <f>MAX(0,(J3474-'2031 forecast'!$C$10))</f>
        <v>0</v>
      </c>
      <c r="P3474" s="175" t="str">
        <f t="shared" si="561"/>
        <v/>
      </c>
      <c r="Q3474" s="175" t="str">
        <f t="shared" si="562"/>
        <v/>
      </c>
    </row>
    <row r="3475" spans="1:17" s="1" customFormat="1" x14ac:dyDescent="0.3">
      <c r="A3475" s="189">
        <f t="shared" si="560"/>
        <v>43975.624999991582</v>
      </c>
      <c r="B3475" s="190">
        <f t="shared" si="556"/>
        <v>43975</v>
      </c>
      <c r="C3475" s="1">
        <f t="shared" si="557"/>
        <v>15</v>
      </c>
      <c r="D3475" s="191">
        <v>3.342975838062848</v>
      </c>
      <c r="E3475" s="192">
        <f t="shared" si="558"/>
        <v>1.1608031293579081E-4</v>
      </c>
      <c r="F3475" s="193">
        <f t="shared" si="559"/>
        <v>4.9842518662771775</v>
      </c>
      <c r="G3475" s="193">
        <f t="shared" si="563"/>
        <v>5.1685614496139189</v>
      </c>
      <c r="H3475" s="193">
        <f t="shared" si="563"/>
        <v>5.3596865036413783</v>
      </c>
      <c r="I3475" s="193">
        <f t="shared" si="563"/>
        <v>5.5578790534571914</v>
      </c>
      <c r="J3475" s="193">
        <f t="shared" si="563"/>
        <v>5.7634004436400321</v>
      </c>
      <c r="K3475" s="193">
        <f>MAX(0,(F3475-'2031 forecast'!$C$10))</f>
        <v>0</v>
      </c>
      <c r="L3475" s="193">
        <f>MAX(0,(G3475-'2031 forecast'!$C$10))</f>
        <v>0</v>
      </c>
      <c r="M3475" s="193">
        <f>MAX(0,(H3475-'2031 forecast'!$C$10))</f>
        <v>0</v>
      </c>
      <c r="N3475" s="193">
        <f>MAX(0,(I3475-'2031 forecast'!$C$10))</f>
        <v>0</v>
      </c>
      <c r="O3475" s="193">
        <f>MAX(0,(J3475-'2031 forecast'!$C$10))</f>
        <v>2.6400443640032023E-2</v>
      </c>
      <c r="P3475" s="175" t="str">
        <f t="shared" si="561"/>
        <v/>
      </c>
      <c r="Q3475" s="175" t="str">
        <f t="shared" si="562"/>
        <v/>
      </c>
    </row>
    <row r="3476" spans="1:17" s="1" customFormat="1" x14ac:dyDescent="0.3">
      <c r="A3476" s="189">
        <f t="shared" si="560"/>
        <v>43975.666666658246</v>
      </c>
      <c r="B3476" s="190">
        <f t="shared" si="556"/>
        <v>43975</v>
      </c>
      <c r="C3476" s="1">
        <f t="shared" si="557"/>
        <v>16</v>
      </c>
      <c r="D3476" s="191">
        <v>3.4785018855518826</v>
      </c>
      <c r="E3476" s="192">
        <f t="shared" si="558"/>
        <v>1.2078627156832286E-4</v>
      </c>
      <c r="F3476" s="193">
        <f t="shared" si="559"/>
        <v>5.1863161311262518</v>
      </c>
      <c r="G3476" s="193">
        <f t="shared" si="563"/>
        <v>5.3780977245982671</v>
      </c>
      <c r="H3476" s="193">
        <f t="shared" si="563"/>
        <v>5.5769710916268398</v>
      </c>
      <c r="I3476" s="193">
        <f t="shared" si="563"/>
        <v>5.7831984745432941</v>
      </c>
      <c r="J3476" s="193">
        <f t="shared" si="563"/>
        <v>5.9970518129767898</v>
      </c>
      <c r="K3476" s="193">
        <f>MAX(0,(F3476-'2031 forecast'!$C$10))</f>
        <v>0</v>
      </c>
      <c r="L3476" s="193">
        <f>MAX(0,(G3476-'2031 forecast'!$C$10))</f>
        <v>0</v>
      </c>
      <c r="M3476" s="193">
        <f>MAX(0,(H3476-'2031 forecast'!$C$10))</f>
        <v>0</v>
      </c>
      <c r="N3476" s="193">
        <f>MAX(0,(I3476-'2031 forecast'!$C$10))</f>
        <v>4.6198474543293955E-2</v>
      </c>
      <c r="O3476" s="193">
        <f>MAX(0,(J3476-'2031 forecast'!$C$10))</f>
        <v>0.2600518129767897</v>
      </c>
      <c r="P3476" s="175" t="str">
        <f t="shared" si="561"/>
        <v/>
      </c>
      <c r="Q3476" s="175" t="str">
        <f t="shared" si="562"/>
        <v/>
      </c>
    </row>
    <row r="3477" spans="1:17" s="1" customFormat="1" x14ac:dyDescent="0.3">
      <c r="A3477" s="189">
        <f t="shared" si="560"/>
        <v>43975.70833332491</v>
      </c>
      <c r="B3477" s="190">
        <f t="shared" si="556"/>
        <v>43975</v>
      </c>
      <c r="C3477" s="1">
        <f t="shared" si="557"/>
        <v>17</v>
      </c>
      <c r="D3477" s="191">
        <v>3.531206459575396</v>
      </c>
      <c r="E3477" s="192">
        <f t="shared" si="558"/>
        <v>1.2261636659208533E-4</v>
      </c>
      <c r="F3477" s="193">
        <f t="shared" si="559"/>
        <v>5.2648966785675588</v>
      </c>
      <c r="G3477" s="193">
        <f t="shared" si="563"/>
        <v>5.4595840537588476</v>
      </c>
      <c r="H3477" s="193">
        <f t="shared" si="563"/>
        <v>5.6614706536211861</v>
      </c>
      <c r="I3477" s="193">
        <f t="shared" si="563"/>
        <v>5.8708226938545565</v>
      </c>
      <c r="J3477" s="193">
        <f t="shared" si="563"/>
        <v>6.0879162343855295</v>
      </c>
      <c r="K3477" s="193">
        <f>MAX(0,(F3477-'2031 forecast'!$C$10))</f>
        <v>0</v>
      </c>
      <c r="L3477" s="193">
        <f>MAX(0,(G3477-'2031 forecast'!$C$10))</f>
        <v>0</v>
      </c>
      <c r="M3477" s="193">
        <f>MAX(0,(H3477-'2031 forecast'!$C$10))</f>
        <v>0</v>
      </c>
      <c r="N3477" s="193">
        <f>MAX(0,(I3477-'2031 forecast'!$C$10))</f>
        <v>0.13382269385455636</v>
      </c>
      <c r="O3477" s="193">
        <f>MAX(0,(J3477-'2031 forecast'!$C$10))</f>
        <v>0.35091623438552944</v>
      </c>
      <c r="P3477" s="175" t="str">
        <f t="shared" si="561"/>
        <v/>
      </c>
      <c r="Q3477" s="175" t="str">
        <f t="shared" si="562"/>
        <v/>
      </c>
    </row>
    <row r="3478" spans="1:17" s="1" customFormat="1" x14ac:dyDescent="0.3">
      <c r="A3478" s="189">
        <f t="shared" si="560"/>
        <v>43975.749999991574</v>
      </c>
      <c r="B3478" s="190">
        <f t="shared" si="556"/>
        <v>43975</v>
      </c>
      <c r="C3478" s="1">
        <f t="shared" si="557"/>
        <v>18</v>
      </c>
      <c r="D3478" s="191">
        <v>3.4935603352728863</v>
      </c>
      <c r="E3478" s="192">
        <f t="shared" si="558"/>
        <v>1.2130915586082643E-4</v>
      </c>
      <c r="F3478" s="193">
        <f t="shared" si="559"/>
        <v>5.2087677161094827</v>
      </c>
      <c r="G3478" s="193">
        <f t="shared" si="563"/>
        <v>5.4013795329298615</v>
      </c>
      <c r="H3478" s="193">
        <f t="shared" si="563"/>
        <v>5.6011138236252238</v>
      </c>
      <c r="I3478" s="193">
        <f t="shared" si="563"/>
        <v>5.8082339657750834</v>
      </c>
      <c r="J3478" s="193">
        <f t="shared" si="563"/>
        <v>6.0230130762364302</v>
      </c>
      <c r="K3478" s="193">
        <f>MAX(0,(F3478-'2031 forecast'!$C$10))</f>
        <v>0</v>
      </c>
      <c r="L3478" s="193">
        <f>MAX(0,(G3478-'2031 forecast'!$C$10))</f>
        <v>0</v>
      </c>
      <c r="M3478" s="193">
        <f>MAX(0,(H3478-'2031 forecast'!$C$10))</f>
        <v>0</v>
      </c>
      <c r="N3478" s="193">
        <f>MAX(0,(I3478-'2031 forecast'!$C$10))</f>
        <v>7.1233965775083341E-2</v>
      </c>
      <c r="O3478" s="193">
        <f>MAX(0,(J3478-'2031 forecast'!$C$10))</f>
        <v>0.28601307623643013</v>
      </c>
      <c r="P3478" s="175" t="str">
        <f t="shared" si="561"/>
        <v/>
      </c>
      <c r="Q3478" s="175" t="str">
        <f t="shared" si="562"/>
        <v/>
      </c>
    </row>
    <row r="3479" spans="1:17" s="1" customFormat="1" x14ac:dyDescent="0.3">
      <c r="A3479" s="189">
        <f t="shared" si="560"/>
        <v>43975.791666658239</v>
      </c>
      <c r="B3479" s="190">
        <f t="shared" si="556"/>
        <v>43975</v>
      </c>
      <c r="C3479" s="1">
        <f t="shared" si="557"/>
        <v>19</v>
      </c>
      <c r="D3479" s="191">
        <v>3.2601543645973274</v>
      </c>
      <c r="E3479" s="192">
        <f t="shared" si="558"/>
        <v>1.1320444932702122E-4</v>
      </c>
      <c r="F3479" s="193">
        <f t="shared" si="559"/>
        <v>4.8607681488694094</v>
      </c>
      <c r="G3479" s="193">
        <f t="shared" si="563"/>
        <v>5.0405115037901513</v>
      </c>
      <c r="H3479" s="193">
        <f t="shared" si="563"/>
        <v>5.2269014776502631</v>
      </c>
      <c r="I3479" s="193">
        <f t="shared" si="563"/>
        <v>5.4201838516823519</v>
      </c>
      <c r="J3479" s="193">
        <f t="shared" si="563"/>
        <v>5.6206134957120142</v>
      </c>
      <c r="K3479" s="193">
        <f>MAX(0,(F3479-'2031 forecast'!$C$10))</f>
        <v>0</v>
      </c>
      <c r="L3479" s="193">
        <f>MAX(0,(G3479-'2031 forecast'!$C$10))</f>
        <v>0</v>
      </c>
      <c r="M3479" s="193">
        <f>MAX(0,(H3479-'2031 forecast'!$C$10))</f>
        <v>0</v>
      </c>
      <c r="N3479" s="193">
        <f>MAX(0,(I3479-'2031 forecast'!$C$10))</f>
        <v>0</v>
      </c>
      <c r="O3479" s="193">
        <f>MAX(0,(J3479-'2031 forecast'!$C$10))</f>
        <v>0</v>
      </c>
      <c r="P3479" s="175" t="str">
        <f t="shared" si="561"/>
        <v/>
      </c>
      <c r="Q3479" s="175" t="str">
        <f t="shared" si="562"/>
        <v/>
      </c>
    </row>
    <row r="3480" spans="1:17" s="1" customFormat="1" x14ac:dyDescent="0.3">
      <c r="A3480" s="189">
        <f t="shared" si="560"/>
        <v>43975.833333324903</v>
      </c>
      <c r="B3480" s="190">
        <f t="shared" si="556"/>
        <v>43975</v>
      </c>
      <c r="C3480" s="1">
        <f t="shared" si="557"/>
        <v>20</v>
      </c>
      <c r="D3480" s="191">
        <v>3.0794529679452816</v>
      </c>
      <c r="E3480" s="192">
        <f t="shared" si="558"/>
        <v>1.0692983781697848E-4</v>
      </c>
      <c r="F3480" s="193">
        <f t="shared" si="559"/>
        <v>4.5913491290706432</v>
      </c>
      <c r="G3480" s="193">
        <f t="shared" si="563"/>
        <v>4.7611298038110208</v>
      </c>
      <c r="H3480" s="193">
        <f t="shared" si="563"/>
        <v>4.9371886936696487</v>
      </c>
      <c r="I3480" s="193">
        <f t="shared" si="563"/>
        <v>5.119757956900882</v>
      </c>
      <c r="J3480" s="193">
        <f t="shared" si="563"/>
        <v>5.309078336596337</v>
      </c>
      <c r="K3480" s="193">
        <f>MAX(0,(F3480-'2031 forecast'!$C$10))</f>
        <v>0</v>
      </c>
      <c r="L3480" s="193">
        <f>MAX(0,(G3480-'2031 forecast'!$C$10))</f>
        <v>0</v>
      </c>
      <c r="M3480" s="193">
        <f>MAX(0,(H3480-'2031 forecast'!$C$10))</f>
        <v>0</v>
      </c>
      <c r="N3480" s="193">
        <f>MAX(0,(I3480-'2031 forecast'!$C$10))</f>
        <v>0</v>
      </c>
      <c r="O3480" s="193">
        <f>MAX(0,(J3480-'2031 forecast'!$C$10))</f>
        <v>0</v>
      </c>
      <c r="P3480" s="175" t="str">
        <f t="shared" si="561"/>
        <v/>
      </c>
      <c r="Q3480" s="175" t="str">
        <f t="shared" si="562"/>
        <v/>
      </c>
    </row>
    <row r="3481" spans="1:17" s="1" customFormat="1" x14ac:dyDescent="0.3">
      <c r="A3481" s="189">
        <f t="shared" si="560"/>
        <v>43975.874999991567</v>
      </c>
      <c r="B3481" s="190">
        <f t="shared" si="556"/>
        <v>43975</v>
      </c>
      <c r="C3481" s="1">
        <f t="shared" si="557"/>
        <v>21</v>
      </c>
      <c r="D3481" s="191">
        <v>3.0945114176662849</v>
      </c>
      <c r="E3481" s="192">
        <f t="shared" si="558"/>
        <v>1.0745272210948202E-4</v>
      </c>
      <c r="F3481" s="193">
        <f t="shared" si="559"/>
        <v>4.6138007140538733</v>
      </c>
      <c r="G3481" s="193">
        <f t="shared" si="563"/>
        <v>4.7844116121426143</v>
      </c>
      <c r="H3481" s="193">
        <f t="shared" si="563"/>
        <v>4.9613314256680319</v>
      </c>
      <c r="I3481" s="193">
        <f t="shared" si="563"/>
        <v>5.1447934481326705</v>
      </c>
      <c r="J3481" s="193">
        <f t="shared" si="563"/>
        <v>5.3350395998559756</v>
      </c>
      <c r="K3481" s="193">
        <f>MAX(0,(F3481-'2031 forecast'!$C$10))</f>
        <v>0</v>
      </c>
      <c r="L3481" s="193">
        <f>MAX(0,(G3481-'2031 forecast'!$C$10))</f>
        <v>0</v>
      </c>
      <c r="M3481" s="193">
        <f>MAX(0,(H3481-'2031 forecast'!$C$10))</f>
        <v>0</v>
      </c>
      <c r="N3481" s="193">
        <f>MAX(0,(I3481-'2031 forecast'!$C$10))</f>
        <v>0</v>
      </c>
      <c r="O3481" s="193">
        <f>MAX(0,(J3481-'2031 forecast'!$C$10))</f>
        <v>0</v>
      </c>
      <c r="P3481" s="175" t="str">
        <f t="shared" si="561"/>
        <v/>
      </c>
      <c r="Q3481" s="175" t="str">
        <f t="shared" si="562"/>
        <v/>
      </c>
    </row>
    <row r="3482" spans="1:17" s="1" customFormat="1" x14ac:dyDescent="0.3">
      <c r="A3482" s="189">
        <f t="shared" si="560"/>
        <v>43975.916666658231</v>
      </c>
      <c r="B3482" s="190">
        <f t="shared" si="556"/>
        <v>43975</v>
      </c>
      <c r="C3482" s="1">
        <f t="shared" si="557"/>
        <v>22</v>
      </c>
      <c r="D3482" s="191">
        <v>2.8761638967117298</v>
      </c>
      <c r="E3482" s="192">
        <f t="shared" si="558"/>
        <v>9.9870899868180382E-5</v>
      </c>
      <c r="F3482" s="193">
        <f t="shared" si="559"/>
        <v>4.2882527317970309</v>
      </c>
      <c r="G3482" s="193">
        <f t="shared" si="563"/>
        <v>4.4468253913344986</v>
      </c>
      <c r="H3482" s="193">
        <f t="shared" si="563"/>
        <v>4.6112618116914561</v>
      </c>
      <c r="I3482" s="193">
        <f t="shared" si="563"/>
        <v>4.7817788252717284</v>
      </c>
      <c r="J3482" s="193">
        <f t="shared" si="563"/>
        <v>4.9586012825911991</v>
      </c>
      <c r="K3482" s="193">
        <f>MAX(0,(F3482-'2031 forecast'!$C$10))</f>
        <v>0</v>
      </c>
      <c r="L3482" s="193">
        <f>MAX(0,(G3482-'2031 forecast'!$C$10))</f>
        <v>0</v>
      </c>
      <c r="M3482" s="193">
        <f>MAX(0,(H3482-'2031 forecast'!$C$10))</f>
        <v>0</v>
      </c>
      <c r="N3482" s="193">
        <f>MAX(0,(I3482-'2031 forecast'!$C$10))</f>
        <v>0</v>
      </c>
      <c r="O3482" s="193">
        <f>MAX(0,(J3482-'2031 forecast'!$C$10))</f>
        <v>0</v>
      </c>
      <c r="P3482" s="175" t="str">
        <f t="shared" si="561"/>
        <v/>
      </c>
      <c r="Q3482" s="175" t="str">
        <f t="shared" si="562"/>
        <v/>
      </c>
    </row>
    <row r="3483" spans="1:17" s="1" customFormat="1" x14ac:dyDescent="0.3">
      <c r="A3483" s="189">
        <f t="shared" si="560"/>
        <v>43975.958333324896</v>
      </c>
      <c r="B3483" s="190">
        <f t="shared" si="556"/>
        <v>43975</v>
      </c>
      <c r="C3483" s="1">
        <f t="shared" si="557"/>
        <v>23</v>
      </c>
      <c r="D3483" s="191">
        <v>2.7255793995016915</v>
      </c>
      <c r="E3483" s="192">
        <f t="shared" si="558"/>
        <v>9.4642056943144759E-5</v>
      </c>
      <c r="F3483" s="193">
        <f t="shared" si="559"/>
        <v>4.0637368819647257</v>
      </c>
      <c r="G3483" s="193">
        <f t="shared" si="563"/>
        <v>4.2140073080185561</v>
      </c>
      <c r="H3483" s="193">
        <f t="shared" si="563"/>
        <v>4.3698344917076106</v>
      </c>
      <c r="I3483" s="193">
        <f t="shared" si="563"/>
        <v>4.5314239129538363</v>
      </c>
      <c r="J3483" s="193">
        <f t="shared" si="563"/>
        <v>4.698988649994801</v>
      </c>
      <c r="K3483" s="193">
        <f>MAX(0,(F3483-'2031 forecast'!$C$10))</f>
        <v>0</v>
      </c>
      <c r="L3483" s="193">
        <f>MAX(0,(G3483-'2031 forecast'!$C$10))</f>
        <v>0</v>
      </c>
      <c r="M3483" s="193">
        <f>MAX(0,(H3483-'2031 forecast'!$C$10))</f>
        <v>0</v>
      </c>
      <c r="N3483" s="193">
        <f>MAX(0,(I3483-'2031 forecast'!$C$10))</f>
        <v>0</v>
      </c>
      <c r="O3483" s="193">
        <f>MAX(0,(J3483-'2031 forecast'!$C$10))</f>
        <v>0</v>
      </c>
      <c r="P3483" s="175" t="str">
        <f t="shared" si="561"/>
        <v/>
      </c>
      <c r="Q3483" s="175" t="str">
        <f t="shared" si="562"/>
        <v/>
      </c>
    </row>
    <row r="3484" spans="1:17" s="1" customFormat="1" x14ac:dyDescent="0.3">
      <c r="A3484" s="189">
        <f t="shared" si="560"/>
        <v>43975.99999999156</v>
      </c>
      <c r="B3484" s="190">
        <f t="shared" si="556"/>
        <v>43975</v>
      </c>
      <c r="C3484" s="1">
        <f t="shared" si="557"/>
        <v>0</v>
      </c>
      <c r="D3484" s="191">
        <v>2.4771149791051283</v>
      </c>
      <c r="E3484" s="192">
        <f t="shared" si="558"/>
        <v>8.6014466116835972E-5</v>
      </c>
      <c r="F3484" s="193">
        <f t="shared" si="559"/>
        <v>3.6932857297414214</v>
      </c>
      <c r="G3484" s="193">
        <f t="shared" si="563"/>
        <v>3.8298574705472506</v>
      </c>
      <c r="H3484" s="193">
        <f t="shared" si="563"/>
        <v>3.9714794137342642</v>
      </c>
      <c r="I3484" s="193">
        <f t="shared" si="563"/>
        <v>4.1183383076293154</v>
      </c>
      <c r="J3484" s="193">
        <f t="shared" si="563"/>
        <v>4.2706278062107446</v>
      </c>
      <c r="K3484" s="193">
        <f>MAX(0,(F3484-'2031 forecast'!$C$10))</f>
        <v>0</v>
      </c>
      <c r="L3484" s="193">
        <f>MAX(0,(G3484-'2031 forecast'!$C$10))</f>
        <v>0</v>
      </c>
      <c r="M3484" s="193">
        <f>MAX(0,(H3484-'2031 forecast'!$C$10))</f>
        <v>0</v>
      </c>
      <c r="N3484" s="193">
        <f>MAX(0,(I3484-'2031 forecast'!$C$10))</f>
        <v>0</v>
      </c>
      <c r="O3484" s="193">
        <f>MAX(0,(J3484-'2031 forecast'!$C$10))</f>
        <v>0</v>
      </c>
      <c r="P3484" s="175" t="str">
        <f t="shared" si="561"/>
        <v/>
      </c>
      <c r="Q3484" s="175" t="str">
        <f t="shared" si="562"/>
        <v/>
      </c>
    </row>
    <row r="3485" spans="1:17" s="1" customFormat="1" x14ac:dyDescent="0.3">
      <c r="A3485" s="189">
        <f t="shared" si="560"/>
        <v>43976.041666658224</v>
      </c>
      <c r="B3485" s="190">
        <f t="shared" si="556"/>
        <v>43976</v>
      </c>
      <c r="C3485" s="1">
        <f t="shared" si="557"/>
        <v>1</v>
      </c>
      <c r="D3485" s="191">
        <v>2.3942935056396073</v>
      </c>
      <c r="E3485" s="192">
        <f t="shared" si="558"/>
        <v>8.3138602508066377E-5</v>
      </c>
      <c r="F3485" s="193">
        <f t="shared" si="559"/>
        <v>3.5698020123336534</v>
      </c>
      <c r="G3485" s="193">
        <f t="shared" ref="G3485:J3504" si="564">$E3485*G$2</f>
        <v>3.7018075247234821</v>
      </c>
      <c r="H3485" s="193">
        <f t="shared" si="564"/>
        <v>3.838694387743149</v>
      </c>
      <c r="I3485" s="193">
        <f t="shared" si="564"/>
        <v>3.9806431058544747</v>
      </c>
      <c r="J3485" s="193">
        <f t="shared" si="564"/>
        <v>4.1278408582827248</v>
      </c>
      <c r="K3485" s="193">
        <f>MAX(0,(F3485-'2031 forecast'!$C$10))</f>
        <v>0</v>
      </c>
      <c r="L3485" s="193">
        <f>MAX(0,(G3485-'2031 forecast'!$C$10))</f>
        <v>0</v>
      </c>
      <c r="M3485" s="193">
        <f>MAX(0,(H3485-'2031 forecast'!$C$10))</f>
        <v>0</v>
      </c>
      <c r="N3485" s="193">
        <f>MAX(0,(I3485-'2031 forecast'!$C$10))</f>
        <v>0</v>
      </c>
      <c r="O3485" s="193">
        <f>MAX(0,(J3485-'2031 forecast'!$C$10))</f>
        <v>0</v>
      </c>
      <c r="P3485" s="175" t="str">
        <f t="shared" si="561"/>
        <v/>
      </c>
      <c r="Q3485" s="175" t="str">
        <f t="shared" si="562"/>
        <v/>
      </c>
    </row>
    <row r="3486" spans="1:17" s="1" customFormat="1" x14ac:dyDescent="0.3">
      <c r="A3486" s="189">
        <f t="shared" si="560"/>
        <v>43976.083333324888</v>
      </c>
      <c r="B3486" s="190">
        <f t="shared" si="556"/>
        <v>43976</v>
      </c>
      <c r="C3486" s="1">
        <f t="shared" si="557"/>
        <v>2</v>
      </c>
      <c r="D3486" s="191">
        <v>2.2587674581505732</v>
      </c>
      <c r="E3486" s="192">
        <f t="shared" si="558"/>
        <v>7.8432643875534335E-5</v>
      </c>
      <c r="F3486" s="193">
        <f t="shared" si="559"/>
        <v>3.3677377474845795</v>
      </c>
      <c r="G3486" s="193">
        <f t="shared" si="564"/>
        <v>3.4922712497391348</v>
      </c>
      <c r="H3486" s="193">
        <f t="shared" si="564"/>
        <v>3.6214097997576884</v>
      </c>
      <c r="I3486" s="193">
        <f t="shared" si="564"/>
        <v>3.7553236847683733</v>
      </c>
      <c r="J3486" s="193">
        <f t="shared" si="564"/>
        <v>3.8941894889459681</v>
      </c>
      <c r="K3486" s="193">
        <f>MAX(0,(F3486-'2031 forecast'!$C$10))</f>
        <v>0</v>
      </c>
      <c r="L3486" s="193">
        <f>MAX(0,(G3486-'2031 forecast'!$C$10))</f>
        <v>0</v>
      </c>
      <c r="M3486" s="193">
        <f>MAX(0,(H3486-'2031 forecast'!$C$10))</f>
        <v>0</v>
      </c>
      <c r="N3486" s="193">
        <f>MAX(0,(I3486-'2031 forecast'!$C$10))</f>
        <v>0</v>
      </c>
      <c r="O3486" s="193">
        <f>MAX(0,(J3486-'2031 forecast'!$C$10))</f>
        <v>0</v>
      </c>
      <c r="P3486" s="175" t="str">
        <f t="shared" si="561"/>
        <v/>
      </c>
      <c r="Q3486" s="175" t="str">
        <f t="shared" si="562"/>
        <v/>
      </c>
    </row>
    <row r="3487" spans="1:17" s="1" customFormat="1" x14ac:dyDescent="0.3">
      <c r="A3487" s="189">
        <f t="shared" si="560"/>
        <v>43976.124999991553</v>
      </c>
      <c r="B3487" s="190">
        <f t="shared" si="556"/>
        <v>43976</v>
      </c>
      <c r="C3487" s="1">
        <f t="shared" si="557"/>
        <v>3</v>
      </c>
      <c r="D3487" s="191">
        <v>2.2211213338480635</v>
      </c>
      <c r="E3487" s="192">
        <f t="shared" si="558"/>
        <v>7.7125433144275429E-5</v>
      </c>
      <c r="F3487" s="193">
        <f t="shared" si="559"/>
        <v>3.311608785026503</v>
      </c>
      <c r="G3487" s="193">
        <f t="shared" si="564"/>
        <v>3.4340667289101492</v>
      </c>
      <c r="H3487" s="193">
        <f t="shared" si="564"/>
        <v>3.561052969761727</v>
      </c>
      <c r="I3487" s="193">
        <f t="shared" si="564"/>
        <v>3.6927349566889003</v>
      </c>
      <c r="J3487" s="193">
        <f t="shared" si="564"/>
        <v>3.8292863307968688</v>
      </c>
      <c r="K3487" s="193">
        <f>MAX(0,(F3487-'2031 forecast'!$C$10))</f>
        <v>0</v>
      </c>
      <c r="L3487" s="193">
        <f>MAX(0,(G3487-'2031 forecast'!$C$10))</f>
        <v>0</v>
      </c>
      <c r="M3487" s="193">
        <f>MAX(0,(H3487-'2031 forecast'!$C$10))</f>
        <v>0</v>
      </c>
      <c r="N3487" s="193">
        <f>MAX(0,(I3487-'2031 forecast'!$C$10))</f>
        <v>0</v>
      </c>
      <c r="O3487" s="193">
        <f>MAX(0,(J3487-'2031 forecast'!$C$10))</f>
        <v>0</v>
      </c>
      <c r="P3487" s="175" t="str">
        <f t="shared" si="561"/>
        <v/>
      </c>
      <c r="Q3487" s="175" t="str">
        <f t="shared" si="562"/>
        <v/>
      </c>
    </row>
    <row r="3488" spans="1:17" s="1" customFormat="1" x14ac:dyDescent="0.3">
      <c r="A3488" s="189">
        <f t="shared" si="560"/>
        <v>43976.166666658217</v>
      </c>
      <c r="B3488" s="190">
        <f t="shared" si="556"/>
        <v>43976</v>
      </c>
      <c r="C3488" s="1">
        <f t="shared" si="557"/>
        <v>4</v>
      </c>
      <c r="D3488" s="191">
        <v>2.1910044344060555</v>
      </c>
      <c r="E3488" s="192">
        <f t="shared" si="558"/>
        <v>7.6079664559268294E-5</v>
      </c>
      <c r="F3488" s="193">
        <f t="shared" si="559"/>
        <v>3.2667056150600415</v>
      </c>
      <c r="G3488" s="193">
        <f t="shared" si="564"/>
        <v>3.3875031122469603</v>
      </c>
      <c r="H3488" s="193">
        <f t="shared" si="564"/>
        <v>3.5127675057649572</v>
      </c>
      <c r="I3488" s="193">
        <f t="shared" si="564"/>
        <v>3.6426639742253215</v>
      </c>
      <c r="J3488" s="193">
        <f t="shared" si="564"/>
        <v>3.7773638042775883</v>
      </c>
      <c r="K3488" s="193">
        <f>MAX(0,(F3488-'2031 forecast'!$C$10))</f>
        <v>0</v>
      </c>
      <c r="L3488" s="193">
        <f>MAX(0,(G3488-'2031 forecast'!$C$10))</f>
        <v>0</v>
      </c>
      <c r="M3488" s="193">
        <f>MAX(0,(H3488-'2031 forecast'!$C$10))</f>
        <v>0</v>
      </c>
      <c r="N3488" s="193">
        <f>MAX(0,(I3488-'2031 forecast'!$C$10))</f>
        <v>0</v>
      </c>
      <c r="O3488" s="193">
        <f>MAX(0,(J3488-'2031 forecast'!$C$10))</f>
        <v>0</v>
      </c>
      <c r="P3488" s="175" t="str">
        <f t="shared" si="561"/>
        <v/>
      </c>
      <c r="Q3488" s="175" t="str">
        <f t="shared" si="562"/>
        <v/>
      </c>
    </row>
    <row r="3489" spans="1:17" s="1" customFormat="1" x14ac:dyDescent="0.3">
      <c r="A3489" s="189">
        <f t="shared" si="560"/>
        <v>43976.208333324881</v>
      </c>
      <c r="B3489" s="190">
        <f t="shared" si="556"/>
        <v>43976</v>
      </c>
      <c r="C3489" s="1">
        <f t="shared" si="557"/>
        <v>5</v>
      </c>
      <c r="D3489" s="191">
        <v>2.1834752095455543</v>
      </c>
      <c r="E3489" s="192">
        <f t="shared" si="558"/>
        <v>7.5818222413016523E-5</v>
      </c>
      <c r="F3489" s="193">
        <f t="shared" si="559"/>
        <v>3.2554798225684269</v>
      </c>
      <c r="G3489" s="193">
        <f t="shared" si="564"/>
        <v>3.3758622080811636</v>
      </c>
      <c r="H3489" s="193">
        <f t="shared" si="564"/>
        <v>3.5006961397657652</v>
      </c>
      <c r="I3489" s="193">
        <f t="shared" si="564"/>
        <v>3.6301462286094273</v>
      </c>
      <c r="J3489" s="193">
        <f t="shared" si="564"/>
        <v>3.764383172647769</v>
      </c>
      <c r="K3489" s="193">
        <f>MAX(0,(F3489-'2031 forecast'!$C$10))</f>
        <v>0</v>
      </c>
      <c r="L3489" s="193">
        <f>MAX(0,(G3489-'2031 forecast'!$C$10))</f>
        <v>0</v>
      </c>
      <c r="M3489" s="193">
        <f>MAX(0,(H3489-'2031 forecast'!$C$10))</f>
        <v>0</v>
      </c>
      <c r="N3489" s="193">
        <f>MAX(0,(I3489-'2031 forecast'!$C$10))</f>
        <v>0</v>
      </c>
      <c r="O3489" s="193">
        <f>MAX(0,(J3489-'2031 forecast'!$C$10))</f>
        <v>0</v>
      </c>
      <c r="P3489" s="175" t="str">
        <f t="shared" si="561"/>
        <v/>
      </c>
      <c r="Q3489" s="175" t="str">
        <f t="shared" si="562"/>
        <v/>
      </c>
    </row>
    <row r="3490" spans="1:17" s="1" customFormat="1" x14ac:dyDescent="0.3">
      <c r="A3490" s="189">
        <f t="shared" si="560"/>
        <v>43976.249999991545</v>
      </c>
      <c r="B3490" s="190">
        <f t="shared" si="556"/>
        <v>43976</v>
      </c>
      <c r="C3490" s="1">
        <f t="shared" si="557"/>
        <v>6</v>
      </c>
      <c r="D3490" s="191">
        <v>2.3641766061976002</v>
      </c>
      <c r="E3490" s="192">
        <f t="shared" si="558"/>
        <v>8.2092833923059282E-5</v>
      </c>
      <c r="F3490" s="193">
        <f t="shared" si="559"/>
        <v>3.5248988423671936</v>
      </c>
      <c r="G3490" s="193">
        <f t="shared" si="564"/>
        <v>3.655243908060295</v>
      </c>
      <c r="H3490" s="193">
        <f t="shared" si="564"/>
        <v>3.7904089237463809</v>
      </c>
      <c r="I3490" s="193">
        <f t="shared" si="564"/>
        <v>3.9305721233908977</v>
      </c>
      <c r="J3490" s="193">
        <f t="shared" si="564"/>
        <v>4.0759183317634475</v>
      </c>
      <c r="K3490" s="193">
        <f>MAX(0,(F3490-'2031 forecast'!$C$10))</f>
        <v>0</v>
      </c>
      <c r="L3490" s="193">
        <f>MAX(0,(G3490-'2031 forecast'!$C$10))</f>
        <v>0</v>
      </c>
      <c r="M3490" s="193">
        <f>MAX(0,(H3490-'2031 forecast'!$C$10))</f>
        <v>0</v>
      </c>
      <c r="N3490" s="193">
        <f>MAX(0,(I3490-'2031 forecast'!$C$10))</f>
        <v>0</v>
      </c>
      <c r="O3490" s="193">
        <f>MAX(0,(J3490-'2031 forecast'!$C$10))</f>
        <v>0</v>
      </c>
      <c r="P3490" s="175" t="str">
        <f t="shared" si="561"/>
        <v/>
      </c>
      <c r="Q3490" s="175" t="str">
        <f t="shared" si="562"/>
        <v/>
      </c>
    </row>
    <row r="3491" spans="1:17" s="1" customFormat="1" x14ac:dyDescent="0.3">
      <c r="A3491" s="189">
        <f t="shared" si="560"/>
        <v>43976.29166665821</v>
      </c>
      <c r="B3491" s="190">
        <f t="shared" si="556"/>
        <v>43976</v>
      </c>
      <c r="C3491" s="1">
        <f t="shared" si="557"/>
        <v>7</v>
      </c>
      <c r="D3491" s="191">
        <v>2.7406378492226948</v>
      </c>
      <c r="E3491" s="192">
        <f t="shared" si="558"/>
        <v>9.5164941235648299E-5</v>
      </c>
      <c r="F3491" s="193">
        <f t="shared" si="559"/>
        <v>4.0861884669479549</v>
      </c>
      <c r="G3491" s="193">
        <f t="shared" si="564"/>
        <v>4.2372891163501496</v>
      </c>
      <c r="H3491" s="193">
        <f t="shared" si="564"/>
        <v>4.3939772237059938</v>
      </c>
      <c r="I3491" s="193">
        <f t="shared" si="564"/>
        <v>4.5564594041856248</v>
      </c>
      <c r="J3491" s="193">
        <f t="shared" si="564"/>
        <v>4.7249499132544397</v>
      </c>
      <c r="K3491" s="193">
        <f>MAX(0,(F3491-'2031 forecast'!$C$10))</f>
        <v>0</v>
      </c>
      <c r="L3491" s="193">
        <f>MAX(0,(G3491-'2031 forecast'!$C$10))</f>
        <v>0</v>
      </c>
      <c r="M3491" s="193">
        <f>MAX(0,(H3491-'2031 forecast'!$C$10))</f>
        <v>0</v>
      </c>
      <c r="N3491" s="193">
        <f>MAX(0,(I3491-'2031 forecast'!$C$10))</f>
        <v>0</v>
      </c>
      <c r="O3491" s="193">
        <f>MAX(0,(J3491-'2031 forecast'!$C$10))</f>
        <v>0</v>
      </c>
      <c r="P3491" s="175" t="str">
        <f t="shared" si="561"/>
        <v/>
      </c>
      <c r="Q3491" s="175" t="str">
        <f t="shared" si="562"/>
        <v/>
      </c>
    </row>
    <row r="3492" spans="1:17" s="1" customFormat="1" x14ac:dyDescent="0.3">
      <c r="A3492" s="189">
        <f t="shared" si="560"/>
        <v>43976.333333324874</v>
      </c>
      <c r="B3492" s="190">
        <f t="shared" si="556"/>
        <v>43976</v>
      </c>
      <c r="C3492" s="1">
        <f t="shared" si="557"/>
        <v>8</v>
      </c>
      <c r="D3492" s="191">
        <v>2.9815730447587567</v>
      </c>
      <c r="E3492" s="192">
        <f t="shared" si="558"/>
        <v>1.0353108991570533E-4</v>
      </c>
      <c r="F3492" s="193">
        <f t="shared" si="559"/>
        <v>4.445413826679645</v>
      </c>
      <c r="G3492" s="193">
        <f t="shared" si="564"/>
        <v>4.6097980496556588</v>
      </c>
      <c r="H3492" s="193">
        <f t="shared" si="564"/>
        <v>4.7802609356801486</v>
      </c>
      <c r="I3492" s="193">
        <f t="shared" si="564"/>
        <v>4.9570272638942532</v>
      </c>
      <c r="J3492" s="193">
        <f t="shared" si="564"/>
        <v>5.1403301254086786</v>
      </c>
      <c r="K3492" s="193">
        <f>MAX(0,(F3492-'2031 forecast'!$C$10))</f>
        <v>0</v>
      </c>
      <c r="L3492" s="193">
        <f>MAX(0,(G3492-'2031 forecast'!$C$10))</f>
        <v>0</v>
      </c>
      <c r="M3492" s="193">
        <f>MAX(0,(H3492-'2031 forecast'!$C$10))</f>
        <v>0</v>
      </c>
      <c r="N3492" s="193">
        <f>MAX(0,(I3492-'2031 forecast'!$C$10))</f>
        <v>0</v>
      </c>
      <c r="O3492" s="193">
        <f>MAX(0,(J3492-'2031 forecast'!$C$10))</f>
        <v>0</v>
      </c>
      <c r="P3492" s="175" t="str">
        <f t="shared" si="561"/>
        <v/>
      </c>
      <c r="Q3492" s="175" t="str">
        <f t="shared" si="562"/>
        <v/>
      </c>
    </row>
    <row r="3493" spans="1:17" s="1" customFormat="1" x14ac:dyDescent="0.3">
      <c r="A3493" s="189">
        <f t="shared" si="560"/>
        <v>43976.374999991538</v>
      </c>
      <c r="B3493" s="190">
        <f t="shared" si="556"/>
        <v>43976</v>
      </c>
      <c r="C3493" s="1">
        <f t="shared" si="557"/>
        <v>9</v>
      </c>
      <c r="D3493" s="191">
        <v>3.0568652933637761</v>
      </c>
      <c r="E3493" s="192">
        <f t="shared" si="558"/>
        <v>1.0614551137822314E-4</v>
      </c>
      <c r="F3493" s="193">
        <f t="shared" si="559"/>
        <v>4.5576717515957981</v>
      </c>
      <c r="G3493" s="193">
        <f t="shared" si="564"/>
        <v>4.72620709131363</v>
      </c>
      <c r="H3493" s="193">
        <f t="shared" si="564"/>
        <v>4.9009745956720723</v>
      </c>
      <c r="I3493" s="193">
        <f t="shared" si="564"/>
        <v>5.0822047200531983</v>
      </c>
      <c r="J3493" s="193">
        <f t="shared" si="564"/>
        <v>5.2701364417068772</v>
      </c>
      <c r="K3493" s="193">
        <f>MAX(0,(F3493-'2031 forecast'!$C$10))</f>
        <v>0</v>
      </c>
      <c r="L3493" s="193">
        <f>MAX(0,(G3493-'2031 forecast'!$C$10))</f>
        <v>0</v>
      </c>
      <c r="M3493" s="193">
        <f>MAX(0,(H3493-'2031 forecast'!$C$10))</f>
        <v>0</v>
      </c>
      <c r="N3493" s="193">
        <f>MAX(0,(I3493-'2031 forecast'!$C$10))</f>
        <v>0</v>
      </c>
      <c r="O3493" s="193">
        <f>MAX(0,(J3493-'2031 forecast'!$C$10))</f>
        <v>0</v>
      </c>
      <c r="P3493" s="175" t="str">
        <f t="shared" si="561"/>
        <v/>
      </c>
      <c r="Q3493" s="175" t="str">
        <f t="shared" si="562"/>
        <v/>
      </c>
    </row>
    <row r="3494" spans="1:17" s="1" customFormat="1" x14ac:dyDescent="0.3">
      <c r="A3494" s="189">
        <f t="shared" si="560"/>
        <v>43976.416666658202</v>
      </c>
      <c r="B3494" s="190">
        <f t="shared" si="556"/>
        <v>43976</v>
      </c>
      <c r="C3494" s="1">
        <f t="shared" si="557"/>
        <v>10</v>
      </c>
      <c r="D3494" s="191">
        <v>3.3806219623653573</v>
      </c>
      <c r="E3494" s="192">
        <f t="shared" si="558"/>
        <v>1.173875236670497E-4</v>
      </c>
      <c r="F3494" s="193">
        <f t="shared" si="559"/>
        <v>5.0403808287352527</v>
      </c>
      <c r="G3494" s="193">
        <f t="shared" si="564"/>
        <v>5.2267659704429041</v>
      </c>
      <c r="H3494" s="193">
        <f t="shared" si="564"/>
        <v>5.4200433336373388</v>
      </c>
      <c r="I3494" s="193">
        <f t="shared" si="564"/>
        <v>5.6204677815366644</v>
      </c>
      <c r="J3494" s="193">
        <f t="shared" si="564"/>
        <v>5.8283036017891314</v>
      </c>
      <c r="K3494" s="193">
        <f>MAX(0,(F3494-'2031 forecast'!$C$10))</f>
        <v>0</v>
      </c>
      <c r="L3494" s="193">
        <f>MAX(0,(G3494-'2031 forecast'!$C$10))</f>
        <v>0</v>
      </c>
      <c r="M3494" s="193">
        <f>MAX(0,(H3494-'2031 forecast'!$C$10))</f>
        <v>0</v>
      </c>
      <c r="N3494" s="193">
        <f>MAX(0,(I3494-'2031 forecast'!$C$10))</f>
        <v>0</v>
      </c>
      <c r="O3494" s="193">
        <f>MAX(0,(J3494-'2031 forecast'!$C$10))</f>
        <v>9.1303601789131328E-2</v>
      </c>
      <c r="P3494" s="175" t="str">
        <f t="shared" si="561"/>
        <v/>
      </c>
      <c r="Q3494" s="175" t="str">
        <f t="shared" si="562"/>
        <v/>
      </c>
    </row>
    <row r="3495" spans="1:17" s="1" customFormat="1" x14ac:dyDescent="0.3">
      <c r="A3495" s="189">
        <f t="shared" si="560"/>
        <v>43976.458333324867</v>
      </c>
      <c r="B3495" s="190">
        <f t="shared" si="556"/>
        <v>43976</v>
      </c>
      <c r="C3495" s="1">
        <f t="shared" si="557"/>
        <v>11</v>
      </c>
      <c r="D3495" s="191">
        <v>3.4935603352728863</v>
      </c>
      <c r="E3495" s="192">
        <f t="shared" si="558"/>
        <v>1.2130915586082643E-4</v>
      </c>
      <c r="F3495" s="193">
        <f t="shared" si="559"/>
        <v>5.2087677161094827</v>
      </c>
      <c r="G3495" s="193">
        <f t="shared" si="564"/>
        <v>5.4013795329298615</v>
      </c>
      <c r="H3495" s="193">
        <f t="shared" si="564"/>
        <v>5.6011138236252238</v>
      </c>
      <c r="I3495" s="193">
        <f t="shared" si="564"/>
        <v>5.8082339657750834</v>
      </c>
      <c r="J3495" s="193">
        <f t="shared" si="564"/>
        <v>6.0230130762364302</v>
      </c>
      <c r="K3495" s="193">
        <f>MAX(0,(F3495-'2031 forecast'!$C$10))</f>
        <v>0</v>
      </c>
      <c r="L3495" s="193">
        <f>MAX(0,(G3495-'2031 forecast'!$C$10))</f>
        <v>0</v>
      </c>
      <c r="M3495" s="193">
        <f>MAX(0,(H3495-'2031 forecast'!$C$10))</f>
        <v>0</v>
      </c>
      <c r="N3495" s="193">
        <f>MAX(0,(I3495-'2031 forecast'!$C$10))</f>
        <v>7.1233965775083341E-2</v>
      </c>
      <c r="O3495" s="193">
        <f>MAX(0,(J3495-'2031 forecast'!$C$10))</f>
        <v>0.28601307623643013</v>
      </c>
      <c r="P3495" s="175" t="str">
        <f t="shared" si="561"/>
        <v/>
      </c>
      <c r="Q3495" s="175" t="str">
        <f t="shared" si="562"/>
        <v/>
      </c>
    </row>
    <row r="3496" spans="1:17" s="1" customFormat="1" x14ac:dyDescent="0.3">
      <c r="A3496" s="189">
        <f t="shared" si="560"/>
        <v>43976.499999991531</v>
      </c>
      <c r="B3496" s="190">
        <f t="shared" si="556"/>
        <v>43976</v>
      </c>
      <c r="C3496" s="1">
        <f t="shared" si="557"/>
        <v>12</v>
      </c>
      <c r="D3496" s="191">
        <v>3.5839110335989091</v>
      </c>
      <c r="E3496" s="192">
        <f t="shared" si="558"/>
        <v>1.2444646161584779E-4</v>
      </c>
      <c r="F3496" s="193">
        <f t="shared" si="559"/>
        <v>5.343477226008865</v>
      </c>
      <c r="G3496" s="193">
        <f t="shared" si="564"/>
        <v>5.5410703829194263</v>
      </c>
      <c r="H3496" s="193">
        <f t="shared" si="564"/>
        <v>5.7459702156155315</v>
      </c>
      <c r="I3496" s="193">
        <f t="shared" si="564"/>
        <v>5.958446913165818</v>
      </c>
      <c r="J3496" s="193">
        <f t="shared" si="564"/>
        <v>6.1787806557942684</v>
      </c>
      <c r="K3496" s="193">
        <f>MAX(0,(F3496-'2031 forecast'!$C$10))</f>
        <v>0</v>
      </c>
      <c r="L3496" s="193">
        <f>MAX(0,(G3496-'2031 forecast'!$C$10))</f>
        <v>0</v>
      </c>
      <c r="M3496" s="193">
        <f>MAX(0,(H3496-'2031 forecast'!$C$10))</f>
        <v>8.9702156155313517E-3</v>
      </c>
      <c r="N3496" s="193">
        <f>MAX(0,(I3496-'2031 forecast'!$C$10))</f>
        <v>0.22144691316581788</v>
      </c>
      <c r="O3496" s="193">
        <f>MAX(0,(J3496-'2031 forecast'!$C$10))</f>
        <v>0.44178065579426828</v>
      </c>
      <c r="P3496" s="175" t="str">
        <f t="shared" si="561"/>
        <v/>
      </c>
      <c r="Q3496" s="175" t="str">
        <f t="shared" si="562"/>
        <v/>
      </c>
    </row>
    <row r="3497" spans="1:17" s="1" customFormat="1" x14ac:dyDescent="0.3">
      <c r="A3497" s="189">
        <f t="shared" si="560"/>
        <v>43976.541666658195</v>
      </c>
      <c r="B3497" s="190">
        <f t="shared" si="556"/>
        <v>43976</v>
      </c>
      <c r="C3497" s="1">
        <f t="shared" si="557"/>
        <v>13</v>
      </c>
      <c r="D3497" s="191">
        <v>3.5763818087384074</v>
      </c>
      <c r="E3497" s="192">
        <f t="shared" si="558"/>
        <v>1.2418501946959601E-4</v>
      </c>
      <c r="F3497" s="193">
        <f t="shared" si="559"/>
        <v>5.33225143351725</v>
      </c>
      <c r="G3497" s="193">
        <f t="shared" si="564"/>
        <v>5.5294294787536291</v>
      </c>
      <c r="H3497" s="193">
        <f t="shared" si="564"/>
        <v>5.733898849616339</v>
      </c>
      <c r="I3497" s="193">
        <f t="shared" si="564"/>
        <v>5.9459291675499228</v>
      </c>
      <c r="J3497" s="193">
        <f t="shared" si="564"/>
        <v>6.1658000241644482</v>
      </c>
      <c r="K3497" s="193">
        <f>MAX(0,(F3497-'2031 forecast'!$C$10))</f>
        <v>0</v>
      </c>
      <c r="L3497" s="193">
        <f>MAX(0,(G3497-'2031 forecast'!$C$10))</f>
        <v>0</v>
      </c>
      <c r="M3497" s="193">
        <f>MAX(0,(H3497-'2031 forecast'!$C$10))</f>
        <v>0</v>
      </c>
      <c r="N3497" s="193">
        <f>MAX(0,(I3497-'2031 forecast'!$C$10))</f>
        <v>0.20892916754992275</v>
      </c>
      <c r="O3497" s="193">
        <f>MAX(0,(J3497-'2031 forecast'!$C$10))</f>
        <v>0.42880002416444807</v>
      </c>
      <c r="P3497" s="175" t="str">
        <f t="shared" si="561"/>
        <v/>
      </c>
      <c r="Q3497" s="175" t="str">
        <f t="shared" si="562"/>
        <v/>
      </c>
    </row>
    <row r="3498" spans="1:17" s="1" customFormat="1" x14ac:dyDescent="0.3">
      <c r="A3498" s="189">
        <f t="shared" si="560"/>
        <v>43976.583333324859</v>
      </c>
      <c r="B3498" s="190">
        <f t="shared" si="556"/>
        <v>43976</v>
      </c>
      <c r="C3498" s="1">
        <f t="shared" si="557"/>
        <v>14</v>
      </c>
      <c r="D3498" s="191">
        <v>3.7947293296929629</v>
      </c>
      <c r="E3498" s="192">
        <f t="shared" si="558"/>
        <v>1.3176684171089769E-4</v>
      </c>
      <c r="F3498" s="193">
        <f t="shared" si="559"/>
        <v>5.6577994157740941</v>
      </c>
      <c r="G3498" s="193">
        <f t="shared" si="564"/>
        <v>5.8670156995617466</v>
      </c>
      <c r="H3498" s="193">
        <f t="shared" si="564"/>
        <v>6.0839684635929165</v>
      </c>
      <c r="I3498" s="193">
        <f t="shared" si="564"/>
        <v>6.3089437904108667</v>
      </c>
      <c r="J3498" s="193">
        <f t="shared" si="564"/>
        <v>6.5422383414292264</v>
      </c>
      <c r="K3498" s="193">
        <f>MAX(0,(F3498-'2031 forecast'!$C$10))</f>
        <v>0</v>
      </c>
      <c r="L3498" s="193">
        <f>MAX(0,(G3498-'2031 forecast'!$C$10))</f>
        <v>0.13001569956174652</v>
      </c>
      <c r="M3498" s="193">
        <f>MAX(0,(H3498-'2031 forecast'!$C$10))</f>
        <v>0.34696846359291644</v>
      </c>
      <c r="N3498" s="193">
        <f>MAX(0,(I3498-'2031 forecast'!$C$10))</f>
        <v>0.57194379041086663</v>
      </c>
      <c r="O3498" s="193">
        <f>MAX(0,(J3498-'2031 forecast'!$C$10))</f>
        <v>0.80523834142922635</v>
      </c>
      <c r="P3498" s="175" t="str">
        <f t="shared" si="561"/>
        <v/>
      </c>
      <c r="Q3498" s="175" t="str">
        <f t="shared" si="562"/>
        <v/>
      </c>
    </row>
    <row r="3499" spans="1:17" s="1" customFormat="1" x14ac:dyDescent="0.3">
      <c r="A3499" s="189">
        <f t="shared" si="560"/>
        <v>43976.624999991524</v>
      </c>
      <c r="B3499" s="190">
        <f t="shared" si="556"/>
        <v>43976</v>
      </c>
      <c r="C3499" s="1">
        <f t="shared" si="557"/>
        <v>15</v>
      </c>
      <c r="D3499" s="191">
        <v>3.9679015014845063</v>
      </c>
      <c r="E3499" s="192">
        <f t="shared" si="558"/>
        <v>1.3778001107468861E-4</v>
      </c>
      <c r="F3499" s="193">
        <f t="shared" si="559"/>
        <v>5.9159926430812426</v>
      </c>
      <c r="G3499" s="193">
        <f t="shared" si="564"/>
        <v>6.1347564953750791</v>
      </c>
      <c r="H3499" s="193">
        <f t="shared" si="564"/>
        <v>6.3616098815743376</v>
      </c>
      <c r="I3499" s="193">
        <f t="shared" si="564"/>
        <v>6.5968519395764407</v>
      </c>
      <c r="J3499" s="193">
        <f t="shared" si="564"/>
        <v>6.8407928689150816</v>
      </c>
      <c r="K3499" s="193">
        <f>MAX(0,(F3499-'2031 forecast'!$C$10))</f>
        <v>0.17899264308124252</v>
      </c>
      <c r="L3499" s="193">
        <f>MAX(0,(G3499-'2031 forecast'!$C$10))</f>
        <v>0.39775649537507896</v>
      </c>
      <c r="M3499" s="193">
        <f>MAX(0,(H3499-'2031 forecast'!$C$10))</f>
        <v>0.6246098815743375</v>
      </c>
      <c r="N3499" s="193">
        <f>MAX(0,(I3499-'2031 forecast'!$C$10))</f>
        <v>0.85985193957644057</v>
      </c>
      <c r="O3499" s="193">
        <f>MAX(0,(J3499-'2031 forecast'!$C$10))</f>
        <v>1.1037928689150815</v>
      </c>
      <c r="P3499" s="175">
        <f t="shared" si="561"/>
        <v>1</v>
      </c>
      <c r="Q3499" s="175" t="str">
        <f t="shared" si="562"/>
        <v/>
      </c>
    </row>
    <row r="3500" spans="1:17" s="1" customFormat="1" x14ac:dyDescent="0.3">
      <c r="A3500" s="189">
        <f t="shared" si="560"/>
        <v>43976.666666658188</v>
      </c>
      <c r="B3500" s="190">
        <f t="shared" si="556"/>
        <v>43976</v>
      </c>
      <c r="C3500" s="1">
        <f t="shared" si="557"/>
        <v>16</v>
      </c>
      <c r="D3500" s="191">
        <v>4.1937782472995639</v>
      </c>
      <c r="E3500" s="192">
        <f t="shared" si="558"/>
        <v>1.4562327546224207E-4</v>
      </c>
      <c r="F3500" s="193">
        <f t="shared" si="559"/>
        <v>6.2527664178297018</v>
      </c>
      <c r="G3500" s="193">
        <f t="shared" si="564"/>
        <v>6.4839836203489938</v>
      </c>
      <c r="H3500" s="193">
        <f t="shared" si="564"/>
        <v>6.7237508615501076</v>
      </c>
      <c r="I3500" s="193">
        <f t="shared" si="564"/>
        <v>6.9723843080532788</v>
      </c>
      <c r="J3500" s="193">
        <f t="shared" si="564"/>
        <v>7.2302118178096801</v>
      </c>
      <c r="K3500" s="193">
        <f>MAX(0,(F3500-'2031 forecast'!$C$10))</f>
        <v>0.51576641782970167</v>
      </c>
      <c r="L3500" s="193">
        <f>MAX(0,(G3500-'2031 forecast'!$C$10))</f>
        <v>0.74698362034899368</v>
      </c>
      <c r="M3500" s="193">
        <f>MAX(0,(H3500-'2031 forecast'!$C$10))</f>
        <v>0.98675086155010749</v>
      </c>
      <c r="N3500" s="193">
        <f>MAX(0,(I3500-'2031 forecast'!$C$10))</f>
        <v>1.2353843080532787</v>
      </c>
      <c r="O3500" s="193">
        <f>MAX(0,(J3500-'2031 forecast'!$C$10))</f>
        <v>1.49321181780968</v>
      </c>
      <c r="P3500" s="175">
        <f t="shared" si="561"/>
        <v>2</v>
      </c>
      <c r="Q3500" s="175" t="str">
        <f t="shared" si="562"/>
        <v/>
      </c>
    </row>
    <row r="3501" spans="1:17" s="1" customFormat="1" x14ac:dyDescent="0.3">
      <c r="A3501" s="189">
        <f t="shared" si="560"/>
        <v>43976.708333324852</v>
      </c>
      <c r="B3501" s="190">
        <f t="shared" si="556"/>
        <v>43976</v>
      </c>
      <c r="C3501" s="1">
        <f t="shared" si="557"/>
        <v>17</v>
      </c>
      <c r="D3501" s="191">
        <v>4.2389535964625757</v>
      </c>
      <c r="E3501" s="192">
        <f t="shared" si="558"/>
        <v>1.4719192833975277E-4</v>
      </c>
      <c r="F3501" s="193">
        <f t="shared" si="559"/>
        <v>6.3201211727793947</v>
      </c>
      <c r="G3501" s="193">
        <f t="shared" si="564"/>
        <v>6.5538290453437771</v>
      </c>
      <c r="H3501" s="193">
        <f t="shared" si="564"/>
        <v>6.7961790575452623</v>
      </c>
      <c r="I3501" s="193">
        <f t="shared" si="564"/>
        <v>7.047490781748647</v>
      </c>
      <c r="J3501" s="193">
        <f t="shared" si="564"/>
        <v>7.3080956075886006</v>
      </c>
      <c r="K3501" s="193">
        <f>MAX(0,(F3501-'2031 forecast'!$C$10))</f>
        <v>0.58312117277939457</v>
      </c>
      <c r="L3501" s="193">
        <f>MAX(0,(G3501-'2031 forecast'!$C$10))</f>
        <v>0.81682904534377698</v>
      </c>
      <c r="M3501" s="193">
        <f>MAX(0,(H3501-'2031 forecast'!$C$10))</f>
        <v>1.0591790575452622</v>
      </c>
      <c r="N3501" s="193">
        <f>MAX(0,(I3501-'2031 forecast'!$C$10))</f>
        <v>1.3104907817486469</v>
      </c>
      <c r="O3501" s="193">
        <f>MAX(0,(J3501-'2031 forecast'!$C$10))</f>
        <v>1.5710956075886005</v>
      </c>
      <c r="P3501" s="175">
        <f t="shared" si="561"/>
        <v>3</v>
      </c>
      <c r="Q3501" s="175" t="str">
        <f t="shared" si="562"/>
        <v/>
      </c>
    </row>
    <row r="3502" spans="1:17" s="1" customFormat="1" x14ac:dyDescent="0.3">
      <c r="A3502" s="189">
        <f t="shared" si="560"/>
        <v>43976.749999991516</v>
      </c>
      <c r="B3502" s="190">
        <f t="shared" si="556"/>
        <v>43976</v>
      </c>
      <c r="C3502" s="1">
        <f t="shared" si="557"/>
        <v>18</v>
      </c>
      <c r="D3502" s="191">
        <v>4.1486028981365521</v>
      </c>
      <c r="E3502" s="192">
        <f t="shared" si="558"/>
        <v>1.4405462258473137E-4</v>
      </c>
      <c r="F3502" s="193">
        <f t="shared" si="559"/>
        <v>6.1854116628800098</v>
      </c>
      <c r="G3502" s="193">
        <f t="shared" si="564"/>
        <v>6.4141381953542096</v>
      </c>
      <c r="H3502" s="193">
        <f t="shared" si="564"/>
        <v>6.6513226655549529</v>
      </c>
      <c r="I3502" s="193">
        <f t="shared" si="564"/>
        <v>6.8972778343579106</v>
      </c>
      <c r="J3502" s="193">
        <f t="shared" si="564"/>
        <v>7.1523280280307597</v>
      </c>
      <c r="K3502" s="193">
        <f>MAX(0,(F3502-'2031 forecast'!$C$10))</f>
        <v>0.44841166288000966</v>
      </c>
      <c r="L3502" s="193">
        <f>MAX(0,(G3502-'2031 forecast'!$C$10))</f>
        <v>0.67713819535420949</v>
      </c>
      <c r="M3502" s="193">
        <f>MAX(0,(H3502-'2031 forecast'!$C$10))</f>
        <v>0.91432266555495278</v>
      </c>
      <c r="N3502" s="193">
        <f>MAX(0,(I3502-'2031 forecast'!$C$10))</f>
        <v>1.1602778343579105</v>
      </c>
      <c r="O3502" s="193">
        <f>MAX(0,(J3502-'2031 forecast'!$C$10))</f>
        <v>1.4153280280307596</v>
      </c>
      <c r="P3502" s="175">
        <f t="shared" si="561"/>
        <v>4</v>
      </c>
      <c r="Q3502" s="175" t="str">
        <f t="shared" si="562"/>
        <v/>
      </c>
    </row>
    <row r="3503" spans="1:17" s="1" customFormat="1" x14ac:dyDescent="0.3">
      <c r="A3503" s="189">
        <f t="shared" si="560"/>
        <v>43976.79166665818</v>
      </c>
      <c r="B3503" s="190">
        <f t="shared" si="556"/>
        <v>43976</v>
      </c>
      <c r="C3503" s="1">
        <f t="shared" si="557"/>
        <v>19</v>
      </c>
      <c r="D3503" s="191">
        <v>4.088369099252537</v>
      </c>
      <c r="E3503" s="192">
        <f t="shared" si="558"/>
        <v>1.4196308541471712E-4</v>
      </c>
      <c r="F3503" s="193">
        <f t="shared" si="559"/>
        <v>6.0956053229470877</v>
      </c>
      <c r="G3503" s="193">
        <f t="shared" si="564"/>
        <v>6.3210109620278336</v>
      </c>
      <c r="H3503" s="193">
        <f t="shared" si="564"/>
        <v>6.554751737561415</v>
      </c>
      <c r="I3503" s="193">
        <f t="shared" si="564"/>
        <v>6.797135869430754</v>
      </c>
      <c r="J3503" s="193">
        <f t="shared" si="564"/>
        <v>7.0484829749922016</v>
      </c>
      <c r="K3503" s="193">
        <f>MAX(0,(F3503-'2031 forecast'!$C$10))</f>
        <v>0.35860532294708758</v>
      </c>
      <c r="L3503" s="193">
        <f>MAX(0,(G3503-'2031 forecast'!$C$10))</f>
        <v>0.58401096202783354</v>
      </c>
      <c r="M3503" s="193">
        <f>MAX(0,(H3503-'2031 forecast'!$C$10))</f>
        <v>0.81775173756141495</v>
      </c>
      <c r="N3503" s="193">
        <f>MAX(0,(I3503-'2031 forecast'!$C$10))</f>
        <v>1.0601358694307539</v>
      </c>
      <c r="O3503" s="193">
        <f>MAX(0,(J3503-'2031 forecast'!$C$10))</f>
        <v>1.3114829749922015</v>
      </c>
      <c r="P3503" s="175">
        <f t="shared" si="561"/>
        <v>5</v>
      </c>
      <c r="Q3503" s="175" t="str">
        <f t="shared" si="562"/>
        <v/>
      </c>
    </row>
    <row r="3504" spans="1:17" s="1" customFormat="1" x14ac:dyDescent="0.3">
      <c r="A3504" s="189">
        <f t="shared" si="560"/>
        <v>43976.833333324845</v>
      </c>
      <c r="B3504" s="190">
        <f t="shared" si="556"/>
        <v>43976</v>
      </c>
      <c r="C3504" s="1">
        <f t="shared" si="557"/>
        <v>20</v>
      </c>
      <c r="D3504" s="191">
        <v>3.9076677026004911</v>
      </c>
      <c r="E3504" s="192">
        <f t="shared" si="558"/>
        <v>1.3568847390467437E-4</v>
      </c>
      <c r="F3504" s="193">
        <f t="shared" si="559"/>
        <v>5.8261863031483214</v>
      </c>
      <c r="G3504" s="193">
        <f t="shared" si="564"/>
        <v>6.0416292620487022</v>
      </c>
      <c r="H3504" s="193">
        <f t="shared" si="564"/>
        <v>6.2650389535807989</v>
      </c>
      <c r="I3504" s="193">
        <f t="shared" si="564"/>
        <v>6.496709974649284</v>
      </c>
      <c r="J3504" s="193">
        <f t="shared" si="564"/>
        <v>6.7369478158765235</v>
      </c>
      <c r="K3504" s="193">
        <f>MAX(0,(F3504-'2031 forecast'!$C$10))</f>
        <v>8.9186303148321322E-2</v>
      </c>
      <c r="L3504" s="193">
        <f>MAX(0,(G3504-'2031 forecast'!$C$10))</f>
        <v>0.30462926204870211</v>
      </c>
      <c r="M3504" s="193">
        <f>MAX(0,(H3504-'2031 forecast'!$C$10))</f>
        <v>0.52803895358079878</v>
      </c>
      <c r="N3504" s="193">
        <f>MAX(0,(I3504-'2031 forecast'!$C$10))</f>
        <v>0.75970997464928391</v>
      </c>
      <c r="O3504" s="193">
        <f>MAX(0,(J3504-'2031 forecast'!$C$10))</f>
        <v>0.99994781587652337</v>
      </c>
      <c r="P3504" s="175">
        <f t="shared" si="561"/>
        <v>6</v>
      </c>
      <c r="Q3504" s="175">
        <f t="shared" si="562"/>
        <v>6</v>
      </c>
    </row>
    <row r="3505" spans="1:17" s="1" customFormat="1" x14ac:dyDescent="0.3">
      <c r="A3505" s="189">
        <f t="shared" si="560"/>
        <v>43976.874999991509</v>
      </c>
      <c r="B3505" s="190">
        <f t="shared" si="556"/>
        <v>43976</v>
      </c>
      <c r="C3505" s="1">
        <f t="shared" si="557"/>
        <v>21</v>
      </c>
      <c r="D3505" s="191">
        <v>3.6742617319249322</v>
      </c>
      <c r="E3505" s="192">
        <f t="shared" si="558"/>
        <v>1.2758376737086917E-4</v>
      </c>
      <c r="F3505" s="193">
        <f t="shared" si="559"/>
        <v>5.478186735908249</v>
      </c>
      <c r="G3505" s="193">
        <f t="shared" ref="G3505:J3524" si="565">$E3505*G$2</f>
        <v>5.680761232908992</v>
      </c>
      <c r="H3505" s="193">
        <f t="shared" si="565"/>
        <v>5.8908266076058391</v>
      </c>
      <c r="I3505" s="193">
        <f t="shared" si="565"/>
        <v>6.1086598605565534</v>
      </c>
      <c r="J3505" s="193">
        <f t="shared" si="565"/>
        <v>6.3345482353521074</v>
      </c>
      <c r="K3505" s="193">
        <f>MAX(0,(F3505-'2031 forecast'!$C$10))</f>
        <v>0</v>
      </c>
      <c r="L3505" s="193">
        <f>MAX(0,(G3505-'2031 forecast'!$C$10))</f>
        <v>0</v>
      </c>
      <c r="M3505" s="193">
        <f>MAX(0,(H3505-'2031 forecast'!$C$10))</f>
        <v>0.15382660760583899</v>
      </c>
      <c r="N3505" s="193">
        <f>MAX(0,(I3505-'2031 forecast'!$C$10))</f>
        <v>0.37165986055655331</v>
      </c>
      <c r="O3505" s="193">
        <f>MAX(0,(J3505-'2031 forecast'!$C$10))</f>
        <v>0.59754823535210733</v>
      </c>
      <c r="P3505" s="175" t="str">
        <f t="shared" si="561"/>
        <v/>
      </c>
      <c r="Q3505" s="175" t="str">
        <f t="shared" si="562"/>
        <v/>
      </c>
    </row>
    <row r="3506" spans="1:17" s="1" customFormat="1" x14ac:dyDescent="0.3">
      <c r="A3506" s="189">
        <f t="shared" si="560"/>
        <v>43976.916666658173</v>
      </c>
      <c r="B3506" s="190">
        <f t="shared" si="556"/>
        <v>43976</v>
      </c>
      <c r="C3506" s="1">
        <f t="shared" si="557"/>
        <v>22</v>
      </c>
      <c r="D3506" s="191">
        <v>3.3881511872258598</v>
      </c>
      <c r="E3506" s="192">
        <f t="shared" si="558"/>
        <v>1.176489658133015E-4</v>
      </c>
      <c r="F3506" s="193">
        <f t="shared" si="559"/>
        <v>5.0516066212268687</v>
      </c>
      <c r="G3506" s="193">
        <f t="shared" si="565"/>
        <v>5.2384068746087022</v>
      </c>
      <c r="H3506" s="193">
        <f t="shared" si="565"/>
        <v>5.4321146996365322</v>
      </c>
      <c r="I3506" s="193">
        <f t="shared" si="565"/>
        <v>5.6329855271525595</v>
      </c>
      <c r="J3506" s="193">
        <f t="shared" si="565"/>
        <v>5.8412842334189516</v>
      </c>
      <c r="K3506" s="193">
        <f>MAX(0,(F3506-'2031 forecast'!$C$10))</f>
        <v>0</v>
      </c>
      <c r="L3506" s="193">
        <f>MAX(0,(G3506-'2031 forecast'!$C$10))</f>
        <v>0</v>
      </c>
      <c r="M3506" s="193">
        <f>MAX(0,(H3506-'2031 forecast'!$C$10))</f>
        <v>0</v>
      </c>
      <c r="N3506" s="193">
        <f>MAX(0,(I3506-'2031 forecast'!$C$10))</f>
        <v>0</v>
      </c>
      <c r="O3506" s="193">
        <f>MAX(0,(J3506-'2031 forecast'!$C$10))</f>
        <v>0.10428423341895154</v>
      </c>
      <c r="P3506" s="175" t="str">
        <f t="shared" si="561"/>
        <v/>
      </c>
      <c r="Q3506" s="175" t="str">
        <f t="shared" si="562"/>
        <v/>
      </c>
    </row>
    <row r="3507" spans="1:17" s="1" customFormat="1" x14ac:dyDescent="0.3">
      <c r="A3507" s="189">
        <f t="shared" si="560"/>
        <v>43976.958333324837</v>
      </c>
      <c r="B3507" s="190">
        <f t="shared" si="556"/>
        <v>43976</v>
      </c>
      <c r="C3507" s="1">
        <f t="shared" si="557"/>
        <v>23</v>
      </c>
      <c r="D3507" s="191">
        <v>2.9891022696192584</v>
      </c>
      <c r="E3507" s="192">
        <f t="shared" si="558"/>
        <v>1.037925320619571E-4</v>
      </c>
      <c r="F3507" s="193">
        <f t="shared" si="559"/>
        <v>4.4566396191712601</v>
      </c>
      <c r="G3507" s="193">
        <f t="shared" si="565"/>
        <v>4.6214389538214551</v>
      </c>
      <c r="H3507" s="193">
        <f t="shared" si="565"/>
        <v>4.7923323016793411</v>
      </c>
      <c r="I3507" s="193">
        <f t="shared" si="565"/>
        <v>4.9695450095101465</v>
      </c>
      <c r="J3507" s="193">
        <f t="shared" si="565"/>
        <v>5.1533107570384979</v>
      </c>
      <c r="K3507" s="193">
        <f>MAX(0,(F3507-'2031 forecast'!$C$10))</f>
        <v>0</v>
      </c>
      <c r="L3507" s="193">
        <f>MAX(0,(G3507-'2031 forecast'!$C$10))</f>
        <v>0</v>
      </c>
      <c r="M3507" s="193">
        <f>MAX(0,(H3507-'2031 forecast'!$C$10))</f>
        <v>0</v>
      </c>
      <c r="N3507" s="193">
        <f>MAX(0,(I3507-'2031 forecast'!$C$10))</f>
        <v>0</v>
      </c>
      <c r="O3507" s="193">
        <f>MAX(0,(J3507-'2031 forecast'!$C$10))</f>
        <v>0</v>
      </c>
      <c r="P3507" s="175" t="str">
        <f t="shared" si="561"/>
        <v/>
      </c>
      <c r="Q3507" s="175" t="str">
        <f t="shared" si="562"/>
        <v/>
      </c>
    </row>
    <row r="3508" spans="1:17" s="1" customFormat="1" x14ac:dyDescent="0.3">
      <c r="A3508" s="189">
        <f t="shared" si="560"/>
        <v>43976.999999991502</v>
      </c>
      <c r="B3508" s="190">
        <f t="shared" si="556"/>
        <v>43976</v>
      </c>
      <c r="C3508" s="1">
        <f t="shared" si="557"/>
        <v>0</v>
      </c>
      <c r="D3508" s="191">
        <v>2.5373487779891435</v>
      </c>
      <c r="E3508" s="192">
        <f t="shared" si="558"/>
        <v>8.8106003286850216E-5</v>
      </c>
      <c r="F3508" s="193">
        <f t="shared" si="559"/>
        <v>3.7830920696743435</v>
      </c>
      <c r="G3508" s="193">
        <f t="shared" si="565"/>
        <v>3.9229847038736274</v>
      </c>
      <c r="H3508" s="193">
        <f t="shared" si="565"/>
        <v>4.068050341727802</v>
      </c>
      <c r="I3508" s="193">
        <f t="shared" si="565"/>
        <v>4.2184802725564712</v>
      </c>
      <c r="J3508" s="193">
        <f t="shared" si="565"/>
        <v>4.3744728592493027</v>
      </c>
      <c r="K3508" s="193">
        <f>MAX(0,(F3508-'2031 forecast'!$C$10))</f>
        <v>0</v>
      </c>
      <c r="L3508" s="193">
        <f>MAX(0,(G3508-'2031 forecast'!$C$10))</f>
        <v>0</v>
      </c>
      <c r="M3508" s="193">
        <f>MAX(0,(H3508-'2031 forecast'!$C$10))</f>
        <v>0</v>
      </c>
      <c r="N3508" s="193">
        <f>MAX(0,(I3508-'2031 forecast'!$C$10))</f>
        <v>0</v>
      </c>
      <c r="O3508" s="193">
        <f>MAX(0,(J3508-'2031 forecast'!$C$10))</f>
        <v>0</v>
      </c>
      <c r="P3508" s="175" t="str">
        <f t="shared" si="561"/>
        <v/>
      </c>
      <c r="Q3508" s="175" t="str">
        <f t="shared" si="562"/>
        <v/>
      </c>
    </row>
    <row r="3509" spans="1:17" s="1" customFormat="1" x14ac:dyDescent="0.3">
      <c r="A3509" s="189">
        <f t="shared" si="560"/>
        <v>43977.041666658166</v>
      </c>
      <c r="B3509" s="190">
        <f t="shared" si="556"/>
        <v>43977</v>
      </c>
      <c r="C3509" s="1">
        <f t="shared" si="557"/>
        <v>1</v>
      </c>
      <c r="D3509" s="191">
        <v>2.5222903282681401</v>
      </c>
      <c r="E3509" s="192">
        <f t="shared" si="558"/>
        <v>8.7583118994346675E-5</v>
      </c>
      <c r="F3509" s="193">
        <f t="shared" si="559"/>
        <v>3.7606404846911139</v>
      </c>
      <c r="G3509" s="193">
        <f t="shared" si="565"/>
        <v>3.8997028955420339</v>
      </c>
      <c r="H3509" s="193">
        <f t="shared" si="565"/>
        <v>4.0439076097294189</v>
      </c>
      <c r="I3509" s="193">
        <f t="shared" si="565"/>
        <v>4.1934447813246836</v>
      </c>
      <c r="J3509" s="193">
        <f t="shared" si="565"/>
        <v>4.3485115959896641</v>
      </c>
      <c r="K3509" s="193">
        <f>MAX(0,(F3509-'2031 forecast'!$C$10))</f>
        <v>0</v>
      </c>
      <c r="L3509" s="193">
        <f>MAX(0,(G3509-'2031 forecast'!$C$10))</f>
        <v>0</v>
      </c>
      <c r="M3509" s="193">
        <f>MAX(0,(H3509-'2031 forecast'!$C$10))</f>
        <v>0</v>
      </c>
      <c r="N3509" s="193">
        <f>MAX(0,(I3509-'2031 forecast'!$C$10))</f>
        <v>0</v>
      </c>
      <c r="O3509" s="193">
        <f>MAX(0,(J3509-'2031 forecast'!$C$10))</f>
        <v>0</v>
      </c>
      <c r="P3509" s="175" t="str">
        <f t="shared" si="561"/>
        <v/>
      </c>
      <c r="Q3509" s="175" t="str">
        <f t="shared" si="562"/>
        <v/>
      </c>
    </row>
    <row r="3510" spans="1:17" s="1" customFormat="1" x14ac:dyDescent="0.3">
      <c r="A3510" s="189">
        <f t="shared" si="560"/>
        <v>43977.08333332483</v>
      </c>
      <c r="B3510" s="190">
        <f t="shared" si="556"/>
        <v>43977</v>
      </c>
      <c r="C3510" s="1">
        <f t="shared" si="557"/>
        <v>2</v>
      </c>
      <c r="D3510" s="191">
        <v>2.4695857542446267</v>
      </c>
      <c r="E3510" s="192">
        <f t="shared" si="558"/>
        <v>8.5753023970584202E-5</v>
      </c>
      <c r="F3510" s="193">
        <f t="shared" si="559"/>
        <v>3.6820599372498068</v>
      </c>
      <c r="G3510" s="193">
        <f t="shared" si="565"/>
        <v>3.8182165663814542</v>
      </c>
      <c r="H3510" s="193">
        <f t="shared" si="565"/>
        <v>3.9594080477350726</v>
      </c>
      <c r="I3510" s="193">
        <f t="shared" si="565"/>
        <v>4.1058205620134212</v>
      </c>
      <c r="J3510" s="193">
        <f t="shared" si="565"/>
        <v>4.2576471745809252</v>
      </c>
      <c r="K3510" s="193">
        <f>MAX(0,(F3510-'2031 forecast'!$C$10))</f>
        <v>0</v>
      </c>
      <c r="L3510" s="193">
        <f>MAX(0,(G3510-'2031 forecast'!$C$10))</f>
        <v>0</v>
      </c>
      <c r="M3510" s="193">
        <f>MAX(0,(H3510-'2031 forecast'!$C$10))</f>
        <v>0</v>
      </c>
      <c r="N3510" s="193">
        <f>MAX(0,(I3510-'2031 forecast'!$C$10))</f>
        <v>0</v>
      </c>
      <c r="O3510" s="193">
        <f>MAX(0,(J3510-'2031 forecast'!$C$10))</f>
        <v>0</v>
      </c>
      <c r="P3510" s="175" t="str">
        <f t="shared" si="561"/>
        <v/>
      </c>
      <c r="Q3510" s="175" t="str">
        <f t="shared" si="562"/>
        <v/>
      </c>
    </row>
    <row r="3511" spans="1:17" s="1" customFormat="1" x14ac:dyDescent="0.3">
      <c r="A3511" s="189">
        <f t="shared" si="560"/>
        <v>43977.124999991494</v>
      </c>
      <c r="B3511" s="190">
        <f t="shared" si="556"/>
        <v>43977</v>
      </c>
      <c r="C3511" s="1">
        <f t="shared" si="557"/>
        <v>3</v>
      </c>
      <c r="D3511" s="191">
        <v>2.3566473813370976</v>
      </c>
      <c r="E3511" s="192">
        <f t="shared" si="558"/>
        <v>8.1831391776807471E-5</v>
      </c>
      <c r="F3511" s="193">
        <f t="shared" si="559"/>
        <v>3.5136730498755773</v>
      </c>
      <c r="G3511" s="193">
        <f t="shared" si="565"/>
        <v>3.6436030038944964</v>
      </c>
      <c r="H3511" s="193">
        <f t="shared" si="565"/>
        <v>3.7783375577471872</v>
      </c>
      <c r="I3511" s="193">
        <f t="shared" si="565"/>
        <v>3.9180543777750017</v>
      </c>
      <c r="J3511" s="193">
        <f t="shared" si="565"/>
        <v>4.0629377001336255</v>
      </c>
      <c r="K3511" s="193">
        <f>MAX(0,(F3511-'2031 forecast'!$C$10))</f>
        <v>0</v>
      </c>
      <c r="L3511" s="193">
        <f>MAX(0,(G3511-'2031 forecast'!$C$10))</f>
        <v>0</v>
      </c>
      <c r="M3511" s="193">
        <f>MAX(0,(H3511-'2031 forecast'!$C$10))</f>
        <v>0</v>
      </c>
      <c r="N3511" s="193">
        <f>MAX(0,(I3511-'2031 forecast'!$C$10))</f>
        <v>0</v>
      </c>
      <c r="O3511" s="193">
        <f>MAX(0,(J3511-'2031 forecast'!$C$10))</f>
        <v>0</v>
      </c>
      <c r="P3511" s="175" t="str">
        <f t="shared" si="561"/>
        <v/>
      </c>
      <c r="Q3511" s="175" t="str">
        <f t="shared" si="562"/>
        <v/>
      </c>
    </row>
    <row r="3512" spans="1:17" s="1" customFormat="1" x14ac:dyDescent="0.3">
      <c r="A3512" s="189">
        <f t="shared" si="560"/>
        <v>43977.166666658159</v>
      </c>
      <c r="B3512" s="190">
        <f t="shared" si="556"/>
        <v>43977</v>
      </c>
      <c r="C3512" s="1">
        <f t="shared" si="557"/>
        <v>4</v>
      </c>
      <c r="D3512" s="191">
        <v>2.3340597067555917</v>
      </c>
      <c r="E3512" s="192">
        <f t="shared" si="558"/>
        <v>8.1047065338052119E-5</v>
      </c>
      <c r="F3512" s="193">
        <f t="shared" si="559"/>
        <v>3.4799956724007308</v>
      </c>
      <c r="G3512" s="193">
        <f t="shared" si="565"/>
        <v>3.6086802913971048</v>
      </c>
      <c r="H3512" s="193">
        <f t="shared" si="565"/>
        <v>3.7421234597496102</v>
      </c>
      <c r="I3512" s="193">
        <f t="shared" si="565"/>
        <v>3.8805011409273176</v>
      </c>
      <c r="J3512" s="193">
        <f t="shared" si="565"/>
        <v>4.0239958052441658</v>
      </c>
      <c r="K3512" s="193">
        <f>MAX(0,(F3512-'2031 forecast'!$C$10))</f>
        <v>0</v>
      </c>
      <c r="L3512" s="193">
        <f>MAX(0,(G3512-'2031 forecast'!$C$10))</f>
        <v>0</v>
      </c>
      <c r="M3512" s="193">
        <f>MAX(0,(H3512-'2031 forecast'!$C$10))</f>
        <v>0</v>
      </c>
      <c r="N3512" s="193">
        <f>MAX(0,(I3512-'2031 forecast'!$C$10))</f>
        <v>0</v>
      </c>
      <c r="O3512" s="193">
        <f>MAX(0,(J3512-'2031 forecast'!$C$10))</f>
        <v>0</v>
      </c>
      <c r="P3512" s="175" t="str">
        <f t="shared" si="561"/>
        <v/>
      </c>
      <c r="Q3512" s="175" t="str">
        <f t="shared" si="562"/>
        <v/>
      </c>
    </row>
    <row r="3513" spans="1:17" s="1" customFormat="1" x14ac:dyDescent="0.3">
      <c r="A3513" s="189">
        <f t="shared" si="560"/>
        <v>43977.208333324823</v>
      </c>
      <c r="B3513" s="190">
        <f t="shared" si="556"/>
        <v>43977</v>
      </c>
      <c r="C3513" s="1">
        <f t="shared" si="557"/>
        <v>5</v>
      </c>
      <c r="D3513" s="191">
        <v>2.3265304818950905</v>
      </c>
      <c r="E3513" s="192">
        <f t="shared" si="558"/>
        <v>8.0785623191800363E-5</v>
      </c>
      <c r="F3513" s="193">
        <f t="shared" si="559"/>
        <v>3.4687698799091167</v>
      </c>
      <c r="G3513" s="193">
        <f t="shared" si="565"/>
        <v>3.5970393872313089</v>
      </c>
      <c r="H3513" s="193">
        <f t="shared" si="565"/>
        <v>3.7300520937504187</v>
      </c>
      <c r="I3513" s="193">
        <f t="shared" si="565"/>
        <v>3.8679833953114242</v>
      </c>
      <c r="J3513" s="193">
        <f t="shared" si="565"/>
        <v>4.0110151736143473</v>
      </c>
      <c r="K3513" s="193">
        <f>MAX(0,(F3513-'2031 forecast'!$C$10))</f>
        <v>0</v>
      </c>
      <c r="L3513" s="193">
        <f>MAX(0,(G3513-'2031 forecast'!$C$10))</f>
        <v>0</v>
      </c>
      <c r="M3513" s="193">
        <f>MAX(0,(H3513-'2031 forecast'!$C$10))</f>
        <v>0</v>
      </c>
      <c r="N3513" s="193">
        <f>MAX(0,(I3513-'2031 forecast'!$C$10))</f>
        <v>0</v>
      </c>
      <c r="O3513" s="193">
        <f>MAX(0,(J3513-'2031 forecast'!$C$10))</f>
        <v>0</v>
      </c>
      <c r="P3513" s="175" t="str">
        <f t="shared" si="561"/>
        <v/>
      </c>
      <c r="Q3513" s="175" t="str">
        <f t="shared" si="562"/>
        <v/>
      </c>
    </row>
    <row r="3514" spans="1:17" s="1" customFormat="1" x14ac:dyDescent="0.3">
      <c r="A3514" s="189">
        <f t="shared" si="560"/>
        <v>43977.249999991487</v>
      </c>
      <c r="B3514" s="190">
        <f t="shared" si="556"/>
        <v>43977</v>
      </c>
      <c r="C3514" s="1">
        <f t="shared" si="557"/>
        <v>6</v>
      </c>
      <c r="D3514" s="191">
        <v>2.6653456006176763</v>
      </c>
      <c r="E3514" s="192">
        <f t="shared" si="558"/>
        <v>9.2550519773130515E-5</v>
      </c>
      <c r="F3514" s="193">
        <f t="shared" si="559"/>
        <v>3.9739305420318036</v>
      </c>
      <c r="G3514" s="193">
        <f t="shared" si="565"/>
        <v>4.1208800746921792</v>
      </c>
      <c r="H3514" s="193">
        <f t="shared" si="565"/>
        <v>4.2732635637140719</v>
      </c>
      <c r="I3514" s="193">
        <f t="shared" si="565"/>
        <v>4.4312819480266805</v>
      </c>
      <c r="J3514" s="193">
        <f t="shared" si="565"/>
        <v>4.595143596956242</v>
      </c>
      <c r="K3514" s="193">
        <f>MAX(0,(F3514-'2031 forecast'!$C$10))</f>
        <v>0</v>
      </c>
      <c r="L3514" s="193">
        <f>MAX(0,(G3514-'2031 forecast'!$C$10))</f>
        <v>0</v>
      </c>
      <c r="M3514" s="193">
        <f>MAX(0,(H3514-'2031 forecast'!$C$10))</f>
        <v>0</v>
      </c>
      <c r="N3514" s="193">
        <f>MAX(0,(I3514-'2031 forecast'!$C$10))</f>
        <v>0</v>
      </c>
      <c r="O3514" s="193">
        <f>MAX(0,(J3514-'2031 forecast'!$C$10))</f>
        <v>0</v>
      </c>
      <c r="P3514" s="175" t="str">
        <f t="shared" si="561"/>
        <v/>
      </c>
      <c r="Q3514" s="175" t="str">
        <f t="shared" si="562"/>
        <v/>
      </c>
    </row>
    <row r="3515" spans="1:17" s="1" customFormat="1" x14ac:dyDescent="0.3">
      <c r="A3515" s="189">
        <f t="shared" si="560"/>
        <v>43977.291666658151</v>
      </c>
      <c r="B3515" s="190">
        <f t="shared" si="556"/>
        <v>43977</v>
      </c>
      <c r="C3515" s="1">
        <f t="shared" si="557"/>
        <v>7</v>
      </c>
      <c r="D3515" s="191">
        <v>2.8460469972697218</v>
      </c>
      <c r="E3515" s="192">
        <f t="shared" si="558"/>
        <v>9.8825131283173246E-5</v>
      </c>
      <c r="F3515" s="193">
        <f t="shared" si="559"/>
        <v>4.2433495618305699</v>
      </c>
      <c r="G3515" s="193">
        <f t="shared" si="565"/>
        <v>4.4002617746713097</v>
      </c>
      <c r="H3515" s="193">
        <f t="shared" si="565"/>
        <v>4.5629763476946863</v>
      </c>
      <c r="I3515" s="193">
        <f t="shared" si="565"/>
        <v>4.7317078428081496</v>
      </c>
      <c r="J3515" s="193">
        <f t="shared" si="565"/>
        <v>4.9066787560719192</v>
      </c>
      <c r="K3515" s="193">
        <f>MAX(0,(F3515-'2031 forecast'!$C$10))</f>
        <v>0</v>
      </c>
      <c r="L3515" s="193">
        <f>MAX(0,(G3515-'2031 forecast'!$C$10))</f>
        <v>0</v>
      </c>
      <c r="M3515" s="193">
        <f>MAX(0,(H3515-'2031 forecast'!$C$10))</f>
        <v>0</v>
      </c>
      <c r="N3515" s="193">
        <f>MAX(0,(I3515-'2031 forecast'!$C$10))</f>
        <v>0</v>
      </c>
      <c r="O3515" s="193">
        <f>MAX(0,(J3515-'2031 forecast'!$C$10))</f>
        <v>0</v>
      </c>
      <c r="P3515" s="175" t="str">
        <f t="shared" si="561"/>
        <v/>
      </c>
      <c r="Q3515" s="175" t="str">
        <f t="shared" si="562"/>
        <v/>
      </c>
    </row>
    <row r="3516" spans="1:17" s="1" customFormat="1" x14ac:dyDescent="0.3">
      <c r="A3516" s="189">
        <f t="shared" si="560"/>
        <v>43977.333333324816</v>
      </c>
      <c r="B3516" s="190">
        <f t="shared" si="556"/>
        <v>43977</v>
      </c>
      <c r="C3516" s="1">
        <f t="shared" si="557"/>
        <v>8</v>
      </c>
      <c r="D3516" s="191">
        <v>3.0568652933637761</v>
      </c>
      <c r="E3516" s="192">
        <f t="shared" si="558"/>
        <v>1.0614551137822314E-4</v>
      </c>
      <c r="F3516" s="193">
        <f t="shared" si="559"/>
        <v>4.5576717515957981</v>
      </c>
      <c r="G3516" s="193">
        <f t="shared" si="565"/>
        <v>4.72620709131363</v>
      </c>
      <c r="H3516" s="193">
        <f t="shared" si="565"/>
        <v>4.9009745956720723</v>
      </c>
      <c r="I3516" s="193">
        <f t="shared" si="565"/>
        <v>5.0822047200531983</v>
      </c>
      <c r="J3516" s="193">
        <f t="shared" si="565"/>
        <v>5.2701364417068772</v>
      </c>
      <c r="K3516" s="193">
        <f>MAX(0,(F3516-'2031 forecast'!$C$10))</f>
        <v>0</v>
      </c>
      <c r="L3516" s="193">
        <f>MAX(0,(G3516-'2031 forecast'!$C$10))</f>
        <v>0</v>
      </c>
      <c r="M3516" s="193">
        <f>MAX(0,(H3516-'2031 forecast'!$C$10))</f>
        <v>0</v>
      </c>
      <c r="N3516" s="193">
        <f>MAX(0,(I3516-'2031 forecast'!$C$10))</f>
        <v>0</v>
      </c>
      <c r="O3516" s="193">
        <f>MAX(0,(J3516-'2031 forecast'!$C$10))</f>
        <v>0</v>
      </c>
      <c r="P3516" s="175" t="str">
        <f t="shared" si="561"/>
        <v/>
      </c>
      <c r="Q3516" s="175" t="str">
        <f t="shared" si="562"/>
        <v/>
      </c>
    </row>
    <row r="3517" spans="1:17" s="1" customFormat="1" x14ac:dyDescent="0.3">
      <c r="A3517" s="189">
        <f t="shared" si="560"/>
        <v>43977.37499999148</v>
      </c>
      <c r="B3517" s="190">
        <f t="shared" si="556"/>
        <v>43977</v>
      </c>
      <c r="C3517" s="1">
        <f t="shared" si="557"/>
        <v>9</v>
      </c>
      <c r="D3517" s="191">
        <v>3.501089560133388</v>
      </c>
      <c r="E3517" s="192">
        <f t="shared" si="558"/>
        <v>1.215705980070782E-4</v>
      </c>
      <c r="F3517" s="193">
        <f t="shared" si="559"/>
        <v>5.2199935086010969</v>
      </c>
      <c r="G3517" s="193">
        <f t="shared" si="565"/>
        <v>5.4130204370956587</v>
      </c>
      <c r="H3517" s="193">
        <f t="shared" si="565"/>
        <v>5.6131851896244163</v>
      </c>
      <c r="I3517" s="193">
        <f t="shared" si="565"/>
        <v>5.8207517113909777</v>
      </c>
      <c r="J3517" s="193">
        <f t="shared" si="565"/>
        <v>6.0359937078662496</v>
      </c>
      <c r="K3517" s="193">
        <f>MAX(0,(F3517-'2031 forecast'!$C$10))</f>
        <v>0</v>
      </c>
      <c r="L3517" s="193">
        <f>MAX(0,(G3517-'2031 forecast'!$C$10))</f>
        <v>0</v>
      </c>
      <c r="M3517" s="193">
        <f>MAX(0,(H3517-'2031 forecast'!$C$10))</f>
        <v>0</v>
      </c>
      <c r="N3517" s="193">
        <f>MAX(0,(I3517-'2031 forecast'!$C$10))</f>
        <v>8.375171139097759E-2</v>
      </c>
      <c r="O3517" s="193">
        <f>MAX(0,(J3517-'2031 forecast'!$C$10))</f>
        <v>0.29899370786624946</v>
      </c>
      <c r="P3517" s="175" t="str">
        <f t="shared" si="561"/>
        <v/>
      </c>
      <c r="Q3517" s="175" t="str">
        <f t="shared" si="562"/>
        <v/>
      </c>
    </row>
    <row r="3518" spans="1:17" s="1" customFormat="1" x14ac:dyDescent="0.3">
      <c r="A3518" s="189">
        <f t="shared" si="560"/>
        <v>43977.416666658144</v>
      </c>
      <c r="B3518" s="190">
        <f t="shared" si="556"/>
        <v>43977</v>
      </c>
      <c r="C3518" s="1">
        <f t="shared" si="557"/>
        <v>10</v>
      </c>
      <c r="D3518" s="191">
        <v>3.9453138269030004</v>
      </c>
      <c r="E3518" s="192">
        <f t="shared" si="558"/>
        <v>1.3699568463593329E-4</v>
      </c>
      <c r="F3518" s="193">
        <f t="shared" si="559"/>
        <v>5.8823152656063975</v>
      </c>
      <c r="G3518" s="193">
        <f t="shared" si="565"/>
        <v>6.0998337828776883</v>
      </c>
      <c r="H3518" s="193">
        <f t="shared" si="565"/>
        <v>6.3253957835767611</v>
      </c>
      <c r="I3518" s="193">
        <f t="shared" si="565"/>
        <v>6.559298702728757</v>
      </c>
      <c r="J3518" s="193">
        <f t="shared" si="565"/>
        <v>6.8018509740256237</v>
      </c>
      <c r="K3518" s="193">
        <f>MAX(0,(F3518-'2031 forecast'!$C$10))</f>
        <v>0.1453152656063974</v>
      </c>
      <c r="L3518" s="193">
        <f>MAX(0,(G3518-'2031 forecast'!$C$10))</f>
        <v>0.36283378287768819</v>
      </c>
      <c r="M3518" s="193">
        <f>MAX(0,(H3518-'2031 forecast'!$C$10))</f>
        <v>0.58839578357676103</v>
      </c>
      <c r="N3518" s="193">
        <f>MAX(0,(I3518-'2031 forecast'!$C$10))</f>
        <v>0.82229870272875694</v>
      </c>
      <c r="O3518" s="193">
        <f>MAX(0,(J3518-'2031 forecast'!$C$10))</f>
        <v>1.0648509740256236</v>
      </c>
      <c r="P3518" s="175">
        <f t="shared" si="561"/>
        <v>1</v>
      </c>
      <c r="Q3518" s="175" t="str">
        <f t="shared" si="562"/>
        <v/>
      </c>
    </row>
    <row r="3519" spans="1:17" s="1" customFormat="1" x14ac:dyDescent="0.3">
      <c r="A3519" s="189">
        <f t="shared" si="560"/>
        <v>43977.458333324808</v>
      </c>
      <c r="B3519" s="190">
        <f t="shared" si="556"/>
        <v>43977</v>
      </c>
      <c r="C3519" s="1">
        <f t="shared" si="557"/>
        <v>11</v>
      </c>
      <c r="D3519" s="191">
        <v>4.2163659218810698</v>
      </c>
      <c r="E3519" s="192">
        <f t="shared" si="558"/>
        <v>1.4640760190099742E-4</v>
      </c>
      <c r="F3519" s="193">
        <f t="shared" si="559"/>
        <v>6.2864437953045487</v>
      </c>
      <c r="G3519" s="193">
        <f t="shared" si="565"/>
        <v>6.5189063328463854</v>
      </c>
      <c r="H3519" s="193">
        <f t="shared" si="565"/>
        <v>6.7599649595476849</v>
      </c>
      <c r="I3519" s="193">
        <f t="shared" si="565"/>
        <v>7.0099375449009633</v>
      </c>
      <c r="J3519" s="193">
        <f t="shared" si="565"/>
        <v>7.2691537126991399</v>
      </c>
      <c r="K3519" s="193">
        <f>MAX(0,(F3519-'2031 forecast'!$C$10))</f>
        <v>0.54944379530454857</v>
      </c>
      <c r="L3519" s="193">
        <f>MAX(0,(G3519-'2031 forecast'!$C$10))</f>
        <v>0.78190633284638533</v>
      </c>
      <c r="M3519" s="193">
        <f>MAX(0,(H3519-'2031 forecast'!$C$10))</f>
        <v>1.0229649595476848</v>
      </c>
      <c r="N3519" s="193">
        <f>MAX(0,(I3519-'2031 forecast'!$C$10))</f>
        <v>1.2729375449009632</v>
      </c>
      <c r="O3519" s="193">
        <f>MAX(0,(J3519-'2031 forecast'!$C$10))</f>
        <v>1.5321537126991398</v>
      </c>
      <c r="P3519" s="175">
        <f t="shared" si="561"/>
        <v>2</v>
      </c>
      <c r="Q3519" s="175" t="str">
        <f t="shared" si="562"/>
        <v/>
      </c>
    </row>
    <row r="3520" spans="1:17" s="1" customFormat="1" x14ac:dyDescent="0.3">
      <c r="A3520" s="189">
        <f t="shared" si="560"/>
        <v>43977.499999991473</v>
      </c>
      <c r="B3520" s="190">
        <f t="shared" si="556"/>
        <v>43977</v>
      </c>
      <c r="C3520" s="1">
        <f t="shared" si="557"/>
        <v>12</v>
      </c>
      <c r="D3520" s="191">
        <v>4.4196549931146212</v>
      </c>
      <c r="E3520" s="192">
        <f t="shared" si="558"/>
        <v>1.5346653984979551E-4</v>
      </c>
      <c r="F3520" s="193">
        <f t="shared" si="559"/>
        <v>6.58954019257816</v>
      </c>
      <c r="G3520" s="193">
        <f t="shared" si="565"/>
        <v>6.8332107453229067</v>
      </c>
      <c r="H3520" s="193">
        <f t="shared" si="565"/>
        <v>7.0858918415258767</v>
      </c>
      <c r="I3520" s="193">
        <f t="shared" si="565"/>
        <v>7.347916676530116</v>
      </c>
      <c r="J3520" s="193">
        <f t="shared" si="565"/>
        <v>7.6196307667042769</v>
      </c>
      <c r="K3520" s="193">
        <f>MAX(0,(F3520-'2031 forecast'!$C$10))</f>
        <v>0.85254019257815994</v>
      </c>
      <c r="L3520" s="193">
        <f>MAX(0,(G3520-'2031 forecast'!$C$10))</f>
        <v>1.0962107453229066</v>
      </c>
      <c r="M3520" s="193">
        <f>MAX(0,(H3520-'2031 forecast'!$C$10))</f>
        <v>1.3488918415258766</v>
      </c>
      <c r="N3520" s="193">
        <f>MAX(0,(I3520-'2031 forecast'!$C$10))</f>
        <v>1.6109166765301159</v>
      </c>
      <c r="O3520" s="193">
        <f>MAX(0,(J3520-'2031 forecast'!$C$10))</f>
        <v>1.8826307667042768</v>
      </c>
      <c r="P3520" s="175">
        <f t="shared" si="561"/>
        <v>3</v>
      </c>
      <c r="Q3520" s="175" t="str">
        <f t="shared" si="562"/>
        <v/>
      </c>
    </row>
    <row r="3521" spans="1:17" s="1" customFormat="1" x14ac:dyDescent="0.3">
      <c r="A3521" s="189">
        <f t="shared" si="560"/>
        <v>43977.541666658137</v>
      </c>
      <c r="B3521" s="190">
        <f t="shared" si="556"/>
        <v>43977</v>
      </c>
      <c r="C3521" s="1">
        <f t="shared" si="557"/>
        <v>13</v>
      </c>
      <c r="D3521" s="191">
        <v>4.5627102654641574</v>
      </c>
      <c r="E3521" s="192">
        <f t="shared" si="558"/>
        <v>1.5843394062857935E-4</v>
      </c>
      <c r="F3521" s="193">
        <f t="shared" si="559"/>
        <v>6.8028302499188502</v>
      </c>
      <c r="G3521" s="193">
        <f t="shared" si="565"/>
        <v>7.0543879244730521</v>
      </c>
      <c r="H3521" s="193">
        <f t="shared" si="565"/>
        <v>7.3152477955105297</v>
      </c>
      <c r="I3521" s="193">
        <f t="shared" si="565"/>
        <v>7.585753843232113</v>
      </c>
      <c r="J3521" s="193">
        <f t="shared" si="565"/>
        <v>7.8662627676708547</v>
      </c>
      <c r="K3521" s="193">
        <f>MAX(0,(F3521-'2031 forecast'!$C$10))</f>
        <v>1.0658302499188501</v>
      </c>
      <c r="L3521" s="193">
        <f>MAX(0,(G3521-'2031 forecast'!$C$10))</f>
        <v>1.317387924473052</v>
      </c>
      <c r="M3521" s="193">
        <f>MAX(0,(H3521-'2031 forecast'!$C$10))</f>
        <v>1.5782477955105296</v>
      </c>
      <c r="N3521" s="193">
        <f>MAX(0,(I3521-'2031 forecast'!$C$10))</f>
        <v>1.8487538432321129</v>
      </c>
      <c r="O3521" s="193">
        <f>MAX(0,(J3521-'2031 forecast'!$C$10))</f>
        <v>2.1292627676708547</v>
      </c>
      <c r="P3521" s="175">
        <f t="shared" si="561"/>
        <v>4</v>
      </c>
      <c r="Q3521" s="175" t="str">
        <f t="shared" si="562"/>
        <v/>
      </c>
    </row>
    <row r="3522" spans="1:17" s="1" customFormat="1" x14ac:dyDescent="0.3">
      <c r="A3522" s="189">
        <f t="shared" si="560"/>
        <v>43977.583333324801</v>
      </c>
      <c r="B3522" s="190">
        <f t="shared" si="556"/>
        <v>43977</v>
      </c>
      <c r="C3522" s="1">
        <f t="shared" si="557"/>
        <v>14</v>
      </c>
      <c r="D3522" s="191">
        <v>4.5852979400456633</v>
      </c>
      <c r="E3522" s="192">
        <f t="shared" si="558"/>
        <v>1.592182670673347E-4</v>
      </c>
      <c r="F3522" s="193">
        <f t="shared" si="559"/>
        <v>6.8365076273936962</v>
      </c>
      <c r="G3522" s="193">
        <f t="shared" si="565"/>
        <v>7.0893106369704437</v>
      </c>
      <c r="H3522" s="193">
        <f t="shared" si="565"/>
        <v>7.3514618935081071</v>
      </c>
      <c r="I3522" s="193">
        <f t="shared" si="565"/>
        <v>7.6233070800797975</v>
      </c>
      <c r="J3522" s="193">
        <f t="shared" si="565"/>
        <v>7.9052046625603154</v>
      </c>
      <c r="K3522" s="193">
        <f>MAX(0,(F3522-'2031 forecast'!$C$10))</f>
        <v>1.0995076273936961</v>
      </c>
      <c r="L3522" s="193">
        <f>MAX(0,(G3522-'2031 forecast'!$C$10))</f>
        <v>1.3523106369704436</v>
      </c>
      <c r="M3522" s="193">
        <f>MAX(0,(H3522-'2031 forecast'!$C$10))</f>
        <v>1.614461893508107</v>
      </c>
      <c r="N3522" s="193">
        <f>MAX(0,(I3522-'2031 forecast'!$C$10))</f>
        <v>1.8863070800797974</v>
      </c>
      <c r="O3522" s="193">
        <f>MAX(0,(J3522-'2031 forecast'!$C$10))</f>
        <v>2.1682046625603153</v>
      </c>
      <c r="P3522" s="175">
        <f t="shared" si="561"/>
        <v>5</v>
      </c>
      <c r="Q3522" s="175" t="str">
        <f t="shared" si="562"/>
        <v/>
      </c>
    </row>
    <row r="3523" spans="1:17" s="1" customFormat="1" x14ac:dyDescent="0.3">
      <c r="A3523" s="189">
        <f t="shared" si="560"/>
        <v>43977.624999991465</v>
      </c>
      <c r="B3523" s="190">
        <f t="shared" si="556"/>
        <v>43977</v>
      </c>
      <c r="C3523" s="1">
        <f t="shared" si="557"/>
        <v>15</v>
      </c>
      <c r="D3523" s="191">
        <v>4.6907070880926893</v>
      </c>
      <c r="E3523" s="192">
        <f t="shared" si="558"/>
        <v>1.6287845711485959E-4</v>
      </c>
      <c r="F3523" s="193">
        <f t="shared" si="559"/>
        <v>6.9936687222763076</v>
      </c>
      <c r="G3523" s="193">
        <f t="shared" si="565"/>
        <v>7.2522832952916012</v>
      </c>
      <c r="H3523" s="193">
        <f t="shared" si="565"/>
        <v>7.520461017496797</v>
      </c>
      <c r="I3523" s="193">
        <f t="shared" si="565"/>
        <v>7.7985555187023197</v>
      </c>
      <c r="J3523" s="193">
        <f t="shared" si="565"/>
        <v>8.0869335053777913</v>
      </c>
      <c r="K3523" s="193">
        <f>MAX(0,(F3523-'2031 forecast'!$C$10))</f>
        <v>1.2566687222763075</v>
      </c>
      <c r="L3523" s="193">
        <f>MAX(0,(G3523-'2031 forecast'!$C$10))</f>
        <v>1.5152832952916011</v>
      </c>
      <c r="M3523" s="193">
        <f>MAX(0,(H3523-'2031 forecast'!$C$10))</f>
        <v>1.7834610174967969</v>
      </c>
      <c r="N3523" s="193">
        <f>MAX(0,(I3523-'2031 forecast'!$C$10))</f>
        <v>2.0615555187023196</v>
      </c>
      <c r="O3523" s="193">
        <f>MAX(0,(J3523-'2031 forecast'!$C$10))</f>
        <v>2.3499335053777912</v>
      </c>
      <c r="P3523" s="175">
        <f t="shared" si="561"/>
        <v>6</v>
      </c>
      <c r="Q3523" s="175" t="str">
        <f t="shared" si="562"/>
        <v/>
      </c>
    </row>
    <row r="3524" spans="1:17" s="1" customFormat="1" x14ac:dyDescent="0.3">
      <c r="A3524" s="189">
        <f t="shared" si="560"/>
        <v>43977.66666665813</v>
      </c>
      <c r="B3524" s="190">
        <f t="shared" si="556"/>
        <v>43977</v>
      </c>
      <c r="C3524" s="1">
        <f t="shared" si="557"/>
        <v>16</v>
      </c>
      <c r="D3524" s="191">
        <v>4.7659993366977087</v>
      </c>
      <c r="E3524" s="192">
        <f t="shared" si="558"/>
        <v>1.6549287857737743E-4</v>
      </c>
      <c r="F3524" s="193">
        <f t="shared" si="559"/>
        <v>7.1059266471924616</v>
      </c>
      <c r="G3524" s="193">
        <f t="shared" si="565"/>
        <v>7.3686923369495743</v>
      </c>
      <c r="H3524" s="193">
        <f t="shared" si="565"/>
        <v>7.6411746774887215</v>
      </c>
      <c r="I3524" s="193">
        <f t="shared" si="565"/>
        <v>7.9237329748612666</v>
      </c>
      <c r="J3524" s="193">
        <f t="shared" si="565"/>
        <v>8.2167398216759917</v>
      </c>
      <c r="K3524" s="193">
        <f>MAX(0,(F3524-'2031 forecast'!$C$10))</f>
        <v>1.3689266471924615</v>
      </c>
      <c r="L3524" s="193">
        <f>MAX(0,(G3524-'2031 forecast'!$C$10))</f>
        <v>1.6316923369495742</v>
      </c>
      <c r="M3524" s="193">
        <f>MAX(0,(H3524-'2031 forecast'!$C$10))</f>
        <v>1.9041746774887214</v>
      </c>
      <c r="N3524" s="193">
        <f>MAX(0,(I3524-'2031 forecast'!$C$10))</f>
        <v>2.1867329748612665</v>
      </c>
      <c r="O3524" s="193">
        <f>MAX(0,(J3524-'2031 forecast'!$C$10))</f>
        <v>2.4797398216759916</v>
      </c>
      <c r="P3524" s="175">
        <f t="shared" si="561"/>
        <v>7</v>
      </c>
      <c r="Q3524" s="175" t="str">
        <f t="shared" si="562"/>
        <v/>
      </c>
    </row>
    <row r="3525" spans="1:17" s="1" customFormat="1" x14ac:dyDescent="0.3">
      <c r="A3525" s="189">
        <f t="shared" si="560"/>
        <v>43977.708333324794</v>
      </c>
      <c r="B3525" s="190">
        <f t="shared" ref="B3525:B3588" si="566">INT(A3525)</f>
        <v>43977</v>
      </c>
      <c r="C3525" s="1">
        <f t="shared" ref="C3525:C3588" si="567">HOUR(A3525)</f>
        <v>17</v>
      </c>
      <c r="D3525" s="191">
        <v>4.9768176327917626</v>
      </c>
      <c r="E3525" s="192">
        <f t="shared" ref="E3525:E3588" si="568">D3525/SUM($D$4:$D$8763)</f>
        <v>1.728132586724273E-4</v>
      </c>
      <c r="F3525" s="193">
        <f t="shared" ref="F3525:F3588" si="569">E3525*$F$2</f>
        <v>7.4202488369576889</v>
      </c>
      <c r="G3525" s="193">
        <f t="shared" ref="G3525:J3544" si="570">$E3525*G$2</f>
        <v>7.6946376535918928</v>
      </c>
      <c r="H3525" s="193">
        <f t="shared" si="570"/>
        <v>7.9791729254661057</v>
      </c>
      <c r="I3525" s="193">
        <f t="shared" si="570"/>
        <v>8.2742298521063145</v>
      </c>
      <c r="J3525" s="193">
        <f t="shared" si="570"/>
        <v>8.5801975073109489</v>
      </c>
      <c r="K3525" s="193">
        <f>MAX(0,(F3525-'2031 forecast'!$C$10))</f>
        <v>1.6832488369576888</v>
      </c>
      <c r="L3525" s="193">
        <f>MAX(0,(G3525-'2031 forecast'!$C$10))</f>
        <v>1.9576376535918927</v>
      </c>
      <c r="M3525" s="193">
        <f>MAX(0,(H3525-'2031 forecast'!$C$10))</f>
        <v>2.2421729254661056</v>
      </c>
      <c r="N3525" s="193">
        <f>MAX(0,(I3525-'2031 forecast'!$C$10))</f>
        <v>2.5372298521063144</v>
      </c>
      <c r="O3525" s="193">
        <f>MAX(0,(J3525-'2031 forecast'!$C$10))</f>
        <v>2.8431975073109488</v>
      </c>
      <c r="P3525" s="175">
        <f t="shared" si="561"/>
        <v>8</v>
      </c>
      <c r="Q3525" s="175" t="str">
        <f t="shared" si="562"/>
        <v/>
      </c>
    </row>
    <row r="3526" spans="1:17" s="1" customFormat="1" x14ac:dyDescent="0.3">
      <c r="A3526" s="189">
        <f t="shared" ref="A3526:A3589" si="571">A3525 + TIME(1,0,0)</f>
        <v>43977.749999991458</v>
      </c>
      <c r="B3526" s="190">
        <f t="shared" si="566"/>
        <v>43977</v>
      </c>
      <c r="C3526" s="1">
        <f t="shared" si="567"/>
        <v>18</v>
      </c>
      <c r="D3526" s="191">
        <v>4.9090546090472449</v>
      </c>
      <c r="E3526" s="192">
        <f t="shared" si="568"/>
        <v>1.7046027935616124E-4</v>
      </c>
      <c r="F3526" s="193">
        <f t="shared" si="569"/>
        <v>7.3192167045331509</v>
      </c>
      <c r="G3526" s="193">
        <f t="shared" si="570"/>
        <v>7.5898695160997178</v>
      </c>
      <c r="H3526" s="193">
        <f t="shared" si="570"/>
        <v>7.8705306314733736</v>
      </c>
      <c r="I3526" s="193">
        <f t="shared" si="570"/>
        <v>8.1615701415632618</v>
      </c>
      <c r="J3526" s="193">
        <f t="shared" si="570"/>
        <v>8.4633718226425678</v>
      </c>
      <c r="K3526" s="193">
        <f>MAX(0,(F3526-'2031 forecast'!$C$10))</f>
        <v>1.5822167045331508</v>
      </c>
      <c r="L3526" s="193">
        <f>MAX(0,(G3526-'2031 forecast'!$C$10))</f>
        <v>1.8528695160997177</v>
      </c>
      <c r="M3526" s="193">
        <f>MAX(0,(H3526-'2031 forecast'!$C$10))</f>
        <v>2.1335306314733735</v>
      </c>
      <c r="N3526" s="193">
        <f>MAX(0,(I3526-'2031 forecast'!$C$10))</f>
        <v>2.4245701415632617</v>
      </c>
      <c r="O3526" s="193">
        <f>MAX(0,(J3526-'2031 forecast'!$C$10))</f>
        <v>2.7263718226425677</v>
      </c>
      <c r="P3526" s="175">
        <f t="shared" ref="P3526:P3589" si="572">IF(K3526&gt;0,IF(K3525&gt;0,P3525+1,1),"")</f>
        <v>9</v>
      </c>
      <c r="Q3526" s="175" t="str">
        <f t="shared" ref="Q3526:Q3589" si="573">IF(AND(K3526&gt;0,K3527=0),P3526,"")</f>
        <v/>
      </c>
    </row>
    <row r="3527" spans="1:17" s="1" customFormat="1" x14ac:dyDescent="0.3">
      <c r="A3527" s="189">
        <f t="shared" si="571"/>
        <v>43977.791666658122</v>
      </c>
      <c r="B3527" s="190">
        <f t="shared" si="566"/>
        <v>43977</v>
      </c>
      <c r="C3527" s="1">
        <f t="shared" si="567"/>
        <v>19</v>
      </c>
      <c r="D3527" s="191">
        <v>4.7509408869767054</v>
      </c>
      <c r="E3527" s="192">
        <f t="shared" si="568"/>
        <v>1.6496999428487386E-4</v>
      </c>
      <c r="F3527" s="193">
        <f t="shared" si="569"/>
        <v>7.0834750622092315</v>
      </c>
      <c r="G3527" s="193">
        <f t="shared" si="570"/>
        <v>7.3454105286179798</v>
      </c>
      <c r="H3527" s="193">
        <f t="shared" si="570"/>
        <v>7.6170319454903366</v>
      </c>
      <c r="I3527" s="193">
        <f t="shared" si="570"/>
        <v>7.8986974836294772</v>
      </c>
      <c r="J3527" s="193">
        <f t="shared" si="570"/>
        <v>8.1907785584163513</v>
      </c>
      <c r="K3527" s="193">
        <f>MAX(0,(F3527-'2031 forecast'!$C$10))</f>
        <v>1.3464750622092314</v>
      </c>
      <c r="L3527" s="193">
        <f>MAX(0,(G3527-'2031 forecast'!$C$10))</f>
        <v>1.6084105286179797</v>
      </c>
      <c r="M3527" s="193">
        <f>MAX(0,(H3527-'2031 forecast'!$C$10))</f>
        <v>1.8800319454903365</v>
      </c>
      <c r="N3527" s="193">
        <f>MAX(0,(I3527-'2031 forecast'!$C$10))</f>
        <v>2.1616974836294771</v>
      </c>
      <c r="O3527" s="193">
        <f>MAX(0,(J3527-'2031 forecast'!$C$10))</f>
        <v>2.4537785584163512</v>
      </c>
      <c r="P3527" s="175">
        <f t="shared" si="572"/>
        <v>10</v>
      </c>
      <c r="Q3527" s="175" t="str">
        <f t="shared" si="573"/>
        <v/>
      </c>
    </row>
    <row r="3528" spans="1:17" s="1" customFormat="1" x14ac:dyDescent="0.3">
      <c r="A3528" s="189">
        <f t="shared" si="571"/>
        <v>43977.833333324787</v>
      </c>
      <c r="B3528" s="190">
        <f t="shared" si="566"/>
        <v>43977</v>
      </c>
      <c r="C3528" s="1">
        <f t="shared" si="567"/>
        <v>20</v>
      </c>
      <c r="D3528" s="191">
        <v>4.336833519649101</v>
      </c>
      <c r="E3528" s="192">
        <f t="shared" si="568"/>
        <v>1.5059067624102594E-4</v>
      </c>
      <c r="F3528" s="193">
        <f t="shared" si="569"/>
        <v>6.4660564751703928</v>
      </c>
      <c r="G3528" s="193">
        <f t="shared" si="570"/>
        <v>6.70516079949914</v>
      </c>
      <c r="H3528" s="193">
        <f t="shared" si="570"/>
        <v>6.9531068155347624</v>
      </c>
      <c r="I3528" s="193">
        <f t="shared" si="570"/>
        <v>7.2102214747552775</v>
      </c>
      <c r="J3528" s="193">
        <f t="shared" si="570"/>
        <v>7.4768438187762598</v>
      </c>
      <c r="K3528" s="193">
        <f>MAX(0,(F3528-'2031 forecast'!$C$10))</f>
        <v>0.72905647517039274</v>
      </c>
      <c r="L3528" s="193">
        <f>MAX(0,(G3528-'2031 forecast'!$C$10))</f>
        <v>0.96816079949913991</v>
      </c>
      <c r="M3528" s="193">
        <f>MAX(0,(H3528-'2031 forecast'!$C$10))</f>
        <v>1.2161068155347623</v>
      </c>
      <c r="N3528" s="193">
        <f>MAX(0,(I3528-'2031 forecast'!$C$10))</f>
        <v>1.4732214747552774</v>
      </c>
      <c r="O3528" s="193">
        <f>MAX(0,(J3528-'2031 forecast'!$C$10))</f>
        <v>1.7398438187762597</v>
      </c>
      <c r="P3528" s="175">
        <f t="shared" si="572"/>
        <v>11</v>
      </c>
      <c r="Q3528" s="175" t="str">
        <f t="shared" si="573"/>
        <v/>
      </c>
    </row>
    <row r="3529" spans="1:17" s="1" customFormat="1" x14ac:dyDescent="0.3">
      <c r="A3529" s="189">
        <f t="shared" si="571"/>
        <v>43977.874999991451</v>
      </c>
      <c r="B3529" s="190">
        <f t="shared" si="566"/>
        <v>43977</v>
      </c>
      <c r="C3529" s="1">
        <f t="shared" si="567"/>
        <v>21</v>
      </c>
      <c r="D3529" s="191">
        <v>4.2991873953465909</v>
      </c>
      <c r="E3529" s="192">
        <f t="shared" si="568"/>
        <v>1.4928346550976702E-4</v>
      </c>
      <c r="F3529" s="193">
        <f t="shared" si="569"/>
        <v>6.4099275127123159</v>
      </c>
      <c r="G3529" s="193">
        <f t="shared" si="570"/>
        <v>6.6469562786701539</v>
      </c>
      <c r="H3529" s="193">
        <f t="shared" si="570"/>
        <v>6.8927499855388001</v>
      </c>
      <c r="I3529" s="193">
        <f t="shared" si="570"/>
        <v>7.1476327466758036</v>
      </c>
      <c r="J3529" s="193">
        <f t="shared" si="570"/>
        <v>7.4119406606271596</v>
      </c>
      <c r="K3529" s="193">
        <f>MAX(0,(F3529-'2031 forecast'!$C$10))</f>
        <v>0.67292751271231577</v>
      </c>
      <c r="L3529" s="193">
        <f>MAX(0,(G3529-'2031 forecast'!$C$10))</f>
        <v>0.90995627867015383</v>
      </c>
      <c r="M3529" s="193">
        <f>MAX(0,(H3529-'2031 forecast'!$C$10))</f>
        <v>1.1557499855388</v>
      </c>
      <c r="N3529" s="193">
        <f>MAX(0,(I3529-'2031 forecast'!$C$10))</f>
        <v>1.4106327466758035</v>
      </c>
      <c r="O3529" s="193">
        <f>MAX(0,(J3529-'2031 forecast'!$C$10))</f>
        <v>1.6749406606271595</v>
      </c>
      <c r="P3529" s="175">
        <f t="shared" si="572"/>
        <v>12</v>
      </c>
      <c r="Q3529" s="175" t="str">
        <f t="shared" si="573"/>
        <v/>
      </c>
    </row>
    <row r="3530" spans="1:17" s="1" customFormat="1" x14ac:dyDescent="0.3">
      <c r="A3530" s="189">
        <f t="shared" si="571"/>
        <v>43977.916666658115</v>
      </c>
      <c r="B3530" s="190">
        <f t="shared" si="566"/>
        <v>43977</v>
      </c>
      <c r="C3530" s="1">
        <f t="shared" si="567"/>
        <v>22</v>
      </c>
      <c r="D3530" s="191">
        <v>3.9001384777399895</v>
      </c>
      <c r="E3530" s="192">
        <f t="shared" si="568"/>
        <v>1.3542703175842261E-4</v>
      </c>
      <c r="F3530" s="193">
        <f t="shared" si="569"/>
        <v>5.8149605106567064</v>
      </c>
      <c r="G3530" s="193">
        <f t="shared" si="570"/>
        <v>6.0299883578829059</v>
      </c>
      <c r="H3530" s="193">
        <f t="shared" si="570"/>
        <v>6.2529675875816082</v>
      </c>
      <c r="I3530" s="193">
        <f t="shared" si="570"/>
        <v>6.4841922290333907</v>
      </c>
      <c r="J3530" s="193">
        <f t="shared" si="570"/>
        <v>6.7239671842467041</v>
      </c>
      <c r="K3530" s="193">
        <f>MAX(0,(F3530-'2031 forecast'!$C$10))</f>
        <v>7.7960510656706283E-2</v>
      </c>
      <c r="L3530" s="193">
        <f>MAX(0,(G3530-'2031 forecast'!$C$10))</f>
        <v>0.29298835788290578</v>
      </c>
      <c r="M3530" s="193">
        <f>MAX(0,(H3530-'2031 forecast'!$C$10))</f>
        <v>0.5159675875816081</v>
      </c>
      <c r="N3530" s="193">
        <f>MAX(0,(I3530-'2031 forecast'!$C$10))</f>
        <v>0.74719222903339055</v>
      </c>
      <c r="O3530" s="193">
        <f>MAX(0,(J3530-'2031 forecast'!$C$10))</f>
        <v>0.98696718424670404</v>
      </c>
      <c r="P3530" s="175">
        <f t="shared" si="572"/>
        <v>13</v>
      </c>
      <c r="Q3530" s="175">
        <f t="shared" si="573"/>
        <v>13</v>
      </c>
    </row>
    <row r="3531" spans="1:17" s="1" customFormat="1" x14ac:dyDescent="0.3">
      <c r="A3531" s="189">
        <f t="shared" si="571"/>
        <v>43977.958333324779</v>
      </c>
      <c r="B3531" s="190">
        <f t="shared" si="566"/>
        <v>43977</v>
      </c>
      <c r="C3531" s="1">
        <f t="shared" si="567"/>
        <v>23</v>
      </c>
      <c r="D3531" s="191">
        <v>3.501089560133388</v>
      </c>
      <c r="E3531" s="192">
        <f t="shared" si="568"/>
        <v>1.215705980070782E-4</v>
      </c>
      <c r="F3531" s="193">
        <f t="shared" si="569"/>
        <v>5.2199935086010969</v>
      </c>
      <c r="G3531" s="193">
        <f t="shared" si="570"/>
        <v>5.4130204370956587</v>
      </c>
      <c r="H3531" s="193">
        <f t="shared" si="570"/>
        <v>5.6131851896244163</v>
      </c>
      <c r="I3531" s="193">
        <f t="shared" si="570"/>
        <v>5.8207517113909777</v>
      </c>
      <c r="J3531" s="193">
        <f t="shared" si="570"/>
        <v>6.0359937078662496</v>
      </c>
      <c r="K3531" s="193">
        <f>MAX(0,(F3531-'2031 forecast'!$C$10))</f>
        <v>0</v>
      </c>
      <c r="L3531" s="193">
        <f>MAX(0,(G3531-'2031 forecast'!$C$10))</f>
        <v>0</v>
      </c>
      <c r="M3531" s="193">
        <f>MAX(0,(H3531-'2031 forecast'!$C$10))</f>
        <v>0</v>
      </c>
      <c r="N3531" s="193">
        <f>MAX(0,(I3531-'2031 forecast'!$C$10))</f>
        <v>8.375171139097759E-2</v>
      </c>
      <c r="O3531" s="193">
        <f>MAX(0,(J3531-'2031 forecast'!$C$10))</f>
        <v>0.29899370786624946</v>
      </c>
      <c r="P3531" s="175" t="str">
        <f t="shared" si="572"/>
        <v/>
      </c>
      <c r="Q3531" s="175" t="str">
        <f t="shared" si="573"/>
        <v/>
      </c>
    </row>
    <row r="3532" spans="1:17" s="1" customFormat="1" x14ac:dyDescent="0.3">
      <c r="A3532" s="189">
        <f t="shared" si="571"/>
        <v>43977.999999991443</v>
      </c>
      <c r="B3532" s="190">
        <f t="shared" si="566"/>
        <v>43977</v>
      </c>
      <c r="C3532" s="1">
        <f t="shared" si="567"/>
        <v>0</v>
      </c>
      <c r="D3532" s="191">
        <v>2.7180501746411898</v>
      </c>
      <c r="E3532" s="192">
        <f t="shared" si="568"/>
        <v>9.4380614796892988E-5</v>
      </c>
      <c r="F3532" s="193">
        <f t="shared" si="569"/>
        <v>4.0525110894731107</v>
      </c>
      <c r="G3532" s="193">
        <f t="shared" si="570"/>
        <v>4.2023664038527597</v>
      </c>
      <c r="H3532" s="193">
        <f t="shared" si="570"/>
        <v>4.3577631257084182</v>
      </c>
      <c r="I3532" s="193">
        <f t="shared" si="570"/>
        <v>4.5189061673379429</v>
      </c>
      <c r="J3532" s="193">
        <f t="shared" si="570"/>
        <v>4.6860080183649817</v>
      </c>
      <c r="K3532" s="193">
        <f>MAX(0,(F3532-'2031 forecast'!$C$10))</f>
        <v>0</v>
      </c>
      <c r="L3532" s="193">
        <f>MAX(0,(G3532-'2031 forecast'!$C$10))</f>
        <v>0</v>
      </c>
      <c r="M3532" s="193">
        <f>MAX(0,(H3532-'2031 forecast'!$C$10))</f>
        <v>0</v>
      </c>
      <c r="N3532" s="193">
        <f>MAX(0,(I3532-'2031 forecast'!$C$10))</f>
        <v>0</v>
      </c>
      <c r="O3532" s="193">
        <f>MAX(0,(J3532-'2031 forecast'!$C$10))</f>
        <v>0</v>
      </c>
      <c r="P3532" s="175" t="str">
        <f t="shared" si="572"/>
        <v/>
      </c>
      <c r="Q3532" s="175" t="str">
        <f t="shared" si="573"/>
        <v/>
      </c>
    </row>
    <row r="3533" spans="1:17" s="1" customFormat="1" x14ac:dyDescent="0.3">
      <c r="A3533" s="189">
        <f t="shared" si="571"/>
        <v>43978.041666658108</v>
      </c>
      <c r="B3533" s="190">
        <f t="shared" si="566"/>
        <v>43978</v>
      </c>
      <c r="C3533" s="1">
        <f t="shared" si="567"/>
        <v>1</v>
      </c>
      <c r="D3533" s="191">
        <v>2.9740438198982542</v>
      </c>
      <c r="E3533" s="192">
        <f t="shared" si="568"/>
        <v>1.0326964776945352E-4</v>
      </c>
      <c r="F3533" s="193">
        <f t="shared" si="569"/>
        <v>4.4341880341880282</v>
      </c>
      <c r="G3533" s="193">
        <f t="shared" si="570"/>
        <v>4.5981571454898598</v>
      </c>
      <c r="H3533" s="193">
        <f t="shared" si="570"/>
        <v>4.7681895696809553</v>
      </c>
      <c r="I3533" s="193">
        <f t="shared" si="570"/>
        <v>4.9445095182783572</v>
      </c>
      <c r="J3533" s="193">
        <f t="shared" si="570"/>
        <v>5.1273494937788566</v>
      </c>
      <c r="K3533" s="193">
        <f>MAX(0,(F3533-'2031 forecast'!$C$10))</f>
        <v>0</v>
      </c>
      <c r="L3533" s="193">
        <f>MAX(0,(G3533-'2031 forecast'!$C$10))</f>
        <v>0</v>
      </c>
      <c r="M3533" s="193">
        <f>MAX(0,(H3533-'2031 forecast'!$C$10))</f>
        <v>0</v>
      </c>
      <c r="N3533" s="193">
        <f>MAX(0,(I3533-'2031 forecast'!$C$10))</f>
        <v>0</v>
      </c>
      <c r="O3533" s="193">
        <f>MAX(0,(J3533-'2031 forecast'!$C$10))</f>
        <v>0</v>
      </c>
      <c r="P3533" s="175" t="str">
        <f t="shared" si="572"/>
        <v/>
      </c>
      <c r="Q3533" s="175" t="str">
        <f t="shared" si="573"/>
        <v/>
      </c>
    </row>
    <row r="3534" spans="1:17" s="1" customFormat="1" x14ac:dyDescent="0.3">
      <c r="A3534" s="189">
        <f t="shared" si="571"/>
        <v>43978.083333324772</v>
      </c>
      <c r="B3534" s="190">
        <f t="shared" si="566"/>
        <v>43978</v>
      </c>
      <c r="C3534" s="1">
        <f t="shared" si="567"/>
        <v>2</v>
      </c>
      <c r="D3534" s="191">
        <v>2.8460469972697218</v>
      </c>
      <c r="E3534" s="192">
        <f t="shared" si="568"/>
        <v>9.8825131283173246E-5</v>
      </c>
      <c r="F3534" s="193">
        <f t="shared" si="569"/>
        <v>4.2433495618305699</v>
      </c>
      <c r="G3534" s="193">
        <f t="shared" si="570"/>
        <v>4.4002617746713097</v>
      </c>
      <c r="H3534" s="193">
        <f t="shared" si="570"/>
        <v>4.5629763476946863</v>
      </c>
      <c r="I3534" s="193">
        <f t="shared" si="570"/>
        <v>4.7317078428081496</v>
      </c>
      <c r="J3534" s="193">
        <f t="shared" si="570"/>
        <v>4.9066787560719192</v>
      </c>
      <c r="K3534" s="193">
        <f>MAX(0,(F3534-'2031 forecast'!$C$10))</f>
        <v>0</v>
      </c>
      <c r="L3534" s="193">
        <f>MAX(0,(G3534-'2031 forecast'!$C$10))</f>
        <v>0</v>
      </c>
      <c r="M3534" s="193">
        <f>MAX(0,(H3534-'2031 forecast'!$C$10))</f>
        <v>0</v>
      </c>
      <c r="N3534" s="193">
        <f>MAX(0,(I3534-'2031 forecast'!$C$10))</f>
        <v>0</v>
      </c>
      <c r="O3534" s="193">
        <f>MAX(0,(J3534-'2031 forecast'!$C$10))</f>
        <v>0</v>
      </c>
      <c r="P3534" s="175" t="str">
        <f t="shared" si="572"/>
        <v/>
      </c>
      <c r="Q3534" s="175" t="str">
        <f t="shared" si="573"/>
        <v/>
      </c>
    </row>
    <row r="3535" spans="1:17" s="1" customFormat="1" x14ac:dyDescent="0.3">
      <c r="A3535" s="189">
        <f t="shared" si="571"/>
        <v>43978.124999991436</v>
      </c>
      <c r="B3535" s="190">
        <f t="shared" si="566"/>
        <v>43978</v>
      </c>
      <c r="C3535" s="1">
        <f t="shared" si="567"/>
        <v>3</v>
      </c>
      <c r="D3535" s="191">
        <v>2.7105209497806877</v>
      </c>
      <c r="E3535" s="192">
        <f t="shared" si="568"/>
        <v>9.4119172650641191E-5</v>
      </c>
      <c r="F3535" s="193">
        <f t="shared" si="569"/>
        <v>4.0412852969814947</v>
      </c>
      <c r="G3535" s="193">
        <f t="shared" si="570"/>
        <v>4.1907254996869616</v>
      </c>
      <c r="H3535" s="193">
        <f t="shared" si="570"/>
        <v>4.3456917597092257</v>
      </c>
      <c r="I3535" s="193">
        <f t="shared" si="570"/>
        <v>4.5063884217220469</v>
      </c>
      <c r="J3535" s="193">
        <f t="shared" si="570"/>
        <v>4.6730273867351615</v>
      </c>
      <c r="K3535" s="193">
        <f>MAX(0,(F3535-'2031 forecast'!$C$10))</f>
        <v>0</v>
      </c>
      <c r="L3535" s="193">
        <f>MAX(0,(G3535-'2031 forecast'!$C$10))</f>
        <v>0</v>
      </c>
      <c r="M3535" s="193">
        <f>MAX(0,(H3535-'2031 forecast'!$C$10))</f>
        <v>0</v>
      </c>
      <c r="N3535" s="193">
        <f>MAX(0,(I3535-'2031 forecast'!$C$10))</f>
        <v>0</v>
      </c>
      <c r="O3535" s="193">
        <f>MAX(0,(J3535-'2031 forecast'!$C$10))</f>
        <v>0</v>
      </c>
      <c r="P3535" s="175" t="str">
        <f t="shared" si="572"/>
        <v/>
      </c>
      <c r="Q3535" s="175" t="str">
        <f t="shared" si="573"/>
        <v/>
      </c>
    </row>
    <row r="3536" spans="1:17" s="1" customFormat="1" x14ac:dyDescent="0.3">
      <c r="A3536" s="189">
        <f t="shared" si="571"/>
        <v>43978.1666666581</v>
      </c>
      <c r="B3536" s="190">
        <f t="shared" si="566"/>
        <v>43978</v>
      </c>
      <c r="C3536" s="1">
        <f t="shared" si="567"/>
        <v>4</v>
      </c>
      <c r="D3536" s="191">
        <v>2.6578163757571742</v>
      </c>
      <c r="E3536" s="192">
        <f t="shared" si="568"/>
        <v>9.2289077626878717E-5</v>
      </c>
      <c r="F3536" s="193">
        <f t="shared" si="569"/>
        <v>3.9627047495401877</v>
      </c>
      <c r="G3536" s="193">
        <f t="shared" si="570"/>
        <v>4.1092391705263811</v>
      </c>
      <c r="H3536" s="193">
        <f t="shared" si="570"/>
        <v>4.2611921977148794</v>
      </c>
      <c r="I3536" s="193">
        <f t="shared" si="570"/>
        <v>4.4187642024107845</v>
      </c>
      <c r="J3536" s="193">
        <f t="shared" si="570"/>
        <v>4.5821629653264218</v>
      </c>
      <c r="K3536" s="193">
        <f>MAX(0,(F3536-'2031 forecast'!$C$10))</f>
        <v>0</v>
      </c>
      <c r="L3536" s="193">
        <f>MAX(0,(G3536-'2031 forecast'!$C$10))</f>
        <v>0</v>
      </c>
      <c r="M3536" s="193">
        <f>MAX(0,(H3536-'2031 forecast'!$C$10))</f>
        <v>0</v>
      </c>
      <c r="N3536" s="193">
        <f>MAX(0,(I3536-'2031 forecast'!$C$10))</f>
        <v>0</v>
      </c>
      <c r="O3536" s="193">
        <f>MAX(0,(J3536-'2031 forecast'!$C$10))</f>
        <v>0</v>
      </c>
      <c r="P3536" s="175" t="str">
        <f t="shared" si="572"/>
        <v/>
      </c>
      <c r="Q3536" s="175" t="str">
        <f t="shared" si="573"/>
        <v/>
      </c>
    </row>
    <row r="3537" spans="1:17" s="1" customFormat="1" x14ac:dyDescent="0.3">
      <c r="A3537" s="189">
        <f t="shared" si="571"/>
        <v>43978.208333324765</v>
      </c>
      <c r="B3537" s="190">
        <f t="shared" si="566"/>
        <v>43978</v>
      </c>
      <c r="C3537" s="1">
        <f t="shared" si="567"/>
        <v>5</v>
      </c>
      <c r="D3537" s="191">
        <v>2.6201702514546645</v>
      </c>
      <c r="E3537" s="192">
        <f t="shared" si="568"/>
        <v>9.0981866895619812E-5</v>
      </c>
      <c r="F3537" s="193">
        <f t="shared" si="569"/>
        <v>3.9065757870821116</v>
      </c>
      <c r="G3537" s="193">
        <f t="shared" si="570"/>
        <v>4.0510346496973959</v>
      </c>
      <c r="H3537" s="193">
        <f t="shared" si="570"/>
        <v>4.2008353677189181</v>
      </c>
      <c r="I3537" s="193">
        <f t="shared" si="570"/>
        <v>4.3561754743313124</v>
      </c>
      <c r="J3537" s="193">
        <f t="shared" si="570"/>
        <v>4.5172598071773225</v>
      </c>
      <c r="K3537" s="193">
        <f>MAX(0,(F3537-'2031 forecast'!$C$10))</f>
        <v>0</v>
      </c>
      <c r="L3537" s="193">
        <f>MAX(0,(G3537-'2031 forecast'!$C$10))</f>
        <v>0</v>
      </c>
      <c r="M3537" s="193">
        <f>MAX(0,(H3537-'2031 forecast'!$C$10))</f>
        <v>0</v>
      </c>
      <c r="N3537" s="193">
        <f>MAX(0,(I3537-'2031 forecast'!$C$10))</f>
        <v>0</v>
      </c>
      <c r="O3537" s="193">
        <f>MAX(0,(J3537-'2031 forecast'!$C$10))</f>
        <v>0</v>
      </c>
      <c r="P3537" s="175" t="str">
        <f t="shared" si="572"/>
        <v/>
      </c>
      <c r="Q3537" s="175" t="str">
        <f t="shared" si="573"/>
        <v/>
      </c>
    </row>
    <row r="3538" spans="1:17" s="1" customFormat="1" x14ac:dyDescent="0.3">
      <c r="A3538" s="189">
        <f t="shared" si="571"/>
        <v>43978.249999991429</v>
      </c>
      <c r="B3538" s="190">
        <f t="shared" si="566"/>
        <v>43978</v>
      </c>
      <c r="C3538" s="1">
        <f t="shared" si="567"/>
        <v>6</v>
      </c>
      <c r="D3538" s="191">
        <v>2.943926920456247</v>
      </c>
      <c r="E3538" s="192">
        <f t="shared" si="568"/>
        <v>1.0222387918444641E-4</v>
      </c>
      <c r="F3538" s="193">
        <f t="shared" si="569"/>
        <v>4.389284864221568</v>
      </c>
      <c r="G3538" s="193">
        <f t="shared" si="570"/>
        <v>4.5515935288266727</v>
      </c>
      <c r="H3538" s="193">
        <f t="shared" si="570"/>
        <v>4.7199041056841864</v>
      </c>
      <c r="I3538" s="193">
        <f t="shared" si="570"/>
        <v>4.8944385358147793</v>
      </c>
      <c r="J3538" s="193">
        <f t="shared" si="570"/>
        <v>5.0754269672595784</v>
      </c>
      <c r="K3538" s="193">
        <f>MAX(0,(F3538-'2031 forecast'!$C$10))</f>
        <v>0</v>
      </c>
      <c r="L3538" s="193">
        <f>MAX(0,(G3538-'2031 forecast'!$C$10))</f>
        <v>0</v>
      </c>
      <c r="M3538" s="193">
        <f>MAX(0,(H3538-'2031 forecast'!$C$10))</f>
        <v>0</v>
      </c>
      <c r="N3538" s="193">
        <f>MAX(0,(I3538-'2031 forecast'!$C$10))</f>
        <v>0</v>
      </c>
      <c r="O3538" s="193">
        <f>MAX(0,(J3538-'2031 forecast'!$C$10))</f>
        <v>0</v>
      </c>
      <c r="P3538" s="175" t="str">
        <f t="shared" si="572"/>
        <v/>
      </c>
      <c r="Q3538" s="175" t="str">
        <f t="shared" si="573"/>
        <v/>
      </c>
    </row>
    <row r="3539" spans="1:17" s="1" customFormat="1" x14ac:dyDescent="0.3">
      <c r="A3539" s="189">
        <f t="shared" si="571"/>
        <v>43978.291666658093</v>
      </c>
      <c r="B3539" s="190">
        <f t="shared" si="566"/>
        <v>43978</v>
      </c>
      <c r="C3539" s="1">
        <f t="shared" si="567"/>
        <v>7</v>
      </c>
      <c r="D3539" s="191">
        <v>3.2827420391788333</v>
      </c>
      <c r="E3539" s="192">
        <f t="shared" si="568"/>
        <v>1.1398877576577658E-4</v>
      </c>
      <c r="F3539" s="193">
        <f t="shared" si="569"/>
        <v>4.8944455263442554</v>
      </c>
      <c r="G3539" s="193">
        <f t="shared" si="570"/>
        <v>5.075434216287543</v>
      </c>
      <c r="H3539" s="193">
        <f t="shared" si="570"/>
        <v>5.2631155756478405</v>
      </c>
      <c r="I3539" s="193">
        <f t="shared" si="570"/>
        <v>5.4577370885300356</v>
      </c>
      <c r="J3539" s="193">
        <f t="shared" si="570"/>
        <v>5.6595553906014739</v>
      </c>
      <c r="K3539" s="193">
        <f>MAX(0,(F3539-'2031 forecast'!$C$10))</f>
        <v>0</v>
      </c>
      <c r="L3539" s="193">
        <f>MAX(0,(G3539-'2031 forecast'!$C$10))</f>
        <v>0</v>
      </c>
      <c r="M3539" s="193">
        <f>MAX(0,(H3539-'2031 forecast'!$C$10))</f>
        <v>0</v>
      </c>
      <c r="N3539" s="193">
        <f>MAX(0,(I3539-'2031 forecast'!$C$10))</f>
        <v>0</v>
      </c>
      <c r="O3539" s="193">
        <f>MAX(0,(J3539-'2031 forecast'!$C$10))</f>
        <v>0</v>
      </c>
      <c r="P3539" s="175" t="str">
        <f t="shared" si="572"/>
        <v/>
      </c>
      <c r="Q3539" s="175" t="str">
        <f t="shared" si="573"/>
        <v/>
      </c>
    </row>
    <row r="3540" spans="1:17" s="1" customFormat="1" x14ac:dyDescent="0.3">
      <c r="A3540" s="189">
        <f t="shared" si="571"/>
        <v>43978.333333324757</v>
      </c>
      <c r="B3540" s="190">
        <f t="shared" si="566"/>
        <v>43978</v>
      </c>
      <c r="C3540" s="1">
        <f t="shared" si="567"/>
        <v>8</v>
      </c>
      <c r="D3540" s="191">
        <v>3.4333265363888708</v>
      </c>
      <c r="E3540" s="192">
        <f t="shared" si="568"/>
        <v>1.1921761869081217E-4</v>
      </c>
      <c r="F3540" s="193">
        <f t="shared" si="569"/>
        <v>5.1189613761765598</v>
      </c>
      <c r="G3540" s="193">
        <f t="shared" si="570"/>
        <v>5.3082522996034847</v>
      </c>
      <c r="H3540" s="193">
        <f t="shared" si="570"/>
        <v>5.5045428956316851</v>
      </c>
      <c r="I3540" s="193">
        <f t="shared" si="570"/>
        <v>5.7080920008479259</v>
      </c>
      <c r="J3540" s="193">
        <f t="shared" si="570"/>
        <v>5.9191680231978703</v>
      </c>
      <c r="K3540" s="193">
        <f>MAX(0,(F3540-'2031 forecast'!$C$10))</f>
        <v>0</v>
      </c>
      <c r="L3540" s="193">
        <f>MAX(0,(G3540-'2031 forecast'!$C$10))</f>
        <v>0</v>
      </c>
      <c r="M3540" s="193">
        <f>MAX(0,(H3540-'2031 forecast'!$C$10))</f>
        <v>0</v>
      </c>
      <c r="N3540" s="193">
        <f>MAX(0,(I3540-'2031 forecast'!$C$10))</f>
        <v>0</v>
      </c>
      <c r="O3540" s="193">
        <f>MAX(0,(J3540-'2031 forecast'!$C$10))</f>
        <v>0.18216802319787018</v>
      </c>
      <c r="P3540" s="175" t="str">
        <f t="shared" si="572"/>
        <v/>
      </c>
      <c r="Q3540" s="175" t="str">
        <f t="shared" si="573"/>
        <v/>
      </c>
    </row>
    <row r="3541" spans="1:17" s="1" customFormat="1" x14ac:dyDescent="0.3">
      <c r="A3541" s="189">
        <f t="shared" si="571"/>
        <v>43978.374999991422</v>
      </c>
      <c r="B3541" s="190">
        <f t="shared" si="566"/>
        <v>43978</v>
      </c>
      <c r="C3541" s="1">
        <f t="shared" si="567"/>
        <v>9</v>
      </c>
      <c r="D3541" s="191">
        <v>3.8926092528794878</v>
      </c>
      <c r="E3541" s="192">
        <f t="shared" si="568"/>
        <v>1.3516558961217083E-4</v>
      </c>
      <c r="F3541" s="193">
        <f t="shared" si="569"/>
        <v>5.8037347181650913</v>
      </c>
      <c r="G3541" s="193">
        <f t="shared" si="570"/>
        <v>6.0183474537171087</v>
      </c>
      <c r="H3541" s="193">
        <f t="shared" si="570"/>
        <v>6.2408962215824157</v>
      </c>
      <c r="I3541" s="193">
        <f t="shared" si="570"/>
        <v>6.4716744834174955</v>
      </c>
      <c r="J3541" s="193">
        <f t="shared" si="570"/>
        <v>6.7109865526168848</v>
      </c>
      <c r="K3541" s="193">
        <f>MAX(0,(F3541-'2031 forecast'!$C$10))</f>
        <v>6.6734718165091245E-2</v>
      </c>
      <c r="L3541" s="193">
        <f>MAX(0,(G3541-'2031 forecast'!$C$10))</f>
        <v>0.28134745371710856</v>
      </c>
      <c r="M3541" s="193">
        <f>MAX(0,(H3541-'2031 forecast'!$C$10))</f>
        <v>0.50389622158241565</v>
      </c>
      <c r="N3541" s="193">
        <f>MAX(0,(I3541-'2031 forecast'!$C$10))</f>
        <v>0.73467448341749542</v>
      </c>
      <c r="O3541" s="193">
        <f>MAX(0,(J3541-'2031 forecast'!$C$10))</f>
        <v>0.97398655261688472</v>
      </c>
      <c r="P3541" s="175">
        <f t="shared" si="572"/>
        <v>1</v>
      </c>
      <c r="Q3541" s="175" t="str">
        <f t="shared" si="573"/>
        <v/>
      </c>
    </row>
    <row r="3542" spans="1:17" s="1" customFormat="1" x14ac:dyDescent="0.3">
      <c r="A3542" s="189">
        <f t="shared" si="571"/>
        <v>43978.416666658086</v>
      </c>
      <c r="B3542" s="190">
        <f t="shared" si="566"/>
        <v>43978</v>
      </c>
      <c r="C3542" s="1">
        <f t="shared" si="567"/>
        <v>10</v>
      </c>
      <c r="D3542" s="191">
        <v>4.1937782472995639</v>
      </c>
      <c r="E3542" s="192">
        <f t="shared" si="568"/>
        <v>1.4562327546224207E-4</v>
      </c>
      <c r="F3542" s="193">
        <f t="shared" si="569"/>
        <v>6.2527664178297018</v>
      </c>
      <c r="G3542" s="193">
        <f t="shared" si="570"/>
        <v>6.4839836203489938</v>
      </c>
      <c r="H3542" s="193">
        <f t="shared" si="570"/>
        <v>6.7237508615501076</v>
      </c>
      <c r="I3542" s="193">
        <f t="shared" si="570"/>
        <v>6.9723843080532788</v>
      </c>
      <c r="J3542" s="193">
        <f t="shared" si="570"/>
        <v>7.2302118178096801</v>
      </c>
      <c r="K3542" s="193">
        <f>MAX(0,(F3542-'2031 forecast'!$C$10))</f>
        <v>0.51576641782970167</v>
      </c>
      <c r="L3542" s="193">
        <f>MAX(0,(G3542-'2031 forecast'!$C$10))</f>
        <v>0.74698362034899368</v>
      </c>
      <c r="M3542" s="193">
        <f>MAX(0,(H3542-'2031 forecast'!$C$10))</f>
        <v>0.98675086155010749</v>
      </c>
      <c r="N3542" s="193">
        <f>MAX(0,(I3542-'2031 forecast'!$C$10))</f>
        <v>1.2353843080532787</v>
      </c>
      <c r="O3542" s="193">
        <f>MAX(0,(J3542-'2031 forecast'!$C$10))</f>
        <v>1.49321181780968</v>
      </c>
      <c r="P3542" s="175">
        <f t="shared" si="572"/>
        <v>2</v>
      </c>
      <c r="Q3542" s="175" t="str">
        <f t="shared" si="573"/>
        <v/>
      </c>
    </row>
    <row r="3543" spans="1:17" s="1" customFormat="1" x14ac:dyDescent="0.3">
      <c r="A3543" s="189">
        <f t="shared" si="571"/>
        <v>43978.45833332475</v>
      </c>
      <c r="B3543" s="190">
        <f t="shared" si="566"/>
        <v>43978</v>
      </c>
      <c r="C3543" s="1">
        <f t="shared" si="567"/>
        <v>11</v>
      </c>
      <c r="D3543" s="191">
        <v>4.5702394903246599</v>
      </c>
      <c r="E3543" s="192">
        <f t="shared" si="568"/>
        <v>1.5869538277483113E-4</v>
      </c>
      <c r="F3543" s="193">
        <f t="shared" si="569"/>
        <v>6.8140560424104653</v>
      </c>
      <c r="G3543" s="193">
        <f t="shared" si="570"/>
        <v>7.0660288286388493</v>
      </c>
      <c r="H3543" s="193">
        <f t="shared" si="570"/>
        <v>7.3273191615097222</v>
      </c>
      <c r="I3543" s="193">
        <f t="shared" si="570"/>
        <v>7.5982715888480081</v>
      </c>
      <c r="J3543" s="193">
        <f t="shared" si="570"/>
        <v>7.879243399300675</v>
      </c>
      <c r="K3543" s="193">
        <f>MAX(0,(F3543-'2031 forecast'!$C$10))</f>
        <v>1.0770560424104652</v>
      </c>
      <c r="L3543" s="193">
        <f>MAX(0,(G3543-'2031 forecast'!$C$10))</f>
        <v>1.3290288286388492</v>
      </c>
      <c r="M3543" s="193">
        <f>MAX(0,(H3543-'2031 forecast'!$C$10))</f>
        <v>1.5903191615097221</v>
      </c>
      <c r="N3543" s="193">
        <f>MAX(0,(I3543-'2031 forecast'!$C$10))</f>
        <v>1.861271588848008</v>
      </c>
      <c r="O3543" s="193">
        <f>MAX(0,(J3543-'2031 forecast'!$C$10))</f>
        <v>2.1422433993006749</v>
      </c>
      <c r="P3543" s="175">
        <f t="shared" si="572"/>
        <v>3</v>
      </c>
      <c r="Q3543" s="175" t="str">
        <f t="shared" si="573"/>
        <v/>
      </c>
    </row>
    <row r="3544" spans="1:17" s="1" customFormat="1" x14ac:dyDescent="0.3">
      <c r="A3544" s="189">
        <f t="shared" si="571"/>
        <v>43978.499999991414</v>
      </c>
      <c r="B3544" s="190">
        <f t="shared" si="566"/>
        <v>43978</v>
      </c>
      <c r="C3544" s="1">
        <f t="shared" si="567"/>
        <v>12</v>
      </c>
      <c r="D3544" s="191">
        <v>4.6756486383716869</v>
      </c>
      <c r="E3544" s="192">
        <f t="shared" si="568"/>
        <v>1.6235557282235608E-4</v>
      </c>
      <c r="F3544" s="193">
        <f t="shared" si="569"/>
        <v>6.9712171372930793</v>
      </c>
      <c r="G3544" s="193">
        <f t="shared" si="570"/>
        <v>7.2290014869600094</v>
      </c>
      <c r="H3544" s="193">
        <f t="shared" si="570"/>
        <v>7.4963182854984147</v>
      </c>
      <c r="I3544" s="193">
        <f t="shared" si="570"/>
        <v>7.7735200274705321</v>
      </c>
      <c r="J3544" s="193">
        <f t="shared" si="570"/>
        <v>8.0609722421181544</v>
      </c>
      <c r="K3544" s="193">
        <f>MAX(0,(F3544-'2031 forecast'!$C$10))</f>
        <v>1.2342171372930792</v>
      </c>
      <c r="L3544" s="193">
        <f>MAX(0,(G3544-'2031 forecast'!$C$10))</f>
        <v>1.4920014869600093</v>
      </c>
      <c r="M3544" s="193">
        <f>MAX(0,(H3544-'2031 forecast'!$C$10))</f>
        <v>1.7593182854984146</v>
      </c>
      <c r="N3544" s="193">
        <f>MAX(0,(I3544-'2031 forecast'!$C$10))</f>
        <v>2.036520027470532</v>
      </c>
      <c r="O3544" s="193">
        <f>MAX(0,(J3544-'2031 forecast'!$C$10))</f>
        <v>2.3239722421181543</v>
      </c>
      <c r="P3544" s="175">
        <f t="shared" si="572"/>
        <v>4</v>
      </c>
      <c r="Q3544" s="175" t="str">
        <f t="shared" si="573"/>
        <v/>
      </c>
    </row>
    <row r="3545" spans="1:17" s="1" customFormat="1" x14ac:dyDescent="0.3">
      <c r="A3545" s="189">
        <f t="shared" si="571"/>
        <v>43978.541666658079</v>
      </c>
      <c r="B3545" s="190">
        <f t="shared" si="566"/>
        <v>43978</v>
      </c>
      <c r="C3545" s="1">
        <f t="shared" si="567"/>
        <v>13</v>
      </c>
      <c r="D3545" s="191">
        <v>4.7132947626741952</v>
      </c>
      <c r="E3545" s="192">
        <f t="shared" si="568"/>
        <v>1.6366278355361494E-4</v>
      </c>
      <c r="F3545" s="193">
        <f t="shared" si="569"/>
        <v>7.0273460997511545</v>
      </c>
      <c r="G3545" s="193">
        <f t="shared" ref="G3545:J3564" si="574">$E3545*G$2</f>
        <v>7.2872060077889929</v>
      </c>
      <c r="H3545" s="193">
        <f t="shared" si="574"/>
        <v>7.5566751154943743</v>
      </c>
      <c r="I3545" s="193">
        <f t="shared" si="574"/>
        <v>7.8361087555500033</v>
      </c>
      <c r="J3545" s="193">
        <f t="shared" si="574"/>
        <v>8.1258754002672511</v>
      </c>
      <c r="K3545" s="193">
        <f>MAX(0,(F3545-'2031 forecast'!$C$10))</f>
        <v>1.2903460997511544</v>
      </c>
      <c r="L3545" s="193">
        <f>MAX(0,(G3545-'2031 forecast'!$C$10))</f>
        <v>1.5502060077889928</v>
      </c>
      <c r="M3545" s="193">
        <f>MAX(0,(H3545-'2031 forecast'!$C$10))</f>
        <v>1.8196751154943742</v>
      </c>
      <c r="N3545" s="193">
        <f>MAX(0,(I3545-'2031 forecast'!$C$10))</f>
        <v>2.0991087555500032</v>
      </c>
      <c r="O3545" s="193">
        <f>MAX(0,(J3545-'2031 forecast'!$C$10))</f>
        <v>2.388875400267251</v>
      </c>
      <c r="P3545" s="175">
        <f t="shared" si="572"/>
        <v>5</v>
      </c>
      <c r="Q3545" s="175" t="str">
        <f t="shared" si="573"/>
        <v/>
      </c>
    </row>
    <row r="3546" spans="1:17" s="1" customFormat="1" x14ac:dyDescent="0.3">
      <c r="A3546" s="189">
        <f t="shared" si="571"/>
        <v>43978.583333324743</v>
      </c>
      <c r="B3546" s="190">
        <f t="shared" si="566"/>
        <v>43978</v>
      </c>
      <c r="C3546" s="1">
        <f t="shared" si="567"/>
        <v>14</v>
      </c>
      <c r="D3546" s="191">
        <v>4.7358824372557011</v>
      </c>
      <c r="E3546" s="192">
        <f t="shared" si="568"/>
        <v>1.6444710999237029E-4</v>
      </c>
      <c r="F3546" s="193">
        <f t="shared" si="569"/>
        <v>7.0610234772260005</v>
      </c>
      <c r="G3546" s="193">
        <f t="shared" si="574"/>
        <v>7.3221287202863854</v>
      </c>
      <c r="H3546" s="193">
        <f t="shared" si="574"/>
        <v>7.5928892134919517</v>
      </c>
      <c r="I3546" s="193">
        <f t="shared" si="574"/>
        <v>7.8736619923976878</v>
      </c>
      <c r="J3546" s="193">
        <f t="shared" si="574"/>
        <v>8.1648172951567108</v>
      </c>
      <c r="K3546" s="193">
        <f>MAX(0,(F3546-'2031 forecast'!$C$10))</f>
        <v>1.3240234772260004</v>
      </c>
      <c r="L3546" s="193">
        <f>MAX(0,(G3546-'2031 forecast'!$C$10))</f>
        <v>1.5851287202863853</v>
      </c>
      <c r="M3546" s="193">
        <f>MAX(0,(H3546-'2031 forecast'!$C$10))</f>
        <v>1.8558892134919516</v>
      </c>
      <c r="N3546" s="193">
        <f>MAX(0,(I3546-'2031 forecast'!$C$10))</f>
        <v>2.1366619923976877</v>
      </c>
      <c r="O3546" s="193">
        <f>MAX(0,(J3546-'2031 forecast'!$C$10))</f>
        <v>2.4278172951567107</v>
      </c>
      <c r="P3546" s="175">
        <f t="shared" si="572"/>
        <v>6</v>
      </c>
      <c r="Q3546" s="175" t="str">
        <f t="shared" si="573"/>
        <v/>
      </c>
    </row>
    <row r="3547" spans="1:17" s="1" customFormat="1" x14ac:dyDescent="0.3">
      <c r="A3547" s="189">
        <f t="shared" si="571"/>
        <v>43978.624999991407</v>
      </c>
      <c r="B3547" s="190">
        <f t="shared" si="566"/>
        <v>43978</v>
      </c>
      <c r="C3547" s="1">
        <f t="shared" si="567"/>
        <v>15</v>
      </c>
      <c r="D3547" s="191">
        <v>4.863879259884234</v>
      </c>
      <c r="E3547" s="192">
        <f t="shared" si="568"/>
        <v>1.6889162647865059E-4</v>
      </c>
      <c r="F3547" s="193">
        <f t="shared" si="569"/>
        <v>7.2518619495834606</v>
      </c>
      <c r="G3547" s="193">
        <f t="shared" si="574"/>
        <v>7.5200240911049372</v>
      </c>
      <c r="H3547" s="193">
        <f t="shared" si="574"/>
        <v>7.7981024354782216</v>
      </c>
      <c r="I3547" s="193">
        <f t="shared" si="574"/>
        <v>8.0864636678678963</v>
      </c>
      <c r="J3547" s="193">
        <f t="shared" si="574"/>
        <v>8.3854880328636501</v>
      </c>
      <c r="K3547" s="193">
        <f>MAX(0,(F3547-'2031 forecast'!$C$10))</f>
        <v>1.5148619495834605</v>
      </c>
      <c r="L3547" s="193">
        <f>MAX(0,(G3547-'2031 forecast'!$C$10))</f>
        <v>1.7830240911049371</v>
      </c>
      <c r="M3547" s="193">
        <f>MAX(0,(H3547-'2031 forecast'!$C$10))</f>
        <v>2.0611024354782215</v>
      </c>
      <c r="N3547" s="193">
        <f>MAX(0,(I3547-'2031 forecast'!$C$10))</f>
        <v>2.3494636678678962</v>
      </c>
      <c r="O3547" s="193">
        <f>MAX(0,(J3547-'2031 forecast'!$C$10))</f>
        <v>2.64848803286365</v>
      </c>
      <c r="P3547" s="175">
        <f t="shared" si="572"/>
        <v>7</v>
      </c>
      <c r="Q3547" s="175" t="str">
        <f t="shared" si="573"/>
        <v/>
      </c>
    </row>
    <row r="3548" spans="1:17" s="1" customFormat="1" x14ac:dyDescent="0.3">
      <c r="A3548" s="189">
        <f t="shared" si="571"/>
        <v>43978.666666658071</v>
      </c>
      <c r="B3548" s="190">
        <f t="shared" si="566"/>
        <v>43978</v>
      </c>
      <c r="C3548" s="1">
        <f t="shared" si="567"/>
        <v>16</v>
      </c>
      <c r="D3548" s="191">
        <v>4.8036454610002179</v>
      </c>
      <c r="E3548" s="192">
        <f t="shared" si="568"/>
        <v>1.6680008930863632E-4</v>
      </c>
      <c r="F3548" s="193">
        <f t="shared" si="569"/>
        <v>7.1620556096505377</v>
      </c>
      <c r="G3548" s="193">
        <f t="shared" si="574"/>
        <v>7.4268968577785586</v>
      </c>
      <c r="H3548" s="193">
        <f t="shared" si="574"/>
        <v>7.7015315074846828</v>
      </c>
      <c r="I3548" s="193">
        <f t="shared" si="574"/>
        <v>7.9863217029407387</v>
      </c>
      <c r="J3548" s="193">
        <f t="shared" si="574"/>
        <v>8.2816429798250901</v>
      </c>
      <c r="K3548" s="193">
        <f>MAX(0,(F3548-'2031 forecast'!$C$10))</f>
        <v>1.4250556096505376</v>
      </c>
      <c r="L3548" s="193">
        <f>MAX(0,(G3548-'2031 forecast'!$C$10))</f>
        <v>1.6898968577785585</v>
      </c>
      <c r="M3548" s="193">
        <f>MAX(0,(H3548-'2031 forecast'!$C$10))</f>
        <v>1.9645315074846827</v>
      </c>
      <c r="N3548" s="193">
        <f>MAX(0,(I3548-'2031 forecast'!$C$10))</f>
        <v>2.2493217029407386</v>
      </c>
      <c r="O3548" s="193">
        <f>MAX(0,(J3548-'2031 forecast'!$C$10))</f>
        <v>2.54464297982509</v>
      </c>
      <c r="P3548" s="175">
        <f t="shared" si="572"/>
        <v>8</v>
      </c>
      <c r="Q3548" s="175" t="str">
        <f t="shared" si="573"/>
        <v/>
      </c>
    </row>
    <row r="3549" spans="1:17" s="1" customFormat="1" x14ac:dyDescent="0.3">
      <c r="A3549" s="189">
        <f t="shared" si="571"/>
        <v>43978.708333324736</v>
      </c>
      <c r="B3549" s="190">
        <f t="shared" si="566"/>
        <v>43978</v>
      </c>
      <c r="C3549" s="1">
        <f t="shared" si="567"/>
        <v>17</v>
      </c>
      <c r="D3549" s="191">
        <v>4.8714084847447356</v>
      </c>
      <c r="E3549" s="192">
        <f t="shared" si="568"/>
        <v>1.6915306862490235E-4</v>
      </c>
      <c r="F3549" s="193">
        <f t="shared" si="569"/>
        <v>7.2630877420750748</v>
      </c>
      <c r="G3549" s="193">
        <f t="shared" si="574"/>
        <v>7.5316649952707326</v>
      </c>
      <c r="H3549" s="193">
        <f t="shared" si="574"/>
        <v>7.8101738014774131</v>
      </c>
      <c r="I3549" s="193">
        <f t="shared" si="574"/>
        <v>8.0989814134837896</v>
      </c>
      <c r="J3549" s="193">
        <f t="shared" si="574"/>
        <v>8.3984686644934694</v>
      </c>
      <c r="K3549" s="193">
        <f>MAX(0,(F3549-'2031 forecast'!$C$10))</f>
        <v>1.5260877420750747</v>
      </c>
      <c r="L3549" s="193">
        <f>MAX(0,(G3549-'2031 forecast'!$C$10))</f>
        <v>1.7946649952707325</v>
      </c>
      <c r="M3549" s="193">
        <f>MAX(0,(H3549-'2031 forecast'!$C$10))</f>
        <v>2.073173801477413</v>
      </c>
      <c r="N3549" s="193">
        <f>MAX(0,(I3549-'2031 forecast'!$C$10))</f>
        <v>2.3619814134837895</v>
      </c>
      <c r="O3549" s="193">
        <f>MAX(0,(J3549-'2031 forecast'!$C$10))</f>
        <v>2.6614686644934693</v>
      </c>
      <c r="P3549" s="175">
        <f t="shared" si="572"/>
        <v>9</v>
      </c>
      <c r="Q3549" s="175" t="str">
        <f t="shared" si="573"/>
        <v/>
      </c>
    </row>
    <row r="3550" spans="1:17" s="1" customFormat="1" x14ac:dyDescent="0.3">
      <c r="A3550" s="189">
        <f t="shared" si="571"/>
        <v>43978.7499999914</v>
      </c>
      <c r="B3550" s="190">
        <f t="shared" si="566"/>
        <v>43978</v>
      </c>
      <c r="C3550" s="1">
        <f t="shared" si="567"/>
        <v>18</v>
      </c>
      <c r="D3550" s="191">
        <v>4.758470111837207</v>
      </c>
      <c r="E3550" s="192">
        <f t="shared" si="568"/>
        <v>1.6523143643112565E-4</v>
      </c>
      <c r="F3550" s="193">
        <f t="shared" si="569"/>
        <v>7.0947008547008465</v>
      </c>
      <c r="G3550" s="193">
        <f t="shared" si="574"/>
        <v>7.357051432783777</v>
      </c>
      <c r="H3550" s="193">
        <f t="shared" si="574"/>
        <v>7.629103311489529</v>
      </c>
      <c r="I3550" s="193">
        <f t="shared" si="574"/>
        <v>7.9112152292453715</v>
      </c>
      <c r="J3550" s="193">
        <f t="shared" si="574"/>
        <v>8.2037591900461724</v>
      </c>
      <c r="K3550" s="193">
        <f>MAX(0,(F3550-'2031 forecast'!$C$10))</f>
        <v>1.3577008547008464</v>
      </c>
      <c r="L3550" s="193">
        <f>MAX(0,(G3550-'2031 forecast'!$C$10))</f>
        <v>1.6200514327837769</v>
      </c>
      <c r="M3550" s="193">
        <f>MAX(0,(H3550-'2031 forecast'!$C$10))</f>
        <v>1.8921033114895289</v>
      </c>
      <c r="N3550" s="193">
        <f>MAX(0,(I3550-'2031 forecast'!$C$10))</f>
        <v>2.1742152292453714</v>
      </c>
      <c r="O3550" s="193">
        <f>MAX(0,(J3550-'2031 forecast'!$C$10))</f>
        <v>2.4667591900461723</v>
      </c>
      <c r="P3550" s="175">
        <f t="shared" si="572"/>
        <v>10</v>
      </c>
      <c r="Q3550" s="175" t="str">
        <f t="shared" si="573"/>
        <v/>
      </c>
    </row>
    <row r="3551" spans="1:17" s="1" customFormat="1" x14ac:dyDescent="0.3">
      <c r="A3551" s="189">
        <f t="shared" si="571"/>
        <v>43978.791666658064</v>
      </c>
      <c r="B3551" s="190">
        <f t="shared" si="566"/>
        <v>43978</v>
      </c>
      <c r="C3551" s="1">
        <f t="shared" si="567"/>
        <v>19</v>
      </c>
      <c r="D3551" s="191">
        <v>4.5777687151851616</v>
      </c>
      <c r="E3551" s="192">
        <f t="shared" si="568"/>
        <v>1.5895682492108291E-4</v>
      </c>
      <c r="F3551" s="193">
        <f t="shared" si="569"/>
        <v>6.8252818349020812</v>
      </c>
      <c r="G3551" s="193">
        <f t="shared" si="574"/>
        <v>7.0776697328046465</v>
      </c>
      <c r="H3551" s="193">
        <f t="shared" si="574"/>
        <v>7.3393905275089146</v>
      </c>
      <c r="I3551" s="193">
        <f t="shared" si="574"/>
        <v>7.6107893344639024</v>
      </c>
      <c r="J3551" s="193">
        <f t="shared" si="574"/>
        <v>7.8922240309304952</v>
      </c>
      <c r="K3551" s="193">
        <f>MAX(0,(F3551-'2031 forecast'!$C$10))</f>
        <v>1.0882818349020811</v>
      </c>
      <c r="L3551" s="193">
        <f>MAX(0,(G3551-'2031 forecast'!$C$10))</f>
        <v>1.3406697328046464</v>
      </c>
      <c r="M3551" s="193">
        <f>MAX(0,(H3551-'2031 forecast'!$C$10))</f>
        <v>1.6023905275089145</v>
      </c>
      <c r="N3551" s="193">
        <f>MAX(0,(I3551-'2031 forecast'!$C$10))</f>
        <v>1.8737893344639023</v>
      </c>
      <c r="O3551" s="193">
        <f>MAX(0,(J3551-'2031 forecast'!$C$10))</f>
        <v>2.1552240309304951</v>
      </c>
      <c r="P3551" s="175">
        <f t="shared" si="572"/>
        <v>11</v>
      </c>
      <c r="Q3551" s="175" t="str">
        <f t="shared" si="573"/>
        <v/>
      </c>
    </row>
    <row r="3552" spans="1:17" s="1" customFormat="1" x14ac:dyDescent="0.3">
      <c r="A3552" s="189">
        <f t="shared" si="571"/>
        <v>43978.833333324728</v>
      </c>
      <c r="B3552" s="190">
        <f t="shared" si="566"/>
        <v>43978</v>
      </c>
      <c r="C3552" s="1">
        <f t="shared" si="567"/>
        <v>20</v>
      </c>
      <c r="D3552" s="191">
        <v>4.382008868812111</v>
      </c>
      <c r="E3552" s="192">
        <f t="shared" si="568"/>
        <v>1.5215932911853659E-4</v>
      </c>
      <c r="F3552" s="193">
        <f t="shared" si="569"/>
        <v>6.5334112301200831</v>
      </c>
      <c r="G3552" s="193">
        <f t="shared" si="574"/>
        <v>6.7750062244939206</v>
      </c>
      <c r="H3552" s="193">
        <f t="shared" si="574"/>
        <v>7.0255350115299144</v>
      </c>
      <c r="I3552" s="193">
        <f t="shared" si="574"/>
        <v>7.285327948450643</v>
      </c>
      <c r="J3552" s="193">
        <f t="shared" si="574"/>
        <v>7.5547276085551767</v>
      </c>
      <c r="K3552" s="193">
        <f>MAX(0,(F3552-'2031 forecast'!$C$10))</f>
        <v>0.79641123012008297</v>
      </c>
      <c r="L3552" s="193">
        <f>MAX(0,(G3552-'2031 forecast'!$C$10))</f>
        <v>1.0380062244939205</v>
      </c>
      <c r="M3552" s="193">
        <f>MAX(0,(H3552-'2031 forecast'!$C$10))</f>
        <v>1.2885350115299143</v>
      </c>
      <c r="N3552" s="193">
        <f>MAX(0,(I3552-'2031 forecast'!$C$10))</f>
        <v>1.5483279484506429</v>
      </c>
      <c r="O3552" s="193">
        <f>MAX(0,(J3552-'2031 forecast'!$C$10))</f>
        <v>1.8177276085551766</v>
      </c>
      <c r="P3552" s="175">
        <f t="shared" si="572"/>
        <v>12</v>
      </c>
      <c r="Q3552" s="175" t="str">
        <f t="shared" si="573"/>
        <v/>
      </c>
    </row>
    <row r="3553" spans="1:17" s="1" customFormat="1" x14ac:dyDescent="0.3">
      <c r="A3553" s="189">
        <f t="shared" si="571"/>
        <v>43978.874999991393</v>
      </c>
      <c r="B3553" s="190">
        <f t="shared" si="566"/>
        <v>43978</v>
      </c>
      <c r="C3553" s="1">
        <f t="shared" si="567"/>
        <v>21</v>
      </c>
      <c r="D3553" s="191">
        <v>4.2238951467415715</v>
      </c>
      <c r="E3553" s="192">
        <f t="shared" si="568"/>
        <v>1.4666904404724918E-4</v>
      </c>
      <c r="F3553" s="193">
        <f t="shared" si="569"/>
        <v>6.2976695877961628</v>
      </c>
      <c r="G3553" s="193">
        <f t="shared" si="574"/>
        <v>6.5305472370121809</v>
      </c>
      <c r="H3553" s="193">
        <f t="shared" si="574"/>
        <v>6.7720363255468756</v>
      </c>
      <c r="I3553" s="193">
        <f t="shared" si="574"/>
        <v>7.0224552905168567</v>
      </c>
      <c r="J3553" s="193">
        <f t="shared" si="574"/>
        <v>7.2821343443289592</v>
      </c>
      <c r="K3553" s="193">
        <f>MAX(0,(F3553-'2031 forecast'!$C$10))</f>
        <v>0.56066958779616272</v>
      </c>
      <c r="L3553" s="193">
        <f>MAX(0,(G3553-'2031 forecast'!$C$10))</f>
        <v>0.79354723701218077</v>
      </c>
      <c r="M3553" s="193">
        <f>MAX(0,(H3553-'2031 forecast'!$C$10))</f>
        <v>1.0350363255468755</v>
      </c>
      <c r="N3553" s="193">
        <f>MAX(0,(I3553-'2031 forecast'!$C$10))</f>
        <v>1.2854552905168566</v>
      </c>
      <c r="O3553" s="193">
        <f>MAX(0,(J3553-'2031 forecast'!$C$10))</f>
        <v>1.5451343443289591</v>
      </c>
      <c r="P3553" s="175">
        <f t="shared" si="572"/>
        <v>13</v>
      </c>
      <c r="Q3553" s="175">
        <f t="shared" si="573"/>
        <v>13</v>
      </c>
    </row>
    <row r="3554" spans="1:17" s="1" customFormat="1" x14ac:dyDescent="0.3">
      <c r="A3554" s="189">
        <f t="shared" si="571"/>
        <v>43978.916666658057</v>
      </c>
      <c r="B3554" s="190">
        <f t="shared" si="566"/>
        <v>43978</v>
      </c>
      <c r="C3554" s="1">
        <f t="shared" si="567"/>
        <v>22</v>
      </c>
      <c r="D3554" s="191">
        <v>3.8323754539954722</v>
      </c>
      <c r="E3554" s="192">
        <f t="shared" si="568"/>
        <v>1.3307405244215658E-4</v>
      </c>
      <c r="F3554" s="193">
        <f t="shared" si="569"/>
        <v>5.7139283782321693</v>
      </c>
      <c r="G3554" s="193">
        <f t="shared" si="574"/>
        <v>5.9252202203907318</v>
      </c>
      <c r="H3554" s="193">
        <f t="shared" si="574"/>
        <v>6.1443252935888779</v>
      </c>
      <c r="I3554" s="193">
        <f t="shared" si="574"/>
        <v>6.3715325184903397</v>
      </c>
      <c r="J3554" s="193">
        <f t="shared" si="574"/>
        <v>6.6071414995783257</v>
      </c>
      <c r="K3554" s="193">
        <f>MAX(0,(F3554-'2031 forecast'!$C$10))</f>
        <v>0</v>
      </c>
      <c r="L3554" s="193">
        <f>MAX(0,(G3554-'2031 forecast'!$C$10))</f>
        <v>0.18822022039073172</v>
      </c>
      <c r="M3554" s="193">
        <f>MAX(0,(H3554-'2031 forecast'!$C$10))</f>
        <v>0.40732529358887781</v>
      </c>
      <c r="N3554" s="193">
        <f>MAX(0,(I3554-'2031 forecast'!$C$10))</f>
        <v>0.63453251849033965</v>
      </c>
      <c r="O3554" s="193">
        <f>MAX(0,(J3554-'2031 forecast'!$C$10))</f>
        <v>0.87014149957832565</v>
      </c>
      <c r="P3554" s="175" t="str">
        <f t="shared" si="572"/>
        <v/>
      </c>
      <c r="Q3554" s="175" t="str">
        <f t="shared" si="573"/>
        <v/>
      </c>
    </row>
    <row r="3555" spans="1:17" s="1" customFormat="1" x14ac:dyDescent="0.3">
      <c r="A3555" s="189">
        <f t="shared" si="571"/>
        <v>43978.958333324721</v>
      </c>
      <c r="B3555" s="190">
        <f t="shared" si="566"/>
        <v>43978</v>
      </c>
      <c r="C3555" s="1">
        <f t="shared" si="567"/>
        <v>23</v>
      </c>
      <c r="D3555" s="191">
        <v>3.3806219623653573</v>
      </c>
      <c r="E3555" s="192">
        <f t="shared" si="568"/>
        <v>1.173875236670497E-4</v>
      </c>
      <c r="F3555" s="193">
        <f t="shared" si="569"/>
        <v>5.0403808287352527</v>
      </c>
      <c r="G3555" s="193">
        <f t="shared" si="574"/>
        <v>5.2267659704429041</v>
      </c>
      <c r="H3555" s="193">
        <f t="shared" si="574"/>
        <v>5.4200433336373388</v>
      </c>
      <c r="I3555" s="193">
        <f t="shared" si="574"/>
        <v>5.6204677815366644</v>
      </c>
      <c r="J3555" s="193">
        <f t="shared" si="574"/>
        <v>5.8283036017891314</v>
      </c>
      <c r="K3555" s="193">
        <f>MAX(0,(F3555-'2031 forecast'!$C$10))</f>
        <v>0</v>
      </c>
      <c r="L3555" s="193">
        <f>MAX(0,(G3555-'2031 forecast'!$C$10))</f>
        <v>0</v>
      </c>
      <c r="M3555" s="193">
        <f>MAX(0,(H3555-'2031 forecast'!$C$10))</f>
        <v>0</v>
      </c>
      <c r="N3555" s="193">
        <f>MAX(0,(I3555-'2031 forecast'!$C$10))</f>
        <v>0</v>
      </c>
      <c r="O3555" s="193">
        <f>MAX(0,(J3555-'2031 forecast'!$C$10))</f>
        <v>9.1303601789131328E-2</v>
      </c>
      <c r="P3555" s="175" t="str">
        <f t="shared" si="572"/>
        <v/>
      </c>
      <c r="Q3555" s="175" t="str">
        <f t="shared" si="573"/>
        <v/>
      </c>
    </row>
    <row r="3556" spans="1:17" s="1" customFormat="1" x14ac:dyDescent="0.3">
      <c r="A3556" s="189">
        <f t="shared" si="571"/>
        <v>43978.999999991385</v>
      </c>
      <c r="B3556" s="190">
        <f t="shared" si="566"/>
        <v>43978</v>
      </c>
      <c r="C3556" s="1">
        <f t="shared" si="567"/>
        <v>0</v>
      </c>
      <c r="D3556" s="191">
        <v>3.1773328911318059</v>
      </c>
      <c r="E3556" s="192">
        <f t="shared" si="568"/>
        <v>1.1032858571825161E-4</v>
      </c>
      <c r="F3556" s="193">
        <f t="shared" si="569"/>
        <v>4.7372844314616414</v>
      </c>
      <c r="G3556" s="193">
        <f t="shared" si="574"/>
        <v>4.9124615579663828</v>
      </c>
      <c r="H3556" s="193">
        <f t="shared" si="574"/>
        <v>5.0941164516591471</v>
      </c>
      <c r="I3556" s="193">
        <f t="shared" si="574"/>
        <v>5.2824886499075108</v>
      </c>
      <c r="J3556" s="193">
        <f t="shared" si="574"/>
        <v>5.4778265477839945</v>
      </c>
      <c r="K3556" s="193">
        <f>MAX(0,(F3556-'2031 forecast'!$C$10))</f>
        <v>0</v>
      </c>
      <c r="L3556" s="193">
        <f>MAX(0,(G3556-'2031 forecast'!$C$10))</f>
        <v>0</v>
      </c>
      <c r="M3556" s="193">
        <f>MAX(0,(H3556-'2031 forecast'!$C$10))</f>
        <v>0</v>
      </c>
      <c r="N3556" s="193">
        <f>MAX(0,(I3556-'2031 forecast'!$C$10))</f>
        <v>0</v>
      </c>
      <c r="O3556" s="193">
        <f>MAX(0,(J3556-'2031 forecast'!$C$10))</f>
        <v>0</v>
      </c>
      <c r="P3556" s="175" t="str">
        <f t="shared" si="572"/>
        <v/>
      </c>
      <c r="Q3556" s="175" t="str">
        <f t="shared" si="573"/>
        <v/>
      </c>
    </row>
    <row r="3557" spans="1:17" s="1" customFormat="1" x14ac:dyDescent="0.3">
      <c r="A3557" s="189">
        <f t="shared" si="571"/>
        <v>43979.04166665805</v>
      </c>
      <c r="B3557" s="190">
        <f t="shared" si="566"/>
        <v>43979</v>
      </c>
      <c r="C3557" s="1">
        <f t="shared" si="567"/>
        <v>1</v>
      </c>
      <c r="D3557" s="191">
        <v>2.8460469972697218</v>
      </c>
      <c r="E3557" s="192">
        <f t="shared" si="568"/>
        <v>9.8825131283173246E-5</v>
      </c>
      <c r="F3557" s="193">
        <f t="shared" si="569"/>
        <v>4.2433495618305699</v>
      </c>
      <c r="G3557" s="193">
        <f t="shared" si="574"/>
        <v>4.4002617746713097</v>
      </c>
      <c r="H3557" s="193">
        <f t="shared" si="574"/>
        <v>4.5629763476946863</v>
      </c>
      <c r="I3557" s="193">
        <f t="shared" si="574"/>
        <v>4.7317078428081496</v>
      </c>
      <c r="J3557" s="193">
        <f t="shared" si="574"/>
        <v>4.9066787560719192</v>
      </c>
      <c r="K3557" s="193">
        <f>MAX(0,(F3557-'2031 forecast'!$C$10))</f>
        <v>0</v>
      </c>
      <c r="L3557" s="193">
        <f>MAX(0,(G3557-'2031 forecast'!$C$10))</f>
        <v>0</v>
      </c>
      <c r="M3557" s="193">
        <f>MAX(0,(H3557-'2031 forecast'!$C$10))</f>
        <v>0</v>
      </c>
      <c r="N3557" s="193">
        <f>MAX(0,(I3557-'2031 forecast'!$C$10))</f>
        <v>0</v>
      </c>
      <c r="O3557" s="193">
        <f>MAX(0,(J3557-'2031 forecast'!$C$10))</f>
        <v>0</v>
      </c>
      <c r="P3557" s="175" t="str">
        <f t="shared" si="572"/>
        <v/>
      </c>
      <c r="Q3557" s="175" t="str">
        <f t="shared" si="573"/>
        <v/>
      </c>
    </row>
    <row r="3558" spans="1:17" s="1" customFormat="1" x14ac:dyDescent="0.3">
      <c r="A3558" s="189">
        <f t="shared" si="571"/>
        <v>43979.083333324714</v>
      </c>
      <c r="B3558" s="190">
        <f t="shared" si="566"/>
        <v>43979</v>
      </c>
      <c r="C3558" s="1">
        <f t="shared" si="567"/>
        <v>2</v>
      </c>
      <c r="D3558" s="191">
        <v>2.7406378492226948</v>
      </c>
      <c r="E3558" s="192">
        <f t="shared" si="568"/>
        <v>9.5164941235648299E-5</v>
      </c>
      <c r="F3558" s="193">
        <f t="shared" si="569"/>
        <v>4.0861884669479549</v>
      </c>
      <c r="G3558" s="193">
        <f t="shared" si="574"/>
        <v>4.2372891163501496</v>
      </c>
      <c r="H3558" s="193">
        <f t="shared" si="574"/>
        <v>4.3939772237059938</v>
      </c>
      <c r="I3558" s="193">
        <f t="shared" si="574"/>
        <v>4.5564594041856248</v>
      </c>
      <c r="J3558" s="193">
        <f t="shared" si="574"/>
        <v>4.7249499132544397</v>
      </c>
      <c r="K3558" s="193">
        <f>MAX(0,(F3558-'2031 forecast'!$C$10))</f>
        <v>0</v>
      </c>
      <c r="L3558" s="193">
        <f>MAX(0,(G3558-'2031 forecast'!$C$10))</f>
        <v>0</v>
      </c>
      <c r="M3558" s="193">
        <f>MAX(0,(H3558-'2031 forecast'!$C$10))</f>
        <v>0</v>
      </c>
      <c r="N3558" s="193">
        <f>MAX(0,(I3558-'2031 forecast'!$C$10))</f>
        <v>0</v>
      </c>
      <c r="O3558" s="193">
        <f>MAX(0,(J3558-'2031 forecast'!$C$10))</f>
        <v>0</v>
      </c>
      <c r="P3558" s="175" t="str">
        <f t="shared" si="572"/>
        <v/>
      </c>
      <c r="Q3558" s="175" t="str">
        <f t="shared" si="573"/>
        <v/>
      </c>
    </row>
    <row r="3559" spans="1:17" s="1" customFormat="1" x14ac:dyDescent="0.3">
      <c r="A3559" s="189">
        <f t="shared" si="571"/>
        <v>43979.124999991378</v>
      </c>
      <c r="B3559" s="190">
        <f t="shared" si="566"/>
        <v>43979</v>
      </c>
      <c r="C3559" s="1">
        <f t="shared" si="567"/>
        <v>3</v>
      </c>
      <c r="D3559" s="191">
        <v>2.5599364525706494</v>
      </c>
      <c r="E3559" s="192">
        <f t="shared" si="568"/>
        <v>8.8890329725605568E-5</v>
      </c>
      <c r="F3559" s="193">
        <f t="shared" si="569"/>
        <v>3.8167694471491895</v>
      </c>
      <c r="G3559" s="193">
        <f t="shared" si="574"/>
        <v>3.9579074163710191</v>
      </c>
      <c r="H3559" s="193">
        <f t="shared" si="574"/>
        <v>4.1042644397253794</v>
      </c>
      <c r="I3559" s="193">
        <f t="shared" si="574"/>
        <v>4.2560335094041557</v>
      </c>
      <c r="J3559" s="193">
        <f t="shared" si="574"/>
        <v>4.4134147541387634</v>
      </c>
      <c r="K3559" s="193">
        <f>MAX(0,(F3559-'2031 forecast'!$C$10))</f>
        <v>0</v>
      </c>
      <c r="L3559" s="193">
        <f>MAX(0,(G3559-'2031 forecast'!$C$10))</f>
        <v>0</v>
      </c>
      <c r="M3559" s="193">
        <f>MAX(0,(H3559-'2031 forecast'!$C$10))</f>
        <v>0</v>
      </c>
      <c r="N3559" s="193">
        <f>MAX(0,(I3559-'2031 forecast'!$C$10))</f>
        <v>0</v>
      </c>
      <c r="O3559" s="193">
        <f>MAX(0,(J3559-'2031 forecast'!$C$10))</f>
        <v>0</v>
      </c>
      <c r="P3559" s="175" t="str">
        <f t="shared" si="572"/>
        <v/>
      </c>
      <c r="Q3559" s="175" t="str">
        <f t="shared" si="573"/>
        <v/>
      </c>
    </row>
    <row r="3560" spans="1:17" s="1" customFormat="1" x14ac:dyDescent="0.3">
      <c r="A3560" s="189">
        <f t="shared" si="571"/>
        <v>43979.166666658042</v>
      </c>
      <c r="B3560" s="190">
        <f t="shared" si="566"/>
        <v>43979</v>
      </c>
      <c r="C3560" s="1">
        <f t="shared" si="567"/>
        <v>4</v>
      </c>
      <c r="D3560" s="191">
        <v>2.5222903282681401</v>
      </c>
      <c r="E3560" s="192">
        <f t="shared" si="568"/>
        <v>8.7583118994346675E-5</v>
      </c>
      <c r="F3560" s="193">
        <f t="shared" si="569"/>
        <v>3.7606404846911139</v>
      </c>
      <c r="G3560" s="193">
        <f t="shared" si="574"/>
        <v>3.8997028955420339</v>
      </c>
      <c r="H3560" s="193">
        <f t="shared" si="574"/>
        <v>4.0439076097294189</v>
      </c>
      <c r="I3560" s="193">
        <f t="shared" si="574"/>
        <v>4.1934447813246836</v>
      </c>
      <c r="J3560" s="193">
        <f t="shared" si="574"/>
        <v>4.3485115959896641</v>
      </c>
      <c r="K3560" s="193">
        <f>MAX(0,(F3560-'2031 forecast'!$C$10))</f>
        <v>0</v>
      </c>
      <c r="L3560" s="193">
        <f>MAX(0,(G3560-'2031 forecast'!$C$10))</f>
        <v>0</v>
      </c>
      <c r="M3560" s="193">
        <f>MAX(0,(H3560-'2031 forecast'!$C$10))</f>
        <v>0</v>
      </c>
      <c r="N3560" s="193">
        <f>MAX(0,(I3560-'2031 forecast'!$C$10))</f>
        <v>0</v>
      </c>
      <c r="O3560" s="193">
        <f>MAX(0,(J3560-'2031 forecast'!$C$10))</f>
        <v>0</v>
      </c>
      <c r="P3560" s="175" t="str">
        <f t="shared" si="572"/>
        <v/>
      </c>
      <c r="Q3560" s="175" t="str">
        <f t="shared" si="573"/>
        <v/>
      </c>
    </row>
    <row r="3561" spans="1:17" s="1" customFormat="1" x14ac:dyDescent="0.3">
      <c r="A3561" s="189">
        <f t="shared" si="571"/>
        <v>43979.208333324706</v>
      </c>
      <c r="B3561" s="190">
        <f t="shared" si="566"/>
        <v>43979</v>
      </c>
      <c r="C3561" s="1">
        <f t="shared" si="567"/>
        <v>5</v>
      </c>
      <c r="D3561" s="191">
        <v>2.4846442039656305</v>
      </c>
      <c r="E3561" s="192">
        <f t="shared" si="568"/>
        <v>8.627590826308777E-5</v>
      </c>
      <c r="F3561" s="193">
        <f t="shared" si="569"/>
        <v>3.7045115222330374</v>
      </c>
      <c r="G3561" s="193">
        <f t="shared" si="574"/>
        <v>3.8414983747130487</v>
      </c>
      <c r="H3561" s="193">
        <f t="shared" si="574"/>
        <v>3.9835507797334571</v>
      </c>
      <c r="I3561" s="193">
        <f t="shared" si="574"/>
        <v>4.1308560532452105</v>
      </c>
      <c r="J3561" s="193">
        <f t="shared" si="574"/>
        <v>4.2836084378405648</v>
      </c>
      <c r="K3561" s="193">
        <f>MAX(0,(F3561-'2031 forecast'!$C$10))</f>
        <v>0</v>
      </c>
      <c r="L3561" s="193">
        <f>MAX(0,(G3561-'2031 forecast'!$C$10))</f>
        <v>0</v>
      </c>
      <c r="M3561" s="193">
        <f>MAX(0,(H3561-'2031 forecast'!$C$10))</f>
        <v>0</v>
      </c>
      <c r="N3561" s="193">
        <f>MAX(0,(I3561-'2031 forecast'!$C$10))</f>
        <v>0</v>
      </c>
      <c r="O3561" s="193">
        <f>MAX(0,(J3561-'2031 forecast'!$C$10))</f>
        <v>0</v>
      </c>
      <c r="P3561" s="175" t="str">
        <f t="shared" si="572"/>
        <v/>
      </c>
      <c r="Q3561" s="175" t="str">
        <f t="shared" si="573"/>
        <v/>
      </c>
    </row>
    <row r="3562" spans="1:17" s="1" customFormat="1" x14ac:dyDescent="0.3">
      <c r="A3562" s="189">
        <f t="shared" si="571"/>
        <v>43979.249999991371</v>
      </c>
      <c r="B3562" s="190">
        <f t="shared" si="566"/>
        <v>43979</v>
      </c>
      <c r="C3562" s="1">
        <f t="shared" si="567"/>
        <v>6</v>
      </c>
      <c r="D3562" s="191">
        <v>2.6804040503386801</v>
      </c>
      <c r="E3562" s="192">
        <f t="shared" si="568"/>
        <v>9.3073404065634069E-5</v>
      </c>
      <c r="F3562" s="193">
        <f t="shared" si="569"/>
        <v>3.9963821270150337</v>
      </c>
      <c r="G3562" s="193">
        <f t="shared" si="574"/>
        <v>4.1441618830237728</v>
      </c>
      <c r="H3562" s="193">
        <f t="shared" si="574"/>
        <v>4.2974062957124568</v>
      </c>
      <c r="I3562" s="193">
        <f t="shared" si="574"/>
        <v>4.456317439258469</v>
      </c>
      <c r="J3562" s="193">
        <f t="shared" si="574"/>
        <v>4.6211048602158815</v>
      </c>
      <c r="K3562" s="193">
        <f>MAX(0,(F3562-'2031 forecast'!$C$10))</f>
        <v>0</v>
      </c>
      <c r="L3562" s="193">
        <f>MAX(0,(G3562-'2031 forecast'!$C$10))</f>
        <v>0</v>
      </c>
      <c r="M3562" s="193">
        <f>MAX(0,(H3562-'2031 forecast'!$C$10))</f>
        <v>0</v>
      </c>
      <c r="N3562" s="193">
        <f>MAX(0,(I3562-'2031 forecast'!$C$10))</f>
        <v>0</v>
      </c>
      <c r="O3562" s="193">
        <f>MAX(0,(J3562-'2031 forecast'!$C$10))</f>
        <v>0</v>
      </c>
      <c r="P3562" s="175" t="str">
        <f t="shared" si="572"/>
        <v/>
      </c>
      <c r="Q3562" s="175" t="str">
        <f t="shared" si="573"/>
        <v/>
      </c>
    </row>
    <row r="3563" spans="1:17" s="1" customFormat="1" x14ac:dyDescent="0.3">
      <c r="A3563" s="189">
        <f t="shared" si="571"/>
        <v>43979.291666658035</v>
      </c>
      <c r="B3563" s="190">
        <f t="shared" si="566"/>
        <v>43979</v>
      </c>
      <c r="C3563" s="1">
        <f t="shared" si="567"/>
        <v>7</v>
      </c>
      <c r="D3563" s="191">
        <v>2.9589853701772508</v>
      </c>
      <c r="E3563" s="192">
        <f t="shared" si="568"/>
        <v>1.0274676347694998E-4</v>
      </c>
      <c r="F3563" s="193">
        <f t="shared" si="569"/>
        <v>4.411736449204799</v>
      </c>
      <c r="G3563" s="193">
        <f t="shared" si="574"/>
        <v>4.5748753371582671</v>
      </c>
      <c r="H3563" s="193">
        <f t="shared" si="574"/>
        <v>4.7440468376825713</v>
      </c>
      <c r="I3563" s="193">
        <f t="shared" si="574"/>
        <v>4.9194740270465687</v>
      </c>
      <c r="J3563" s="193">
        <f t="shared" si="574"/>
        <v>5.101388230519218</v>
      </c>
      <c r="K3563" s="193">
        <f>MAX(0,(F3563-'2031 forecast'!$C$10))</f>
        <v>0</v>
      </c>
      <c r="L3563" s="193">
        <f>MAX(0,(G3563-'2031 forecast'!$C$10))</f>
        <v>0</v>
      </c>
      <c r="M3563" s="193">
        <f>MAX(0,(H3563-'2031 forecast'!$C$10))</f>
        <v>0</v>
      </c>
      <c r="N3563" s="193">
        <f>MAX(0,(I3563-'2031 forecast'!$C$10))</f>
        <v>0</v>
      </c>
      <c r="O3563" s="193">
        <f>MAX(0,(J3563-'2031 forecast'!$C$10))</f>
        <v>0</v>
      </c>
      <c r="P3563" s="175" t="str">
        <f t="shared" si="572"/>
        <v/>
      </c>
      <c r="Q3563" s="175" t="str">
        <f t="shared" si="573"/>
        <v/>
      </c>
    </row>
    <row r="3564" spans="1:17" s="1" customFormat="1" x14ac:dyDescent="0.3">
      <c r="A3564" s="189">
        <f t="shared" si="571"/>
        <v>43979.333333324699</v>
      </c>
      <c r="B3564" s="190">
        <f t="shared" si="566"/>
        <v>43979</v>
      </c>
      <c r="C3564" s="1">
        <f t="shared" si="567"/>
        <v>8</v>
      </c>
      <c r="D3564" s="191">
        <v>3.1923913408528102</v>
      </c>
      <c r="E3564" s="192">
        <f t="shared" si="568"/>
        <v>1.108514700107552E-4</v>
      </c>
      <c r="F3564" s="193">
        <f t="shared" si="569"/>
        <v>4.7597360164448723</v>
      </c>
      <c r="G3564" s="193">
        <f t="shared" si="574"/>
        <v>4.9357433662979773</v>
      </c>
      <c r="H3564" s="193">
        <f t="shared" si="574"/>
        <v>5.1182591836575329</v>
      </c>
      <c r="I3564" s="193">
        <f t="shared" si="574"/>
        <v>5.307524141139301</v>
      </c>
      <c r="J3564" s="193">
        <f t="shared" si="574"/>
        <v>5.5037878110436349</v>
      </c>
      <c r="K3564" s="193">
        <f>MAX(0,(F3564-'2031 forecast'!$C$10))</f>
        <v>0</v>
      </c>
      <c r="L3564" s="193">
        <f>MAX(0,(G3564-'2031 forecast'!$C$10))</f>
        <v>0</v>
      </c>
      <c r="M3564" s="193">
        <f>MAX(0,(H3564-'2031 forecast'!$C$10))</f>
        <v>0</v>
      </c>
      <c r="N3564" s="193">
        <f>MAX(0,(I3564-'2031 forecast'!$C$10))</f>
        <v>0</v>
      </c>
      <c r="O3564" s="193">
        <f>MAX(0,(J3564-'2031 forecast'!$C$10))</f>
        <v>0</v>
      </c>
      <c r="P3564" s="175" t="str">
        <f t="shared" si="572"/>
        <v/>
      </c>
      <c r="Q3564" s="175" t="str">
        <f t="shared" si="573"/>
        <v/>
      </c>
    </row>
    <row r="3565" spans="1:17" s="1" customFormat="1" x14ac:dyDescent="0.3">
      <c r="A3565" s="189">
        <f t="shared" si="571"/>
        <v>43979.374999991363</v>
      </c>
      <c r="B3565" s="190">
        <f t="shared" si="566"/>
        <v>43979</v>
      </c>
      <c r="C3565" s="1">
        <f t="shared" si="567"/>
        <v>9</v>
      </c>
      <c r="D3565" s="191">
        <v>3.3730927375048561</v>
      </c>
      <c r="E3565" s="192">
        <f t="shared" si="568"/>
        <v>1.1712608152079794E-4</v>
      </c>
      <c r="F3565" s="193">
        <f t="shared" si="569"/>
        <v>5.0291550362436386</v>
      </c>
      <c r="G3565" s="193">
        <f t="shared" ref="G3565:J3584" si="575">$E3565*G$2</f>
        <v>5.2151250662771078</v>
      </c>
      <c r="H3565" s="193">
        <f t="shared" si="575"/>
        <v>5.4079719676381481</v>
      </c>
      <c r="I3565" s="193">
        <f t="shared" si="575"/>
        <v>5.6079500359207701</v>
      </c>
      <c r="J3565" s="193">
        <f t="shared" si="575"/>
        <v>5.8153229701593121</v>
      </c>
      <c r="K3565" s="193">
        <f>MAX(0,(F3565-'2031 forecast'!$C$10))</f>
        <v>0</v>
      </c>
      <c r="L3565" s="193">
        <f>MAX(0,(G3565-'2031 forecast'!$C$10))</f>
        <v>0</v>
      </c>
      <c r="M3565" s="193">
        <f>MAX(0,(H3565-'2031 forecast'!$C$10))</f>
        <v>0</v>
      </c>
      <c r="N3565" s="193">
        <f>MAX(0,(I3565-'2031 forecast'!$C$10))</f>
        <v>0</v>
      </c>
      <c r="O3565" s="193">
        <f>MAX(0,(J3565-'2031 forecast'!$C$10))</f>
        <v>7.8322970159312E-2</v>
      </c>
      <c r="P3565" s="175" t="str">
        <f t="shared" si="572"/>
        <v/>
      </c>
      <c r="Q3565" s="175" t="str">
        <f t="shared" si="573"/>
        <v/>
      </c>
    </row>
    <row r="3566" spans="1:17" s="1" customFormat="1" x14ac:dyDescent="0.3">
      <c r="A3566" s="189">
        <f t="shared" si="571"/>
        <v>43979.416666658028</v>
      </c>
      <c r="B3566" s="190">
        <f t="shared" si="566"/>
        <v>43979</v>
      </c>
      <c r="C3566" s="1">
        <f t="shared" si="567"/>
        <v>10</v>
      </c>
      <c r="D3566" s="191">
        <v>3.5839110335989091</v>
      </c>
      <c r="E3566" s="192">
        <f t="shared" si="568"/>
        <v>1.2444646161584779E-4</v>
      </c>
      <c r="F3566" s="193">
        <f t="shared" si="569"/>
        <v>5.343477226008865</v>
      </c>
      <c r="G3566" s="193">
        <f t="shared" si="575"/>
        <v>5.5410703829194263</v>
      </c>
      <c r="H3566" s="193">
        <f t="shared" si="575"/>
        <v>5.7459702156155315</v>
      </c>
      <c r="I3566" s="193">
        <f t="shared" si="575"/>
        <v>5.958446913165818</v>
      </c>
      <c r="J3566" s="193">
        <f t="shared" si="575"/>
        <v>6.1787806557942684</v>
      </c>
      <c r="K3566" s="193">
        <f>MAX(0,(F3566-'2031 forecast'!$C$10))</f>
        <v>0</v>
      </c>
      <c r="L3566" s="193">
        <f>MAX(0,(G3566-'2031 forecast'!$C$10))</f>
        <v>0</v>
      </c>
      <c r="M3566" s="193">
        <f>MAX(0,(H3566-'2031 forecast'!$C$10))</f>
        <v>8.9702156155313517E-3</v>
      </c>
      <c r="N3566" s="193">
        <f>MAX(0,(I3566-'2031 forecast'!$C$10))</f>
        <v>0.22144691316581788</v>
      </c>
      <c r="O3566" s="193">
        <f>MAX(0,(J3566-'2031 forecast'!$C$10))</f>
        <v>0.44178065579426828</v>
      </c>
      <c r="P3566" s="175" t="str">
        <f t="shared" si="572"/>
        <v/>
      </c>
      <c r="Q3566" s="175" t="str">
        <f t="shared" si="573"/>
        <v/>
      </c>
    </row>
    <row r="3567" spans="1:17" s="1" customFormat="1" x14ac:dyDescent="0.3">
      <c r="A3567" s="189">
        <f t="shared" si="571"/>
        <v>43979.458333324692</v>
      </c>
      <c r="B3567" s="190">
        <f t="shared" si="566"/>
        <v>43979</v>
      </c>
      <c r="C3567" s="1">
        <f t="shared" si="567"/>
        <v>11</v>
      </c>
      <c r="D3567" s="191">
        <v>3.7646124302509549</v>
      </c>
      <c r="E3567" s="192">
        <f t="shared" si="568"/>
        <v>1.3072107312589055E-4</v>
      </c>
      <c r="F3567" s="193">
        <f t="shared" si="569"/>
        <v>5.6128962458076321</v>
      </c>
      <c r="G3567" s="193">
        <f t="shared" si="575"/>
        <v>5.8204520828985578</v>
      </c>
      <c r="H3567" s="193">
        <f t="shared" si="575"/>
        <v>6.0356829995961467</v>
      </c>
      <c r="I3567" s="193">
        <f t="shared" si="575"/>
        <v>6.258872807947288</v>
      </c>
      <c r="J3567" s="193">
        <f t="shared" si="575"/>
        <v>6.4903158149099465</v>
      </c>
      <c r="K3567" s="193">
        <f>MAX(0,(F3567-'2031 forecast'!$C$10))</f>
        <v>0</v>
      </c>
      <c r="L3567" s="193">
        <f>MAX(0,(G3567-'2031 forecast'!$C$10))</f>
        <v>8.3452082898557656E-2</v>
      </c>
      <c r="M3567" s="193">
        <f>MAX(0,(H3567-'2031 forecast'!$C$10))</f>
        <v>0.29868299959614664</v>
      </c>
      <c r="N3567" s="193">
        <f>MAX(0,(I3567-'2031 forecast'!$C$10))</f>
        <v>0.52187280794728785</v>
      </c>
      <c r="O3567" s="193">
        <f>MAX(0,(J3567-'2031 forecast'!$C$10))</f>
        <v>0.75331581490994637</v>
      </c>
      <c r="P3567" s="175" t="str">
        <f t="shared" si="572"/>
        <v/>
      </c>
      <c r="Q3567" s="175" t="str">
        <f t="shared" si="573"/>
        <v/>
      </c>
    </row>
    <row r="3568" spans="1:17" s="1" customFormat="1" x14ac:dyDescent="0.3">
      <c r="A3568" s="189">
        <f t="shared" si="571"/>
        <v>43979.499999991356</v>
      </c>
      <c r="B3568" s="190">
        <f t="shared" si="566"/>
        <v>43979</v>
      </c>
      <c r="C3568" s="1">
        <f t="shared" si="567"/>
        <v>12</v>
      </c>
      <c r="D3568" s="191">
        <v>3.9227261523214954</v>
      </c>
      <c r="E3568" s="192">
        <f t="shared" si="568"/>
        <v>1.3621135819717796E-4</v>
      </c>
      <c r="F3568" s="193">
        <f t="shared" si="569"/>
        <v>5.8486378881315533</v>
      </c>
      <c r="G3568" s="193">
        <f t="shared" si="575"/>
        <v>6.0649110703802975</v>
      </c>
      <c r="H3568" s="193">
        <f t="shared" si="575"/>
        <v>6.2891816855791856</v>
      </c>
      <c r="I3568" s="193">
        <f t="shared" si="575"/>
        <v>6.5217454658810743</v>
      </c>
      <c r="J3568" s="193">
        <f t="shared" si="575"/>
        <v>6.7629090791361648</v>
      </c>
      <c r="K3568" s="193">
        <f>MAX(0,(F3568-'2031 forecast'!$C$10))</f>
        <v>0.11163788813155318</v>
      </c>
      <c r="L3568" s="193">
        <f>MAX(0,(G3568-'2031 forecast'!$C$10))</f>
        <v>0.32791107038029743</v>
      </c>
      <c r="M3568" s="193">
        <f>MAX(0,(H3568-'2031 forecast'!$C$10))</f>
        <v>0.55218168557918546</v>
      </c>
      <c r="N3568" s="193">
        <f>MAX(0,(I3568-'2031 forecast'!$C$10))</f>
        <v>0.78474546588107419</v>
      </c>
      <c r="O3568" s="193">
        <f>MAX(0,(J3568-'2031 forecast'!$C$10))</f>
        <v>1.0259090791361647</v>
      </c>
      <c r="P3568" s="175">
        <f t="shared" si="572"/>
        <v>1</v>
      </c>
      <c r="Q3568" s="175" t="str">
        <f t="shared" si="573"/>
        <v/>
      </c>
    </row>
    <row r="3569" spans="1:17" s="1" customFormat="1" x14ac:dyDescent="0.3">
      <c r="A3569" s="189">
        <f t="shared" si="571"/>
        <v>43979.54166665802</v>
      </c>
      <c r="B3569" s="190">
        <f t="shared" si="566"/>
        <v>43979</v>
      </c>
      <c r="C3569" s="1">
        <f t="shared" si="567"/>
        <v>13</v>
      </c>
      <c r="D3569" s="191">
        <v>3.9679015014845063</v>
      </c>
      <c r="E3569" s="192">
        <f t="shared" si="568"/>
        <v>1.3778001107468861E-4</v>
      </c>
      <c r="F3569" s="193">
        <f t="shared" si="569"/>
        <v>5.9159926430812426</v>
      </c>
      <c r="G3569" s="193">
        <f t="shared" si="575"/>
        <v>6.1347564953750791</v>
      </c>
      <c r="H3569" s="193">
        <f t="shared" si="575"/>
        <v>6.3616098815743376</v>
      </c>
      <c r="I3569" s="193">
        <f t="shared" si="575"/>
        <v>6.5968519395764407</v>
      </c>
      <c r="J3569" s="193">
        <f t="shared" si="575"/>
        <v>6.8407928689150816</v>
      </c>
      <c r="K3569" s="193">
        <f>MAX(0,(F3569-'2031 forecast'!$C$10))</f>
        <v>0.17899264308124252</v>
      </c>
      <c r="L3569" s="193">
        <f>MAX(0,(G3569-'2031 forecast'!$C$10))</f>
        <v>0.39775649537507896</v>
      </c>
      <c r="M3569" s="193">
        <f>MAX(0,(H3569-'2031 forecast'!$C$10))</f>
        <v>0.6246098815743375</v>
      </c>
      <c r="N3569" s="193">
        <f>MAX(0,(I3569-'2031 forecast'!$C$10))</f>
        <v>0.85985193957644057</v>
      </c>
      <c r="O3569" s="193">
        <f>MAX(0,(J3569-'2031 forecast'!$C$10))</f>
        <v>1.1037928689150815</v>
      </c>
      <c r="P3569" s="175">
        <f t="shared" si="572"/>
        <v>2</v>
      </c>
      <c r="Q3569" s="175" t="str">
        <f t="shared" si="573"/>
        <v/>
      </c>
    </row>
    <row r="3570" spans="1:17" s="1" customFormat="1" x14ac:dyDescent="0.3">
      <c r="A3570" s="189">
        <f t="shared" si="571"/>
        <v>43979.583333324685</v>
      </c>
      <c r="B3570" s="190">
        <f t="shared" si="566"/>
        <v>43979</v>
      </c>
      <c r="C3570" s="1">
        <f t="shared" si="567"/>
        <v>14</v>
      </c>
      <c r="D3570" s="191">
        <v>4.1862490224390623</v>
      </c>
      <c r="E3570" s="192">
        <f t="shared" si="568"/>
        <v>1.4536183331599029E-4</v>
      </c>
      <c r="F3570" s="193">
        <f t="shared" si="569"/>
        <v>6.2415406253380867</v>
      </c>
      <c r="G3570" s="193">
        <f t="shared" si="575"/>
        <v>6.4723427161831966</v>
      </c>
      <c r="H3570" s="193">
        <f t="shared" si="575"/>
        <v>6.7116794955509151</v>
      </c>
      <c r="I3570" s="193">
        <f t="shared" si="575"/>
        <v>6.9598665624373846</v>
      </c>
      <c r="J3570" s="193">
        <f t="shared" si="575"/>
        <v>7.2172311861798599</v>
      </c>
      <c r="K3570" s="193">
        <f>MAX(0,(F3570-'2031 forecast'!$C$10))</f>
        <v>0.50454062533808663</v>
      </c>
      <c r="L3570" s="193">
        <f>MAX(0,(G3570-'2031 forecast'!$C$10))</f>
        <v>0.73534271618319647</v>
      </c>
      <c r="M3570" s="193">
        <f>MAX(0,(H3570-'2031 forecast'!$C$10))</f>
        <v>0.97467949555091504</v>
      </c>
      <c r="N3570" s="193">
        <f>MAX(0,(I3570-'2031 forecast'!$C$10))</f>
        <v>1.2228665624373845</v>
      </c>
      <c r="O3570" s="193">
        <f>MAX(0,(J3570-'2031 forecast'!$C$10))</f>
        <v>1.4802311861798598</v>
      </c>
      <c r="P3570" s="175">
        <f t="shared" si="572"/>
        <v>3</v>
      </c>
      <c r="Q3570" s="175" t="str">
        <f t="shared" si="573"/>
        <v/>
      </c>
    </row>
    <row r="3571" spans="1:17" s="1" customFormat="1" x14ac:dyDescent="0.3">
      <c r="A3571" s="189">
        <f t="shared" si="571"/>
        <v>43979.624999991349</v>
      </c>
      <c r="B3571" s="190">
        <f t="shared" si="566"/>
        <v>43979</v>
      </c>
      <c r="C3571" s="1">
        <f t="shared" si="567"/>
        <v>15</v>
      </c>
      <c r="D3571" s="191">
        <v>4.1561321229970547</v>
      </c>
      <c r="E3571" s="192">
        <f t="shared" si="568"/>
        <v>1.4431606473098318E-4</v>
      </c>
      <c r="F3571" s="193">
        <f t="shared" si="569"/>
        <v>6.1966374553716266</v>
      </c>
      <c r="G3571" s="193">
        <f t="shared" si="575"/>
        <v>6.4257790995200086</v>
      </c>
      <c r="H3571" s="193">
        <f t="shared" si="575"/>
        <v>6.6633940315541471</v>
      </c>
      <c r="I3571" s="193">
        <f t="shared" si="575"/>
        <v>6.9097955799738067</v>
      </c>
      <c r="J3571" s="193">
        <f t="shared" si="575"/>
        <v>7.1653086596605817</v>
      </c>
      <c r="K3571" s="193">
        <f>MAX(0,(F3571-'2031 forecast'!$C$10))</f>
        <v>0.45963745537162648</v>
      </c>
      <c r="L3571" s="193">
        <f>MAX(0,(G3571-'2031 forecast'!$C$10))</f>
        <v>0.68877909952000849</v>
      </c>
      <c r="M3571" s="193">
        <f>MAX(0,(H3571-'2031 forecast'!$C$10))</f>
        <v>0.92639403155414701</v>
      </c>
      <c r="N3571" s="193">
        <f>MAX(0,(I3571-'2031 forecast'!$C$10))</f>
        <v>1.1727955799738066</v>
      </c>
      <c r="O3571" s="193">
        <f>MAX(0,(J3571-'2031 forecast'!$C$10))</f>
        <v>1.4283086596605816</v>
      </c>
      <c r="P3571" s="175">
        <f t="shared" si="572"/>
        <v>4</v>
      </c>
      <c r="Q3571" s="175" t="str">
        <f t="shared" si="573"/>
        <v/>
      </c>
    </row>
    <row r="3572" spans="1:17" s="1" customFormat="1" x14ac:dyDescent="0.3">
      <c r="A3572" s="189">
        <f t="shared" si="571"/>
        <v>43979.666666658013</v>
      </c>
      <c r="B3572" s="190">
        <f t="shared" si="566"/>
        <v>43979</v>
      </c>
      <c r="C3572" s="1">
        <f t="shared" si="567"/>
        <v>16</v>
      </c>
      <c r="D3572" s="191">
        <v>4.088369099252537</v>
      </c>
      <c r="E3572" s="192">
        <f t="shared" si="568"/>
        <v>1.4196308541471712E-4</v>
      </c>
      <c r="F3572" s="193">
        <f t="shared" si="569"/>
        <v>6.0956053229470877</v>
      </c>
      <c r="G3572" s="193">
        <f t="shared" si="575"/>
        <v>6.3210109620278336</v>
      </c>
      <c r="H3572" s="193">
        <f t="shared" si="575"/>
        <v>6.554751737561415</v>
      </c>
      <c r="I3572" s="193">
        <f t="shared" si="575"/>
        <v>6.797135869430754</v>
      </c>
      <c r="J3572" s="193">
        <f t="shared" si="575"/>
        <v>7.0484829749922016</v>
      </c>
      <c r="K3572" s="193">
        <f>MAX(0,(F3572-'2031 forecast'!$C$10))</f>
        <v>0.35860532294708758</v>
      </c>
      <c r="L3572" s="193">
        <f>MAX(0,(G3572-'2031 forecast'!$C$10))</f>
        <v>0.58401096202783354</v>
      </c>
      <c r="M3572" s="193">
        <f>MAX(0,(H3572-'2031 forecast'!$C$10))</f>
        <v>0.81775173756141495</v>
      </c>
      <c r="N3572" s="193">
        <f>MAX(0,(I3572-'2031 forecast'!$C$10))</f>
        <v>1.0601358694307539</v>
      </c>
      <c r="O3572" s="193">
        <f>MAX(0,(J3572-'2031 forecast'!$C$10))</f>
        <v>1.3114829749922015</v>
      </c>
      <c r="P3572" s="175">
        <f t="shared" si="572"/>
        <v>5</v>
      </c>
      <c r="Q3572" s="175" t="str">
        <f t="shared" si="573"/>
        <v/>
      </c>
    </row>
    <row r="3573" spans="1:17" s="1" customFormat="1" x14ac:dyDescent="0.3">
      <c r="A3573" s="189">
        <f t="shared" si="571"/>
        <v>43979.708333324677</v>
      </c>
      <c r="B3573" s="190">
        <f t="shared" si="566"/>
        <v>43979</v>
      </c>
      <c r="C3573" s="1">
        <f t="shared" si="567"/>
        <v>17</v>
      </c>
      <c r="D3573" s="191">
        <v>4.0582521998105294</v>
      </c>
      <c r="E3573" s="192">
        <f t="shared" si="568"/>
        <v>1.4091731682971002E-4</v>
      </c>
      <c r="F3573" s="193">
        <f t="shared" si="569"/>
        <v>6.0507021529806275</v>
      </c>
      <c r="G3573" s="193">
        <f t="shared" si="575"/>
        <v>6.2744473453646457</v>
      </c>
      <c r="H3573" s="193">
        <f t="shared" si="575"/>
        <v>6.5064662735646461</v>
      </c>
      <c r="I3573" s="193">
        <f t="shared" si="575"/>
        <v>6.747064886967177</v>
      </c>
      <c r="J3573" s="193">
        <f t="shared" si="575"/>
        <v>6.9965604484729225</v>
      </c>
      <c r="K3573" s="193">
        <f>MAX(0,(F3573-'2031 forecast'!$C$10))</f>
        <v>0.31370215298062742</v>
      </c>
      <c r="L3573" s="193">
        <f>MAX(0,(G3573-'2031 forecast'!$C$10))</f>
        <v>0.53744734536464556</v>
      </c>
      <c r="M3573" s="193">
        <f>MAX(0,(H3573-'2031 forecast'!$C$10))</f>
        <v>0.76946627356464603</v>
      </c>
      <c r="N3573" s="193">
        <f>MAX(0,(I3573-'2031 forecast'!$C$10))</f>
        <v>1.0100648869671769</v>
      </c>
      <c r="O3573" s="193">
        <f>MAX(0,(J3573-'2031 forecast'!$C$10))</f>
        <v>1.2595604484729224</v>
      </c>
      <c r="P3573" s="175">
        <f t="shared" si="572"/>
        <v>6</v>
      </c>
      <c r="Q3573" s="175">
        <f t="shared" si="573"/>
        <v>6</v>
      </c>
    </row>
    <row r="3574" spans="1:17" s="1" customFormat="1" x14ac:dyDescent="0.3">
      <c r="A3574" s="189">
        <f t="shared" si="571"/>
        <v>43979.749999991342</v>
      </c>
      <c r="B3574" s="190">
        <f t="shared" si="566"/>
        <v>43979</v>
      </c>
      <c r="C3574" s="1">
        <f t="shared" si="567"/>
        <v>18</v>
      </c>
      <c r="D3574" s="191">
        <v>3.8248462291349705</v>
      </c>
      <c r="E3574" s="192">
        <f t="shared" si="568"/>
        <v>1.328126102959048E-4</v>
      </c>
      <c r="F3574" s="193">
        <f t="shared" si="569"/>
        <v>5.7027025857405542</v>
      </c>
      <c r="G3574" s="193">
        <f t="shared" si="575"/>
        <v>5.9135793162249346</v>
      </c>
      <c r="H3574" s="193">
        <f t="shared" si="575"/>
        <v>6.1322539275896855</v>
      </c>
      <c r="I3574" s="193">
        <f t="shared" si="575"/>
        <v>6.3590147728744446</v>
      </c>
      <c r="J3574" s="193">
        <f t="shared" si="575"/>
        <v>6.5941608679485055</v>
      </c>
      <c r="K3574" s="193">
        <f>MAX(0,(F3574-'2031 forecast'!$C$10))</f>
        <v>0</v>
      </c>
      <c r="L3574" s="193">
        <f>MAX(0,(G3574-'2031 forecast'!$C$10))</f>
        <v>0.1765793162249345</v>
      </c>
      <c r="M3574" s="193">
        <f>MAX(0,(H3574-'2031 forecast'!$C$10))</f>
        <v>0.39525392758968536</v>
      </c>
      <c r="N3574" s="193">
        <f>MAX(0,(I3574-'2031 forecast'!$C$10))</f>
        <v>0.62201477287444451</v>
      </c>
      <c r="O3574" s="193">
        <f>MAX(0,(J3574-'2031 forecast'!$C$10))</f>
        <v>0.85716086794850543</v>
      </c>
      <c r="P3574" s="175" t="str">
        <f t="shared" si="572"/>
        <v/>
      </c>
      <c r="Q3574" s="175" t="str">
        <f t="shared" si="573"/>
        <v/>
      </c>
    </row>
    <row r="3575" spans="1:17" s="1" customFormat="1" x14ac:dyDescent="0.3">
      <c r="A3575" s="189">
        <f t="shared" si="571"/>
        <v>43979.791666658006</v>
      </c>
      <c r="B3575" s="190">
        <f t="shared" si="566"/>
        <v>43979</v>
      </c>
      <c r="C3575" s="1">
        <f t="shared" si="567"/>
        <v>19</v>
      </c>
      <c r="D3575" s="191">
        <v>3.7872001048324604</v>
      </c>
      <c r="E3575" s="192">
        <f t="shared" si="568"/>
        <v>1.3150539956464588E-4</v>
      </c>
      <c r="F3575" s="193">
        <f t="shared" si="569"/>
        <v>5.6465736232824773</v>
      </c>
      <c r="G3575" s="193">
        <f t="shared" si="575"/>
        <v>5.8553747953959485</v>
      </c>
      <c r="H3575" s="193">
        <f t="shared" si="575"/>
        <v>6.0718970975937232</v>
      </c>
      <c r="I3575" s="193">
        <f t="shared" si="575"/>
        <v>6.2964260447949707</v>
      </c>
      <c r="J3575" s="193">
        <f t="shared" si="575"/>
        <v>6.5292577097994053</v>
      </c>
      <c r="K3575" s="193">
        <f>MAX(0,(F3575-'2031 forecast'!$C$10))</f>
        <v>0</v>
      </c>
      <c r="L3575" s="193">
        <f>MAX(0,(G3575-'2031 forecast'!$C$10))</f>
        <v>0.11837479539594842</v>
      </c>
      <c r="M3575" s="193">
        <f>MAX(0,(H3575-'2031 forecast'!$C$10))</f>
        <v>0.3348970975937231</v>
      </c>
      <c r="N3575" s="193">
        <f>MAX(0,(I3575-'2031 forecast'!$C$10))</f>
        <v>0.5594260447949706</v>
      </c>
      <c r="O3575" s="193">
        <f>MAX(0,(J3575-'2031 forecast'!$C$10))</f>
        <v>0.79225770979940524</v>
      </c>
      <c r="P3575" s="175" t="str">
        <f t="shared" si="572"/>
        <v/>
      </c>
      <c r="Q3575" s="175" t="str">
        <f t="shared" si="573"/>
        <v/>
      </c>
    </row>
    <row r="3576" spans="1:17" s="1" customFormat="1" x14ac:dyDescent="0.3">
      <c r="A3576" s="189">
        <f t="shared" si="571"/>
        <v>43979.83333332467</v>
      </c>
      <c r="B3576" s="190">
        <f t="shared" si="566"/>
        <v>43979</v>
      </c>
      <c r="C3576" s="1">
        <f t="shared" si="567"/>
        <v>20</v>
      </c>
      <c r="D3576" s="191">
        <v>3.5688525838779057</v>
      </c>
      <c r="E3576" s="192">
        <f t="shared" si="568"/>
        <v>1.2392357732334425E-4</v>
      </c>
      <c r="F3576" s="193">
        <f t="shared" si="569"/>
        <v>5.3210256410256358</v>
      </c>
      <c r="G3576" s="193">
        <f t="shared" si="575"/>
        <v>5.5177885745878337</v>
      </c>
      <c r="H3576" s="193">
        <f t="shared" si="575"/>
        <v>5.7218274836171474</v>
      </c>
      <c r="I3576" s="193">
        <f t="shared" si="575"/>
        <v>5.9334114219340295</v>
      </c>
      <c r="J3576" s="193">
        <f t="shared" si="575"/>
        <v>6.1528193925346297</v>
      </c>
      <c r="K3576" s="193">
        <f>MAX(0,(F3576-'2031 forecast'!$C$10))</f>
        <v>0</v>
      </c>
      <c r="L3576" s="193">
        <f>MAX(0,(G3576-'2031 forecast'!$C$10))</f>
        <v>0</v>
      </c>
      <c r="M3576" s="193">
        <f>MAX(0,(H3576-'2031 forecast'!$C$10))</f>
        <v>0</v>
      </c>
      <c r="N3576" s="193">
        <f>MAX(0,(I3576-'2031 forecast'!$C$10))</f>
        <v>0.19641142193402938</v>
      </c>
      <c r="O3576" s="193">
        <f>MAX(0,(J3576-'2031 forecast'!$C$10))</f>
        <v>0.41581939253462963</v>
      </c>
      <c r="P3576" s="175" t="str">
        <f t="shared" si="572"/>
        <v/>
      </c>
      <c r="Q3576" s="175" t="str">
        <f t="shared" si="573"/>
        <v/>
      </c>
    </row>
    <row r="3577" spans="1:17" s="1" customFormat="1" x14ac:dyDescent="0.3">
      <c r="A3577" s="189">
        <f t="shared" si="571"/>
        <v>43979.874999991334</v>
      </c>
      <c r="B3577" s="190">
        <f t="shared" si="566"/>
        <v>43979</v>
      </c>
      <c r="C3577" s="1">
        <f t="shared" si="567"/>
        <v>21</v>
      </c>
      <c r="D3577" s="191">
        <v>3.4709726606913804</v>
      </c>
      <c r="E3577" s="192">
        <f t="shared" si="568"/>
        <v>1.2052482942207108E-4</v>
      </c>
      <c r="F3577" s="193">
        <f t="shared" si="569"/>
        <v>5.1750903386346367</v>
      </c>
      <c r="G3577" s="193">
        <f t="shared" si="575"/>
        <v>5.3664568204324699</v>
      </c>
      <c r="H3577" s="193">
        <f t="shared" si="575"/>
        <v>5.5648997256276473</v>
      </c>
      <c r="I3577" s="193">
        <f t="shared" si="575"/>
        <v>5.7706807289273989</v>
      </c>
      <c r="J3577" s="193">
        <f t="shared" si="575"/>
        <v>5.9840711813469705</v>
      </c>
      <c r="K3577" s="193">
        <f>MAX(0,(F3577-'2031 forecast'!$C$10))</f>
        <v>0</v>
      </c>
      <c r="L3577" s="193">
        <f>MAX(0,(G3577-'2031 forecast'!$C$10))</f>
        <v>0</v>
      </c>
      <c r="M3577" s="193">
        <f>MAX(0,(H3577-'2031 forecast'!$C$10))</f>
        <v>0</v>
      </c>
      <c r="N3577" s="193">
        <f>MAX(0,(I3577-'2031 forecast'!$C$10))</f>
        <v>3.3680728927398818E-2</v>
      </c>
      <c r="O3577" s="193">
        <f>MAX(0,(J3577-'2031 forecast'!$C$10))</f>
        <v>0.24707118134697037</v>
      </c>
      <c r="P3577" s="175" t="str">
        <f t="shared" si="572"/>
        <v/>
      </c>
      <c r="Q3577" s="175" t="str">
        <f t="shared" si="573"/>
        <v/>
      </c>
    </row>
    <row r="3578" spans="1:17" s="1" customFormat="1" x14ac:dyDescent="0.3">
      <c r="A3578" s="189">
        <f t="shared" si="571"/>
        <v>43979.916666657999</v>
      </c>
      <c r="B3578" s="190">
        <f t="shared" si="566"/>
        <v>43979</v>
      </c>
      <c r="C3578" s="1">
        <f t="shared" si="567"/>
        <v>22</v>
      </c>
      <c r="D3578" s="191">
        <v>3.1321575419687941</v>
      </c>
      <c r="E3578" s="192">
        <f t="shared" si="568"/>
        <v>1.0875993284074093E-4</v>
      </c>
      <c r="F3578" s="193">
        <f t="shared" si="569"/>
        <v>4.6699296765119493</v>
      </c>
      <c r="G3578" s="193">
        <f t="shared" si="575"/>
        <v>4.8426161329715995</v>
      </c>
      <c r="H3578" s="193">
        <f t="shared" si="575"/>
        <v>5.0216882556639932</v>
      </c>
      <c r="I3578" s="193">
        <f t="shared" si="575"/>
        <v>5.2073821762121435</v>
      </c>
      <c r="J3578" s="193">
        <f t="shared" si="575"/>
        <v>5.3999427580050749</v>
      </c>
      <c r="K3578" s="193">
        <f>MAX(0,(F3578-'2031 forecast'!$C$10))</f>
        <v>0</v>
      </c>
      <c r="L3578" s="193">
        <f>MAX(0,(G3578-'2031 forecast'!$C$10))</f>
        <v>0</v>
      </c>
      <c r="M3578" s="193">
        <f>MAX(0,(H3578-'2031 forecast'!$C$10))</f>
        <v>0</v>
      </c>
      <c r="N3578" s="193">
        <f>MAX(0,(I3578-'2031 forecast'!$C$10))</f>
        <v>0</v>
      </c>
      <c r="O3578" s="193">
        <f>MAX(0,(J3578-'2031 forecast'!$C$10))</f>
        <v>0</v>
      </c>
      <c r="P3578" s="175" t="str">
        <f t="shared" si="572"/>
        <v/>
      </c>
      <c r="Q3578" s="175" t="str">
        <f t="shared" si="573"/>
        <v/>
      </c>
    </row>
    <row r="3579" spans="1:17" s="1" customFormat="1" x14ac:dyDescent="0.3">
      <c r="A3579" s="189">
        <f t="shared" si="571"/>
        <v>43979.958333324663</v>
      </c>
      <c r="B3579" s="190">
        <f t="shared" si="566"/>
        <v>43979</v>
      </c>
      <c r="C3579" s="1">
        <f t="shared" si="567"/>
        <v>23</v>
      </c>
      <c r="D3579" s="191">
        <v>2.9138100210142395</v>
      </c>
      <c r="E3579" s="192">
        <f t="shared" si="568"/>
        <v>1.0117811059943929E-4</v>
      </c>
      <c r="F3579" s="193">
        <f t="shared" si="569"/>
        <v>4.344381694255107</v>
      </c>
      <c r="G3579" s="193">
        <f t="shared" si="575"/>
        <v>4.5050299121634838</v>
      </c>
      <c r="H3579" s="193">
        <f t="shared" si="575"/>
        <v>4.6716186416874175</v>
      </c>
      <c r="I3579" s="193">
        <f t="shared" si="575"/>
        <v>4.8443675533512014</v>
      </c>
      <c r="J3579" s="193">
        <f t="shared" si="575"/>
        <v>5.0235044407402984</v>
      </c>
      <c r="K3579" s="193">
        <f>MAX(0,(F3579-'2031 forecast'!$C$10))</f>
        <v>0</v>
      </c>
      <c r="L3579" s="193">
        <f>MAX(0,(G3579-'2031 forecast'!$C$10))</f>
        <v>0</v>
      </c>
      <c r="M3579" s="193">
        <f>MAX(0,(H3579-'2031 forecast'!$C$10))</f>
        <v>0</v>
      </c>
      <c r="N3579" s="193">
        <f>MAX(0,(I3579-'2031 forecast'!$C$10))</f>
        <v>0</v>
      </c>
      <c r="O3579" s="193">
        <f>MAX(0,(J3579-'2031 forecast'!$C$10))</f>
        <v>0</v>
      </c>
      <c r="P3579" s="175" t="str">
        <f t="shared" si="572"/>
        <v/>
      </c>
      <c r="Q3579" s="175" t="str">
        <f t="shared" si="573"/>
        <v/>
      </c>
    </row>
    <row r="3580" spans="1:17" s="1" customFormat="1" x14ac:dyDescent="0.3">
      <c r="A3580" s="189">
        <f t="shared" si="571"/>
        <v>43979.999999991327</v>
      </c>
      <c r="B3580" s="190">
        <f t="shared" si="566"/>
        <v>43979</v>
      </c>
      <c r="C3580" s="1">
        <f t="shared" si="567"/>
        <v>0</v>
      </c>
      <c r="D3580" s="191">
        <v>2.9891022696192584</v>
      </c>
      <c r="E3580" s="192">
        <f t="shared" si="568"/>
        <v>1.037925320619571E-4</v>
      </c>
      <c r="F3580" s="193">
        <f t="shared" si="569"/>
        <v>4.4566396191712601</v>
      </c>
      <c r="G3580" s="193">
        <f t="shared" si="575"/>
        <v>4.6214389538214551</v>
      </c>
      <c r="H3580" s="193">
        <f t="shared" si="575"/>
        <v>4.7923323016793411</v>
      </c>
      <c r="I3580" s="193">
        <f t="shared" si="575"/>
        <v>4.9695450095101465</v>
      </c>
      <c r="J3580" s="193">
        <f t="shared" si="575"/>
        <v>5.1533107570384979</v>
      </c>
      <c r="K3580" s="193">
        <f>MAX(0,(F3580-'2031 forecast'!$C$10))</f>
        <v>0</v>
      </c>
      <c r="L3580" s="193">
        <f>MAX(0,(G3580-'2031 forecast'!$C$10))</f>
        <v>0</v>
      </c>
      <c r="M3580" s="193">
        <f>MAX(0,(H3580-'2031 forecast'!$C$10))</f>
        <v>0</v>
      </c>
      <c r="N3580" s="193">
        <f>MAX(0,(I3580-'2031 forecast'!$C$10))</f>
        <v>0</v>
      </c>
      <c r="O3580" s="193">
        <f>MAX(0,(J3580-'2031 forecast'!$C$10))</f>
        <v>0</v>
      </c>
      <c r="P3580" s="175" t="str">
        <f t="shared" si="572"/>
        <v/>
      </c>
      <c r="Q3580" s="175" t="str">
        <f t="shared" si="573"/>
        <v/>
      </c>
    </row>
    <row r="3581" spans="1:17" s="1" customFormat="1" x14ac:dyDescent="0.3">
      <c r="A3581" s="189">
        <f t="shared" si="571"/>
        <v>43980.041666657991</v>
      </c>
      <c r="B3581" s="190">
        <f t="shared" si="566"/>
        <v>43980</v>
      </c>
      <c r="C3581" s="1">
        <f t="shared" si="567"/>
        <v>1</v>
      </c>
      <c r="D3581" s="191">
        <v>2.4846442039656305</v>
      </c>
      <c r="E3581" s="192">
        <f t="shared" si="568"/>
        <v>8.627590826308777E-5</v>
      </c>
      <c r="F3581" s="193">
        <f t="shared" si="569"/>
        <v>3.7045115222330374</v>
      </c>
      <c r="G3581" s="193">
        <f t="shared" si="575"/>
        <v>3.8414983747130487</v>
      </c>
      <c r="H3581" s="193">
        <f t="shared" si="575"/>
        <v>3.9835507797334571</v>
      </c>
      <c r="I3581" s="193">
        <f t="shared" si="575"/>
        <v>4.1308560532452105</v>
      </c>
      <c r="J3581" s="193">
        <f t="shared" si="575"/>
        <v>4.2836084378405648</v>
      </c>
      <c r="K3581" s="193">
        <f>MAX(0,(F3581-'2031 forecast'!$C$10))</f>
        <v>0</v>
      </c>
      <c r="L3581" s="193">
        <f>MAX(0,(G3581-'2031 forecast'!$C$10))</f>
        <v>0</v>
      </c>
      <c r="M3581" s="193">
        <f>MAX(0,(H3581-'2031 forecast'!$C$10))</f>
        <v>0</v>
      </c>
      <c r="N3581" s="193">
        <f>MAX(0,(I3581-'2031 forecast'!$C$10))</f>
        <v>0</v>
      </c>
      <c r="O3581" s="193">
        <f>MAX(0,(J3581-'2031 forecast'!$C$10))</f>
        <v>0</v>
      </c>
      <c r="P3581" s="175" t="str">
        <f t="shared" si="572"/>
        <v/>
      </c>
      <c r="Q3581" s="175" t="str">
        <f t="shared" si="573"/>
        <v/>
      </c>
    </row>
    <row r="3582" spans="1:17" s="1" customFormat="1" x14ac:dyDescent="0.3">
      <c r="A3582" s="189">
        <f t="shared" si="571"/>
        <v>43980.083333324656</v>
      </c>
      <c r="B3582" s="190">
        <f t="shared" si="566"/>
        <v>43980</v>
      </c>
      <c r="C3582" s="1">
        <f t="shared" si="567"/>
        <v>2</v>
      </c>
      <c r="D3582" s="191">
        <v>2.3942935056396073</v>
      </c>
      <c r="E3582" s="192">
        <f t="shared" si="568"/>
        <v>8.3138602508066377E-5</v>
      </c>
      <c r="F3582" s="193">
        <f t="shared" si="569"/>
        <v>3.5698020123336534</v>
      </c>
      <c r="G3582" s="193">
        <f t="shared" si="575"/>
        <v>3.7018075247234821</v>
      </c>
      <c r="H3582" s="193">
        <f t="shared" si="575"/>
        <v>3.838694387743149</v>
      </c>
      <c r="I3582" s="193">
        <f t="shared" si="575"/>
        <v>3.9806431058544747</v>
      </c>
      <c r="J3582" s="193">
        <f t="shared" si="575"/>
        <v>4.1278408582827248</v>
      </c>
      <c r="K3582" s="193">
        <f>MAX(0,(F3582-'2031 forecast'!$C$10))</f>
        <v>0</v>
      </c>
      <c r="L3582" s="193">
        <f>MAX(0,(G3582-'2031 forecast'!$C$10))</f>
        <v>0</v>
      </c>
      <c r="M3582" s="193">
        <f>MAX(0,(H3582-'2031 forecast'!$C$10))</f>
        <v>0</v>
      </c>
      <c r="N3582" s="193">
        <f>MAX(0,(I3582-'2031 forecast'!$C$10))</f>
        <v>0</v>
      </c>
      <c r="O3582" s="193">
        <f>MAX(0,(J3582-'2031 forecast'!$C$10))</f>
        <v>0</v>
      </c>
      <c r="P3582" s="175" t="str">
        <f t="shared" si="572"/>
        <v/>
      </c>
      <c r="Q3582" s="175" t="str">
        <f t="shared" si="573"/>
        <v/>
      </c>
    </row>
    <row r="3583" spans="1:17" s="1" customFormat="1" x14ac:dyDescent="0.3">
      <c r="A3583" s="189">
        <f t="shared" si="571"/>
        <v>43980.12499999132</v>
      </c>
      <c r="B3583" s="190">
        <f t="shared" si="566"/>
        <v>43980</v>
      </c>
      <c r="C3583" s="1">
        <f t="shared" si="567"/>
        <v>3</v>
      </c>
      <c r="D3583" s="191">
        <v>2.3114720321740867</v>
      </c>
      <c r="E3583" s="192">
        <f t="shared" si="568"/>
        <v>8.0262738899296808E-5</v>
      </c>
      <c r="F3583" s="193">
        <f t="shared" si="569"/>
        <v>3.4463182949258866</v>
      </c>
      <c r="G3583" s="193">
        <f t="shared" si="575"/>
        <v>3.5737575788997149</v>
      </c>
      <c r="H3583" s="193">
        <f t="shared" si="575"/>
        <v>3.7059093617520347</v>
      </c>
      <c r="I3583" s="193">
        <f t="shared" si="575"/>
        <v>3.8429479040796353</v>
      </c>
      <c r="J3583" s="193">
        <f t="shared" si="575"/>
        <v>3.9850539103547078</v>
      </c>
      <c r="K3583" s="193">
        <f>MAX(0,(F3583-'2031 forecast'!$C$10))</f>
        <v>0</v>
      </c>
      <c r="L3583" s="193">
        <f>MAX(0,(G3583-'2031 forecast'!$C$10))</f>
        <v>0</v>
      </c>
      <c r="M3583" s="193">
        <f>MAX(0,(H3583-'2031 forecast'!$C$10))</f>
        <v>0</v>
      </c>
      <c r="N3583" s="193">
        <f>MAX(0,(I3583-'2031 forecast'!$C$10))</f>
        <v>0</v>
      </c>
      <c r="O3583" s="193">
        <f>MAX(0,(J3583-'2031 forecast'!$C$10))</f>
        <v>0</v>
      </c>
      <c r="P3583" s="175" t="str">
        <f t="shared" si="572"/>
        <v/>
      </c>
      <c r="Q3583" s="175" t="str">
        <f t="shared" si="573"/>
        <v/>
      </c>
    </row>
    <row r="3584" spans="1:17" s="1" customFormat="1" x14ac:dyDescent="0.3">
      <c r="A3584" s="189">
        <f t="shared" si="571"/>
        <v>43980.166666657984</v>
      </c>
      <c r="B3584" s="190">
        <f t="shared" si="566"/>
        <v>43980</v>
      </c>
      <c r="C3584" s="1">
        <f t="shared" si="567"/>
        <v>4</v>
      </c>
      <c r="D3584" s="191">
        <v>2.2888843575925808</v>
      </c>
      <c r="E3584" s="192">
        <f t="shared" si="568"/>
        <v>7.9478412460541457E-5</v>
      </c>
      <c r="F3584" s="193">
        <f t="shared" si="569"/>
        <v>3.4126409174510406</v>
      </c>
      <c r="G3584" s="193">
        <f t="shared" si="575"/>
        <v>3.5388348664023233</v>
      </c>
      <c r="H3584" s="193">
        <f t="shared" si="575"/>
        <v>3.6696952637544573</v>
      </c>
      <c r="I3584" s="193">
        <f t="shared" si="575"/>
        <v>3.8053946672319512</v>
      </c>
      <c r="J3584" s="193">
        <f t="shared" si="575"/>
        <v>3.9461120154652476</v>
      </c>
      <c r="K3584" s="193">
        <f>MAX(0,(F3584-'2031 forecast'!$C$10))</f>
        <v>0</v>
      </c>
      <c r="L3584" s="193">
        <f>MAX(0,(G3584-'2031 forecast'!$C$10))</f>
        <v>0</v>
      </c>
      <c r="M3584" s="193">
        <f>MAX(0,(H3584-'2031 forecast'!$C$10))</f>
        <v>0</v>
      </c>
      <c r="N3584" s="193">
        <f>MAX(0,(I3584-'2031 forecast'!$C$10))</f>
        <v>0</v>
      </c>
      <c r="O3584" s="193">
        <f>MAX(0,(J3584-'2031 forecast'!$C$10))</f>
        <v>0</v>
      </c>
      <c r="P3584" s="175" t="str">
        <f t="shared" si="572"/>
        <v/>
      </c>
      <c r="Q3584" s="175" t="str">
        <f t="shared" si="573"/>
        <v/>
      </c>
    </row>
    <row r="3585" spans="1:17" s="1" customFormat="1" x14ac:dyDescent="0.3">
      <c r="A3585" s="189">
        <f t="shared" si="571"/>
        <v>43980.208333324648</v>
      </c>
      <c r="B3585" s="190">
        <f t="shared" si="566"/>
        <v>43980</v>
      </c>
      <c r="C3585" s="1">
        <f t="shared" si="567"/>
        <v>5</v>
      </c>
      <c r="D3585" s="191">
        <v>2.3039428073135846</v>
      </c>
      <c r="E3585" s="192">
        <f t="shared" si="568"/>
        <v>8.0001296753045011E-5</v>
      </c>
      <c r="F3585" s="193">
        <f t="shared" si="569"/>
        <v>3.4350925024342707</v>
      </c>
      <c r="G3585" s="193">
        <f t="shared" ref="G3585:J3604" si="576">$E3585*G$2</f>
        <v>3.5621166747339172</v>
      </c>
      <c r="H3585" s="193">
        <f t="shared" si="576"/>
        <v>3.6938379957528418</v>
      </c>
      <c r="I3585" s="193">
        <f t="shared" si="576"/>
        <v>3.8304301584637401</v>
      </c>
      <c r="J3585" s="193">
        <f t="shared" si="576"/>
        <v>3.9720732787248871</v>
      </c>
      <c r="K3585" s="193">
        <f>MAX(0,(F3585-'2031 forecast'!$C$10))</f>
        <v>0</v>
      </c>
      <c r="L3585" s="193">
        <f>MAX(0,(G3585-'2031 forecast'!$C$10))</f>
        <v>0</v>
      </c>
      <c r="M3585" s="193">
        <f>MAX(0,(H3585-'2031 forecast'!$C$10))</f>
        <v>0</v>
      </c>
      <c r="N3585" s="193">
        <f>MAX(0,(I3585-'2031 forecast'!$C$10))</f>
        <v>0</v>
      </c>
      <c r="O3585" s="193">
        <f>MAX(0,(J3585-'2031 forecast'!$C$10))</f>
        <v>0</v>
      </c>
      <c r="P3585" s="175" t="str">
        <f t="shared" si="572"/>
        <v/>
      </c>
      <c r="Q3585" s="175" t="str">
        <f t="shared" si="573"/>
        <v/>
      </c>
    </row>
    <row r="3586" spans="1:17" s="1" customFormat="1" x14ac:dyDescent="0.3">
      <c r="A3586" s="189">
        <f t="shared" si="571"/>
        <v>43980.249999991313</v>
      </c>
      <c r="B3586" s="190">
        <f t="shared" si="566"/>
        <v>43980</v>
      </c>
      <c r="C3586" s="1">
        <f t="shared" si="567"/>
        <v>6</v>
      </c>
      <c r="D3586" s="191">
        <v>2.4545273045236224</v>
      </c>
      <c r="E3586" s="192">
        <f t="shared" si="568"/>
        <v>8.5230139678080621E-5</v>
      </c>
      <c r="F3586" s="193">
        <f t="shared" si="569"/>
        <v>3.6596083522665754</v>
      </c>
      <c r="G3586" s="193">
        <f t="shared" si="576"/>
        <v>3.7949347580498589</v>
      </c>
      <c r="H3586" s="193">
        <f t="shared" si="576"/>
        <v>3.9352653157366868</v>
      </c>
      <c r="I3586" s="193">
        <f t="shared" si="576"/>
        <v>4.0807850707816309</v>
      </c>
      <c r="J3586" s="193">
        <f t="shared" si="576"/>
        <v>4.2316859113212839</v>
      </c>
      <c r="K3586" s="193">
        <f>MAX(0,(F3586-'2031 forecast'!$C$10))</f>
        <v>0</v>
      </c>
      <c r="L3586" s="193">
        <f>MAX(0,(G3586-'2031 forecast'!$C$10))</f>
        <v>0</v>
      </c>
      <c r="M3586" s="193">
        <f>MAX(0,(H3586-'2031 forecast'!$C$10))</f>
        <v>0</v>
      </c>
      <c r="N3586" s="193">
        <f>MAX(0,(I3586-'2031 forecast'!$C$10))</f>
        <v>0</v>
      </c>
      <c r="O3586" s="193">
        <f>MAX(0,(J3586-'2031 forecast'!$C$10))</f>
        <v>0</v>
      </c>
      <c r="P3586" s="175" t="str">
        <f t="shared" si="572"/>
        <v/>
      </c>
      <c r="Q3586" s="175" t="str">
        <f t="shared" si="573"/>
        <v/>
      </c>
    </row>
    <row r="3587" spans="1:17" s="1" customFormat="1" x14ac:dyDescent="0.3">
      <c r="A3587" s="189">
        <f t="shared" si="571"/>
        <v>43980.291666657977</v>
      </c>
      <c r="B3587" s="190">
        <f t="shared" si="566"/>
        <v>43980</v>
      </c>
      <c r="C3587" s="1">
        <f t="shared" si="567"/>
        <v>7</v>
      </c>
      <c r="D3587" s="191">
        <v>2.7029917249201856</v>
      </c>
      <c r="E3587" s="192">
        <f t="shared" si="568"/>
        <v>9.3857730504389407E-5</v>
      </c>
      <c r="F3587" s="193">
        <f t="shared" si="569"/>
        <v>4.0300595044898797</v>
      </c>
      <c r="G3587" s="193">
        <f t="shared" si="576"/>
        <v>4.1790845955211644</v>
      </c>
      <c r="H3587" s="193">
        <f t="shared" si="576"/>
        <v>4.3336203937100333</v>
      </c>
      <c r="I3587" s="193">
        <f t="shared" si="576"/>
        <v>4.4938706761061527</v>
      </c>
      <c r="J3587" s="193">
        <f t="shared" si="576"/>
        <v>4.6600467551053413</v>
      </c>
      <c r="K3587" s="193">
        <f>MAX(0,(F3587-'2031 forecast'!$C$10))</f>
        <v>0</v>
      </c>
      <c r="L3587" s="193">
        <f>MAX(0,(G3587-'2031 forecast'!$C$10))</f>
        <v>0</v>
      </c>
      <c r="M3587" s="193">
        <f>MAX(0,(H3587-'2031 forecast'!$C$10))</f>
        <v>0</v>
      </c>
      <c r="N3587" s="193">
        <f>MAX(0,(I3587-'2031 forecast'!$C$10))</f>
        <v>0</v>
      </c>
      <c r="O3587" s="193">
        <f>MAX(0,(J3587-'2031 forecast'!$C$10))</f>
        <v>0</v>
      </c>
      <c r="P3587" s="175" t="str">
        <f t="shared" si="572"/>
        <v/>
      </c>
      <c r="Q3587" s="175" t="str">
        <f t="shared" si="573"/>
        <v/>
      </c>
    </row>
    <row r="3588" spans="1:17" s="1" customFormat="1" x14ac:dyDescent="0.3">
      <c r="A3588" s="189">
        <f t="shared" si="571"/>
        <v>43980.333333324641</v>
      </c>
      <c r="B3588" s="190">
        <f t="shared" si="566"/>
        <v>43980</v>
      </c>
      <c r="C3588" s="1">
        <f t="shared" si="567"/>
        <v>8</v>
      </c>
      <c r="D3588" s="191">
        <v>2.9589853701772508</v>
      </c>
      <c r="E3588" s="192">
        <f t="shared" si="568"/>
        <v>1.0274676347694998E-4</v>
      </c>
      <c r="F3588" s="193">
        <f t="shared" si="569"/>
        <v>4.411736449204799</v>
      </c>
      <c r="G3588" s="193">
        <f t="shared" si="576"/>
        <v>4.5748753371582671</v>
      </c>
      <c r="H3588" s="193">
        <f t="shared" si="576"/>
        <v>4.7440468376825713</v>
      </c>
      <c r="I3588" s="193">
        <f t="shared" si="576"/>
        <v>4.9194740270465687</v>
      </c>
      <c r="J3588" s="193">
        <f t="shared" si="576"/>
        <v>5.101388230519218</v>
      </c>
      <c r="K3588" s="193">
        <f>MAX(0,(F3588-'2031 forecast'!$C$10))</f>
        <v>0</v>
      </c>
      <c r="L3588" s="193">
        <f>MAX(0,(G3588-'2031 forecast'!$C$10))</f>
        <v>0</v>
      </c>
      <c r="M3588" s="193">
        <f>MAX(0,(H3588-'2031 forecast'!$C$10))</f>
        <v>0</v>
      </c>
      <c r="N3588" s="193">
        <f>MAX(0,(I3588-'2031 forecast'!$C$10))</f>
        <v>0</v>
      </c>
      <c r="O3588" s="193">
        <f>MAX(0,(J3588-'2031 forecast'!$C$10))</f>
        <v>0</v>
      </c>
      <c r="P3588" s="175" t="str">
        <f t="shared" si="572"/>
        <v/>
      </c>
      <c r="Q3588" s="175" t="str">
        <f t="shared" si="573"/>
        <v/>
      </c>
    </row>
    <row r="3589" spans="1:17" s="1" customFormat="1" x14ac:dyDescent="0.3">
      <c r="A3589" s="189">
        <f t="shared" si="571"/>
        <v>43980.374999991305</v>
      </c>
      <c r="B3589" s="190">
        <f t="shared" ref="B3589:B3652" si="577">INT(A3589)</f>
        <v>43980</v>
      </c>
      <c r="C3589" s="1">
        <f t="shared" ref="C3589:C3652" si="578">HOUR(A3589)</f>
        <v>9</v>
      </c>
      <c r="D3589" s="191">
        <v>3.2676835894578291</v>
      </c>
      <c r="E3589" s="192">
        <f t="shared" ref="E3589:E3652" si="579">D3589/SUM($D$4:$D$8763)</f>
        <v>1.1346589147327299E-4</v>
      </c>
      <c r="F3589" s="193">
        <f t="shared" ref="F3589:F3652" si="580">E3589*$F$2</f>
        <v>4.8719939413610245</v>
      </c>
      <c r="G3589" s="193">
        <f t="shared" si="576"/>
        <v>5.0521524079559477</v>
      </c>
      <c r="H3589" s="193">
        <f t="shared" si="576"/>
        <v>5.2389728436494556</v>
      </c>
      <c r="I3589" s="193">
        <f t="shared" si="576"/>
        <v>5.4327015972982462</v>
      </c>
      <c r="J3589" s="193">
        <f t="shared" si="576"/>
        <v>5.6335941273418335</v>
      </c>
      <c r="K3589" s="193">
        <f>MAX(0,(F3589-'2031 forecast'!$C$10))</f>
        <v>0</v>
      </c>
      <c r="L3589" s="193">
        <f>MAX(0,(G3589-'2031 forecast'!$C$10))</f>
        <v>0</v>
      </c>
      <c r="M3589" s="193">
        <f>MAX(0,(H3589-'2031 forecast'!$C$10))</f>
        <v>0</v>
      </c>
      <c r="N3589" s="193">
        <f>MAX(0,(I3589-'2031 forecast'!$C$10))</f>
        <v>0</v>
      </c>
      <c r="O3589" s="193">
        <f>MAX(0,(J3589-'2031 forecast'!$C$10))</f>
        <v>0</v>
      </c>
      <c r="P3589" s="175" t="str">
        <f t="shared" si="572"/>
        <v/>
      </c>
      <c r="Q3589" s="175" t="str">
        <f t="shared" si="573"/>
        <v/>
      </c>
    </row>
    <row r="3590" spans="1:17" s="1" customFormat="1" x14ac:dyDescent="0.3">
      <c r="A3590" s="189">
        <f t="shared" ref="A3590:A3653" si="581">A3589 + TIME(1,0,0)</f>
        <v>43980.416666657969</v>
      </c>
      <c r="B3590" s="190">
        <f t="shared" si="577"/>
        <v>43980</v>
      </c>
      <c r="C3590" s="1">
        <f t="shared" si="578"/>
        <v>10</v>
      </c>
      <c r="D3590" s="191">
        <v>3.4785018855518826</v>
      </c>
      <c r="E3590" s="192">
        <f t="shared" si="579"/>
        <v>1.2078627156832286E-4</v>
      </c>
      <c r="F3590" s="193">
        <f t="shared" si="580"/>
        <v>5.1863161311262518</v>
      </c>
      <c r="G3590" s="193">
        <f t="shared" si="576"/>
        <v>5.3780977245982671</v>
      </c>
      <c r="H3590" s="193">
        <f t="shared" si="576"/>
        <v>5.5769710916268398</v>
      </c>
      <c r="I3590" s="193">
        <f t="shared" si="576"/>
        <v>5.7831984745432941</v>
      </c>
      <c r="J3590" s="193">
        <f t="shared" si="576"/>
        <v>5.9970518129767898</v>
      </c>
      <c r="K3590" s="193">
        <f>MAX(0,(F3590-'2031 forecast'!$C$10))</f>
        <v>0</v>
      </c>
      <c r="L3590" s="193">
        <f>MAX(0,(G3590-'2031 forecast'!$C$10))</f>
        <v>0</v>
      </c>
      <c r="M3590" s="193">
        <f>MAX(0,(H3590-'2031 forecast'!$C$10))</f>
        <v>0</v>
      </c>
      <c r="N3590" s="193">
        <f>MAX(0,(I3590-'2031 forecast'!$C$10))</f>
        <v>4.6198474543293955E-2</v>
      </c>
      <c r="O3590" s="193">
        <f>MAX(0,(J3590-'2031 forecast'!$C$10))</f>
        <v>0.2600518129767897</v>
      </c>
      <c r="P3590" s="175" t="str">
        <f t="shared" ref="P3590:P3653" si="582">IF(K3590&gt;0,IF(K3589&gt;0,P3589+1,1),"")</f>
        <v/>
      </c>
      <c r="Q3590" s="175" t="str">
        <f t="shared" ref="Q3590:Q3653" si="583">IF(AND(K3590&gt;0,K3591=0),P3590,"")</f>
        <v/>
      </c>
    </row>
    <row r="3591" spans="1:17" s="1" customFormat="1" x14ac:dyDescent="0.3">
      <c r="A3591" s="189">
        <f t="shared" si="581"/>
        <v>43980.458333324634</v>
      </c>
      <c r="B3591" s="190">
        <f t="shared" si="577"/>
        <v>43980</v>
      </c>
      <c r="C3591" s="1">
        <f t="shared" si="578"/>
        <v>11</v>
      </c>
      <c r="D3591" s="191">
        <v>3.501089560133388</v>
      </c>
      <c r="E3591" s="192">
        <f t="shared" si="579"/>
        <v>1.215705980070782E-4</v>
      </c>
      <c r="F3591" s="193">
        <f t="shared" si="580"/>
        <v>5.2199935086010969</v>
      </c>
      <c r="G3591" s="193">
        <f t="shared" si="576"/>
        <v>5.4130204370956587</v>
      </c>
      <c r="H3591" s="193">
        <f t="shared" si="576"/>
        <v>5.6131851896244163</v>
      </c>
      <c r="I3591" s="193">
        <f t="shared" si="576"/>
        <v>5.8207517113909777</v>
      </c>
      <c r="J3591" s="193">
        <f t="shared" si="576"/>
        <v>6.0359937078662496</v>
      </c>
      <c r="K3591" s="193">
        <f>MAX(0,(F3591-'2031 forecast'!$C$10))</f>
        <v>0</v>
      </c>
      <c r="L3591" s="193">
        <f>MAX(0,(G3591-'2031 forecast'!$C$10))</f>
        <v>0</v>
      </c>
      <c r="M3591" s="193">
        <f>MAX(0,(H3591-'2031 forecast'!$C$10))</f>
        <v>0</v>
      </c>
      <c r="N3591" s="193">
        <f>MAX(0,(I3591-'2031 forecast'!$C$10))</f>
        <v>8.375171139097759E-2</v>
      </c>
      <c r="O3591" s="193">
        <f>MAX(0,(J3591-'2031 forecast'!$C$10))</f>
        <v>0.29899370786624946</v>
      </c>
      <c r="P3591" s="175" t="str">
        <f t="shared" si="582"/>
        <v/>
      </c>
      <c r="Q3591" s="175" t="str">
        <f t="shared" si="583"/>
        <v/>
      </c>
    </row>
    <row r="3592" spans="1:17" s="1" customFormat="1" x14ac:dyDescent="0.3">
      <c r="A3592" s="189">
        <f t="shared" si="581"/>
        <v>43980.499999991298</v>
      </c>
      <c r="B3592" s="190">
        <f t="shared" si="577"/>
        <v>43980</v>
      </c>
      <c r="C3592" s="1">
        <f t="shared" si="578"/>
        <v>12</v>
      </c>
      <c r="D3592" s="191">
        <v>3.772141655111457</v>
      </c>
      <c r="E3592" s="192">
        <f t="shared" si="579"/>
        <v>1.3098251527214234E-4</v>
      </c>
      <c r="F3592" s="193">
        <f t="shared" si="580"/>
        <v>5.6241220382992472</v>
      </c>
      <c r="G3592" s="193">
        <f t="shared" si="576"/>
        <v>5.832092987064355</v>
      </c>
      <c r="H3592" s="193">
        <f t="shared" si="576"/>
        <v>6.0477543655953392</v>
      </c>
      <c r="I3592" s="193">
        <f t="shared" si="576"/>
        <v>6.2713905535631831</v>
      </c>
      <c r="J3592" s="193">
        <f t="shared" si="576"/>
        <v>6.5032964465397667</v>
      </c>
      <c r="K3592" s="193">
        <f>MAX(0,(F3592-'2031 forecast'!$C$10))</f>
        <v>0</v>
      </c>
      <c r="L3592" s="193">
        <f>MAX(0,(G3592-'2031 forecast'!$C$10))</f>
        <v>9.5092987064354872E-2</v>
      </c>
      <c r="M3592" s="193">
        <f>MAX(0,(H3592-'2031 forecast'!$C$10))</f>
        <v>0.31075436559533909</v>
      </c>
      <c r="N3592" s="193">
        <f>MAX(0,(I3592-'2031 forecast'!$C$10))</f>
        <v>0.53439055356318299</v>
      </c>
      <c r="O3592" s="193">
        <f>MAX(0,(J3592-'2031 forecast'!$C$10))</f>
        <v>0.76629644653976658</v>
      </c>
      <c r="P3592" s="175" t="str">
        <f t="shared" si="582"/>
        <v/>
      </c>
      <c r="Q3592" s="175" t="str">
        <f t="shared" si="583"/>
        <v/>
      </c>
    </row>
    <row r="3593" spans="1:17" s="1" customFormat="1" x14ac:dyDescent="0.3">
      <c r="A3593" s="189">
        <f t="shared" si="581"/>
        <v>43980.541666657962</v>
      </c>
      <c r="B3593" s="190">
        <f t="shared" si="577"/>
        <v>43980</v>
      </c>
      <c r="C3593" s="1">
        <f t="shared" si="578"/>
        <v>13</v>
      </c>
      <c r="D3593" s="191">
        <v>3.9377846020424991</v>
      </c>
      <c r="E3593" s="192">
        <f t="shared" si="579"/>
        <v>1.3673424248968153E-4</v>
      </c>
      <c r="F3593" s="193">
        <f t="shared" si="580"/>
        <v>5.8710894731147834</v>
      </c>
      <c r="G3593" s="193">
        <f t="shared" si="576"/>
        <v>6.088192878711892</v>
      </c>
      <c r="H3593" s="193">
        <f t="shared" si="576"/>
        <v>6.3133244175775705</v>
      </c>
      <c r="I3593" s="193">
        <f t="shared" si="576"/>
        <v>6.5467809571128637</v>
      </c>
      <c r="J3593" s="193">
        <f t="shared" si="576"/>
        <v>6.7888703423958043</v>
      </c>
      <c r="K3593" s="193">
        <f>MAX(0,(F3593-'2031 forecast'!$C$10))</f>
        <v>0.13408947311478325</v>
      </c>
      <c r="L3593" s="193">
        <f>MAX(0,(G3593-'2031 forecast'!$C$10))</f>
        <v>0.35119287871189186</v>
      </c>
      <c r="M3593" s="193">
        <f>MAX(0,(H3593-'2031 forecast'!$C$10))</f>
        <v>0.57632441757757036</v>
      </c>
      <c r="N3593" s="193">
        <f>MAX(0,(I3593-'2031 forecast'!$C$10))</f>
        <v>0.80978095711286358</v>
      </c>
      <c r="O3593" s="193">
        <f>MAX(0,(J3593-'2031 forecast'!$C$10))</f>
        <v>1.0518703423958042</v>
      </c>
      <c r="P3593" s="175">
        <f t="shared" si="582"/>
        <v>1</v>
      </c>
      <c r="Q3593" s="175" t="str">
        <f t="shared" si="583"/>
        <v/>
      </c>
    </row>
    <row r="3594" spans="1:17" s="1" customFormat="1" x14ac:dyDescent="0.3">
      <c r="A3594" s="189">
        <f t="shared" si="581"/>
        <v>43980.583333324626</v>
      </c>
      <c r="B3594" s="190">
        <f t="shared" si="577"/>
        <v>43980</v>
      </c>
      <c r="C3594" s="1">
        <f t="shared" si="578"/>
        <v>14</v>
      </c>
      <c r="D3594" s="191">
        <v>3.9001384777399895</v>
      </c>
      <c r="E3594" s="192">
        <f t="shared" si="579"/>
        <v>1.3542703175842261E-4</v>
      </c>
      <c r="F3594" s="193">
        <f t="shared" si="580"/>
        <v>5.8149605106567064</v>
      </c>
      <c r="G3594" s="193">
        <f t="shared" si="576"/>
        <v>6.0299883578829059</v>
      </c>
      <c r="H3594" s="193">
        <f t="shared" si="576"/>
        <v>6.2529675875816082</v>
      </c>
      <c r="I3594" s="193">
        <f t="shared" si="576"/>
        <v>6.4841922290333907</v>
      </c>
      <c r="J3594" s="193">
        <f t="shared" si="576"/>
        <v>6.7239671842467041</v>
      </c>
      <c r="K3594" s="193">
        <f>MAX(0,(F3594-'2031 forecast'!$C$10))</f>
        <v>7.7960510656706283E-2</v>
      </c>
      <c r="L3594" s="193">
        <f>MAX(0,(G3594-'2031 forecast'!$C$10))</f>
        <v>0.29298835788290578</v>
      </c>
      <c r="M3594" s="193">
        <f>MAX(0,(H3594-'2031 forecast'!$C$10))</f>
        <v>0.5159675875816081</v>
      </c>
      <c r="N3594" s="193">
        <f>MAX(0,(I3594-'2031 forecast'!$C$10))</f>
        <v>0.74719222903339055</v>
      </c>
      <c r="O3594" s="193">
        <f>MAX(0,(J3594-'2031 forecast'!$C$10))</f>
        <v>0.98696718424670404</v>
      </c>
      <c r="P3594" s="175">
        <f t="shared" si="582"/>
        <v>2</v>
      </c>
      <c r="Q3594" s="175">
        <f t="shared" si="583"/>
        <v>2</v>
      </c>
    </row>
    <row r="3595" spans="1:17" s="1" customFormat="1" x14ac:dyDescent="0.3">
      <c r="A3595" s="189">
        <f t="shared" si="581"/>
        <v>43980.624999991291</v>
      </c>
      <c r="B3595" s="190">
        <f t="shared" si="577"/>
        <v>43980</v>
      </c>
      <c r="C3595" s="1">
        <f t="shared" si="578"/>
        <v>15</v>
      </c>
      <c r="D3595" s="191">
        <v>3.8097877794139663</v>
      </c>
      <c r="E3595" s="192">
        <f t="shared" si="579"/>
        <v>1.3228972600340123E-4</v>
      </c>
      <c r="F3595" s="193">
        <f t="shared" si="580"/>
        <v>5.6802510007573233</v>
      </c>
      <c r="G3595" s="193">
        <f t="shared" si="576"/>
        <v>5.8902975078933402</v>
      </c>
      <c r="H3595" s="193">
        <f t="shared" si="576"/>
        <v>6.1081111955913006</v>
      </c>
      <c r="I3595" s="193">
        <f t="shared" si="576"/>
        <v>6.3339792816426552</v>
      </c>
      <c r="J3595" s="193">
        <f t="shared" si="576"/>
        <v>6.5681996046888651</v>
      </c>
      <c r="K3595" s="193">
        <f>MAX(0,(F3595-'2031 forecast'!$C$10))</f>
        <v>0</v>
      </c>
      <c r="L3595" s="193">
        <f>MAX(0,(G3595-'2031 forecast'!$C$10))</f>
        <v>0.15329750789334007</v>
      </c>
      <c r="M3595" s="193">
        <f>MAX(0,(H3595-'2031 forecast'!$C$10))</f>
        <v>0.37111119559130046</v>
      </c>
      <c r="N3595" s="193">
        <f>MAX(0,(I3595-'2031 forecast'!$C$10))</f>
        <v>0.59697928164265512</v>
      </c>
      <c r="O3595" s="193">
        <f>MAX(0,(J3595-'2031 forecast'!$C$10))</f>
        <v>0.831199604688865</v>
      </c>
      <c r="P3595" s="175" t="str">
        <f t="shared" si="582"/>
        <v/>
      </c>
      <c r="Q3595" s="175" t="str">
        <f t="shared" si="583"/>
        <v/>
      </c>
    </row>
    <row r="3596" spans="1:17" s="1" customFormat="1" x14ac:dyDescent="0.3">
      <c r="A3596" s="189">
        <f t="shared" si="581"/>
        <v>43980.666666657955</v>
      </c>
      <c r="B3596" s="190">
        <f t="shared" si="577"/>
        <v>43980</v>
      </c>
      <c r="C3596" s="1">
        <f t="shared" si="578"/>
        <v>16</v>
      </c>
      <c r="D3596" s="191">
        <v>3.7495539805299511</v>
      </c>
      <c r="E3596" s="192">
        <f t="shared" si="579"/>
        <v>1.3019818883338699E-4</v>
      </c>
      <c r="F3596" s="193">
        <f t="shared" si="580"/>
        <v>5.5904446608244012</v>
      </c>
      <c r="G3596" s="193">
        <f t="shared" si="576"/>
        <v>5.7971702745669633</v>
      </c>
      <c r="H3596" s="193">
        <f t="shared" si="576"/>
        <v>6.0115402675977618</v>
      </c>
      <c r="I3596" s="193">
        <f t="shared" si="576"/>
        <v>6.2338373167154986</v>
      </c>
      <c r="J3596" s="193">
        <f t="shared" si="576"/>
        <v>6.4643545516503069</v>
      </c>
      <c r="K3596" s="193">
        <f>MAX(0,(F3596-'2031 forecast'!$C$10))</f>
        <v>0</v>
      </c>
      <c r="L3596" s="193">
        <f>MAX(0,(G3596-'2031 forecast'!$C$10))</f>
        <v>6.0170274566963222E-2</v>
      </c>
      <c r="M3596" s="193">
        <f>MAX(0,(H3596-'2031 forecast'!$C$10))</f>
        <v>0.27454026759776173</v>
      </c>
      <c r="N3596" s="193">
        <f>MAX(0,(I3596-'2031 forecast'!$C$10))</f>
        <v>0.49683731671549847</v>
      </c>
      <c r="O3596" s="193">
        <f>MAX(0,(J3596-'2031 forecast'!$C$10))</f>
        <v>0.72735455165030682</v>
      </c>
      <c r="P3596" s="175" t="str">
        <f t="shared" si="582"/>
        <v/>
      </c>
      <c r="Q3596" s="175" t="str">
        <f t="shared" si="583"/>
        <v/>
      </c>
    </row>
    <row r="3597" spans="1:17" s="1" customFormat="1" x14ac:dyDescent="0.3">
      <c r="A3597" s="189">
        <f t="shared" si="581"/>
        <v>43980.708333324619</v>
      </c>
      <c r="B3597" s="190">
        <f t="shared" si="577"/>
        <v>43980</v>
      </c>
      <c r="C3597" s="1">
        <f t="shared" si="578"/>
        <v>17</v>
      </c>
      <c r="D3597" s="191">
        <v>3.5613233590174032</v>
      </c>
      <c r="E3597" s="192">
        <f t="shared" si="579"/>
        <v>1.2366213517709244E-4</v>
      </c>
      <c r="F3597" s="193">
        <f t="shared" si="580"/>
        <v>5.309799848534019</v>
      </c>
      <c r="G3597" s="193">
        <f t="shared" si="576"/>
        <v>5.5061476704220347</v>
      </c>
      <c r="H3597" s="193">
        <f t="shared" si="576"/>
        <v>5.7097561176179541</v>
      </c>
      <c r="I3597" s="193">
        <f t="shared" si="576"/>
        <v>5.9208936763181335</v>
      </c>
      <c r="J3597" s="193">
        <f t="shared" si="576"/>
        <v>6.1398387609048086</v>
      </c>
      <c r="K3597" s="193">
        <f>MAX(0,(F3597-'2031 forecast'!$C$10))</f>
        <v>0</v>
      </c>
      <c r="L3597" s="193">
        <f>MAX(0,(G3597-'2031 forecast'!$C$10))</f>
        <v>0</v>
      </c>
      <c r="M3597" s="193">
        <f>MAX(0,(H3597-'2031 forecast'!$C$10))</f>
        <v>0</v>
      </c>
      <c r="N3597" s="193">
        <f>MAX(0,(I3597-'2031 forecast'!$C$10))</f>
        <v>0.18389367631813336</v>
      </c>
      <c r="O3597" s="193">
        <f>MAX(0,(J3597-'2031 forecast'!$C$10))</f>
        <v>0.40283876090480852</v>
      </c>
      <c r="P3597" s="175" t="str">
        <f t="shared" si="582"/>
        <v/>
      </c>
      <c r="Q3597" s="175" t="str">
        <f t="shared" si="583"/>
        <v/>
      </c>
    </row>
    <row r="3598" spans="1:17" s="1" customFormat="1" x14ac:dyDescent="0.3">
      <c r="A3598" s="189">
        <f t="shared" si="581"/>
        <v>43980.749999991283</v>
      </c>
      <c r="B3598" s="190">
        <f t="shared" si="577"/>
        <v>43980</v>
      </c>
      <c r="C3598" s="1">
        <f t="shared" si="578"/>
        <v>18</v>
      </c>
      <c r="D3598" s="191">
        <v>3.4483849861098745</v>
      </c>
      <c r="E3598" s="192">
        <f t="shared" si="579"/>
        <v>1.1974050298331573E-4</v>
      </c>
      <c r="F3598" s="193">
        <f t="shared" si="580"/>
        <v>5.1414129611597899</v>
      </c>
      <c r="G3598" s="193">
        <f t="shared" si="576"/>
        <v>5.3315341079350782</v>
      </c>
      <c r="H3598" s="193">
        <f t="shared" si="576"/>
        <v>5.52868562763007</v>
      </c>
      <c r="I3598" s="193">
        <f t="shared" si="576"/>
        <v>5.7331274920797153</v>
      </c>
      <c r="J3598" s="193">
        <f t="shared" si="576"/>
        <v>5.9451292864575098</v>
      </c>
      <c r="K3598" s="193">
        <f>MAX(0,(F3598-'2031 forecast'!$C$10))</f>
        <v>0</v>
      </c>
      <c r="L3598" s="193">
        <f>MAX(0,(G3598-'2031 forecast'!$C$10))</f>
        <v>0</v>
      </c>
      <c r="M3598" s="193">
        <f>MAX(0,(H3598-'2031 forecast'!$C$10))</f>
        <v>0</v>
      </c>
      <c r="N3598" s="193">
        <f>MAX(0,(I3598-'2031 forecast'!$C$10))</f>
        <v>0</v>
      </c>
      <c r="O3598" s="193">
        <f>MAX(0,(J3598-'2031 forecast'!$C$10))</f>
        <v>0.20812928645750972</v>
      </c>
      <c r="P3598" s="175" t="str">
        <f t="shared" si="582"/>
        <v/>
      </c>
      <c r="Q3598" s="175" t="str">
        <f t="shared" si="583"/>
        <v/>
      </c>
    </row>
    <row r="3599" spans="1:17" s="1" customFormat="1" x14ac:dyDescent="0.3">
      <c r="A3599" s="189">
        <f t="shared" si="581"/>
        <v>43980.791666657948</v>
      </c>
      <c r="B3599" s="190">
        <f t="shared" si="577"/>
        <v>43980</v>
      </c>
      <c r="C3599" s="1">
        <f t="shared" si="578"/>
        <v>19</v>
      </c>
      <c r="D3599" s="191">
        <v>3.2752128143183308</v>
      </c>
      <c r="E3599" s="192">
        <f t="shared" si="579"/>
        <v>1.1372733361952476E-4</v>
      </c>
      <c r="F3599" s="193">
        <f t="shared" si="580"/>
        <v>4.8832197338526395</v>
      </c>
      <c r="G3599" s="193">
        <f t="shared" si="576"/>
        <v>5.0637933121217449</v>
      </c>
      <c r="H3599" s="193">
        <f t="shared" si="576"/>
        <v>5.2510442096486472</v>
      </c>
      <c r="I3599" s="193">
        <f t="shared" si="576"/>
        <v>5.4452193429141396</v>
      </c>
      <c r="J3599" s="193">
        <f t="shared" si="576"/>
        <v>5.6465747589716528</v>
      </c>
      <c r="K3599" s="193">
        <f>MAX(0,(F3599-'2031 forecast'!$C$10))</f>
        <v>0</v>
      </c>
      <c r="L3599" s="193">
        <f>MAX(0,(G3599-'2031 forecast'!$C$10))</f>
        <v>0</v>
      </c>
      <c r="M3599" s="193">
        <f>MAX(0,(H3599-'2031 forecast'!$C$10))</f>
        <v>0</v>
      </c>
      <c r="N3599" s="193">
        <f>MAX(0,(I3599-'2031 forecast'!$C$10))</f>
        <v>0</v>
      </c>
      <c r="O3599" s="193">
        <f>MAX(0,(J3599-'2031 forecast'!$C$10))</f>
        <v>0</v>
      </c>
      <c r="P3599" s="175" t="str">
        <f t="shared" si="582"/>
        <v/>
      </c>
      <c r="Q3599" s="175" t="str">
        <f t="shared" si="583"/>
        <v/>
      </c>
    </row>
    <row r="3600" spans="1:17" s="1" customFormat="1" x14ac:dyDescent="0.3">
      <c r="A3600" s="189">
        <f t="shared" si="581"/>
        <v>43980.833333324612</v>
      </c>
      <c r="B3600" s="190">
        <f t="shared" si="577"/>
        <v>43980</v>
      </c>
      <c r="C3600" s="1">
        <f t="shared" si="578"/>
        <v>20</v>
      </c>
      <c r="D3600" s="191">
        <v>3.2526251397368249</v>
      </c>
      <c r="E3600" s="192">
        <f t="shared" si="579"/>
        <v>1.1294300718076943E-4</v>
      </c>
      <c r="F3600" s="193">
        <f t="shared" si="580"/>
        <v>4.8495423563777935</v>
      </c>
      <c r="G3600" s="193">
        <f t="shared" si="576"/>
        <v>5.0288705996243532</v>
      </c>
      <c r="H3600" s="193">
        <f t="shared" si="576"/>
        <v>5.2148301116510707</v>
      </c>
      <c r="I3600" s="193">
        <f t="shared" si="576"/>
        <v>5.4076661060664568</v>
      </c>
      <c r="J3600" s="193">
        <f t="shared" si="576"/>
        <v>5.6076328640821931</v>
      </c>
      <c r="K3600" s="193">
        <f>MAX(0,(F3600-'2031 forecast'!$C$10))</f>
        <v>0</v>
      </c>
      <c r="L3600" s="193">
        <f>MAX(0,(G3600-'2031 forecast'!$C$10))</f>
        <v>0</v>
      </c>
      <c r="M3600" s="193">
        <f>MAX(0,(H3600-'2031 forecast'!$C$10))</f>
        <v>0</v>
      </c>
      <c r="N3600" s="193">
        <f>MAX(0,(I3600-'2031 forecast'!$C$10))</f>
        <v>0</v>
      </c>
      <c r="O3600" s="193">
        <f>MAX(0,(J3600-'2031 forecast'!$C$10))</f>
        <v>0</v>
      </c>
      <c r="P3600" s="175" t="str">
        <f t="shared" si="582"/>
        <v/>
      </c>
      <c r="Q3600" s="175" t="str">
        <f t="shared" si="583"/>
        <v/>
      </c>
    </row>
    <row r="3601" spans="1:17" s="1" customFormat="1" x14ac:dyDescent="0.3">
      <c r="A3601" s="189">
        <f t="shared" si="581"/>
        <v>43980.874999991276</v>
      </c>
      <c r="B3601" s="190">
        <f t="shared" si="577"/>
        <v>43980</v>
      </c>
      <c r="C3601" s="1">
        <f t="shared" si="578"/>
        <v>21</v>
      </c>
      <c r="D3601" s="191">
        <v>3.0342776187822702</v>
      </c>
      <c r="E3601" s="192">
        <f t="shared" si="579"/>
        <v>1.0536118493946779E-4</v>
      </c>
      <c r="F3601" s="193">
        <f t="shared" si="580"/>
        <v>4.5239943741209521</v>
      </c>
      <c r="G3601" s="193">
        <f t="shared" si="576"/>
        <v>4.6912843788162375</v>
      </c>
      <c r="H3601" s="193">
        <f t="shared" si="576"/>
        <v>4.8647604976744949</v>
      </c>
      <c r="I3601" s="193">
        <f t="shared" si="576"/>
        <v>5.0446514832055147</v>
      </c>
      <c r="J3601" s="193">
        <f t="shared" si="576"/>
        <v>5.2311945468174175</v>
      </c>
      <c r="K3601" s="193">
        <f>MAX(0,(F3601-'2031 forecast'!$C$10))</f>
        <v>0</v>
      </c>
      <c r="L3601" s="193">
        <f>MAX(0,(G3601-'2031 forecast'!$C$10))</f>
        <v>0</v>
      </c>
      <c r="M3601" s="193">
        <f>MAX(0,(H3601-'2031 forecast'!$C$10))</f>
        <v>0</v>
      </c>
      <c r="N3601" s="193">
        <f>MAX(0,(I3601-'2031 forecast'!$C$10))</f>
        <v>0</v>
      </c>
      <c r="O3601" s="193">
        <f>MAX(0,(J3601-'2031 forecast'!$C$10))</f>
        <v>0</v>
      </c>
      <c r="P3601" s="175" t="str">
        <f t="shared" si="582"/>
        <v/>
      </c>
      <c r="Q3601" s="175" t="str">
        <f t="shared" si="583"/>
        <v/>
      </c>
    </row>
    <row r="3602" spans="1:17" s="1" customFormat="1" x14ac:dyDescent="0.3">
      <c r="A3602" s="189">
        <f t="shared" si="581"/>
        <v>43980.91666665794</v>
      </c>
      <c r="B3602" s="190">
        <f t="shared" si="577"/>
        <v>43980</v>
      </c>
      <c r="C3602" s="1">
        <f t="shared" si="578"/>
        <v>22</v>
      </c>
      <c r="D3602" s="191">
        <v>2.8535762221302239</v>
      </c>
      <c r="E3602" s="192">
        <f t="shared" si="579"/>
        <v>9.908657342942503E-5</v>
      </c>
      <c r="F3602" s="193">
        <f t="shared" si="580"/>
        <v>4.2545753543221849</v>
      </c>
      <c r="G3602" s="193">
        <f t="shared" si="576"/>
        <v>4.411902678837107</v>
      </c>
      <c r="H3602" s="193">
        <f t="shared" si="576"/>
        <v>4.5750477136938787</v>
      </c>
      <c r="I3602" s="193">
        <f t="shared" si="576"/>
        <v>4.7442255884240438</v>
      </c>
      <c r="J3602" s="193">
        <f t="shared" si="576"/>
        <v>4.9196593877017394</v>
      </c>
      <c r="K3602" s="193">
        <f>MAX(0,(F3602-'2031 forecast'!$C$10))</f>
        <v>0</v>
      </c>
      <c r="L3602" s="193">
        <f>MAX(0,(G3602-'2031 forecast'!$C$10))</f>
        <v>0</v>
      </c>
      <c r="M3602" s="193">
        <f>MAX(0,(H3602-'2031 forecast'!$C$10))</f>
        <v>0</v>
      </c>
      <c r="N3602" s="193">
        <f>MAX(0,(I3602-'2031 forecast'!$C$10))</f>
        <v>0</v>
      </c>
      <c r="O3602" s="193">
        <f>MAX(0,(J3602-'2031 forecast'!$C$10))</f>
        <v>0</v>
      </c>
      <c r="P3602" s="175" t="str">
        <f t="shared" si="582"/>
        <v/>
      </c>
      <c r="Q3602" s="175" t="str">
        <f t="shared" si="583"/>
        <v/>
      </c>
    </row>
    <row r="3603" spans="1:17" s="1" customFormat="1" x14ac:dyDescent="0.3">
      <c r="A3603" s="189">
        <f t="shared" si="581"/>
        <v>43980.958333324605</v>
      </c>
      <c r="B3603" s="190">
        <f t="shared" si="577"/>
        <v>43980</v>
      </c>
      <c r="C3603" s="1">
        <f t="shared" si="578"/>
        <v>23</v>
      </c>
      <c r="D3603" s="191">
        <v>2.5825241271521548</v>
      </c>
      <c r="E3603" s="192">
        <f t="shared" si="579"/>
        <v>8.9674656164360906E-5</v>
      </c>
      <c r="F3603" s="193">
        <f t="shared" si="580"/>
        <v>3.8504468246240351</v>
      </c>
      <c r="G3603" s="193">
        <f t="shared" si="576"/>
        <v>3.9928301288684103</v>
      </c>
      <c r="H3603" s="193">
        <f t="shared" si="576"/>
        <v>4.1404785377229558</v>
      </c>
      <c r="I3603" s="193">
        <f t="shared" si="576"/>
        <v>4.2935867462518393</v>
      </c>
      <c r="J3603" s="193">
        <f t="shared" si="576"/>
        <v>4.4523566490282223</v>
      </c>
      <c r="K3603" s="193">
        <f>MAX(0,(F3603-'2031 forecast'!$C$10))</f>
        <v>0</v>
      </c>
      <c r="L3603" s="193">
        <f>MAX(0,(G3603-'2031 forecast'!$C$10))</f>
        <v>0</v>
      </c>
      <c r="M3603" s="193">
        <f>MAX(0,(H3603-'2031 forecast'!$C$10))</f>
        <v>0</v>
      </c>
      <c r="N3603" s="193">
        <f>MAX(0,(I3603-'2031 forecast'!$C$10))</f>
        <v>0</v>
      </c>
      <c r="O3603" s="193">
        <f>MAX(0,(J3603-'2031 forecast'!$C$10))</f>
        <v>0</v>
      </c>
      <c r="P3603" s="175" t="str">
        <f t="shared" si="582"/>
        <v/>
      </c>
      <c r="Q3603" s="175" t="str">
        <f t="shared" si="583"/>
        <v/>
      </c>
    </row>
    <row r="3604" spans="1:17" s="1" customFormat="1" x14ac:dyDescent="0.3">
      <c r="A3604" s="189">
        <f t="shared" si="581"/>
        <v>43980.999999991269</v>
      </c>
      <c r="B3604" s="190">
        <f t="shared" si="577"/>
        <v>43980</v>
      </c>
      <c r="C3604" s="1">
        <f t="shared" si="578"/>
        <v>0</v>
      </c>
      <c r="D3604" s="191">
        <v>2.5749949022916536</v>
      </c>
      <c r="E3604" s="192">
        <f t="shared" si="579"/>
        <v>8.9413214018109149E-5</v>
      </c>
      <c r="F3604" s="193">
        <f t="shared" si="580"/>
        <v>3.8392210321324209</v>
      </c>
      <c r="G3604" s="193">
        <f t="shared" si="576"/>
        <v>3.9811892247026139</v>
      </c>
      <c r="H3604" s="193">
        <f t="shared" si="576"/>
        <v>4.1284071717237651</v>
      </c>
      <c r="I3604" s="193">
        <f t="shared" si="576"/>
        <v>4.281069000635946</v>
      </c>
      <c r="J3604" s="193">
        <f t="shared" si="576"/>
        <v>4.4393760173984038</v>
      </c>
      <c r="K3604" s="193">
        <f>MAX(0,(F3604-'2031 forecast'!$C$10))</f>
        <v>0</v>
      </c>
      <c r="L3604" s="193">
        <f>MAX(0,(G3604-'2031 forecast'!$C$10))</f>
        <v>0</v>
      </c>
      <c r="M3604" s="193">
        <f>MAX(0,(H3604-'2031 forecast'!$C$10))</f>
        <v>0</v>
      </c>
      <c r="N3604" s="193">
        <f>MAX(0,(I3604-'2031 forecast'!$C$10))</f>
        <v>0</v>
      </c>
      <c r="O3604" s="193">
        <f>MAX(0,(J3604-'2031 forecast'!$C$10))</f>
        <v>0</v>
      </c>
      <c r="P3604" s="175" t="str">
        <f t="shared" si="582"/>
        <v/>
      </c>
      <c r="Q3604" s="175" t="str">
        <f t="shared" si="583"/>
        <v/>
      </c>
    </row>
    <row r="3605" spans="1:17" s="1" customFormat="1" x14ac:dyDescent="0.3">
      <c r="A3605" s="189">
        <f t="shared" si="581"/>
        <v>43981.041666657933</v>
      </c>
      <c r="B3605" s="190">
        <f t="shared" si="577"/>
        <v>43981</v>
      </c>
      <c r="C3605" s="1">
        <f t="shared" si="578"/>
        <v>1</v>
      </c>
      <c r="D3605" s="191">
        <v>2.3039428073135846</v>
      </c>
      <c r="E3605" s="192">
        <f t="shared" si="579"/>
        <v>8.0001296753045011E-5</v>
      </c>
      <c r="F3605" s="193">
        <f t="shared" si="580"/>
        <v>3.4350925024342707</v>
      </c>
      <c r="G3605" s="193">
        <f t="shared" ref="G3605:J3624" si="584">$E3605*G$2</f>
        <v>3.5621166747339172</v>
      </c>
      <c r="H3605" s="193">
        <f t="shared" si="584"/>
        <v>3.6938379957528418</v>
      </c>
      <c r="I3605" s="193">
        <f t="shared" si="584"/>
        <v>3.8304301584637401</v>
      </c>
      <c r="J3605" s="193">
        <f t="shared" si="584"/>
        <v>3.9720732787248871</v>
      </c>
      <c r="K3605" s="193">
        <f>MAX(0,(F3605-'2031 forecast'!$C$10))</f>
        <v>0</v>
      </c>
      <c r="L3605" s="193">
        <f>MAX(0,(G3605-'2031 forecast'!$C$10))</f>
        <v>0</v>
      </c>
      <c r="M3605" s="193">
        <f>MAX(0,(H3605-'2031 forecast'!$C$10))</f>
        <v>0</v>
      </c>
      <c r="N3605" s="193">
        <f>MAX(0,(I3605-'2031 forecast'!$C$10))</f>
        <v>0</v>
      </c>
      <c r="O3605" s="193">
        <f>MAX(0,(J3605-'2031 forecast'!$C$10))</f>
        <v>0</v>
      </c>
      <c r="P3605" s="175" t="str">
        <f t="shared" si="582"/>
        <v/>
      </c>
      <c r="Q3605" s="175" t="str">
        <f t="shared" si="583"/>
        <v/>
      </c>
    </row>
    <row r="3606" spans="1:17" s="1" customFormat="1" x14ac:dyDescent="0.3">
      <c r="A3606" s="189">
        <f t="shared" si="581"/>
        <v>43981.083333324597</v>
      </c>
      <c r="B3606" s="190">
        <f t="shared" si="577"/>
        <v>43981</v>
      </c>
      <c r="C3606" s="1">
        <f t="shared" si="578"/>
        <v>2</v>
      </c>
      <c r="D3606" s="191">
        <v>2.2286505587085652</v>
      </c>
      <c r="E3606" s="192">
        <f t="shared" si="579"/>
        <v>7.7386875290527199E-5</v>
      </c>
      <c r="F3606" s="193">
        <f t="shared" si="580"/>
        <v>3.3228345775181181</v>
      </c>
      <c r="G3606" s="193">
        <f t="shared" si="584"/>
        <v>3.445707633075946</v>
      </c>
      <c r="H3606" s="193">
        <f t="shared" si="584"/>
        <v>3.5731243357609186</v>
      </c>
      <c r="I3606" s="193">
        <f t="shared" si="584"/>
        <v>3.7052527023047941</v>
      </c>
      <c r="J3606" s="193">
        <f t="shared" si="584"/>
        <v>3.8422669624266881</v>
      </c>
      <c r="K3606" s="193">
        <f>MAX(0,(F3606-'2031 forecast'!$C$10))</f>
        <v>0</v>
      </c>
      <c r="L3606" s="193">
        <f>MAX(0,(G3606-'2031 forecast'!$C$10))</f>
        <v>0</v>
      </c>
      <c r="M3606" s="193">
        <f>MAX(0,(H3606-'2031 forecast'!$C$10))</f>
        <v>0</v>
      </c>
      <c r="N3606" s="193">
        <f>MAX(0,(I3606-'2031 forecast'!$C$10))</f>
        <v>0</v>
      </c>
      <c r="O3606" s="193">
        <f>MAX(0,(J3606-'2031 forecast'!$C$10))</f>
        <v>0</v>
      </c>
      <c r="P3606" s="175" t="str">
        <f t="shared" si="582"/>
        <v/>
      </c>
      <c r="Q3606" s="175" t="str">
        <f t="shared" si="583"/>
        <v/>
      </c>
    </row>
    <row r="3607" spans="1:17" s="1" customFormat="1" x14ac:dyDescent="0.3">
      <c r="A3607" s="189">
        <f t="shared" si="581"/>
        <v>43981.124999991262</v>
      </c>
      <c r="B3607" s="190">
        <f t="shared" si="577"/>
        <v>43981</v>
      </c>
      <c r="C3607" s="1">
        <f t="shared" si="578"/>
        <v>3</v>
      </c>
      <c r="D3607" s="191">
        <v>2.1533583101035458</v>
      </c>
      <c r="E3607" s="192">
        <f t="shared" si="579"/>
        <v>7.4772453828009374E-5</v>
      </c>
      <c r="F3607" s="193">
        <f t="shared" si="580"/>
        <v>3.2105766526019646</v>
      </c>
      <c r="G3607" s="193">
        <f t="shared" si="584"/>
        <v>3.3292985914179742</v>
      </c>
      <c r="H3607" s="193">
        <f t="shared" si="584"/>
        <v>3.452410675768995</v>
      </c>
      <c r="I3607" s="193">
        <f t="shared" si="584"/>
        <v>3.580075246145848</v>
      </c>
      <c r="J3607" s="193">
        <f t="shared" si="584"/>
        <v>3.7124606461284881</v>
      </c>
      <c r="K3607" s="193">
        <f>MAX(0,(F3607-'2031 forecast'!$C$10))</f>
        <v>0</v>
      </c>
      <c r="L3607" s="193">
        <f>MAX(0,(G3607-'2031 forecast'!$C$10))</f>
        <v>0</v>
      </c>
      <c r="M3607" s="193">
        <f>MAX(0,(H3607-'2031 forecast'!$C$10))</f>
        <v>0</v>
      </c>
      <c r="N3607" s="193">
        <f>MAX(0,(I3607-'2031 forecast'!$C$10))</f>
        <v>0</v>
      </c>
      <c r="O3607" s="193">
        <f>MAX(0,(J3607-'2031 forecast'!$C$10))</f>
        <v>0</v>
      </c>
      <c r="P3607" s="175" t="str">
        <f t="shared" si="582"/>
        <v/>
      </c>
      <c r="Q3607" s="175" t="str">
        <f t="shared" si="583"/>
        <v/>
      </c>
    </row>
    <row r="3608" spans="1:17" s="1" customFormat="1" x14ac:dyDescent="0.3">
      <c r="A3608" s="189">
        <f t="shared" si="581"/>
        <v>43981.166666657926</v>
      </c>
      <c r="B3608" s="190">
        <f t="shared" si="577"/>
        <v>43981</v>
      </c>
      <c r="C3608" s="1">
        <f t="shared" si="578"/>
        <v>4</v>
      </c>
      <c r="D3608" s="191">
        <v>2.1307706355220404</v>
      </c>
      <c r="E3608" s="192">
        <f t="shared" si="579"/>
        <v>7.3988127389254036E-5</v>
      </c>
      <c r="F3608" s="193">
        <f t="shared" si="580"/>
        <v>3.176899275127119</v>
      </c>
      <c r="G3608" s="193">
        <f t="shared" si="584"/>
        <v>3.294375878920583</v>
      </c>
      <c r="H3608" s="193">
        <f t="shared" si="584"/>
        <v>3.4161965777714185</v>
      </c>
      <c r="I3608" s="193">
        <f t="shared" si="584"/>
        <v>3.5425220092981644</v>
      </c>
      <c r="J3608" s="193">
        <f t="shared" si="584"/>
        <v>3.6735187512390288</v>
      </c>
      <c r="K3608" s="193">
        <f>MAX(0,(F3608-'2031 forecast'!$C$10))</f>
        <v>0</v>
      </c>
      <c r="L3608" s="193">
        <f>MAX(0,(G3608-'2031 forecast'!$C$10))</f>
        <v>0</v>
      </c>
      <c r="M3608" s="193">
        <f>MAX(0,(H3608-'2031 forecast'!$C$10))</f>
        <v>0</v>
      </c>
      <c r="N3608" s="193">
        <f>MAX(0,(I3608-'2031 forecast'!$C$10))</f>
        <v>0</v>
      </c>
      <c r="O3608" s="193">
        <f>MAX(0,(J3608-'2031 forecast'!$C$10))</f>
        <v>0</v>
      </c>
      <c r="P3608" s="175" t="str">
        <f t="shared" si="582"/>
        <v/>
      </c>
      <c r="Q3608" s="175" t="str">
        <f t="shared" si="583"/>
        <v/>
      </c>
    </row>
    <row r="3609" spans="1:17" s="1" customFormat="1" x14ac:dyDescent="0.3">
      <c r="A3609" s="189">
        <f t="shared" si="581"/>
        <v>43981.20833332459</v>
      </c>
      <c r="B3609" s="190">
        <f t="shared" si="577"/>
        <v>43981</v>
      </c>
      <c r="C3609" s="1">
        <f t="shared" si="578"/>
        <v>5</v>
      </c>
      <c r="D3609" s="191">
        <v>2.0931245112195311</v>
      </c>
      <c r="E3609" s="192">
        <f t="shared" si="579"/>
        <v>7.2680916657995144E-5</v>
      </c>
      <c r="F3609" s="193">
        <f t="shared" si="580"/>
        <v>3.1207703126690434</v>
      </c>
      <c r="G3609" s="193">
        <f t="shared" si="584"/>
        <v>3.2361713580915983</v>
      </c>
      <c r="H3609" s="193">
        <f t="shared" si="584"/>
        <v>3.3558397477754576</v>
      </c>
      <c r="I3609" s="193">
        <f t="shared" si="584"/>
        <v>3.4799332812186923</v>
      </c>
      <c r="J3609" s="193">
        <f t="shared" si="584"/>
        <v>3.60861559308993</v>
      </c>
      <c r="K3609" s="193">
        <f>MAX(0,(F3609-'2031 forecast'!$C$10))</f>
        <v>0</v>
      </c>
      <c r="L3609" s="193">
        <f>MAX(0,(G3609-'2031 forecast'!$C$10))</f>
        <v>0</v>
      </c>
      <c r="M3609" s="193">
        <f>MAX(0,(H3609-'2031 forecast'!$C$10))</f>
        <v>0</v>
      </c>
      <c r="N3609" s="193">
        <f>MAX(0,(I3609-'2031 forecast'!$C$10))</f>
        <v>0</v>
      </c>
      <c r="O3609" s="193">
        <f>MAX(0,(J3609-'2031 forecast'!$C$10))</f>
        <v>0</v>
      </c>
      <c r="P3609" s="175" t="str">
        <f t="shared" si="582"/>
        <v/>
      </c>
      <c r="Q3609" s="175" t="str">
        <f t="shared" si="583"/>
        <v/>
      </c>
    </row>
    <row r="3610" spans="1:17" s="1" customFormat="1" x14ac:dyDescent="0.3">
      <c r="A3610" s="189">
        <f t="shared" si="581"/>
        <v>43981.249999991254</v>
      </c>
      <c r="B3610" s="190">
        <f t="shared" si="577"/>
        <v>43981</v>
      </c>
      <c r="C3610" s="1">
        <f t="shared" si="578"/>
        <v>6</v>
      </c>
      <c r="D3610" s="191">
        <v>2.085595286359029</v>
      </c>
      <c r="E3610" s="192">
        <f t="shared" si="579"/>
        <v>7.241947451174336E-5</v>
      </c>
      <c r="F3610" s="193">
        <f t="shared" si="580"/>
        <v>3.1095445201774279</v>
      </c>
      <c r="G3610" s="193">
        <f t="shared" si="584"/>
        <v>3.2245304539258011</v>
      </c>
      <c r="H3610" s="193">
        <f t="shared" si="584"/>
        <v>3.3437683817762651</v>
      </c>
      <c r="I3610" s="193">
        <f t="shared" si="584"/>
        <v>3.4674155356027976</v>
      </c>
      <c r="J3610" s="193">
        <f t="shared" si="584"/>
        <v>3.5956349614601102</v>
      </c>
      <c r="K3610" s="193">
        <f>MAX(0,(F3610-'2031 forecast'!$C$10))</f>
        <v>0</v>
      </c>
      <c r="L3610" s="193">
        <f>MAX(0,(G3610-'2031 forecast'!$C$10))</f>
        <v>0</v>
      </c>
      <c r="M3610" s="193">
        <f>MAX(0,(H3610-'2031 forecast'!$C$10))</f>
        <v>0</v>
      </c>
      <c r="N3610" s="193">
        <f>MAX(0,(I3610-'2031 forecast'!$C$10))</f>
        <v>0</v>
      </c>
      <c r="O3610" s="193">
        <f>MAX(0,(J3610-'2031 forecast'!$C$10))</f>
        <v>0</v>
      </c>
      <c r="P3610" s="175" t="str">
        <f t="shared" si="582"/>
        <v/>
      </c>
      <c r="Q3610" s="175" t="str">
        <f t="shared" si="583"/>
        <v/>
      </c>
    </row>
    <row r="3611" spans="1:17" s="1" customFormat="1" x14ac:dyDescent="0.3">
      <c r="A3611" s="189">
        <f t="shared" si="581"/>
        <v>43981.291666657919</v>
      </c>
      <c r="B3611" s="190">
        <f t="shared" si="577"/>
        <v>43981</v>
      </c>
      <c r="C3611" s="1">
        <f t="shared" si="578"/>
        <v>7</v>
      </c>
      <c r="D3611" s="191">
        <v>2.2813551327320787</v>
      </c>
      <c r="E3611" s="192">
        <f t="shared" si="579"/>
        <v>7.9216970314289673E-5</v>
      </c>
      <c r="F3611" s="193">
        <f t="shared" si="580"/>
        <v>3.4014151249594251</v>
      </c>
      <c r="G3611" s="193">
        <f t="shared" si="584"/>
        <v>3.527193962236526</v>
      </c>
      <c r="H3611" s="193">
        <f t="shared" si="584"/>
        <v>3.6576238977552649</v>
      </c>
      <c r="I3611" s="193">
        <f t="shared" si="584"/>
        <v>3.7928769216160565</v>
      </c>
      <c r="J3611" s="193">
        <f t="shared" si="584"/>
        <v>3.9331313838354274</v>
      </c>
      <c r="K3611" s="193">
        <f>MAX(0,(F3611-'2031 forecast'!$C$10))</f>
        <v>0</v>
      </c>
      <c r="L3611" s="193">
        <f>MAX(0,(G3611-'2031 forecast'!$C$10))</f>
        <v>0</v>
      </c>
      <c r="M3611" s="193">
        <f>MAX(0,(H3611-'2031 forecast'!$C$10))</f>
        <v>0</v>
      </c>
      <c r="N3611" s="193">
        <f>MAX(0,(I3611-'2031 forecast'!$C$10))</f>
        <v>0</v>
      </c>
      <c r="O3611" s="193">
        <f>MAX(0,(J3611-'2031 forecast'!$C$10))</f>
        <v>0</v>
      </c>
      <c r="P3611" s="175" t="str">
        <f t="shared" si="582"/>
        <v/>
      </c>
      <c r="Q3611" s="175" t="str">
        <f t="shared" si="583"/>
        <v/>
      </c>
    </row>
    <row r="3612" spans="1:17" s="1" customFormat="1" x14ac:dyDescent="0.3">
      <c r="A3612" s="189">
        <f t="shared" si="581"/>
        <v>43981.333333324583</v>
      </c>
      <c r="B3612" s="190">
        <f t="shared" si="577"/>
        <v>43981</v>
      </c>
      <c r="C3612" s="1">
        <f t="shared" si="578"/>
        <v>8</v>
      </c>
      <c r="D3612" s="191">
        <v>2.514761103407638</v>
      </c>
      <c r="E3612" s="192">
        <f t="shared" si="579"/>
        <v>8.7321676848094892E-5</v>
      </c>
      <c r="F3612" s="193">
        <f t="shared" si="580"/>
        <v>3.7494146921994984</v>
      </c>
      <c r="G3612" s="193">
        <f t="shared" si="584"/>
        <v>3.8880619913762366</v>
      </c>
      <c r="H3612" s="193">
        <f t="shared" si="584"/>
        <v>4.0318362437302264</v>
      </c>
      <c r="I3612" s="193">
        <f t="shared" si="584"/>
        <v>4.1809270357087884</v>
      </c>
      <c r="J3612" s="193">
        <f t="shared" si="584"/>
        <v>4.3355309643598448</v>
      </c>
      <c r="K3612" s="193">
        <f>MAX(0,(F3612-'2031 forecast'!$C$10))</f>
        <v>0</v>
      </c>
      <c r="L3612" s="193">
        <f>MAX(0,(G3612-'2031 forecast'!$C$10))</f>
        <v>0</v>
      </c>
      <c r="M3612" s="193">
        <f>MAX(0,(H3612-'2031 forecast'!$C$10))</f>
        <v>0</v>
      </c>
      <c r="N3612" s="193">
        <f>MAX(0,(I3612-'2031 forecast'!$C$10))</f>
        <v>0</v>
      </c>
      <c r="O3612" s="193">
        <f>MAX(0,(J3612-'2031 forecast'!$C$10))</f>
        <v>0</v>
      </c>
      <c r="P3612" s="175" t="str">
        <f t="shared" si="582"/>
        <v/>
      </c>
      <c r="Q3612" s="175" t="str">
        <f t="shared" si="583"/>
        <v/>
      </c>
    </row>
    <row r="3613" spans="1:17" s="1" customFormat="1" x14ac:dyDescent="0.3">
      <c r="A3613" s="189">
        <f t="shared" si="581"/>
        <v>43981.374999991247</v>
      </c>
      <c r="B3613" s="190">
        <f t="shared" si="577"/>
        <v>43981</v>
      </c>
      <c r="C3613" s="1">
        <f t="shared" si="578"/>
        <v>9</v>
      </c>
      <c r="D3613" s="191">
        <v>2.6126410265941633</v>
      </c>
      <c r="E3613" s="192">
        <f t="shared" si="579"/>
        <v>9.0720424749368055E-5</v>
      </c>
      <c r="F3613" s="193">
        <f t="shared" si="580"/>
        <v>3.895349994590497</v>
      </c>
      <c r="G3613" s="193">
        <f t="shared" si="584"/>
        <v>4.0393937455315996</v>
      </c>
      <c r="H3613" s="193">
        <f t="shared" si="584"/>
        <v>4.1887640017197265</v>
      </c>
      <c r="I3613" s="193">
        <f t="shared" si="584"/>
        <v>4.343657728715419</v>
      </c>
      <c r="J3613" s="193">
        <f t="shared" si="584"/>
        <v>4.5042791755475031</v>
      </c>
      <c r="K3613" s="193">
        <f>MAX(0,(F3613-'2031 forecast'!$C$10))</f>
        <v>0</v>
      </c>
      <c r="L3613" s="193">
        <f>MAX(0,(G3613-'2031 forecast'!$C$10))</f>
        <v>0</v>
      </c>
      <c r="M3613" s="193">
        <f>MAX(0,(H3613-'2031 forecast'!$C$10))</f>
        <v>0</v>
      </c>
      <c r="N3613" s="193">
        <f>MAX(0,(I3613-'2031 forecast'!$C$10))</f>
        <v>0</v>
      </c>
      <c r="O3613" s="193">
        <f>MAX(0,(J3613-'2031 forecast'!$C$10))</f>
        <v>0</v>
      </c>
      <c r="P3613" s="175" t="str">
        <f t="shared" si="582"/>
        <v/>
      </c>
      <c r="Q3613" s="175" t="str">
        <f t="shared" si="583"/>
        <v/>
      </c>
    </row>
    <row r="3614" spans="1:17" s="1" customFormat="1" x14ac:dyDescent="0.3">
      <c r="A3614" s="189">
        <f t="shared" si="581"/>
        <v>43981.416666657911</v>
      </c>
      <c r="B3614" s="190">
        <f t="shared" si="577"/>
        <v>43981</v>
      </c>
      <c r="C3614" s="1">
        <f t="shared" si="578"/>
        <v>10</v>
      </c>
      <c r="D3614" s="191">
        <v>2.8385177724092201</v>
      </c>
      <c r="E3614" s="192">
        <f t="shared" si="579"/>
        <v>9.8563689136921476E-5</v>
      </c>
      <c r="F3614" s="193">
        <f t="shared" si="580"/>
        <v>4.2321237693389548</v>
      </c>
      <c r="G3614" s="193">
        <f t="shared" si="584"/>
        <v>4.3886208705055125</v>
      </c>
      <c r="H3614" s="193">
        <f t="shared" si="584"/>
        <v>4.5509049816954947</v>
      </c>
      <c r="I3614" s="193">
        <f t="shared" si="584"/>
        <v>4.7191900971922554</v>
      </c>
      <c r="J3614" s="193">
        <f t="shared" si="584"/>
        <v>4.8936981244420998</v>
      </c>
      <c r="K3614" s="193">
        <f>MAX(0,(F3614-'2031 forecast'!$C$10))</f>
        <v>0</v>
      </c>
      <c r="L3614" s="193">
        <f>MAX(0,(G3614-'2031 forecast'!$C$10))</f>
        <v>0</v>
      </c>
      <c r="M3614" s="193">
        <f>MAX(0,(H3614-'2031 forecast'!$C$10))</f>
        <v>0</v>
      </c>
      <c r="N3614" s="193">
        <f>MAX(0,(I3614-'2031 forecast'!$C$10))</f>
        <v>0</v>
      </c>
      <c r="O3614" s="193">
        <f>MAX(0,(J3614-'2031 forecast'!$C$10))</f>
        <v>0</v>
      </c>
      <c r="P3614" s="175" t="str">
        <f t="shared" si="582"/>
        <v/>
      </c>
      <c r="Q3614" s="175" t="str">
        <f t="shared" si="583"/>
        <v/>
      </c>
    </row>
    <row r="3615" spans="1:17" s="1" customFormat="1" x14ac:dyDescent="0.3">
      <c r="A3615" s="189">
        <f t="shared" si="581"/>
        <v>43981.458333324576</v>
      </c>
      <c r="B3615" s="190">
        <f t="shared" si="577"/>
        <v>43981</v>
      </c>
      <c r="C3615" s="1">
        <f t="shared" si="578"/>
        <v>11</v>
      </c>
      <c r="D3615" s="191">
        <v>2.9138100210142395</v>
      </c>
      <c r="E3615" s="192">
        <f t="shared" si="579"/>
        <v>1.0117811059943929E-4</v>
      </c>
      <c r="F3615" s="193">
        <f t="shared" si="580"/>
        <v>4.344381694255107</v>
      </c>
      <c r="G3615" s="193">
        <f t="shared" si="584"/>
        <v>4.5050299121634838</v>
      </c>
      <c r="H3615" s="193">
        <f t="shared" si="584"/>
        <v>4.6716186416874175</v>
      </c>
      <c r="I3615" s="193">
        <f t="shared" si="584"/>
        <v>4.8443675533512014</v>
      </c>
      <c r="J3615" s="193">
        <f t="shared" si="584"/>
        <v>5.0235044407402984</v>
      </c>
      <c r="K3615" s="193">
        <f>MAX(0,(F3615-'2031 forecast'!$C$10))</f>
        <v>0</v>
      </c>
      <c r="L3615" s="193">
        <f>MAX(0,(G3615-'2031 forecast'!$C$10))</f>
        <v>0</v>
      </c>
      <c r="M3615" s="193">
        <f>MAX(0,(H3615-'2031 forecast'!$C$10))</f>
        <v>0</v>
      </c>
      <c r="N3615" s="193">
        <f>MAX(0,(I3615-'2031 forecast'!$C$10))</f>
        <v>0</v>
      </c>
      <c r="O3615" s="193">
        <f>MAX(0,(J3615-'2031 forecast'!$C$10))</f>
        <v>0</v>
      </c>
      <c r="P3615" s="175" t="str">
        <f t="shared" si="582"/>
        <v/>
      </c>
      <c r="Q3615" s="175" t="str">
        <f t="shared" si="583"/>
        <v/>
      </c>
    </row>
    <row r="3616" spans="1:17" s="1" customFormat="1" x14ac:dyDescent="0.3">
      <c r="A3616" s="189">
        <f t="shared" si="581"/>
        <v>43981.49999999124</v>
      </c>
      <c r="B3616" s="190">
        <f t="shared" si="577"/>
        <v>43981</v>
      </c>
      <c r="C3616" s="1">
        <f t="shared" si="578"/>
        <v>12</v>
      </c>
      <c r="D3616" s="191">
        <v>2.9062807961537369</v>
      </c>
      <c r="E3616" s="192">
        <f t="shared" si="579"/>
        <v>1.0091666845318749E-4</v>
      </c>
      <c r="F3616" s="193">
        <f t="shared" si="580"/>
        <v>4.3331559017634911</v>
      </c>
      <c r="G3616" s="193">
        <f t="shared" si="584"/>
        <v>4.4933890079976857</v>
      </c>
      <c r="H3616" s="193">
        <f t="shared" si="584"/>
        <v>4.659547275688225</v>
      </c>
      <c r="I3616" s="193">
        <f t="shared" si="584"/>
        <v>4.8318498077353054</v>
      </c>
      <c r="J3616" s="193">
        <f t="shared" si="584"/>
        <v>5.0105238091104782</v>
      </c>
      <c r="K3616" s="193">
        <f>MAX(0,(F3616-'2031 forecast'!$C$10))</f>
        <v>0</v>
      </c>
      <c r="L3616" s="193">
        <f>MAX(0,(G3616-'2031 forecast'!$C$10))</f>
        <v>0</v>
      </c>
      <c r="M3616" s="193">
        <f>MAX(0,(H3616-'2031 forecast'!$C$10))</f>
        <v>0</v>
      </c>
      <c r="N3616" s="193">
        <f>MAX(0,(I3616-'2031 forecast'!$C$10))</f>
        <v>0</v>
      </c>
      <c r="O3616" s="193">
        <f>MAX(0,(J3616-'2031 forecast'!$C$10))</f>
        <v>0</v>
      </c>
      <c r="P3616" s="175" t="str">
        <f t="shared" si="582"/>
        <v/>
      </c>
      <c r="Q3616" s="175" t="str">
        <f t="shared" si="583"/>
        <v/>
      </c>
    </row>
    <row r="3617" spans="1:17" s="1" customFormat="1" x14ac:dyDescent="0.3">
      <c r="A3617" s="189">
        <f t="shared" si="581"/>
        <v>43981.541666657904</v>
      </c>
      <c r="B3617" s="190">
        <f t="shared" si="577"/>
        <v>43981</v>
      </c>
      <c r="C3617" s="1">
        <f t="shared" si="578"/>
        <v>13</v>
      </c>
      <c r="D3617" s="191">
        <v>2.9062807961537369</v>
      </c>
      <c r="E3617" s="192">
        <f t="shared" si="579"/>
        <v>1.0091666845318749E-4</v>
      </c>
      <c r="F3617" s="193">
        <f t="shared" si="580"/>
        <v>4.3331559017634911</v>
      </c>
      <c r="G3617" s="193">
        <f t="shared" si="584"/>
        <v>4.4933890079976857</v>
      </c>
      <c r="H3617" s="193">
        <f t="shared" si="584"/>
        <v>4.659547275688225</v>
      </c>
      <c r="I3617" s="193">
        <f t="shared" si="584"/>
        <v>4.8318498077353054</v>
      </c>
      <c r="J3617" s="193">
        <f t="shared" si="584"/>
        <v>5.0105238091104782</v>
      </c>
      <c r="K3617" s="193">
        <f>MAX(0,(F3617-'2031 forecast'!$C$10))</f>
        <v>0</v>
      </c>
      <c r="L3617" s="193">
        <f>MAX(0,(G3617-'2031 forecast'!$C$10))</f>
        <v>0</v>
      </c>
      <c r="M3617" s="193">
        <f>MAX(0,(H3617-'2031 forecast'!$C$10))</f>
        <v>0</v>
      </c>
      <c r="N3617" s="193">
        <f>MAX(0,(I3617-'2031 forecast'!$C$10))</f>
        <v>0</v>
      </c>
      <c r="O3617" s="193">
        <f>MAX(0,(J3617-'2031 forecast'!$C$10))</f>
        <v>0</v>
      </c>
      <c r="P3617" s="175" t="str">
        <f t="shared" si="582"/>
        <v/>
      </c>
      <c r="Q3617" s="175" t="str">
        <f t="shared" si="583"/>
        <v/>
      </c>
    </row>
    <row r="3618" spans="1:17" s="1" customFormat="1" x14ac:dyDescent="0.3">
      <c r="A3618" s="189">
        <f t="shared" si="581"/>
        <v>43981.583333324568</v>
      </c>
      <c r="B3618" s="190">
        <f t="shared" si="577"/>
        <v>43981</v>
      </c>
      <c r="C3618" s="1">
        <f t="shared" si="578"/>
        <v>14</v>
      </c>
      <c r="D3618" s="191">
        <v>3.0116899442007643</v>
      </c>
      <c r="E3618" s="192">
        <f t="shared" si="579"/>
        <v>1.0457685850071245E-4</v>
      </c>
      <c r="F3618" s="193">
        <f t="shared" si="580"/>
        <v>4.4903169966461061</v>
      </c>
      <c r="G3618" s="193">
        <f t="shared" si="584"/>
        <v>4.6563616663188467</v>
      </c>
      <c r="H3618" s="193">
        <f t="shared" si="584"/>
        <v>4.8285463996769176</v>
      </c>
      <c r="I3618" s="193">
        <f t="shared" si="584"/>
        <v>5.0070982463578311</v>
      </c>
      <c r="J3618" s="193">
        <f t="shared" si="584"/>
        <v>5.1922526519279577</v>
      </c>
      <c r="K3618" s="193">
        <f>MAX(0,(F3618-'2031 forecast'!$C$10))</f>
        <v>0</v>
      </c>
      <c r="L3618" s="193">
        <f>MAX(0,(G3618-'2031 forecast'!$C$10))</f>
        <v>0</v>
      </c>
      <c r="M3618" s="193">
        <f>MAX(0,(H3618-'2031 forecast'!$C$10))</f>
        <v>0</v>
      </c>
      <c r="N3618" s="193">
        <f>MAX(0,(I3618-'2031 forecast'!$C$10))</f>
        <v>0</v>
      </c>
      <c r="O3618" s="193">
        <f>MAX(0,(J3618-'2031 forecast'!$C$10))</f>
        <v>0</v>
      </c>
      <c r="P3618" s="175" t="str">
        <f t="shared" si="582"/>
        <v/>
      </c>
      <c r="Q3618" s="175" t="str">
        <f t="shared" si="583"/>
        <v/>
      </c>
    </row>
    <row r="3619" spans="1:17" s="1" customFormat="1" x14ac:dyDescent="0.3">
      <c r="A3619" s="189">
        <f t="shared" si="581"/>
        <v>43981.624999991232</v>
      </c>
      <c r="B3619" s="190">
        <f t="shared" si="577"/>
        <v>43981</v>
      </c>
      <c r="C3619" s="1">
        <f t="shared" si="578"/>
        <v>15</v>
      </c>
      <c r="D3619" s="191">
        <v>2.9815730447587567</v>
      </c>
      <c r="E3619" s="192">
        <f t="shared" si="579"/>
        <v>1.0353108991570533E-4</v>
      </c>
      <c r="F3619" s="193">
        <f t="shared" si="580"/>
        <v>4.445413826679645</v>
      </c>
      <c r="G3619" s="193">
        <f t="shared" si="584"/>
        <v>4.6097980496556588</v>
      </c>
      <c r="H3619" s="193">
        <f t="shared" si="584"/>
        <v>4.7802609356801486</v>
      </c>
      <c r="I3619" s="193">
        <f t="shared" si="584"/>
        <v>4.9570272638942532</v>
      </c>
      <c r="J3619" s="193">
        <f t="shared" si="584"/>
        <v>5.1403301254086786</v>
      </c>
      <c r="K3619" s="193">
        <f>MAX(0,(F3619-'2031 forecast'!$C$10))</f>
        <v>0</v>
      </c>
      <c r="L3619" s="193">
        <f>MAX(0,(G3619-'2031 forecast'!$C$10))</f>
        <v>0</v>
      </c>
      <c r="M3619" s="193">
        <f>MAX(0,(H3619-'2031 forecast'!$C$10))</f>
        <v>0</v>
      </c>
      <c r="N3619" s="193">
        <f>MAX(0,(I3619-'2031 forecast'!$C$10))</f>
        <v>0</v>
      </c>
      <c r="O3619" s="193">
        <f>MAX(0,(J3619-'2031 forecast'!$C$10))</f>
        <v>0</v>
      </c>
      <c r="P3619" s="175" t="str">
        <f t="shared" si="582"/>
        <v/>
      </c>
      <c r="Q3619" s="175" t="str">
        <f t="shared" si="583"/>
        <v/>
      </c>
    </row>
    <row r="3620" spans="1:17" s="1" customFormat="1" x14ac:dyDescent="0.3">
      <c r="A3620" s="189">
        <f t="shared" si="581"/>
        <v>43981.666666657897</v>
      </c>
      <c r="B3620" s="190">
        <f t="shared" si="577"/>
        <v>43981</v>
      </c>
      <c r="C3620" s="1">
        <f t="shared" si="578"/>
        <v>16</v>
      </c>
      <c r="D3620" s="191">
        <v>2.9815730447587567</v>
      </c>
      <c r="E3620" s="192">
        <f t="shared" si="579"/>
        <v>1.0353108991570533E-4</v>
      </c>
      <c r="F3620" s="193">
        <f t="shared" si="580"/>
        <v>4.445413826679645</v>
      </c>
      <c r="G3620" s="193">
        <f t="shared" si="584"/>
        <v>4.6097980496556588</v>
      </c>
      <c r="H3620" s="193">
        <f t="shared" si="584"/>
        <v>4.7802609356801486</v>
      </c>
      <c r="I3620" s="193">
        <f t="shared" si="584"/>
        <v>4.9570272638942532</v>
      </c>
      <c r="J3620" s="193">
        <f t="shared" si="584"/>
        <v>5.1403301254086786</v>
      </c>
      <c r="K3620" s="193">
        <f>MAX(0,(F3620-'2031 forecast'!$C$10))</f>
        <v>0</v>
      </c>
      <c r="L3620" s="193">
        <f>MAX(0,(G3620-'2031 forecast'!$C$10))</f>
        <v>0</v>
      </c>
      <c r="M3620" s="193">
        <f>MAX(0,(H3620-'2031 forecast'!$C$10))</f>
        <v>0</v>
      </c>
      <c r="N3620" s="193">
        <f>MAX(0,(I3620-'2031 forecast'!$C$10))</f>
        <v>0</v>
      </c>
      <c r="O3620" s="193">
        <f>MAX(0,(J3620-'2031 forecast'!$C$10))</f>
        <v>0</v>
      </c>
      <c r="P3620" s="175" t="str">
        <f t="shared" si="582"/>
        <v/>
      </c>
      <c r="Q3620" s="175" t="str">
        <f t="shared" si="583"/>
        <v/>
      </c>
    </row>
    <row r="3621" spans="1:17" s="1" customFormat="1" x14ac:dyDescent="0.3">
      <c r="A3621" s="189">
        <f t="shared" si="581"/>
        <v>43981.708333324561</v>
      </c>
      <c r="B3621" s="190">
        <f t="shared" si="577"/>
        <v>43981</v>
      </c>
      <c r="C3621" s="1">
        <f t="shared" si="578"/>
        <v>17</v>
      </c>
      <c r="D3621" s="191">
        <v>3.0041607193402617</v>
      </c>
      <c r="E3621" s="192">
        <f t="shared" si="579"/>
        <v>1.0431541635446064E-4</v>
      </c>
      <c r="F3621" s="193">
        <f t="shared" si="580"/>
        <v>4.4790912041544892</v>
      </c>
      <c r="G3621" s="193">
        <f t="shared" si="584"/>
        <v>4.6447207621530486</v>
      </c>
      <c r="H3621" s="193">
        <f t="shared" si="584"/>
        <v>4.8164750336777242</v>
      </c>
      <c r="I3621" s="193">
        <f t="shared" si="584"/>
        <v>4.994580500741935</v>
      </c>
      <c r="J3621" s="193">
        <f t="shared" si="584"/>
        <v>5.1792720202981366</v>
      </c>
      <c r="K3621" s="193">
        <f>MAX(0,(F3621-'2031 forecast'!$C$10))</f>
        <v>0</v>
      </c>
      <c r="L3621" s="193">
        <f>MAX(0,(G3621-'2031 forecast'!$C$10))</f>
        <v>0</v>
      </c>
      <c r="M3621" s="193">
        <f>MAX(0,(H3621-'2031 forecast'!$C$10))</f>
        <v>0</v>
      </c>
      <c r="N3621" s="193">
        <f>MAX(0,(I3621-'2031 forecast'!$C$10))</f>
        <v>0</v>
      </c>
      <c r="O3621" s="193">
        <f>MAX(0,(J3621-'2031 forecast'!$C$10))</f>
        <v>0</v>
      </c>
      <c r="P3621" s="175" t="str">
        <f t="shared" si="582"/>
        <v/>
      </c>
      <c r="Q3621" s="175" t="str">
        <f t="shared" si="583"/>
        <v/>
      </c>
    </row>
    <row r="3622" spans="1:17" s="1" customFormat="1" x14ac:dyDescent="0.3">
      <c r="A3622" s="189">
        <f t="shared" si="581"/>
        <v>43981.749999991225</v>
      </c>
      <c r="B3622" s="190">
        <f t="shared" si="577"/>
        <v>43981</v>
      </c>
      <c r="C3622" s="1">
        <f t="shared" si="578"/>
        <v>18</v>
      </c>
      <c r="D3622" s="191">
        <v>2.7632255238042007</v>
      </c>
      <c r="E3622" s="192">
        <f t="shared" si="579"/>
        <v>9.5949267674403651E-5</v>
      </c>
      <c r="F3622" s="193">
        <f t="shared" si="580"/>
        <v>4.1198658444228018</v>
      </c>
      <c r="G3622" s="193">
        <f t="shared" si="584"/>
        <v>4.2722118288475412</v>
      </c>
      <c r="H3622" s="193">
        <f t="shared" si="584"/>
        <v>4.4301913217035711</v>
      </c>
      <c r="I3622" s="193">
        <f t="shared" si="584"/>
        <v>4.5940126410333093</v>
      </c>
      <c r="J3622" s="193">
        <f t="shared" si="584"/>
        <v>4.7638918081439003</v>
      </c>
      <c r="K3622" s="193">
        <f>MAX(0,(F3622-'2031 forecast'!$C$10))</f>
        <v>0</v>
      </c>
      <c r="L3622" s="193">
        <f>MAX(0,(G3622-'2031 forecast'!$C$10))</f>
        <v>0</v>
      </c>
      <c r="M3622" s="193">
        <f>MAX(0,(H3622-'2031 forecast'!$C$10))</f>
        <v>0</v>
      </c>
      <c r="N3622" s="193">
        <f>MAX(0,(I3622-'2031 forecast'!$C$10))</f>
        <v>0</v>
      </c>
      <c r="O3622" s="193">
        <f>MAX(0,(J3622-'2031 forecast'!$C$10))</f>
        <v>0</v>
      </c>
      <c r="P3622" s="175" t="str">
        <f t="shared" si="582"/>
        <v/>
      </c>
      <c r="Q3622" s="175" t="str">
        <f t="shared" si="583"/>
        <v/>
      </c>
    </row>
    <row r="3623" spans="1:17" s="1" customFormat="1" x14ac:dyDescent="0.3">
      <c r="A3623" s="189">
        <f t="shared" si="581"/>
        <v>43981.791666657889</v>
      </c>
      <c r="B3623" s="190">
        <f t="shared" si="577"/>
        <v>43981</v>
      </c>
      <c r="C3623" s="1">
        <f t="shared" si="578"/>
        <v>19</v>
      </c>
      <c r="D3623" s="191">
        <v>2.830988547548718</v>
      </c>
      <c r="E3623" s="192">
        <f t="shared" si="579"/>
        <v>9.8302246990669679E-5</v>
      </c>
      <c r="F3623" s="193">
        <f t="shared" si="580"/>
        <v>4.2208979768473389</v>
      </c>
      <c r="G3623" s="193">
        <f t="shared" si="584"/>
        <v>4.3769799663397144</v>
      </c>
      <c r="H3623" s="193">
        <f t="shared" si="584"/>
        <v>4.5388336156963014</v>
      </c>
      <c r="I3623" s="193">
        <f t="shared" si="584"/>
        <v>4.7066723515763602</v>
      </c>
      <c r="J3623" s="193">
        <f t="shared" si="584"/>
        <v>4.8807174928122787</v>
      </c>
      <c r="K3623" s="193">
        <f>MAX(0,(F3623-'2031 forecast'!$C$10))</f>
        <v>0</v>
      </c>
      <c r="L3623" s="193">
        <f>MAX(0,(G3623-'2031 forecast'!$C$10))</f>
        <v>0</v>
      </c>
      <c r="M3623" s="193">
        <f>MAX(0,(H3623-'2031 forecast'!$C$10))</f>
        <v>0</v>
      </c>
      <c r="N3623" s="193">
        <f>MAX(0,(I3623-'2031 forecast'!$C$10))</f>
        <v>0</v>
      </c>
      <c r="O3623" s="193">
        <f>MAX(0,(J3623-'2031 forecast'!$C$10))</f>
        <v>0</v>
      </c>
      <c r="P3623" s="175" t="str">
        <f t="shared" si="582"/>
        <v/>
      </c>
      <c r="Q3623" s="175" t="str">
        <f t="shared" si="583"/>
        <v/>
      </c>
    </row>
    <row r="3624" spans="1:17" s="1" customFormat="1" x14ac:dyDescent="0.3">
      <c r="A3624" s="189">
        <f t="shared" si="581"/>
        <v>43981.833333324554</v>
      </c>
      <c r="B3624" s="190">
        <f t="shared" si="577"/>
        <v>43981</v>
      </c>
      <c r="C3624" s="1">
        <f t="shared" si="578"/>
        <v>20</v>
      </c>
      <c r="D3624" s="191">
        <v>2.5072318785471364</v>
      </c>
      <c r="E3624" s="192">
        <f t="shared" si="579"/>
        <v>8.7060234701843108E-5</v>
      </c>
      <c r="F3624" s="193">
        <f t="shared" si="580"/>
        <v>3.7381888997078829</v>
      </c>
      <c r="G3624" s="193">
        <f t="shared" si="584"/>
        <v>3.8764210872104394</v>
      </c>
      <c r="H3624" s="193">
        <f t="shared" si="584"/>
        <v>4.019764877731034</v>
      </c>
      <c r="I3624" s="193">
        <f t="shared" si="584"/>
        <v>4.1684092900928942</v>
      </c>
      <c r="J3624" s="193">
        <f t="shared" si="584"/>
        <v>4.3225503327300245</v>
      </c>
      <c r="K3624" s="193">
        <f>MAX(0,(F3624-'2031 forecast'!$C$10))</f>
        <v>0</v>
      </c>
      <c r="L3624" s="193">
        <f>MAX(0,(G3624-'2031 forecast'!$C$10))</f>
        <v>0</v>
      </c>
      <c r="M3624" s="193">
        <f>MAX(0,(H3624-'2031 forecast'!$C$10))</f>
        <v>0</v>
      </c>
      <c r="N3624" s="193">
        <f>MAX(0,(I3624-'2031 forecast'!$C$10))</f>
        <v>0</v>
      </c>
      <c r="O3624" s="193">
        <f>MAX(0,(J3624-'2031 forecast'!$C$10))</f>
        <v>0</v>
      </c>
      <c r="P3624" s="175" t="str">
        <f t="shared" si="582"/>
        <v/>
      </c>
      <c r="Q3624" s="175" t="str">
        <f t="shared" si="583"/>
        <v/>
      </c>
    </row>
    <row r="3625" spans="1:17" s="1" customFormat="1" x14ac:dyDescent="0.3">
      <c r="A3625" s="189">
        <f t="shared" si="581"/>
        <v>43981.874999991218</v>
      </c>
      <c r="B3625" s="190">
        <f t="shared" si="577"/>
        <v>43981</v>
      </c>
      <c r="C3625" s="1">
        <f t="shared" si="578"/>
        <v>21</v>
      </c>
      <c r="D3625" s="191">
        <v>2.5298195531286418</v>
      </c>
      <c r="E3625" s="192">
        <f t="shared" si="579"/>
        <v>8.7844561140598446E-5</v>
      </c>
      <c r="F3625" s="193">
        <f t="shared" si="580"/>
        <v>3.7718662771827285</v>
      </c>
      <c r="G3625" s="193">
        <f t="shared" ref="G3625:J3644" si="585">$E3625*G$2</f>
        <v>3.9113437997078306</v>
      </c>
      <c r="H3625" s="193">
        <f t="shared" si="585"/>
        <v>4.0559789757286104</v>
      </c>
      <c r="I3625" s="193">
        <f t="shared" si="585"/>
        <v>4.2059625269405778</v>
      </c>
      <c r="J3625" s="193">
        <f t="shared" si="585"/>
        <v>4.3614922276194834</v>
      </c>
      <c r="K3625" s="193">
        <f>MAX(0,(F3625-'2031 forecast'!$C$10))</f>
        <v>0</v>
      </c>
      <c r="L3625" s="193">
        <f>MAX(0,(G3625-'2031 forecast'!$C$10))</f>
        <v>0</v>
      </c>
      <c r="M3625" s="193">
        <f>MAX(0,(H3625-'2031 forecast'!$C$10))</f>
        <v>0</v>
      </c>
      <c r="N3625" s="193">
        <f>MAX(0,(I3625-'2031 forecast'!$C$10))</f>
        <v>0</v>
      </c>
      <c r="O3625" s="193">
        <f>MAX(0,(J3625-'2031 forecast'!$C$10))</f>
        <v>0</v>
      </c>
      <c r="P3625" s="175" t="str">
        <f t="shared" si="582"/>
        <v/>
      </c>
      <c r="Q3625" s="175" t="str">
        <f t="shared" si="583"/>
        <v/>
      </c>
    </row>
    <row r="3626" spans="1:17" s="1" customFormat="1" x14ac:dyDescent="0.3">
      <c r="A3626" s="189">
        <f t="shared" si="581"/>
        <v>43981.916666657882</v>
      </c>
      <c r="B3626" s="190">
        <f t="shared" si="577"/>
        <v>43981</v>
      </c>
      <c r="C3626" s="1">
        <f t="shared" si="578"/>
        <v>22</v>
      </c>
      <c r="D3626" s="191">
        <v>2.5373487779891435</v>
      </c>
      <c r="E3626" s="192">
        <f t="shared" si="579"/>
        <v>8.8106003286850216E-5</v>
      </c>
      <c r="F3626" s="193">
        <f t="shared" si="580"/>
        <v>3.7830920696743435</v>
      </c>
      <c r="G3626" s="193">
        <f t="shared" si="585"/>
        <v>3.9229847038736274</v>
      </c>
      <c r="H3626" s="193">
        <f t="shared" si="585"/>
        <v>4.068050341727802</v>
      </c>
      <c r="I3626" s="193">
        <f t="shared" si="585"/>
        <v>4.2184802725564712</v>
      </c>
      <c r="J3626" s="193">
        <f t="shared" si="585"/>
        <v>4.3744728592493027</v>
      </c>
      <c r="K3626" s="193">
        <f>MAX(0,(F3626-'2031 forecast'!$C$10))</f>
        <v>0</v>
      </c>
      <c r="L3626" s="193">
        <f>MAX(0,(G3626-'2031 forecast'!$C$10))</f>
        <v>0</v>
      </c>
      <c r="M3626" s="193">
        <f>MAX(0,(H3626-'2031 forecast'!$C$10))</f>
        <v>0</v>
      </c>
      <c r="N3626" s="193">
        <f>MAX(0,(I3626-'2031 forecast'!$C$10))</f>
        <v>0</v>
      </c>
      <c r="O3626" s="193">
        <f>MAX(0,(J3626-'2031 forecast'!$C$10))</f>
        <v>0</v>
      </c>
      <c r="P3626" s="175" t="str">
        <f t="shared" si="582"/>
        <v/>
      </c>
      <c r="Q3626" s="175" t="str">
        <f t="shared" si="583"/>
        <v/>
      </c>
    </row>
    <row r="3627" spans="1:17" s="1" customFormat="1" x14ac:dyDescent="0.3">
      <c r="A3627" s="189">
        <f t="shared" si="581"/>
        <v>43981.958333324546</v>
      </c>
      <c r="B3627" s="190">
        <f t="shared" si="577"/>
        <v>43981</v>
      </c>
      <c r="C3627" s="1">
        <f t="shared" si="578"/>
        <v>23</v>
      </c>
      <c r="D3627" s="191">
        <v>2.2964135824530825</v>
      </c>
      <c r="E3627" s="192">
        <f t="shared" si="579"/>
        <v>7.9739854606793227E-5</v>
      </c>
      <c r="F3627" s="193">
        <f t="shared" si="580"/>
        <v>3.4238667099426552</v>
      </c>
      <c r="G3627" s="193">
        <f t="shared" si="585"/>
        <v>3.55047577056812</v>
      </c>
      <c r="H3627" s="193">
        <f t="shared" si="585"/>
        <v>3.6817666297536493</v>
      </c>
      <c r="I3627" s="193">
        <f t="shared" si="585"/>
        <v>3.8179124128478454</v>
      </c>
      <c r="J3627" s="193">
        <f t="shared" si="585"/>
        <v>3.9590926470950669</v>
      </c>
      <c r="K3627" s="193">
        <f>MAX(0,(F3627-'2031 forecast'!$C$10))</f>
        <v>0</v>
      </c>
      <c r="L3627" s="193">
        <f>MAX(0,(G3627-'2031 forecast'!$C$10))</f>
        <v>0</v>
      </c>
      <c r="M3627" s="193">
        <f>MAX(0,(H3627-'2031 forecast'!$C$10))</f>
        <v>0</v>
      </c>
      <c r="N3627" s="193">
        <f>MAX(0,(I3627-'2031 forecast'!$C$10))</f>
        <v>0</v>
      </c>
      <c r="O3627" s="193">
        <f>MAX(0,(J3627-'2031 forecast'!$C$10))</f>
        <v>0</v>
      </c>
      <c r="P3627" s="175" t="str">
        <f t="shared" si="582"/>
        <v/>
      </c>
      <c r="Q3627" s="175" t="str">
        <f t="shared" si="583"/>
        <v/>
      </c>
    </row>
    <row r="3628" spans="1:17" s="1" customFormat="1" x14ac:dyDescent="0.3">
      <c r="A3628" s="189">
        <f t="shared" si="581"/>
        <v>43981.999999991211</v>
      </c>
      <c r="B3628" s="190">
        <f t="shared" si="577"/>
        <v>43981</v>
      </c>
      <c r="C3628" s="1">
        <f t="shared" si="578"/>
        <v>0</v>
      </c>
      <c r="D3628" s="191">
        <v>2.4469980796631208</v>
      </c>
      <c r="E3628" s="192">
        <f t="shared" si="579"/>
        <v>8.496869753182885E-5</v>
      </c>
      <c r="F3628" s="193">
        <f t="shared" si="580"/>
        <v>3.6483825597749604</v>
      </c>
      <c r="G3628" s="193">
        <f t="shared" si="585"/>
        <v>3.7832938538840621</v>
      </c>
      <c r="H3628" s="193">
        <f t="shared" si="585"/>
        <v>3.9231939497374952</v>
      </c>
      <c r="I3628" s="193">
        <f t="shared" si="585"/>
        <v>4.0682673251657366</v>
      </c>
      <c r="J3628" s="193">
        <f t="shared" si="585"/>
        <v>4.2187052796914646</v>
      </c>
      <c r="K3628" s="193">
        <f>MAX(0,(F3628-'2031 forecast'!$C$10))</f>
        <v>0</v>
      </c>
      <c r="L3628" s="193">
        <f>MAX(0,(G3628-'2031 forecast'!$C$10))</f>
        <v>0</v>
      </c>
      <c r="M3628" s="193">
        <f>MAX(0,(H3628-'2031 forecast'!$C$10))</f>
        <v>0</v>
      </c>
      <c r="N3628" s="193">
        <f>MAX(0,(I3628-'2031 forecast'!$C$10))</f>
        <v>0</v>
      </c>
      <c r="O3628" s="193">
        <f>MAX(0,(J3628-'2031 forecast'!$C$10))</f>
        <v>0</v>
      </c>
      <c r="P3628" s="175" t="str">
        <f t="shared" si="582"/>
        <v/>
      </c>
      <c r="Q3628" s="175" t="str">
        <f t="shared" si="583"/>
        <v/>
      </c>
    </row>
    <row r="3629" spans="1:17" s="1" customFormat="1" x14ac:dyDescent="0.3">
      <c r="A3629" s="189">
        <f t="shared" si="581"/>
        <v>43982.041666657875</v>
      </c>
      <c r="B3629" s="190">
        <f t="shared" si="577"/>
        <v>43982</v>
      </c>
      <c r="C3629" s="1">
        <f t="shared" si="578"/>
        <v>1</v>
      </c>
      <c r="D3629" s="191">
        <v>2.0253614874750139</v>
      </c>
      <c r="E3629" s="192">
        <f t="shared" si="579"/>
        <v>7.0327937341729116E-5</v>
      </c>
      <c r="F3629" s="193">
        <f t="shared" si="580"/>
        <v>3.0197381802445062</v>
      </c>
      <c r="G3629" s="193">
        <f t="shared" si="585"/>
        <v>3.1314032205994242</v>
      </c>
      <c r="H3629" s="193">
        <f t="shared" si="585"/>
        <v>3.2471974537827268</v>
      </c>
      <c r="I3629" s="193">
        <f t="shared" si="585"/>
        <v>3.3672735706756409</v>
      </c>
      <c r="J3629" s="193">
        <f t="shared" si="585"/>
        <v>3.4917899084215511</v>
      </c>
      <c r="K3629" s="193">
        <f>MAX(0,(F3629-'2031 forecast'!$C$10))</f>
        <v>0</v>
      </c>
      <c r="L3629" s="193">
        <f>MAX(0,(G3629-'2031 forecast'!$C$10))</f>
        <v>0</v>
      </c>
      <c r="M3629" s="193">
        <f>MAX(0,(H3629-'2031 forecast'!$C$10))</f>
        <v>0</v>
      </c>
      <c r="N3629" s="193">
        <f>MAX(0,(I3629-'2031 forecast'!$C$10))</f>
        <v>0</v>
      </c>
      <c r="O3629" s="193">
        <f>MAX(0,(J3629-'2031 forecast'!$C$10))</f>
        <v>0</v>
      </c>
      <c r="P3629" s="175" t="str">
        <f t="shared" si="582"/>
        <v/>
      </c>
      <c r="Q3629" s="175" t="str">
        <f t="shared" si="583"/>
        <v/>
      </c>
    </row>
    <row r="3630" spans="1:17" s="1" customFormat="1" x14ac:dyDescent="0.3">
      <c r="A3630" s="189">
        <f t="shared" si="581"/>
        <v>43982.083333324539</v>
      </c>
      <c r="B3630" s="190">
        <f t="shared" si="577"/>
        <v>43982</v>
      </c>
      <c r="C3630" s="1">
        <f t="shared" si="578"/>
        <v>2</v>
      </c>
      <c r="D3630" s="191">
        <v>1.9877153631725044</v>
      </c>
      <c r="E3630" s="192">
        <f t="shared" si="579"/>
        <v>6.902072661047021E-5</v>
      </c>
      <c r="F3630" s="193">
        <f t="shared" si="580"/>
        <v>2.9636092177864297</v>
      </c>
      <c r="G3630" s="193">
        <f t="shared" si="585"/>
        <v>3.0731986997704386</v>
      </c>
      <c r="H3630" s="193">
        <f t="shared" si="585"/>
        <v>3.1868406237867655</v>
      </c>
      <c r="I3630" s="193">
        <f t="shared" si="585"/>
        <v>3.3046848425961679</v>
      </c>
      <c r="J3630" s="193">
        <f t="shared" si="585"/>
        <v>3.4268867502724518</v>
      </c>
      <c r="K3630" s="193">
        <f>MAX(0,(F3630-'2031 forecast'!$C$10))</f>
        <v>0</v>
      </c>
      <c r="L3630" s="193">
        <f>MAX(0,(G3630-'2031 forecast'!$C$10))</f>
        <v>0</v>
      </c>
      <c r="M3630" s="193">
        <f>MAX(0,(H3630-'2031 forecast'!$C$10))</f>
        <v>0</v>
      </c>
      <c r="N3630" s="193">
        <f>MAX(0,(I3630-'2031 forecast'!$C$10))</f>
        <v>0</v>
      </c>
      <c r="O3630" s="193">
        <f>MAX(0,(J3630-'2031 forecast'!$C$10))</f>
        <v>0</v>
      </c>
      <c r="P3630" s="175" t="str">
        <f t="shared" si="582"/>
        <v/>
      </c>
      <c r="Q3630" s="175" t="str">
        <f t="shared" si="583"/>
        <v/>
      </c>
    </row>
    <row r="3631" spans="1:17" s="1" customFormat="1" x14ac:dyDescent="0.3">
      <c r="A3631" s="189">
        <f t="shared" si="581"/>
        <v>43982.124999991203</v>
      </c>
      <c r="B3631" s="190">
        <f t="shared" si="577"/>
        <v>43982</v>
      </c>
      <c r="C3631" s="1">
        <f t="shared" si="578"/>
        <v>3</v>
      </c>
      <c r="D3631" s="191">
        <v>1.9425400140094928</v>
      </c>
      <c r="E3631" s="192">
        <f t="shared" si="579"/>
        <v>6.7452073732959521E-5</v>
      </c>
      <c r="F3631" s="193">
        <f t="shared" si="580"/>
        <v>2.8962544628367382</v>
      </c>
      <c r="G3631" s="193">
        <f t="shared" si="585"/>
        <v>3.0033532747756557</v>
      </c>
      <c r="H3631" s="193">
        <f t="shared" si="585"/>
        <v>3.1144124277916116</v>
      </c>
      <c r="I3631" s="193">
        <f t="shared" si="585"/>
        <v>3.2295783689008006</v>
      </c>
      <c r="J3631" s="193">
        <f t="shared" si="585"/>
        <v>3.3490029604935323</v>
      </c>
      <c r="K3631" s="193">
        <f>MAX(0,(F3631-'2031 forecast'!$C$10))</f>
        <v>0</v>
      </c>
      <c r="L3631" s="193">
        <f>MAX(0,(G3631-'2031 forecast'!$C$10))</f>
        <v>0</v>
      </c>
      <c r="M3631" s="193">
        <f>MAX(0,(H3631-'2031 forecast'!$C$10))</f>
        <v>0</v>
      </c>
      <c r="N3631" s="193">
        <f>MAX(0,(I3631-'2031 forecast'!$C$10))</f>
        <v>0</v>
      </c>
      <c r="O3631" s="193">
        <f>MAX(0,(J3631-'2031 forecast'!$C$10))</f>
        <v>0</v>
      </c>
      <c r="P3631" s="175" t="str">
        <f t="shared" si="582"/>
        <v/>
      </c>
      <c r="Q3631" s="175" t="str">
        <f t="shared" si="583"/>
        <v/>
      </c>
    </row>
    <row r="3632" spans="1:17" s="1" customFormat="1" x14ac:dyDescent="0.3">
      <c r="A3632" s="189">
        <f t="shared" si="581"/>
        <v>43982.166666657868</v>
      </c>
      <c r="B3632" s="190">
        <f t="shared" si="577"/>
        <v>43982</v>
      </c>
      <c r="C3632" s="1">
        <f t="shared" si="578"/>
        <v>4</v>
      </c>
      <c r="D3632" s="191">
        <v>1.9274815642884888</v>
      </c>
      <c r="E3632" s="192">
        <f t="shared" si="579"/>
        <v>6.6929189440455953E-5</v>
      </c>
      <c r="F3632" s="193">
        <f t="shared" si="580"/>
        <v>2.8738028778535072</v>
      </c>
      <c r="G3632" s="193">
        <f t="shared" si="585"/>
        <v>2.9800714664440613</v>
      </c>
      <c r="H3632" s="193">
        <f t="shared" si="585"/>
        <v>3.0902696957932267</v>
      </c>
      <c r="I3632" s="193">
        <f t="shared" si="585"/>
        <v>3.2045428776690112</v>
      </c>
      <c r="J3632" s="193">
        <f t="shared" si="585"/>
        <v>3.3230416972338923</v>
      </c>
      <c r="K3632" s="193">
        <f>MAX(0,(F3632-'2031 forecast'!$C$10))</f>
        <v>0</v>
      </c>
      <c r="L3632" s="193">
        <f>MAX(0,(G3632-'2031 forecast'!$C$10))</f>
        <v>0</v>
      </c>
      <c r="M3632" s="193">
        <f>MAX(0,(H3632-'2031 forecast'!$C$10))</f>
        <v>0</v>
      </c>
      <c r="N3632" s="193">
        <f>MAX(0,(I3632-'2031 forecast'!$C$10))</f>
        <v>0</v>
      </c>
      <c r="O3632" s="193">
        <f>MAX(0,(J3632-'2031 forecast'!$C$10))</f>
        <v>0</v>
      </c>
      <c r="P3632" s="175" t="str">
        <f t="shared" si="582"/>
        <v/>
      </c>
      <c r="Q3632" s="175" t="str">
        <f t="shared" si="583"/>
        <v/>
      </c>
    </row>
    <row r="3633" spans="1:17" s="1" customFormat="1" x14ac:dyDescent="0.3">
      <c r="A3633" s="189">
        <f t="shared" si="581"/>
        <v>43982.208333324532</v>
      </c>
      <c r="B3633" s="190">
        <f t="shared" si="577"/>
        <v>43982</v>
      </c>
      <c r="C3633" s="1">
        <f t="shared" si="578"/>
        <v>5</v>
      </c>
      <c r="D3633" s="191">
        <v>1.9274815642884888</v>
      </c>
      <c r="E3633" s="192">
        <f t="shared" si="579"/>
        <v>6.6929189440455953E-5</v>
      </c>
      <c r="F3633" s="193">
        <f t="shared" si="580"/>
        <v>2.8738028778535072</v>
      </c>
      <c r="G3633" s="193">
        <f t="shared" si="585"/>
        <v>2.9800714664440613</v>
      </c>
      <c r="H3633" s="193">
        <f t="shared" si="585"/>
        <v>3.0902696957932267</v>
      </c>
      <c r="I3633" s="193">
        <f t="shared" si="585"/>
        <v>3.2045428776690112</v>
      </c>
      <c r="J3633" s="193">
        <f t="shared" si="585"/>
        <v>3.3230416972338923</v>
      </c>
      <c r="K3633" s="193">
        <f>MAX(0,(F3633-'2031 forecast'!$C$10))</f>
        <v>0</v>
      </c>
      <c r="L3633" s="193">
        <f>MAX(0,(G3633-'2031 forecast'!$C$10))</f>
        <v>0</v>
      </c>
      <c r="M3633" s="193">
        <f>MAX(0,(H3633-'2031 forecast'!$C$10))</f>
        <v>0</v>
      </c>
      <c r="N3633" s="193">
        <f>MAX(0,(I3633-'2031 forecast'!$C$10))</f>
        <v>0</v>
      </c>
      <c r="O3633" s="193">
        <f>MAX(0,(J3633-'2031 forecast'!$C$10))</f>
        <v>0</v>
      </c>
      <c r="P3633" s="175" t="str">
        <f t="shared" si="582"/>
        <v/>
      </c>
      <c r="Q3633" s="175" t="str">
        <f t="shared" si="583"/>
        <v/>
      </c>
    </row>
    <row r="3634" spans="1:17" s="1" customFormat="1" x14ac:dyDescent="0.3">
      <c r="A3634" s="189">
        <f t="shared" si="581"/>
        <v>43982.249999991196</v>
      </c>
      <c r="B3634" s="190">
        <f t="shared" si="577"/>
        <v>43982</v>
      </c>
      <c r="C3634" s="1">
        <f t="shared" si="578"/>
        <v>6</v>
      </c>
      <c r="D3634" s="191">
        <v>2.002773812893508</v>
      </c>
      <c r="E3634" s="192">
        <f t="shared" si="579"/>
        <v>6.9543610902973765E-5</v>
      </c>
      <c r="F3634" s="193">
        <f t="shared" si="580"/>
        <v>2.9860608027696598</v>
      </c>
      <c r="G3634" s="193">
        <f t="shared" si="585"/>
        <v>3.0964805081020326</v>
      </c>
      <c r="H3634" s="193">
        <f t="shared" si="585"/>
        <v>3.2109833557851499</v>
      </c>
      <c r="I3634" s="193">
        <f t="shared" si="585"/>
        <v>3.3297203338279568</v>
      </c>
      <c r="J3634" s="193">
        <f t="shared" si="585"/>
        <v>3.4528480135320909</v>
      </c>
      <c r="K3634" s="193">
        <f>MAX(0,(F3634-'2031 forecast'!$C$10))</f>
        <v>0</v>
      </c>
      <c r="L3634" s="193">
        <f>MAX(0,(G3634-'2031 forecast'!$C$10))</f>
        <v>0</v>
      </c>
      <c r="M3634" s="193">
        <f>MAX(0,(H3634-'2031 forecast'!$C$10))</f>
        <v>0</v>
      </c>
      <c r="N3634" s="193">
        <f>MAX(0,(I3634-'2031 forecast'!$C$10))</f>
        <v>0</v>
      </c>
      <c r="O3634" s="193">
        <f>MAX(0,(J3634-'2031 forecast'!$C$10))</f>
        <v>0</v>
      </c>
      <c r="P3634" s="175" t="str">
        <f t="shared" si="582"/>
        <v/>
      </c>
      <c r="Q3634" s="175" t="str">
        <f t="shared" si="583"/>
        <v/>
      </c>
    </row>
    <row r="3635" spans="1:17" s="1" customFormat="1" x14ac:dyDescent="0.3">
      <c r="A3635" s="189">
        <f t="shared" si="581"/>
        <v>43982.29166665786</v>
      </c>
      <c r="B3635" s="190">
        <f t="shared" si="577"/>
        <v>43982</v>
      </c>
      <c r="C3635" s="1">
        <f t="shared" si="578"/>
        <v>7</v>
      </c>
      <c r="D3635" s="191">
        <v>2.1458290852430446</v>
      </c>
      <c r="E3635" s="192">
        <f t="shared" si="579"/>
        <v>7.4511011681757617E-5</v>
      </c>
      <c r="F3635" s="193">
        <f t="shared" si="580"/>
        <v>3.1993508601103504</v>
      </c>
      <c r="G3635" s="193">
        <f t="shared" si="585"/>
        <v>3.3176576872521784</v>
      </c>
      <c r="H3635" s="193">
        <f t="shared" si="585"/>
        <v>3.4403393097698038</v>
      </c>
      <c r="I3635" s="193">
        <f t="shared" si="585"/>
        <v>3.5675575005299542</v>
      </c>
      <c r="J3635" s="193">
        <f t="shared" si="585"/>
        <v>3.6994800144986697</v>
      </c>
      <c r="K3635" s="193">
        <f>MAX(0,(F3635-'2031 forecast'!$C$10))</f>
        <v>0</v>
      </c>
      <c r="L3635" s="193">
        <f>MAX(0,(G3635-'2031 forecast'!$C$10))</f>
        <v>0</v>
      </c>
      <c r="M3635" s="193">
        <f>MAX(0,(H3635-'2031 forecast'!$C$10))</f>
        <v>0</v>
      </c>
      <c r="N3635" s="193">
        <f>MAX(0,(I3635-'2031 forecast'!$C$10))</f>
        <v>0</v>
      </c>
      <c r="O3635" s="193">
        <f>MAX(0,(J3635-'2031 forecast'!$C$10))</f>
        <v>0</v>
      </c>
      <c r="P3635" s="175" t="str">
        <f t="shared" si="582"/>
        <v/>
      </c>
      <c r="Q3635" s="175" t="str">
        <f t="shared" si="583"/>
        <v/>
      </c>
    </row>
    <row r="3636" spans="1:17" s="1" customFormat="1" x14ac:dyDescent="0.3">
      <c r="A3636" s="189">
        <f t="shared" si="581"/>
        <v>43982.333333324525</v>
      </c>
      <c r="B3636" s="190">
        <f t="shared" si="577"/>
        <v>43982</v>
      </c>
      <c r="C3636" s="1">
        <f t="shared" si="578"/>
        <v>8</v>
      </c>
      <c r="D3636" s="191">
        <v>2.1985336592665576</v>
      </c>
      <c r="E3636" s="192">
        <f t="shared" si="579"/>
        <v>7.6341106705520077E-5</v>
      </c>
      <c r="F3636" s="193">
        <f t="shared" si="580"/>
        <v>3.277931407551657</v>
      </c>
      <c r="G3636" s="193">
        <f t="shared" si="585"/>
        <v>3.3991440164127575</v>
      </c>
      <c r="H3636" s="193">
        <f t="shared" si="585"/>
        <v>3.5248388717641497</v>
      </c>
      <c r="I3636" s="193">
        <f t="shared" si="585"/>
        <v>3.6551817198412162</v>
      </c>
      <c r="J3636" s="193">
        <f t="shared" si="585"/>
        <v>3.7903444359074085</v>
      </c>
      <c r="K3636" s="193">
        <f>MAX(0,(F3636-'2031 forecast'!$C$10))</f>
        <v>0</v>
      </c>
      <c r="L3636" s="193">
        <f>MAX(0,(G3636-'2031 forecast'!$C$10))</f>
        <v>0</v>
      </c>
      <c r="M3636" s="193">
        <f>MAX(0,(H3636-'2031 forecast'!$C$10))</f>
        <v>0</v>
      </c>
      <c r="N3636" s="193">
        <f>MAX(0,(I3636-'2031 forecast'!$C$10))</f>
        <v>0</v>
      </c>
      <c r="O3636" s="193">
        <f>MAX(0,(J3636-'2031 forecast'!$C$10))</f>
        <v>0</v>
      </c>
      <c r="P3636" s="175" t="str">
        <f t="shared" si="582"/>
        <v/>
      </c>
      <c r="Q3636" s="175" t="str">
        <f t="shared" si="583"/>
        <v/>
      </c>
    </row>
    <row r="3637" spans="1:17" s="1" customFormat="1" x14ac:dyDescent="0.3">
      <c r="A3637" s="189">
        <f t="shared" si="581"/>
        <v>43982.374999991189</v>
      </c>
      <c r="B3637" s="190">
        <f t="shared" si="577"/>
        <v>43982</v>
      </c>
      <c r="C3637" s="1">
        <f t="shared" si="578"/>
        <v>9</v>
      </c>
      <c r="D3637" s="191">
        <v>2.243709008429569</v>
      </c>
      <c r="E3637" s="192">
        <f t="shared" si="579"/>
        <v>7.7909759583030754E-5</v>
      </c>
      <c r="F3637" s="193">
        <f t="shared" si="580"/>
        <v>3.3452861625013481</v>
      </c>
      <c r="G3637" s="193">
        <f t="shared" si="585"/>
        <v>3.46898944140754</v>
      </c>
      <c r="H3637" s="193">
        <f t="shared" si="585"/>
        <v>3.597267067759303</v>
      </c>
      <c r="I3637" s="193">
        <f t="shared" si="585"/>
        <v>3.730288193536583</v>
      </c>
      <c r="J3637" s="193">
        <f t="shared" si="585"/>
        <v>3.8682282256863272</v>
      </c>
      <c r="K3637" s="193">
        <f>MAX(0,(F3637-'2031 forecast'!$C$10))</f>
        <v>0</v>
      </c>
      <c r="L3637" s="193">
        <f>MAX(0,(G3637-'2031 forecast'!$C$10))</f>
        <v>0</v>
      </c>
      <c r="M3637" s="193">
        <f>MAX(0,(H3637-'2031 forecast'!$C$10))</f>
        <v>0</v>
      </c>
      <c r="N3637" s="193">
        <f>MAX(0,(I3637-'2031 forecast'!$C$10))</f>
        <v>0</v>
      </c>
      <c r="O3637" s="193">
        <f>MAX(0,(J3637-'2031 forecast'!$C$10))</f>
        <v>0</v>
      </c>
      <c r="P3637" s="175" t="str">
        <f t="shared" si="582"/>
        <v/>
      </c>
      <c r="Q3637" s="175" t="str">
        <f t="shared" si="583"/>
        <v/>
      </c>
    </row>
    <row r="3638" spans="1:17" s="1" customFormat="1" x14ac:dyDescent="0.3">
      <c r="A3638" s="189">
        <f t="shared" si="581"/>
        <v>43982.416666657853</v>
      </c>
      <c r="B3638" s="190">
        <f t="shared" si="577"/>
        <v>43982</v>
      </c>
      <c r="C3638" s="1">
        <f t="shared" si="578"/>
        <v>10</v>
      </c>
      <c r="D3638" s="191">
        <v>2.5448780028496456</v>
      </c>
      <c r="E3638" s="192">
        <f t="shared" si="579"/>
        <v>8.8367445433102014E-5</v>
      </c>
      <c r="F3638" s="193">
        <f t="shared" si="580"/>
        <v>3.7943178621659595</v>
      </c>
      <c r="G3638" s="193">
        <f t="shared" si="585"/>
        <v>3.9346256080394251</v>
      </c>
      <c r="H3638" s="193">
        <f t="shared" si="585"/>
        <v>4.0801217077269953</v>
      </c>
      <c r="I3638" s="193">
        <f t="shared" si="585"/>
        <v>4.2309980181723672</v>
      </c>
      <c r="J3638" s="193">
        <f t="shared" si="585"/>
        <v>4.3874534908791238</v>
      </c>
      <c r="K3638" s="193">
        <f>MAX(0,(F3638-'2031 forecast'!$C$10))</f>
        <v>0</v>
      </c>
      <c r="L3638" s="193">
        <f>MAX(0,(G3638-'2031 forecast'!$C$10))</f>
        <v>0</v>
      </c>
      <c r="M3638" s="193">
        <f>MAX(0,(H3638-'2031 forecast'!$C$10))</f>
        <v>0</v>
      </c>
      <c r="N3638" s="193">
        <f>MAX(0,(I3638-'2031 forecast'!$C$10))</f>
        <v>0</v>
      </c>
      <c r="O3638" s="193">
        <f>MAX(0,(J3638-'2031 forecast'!$C$10))</f>
        <v>0</v>
      </c>
      <c r="P3638" s="175" t="str">
        <f t="shared" si="582"/>
        <v/>
      </c>
      <c r="Q3638" s="175" t="str">
        <f t="shared" si="583"/>
        <v/>
      </c>
    </row>
    <row r="3639" spans="1:17" s="1" customFormat="1" x14ac:dyDescent="0.3">
      <c r="A3639" s="189">
        <f t="shared" si="581"/>
        <v>43982.458333324517</v>
      </c>
      <c r="B3639" s="190">
        <f t="shared" si="577"/>
        <v>43982</v>
      </c>
      <c r="C3639" s="1">
        <f t="shared" si="578"/>
        <v>11</v>
      </c>
      <c r="D3639" s="191">
        <v>2.6804040503386801</v>
      </c>
      <c r="E3639" s="192">
        <f t="shared" si="579"/>
        <v>9.3073404065634069E-5</v>
      </c>
      <c r="F3639" s="193">
        <f t="shared" si="580"/>
        <v>3.9963821270150337</v>
      </c>
      <c r="G3639" s="193">
        <f t="shared" si="585"/>
        <v>4.1441618830237728</v>
      </c>
      <c r="H3639" s="193">
        <f t="shared" si="585"/>
        <v>4.2974062957124568</v>
      </c>
      <c r="I3639" s="193">
        <f t="shared" si="585"/>
        <v>4.456317439258469</v>
      </c>
      <c r="J3639" s="193">
        <f t="shared" si="585"/>
        <v>4.6211048602158815</v>
      </c>
      <c r="K3639" s="193">
        <f>MAX(0,(F3639-'2031 forecast'!$C$10))</f>
        <v>0</v>
      </c>
      <c r="L3639" s="193">
        <f>MAX(0,(G3639-'2031 forecast'!$C$10))</f>
        <v>0</v>
      </c>
      <c r="M3639" s="193">
        <f>MAX(0,(H3639-'2031 forecast'!$C$10))</f>
        <v>0</v>
      </c>
      <c r="N3639" s="193">
        <f>MAX(0,(I3639-'2031 forecast'!$C$10))</f>
        <v>0</v>
      </c>
      <c r="O3639" s="193">
        <f>MAX(0,(J3639-'2031 forecast'!$C$10))</f>
        <v>0</v>
      </c>
      <c r="P3639" s="175" t="str">
        <f t="shared" si="582"/>
        <v/>
      </c>
      <c r="Q3639" s="175" t="str">
        <f t="shared" si="583"/>
        <v/>
      </c>
    </row>
    <row r="3640" spans="1:17" s="1" customFormat="1" x14ac:dyDescent="0.3">
      <c r="A3640" s="189">
        <f t="shared" si="581"/>
        <v>43982.499999991182</v>
      </c>
      <c r="B3640" s="190">
        <f t="shared" si="577"/>
        <v>43982</v>
      </c>
      <c r="C3640" s="1">
        <f t="shared" si="578"/>
        <v>12</v>
      </c>
      <c r="D3640" s="191">
        <v>2.6578163757571742</v>
      </c>
      <c r="E3640" s="192">
        <f t="shared" si="579"/>
        <v>9.2289077626878717E-5</v>
      </c>
      <c r="F3640" s="193">
        <f t="shared" si="580"/>
        <v>3.9627047495401877</v>
      </c>
      <c r="G3640" s="193">
        <f t="shared" si="585"/>
        <v>4.1092391705263811</v>
      </c>
      <c r="H3640" s="193">
        <f t="shared" si="585"/>
        <v>4.2611921977148794</v>
      </c>
      <c r="I3640" s="193">
        <f t="shared" si="585"/>
        <v>4.4187642024107845</v>
      </c>
      <c r="J3640" s="193">
        <f t="shared" si="585"/>
        <v>4.5821629653264218</v>
      </c>
      <c r="K3640" s="193">
        <f>MAX(0,(F3640-'2031 forecast'!$C$10))</f>
        <v>0</v>
      </c>
      <c r="L3640" s="193">
        <f>MAX(0,(G3640-'2031 forecast'!$C$10))</f>
        <v>0</v>
      </c>
      <c r="M3640" s="193">
        <f>MAX(0,(H3640-'2031 forecast'!$C$10))</f>
        <v>0</v>
      </c>
      <c r="N3640" s="193">
        <f>MAX(0,(I3640-'2031 forecast'!$C$10))</f>
        <v>0</v>
      </c>
      <c r="O3640" s="193">
        <f>MAX(0,(J3640-'2031 forecast'!$C$10))</f>
        <v>0</v>
      </c>
      <c r="P3640" s="175" t="str">
        <f t="shared" si="582"/>
        <v/>
      </c>
      <c r="Q3640" s="175" t="str">
        <f t="shared" si="583"/>
        <v/>
      </c>
    </row>
    <row r="3641" spans="1:17" s="1" customFormat="1" x14ac:dyDescent="0.3">
      <c r="A3641" s="189">
        <f t="shared" si="581"/>
        <v>43982.541666657846</v>
      </c>
      <c r="B3641" s="190">
        <f t="shared" si="577"/>
        <v>43982</v>
      </c>
      <c r="C3641" s="1">
        <f t="shared" si="578"/>
        <v>13</v>
      </c>
      <c r="D3641" s="191">
        <v>2.6578163757571742</v>
      </c>
      <c r="E3641" s="192">
        <f t="shared" si="579"/>
        <v>9.2289077626878717E-5</v>
      </c>
      <c r="F3641" s="193">
        <f t="shared" si="580"/>
        <v>3.9627047495401877</v>
      </c>
      <c r="G3641" s="193">
        <f t="shared" si="585"/>
        <v>4.1092391705263811</v>
      </c>
      <c r="H3641" s="193">
        <f t="shared" si="585"/>
        <v>4.2611921977148794</v>
      </c>
      <c r="I3641" s="193">
        <f t="shared" si="585"/>
        <v>4.4187642024107845</v>
      </c>
      <c r="J3641" s="193">
        <f t="shared" si="585"/>
        <v>4.5821629653264218</v>
      </c>
      <c r="K3641" s="193">
        <f>MAX(0,(F3641-'2031 forecast'!$C$10))</f>
        <v>0</v>
      </c>
      <c r="L3641" s="193">
        <f>MAX(0,(G3641-'2031 forecast'!$C$10))</f>
        <v>0</v>
      </c>
      <c r="M3641" s="193">
        <f>MAX(0,(H3641-'2031 forecast'!$C$10))</f>
        <v>0</v>
      </c>
      <c r="N3641" s="193">
        <f>MAX(0,(I3641-'2031 forecast'!$C$10))</f>
        <v>0</v>
      </c>
      <c r="O3641" s="193">
        <f>MAX(0,(J3641-'2031 forecast'!$C$10))</f>
        <v>0</v>
      </c>
      <c r="P3641" s="175" t="str">
        <f t="shared" si="582"/>
        <v/>
      </c>
      <c r="Q3641" s="175" t="str">
        <f t="shared" si="583"/>
        <v/>
      </c>
    </row>
    <row r="3642" spans="1:17" s="1" customFormat="1" x14ac:dyDescent="0.3">
      <c r="A3642" s="189">
        <f t="shared" si="581"/>
        <v>43982.58333332451</v>
      </c>
      <c r="B3642" s="190">
        <f t="shared" si="577"/>
        <v>43982</v>
      </c>
      <c r="C3642" s="1">
        <f t="shared" si="578"/>
        <v>14</v>
      </c>
      <c r="D3642" s="191">
        <v>2.6051118017336607</v>
      </c>
      <c r="E3642" s="192">
        <f t="shared" si="579"/>
        <v>9.0458982603116257E-5</v>
      </c>
      <c r="F3642" s="193">
        <f t="shared" si="580"/>
        <v>3.8841242020988811</v>
      </c>
      <c r="G3642" s="193">
        <f t="shared" si="585"/>
        <v>4.0277528413658015</v>
      </c>
      <c r="H3642" s="193">
        <f t="shared" si="585"/>
        <v>4.1766926357205332</v>
      </c>
      <c r="I3642" s="193">
        <f t="shared" si="585"/>
        <v>4.331139983099523</v>
      </c>
      <c r="J3642" s="193">
        <f t="shared" si="585"/>
        <v>4.4912985439176829</v>
      </c>
      <c r="K3642" s="193">
        <f>MAX(0,(F3642-'2031 forecast'!$C$10))</f>
        <v>0</v>
      </c>
      <c r="L3642" s="193">
        <f>MAX(0,(G3642-'2031 forecast'!$C$10))</f>
        <v>0</v>
      </c>
      <c r="M3642" s="193">
        <f>MAX(0,(H3642-'2031 forecast'!$C$10))</f>
        <v>0</v>
      </c>
      <c r="N3642" s="193">
        <f>MAX(0,(I3642-'2031 forecast'!$C$10))</f>
        <v>0</v>
      </c>
      <c r="O3642" s="193">
        <f>MAX(0,(J3642-'2031 forecast'!$C$10))</f>
        <v>0</v>
      </c>
      <c r="P3642" s="175" t="str">
        <f t="shared" si="582"/>
        <v/>
      </c>
      <c r="Q3642" s="175" t="str">
        <f t="shared" si="583"/>
        <v/>
      </c>
    </row>
    <row r="3643" spans="1:17" s="1" customFormat="1" x14ac:dyDescent="0.3">
      <c r="A3643" s="189">
        <f t="shared" si="581"/>
        <v>43982.624999991174</v>
      </c>
      <c r="B3643" s="190">
        <f t="shared" si="577"/>
        <v>43982</v>
      </c>
      <c r="C3643" s="1">
        <f t="shared" si="578"/>
        <v>15</v>
      </c>
      <c r="D3643" s="191">
        <v>2.6653456006176763</v>
      </c>
      <c r="E3643" s="192">
        <f t="shared" si="579"/>
        <v>9.2550519773130515E-5</v>
      </c>
      <c r="F3643" s="193">
        <f t="shared" si="580"/>
        <v>3.9739305420318036</v>
      </c>
      <c r="G3643" s="193">
        <f t="shared" si="585"/>
        <v>4.1208800746921792</v>
      </c>
      <c r="H3643" s="193">
        <f t="shared" si="585"/>
        <v>4.2732635637140719</v>
      </c>
      <c r="I3643" s="193">
        <f t="shared" si="585"/>
        <v>4.4312819480266805</v>
      </c>
      <c r="J3643" s="193">
        <f t="shared" si="585"/>
        <v>4.595143596956242</v>
      </c>
      <c r="K3643" s="193">
        <f>MAX(0,(F3643-'2031 forecast'!$C$10))</f>
        <v>0</v>
      </c>
      <c r="L3643" s="193">
        <f>MAX(0,(G3643-'2031 forecast'!$C$10))</f>
        <v>0</v>
      </c>
      <c r="M3643" s="193">
        <f>MAX(0,(H3643-'2031 forecast'!$C$10))</f>
        <v>0</v>
      </c>
      <c r="N3643" s="193">
        <f>MAX(0,(I3643-'2031 forecast'!$C$10))</f>
        <v>0</v>
      </c>
      <c r="O3643" s="193">
        <f>MAX(0,(J3643-'2031 forecast'!$C$10))</f>
        <v>0</v>
      </c>
      <c r="P3643" s="175" t="str">
        <f t="shared" si="582"/>
        <v/>
      </c>
      <c r="Q3643" s="175" t="str">
        <f t="shared" si="583"/>
        <v/>
      </c>
    </row>
    <row r="3644" spans="1:17" s="1" customFormat="1" x14ac:dyDescent="0.3">
      <c r="A3644" s="189">
        <f t="shared" si="581"/>
        <v>43982.666666657839</v>
      </c>
      <c r="B3644" s="190">
        <f t="shared" si="577"/>
        <v>43982</v>
      </c>
      <c r="C3644" s="1">
        <f t="shared" si="578"/>
        <v>16</v>
      </c>
      <c r="D3644" s="191">
        <v>2.7632255238042007</v>
      </c>
      <c r="E3644" s="192">
        <f t="shared" si="579"/>
        <v>9.5949267674403651E-5</v>
      </c>
      <c r="F3644" s="193">
        <f t="shared" si="580"/>
        <v>4.1198658444228018</v>
      </c>
      <c r="G3644" s="193">
        <f t="shared" si="585"/>
        <v>4.2722118288475412</v>
      </c>
      <c r="H3644" s="193">
        <f t="shared" si="585"/>
        <v>4.4301913217035711</v>
      </c>
      <c r="I3644" s="193">
        <f t="shared" si="585"/>
        <v>4.5940126410333093</v>
      </c>
      <c r="J3644" s="193">
        <f t="shared" si="585"/>
        <v>4.7638918081439003</v>
      </c>
      <c r="K3644" s="193">
        <f>MAX(0,(F3644-'2031 forecast'!$C$10))</f>
        <v>0</v>
      </c>
      <c r="L3644" s="193">
        <f>MAX(0,(G3644-'2031 forecast'!$C$10))</f>
        <v>0</v>
      </c>
      <c r="M3644" s="193">
        <f>MAX(0,(H3644-'2031 forecast'!$C$10))</f>
        <v>0</v>
      </c>
      <c r="N3644" s="193">
        <f>MAX(0,(I3644-'2031 forecast'!$C$10))</f>
        <v>0</v>
      </c>
      <c r="O3644" s="193">
        <f>MAX(0,(J3644-'2031 forecast'!$C$10))</f>
        <v>0</v>
      </c>
      <c r="P3644" s="175" t="str">
        <f t="shared" si="582"/>
        <v/>
      </c>
      <c r="Q3644" s="175" t="str">
        <f t="shared" si="583"/>
        <v/>
      </c>
    </row>
    <row r="3645" spans="1:17" s="1" customFormat="1" x14ac:dyDescent="0.3">
      <c r="A3645" s="189">
        <f t="shared" si="581"/>
        <v>43982.708333324503</v>
      </c>
      <c r="B3645" s="190">
        <f t="shared" si="577"/>
        <v>43982</v>
      </c>
      <c r="C3645" s="1">
        <f t="shared" si="578"/>
        <v>17</v>
      </c>
      <c r="D3645" s="191">
        <v>2.8084008729672125</v>
      </c>
      <c r="E3645" s="192">
        <f t="shared" si="579"/>
        <v>9.7517920551914354E-5</v>
      </c>
      <c r="F3645" s="193">
        <f t="shared" si="580"/>
        <v>4.1872205993724938</v>
      </c>
      <c r="G3645" s="193">
        <f t="shared" ref="G3645:J3664" si="586">$E3645*G$2</f>
        <v>4.3420572538423245</v>
      </c>
      <c r="H3645" s="193">
        <f t="shared" si="586"/>
        <v>4.5026195176987258</v>
      </c>
      <c r="I3645" s="193">
        <f t="shared" si="586"/>
        <v>4.6691191147286775</v>
      </c>
      <c r="J3645" s="193">
        <f t="shared" si="586"/>
        <v>4.8417755979228199</v>
      </c>
      <c r="K3645" s="193">
        <f>MAX(0,(F3645-'2031 forecast'!$C$10))</f>
        <v>0</v>
      </c>
      <c r="L3645" s="193">
        <f>MAX(0,(G3645-'2031 forecast'!$C$10))</f>
        <v>0</v>
      </c>
      <c r="M3645" s="193">
        <f>MAX(0,(H3645-'2031 forecast'!$C$10))</f>
        <v>0</v>
      </c>
      <c r="N3645" s="193">
        <f>MAX(0,(I3645-'2031 forecast'!$C$10))</f>
        <v>0</v>
      </c>
      <c r="O3645" s="193">
        <f>MAX(0,(J3645-'2031 forecast'!$C$10))</f>
        <v>0</v>
      </c>
      <c r="P3645" s="175" t="str">
        <f t="shared" si="582"/>
        <v/>
      </c>
      <c r="Q3645" s="175" t="str">
        <f t="shared" si="583"/>
        <v/>
      </c>
    </row>
    <row r="3646" spans="1:17" s="1" customFormat="1" x14ac:dyDescent="0.3">
      <c r="A3646" s="189">
        <f t="shared" si="581"/>
        <v>43982.749999991167</v>
      </c>
      <c r="B3646" s="190">
        <f t="shared" si="577"/>
        <v>43982</v>
      </c>
      <c r="C3646" s="1">
        <f t="shared" si="578"/>
        <v>18</v>
      </c>
      <c r="D3646" s="191">
        <v>2.6201702514546645</v>
      </c>
      <c r="E3646" s="192">
        <f t="shared" si="579"/>
        <v>9.0981866895619812E-5</v>
      </c>
      <c r="F3646" s="193">
        <f t="shared" si="580"/>
        <v>3.9065757870821116</v>
      </c>
      <c r="G3646" s="193">
        <f t="shared" si="586"/>
        <v>4.0510346496973959</v>
      </c>
      <c r="H3646" s="193">
        <f t="shared" si="586"/>
        <v>4.2008353677189181</v>
      </c>
      <c r="I3646" s="193">
        <f t="shared" si="586"/>
        <v>4.3561754743313124</v>
      </c>
      <c r="J3646" s="193">
        <f t="shared" si="586"/>
        <v>4.5172598071773225</v>
      </c>
      <c r="K3646" s="193">
        <f>MAX(0,(F3646-'2031 forecast'!$C$10))</f>
        <v>0</v>
      </c>
      <c r="L3646" s="193">
        <f>MAX(0,(G3646-'2031 forecast'!$C$10))</f>
        <v>0</v>
      </c>
      <c r="M3646" s="193">
        <f>MAX(0,(H3646-'2031 forecast'!$C$10))</f>
        <v>0</v>
      </c>
      <c r="N3646" s="193">
        <f>MAX(0,(I3646-'2031 forecast'!$C$10))</f>
        <v>0</v>
      </c>
      <c r="O3646" s="193">
        <f>MAX(0,(J3646-'2031 forecast'!$C$10))</f>
        <v>0</v>
      </c>
      <c r="P3646" s="175" t="str">
        <f t="shared" si="582"/>
        <v/>
      </c>
      <c r="Q3646" s="175" t="str">
        <f t="shared" si="583"/>
        <v/>
      </c>
    </row>
    <row r="3647" spans="1:17" s="1" customFormat="1" x14ac:dyDescent="0.3">
      <c r="A3647" s="189">
        <f t="shared" si="581"/>
        <v>43982.791666657831</v>
      </c>
      <c r="B3647" s="190">
        <f t="shared" si="577"/>
        <v>43982</v>
      </c>
      <c r="C3647" s="1">
        <f t="shared" si="578"/>
        <v>19</v>
      </c>
      <c r="D3647" s="191">
        <v>2.5674656774311515</v>
      </c>
      <c r="E3647" s="192">
        <f t="shared" si="579"/>
        <v>8.9151771871857352E-5</v>
      </c>
      <c r="F3647" s="193">
        <f t="shared" si="580"/>
        <v>3.827995239640805</v>
      </c>
      <c r="G3647" s="193">
        <f t="shared" si="586"/>
        <v>3.9695483205368163</v>
      </c>
      <c r="H3647" s="193">
        <f t="shared" si="586"/>
        <v>4.1163358057245718</v>
      </c>
      <c r="I3647" s="193">
        <f t="shared" si="586"/>
        <v>4.26855125502005</v>
      </c>
      <c r="J3647" s="193">
        <f t="shared" si="586"/>
        <v>4.4263953857685836</v>
      </c>
      <c r="K3647" s="193">
        <f>MAX(0,(F3647-'2031 forecast'!$C$10))</f>
        <v>0</v>
      </c>
      <c r="L3647" s="193">
        <f>MAX(0,(G3647-'2031 forecast'!$C$10))</f>
        <v>0</v>
      </c>
      <c r="M3647" s="193">
        <f>MAX(0,(H3647-'2031 forecast'!$C$10))</f>
        <v>0</v>
      </c>
      <c r="N3647" s="193">
        <f>MAX(0,(I3647-'2031 forecast'!$C$10))</f>
        <v>0</v>
      </c>
      <c r="O3647" s="193">
        <f>MAX(0,(J3647-'2031 forecast'!$C$10))</f>
        <v>0</v>
      </c>
      <c r="P3647" s="175" t="str">
        <f t="shared" si="582"/>
        <v/>
      </c>
      <c r="Q3647" s="175" t="str">
        <f t="shared" si="583"/>
        <v/>
      </c>
    </row>
    <row r="3648" spans="1:17" s="1" customFormat="1" x14ac:dyDescent="0.3">
      <c r="A3648" s="189">
        <f t="shared" si="581"/>
        <v>43982.833333324495</v>
      </c>
      <c r="B3648" s="190">
        <f t="shared" si="577"/>
        <v>43982</v>
      </c>
      <c r="C3648" s="1">
        <f t="shared" si="578"/>
        <v>20</v>
      </c>
      <c r="D3648" s="191">
        <v>2.4846442039656305</v>
      </c>
      <c r="E3648" s="192">
        <f t="shared" si="579"/>
        <v>8.627590826308777E-5</v>
      </c>
      <c r="F3648" s="193">
        <f t="shared" si="580"/>
        <v>3.7045115222330374</v>
      </c>
      <c r="G3648" s="193">
        <f t="shared" si="586"/>
        <v>3.8414983747130487</v>
      </c>
      <c r="H3648" s="193">
        <f t="shared" si="586"/>
        <v>3.9835507797334571</v>
      </c>
      <c r="I3648" s="193">
        <f t="shared" si="586"/>
        <v>4.1308560532452105</v>
      </c>
      <c r="J3648" s="193">
        <f t="shared" si="586"/>
        <v>4.2836084378405648</v>
      </c>
      <c r="K3648" s="193">
        <f>MAX(0,(F3648-'2031 forecast'!$C$10))</f>
        <v>0</v>
      </c>
      <c r="L3648" s="193">
        <f>MAX(0,(G3648-'2031 forecast'!$C$10))</f>
        <v>0</v>
      </c>
      <c r="M3648" s="193">
        <f>MAX(0,(H3648-'2031 forecast'!$C$10))</f>
        <v>0</v>
      </c>
      <c r="N3648" s="193">
        <f>MAX(0,(I3648-'2031 forecast'!$C$10))</f>
        <v>0</v>
      </c>
      <c r="O3648" s="193">
        <f>MAX(0,(J3648-'2031 forecast'!$C$10))</f>
        <v>0</v>
      </c>
      <c r="P3648" s="175" t="str">
        <f t="shared" si="582"/>
        <v/>
      </c>
      <c r="Q3648" s="175" t="str">
        <f t="shared" si="583"/>
        <v/>
      </c>
    </row>
    <row r="3649" spans="1:17" s="1" customFormat="1" x14ac:dyDescent="0.3">
      <c r="A3649" s="189">
        <f t="shared" si="581"/>
        <v>43982.87499999116</v>
      </c>
      <c r="B3649" s="190">
        <f t="shared" si="577"/>
        <v>43982</v>
      </c>
      <c r="C3649" s="1">
        <f t="shared" si="578"/>
        <v>21</v>
      </c>
      <c r="D3649" s="191">
        <v>2.5674656774311515</v>
      </c>
      <c r="E3649" s="192">
        <f t="shared" si="579"/>
        <v>8.9151771871857352E-5</v>
      </c>
      <c r="F3649" s="193">
        <f t="shared" si="580"/>
        <v>3.827995239640805</v>
      </c>
      <c r="G3649" s="193">
        <f t="shared" si="586"/>
        <v>3.9695483205368163</v>
      </c>
      <c r="H3649" s="193">
        <f t="shared" si="586"/>
        <v>4.1163358057245718</v>
      </c>
      <c r="I3649" s="193">
        <f t="shared" si="586"/>
        <v>4.26855125502005</v>
      </c>
      <c r="J3649" s="193">
        <f t="shared" si="586"/>
        <v>4.4263953857685836</v>
      </c>
      <c r="K3649" s="193">
        <f>MAX(0,(F3649-'2031 forecast'!$C$10))</f>
        <v>0</v>
      </c>
      <c r="L3649" s="193">
        <f>MAX(0,(G3649-'2031 forecast'!$C$10))</f>
        <v>0</v>
      </c>
      <c r="M3649" s="193">
        <f>MAX(0,(H3649-'2031 forecast'!$C$10))</f>
        <v>0</v>
      </c>
      <c r="N3649" s="193">
        <f>MAX(0,(I3649-'2031 forecast'!$C$10))</f>
        <v>0</v>
      </c>
      <c r="O3649" s="193">
        <f>MAX(0,(J3649-'2031 forecast'!$C$10))</f>
        <v>0</v>
      </c>
      <c r="P3649" s="175" t="str">
        <f t="shared" si="582"/>
        <v/>
      </c>
      <c r="Q3649" s="175" t="str">
        <f t="shared" si="583"/>
        <v/>
      </c>
    </row>
    <row r="3650" spans="1:17" s="1" customFormat="1" x14ac:dyDescent="0.3">
      <c r="A3650" s="189">
        <f t="shared" si="581"/>
        <v>43982.916666657824</v>
      </c>
      <c r="B3650" s="190">
        <f t="shared" si="577"/>
        <v>43982</v>
      </c>
      <c r="C3650" s="1">
        <f t="shared" si="578"/>
        <v>22</v>
      </c>
      <c r="D3650" s="191">
        <v>2.4997026536866342</v>
      </c>
      <c r="E3650" s="192">
        <f t="shared" si="579"/>
        <v>8.6798792555591324E-5</v>
      </c>
      <c r="F3650" s="193">
        <f t="shared" si="580"/>
        <v>3.7269631072162674</v>
      </c>
      <c r="G3650" s="193">
        <f t="shared" si="586"/>
        <v>3.8647801830446422</v>
      </c>
      <c r="H3650" s="193">
        <f t="shared" si="586"/>
        <v>4.0076935117318415</v>
      </c>
      <c r="I3650" s="193">
        <f t="shared" si="586"/>
        <v>4.155891544476999</v>
      </c>
      <c r="J3650" s="193">
        <f t="shared" si="586"/>
        <v>4.3095697011002043</v>
      </c>
      <c r="K3650" s="193">
        <f>MAX(0,(F3650-'2031 forecast'!$C$10))</f>
        <v>0</v>
      </c>
      <c r="L3650" s="193">
        <f>MAX(0,(G3650-'2031 forecast'!$C$10))</f>
        <v>0</v>
      </c>
      <c r="M3650" s="193">
        <f>MAX(0,(H3650-'2031 forecast'!$C$10))</f>
        <v>0</v>
      </c>
      <c r="N3650" s="193">
        <f>MAX(0,(I3650-'2031 forecast'!$C$10))</f>
        <v>0</v>
      </c>
      <c r="O3650" s="193">
        <f>MAX(0,(J3650-'2031 forecast'!$C$10))</f>
        <v>0</v>
      </c>
      <c r="P3650" s="175" t="str">
        <f t="shared" si="582"/>
        <v/>
      </c>
      <c r="Q3650" s="175" t="str">
        <f t="shared" si="583"/>
        <v/>
      </c>
    </row>
    <row r="3651" spans="1:17" s="1" customFormat="1" x14ac:dyDescent="0.3">
      <c r="A3651" s="189">
        <f t="shared" si="581"/>
        <v>43982.958333324488</v>
      </c>
      <c r="B3651" s="190">
        <f t="shared" si="577"/>
        <v>43982</v>
      </c>
      <c r="C3651" s="1">
        <f t="shared" si="578"/>
        <v>23</v>
      </c>
      <c r="D3651" s="191">
        <v>2.3340597067555917</v>
      </c>
      <c r="E3651" s="192">
        <f t="shared" si="579"/>
        <v>8.1047065338052119E-5</v>
      </c>
      <c r="F3651" s="193">
        <f t="shared" si="580"/>
        <v>3.4799956724007308</v>
      </c>
      <c r="G3651" s="193">
        <f t="shared" si="586"/>
        <v>3.6086802913971048</v>
      </c>
      <c r="H3651" s="193">
        <f t="shared" si="586"/>
        <v>3.7421234597496102</v>
      </c>
      <c r="I3651" s="193">
        <f t="shared" si="586"/>
        <v>3.8805011409273176</v>
      </c>
      <c r="J3651" s="193">
        <f t="shared" si="586"/>
        <v>4.0239958052441658</v>
      </c>
      <c r="K3651" s="193">
        <f>MAX(0,(F3651-'2031 forecast'!$C$10))</f>
        <v>0</v>
      </c>
      <c r="L3651" s="193">
        <f>MAX(0,(G3651-'2031 forecast'!$C$10))</f>
        <v>0</v>
      </c>
      <c r="M3651" s="193">
        <f>MAX(0,(H3651-'2031 forecast'!$C$10))</f>
        <v>0</v>
      </c>
      <c r="N3651" s="193">
        <f>MAX(0,(I3651-'2031 forecast'!$C$10))</f>
        <v>0</v>
      </c>
      <c r="O3651" s="193">
        <f>MAX(0,(J3651-'2031 forecast'!$C$10))</f>
        <v>0</v>
      </c>
      <c r="P3651" s="175" t="str">
        <f t="shared" si="582"/>
        <v/>
      </c>
      <c r="Q3651" s="175" t="str">
        <f t="shared" si="583"/>
        <v/>
      </c>
    </row>
    <row r="3652" spans="1:17" s="1" customFormat="1" x14ac:dyDescent="0.3">
      <c r="A3652" s="189">
        <f t="shared" si="581"/>
        <v>43982.999999991152</v>
      </c>
      <c r="B3652" s="190">
        <f t="shared" si="577"/>
        <v>43982</v>
      </c>
      <c r="C3652" s="1">
        <f t="shared" si="578"/>
        <v>0</v>
      </c>
      <c r="D3652" s="191">
        <v>2.1759459846850517</v>
      </c>
      <c r="E3652" s="192">
        <f t="shared" si="579"/>
        <v>7.5556780266764726E-5</v>
      </c>
      <c r="F3652" s="193">
        <f t="shared" si="580"/>
        <v>3.244254030076811</v>
      </c>
      <c r="G3652" s="193">
        <f t="shared" si="586"/>
        <v>3.3642213039153659</v>
      </c>
      <c r="H3652" s="193">
        <f t="shared" si="586"/>
        <v>3.4886247737665723</v>
      </c>
      <c r="I3652" s="193">
        <f t="shared" si="586"/>
        <v>3.6176284829935321</v>
      </c>
      <c r="J3652" s="193">
        <f t="shared" si="586"/>
        <v>3.7514025410179483</v>
      </c>
      <c r="K3652" s="193">
        <f>MAX(0,(F3652-'2031 forecast'!$C$10))</f>
        <v>0</v>
      </c>
      <c r="L3652" s="193">
        <f>MAX(0,(G3652-'2031 forecast'!$C$10))</f>
        <v>0</v>
      </c>
      <c r="M3652" s="193">
        <f>MAX(0,(H3652-'2031 forecast'!$C$10))</f>
        <v>0</v>
      </c>
      <c r="N3652" s="193">
        <f>MAX(0,(I3652-'2031 forecast'!$C$10))</f>
        <v>0</v>
      </c>
      <c r="O3652" s="193">
        <f>MAX(0,(J3652-'2031 forecast'!$C$10))</f>
        <v>0</v>
      </c>
      <c r="P3652" s="175" t="str">
        <f t="shared" si="582"/>
        <v/>
      </c>
      <c r="Q3652" s="175" t="str">
        <f t="shared" si="583"/>
        <v/>
      </c>
    </row>
    <row r="3653" spans="1:17" s="1" customFormat="1" x14ac:dyDescent="0.3">
      <c r="A3653" s="189">
        <f t="shared" si="581"/>
        <v>43983.041666657817</v>
      </c>
      <c r="B3653" s="190">
        <f t="shared" ref="B3653:B3716" si="587">INT(A3653)</f>
        <v>43983</v>
      </c>
      <c r="C3653" s="1">
        <f t="shared" ref="C3653:C3716" si="588">HOUR(A3653)</f>
        <v>1</v>
      </c>
      <c r="D3653" s="191">
        <v>2.115712185801037</v>
      </c>
      <c r="E3653" s="192">
        <f t="shared" ref="E3653:E3716" si="589">D3653/SUM($D$4:$D$8763)</f>
        <v>7.3465243096750495E-5</v>
      </c>
      <c r="F3653" s="193">
        <f t="shared" ref="F3653:F3716" si="590">E3653*$F$2</f>
        <v>3.1544476901438894</v>
      </c>
      <c r="G3653" s="193">
        <f t="shared" si="586"/>
        <v>3.2710940705889899</v>
      </c>
      <c r="H3653" s="193">
        <f t="shared" si="586"/>
        <v>3.3920538457730349</v>
      </c>
      <c r="I3653" s="193">
        <f t="shared" si="586"/>
        <v>3.5174865180663764</v>
      </c>
      <c r="J3653" s="193">
        <f t="shared" si="586"/>
        <v>3.6475574879793902</v>
      </c>
      <c r="K3653" s="193">
        <f>MAX(0,(F3653-'2031 forecast'!$C$10))</f>
        <v>0</v>
      </c>
      <c r="L3653" s="193">
        <f>MAX(0,(G3653-'2031 forecast'!$C$10))</f>
        <v>0</v>
      </c>
      <c r="M3653" s="193">
        <f>MAX(0,(H3653-'2031 forecast'!$C$10))</f>
        <v>0</v>
      </c>
      <c r="N3653" s="193">
        <f>MAX(0,(I3653-'2031 forecast'!$C$10))</f>
        <v>0</v>
      </c>
      <c r="O3653" s="193">
        <f>MAX(0,(J3653-'2031 forecast'!$C$10))</f>
        <v>0</v>
      </c>
      <c r="P3653" s="175" t="str">
        <f t="shared" si="582"/>
        <v/>
      </c>
      <c r="Q3653" s="175" t="str">
        <f t="shared" si="583"/>
        <v/>
      </c>
    </row>
    <row r="3654" spans="1:17" s="1" customFormat="1" x14ac:dyDescent="0.3">
      <c r="A3654" s="189">
        <f t="shared" ref="A3654:A3717" si="591">A3653 + TIME(1,0,0)</f>
        <v>43983.083333324481</v>
      </c>
      <c r="B3654" s="190">
        <f t="shared" si="587"/>
        <v>43983</v>
      </c>
      <c r="C3654" s="1">
        <f t="shared" si="588"/>
        <v>2</v>
      </c>
      <c r="D3654" s="191">
        <v>2.0780660614985274</v>
      </c>
      <c r="E3654" s="192">
        <f t="shared" si="589"/>
        <v>7.215803236549159E-5</v>
      </c>
      <c r="F3654" s="193">
        <f t="shared" si="590"/>
        <v>3.0983187276858133</v>
      </c>
      <c r="G3654" s="193">
        <f t="shared" si="586"/>
        <v>3.2128895497600043</v>
      </c>
      <c r="H3654" s="193">
        <f t="shared" si="586"/>
        <v>3.3316970157770736</v>
      </c>
      <c r="I3654" s="193">
        <f t="shared" si="586"/>
        <v>3.4548977899869033</v>
      </c>
      <c r="J3654" s="193">
        <f t="shared" si="586"/>
        <v>3.5826543298302909</v>
      </c>
      <c r="K3654" s="193">
        <f>MAX(0,(F3654-'2031 forecast'!$C$10))</f>
        <v>0</v>
      </c>
      <c r="L3654" s="193">
        <f>MAX(0,(G3654-'2031 forecast'!$C$10))</f>
        <v>0</v>
      </c>
      <c r="M3654" s="193">
        <f>MAX(0,(H3654-'2031 forecast'!$C$10))</f>
        <v>0</v>
      </c>
      <c r="N3654" s="193">
        <f>MAX(0,(I3654-'2031 forecast'!$C$10))</f>
        <v>0</v>
      </c>
      <c r="O3654" s="193">
        <f>MAX(0,(J3654-'2031 forecast'!$C$10))</f>
        <v>0</v>
      </c>
      <c r="P3654" s="175" t="str">
        <f t="shared" ref="P3654:P3717" si="592">IF(K3654&gt;0,IF(K3653&gt;0,P3653+1,1),"")</f>
        <v/>
      </c>
      <c r="Q3654" s="175" t="str">
        <f t="shared" ref="Q3654:Q3717" si="593">IF(AND(K3654&gt;0,K3655=0),P3654,"")</f>
        <v/>
      </c>
    </row>
    <row r="3655" spans="1:17" s="1" customFormat="1" x14ac:dyDescent="0.3">
      <c r="A3655" s="189">
        <f t="shared" si="591"/>
        <v>43983.124999991145</v>
      </c>
      <c r="B3655" s="190">
        <f t="shared" si="587"/>
        <v>43983</v>
      </c>
      <c r="C3655" s="1">
        <f t="shared" si="588"/>
        <v>3</v>
      </c>
      <c r="D3655" s="191">
        <v>2.0479491620565198</v>
      </c>
      <c r="E3655" s="192">
        <f t="shared" si="589"/>
        <v>7.1112263780484468E-5</v>
      </c>
      <c r="F3655" s="193">
        <f t="shared" si="590"/>
        <v>3.0534155577193522</v>
      </c>
      <c r="G3655" s="193">
        <f t="shared" si="586"/>
        <v>3.1663259330968159</v>
      </c>
      <c r="H3655" s="193">
        <f t="shared" si="586"/>
        <v>3.2834115517803042</v>
      </c>
      <c r="I3655" s="193">
        <f t="shared" si="586"/>
        <v>3.404826807523325</v>
      </c>
      <c r="J3655" s="193">
        <f t="shared" si="586"/>
        <v>3.5307318033110113</v>
      </c>
      <c r="K3655" s="193">
        <f>MAX(0,(F3655-'2031 forecast'!$C$10))</f>
        <v>0</v>
      </c>
      <c r="L3655" s="193">
        <f>MAX(0,(G3655-'2031 forecast'!$C$10))</f>
        <v>0</v>
      </c>
      <c r="M3655" s="193">
        <f>MAX(0,(H3655-'2031 forecast'!$C$10))</f>
        <v>0</v>
      </c>
      <c r="N3655" s="193">
        <f>MAX(0,(I3655-'2031 forecast'!$C$10))</f>
        <v>0</v>
      </c>
      <c r="O3655" s="193">
        <f>MAX(0,(J3655-'2031 forecast'!$C$10))</f>
        <v>0</v>
      </c>
      <c r="P3655" s="175" t="str">
        <f t="shared" si="592"/>
        <v/>
      </c>
      <c r="Q3655" s="175" t="str">
        <f t="shared" si="593"/>
        <v/>
      </c>
    </row>
    <row r="3656" spans="1:17" s="1" customFormat="1" x14ac:dyDescent="0.3">
      <c r="A3656" s="189">
        <f t="shared" si="591"/>
        <v>43983.166666657809</v>
      </c>
      <c r="B3656" s="190">
        <f t="shared" si="587"/>
        <v>43983</v>
      </c>
      <c r="C3656" s="1">
        <f t="shared" si="588"/>
        <v>4</v>
      </c>
      <c r="D3656" s="191">
        <v>2.0404199371960177</v>
      </c>
      <c r="E3656" s="192">
        <f t="shared" si="589"/>
        <v>7.085082163423267E-5</v>
      </c>
      <c r="F3656" s="193">
        <f t="shared" si="590"/>
        <v>3.0421897652277363</v>
      </c>
      <c r="G3656" s="193">
        <f t="shared" si="586"/>
        <v>3.1546850289310182</v>
      </c>
      <c r="H3656" s="193">
        <f t="shared" si="586"/>
        <v>3.2713401857811113</v>
      </c>
      <c r="I3656" s="193">
        <f t="shared" si="586"/>
        <v>3.3923090619074299</v>
      </c>
      <c r="J3656" s="193">
        <f t="shared" si="586"/>
        <v>3.5177511716811907</v>
      </c>
      <c r="K3656" s="193">
        <f>MAX(0,(F3656-'2031 forecast'!$C$10))</f>
        <v>0</v>
      </c>
      <c r="L3656" s="193">
        <f>MAX(0,(G3656-'2031 forecast'!$C$10))</f>
        <v>0</v>
      </c>
      <c r="M3656" s="193">
        <f>MAX(0,(H3656-'2031 forecast'!$C$10))</f>
        <v>0</v>
      </c>
      <c r="N3656" s="193">
        <f>MAX(0,(I3656-'2031 forecast'!$C$10))</f>
        <v>0</v>
      </c>
      <c r="O3656" s="193">
        <f>MAX(0,(J3656-'2031 forecast'!$C$10))</f>
        <v>0</v>
      </c>
      <c r="P3656" s="175" t="str">
        <f t="shared" si="592"/>
        <v/>
      </c>
      <c r="Q3656" s="175" t="str">
        <f t="shared" si="593"/>
        <v/>
      </c>
    </row>
    <row r="3657" spans="1:17" s="1" customFormat="1" x14ac:dyDescent="0.3">
      <c r="A3657" s="189">
        <f t="shared" si="591"/>
        <v>43983.208333324474</v>
      </c>
      <c r="B3657" s="190">
        <f t="shared" si="587"/>
        <v>43983</v>
      </c>
      <c r="C3657" s="1">
        <f t="shared" si="588"/>
        <v>5</v>
      </c>
      <c r="D3657" s="191">
        <v>2.0554783869170214</v>
      </c>
      <c r="E3657" s="192">
        <f t="shared" si="589"/>
        <v>7.1373705926736238E-5</v>
      </c>
      <c r="F3657" s="193">
        <f t="shared" si="590"/>
        <v>3.0646413502109668</v>
      </c>
      <c r="G3657" s="193">
        <f t="shared" si="586"/>
        <v>3.1779668372626126</v>
      </c>
      <c r="H3657" s="193">
        <f t="shared" si="586"/>
        <v>3.2954829177794962</v>
      </c>
      <c r="I3657" s="193">
        <f t="shared" si="586"/>
        <v>3.4173445531392193</v>
      </c>
      <c r="J3657" s="193">
        <f t="shared" si="586"/>
        <v>3.5437124349408307</v>
      </c>
      <c r="K3657" s="193">
        <f>MAX(0,(F3657-'2031 forecast'!$C$10))</f>
        <v>0</v>
      </c>
      <c r="L3657" s="193">
        <f>MAX(0,(G3657-'2031 forecast'!$C$10))</f>
        <v>0</v>
      </c>
      <c r="M3657" s="193">
        <f>MAX(0,(H3657-'2031 forecast'!$C$10))</f>
        <v>0</v>
      </c>
      <c r="N3657" s="193">
        <f>MAX(0,(I3657-'2031 forecast'!$C$10))</f>
        <v>0</v>
      </c>
      <c r="O3657" s="193">
        <f>MAX(0,(J3657-'2031 forecast'!$C$10))</f>
        <v>0</v>
      </c>
      <c r="P3657" s="175" t="str">
        <f t="shared" si="592"/>
        <v/>
      </c>
      <c r="Q3657" s="175" t="str">
        <f t="shared" si="593"/>
        <v/>
      </c>
    </row>
    <row r="3658" spans="1:17" s="1" customFormat="1" x14ac:dyDescent="0.3">
      <c r="A3658" s="189">
        <f t="shared" si="591"/>
        <v>43983.249999991138</v>
      </c>
      <c r="B3658" s="190">
        <f t="shared" si="587"/>
        <v>43983</v>
      </c>
      <c r="C3658" s="1">
        <f t="shared" si="588"/>
        <v>6</v>
      </c>
      <c r="D3658" s="191">
        <v>2.1834752095455543</v>
      </c>
      <c r="E3658" s="192">
        <f t="shared" si="589"/>
        <v>7.5818222413016523E-5</v>
      </c>
      <c r="F3658" s="193">
        <f t="shared" si="590"/>
        <v>3.2554798225684269</v>
      </c>
      <c r="G3658" s="193">
        <f t="shared" si="586"/>
        <v>3.3758622080811636</v>
      </c>
      <c r="H3658" s="193">
        <f t="shared" si="586"/>
        <v>3.5006961397657652</v>
      </c>
      <c r="I3658" s="193">
        <f t="shared" si="586"/>
        <v>3.6301462286094273</v>
      </c>
      <c r="J3658" s="193">
        <f t="shared" si="586"/>
        <v>3.764383172647769</v>
      </c>
      <c r="K3658" s="193">
        <f>MAX(0,(F3658-'2031 forecast'!$C$10))</f>
        <v>0</v>
      </c>
      <c r="L3658" s="193">
        <f>MAX(0,(G3658-'2031 forecast'!$C$10))</f>
        <v>0</v>
      </c>
      <c r="M3658" s="193">
        <f>MAX(0,(H3658-'2031 forecast'!$C$10))</f>
        <v>0</v>
      </c>
      <c r="N3658" s="193">
        <f>MAX(0,(I3658-'2031 forecast'!$C$10))</f>
        <v>0</v>
      </c>
      <c r="O3658" s="193">
        <f>MAX(0,(J3658-'2031 forecast'!$C$10))</f>
        <v>0</v>
      </c>
      <c r="P3658" s="175" t="str">
        <f t="shared" si="592"/>
        <v/>
      </c>
      <c r="Q3658" s="175" t="str">
        <f t="shared" si="593"/>
        <v/>
      </c>
    </row>
    <row r="3659" spans="1:17" s="1" customFormat="1" x14ac:dyDescent="0.3">
      <c r="A3659" s="189">
        <f t="shared" si="591"/>
        <v>43983.291666657802</v>
      </c>
      <c r="B3659" s="190">
        <f t="shared" si="587"/>
        <v>43983</v>
      </c>
      <c r="C3659" s="1">
        <f t="shared" si="588"/>
        <v>7</v>
      </c>
      <c r="D3659" s="191">
        <v>2.4394688548026187</v>
      </c>
      <c r="E3659" s="192">
        <f t="shared" si="589"/>
        <v>8.4707255385577066E-5</v>
      </c>
      <c r="F3659" s="193">
        <f t="shared" si="590"/>
        <v>3.6371567672833454</v>
      </c>
      <c r="G3659" s="193">
        <f t="shared" si="586"/>
        <v>3.7716529497182649</v>
      </c>
      <c r="H3659" s="193">
        <f t="shared" si="586"/>
        <v>3.9111225837383028</v>
      </c>
      <c r="I3659" s="193">
        <f t="shared" si="586"/>
        <v>4.0557495795498424</v>
      </c>
      <c r="J3659" s="193">
        <f t="shared" si="586"/>
        <v>4.2057246480616444</v>
      </c>
      <c r="K3659" s="193">
        <f>MAX(0,(F3659-'2031 forecast'!$C$10))</f>
        <v>0</v>
      </c>
      <c r="L3659" s="193">
        <f>MAX(0,(G3659-'2031 forecast'!$C$10))</f>
        <v>0</v>
      </c>
      <c r="M3659" s="193">
        <f>MAX(0,(H3659-'2031 forecast'!$C$10))</f>
        <v>0</v>
      </c>
      <c r="N3659" s="193">
        <f>MAX(0,(I3659-'2031 forecast'!$C$10))</f>
        <v>0</v>
      </c>
      <c r="O3659" s="193">
        <f>MAX(0,(J3659-'2031 forecast'!$C$10))</f>
        <v>0</v>
      </c>
      <c r="P3659" s="175" t="str">
        <f t="shared" si="592"/>
        <v/>
      </c>
      <c r="Q3659" s="175" t="str">
        <f t="shared" si="593"/>
        <v/>
      </c>
    </row>
    <row r="3660" spans="1:17" s="1" customFormat="1" x14ac:dyDescent="0.3">
      <c r="A3660" s="189">
        <f t="shared" si="591"/>
        <v>43983.333333324466</v>
      </c>
      <c r="B3660" s="190">
        <f t="shared" si="587"/>
        <v>43983</v>
      </c>
      <c r="C3660" s="1">
        <f t="shared" si="588"/>
        <v>8</v>
      </c>
      <c r="D3660" s="191">
        <v>2.514761103407638</v>
      </c>
      <c r="E3660" s="192">
        <f t="shared" si="589"/>
        <v>8.7321676848094892E-5</v>
      </c>
      <c r="F3660" s="193">
        <f t="shared" si="590"/>
        <v>3.7494146921994984</v>
      </c>
      <c r="G3660" s="193">
        <f t="shared" si="586"/>
        <v>3.8880619913762366</v>
      </c>
      <c r="H3660" s="193">
        <f t="shared" si="586"/>
        <v>4.0318362437302264</v>
      </c>
      <c r="I3660" s="193">
        <f t="shared" si="586"/>
        <v>4.1809270357087884</v>
      </c>
      <c r="J3660" s="193">
        <f t="shared" si="586"/>
        <v>4.3355309643598448</v>
      </c>
      <c r="K3660" s="193">
        <f>MAX(0,(F3660-'2031 forecast'!$C$10))</f>
        <v>0</v>
      </c>
      <c r="L3660" s="193">
        <f>MAX(0,(G3660-'2031 forecast'!$C$10))</f>
        <v>0</v>
      </c>
      <c r="M3660" s="193">
        <f>MAX(0,(H3660-'2031 forecast'!$C$10))</f>
        <v>0</v>
      </c>
      <c r="N3660" s="193">
        <f>MAX(0,(I3660-'2031 forecast'!$C$10))</f>
        <v>0</v>
      </c>
      <c r="O3660" s="193">
        <f>MAX(0,(J3660-'2031 forecast'!$C$10))</f>
        <v>0</v>
      </c>
      <c r="P3660" s="175" t="str">
        <f t="shared" si="592"/>
        <v/>
      </c>
      <c r="Q3660" s="175" t="str">
        <f t="shared" si="593"/>
        <v/>
      </c>
    </row>
    <row r="3661" spans="1:17" s="1" customFormat="1" x14ac:dyDescent="0.3">
      <c r="A3661" s="189">
        <f t="shared" si="591"/>
        <v>43983.374999991131</v>
      </c>
      <c r="B3661" s="190">
        <f t="shared" si="587"/>
        <v>43983</v>
      </c>
      <c r="C3661" s="1">
        <f t="shared" si="588"/>
        <v>9</v>
      </c>
      <c r="D3661" s="191">
        <v>2.5298195531286418</v>
      </c>
      <c r="E3661" s="192">
        <f t="shared" si="589"/>
        <v>8.7844561140598446E-5</v>
      </c>
      <c r="F3661" s="193">
        <f t="shared" si="590"/>
        <v>3.7718662771827285</v>
      </c>
      <c r="G3661" s="193">
        <f t="shared" si="586"/>
        <v>3.9113437997078306</v>
      </c>
      <c r="H3661" s="193">
        <f t="shared" si="586"/>
        <v>4.0559789757286104</v>
      </c>
      <c r="I3661" s="193">
        <f t="shared" si="586"/>
        <v>4.2059625269405778</v>
      </c>
      <c r="J3661" s="193">
        <f t="shared" si="586"/>
        <v>4.3614922276194834</v>
      </c>
      <c r="K3661" s="193">
        <f>MAX(0,(F3661-'2031 forecast'!$C$10))</f>
        <v>0</v>
      </c>
      <c r="L3661" s="193">
        <f>MAX(0,(G3661-'2031 forecast'!$C$10))</f>
        <v>0</v>
      </c>
      <c r="M3661" s="193">
        <f>MAX(0,(H3661-'2031 forecast'!$C$10))</f>
        <v>0</v>
      </c>
      <c r="N3661" s="193">
        <f>MAX(0,(I3661-'2031 forecast'!$C$10))</f>
        <v>0</v>
      </c>
      <c r="O3661" s="193">
        <f>MAX(0,(J3661-'2031 forecast'!$C$10))</f>
        <v>0</v>
      </c>
      <c r="P3661" s="175" t="str">
        <f t="shared" si="592"/>
        <v/>
      </c>
      <c r="Q3661" s="175" t="str">
        <f t="shared" si="593"/>
        <v/>
      </c>
    </row>
    <row r="3662" spans="1:17" s="1" customFormat="1" x14ac:dyDescent="0.3">
      <c r="A3662" s="189">
        <f t="shared" si="591"/>
        <v>43983.416666657795</v>
      </c>
      <c r="B3662" s="190">
        <f t="shared" si="587"/>
        <v>43983</v>
      </c>
      <c r="C3662" s="1">
        <f t="shared" si="588"/>
        <v>10</v>
      </c>
      <c r="D3662" s="191">
        <v>2.672874825478178</v>
      </c>
      <c r="E3662" s="192">
        <f t="shared" si="589"/>
        <v>9.2811961919382285E-5</v>
      </c>
      <c r="F3662" s="193">
        <f t="shared" si="590"/>
        <v>3.9851563345234187</v>
      </c>
      <c r="G3662" s="193">
        <f t="shared" si="586"/>
        <v>4.1325209788579755</v>
      </c>
      <c r="H3662" s="193">
        <f t="shared" si="586"/>
        <v>4.2853349297132644</v>
      </c>
      <c r="I3662" s="193">
        <f t="shared" si="586"/>
        <v>4.4437996936425739</v>
      </c>
      <c r="J3662" s="193">
        <f t="shared" si="586"/>
        <v>4.6081242285860613</v>
      </c>
      <c r="K3662" s="193">
        <f>MAX(0,(F3662-'2031 forecast'!$C$10))</f>
        <v>0</v>
      </c>
      <c r="L3662" s="193">
        <f>MAX(0,(G3662-'2031 forecast'!$C$10))</f>
        <v>0</v>
      </c>
      <c r="M3662" s="193">
        <f>MAX(0,(H3662-'2031 forecast'!$C$10))</f>
        <v>0</v>
      </c>
      <c r="N3662" s="193">
        <f>MAX(0,(I3662-'2031 forecast'!$C$10))</f>
        <v>0</v>
      </c>
      <c r="O3662" s="193">
        <f>MAX(0,(J3662-'2031 forecast'!$C$10))</f>
        <v>0</v>
      </c>
      <c r="P3662" s="175" t="str">
        <f t="shared" si="592"/>
        <v/>
      </c>
      <c r="Q3662" s="175" t="str">
        <f t="shared" si="593"/>
        <v/>
      </c>
    </row>
    <row r="3663" spans="1:17" s="1" customFormat="1" x14ac:dyDescent="0.3">
      <c r="A3663" s="189">
        <f t="shared" si="591"/>
        <v>43983.458333324459</v>
      </c>
      <c r="B3663" s="190">
        <f t="shared" si="587"/>
        <v>43983</v>
      </c>
      <c r="C3663" s="1">
        <f t="shared" si="588"/>
        <v>11</v>
      </c>
      <c r="D3663" s="191">
        <v>2.9062807961537369</v>
      </c>
      <c r="E3663" s="192">
        <f t="shared" si="589"/>
        <v>1.0091666845318749E-4</v>
      </c>
      <c r="F3663" s="193">
        <f t="shared" si="590"/>
        <v>4.3331559017634911</v>
      </c>
      <c r="G3663" s="193">
        <f t="shared" si="586"/>
        <v>4.4933890079976857</v>
      </c>
      <c r="H3663" s="193">
        <f t="shared" si="586"/>
        <v>4.659547275688225</v>
      </c>
      <c r="I3663" s="193">
        <f t="shared" si="586"/>
        <v>4.8318498077353054</v>
      </c>
      <c r="J3663" s="193">
        <f t="shared" si="586"/>
        <v>5.0105238091104782</v>
      </c>
      <c r="K3663" s="193">
        <f>MAX(0,(F3663-'2031 forecast'!$C$10))</f>
        <v>0</v>
      </c>
      <c r="L3663" s="193">
        <f>MAX(0,(G3663-'2031 forecast'!$C$10))</f>
        <v>0</v>
      </c>
      <c r="M3663" s="193">
        <f>MAX(0,(H3663-'2031 forecast'!$C$10))</f>
        <v>0</v>
      </c>
      <c r="N3663" s="193">
        <f>MAX(0,(I3663-'2031 forecast'!$C$10))</f>
        <v>0</v>
      </c>
      <c r="O3663" s="193">
        <f>MAX(0,(J3663-'2031 forecast'!$C$10))</f>
        <v>0</v>
      </c>
      <c r="P3663" s="175" t="str">
        <f t="shared" si="592"/>
        <v/>
      </c>
      <c r="Q3663" s="175" t="str">
        <f t="shared" si="593"/>
        <v/>
      </c>
    </row>
    <row r="3664" spans="1:17" s="1" customFormat="1" x14ac:dyDescent="0.3">
      <c r="A3664" s="189">
        <f t="shared" si="591"/>
        <v>43983.499999991123</v>
      </c>
      <c r="B3664" s="190">
        <f t="shared" si="587"/>
        <v>43983</v>
      </c>
      <c r="C3664" s="1">
        <f t="shared" si="588"/>
        <v>12</v>
      </c>
      <c r="D3664" s="191">
        <v>2.8836931215722315</v>
      </c>
      <c r="E3664" s="192">
        <f t="shared" si="589"/>
        <v>1.0013234201443215E-4</v>
      </c>
      <c r="F3664" s="193">
        <f t="shared" si="590"/>
        <v>4.299478524288646</v>
      </c>
      <c r="G3664" s="193">
        <f t="shared" si="586"/>
        <v>4.4584662955002949</v>
      </c>
      <c r="H3664" s="193">
        <f t="shared" si="586"/>
        <v>4.6233331776906477</v>
      </c>
      <c r="I3664" s="193">
        <f t="shared" si="586"/>
        <v>4.7942965708876226</v>
      </c>
      <c r="J3664" s="193">
        <f t="shared" si="586"/>
        <v>4.9715819142210185</v>
      </c>
      <c r="K3664" s="193">
        <f>MAX(0,(F3664-'2031 forecast'!$C$10))</f>
        <v>0</v>
      </c>
      <c r="L3664" s="193">
        <f>MAX(0,(G3664-'2031 forecast'!$C$10))</f>
        <v>0</v>
      </c>
      <c r="M3664" s="193">
        <f>MAX(0,(H3664-'2031 forecast'!$C$10))</f>
        <v>0</v>
      </c>
      <c r="N3664" s="193">
        <f>MAX(0,(I3664-'2031 forecast'!$C$10))</f>
        <v>0</v>
      </c>
      <c r="O3664" s="193">
        <f>MAX(0,(J3664-'2031 forecast'!$C$10))</f>
        <v>0</v>
      </c>
      <c r="P3664" s="175" t="str">
        <f t="shared" si="592"/>
        <v/>
      </c>
      <c r="Q3664" s="175" t="str">
        <f t="shared" si="593"/>
        <v/>
      </c>
    </row>
    <row r="3665" spans="1:17" s="1" customFormat="1" x14ac:dyDescent="0.3">
      <c r="A3665" s="189">
        <f t="shared" si="591"/>
        <v>43983.541666657788</v>
      </c>
      <c r="B3665" s="190">
        <f t="shared" si="587"/>
        <v>43983</v>
      </c>
      <c r="C3665" s="1">
        <f t="shared" si="588"/>
        <v>13</v>
      </c>
      <c r="D3665" s="191">
        <v>2.7707547486647033</v>
      </c>
      <c r="E3665" s="192">
        <f t="shared" si="589"/>
        <v>9.6210709820655448E-5</v>
      </c>
      <c r="F3665" s="193">
        <f t="shared" si="590"/>
        <v>4.1310916369144177</v>
      </c>
      <c r="G3665" s="193">
        <f t="shared" ref="G3665:J3684" si="594">$E3665*G$2</f>
        <v>4.2838527330133385</v>
      </c>
      <c r="H3665" s="193">
        <f t="shared" si="594"/>
        <v>4.4422626877027644</v>
      </c>
      <c r="I3665" s="193">
        <f t="shared" si="594"/>
        <v>4.6065303866492044</v>
      </c>
      <c r="J3665" s="193">
        <f t="shared" si="594"/>
        <v>4.7768724397737206</v>
      </c>
      <c r="K3665" s="193">
        <f>MAX(0,(F3665-'2031 forecast'!$C$10))</f>
        <v>0</v>
      </c>
      <c r="L3665" s="193">
        <f>MAX(0,(G3665-'2031 forecast'!$C$10))</f>
        <v>0</v>
      </c>
      <c r="M3665" s="193">
        <f>MAX(0,(H3665-'2031 forecast'!$C$10))</f>
        <v>0</v>
      </c>
      <c r="N3665" s="193">
        <f>MAX(0,(I3665-'2031 forecast'!$C$10))</f>
        <v>0</v>
      </c>
      <c r="O3665" s="193">
        <f>MAX(0,(J3665-'2031 forecast'!$C$10))</f>
        <v>0</v>
      </c>
      <c r="P3665" s="175" t="str">
        <f t="shared" si="592"/>
        <v/>
      </c>
      <c r="Q3665" s="175" t="str">
        <f t="shared" si="593"/>
        <v/>
      </c>
    </row>
    <row r="3666" spans="1:17" s="1" customFormat="1" x14ac:dyDescent="0.3">
      <c r="A3666" s="189">
        <f t="shared" si="591"/>
        <v>43983.583333324452</v>
      </c>
      <c r="B3666" s="190">
        <f t="shared" si="587"/>
        <v>43983</v>
      </c>
      <c r="C3666" s="1">
        <f t="shared" si="588"/>
        <v>14</v>
      </c>
      <c r="D3666" s="191">
        <v>2.8084008729672125</v>
      </c>
      <c r="E3666" s="192">
        <f t="shared" si="589"/>
        <v>9.7517920551914354E-5</v>
      </c>
      <c r="F3666" s="193">
        <f t="shared" si="590"/>
        <v>4.1872205993724938</v>
      </c>
      <c r="G3666" s="193">
        <f t="shared" si="594"/>
        <v>4.3420572538423245</v>
      </c>
      <c r="H3666" s="193">
        <f t="shared" si="594"/>
        <v>4.5026195176987258</v>
      </c>
      <c r="I3666" s="193">
        <f t="shared" si="594"/>
        <v>4.6691191147286775</v>
      </c>
      <c r="J3666" s="193">
        <f t="shared" si="594"/>
        <v>4.8417755979228199</v>
      </c>
      <c r="K3666" s="193">
        <f>MAX(0,(F3666-'2031 forecast'!$C$10))</f>
        <v>0</v>
      </c>
      <c r="L3666" s="193">
        <f>MAX(0,(G3666-'2031 forecast'!$C$10))</f>
        <v>0</v>
      </c>
      <c r="M3666" s="193">
        <f>MAX(0,(H3666-'2031 forecast'!$C$10))</f>
        <v>0</v>
      </c>
      <c r="N3666" s="193">
        <f>MAX(0,(I3666-'2031 forecast'!$C$10))</f>
        <v>0</v>
      </c>
      <c r="O3666" s="193">
        <f>MAX(0,(J3666-'2031 forecast'!$C$10))</f>
        <v>0</v>
      </c>
      <c r="P3666" s="175" t="str">
        <f t="shared" si="592"/>
        <v/>
      </c>
      <c r="Q3666" s="175" t="str">
        <f t="shared" si="593"/>
        <v/>
      </c>
    </row>
    <row r="3667" spans="1:17" s="1" customFormat="1" x14ac:dyDescent="0.3">
      <c r="A3667" s="189">
        <f t="shared" si="591"/>
        <v>43983.624999991116</v>
      </c>
      <c r="B3667" s="190">
        <f t="shared" si="587"/>
        <v>43983</v>
      </c>
      <c r="C3667" s="1">
        <f t="shared" si="588"/>
        <v>15</v>
      </c>
      <c r="D3667" s="191">
        <v>2.8761638967117298</v>
      </c>
      <c r="E3667" s="192">
        <f t="shared" si="589"/>
        <v>9.9870899868180382E-5</v>
      </c>
      <c r="F3667" s="193">
        <f t="shared" si="590"/>
        <v>4.2882527317970309</v>
      </c>
      <c r="G3667" s="193">
        <f t="shared" si="594"/>
        <v>4.4468253913344986</v>
      </c>
      <c r="H3667" s="193">
        <f t="shared" si="594"/>
        <v>4.6112618116914561</v>
      </c>
      <c r="I3667" s="193">
        <f t="shared" si="594"/>
        <v>4.7817788252717284</v>
      </c>
      <c r="J3667" s="193">
        <f t="shared" si="594"/>
        <v>4.9586012825911991</v>
      </c>
      <c r="K3667" s="193">
        <f>MAX(0,(F3667-'2031 forecast'!$C$10))</f>
        <v>0</v>
      </c>
      <c r="L3667" s="193">
        <f>MAX(0,(G3667-'2031 forecast'!$C$10))</f>
        <v>0</v>
      </c>
      <c r="M3667" s="193">
        <f>MAX(0,(H3667-'2031 forecast'!$C$10))</f>
        <v>0</v>
      </c>
      <c r="N3667" s="193">
        <f>MAX(0,(I3667-'2031 forecast'!$C$10))</f>
        <v>0</v>
      </c>
      <c r="O3667" s="193">
        <f>MAX(0,(J3667-'2031 forecast'!$C$10))</f>
        <v>0</v>
      </c>
      <c r="P3667" s="175" t="str">
        <f t="shared" si="592"/>
        <v/>
      </c>
      <c r="Q3667" s="175" t="str">
        <f t="shared" si="593"/>
        <v/>
      </c>
    </row>
    <row r="3668" spans="1:17" s="1" customFormat="1" x14ac:dyDescent="0.3">
      <c r="A3668" s="189">
        <f t="shared" si="591"/>
        <v>43983.66666665778</v>
      </c>
      <c r="B3668" s="190">
        <f t="shared" si="587"/>
        <v>43983</v>
      </c>
      <c r="C3668" s="1">
        <f t="shared" si="588"/>
        <v>16</v>
      </c>
      <c r="D3668" s="191">
        <v>2.9740438198982542</v>
      </c>
      <c r="E3668" s="192">
        <f t="shared" si="589"/>
        <v>1.0326964776945352E-4</v>
      </c>
      <c r="F3668" s="193">
        <f t="shared" si="590"/>
        <v>4.4341880341880282</v>
      </c>
      <c r="G3668" s="193">
        <f t="shared" si="594"/>
        <v>4.5981571454898598</v>
      </c>
      <c r="H3668" s="193">
        <f t="shared" si="594"/>
        <v>4.7681895696809553</v>
      </c>
      <c r="I3668" s="193">
        <f t="shared" si="594"/>
        <v>4.9445095182783572</v>
      </c>
      <c r="J3668" s="193">
        <f t="shared" si="594"/>
        <v>5.1273494937788566</v>
      </c>
      <c r="K3668" s="193">
        <f>MAX(0,(F3668-'2031 forecast'!$C$10))</f>
        <v>0</v>
      </c>
      <c r="L3668" s="193">
        <f>MAX(0,(G3668-'2031 forecast'!$C$10))</f>
        <v>0</v>
      </c>
      <c r="M3668" s="193">
        <f>MAX(0,(H3668-'2031 forecast'!$C$10))</f>
        <v>0</v>
      </c>
      <c r="N3668" s="193">
        <f>MAX(0,(I3668-'2031 forecast'!$C$10))</f>
        <v>0</v>
      </c>
      <c r="O3668" s="193">
        <f>MAX(0,(J3668-'2031 forecast'!$C$10))</f>
        <v>0</v>
      </c>
      <c r="P3668" s="175" t="str">
        <f t="shared" si="592"/>
        <v/>
      </c>
      <c r="Q3668" s="175" t="str">
        <f t="shared" si="593"/>
        <v/>
      </c>
    </row>
    <row r="3669" spans="1:17" s="1" customFormat="1" x14ac:dyDescent="0.3">
      <c r="A3669" s="189">
        <f t="shared" si="591"/>
        <v>43983.708333324445</v>
      </c>
      <c r="B3669" s="190">
        <f t="shared" si="587"/>
        <v>43983</v>
      </c>
      <c r="C3669" s="1">
        <f t="shared" si="588"/>
        <v>17</v>
      </c>
      <c r="D3669" s="191">
        <v>3.0493360685032735</v>
      </c>
      <c r="E3669" s="192">
        <f t="shared" si="589"/>
        <v>1.0588406923197134E-4</v>
      </c>
      <c r="F3669" s="193">
        <f t="shared" si="590"/>
        <v>4.5464459591041821</v>
      </c>
      <c r="G3669" s="193">
        <f t="shared" si="594"/>
        <v>4.7145661871478319</v>
      </c>
      <c r="H3669" s="193">
        <f t="shared" si="594"/>
        <v>4.8889032296728789</v>
      </c>
      <c r="I3669" s="193">
        <f t="shared" si="594"/>
        <v>5.0696869744373032</v>
      </c>
      <c r="J3669" s="193">
        <f t="shared" si="594"/>
        <v>5.2571558100770561</v>
      </c>
      <c r="K3669" s="193">
        <f>MAX(0,(F3669-'2031 forecast'!$C$10))</f>
        <v>0</v>
      </c>
      <c r="L3669" s="193">
        <f>MAX(0,(G3669-'2031 forecast'!$C$10))</f>
        <v>0</v>
      </c>
      <c r="M3669" s="193">
        <f>MAX(0,(H3669-'2031 forecast'!$C$10))</f>
        <v>0</v>
      </c>
      <c r="N3669" s="193">
        <f>MAX(0,(I3669-'2031 forecast'!$C$10))</f>
        <v>0</v>
      </c>
      <c r="O3669" s="193">
        <f>MAX(0,(J3669-'2031 forecast'!$C$10))</f>
        <v>0</v>
      </c>
      <c r="P3669" s="175" t="str">
        <f t="shared" si="592"/>
        <v/>
      </c>
      <c r="Q3669" s="175" t="str">
        <f t="shared" si="593"/>
        <v/>
      </c>
    </row>
    <row r="3670" spans="1:17" s="1" customFormat="1" x14ac:dyDescent="0.3">
      <c r="A3670" s="189">
        <f t="shared" si="591"/>
        <v>43983.749999991109</v>
      </c>
      <c r="B3670" s="190">
        <f t="shared" si="587"/>
        <v>43983</v>
      </c>
      <c r="C3670" s="1">
        <f t="shared" si="588"/>
        <v>18</v>
      </c>
      <c r="D3670" s="191">
        <v>2.9213392458747411</v>
      </c>
      <c r="E3670" s="192">
        <f t="shared" si="589"/>
        <v>1.0143955274569106E-4</v>
      </c>
      <c r="F3670" s="193">
        <f t="shared" si="590"/>
        <v>4.355607486746722</v>
      </c>
      <c r="G3670" s="193">
        <f t="shared" si="594"/>
        <v>4.5166708163292801</v>
      </c>
      <c r="H3670" s="193">
        <f t="shared" si="594"/>
        <v>4.6836900076866099</v>
      </c>
      <c r="I3670" s="193">
        <f t="shared" si="594"/>
        <v>4.8568852989670948</v>
      </c>
      <c r="J3670" s="193">
        <f t="shared" si="594"/>
        <v>5.0364850723701178</v>
      </c>
      <c r="K3670" s="193">
        <f>MAX(0,(F3670-'2031 forecast'!$C$10))</f>
        <v>0</v>
      </c>
      <c r="L3670" s="193">
        <f>MAX(0,(G3670-'2031 forecast'!$C$10))</f>
        <v>0</v>
      </c>
      <c r="M3670" s="193">
        <f>MAX(0,(H3670-'2031 forecast'!$C$10))</f>
        <v>0</v>
      </c>
      <c r="N3670" s="193">
        <f>MAX(0,(I3670-'2031 forecast'!$C$10))</f>
        <v>0</v>
      </c>
      <c r="O3670" s="193">
        <f>MAX(0,(J3670-'2031 forecast'!$C$10))</f>
        <v>0</v>
      </c>
      <c r="P3670" s="175" t="str">
        <f t="shared" si="592"/>
        <v/>
      </c>
      <c r="Q3670" s="175" t="str">
        <f t="shared" si="593"/>
        <v/>
      </c>
    </row>
    <row r="3671" spans="1:17" s="1" customFormat="1" x14ac:dyDescent="0.3">
      <c r="A3671" s="189">
        <f t="shared" si="591"/>
        <v>43983.791666657773</v>
      </c>
      <c r="B3671" s="190">
        <f t="shared" si="587"/>
        <v>43983</v>
      </c>
      <c r="C3671" s="1">
        <f t="shared" si="588"/>
        <v>19</v>
      </c>
      <c r="D3671" s="191">
        <v>2.8008716481067104</v>
      </c>
      <c r="E3671" s="192">
        <f t="shared" si="589"/>
        <v>9.7256478405662557E-5</v>
      </c>
      <c r="F3671" s="193">
        <f t="shared" si="590"/>
        <v>4.1759948068808779</v>
      </c>
      <c r="G3671" s="193">
        <f t="shared" si="594"/>
        <v>4.3304163496765264</v>
      </c>
      <c r="H3671" s="193">
        <f t="shared" si="594"/>
        <v>4.4905481516995325</v>
      </c>
      <c r="I3671" s="193">
        <f t="shared" si="594"/>
        <v>4.6566013691127814</v>
      </c>
      <c r="J3671" s="193">
        <f t="shared" si="594"/>
        <v>4.8287949662929996</v>
      </c>
      <c r="K3671" s="193">
        <f>MAX(0,(F3671-'2031 forecast'!$C$10))</f>
        <v>0</v>
      </c>
      <c r="L3671" s="193">
        <f>MAX(0,(G3671-'2031 forecast'!$C$10))</f>
        <v>0</v>
      </c>
      <c r="M3671" s="193">
        <f>MAX(0,(H3671-'2031 forecast'!$C$10))</f>
        <v>0</v>
      </c>
      <c r="N3671" s="193">
        <f>MAX(0,(I3671-'2031 forecast'!$C$10))</f>
        <v>0</v>
      </c>
      <c r="O3671" s="193">
        <f>MAX(0,(J3671-'2031 forecast'!$C$10))</f>
        <v>0</v>
      </c>
      <c r="P3671" s="175" t="str">
        <f t="shared" si="592"/>
        <v/>
      </c>
      <c r="Q3671" s="175" t="str">
        <f t="shared" si="593"/>
        <v/>
      </c>
    </row>
    <row r="3672" spans="1:17" s="1" customFormat="1" x14ac:dyDescent="0.3">
      <c r="A3672" s="189">
        <f t="shared" si="591"/>
        <v>43983.833333324437</v>
      </c>
      <c r="B3672" s="190">
        <f t="shared" si="587"/>
        <v>43983</v>
      </c>
      <c r="C3672" s="1">
        <f t="shared" si="588"/>
        <v>20</v>
      </c>
      <c r="D3672" s="191">
        <v>2.6804040503386801</v>
      </c>
      <c r="E3672" s="192">
        <f t="shared" si="589"/>
        <v>9.3073404065634069E-5</v>
      </c>
      <c r="F3672" s="193">
        <f t="shared" si="590"/>
        <v>3.9963821270150337</v>
      </c>
      <c r="G3672" s="193">
        <f t="shared" si="594"/>
        <v>4.1441618830237728</v>
      </c>
      <c r="H3672" s="193">
        <f t="shared" si="594"/>
        <v>4.2974062957124568</v>
      </c>
      <c r="I3672" s="193">
        <f t="shared" si="594"/>
        <v>4.456317439258469</v>
      </c>
      <c r="J3672" s="193">
        <f t="shared" si="594"/>
        <v>4.6211048602158815</v>
      </c>
      <c r="K3672" s="193">
        <f>MAX(0,(F3672-'2031 forecast'!$C$10))</f>
        <v>0</v>
      </c>
      <c r="L3672" s="193">
        <f>MAX(0,(G3672-'2031 forecast'!$C$10))</f>
        <v>0</v>
      </c>
      <c r="M3672" s="193">
        <f>MAX(0,(H3672-'2031 forecast'!$C$10))</f>
        <v>0</v>
      </c>
      <c r="N3672" s="193">
        <f>MAX(0,(I3672-'2031 forecast'!$C$10))</f>
        <v>0</v>
      </c>
      <c r="O3672" s="193">
        <f>MAX(0,(J3672-'2031 forecast'!$C$10))</f>
        <v>0</v>
      </c>
      <c r="P3672" s="175" t="str">
        <f t="shared" si="592"/>
        <v/>
      </c>
      <c r="Q3672" s="175" t="str">
        <f t="shared" si="593"/>
        <v/>
      </c>
    </row>
    <row r="3673" spans="1:17" s="1" customFormat="1" x14ac:dyDescent="0.3">
      <c r="A3673" s="189">
        <f t="shared" si="591"/>
        <v>43983.874999991102</v>
      </c>
      <c r="B3673" s="190">
        <f t="shared" si="587"/>
        <v>43983</v>
      </c>
      <c r="C3673" s="1">
        <f t="shared" si="588"/>
        <v>21</v>
      </c>
      <c r="D3673" s="191">
        <v>2.8385177724092201</v>
      </c>
      <c r="E3673" s="192">
        <f t="shared" si="589"/>
        <v>9.8563689136921476E-5</v>
      </c>
      <c r="F3673" s="193">
        <f t="shared" si="590"/>
        <v>4.2321237693389548</v>
      </c>
      <c r="G3673" s="193">
        <f t="shared" si="594"/>
        <v>4.3886208705055125</v>
      </c>
      <c r="H3673" s="193">
        <f t="shared" si="594"/>
        <v>4.5509049816954947</v>
      </c>
      <c r="I3673" s="193">
        <f t="shared" si="594"/>
        <v>4.7191900971922554</v>
      </c>
      <c r="J3673" s="193">
        <f t="shared" si="594"/>
        <v>4.8936981244420998</v>
      </c>
      <c r="K3673" s="193">
        <f>MAX(0,(F3673-'2031 forecast'!$C$10))</f>
        <v>0</v>
      </c>
      <c r="L3673" s="193">
        <f>MAX(0,(G3673-'2031 forecast'!$C$10))</f>
        <v>0</v>
      </c>
      <c r="M3673" s="193">
        <f>MAX(0,(H3673-'2031 forecast'!$C$10))</f>
        <v>0</v>
      </c>
      <c r="N3673" s="193">
        <f>MAX(0,(I3673-'2031 forecast'!$C$10))</f>
        <v>0</v>
      </c>
      <c r="O3673" s="193">
        <f>MAX(0,(J3673-'2031 forecast'!$C$10))</f>
        <v>0</v>
      </c>
      <c r="P3673" s="175" t="str">
        <f t="shared" si="592"/>
        <v/>
      </c>
      <c r="Q3673" s="175" t="str">
        <f t="shared" si="593"/>
        <v/>
      </c>
    </row>
    <row r="3674" spans="1:17" s="1" customFormat="1" x14ac:dyDescent="0.3">
      <c r="A3674" s="189">
        <f t="shared" si="591"/>
        <v>43983.916666657766</v>
      </c>
      <c r="B3674" s="190">
        <f t="shared" si="587"/>
        <v>43983</v>
      </c>
      <c r="C3674" s="1">
        <f t="shared" si="588"/>
        <v>22</v>
      </c>
      <c r="D3674" s="191">
        <v>2.5674656774311515</v>
      </c>
      <c r="E3674" s="192">
        <f t="shared" si="589"/>
        <v>8.9151771871857352E-5</v>
      </c>
      <c r="F3674" s="193">
        <f t="shared" si="590"/>
        <v>3.827995239640805</v>
      </c>
      <c r="G3674" s="193">
        <f t="shared" si="594"/>
        <v>3.9695483205368163</v>
      </c>
      <c r="H3674" s="193">
        <f t="shared" si="594"/>
        <v>4.1163358057245718</v>
      </c>
      <c r="I3674" s="193">
        <f t="shared" si="594"/>
        <v>4.26855125502005</v>
      </c>
      <c r="J3674" s="193">
        <f t="shared" si="594"/>
        <v>4.4263953857685836</v>
      </c>
      <c r="K3674" s="193">
        <f>MAX(0,(F3674-'2031 forecast'!$C$10))</f>
        <v>0</v>
      </c>
      <c r="L3674" s="193">
        <f>MAX(0,(G3674-'2031 forecast'!$C$10))</f>
        <v>0</v>
      </c>
      <c r="M3674" s="193">
        <f>MAX(0,(H3674-'2031 forecast'!$C$10))</f>
        <v>0</v>
      </c>
      <c r="N3674" s="193">
        <f>MAX(0,(I3674-'2031 forecast'!$C$10))</f>
        <v>0</v>
      </c>
      <c r="O3674" s="193">
        <f>MAX(0,(J3674-'2031 forecast'!$C$10))</f>
        <v>0</v>
      </c>
      <c r="P3674" s="175" t="str">
        <f t="shared" si="592"/>
        <v/>
      </c>
      <c r="Q3674" s="175" t="str">
        <f t="shared" si="593"/>
        <v/>
      </c>
    </row>
    <row r="3675" spans="1:17" s="1" customFormat="1" x14ac:dyDescent="0.3">
      <c r="A3675" s="189">
        <f t="shared" si="591"/>
        <v>43983.95833332443</v>
      </c>
      <c r="B3675" s="190">
        <f t="shared" si="587"/>
        <v>43983</v>
      </c>
      <c r="C3675" s="1">
        <f t="shared" si="588"/>
        <v>23</v>
      </c>
      <c r="D3675" s="191">
        <v>2.3641766061976002</v>
      </c>
      <c r="E3675" s="192">
        <f t="shared" si="589"/>
        <v>8.2092833923059282E-5</v>
      </c>
      <c r="F3675" s="193">
        <f t="shared" si="590"/>
        <v>3.5248988423671936</v>
      </c>
      <c r="G3675" s="193">
        <f t="shared" si="594"/>
        <v>3.655243908060295</v>
      </c>
      <c r="H3675" s="193">
        <f t="shared" si="594"/>
        <v>3.7904089237463809</v>
      </c>
      <c r="I3675" s="193">
        <f t="shared" si="594"/>
        <v>3.9305721233908977</v>
      </c>
      <c r="J3675" s="193">
        <f t="shared" si="594"/>
        <v>4.0759183317634475</v>
      </c>
      <c r="K3675" s="193">
        <f>MAX(0,(F3675-'2031 forecast'!$C$10))</f>
        <v>0</v>
      </c>
      <c r="L3675" s="193">
        <f>MAX(0,(G3675-'2031 forecast'!$C$10))</f>
        <v>0</v>
      </c>
      <c r="M3675" s="193">
        <f>MAX(0,(H3675-'2031 forecast'!$C$10))</f>
        <v>0</v>
      </c>
      <c r="N3675" s="193">
        <f>MAX(0,(I3675-'2031 forecast'!$C$10))</f>
        <v>0</v>
      </c>
      <c r="O3675" s="193">
        <f>MAX(0,(J3675-'2031 forecast'!$C$10))</f>
        <v>0</v>
      </c>
      <c r="P3675" s="175" t="str">
        <f t="shared" si="592"/>
        <v/>
      </c>
      <c r="Q3675" s="175" t="str">
        <f t="shared" si="593"/>
        <v/>
      </c>
    </row>
    <row r="3676" spans="1:17" s="1" customFormat="1" x14ac:dyDescent="0.3">
      <c r="A3676" s="189">
        <f t="shared" si="591"/>
        <v>43983.999999991094</v>
      </c>
      <c r="B3676" s="190">
        <f t="shared" si="587"/>
        <v>43983</v>
      </c>
      <c r="C3676" s="1">
        <f t="shared" si="588"/>
        <v>0</v>
      </c>
      <c r="D3676" s="191">
        <v>2.1985336592665576</v>
      </c>
      <c r="E3676" s="192">
        <f t="shared" si="589"/>
        <v>7.6341106705520077E-5</v>
      </c>
      <c r="F3676" s="193">
        <f t="shared" si="590"/>
        <v>3.277931407551657</v>
      </c>
      <c r="G3676" s="193">
        <f t="shared" si="594"/>
        <v>3.3991440164127575</v>
      </c>
      <c r="H3676" s="193">
        <f t="shared" si="594"/>
        <v>3.5248388717641497</v>
      </c>
      <c r="I3676" s="193">
        <f t="shared" si="594"/>
        <v>3.6551817198412162</v>
      </c>
      <c r="J3676" s="193">
        <f t="shared" si="594"/>
        <v>3.7903444359074085</v>
      </c>
      <c r="K3676" s="193">
        <f>MAX(0,(F3676-'2031 forecast'!$C$10))</f>
        <v>0</v>
      </c>
      <c r="L3676" s="193">
        <f>MAX(0,(G3676-'2031 forecast'!$C$10))</f>
        <v>0</v>
      </c>
      <c r="M3676" s="193">
        <f>MAX(0,(H3676-'2031 forecast'!$C$10))</f>
        <v>0</v>
      </c>
      <c r="N3676" s="193">
        <f>MAX(0,(I3676-'2031 forecast'!$C$10))</f>
        <v>0</v>
      </c>
      <c r="O3676" s="193">
        <f>MAX(0,(J3676-'2031 forecast'!$C$10))</f>
        <v>0</v>
      </c>
      <c r="P3676" s="175" t="str">
        <f t="shared" si="592"/>
        <v/>
      </c>
      <c r="Q3676" s="175" t="str">
        <f t="shared" si="593"/>
        <v/>
      </c>
    </row>
    <row r="3677" spans="1:17" s="1" customFormat="1" x14ac:dyDescent="0.3">
      <c r="A3677" s="189">
        <f t="shared" si="591"/>
        <v>43984.041666657758</v>
      </c>
      <c r="B3677" s="190">
        <f t="shared" si="587"/>
        <v>43984</v>
      </c>
      <c r="C3677" s="1">
        <f t="shared" si="588"/>
        <v>1</v>
      </c>
      <c r="D3677" s="191">
        <v>2.1006537360800328</v>
      </c>
      <c r="E3677" s="192">
        <f t="shared" si="589"/>
        <v>7.2942358804246914E-5</v>
      </c>
      <c r="F3677" s="193">
        <f t="shared" si="590"/>
        <v>3.131996105160658</v>
      </c>
      <c r="G3677" s="193">
        <f t="shared" si="594"/>
        <v>3.2478122622573946</v>
      </c>
      <c r="H3677" s="193">
        <f t="shared" si="594"/>
        <v>3.3679111137746491</v>
      </c>
      <c r="I3677" s="193">
        <f t="shared" si="594"/>
        <v>3.4924510268345861</v>
      </c>
      <c r="J3677" s="193">
        <f t="shared" si="594"/>
        <v>3.6215962247197493</v>
      </c>
      <c r="K3677" s="193">
        <f>MAX(0,(F3677-'2031 forecast'!$C$10))</f>
        <v>0</v>
      </c>
      <c r="L3677" s="193">
        <f>MAX(0,(G3677-'2031 forecast'!$C$10))</f>
        <v>0</v>
      </c>
      <c r="M3677" s="193">
        <f>MAX(0,(H3677-'2031 forecast'!$C$10))</f>
        <v>0</v>
      </c>
      <c r="N3677" s="193">
        <f>MAX(0,(I3677-'2031 forecast'!$C$10))</f>
        <v>0</v>
      </c>
      <c r="O3677" s="193">
        <f>MAX(0,(J3677-'2031 forecast'!$C$10))</f>
        <v>0</v>
      </c>
      <c r="P3677" s="175" t="str">
        <f t="shared" si="592"/>
        <v/>
      </c>
      <c r="Q3677" s="175" t="str">
        <f t="shared" si="593"/>
        <v/>
      </c>
    </row>
    <row r="3678" spans="1:17" s="1" customFormat="1" x14ac:dyDescent="0.3">
      <c r="A3678" s="189">
        <f t="shared" si="591"/>
        <v>43984.083333324423</v>
      </c>
      <c r="B3678" s="190">
        <f t="shared" si="587"/>
        <v>43984</v>
      </c>
      <c r="C3678" s="1">
        <f t="shared" si="588"/>
        <v>2</v>
      </c>
      <c r="D3678" s="191">
        <v>2.0554783869170214</v>
      </c>
      <c r="E3678" s="192">
        <f t="shared" si="589"/>
        <v>7.1373705926736238E-5</v>
      </c>
      <c r="F3678" s="193">
        <f t="shared" si="590"/>
        <v>3.0646413502109668</v>
      </c>
      <c r="G3678" s="193">
        <f t="shared" si="594"/>
        <v>3.1779668372626126</v>
      </c>
      <c r="H3678" s="193">
        <f t="shared" si="594"/>
        <v>3.2954829177794962</v>
      </c>
      <c r="I3678" s="193">
        <f t="shared" si="594"/>
        <v>3.4173445531392193</v>
      </c>
      <c r="J3678" s="193">
        <f t="shared" si="594"/>
        <v>3.5437124349408307</v>
      </c>
      <c r="K3678" s="193">
        <f>MAX(0,(F3678-'2031 forecast'!$C$10))</f>
        <v>0</v>
      </c>
      <c r="L3678" s="193">
        <f>MAX(0,(G3678-'2031 forecast'!$C$10))</f>
        <v>0</v>
      </c>
      <c r="M3678" s="193">
        <f>MAX(0,(H3678-'2031 forecast'!$C$10))</f>
        <v>0</v>
      </c>
      <c r="N3678" s="193">
        <f>MAX(0,(I3678-'2031 forecast'!$C$10))</f>
        <v>0</v>
      </c>
      <c r="O3678" s="193">
        <f>MAX(0,(J3678-'2031 forecast'!$C$10))</f>
        <v>0</v>
      </c>
      <c r="P3678" s="175" t="str">
        <f t="shared" si="592"/>
        <v/>
      </c>
      <c r="Q3678" s="175" t="str">
        <f t="shared" si="593"/>
        <v/>
      </c>
    </row>
    <row r="3679" spans="1:17" s="1" customFormat="1" x14ac:dyDescent="0.3">
      <c r="A3679" s="189">
        <f t="shared" si="591"/>
        <v>43984.124999991087</v>
      </c>
      <c r="B3679" s="190">
        <f t="shared" si="587"/>
        <v>43984</v>
      </c>
      <c r="C3679" s="1">
        <f t="shared" si="588"/>
        <v>3</v>
      </c>
      <c r="D3679" s="191">
        <v>2.0103030377540101</v>
      </c>
      <c r="E3679" s="192">
        <f t="shared" si="589"/>
        <v>6.9805053049225548E-5</v>
      </c>
      <c r="F3679" s="193">
        <f t="shared" si="590"/>
        <v>2.9972865952612753</v>
      </c>
      <c r="G3679" s="193">
        <f t="shared" si="594"/>
        <v>3.1081214122678298</v>
      </c>
      <c r="H3679" s="193">
        <f t="shared" si="594"/>
        <v>3.2230547217843424</v>
      </c>
      <c r="I3679" s="193">
        <f t="shared" si="594"/>
        <v>3.3422380794438515</v>
      </c>
      <c r="J3679" s="193">
        <f t="shared" si="594"/>
        <v>3.4658286451619111</v>
      </c>
      <c r="K3679" s="193">
        <f>MAX(0,(F3679-'2031 forecast'!$C$10))</f>
        <v>0</v>
      </c>
      <c r="L3679" s="193">
        <f>MAX(0,(G3679-'2031 forecast'!$C$10))</f>
        <v>0</v>
      </c>
      <c r="M3679" s="193">
        <f>MAX(0,(H3679-'2031 forecast'!$C$10))</f>
        <v>0</v>
      </c>
      <c r="N3679" s="193">
        <f>MAX(0,(I3679-'2031 forecast'!$C$10))</f>
        <v>0</v>
      </c>
      <c r="O3679" s="193">
        <f>MAX(0,(J3679-'2031 forecast'!$C$10))</f>
        <v>0</v>
      </c>
      <c r="P3679" s="175" t="str">
        <f t="shared" si="592"/>
        <v/>
      </c>
      <c r="Q3679" s="175" t="str">
        <f t="shared" si="593"/>
        <v/>
      </c>
    </row>
    <row r="3680" spans="1:17" s="1" customFormat="1" x14ac:dyDescent="0.3">
      <c r="A3680" s="189">
        <f t="shared" si="591"/>
        <v>43984.166666657751</v>
      </c>
      <c r="B3680" s="190">
        <f t="shared" si="587"/>
        <v>43984</v>
      </c>
      <c r="C3680" s="1">
        <f t="shared" si="588"/>
        <v>4</v>
      </c>
      <c r="D3680" s="191">
        <v>1.9877153631725044</v>
      </c>
      <c r="E3680" s="192">
        <f t="shared" si="589"/>
        <v>6.902072661047021E-5</v>
      </c>
      <c r="F3680" s="193">
        <f t="shared" si="590"/>
        <v>2.9636092177864297</v>
      </c>
      <c r="G3680" s="193">
        <f t="shared" si="594"/>
        <v>3.0731986997704386</v>
      </c>
      <c r="H3680" s="193">
        <f t="shared" si="594"/>
        <v>3.1868406237867655</v>
      </c>
      <c r="I3680" s="193">
        <f t="shared" si="594"/>
        <v>3.3046848425961679</v>
      </c>
      <c r="J3680" s="193">
        <f t="shared" si="594"/>
        <v>3.4268867502724518</v>
      </c>
      <c r="K3680" s="193">
        <f>MAX(0,(F3680-'2031 forecast'!$C$10))</f>
        <v>0</v>
      </c>
      <c r="L3680" s="193">
        <f>MAX(0,(G3680-'2031 forecast'!$C$10))</f>
        <v>0</v>
      </c>
      <c r="M3680" s="193">
        <f>MAX(0,(H3680-'2031 forecast'!$C$10))</f>
        <v>0</v>
      </c>
      <c r="N3680" s="193">
        <f>MAX(0,(I3680-'2031 forecast'!$C$10))</f>
        <v>0</v>
      </c>
      <c r="O3680" s="193">
        <f>MAX(0,(J3680-'2031 forecast'!$C$10))</f>
        <v>0</v>
      </c>
      <c r="P3680" s="175" t="str">
        <f t="shared" si="592"/>
        <v/>
      </c>
      <c r="Q3680" s="175" t="str">
        <f t="shared" si="593"/>
        <v/>
      </c>
    </row>
    <row r="3681" spans="1:17" s="1" customFormat="1" x14ac:dyDescent="0.3">
      <c r="A3681" s="189">
        <f t="shared" si="591"/>
        <v>43984.208333324415</v>
      </c>
      <c r="B3681" s="190">
        <f t="shared" si="587"/>
        <v>43984</v>
      </c>
      <c r="C3681" s="1">
        <f t="shared" si="588"/>
        <v>5</v>
      </c>
      <c r="D3681" s="191">
        <v>2.0103030377540101</v>
      </c>
      <c r="E3681" s="192">
        <f t="shared" si="589"/>
        <v>6.9805053049225548E-5</v>
      </c>
      <c r="F3681" s="193">
        <f t="shared" si="590"/>
        <v>2.9972865952612753</v>
      </c>
      <c r="G3681" s="193">
        <f t="shared" si="594"/>
        <v>3.1081214122678298</v>
      </c>
      <c r="H3681" s="193">
        <f t="shared" si="594"/>
        <v>3.2230547217843424</v>
      </c>
      <c r="I3681" s="193">
        <f t="shared" si="594"/>
        <v>3.3422380794438515</v>
      </c>
      <c r="J3681" s="193">
        <f t="shared" si="594"/>
        <v>3.4658286451619111</v>
      </c>
      <c r="K3681" s="193">
        <f>MAX(0,(F3681-'2031 forecast'!$C$10))</f>
        <v>0</v>
      </c>
      <c r="L3681" s="193">
        <f>MAX(0,(G3681-'2031 forecast'!$C$10))</f>
        <v>0</v>
      </c>
      <c r="M3681" s="193">
        <f>MAX(0,(H3681-'2031 forecast'!$C$10))</f>
        <v>0</v>
      </c>
      <c r="N3681" s="193">
        <f>MAX(0,(I3681-'2031 forecast'!$C$10))</f>
        <v>0</v>
      </c>
      <c r="O3681" s="193">
        <f>MAX(0,(J3681-'2031 forecast'!$C$10))</f>
        <v>0</v>
      </c>
      <c r="P3681" s="175" t="str">
        <f t="shared" si="592"/>
        <v/>
      </c>
      <c r="Q3681" s="175" t="str">
        <f t="shared" si="593"/>
        <v/>
      </c>
    </row>
    <row r="3682" spans="1:17" s="1" customFormat="1" x14ac:dyDescent="0.3">
      <c r="A3682" s="189">
        <f t="shared" si="591"/>
        <v>43984.24999999108</v>
      </c>
      <c r="B3682" s="190">
        <f t="shared" si="587"/>
        <v>43984</v>
      </c>
      <c r="C3682" s="1">
        <f t="shared" si="588"/>
        <v>6</v>
      </c>
      <c r="D3682" s="191">
        <v>2.2662966830110749</v>
      </c>
      <c r="E3682" s="192">
        <f t="shared" si="589"/>
        <v>7.8694086021786105E-5</v>
      </c>
      <c r="F3682" s="193">
        <f t="shared" si="590"/>
        <v>3.3789635399761941</v>
      </c>
      <c r="G3682" s="193">
        <f t="shared" si="594"/>
        <v>3.5039121539049316</v>
      </c>
      <c r="H3682" s="193">
        <f t="shared" si="594"/>
        <v>3.63348116575688</v>
      </c>
      <c r="I3682" s="193">
        <f t="shared" si="594"/>
        <v>3.7678414303842671</v>
      </c>
      <c r="J3682" s="193">
        <f t="shared" si="594"/>
        <v>3.9071701205757874</v>
      </c>
      <c r="K3682" s="193">
        <f>MAX(0,(F3682-'2031 forecast'!$C$10))</f>
        <v>0</v>
      </c>
      <c r="L3682" s="193">
        <f>MAX(0,(G3682-'2031 forecast'!$C$10))</f>
        <v>0</v>
      </c>
      <c r="M3682" s="193">
        <f>MAX(0,(H3682-'2031 forecast'!$C$10))</f>
        <v>0</v>
      </c>
      <c r="N3682" s="193">
        <f>MAX(0,(I3682-'2031 forecast'!$C$10))</f>
        <v>0</v>
      </c>
      <c r="O3682" s="193">
        <f>MAX(0,(J3682-'2031 forecast'!$C$10))</f>
        <v>0</v>
      </c>
      <c r="P3682" s="175" t="str">
        <f t="shared" si="592"/>
        <v/>
      </c>
      <c r="Q3682" s="175" t="str">
        <f t="shared" si="593"/>
        <v/>
      </c>
    </row>
    <row r="3683" spans="1:17" s="1" customFormat="1" x14ac:dyDescent="0.3">
      <c r="A3683" s="189">
        <f t="shared" si="591"/>
        <v>43984.291666657744</v>
      </c>
      <c r="B3683" s="190">
        <f t="shared" si="587"/>
        <v>43984</v>
      </c>
      <c r="C3683" s="1">
        <f t="shared" si="588"/>
        <v>7</v>
      </c>
      <c r="D3683" s="191">
        <v>2.401822730500109</v>
      </c>
      <c r="E3683" s="192">
        <f t="shared" si="589"/>
        <v>8.3400044654318161E-5</v>
      </c>
      <c r="F3683" s="193">
        <f t="shared" si="590"/>
        <v>3.5810278048252688</v>
      </c>
      <c r="G3683" s="193">
        <f t="shared" si="594"/>
        <v>3.7134484288892793</v>
      </c>
      <c r="H3683" s="193">
        <f t="shared" si="594"/>
        <v>3.8507657537423414</v>
      </c>
      <c r="I3683" s="193">
        <f t="shared" si="594"/>
        <v>3.9931608514703694</v>
      </c>
      <c r="J3683" s="193">
        <f t="shared" si="594"/>
        <v>4.1408214899125451</v>
      </c>
      <c r="K3683" s="193">
        <f>MAX(0,(F3683-'2031 forecast'!$C$10))</f>
        <v>0</v>
      </c>
      <c r="L3683" s="193">
        <f>MAX(0,(G3683-'2031 forecast'!$C$10))</f>
        <v>0</v>
      </c>
      <c r="M3683" s="193">
        <f>MAX(0,(H3683-'2031 forecast'!$C$10))</f>
        <v>0</v>
      </c>
      <c r="N3683" s="193">
        <f>MAX(0,(I3683-'2031 forecast'!$C$10))</f>
        <v>0</v>
      </c>
      <c r="O3683" s="193">
        <f>MAX(0,(J3683-'2031 forecast'!$C$10))</f>
        <v>0</v>
      </c>
      <c r="P3683" s="175" t="str">
        <f t="shared" si="592"/>
        <v/>
      </c>
      <c r="Q3683" s="175" t="str">
        <f t="shared" si="593"/>
        <v/>
      </c>
    </row>
    <row r="3684" spans="1:17" s="1" customFormat="1" x14ac:dyDescent="0.3">
      <c r="A3684" s="189">
        <f t="shared" si="591"/>
        <v>43984.333333324408</v>
      </c>
      <c r="B3684" s="190">
        <f t="shared" si="587"/>
        <v>43984</v>
      </c>
      <c r="C3684" s="1">
        <f t="shared" si="588"/>
        <v>8</v>
      </c>
      <c r="D3684" s="191">
        <v>2.7255793995016915</v>
      </c>
      <c r="E3684" s="192">
        <f t="shared" si="589"/>
        <v>9.4642056943144759E-5</v>
      </c>
      <c r="F3684" s="193">
        <f t="shared" si="590"/>
        <v>4.0637368819647257</v>
      </c>
      <c r="G3684" s="193">
        <f t="shared" si="594"/>
        <v>4.2140073080185561</v>
      </c>
      <c r="H3684" s="193">
        <f t="shared" si="594"/>
        <v>4.3698344917076106</v>
      </c>
      <c r="I3684" s="193">
        <f t="shared" si="594"/>
        <v>4.5314239129538363</v>
      </c>
      <c r="J3684" s="193">
        <f t="shared" si="594"/>
        <v>4.698988649994801</v>
      </c>
      <c r="K3684" s="193">
        <f>MAX(0,(F3684-'2031 forecast'!$C$10))</f>
        <v>0</v>
      </c>
      <c r="L3684" s="193">
        <f>MAX(0,(G3684-'2031 forecast'!$C$10))</f>
        <v>0</v>
      </c>
      <c r="M3684" s="193">
        <f>MAX(0,(H3684-'2031 forecast'!$C$10))</f>
        <v>0</v>
      </c>
      <c r="N3684" s="193">
        <f>MAX(0,(I3684-'2031 forecast'!$C$10))</f>
        <v>0</v>
      </c>
      <c r="O3684" s="193">
        <f>MAX(0,(J3684-'2031 forecast'!$C$10))</f>
        <v>0</v>
      </c>
      <c r="P3684" s="175" t="str">
        <f t="shared" si="592"/>
        <v/>
      </c>
      <c r="Q3684" s="175" t="str">
        <f t="shared" si="593"/>
        <v/>
      </c>
    </row>
    <row r="3685" spans="1:17" s="1" customFormat="1" x14ac:dyDescent="0.3">
      <c r="A3685" s="189">
        <f t="shared" si="591"/>
        <v>43984.374999991072</v>
      </c>
      <c r="B3685" s="190">
        <f t="shared" si="587"/>
        <v>43984</v>
      </c>
      <c r="C3685" s="1">
        <f t="shared" si="588"/>
        <v>9</v>
      </c>
      <c r="D3685" s="191">
        <v>2.861105446990726</v>
      </c>
      <c r="E3685" s="192">
        <f t="shared" si="589"/>
        <v>9.9348015575676814E-5</v>
      </c>
      <c r="F3685" s="193">
        <f t="shared" si="590"/>
        <v>4.2658011468138</v>
      </c>
      <c r="G3685" s="193">
        <f t="shared" ref="G3685:J3704" si="595">$E3685*G$2</f>
        <v>4.4235435830029042</v>
      </c>
      <c r="H3685" s="193">
        <f t="shared" si="595"/>
        <v>4.5871190796930712</v>
      </c>
      <c r="I3685" s="193">
        <f t="shared" si="595"/>
        <v>4.756743334039939</v>
      </c>
      <c r="J3685" s="193">
        <f t="shared" si="595"/>
        <v>4.9326400193315587</v>
      </c>
      <c r="K3685" s="193">
        <f>MAX(0,(F3685-'2031 forecast'!$C$10))</f>
        <v>0</v>
      </c>
      <c r="L3685" s="193">
        <f>MAX(0,(G3685-'2031 forecast'!$C$10))</f>
        <v>0</v>
      </c>
      <c r="M3685" s="193">
        <f>MAX(0,(H3685-'2031 forecast'!$C$10))</f>
        <v>0</v>
      </c>
      <c r="N3685" s="193">
        <f>MAX(0,(I3685-'2031 forecast'!$C$10))</f>
        <v>0</v>
      </c>
      <c r="O3685" s="193">
        <f>MAX(0,(J3685-'2031 forecast'!$C$10))</f>
        <v>0</v>
      </c>
      <c r="P3685" s="175" t="str">
        <f t="shared" si="592"/>
        <v/>
      </c>
      <c r="Q3685" s="175" t="str">
        <f t="shared" si="593"/>
        <v/>
      </c>
    </row>
    <row r="3686" spans="1:17" s="1" customFormat="1" x14ac:dyDescent="0.3">
      <c r="A3686" s="189">
        <f t="shared" si="591"/>
        <v>43984.416666657737</v>
      </c>
      <c r="B3686" s="190">
        <f t="shared" si="587"/>
        <v>43984</v>
      </c>
      <c r="C3686" s="1">
        <f t="shared" si="588"/>
        <v>10</v>
      </c>
      <c r="D3686" s="191">
        <v>2.9815730447587567</v>
      </c>
      <c r="E3686" s="192">
        <f t="shared" si="589"/>
        <v>1.0353108991570533E-4</v>
      </c>
      <c r="F3686" s="193">
        <f t="shared" si="590"/>
        <v>4.445413826679645</v>
      </c>
      <c r="G3686" s="193">
        <f t="shared" si="595"/>
        <v>4.6097980496556588</v>
      </c>
      <c r="H3686" s="193">
        <f t="shared" si="595"/>
        <v>4.7802609356801486</v>
      </c>
      <c r="I3686" s="193">
        <f t="shared" si="595"/>
        <v>4.9570272638942532</v>
      </c>
      <c r="J3686" s="193">
        <f t="shared" si="595"/>
        <v>5.1403301254086786</v>
      </c>
      <c r="K3686" s="193">
        <f>MAX(0,(F3686-'2031 forecast'!$C$10))</f>
        <v>0</v>
      </c>
      <c r="L3686" s="193">
        <f>MAX(0,(G3686-'2031 forecast'!$C$10))</f>
        <v>0</v>
      </c>
      <c r="M3686" s="193">
        <f>MAX(0,(H3686-'2031 forecast'!$C$10))</f>
        <v>0</v>
      </c>
      <c r="N3686" s="193">
        <f>MAX(0,(I3686-'2031 forecast'!$C$10))</f>
        <v>0</v>
      </c>
      <c r="O3686" s="193">
        <f>MAX(0,(J3686-'2031 forecast'!$C$10))</f>
        <v>0</v>
      </c>
      <c r="P3686" s="175" t="str">
        <f t="shared" si="592"/>
        <v/>
      </c>
      <c r="Q3686" s="175" t="str">
        <f t="shared" si="593"/>
        <v/>
      </c>
    </row>
    <row r="3687" spans="1:17" s="1" customFormat="1" x14ac:dyDescent="0.3">
      <c r="A3687" s="189">
        <f t="shared" si="591"/>
        <v>43984.458333324401</v>
      </c>
      <c r="B3687" s="190">
        <f t="shared" si="587"/>
        <v>43984</v>
      </c>
      <c r="C3687" s="1">
        <f t="shared" si="588"/>
        <v>11</v>
      </c>
      <c r="D3687" s="191">
        <v>3.0418068436427714</v>
      </c>
      <c r="E3687" s="192">
        <f t="shared" si="589"/>
        <v>1.0562262708571955E-4</v>
      </c>
      <c r="F3687" s="193">
        <f t="shared" si="590"/>
        <v>4.5352201666125662</v>
      </c>
      <c r="G3687" s="193">
        <f t="shared" si="595"/>
        <v>4.7029252829820338</v>
      </c>
      <c r="H3687" s="193">
        <f t="shared" si="595"/>
        <v>4.8768318636736856</v>
      </c>
      <c r="I3687" s="193">
        <f t="shared" si="595"/>
        <v>5.0571692288214081</v>
      </c>
      <c r="J3687" s="193">
        <f t="shared" si="595"/>
        <v>5.2441751784472359</v>
      </c>
      <c r="K3687" s="193">
        <f>MAX(0,(F3687-'2031 forecast'!$C$10))</f>
        <v>0</v>
      </c>
      <c r="L3687" s="193">
        <f>MAX(0,(G3687-'2031 forecast'!$C$10))</f>
        <v>0</v>
      </c>
      <c r="M3687" s="193">
        <f>MAX(0,(H3687-'2031 forecast'!$C$10))</f>
        <v>0</v>
      </c>
      <c r="N3687" s="193">
        <f>MAX(0,(I3687-'2031 forecast'!$C$10))</f>
        <v>0</v>
      </c>
      <c r="O3687" s="193">
        <f>MAX(0,(J3687-'2031 forecast'!$C$10))</f>
        <v>0</v>
      </c>
      <c r="P3687" s="175" t="str">
        <f t="shared" si="592"/>
        <v/>
      </c>
      <c r="Q3687" s="175" t="str">
        <f t="shared" si="593"/>
        <v/>
      </c>
    </row>
    <row r="3688" spans="1:17" s="1" customFormat="1" x14ac:dyDescent="0.3">
      <c r="A3688" s="189">
        <f t="shared" si="591"/>
        <v>43984.499999991065</v>
      </c>
      <c r="B3688" s="190">
        <f t="shared" si="587"/>
        <v>43984</v>
      </c>
      <c r="C3688" s="1">
        <f t="shared" si="588"/>
        <v>12</v>
      </c>
      <c r="D3688" s="191">
        <v>3.0643945182242773</v>
      </c>
      <c r="E3688" s="192">
        <f t="shared" si="589"/>
        <v>1.064069535244749E-4</v>
      </c>
      <c r="F3688" s="193">
        <f t="shared" si="590"/>
        <v>4.5688975440874122</v>
      </c>
      <c r="G3688" s="193">
        <f t="shared" si="595"/>
        <v>4.7378479954794255</v>
      </c>
      <c r="H3688" s="193">
        <f t="shared" si="595"/>
        <v>4.913045961671263</v>
      </c>
      <c r="I3688" s="193">
        <f t="shared" si="595"/>
        <v>5.0947224656690917</v>
      </c>
      <c r="J3688" s="193">
        <f t="shared" si="595"/>
        <v>5.2831170733366957</v>
      </c>
      <c r="K3688" s="193">
        <f>MAX(0,(F3688-'2031 forecast'!$C$10))</f>
        <v>0</v>
      </c>
      <c r="L3688" s="193">
        <f>MAX(0,(G3688-'2031 forecast'!$C$10))</f>
        <v>0</v>
      </c>
      <c r="M3688" s="193">
        <f>MAX(0,(H3688-'2031 forecast'!$C$10))</f>
        <v>0</v>
      </c>
      <c r="N3688" s="193">
        <f>MAX(0,(I3688-'2031 forecast'!$C$10))</f>
        <v>0</v>
      </c>
      <c r="O3688" s="193">
        <f>MAX(0,(J3688-'2031 forecast'!$C$10))</f>
        <v>0</v>
      </c>
      <c r="P3688" s="175" t="str">
        <f t="shared" si="592"/>
        <v/>
      </c>
      <c r="Q3688" s="175" t="str">
        <f t="shared" si="593"/>
        <v/>
      </c>
    </row>
    <row r="3689" spans="1:17" s="1" customFormat="1" x14ac:dyDescent="0.3">
      <c r="A3689" s="189">
        <f t="shared" si="591"/>
        <v>43984.541666657729</v>
      </c>
      <c r="B3689" s="190">
        <f t="shared" si="587"/>
        <v>43984</v>
      </c>
      <c r="C3689" s="1">
        <f t="shared" si="588"/>
        <v>13</v>
      </c>
      <c r="D3689" s="191">
        <v>2.9740438198982542</v>
      </c>
      <c r="E3689" s="192">
        <f t="shared" si="589"/>
        <v>1.0326964776945352E-4</v>
      </c>
      <c r="F3689" s="193">
        <f t="shared" si="590"/>
        <v>4.4341880341880282</v>
      </c>
      <c r="G3689" s="193">
        <f t="shared" si="595"/>
        <v>4.5981571454898598</v>
      </c>
      <c r="H3689" s="193">
        <f t="shared" si="595"/>
        <v>4.7681895696809553</v>
      </c>
      <c r="I3689" s="193">
        <f t="shared" si="595"/>
        <v>4.9445095182783572</v>
      </c>
      <c r="J3689" s="193">
        <f t="shared" si="595"/>
        <v>5.1273494937788566</v>
      </c>
      <c r="K3689" s="193">
        <f>MAX(0,(F3689-'2031 forecast'!$C$10))</f>
        <v>0</v>
      </c>
      <c r="L3689" s="193">
        <f>MAX(0,(G3689-'2031 forecast'!$C$10))</f>
        <v>0</v>
      </c>
      <c r="M3689" s="193">
        <f>MAX(0,(H3689-'2031 forecast'!$C$10))</f>
        <v>0</v>
      </c>
      <c r="N3689" s="193">
        <f>MAX(0,(I3689-'2031 forecast'!$C$10))</f>
        <v>0</v>
      </c>
      <c r="O3689" s="193">
        <f>MAX(0,(J3689-'2031 forecast'!$C$10))</f>
        <v>0</v>
      </c>
      <c r="P3689" s="175" t="str">
        <f t="shared" si="592"/>
        <v/>
      </c>
      <c r="Q3689" s="175" t="str">
        <f t="shared" si="593"/>
        <v/>
      </c>
    </row>
    <row r="3690" spans="1:17" s="1" customFormat="1" x14ac:dyDescent="0.3">
      <c r="A3690" s="189">
        <f t="shared" si="591"/>
        <v>43984.583333324394</v>
      </c>
      <c r="B3690" s="190">
        <f t="shared" si="587"/>
        <v>43984</v>
      </c>
      <c r="C3690" s="1">
        <f t="shared" si="588"/>
        <v>14</v>
      </c>
      <c r="D3690" s="191">
        <v>2.9891022696192584</v>
      </c>
      <c r="E3690" s="192">
        <f t="shared" si="589"/>
        <v>1.037925320619571E-4</v>
      </c>
      <c r="F3690" s="193">
        <f t="shared" si="590"/>
        <v>4.4566396191712601</v>
      </c>
      <c r="G3690" s="193">
        <f t="shared" si="595"/>
        <v>4.6214389538214551</v>
      </c>
      <c r="H3690" s="193">
        <f t="shared" si="595"/>
        <v>4.7923323016793411</v>
      </c>
      <c r="I3690" s="193">
        <f t="shared" si="595"/>
        <v>4.9695450095101465</v>
      </c>
      <c r="J3690" s="193">
        <f t="shared" si="595"/>
        <v>5.1533107570384979</v>
      </c>
      <c r="K3690" s="193">
        <f>MAX(0,(F3690-'2031 forecast'!$C$10))</f>
        <v>0</v>
      </c>
      <c r="L3690" s="193">
        <f>MAX(0,(G3690-'2031 forecast'!$C$10))</f>
        <v>0</v>
      </c>
      <c r="M3690" s="193">
        <f>MAX(0,(H3690-'2031 forecast'!$C$10))</f>
        <v>0</v>
      </c>
      <c r="N3690" s="193">
        <f>MAX(0,(I3690-'2031 forecast'!$C$10))</f>
        <v>0</v>
      </c>
      <c r="O3690" s="193">
        <f>MAX(0,(J3690-'2031 forecast'!$C$10))</f>
        <v>0</v>
      </c>
      <c r="P3690" s="175" t="str">
        <f t="shared" si="592"/>
        <v/>
      </c>
      <c r="Q3690" s="175" t="str">
        <f t="shared" si="593"/>
        <v/>
      </c>
    </row>
    <row r="3691" spans="1:17" s="1" customFormat="1" x14ac:dyDescent="0.3">
      <c r="A3691" s="189">
        <f t="shared" si="591"/>
        <v>43984.624999991058</v>
      </c>
      <c r="B3691" s="190">
        <f t="shared" si="587"/>
        <v>43984</v>
      </c>
      <c r="C3691" s="1">
        <f t="shared" si="588"/>
        <v>15</v>
      </c>
      <c r="D3691" s="191">
        <v>3.1170990922477908</v>
      </c>
      <c r="E3691" s="192">
        <f t="shared" si="589"/>
        <v>1.0823704854823737E-4</v>
      </c>
      <c r="F3691" s="193">
        <f t="shared" si="590"/>
        <v>4.6474780915287193</v>
      </c>
      <c r="G3691" s="193">
        <f t="shared" si="595"/>
        <v>4.819334324640006</v>
      </c>
      <c r="H3691" s="193">
        <f t="shared" si="595"/>
        <v>4.9975455236656092</v>
      </c>
      <c r="I3691" s="193">
        <f t="shared" si="595"/>
        <v>5.1823466849803541</v>
      </c>
      <c r="J3691" s="193">
        <f t="shared" si="595"/>
        <v>5.3739814947454354</v>
      </c>
      <c r="K3691" s="193">
        <f>MAX(0,(F3691-'2031 forecast'!$C$10))</f>
        <v>0</v>
      </c>
      <c r="L3691" s="193">
        <f>MAX(0,(G3691-'2031 forecast'!$C$10))</f>
        <v>0</v>
      </c>
      <c r="M3691" s="193">
        <f>MAX(0,(H3691-'2031 forecast'!$C$10))</f>
        <v>0</v>
      </c>
      <c r="N3691" s="193">
        <f>MAX(0,(I3691-'2031 forecast'!$C$10))</f>
        <v>0</v>
      </c>
      <c r="O3691" s="193">
        <f>MAX(0,(J3691-'2031 forecast'!$C$10))</f>
        <v>0</v>
      </c>
      <c r="P3691" s="175" t="str">
        <f t="shared" si="592"/>
        <v/>
      </c>
      <c r="Q3691" s="175" t="str">
        <f t="shared" si="593"/>
        <v/>
      </c>
    </row>
    <row r="3692" spans="1:17" s="1" customFormat="1" x14ac:dyDescent="0.3">
      <c r="A3692" s="189">
        <f t="shared" si="591"/>
        <v>43984.666666657722</v>
      </c>
      <c r="B3692" s="190">
        <f t="shared" si="587"/>
        <v>43984</v>
      </c>
      <c r="C3692" s="1">
        <f t="shared" si="588"/>
        <v>16</v>
      </c>
      <c r="D3692" s="191">
        <v>3.1923913408528102</v>
      </c>
      <c r="E3692" s="192">
        <f t="shared" si="589"/>
        <v>1.108514700107552E-4</v>
      </c>
      <c r="F3692" s="193">
        <f t="shared" si="590"/>
        <v>4.7597360164448723</v>
      </c>
      <c r="G3692" s="193">
        <f t="shared" si="595"/>
        <v>4.9357433662979773</v>
      </c>
      <c r="H3692" s="193">
        <f t="shared" si="595"/>
        <v>5.1182591836575329</v>
      </c>
      <c r="I3692" s="193">
        <f t="shared" si="595"/>
        <v>5.307524141139301</v>
      </c>
      <c r="J3692" s="193">
        <f t="shared" si="595"/>
        <v>5.5037878110436349</v>
      </c>
      <c r="K3692" s="193">
        <f>MAX(0,(F3692-'2031 forecast'!$C$10))</f>
        <v>0</v>
      </c>
      <c r="L3692" s="193">
        <f>MAX(0,(G3692-'2031 forecast'!$C$10))</f>
        <v>0</v>
      </c>
      <c r="M3692" s="193">
        <f>MAX(0,(H3692-'2031 forecast'!$C$10))</f>
        <v>0</v>
      </c>
      <c r="N3692" s="193">
        <f>MAX(0,(I3692-'2031 forecast'!$C$10))</f>
        <v>0</v>
      </c>
      <c r="O3692" s="193">
        <f>MAX(0,(J3692-'2031 forecast'!$C$10))</f>
        <v>0</v>
      </c>
      <c r="P3692" s="175" t="str">
        <f t="shared" si="592"/>
        <v/>
      </c>
      <c r="Q3692" s="175" t="str">
        <f t="shared" si="593"/>
        <v/>
      </c>
    </row>
    <row r="3693" spans="1:17" s="1" customFormat="1" x14ac:dyDescent="0.3">
      <c r="A3693" s="189">
        <f t="shared" si="591"/>
        <v>43984.708333324386</v>
      </c>
      <c r="B3693" s="190">
        <f t="shared" si="587"/>
        <v>43984</v>
      </c>
      <c r="C3693" s="1">
        <f t="shared" si="588"/>
        <v>17</v>
      </c>
      <c r="D3693" s="191">
        <v>3.1170990922477908</v>
      </c>
      <c r="E3693" s="192">
        <f t="shared" si="589"/>
        <v>1.0823704854823737E-4</v>
      </c>
      <c r="F3693" s="193">
        <f t="shared" si="590"/>
        <v>4.6474780915287193</v>
      </c>
      <c r="G3693" s="193">
        <f t="shared" si="595"/>
        <v>4.819334324640006</v>
      </c>
      <c r="H3693" s="193">
        <f t="shared" si="595"/>
        <v>4.9975455236656092</v>
      </c>
      <c r="I3693" s="193">
        <f t="shared" si="595"/>
        <v>5.1823466849803541</v>
      </c>
      <c r="J3693" s="193">
        <f t="shared" si="595"/>
        <v>5.3739814947454354</v>
      </c>
      <c r="K3693" s="193">
        <f>MAX(0,(F3693-'2031 forecast'!$C$10))</f>
        <v>0</v>
      </c>
      <c r="L3693" s="193">
        <f>MAX(0,(G3693-'2031 forecast'!$C$10))</f>
        <v>0</v>
      </c>
      <c r="M3693" s="193">
        <f>MAX(0,(H3693-'2031 forecast'!$C$10))</f>
        <v>0</v>
      </c>
      <c r="N3693" s="193">
        <f>MAX(0,(I3693-'2031 forecast'!$C$10))</f>
        <v>0</v>
      </c>
      <c r="O3693" s="193">
        <f>MAX(0,(J3693-'2031 forecast'!$C$10))</f>
        <v>0</v>
      </c>
      <c r="P3693" s="175" t="str">
        <f t="shared" si="592"/>
        <v/>
      </c>
      <c r="Q3693" s="175" t="str">
        <f t="shared" si="593"/>
        <v/>
      </c>
    </row>
    <row r="3694" spans="1:17" s="1" customFormat="1" x14ac:dyDescent="0.3">
      <c r="A3694" s="189">
        <f t="shared" si="591"/>
        <v>43984.749999991051</v>
      </c>
      <c r="B3694" s="190">
        <f t="shared" si="587"/>
        <v>43984</v>
      </c>
      <c r="C3694" s="1">
        <f t="shared" si="588"/>
        <v>18</v>
      </c>
      <c r="D3694" s="191">
        <v>3.0493360685032735</v>
      </c>
      <c r="E3694" s="192">
        <f t="shared" si="589"/>
        <v>1.0588406923197134E-4</v>
      </c>
      <c r="F3694" s="193">
        <f t="shared" si="590"/>
        <v>4.5464459591041821</v>
      </c>
      <c r="G3694" s="193">
        <f t="shared" si="595"/>
        <v>4.7145661871478319</v>
      </c>
      <c r="H3694" s="193">
        <f t="shared" si="595"/>
        <v>4.8889032296728789</v>
      </c>
      <c r="I3694" s="193">
        <f t="shared" si="595"/>
        <v>5.0696869744373032</v>
      </c>
      <c r="J3694" s="193">
        <f t="shared" si="595"/>
        <v>5.2571558100770561</v>
      </c>
      <c r="K3694" s="193">
        <f>MAX(0,(F3694-'2031 forecast'!$C$10))</f>
        <v>0</v>
      </c>
      <c r="L3694" s="193">
        <f>MAX(0,(G3694-'2031 forecast'!$C$10))</f>
        <v>0</v>
      </c>
      <c r="M3694" s="193">
        <f>MAX(0,(H3694-'2031 forecast'!$C$10))</f>
        <v>0</v>
      </c>
      <c r="N3694" s="193">
        <f>MAX(0,(I3694-'2031 forecast'!$C$10))</f>
        <v>0</v>
      </c>
      <c r="O3694" s="193">
        <f>MAX(0,(J3694-'2031 forecast'!$C$10))</f>
        <v>0</v>
      </c>
      <c r="P3694" s="175" t="str">
        <f t="shared" si="592"/>
        <v/>
      </c>
      <c r="Q3694" s="175" t="str">
        <f t="shared" si="593"/>
        <v/>
      </c>
    </row>
    <row r="3695" spans="1:17" s="1" customFormat="1" x14ac:dyDescent="0.3">
      <c r="A3695" s="189">
        <f t="shared" si="591"/>
        <v>43984.791666657715</v>
      </c>
      <c r="B3695" s="190">
        <f t="shared" si="587"/>
        <v>43984</v>
      </c>
      <c r="C3695" s="1">
        <f t="shared" si="588"/>
        <v>19</v>
      </c>
      <c r="D3695" s="191">
        <v>2.9288684707352428</v>
      </c>
      <c r="E3695" s="192">
        <f t="shared" si="589"/>
        <v>1.0170099489194284E-4</v>
      </c>
      <c r="F3695" s="193">
        <f t="shared" si="590"/>
        <v>4.3668332792383371</v>
      </c>
      <c r="G3695" s="193">
        <f t="shared" si="595"/>
        <v>4.5283117204950774</v>
      </c>
      <c r="H3695" s="193">
        <f t="shared" si="595"/>
        <v>4.6957613736858024</v>
      </c>
      <c r="I3695" s="193">
        <f t="shared" si="595"/>
        <v>4.8694030445829899</v>
      </c>
      <c r="J3695" s="193">
        <f t="shared" si="595"/>
        <v>5.049465703999938</v>
      </c>
      <c r="K3695" s="193">
        <f>MAX(0,(F3695-'2031 forecast'!$C$10))</f>
        <v>0</v>
      </c>
      <c r="L3695" s="193">
        <f>MAX(0,(G3695-'2031 forecast'!$C$10))</f>
        <v>0</v>
      </c>
      <c r="M3695" s="193">
        <f>MAX(0,(H3695-'2031 forecast'!$C$10))</f>
        <v>0</v>
      </c>
      <c r="N3695" s="193">
        <f>MAX(0,(I3695-'2031 forecast'!$C$10))</f>
        <v>0</v>
      </c>
      <c r="O3695" s="193">
        <f>MAX(0,(J3695-'2031 forecast'!$C$10))</f>
        <v>0</v>
      </c>
      <c r="P3695" s="175" t="str">
        <f t="shared" si="592"/>
        <v/>
      </c>
      <c r="Q3695" s="175" t="str">
        <f t="shared" si="593"/>
        <v/>
      </c>
    </row>
    <row r="3696" spans="1:17" s="1" customFormat="1" x14ac:dyDescent="0.3">
      <c r="A3696" s="189">
        <f t="shared" si="591"/>
        <v>43984.833333324379</v>
      </c>
      <c r="B3696" s="190">
        <f t="shared" si="587"/>
        <v>43984</v>
      </c>
      <c r="C3696" s="1">
        <f t="shared" si="588"/>
        <v>20</v>
      </c>
      <c r="D3696" s="191">
        <v>2.943926920456247</v>
      </c>
      <c r="E3696" s="192">
        <f t="shared" si="589"/>
        <v>1.0222387918444641E-4</v>
      </c>
      <c r="F3696" s="193">
        <f t="shared" si="590"/>
        <v>4.389284864221568</v>
      </c>
      <c r="G3696" s="193">
        <f t="shared" si="595"/>
        <v>4.5515935288266727</v>
      </c>
      <c r="H3696" s="193">
        <f t="shared" si="595"/>
        <v>4.7199041056841864</v>
      </c>
      <c r="I3696" s="193">
        <f t="shared" si="595"/>
        <v>4.8944385358147793</v>
      </c>
      <c r="J3696" s="193">
        <f t="shared" si="595"/>
        <v>5.0754269672595784</v>
      </c>
      <c r="K3696" s="193">
        <f>MAX(0,(F3696-'2031 forecast'!$C$10))</f>
        <v>0</v>
      </c>
      <c r="L3696" s="193">
        <f>MAX(0,(G3696-'2031 forecast'!$C$10))</f>
        <v>0</v>
      </c>
      <c r="M3696" s="193">
        <f>MAX(0,(H3696-'2031 forecast'!$C$10))</f>
        <v>0</v>
      </c>
      <c r="N3696" s="193">
        <f>MAX(0,(I3696-'2031 forecast'!$C$10))</f>
        <v>0</v>
      </c>
      <c r="O3696" s="193">
        <f>MAX(0,(J3696-'2031 forecast'!$C$10))</f>
        <v>0</v>
      </c>
      <c r="P3696" s="175" t="str">
        <f t="shared" si="592"/>
        <v/>
      </c>
      <c r="Q3696" s="175" t="str">
        <f t="shared" si="593"/>
        <v/>
      </c>
    </row>
    <row r="3697" spans="1:17" s="1" customFormat="1" x14ac:dyDescent="0.3">
      <c r="A3697" s="189">
        <f t="shared" si="591"/>
        <v>43984.874999991043</v>
      </c>
      <c r="B3697" s="190">
        <f t="shared" si="587"/>
        <v>43984</v>
      </c>
      <c r="C3697" s="1">
        <f t="shared" si="588"/>
        <v>21</v>
      </c>
      <c r="D3697" s="191">
        <v>2.8912223464327336</v>
      </c>
      <c r="E3697" s="192">
        <f t="shared" si="589"/>
        <v>1.0039378416068394E-4</v>
      </c>
      <c r="F3697" s="193">
        <f t="shared" si="590"/>
        <v>4.310704316780261</v>
      </c>
      <c r="G3697" s="193">
        <f t="shared" si="595"/>
        <v>4.4701071996660922</v>
      </c>
      <c r="H3697" s="193">
        <f t="shared" si="595"/>
        <v>4.6354045436898401</v>
      </c>
      <c r="I3697" s="193">
        <f t="shared" si="595"/>
        <v>4.8068143165035169</v>
      </c>
      <c r="J3697" s="193">
        <f t="shared" si="595"/>
        <v>4.9845625458508387</v>
      </c>
      <c r="K3697" s="193">
        <f>MAX(0,(F3697-'2031 forecast'!$C$10))</f>
        <v>0</v>
      </c>
      <c r="L3697" s="193">
        <f>MAX(0,(G3697-'2031 forecast'!$C$10))</f>
        <v>0</v>
      </c>
      <c r="M3697" s="193">
        <f>MAX(0,(H3697-'2031 forecast'!$C$10))</f>
        <v>0</v>
      </c>
      <c r="N3697" s="193">
        <f>MAX(0,(I3697-'2031 forecast'!$C$10))</f>
        <v>0</v>
      </c>
      <c r="O3697" s="193">
        <f>MAX(0,(J3697-'2031 forecast'!$C$10))</f>
        <v>0</v>
      </c>
      <c r="P3697" s="175" t="str">
        <f t="shared" si="592"/>
        <v/>
      </c>
      <c r="Q3697" s="175" t="str">
        <f t="shared" si="593"/>
        <v/>
      </c>
    </row>
    <row r="3698" spans="1:17" s="1" customFormat="1" x14ac:dyDescent="0.3">
      <c r="A3698" s="189">
        <f t="shared" si="591"/>
        <v>43984.916666657708</v>
      </c>
      <c r="B3698" s="190">
        <f t="shared" si="587"/>
        <v>43984</v>
      </c>
      <c r="C3698" s="1">
        <f t="shared" si="588"/>
        <v>22</v>
      </c>
      <c r="D3698" s="191">
        <v>2.5749949022916536</v>
      </c>
      <c r="E3698" s="192">
        <f t="shared" si="589"/>
        <v>8.9413214018109149E-5</v>
      </c>
      <c r="F3698" s="193">
        <f t="shared" si="590"/>
        <v>3.8392210321324209</v>
      </c>
      <c r="G3698" s="193">
        <f t="shared" si="595"/>
        <v>3.9811892247026139</v>
      </c>
      <c r="H3698" s="193">
        <f t="shared" si="595"/>
        <v>4.1284071717237651</v>
      </c>
      <c r="I3698" s="193">
        <f t="shared" si="595"/>
        <v>4.281069000635946</v>
      </c>
      <c r="J3698" s="193">
        <f t="shared" si="595"/>
        <v>4.4393760173984038</v>
      </c>
      <c r="K3698" s="193">
        <f>MAX(0,(F3698-'2031 forecast'!$C$10))</f>
        <v>0</v>
      </c>
      <c r="L3698" s="193">
        <f>MAX(0,(G3698-'2031 forecast'!$C$10))</f>
        <v>0</v>
      </c>
      <c r="M3698" s="193">
        <f>MAX(0,(H3698-'2031 forecast'!$C$10))</f>
        <v>0</v>
      </c>
      <c r="N3698" s="193">
        <f>MAX(0,(I3698-'2031 forecast'!$C$10))</f>
        <v>0</v>
      </c>
      <c r="O3698" s="193">
        <f>MAX(0,(J3698-'2031 forecast'!$C$10))</f>
        <v>0</v>
      </c>
      <c r="P3698" s="175" t="str">
        <f t="shared" si="592"/>
        <v/>
      </c>
      <c r="Q3698" s="175" t="str">
        <f t="shared" si="593"/>
        <v/>
      </c>
    </row>
    <row r="3699" spans="1:17" s="1" customFormat="1" x14ac:dyDescent="0.3">
      <c r="A3699" s="189">
        <f t="shared" si="591"/>
        <v>43984.958333324372</v>
      </c>
      <c r="B3699" s="190">
        <f t="shared" si="587"/>
        <v>43984</v>
      </c>
      <c r="C3699" s="1">
        <f t="shared" si="588"/>
        <v>23</v>
      </c>
      <c r="D3699" s="191">
        <v>2.4695857542446267</v>
      </c>
      <c r="E3699" s="192">
        <f t="shared" si="589"/>
        <v>8.5753023970584202E-5</v>
      </c>
      <c r="F3699" s="193">
        <f t="shared" si="590"/>
        <v>3.6820599372498068</v>
      </c>
      <c r="G3699" s="193">
        <f t="shared" si="595"/>
        <v>3.8182165663814542</v>
      </c>
      <c r="H3699" s="193">
        <f t="shared" si="595"/>
        <v>3.9594080477350726</v>
      </c>
      <c r="I3699" s="193">
        <f t="shared" si="595"/>
        <v>4.1058205620134212</v>
      </c>
      <c r="J3699" s="193">
        <f t="shared" si="595"/>
        <v>4.2576471745809252</v>
      </c>
      <c r="K3699" s="193">
        <f>MAX(0,(F3699-'2031 forecast'!$C$10))</f>
        <v>0</v>
      </c>
      <c r="L3699" s="193">
        <f>MAX(0,(G3699-'2031 forecast'!$C$10))</f>
        <v>0</v>
      </c>
      <c r="M3699" s="193">
        <f>MAX(0,(H3699-'2031 forecast'!$C$10))</f>
        <v>0</v>
      </c>
      <c r="N3699" s="193">
        <f>MAX(0,(I3699-'2031 forecast'!$C$10))</f>
        <v>0</v>
      </c>
      <c r="O3699" s="193">
        <f>MAX(0,(J3699-'2031 forecast'!$C$10))</f>
        <v>0</v>
      </c>
      <c r="P3699" s="175" t="str">
        <f t="shared" si="592"/>
        <v/>
      </c>
      <c r="Q3699" s="175" t="str">
        <f t="shared" si="593"/>
        <v/>
      </c>
    </row>
    <row r="3700" spans="1:17" s="1" customFormat="1" x14ac:dyDescent="0.3">
      <c r="A3700" s="189">
        <f t="shared" si="591"/>
        <v>43984.999999991036</v>
      </c>
      <c r="B3700" s="190">
        <f t="shared" si="587"/>
        <v>43984</v>
      </c>
      <c r="C3700" s="1">
        <f t="shared" si="588"/>
        <v>0</v>
      </c>
      <c r="D3700" s="191">
        <v>2.1834752095455543</v>
      </c>
      <c r="E3700" s="192">
        <f t="shared" si="589"/>
        <v>7.5818222413016523E-5</v>
      </c>
      <c r="F3700" s="193">
        <f t="shared" si="590"/>
        <v>3.2554798225684269</v>
      </c>
      <c r="G3700" s="193">
        <f t="shared" si="595"/>
        <v>3.3758622080811636</v>
      </c>
      <c r="H3700" s="193">
        <f t="shared" si="595"/>
        <v>3.5006961397657652</v>
      </c>
      <c r="I3700" s="193">
        <f t="shared" si="595"/>
        <v>3.6301462286094273</v>
      </c>
      <c r="J3700" s="193">
        <f t="shared" si="595"/>
        <v>3.764383172647769</v>
      </c>
      <c r="K3700" s="193">
        <f>MAX(0,(F3700-'2031 forecast'!$C$10))</f>
        <v>0</v>
      </c>
      <c r="L3700" s="193">
        <f>MAX(0,(G3700-'2031 forecast'!$C$10))</f>
        <v>0</v>
      </c>
      <c r="M3700" s="193">
        <f>MAX(0,(H3700-'2031 forecast'!$C$10))</f>
        <v>0</v>
      </c>
      <c r="N3700" s="193">
        <f>MAX(0,(I3700-'2031 forecast'!$C$10))</f>
        <v>0</v>
      </c>
      <c r="O3700" s="193">
        <f>MAX(0,(J3700-'2031 forecast'!$C$10))</f>
        <v>0</v>
      </c>
      <c r="P3700" s="175" t="str">
        <f t="shared" si="592"/>
        <v/>
      </c>
      <c r="Q3700" s="175" t="str">
        <f t="shared" si="593"/>
        <v/>
      </c>
    </row>
    <row r="3701" spans="1:17" s="1" customFormat="1" x14ac:dyDescent="0.3">
      <c r="A3701" s="189">
        <f t="shared" si="591"/>
        <v>43985.0416666577</v>
      </c>
      <c r="B3701" s="190">
        <f t="shared" si="587"/>
        <v>43985</v>
      </c>
      <c r="C3701" s="1">
        <f t="shared" si="588"/>
        <v>1</v>
      </c>
      <c r="D3701" s="191">
        <v>2.1684167598245505</v>
      </c>
      <c r="E3701" s="192">
        <f t="shared" si="589"/>
        <v>7.5295338120512969E-5</v>
      </c>
      <c r="F3701" s="193">
        <f t="shared" si="590"/>
        <v>3.2330282375851964</v>
      </c>
      <c r="G3701" s="193">
        <f t="shared" si="595"/>
        <v>3.35258039974957</v>
      </c>
      <c r="H3701" s="193">
        <f t="shared" si="595"/>
        <v>3.4765534077673812</v>
      </c>
      <c r="I3701" s="193">
        <f t="shared" si="595"/>
        <v>3.6051107373776388</v>
      </c>
      <c r="J3701" s="193">
        <f t="shared" si="595"/>
        <v>3.7384219093881299</v>
      </c>
      <c r="K3701" s="193">
        <f>MAX(0,(F3701-'2031 forecast'!$C$10))</f>
        <v>0</v>
      </c>
      <c r="L3701" s="193">
        <f>MAX(0,(G3701-'2031 forecast'!$C$10))</f>
        <v>0</v>
      </c>
      <c r="M3701" s="193">
        <f>MAX(0,(H3701-'2031 forecast'!$C$10))</f>
        <v>0</v>
      </c>
      <c r="N3701" s="193">
        <f>MAX(0,(I3701-'2031 forecast'!$C$10))</f>
        <v>0</v>
      </c>
      <c r="O3701" s="193">
        <f>MAX(0,(J3701-'2031 forecast'!$C$10))</f>
        <v>0</v>
      </c>
      <c r="P3701" s="175" t="str">
        <f t="shared" si="592"/>
        <v/>
      </c>
      <c r="Q3701" s="175" t="str">
        <f t="shared" si="593"/>
        <v/>
      </c>
    </row>
    <row r="3702" spans="1:17" s="1" customFormat="1" x14ac:dyDescent="0.3">
      <c r="A3702" s="189">
        <f t="shared" si="591"/>
        <v>43985.083333324365</v>
      </c>
      <c r="B3702" s="190">
        <f t="shared" si="587"/>
        <v>43985</v>
      </c>
      <c r="C3702" s="1">
        <f t="shared" si="588"/>
        <v>2</v>
      </c>
      <c r="D3702" s="191">
        <v>2.1759459846850517</v>
      </c>
      <c r="E3702" s="192">
        <f t="shared" si="589"/>
        <v>7.5556780266764726E-5</v>
      </c>
      <c r="F3702" s="193">
        <f t="shared" si="590"/>
        <v>3.244254030076811</v>
      </c>
      <c r="G3702" s="193">
        <f t="shared" si="595"/>
        <v>3.3642213039153659</v>
      </c>
      <c r="H3702" s="193">
        <f t="shared" si="595"/>
        <v>3.4886247737665723</v>
      </c>
      <c r="I3702" s="193">
        <f t="shared" si="595"/>
        <v>3.6176284829935321</v>
      </c>
      <c r="J3702" s="193">
        <f t="shared" si="595"/>
        <v>3.7514025410179483</v>
      </c>
      <c r="K3702" s="193">
        <f>MAX(0,(F3702-'2031 forecast'!$C$10))</f>
        <v>0</v>
      </c>
      <c r="L3702" s="193">
        <f>MAX(0,(G3702-'2031 forecast'!$C$10))</f>
        <v>0</v>
      </c>
      <c r="M3702" s="193">
        <f>MAX(0,(H3702-'2031 forecast'!$C$10))</f>
        <v>0</v>
      </c>
      <c r="N3702" s="193">
        <f>MAX(0,(I3702-'2031 forecast'!$C$10))</f>
        <v>0</v>
      </c>
      <c r="O3702" s="193">
        <f>MAX(0,(J3702-'2031 forecast'!$C$10))</f>
        <v>0</v>
      </c>
      <c r="P3702" s="175" t="str">
        <f t="shared" si="592"/>
        <v/>
      </c>
      <c r="Q3702" s="175" t="str">
        <f t="shared" si="593"/>
        <v/>
      </c>
    </row>
    <row r="3703" spans="1:17" s="1" customFormat="1" x14ac:dyDescent="0.3">
      <c r="A3703" s="189">
        <f t="shared" si="591"/>
        <v>43985.124999991029</v>
      </c>
      <c r="B3703" s="190">
        <f t="shared" si="587"/>
        <v>43985</v>
      </c>
      <c r="C3703" s="1">
        <f t="shared" si="588"/>
        <v>3</v>
      </c>
      <c r="D3703" s="191">
        <v>2.085595286359029</v>
      </c>
      <c r="E3703" s="192">
        <f t="shared" si="589"/>
        <v>7.241947451174336E-5</v>
      </c>
      <c r="F3703" s="193">
        <f t="shared" si="590"/>
        <v>3.1095445201774279</v>
      </c>
      <c r="G3703" s="193">
        <f t="shared" si="595"/>
        <v>3.2245304539258011</v>
      </c>
      <c r="H3703" s="193">
        <f t="shared" si="595"/>
        <v>3.3437683817762651</v>
      </c>
      <c r="I3703" s="193">
        <f t="shared" si="595"/>
        <v>3.4674155356027976</v>
      </c>
      <c r="J3703" s="193">
        <f t="shared" si="595"/>
        <v>3.5956349614601102</v>
      </c>
      <c r="K3703" s="193">
        <f>MAX(0,(F3703-'2031 forecast'!$C$10))</f>
        <v>0</v>
      </c>
      <c r="L3703" s="193">
        <f>MAX(0,(G3703-'2031 forecast'!$C$10))</f>
        <v>0</v>
      </c>
      <c r="M3703" s="193">
        <f>MAX(0,(H3703-'2031 forecast'!$C$10))</f>
        <v>0</v>
      </c>
      <c r="N3703" s="193">
        <f>MAX(0,(I3703-'2031 forecast'!$C$10))</f>
        <v>0</v>
      </c>
      <c r="O3703" s="193">
        <f>MAX(0,(J3703-'2031 forecast'!$C$10))</f>
        <v>0</v>
      </c>
      <c r="P3703" s="175" t="str">
        <f t="shared" si="592"/>
        <v/>
      </c>
      <c r="Q3703" s="175" t="str">
        <f t="shared" si="593"/>
        <v/>
      </c>
    </row>
    <row r="3704" spans="1:17" s="1" customFormat="1" x14ac:dyDescent="0.3">
      <c r="A3704" s="189">
        <f t="shared" si="591"/>
        <v>43985.166666657693</v>
      </c>
      <c r="B3704" s="190">
        <f t="shared" si="587"/>
        <v>43985</v>
      </c>
      <c r="C3704" s="1">
        <f t="shared" si="588"/>
        <v>4</v>
      </c>
      <c r="D3704" s="191">
        <v>2.115712185801037</v>
      </c>
      <c r="E3704" s="192">
        <f t="shared" si="589"/>
        <v>7.3465243096750495E-5</v>
      </c>
      <c r="F3704" s="193">
        <f t="shared" si="590"/>
        <v>3.1544476901438894</v>
      </c>
      <c r="G3704" s="193">
        <f t="shared" si="595"/>
        <v>3.2710940705889899</v>
      </c>
      <c r="H3704" s="193">
        <f t="shared" si="595"/>
        <v>3.3920538457730349</v>
      </c>
      <c r="I3704" s="193">
        <f t="shared" si="595"/>
        <v>3.5174865180663764</v>
      </c>
      <c r="J3704" s="193">
        <f t="shared" si="595"/>
        <v>3.6475574879793902</v>
      </c>
      <c r="K3704" s="193">
        <f>MAX(0,(F3704-'2031 forecast'!$C$10))</f>
        <v>0</v>
      </c>
      <c r="L3704" s="193">
        <f>MAX(0,(G3704-'2031 forecast'!$C$10))</f>
        <v>0</v>
      </c>
      <c r="M3704" s="193">
        <f>MAX(0,(H3704-'2031 forecast'!$C$10))</f>
        <v>0</v>
      </c>
      <c r="N3704" s="193">
        <f>MAX(0,(I3704-'2031 forecast'!$C$10))</f>
        <v>0</v>
      </c>
      <c r="O3704" s="193">
        <f>MAX(0,(J3704-'2031 forecast'!$C$10))</f>
        <v>0</v>
      </c>
      <c r="P3704" s="175" t="str">
        <f t="shared" si="592"/>
        <v/>
      </c>
      <c r="Q3704" s="175" t="str">
        <f t="shared" si="593"/>
        <v/>
      </c>
    </row>
    <row r="3705" spans="1:17" s="1" customFormat="1" x14ac:dyDescent="0.3">
      <c r="A3705" s="189">
        <f t="shared" si="591"/>
        <v>43985.208333324357</v>
      </c>
      <c r="B3705" s="190">
        <f t="shared" si="587"/>
        <v>43985</v>
      </c>
      <c r="C3705" s="1">
        <f t="shared" si="588"/>
        <v>5</v>
      </c>
      <c r="D3705" s="191">
        <v>2.1232414106615387</v>
      </c>
      <c r="E3705" s="192">
        <f t="shared" si="589"/>
        <v>7.3726685243002266E-5</v>
      </c>
      <c r="F3705" s="193">
        <f t="shared" si="590"/>
        <v>3.1656734826355044</v>
      </c>
      <c r="G3705" s="193">
        <f t="shared" ref="G3705:J3724" si="596">$E3705*G$2</f>
        <v>3.2827349747547863</v>
      </c>
      <c r="H3705" s="193">
        <f t="shared" si="596"/>
        <v>3.4041252117722265</v>
      </c>
      <c r="I3705" s="193">
        <f t="shared" si="596"/>
        <v>3.5300042636822702</v>
      </c>
      <c r="J3705" s="193">
        <f t="shared" si="596"/>
        <v>3.6605381196092095</v>
      </c>
      <c r="K3705" s="193">
        <f>MAX(0,(F3705-'2031 forecast'!$C$10))</f>
        <v>0</v>
      </c>
      <c r="L3705" s="193">
        <f>MAX(0,(G3705-'2031 forecast'!$C$10))</f>
        <v>0</v>
      </c>
      <c r="M3705" s="193">
        <f>MAX(0,(H3705-'2031 forecast'!$C$10))</f>
        <v>0</v>
      </c>
      <c r="N3705" s="193">
        <f>MAX(0,(I3705-'2031 forecast'!$C$10))</f>
        <v>0</v>
      </c>
      <c r="O3705" s="193">
        <f>MAX(0,(J3705-'2031 forecast'!$C$10))</f>
        <v>0</v>
      </c>
      <c r="P3705" s="175" t="str">
        <f t="shared" si="592"/>
        <v/>
      </c>
      <c r="Q3705" s="175" t="str">
        <f t="shared" si="593"/>
        <v/>
      </c>
    </row>
    <row r="3706" spans="1:17" s="1" customFormat="1" x14ac:dyDescent="0.3">
      <c r="A3706" s="189">
        <f t="shared" si="591"/>
        <v>43985.249999991021</v>
      </c>
      <c r="B3706" s="190">
        <f t="shared" si="587"/>
        <v>43985</v>
      </c>
      <c r="C3706" s="1">
        <f t="shared" si="588"/>
        <v>6</v>
      </c>
      <c r="D3706" s="191">
        <v>2.3340597067555917</v>
      </c>
      <c r="E3706" s="192">
        <f t="shared" si="589"/>
        <v>8.1047065338052119E-5</v>
      </c>
      <c r="F3706" s="193">
        <f t="shared" si="590"/>
        <v>3.4799956724007308</v>
      </c>
      <c r="G3706" s="193">
        <f t="shared" si="596"/>
        <v>3.6086802913971048</v>
      </c>
      <c r="H3706" s="193">
        <f t="shared" si="596"/>
        <v>3.7421234597496102</v>
      </c>
      <c r="I3706" s="193">
        <f t="shared" si="596"/>
        <v>3.8805011409273176</v>
      </c>
      <c r="J3706" s="193">
        <f t="shared" si="596"/>
        <v>4.0239958052441658</v>
      </c>
      <c r="K3706" s="193">
        <f>MAX(0,(F3706-'2031 forecast'!$C$10))</f>
        <v>0</v>
      </c>
      <c r="L3706" s="193">
        <f>MAX(0,(G3706-'2031 forecast'!$C$10))</f>
        <v>0</v>
      </c>
      <c r="M3706" s="193">
        <f>MAX(0,(H3706-'2031 forecast'!$C$10))</f>
        <v>0</v>
      </c>
      <c r="N3706" s="193">
        <f>MAX(0,(I3706-'2031 forecast'!$C$10))</f>
        <v>0</v>
      </c>
      <c r="O3706" s="193">
        <f>MAX(0,(J3706-'2031 forecast'!$C$10))</f>
        <v>0</v>
      </c>
      <c r="P3706" s="175" t="str">
        <f t="shared" si="592"/>
        <v/>
      </c>
      <c r="Q3706" s="175" t="str">
        <f t="shared" si="593"/>
        <v/>
      </c>
    </row>
    <row r="3707" spans="1:17" s="1" customFormat="1" x14ac:dyDescent="0.3">
      <c r="A3707" s="189">
        <f t="shared" si="591"/>
        <v>43985.291666657686</v>
      </c>
      <c r="B3707" s="190">
        <f t="shared" si="587"/>
        <v>43985</v>
      </c>
      <c r="C3707" s="1">
        <f t="shared" si="588"/>
        <v>7</v>
      </c>
      <c r="D3707" s="191">
        <v>2.5222903282681401</v>
      </c>
      <c r="E3707" s="192">
        <f t="shared" si="589"/>
        <v>8.7583118994346675E-5</v>
      </c>
      <c r="F3707" s="193">
        <f t="shared" si="590"/>
        <v>3.7606404846911139</v>
      </c>
      <c r="G3707" s="193">
        <f t="shared" si="596"/>
        <v>3.8997028955420339</v>
      </c>
      <c r="H3707" s="193">
        <f t="shared" si="596"/>
        <v>4.0439076097294189</v>
      </c>
      <c r="I3707" s="193">
        <f t="shared" si="596"/>
        <v>4.1934447813246836</v>
      </c>
      <c r="J3707" s="193">
        <f t="shared" si="596"/>
        <v>4.3485115959896641</v>
      </c>
      <c r="K3707" s="193">
        <f>MAX(0,(F3707-'2031 forecast'!$C$10))</f>
        <v>0</v>
      </c>
      <c r="L3707" s="193">
        <f>MAX(0,(G3707-'2031 forecast'!$C$10))</f>
        <v>0</v>
      </c>
      <c r="M3707" s="193">
        <f>MAX(0,(H3707-'2031 forecast'!$C$10))</f>
        <v>0</v>
      </c>
      <c r="N3707" s="193">
        <f>MAX(0,(I3707-'2031 forecast'!$C$10))</f>
        <v>0</v>
      </c>
      <c r="O3707" s="193">
        <f>MAX(0,(J3707-'2031 forecast'!$C$10))</f>
        <v>0</v>
      </c>
      <c r="P3707" s="175" t="str">
        <f t="shared" si="592"/>
        <v/>
      </c>
      <c r="Q3707" s="175" t="str">
        <f t="shared" si="593"/>
        <v/>
      </c>
    </row>
    <row r="3708" spans="1:17" s="1" customFormat="1" x14ac:dyDescent="0.3">
      <c r="A3708" s="189">
        <f t="shared" si="591"/>
        <v>43985.33333332435</v>
      </c>
      <c r="B3708" s="190">
        <f t="shared" si="587"/>
        <v>43985</v>
      </c>
      <c r="C3708" s="1">
        <f t="shared" si="588"/>
        <v>8</v>
      </c>
      <c r="D3708" s="191">
        <v>2.7105209497806877</v>
      </c>
      <c r="E3708" s="192">
        <f t="shared" si="589"/>
        <v>9.4119172650641191E-5</v>
      </c>
      <c r="F3708" s="193">
        <f t="shared" si="590"/>
        <v>4.0412852969814947</v>
      </c>
      <c r="G3708" s="193">
        <f t="shared" si="596"/>
        <v>4.1907254996869616</v>
      </c>
      <c r="H3708" s="193">
        <f t="shared" si="596"/>
        <v>4.3456917597092257</v>
      </c>
      <c r="I3708" s="193">
        <f t="shared" si="596"/>
        <v>4.5063884217220469</v>
      </c>
      <c r="J3708" s="193">
        <f t="shared" si="596"/>
        <v>4.6730273867351615</v>
      </c>
      <c r="K3708" s="193">
        <f>MAX(0,(F3708-'2031 forecast'!$C$10))</f>
        <v>0</v>
      </c>
      <c r="L3708" s="193">
        <f>MAX(0,(G3708-'2031 forecast'!$C$10))</f>
        <v>0</v>
      </c>
      <c r="M3708" s="193">
        <f>MAX(0,(H3708-'2031 forecast'!$C$10))</f>
        <v>0</v>
      </c>
      <c r="N3708" s="193">
        <f>MAX(0,(I3708-'2031 forecast'!$C$10))</f>
        <v>0</v>
      </c>
      <c r="O3708" s="193">
        <f>MAX(0,(J3708-'2031 forecast'!$C$10))</f>
        <v>0</v>
      </c>
      <c r="P3708" s="175" t="str">
        <f t="shared" si="592"/>
        <v/>
      </c>
      <c r="Q3708" s="175" t="str">
        <f t="shared" si="593"/>
        <v/>
      </c>
    </row>
    <row r="3709" spans="1:17" s="1" customFormat="1" x14ac:dyDescent="0.3">
      <c r="A3709" s="189">
        <f t="shared" si="591"/>
        <v>43985.374999991014</v>
      </c>
      <c r="B3709" s="190">
        <f t="shared" si="587"/>
        <v>43985</v>
      </c>
      <c r="C3709" s="1">
        <f t="shared" si="588"/>
        <v>9</v>
      </c>
      <c r="D3709" s="191">
        <v>2.8761638967117298</v>
      </c>
      <c r="E3709" s="192">
        <f t="shared" si="589"/>
        <v>9.9870899868180382E-5</v>
      </c>
      <c r="F3709" s="193">
        <f t="shared" si="590"/>
        <v>4.2882527317970309</v>
      </c>
      <c r="G3709" s="193">
        <f t="shared" si="596"/>
        <v>4.4468253913344986</v>
      </c>
      <c r="H3709" s="193">
        <f t="shared" si="596"/>
        <v>4.6112618116914561</v>
      </c>
      <c r="I3709" s="193">
        <f t="shared" si="596"/>
        <v>4.7817788252717284</v>
      </c>
      <c r="J3709" s="193">
        <f t="shared" si="596"/>
        <v>4.9586012825911991</v>
      </c>
      <c r="K3709" s="193">
        <f>MAX(0,(F3709-'2031 forecast'!$C$10))</f>
        <v>0</v>
      </c>
      <c r="L3709" s="193">
        <f>MAX(0,(G3709-'2031 forecast'!$C$10))</f>
        <v>0</v>
      </c>
      <c r="M3709" s="193">
        <f>MAX(0,(H3709-'2031 forecast'!$C$10))</f>
        <v>0</v>
      </c>
      <c r="N3709" s="193">
        <f>MAX(0,(I3709-'2031 forecast'!$C$10))</f>
        <v>0</v>
      </c>
      <c r="O3709" s="193">
        <f>MAX(0,(J3709-'2031 forecast'!$C$10))</f>
        <v>0</v>
      </c>
      <c r="P3709" s="175" t="str">
        <f t="shared" si="592"/>
        <v/>
      </c>
      <c r="Q3709" s="175" t="str">
        <f t="shared" si="593"/>
        <v/>
      </c>
    </row>
    <row r="3710" spans="1:17" s="1" customFormat="1" x14ac:dyDescent="0.3">
      <c r="A3710" s="189">
        <f t="shared" si="591"/>
        <v>43985.416666657678</v>
      </c>
      <c r="B3710" s="190">
        <f t="shared" si="587"/>
        <v>43985</v>
      </c>
      <c r="C3710" s="1">
        <f t="shared" si="588"/>
        <v>10</v>
      </c>
      <c r="D3710" s="191">
        <v>2.8987515712932352</v>
      </c>
      <c r="E3710" s="192">
        <f t="shared" si="589"/>
        <v>1.0065522630693572E-4</v>
      </c>
      <c r="F3710" s="193">
        <f t="shared" si="590"/>
        <v>4.3219301092718769</v>
      </c>
      <c r="G3710" s="193">
        <f t="shared" si="596"/>
        <v>4.4817481038318894</v>
      </c>
      <c r="H3710" s="193">
        <f t="shared" si="596"/>
        <v>4.6474759096890326</v>
      </c>
      <c r="I3710" s="193">
        <f t="shared" si="596"/>
        <v>4.819332062119412</v>
      </c>
      <c r="J3710" s="193">
        <f t="shared" si="596"/>
        <v>4.9975431774806589</v>
      </c>
      <c r="K3710" s="193">
        <f>MAX(0,(F3710-'2031 forecast'!$C$10))</f>
        <v>0</v>
      </c>
      <c r="L3710" s="193">
        <f>MAX(0,(G3710-'2031 forecast'!$C$10))</f>
        <v>0</v>
      </c>
      <c r="M3710" s="193">
        <f>MAX(0,(H3710-'2031 forecast'!$C$10))</f>
        <v>0</v>
      </c>
      <c r="N3710" s="193">
        <f>MAX(0,(I3710-'2031 forecast'!$C$10))</f>
        <v>0</v>
      </c>
      <c r="O3710" s="193">
        <f>MAX(0,(J3710-'2031 forecast'!$C$10))</f>
        <v>0</v>
      </c>
      <c r="P3710" s="175" t="str">
        <f t="shared" si="592"/>
        <v/>
      </c>
      <c r="Q3710" s="175" t="str">
        <f t="shared" si="593"/>
        <v/>
      </c>
    </row>
    <row r="3711" spans="1:17" s="1" customFormat="1" x14ac:dyDescent="0.3">
      <c r="A3711" s="189">
        <f t="shared" si="591"/>
        <v>43985.458333324343</v>
      </c>
      <c r="B3711" s="190">
        <f t="shared" si="587"/>
        <v>43985</v>
      </c>
      <c r="C3711" s="1">
        <f t="shared" si="588"/>
        <v>11</v>
      </c>
      <c r="D3711" s="191">
        <v>3.0116899442007643</v>
      </c>
      <c r="E3711" s="192">
        <f t="shared" si="589"/>
        <v>1.0457685850071245E-4</v>
      </c>
      <c r="F3711" s="193">
        <f t="shared" si="590"/>
        <v>4.4903169966461061</v>
      </c>
      <c r="G3711" s="193">
        <f t="shared" si="596"/>
        <v>4.6563616663188467</v>
      </c>
      <c r="H3711" s="193">
        <f t="shared" si="596"/>
        <v>4.8285463996769176</v>
      </c>
      <c r="I3711" s="193">
        <f t="shared" si="596"/>
        <v>5.0070982463578311</v>
      </c>
      <c r="J3711" s="193">
        <f t="shared" si="596"/>
        <v>5.1922526519279577</v>
      </c>
      <c r="K3711" s="193">
        <f>MAX(0,(F3711-'2031 forecast'!$C$10))</f>
        <v>0</v>
      </c>
      <c r="L3711" s="193">
        <f>MAX(0,(G3711-'2031 forecast'!$C$10))</f>
        <v>0</v>
      </c>
      <c r="M3711" s="193">
        <f>MAX(0,(H3711-'2031 forecast'!$C$10))</f>
        <v>0</v>
      </c>
      <c r="N3711" s="193">
        <f>MAX(0,(I3711-'2031 forecast'!$C$10))</f>
        <v>0</v>
      </c>
      <c r="O3711" s="193">
        <f>MAX(0,(J3711-'2031 forecast'!$C$10))</f>
        <v>0</v>
      </c>
      <c r="P3711" s="175" t="str">
        <f t="shared" si="592"/>
        <v/>
      </c>
      <c r="Q3711" s="175" t="str">
        <f t="shared" si="593"/>
        <v/>
      </c>
    </row>
    <row r="3712" spans="1:17" s="1" customFormat="1" x14ac:dyDescent="0.3">
      <c r="A3712" s="189">
        <f t="shared" si="591"/>
        <v>43985.499999991007</v>
      </c>
      <c r="B3712" s="190">
        <f t="shared" si="587"/>
        <v>43985</v>
      </c>
      <c r="C3712" s="1">
        <f t="shared" si="588"/>
        <v>12</v>
      </c>
      <c r="D3712" s="191">
        <v>3.0342776187822702</v>
      </c>
      <c r="E3712" s="192">
        <f t="shared" si="589"/>
        <v>1.0536118493946779E-4</v>
      </c>
      <c r="F3712" s="193">
        <f t="shared" si="590"/>
        <v>4.5239943741209521</v>
      </c>
      <c r="G3712" s="193">
        <f t="shared" si="596"/>
        <v>4.6912843788162375</v>
      </c>
      <c r="H3712" s="193">
        <f t="shared" si="596"/>
        <v>4.8647604976744949</v>
      </c>
      <c r="I3712" s="193">
        <f t="shared" si="596"/>
        <v>5.0446514832055147</v>
      </c>
      <c r="J3712" s="193">
        <f t="shared" si="596"/>
        <v>5.2311945468174175</v>
      </c>
      <c r="K3712" s="193">
        <f>MAX(0,(F3712-'2031 forecast'!$C$10))</f>
        <v>0</v>
      </c>
      <c r="L3712" s="193">
        <f>MAX(0,(G3712-'2031 forecast'!$C$10))</f>
        <v>0</v>
      </c>
      <c r="M3712" s="193">
        <f>MAX(0,(H3712-'2031 forecast'!$C$10))</f>
        <v>0</v>
      </c>
      <c r="N3712" s="193">
        <f>MAX(0,(I3712-'2031 forecast'!$C$10))</f>
        <v>0</v>
      </c>
      <c r="O3712" s="193">
        <f>MAX(0,(J3712-'2031 forecast'!$C$10))</f>
        <v>0</v>
      </c>
      <c r="P3712" s="175" t="str">
        <f t="shared" si="592"/>
        <v/>
      </c>
      <c r="Q3712" s="175" t="str">
        <f t="shared" si="593"/>
        <v/>
      </c>
    </row>
    <row r="3713" spans="1:17" s="1" customFormat="1" x14ac:dyDescent="0.3">
      <c r="A3713" s="189">
        <f t="shared" si="591"/>
        <v>43985.541666657671</v>
      </c>
      <c r="B3713" s="190">
        <f t="shared" si="587"/>
        <v>43985</v>
      </c>
      <c r="C3713" s="1">
        <f t="shared" si="588"/>
        <v>13</v>
      </c>
      <c r="D3713" s="191">
        <v>3.1472159916897984</v>
      </c>
      <c r="E3713" s="192">
        <f t="shared" si="589"/>
        <v>1.0928281713324449E-4</v>
      </c>
      <c r="F3713" s="193">
        <f t="shared" si="590"/>
        <v>4.6923812614951803</v>
      </c>
      <c r="G3713" s="193">
        <f t="shared" si="596"/>
        <v>4.865897941303194</v>
      </c>
      <c r="H3713" s="193">
        <f t="shared" si="596"/>
        <v>5.0458309876623781</v>
      </c>
      <c r="I3713" s="193">
        <f t="shared" si="596"/>
        <v>5.2324176674439329</v>
      </c>
      <c r="J3713" s="193">
        <f t="shared" si="596"/>
        <v>5.4259040212647145</v>
      </c>
      <c r="K3713" s="193">
        <f>MAX(0,(F3713-'2031 forecast'!$C$10))</f>
        <v>0</v>
      </c>
      <c r="L3713" s="193">
        <f>MAX(0,(G3713-'2031 forecast'!$C$10))</f>
        <v>0</v>
      </c>
      <c r="M3713" s="193">
        <f>MAX(0,(H3713-'2031 forecast'!$C$10))</f>
        <v>0</v>
      </c>
      <c r="N3713" s="193">
        <f>MAX(0,(I3713-'2031 forecast'!$C$10))</f>
        <v>0</v>
      </c>
      <c r="O3713" s="193">
        <f>MAX(0,(J3713-'2031 forecast'!$C$10))</f>
        <v>0</v>
      </c>
      <c r="P3713" s="175" t="str">
        <f t="shared" si="592"/>
        <v/>
      </c>
      <c r="Q3713" s="175" t="str">
        <f t="shared" si="593"/>
        <v/>
      </c>
    </row>
    <row r="3714" spans="1:17" s="1" customFormat="1" x14ac:dyDescent="0.3">
      <c r="A3714" s="189">
        <f t="shared" si="591"/>
        <v>43985.583333324335</v>
      </c>
      <c r="B3714" s="190">
        <f t="shared" si="587"/>
        <v>43985</v>
      </c>
      <c r="C3714" s="1">
        <f t="shared" si="588"/>
        <v>14</v>
      </c>
      <c r="D3714" s="191">
        <v>3.2601543645973274</v>
      </c>
      <c r="E3714" s="192">
        <f t="shared" si="589"/>
        <v>1.1320444932702122E-4</v>
      </c>
      <c r="F3714" s="193">
        <f t="shared" si="590"/>
        <v>4.8607681488694094</v>
      </c>
      <c r="G3714" s="193">
        <f t="shared" si="596"/>
        <v>5.0405115037901513</v>
      </c>
      <c r="H3714" s="193">
        <f t="shared" si="596"/>
        <v>5.2269014776502631</v>
      </c>
      <c r="I3714" s="193">
        <f t="shared" si="596"/>
        <v>5.4201838516823519</v>
      </c>
      <c r="J3714" s="193">
        <f t="shared" si="596"/>
        <v>5.6206134957120142</v>
      </c>
      <c r="K3714" s="193">
        <f>MAX(0,(F3714-'2031 forecast'!$C$10))</f>
        <v>0</v>
      </c>
      <c r="L3714" s="193">
        <f>MAX(0,(G3714-'2031 forecast'!$C$10))</f>
        <v>0</v>
      </c>
      <c r="M3714" s="193">
        <f>MAX(0,(H3714-'2031 forecast'!$C$10))</f>
        <v>0</v>
      </c>
      <c r="N3714" s="193">
        <f>MAX(0,(I3714-'2031 forecast'!$C$10))</f>
        <v>0</v>
      </c>
      <c r="O3714" s="193">
        <f>MAX(0,(J3714-'2031 forecast'!$C$10))</f>
        <v>0</v>
      </c>
      <c r="P3714" s="175" t="str">
        <f t="shared" si="592"/>
        <v/>
      </c>
      <c r="Q3714" s="175" t="str">
        <f t="shared" si="593"/>
        <v/>
      </c>
    </row>
    <row r="3715" spans="1:17" s="1" customFormat="1" x14ac:dyDescent="0.3">
      <c r="A3715" s="189">
        <f t="shared" si="591"/>
        <v>43985.624999991</v>
      </c>
      <c r="B3715" s="190">
        <f t="shared" si="587"/>
        <v>43985</v>
      </c>
      <c r="C3715" s="1">
        <f t="shared" si="588"/>
        <v>15</v>
      </c>
      <c r="D3715" s="191">
        <v>3.3279173883418443</v>
      </c>
      <c r="E3715" s="192">
        <f t="shared" si="589"/>
        <v>1.1555742864328724E-4</v>
      </c>
      <c r="F3715" s="193">
        <f t="shared" si="590"/>
        <v>4.9618002812939466</v>
      </c>
      <c r="G3715" s="193">
        <f t="shared" si="596"/>
        <v>5.1452796412823245</v>
      </c>
      <c r="H3715" s="193">
        <f t="shared" si="596"/>
        <v>5.3355437716429934</v>
      </c>
      <c r="I3715" s="193">
        <f t="shared" si="596"/>
        <v>5.532843562225402</v>
      </c>
      <c r="J3715" s="193">
        <f t="shared" si="596"/>
        <v>5.7374391803803926</v>
      </c>
      <c r="K3715" s="193">
        <f>MAX(0,(F3715-'2031 forecast'!$C$10))</f>
        <v>0</v>
      </c>
      <c r="L3715" s="193">
        <f>MAX(0,(G3715-'2031 forecast'!$C$10))</f>
        <v>0</v>
      </c>
      <c r="M3715" s="193">
        <f>MAX(0,(H3715-'2031 forecast'!$C$10))</f>
        <v>0</v>
      </c>
      <c r="N3715" s="193">
        <f>MAX(0,(I3715-'2031 forecast'!$C$10))</f>
        <v>0</v>
      </c>
      <c r="O3715" s="193">
        <f>MAX(0,(J3715-'2031 forecast'!$C$10))</f>
        <v>4.3918038039247875E-4</v>
      </c>
      <c r="P3715" s="175" t="str">
        <f t="shared" si="592"/>
        <v/>
      </c>
      <c r="Q3715" s="175" t="str">
        <f t="shared" si="593"/>
        <v/>
      </c>
    </row>
    <row r="3716" spans="1:17" s="1" customFormat="1" x14ac:dyDescent="0.3">
      <c r="A3716" s="189">
        <f t="shared" si="591"/>
        <v>43985.666666657664</v>
      </c>
      <c r="B3716" s="190">
        <f t="shared" si="587"/>
        <v>43985</v>
      </c>
      <c r="C3716" s="1">
        <f t="shared" si="588"/>
        <v>16</v>
      </c>
      <c r="D3716" s="191">
        <v>3.4032096369468632</v>
      </c>
      <c r="E3716" s="192">
        <f t="shared" si="589"/>
        <v>1.1817185010580505E-4</v>
      </c>
      <c r="F3716" s="193">
        <f t="shared" si="590"/>
        <v>5.0740582062100987</v>
      </c>
      <c r="G3716" s="193">
        <f t="shared" si="596"/>
        <v>5.2616886829402958</v>
      </c>
      <c r="H3716" s="193">
        <f t="shared" si="596"/>
        <v>5.4562574316349162</v>
      </c>
      <c r="I3716" s="193">
        <f t="shared" si="596"/>
        <v>5.658021018384348</v>
      </c>
      <c r="J3716" s="193">
        <f t="shared" si="596"/>
        <v>5.8672454966785912</v>
      </c>
      <c r="K3716" s="193">
        <f>MAX(0,(F3716-'2031 forecast'!$C$10))</f>
        <v>0</v>
      </c>
      <c r="L3716" s="193">
        <f>MAX(0,(G3716-'2031 forecast'!$C$10))</f>
        <v>0</v>
      </c>
      <c r="M3716" s="193">
        <f>MAX(0,(H3716-'2031 forecast'!$C$10))</f>
        <v>0</v>
      </c>
      <c r="N3716" s="193">
        <f>MAX(0,(I3716-'2031 forecast'!$C$10))</f>
        <v>0</v>
      </c>
      <c r="O3716" s="193">
        <f>MAX(0,(J3716-'2031 forecast'!$C$10))</f>
        <v>0.13024549667859109</v>
      </c>
      <c r="P3716" s="175" t="str">
        <f t="shared" si="592"/>
        <v/>
      </c>
      <c r="Q3716" s="175" t="str">
        <f t="shared" si="593"/>
        <v/>
      </c>
    </row>
    <row r="3717" spans="1:17" s="1" customFormat="1" x14ac:dyDescent="0.3">
      <c r="A3717" s="189">
        <f t="shared" si="591"/>
        <v>43985.708333324328</v>
      </c>
      <c r="B3717" s="190">
        <f t="shared" ref="B3717:B3780" si="597">INT(A3717)</f>
        <v>43985</v>
      </c>
      <c r="C3717" s="1">
        <f t="shared" ref="C3717:C3780" si="598">HOUR(A3717)</f>
        <v>17</v>
      </c>
      <c r="D3717" s="191">
        <v>3.5763818087384074</v>
      </c>
      <c r="E3717" s="192">
        <f t="shared" ref="E3717:E3780" si="599">D3717/SUM($D$4:$D$8763)</f>
        <v>1.2418501946959601E-4</v>
      </c>
      <c r="F3717" s="193">
        <f t="shared" ref="F3717:F3780" si="600">E3717*$F$2</f>
        <v>5.33225143351725</v>
      </c>
      <c r="G3717" s="193">
        <f t="shared" si="596"/>
        <v>5.5294294787536291</v>
      </c>
      <c r="H3717" s="193">
        <f t="shared" si="596"/>
        <v>5.733898849616339</v>
      </c>
      <c r="I3717" s="193">
        <f t="shared" si="596"/>
        <v>5.9459291675499228</v>
      </c>
      <c r="J3717" s="193">
        <f t="shared" si="596"/>
        <v>6.1658000241644482</v>
      </c>
      <c r="K3717" s="193">
        <f>MAX(0,(F3717-'2031 forecast'!$C$10))</f>
        <v>0</v>
      </c>
      <c r="L3717" s="193">
        <f>MAX(0,(G3717-'2031 forecast'!$C$10))</f>
        <v>0</v>
      </c>
      <c r="M3717" s="193">
        <f>MAX(0,(H3717-'2031 forecast'!$C$10))</f>
        <v>0</v>
      </c>
      <c r="N3717" s="193">
        <f>MAX(0,(I3717-'2031 forecast'!$C$10))</f>
        <v>0.20892916754992275</v>
      </c>
      <c r="O3717" s="193">
        <f>MAX(0,(J3717-'2031 forecast'!$C$10))</f>
        <v>0.42880002416444807</v>
      </c>
      <c r="P3717" s="175" t="str">
        <f t="shared" si="592"/>
        <v/>
      </c>
      <c r="Q3717" s="175" t="str">
        <f t="shared" si="593"/>
        <v/>
      </c>
    </row>
    <row r="3718" spans="1:17" s="1" customFormat="1" x14ac:dyDescent="0.3">
      <c r="A3718" s="189">
        <f t="shared" ref="A3718:A3781" si="601">A3717 + TIME(1,0,0)</f>
        <v>43985.749999990992</v>
      </c>
      <c r="B3718" s="190">
        <f t="shared" si="597"/>
        <v>43985</v>
      </c>
      <c r="C3718" s="1">
        <f t="shared" si="598"/>
        <v>18</v>
      </c>
      <c r="D3718" s="191">
        <v>3.3580342877838514</v>
      </c>
      <c r="E3718" s="192">
        <f t="shared" si="599"/>
        <v>1.1660319722829435E-4</v>
      </c>
      <c r="F3718" s="193">
        <f t="shared" si="600"/>
        <v>5.0067034512604067</v>
      </c>
      <c r="G3718" s="193">
        <f t="shared" si="596"/>
        <v>5.1918432579455125</v>
      </c>
      <c r="H3718" s="193">
        <f t="shared" si="596"/>
        <v>5.3838292356397615</v>
      </c>
      <c r="I3718" s="193">
        <f t="shared" si="596"/>
        <v>5.5829145446889799</v>
      </c>
      <c r="J3718" s="193">
        <f t="shared" si="596"/>
        <v>5.7893617068996708</v>
      </c>
      <c r="K3718" s="193">
        <f>MAX(0,(F3718-'2031 forecast'!$C$10))</f>
        <v>0</v>
      </c>
      <c r="L3718" s="193">
        <f>MAX(0,(G3718-'2031 forecast'!$C$10))</f>
        <v>0</v>
      </c>
      <c r="M3718" s="193">
        <f>MAX(0,(H3718-'2031 forecast'!$C$10))</f>
        <v>0</v>
      </c>
      <c r="N3718" s="193">
        <f>MAX(0,(I3718-'2031 forecast'!$C$10))</f>
        <v>0</v>
      </c>
      <c r="O3718" s="193">
        <f>MAX(0,(J3718-'2031 forecast'!$C$10))</f>
        <v>5.2361706899670679E-2</v>
      </c>
      <c r="P3718" s="175" t="str">
        <f t="shared" ref="P3718:P3781" si="602">IF(K3718&gt;0,IF(K3717&gt;0,P3717+1,1),"")</f>
        <v/>
      </c>
      <c r="Q3718" s="175" t="str">
        <f t="shared" ref="Q3718:Q3781" si="603">IF(AND(K3718&gt;0,K3719=0),P3718,"")</f>
        <v/>
      </c>
    </row>
    <row r="3719" spans="1:17" s="1" customFormat="1" x14ac:dyDescent="0.3">
      <c r="A3719" s="189">
        <f t="shared" si="601"/>
        <v>43985.791666657657</v>
      </c>
      <c r="B3719" s="190">
        <f t="shared" si="597"/>
        <v>43985</v>
      </c>
      <c r="C3719" s="1">
        <f t="shared" si="598"/>
        <v>19</v>
      </c>
      <c r="D3719" s="191">
        <v>3.3806219623653573</v>
      </c>
      <c r="E3719" s="192">
        <f t="shared" si="599"/>
        <v>1.173875236670497E-4</v>
      </c>
      <c r="F3719" s="193">
        <f t="shared" si="600"/>
        <v>5.0403808287352527</v>
      </c>
      <c r="G3719" s="193">
        <f t="shared" si="596"/>
        <v>5.2267659704429041</v>
      </c>
      <c r="H3719" s="193">
        <f t="shared" si="596"/>
        <v>5.4200433336373388</v>
      </c>
      <c r="I3719" s="193">
        <f t="shared" si="596"/>
        <v>5.6204677815366644</v>
      </c>
      <c r="J3719" s="193">
        <f t="shared" si="596"/>
        <v>5.8283036017891314</v>
      </c>
      <c r="K3719" s="193">
        <f>MAX(0,(F3719-'2031 forecast'!$C$10))</f>
        <v>0</v>
      </c>
      <c r="L3719" s="193">
        <f>MAX(0,(G3719-'2031 forecast'!$C$10))</f>
        <v>0</v>
      </c>
      <c r="M3719" s="193">
        <f>MAX(0,(H3719-'2031 forecast'!$C$10))</f>
        <v>0</v>
      </c>
      <c r="N3719" s="193">
        <f>MAX(0,(I3719-'2031 forecast'!$C$10))</f>
        <v>0</v>
      </c>
      <c r="O3719" s="193">
        <f>MAX(0,(J3719-'2031 forecast'!$C$10))</f>
        <v>9.1303601789131328E-2</v>
      </c>
      <c r="P3719" s="175" t="str">
        <f t="shared" si="602"/>
        <v/>
      </c>
      <c r="Q3719" s="175" t="str">
        <f t="shared" si="603"/>
        <v/>
      </c>
    </row>
    <row r="3720" spans="1:17" s="1" customFormat="1" x14ac:dyDescent="0.3">
      <c r="A3720" s="189">
        <f t="shared" si="601"/>
        <v>43985.833333324321</v>
      </c>
      <c r="B3720" s="190">
        <f t="shared" si="597"/>
        <v>43985</v>
      </c>
      <c r="C3720" s="1">
        <f t="shared" si="598"/>
        <v>20</v>
      </c>
      <c r="D3720" s="191">
        <v>3.1848621159923081</v>
      </c>
      <c r="E3720" s="192">
        <f t="shared" si="599"/>
        <v>1.105900278645034E-4</v>
      </c>
      <c r="F3720" s="193">
        <f t="shared" si="600"/>
        <v>4.7485102239532564</v>
      </c>
      <c r="G3720" s="193">
        <f t="shared" si="596"/>
        <v>4.9241024621321801</v>
      </c>
      <c r="H3720" s="193">
        <f t="shared" si="596"/>
        <v>5.1061878176583395</v>
      </c>
      <c r="I3720" s="193">
        <f t="shared" si="596"/>
        <v>5.295006395523405</v>
      </c>
      <c r="J3720" s="193">
        <f t="shared" si="596"/>
        <v>5.4908071794138147</v>
      </c>
      <c r="K3720" s="193">
        <f>MAX(0,(F3720-'2031 forecast'!$C$10))</f>
        <v>0</v>
      </c>
      <c r="L3720" s="193">
        <f>MAX(0,(G3720-'2031 forecast'!$C$10))</f>
        <v>0</v>
      </c>
      <c r="M3720" s="193">
        <f>MAX(0,(H3720-'2031 forecast'!$C$10))</f>
        <v>0</v>
      </c>
      <c r="N3720" s="193">
        <f>MAX(0,(I3720-'2031 forecast'!$C$10))</f>
        <v>0</v>
      </c>
      <c r="O3720" s="193">
        <f>MAX(0,(J3720-'2031 forecast'!$C$10))</f>
        <v>0</v>
      </c>
      <c r="P3720" s="175" t="str">
        <f t="shared" si="602"/>
        <v/>
      </c>
      <c r="Q3720" s="175" t="str">
        <f t="shared" si="603"/>
        <v/>
      </c>
    </row>
    <row r="3721" spans="1:17" s="1" customFormat="1" x14ac:dyDescent="0.3">
      <c r="A3721" s="189">
        <f t="shared" si="601"/>
        <v>43985.874999990985</v>
      </c>
      <c r="B3721" s="190">
        <f t="shared" si="597"/>
        <v>43985</v>
      </c>
      <c r="C3721" s="1">
        <f t="shared" si="598"/>
        <v>21</v>
      </c>
      <c r="D3721" s="191">
        <v>3.1246283171082929</v>
      </c>
      <c r="E3721" s="192">
        <f t="shared" si="599"/>
        <v>1.0849849069448915E-4</v>
      </c>
      <c r="F3721" s="193">
        <f t="shared" si="600"/>
        <v>4.6587038840203343</v>
      </c>
      <c r="G3721" s="193">
        <f t="shared" si="596"/>
        <v>4.8309752288058032</v>
      </c>
      <c r="H3721" s="193">
        <f t="shared" si="596"/>
        <v>5.0096168896648017</v>
      </c>
      <c r="I3721" s="193">
        <f t="shared" si="596"/>
        <v>5.1948644305962492</v>
      </c>
      <c r="J3721" s="193">
        <f t="shared" si="596"/>
        <v>5.3869621263752556</v>
      </c>
      <c r="K3721" s="193">
        <f>MAX(0,(F3721-'2031 forecast'!$C$10))</f>
        <v>0</v>
      </c>
      <c r="L3721" s="193">
        <f>MAX(0,(G3721-'2031 forecast'!$C$10))</f>
        <v>0</v>
      </c>
      <c r="M3721" s="193">
        <f>MAX(0,(H3721-'2031 forecast'!$C$10))</f>
        <v>0</v>
      </c>
      <c r="N3721" s="193">
        <f>MAX(0,(I3721-'2031 forecast'!$C$10))</f>
        <v>0</v>
      </c>
      <c r="O3721" s="193">
        <f>MAX(0,(J3721-'2031 forecast'!$C$10))</f>
        <v>0</v>
      </c>
      <c r="P3721" s="175" t="str">
        <f t="shared" si="602"/>
        <v/>
      </c>
      <c r="Q3721" s="175" t="str">
        <f t="shared" si="603"/>
        <v/>
      </c>
    </row>
    <row r="3722" spans="1:17" s="1" customFormat="1" x14ac:dyDescent="0.3">
      <c r="A3722" s="189">
        <f t="shared" si="601"/>
        <v>43985.916666657649</v>
      </c>
      <c r="B3722" s="190">
        <f t="shared" si="597"/>
        <v>43985</v>
      </c>
      <c r="C3722" s="1">
        <f t="shared" si="598"/>
        <v>22</v>
      </c>
      <c r="D3722" s="191">
        <v>2.9363976955957449</v>
      </c>
      <c r="E3722" s="192">
        <f t="shared" si="599"/>
        <v>1.0196243703819463E-4</v>
      </c>
      <c r="F3722" s="193">
        <f t="shared" si="600"/>
        <v>4.378059071729953</v>
      </c>
      <c r="G3722" s="193">
        <f t="shared" si="596"/>
        <v>4.5399526246608746</v>
      </c>
      <c r="H3722" s="193">
        <f t="shared" si="596"/>
        <v>4.7078327396849948</v>
      </c>
      <c r="I3722" s="193">
        <f t="shared" si="596"/>
        <v>4.8819207901988841</v>
      </c>
      <c r="J3722" s="193">
        <f t="shared" si="596"/>
        <v>5.0624463356297582</v>
      </c>
      <c r="K3722" s="193">
        <f>MAX(0,(F3722-'2031 forecast'!$C$10))</f>
        <v>0</v>
      </c>
      <c r="L3722" s="193">
        <f>MAX(0,(G3722-'2031 forecast'!$C$10))</f>
        <v>0</v>
      </c>
      <c r="M3722" s="193">
        <f>MAX(0,(H3722-'2031 forecast'!$C$10))</f>
        <v>0</v>
      </c>
      <c r="N3722" s="193">
        <f>MAX(0,(I3722-'2031 forecast'!$C$10))</f>
        <v>0</v>
      </c>
      <c r="O3722" s="193">
        <f>MAX(0,(J3722-'2031 forecast'!$C$10))</f>
        <v>0</v>
      </c>
      <c r="P3722" s="175" t="str">
        <f t="shared" si="602"/>
        <v/>
      </c>
      <c r="Q3722" s="175" t="str">
        <f t="shared" si="603"/>
        <v/>
      </c>
    </row>
    <row r="3723" spans="1:17" s="1" customFormat="1" x14ac:dyDescent="0.3">
      <c r="A3723" s="189">
        <f t="shared" si="601"/>
        <v>43985.958333324314</v>
      </c>
      <c r="B3723" s="190">
        <f t="shared" si="597"/>
        <v>43985</v>
      </c>
      <c r="C3723" s="1">
        <f t="shared" si="598"/>
        <v>23</v>
      </c>
      <c r="D3723" s="191">
        <v>2.7105209497806877</v>
      </c>
      <c r="E3723" s="192">
        <f t="shared" si="599"/>
        <v>9.4119172650641191E-5</v>
      </c>
      <c r="F3723" s="193">
        <f t="shared" si="600"/>
        <v>4.0412852969814947</v>
      </c>
      <c r="G3723" s="193">
        <f t="shared" si="596"/>
        <v>4.1907254996869616</v>
      </c>
      <c r="H3723" s="193">
        <f t="shared" si="596"/>
        <v>4.3456917597092257</v>
      </c>
      <c r="I3723" s="193">
        <f t="shared" si="596"/>
        <v>4.5063884217220469</v>
      </c>
      <c r="J3723" s="193">
        <f t="shared" si="596"/>
        <v>4.6730273867351615</v>
      </c>
      <c r="K3723" s="193">
        <f>MAX(0,(F3723-'2031 forecast'!$C$10))</f>
        <v>0</v>
      </c>
      <c r="L3723" s="193">
        <f>MAX(0,(G3723-'2031 forecast'!$C$10))</f>
        <v>0</v>
      </c>
      <c r="M3723" s="193">
        <f>MAX(0,(H3723-'2031 forecast'!$C$10))</f>
        <v>0</v>
      </c>
      <c r="N3723" s="193">
        <f>MAX(0,(I3723-'2031 forecast'!$C$10))</f>
        <v>0</v>
      </c>
      <c r="O3723" s="193">
        <f>MAX(0,(J3723-'2031 forecast'!$C$10))</f>
        <v>0</v>
      </c>
      <c r="P3723" s="175" t="str">
        <f t="shared" si="602"/>
        <v/>
      </c>
      <c r="Q3723" s="175" t="str">
        <f t="shared" si="603"/>
        <v/>
      </c>
    </row>
    <row r="3724" spans="1:17" s="1" customFormat="1" x14ac:dyDescent="0.3">
      <c r="A3724" s="189">
        <f t="shared" si="601"/>
        <v>43985.999999990978</v>
      </c>
      <c r="B3724" s="190">
        <f t="shared" si="597"/>
        <v>43985</v>
      </c>
      <c r="C3724" s="1">
        <f t="shared" si="598"/>
        <v>0</v>
      </c>
      <c r="D3724" s="191">
        <v>2.2286505587085652</v>
      </c>
      <c r="E3724" s="192">
        <f t="shared" si="599"/>
        <v>7.7386875290527199E-5</v>
      </c>
      <c r="F3724" s="193">
        <f t="shared" si="600"/>
        <v>3.3228345775181181</v>
      </c>
      <c r="G3724" s="193">
        <f t="shared" si="596"/>
        <v>3.445707633075946</v>
      </c>
      <c r="H3724" s="193">
        <f t="shared" si="596"/>
        <v>3.5731243357609186</v>
      </c>
      <c r="I3724" s="193">
        <f t="shared" si="596"/>
        <v>3.7052527023047941</v>
      </c>
      <c r="J3724" s="193">
        <f t="shared" si="596"/>
        <v>3.8422669624266881</v>
      </c>
      <c r="K3724" s="193">
        <f>MAX(0,(F3724-'2031 forecast'!$C$10))</f>
        <v>0</v>
      </c>
      <c r="L3724" s="193">
        <f>MAX(0,(G3724-'2031 forecast'!$C$10))</f>
        <v>0</v>
      </c>
      <c r="M3724" s="193">
        <f>MAX(0,(H3724-'2031 forecast'!$C$10))</f>
        <v>0</v>
      </c>
      <c r="N3724" s="193">
        <f>MAX(0,(I3724-'2031 forecast'!$C$10))</f>
        <v>0</v>
      </c>
      <c r="O3724" s="193">
        <f>MAX(0,(J3724-'2031 forecast'!$C$10))</f>
        <v>0</v>
      </c>
      <c r="P3724" s="175" t="str">
        <f t="shared" si="602"/>
        <v/>
      </c>
      <c r="Q3724" s="175" t="str">
        <f t="shared" si="603"/>
        <v/>
      </c>
    </row>
    <row r="3725" spans="1:17" s="1" customFormat="1" x14ac:dyDescent="0.3">
      <c r="A3725" s="189">
        <f t="shared" si="601"/>
        <v>43986.041666657642</v>
      </c>
      <c r="B3725" s="190">
        <f t="shared" si="597"/>
        <v>43986</v>
      </c>
      <c r="C3725" s="1">
        <f t="shared" si="598"/>
        <v>1</v>
      </c>
      <c r="D3725" s="191">
        <v>2.3265304818950905</v>
      </c>
      <c r="E3725" s="192">
        <f t="shared" si="599"/>
        <v>8.0785623191800363E-5</v>
      </c>
      <c r="F3725" s="193">
        <f t="shared" si="600"/>
        <v>3.4687698799091167</v>
      </c>
      <c r="G3725" s="193">
        <f t="shared" ref="G3725:J3744" si="604">$E3725*G$2</f>
        <v>3.5970393872313089</v>
      </c>
      <c r="H3725" s="193">
        <f t="shared" si="604"/>
        <v>3.7300520937504187</v>
      </c>
      <c r="I3725" s="193">
        <f t="shared" si="604"/>
        <v>3.8679833953114242</v>
      </c>
      <c r="J3725" s="193">
        <f t="shared" si="604"/>
        <v>4.0110151736143473</v>
      </c>
      <c r="K3725" s="193">
        <f>MAX(0,(F3725-'2031 forecast'!$C$10))</f>
        <v>0</v>
      </c>
      <c r="L3725" s="193">
        <f>MAX(0,(G3725-'2031 forecast'!$C$10))</f>
        <v>0</v>
      </c>
      <c r="M3725" s="193">
        <f>MAX(0,(H3725-'2031 forecast'!$C$10))</f>
        <v>0</v>
      </c>
      <c r="N3725" s="193">
        <f>MAX(0,(I3725-'2031 forecast'!$C$10))</f>
        <v>0</v>
      </c>
      <c r="O3725" s="193">
        <f>MAX(0,(J3725-'2031 forecast'!$C$10))</f>
        <v>0</v>
      </c>
      <c r="P3725" s="175" t="str">
        <f t="shared" si="602"/>
        <v/>
      </c>
      <c r="Q3725" s="175" t="str">
        <f t="shared" si="603"/>
        <v/>
      </c>
    </row>
    <row r="3726" spans="1:17" s="1" customFormat="1" x14ac:dyDescent="0.3">
      <c r="A3726" s="189">
        <f t="shared" si="601"/>
        <v>43986.083333324306</v>
      </c>
      <c r="B3726" s="190">
        <f t="shared" si="597"/>
        <v>43986</v>
      </c>
      <c r="C3726" s="1">
        <f t="shared" si="598"/>
        <v>2</v>
      </c>
      <c r="D3726" s="191">
        <v>2.1910044344060555</v>
      </c>
      <c r="E3726" s="192">
        <f t="shared" si="599"/>
        <v>7.6079664559268294E-5</v>
      </c>
      <c r="F3726" s="193">
        <f t="shared" si="600"/>
        <v>3.2667056150600415</v>
      </c>
      <c r="G3726" s="193">
        <f t="shared" si="604"/>
        <v>3.3875031122469603</v>
      </c>
      <c r="H3726" s="193">
        <f t="shared" si="604"/>
        <v>3.5127675057649572</v>
      </c>
      <c r="I3726" s="193">
        <f t="shared" si="604"/>
        <v>3.6426639742253215</v>
      </c>
      <c r="J3726" s="193">
        <f t="shared" si="604"/>
        <v>3.7773638042775883</v>
      </c>
      <c r="K3726" s="193">
        <f>MAX(0,(F3726-'2031 forecast'!$C$10))</f>
        <v>0</v>
      </c>
      <c r="L3726" s="193">
        <f>MAX(0,(G3726-'2031 forecast'!$C$10))</f>
        <v>0</v>
      </c>
      <c r="M3726" s="193">
        <f>MAX(0,(H3726-'2031 forecast'!$C$10))</f>
        <v>0</v>
      </c>
      <c r="N3726" s="193">
        <f>MAX(0,(I3726-'2031 forecast'!$C$10))</f>
        <v>0</v>
      </c>
      <c r="O3726" s="193">
        <f>MAX(0,(J3726-'2031 forecast'!$C$10))</f>
        <v>0</v>
      </c>
      <c r="P3726" s="175" t="str">
        <f t="shared" si="602"/>
        <v/>
      </c>
      <c r="Q3726" s="175" t="str">
        <f t="shared" si="603"/>
        <v/>
      </c>
    </row>
    <row r="3727" spans="1:17" s="1" customFormat="1" x14ac:dyDescent="0.3">
      <c r="A3727" s="189">
        <f t="shared" si="601"/>
        <v>43986.124999990971</v>
      </c>
      <c r="B3727" s="190">
        <f t="shared" si="597"/>
        <v>43986</v>
      </c>
      <c r="C3727" s="1">
        <f t="shared" si="598"/>
        <v>3</v>
      </c>
      <c r="D3727" s="191">
        <v>2.1458290852430446</v>
      </c>
      <c r="E3727" s="192">
        <f t="shared" si="599"/>
        <v>7.4511011681757617E-5</v>
      </c>
      <c r="F3727" s="193">
        <f t="shared" si="600"/>
        <v>3.1993508601103504</v>
      </c>
      <c r="G3727" s="193">
        <f t="shared" si="604"/>
        <v>3.3176576872521784</v>
      </c>
      <c r="H3727" s="193">
        <f t="shared" si="604"/>
        <v>3.4403393097698038</v>
      </c>
      <c r="I3727" s="193">
        <f t="shared" si="604"/>
        <v>3.5675575005299542</v>
      </c>
      <c r="J3727" s="193">
        <f t="shared" si="604"/>
        <v>3.6994800144986697</v>
      </c>
      <c r="K3727" s="193">
        <f>MAX(0,(F3727-'2031 forecast'!$C$10))</f>
        <v>0</v>
      </c>
      <c r="L3727" s="193">
        <f>MAX(0,(G3727-'2031 forecast'!$C$10))</f>
        <v>0</v>
      </c>
      <c r="M3727" s="193">
        <f>MAX(0,(H3727-'2031 forecast'!$C$10))</f>
        <v>0</v>
      </c>
      <c r="N3727" s="193">
        <f>MAX(0,(I3727-'2031 forecast'!$C$10))</f>
        <v>0</v>
      </c>
      <c r="O3727" s="193">
        <f>MAX(0,(J3727-'2031 forecast'!$C$10))</f>
        <v>0</v>
      </c>
      <c r="P3727" s="175" t="str">
        <f t="shared" si="602"/>
        <v/>
      </c>
      <c r="Q3727" s="175" t="str">
        <f t="shared" si="603"/>
        <v/>
      </c>
    </row>
    <row r="3728" spans="1:17" s="1" customFormat="1" x14ac:dyDescent="0.3">
      <c r="A3728" s="189">
        <f t="shared" si="601"/>
        <v>43986.166666657635</v>
      </c>
      <c r="B3728" s="190">
        <f t="shared" si="597"/>
        <v>43986</v>
      </c>
      <c r="C3728" s="1">
        <f t="shared" si="598"/>
        <v>4</v>
      </c>
      <c r="D3728" s="191">
        <v>2.1382998603825425</v>
      </c>
      <c r="E3728" s="192">
        <f t="shared" si="599"/>
        <v>7.4249569535505834E-5</v>
      </c>
      <c r="F3728" s="193">
        <f t="shared" si="600"/>
        <v>3.1881250676187349</v>
      </c>
      <c r="G3728" s="193">
        <f t="shared" si="604"/>
        <v>3.3060167830863811</v>
      </c>
      <c r="H3728" s="193">
        <f t="shared" si="604"/>
        <v>3.4282679437706114</v>
      </c>
      <c r="I3728" s="193">
        <f t="shared" si="604"/>
        <v>3.5550397549140595</v>
      </c>
      <c r="J3728" s="193">
        <f t="shared" si="604"/>
        <v>3.6864993828688495</v>
      </c>
      <c r="K3728" s="193">
        <f>MAX(0,(F3728-'2031 forecast'!$C$10))</f>
        <v>0</v>
      </c>
      <c r="L3728" s="193">
        <f>MAX(0,(G3728-'2031 forecast'!$C$10))</f>
        <v>0</v>
      </c>
      <c r="M3728" s="193">
        <f>MAX(0,(H3728-'2031 forecast'!$C$10))</f>
        <v>0</v>
      </c>
      <c r="N3728" s="193">
        <f>MAX(0,(I3728-'2031 forecast'!$C$10))</f>
        <v>0</v>
      </c>
      <c r="O3728" s="193">
        <f>MAX(0,(J3728-'2031 forecast'!$C$10))</f>
        <v>0</v>
      </c>
      <c r="P3728" s="175" t="str">
        <f t="shared" si="602"/>
        <v/>
      </c>
      <c r="Q3728" s="175" t="str">
        <f t="shared" si="603"/>
        <v/>
      </c>
    </row>
    <row r="3729" spans="1:17" s="1" customFormat="1" x14ac:dyDescent="0.3">
      <c r="A3729" s="189">
        <f t="shared" si="601"/>
        <v>43986.208333324299</v>
      </c>
      <c r="B3729" s="190">
        <f t="shared" si="597"/>
        <v>43986</v>
      </c>
      <c r="C3729" s="1">
        <f t="shared" si="598"/>
        <v>5</v>
      </c>
      <c r="D3729" s="191">
        <v>2.1759459846850517</v>
      </c>
      <c r="E3729" s="192">
        <f t="shared" si="599"/>
        <v>7.5556780266764726E-5</v>
      </c>
      <c r="F3729" s="193">
        <f t="shared" si="600"/>
        <v>3.244254030076811</v>
      </c>
      <c r="G3729" s="193">
        <f t="shared" si="604"/>
        <v>3.3642213039153659</v>
      </c>
      <c r="H3729" s="193">
        <f t="shared" si="604"/>
        <v>3.4886247737665723</v>
      </c>
      <c r="I3729" s="193">
        <f t="shared" si="604"/>
        <v>3.6176284829935321</v>
      </c>
      <c r="J3729" s="193">
        <f t="shared" si="604"/>
        <v>3.7514025410179483</v>
      </c>
      <c r="K3729" s="193">
        <f>MAX(0,(F3729-'2031 forecast'!$C$10))</f>
        <v>0</v>
      </c>
      <c r="L3729" s="193">
        <f>MAX(0,(G3729-'2031 forecast'!$C$10))</f>
        <v>0</v>
      </c>
      <c r="M3729" s="193">
        <f>MAX(0,(H3729-'2031 forecast'!$C$10))</f>
        <v>0</v>
      </c>
      <c r="N3729" s="193">
        <f>MAX(0,(I3729-'2031 forecast'!$C$10))</f>
        <v>0</v>
      </c>
      <c r="O3729" s="193">
        <f>MAX(0,(J3729-'2031 forecast'!$C$10))</f>
        <v>0</v>
      </c>
      <c r="P3729" s="175" t="str">
        <f t="shared" si="602"/>
        <v/>
      </c>
      <c r="Q3729" s="175" t="str">
        <f t="shared" si="603"/>
        <v/>
      </c>
    </row>
    <row r="3730" spans="1:17" s="1" customFormat="1" x14ac:dyDescent="0.3">
      <c r="A3730" s="189">
        <f t="shared" si="601"/>
        <v>43986.249999990963</v>
      </c>
      <c r="B3730" s="190">
        <f t="shared" si="597"/>
        <v>43986</v>
      </c>
      <c r="C3730" s="1">
        <f t="shared" si="598"/>
        <v>6</v>
      </c>
      <c r="D3730" s="191">
        <v>2.401822730500109</v>
      </c>
      <c r="E3730" s="192">
        <f t="shared" si="599"/>
        <v>8.3400044654318161E-5</v>
      </c>
      <c r="F3730" s="193">
        <f t="shared" si="600"/>
        <v>3.5810278048252688</v>
      </c>
      <c r="G3730" s="193">
        <f t="shared" si="604"/>
        <v>3.7134484288892793</v>
      </c>
      <c r="H3730" s="193">
        <f t="shared" si="604"/>
        <v>3.8507657537423414</v>
      </c>
      <c r="I3730" s="193">
        <f t="shared" si="604"/>
        <v>3.9931608514703694</v>
      </c>
      <c r="J3730" s="193">
        <f t="shared" si="604"/>
        <v>4.1408214899125451</v>
      </c>
      <c r="K3730" s="193">
        <f>MAX(0,(F3730-'2031 forecast'!$C$10))</f>
        <v>0</v>
      </c>
      <c r="L3730" s="193">
        <f>MAX(0,(G3730-'2031 forecast'!$C$10))</f>
        <v>0</v>
      </c>
      <c r="M3730" s="193">
        <f>MAX(0,(H3730-'2031 forecast'!$C$10))</f>
        <v>0</v>
      </c>
      <c r="N3730" s="193">
        <f>MAX(0,(I3730-'2031 forecast'!$C$10))</f>
        <v>0</v>
      </c>
      <c r="O3730" s="193">
        <f>MAX(0,(J3730-'2031 forecast'!$C$10))</f>
        <v>0</v>
      </c>
      <c r="P3730" s="175" t="str">
        <f t="shared" si="602"/>
        <v/>
      </c>
      <c r="Q3730" s="175" t="str">
        <f t="shared" si="603"/>
        <v/>
      </c>
    </row>
    <row r="3731" spans="1:17" s="1" customFormat="1" x14ac:dyDescent="0.3">
      <c r="A3731" s="189">
        <f t="shared" si="601"/>
        <v>43986.291666657628</v>
      </c>
      <c r="B3731" s="190">
        <f t="shared" si="597"/>
        <v>43986</v>
      </c>
      <c r="C3731" s="1">
        <f t="shared" si="598"/>
        <v>7</v>
      </c>
      <c r="D3731" s="191">
        <v>2.672874825478178</v>
      </c>
      <c r="E3731" s="192">
        <f t="shared" si="599"/>
        <v>9.2811961919382285E-5</v>
      </c>
      <c r="F3731" s="193">
        <f t="shared" si="600"/>
        <v>3.9851563345234187</v>
      </c>
      <c r="G3731" s="193">
        <f t="shared" si="604"/>
        <v>4.1325209788579755</v>
      </c>
      <c r="H3731" s="193">
        <f t="shared" si="604"/>
        <v>4.2853349297132644</v>
      </c>
      <c r="I3731" s="193">
        <f t="shared" si="604"/>
        <v>4.4437996936425739</v>
      </c>
      <c r="J3731" s="193">
        <f t="shared" si="604"/>
        <v>4.6081242285860613</v>
      </c>
      <c r="K3731" s="193">
        <f>MAX(0,(F3731-'2031 forecast'!$C$10))</f>
        <v>0</v>
      </c>
      <c r="L3731" s="193">
        <f>MAX(0,(G3731-'2031 forecast'!$C$10))</f>
        <v>0</v>
      </c>
      <c r="M3731" s="193">
        <f>MAX(0,(H3731-'2031 forecast'!$C$10))</f>
        <v>0</v>
      </c>
      <c r="N3731" s="193">
        <f>MAX(0,(I3731-'2031 forecast'!$C$10))</f>
        <v>0</v>
      </c>
      <c r="O3731" s="193">
        <f>MAX(0,(J3731-'2031 forecast'!$C$10))</f>
        <v>0</v>
      </c>
      <c r="P3731" s="175" t="str">
        <f t="shared" si="602"/>
        <v/>
      </c>
      <c r="Q3731" s="175" t="str">
        <f t="shared" si="603"/>
        <v/>
      </c>
    </row>
    <row r="3732" spans="1:17" s="1" customFormat="1" x14ac:dyDescent="0.3">
      <c r="A3732" s="189">
        <f t="shared" si="601"/>
        <v>43986.333333324292</v>
      </c>
      <c r="B3732" s="190">
        <f t="shared" si="597"/>
        <v>43986</v>
      </c>
      <c r="C3732" s="1">
        <f t="shared" si="598"/>
        <v>8</v>
      </c>
      <c r="D3732" s="191">
        <v>2.8159300978277146</v>
      </c>
      <c r="E3732" s="192">
        <f t="shared" si="599"/>
        <v>9.7779362698166138E-5</v>
      </c>
      <c r="F3732" s="193">
        <f t="shared" si="600"/>
        <v>4.1984463918641088</v>
      </c>
      <c r="G3732" s="193">
        <f t="shared" si="604"/>
        <v>4.3536981580081218</v>
      </c>
      <c r="H3732" s="193">
        <f t="shared" si="604"/>
        <v>4.5146908836979183</v>
      </c>
      <c r="I3732" s="193">
        <f t="shared" si="604"/>
        <v>4.6816368603445717</v>
      </c>
      <c r="J3732" s="193">
        <f t="shared" si="604"/>
        <v>4.8547562295526401</v>
      </c>
      <c r="K3732" s="193">
        <f>MAX(0,(F3732-'2031 forecast'!$C$10))</f>
        <v>0</v>
      </c>
      <c r="L3732" s="193">
        <f>MAX(0,(G3732-'2031 forecast'!$C$10))</f>
        <v>0</v>
      </c>
      <c r="M3732" s="193">
        <f>MAX(0,(H3732-'2031 forecast'!$C$10))</f>
        <v>0</v>
      </c>
      <c r="N3732" s="193">
        <f>MAX(0,(I3732-'2031 forecast'!$C$10))</f>
        <v>0</v>
      </c>
      <c r="O3732" s="193">
        <f>MAX(0,(J3732-'2031 forecast'!$C$10))</f>
        <v>0</v>
      </c>
      <c r="P3732" s="175" t="str">
        <f t="shared" si="602"/>
        <v/>
      </c>
      <c r="Q3732" s="175" t="str">
        <f t="shared" si="603"/>
        <v/>
      </c>
    </row>
    <row r="3733" spans="1:17" s="1" customFormat="1" x14ac:dyDescent="0.3">
      <c r="A3733" s="189">
        <f t="shared" si="601"/>
        <v>43986.374999990956</v>
      </c>
      <c r="B3733" s="190">
        <f t="shared" si="597"/>
        <v>43986</v>
      </c>
      <c r="C3733" s="1">
        <f t="shared" si="598"/>
        <v>9</v>
      </c>
      <c r="D3733" s="191">
        <v>3.0267483939217676</v>
      </c>
      <c r="E3733" s="192">
        <f t="shared" si="599"/>
        <v>1.0509974279321599E-4</v>
      </c>
      <c r="F3733" s="193">
        <f t="shared" si="600"/>
        <v>4.5127685816293361</v>
      </c>
      <c r="G3733" s="193">
        <f t="shared" si="604"/>
        <v>4.6796434746504403</v>
      </c>
      <c r="H3733" s="193">
        <f t="shared" si="604"/>
        <v>4.8526891316753016</v>
      </c>
      <c r="I3733" s="193">
        <f t="shared" si="604"/>
        <v>5.0321337375896196</v>
      </c>
      <c r="J3733" s="193">
        <f t="shared" si="604"/>
        <v>5.2182139151875964</v>
      </c>
      <c r="K3733" s="193">
        <f>MAX(0,(F3733-'2031 forecast'!$C$10))</f>
        <v>0</v>
      </c>
      <c r="L3733" s="193">
        <f>MAX(0,(G3733-'2031 forecast'!$C$10))</f>
        <v>0</v>
      </c>
      <c r="M3733" s="193">
        <f>MAX(0,(H3733-'2031 forecast'!$C$10))</f>
        <v>0</v>
      </c>
      <c r="N3733" s="193">
        <f>MAX(0,(I3733-'2031 forecast'!$C$10))</f>
        <v>0</v>
      </c>
      <c r="O3733" s="193">
        <f>MAX(0,(J3733-'2031 forecast'!$C$10))</f>
        <v>0</v>
      </c>
      <c r="P3733" s="175" t="str">
        <f t="shared" si="602"/>
        <v/>
      </c>
      <c r="Q3733" s="175" t="str">
        <f t="shared" si="603"/>
        <v/>
      </c>
    </row>
    <row r="3734" spans="1:17" s="1" customFormat="1" x14ac:dyDescent="0.3">
      <c r="A3734" s="189">
        <f t="shared" si="601"/>
        <v>43986.41666665762</v>
      </c>
      <c r="B3734" s="190">
        <f t="shared" si="597"/>
        <v>43986</v>
      </c>
      <c r="C3734" s="1">
        <f t="shared" si="598"/>
        <v>10</v>
      </c>
      <c r="D3734" s="191">
        <v>3.3203881634813426</v>
      </c>
      <c r="E3734" s="192">
        <f t="shared" si="599"/>
        <v>1.1529598649703547E-4</v>
      </c>
      <c r="F3734" s="193">
        <f t="shared" si="600"/>
        <v>4.9505744888023315</v>
      </c>
      <c r="G3734" s="193">
        <f t="shared" si="604"/>
        <v>5.1336387371165282</v>
      </c>
      <c r="H3734" s="193">
        <f t="shared" si="604"/>
        <v>5.3234724056438019</v>
      </c>
      <c r="I3734" s="193">
        <f t="shared" si="604"/>
        <v>5.5203258166095086</v>
      </c>
      <c r="J3734" s="193">
        <f t="shared" si="604"/>
        <v>5.7244585487505733</v>
      </c>
      <c r="K3734" s="193">
        <f>MAX(0,(F3734-'2031 forecast'!$C$10))</f>
        <v>0</v>
      </c>
      <c r="L3734" s="193">
        <f>MAX(0,(G3734-'2031 forecast'!$C$10))</f>
        <v>0</v>
      </c>
      <c r="M3734" s="193">
        <f>MAX(0,(H3734-'2031 forecast'!$C$10))</f>
        <v>0</v>
      </c>
      <c r="N3734" s="193">
        <f>MAX(0,(I3734-'2031 forecast'!$C$10))</f>
        <v>0</v>
      </c>
      <c r="O3734" s="193">
        <f>MAX(0,(J3734-'2031 forecast'!$C$10))</f>
        <v>0</v>
      </c>
      <c r="P3734" s="175" t="str">
        <f t="shared" si="602"/>
        <v/>
      </c>
      <c r="Q3734" s="175" t="str">
        <f t="shared" si="603"/>
        <v/>
      </c>
    </row>
    <row r="3735" spans="1:17" s="1" customFormat="1" x14ac:dyDescent="0.3">
      <c r="A3735" s="189">
        <f t="shared" si="601"/>
        <v>43986.458333324284</v>
      </c>
      <c r="B3735" s="190">
        <f t="shared" si="597"/>
        <v>43986</v>
      </c>
      <c r="C3735" s="1">
        <f t="shared" si="598"/>
        <v>11</v>
      </c>
      <c r="D3735" s="191">
        <v>3.6817909567854339</v>
      </c>
      <c r="E3735" s="192">
        <f t="shared" si="599"/>
        <v>1.2784520951712096E-4</v>
      </c>
      <c r="F3735" s="193">
        <f t="shared" si="600"/>
        <v>5.489412528399864</v>
      </c>
      <c r="G3735" s="193">
        <f t="shared" si="604"/>
        <v>5.6924021370747893</v>
      </c>
      <c r="H3735" s="193">
        <f t="shared" si="604"/>
        <v>5.9028979736050315</v>
      </c>
      <c r="I3735" s="193">
        <f t="shared" si="604"/>
        <v>6.1211776061724477</v>
      </c>
      <c r="J3735" s="193">
        <f t="shared" si="604"/>
        <v>6.3475288669819276</v>
      </c>
      <c r="K3735" s="193">
        <f>MAX(0,(F3735-'2031 forecast'!$C$10))</f>
        <v>0</v>
      </c>
      <c r="L3735" s="193">
        <f>MAX(0,(G3735-'2031 forecast'!$C$10))</f>
        <v>0</v>
      </c>
      <c r="M3735" s="193">
        <f>MAX(0,(H3735-'2031 forecast'!$C$10))</f>
        <v>0.16589797360503145</v>
      </c>
      <c r="N3735" s="193">
        <f>MAX(0,(I3735-'2031 forecast'!$C$10))</f>
        <v>0.38417760617244756</v>
      </c>
      <c r="O3735" s="193">
        <f>MAX(0,(J3735-'2031 forecast'!$C$10))</f>
        <v>0.61052886698192754</v>
      </c>
      <c r="P3735" s="175" t="str">
        <f t="shared" si="602"/>
        <v/>
      </c>
      <c r="Q3735" s="175" t="str">
        <f t="shared" si="603"/>
        <v/>
      </c>
    </row>
    <row r="3736" spans="1:17" s="1" customFormat="1" x14ac:dyDescent="0.3">
      <c r="A3736" s="189">
        <f t="shared" si="601"/>
        <v>43986.499999990949</v>
      </c>
      <c r="B3736" s="190">
        <f t="shared" si="597"/>
        <v>43986</v>
      </c>
      <c r="C3736" s="1">
        <f t="shared" si="598"/>
        <v>12</v>
      </c>
      <c r="D3736" s="191">
        <v>3.7646124302509549</v>
      </c>
      <c r="E3736" s="192">
        <f t="shared" si="599"/>
        <v>1.3072107312589055E-4</v>
      </c>
      <c r="F3736" s="193">
        <f t="shared" si="600"/>
        <v>5.6128962458076321</v>
      </c>
      <c r="G3736" s="193">
        <f t="shared" si="604"/>
        <v>5.8204520828985578</v>
      </c>
      <c r="H3736" s="193">
        <f t="shared" si="604"/>
        <v>6.0356829995961467</v>
      </c>
      <c r="I3736" s="193">
        <f t="shared" si="604"/>
        <v>6.258872807947288</v>
      </c>
      <c r="J3736" s="193">
        <f t="shared" si="604"/>
        <v>6.4903158149099465</v>
      </c>
      <c r="K3736" s="193">
        <f>MAX(0,(F3736-'2031 forecast'!$C$10))</f>
        <v>0</v>
      </c>
      <c r="L3736" s="193">
        <f>MAX(0,(G3736-'2031 forecast'!$C$10))</f>
        <v>8.3452082898557656E-2</v>
      </c>
      <c r="M3736" s="193">
        <f>MAX(0,(H3736-'2031 forecast'!$C$10))</f>
        <v>0.29868299959614664</v>
      </c>
      <c r="N3736" s="193">
        <f>MAX(0,(I3736-'2031 forecast'!$C$10))</f>
        <v>0.52187280794728785</v>
      </c>
      <c r="O3736" s="193">
        <f>MAX(0,(J3736-'2031 forecast'!$C$10))</f>
        <v>0.75331581490994637</v>
      </c>
      <c r="P3736" s="175" t="str">
        <f t="shared" si="602"/>
        <v/>
      </c>
      <c r="Q3736" s="175" t="str">
        <f t="shared" si="603"/>
        <v/>
      </c>
    </row>
    <row r="3737" spans="1:17" s="1" customFormat="1" x14ac:dyDescent="0.3">
      <c r="A3737" s="189">
        <f t="shared" si="601"/>
        <v>43986.541666657613</v>
      </c>
      <c r="B3737" s="190">
        <f t="shared" si="597"/>
        <v>43986</v>
      </c>
      <c r="C3737" s="1">
        <f t="shared" si="598"/>
        <v>13</v>
      </c>
      <c r="D3737" s="191">
        <v>3.7269663059484457</v>
      </c>
      <c r="E3737" s="192">
        <f t="shared" si="599"/>
        <v>1.2941386239463163E-4</v>
      </c>
      <c r="F3737" s="193">
        <f t="shared" si="600"/>
        <v>5.5567672833495552</v>
      </c>
      <c r="G3737" s="193">
        <f t="shared" si="604"/>
        <v>5.7622475620695717</v>
      </c>
      <c r="H3737" s="193">
        <f t="shared" si="604"/>
        <v>5.9753261696001845</v>
      </c>
      <c r="I3737" s="193">
        <f t="shared" si="604"/>
        <v>6.1962840798678149</v>
      </c>
      <c r="J3737" s="193">
        <f t="shared" si="604"/>
        <v>6.4254126567608463</v>
      </c>
      <c r="K3737" s="193">
        <f>MAX(0,(F3737-'2031 forecast'!$C$10))</f>
        <v>0</v>
      </c>
      <c r="L3737" s="193">
        <f>MAX(0,(G3737-'2031 forecast'!$C$10))</f>
        <v>2.5247562069571572E-2</v>
      </c>
      <c r="M3737" s="193">
        <f>MAX(0,(H3737-'2031 forecast'!$C$10))</f>
        <v>0.23832616960018438</v>
      </c>
      <c r="N3737" s="193">
        <f>MAX(0,(I3737-'2031 forecast'!$C$10))</f>
        <v>0.45928407986781483</v>
      </c>
      <c r="O3737" s="193">
        <f>MAX(0,(J3737-'2031 forecast'!$C$10))</f>
        <v>0.68841265676084618</v>
      </c>
      <c r="P3737" s="175" t="str">
        <f t="shared" si="602"/>
        <v/>
      </c>
      <c r="Q3737" s="175" t="str">
        <f t="shared" si="603"/>
        <v/>
      </c>
    </row>
    <row r="3738" spans="1:17" s="1" customFormat="1" x14ac:dyDescent="0.3">
      <c r="A3738" s="189">
        <f t="shared" si="601"/>
        <v>43986.583333324277</v>
      </c>
      <c r="B3738" s="190">
        <f t="shared" si="597"/>
        <v>43986</v>
      </c>
      <c r="C3738" s="1">
        <f t="shared" si="598"/>
        <v>14</v>
      </c>
      <c r="D3738" s="191">
        <v>3.7947293296929629</v>
      </c>
      <c r="E3738" s="192">
        <f t="shared" si="599"/>
        <v>1.3176684171089769E-4</v>
      </c>
      <c r="F3738" s="193">
        <f t="shared" si="600"/>
        <v>5.6577994157740941</v>
      </c>
      <c r="G3738" s="193">
        <f t="shared" si="604"/>
        <v>5.8670156995617466</v>
      </c>
      <c r="H3738" s="193">
        <f t="shared" si="604"/>
        <v>6.0839684635929165</v>
      </c>
      <c r="I3738" s="193">
        <f t="shared" si="604"/>
        <v>6.3089437904108667</v>
      </c>
      <c r="J3738" s="193">
        <f t="shared" si="604"/>
        <v>6.5422383414292264</v>
      </c>
      <c r="K3738" s="193">
        <f>MAX(0,(F3738-'2031 forecast'!$C$10))</f>
        <v>0</v>
      </c>
      <c r="L3738" s="193">
        <f>MAX(0,(G3738-'2031 forecast'!$C$10))</f>
        <v>0.13001569956174652</v>
      </c>
      <c r="M3738" s="193">
        <f>MAX(0,(H3738-'2031 forecast'!$C$10))</f>
        <v>0.34696846359291644</v>
      </c>
      <c r="N3738" s="193">
        <f>MAX(0,(I3738-'2031 forecast'!$C$10))</f>
        <v>0.57194379041086663</v>
      </c>
      <c r="O3738" s="193">
        <f>MAX(0,(J3738-'2031 forecast'!$C$10))</f>
        <v>0.80523834142922635</v>
      </c>
      <c r="P3738" s="175" t="str">
        <f t="shared" si="602"/>
        <v/>
      </c>
      <c r="Q3738" s="175" t="str">
        <f t="shared" si="603"/>
        <v/>
      </c>
    </row>
    <row r="3739" spans="1:17" s="1" customFormat="1" x14ac:dyDescent="0.3">
      <c r="A3739" s="189">
        <f t="shared" si="601"/>
        <v>43986.624999990941</v>
      </c>
      <c r="B3739" s="190">
        <f t="shared" si="597"/>
        <v>43986</v>
      </c>
      <c r="C3739" s="1">
        <f t="shared" si="598"/>
        <v>15</v>
      </c>
      <c r="D3739" s="191">
        <v>3.9829599512055105</v>
      </c>
      <c r="E3739" s="192">
        <f t="shared" si="599"/>
        <v>1.383028953671922E-4</v>
      </c>
      <c r="F3739" s="193">
        <f t="shared" si="600"/>
        <v>5.9384442280644745</v>
      </c>
      <c r="G3739" s="193">
        <f t="shared" si="604"/>
        <v>6.1580383037066744</v>
      </c>
      <c r="H3739" s="193">
        <f t="shared" si="604"/>
        <v>6.3857526135727234</v>
      </c>
      <c r="I3739" s="193">
        <f t="shared" si="604"/>
        <v>6.6218874308082309</v>
      </c>
      <c r="J3739" s="193">
        <f t="shared" si="604"/>
        <v>6.8667541321747239</v>
      </c>
      <c r="K3739" s="193">
        <f>MAX(0,(F3739-'2031 forecast'!$C$10))</f>
        <v>0.20144422806447437</v>
      </c>
      <c r="L3739" s="193">
        <f>MAX(0,(G3739-'2031 forecast'!$C$10))</f>
        <v>0.42103830370667428</v>
      </c>
      <c r="M3739" s="193">
        <f>MAX(0,(H3739-'2031 forecast'!$C$10))</f>
        <v>0.64875261357272329</v>
      </c>
      <c r="N3739" s="193">
        <f>MAX(0,(I3739-'2031 forecast'!$C$10))</f>
        <v>0.88488743080823085</v>
      </c>
      <c r="O3739" s="193">
        <f>MAX(0,(J3739-'2031 forecast'!$C$10))</f>
        <v>1.1297541321747238</v>
      </c>
      <c r="P3739" s="175">
        <f t="shared" si="602"/>
        <v>1</v>
      </c>
      <c r="Q3739" s="175" t="str">
        <f t="shared" si="603"/>
        <v/>
      </c>
    </row>
    <row r="3740" spans="1:17" s="1" customFormat="1" x14ac:dyDescent="0.3">
      <c r="A3740" s="189">
        <f t="shared" si="601"/>
        <v>43986.666666657606</v>
      </c>
      <c r="B3740" s="190">
        <f t="shared" si="597"/>
        <v>43986</v>
      </c>
      <c r="C3740" s="1">
        <f t="shared" si="598"/>
        <v>16</v>
      </c>
      <c r="D3740" s="191">
        <v>4.088369099252537</v>
      </c>
      <c r="E3740" s="192">
        <f t="shared" si="599"/>
        <v>1.4196308541471712E-4</v>
      </c>
      <c r="F3740" s="193">
        <f t="shared" si="600"/>
        <v>6.0956053229470877</v>
      </c>
      <c r="G3740" s="193">
        <f t="shared" si="604"/>
        <v>6.3210109620278336</v>
      </c>
      <c r="H3740" s="193">
        <f t="shared" si="604"/>
        <v>6.554751737561415</v>
      </c>
      <c r="I3740" s="193">
        <f t="shared" si="604"/>
        <v>6.797135869430754</v>
      </c>
      <c r="J3740" s="193">
        <f t="shared" si="604"/>
        <v>7.0484829749922016</v>
      </c>
      <c r="K3740" s="193">
        <f>MAX(0,(F3740-'2031 forecast'!$C$10))</f>
        <v>0.35860532294708758</v>
      </c>
      <c r="L3740" s="193">
        <f>MAX(0,(G3740-'2031 forecast'!$C$10))</f>
        <v>0.58401096202783354</v>
      </c>
      <c r="M3740" s="193">
        <f>MAX(0,(H3740-'2031 forecast'!$C$10))</f>
        <v>0.81775173756141495</v>
      </c>
      <c r="N3740" s="193">
        <f>MAX(0,(I3740-'2031 forecast'!$C$10))</f>
        <v>1.0601358694307539</v>
      </c>
      <c r="O3740" s="193">
        <f>MAX(0,(J3740-'2031 forecast'!$C$10))</f>
        <v>1.3114829749922015</v>
      </c>
      <c r="P3740" s="175">
        <f t="shared" si="602"/>
        <v>2</v>
      </c>
      <c r="Q3740" s="175" t="str">
        <f t="shared" si="603"/>
        <v/>
      </c>
    </row>
    <row r="3741" spans="1:17" s="1" customFormat="1" x14ac:dyDescent="0.3">
      <c r="A3741" s="189">
        <f t="shared" si="601"/>
        <v>43986.70833332427</v>
      </c>
      <c r="B3741" s="190">
        <f t="shared" si="597"/>
        <v>43986</v>
      </c>
      <c r="C3741" s="1">
        <f t="shared" si="598"/>
        <v>17</v>
      </c>
      <c r="D3741" s="191">
        <v>4.2314243716020741</v>
      </c>
      <c r="E3741" s="192">
        <f t="shared" si="599"/>
        <v>1.4693048619350099E-4</v>
      </c>
      <c r="F3741" s="193">
        <f t="shared" si="600"/>
        <v>6.3088953802877787</v>
      </c>
      <c r="G3741" s="193">
        <f t="shared" si="604"/>
        <v>6.5421881411779799</v>
      </c>
      <c r="H3741" s="193">
        <f t="shared" si="604"/>
        <v>6.7841076915460699</v>
      </c>
      <c r="I3741" s="193">
        <f t="shared" si="604"/>
        <v>7.0349730361327527</v>
      </c>
      <c r="J3741" s="193">
        <f t="shared" si="604"/>
        <v>7.2951149759587803</v>
      </c>
      <c r="K3741" s="193">
        <f>MAX(0,(F3741-'2031 forecast'!$C$10))</f>
        <v>0.57189538028777864</v>
      </c>
      <c r="L3741" s="193">
        <f>MAX(0,(G3741-'2031 forecast'!$C$10))</f>
        <v>0.80518814117797977</v>
      </c>
      <c r="M3741" s="193">
        <f>MAX(0,(H3741-'2031 forecast'!$C$10))</f>
        <v>1.0471076915460698</v>
      </c>
      <c r="N3741" s="193">
        <f>MAX(0,(I3741-'2031 forecast'!$C$10))</f>
        <v>1.2979730361327526</v>
      </c>
      <c r="O3741" s="193">
        <f>MAX(0,(J3741-'2031 forecast'!$C$10))</f>
        <v>1.5581149759587802</v>
      </c>
      <c r="P3741" s="175">
        <f t="shared" si="602"/>
        <v>3</v>
      </c>
      <c r="Q3741" s="175" t="str">
        <f t="shared" si="603"/>
        <v/>
      </c>
    </row>
    <row r="3742" spans="1:17" s="1" customFormat="1" x14ac:dyDescent="0.3">
      <c r="A3742" s="189">
        <f t="shared" si="601"/>
        <v>43986.749999990934</v>
      </c>
      <c r="B3742" s="190">
        <f t="shared" si="597"/>
        <v>43986</v>
      </c>
      <c r="C3742" s="1">
        <f t="shared" si="598"/>
        <v>18</v>
      </c>
      <c r="D3742" s="191">
        <v>4.0958983241130396</v>
      </c>
      <c r="E3742" s="192">
        <f t="shared" si="599"/>
        <v>1.4222452756096894E-4</v>
      </c>
      <c r="F3742" s="193">
        <f t="shared" si="600"/>
        <v>6.1068311154387045</v>
      </c>
      <c r="G3742" s="193">
        <f t="shared" si="604"/>
        <v>6.3326518661936317</v>
      </c>
      <c r="H3742" s="193">
        <f t="shared" si="604"/>
        <v>6.5668231035606084</v>
      </c>
      <c r="I3742" s="193">
        <f t="shared" si="604"/>
        <v>6.80965361504665</v>
      </c>
      <c r="J3742" s="193">
        <f t="shared" si="604"/>
        <v>7.0614636066220227</v>
      </c>
      <c r="K3742" s="193">
        <f>MAX(0,(F3742-'2031 forecast'!$C$10))</f>
        <v>0.36983111543870439</v>
      </c>
      <c r="L3742" s="193">
        <f>MAX(0,(G3742-'2031 forecast'!$C$10))</f>
        <v>0.59565186619363164</v>
      </c>
      <c r="M3742" s="193">
        <f>MAX(0,(H3742-'2031 forecast'!$C$10))</f>
        <v>0.82982310356060829</v>
      </c>
      <c r="N3742" s="193">
        <f>MAX(0,(I3742-'2031 forecast'!$C$10))</f>
        <v>1.0726536150466499</v>
      </c>
      <c r="O3742" s="193">
        <f>MAX(0,(J3742-'2031 forecast'!$C$10))</f>
        <v>1.3244636066220226</v>
      </c>
      <c r="P3742" s="175">
        <f t="shared" si="602"/>
        <v>4</v>
      </c>
      <c r="Q3742" s="175" t="str">
        <f t="shared" si="603"/>
        <v/>
      </c>
    </row>
    <row r="3743" spans="1:17" s="1" customFormat="1" x14ac:dyDescent="0.3">
      <c r="A3743" s="189">
        <f t="shared" si="601"/>
        <v>43986.791666657598</v>
      </c>
      <c r="B3743" s="190">
        <f t="shared" si="597"/>
        <v>43986</v>
      </c>
      <c r="C3743" s="1">
        <f t="shared" si="598"/>
        <v>19</v>
      </c>
      <c r="D3743" s="191">
        <v>3.9151969274609937</v>
      </c>
      <c r="E3743" s="192">
        <f t="shared" si="599"/>
        <v>1.3594991605092618E-4</v>
      </c>
      <c r="F3743" s="193">
        <f t="shared" si="600"/>
        <v>5.8374120956399373</v>
      </c>
      <c r="G3743" s="193">
        <f t="shared" si="604"/>
        <v>6.0532701662145003</v>
      </c>
      <c r="H3743" s="193">
        <f t="shared" si="604"/>
        <v>6.2771103195799931</v>
      </c>
      <c r="I3743" s="193">
        <f t="shared" si="604"/>
        <v>6.50922772026518</v>
      </c>
      <c r="J3743" s="193">
        <f t="shared" si="604"/>
        <v>6.7499284475063446</v>
      </c>
      <c r="K3743" s="193">
        <f>MAX(0,(F3743-'2031 forecast'!$C$10))</f>
        <v>0.10041209563993725</v>
      </c>
      <c r="L3743" s="193">
        <f>MAX(0,(G3743-'2031 forecast'!$C$10))</f>
        <v>0.31627016621450021</v>
      </c>
      <c r="M3743" s="193">
        <f>MAX(0,(H3743-'2031 forecast'!$C$10))</f>
        <v>0.540110319579993</v>
      </c>
      <c r="N3743" s="193">
        <f>MAX(0,(I3743-'2031 forecast'!$C$10))</f>
        <v>0.77222772026517994</v>
      </c>
      <c r="O3743" s="193">
        <f>MAX(0,(J3743-'2031 forecast'!$C$10))</f>
        <v>1.0129284475063445</v>
      </c>
      <c r="P3743" s="175">
        <f t="shared" si="602"/>
        <v>5</v>
      </c>
      <c r="Q3743" s="175">
        <f t="shared" si="603"/>
        <v>5</v>
      </c>
    </row>
    <row r="3744" spans="1:17" s="1" customFormat="1" x14ac:dyDescent="0.3">
      <c r="A3744" s="189">
        <f t="shared" si="601"/>
        <v>43986.833333324263</v>
      </c>
      <c r="B3744" s="190">
        <f t="shared" si="597"/>
        <v>43986</v>
      </c>
      <c r="C3744" s="1">
        <f t="shared" si="598"/>
        <v>20</v>
      </c>
      <c r="D3744" s="191">
        <v>3.6667325070644305</v>
      </c>
      <c r="E3744" s="192">
        <f t="shared" si="599"/>
        <v>1.2732232522461739E-4</v>
      </c>
      <c r="F3744" s="193">
        <f t="shared" si="600"/>
        <v>5.4669609434166331</v>
      </c>
      <c r="G3744" s="193">
        <f t="shared" si="604"/>
        <v>5.6691203287431948</v>
      </c>
      <c r="H3744" s="193">
        <f t="shared" si="604"/>
        <v>5.8787552416066466</v>
      </c>
      <c r="I3744" s="193">
        <f t="shared" si="604"/>
        <v>6.0961421149406583</v>
      </c>
      <c r="J3744" s="193">
        <f t="shared" si="604"/>
        <v>6.3215676037222872</v>
      </c>
      <c r="K3744" s="193">
        <f>MAX(0,(F3744-'2031 forecast'!$C$10))</f>
        <v>0</v>
      </c>
      <c r="L3744" s="193">
        <f>MAX(0,(G3744-'2031 forecast'!$C$10))</f>
        <v>0</v>
      </c>
      <c r="M3744" s="193">
        <f>MAX(0,(H3744-'2031 forecast'!$C$10))</f>
        <v>0.14175524160664654</v>
      </c>
      <c r="N3744" s="193">
        <f>MAX(0,(I3744-'2031 forecast'!$C$10))</f>
        <v>0.35914211494065817</v>
      </c>
      <c r="O3744" s="193">
        <f>MAX(0,(J3744-'2031 forecast'!$C$10))</f>
        <v>0.58456760372228711</v>
      </c>
      <c r="P3744" s="175" t="str">
        <f t="shared" si="602"/>
        <v/>
      </c>
      <c r="Q3744" s="175" t="str">
        <f t="shared" si="603"/>
        <v/>
      </c>
    </row>
    <row r="3745" spans="1:17" s="1" customFormat="1" x14ac:dyDescent="0.3">
      <c r="A3745" s="189">
        <f t="shared" si="601"/>
        <v>43986.874999990927</v>
      </c>
      <c r="B3745" s="190">
        <f t="shared" si="597"/>
        <v>43986</v>
      </c>
      <c r="C3745" s="1">
        <f t="shared" si="598"/>
        <v>21</v>
      </c>
      <c r="D3745" s="191">
        <v>3.5236772347148939</v>
      </c>
      <c r="E3745" s="192">
        <f t="shared" si="599"/>
        <v>1.2235492444583355E-4</v>
      </c>
      <c r="F3745" s="193">
        <f t="shared" si="600"/>
        <v>5.2536708860759438</v>
      </c>
      <c r="G3745" s="193">
        <f t="shared" ref="G3745:J3764" si="605">$E3745*G$2</f>
        <v>5.4479431495930504</v>
      </c>
      <c r="H3745" s="193">
        <f t="shared" si="605"/>
        <v>5.6493992876219936</v>
      </c>
      <c r="I3745" s="193">
        <f t="shared" si="605"/>
        <v>5.8583049482386613</v>
      </c>
      <c r="J3745" s="193">
        <f t="shared" si="605"/>
        <v>6.0749356027557093</v>
      </c>
      <c r="K3745" s="193">
        <f>MAX(0,(F3745-'2031 forecast'!$C$10))</f>
        <v>0</v>
      </c>
      <c r="L3745" s="193">
        <f>MAX(0,(G3745-'2031 forecast'!$C$10))</f>
        <v>0</v>
      </c>
      <c r="M3745" s="193">
        <f>MAX(0,(H3745-'2031 forecast'!$C$10))</f>
        <v>0</v>
      </c>
      <c r="N3745" s="193">
        <f>MAX(0,(I3745-'2031 forecast'!$C$10))</f>
        <v>0.12130494823866123</v>
      </c>
      <c r="O3745" s="193">
        <f>MAX(0,(J3745-'2031 forecast'!$C$10))</f>
        <v>0.33793560275570922</v>
      </c>
      <c r="P3745" s="175" t="str">
        <f t="shared" si="602"/>
        <v/>
      </c>
      <c r="Q3745" s="175" t="str">
        <f t="shared" si="603"/>
        <v/>
      </c>
    </row>
    <row r="3746" spans="1:17" s="1" customFormat="1" x14ac:dyDescent="0.3">
      <c r="A3746" s="189">
        <f t="shared" si="601"/>
        <v>43986.916666657591</v>
      </c>
      <c r="B3746" s="190">
        <f t="shared" si="597"/>
        <v>43986</v>
      </c>
      <c r="C3746" s="1">
        <f t="shared" si="598"/>
        <v>22</v>
      </c>
      <c r="D3746" s="191">
        <v>3.2676835894578291</v>
      </c>
      <c r="E3746" s="192">
        <f t="shared" si="599"/>
        <v>1.1346589147327299E-4</v>
      </c>
      <c r="F3746" s="193">
        <f t="shared" si="600"/>
        <v>4.8719939413610245</v>
      </c>
      <c r="G3746" s="193">
        <f t="shared" si="605"/>
        <v>5.0521524079559477</v>
      </c>
      <c r="H3746" s="193">
        <f t="shared" si="605"/>
        <v>5.2389728436494556</v>
      </c>
      <c r="I3746" s="193">
        <f t="shared" si="605"/>
        <v>5.4327015972982462</v>
      </c>
      <c r="J3746" s="193">
        <f t="shared" si="605"/>
        <v>5.6335941273418335</v>
      </c>
      <c r="K3746" s="193">
        <f>MAX(0,(F3746-'2031 forecast'!$C$10))</f>
        <v>0</v>
      </c>
      <c r="L3746" s="193">
        <f>MAX(0,(G3746-'2031 forecast'!$C$10))</f>
        <v>0</v>
      </c>
      <c r="M3746" s="193">
        <f>MAX(0,(H3746-'2031 forecast'!$C$10))</f>
        <v>0</v>
      </c>
      <c r="N3746" s="193">
        <f>MAX(0,(I3746-'2031 forecast'!$C$10))</f>
        <v>0</v>
      </c>
      <c r="O3746" s="193">
        <f>MAX(0,(J3746-'2031 forecast'!$C$10))</f>
        <v>0</v>
      </c>
      <c r="P3746" s="175" t="str">
        <f t="shared" si="602"/>
        <v/>
      </c>
      <c r="Q3746" s="175" t="str">
        <f t="shared" si="603"/>
        <v/>
      </c>
    </row>
    <row r="3747" spans="1:17" s="1" customFormat="1" x14ac:dyDescent="0.3">
      <c r="A3747" s="189">
        <f t="shared" si="601"/>
        <v>43986.958333324255</v>
      </c>
      <c r="B3747" s="190">
        <f t="shared" si="597"/>
        <v>43986</v>
      </c>
      <c r="C3747" s="1">
        <f t="shared" si="598"/>
        <v>23</v>
      </c>
      <c r="D3747" s="191">
        <v>2.9740438198982542</v>
      </c>
      <c r="E3747" s="192">
        <f t="shared" si="599"/>
        <v>1.0326964776945352E-4</v>
      </c>
      <c r="F3747" s="193">
        <f t="shared" si="600"/>
        <v>4.4341880341880282</v>
      </c>
      <c r="G3747" s="193">
        <f t="shared" si="605"/>
        <v>4.5981571454898598</v>
      </c>
      <c r="H3747" s="193">
        <f t="shared" si="605"/>
        <v>4.7681895696809553</v>
      </c>
      <c r="I3747" s="193">
        <f t="shared" si="605"/>
        <v>4.9445095182783572</v>
      </c>
      <c r="J3747" s="193">
        <f t="shared" si="605"/>
        <v>5.1273494937788566</v>
      </c>
      <c r="K3747" s="193">
        <f>MAX(0,(F3747-'2031 forecast'!$C$10))</f>
        <v>0</v>
      </c>
      <c r="L3747" s="193">
        <f>MAX(0,(G3747-'2031 forecast'!$C$10))</f>
        <v>0</v>
      </c>
      <c r="M3747" s="193">
        <f>MAX(0,(H3747-'2031 forecast'!$C$10))</f>
        <v>0</v>
      </c>
      <c r="N3747" s="193">
        <f>MAX(0,(I3747-'2031 forecast'!$C$10))</f>
        <v>0</v>
      </c>
      <c r="O3747" s="193">
        <f>MAX(0,(J3747-'2031 forecast'!$C$10))</f>
        <v>0</v>
      </c>
      <c r="P3747" s="175" t="str">
        <f t="shared" si="602"/>
        <v/>
      </c>
      <c r="Q3747" s="175" t="str">
        <f t="shared" si="603"/>
        <v/>
      </c>
    </row>
    <row r="3748" spans="1:17" s="1" customFormat="1" x14ac:dyDescent="0.3">
      <c r="A3748" s="189">
        <f t="shared" si="601"/>
        <v>43986.99999999092</v>
      </c>
      <c r="B3748" s="190">
        <f t="shared" si="597"/>
        <v>43986</v>
      </c>
      <c r="C3748" s="1">
        <f t="shared" si="598"/>
        <v>0</v>
      </c>
      <c r="D3748" s="191">
        <v>2.3792350559186035</v>
      </c>
      <c r="E3748" s="192">
        <f t="shared" si="599"/>
        <v>8.2615718215562823E-5</v>
      </c>
      <c r="F3748" s="193">
        <f t="shared" si="600"/>
        <v>3.5473504273504233</v>
      </c>
      <c r="G3748" s="193">
        <f t="shared" si="605"/>
        <v>3.6785257163918885</v>
      </c>
      <c r="H3748" s="193">
        <f t="shared" si="605"/>
        <v>3.8145516557447645</v>
      </c>
      <c r="I3748" s="193">
        <f t="shared" si="605"/>
        <v>3.9556076146226857</v>
      </c>
      <c r="J3748" s="193">
        <f t="shared" si="605"/>
        <v>4.1018795950230862</v>
      </c>
      <c r="K3748" s="193">
        <f>MAX(0,(F3748-'2031 forecast'!$C$10))</f>
        <v>0</v>
      </c>
      <c r="L3748" s="193">
        <f>MAX(0,(G3748-'2031 forecast'!$C$10))</f>
        <v>0</v>
      </c>
      <c r="M3748" s="193">
        <f>MAX(0,(H3748-'2031 forecast'!$C$10))</f>
        <v>0</v>
      </c>
      <c r="N3748" s="193">
        <f>MAX(0,(I3748-'2031 forecast'!$C$10))</f>
        <v>0</v>
      </c>
      <c r="O3748" s="193">
        <f>MAX(0,(J3748-'2031 forecast'!$C$10))</f>
        <v>0</v>
      </c>
      <c r="P3748" s="175" t="str">
        <f t="shared" si="602"/>
        <v/>
      </c>
      <c r="Q3748" s="175" t="str">
        <f t="shared" si="603"/>
        <v/>
      </c>
    </row>
    <row r="3749" spans="1:17" s="1" customFormat="1" x14ac:dyDescent="0.3">
      <c r="A3749" s="189">
        <f t="shared" si="601"/>
        <v>43987.041666657584</v>
      </c>
      <c r="B3749" s="190">
        <f t="shared" si="597"/>
        <v>43987</v>
      </c>
      <c r="C3749" s="1">
        <f t="shared" si="598"/>
        <v>1</v>
      </c>
      <c r="D3749" s="191">
        <v>2.4093519553606115</v>
      </c>
      <c r="E3749" s="192">
        <f t="shared" si="599"/>
        <v>8.3661486800569958E-5</v>
      </c>
      <c r="F3749" s="193">
        <f t="shared" si="600"/>
        <v>3.5922535973168848</v>
      </c>
      <c r="G3749" s="193">
        <f t="shared" si="605"/>
        <v>3.7250893330550774</v>
      </c>
      <c r="H3749" s="193">
        <f t="shared" si="605"/>
        <v>3.8628371197415343</v>
      </c>
      <c r="I3749" s="193">
        <f t="shared" si="605"/>
        <v>4.0056785970862645</v>
      </c>
      <c r="J3749" s="193">
        <f t="shared" si="605"/>
        <v>4.1538021215423662</v>
      </c>
      <c r="K3749" s="193">
        <f>MAX(0,(F3749-'2031 forecast'!$C$10))</f>
        <v>0</v>
      </c>
      <c r="L3749" s="193">
        <f>MAX(0,(G3749-'2031 forecast'!$C$10))</f>
        <v>0</v>
      </c>
      <c r="M3749" s="193">
        <f>MAX(0,(H3749-'2031 forecast'!$C$10))</f>
        <v>0</v>
      </c>
      <c r="N3749" s="193">
        <f>MAX(0,(I3749-'2031 forecast'!$C$10))</f>
        <v>0</v>
      </c>
      <c r="O3749" s="193">
        <f>MAX(0,(J3749-'2031 forecast'!$C$10))</f>
        <v>0</v>
      </c>
      <c r="P3749" s="175" t="str">
        <f t="shared" si="602"/>
        <v/>
      </c>
      <c r="Q3749" s="175" t="str">
        <f t="shared" si="603"/>
        <v/>
      </c>
    </row>
    <row r="3750" spans="1:17" s="1" customFormat="1" x14ac:dyDescent="0.3">
      <c r="A3750" s="189">
        <f t="shared" si="601"/>
        <v>43987.083333324248</v>
      </c>
      <c r="B3750" s="190">
        <f t="shared" si="597"/>
        <v>43987</v>
      </c>
      <c r="C3750" s="1">
        <f t="shared" si="598"/>
        <v>2</v>
      </c>
      <c r="D3750" s="191">
        <v>2.3641766061976002</v>
      </c>
      <c r="E3750" s="192">
        <f t="shared" si="599"/>
        <v>8.2092833923059282E-5</v>
      </c>
      <c r="F3750" s="193">
        <f t="shared" si="600"/>
        <v>3.5248988423671936</v>
      </c>
      <c r="G3750" s="193">
        <f t="shared" si="605"/>
        <v>3.655243908060295</v>
      </c>
      <c r="H3750" s="193">
        <f t="shared" si="605"/>
        <v>3.7904089237463809</v>
      </c>
      <c r="I3750" s="193">
        <f t="shared" si="605"/>
        <v>3.9305721233908977</v>
      </c>
      <c r="J3750" s="193">
        <f t="shared" si="605"/>
        <v>4.0759183317634475</v>
      </c>
      <c r="K3750" s="193">
        <f>MAX(0,(F3750-'2031 forecast'!$C$10))</f>
        <v>0</v>
      </c>
      <c r="L3750" s="193">
        <f>MAX(0,(G3750-'2031 forecast'!$C$10))</f>
        <v>0</v>
      </c>
      <c r="M3750" s="193">
        <f>MAX(0,(H3750-'2031 forecast'!$C$10))</f>
        <v>0</v>
      </c>
      <c r="N3750" s="193">
        <f>MAX(0,(I3750-'2031 forecast'!$C$10))</f>
        <v>0</v>
      </c>
      <c r="O3750" s="193">
        <f>MAX(0,(J3750-'2031 forecast'!$C$10))</f>
        <v>0</v>
      </c>
      <c r="P3750" s="175" t="str">
        <f t="shared" si="602"/>
        <v/>
      </c>
      <c r="Q3750" s="175" t="str">
        <f t="shared" si="603"/>
        <v/>
      </c>
    </row>
    <row r="3751" spans="1:17" s="1" customFormat="1" x14ac:dyDescent="0.3">
      <c r="A3751" s="189">
        <f t="shared" si="601"/>
        <v>43987.124999990912</v>
      </c>
      <c r="B3751" s="190">
        <f t="shared" si="597"/>
        <v>43987</v>
      </c>
      <c r="C3751" s="1">
        <f t="shared" si="598"/>
        <v>3</v>
      </c>
      <c r="D3751" s="191">
        <v>2.2813551327320787</v>
      </c>
      <c r="E3751" s="192">
        <f t="shared" si="599"/>
        <v>7.9216970314289673E-5</v>
      </c>
      <c r="F3751" s="193">
        <f t="shared" si="600"/>
        <v>3.4014151249594251</v>
      </c>
      <c r="G3751" s="193">
        <f t="shared" si="605"/>
        <v>3.527193962236526</v>
      </c>
      <c r="H3751" s="193">
        <f t="shared" si="605"/>
        <v>3.6576238977552649</v>
      </c>
      <c r="I3751" s="193">
        <f t="shared" si="605"/>
        <v>3.7928769216160565</v>
      </c>
      <c r="J3751" s="193">
        <f t="shared" si="605"/>
        <v>3.9331313838354274</v>
      </c>
      <c r="K3751" s="193">
        <f>MAX(0,(F3751-'2031 forecast'!$C$10))</f>
        <v>0</v>
      </c>
      <c r="L3751" s="193">
        <f>MAX(0,(G3751-'2031 forecast'!$C$10))</f>
        <v>0</v>
      </c>
      <c r="M3751" s="193">
        <f>MAX(0,(H3751-'2031 forecast'!$C$10))</f>
        <v>0</v>
      </c>
      <c r="N3751" s="193">
        <f>MAX(0,(I3751-'2031 forecast'!$C$10))</f>
        <v>0</v>
      </c>
      <c r="O3751" s="193">
        <f>MAX(0,(J3751-'2031 forecast'!$C$10))</f>
        <v>0</v>
      </c>
      <c r="P3751" s="175" t="str">
        <f t="shared" si="602"/>
        <v/>
      </c>
      <c r="Q3751" s="175" t="str">
        <f t="shared" si="603"/>
        <v/>
      </c>
    </row>
    <row r="3752" spans="1:17" s="1" customFormat="1" x14ac:dyDescent="0.3">
      <c r="A3752" s="189">
        <f t="shared" si="601"/>
        <v>43987.166666657577</v>
      </c>
      <c r="B3752" s="190">
        <f t="shared" si="597"/>
        <v>43987</v>
      </c>
      <c r="C3752" s="1">
        <f t="shared" si="598"/>
        <v>4</v>
      </c>
      <c r="D3752" s="191">
        <v>2.2662966830110749</v>
      </c>
      <c r="E3752" s="192">
        <f t="shared" si="599"/>
        <v>7.8694086021786105E-5</v>
      </c>
      <c r="F3752" s="193">
        <f t="shared" si="600"/>
        <v>3.3789635399761941</v>
      </c>
      <c r="G3752" s="193">
        <f t="shared" si="605"/>
        <v>3.5039121539049316</v>
      </c>
      <c r="H3752" s="193">
        <f t="shared" si="605"/>
        <v>3.63348116575688</v>
      </c>
      <c r="I3752" s="193">
        <f t="shared" si="605"/>
        <v>3.7678414303842671</v>
      </c>
      <c r="J3752" s="193">
        <f t="shared" si="605"/>
        <v>3.9071701205757874</v>
      </c>
      <c r="K3752" s="193">
        <f>MAX(0,(F3752-'2031 forecast'!$C$10))</f>
        <v>0</v>
      </c>
      <c r="L3752" s="193">
        <f>MAX(0,(G3752-'2031 forecast'!$C$10))</f>
        <v>0</v>
      </c>
      <c r="M3752" s="193">
        <f>MAX(0,(H3752-'2031 forecast'!$C$10))</f>
        <v>0</v>
      </c>
      <c r="N3752" s="193">
        <f>MAX(0,(I3752-'2031 forecast'!$C$10))</f>
        <v>0</v>
      </c>
      <c r="O3752" s="193">
        <f>MAX(0,(J3752-'2031 forecast'!$C$10))</f>
        <v>0</v>
      </c>
      <c r="P3752" s="175" t="str">
        <f t="shared" si="602"/>
        <v/>
      </c>
      <c r="Q3752" s="175" t="str">
        <f t="shared" si="603"/>
        <v/>
      </c>
    </row>
    <row r="3753" spans="1:17" s="1" customFormat="1" x14ac:dyDescent="0.3">
      <c r="A3753" s="189">
        <f t="shared" si="601"/>
        <v>43987.208333324241</v>
      </c>
      <c r="B3753" s="190">
        <f t="shared" si="597"/>
        <v>43987</v>
      </c>
      <c r="C3753" s="1">
        <f t="shared" si="598"/>
        <v>5</v>
      </c>
      <c r="D3753" s="191">
        <v>2.2888843575925808</v>
      </c>
      <c r="E3753" s="192">
        <f t="shared" si="599"/>
        <v>7.9478412460541457E-5</v>
      </c>
      <c r="F3753" s="193">
        <f t="shared" si="600"/>
        <v>3.4126409174510406</v>
      </c>
      <c r="G3753" s="193">
        <f t="shared" si="605"/>
        <v>3.5388348664023233</v>
      </c>
      <c r="H3753" s="193">
        <f t="shared" si="605"/>
        <v>3.6696952637544573</v>
      </c>
      <c r="I3753" s="193">
        <f t="shared" si="605"/>
        <v>3.8053946672319512</v>
      </c>
      <c r="J3753" s="193">
        <f t="shared" si="605"/>
        <v>3.9461120154652476</v>
      </c>
      <c r="K3753" s="193">
        <f>MAX(0,(F3753-'2031 forecast'!$C$10))</f>
        <v>0</v>
      </c>
      <c r="L3753" s="193">
        <f>MAX(0,(G3753-'2031 forecast'!$C$10))</f>
        <v>0</v>
      </c>
      <c r="M3753" s="193">
        <f>MAX(0,(H3753-'2031 forecast'!$C$10))</f>
        <v>0</v>
      </c>
      <c r="N3753" s="193">
        <f>MAX(0,(I3753-'2031 forecast'!$C$10))</f>
        <v>0</v>
      </c>
      <c r="O3753" s="193">
        <f>MAX(0,(J3753-'2031 forecast'!$C$10))</f>
        <v>0</v>
      </c>
      <c r="P3753" s="175" t="str">
        <f t="shared" si="602"/>
        <v/>
      </c>
      <c r="Q3753" s="175" t="str">
        <f t="shared" si="603"/>
        <v/>
      </c>
    </row>
    <row r="3754" spans="1:17" s="1" customFormat="1" x14ac:dyDescent="0.3">
      <c r="A3754" s="189">
        <f t="shared" si="601"/>
        <v>43987.249999990905</v>
      </c>
      <c r="B3754" s="190">
        <f t="shared" si="597"/>
        <v>43987</v>
      </c>
      <c r="C3754" s="1">
        <f t="shared" si="598"/>
        <v>6</v>
      </c>
      <c r="D3754" s="191">
        <v>2.5072318785471364</v>
      </c>
      <c r="E3754" s="192">
        <f t="shared" si="599"/>
        <v>8.7060234701843108E-5</v>
      </c>
      <c r="F3754" s="193">
        <f t="shared" si="600"/>
        <v>3.7381888997078829</v>
      </c>
      <c r="G3754" s="193">
        <f t="shared" si="605"/>
        <v>3.8764210872104394</v>
      </c>
      <c r="H3754" s="193">
        <f t="shared" si="605"/>
        <v>4.019764877731034</v>
      </c>
      <c r="I3754" s="193">
        <f t="shared" si="605"/>
        <v>4.1684092900928942</v>
      </c>
      <c r="J3754" s="193">
        <f t="shared" si="605"/>
        <v>4.3225503327300245</v>
      </c>
      <c r="K3754" s="193">
        <f>MAX(0,(F3754-'2031 forecast'!$C$10))</f>
        <v>0</v>
      </c>
      <c r="L3754" s="193">
        <f>MAX(0,(G3754-'2031 forecast'!$C$10))</f>
        <v>0</v>
      </c>
      <c r="M3754" s="193">
        <f>MAX(0,(H3754-'2031 forecast'!$C$10))</f>
        <v>0</v>
      </c>
      <c r="N3754" s="193">
        <f>MAX(0,(I3754-'2031 forecast'!$C$10))</f>
        <v>0</v>
      </c>
      <c r="O3754" s="193">
        <f>MAX(0,(J3754-'2031 forecast'!$C$10))</f>
        <v>0</v>
      </c>
      <c r="P3754" s="175" t="str">
        <f t="shared" si="602"/>
        <v/>
      </c>
      <c r="Q3754" s="175" t="str">
        <f t="shared" si="603"/>
        <v/>
      </c>
    </row>
    <row r="3755" spans="1:17" s="1" customFormat="1" x14ac:dyDescent="0.3">
      <c r="A3755" s="189">
        <f t="shared" si="601"/>
        <v>43987.291666657569</v>
      </c>
      <c r="B3755" s="190">
        <f t="shared" si="597"/>
        <v>43987</v>
      </c>
      <c r="C3755" s="1">
        <f t="shared" si="598"/>
        <v>7</v>
      </c>
      <c r="D3755" s="191">
        <v>2.7255793995016915</v>
      </c>
      <c r="E3755" s="192">
        <f t="shared" si="599"/>
        <v>9.4642056943144759E-5</v>
      </c>
      <c r="F3755" s="193">
        <f t="shared" si="600"/>
        <v>4.0637368819647257</v>
      </c>
      <c r="G3755" s="193">
        <f t="shared" si="605"/>
        <v>4.2140073080185561</v>
      </c>
      <c r="H3755" s="193">
        <f t="shared" si="605"/>
        <v>4.3698344917076106</v>
      </c>
      <c r="I3755" s="193">
        <f t="shared" si="605"/>
        <v>4.5314239129538363</v>
      </c>
      <c r="J3755" s="193">
        <f t="shared" si="605"/>
        <v>4.698988649994801</v>
      </c>
      <c r="K3755" s="193">
        <f>MAX(0,(F3755-'2031 forecast'!$C$10))</f>
        <v>0</v>
      </c>
      <c r="L3755" s="193">
        <f>MAX(0,(G3755-'2031 forecast'!$C$10))</f>
        <v>0</v>
      </c>
      <c r="M3755" s="193">
        <f>MAX(0,(H3755-'2031 forecast'!$C$10))</f>
        <v>0</v>
      </c>
      <c r="N3755" s="193">
        <f>MAX(0,(I3755-'2031 forecast'!$C$10))</f>
        <v>0</v>
      </c>
      <c r="O3755" s="193">
        <f>MAX(0,(J3755-'2031 forecast'!$C$10))</f>
        <v>0</v>
      </c>
      <c r="P3755" s="175" t="str">
        <f t="shared" si="602"/>
        <v/>
      </c>
      <c r="Q3755" s="175" t="str">
        <f t="shared" si="603"/>
        <v/>
      </c>
    </row>
    <row r="3756" spans="1:17" s="1" customFormat="1" x14ac:dyDescent="0.3">
      <c r="A3756" s="189">
        <f t="shared" si="601"/>
        <v>43987.333333324234</v>
      </c>
      <c r="B3756" s="190">
        <f t="shared" si="597"/>
        <v>43987</v>
      </c>
      <c r="C3756" s="1">
        <f t="shared" si="598"/>
        <v>8</v>
      </c>
      <c r="D3756" s="191">
        <v>2.9665145950377529</v>
      </c>
      <c r="E3756" s="192">
        <f t="shared" si="599"/>
        <v>1.0300820562320176E-4</v>
      </c>
      <c r="F3756" s="193">
        <f t="shared" si="600"/>
        <v>4.4229622416964141</v>
      </c>
      <c r="G3756" s="193">
        <f t="shared" si="605"/>
        <v>4.5865162413240643</v>
      </c>
      <c r="H3756" s="193">
        <f t="shared" si="605"/>
        <v>4.7561182036817637</v>
      </c>
      <c r="I3756" s="193">
        <f t="shared" si="605"/>
        <v>4.9319917726624638</v>
      </c>
      <c r="J3756" s="193">
        <f t="shared" si="605"/>
        <v>5.1143688621490382</v>
      </c>
      <c r="K3756" s="193">
        <f>MAX(0,(F3756-'2031 forecast'!$C$10))</f>
        <v>0</v>
      </c>
      <c r="L3756" s="193">
        <f>MAX(0,(G3756-'2031 forecast'!$C$10))</f>
        <v>0</v>
      </c>
      <c r="M3756" s="193">
        <f>MAX(0,(H3756-'2031 forecast'!$C$10))</f>
        <v>0</v>
      </c>
      <c r="N3756" s="193">
        <f>MAX(0,(I3756-'2031 forecast'!$C$10))</f>
        <v>0</v>
      </c>
      <c r="O3756" s="193">
        <f>MAX(0,(J3756-'2031 forecast'!$C$10))</f>
        <v>0</v>
      </c>
      <c r="P3756" s="175" t="str">
        <f t="shared" si="602"/>
        <v/>
      </c>
      <c r="Q3756" s="175" t="str">
        <f t="shared" si="603"/>
        <v/>
      </c>
    </row>
    <row r="3757" spans="1:17" s="1" customFormat="1" x14ac:dyDescent="0.3">
      <c r="A3757" s="189">
        <f t="shared" si="601"/>
        <v>43987.374999990898</v>
      </c>
      <c r="B3757" s="190">
        <f t="shared" si="597"/>
        <v>43987</v>
      </c>
      <c r="C3757" s="1">
        <f t="shared" si="598"/>
        <v>9</v>
      </c>
      <c r="D3757" s="191">
        <v>3.3279173883418443</v>
      </c>
      <c r="E3757" s="192">
        <f t="shared" si="599"/>
        <v>1.1555742864328724E-4</v>
      </c>
      <c r="F3757" s="193">
        <f t="shared" si="600"/>
        <v>4.9618002812939466</v>
      </c>
      <c r="G3757" s="193">
        <f t="shared" si="605"/>
        <v>5.1452796412823245</v>
      </c>
      <c r="H3757" s="193">
        <f t="shared" si="605"/>
        <v>5.3355437716429934</v>
      </c>
      <c r="I3757" s="193">
        <f t="shared" si="605"/>
        <v>5.532843562225402</v>
      </c>
      <c r="J3757" s="193">
        <f t="shared" si="605"/>
        <v>5.7374391803803926</v>
      </c>
      <c r="K3757" s="193">
        <f>MAX(0,(F3757-'2031 forecast'!$C$10))</f>
        <v>0</v>
      </c>
      <c r="L3757" s="193">
        <f>MAX(0,(G3757-'2031 forecast'!$C$10))</f>
        <v>0</v>
      </c>
      <c r="M3757" s="193">
        <f>MAX(0,(H3757-'2031 forecast'!$C$10))</f>
        <v>0</v>
      </c>
      <c r="N3757" s="193">
        <f>MAX(0,(I3757-'2031 forecast'!$C$10))</f>
        <v>0</v>
      </c>
      <c r="O3757" s="193">
        <f>MAX(0,(J3757-'2031 forecast'!$C$10))</f>
        <v>4.3918038039247875E-4</v>
      </c>
      <c r="P3757" s="175" t="str">
        <f t="shared" si="602"/>
        <v/>
      </c>
      <c r="Q3757" s="175" t="str">
        <f t="shared" si="603"/>
        <v/>
      </c>
    </row>
    <row r="3758" spans="1:17" s="1" customFormat="1" x14ac:dyDescent="0.3">
      <c r="A3758" s="189">
        <f t="shared" si="601"/>
        <v>43987.416666657562</v>
      </c>
      <c r="B3758" s="190">
        <f t="shared" si="597"/>
        <v>43987</v>
      </c>
      <c r="C3758" s="1">
        <f t="shared" si="598"/>
        <v>10</v>
      </c>
      <c r="D3758" s="191">
        <v>3.6667325070644305</v>
      </c>
      <c r="E3758" s="192">
        <f t="shared" si="599"/>
        <v>1.2732232522461739E-4</v>
      </c>
      <c r="F3758" s="193">
        <f t="shared" si="600"/>
        <v>5.4669609434166331</v>
      </c>
      <c r="G3758" s="193">
        <f t="shared" si="605"/>
        <v>5.6691203287431948</v>
      </c>
      <c r="H3758" s="193">
        <f t="shared" si="605"/>
        <v>5.8787552416066466</v>
      </c>
      <c r="I3758" s="193">
        <f t="shared" si="605"/>
        <v>6.0961421149406583</v>
      </c>
      <c r="J3758" s="193">
        <f t="shared" si="605"/>
        <v>6.3215676037222872</v>
      </c>
      <c r="K3758" s="193">
        <f>MAX(0,(F3758-'2031 forecast'!$C$10))</f>
        <v>0</v>
      </c>
      <c r="L3758" s="193">
        <f>MAX(0,(G3758-'2031 forecast'!$C$10))</f>
        <v>0</v>
      </c>
      <c r="M3758" s="193">
        <f>MAX(0,(H3758-'2031 forecast'!$C$10))</f>
        <v>0.14175524160664654</v>
      </c>
      <c r="N3758" s="193">
        <f>MAX(0,(I3758-'2031 forecast'!$C$10))</f>
        <v>0.35914211494065817</v>
      </c>
      <c r="O3758" s="193">
        <f>MAX(0,(J3758-'2031 forecast'!$C$10))</f>
        <v>0.58456760372228711</v>
      </c>
      <c r="P3758" s="175" t="str">
        <f t="shared" si="602"/>
        <v/>
      </c>
      <c r="Q3758" s="175" t="str">
        <f t="shared" si="603"/>
        <v/>
      </c>
    </row>
    <row r="3759" spans="1:17" s="1" customFormat="1" x14ac:dyDescent="0.3">
      <c r="A3759" s="189">
        <f t="shared" si="601"/>
        <v>43987.458333324226</v>
      </c>
      <c r="B3759" s="190">
        <f t="shared" si="597"/>
        <v>43987</v>
      </c>
      <c r="C3759" s="1">
        <f t="shared" si="598"/>
        <v>11</v>
      </c>
      <c r="D3759" s="191">
        <v>3.9829599512055105</v>
      </c>
      <c r="E3759" s="192">
        <f t="shared" si="599"/>
        <v>1.383028953671922E-4</v>
      </c>
      <c r="F3759" s="193">
        <f t="shared" si="600"/>
        <v>5.9384442280644745</v>
      </c>
      <c r="G3759" s="193">
        <f t="shared" si="605"/>
        <v>6.1580383037066744</v>
      </c>
      <c r="H3759" s="193">
        <f t="shared" si="605"/>
        <v>6.3857526135727234</v>
      </c>
      <c r="I3759" s="193">
        <f t="shared" si="605"/>
        <v>6.6218874308082309</v>
      </c>
      <c r="J3759" s="193">
        <f t="shared" si="605"/>
        <v>6.8667541321747239</v>
      </c>
      <c r="K3759" s="193">
        <f>MAX(0,(F3759-'2031 forecast'!$C$10))</f>
        <v>0.20144422806447437</v>
      </c>
      <c r="L3759" s="193">
        <f>MAX(0,(G3759-'2031 forecast'!$C$10))</f>
        <v>0.42103830370667428</v>
      </c>
      <c r="M3759" s="193">
        <f>MAX(0,(H3759-'2031 forecast'!$C$10))</f>
        <v>0.64875261357272329</v>
      </c>
      <c r="N3759" s="193">
        <f>MAX(0,(I3759-'2031 forecast'!$C$10))</f>
        <v>0.88488743080823085</v>
      </c>
      <c r="O3759" s="193">
        <f>MAX(0,(J3759-'2031 forecast'!$C$10))</f>
        <v>1.1297541321747238</v>
      </c>
      <c r="P3759" s="175">
        <f t="shared" si="602"/>
        <v>1</v>
      </c>
      <c r="Q3759" s="175" t="str">
        <f t="shared" si="603"/>
        <v/>
      </c>
    </row>
    <row r="3760" spans="1:17" s="1" customFormat="1" x14ac:dyDescent="0.3">
      <c r="A3760" s="189">
        <f t="shared" si="601"/>
        <v>43987.499999990891</v>
      </c>
      <c r="B3760" s="190">
        <f t="shared" si="597"/>
        <v>43987</v>
      </c>
      <c r="C3760" s="1">
        <f t="shared" si="598"/>
        <v>12</v>
      </c>
      <c r="D3760" s="191">
        <v>4.1937782472995639</v>
      </c>
      <c r="E3760" s="192">
        <f t="shared" si="599"/>
        <v>1.4562327546224207E-4</v>
      </c>
      <c r="F3760" s="193">
        <f t="shared" si="600"/>
        <v>6.2527664178297018</v>
      </c>
      <c r="G3760" s="193">
        <f t="shared" si="605"/>
        <v>6.4839836203489938</v>
      </c>
      <c r="H3760" s="193">
        <f t="shared" si="605"/>
        <v>6.7237508615501076</v>
      </c>
      <c r="I3760" s="193">
        <f t="shared" si="605"/>
        <v>6.9723843080532788</v>
      </c>
      <c r="J3760" s="193">
        <f t="shared" si="605"/>
        <v>7.2302118178096801</v>
      </c>
      <c r="K3760" s="193">
        <f>MAX(0,(F3760-'2031 forecast'!$C$10))</f>
        <v>0.51576641782970167</v>
      </c>
      <c r="L3760" s="193">
        <f>MAX(0,(G3760-'2031 forecast'!$C$10))</f>
        <v>0.74698362034899368</v>
      </c>
      <c r="M3760" s="193">
        <f>MAX(0,(H3760-'2031 forecast'!$C$10))</f>
        <v>0.98675086155010749</v>
      </c>
      <c r="N3760" s="193">
        <f>MAX(0,(I3760-'2031 forecast'!$C$10))</f>
        <v>1.2353843080532787</v>
      </c>
      <c r="O3760" s="193">
        <f>MAX(0,(J3760-'2031 forecast'!$C$10))</f>
        <v>1.49321181780968</v>
      </c>
      <c r="P3760" s="175">
        <f t="shared" si="602"/>
        <v>2</v>
      </c>
      <c r="Q3760" s="175" t="str">
        <f t="shared" si="603"/>
        <v/>
      </c>
    </row>
    <row r="3761" spans="1:17" s="1" customFormat="1" x14ac:dyDescent="0.3">
      <c r="A3761" s="189">
        <f t="shared" si="601"/>
        <v>43987.541666657555</v>
      </c>
      <c r="B3761" s="190">
        <f t="shared" si="597"/>
        <v>43987</v>
      </c>
      <c r="C3761" s="1">
        <f t="shared" si="598"/>
        <v>13</v>
      </c>
      <c r="D3761" s="191">
        <v>4.3142458450675951</v>
      </c>
      <c r="E3761" s="192">
        <f t="shared" si="599"/>
        <v>1.4980634980227059E-4</v>
      </c>
      <c r="F3761" s="193">
        <f t="shared" si="600"/>
        <v>6.4323790976955468</v>
      </c>
      <c r="G3761" s="193">
        <f t="shared" si="605"/>
        <v>6.6702380870017484</v>
      </c>
      <c r="H3761" s="193">
        <f t="shared" si="605"/>
        <v>6.916892717537185</v>
      </c>
      <c r="I3761" s="193">
        <f t="shared" si="605"/>
        <v>7.172668237907593</v>
      </c>
      <c r="J3761" s="193">
        <f t="shared" si="605"/>
        <v>7.4379019238867992</v>
      </c>
      <c r="K3761" s="193">
        <f>MAX(0,(F3761-'2031 forecast'!$C$10))</f>
        <v>0.69537909769554673</v>
      </c>
      <c r="L3761" s="193">
        <f>MAX(0,(G3761-'2031 forecast'!$C$10))</f>
        <v>0.93323808700174826</v>
      </c>
      <c r="M3761" s="193">
        <f>MAX(0,(H3761-'2031 forecast'!$C$10))</f>
        <v>1.1798927175371849</v>
      </c>
      <c r="N3761" s="193">
        <f>MAX(0,(I3761-'2031 forecast'!$C$10))</f>
        <v>1.4356682379075929</v>
      </c>
      <c r="O3761" s="193">
        <f>MAX(0,(J3761-'2031 forecast'!$C$10))</f>
        <v>1.7009019238867991</v>
      </c>
      <c r="P3761" s="175">
        <f t="shared" si="602"/>
        <v>3</v>
      </c>
      <c r="Q3761" s="175" t="str">
        <f t="shared" si="603"/>
        <v/>
      </c>
    </row>
    <row r="3762" spans="1:17" s="1" customFormat="1" x14ac:dyDescent="0.3">
      <c r="A3762" s="189">
        <f t="shared" si="601"/>
        <v>43987.583333324219</v>
      </c>
      <c r="B3762" s="190">
        <f t="shared" si="597"/>
        <v>43987</v>
      </c>
      <c r="C3762" s="1">
        <f t="shared" si="598"/>
        <v>14</v>
      </c>
      <c r="D3762" s="191">
        <v>4.4347134428356245</v>
      </c>
      <c r="E3762" s="192">
        <f t="shared" si="599"/>
        <v>1.5398942414229905E-4</v>
      </c>
      <c r="F3762" s="193">
        <f t="shared" si="600"/>
        <v>6.6119917775613901</v>
      </c>
      <c r="G3762" s="193">
        <f t="shared" si="605"/>
        <v>6.8564925536545003</v>
      </c>
      <c r="H3762" s="193">
        <f t="shared" si="605"/>
        <v>7.1100345735242598</v>
      </c>
      <c r="I3762" s="193">
        <f t="shared" si="605"/>
        <v>7.3729521677619045</v>
      </c>
      <c r="J3762" s="193">
        <f t="shared" si="605"/>
        <v>7.6455920299639155</v>
      </c>
      <c r="K3762" s="193">
        <f>MAX(0,(F3762-'2031 forecast'!$C$10))</f>
        <v>0.87499177756139002</v>
      </c>
      <c r="L3762" s="193">
        <f>MAX(0,(G3762-'2031 forecast'!$C$10))</f>
        <v>1.1194925536545002</v>
      </c>
      <c r="M3762" s="193">
        <f>MAX(0,(H3762-'2031 forecast'!$C$10))</f>
        <v>1.3730345735242597</v>
      </c>
      <c r="N3762" s="193">
        <f>MAX(0,(I3762-'2031 forecast'!$C$10))</f>
        <v>1.6359521677619044</v>
      </c>
      <c r="O3762" s="193">
        <f>MAX(0,(J3762-'2031 forecast'!$C$10))</f>
        <v>1.9085920299639154</v>
      </c>
      <c r="P3762" s="175">
        <f t="shared" si="602"/>
        <v>4</v>
      </c>
      <c r="Q3762" s="175" t="str">
        <f t="shared" si="603"/>
        <v/>
      </c>
    </row>
    <row r="3763" spans="1:17" s="1" customFormat="1" x14ac:dyDescent="0.3">
      <c r="A3763" s="189">
        <f t="shared" si="601"/>
        <v>43987.624999990883</v>
      </c>
      <c r="B3763" s="190">
        <f t="shared" si="597"/>
        <v>43987</v>
      </c>
      <c r="C3763" s="1">
        <f t="shared" si="598"/>
        <v>15</v>
      </c>
      <c r="D3763" s="191">
        <v>4.4573011174171304</v>
      </c>
      <c r="E3763" s="192">
        <f t="shared" si="599"/>
        <v>1.547737505810544E-4</v>
      </c>
      <c r="F3763" s="193">
        <f t="shared" si="600"/>
        <v>6.6456691550362361</v>
      </c>
      <c r="G3763" s="193">
        <f t="shared" si="605"/>
        <v>6.8914152661518919</v>
      </c>
      <c r="H3763" s="193">
        <f t="shared" si="605"/>
        <v>7.1462486715218372</v>
      </c>
      <c r="I3763" s="193">
        <f t="shared" si="605"/>
        <v>7.4105054046095882</v>
      </c>
      <c r="J3763" s="193">
        <f t="shared" si="605"/>
        <v>7.6845339248533762</v>
      </c>
      <c r="K3763" s="193">
        <f>MAX(0,(F3763-'2031 forecast'!$C$10))</f>
        <v>0.90866915503623602</v>
      </c>
      <c r="L3763" s="193">
        <f>MAX(0,(G3763-'2031 forecast'!$C$10))</f>
        <v>1.1544152661518918</v>
      </c>
      <c r="M3763" s="193">
        <f>MAX(0,(H3763-'2031 forecast'!$C$10))</f>
        <v>1.4092486715218371</v>
      </c>
      <c r="N3763" s="193">
        <f>MAX(0,(I3763-'2031 forecast'!$C$10))</f>
        <v>1.6735054046095881</v>
      </c>
      <c r="O3763" s="193">
        <f>MAX(0,(J3763-'2031 forecast'!$C$10))</f>
        <v>1.9475339248533761</v>
      </c>
      <c r="P3763" s="175">
        <f t="shared" si="602"/>
        <v>5</v>
      </c>
      <c r="Q3763" s="175" t="str">
        <f t="shared" si="603"/>
        <v/>
      </c>
    </row>
    <row r="3764" spans="1:17" s="1" customFormat="1" x14ac:dyDescent="0.3">
      <c r="A3764" s="189">
        <f t="shared" si="601"/>
        <v>43987.666666657547</v>
      </c>
      <c r="B3764" s="190">
        <f t="shared" si="597"/>
        <v>43987</v>
      </c>
      <c r="C3764" s="1">
        <f t="shared" si="598"/>
        <v>16</v>
      </c>
      <c r="D3764" s="191">
        <v>4.547651815743154</v>
      </c>
      <c r="E3764" s="192">
        <f t="shared" si="599"/>
        <v>1.5791105633607578E-4</v>
      </c>
      <c r="F3764" s="193">
        <f t="shared" si="600"/>
        <v>6.7803786649356192</v>
      </c>
      <c r="G3764" s="193">
        <f t="shared" si="605"/>
        <v>7.0311061161414576</v>
      </c>
      <c r="H3764" s="193">
        <f t="shared" si="605"/>
        <v>7.2911050635121448</v>
      </c>
      <c r="I3764" s="193">
        <f t="shared" si="605"/>
        <v>7.5607183520003236</v>
      </c>
      <c r="J3764" s="193">
        <f t="shared" si="605"/>
        <v>7.8403015044112152</v>
      </c>
      <c r="K3764" s="193">
        <f>MAX(0,(F3764-'2031 forecast'!$C$10))</f>
        <v>1.0433786649356191</v>
      </c>
      <c r="L3764" s="193">
        <f>MAX(0,(G3764-'2031 forecast'!$C$10))</f>
        <v>1.2941061161414575</v>
      </c>
      <c r="M3764" s="193">
        <f>MAX(0,(H3764-'2031 forecast'!$C$10))</f>
        <v>1.5541050635121447</v>
      </c>
      <c r="N3764" s="193">
        <f>MAX(0,(I3764-'2031 forecast'!$C$10))</f>
        <v>1.8237183520003235</v>
      </c>
      <c r="O3764" s="193">
        <f>MAX(0,(J3764-'2031 forecast'!$C$10))</f>
        <v>2.1033015044112151</v>
      </c>
      <c r="P3764" s="175">
        <f t="shared" si="602"/>
        <v>6</v>
      </c>
      <c r="Q3764" s="175" t="str">
        <f t="shared" si="603"/>
        <v/>
      </c>
    </row>
    <row r="3765" spans="1:17" s="1" customFormat="1" x14ac:dyDescent="0.3">
      <c r="A3765" s="189">
        <f t="shared" si="601"/>
        <v>43987.708333324212</v>
      </c>
      <c r="B3765" s="190">
        <f t="shared" si="597"/>
        <v>43987</v>
      </c>
      <c r="C3765" s="1">
        <f t="shared" si="598"/>
        <v>17</v>
      </c>
      <c r="D3765" s="191">
        <v>4.464830342277633</v>
      </c>
      <c r="E3765" s="192">
        <f t="shared" si="599"/>
        <v>1.5503519272730621E-4</v>
      </c>
      <c r="F3765" s="193">
        <f t="shared" si="600"/>
        <v>6.656894947527852</v>
      </c>
      <c r="G3765" s="193">
        <f t="shared" ref="G3765:J3784" si="606">$E3765*G$2</f>
        <v>6.90305617031769</v>
      </c>
      <c r="H3765" s="193">
        <f t="shared" si="606"/>
        <v>7.1583200375210305</v>
      </c>
      <c r="I3765" s="193">
        <f t="shared" si="606"/>
        <v>7.4230231502254842</v>
      </c>
      <c r="J3765" s="193">
        <f t="shared" si="606"/>
        <v>7.6975145564831973</v>
      </c>
      <c r="K3765" s="193">
        <f>MAX(0,(F3765-'2031 forecast'!$C$10))</f>
        <v>0.91989494752785195</v>
      </c>
      <c r="L3765" s="193">
        <f>MAX(0,(G3765-'2031 forecast'!$C$10))</f>
        <v>1.1660561703176899</v>
      </c>
      <c r="M3765" s="193">
        <f>MAX(0,(H3765-'2031 forecast'!$C$10))</f>
        <v>1.4213200375210304</v>
      </c>
      <c r="N3765" s="193">
        <f>MAX(0,(I3765-'2031 forecast'!$C$10))</f>
        <v>1.6860231502254841</v>
      </c>
      <c r="O3765" s="193">
        <f>MAX(0,(J3765-'2031 forecast'!$C$10))</f>
        <v>1.9605145564831972</v>
      </c>
      <c r="P3765" s="175">
        <f t="shared" si="602"/>
        <v>7</v>
      </c>
      <c r="Q3765" s="175" t="str">
        <f t="shared" si="603"/>
        <v/>
      </c>
    </row>
    <row r="3766" spans="1:17" s="1" customFormat="1" x14ac:dyDescent="0.3">
      <c r="A3766" s="189">
        <f t="shared" si="601"/>
        <v>43987.749999990876</v>
      </c>
      <c r="B3766" s="190">
        <f t="shared" si="597"/>
        <v>43987</v>
      </c>
      <c r="C3766" s="1">
        <f t="shared" si="598"/>
        <v>18</v>
      </c>
      <c r="D3766" s="191">
        <v>4.5175349163011465</v>
      </c>
      <c r="E3766" s="192">
        <f t="shared" si="599"/>
        <v>1.5686528775106867E-4</v>
      </c>
      <c r="F3766" s="193">
        <f t="shared" si="600"/>
        <v>6.7354754949691591</v>
      </c>
      <c r="G3766" s="193">
        <f t="shared" si="606"/>
        <v>6.9845424994782697</v>
      </c>
      <c r="H3766" s="193">
        <f t="shared" si="606"/>
        <v>7.2428195995153768</v>
      </c>
      <c r="I3766" s="193">
        <f t="shared" si="606"/>
        <v>7.5106473695367466</v>
      </c>
      <c r="J3766" s="193">
        <f t="shared" si="606"/>
        <v>7.7883789778919361</v>
      </c>
      <c r="K3766" s="193">
        <f>MAX(0,(F3766-'2031 forecast'!$C$10))</f>
        <v>0.99847549496915899</v>
      </c>
      <c r="L3766" s="193">
        <f>MAX(0,(G3766-'2031 forecast'!$C$10))</f>
        <v>1.2475424994782696</v>
      </c>
      <c r="M3766" s="193">
        <f>MAX(0,(H3766-'2031 forecast'!$C$10))</f>
        <v>1.5058195995153767</v>
      </c>
      <c r="N3766" s="193">
        <f>MAX(0,(I3766-'2031 forecast'!$C$10))</f>
        <v>1.7736473695367465</v>
      </c>
      <c r="O3766" s="193">
        <f>MAX(0,(J3766-'2031 forecast'!$C$10))</f>
        <v>2.051378977891936</v>
      </c>
      <c r="P3766" s="175">
        <f t="shared" si="602"/>
        <v>8</v>
      </c>
      <c r="Q3766" s="175" t="str">
        <f t="shared" si="603"/>
        <v/>
      </c>
    </row>
    <row r="3767" spans="1:17" s="1" customFormat="1" x14ac:dyDescent="0.3">
      <c r="A3767" s="189">
        <f t="shared" si="601"/>
        <v>43987.79166665754</v>
      </c>
      <c r="B3767" s="190">
        <f t="shared" si="597"/>
        <v>43987</v>
      </c>
      <c r="C3767" s="1">
        <f t="shared" si="598"/>
        <v>19</v>
      </c>
      <c r="D3767" s="191">
        <v>4.1335444484155488</v>
      </c>
      <c r="E3767" s="192">
        <f t="shared" si="599"/>
        <v>1.4353173829222783E-4</v>
      </c>
      <c r="F3767" s="193">
        <f t="shared" si="600"/>
        <v>6.1629600778967806</v>
      </c>
      <c r="G3767" s="193">
        <f t="shared" si="606"/>
        <v>6.3908563870226169</v>
      </c>
      <c r="H3767" s="193">
        <f t="shared" si="606"/>
        <v>6.6271799335565698</v>
      </c>
      <c r="I3767" s="193">
        <f t="shared" si="606"/>
        <v>6.8722423431261221</v>
      </c>
      <c r="J3767" s="193">
        <f t="shared" si="606"/>
        <v>7.1263667647711211</v>
      </c>
      <c r="K3767" s="193">
        <f>MAX(0,(F3767-'2031 forecast'!$C$10))</f>
        <v>0.42596007789678048</v>
      </c>
      <c r="L3767" s="193">
        <f>MAX(0,(G3767-'2031 forecast'!$C$10))</f>
        <v>0.65385638702261684</v>
      </c>
      <c r="M3767" s="193">
        <f>MAX(0,(H3767-'2031 forecast'!$C$10))</f>
        <v>0.89017993355656966</v>
      </c>
      <c r="N3767" s="193">
        <f>MAX(0,(I3767-'2031 forecast'!$C$10))</f>
        <v>1.135242343126122</v>
      </c>
      <c r="O3767" s="193">
        <f>MAX(0,(J3767-'2031 forecast'!$C$10))</f>
        <v>1.389366764771121</v>
      </c>
      <c r="P3767" s="175">
        <f t="shared" si="602"/>
        <v>9</v>
      </c>
      <c r="Q3767" s="175">
        <f t="shared" si="603"/>
        <v>9</v>
      </c>
    </row>
    <row r="3768" spans="1:17" s="1" customFormat="1" x14ac:dyDescent="0.3">
      <c r="A3768" s="189">
        <f t="shared" si="601"/>
        <v>43987.833333324204</v>
      </c>
      <c r="B3768" s="190">
        <f t="shared" si="597"/>
        <v>43987</v>
      </c>
      <c r="C3768" s="1">
        <f t="shared" si="598"/>
        <v>20</v>
      </c>
      <c r="D3768" s="191">
        <v>3.8173170042744689</v>
      </c>
      <c r="E3768" s="192">
        <f t="shared" si="599"/>
        <v>1.3255116814965304E-4</v>
      </c>
      <c r="F3768" s="193">
        <f t="shared" si="600"/>
        <v>5.6914767932489401</v>
      </c>
      <c r="G3768" s="193">
        <f t="shared" si="606"/>
        <v>5.9019384120591383</v>
      </c>
      <c r="H3768" s="193">
        <f t="shared" si="606"/>
        <v>6.1201825615904939</v>
      </c>
      <c r="I3768" s="193">
        <f t="shared" si="606"/>
        <v>6.3464970272585512</v>
      </c>
      <c r="J3768" s="193">
        <f t="shared" si="606"/>
        <v>6.5811802363186871</v>
      </c>
      <c r="K3768" s="193">
        <f>MAX(0,(F3768-'2031 forecast'!$C$10))</f>
        <v>0</v>
      </c>
      <c r="L3768" s="193">
        <f>MAX(0,(G3768-'2031 forecast'!$C$10))</f>
        <v>0.16493841205913817</v>
      </c>
      <c r="M3768" s="193">
        <f>MAX(0,(H3768-'2031 forecast'!$C$10))</f>
        <v>0.3831825615904938</v>
      </c>
      <c r="N3768" s="193">
        <f>MAX(0,(I3768-'2031 forecast'!$C$10))</f>
        <v>0.60949702725855115</v>
      </c>
      <c r="O3768" s="193">
        <f>MAX(0,(J3768-'2031 forecast'!$C$10))</f>
        <v>0.84418023631868699</v>
      </c>
      <c r="P3768" s="175" t="str">
        <f t="shared" si="602"/>
        <v/>
      </c>
      <c r="Q3768" s="175" t="str">
        <f t="shared" si="603"/>
        <v/>
      </c>
    </row>
    <row r="3769" spans="1:17" s="1" customFormat="1" x14ac:dyDescent="0.3">
      <c r="A3769" s="189">
        <f t="shared" si="601"/>
        <v>43987.874999990869</v>
      </c>
      <c r="B3769" s="190">
        <f t="shared" si="597"/>
        <v>43987</v>
      </c>
      <c r="C3769" s="1">
        <f t="shared" si="598"/>
        <v>21</v>
      </c>
      <c r="D3769" s="191">
        <v>3.6968494065064377</v>
      </c>
      <c r="E3769" s="192">
        <f t="shared" si="599"/>
        <v>1.283680938096245E-4</v>
      </c>
      <c r="F3769" s="193">
        <f t="shared" si="600"/>
        <v>5.5118641133830941</v>
      </c>
      <c r="G3769" s="193">
        <f t="shared" si="606"/>
        <v>5.7156839454063828</v>
      </c>
      <c r="H3769" s="193">
        <f t="shared" si="606"/>
        <v>5.9270407056034156</v>
      </c>
      <c r="I3769" s="193">
        <f t="shared" si="606"/>
        <v>6.1462130974042362</v>
      </c>
      <c r="J3769" s="193">
        <f t="shared" si="606"/>
        <v>6.3734901302415663</v>
      </c>
      <c r="K3769" s="193">
        <f>MAX(0,(F3769-'2031 forecast'!$C$10))</f>
        <v>0</v>
      </c>
      <c r="L3769" s="193">
        <f>MAX(0,(G3769-'2031 forecast'!$C$10))</f>
        <v>0</v>
      </c>
      <c r="M3769" s="193">
        <f>MAX(0,(H3769-'2031 forecast'!$C$10))</f>
        <v>0.19004070560341546</v>
      </c>
      <c r="N3769" s="193">
        <f>MAX(0,(I3769-'2031 forecast'!$C$10))</f>
        <v>0.40921309740423606</v>
      </c>
      <c r="O3769" s="193">
        <f>MAX(0,(J3769-'2031 forecast'!$C$10))</f>
        <v>0.6364901302415662</v>
      </c>
      <c r="P3769" s="175" t="str">
        <f t="shared" si="602"/>
        <v/>
      </c>
      <c r="Q3769" s="175" t="str">
        <f t="shared" si="603"/>
        <v/>
      </c>
    </row>
    <row r="3770" spans="1:17" s="1" customFormat="1" x14ac:dyDescent="0.3">
      <c r="A3770" s="189">
        <f t="shared" si="601"/>
        <v>43987.916666657533</v>
      </c>
      <c r="B3770" s="190">
        <f t="shared" si="597"/>
        <v>43987</v>
      </c>
      <c r="C3770" s="1">
        <f t="shared" si="598"/>
        <v>22</v>
      </c>
      <c r="D3770" s="191">
        <v>3.3881511872258598</v>
      </c>
      <c r="E3770" s="192">
        <f t="shared" si="599"/>
        <v>1.176489658133015E-4</v>
      </c>
      <c r="F3770" s="193">
        <f t="shared" si="600"/>
        <v>5.0516066212268687</v>
      </c>
      <c r="G3770" s="193">
        <f t="shared" si="606"/>
        <v>5.2384068746087022</v>
      </c>
      <c r="H3770" s="193">
        <f t="shared" si="606"/>
        <v>5.4321146996365322</v>
      </c>
      <c r="I3770" s="193">
        <f t="shared" si="606"/>
        <v>5.6329855271525595</v>
      </c>
      <c r="J3770" s="193">
        <f t="shared" si="606"/>
        <v>5.8412842334189516</v>
      </c>
      <c r="K3770" s="193">
        <f>MAX(0,(F3770-'2031 forecast'!$C$10))</f>
        <v>0</v>
      </c>
      <c r="L3770" s="193">
        <f>MAX(0,(G3770-'2031 forecast'!$C$10))</f>
        <v>0</v>
      </c>
      <c r="M3770" s="193">
        <f>MAX(0,(H3770-'2031 forecast'!$C$10))</f>
        <v>0</v>
      </c>
      <c r="N3770" s="193">
        <f>MAX(0,(I3770-'2031 forecast'!$C$10))</f>
        <v>0</v>
      </c>
      <c r="O3770" s="193">
        <f>MAX(0,(J3770-'2031 forecast'!$C$10))</f>
        <v>0.10428423341895154</v>
      </c>
      <c r="P3770" s="175" t="str">
        <f t="shared" si="602"/>
        <v/>
      </c>
      <c r="Q3770" s="175" t="str">
        <f t="shared" si="603"/>
        <v/>
      </c>
    </row>
    <row r="3771" spans="1:17" s="1" customFormat="1" x14ac:dyDescent="0.3">
      <c r="A3771" s="189">
        <f t="shared" si="601"/>
        <v>43987.958333324197</v>
      </c>
      <c r="B3771" s="190">
        <f t="shared" si="597"/>
        <v>43987</v>
      </c>
      <c r="C3771" s="1">
        <f t="shared" si="598"/>
        <v>23</v>
      </c>
      <c r="D3771" s="191">
        <v>3.019219169061266</v>
      </c>
      <c r="E3771" s="192">
        <f t="shared" si="599"/>
        <v>1.0483830064696422E-4</v>
      </c>
      <c r="F3771" s="193">
        <f t="shared" si="600"/>
        <v>4.5015427891377211</v>
      </c>
      <c r="G3771" s="193">
        <f t="shared" si="606"/>
        <v>4.6680025704846431</v>
      </c>
      <c r="H3771" s="193">
        <f t="shared" si="606"/>
        <v>4.84061776567611</v>
      </c>
      <c r="I3771" s="193">
        <f t="shared" si="606"/>
        <v>5.0196159919737253</v>
      </c>
      <c r="J3771" s="193">
        <f t="shared" si="606"/>
        <v>5.205233283557777</v>
      </c>
      <c r="K3771" s="193">
        <f>MAX(0,(F3771-'2031 forecast'!$C$10))</f>
        <v>0</v>
      </c>
      <c r="L3771" s="193">
        <f>MAX(0,(G3771-'2031 forecast'!$C$10))</f>
        <v>0</v>
      </c>
      <c r="M3771" s="193">
        <f>MAX(0,(H3771-'2031 forecast'!$C$10))</f>
        <v>0</v>
      </c>
      <c r="N3771" s="193">
        <f>MAX(0,(I3771-'2031 forecast'!$C$10))</f>
        <v>0</v>
      </c>
      <c r="O3771" s="193">
        <f>MAX(0,(J3771-'2031 forecast'!$C$10))</f>
        <v>0</v>
      </c>
      <c r="P3771" s="175" t="str">
        <f t="shared" si="602"/>
        <v/>
      </c>
      <c r="Q3771" s="175" t="str">
        <f t="shared" si="603"/>
        <v/>
      </c>
    </row>
    <row r="3772" spans="1:17" s="1" customFormat="1" x14ac:dyDescent="0.3">
      <c r="A3772" s="189">
        <f t="shared" si="601"/>
        <v>43987.999999990861</v>
      </c>
      <c r="B3772" s="190">
        <f t="shared" si="597"/>
        <v>43987</v>
      </c>
      <c r="C3772" s="1">
        <f t="shared" si="598"/>
        <v>0</v>
      </c>
      <c r="D3772" s="191">
        <v>2.6879332751991818</v>
      </c>
      <c r="E3772" s="192">
        <f t="shared" si="599"/>
        <v>9.3334846211885839E-5</v>
      </c>
      <c r="F3772" s="193">
        <f t="shared" si="600"/>
        <v>4.0076079195066487</v>
      </c>
      <c r="G3772" s="193">
        <f t="shared" si="606"/>
        <v>4.15580278718957</v>
      </c>
      <c r="H3772" s="193">
        <f t="shared" si="606"/>
        <v>4.3094776617116484</v>
      </c>
      <c r="I3772" s="193">
        <f t="shared" si="606"/>
        <v>4.4688351848743633</v>
      </c>
      <c r="J3772" s="193">
        <f t="shared" si="606"/>
        <v>4.6340854918457008</v>
      </c>
      <c r="K3772" s="193">
        <f>MAX(0,(F3772-'2031 forecast'!$C$10))</f>
        <v>0</v>
      </c>
      <c r="L3772" s="193">
        <f>MAX(0,(G3772-'2031 forecast'!$C$10))</f>
        <v>0</v>
      </c>
      <c r="M3772" s="193">
        <f>MAX(0,(H3772-'2031 forecast'!$C$10))</f>
        <v>0</v>
      </c>
      <c r="N3772" s="193">
        <f>MAX(0,(I3772-'2031 forecast'!$C$10))</f>
        <v>0</v>
      </c>
      <c r="O3772" s="193">
        <f>MAX(0,(J3772-'2031 forecast'!$C$10))</f>
        <v>0</v>
      </c>
      <c r="P3772" s="175" t="str">
        <f t="shared" si="602"/>
        <v/>
      </c>
      <c r="Q3772" s="175" t="str">
        <f t="shared" si="603"/>
        <v/>
      </c>
    </row>
    <row r="3773" spans="1:17" s="1" customFormat="1" x14ac:dyDescent="0.3">
      <c r="A3773" s="189">
        <f t="shared" si="601"/>
        <v>43988.041666657526</v>
      </c>
      <c r="B3773" s="190">
        <f t="shared" si="597"/>
        <v>43988</v>
      </c>
      <c r="C3773" s="1">
        <f t="shared" si="598"/>
        <v>1</v>
      </c>
      <c r="D3773" s="191">
        <v>2.5749949022916536</v>
      </c>
      <c r="E3773" s="192">
        <f t="shared" si="599"/>
        <v>8.9413214018109149E-5</v>
      </c>
      <c r="F3773" s="193">
        <f t="shared" si="600"/>
        <v>3.8392210321324209</v>
      </c>
      <c r="G3773" s="193">
        <f t="shared" si="606"/>
        <v>3.9811892247026139</v>
      </c>
      <c r="H3773" s="193">
        <f t="shared" si="606"/>
        <v>4.1284071717237651</v>
      </c>
      <c r="I3773" s="193">
        <f t="shared" si="606"/>
        <v>4.281069000635946</v>
      </c>
      <c r="J3773" s="193">
        <f t="shared" si="606"/>
        <v>4.4393760173984038</v>
      </c>
      <c r="K3773" s="193">
        <f>MAX(0,(F3773-'2031 forecast'!$C$10))</f>
        <v>0</v>
      </c>
      <c r="L3773" s="193">
        <f>MAX(0,(G3773-'2031 forecast'!$C$10))</f>
        <v>0</v>
      </c>
      <c r="M3773" s="193">
        <f>MAX(0,(H3773-'2031 forecast'!$C$10))</f>
        <v>0</v>
      </c>
      <c r="N3773" s="193">
        <f>MAX(0,(I3773-'2031 forecast'!$C$10))</f>
        <v>0</v>
      </c>
      <c r="O3773" s="193">
        <f>MAX(0,(J3773-'2031 forecast'!$C$10))</f>
        <v>0</v>
      </c>
      <c r="P3773" s="175" t="str">
        <f t="shared" si="602"/>
        <v/>
      </c>
      <c r="Q3773" s="175" t="str">
        <f t="shared" si="603"/>
        <v/>
      </c>
    </row>
    <row r="3774" spans="1:17" s="1" customFormat="1" x14ac:dyDescent="0.3">
      <c r="A3774" s="189">
        <f t="shared" si="601"/>
        <v>43988.08333332419</v>
      </c>
      <c r="B3774" s="190">
        <f t="shared" si="597"/>
        <v>43988</v>
      </c>
      <c r="C3774" s="1">
        <f t="shared" si="598"/>
        <v>2</v>
      </c>
      <c r="D3774" s="191">
        <v>2.401822730500109</v>
      </c>
      <c r="E3774" s="192">
        <f t="shared" si="599"/>
        <v>8.3400044654318161E-5</v>
      </c>
      <c r="F3774" s="193">
        <f t="shared" si="600"/>
        <v>3.5810278048252688</v>
      </c>
      <c r="G3774" s="193">
        <f t="shared" si="606"/>
        <v>3.7134484288892793</v>
      </c>
      <c r="H3774" s="193">
        <f t="shared" si="606"/>
        <v>3.8507657537423414</v>
      </c>
      <c r="I3774" s="193">
        <f t="shared" si="606"/>
        <v>3.9931608514703694</v>
      </c>
      <c r="J3774" s="193">
        <f t="shared" si="606"/>
        <v>4.1408214899125451</v>
      </c>
      <c r="K3774" s="193">
        <f>MAX(0,(F3774-'2031 forecast'!$C$10))</f>
        <v>0</v>
      </c>
      <c r="L3774" s="193">
        <f>MAX(0,(G3774-'2031 forecast'!$C$10))</f>
        <v>0</v>
      </c>
      <c r="M3774" s="193">
        <f>MAX(0,(H3774-'2031 forecast'!$C$10))</f>
        <v>0</v>
      </c>
      <c r="N3774" s="193">
        <f>MAX(0,(I3774-'2031 forecast'!$C$10))</f>
        <v>0</v>
      </c>
      <c r="O3774" s="193">
        <f>MAX(0,(J3774-'2031 forecast'!$C$10))</f>
        <v>0</v>
      </c>
      <c r="P3774" s="175" t="str">
        <f t="shared" si="602"/>
        <v/>
      </c>
      <c r="Q3774" s="175" t="str">
        <f t="shared" si="603"/>
        <v/>
      </c>
    </row>
    <row r="3775" spans="1:17" s="1" customFormat="1" x14ac:dyDescent="0.3">
      <c r="A3775" s="189">
        <f t="shared" si="601"/>
        <v>43988.124999990854</v>
      </c>
      <c r="B3775" s="190">
        <f t="shared" si="597"/>
        <v>43988</v>
      </c>
      <c r="C3775" s="1">
        <f t="shared" si="598"/>
        <v>3</v>
      </c>
      <c r="D3775" s="191">
        <v>2.3415889316160943</v>
      </c>
      <c r="E3775" s="192">
        <f t="shared" si="599"/>
        <v>8.130850748430393E-5</v>
      </c>
      <c r="F3775" s="193">
        <f t="shared" si="600"/>
        <v>3.4912214648923476</v>
      </c>
      <c r="G3775" s="193">
        <f t="shared" si="606"/>
        <v>3.6203211955629033</v>
      </c>
      <c r="H3775" s="193">
        <f t="shared" si="606"/>
        <v>3.7541948257488036</v>
      </c>
      <c r="I3775" s="193">
        <f t="shared" si="606"/>
        <v>3.8930188865432136</v>
      </c>
      <c r="J3775" s="193">
        <f t="shared" si="606"/>
        <v>4.0369764368739869</v>
      </c>
      <c r="K3775" s="193">
        <f>MAX(0,(F3775-'2031 forecast'!$C$10))</f>
        <v>0</v>
      </c>
      <c r="L3775" s="193">
        <f>MAX(0,(G3775-'2031 forecast'!$C$10))</f>
        <v>0</v>
      </c>
      <c r="M3775" s="193">
        <f>MAX(0,(H3775-'2031 forecast'!$C$10))</f>
        <v>0</v>
      </c>
      <c r="N3775" s="193">
        <f>MAX(0,(I3775-'2031 forecast'!$C$10))</f>
        <v>0</v>
      </c>
      <c r="O3775" s="193">
        <f>MAX(0,(J3775-'2031 forecast'!$C$10))</f>
        <v>0</v>
      </c>
      <c r="P3775" s="175" t="str">
        <f t="shared" si="602"/>
        <v/>
      </c>
      <c r="Q3775" s="175" t="str">
        <f t="shared" si="603"/>
        <v/>
      </c>
    </row>
    <row r="3776" spans="1:17" s="1" customFormat="1" x14ac:dyDescent="0.3">
      <c r="A3776" s="189">
        <f t="shared" si="601"/>
        <v>43988.166666657518</v>
      </c>
      <c r="B3776" s="190">
        <f t="shared" si="597"/>
        <v>43988</v>
      </c>
      <c r="C3776" s="1">
        <f t="shared" si="598"/>
        <v>4</v>
      </c>
      <c r="D3776" s="191">
        <v>2.3114720321740867</v>
      </c>
      <c r="E3776" s="192">
        <f t="shared" si="599"/>
        <v>8.0262738899296808E-5</v>
      </c>
      <c r="F3776" s="193">
        <f t="shared" si="600"/>
        <v>3.4463182949258866</v>
      </c>
      <c r="G3776" s="193">
        <f t="shared" si="606"/>
        <v>3.5737575788997149</v>
      </c>
      <c r="H3776" s="193">
        <f t="shared" si="606"/>
        <v>3.7059093617520347</v>
      </c>
      <c r="I3776" s="193">
        <f t="shared" si="606"/>
        <v>3.8429479040796353</v>
      </c>
      <c r="J3776" s="193">
        <f t="shared" si="606"/>
        <v>3.9850539103547078</v>
      </c>
      <c r="K3776" s="193">
        <f>MAX(0,(F3776-'2031 forecast'!$C$10))</f>
        <v>0</v>
      </c>
      <c r="L3776" s="193">
        <f>MAX(0,(G3776-'2031 forecast'!$C$10))</f>
        <v>0</v>
      </c>
      <c r="M3776" s="193">
        <f>MAX(0,(H3776-'2031 forecast'!$C$10))</f>
        <v>0</v>
      </c>
      <c r="N3776" s="193">
        <f>MAX(0,(I3776-'2031 forecast'!$C$10))</f>
        <v>0</v>
      </c>
      <c r="O3776" s="193">
        <f>MAX(0,(J3776-'2031 forecast'!$C$10))</f>
        <v>0</v>
      </c>
      <c r="P3776" s="175" t="str">
        <f t="shared" si="602"/>
        <v/>
      </c>
      <c r="Q3776" s="175" t="str">
        <f t="shared" si="603"/>
        <v/>
      </c>
    </row>
    <row r="3777" spans="1:17" s="1" customFormat="1" x14ac:dyDescent="0.3">
      <c r="A3777" s="189">
        <f t="shared" si="601"/>
        <v>43988.208333324183</v>
      </c>
      <c r="B3777" s="190">
        <f t="shared" si="597"/>
        <v>43988</v>
      </c>
      <c r="C3777" s="1">
        <f t="shared" si="598"/>
        <v>5</v>
      </c>
      <c r="D3777" s="191">
        <v>2.243709008429569</v>
      </c>
      <c r="E3777" s="192">
        <f t="shared" si="599"/>
        <v>7.7909759583030754E-5</v>
      </c>
      <c r="F3777" s="193">
        <f t="shared" si="600"/>
        <v>3.3452861625013481</v>
      </c>
      <c r="G3777" s="193">
        <f t="shared" si="606"/>
        <v>3.46898944140754</v>
      </c>
      <c r="H3777" s="193">
        <f t="shared" si="606"/>
        <v>3.597267067759303</v>
      </c>
      <c r="I3777" s="193">
        <f t="shared" si="606"/>
        <v>3.730288193536583</v>
      </c>
      <c r="J3777" s="193">
        <f t="shared" si="606"/>
        <v>3.8682282256863272</v>
      </c>
      <c r="K3777" s="193">
        <f>MAX(0,(F3777-'2031 forecast'!$C$10))</f>
        <v>0</v>
      </c>
      <c r="L3777" s="193">
        <f>MAX(0,(G3777-'2031 forecast'!$C$10))</f>
        <v>0</v>
      </c>
      <c r="M3777" s="193">
        <f>MAX(0,(H3777-'2031 forecast'!$C$10))</f>
        <v>0</v>
      </c>
      <c r="N3777" s="193">
        <f>MAX(0,(I3777-'2031 forecast'!$C$10))</f>
        <v>0</v>
      </c>
      <c r="O3777" s="193">
        <f>MAX(0,(J3777-'2031 forecast'!$C$10))</f>
        <v>0</v>
      </c>
      <c r="P3777" s="175" t="str">
        <f t="shared" si="602"/>
        <v/>
      </c>
      <c r="Q3777" s="175" t="str">
        <f t="shared" si="603"/>
        <v/>
      </c>
    </row>
    <row r="3778" spans="1:17" s="1" customFormat="1" x14ac:dyDescent="0.3">
      <c r="A3778" s="189">
        <f t="shared" si="601"/>
        <v>43988.249999990847</v>
      </c>
      <c r="B3778" s="190">
        <f t="shared" si="597"/>
        <v>43988</v>
      </c>
      <c r="C3778" s="1">
        <f t="shared" si="598"/>
        <v>6</v>
      </c>
      <c r="D3778" s="191">
        <v>2.273825907871577</v>
      </c>
      <c r="E3778" s="192">
        <f t="shared" si="599"/>
        <v>7.8955528168037889E-5</v>
      </c>
      <c r="F3778" s="193">
        <f t="shared" si="600"/>
        <v>3.3901893324678096</v>
      </c>
      <c r="G3778" s="193">
        <f t="shared" si="606"/>
        <v>3.5155530580707288</v>
      </c>
      <c r="H3778" s="193">
        <f t="shared" si="606"/>
        <v>3.6455525317560724</v>
      </c>
      <c r="I3778" s="193">
        <f t="shared" si="606"/>
        <v>3.7803591760001618</v>
      </c>
      <c r="J3778" s="193">
        <f t="shared" si="606"/>
        <v>3.9201507522056076</v>
      </c>
      <c r="K3778" s="193">
        <f>MAX(0,(F3778-'2031 forecast'!$C$10))</f>
        <v>0</v>
      </c>
      <c r="L3778" s="193">
        <f>MAX(0,(G3778-'2031 forecast'!$C$10))</f>
        <v>0</v>
      </c>
      <c r="M3778" s="193">
        <f>MAX(0,(H3778-'2031 forecast'!$C$10))</f>
        <v>0</v>
      </c>
      <c r="N3778" s="193">
        <f>MAX(0,(I3778-'2031 forecast'!$C$10))</f>
        <v>0</v>
      </c>
      <c r="O3778" s="193">
        <f>MAX(0,(J3778-'2031 forecast'!$C$10))</f>
        <v>0</v>
      </c>
      <c r="P3778" s="175" t="str">
        <f t="shared" si="602"/>
        <v/>
      </c>
      <c r="Q3778" s="175" t="str">
        <f t="shared" si="603"/>
        <v/>
      </c>
    </row>
    <row r="3779" spans="1:17" s="1" customFormat="1" x14ac:dyDescent="0.3">
      <c r="A3779" s="189">
        <f t="shared" si="601"/>
        <v>43988.291666657511</v>
      </c>
      <c r="B3779" s="190">
        <f t="shared" si="597"/>
        <v>43988</v>
      </c>
      <c r="C3779" s="1">
        <f t="shared" si="598"/>
        <v>7</v>
      </c>
      <c r="D3779" s="191">
        <v>2.4620565293841246</v>
      </c>
      <c r="E3779" s="192">
        <f t="shared" si="599"/>
        <v>8.5491581824332418E-5</v>
      </c>
      <c r="F3779" s="193">
        <f t="shared" si="600"/>
        <v>3.6708341447581914</v>
      </c>
      <c r="G3779" s="193">
        <f t="shared" si="606"/>
        <v>3.8065756622156566</v>
      </c>
      <c r="H3779" s="193">
        <f t="shared" si="606"/>
        <v>3.9473366817358801</v>
      </c>
      <c r="I3779" s="193">
        <f t="shared" si="606"/>
        <v>4.093302816397526</v>
      </c>
      <c r="J3779" s="193">
        <f t="shared" si="606"/>
        <v>4.244666542951105</v>
      </c>
      <c r="K3779" s="193">
        <f>MAX(0,(F3779-'2031 forecast'!$C$10))</f>
        <v>0</v>
      </c>
      <c r="L3779" s="193">
        <f>MAX(0,(G3779-'2031 forecast'!$C$10))</f>
        <v>0</v>
      </c>
      <c r="M3779" s="193">
        <f>MAX(0,(H3779-'2031 forecast'!$C$10))</f>
        <v>0</v>
      </c>
      <c r="N3779" s="193">
        <f>MAX(0,(I3779-'2031 forecast'!$C$10))</f>
        <v>0</v>
      </c>
      <c r="O3779" s="193">
        <f>MAX(0,(J3779-'2031 forecast'!$C$10))</f>
        <v>0</v>
      </c>
      <c r="P3779" s="175" t="str">
        <f t="shared" si="602"/>
        <v/>
      </c>
      <c r="Q3779" s="175" t="str">
        <f t="shared" si="603"/>
        <v/>
      </c>
    </row>
    <row r="3780" spans="1:17" s="1" customFormat="1" x14ac:dyDescent="0.3">
      <c r="A3780" s="189">
        <f t="shared" si="601"/>
        <v>43988.333333324175</v>
      </c>
      <c r="B3780" s="190">
        <f t="shared" si="597"/>
        <v>43988</v>
      </c>
      <c r="C3780" s="1">
        <f t="shared" si="598"/>
        <v>8</v>
      </c>
      <c r="D3780" s="191">
        <v>2.7707547486647033</v>
      </c>
      <c r="E3780" s="192">
        <f t="shared" si="599"/>
        <v>9.6210709820655448E-5</v>
      </c>
      <c r="F3780" s="193">
        <f t="shared" si="600"/>
        <v>4.1310916369144177</v>
      </c>
      <c r="G3780" s="193">
        <f t="shared" si="606"/>
        <v>4.2838527330133385</v>
      </c>
      <c r="H3780" s="193">
        <f t="shared" si="606"/>
        <v>4.4422626877027644</v>
      </c>
      <c r="I3780" s="193">
        <f t="shared" si="606"/>
        <v>4.6065303866492044</v>
      </c>
      <c r="J3780" s="193">
        <f t="shared" si="606"/>
        <v>4.7768724397737206</v>
      </c>
      <c r="K3780" s="193">
        <f>MAX(0,(F3780-'2031 forecast'!$C$10))</f>
        <v>0</v>
      </c>
      <c r="L3780" s="193">
        <f>MAX(0,(G3780-'2031 forecast'!$C$10))</f>
        <v>0</v>
      </c>
      <c r="M3780" s="193">
        <f>MAX(0,(H3780-'2031 forecast'!$C$10))</f>
        <v>0</v>
      </c>
      <c r="N3780" s="193">
        <f>MAX(0,(I3780-'2031 forecast'!$C$10))</f>
        <v>0</v>
      </c>
      <c r="O3780" s="193">
        <f>MAX(0,(J3780-'2031 forecast'!$C$10))</f>
        <v>0</v>
      </c>
      <c r="P3780" s="175" t="str">
        <f t="shared" si="602"/>
        <v/>
      </c>
      <c r="Q3780" s="175" t="str">
        <f t="shared" si="603"/>
        <v/>
      </c>
    </row>
    <row r="3781" spans="1:17" s="1" customFormat="1" x14ac:dyDescent="0.3">
      <c r="A3781" s="189">
        <f t="shared" si="601"/>
        <v>43988.37499999084</v>
      </c>
      <c r="B3781" s="190">
        <f t="shared" ref="B3781:B3844" si="607">INT(A3781)</f>
        <v>43988</v>
      </c>
      <c r="C3781" s="1">
        <f t="shared" ref="C3781:C3844" si="608">HOUR(A3781)</f>
        <v>9</v>
      </c>
      <c r="D3781" s="191">
        <v>2.9288684707352428</v>
      </c>
      <c r="E3781" s="192">
        <f t="shared" ref="E3781:E3844" si="609">D3781/SUM($D$4:$D$8763)</f>
        <v>1.0170099489194284E-4</v>
      </c>
      <c r="F3781" s="193">
        <f t="shared" ref="F3781:F3844" si="610">E3781*$F$2</f>
        <v>4.3668332792383371</v>
      </c>
      <c r="G3781" s="193">
        <f t="shared" si="606"/>
        <v>4.5283117204950774</v>
      </c>
      <c r="H3781" s="193">
        <f t="shared" si="606"/>
        <v>4.6957613736858024</v>
      </c>
      <c r="I3781" s="193">
        <f t="shared" si="606"/>
        <v>4.8694030445829899</v>
      </c>
      <c r="J3781" s="193">
        <f t="shared" si="606"/>
        <v>5.049465703999938</v>
      </c>
      <c r="K3781" s="193">
        <f>MAX(0,(F3781-'2031 forecast'!$C$10))</f>
        <v>0</v>
      </c>
      <c r="L3781" s="193">
        <f>MAX(0,(G3781-'2031 forecast'!$C$10))</f>
        <v>0</v>
      </c>
      <c r="M3781" s="193">
        <f>MAX(0,(H3781-'2031 forecast'!$C$10))</f>
        <v>0</v>
      </c>
      <c r="N3781" s="193">
        <f>MAX(0,(I3781-'2031 forecast'!$C$10))</f>
        <v>0</v>
      </c>
      <c r="O3781" s="193">
        <f>MAX(0,(J3781-'2031 forecast'!$C$10))</f>
        <v>0</v>
      </c>
      <c r="P3781" s="175" t="str">
        <f t="shared" si="602"/>
        <v/>
      </c>
      <c r="Q3781" s="175" t="str">
        <f t="shared" si="603"/>
        <v/>
      </c>
    </row>
    <row r="3782" spans="1:17" s="1" customFormat="1" x14ac:dyDescent="0.3">
      <c r="A3782" s="189">
        <f t="shared" ref="A3782:A3845" si="611">A3781 + TIME(1,0,0)</f>
        <v>43988.416666657504</v>
      </c>
      <c r="B3782" s="190">
        <f t="shared" si="607"/>
        <v>43988</v>
      </c>
      <c r="C3782" s="1">
        <f t="shared" si="608"/>
        <v>10</v>
      </c>
      <c r="D3782" s="191">
        <v>3.2827420391788333</v>
      </c>
      <c r="E3782" s="192">
        <f t="shared" si="609"/>
        <v>1.1398877576577658E-4</v>
      </c>
      <c r="F3782" s="193">
        <f t="shared" si="610"/>
        <v>4.8944455263442554</v>
      </c>
      <c r="G3782" s="193">
        <f t="shared" si="606"/>
        <v>5.075434216287543</v>
      </c>
      <c r="H3782" s="193">
        <f t="shared" si="606"/>
        <v>5.2631155756478405</v>
      </c>
      <c r="I3782" s="193">
        <f t="shared" si="606"/>
        <v>5.4577370885300356</v>
      </c>
      <c r="J3782" s="193">
        <f t="shared" si="606"/>
        <v>5.6595553906014739</v>
      </c>
      <c r="K3782" s="193">
        <f>MAX(0,(F3782-'2031 forecast'!$C$10))</f>
        <v>0</v>
      </c>
      <c r="L3782" s="193">
        <f>MAX(0,(G3782-'2031 forecast'!$C$10))</f>
        <v>0</v>
      </c>
      <c r="M3782" s="193">
        <f>MAX(0,(H3782-'2031 forecast'!$C$10))</f>
        <v>0</v>
      </c>
      <c r="N3782" s="193">
        <f>MAX(0,(I3782-'2031 forecast'!$C$10))</f>
        <v>0</v>
      </c>
      <c r="O3782" s="193">
        <f>MAX(0,(J3782-'2031 forecast'!$C$10))</f>
        <v>0</v>
      </c>
      <c r="P3782" s="175" t="str">
        <f t="shared" ref="P3782:P3845" si="612">IF(K3782&gt;0,IF(K3781&gt;0,P3781+1,1),"")</f>
        <v/>
      </c>
      <c r="Q3782" s="175" t="str">
        <f t="shared" ref="Q3782:Q3845" si="613">IF(AND(K3782&gt;0,K3783=0),P3782,"")</f>
        <v/>
      </c>
    </row>
    <row r="3783" spans="1:17" s="1" customFormat="1" x14ac:dyDescent="0.3">
      <c r="A3783" s="189">
        <f t="shared" si="611"/>
        <v>43988.458333324168</v>
      </c>
      <c r="B3783" s="190">
        <f t="shared" si="607"/>
        <v>43988</v>
      </c>
      <c r="C3783" s="1">
        <f t="shared" si="608"/>
        <v>11</v>
      </c>
      <c r="D3783" s="191">
        <v>3.342975838062848</v>
      </c>
      <c r="E3783" s="192">
        <f t="shared" si="609"/>
        <v>1.1608031293579081E-4</v>
      </c>
      <c r="F3783" s="193">
        <f t="shared" si="610"/>
        <v>4.9842518662771775</v>
      </c>
      <c r="G3783" s="193">
        <f t="shared" si="606"/>
        <v>5.1685614496139189</v>
      </c>
      <c r="H3783" s="193">
        <f t="shared" si="606"/>
        <v>5.3596865036413783</v>
      </c>
      <c r="I3783" s="193">
        <f t="shared" si="606"/>
        <v>5.5578790534571914</v>
      </c>
      <c r="J3783" s="193">
        <f t="shared" si="606"/>
        <v>5.7634004436400321</v>
      </c>
      <c r="K3783" s="193">
        <f>MAX(0,(F3783-'2031 forecast'!$C$10))</f>
        <v>0</v>
      </c>
      <c r="L3783" s="193">
        <f>MAX(0,(G3783-'2031 forecast'!$C$10))</f>
        <v>0</v>
      </c>
      <c r="M3783" s="193">
        <f>MAX(0,(H3783-'2031 forecast'!$C$10))</f>
        <v>0</v>
      </c>
      <c r="N3783" s="193">
        <f>MAX(0,(I3783-'2031 forecast'!$C$10))</f>
        <v>0</v>
      </c>
      <c r="O3783" s="193">
        <f>MAX(0,(J3783-'2031 forecast'!$C$10))</f>
        <v>2.6400443640032023E-2</v>
      </c>
      <c r="P3783" s="175" t="str">
        <f t="shared" si="612"/>
        <v/>
      </c>
      <c r="Q3783" s="175" t="str">
        <f t="shared" si="613"/>
        <v/>
      </c>
    </row>
    <row r="3784" spans="1:17" s="1" customFormat="1" x14ac:dyDescent="0.3">
      <c r="A3784" s="189">
        <f t="shared" si="611"/>
        <v>43988.499999990832</v>
      </c>
      <c r="B3784" s="190">
        <f t="shared" si="607"/>
        <v>43988</v>
      </c>
      <c r="C3784" s="1">
        <f t="shared" si="608"/>
        <v>12</v>
      </c>
      <c r="D3784" s="191">
        <v>3.5537941341569015</v>
      </c>
      <c r="E3784" s="192">
        <f t="shared" si="609"/>
        <v>1.2340069303084066E-4</v>
      </c>
      <c r="F3784" s="193">
        <f t="shared" si="610"/>
        <v>5.2985740560424039</v>
      </c>
      <c r="G3784" s="193">
        <f t="shared" si="606"/>
        <v>5.4945067662562375</v>
      </c>
      <c r="H3784" s="193">
        <f t="shared" si="606"/>
        <v>5.6976847516187616</v>
      </c>
      <c r="I3784" s="193">
        <f t="shared" si="606"/>
        <v>5.9083759307022392</v>
      </c>
      <c r="J3784" s="193">
        <f t="shared" si="606"/>
        <v>6.1268581292749884</v>
      </c>
      <c r="K3784" s="193">
        <f>MAX(0,(F3784-'2031 forecast'!$C$10))</f>
        <v>0</v>
      </c>
      <c r="L3784" s="193">
        <f>MAX(0,(G3784-'2031 forecast'!$C$10))</f>
        <v>0</v>
      </c>
      <c r="M3784" s="193">
        <f>MAX(0,(H3784-'2031 forecast'!$C$10))</f>
        <v>0</v>
      </c>
      <c r="N3784" s="193">
        <f>MAX(0,(I3784-'2031 forecast'!$C$10))</f>
        <v>0.17137593070223911</v>
      </c>
      <c r="O3784" s="193">
        <f>MAX(0,(J3784-'2031 forecast'!$C$10))</f>
        <v>0.38985812927498831</v>
      </c>
      <c r="P3784" s="175" t="str">
        <f t="shared" si="612"/>
        <v/>
      </c>
      <c r="Q3784" s="175" t="str">
        <f t="shared" si="613"/>
        <v/>
      </c>
    </row>
    <row r="3785" spans="1:17" s="1" customFormat="1" x14ac:dyDescent="0.3">
      <c r="A3785" s="189">
        <f t="shared" si="611"/>
        <v>43988.541666657497</v>
      </c>
      <c r="B3785" s="190">
        <f t="shared" si="607"/>
        <v>43988</v>
      </c>
      <c r="C3785" s="1">
        <f t="shared" si="608"/>
        <v>13</v>
      </c>
      <c r="D3785" s="191">
        <v>3.6140279330409166</v>
      </c>
      <c r="E3785" s="192">
        <f t="shared" si="609"/>
        <v>1.254922302008549E-4</v>
      </c>
      <c r="F3785" s="193">
        <f t="shared" si="610"/>
        <v>5.388380395975326</v>
      </c>
      <c r="G3785" s="193">
        <f t="shared" ref="G3785:J3804" si="614">$E3785*G$2</f>
        <v>5.5876339995826143</v>
      </c>
      <c r="H3785" s="193">
        <f t="shared" si="614"/>
        <v>5.7942556796122995</v>
      </c>
      <c r="I3785" s="193">
        <f t="shared" si="614"/>
        <v>6.008517895629395</v>
      </c>
      <c r="J3785" s="193">
        <f t="shared" si="614"/>
        <v>6.2307031823135475</v>
      </c>
      <c r="K3785" s="193">
        <f>MAX(0,(F3785-'2031 forecast'!$C$10))</f>
        <v>0</v>
      </c>
      <c r="L3785" s="193">
        <f>MAX(0,(G3785-'2031 forecast'!$C$10))</f>
        <v>0</v>
      </c>
      <c r="M3785" s="193">
        <f>MAX(0,(H3785-'2031 forecast'!$C$10))</f>
        <v>5.7255679612299382E-2</v>
      </c>
      <c r="N3785" s="193">
        <f>MAX(0,(I3785-'2031 forecast'!$C$10))</f>
        <v>0.27151789562939488</v>
      </c>
      <c r="O3785" s="193">
        <f>MAX(0,(J3785-'2031 forecast'!$C$10))</f>
        <v>0.49370318231354737</v>
      </c>
      <c r="P3785" s="175" t="str">
        <f t="shared" si="612"/>
        <v/>
      </c>
      <c r="Q3785" s="175" t="str">
        <f t="shared" si="613"/>
        <v/>
      </c>
    </row>
    <row r="3786" spans="1:17" s="1" customFormat="1" x14ac:dyDescent="0.3">
      <c r="A3786" s="189">
        <f t="shared" si="611"/>
        <v>43988.583333324161</v>
      </c>
      <c r="B3786" s="190">
        <f t="shared" si="607"/>
        <v>43988</v>
      </c>
      <c r="C3786" s="1">
        <f t="shared" si="608"/>
        <v>14</v>
      </c>
      <c r="D3786" s="191">
        <v>3.772141655111457</v>
      </c>
      <c r="E3786" s="192">
        <f t="shared" si="609"/>
        <v>1.3098251527214234E-4</v>
      </c>
      <c r="F3786" s="193">
        <f t="shared" si="610"/>
        <v>5.6241220382992472</v>
      </c>
      <c r="G3786" s="193">
        <f t="shared" si="614"/>
        <v>5.832092987064355</v>
      </c>
      <c r="H3786" s="193">
        <f t="shared" si="614"/>
        <v>6.0477543655953392</v>
      </c>
      <c r="I3786" s="193">
        <f t="shared" si="614"/>
        <v>6.2713905535631831</v>
      </c>
      <c r="J3786" s="193">
        <f t="shared" si="614"/>
        <v>6.5032964465397667</v>
      </c>
      <c r="K3786" s="193">
        <f>MAX(0,(F3786-'2031 forecast'!$C$10))</f>
        <v>0</v>
      </c>
      <c r="L3786" s="193">
        <f>MAX(0,(G3786-'2031 forecast'!$C$10))</f>
        <v>9.5092987064354872E-2</v>
      </c>
      <c r="M3786" s="193">
        <f>MAX(0,(H3786-'2031 forecast'!$C$10))</f>
        <v>0.31075436559533909</v>
      </c>
      <c r="N3786" s="193">
        <f>MAX(0,(I3786-'2031 forecast'!$C$10))</f>
        <v>0.53439055356318299</v>
      </c>
      <c r="O3786" s="193">
        <f>MAX(0,(J3786-'2031 forecast'!$C$10))</f>
        <v>0.76629644653976658</v>
      </c>
      <c r="P3786" s="175" t="str">
        <f t="shared" si="612"/>
        <v/>
      </c>
      <c r="Q3786" s="175" t="str">
        <f t="shared" si="613"/>
        <v/>
      </c>
    </row>
    <row r="3787" spans="1:17" s="1" customFormat="1" x14ac:dyDescent="0.3">
      <c r="A3787" s="189">
        <f t="shared" si="611"/>
        <v>43988.624999990825</v>
      </c>
      <c r="B3787" s="190">
        <f t="shared" si="607"/>
        <v>43988</v>
      </c>
      <c r="C3787" s="1">
        <f t="shared" si="608"/>
        <v>15</v>
      </c>
      <c r="D3787" s="191">
        <v>3.3806219623653573</v>
      </c>
      <c r="E3787" s="192">
        <f t="shared" si="609"/>
        <v>1.173875236670497E-4</v>
      </c>
      <c r="F3787" s="193">
        <f t="shared" si="610"/>
        <v>5.0403808287352527</v>
      </c>
      <c r="G3787" s="193">
        <f t="shared" si="614"/>
        <v>5.2267659704429041</v>
      </c>
      <c r="H3787" s="193">
        <f t="shared" si="614"/>
        <v>5.4200433336373388</v>
      </c>
      <c r="I3787" s="193">
        <f t="shared" si="614"/>
        <v>5.6204677815366644</v>
      </c>
      <c r="J3787" s="193">
        <f t="shared" si="614"/>
        <v>5.8283036017891314</v>
      </c>
      <c r="K3787" s="193">
        <f>MAX(0,(F3787-'2031 forecast'!$C$10))</f>
        <v>0</v>
      </c>
      <c r="L3787" s="193">
        <f>MAX(0,(G3787-'2031 forecast'!$C$10))</f>
        <v>0</v>
      </c>
      <c r="M3787" s="193">
        <f>MAX(0,(H3787-'2031 forecast'!$C$10))</f>
        <v>0</v>
      </c>
      <c r="N3787" s="193">
        <f>MAX(0,(I3787-'2031 forecast'!$C$10))</f>
        <v>0</v>
      </c>
      <c r="O3787" s="193">
        <f>MAX(0,(J3787-'2031 forecast'!$C$10))</f>
        <v>9.1303601789131328E-2</v>
      </c>
      <c r="P3787" s="175" t="str">
        <f t="shared" si="612"/>
        <v/>
      </c>
      <c r="Q3787" s="175" t="str">
        <f t="shared" si="613"/>
        <v/>
      </c>
    </row>
    <row r="3788" spans="1:17" s="1" customFormat="1" x14ac:dyDescent="0.3">
      <c r="A3788" s="189">
        <f t="shared" si="611"/>
        <v>43988.666666657489</v>
      </c>
      <c r="B3788" s="190">
        <f t="shared" si="607"/>
        <v>43988</v>
      </c>
      <c r="C3788" s="1">
        <f t="shared" si="608"/>
        <v>16</v>
      </c>
      <c r="D3788" s="191">
        <v>3.5763818087384074</v>
      </c>
      <c r="E3788" s="192">
        <f t="shared" si="609"/>
        <v>1.2418501946959601E-4</v>
      </c>
      <c r="F3788" s="193">
        <f t="shared" si="610"/>
        <v>5.33225143351725</v>
      </c>
      <c r="G3788" s="193">
        <f t="shared" si="614"/>
        <v>5.5294294787536291</v>
      </c>
      <c r="H3788" s="193">
        <f t="shared" si="614"/>
        <v>5.733898849616339</v>
      </c>
      <c r="I3788" s="193">
        <f t="shared" si="614"/>
        <v>5.9459291675499228</v>
      </c>
      <c r="J3788" s="193">
        <f t="shared" si="614"/>
        <v>6.1658000241644482</v>
      </c>
      <c r="K3788" s="193">
        <f>MAX(0,(F3788-'2031 forecast'!$C$10))</f>
        <v>0</v>
      </c>
      <c r="L3788" s="193">
        <f>MAX(0,(G3788-'2031 forecast'!$C$10))</f>
        <v>0</v>
      </c>
      <c r="M3788" s="193">
        <f>MAX(0,(H3788-'2031 forecast'!$C$10))</f>
        <v>0</v>
      </c>
      <c r="N3788" s="193">
        <f>MAX(0,(I3788-'2031 forecast'!$C$10))</f>
        <v>0.20892916754992275</v>
      </c>
      <c r="O3788" s="193">
        <f>MAX(0,(J3788-'2031 forecast'!$C$10))</f>
        <v>0.42880002416444807</v>
      </c>
      <c r="P3788" s="175" t="str">
        <f t="shared" si="612"/>
        <v/>
      </c>
      <c r="Q3788" s="175" t="str">
        <f t="shared" si="613"/>
        <v/>
      </c>
    </row>
    <row r="3789" spans="1:17" s="1" customFormat="1" x14ac:dyDescent="0.3">
      <c r="A3789" s="189">
        <f t="shared" si="611"/>
        <v>43988.708333324154</v>
      </c>
      <c r="B3789" s="190">
        <f t="shared" si="607"/>
        <v>43988</v>
      </c>
      <c r="C3789" s="1">
        <f t="shared" si="608"/>
        <v>17</v>
      </c>
      <c r="D3789" s="191">
        <v>3.4860311104123847</v>
      </c>
      <c r="E3789" s="192">
        <f t="shared" si="609"/>
        <v>1.2104771371457466E-4</v>
      </c>
      <c r="F3789" s="193">
        <f t="shared" si="610"/>
        <v>5.1975419236178677</v>
      </c>
      <c r="G3789" s="193">
        <f t="shared" si="614"/>
        <v>5.3897386287640652</v>
      </c>
      <c r="H3789" s="193">
        <f t="shared" si="614"/>
        <v>5.5890424576260322</v>
      </c>
      <c r="I3789" s="193">
        <f t="shared" si="614"/>
        <v>5.7957162201591892</v>
      </c>
      <c r="J3789" s="193">
        <f t="shared" si="614"/>
        <v>6.0100324446066109</v>
      </c>
      <c r="K3789" s="193">
        <f>MAX(0,(F3789-'2031 forecast'!$C$10))</f>
        <v>0</v>
      </c>
      <c r="L3789" s="193">
        <f>MAX(0,(G3789-'2031 forecast'!$C$10))</f>
        <v>0</v>
      </c>
      <c r="M3789" s="193">
        <f>MAX(0,(H3789-'2031 forecast'!$C$10))</f>
        <v>0</v>
      </c>
      <c r="N3789" s="193">
        <f>MAX(0,(I3789-'2031 forecast'!$C$10))</f>
        <v>5.8716220159189092E-2</v>
      </c>
      <c r="O3789" s="193">
        <f>MAX(0,(J3789-'2031 forecast'!$C$10))</f>
        <v>0.2730324446066108</v>
      </c>
      <c r="P3789" s="175" t="str">
        <f t="shared" si="612"/>
        <v/>
      </c>
      <c r="Q3789" s="175" t="str">
        <f t="shared" si="613"/>
        <v/>
      </c>
    </row>
    <row r="3790" spans="1:17" s="1" customFormat="1" x14ac:dyDescent="0.3">
      <c r="A3790" s="189">
        <f t="shared" si="611"/>
        <v>43988.749999990818</v>
      </c>
      <c r="B3790" s="190">
        <f t="shared" si="607"/>
        <v>43988</v>
      </c>
      <c r="C3790" s="1">
        <f t="shared" si="608"/>
        <v>18</v>
      </c>
      <c r="D3790" s="191">
        <v>3.4032096369468632</v>
      </c>
      <c r="E3790" s="192">
        <f t="shared" si="609"/>
        <v>1.1817185010580505E-4</v>
      </c>
      <c r="F3790" s="193">
        <f t="shared" si="610"/>
        <v>5.0740582062100987</v>
      </c>
      <c r="G3790" s="193">
        <f t="shared" si="614"/>
        <v>5.2616886829402958</v>
      </c>
      <c r="H3790" s="193">
        <f t="shared" si="614"/>
        <v>5.4562574316349162</v>
      </c>
      <c r="I3790" s="193">
        <f t="shared" si="614"/>
        <v>5.658021018384348</v>
      </c>
      <c r="J3790" s="193">
        <f t="shared" si="614"/>
        <v>5.8672454966785912</v>
      </c>
      <c r="K3790" s="193">
        <f>MAX(0,(F3790-'2031 forecast'!$C$10))</f>
        <v>0</v>
      </c>
      <c r="L3790" s="193">
        <f>MAX(0,(G3790-'2031 forecast'!$C$10))</f>
        <v>0</v>
      </c>
      <c r="M3790" s="193">
        <f>MAX(0,(H3790-'2031 forecast'!$C$10))</f>
        <v>0</v>
      </c>
      <c r="N3790" s="193">
        <f>MAX(0,(I3790-'2031 forecast'!$C$10))</f>
        <v>0</v>
      </c>
      <c r="O3790" s="193">
        <f>MAX(0,(J3790-'2031 forecast'!$C$10))</f>
        <v>0.13024549667859109</v>
      </c>
      <c r="P3790" s="175" t="str">
        <f t="shared" si="612"/>
        <v/>
      </c>
      <c r="Q3790" s="175" t="str">
        <f t="shared" si="613"/>
        <v/>
      </c>
    </row>
    <row r="3791" spans="1:17" s="1" customFormat="1" x14ac:dyDescent="0.3">
      <c r="A3791" s="189">
        <f t="shared" si="611"/>
        <v>43988.791666657482</v>
      </c>
      <c r="B3791" s="190">
        <f t="shared" si="607"/>
        <v>43988</v>
      </c>
      <c r="C3791" s="1">
        <f t="shared" si="608"/>
        <v>19</v>
      </c>
      <c r="D3791" s="191">
        <v>2.9815730447587567</v>
      </c>
      <c r="E3791" s="192">
        <f t="shared" si="609"/>
        <v>1.0353108991570533E-4</v>
      </c>
      <c r="F3791" s="193">
        <f t="shared" si="610"/>
        <v>4.445413826679645</v>
      </c>
      <c r="G3791" s="193">
        <f t="shared" si="614"/>
        <v>4.6097980496556588</v>
      </c>
      <c r="H3791" s="193">
        <f t="shared" si="614"/>
        <v>4.7802609356801486</v>
      </c>
      <c r="I3791" s="193">
        <f t="shared" si="614"/>
        <v>4.9570272638942532</v>
      </c>
      <c r="J3791" s="193">
        <f t="shared" si="614"/>
        <v>5.1403301254086786</v>
      </c>
      <c r="K3791" s="193">
        <f>MAX(0,(F3791-'2031 forecast'!$C$10))</f>
        <v>0</v>
      </c>
      <c r="L3791" s="193">
        <f>MAX(0,(G3791-'2031 forecast'!$C$10))</f>
        <v>0</v>
      </c>
      <c r="M3791" s="193">
        <f>MAX(0,(H3791-'2031 forecast'!$C$10))</f>
        <v>0</v>
      </c>
      <c r="N3791" s="193">
        <f>MAX(0,(I3791-'2031 forecast'!$C$10))</f>
        <v>0</v>
      </c>
      <c r="O3791" s="193">
        <f>MAX(0,(J3791-'2031 forecast'!$C$10))</f>
        <v>0</v>
      </c>
      <c r="P3791" s="175" t="str">
        <f t="shared" si="612"/>
        <v/>
      </c>
      <c r="Q3791" s="175" t="str">
        <f t="shared" si="613"/>
        <v/>
      </c>
    </row>
    <row r="3792" spans="1:17" s="1" customFormat="1" x14ac:dyDescent="0.3">
      <c r="A3792" s="189">
        <f t="shared" si="611"/>
        <v>43988.833333324146</v>
      </c>
      <c r="B3792" s="190">
        <f t="shared" si="607"/>
        <v>43988</v>
      </c>
      <c r="C3792" s="1">
        <f t="shared" si="608"/>
        <v>20</v>
      </c>
      <c r="D3792" s="191">
        <v>2.8159300978277146</v>
      </c>
      <c r="E3792" s="192">
        <f t="shared" si="609"/>
        <v>9.7779362698166138E-5</v>
      </c>
      <c r="F3792" s="193">
        <f t="shared" si="610"/>
        <v>4.1984463918641088</v>
      </c>
      <c r="G3792" s="193">
        <f t="shared" si="614"/>
        <v>4.3536981580081218</v>
      </c>
      <c r="H3792" s="193">
        <f t="shared" si="614"/>
        <v>4.5146908836979183</v>
      </c>
      <c r="I3792" s="193">
        <f t="shared" si="614"/>
        <v>4.6816368603445717</v>
      </c>
      <c r="J3792" s="193">
        <f t="shared" si="614"/>
        <v>4.8547562295526401</v>
      </c>
      <c r="K3792" s="193">
        <f>MAX(0,(F3792-'2031 forecast'!$C$10))</f>
        <v>0</v>
      </c>
      <c r="L3792" s="193">
        <f>MAX(0,(G3792-'2031 forecast'!$C$10))</f>
        <v>0</v>
      </c>
      <c r="M3792" s="193">
        <f>MAX(0,(H3792-'2031 forecast'!$C$10))</f>
        <v>0</v>
      </c>
      <c r="N3792" s="193">
        <f>MAX(0,(I3792-'2031 forecast'!$C$10))</f>
        <v>0</v>
      </c>
      <c r="O3792" s="193">
        <f>MAX(0,(J3792-'2031 forecast'!$C$10))</f>
        <v>0</v>
      </c>
      <c r="P3792" s="175" t="str">
        <f t="shared" si="612"/>
        <v/>
      </c>
      <c r="Q3792" s="175" t="str">
        <f t="shared" si="613"/>
        <v/>
      </c>
    </row>
    <row r="3793" spans="1:17" s="1" customFormat="1" x14ac:dyDescent="0.3">
      <c r="A3793" s="189">
        <f t="shared" si="611"/>
        <v>43988.87499999081</v>
      </c>
      <c r="B3793" s="190">
        <f t="shared" si="607"/>
        <v>43988</v>
      </c>
      <c r="C3793" s="1">
        <f t="shared" si="608"/>
        <v>21</v>
      </c>
      <c r="D3793" s="191">
        <v>2.8535762221302239</v>
      </c>
      <c r="E3793" s="192">
        <f t="shared" si="609"/>
        <v>9.908657342942503E-5</v>
      </c>
      <c r="F3793" s="193">
        <f t="shared" si="610"/>
        <v>4.2545753543221849</v>
      </c>
      <c r="G3793" s="193">
        <f t="shared" si="614"/>
        <v>4.411902678837107</v>
      </c>
      <c r="H3793" s="193">
        <f t="shared" si="614"/>
        <v>4.5750477136938787</v>
      </c>
      <c r="I3793" s="193">
        <f t="shared" si="614"/>
        <v>4.7442255884240438</v>
      </c>
      <c r="J3793" s="193">
        <f t="shared" si="614"/>
        <v>4.9196593877017394</v>
      </c>
      <c r="K3793" s="193">
        <f>MAX(0,(F3793-'2031 forecast'!$C$10))</f>
        <v>0</v>
      </c>
      <c r="L3793" s="193">
        <f>MAX(0,(G3793-'2031 forecast'!$C$10))</f>
        <v>0</v>
      </c>
      <c r="M3793" s="193">
        <f>MAX(0,(H3793-'2031 forecast'!$C$10))</f>
        <v>0</v>
      </c>
      <c r="N3793" s="193">
        <f>MAX(0,(I3793-'2031 forecast'!$C$10))</f>
        <v>0</v>
      </c>
      <c r="O3793" s="193">
        <f>MAX(0,(J3793-'2031 forecast'!$C$10))</f>
        <v>0</v>
      </c>
      <c r="P3793" s="175" t="str">
        <f t="shared" si="612"/>
        <v/>
      </c>
      <c r="Q3793" s="175" t="str">
        <f t="shared" si="613"/>
        <v/>
      </c>
    </row>
    <row r="3794" spans="1:17" s="1" customFormat="1" x14ac:dyDescent="0.3">
      <c r="A3794" s="189">
        <f t="shared" si="611"/>
        <v>43988.916666657475</v>
      </c>
      <c r="B3794" s="190">
        <f t="shared" si="607"/>
        <v>43988</v>
      </c>
      <c r="C3794" s="1">
        <f t="shared" si="608"/>
        <v>22</v>
      </c>
      <c r="D3794" s="191">
        <v>2.6502871508966721</v>
      </c>
      <c r="E3794" s="192">
        <f t="shared" si="609"/>
        <v>9.2027635480626934E-5</v>
      </c>
      <c r="F3794" s="193">
        <f t="shared" si="610"/>
        <v>3.9514789570485722</v>
      </c>
      <c r="G3794" s="193">
        <f t="shared" si="614"/>
        <v>4.0975982663605839</v>
      </c>
      <c r="H3794" s="193">
        <f t="shared" si="614"/>
        <v>4.249120831715687</v>
      </c>
      <c r="I3794" s="193">
        <f t="shared" si="614"/>
        <v>4.4062464567948902</v>
      </c>
      <c r="J3794" s="193">
        <f t="shared" si="614"/>
        <v>4.5691823336966015</v>
      </c>
      <c r="K3794" s="193">
        <f>MAX(0,(F3794-'2031 forecast'!$C$10))</f>
        <v>0</v>
      </c>
      <c r="L3794" s="193">
        <f>MAX(0,(G3794-'2031 forecast'!$C$10))</f>
        <v>0</v>
      </c>
      <c r="M3794" s="193">
        <f>MAX(0,(H3794-'2031 forecast'!$C$10))</f>
        <v>0</v>
      </c>
      <c r="N3794" s="193">
        <f>MAX(0,(I3794-'2031 forecast'!$C$10))</f>
        <v>0</v>
      </c>
      <c r="O3794" s="193">
        <f>MAX(0,(J3794-'2031 forecast'!$C$10))</f>
        <v>0</v>
      </c>
      <c r="P3794" s="175" t="str">
        <f t="shared" si="612"/>
        <v/>
      </c>
      <c r="Q3794" s="175" t="str">
        <f t="shared" si="613"/>
        <v/>
      </c>
    </row>
    <row r="3795" spans="1:17" s="1" customFormat="1" x14ac:dyDescent="0.3">
      <c r="A3795" s="189">
        <f t="shared" si="611"/>
        <v>43988.958333324139</v>
      </c>
      <c r="B3795" s="190">
        <f t="shared" si="607"/>
        <v>43988</v>
      </c>
      <c r="C3795" s="1">
        <f t="shared" si="608"/>
        <v>23</v>
      </c>
      <c r="D3795" s="191">
        <v>2.4771149791051283</v>
      </c>
      <c r="E3795" s="192">
        <f t="shared" si="609"/>
        <v>8.6014466116835972E-5</v>
      </c>
      <c r="F3795" s="193">
        <f t="shared" si="610"/>
        <v>3.6932857297414214</v>
      </c>
      <c r="G3795" s="193">
        <f t="shared" si="614"/>
        <v>3.8298574705472506</v>
      </c>
      <c r="H3795" s="193">
        <f t="shared" si="614"/>
        <v>3.9714794137342642</v>
      </c>
      <c r="I3795" s="193">
        <f t="shared" si="614"/>
        <v>4.1183383076293154</v>
      </c>
      <c r="J3795" s="193">
        <f t="shared" si="614"/>
        <v>4.2706278062107446</v>
      </c>
      <c r="K3795" s="193">
        <f>MAX(0,(F3795-'2031 forecast'!$C$10))</f>
        <v>0</v>
      </c>
      <c r="L3795" s="193">
        <f>MAX(0,(G3795-'2031 forecast'!$C$10))</f>
        <v>0</v>
      </c>
      <c r="M3795" s="193">
        <f>MAX(0,(H3795-'2031 forecast'!$C$10))</f>
        <v>0</v>
      </c>
      <c r="N3795" s="193">
        <f>MAX(0,(I3795-'2031 forecast'!$C$10))</f>
        <v>0</v>
      </c>
      <c r="O3795" s="193">
        <f>MAX(0,(J3795-'2031 forecast'!$C$10))</f>
        <v>0</v>
      </c>
      <c r="P3795" s="175" t="str">
        <f t="shared" si="612"/>
        <v/>
      </c>
      <c r="Q3795" s="175" t="str">
        <f t="shared" si="613"/>
        <v/>
      </c>
    </row>
    <row r="3796" spans="1:17" s="1" customFormat="1" x14ac:dyDescent="0.3">
      <c r="A3796" s="189">
        <f t="shared" si="611"/>
        <v>43988.999999990803</v>
      </c>
      <c r="B3796" s="190">
        <f t="shared" si="607"/>
        <v>43988</v>
      </c>
      <c r="C3796" s="1">
        <f t="shared" si="608"/>
        <v>0</v>
      </c>
      <c r="D3796" s="191">
        <v>2.8008716481067104</v>
      </c>
      <c r="E3796" s="192">
        <f t="shared" si="609"/>
        <v>9.7256478405662557E-5</v>
      </c>
      <c r="F3796" s="193">
        <f t="shared" si="610"/>
        <v>4.1759948068808779</v>
      </c>
      <c r="G3796" s="193">
        <f t="shared" si="614"/>
        <v>4.3304163496765264</v>
      </c>
      <c r="H3796" s="193">
        <f t="shared" si="614"/>
        <v>4.4905481516995325</v>
      </c>
      <c r="I3796" s="193">
        <f t="shared" si="614"/>
        <v>4.6566013691127814</v>
      </c>
      <c r="J3796" s="193">
        <f t="shared" si="614"/>
        <v>4.8287949662929996</v>
      </c>
      <c r="K3796" s="193">
        <f>MAX(0,(F3796-'2031 forecast'!$C$10))</f>
        <v>0</v>
      </c>
      <c r="L3796" s="193">
        <f>MAX(0,(G3796-'2031 forecast'!$C$10))</f>
        <v>0</v>
      </c>
      <c r="M3796" s="193">
        <f>MAX(0,(H3796-'2031 forecast'!$C$10))</f>
        <v>0</v>
      </c>
      <c r="N3796" s="193">
        <f>MAX(0,(I3796-'2031 forecast'!$C$10))</f>
        <v>0</v>
      </c>
      <c r="O3796" s="193">
        <f>MAX(0,(J3796-'2031 forecast'!$C$10))</f>
        <v>0</v>
      </c>
      <c r="P3796" s="175" t="str">
        <f t="shared" si="612"/>
        <v/>
      </c>
      <c r="Q3796" s="175" t="str">
        <f t="shared" si="613"/>
        <v/>
      </c>
    </row>
    <row r="3797" spans="1:17" s="1" customFormat="1" x14ac:dyDescent="0.3">
      <c r="A3797" s="189">
        <f t="shared" si="611"/>
        <v>43989.041666657467</v>
      </c>
      <c r="B3797" s="190">
        <f t="shared" si="607"/>
        <v>43989</v>
      </c>
      <c r="C3797" s="1">
        <f t="shared" si="608"/>
        <v>1</v>
      </c>
      <c r="D3797" s="191">
        <v>2.1382998603825425</v>
      </c>
      <c r="E3797" s="192">
        <f t="shared" si="609"/>
        <v>7.4249569535505834E-5</v>
      </c>
      <c r="F3797" s="193">
        <f t="shared" si="610"/>
        <v>3.1881250676187349</v>
      </c>
      <c r="G3797" s="193">
        <f t="shared" si="614"/>
        <v>3.3060167830863811</v>
      </c>
      <c r="H3797" s="193">
        <f t="shared" si="614"/>
        <v>3.4282679437706114</v>
      </c>
      <c r="I3797" s="193">
        <f t="shared" si="614"/>
        <v>3.5550397549140595</v>
      </c>
      <c r="J3797" s="193">
        <f t="shared" si="614"/>
        <v>3.6864993828688495</v>
      </c>
      <c r="K3797" s="193">
        <f>MAX(0,(F3797-'2031 forecast'!$C$10))</f>
        <v>0</v>
      </c>
      <c r="L3797" s="193">
        <f>MAX(0,(G3797-'2031 forecast'!$C$10))</f>
        <v>0</v>
      </c>
      <c r="M3797" s="193">
        <f>MAX(0,(H3797-'2031 forecast'!$C$10))</f>
        <v>0</v>
      </c>
      <c r="N3797" s="193">
        <f>MAX(0,(I3797-'2031 forecast'!$C$10))</f>
        <v>0</v>
      </c>
      <c r="O3797" s="193">
        <f>MAX(0,(J3797-'2031 forecast'!$C$10))</f>
        <v>0</v>
      </c>
      <c r="P3797" s="175" t="str">
        <f t="shared" si="612"/>
        <v/>
      </c>
      <c r="Q3797" s="175" t="str">
        <f t="shared" si="613"/>
        <v/>
      </c>
    </row>
    <row r="3798" spans="1:17" s="1" customFormat="1" x14ac:dyDescent="0.3">
      <c r="A3798" s="189">
        <f t="shared" si="611"/>
        <v>43989.083333324132</v>
      </c>
      <c r="B3798" s="190">
        <f t="shared" si="607"/>
        <v>43989</v>
      </c>
      <c r="C3798" s="1">
        <f t="shared" si="608"/>
        <v>2</v>
      </c>
      <c r="D3798" s="191">
        <v>2.1081829609405349</v>
      </c>
      <c r="E3798" s="192">
        <f t="shared" si="609"/>
        <v>7.3203800950498712E-5</v>
      </c>
      <c r="F3798" s="193">
        <f t="shared" si="610"/>
        <v>3.1432218976522743</v>
      </c>
      <c r="G3798" s="193">
        <f t="shared" si="614"/>
        <v>3.2594531664231927</v>
      </c>
      <c r="H3798" s="193">
        <f t="shared" si="614"/>
        <v>3.3799824797738425</v>
      </c>
      <c r="I3798" s="193">
        <f t="shared" si="614"/>
        <v>3.5049687724504817</v>
      </c>
      <c r="J3798" s="193">
        <f t="shared" si="614"/>
        <v>3.63457685634957</v>
      </c>
      <c r="K3798" s="193">
        <f>MAX(0,(F3798-'2031 forecast'!$C$10))</f>
        <v>0</v>
      </c>
      <c r="L3798" s="193">
        <f>MAX(0,(G3798-'2031 forecast'!$C$10))</f>
        <v>0</v>
      </c>
      <c r="M3798" s="193">
        <f>MAX(0,(H3798-'2031 forecast'!$C$10))</f>
        <v>0</v>
      </c>
      <c r="N3798" s="193">
        <f>MAX(0,(I3798-'2031 forecast'!$C$10))</f>
        <v>0</v>
      </c>
      <c r="O3798" s="193">
        <f>MAX(0,(J3798-'2031 forecast'!$C$10))</f>
        <v>0</v>
      </c>
      <c r="P3798" s="175" t="str">
        <f t="shared" si="612"/>
        <v/>
      </c>
      <c r="Q3798" s="175" t="str">
        <f t="shared" si="613"/>
        <v/>
      </c>
    </row>
    <row r="3799" spans="1:17" s="1" customFormat="1" x14ac:dyDescent="0.3">
      <c r="A3799" s="189">
        <f t="shared" si="611"/>
        <v>43989.124999990796</v>
      </c>
      <c r="B3799" s="190">
        <f t="shared" si="607"/>
        <v>43989</v>
      </c>
      <c r="C3799" s="1">
        <f t="shared" si="608"/>
        <v>3</v>
      </c>
      <c r="D3799" s="191">
        <v>2.002773812893508</v>
      </c>
      <c r="E3799" s="192">
        <f t="shared" si="609"/>
        <v>6.9543610902973765E-5</v>
      </c>
      <c r="F3799" s="193">
        <f t="shared" si="610"/>
        <v>2.9860608027696598</v>
      </c>
      <c r="G3799" s="193">
        <f t="shared" si="614"/>
        <v>3.0964805081020326</v>
      </c>
      <c r="H3799" s="193">
        <f t="shared" si="614"/>
        <v>3.2109833557851499</v>
      </c>
      <c r="I3799" s="193">
        <f t="shared" si="614"/>
        <v>3.3297203338279568</v>
      </c>
      <c r="J3799" s="193">
        <f t="shared" si="614"/>
        <v>3.4528480135320909</v>
      </c>
      <c r="K3799" s="193">
        <f>MAX(0,(F3799-'2031 forecast'!$C$10))</f>
        <v>0</v>
      </c>
      <c r="L3799" s="193">
        <f>MAX(0,(G3799-'2031 forecast'!$C$10))</f>
        <v>0</v>
      </c>
      <c r="M3799" s="193">
        <f>MAX(0,(H3799-'2031 forecast'!$C$10))</f>
        <v>0</v>
      </c>
      <c r="N3799" s="193">
        <f>MAX(0,(I3799-'2031 forecast'!$C$10))</f>
        <v>0</v>
      </c>
      <c r="O3799" s="193">
        <f>MAX(0,(J3799-'2031 forecast'!$C$10))</f>
        <v>0</v>
      </c>
      <c r="P3799" s="175" t="str">
        <f t="shared" si="612"/>
        <v/>
      </c>
      <c r="Q3799" s="175" t="str">
        <f t="shared" si="613"/>
        <v/>
      </c>
    </row>
    <row r="3800" spans="1:17" s="1" customFormat="1" x14ac:dyDescent="0.3">
      <c r="A3800" s="189">
        <f t="shared" si="611"/>
        <v>43989.16666665746</v>
      </c>
      <c r="B3800" s="190">
        <f t="shared" si="607"/>
        <v>43989</v>
      </c>
      <c r="C3800" s="1">
        <f t="shared" si="608"/>
        <v>4</v>
      </c>
      <c r="D3800" s="191">
        <v>2.0328907123355155</v>
      </c>
      <c r="E3800" s="192">
        <f t="shared" si="609"/>
        <v>7.0589379487980886E-5</v>
      </c>
      <c r="F3800" s="193">
        <f t="shared" si="610"/>
        <v>3.0309639727361208</v>
      </c>
      <c r="G3800" s="193">
        <f t="shared" si="614"/>
        <v>3.143044124765221</v>
      </c>
      <c r="H3800" s="193">
        <f t="shared" si="614"/>
        <v>3.2592688197819188</v>
      </c>
      <c r="I3800" s="193">
        <f t="shared" si="614"/>
        <v>3.3797913162915352</v>
      </c>
      <c r="J3800" s="193">
        <f t="shared" si="614"/>
        <v>3.5047705400513705</v>
      </c>
      <c r="K3800" s="193">
        <f>MAX(0,(F3800-'2031 forecast'!$C$10))</f>
        <v>0</v>
      </c>
      <c r="L3800" s="193">
        <f>MAX(0,(G3800-'2031 forecast'!$C$10))</f>
        <v>0</v>
      </c>
      <c r="M3800" s="193">
        <f>MAX(0,(H3800-'2031 forecast'!$C$10))</f>
        <v>0</v>
      </c>
      <c r="N3800" s="193">
        <f>MAX(0,(I3800-'2031 forecast'!$C$10))</f>
        <v>0</v>
      </c>
      <c r="O3800" s="193">
        <f>MAX(0,(J3800-'2031 forecast'!$C$10))</f>
        <v>0</v>
      </c>
      <c r="P3800" s="175" t="str">
        <f t="shared" si="612"/>
        <v/>
      </c>
      <c r="Q3800" s="175" t="str">
        <f t="shared" si="613"/>
        <v/>
      </c>
    </row>
    <row r="3801" spans="1:17" s="1" customFormat="1" x14ac:dyDescent="0.3">
      <c r="A3801" s="189">
        <f t="shared" si="611"/>
        <v>43989.208333324124</v>
      </c>
      <c r="B3801" s="190">
        <f t="shared" si="607"/>
        <v>43989</v>
      </c>
      <c r="C3801" s="1">
        <f t="shared" si="608"/>
        <v>5</v>
      </c>
      <c r="D3801" s="191">
        <v>1.9575984637304968</v>
      </c>
      <c r="E3801" s="192">
        <f t="shared" si="609"/>
        <v>6.7974958025463088E-5</v>
      </c>
      <c r="F3801" s="193">
        <f t="shared" si="610"/>
        <v>2.9187060478199687</v>
      </c>
      <c r="G3801" s="193">
        <f t="shared" si="614"/>
        <v>3.0266350831072502</v>
      </c>
      <c r="H3801" s="193">
        <f t="shared" si="614"/>
        <v>3.1385551597899966</v>
      </c>
      <c r="I3801" s="193">
        <f t="shared" si="614"/>
        <v>3.25461386013259</v>
      </c>
      <c r="J3801" s="193">
        <f t="shared" si="614"/>
        <v>3.3749642237531723</v>
      </c>
      <c r="K3801" s="193">
        <f>MAX(0,(F3801-'2031 forecast'!$C$10))</f>
        <v>0</v>
      </c>
      <c r="L3801" s="193">
        <f>MAX(0,(G3801-'2031 forecast'!$C$10))</f>
        <v>0</v>
      </c>
      <c r="M3801" s="193">
        <f>MAX(0,(H3801-'2031 forecast'!$C$10))</f>
        <v>0</v>
      </c>
      <c r="N3801" s="193">
        <f>MAX(0,(I3801-'2031 forecast'!$C$10))</f>
        <v>0</v>
      </c>
      <c r="O3801" s="193">
        <f>MAX(0,(J3801-'2031 forecast'!$C$10))</f>
        <v>0</v>
      </c>
      <c r="P3801" s="175" t="str">
        <f t="shared" si="612"/>
        <v/>
      </c>
      <c r="Q3801" s="175" t="str">
        <f t="shared" si="613"/>
        <v/>
      </c>
    </row>
    <row r="3802" spans="1:17" s="1" customFormat="1" x14ac:dyDescent="0.3">
      <c r="A3802" s="189">
        <f t="shared" si="611"/>
        <v>43989.249999990789</v>
      </c>
      <c r="B3802" s="190">
        <f t="shared" si="607"/>
        <v>43989</v>
      </c>
      <c r="C3802" s="1">
        <f t="shared" si="608"/>
        <v>6</v>
      </c>
      <c r="D3802" s="191">
        <v>1.9801861383120025</v>
      </c>
      <c r="E3802" s="192">
        <f t="shared" si="609"/>
        <v>6.8759284464218426E-5</v>
      </c>
      <c r="F3802" s="193">
        <f t="shared" si="610"/>
        <v>2.9523834252948142</v>
      </c>
      <c r="G3802" s="193">
        <f t="shared" si="614"/>
        <v>3.0615577956046414</v>
      </c>
      <c r="H3802" s="193">
        <f t="shared" si="614"/>
        <v>3.174769257787573</v>
      </c>
      <c r="I3802" s="193">
        <f t="shared" si="614"/>
        <v>3.2921670969802732</v>
      </c>
      <c r="J3802" s="193">
        <f t="shared" si="614"/>
        <v>3.4139061186426316</v>
      </c>
      <c r="K3802" s="193">
        <f>MAX(0,(F3802-'2031 forecast'!$C$10))</f>
        <v>0</v>
      </c>
      <c r="L3802" s="193">
        <f>MAX(0,(G3802-'2031 forecast'!$C$10))</f>
        <v>0</v>
      </c>
      <c r="M3802" s="193">
        <f>MAX(0,(H3802-'2031 forecast'!$C$10))</f>
        <v>0</v>
      </c>
      <c r="N3802" s="193">
        <f>MAX(0,(I3802-'2031 forecast'!$C$10))</f>
        <v>0</v>
      </c>
      <c r="O3802" s="193">
        <f>MAX(0,(J3802-'2031 forecast'!$C$10))</f>
        <v>0</v>
      </c>
      <c r="P3802" s="175" t="str">
        <f t="shared" si="612"/>
        <v/>
      </c>
      <c r="Q3802" s="175" t="str">
        <f t="shared" si="613"/>
        <v/>
      </c>
    </row>
    <row r="3803" spans="1:17" s="1" customFormat="1" x14ac:dyDescent="0.3">
      <c r="A3803" s="189">
        <f t="shared" si="611"/>
        <v>43989.291666657453</v>
      </c>
      <c r="B3803" s="190">
        <f t="shared" si="607"/>
        <v>43989</v>
      </c>
      <c r="C3803" s="1">
        <f t="shared" si="608"/>
        <v>7</v>
      </c>
      <c r="D3803" s="191">
        <v>2.1533583101035458</v>
      </c>
      <c r="E3803" s="192">
        <f t="shared" si="609"/>
        <v>7.4772453828009374E-5</v>
      </c>
      <c r="F3803" s="193">
        <f t="shared" si="610"/>
        <v>3.2105766526019646</v>
      </c>
      <c r="G3803" s="193">
        <f t="shared" si="614"/>
        <v>3.3292985914179742</v>
      </c>
      <c r="H3803" s="193">
        <f t="shared" si="614"/>
        <v>3.452410675768995</v>
      </c>
      <c r="I3803" s="193">
        <f t="shared" si="614"/>
        <v>3.580075246145848</v>
      </c>
      <c r="J3803" s="193">
        <f t="shared" si="614"/>
        <v>3.7124606461284881</v>
      </c>
      <c r="K3803" s="193">
        <f>MAX(0,(F3803-'2031 forecast'!$C$10))</f>
        <v>0</v>
      </c>
      <c r="L3803" s="193">
        <f>MAX(0,(G3803-'2031 forecast'!$C$10))</f>
        <v>0</v>
      </c>
      <c r="M3803" s="193">
        <f>MAX(0,(H3803-'2031 forecast'!$C$10))</f>
        <v>0</v>
      </c>
      <c r="N3803" s="193">
        <f>MAX(0,(I3803-'2031 forecast'!$C$10))</f>
        <v>0</v>
      </c>
      <c r="O3803" s="193">
        <f>MAX(0,(J3803-'2031 forecast'!$C$10))</f>
        <v>0</v>
      </c>
      <c r="P3803" s="175" t="str">
        <f t="shared" si="612"/>
        <v/>
      </c>
      <c r="Q3803" s="175" t="str">
        <f t="shared" si="613"/>
        <v/>
      </c>
    </row>
    <row r="3804" spans="1:17" s="1" customFormat="1" x14ac:dyDescent="0.3">
      <c r="A3804" s="189">
        <f t="shared" si="611"/>
        <v>43989.333333324117</v>
      </c>
      <c r="B3804" s="190">
        <f t="shared" si="607"/>
        <v>43989</v>
      </c>
      <c r="C3804" s="1">
        <f t="shared" si="608"/>
        <v>8</v>
      </c>
      <c r="D3804" s="191">
        <v>2.2512382332900711</v>
      </c>
      <c r="E3804" s="192">
        <f t="shared" si="609"/>
        <v>7.8171201729282551E-5</v>
      </c>
      <c r="F3804" s="193">
        <f t="shared" si="610"/>
        <v>3.3565119549929641</v>
      </c>
      <c r="G3804" s="193">
        <f t="shared" si="614"/>
        <v>3.4806303455733376</v>
      </c>
      <c r="H3804" s="193">
        <f t="shared" si="614"/>
        <v>3.6093384337584959</v>
      </c>
      <c r="I3804" s="193">
        <f t="shared" si="614"/>
        <v>3.7428059391524786</v>
      </c>
      <c r="J3804" s="193">
        <f t="shared" si="614"/>
        <v>3.8812088573161478</v>
      </c>
      <c r="K3804" s="193">
        <f>MAX(0,(F3804-'2031 forecast'!$C$10))</f>
        <v>0</v>
      </c>
      <c r="L3804" s="193">
        <f>MAX(0,(G3804-'2031 forecast'!$C$10))</f>
        <v>0</v>
      </c>
      <c r="M3804" s="193">
        <f>MAX(0,(H3804-'2031 forecast'!$C$10))</f>
        <v>0</v>
      </c>
      <c r="N3804" s="193">
        <f>MAX(0,(I3804-'2031 forecast'!$C$10))</f>
        <v>0</v>
      </c>
      <c r="O3804" s="193">
        <f>MAX(0,(J3804-'2031 forecast'!$C$10))</f>
        <v>0</v>
      </c>
      <c r="P3804" s="175" t="str">
        <f t="shared" si="612"/>
        <v/>
      </c>
      <c r="Q3804" s="175" t="str">
        <f t="shared" si="613"/>
        <v/>
      </c>
    </row>
    <row r="3805" spans="1:17" s="1" customFormat="1" x14ac:dyDescent="0.3">
      <c r="A3805" s="189">
        <f t="shared" si="611"/>
        <v>43989.374999990781</v>
      </c>
      <c r="B3805" s="190">
        <f t="shared" si="607"/>
        <v>43989</v>
      </c>
      <c r="C3805" s="1">
        <f t="shared" si="608"/>
        <v>9</v>
      </c>
      <c r="D3805" s="191">
        <v>2.3415889316160943</v>
      </c>
      <c r="E3805" s="192">
        <f t="shared" si="609"/>
        <v>8.130850748430393E-5</v>
      </c>
      <c r="F3805" s="193">
        <f t="shared" si="610"/>
        <v>3.4912214648923476</v>
      </c>
      <c r="G3805" s="193">
        <f t="shared" ref="G3805:J3824" si="615">$E3805*G$2</f>
        <v>3.6203211955629033</v>
      </c>
      <c r="H3805" s="193">
        <f t="shared" si="615"/>
        <v>3.7541948257488036</v>
      </c>
      <c r="I3805" s="193">
        <f t="shared" si="615"/>
        <v>3.8930188865432136</v>
      </c>
      <c r="J3805" s="193">
        <f t="shared" si="615"/>
        <v>4.0369764368739869</v>
      </c>
      <c r="K3805" s="193">
        <f>MAX(0,(F3805-'2031 forecast'!$C$10))</f>
        <v>0</v>
      </c>
      <c r="L3805" s="193">
        <f>MAX(0,(G3805-'2031 forecast'!$C$10))</f>
        <v>0</v>
      </c>
      <c r="M3805" s="193">
        <f>MAX(0,(H3805-'2031 forecast'!$C$10))</f>
        <v>0</v>
      </c>
      <c r="N3805" s="193">
        <f>MAX(0,(I3805-'2031 forecast'!$C$10))</f>
        <v>0</v>
      </c>
      <c r="O3805" s="193">
        <f>MAX(0,(J3805-'2031 forecast'!$C$10))</f>
        <v>0</v>
      </c>
      <c r="P3805" s="175" t="str">
        <f t="shared" si="612"/>
        <v/>
      </c>
      <c r="Q3805" s="175" t="str">
        <f t="shared" si="613"/>
        <v/>
      </c>
    </row>
    <row r="3806" spans="1:17" s="1" customFormat="1" x14ac:dyDescent="0.3">
      <c r="A3806" s="189">
        <f t="shared" si="611"/>
        <v>43989.416666657446</v>
      </c>
      <c r="B3806" s="190">
        <f t="shared" si="607"/>
        <v>43989</v>
      </c>
      <c r="C3806" s="1">
        <f t="shared" si="608"/>
        <v>10</v>
      </c>
      <c r="D3806" s="191">
        <v>2.6653456006176763</v>
      </c>
      <c r="E3806" s="192">
        <f t="shared" si="609"/>
        <v>9.2550519773130515E-5</v>
      </c>
      <c r="F3806" s="193">
        <f t="shared" si="610"/>
        <v>3.9739305420318036</v>
      </c>
      <c r="G3806" s="193">
        <f t="shared" si="615"/>
        <v>4.1208800746921792</v>
      </c>
      <c r="H3806" s="193">
        <f t="shared" si="615"/>
        <v>4.2732635637140719</v>
      </c>
      <c r="I3806" s="193">
        <f t="shared" si="615"/>
        <v>4.4312819480266805</v>
      </c>
      <c r="J3806" s="193">
        <f t="shared" si="615"/>
        <v>4.595143596956242</v>
      </c>
      <c r="K3806" s="193">
        <f>MAX(0,(F3806-'2031 forecast'!$C$10))</f>
        <v>0</v>
      </c>
      <c r="L3806" s="193">
        <f>MAX(0,(G3806-'2031 forecast'!$C$10))</f>
        <v>0</v>
      </c>
      <c r="M3806" s="193">
        <f>MAX(0,(H3806-'2031 forecast'!$C$10))</f>
        <v>0</v>
      </c>
      <c r="N3806" s="193">
        <f>MAX(0,(I3806-'2031 forecast'!$C$10))</f>
        <v>0</v>
      </c>
      <c r="O3806" s="193">
        <f>MAX(0,(J3806-'2031 forecast'!$C$10))</f>
        <v>0</v>
      </c>
      <c r="P3806" s="175" t="str">
        <f t="shared" si="612"/>
        <v/>
      </c>
      <c r="Q3806" s="175" t="str">
        <f t="shared" si="613"/>
        <v/>
      </c>
    </row>
    <row r="3807" spans="1:17" s="1" customFormat="1" x14ac:dyDescent="0.3">
      <c r="A3807" s="189">
        <f t="shared" si="611"/>
        <v>43989.45833332411</v>
      </c>
      <c r="B3807" s="190">
        <f t="shared" si="607"/>
        <v>43989</v>
      </c>
      <c r="C3807" s="1">
        <f t="shared" si="608"/>
        <v>11</v>
      </c>
      <c r="D3807" s="191">
        <v>2.7331086243621936</v>
      </c>
      <c r="E3807" s="192">
        <f t="shared" si="609"/>
        <v>9.4903499089396543E-5</v>
      </c>
      <c r="F3807" s="193">
        <f t="shared" si="610"/>
        <v>4.0749626744563407</v>
      </c>
      <c r="G3807" s="193">
        <f t="shared" si="615"/>
        <v>4.2256482121843533</v>
      </c>
      <c r="H3807" s="193">
        <f t="shared" si="615"/>
        <v>4.3819058577068031</v>
      </c>
      <c r="I3807" s="193">
        <f t="shared" si="615"/>
        <v>4.5439416585697314</v>
      </c>
      <c r="J3807" s="193">
        <f t="shared" si="615"/>
        <v>4.7119692816246213</v>
      </c>
      <c r="K3807" s="193">
        <f>MAX(0,(F3807-'2031 forecast'!$C$10))</f>
        <v>0</v>
      </c>
      <c r="L3807" s="193">
        <f>MAX(0,(G3807-'2031 forecast'!$C$10))</f>
        <v>0</v>
      </c>
      <c r="M3807" s="193">
        <f>MAX(0,(H3807-'2031 forecast'!$C$10))</f>
        <v>0</v>
      </c>
      <c r="N3807" s="193">
        <f>MAX(0,(I3807-'2031 forecast'!$C$10))</f>
        <v>0</v>
      </c>
      <c r="O3807" s="193">
        <f>MAX(0,(J3807-'2031 forecast'!$C$10))</f>
        <v>0</v>
      </c>
      <c r="P3807" s="175" t="str">
        <f t="shared" si="612"/>
        <v/>
      </c>
      <c r="Q3807" s="175" t="str">
        <f t="shared" si="613"/>
        <v/>
      </c>
    </row>
    <row r="3808" spans="1:17" s="1" customFormat="1" x14ac:dyDescent="0.3">
      <c r="A3808" s="189">
        <f t="shared" si="611"/>
        <v>43989.499999990774</v>
      </c>
      <c r="B3808" s="190">
        <f t="shared" si="607"/>
        <v>43989</v>
      </c>
      <c r="C3808" s="1">
        <f t="shared" si="608"/>
        <v>12</v>
      </c>
      <c r="D3808" s="191">
        <v>2.9213392458747411</v>
      </c>
      <c r="E3808" s="192">
        <f t="shared" si="609"/>
        <v>1.0143955274569106E-4</v>
      </c>
      <c r="F3808" s="193">
        <f t="shared" si="610"/>
        <v>4.355607486746722</v>
      </c>
      <c r="G3808" s="193">
        <f t="shared" si="615"/>
        <v>4.5166708163292801</v>
      </c>
      <c r="H3808" s="193">
        <f t="shared" si="615"/>
        <v>4.6836900076866099</v>
      </c>
      <c r="I3808" s="193">
        <f t="shared" si="615"/>
        <v>4.8568852989670948</v>
      </c>
      <c r="J3808" s="193">
        <f t="shared" si="615"/>
        <v>5.0364850723701178</v>
      </c>
      <c r="K3808" s="193">
        <f>MAX(0,(F3808-'2031 forecast'!$C$10))</f>
        <v>0</v>
      </c>
      <c r="L3808" s="193">
        <f>MAX(0,(G3808-'2031 forecast'!$C$10))</f>
        <v>0</v>
      </c>
      <c r="M3808" s="193">
        <f>MAX(0,(H3808-'2031 forecast'!$C$10))</f>
        <v>0</v>
      </c>
      <c r="N3808" s="193">
        <f>MAX(0,(I3808-'2031 forecast'!$C$10))</f>
        <v>0</v>
      </c>
      <c r="O3808" s="193">
        <f>MAX(0,(J3808-'2031 forecast'!$C$10))</f>
        <v>0</v>
      </c>
      <c r="P3808" s="175" t="str">
        <f t="shared" si="612"/>
        <v/>
      </c>
      <c r="Q3808" s="175" t="str">
        <f t="shared" si="613"/>
        <v/>
      </c>
    </row>
    <row r="3809" spans="1:17" s="1" customFormat="1" x14ac:dyDescent="0.3">
      <c r="A3809" s="189">
        <f t="shared" si="611"/>
        <v>43989.541666657438</v>
      </c>
      <c r="B3809" s="190">
        <f t="shared" si="607"/>
        <v>43989</v>
      </c>
      <c r="C3809" s="1">
        <f t="shared" si="608"/>
        <v>13</v>
      </c>
      <c r="D3809" s="191">
        <v>3.019219169061266</v>
      </c>
      <c r="E3809" s="192">
        <f t="shared" si="609"/>
        <v>1.0483830064696422E-4</v>
      </c>
      <c r="F3809" s="193">
        <f t="shared" si="610"/>
        <v>4.5015427891377211</v>
      </c>
      <c r="G3809" s="193">
        <f t="shared" si="615"/>
        <v>4.6680025704846431</v>
      </c>
      <c r="H3809" s="193">
        <f t="shared" si="615"/>
        <v>4.84061776567611</v>
      </c>
      <c r="I3809" s="193">
        <f t="shared" si="615"/>
        <v>5.0196159919737253</v>
      </c>
      <c r="J3809" s="193">
        <f t="shared" si="615"/>
        <v>5.205233283557777</v>
      </c>
      <c r="K3809" s="193">
        <f>MAX(0,(F3809-'2031 forecast'!$C$10))</f>
        <v>0</v>
      </c>
      <c r="L3809" s="193">
        <f>MAX(0,(G3809-'2031 forecast'!$C$10))</f>
        <v>0</v>
      </c>
      <c r="M3809" s="193">
        <f>MAX(0,(H3809-'2031 forecast'!$C$10))</f>
        <v>0</v>
      </c>
      <c r="N3809" s="193">
        <f>MAX(0,(I3809-'2031 forecast'!$C$10))</f>
        <v>0</v>
      </c>
      <c r="O3809" s="193">
        <f>MAX(0,(J3809-'2031 forecast'!$C$10))</f>
        <v>0</v>
      </c>
      <c r="P3809" s="175" t="str">
        <f t="shared" si="612"/>
        <v/>
      </c>
      <c r="Q3809" s="175" t="str">
        <f t="shared" si="613"/>
        <v/>
      </c>
    </row>
    <row r="3810" spans="1:17" s="1" customFormat="1" x14ac:dyDescent="0.3">
      <c r="A3810" s="189">
        <f t="shared" si="611"/>
        <v>43989.583333324103</v>
      </c>
      <c r="B3810" s="190">
        <f t="shared" si="607"/>
        <v>43989</v>
      </c>
      <c r="C3810" s="1">
        <f t="shared" si="608"/>
        <v>14</v>
      </c>
      <c r="D3810" s="191">
        <v>3.0643945182242773</v>
      </c>
      <c r="E3810" s="192">
        <f t="shared" si="609"/>
        <v>1.064069535244749E-4</v>
      </c>
      <c r="F3810" s="193">
        <f t="shared" si="610"/>
        <v>4.5688975440874122</v>
      </c>
      <c r="G3810" s="193">
        <f t="shared" si="615"/>
        <v>4.7378479954794255</v>
      </c>
      <c r="H3810" s="193">
        <f t="shared" si="615"/>
        <v>4.913045961671263</v>
      </c>
      <c r="I3810" s="193">
        <f t="shared" si="615"/>
        <v>5.0947224656690917</v>
      </c>
      <c r="J3810" s="193">
        <f t="shared" si="615"/>
        <v>5.2831170733366957</v>
      </c>
      <c r="K3810" s="193">
        <f>MAX(0,(F3810-'2031 forecast'!$C$10))</f>
        <v>0</v>
      </c>
      <c r="L3810" s="193">
        <f>MAX(0,(G3810-'2031 forecast'!$C$10))</f>
        <v>0</v>
      </c>
      <c r="M3810" s="193">
        <f>MAX(0,(H3810-'2031 forecast'!$C$10))</f>
        <v>0</v>
      </c>
      <c r="N3810" s="193">
        <f>MAX(0,(I3810-'2031 forecast'!$C$10))</f>
        <v>0</v>
      </c>
      <c r="O3810" s="193">
        <f>MAX(0,(J3810-'2031 forecast'!$C$10))</f>
        <v>0</v>
      </c>
      <c r="P3810" s="175" t="str">
        <f t="shared" si="612"/>
        <v/>
      </c>
      <c r="Q3810" s="175" t="str">
        <f t="shared" si="613"/>
        <v/>
      </c>
    </row>
    <row r="3811" spans="1:17" s="1" customFormat="1" x14ac:dyDescent="0.3">
      <c r="A3811" s="189">
        <f t="shared" si="611"/>
        <v>43989.624999990767</v>
      </c>
      <c r="B3811" s="190">
        <f t="shared" si="607"/>
        <v>43989</v>
      </c>
      <c r="C3811" s="1">
        <f t="shared" si="608"/>
        <v>15</v>
      </c>
      <c r="D3811" s="191">
        <v>3.2300374651553194</v>
      </c>
      <c r="E3811" s="192">
        <f t="shared" si="609"/>
        <v>1.1215868074201409E-4</v>
      </c>
      <c r="F3811" s="193">
        <f t="shared" si="610"/>
        <v>4.8158649789029484</v>
      </c>
      <c r="G3811" s="193">
        <f t="shared" si="615"/>
        <v>4.9939478871269625</v>
      </c>
      <c r="H3811" s="193">
        <f t="shared" si="615"/>
        <v>5.1786160136534942</v>
      </c>
      <c r="I3811" s="193">
        <f t="shared" si="615"/>
        <v>5.3701128692187732</v>
      </c>
      <c r="J3811" s="193">
        <f t="shared" si="615"/>
        <v>5.5686909691927342</v>
      </c>
      <c r="K3811" s="193">
        <f>MAX(0,(F3811-'2031 forecast'!$C$10))</f>
        <v>0</v>
      </c>
      <c r="L3811" s="193">
        <f>MAX(0,(G3811-'2031 forecast'!$C$10))</f>
        <v>0</v>
      </c>
      <c r="M3811" s="193">
        <f>MAX(0,(H3811-'2031 forecast'!$C$10))</f>
        <v>0</v>
      </c>
      <c r="N3811" s="193">
        <f>MAX(0,(I3811-'2031 forecast'!$C$10))</f>
        <v>0</v>
      </c>
      <c r="O3811" s="193">
        <f>MAX(0,(J3811-'2031 forecast'!$C$10))</f>
        <v>0</v>
      </c>
      <c r="P3811" s="175" t="str">
        <f t="shared" si="612"/>
        <v/>
      </c>
      <c r="Q3811" s="175" t="str">
        <f t="shared" si="613"/>
        <v/>
      </c>
    </row>
    <row r="3812" spans="1:17" s="1" customFormat="1" x14ac:dyDescent="0.3">
      <c r="A3812" s="189">
        <f t="shared" si="611"/>
        <v>43989.666666657431</v>
      </c>
      <c r="B3812" s="190">
        <f t="shared" si="607"/>
        <v>43989</v>
      </c>
      <c r="C3812" s="1">
        <f t="shared" si="608"/>
        <v>16</v>
      </c>
      <c r="D3812" s="191">
        <v>3.1773328911318059</v>
      </c>
      <c r="E3812" s="192">
        <f t="shared" si="609"/>
        <v>1.1032858571825161E-4</v>
      </c>
      <c r="F3812" s="193">
        <f t="shared" si="610"/>
        <v>4.7372844314616414</v>
      </c>
      <c r="G3812" s="193">
        <f t="shared" si="615"/>
        <v>4.9124615579663828</v>
      </c>
      <c r="H3812" s="193">
        <f t="shared" si="615"/>
        <v>5.0941164516591471</v>
      </c>
      <c r="I3812" s="193">
        <f t="shared" si="615"/>
        <v>5.2824886499075108</v>
      </c>
      <c r="J3812" s="193">
        <f t="shared" si="615"/>
        <v>5.4778265477839945</v>
      </c>
      <c r="K3812" s="193">
        <f>MAX(0,(F3812-'2031 forecast'!$C$10))</f>
        <v>0</v>
      </c>
      <c r="L3812" s="193">
        <f>MAX(0,(G3812-'2031 forecast'!$C$10))</f>
        <v>0</v>
      </c>
      <c r="M3812" s="193">
        <f>MAX(0,(H3812-'2031 forecast'!$C$10))</f>
        <v>0</v>
      </c>
      <c r="N3812" s="193">
        <f>MAX(0,(I3812-'2031 forecast'!$C$10))</f>
        <v>0</v>
      </c>
      <c r="O3812" s="193">
        <f>MAX(0,(J3812-'2031 forecast'!$C$10))</f>
        <v>0</v>
      </c>
      <c r="P3812" s="175" t="str">
        <f t="shared" si="612"/>
        <v/>
      </c>
      <c r="Q3812" s="175" t="str">
        <f t="shared" si="613"/>
        <v/>
      </c>
    </row>
    <row r="3813" spans="1:17" s="1" customFormat="1" x14ac:dyDescent="0.3">
      <c r="A3813" s="189">
        <f t="shared" si="611"/>
        <v>43989.708333324095</v>
      </c>
      <c r="B3813" s="190">
        <f t="shared" si="607"/>
        <v>43989</v>
      </c>
      <c r="C3813" s="1">
        <f t="shared" si="608"/>
        <v>17</v>
      </c>
      <c r="D3813" s="191">
        <v>3.1246283171082929</v>
      </c>
      <c r="E3813" s="192">
        <f t="shared" si="609"/>
        <v>1.0849849069448915E-4</v>
      </c>
      <c r="F3813" s="193">
        <f t="shared" si="610"/>
        <v>4.6587038840203343</v>
      </c>
      <c r="G3813" s="193">
        <f t="shared" si="615"/>
        <v>4.8309752288058032</v>
      </c>
      <c r="H3813" s="193">
        <f t="shared" si="615"/>
        <v>5.0096168896648017</v>
      </c>
      <c r="I3813" s="193">
        <f t="shared" si="615"/>
        <v>5.1948644305962492</v>
      </c>
      <c r="J3813" s="193">
        <f t="shared" si="615"/>
        <v>5.3869621263752556</v>
      </c>
      <c r="K3813" s="193">
        <f>MAX(0,(F3813-'2031 forecast'!$C$10))</f>
        <v>0</v>
      </c>
      <c r="L3813" s="193">
        <f>MAX(0,(G3813-'2031 forecast'!$C$10))</f>
        <v>0</v>
      </c>
      <c r="M3813" s="193">
        <f>MAX(0,(H3813-'2031 forecast'!$C$10))</f>
        <v>0</v>
      </c>
      <c r="N3813" s="193">
        <f>MAX(0,(I3813-'2031 forecast'!$C$10))</f>
        <v>0</v>
      </c>
      <c r="O3813" s="193">
        <f>MAX(0,(J3813-'2031 forecast'!$C$10))</f>
        <v>0</v>
      </c>
      <c r="P3813" s="175" t="str">
        <f t="shared" si="612"/>
        <v/>
      </c>
      <c r="Q3813" s="175" t="str">
        <f t="shared" si="613"/>
        <v/>
      </c>
    </row>
    <row r="3814" spans="1:17" s="1" customFormat="1" x14ac:dyDescent="0.3">
      <c r="A3814" s="189">
        <f t="shared" si="611"/>
        <v>43989.74999999076</v>
      </c>
      <c r="B3814" s="190">
        <f t="shared" si="607"/>
        <v>43989</v>
      </c>
      <c r="C3814" s="1">
        <f t="shared" si="608"/>
        <v>18</v>
      </c>
      <c r="D3814" s="191">
        <v>3.1698036662713043</v>
      </c>
      <c r="E3814" s="192">
        <f t="shared" si="609"/>
        <v>1.1006714357199984E-4</v>
      </c>
      <c r="F3814" s="193">
        <f t="shared" si="610"/>
        <v>4.7260586389700263</v>
      </c>
      <c r="G3814" s="193">
        <f t="shared" si="615"/>
        <v>4.9008206538005856</v>
      </c>
      <c r="H3814" s="193">
        <f t="shared" si="615"/>
        <v>5.0820450856599555</v>
      </c>
      <c r="I3814" s="193">
        <f t="shared" si="615"/>
        <v>5.2699709042916165</v>
      </c>
      <c r="J3814" s="193">
        <f t="shared" si="615"/>
        <v>5.4648459161541751</v>
      </c>
      <c r="K3814" s="193">
        <f>MAX(0,(F3814-'2031 forecast'!$C$10))</f>
        <v>0</v>
      </c>
      <c r="L3814" s="193">
        <f>MAX(0,(G3814-'2031 forecast'!$C$10))</f>
        <v>0</v>
      </c>
      <c r="M3814" s="193">
        <f>MAX(0,(H3814-'2031 forecast'!$C$10))</f>
        <v>0</v>
      </c>
      <c r="N3814" s="193">
        <f>MAX(0,(I3814-'2031 forecast'!$C$10))</f>
        <v>0</v>
      </c>
      <c r="O3814" s="193">
        <f>MAX(0,(J3814-'2031 forecast'!$C$10))</f>
        <v>0</v>
      </c>
      <c r="P3814" s="175" t="str">
        <f t="shared" si="612"/>
        <v/>
      </c>
      <c r="Q3814" s="175" t="str">
        <f t="shared" si="613"/>
        <v/>
      </c>
    </row>
    <row r="3815" spans="1:17" s="1" customFormat="1" x14ac:dyDescent="0.3">
      <c r="A3815" s="189">
        <f t="shared" si="611"/>
        <v>43989.791666657424</v>
      </c>
      <c r="B3815" s="190">
        <f t="shared" si="607"/>
        <v>43989</v>
      </c>
      <c r="C3815" s="1">
        <f t="shared" si="608"/>
        <v>19</v>
      </c>
      <c r="D3815" s="191">
        <v>3.0116899442007643</v>
      </c>
      <c r="E3815" s="192">
        <f t="shared" si="609"/>
        <v>1.0457685850071245E-4</v>
      </c>
      <c r="F3815" s="193">
        <f t="shared" si="610"/>
        <v>4.4903169966461061</v>
      </c>
      <c r="G3815" s="193">
        <f t="shared" si="615"/>
        <v>4.6563616663188467</v>
      </c>
      <c r="H3815" s="193">
        <f t="shared" si="615"/>
        <v>4.8285463996769176</v>
      </c>
      <c r="I3815" s="193">
        <f t="shared" si="615"/>
        <v>5.0070982463578311</v>
      </c>
      <c r="J3815" s="193">
        <f t="shared" si="615"/>
        <v>5.1922526519279577</v>
      </c>
      <c r="K3815" s="193">
        <f>MAX(0,(F3815-'2031 forecast'!$C$10))</f>
        <v>0</v>
      </c>
      <c r="L3815" s="193">
        <f>MAX(0,(G3815-'2031 forecast'!$C$10))</f>
        <v>0</v>
      </c>
      <c r="M3815" s="193">
        <f>MAX(0,(H3815-'2031 forecast'!$C$10))</f>
        <v>0</v>
      </c>
      <c r="N3815" s="193">
        <f>MAX(0,(I3815-'2031 forecast'!$C$10))</f>
        <v>0</v>
      </c>
      <c r="O3815" s="193">
        <f>MAX(0,(J3815-'2031 forecast'!$C$10))</f>
        <v>0</v>
      </c>
      <c r="P3815" s="175" t="str">
        <f t="shared" si="612"/>
        <v/>
      </c>
      <c r="Q3815" s="175" t="str">
        <f t="shared" si="613"/>
        <v/>
      </c>
    </row>
    <row r="3816" spans="1:17" s="1" customFormat="1" x14ac:dyDescent="0.3">
      <c r="A3816" s="189">
        <f t="shared" si="611"/>
        <v>43989.833333324088</v>
      </c>
      <c r="B3816" s="190">
        <f t="shared" si="607"/>
        <v>43989</v>
      </c>
      <c r="C3816" s="1">
        <f t="shared" si="608"/>
        <v>20</v>
      </c>
      <c r="D3816" s="191">
        <v>2.8385177724092201</v>
      </c>
      <c r="E3816" s="192">
        <f t="shared" si="609"/>
        <v>9.8563689136921476E-5</v>
      </c>
      <c r="F3816" s="193">
        <f t="shared" si="610"/>
        <v>4.2321237693389548</v>
      </c>
      <c r="G3816" s="193">
        <f t="shared" si="615"/>
        <v>4.3886208705055125</v>
      </c>
      <c r="H3816" s="193">
        <f t="shared" si="615"/>
        <v>4.5509049816954947</v>
      </c>
      <c r="I3816" s="193">
        <f t="shared" si="615"/>
        <v>4.7191900971922554</v>
      </c>
      <c r="J3816" s="193">
        <f t="shared" si="615"/>
        <v>4.8936981244420998</v>
      </c>
      <c r="K3816" s="193">
        <f>MAX(0,(F3816-'2031 forecast'!$C$10))</f>
        <v>0</v>
      </c>
      <c r="L3816" s="193">
        <f>MAX(0,(G3816-'2031 forecast'!$C$10))</f>
        <v>0</v>
      </c>
      <c r="M3816" s="193">
        <f>MAX(0,(H3816-'2031 forecast'!$C$10))</f>
        <v>0</v>
      </c>
      <c r="N3816" s="193">
        <f>MAX(0,(I3816-'2031 forecast'!$C$10))</f>
        <v>0</v>
      </c>
      <c r="O3816" s="193">
        <f>MAX(0,(J3816-'2031 forecast'!$C$10))</f>
        <v>0</v>
      </c>
      <c r="P3816" s="175" t="str">
        <f t="shared" si="612"/>
        <v/>
      </c>
      <c r="Q3816" s="175" t="str">
        <f t="shared" si="613"/>
        <v/>
      </c>
    </row>
    <row r="3817" spans="1:17" s="1" customFormat="1" x14ac:dyDescent="0.3">
      <c r="A3817" s="189">
        <f t="shared" si="611"/>
        <v>43989.874999990752</v>
      </c>
      <c r="B3817" s="190">
        <f t="shared" si="607"/>
        <v>43989</v>
      </c>
      <c r="C3817" s="1">
        <f t="shared" si="608"/>
        <v>21</v>
      </c>
      <c r="D3817" s="191">
        <v>2.7556962989436995</v>
      </c>
      <c r="E3817" s="192">
        <f t="shared" si="609"/>
        <v>9.5687825528151894E-5</v>
      </c>
      <c r="F3817" s="193">
        <f t="shared" si="610"/>
        <v>4.1086400519311868</v>
      </c>
      <c r="G3817" s="193">
        <f t="shared" si="615"/>
        <v>4.2605709246817449</v>
      </c>
      <c r="H3817" s="193">
        <f t="shared" si="615"/>
        <v>4.4181199557043804</v>
      </c>
      <c r="I3817" s="193">
        <f t="shared" si="615"/>
        <v>4.5814948954174151</v>
      </c>
      <c r="J3817" s="193">
        <f t="shared" si="615"/>
        <v>4.750911176514081</v>
      </c>
      <c r="K3817" s="193">
        <f>MAX(0,(F3817-'2031 forecast'!$C$10))</f>
        <v>0</v>
      </c>
      <c r="L3817" s="193">
        <f>MAX(0,(G3817-'2031 forecast'!$C$10))</f>
        <v>0</v>
      </c>
      <c r="M3817" s="193">
        <f>MAX(0,(H3817-'2031 forecast'!$C$10))</f>
        <v>0</v>
      </c>
      <c r="N3817" s="193">
        <f>MAX(0,(I3817-'2031 forecast'!$C$10))</f>
        <v>0</v>
      </c>
      <c r="O3817" s="193">
        <f>MAX(0,(J3817-'2031 forecast'!$C$10))</f>
        <v>0</v>
      </c>
      <c r="P3817" s="175" t="str">
        <f t="shared" si="612"/>
        <v/>
      </c>
      <c r="Q3817" s="175" t="str">
        <f t="shared" si="613"/>
        <v/>
      </c>
    </row>
    <row r="3818" spans="1:17" s="1" customFormat="1" x14ac:dyDescent="0.3">
      <c r="A3818" s="189">
        <f t="shared" si="611"/>
        <v>43989.916666657416</v>
      </c>
      <c r="B3818" s="190">
        <f t="shared" si="607"/>
        <v>43989</v>
      </c>
      <c r="C3818" s="1">
        <f t="shared" si="608"/>
        <v>22</v>
      </c>
      <c r="D3818" s="191">
        <v>2.6653456006176763</v>
      </c>
      <c r="E3818" s="192">
        <f t="shared" si="609"/>
        <v>9.2550519773130515E-5</v>
      </c>
      <c r="F3818" s="193">
        <f t="shared" si="610"/>
        <v>3.9739305420318036</v>
      </c>
      <c r="G3818" s="193">
        <f t="shared" si="615"/>
        <v>4.1208800746921792</v>
      </c>
      <c r="H3818" s="193">
        <f t="shared" si="615"/>
        <v>4.2732635637140719</v>
      </c>
      <c r="I3818" s="193">
        <f t="shared" si="615"/>
        <v>4.4312819480266805</v>
      </c>
      <c r="J3818" s="193">
        <f t="shared" si="615"/>
        <v>4.595143596956242</v>
      </c>
      <c r="K3818" s="193">
        <f>MAX(0,(F3818-'2031 forecast'!$C$10))</f>
        <v>0</v>
      </c>
      <c r="L3818" s="193">
        <f>MAX(0,(G3818-'2031 forecast'!$C$10))</f>
        <v>0</v>
      </c>
      <c r="M3818" s="193">
        <f>MAX(0,(H3818-'2031 forecast'!$C$10))</f>
        <v>0</v>
      </c>
      <c r="N3818" s="193">
        <f>MAX(0,(I3818-'2031 forecast'!$C$10))</f>
        <v>0</v>
      </c>
      <c r="O3818" s="193">
        <f>MAX(0,(J3818-'2031 forecast'!$C$10))</f>
        <v>0</v>
      </c>
      <c r="P3818" s="175" t="str">
        <f t="shared" si="612"/>
        <v/>
      </c>
      <c r="Q3818" s="175" t="str">
        <f t="shared" si="613"/>
        <v/>
      </c>
    </row>
    <row r="3819" spans="1:17" s="1" customFormat="1" x14ac:dyDescent="0.3">
      <c r="A3819" s="189">
        <f t="shared" si="611"/>
        <v>43989.958333324081</v>
      </c>
      <c r="B3819" s="190">
        <f t="shared" si="607"/>
        <v>43989</v>
      </c>
      <c r="C3819" s="1">
        <f t="shared" si="608"/>
        <v>23</v>
      </c>
      <c r="D3819" s="191">
        <v>2.4469980796631208</v>
      </c>
      <c r="E3819" s="192">
        <f t="shared" si="609"/>
        <v>8.496869753182885E-5</v>
      </c>
      <c r="F3819" s="193">
        <f t="shared" si="610"/>
        <v>3.6483825597749604</v>
      </c>
      <c r="G3819" s="193">
        <f t="shared" si="615"/>
        <v>3.7832938538840621</v>
      </c>
      <c r="H3819" s="193">
        <f t="shared" si="615"/>
        <v>3.9231939497374952</v>
      </c>
      <c r="I3819" s="193">
        <f t="shared" si="615"/>
        <v>4.0682673251657366</v>
      </c>
      <c r="J3819" s="193">
        <f t="shared" si="615"/>
        <v>4.2187052796914646</v>
      </c>
      <c r="K3819" s="193">
        <f>MAX(0,(F3819-'2031 forecast'!$C$10))</f>
        <v>0</v>
      </c>
      <c r="L3819" s="193">
        <f>MAX(0,(G3819-'2031 forecast'!$C$10))</f>
        <v>0</v>
      </c>
      <c r="M3819" s="193">
        <f>MAX(0,(H3819-'2031 forecast'!$C$10))</f>
        <v>0</v>
      </c>
      <c r="N3819" s="193">
        <f>MAX(0,(I3819-'2031 forecast'!$C$10))</f>
        <v>0</v>
      </c>
      <c r="O3819" s="193">
        <f>MAX(0,(J3819-'2031 forecast'!$C$10))</f>
        <v>0</v>
      </c>
      <c r="P3819" s="175" t="str">
        <f t="shared" si="612"/>
        <v/>
      </c>
      <c r="Q3819" s="175" t="str">
        <f t="shared" si="613"/>
        <v/>
      </c>
    </row>
    <row r="3820" spans="1:17" s="1" customFormat="1" x14ac:dyDescent="0.3">
      <c r="A3820" s="189">
        <f t="shared" si="611"/>
        <v>43989.999999990745</v>
      </c>
      <c r="B3820" s="190">
        <f t="shared" si="607"/>
        <v>43989</v>
      </c>
      <c r="C3820" s="1">
        <f t="shared" si="608"/>
        <v>0</v>
      </c>
      <c r="D3820" s="191">
        <v>2.243709008429569</v>
      </c>
      <c r="E3820" s="192">
        <f t="shared" si="609"/>
        <v>7.7909759583030754E-5</v>
      </c>
      <c r="F3820" s="193">
        <f t="shared" si="610"/>
        <v>3.3452861625013481</v>
      </c>
      <c r="G3820" s="193">
        <f t="shared" si="615"/>
        <v>3.46898944140754</v>
      </c>
      <c r="H3820" s="193">
        <f t="shared" si="615"/>
        <v>3.597267067759303</v>
      </c>
      <c r="I3820" s="193">
        <f t="shared" si="615"/>
        <v>3.730288193536583</v>
      </c>
      <c r="J3820" s="193">
        <f t="shared" si="615"/>
        <v>3.8682282256863272</v>
      </c>
      <c r="K3820" s="193">
        <f>MAX(0,(F3820-'2031 forecast'!$C$10))</f>
        <v>0</v>
      </c>
      <c r="L3820" s="193">
        <f>MAX(0,(G3820-'2031 forecast'!$C$10))</f>
        <v>0</v>
      </c>
      <c r="M3820" s="193">
        <f>MAX(0,(H3820-'2031 forecast'!$C$10))</f>
        <v>0</v>
      </c>
      <c r="N3820" s="193">
        <f>MAX(0,(I3820-'2031 forecast'!$C$10))</f>
        <v>0</v>
      </c>
      <c r="O3820" s="193">
        <f>MAX(0,(J3820-'2031 forecast'!$C$10))</f>
        <v>0</v>
      </c>
      <c r="P3820" s="175" t="str">
        <f t="shared" si="612"/>
        <v/>
      </c>
      <c r="Q3820" s="175" t="str">
        <f t="shared" si="613"/>
        <v/>
      </c>
    </row>
    <row r="3821" spans="1:17" s="1" customFormat="1" x14ac:dyDescent="0.3">
      <c r="A3821" s="189">
        <f t="shared" si="611"/>
        <v>43990.041666657409</v>
      </c>
      <c r="B3821" s="190">
        <f t="shared" si="607"/>
        <v>43990</v>
      </c>
      <c r="C3821" s="1">
        <f t="shared" si="608"/>
        <v>1</v>
      </c>
      <c r="D3821" s="191">
        <v>2.1533583101035458</v>
      </c>
      <c r="E3821" s="192">
        <f t="shared" si="609"/>
        <v>7.4772453828009374E-5</v>
      </c>
      <c r="F3821" s="193">
        <f t="shared" si="610"/>
        <v>3.2105766526019646</v>
      </c>
      <c r="G3821" s="193">
        <f t="shared" si="615"/>
        <v>3.3292985914179742</v>
      </c>
      <c r="H3821" s="193">
        <f t="shared" si="615"/>
        <v>3.452410675768995</v>
      </c>
      <c r="I3821" s="193">
        <f t="shared" si="615"/>
        <v>3.580075246145848</v>
      </c>
      <c r="J3821" s="193">
        <f t="shared" si="615"/>
        <v>3.7124606461284881</v>
      </c>
      <c r="K3821" s="193">
        <f>MAX(0,(F3821-'2031 forecast'!$C$10))</f>
        <v>0</v>
      </c>
      <c r="L3821" s="193">
        <f>MAX(0,(G3821-'2031 forecast'!$C$10))</f>
        <v>0</v>
      </c>
      <c r="M3821" s="193">
        <f>MAX(0,(H3821-'2031 forecast'!$C$10))</f>
        <v>0</v>
      </c>
      <c r="N3821" s="193">
        <f>MAX(0,(I3821-'2031 forecast'!$C$10))</f>
        <v>0</v>
      </c>
      <c r="O3821" s="193">
        <f>MAX(0,(J3821-'2031 forecast'!$C$10))</f>
        <v>0</v>
      </c>
      <c r="P3821" s="175" t="str">
        <f t="shared" si="612"/>
        <v/>
      </c>
      <c r="Q3821" s="175" t="str">
        <f t="shared" si="613"/>
        <v/>
      </c>
    </row>
    <row r="3822" spans="1:17" s="1" customFormat="1" x14ac:dyDescent="0.3">
      <c r="A3822" s="189">
        <f t="shared" si="611"/>
        <v>43990.083333324073</v>
      </c>
      <c r="B3822" s="190">
        <f t="shared" si="607"/>
        <v>43990</v>
      </c>
      <c r="C3822" s="1">
        <f t="shared" si="608"/>
        <v>2</v>
      </c>
      <c r="D3822" s="191">
        <v>2.1307706355220404</v>
      </c>
      <c r="E3822" s="192">
        <f t="shared" si="609"/>
        <v>7.3988127389254036E-5</v>
      </c>
      <c r="F3822" s="193">
        <f t="shared" si="610"/>
        <v>3.176899275127119</v>
      </c>
      <c r="G3822" s="193">
        <f t="shared" si="615"/>
        <v>3.294375878920583</v>
      </c>
      <c r="H3822" s="193">
        <f t="shared" si="615"/>
        <v>3.4161965777714185</v>
      </c>
      <c r="I3822" s="193">
        <f t="shared" si="615"/>
        <v>3.5425220092981644</v>
      </c>
      <c r="J3822" s="193">
        <f t="shared" si="615"/>
        <v>3.6735187512390288</v>
      </c>
      <c r="K3822" s="193">
        <f>MAX(0,(F3822-'2031 forecast'!$C$10))</f>
        <v>0</v>
      </c>
      <c r="L3822" s="193">
        <f>MAX(0,(G3822-'2031 forecast'!$C$10))</f>
        <v>0</v>
      </c>
      <c r="M3822" s="193">
        <f>MAX(0,(H3822-'2031 forecast'!$C$10))</f>
        <v>0</v>
      </c>
      <c r="N3822" s="193">
        <f>MAX(0,(I3822-'2031 forecast'!$C$10))</f>
        <v>0</v>
      </c>
      <c r="O3822" s="193">
        <f>MAX(0,(J3822-'2031 forecast'!$C$10))</f>
        <v>0</v>
      </c>
      <c r="P3822" s="175" t="str">
        <f t="shared" si="612"/>
        <v/>
      </c>
      <c r="Q3822" s="175" t="str">
        <f t="shared" si="613"/>
        <v/>
      </c>
    </row>
    <row r="3823" spans="1:17" s="1" customFormat="1" x14ac:dyDescent="0.3">
      <c r="A3823" s="189">
        <f t="shared" si="611"/>
        <v>43990.124999990738</v>
      </c>
      <c r="B3823" s="190">
        <f t="shared" si="607"/>
        <v>43990</v>
      </c>
      <c r="C3823" s="1">
        <f t="shared" si="608"/>
        <v>3</v>
      </c>
      <c r="D3823" s="191">
        <v>2.0479491620565198</v>
      </c>
      <c r="E3823" s="192">
        <f t="shared" si="609"/>
        <v>7.1112263780484468E-5</v>
      </c>
      <c r="F3823" s="193">
        <f t="shared" si="610"/>
        <v>3.0534155577193522</v>
      </c>
      <c r="G3823" s="193">
        <f t="shared" si="615"/>
        <v>3.1663259330968159</v>
      </c>
      <c r="H3823" s="193">
        <f t="shared" si="615"/>
        <v>3.2834115517803042</v>
      </c>
      <c r="I3823" s="193">
        <f t="shared" si="615"/>
        <v>3.404826807523325</v>
      </c>
      <c r="J3823" s="193">
        <f t="shared" si="615"/>
        <v>3.5307318033110113</v>
      </c>
      <c r="K3823" s="193">
        <f>MAX(0,(F3823-'2031 forecast'!$C$10))</f>
        <v>0</v>
      </c>
      <c r="L3823" s="193">
        <f>MAX(0,(G3823-'2031 forecast'!$C$10))</f>
        <v>0</v>
      </c>
      <c r="M3823" s="193">
        <f>MAX(0,(H3823-'2031 forecast'!$C$10))</f>
        <v>0</v>
      </c>
      <c r="N3823" s="193">
        <f>MAX(0,(I3823-'2031 forecast'!$C$10))</f>
        <v>0</v>
      </c>
      <c r="O3823" s="193">
        <f>MAX(0,(J3823-'2031 forecast'!$C$10))</f>
        <v>0</v>
      </c>
      <c r="P3823" s="175" t="str">
        <f t="shared" si="612"/>
        <v/>
      </c>
      <c r="Q3823" s="175" t="str">
        <f t="shared" si="613"/>
        <v/>
      </c>
    </row>
    <row r="3824" spans="1:17" s="1" customFormat="1" x14ac:dyDescent="0.3">
      <c r="A3824" s="189">
        <f t="shared" si="611"/>
        <v>43990.166666657402</v>
      </c>
      <c r="B3824" s="190">
        <f t="shared" si="607"/>
        <v>43990</v>
      </c>
      <c r="C3824" s="1">
        <f t="shared" si="608"/>
        <v>4</v>
      </c>
      <c r="D3824" s="191">
        <v>2.0479491620565198</v>
      </c>
      <c r="E3824" s="192">
        <f t="shared" si="609"/>
        <v>7.1112263780484468E-5</v>
      </c>
      <c r="F3824" s="193">
        <f t="shared" si="610"/>
        <v>3.0534155577193522</v>
      </c>
      <c r="G3824" s="193">
        <f t="shared" si="615"/>
        <v>3.1663259330968159</v>
      </c>
      <c r="H3824" s="193">
        <f t="shared" si="615"/>
        <v>3.2834115517803042</v>
      </c>
      <c r="I3824" s="193">
        <f t="shared" si="615"/>
        <v>3.404826807523325</v>
      </c>
      <c r="J3824" s="193">
        <f t="shared" si="615"/>
        <v>3.5307318033110113</v>
      </c>
      <c r="K3824" s="193">
        <f>MAX(0,(F3824-'2031 forecast'!$C$10))</f>
        <v>0</v>
      </c>
      <c r="L3824" s="193">
        <f>MAX(0,(G3824-'2031 forecast'!$C$10))</f>
        <v>0</v>
      </c>
      <c r="M3824" s="193">
        <f>MAX(0,(H3824-'2031 forecast'!$C$10))</f>
        <v>0</v>
      </c>
      <c r="N3824" s="193">
        <f>MAX(0,(I3824-'2031 forecast'!$C$10))</f>
        <v>0</v>
      </c>
      <c r="O3824" s="193">
        <f>MAX(0,(J3824-'2031 forecast'!$C$10))</f>
        <v>0</v>
      </c>
      <c r="P3824" s="175" t="str">
        <f t="shared" si="612"/>
        <v/>
      </c>
      <c r="Q3824" s="175" t="str">
        <f t="shared" si="613"/>
        <v/>
      </c>
    </row>
    <row r="3825" spans="1:17" s="1" customFormat="1" x14ac:dyDescent="0.3">
      <c r="A3825" s="189">
        <f t="shared" si="611"/>
        <v>43990.208333324066</v>
      </c>
      <c r="B3825" s="190">
        <f t="shared" si="607"/>
        <v>43990</v>
      </c>
      <c r="C3825" s="1">
        <f t="shared" si="608"/>
        <v>5</v>
      </c>
      <c r="D3825" s="191">
        <v>2.1006537360800328</v>
      </c>
      <c r="E3825" s="192">
        <f t="shared" si="609"/>
        <v>7.2942358804246914E-5</v>
      </c>
      <c r="F3825" s="193">
        <f t="shared" si="610"/>
        <v>3.131996105160658</v>
      </c>
      <c r="G3825" s="193">
        <f t="shared" ref="G3825:J3844" si="616">$E3825*G$2</f>
        <v>3.2478122622573946</v>
      </c>
      <c r="H3825" s="193">
        <f t="shared" si="616"/>
        <v>3.3679111137746491</v>
      </c>
      <c r="I3825" s="193">
        <f t="shared" si="616"/>
        <v>3.4924510268345861</v>
      </c>
      <c r="J3825" s="193">
        <f t="shared" si="616"/>
        <v>3.6215962247197493</v>
      </c>
      <c r="K3825" s="193">
        <f>MAX(0,(F3825-'2031 forecast'!$C$10))</f>
        <v>0</v>
      </c>
      <c r="L3825" s="193">
        <f>MAX(0,(G3825-'2031 forecast'!$C$10))</f>
        <v>0</v>
      </c>
      <c r="M3825" s="193">
        <f>MAX(0,(H3825-'2031 forecast'!$C$10))</f>
        <v>0</v>
      </c>
      <c r="N3825" s="193">
        <f>MAX(0,(I3825-'2031 forecast'!$C$10))</f>
        <v>0</v>
      </c>
      <c r="O3825" s="193">
        <f>MAX(0,(J3825-'2031 forecast'!$C$10))</f>
        <v>0</v>
      </c>
      <c r="P3825" s="175" t="str">
        <f t="shared" si="612"/>
        <v/>
      </c>
      <c r="Q3825" s="175" t="str">
        <f t="shared" si="613"/>
        <v/>
      </c>
    </row>
    <row r="3826" spans="1:17" s="1" customFormat="1" x14ac:dyDescent="0.3">
      <c r="A3826" s="189">
        <f t="shared" si="611"/>
        <v>43990.24999999073</v>
      </c>
      <c r="B3826" s="190">
        <f t="shared" si="607"/>
        <v>43990</v>
      </c>
      <c r="C3826" s="1">
        <f t="shared" si="608"/>
        <v>6</v>
      </c>
      <c r="D3826" s="191">
        <v>2.2361797835690673</v>
      </c>
      <c r="E3826" s="192">
        <f t="shared" si="609"/>
        <v>7.7648317436778983E-5</v>
      </c>
      <c r="F3826" s="193">
        <f t="shared" si="610"/>
        <v>3.3340603700097331</v>
      </c>
      <c r="G3826" s="193">
        <f t="shared" si="616"/>
        <v>3.4573485372417432</v>
      </c>
      <c r="H3826" s="193">
        <f t="shared" si="616"/>
        <v>3.585195701760111</v>
      </c>
      <c r="I3826" s="193">
        <f t="shared" si="616"/>
        <v>3.7177704479206888</v>
      </c>
      <c r="J3826" s="193">
        <f t="shared" si="616"/>
        <v>3.8552475940565079</v>
      </c>
      <c r="K3826" s="193">
        <f>MAX(0,(F3826-'2031 forecast'!$C$10))</f>
        <v>0</v>
      </c>
      <c r="L3826" s="193">
        <f>MAX(0,(G3826-'2031 forecast'!$C$10))</f>
        <v>0</v>
      </c>
      <c r="M3826" s="193">
        <f>MAX(0,(H3826-'2031 forecast'!$C$10))</f>
        <v>0</v>
      </c>
      <c r="N3826" s="193">
        <f>MAX(0,(I3826-'2031 forecast'!$C$10))</f>
        <v>0</v>
      </c>
      <c r="O3826" s="193">
        <f>MAX(0,(J3826-'2031 forecast'!$C$10))</f>
        <v>0</v>
      </c>
      <c r="P3826" s="175" t="str">
        <f t="shared" si="612"/>
        <v/>
      </c>
      <c r="Q3826" s="175" t="str">
        <f t="shared" si="613"/>
        <v/>
      </c>
    </row>
    <row r="3827" spans="1:17" s="1" customFormat="1" x14ac:dyDescent="0.3">
      <c r="A3827" s="189">
        <f t="shared" si="611"/>
        <v>43990.291666657395</v>
      </c>
      <c r="B3827" s="190">
        <f t="shared" si="607"/>
        <v>43990</v>
      </c>
      <c r="C3827" s="1">
        <f t="shared" si="608"/>
        <v>7</v>
      </c>
      <c r="D3827" s="191">
        <v>2.3942935056396073</v>
      </c>
      <c r="E3827" s="192">
        <f t="shared" si="609"/>
        <v>8.3138602508066377E-5</v>
      </c>
      <c r="F3827" s="193">
        <f t="shared" si="610"/>
        <v>3.5698020123336534</v>
      </c>
      <c r="G3827" s="193">
        <f t="shared" si="616"/>
        <v>3.7018075247234821</v>
      </c>
      <c r="H3827" s="193">
        <f t="shared" si="616"/>
        <v>3.838694387743149</v>
      </c>
      <c r="I3827" s="193">
        <f t="shared" si="616"/>
        <v>3.9806431058544747</v>
      </c>
      <c r="J3827" s="193">
        <f t="shared" si="616"/>
        <v>4.1278408582827248</v>
      </c>
      <c r="K3827" s="193">
        <f>MAX(0,(F3827-'2031 forecast'!$C$10))</f>
        <v>0</v>
      </c>
      <c r="L3827" s="193">
        <f>MAX(0,(G3827-'2031 forecast'!$C$10))</f>
        <v>0</v>
      </c>
      <c r="M3827" s="193">
        <f>MAX(0,(H3827-'2031 forecast'!$C$10))</f>
        <v>0</v>
      </c>
      <c r="N3827" s="193">
        <f>MAX(0,(I3827-'2031 forecast'!$C$10))</f>
        <v>0</v>
      </c>
      <c r="O3827" s="193">
        <f>MAX(0,(J3827-'2031 forecast'!$C$10))</f>
        <v>0</v>
      </c>
      <c r="P3827" s="175" t="str">
        <f t="shared" si="612"/>
        <v/>
      </c>
      <c r="Q3827" s="175" t="str">
        <f t="shared" si="613"/>
        <v/>
      </c>
    </row>
    <row r="3828" spans="1:17" s="1" customFormat="1" x14ac:dyDescent="0.3">
      <c r="A3828" s="189">
        <f t="shared" si="611"/>
        <v>43990.333333324059</v>
      </c>
      <c r="B3828" s="190">
        <f t="shared" si="607"/>
        <v>43990</v>
      </c>
      <c r="C3828" s="1">
        <f t="shared" si="608"/>
        <v>8</v>
      </c>
      <c r="D3828" s="191">
        <v>2.5373487779891435</v>
      </c>
      <c r="E3828" s="192">
        <f t="shared" si="609"/>
        <v>8.8106003286850216E-5</v>
      </c>
      <c r="F3828" s="193">
        <f t="shared" si="610"/>
        <v>3.7830920696743435</v>
      </c>
      <c r="G3828" s="193">
        <f t="shared" si="616"/>
        <v>3.9229847038736274</v>
      </c>
      <c r="H3828" s="193">
        <f t="shared" si="616"/>
        <v>4.068050341727802</v>
      </c>
      <c r="I3828" s="193">
        <f t="shared" si="616"/>
        <v>4.2184802725564712</v>
      </c>
      <c r="J3828" s="193">
        <f t="shared" si="616"/>
        <v>4.3744728592493027</v>
      </c>
      <c r="K3828" s="193">
        <f>MAX(0,(F3828-'2031 forecast'!$C$10))</f>
        <v>0</v>
      </c>
      <c r="L3828" s="193">
        <f>MAX(0,(G3828-'2031 forecast'!$C$10))</f>
        <v>0</v>
      </c>
      <c r="M3828" s="193">
        <f>MAX(0,(H3828-'2031 forecast'!$C$10))</f>
        <v>0</v>
      </c>
      <c r="N3828" s="193">
        <f>MAX(0,(I3828-'2031 forecast'!$C$10))</f>
        <v>0</v>
      </c>
      <c r="O3828" s="193">
        <f>MAX(0,(J3828-'2031 forecast'!$C$10))</f>
        <v>0</v>
      </c>
      <c r="P3828" s="175" t="str">
        <f t="shared" si="612"/>
        <v/>
      </c>
      <c r="Q3828" s="175" t="str">
        <f t="shared" si="613"/>
        <v/>
      </c>
    </row>
    <row r="3829" spans="1:17" s="1" customFormat="1" x14ac:dyDescent="0.3">
      <c r="A3829" s="189">
        <f t="shared" si="611"/>
        <v>43990.374999990723</v>
      </c>
      <c r="B3829" s="190">
        <f t="shared" si="607"/>
        <v>43990</v>
      </c>
      <c r="C3829" s="1">
        <f t="shared" si="608"/>
        <v>9</v>
      </c>
      <c r="D3829" s="191">
        <v>2.7481670740831974</v>
      </c>
      <c r="E3829" s="192">
        <f t="shared" si="609"/>
        <v>9.542638338190011E-5</v>
      </c>
      <c r="F3829" s="193">
        <f t="shared" si="610"/>
        <v>4.0974142594395717</v>
      </c>
      <c r="G3829" s="193">
        <f t="shared" si="616"/>
        <v>4.2489300205159477</v>
      </c>
      <c r="H3829" s="193">
        <f t="shared" si="616"/>
        <v>4.406048589705188</v>
      </c>
      <c r="I3829" s="193">
        <f t="shared" si="616"/>
        <v>4.5689771498015208</v>
      </c>
      <c r="J3829" s="193">
        <f t="shared" si="616"/>
        <v>4.7379305448842617</v>
      </c>
      <c r="K3829" s="193">
        <f>MAX(0,(F3829-'2031 forecast'!$C$10))</f>
        <v>0</v>
      </c>
      <c r="L3829" s="193">
        <f>MAX(0,(G3829-'2031 forecast'!$C$10))</f>
        <v>0</v>
      </c>
      <c r="M3829" s="193">
        <f>MAX(0,(H3829-'2031 forecast'!$C$10))</f>
        <v>0</v>
      </c>
      <c r="N3829" s="193">
        <f>MAX(0,(I3829-'2031 forecast'!$C$10))</f>
        <v>0</v>
      </c>
      <c r="O3829" s="193">
        <f>MAX(0,(J3829-'2031 forecast'!$C$10))</f>
        <v>0</v>
      </c>
      <c r="P3829" s="175" t="str">
        <f t="shared" si="612"/>
        <v/>
      </c>
      <c r="Q3829" s="175" t="str">
        <f t="shared" si="613"/>
        <v/>
      </c>
    </row>
    <row r="3830" spans="1:17" s="1" customFormat="1" x14ac:dyDescent="0.3">
      <c r="A3830" s="189">
        <f t="shared" si="611"/>
        <v>43990.416666657387</v>
      </c>
      <c r="B3830" s="190">
        <f t="shared" si="607"/>
        <v>43990</v>
      </c>
      <c r="C3830" s="1">
        <f t="shared" si="608"/>
        <v>10</v>
      </c>
      <c r="D3830" s="191">
        <v>2.8385177724092201</v>
      </c>
      <c r="E3830" s="192">
        <f t="shared" si="609"/>
        <v>9.8563689136921476E-5</v>
      </c>
      <c r="F3830" s="193">
        <f t="shared" si="610"/>
        <v>4.2321237693389548</v>
      </c>
      <c r="G3830" s="193">
        <f t="shared" si="616"/>
        <v>4.3886208705055125</v>
      </c>
      <c r="H3830" s="193">
        <f t="shared" si="616"/>
        <v>4.5509049816954947</v>
      </c>
      <c r="I3830" s="193">
        <f t="shared" si="616"/>
        <v>4.7191900971922554</v>
      </c>
      <c r="J3830" s="193">
        <f t="shared" si="616"/>
        <v>4.8936981244420998</v>
      </c>
      <c r="K3830" s="193">
        <f>MAX(0,(F3830-'2031 forecast'!$C$10))</f>
        <v>0</v>
      </c>
      <c r="L3830" s="193">
        <f>MAX(0,(G3830-'2031 forecast'!$C$10))</f>
        <v>0</v>
      </c>
      <c r="M3830" s="193">
        <f>MAX(0,(H3830-'2031 forecast'!$C$10))</f>
        <v>0</v>
      </c>
      <c r="N3830" s="193">
        <f>MAX(0,(I3830-'2031 forecast'!$C$10))</f>
        <v>0</v>
      </c>
      <c r="O3830" s="193">
        <f>MAX(0,(J3830-'2031 forecast'!$C$10))</f>
        <v>0</v>
      </c>
      <c r="P3830" s="175" t="str">
        <f t="shared" si="612"/>
        <v/>
      </c>
      <c r="Q3830" s="175" t="str">
        <f t="shared" si="613"/>
        <v/>
      </c>
    </row>
    <row r="3831" spans="1:17" s="1" customFormat="1" x14ac:dyDescent="0.3">
      <c r="A3831" s="189">
        <f t="shared" si="611"/>
        <v>43990.458333324052</v>
      </c>
      <c r="B3831" s="190">
        <f t="shared" si="607"/>
        <v>43990</v>
      </c>
      <c r="C3831" s="1">
        <f t="shared" si="608"/>
        <v>11</v>
      </c>
      <c r="D3831" s="191">
        <v>3.0568652933637761</v>
      </c>
      <c r="E3831" s="192">
        <f t="shared" si="609"/>
        <v>1.0614551137822314E-4</v>
      </c>
      <c r="F3831" s="193">
        <f t="shared" si="610"/>
        <v>4.5576717515957981</v>
      </c>
      <c r="G3831" s="193">
        <f t="shared" si="616"/>
        <v>4.72620709131363</v>
      </c>
      <c r="H3831" s="193">
        <f t="shared" si="616"/>
        <v>4.9009745956720723</v>
      </c>
      <c r="I3831" s="193">
        <f t="shared" si="616"/>
        <v>5.0822047200531983</v>
      </c>
      <c r="J3831" s="193">
        <f t="shared" si="616"/>
        <v>5.2701364417068772</v>
      </c>
      <c r="K3831" s="193">
        <f>MAX(0,(F3831-'2031 forecast'!$C$10))</f>
        <v>0</v>
      </c>
      <c r="L3831" s="193">
        <f>MAX(0,(G3831-'2031 forecast'!$C$10))</f>
        <v>0</v>
      </c>
      <c r="M3831" s="193">
        <f>MAX(0,(H3831-'2031 forecast'!$C$10))</f>
        <v>0</v>
      </c>
      <c r="N3831" s="193">
        <f>MAX(0,(I3831-'2031 forecast'!$C$10))</f>
        <v>0</v>
      </c>
      <c r="O3831" s="193">
        <f>MAX(0,(J3831-'2031 forecast'!$C$10))</f>
        <v>0</v>
      </c>
      <c r="P3831" s="175" t="str">
        <f t="shared" si="612"/>
        <v/>
      </c>
      <c r="Q3831" s="175" t="str">
        <f t="shared" si="613"/>
        <v/>
      </c>
    </row>
    <row r="3832" spans="1:17" s="1" customFormat="1" x14ac:dyDescent="0.3">
      <c r="A3832" s="189">
        <f t="shared" si="611"/>
        <v>43990.499999990716</v>
      </c>
      <c r="B3832" s="190">
        <f t="shared" si="607"/>
        <v>43990</v>
      </c>
      <c r="C3832" s="1">
        <f t="shared" si="608"/>
        <v>12</v>
      </c>
      <c r="D3832" s="191">
        <v>3.1547452165503</v>
      </c>
      <c r="E3832" s="192">
        <f t="shared" si="609"/>
        <v>1.0954425927949626E-4</v>
      </c>
      <c r="F3832" s="193">
        <f t="shared" si="610"/>
        <v>4.7036070539867953</v>
      </c>
      <c r="G3832" s="193">
        <f t="shared" si="616"/>
        <v>4.8775388454689903</v>
      </c>
      <c r="H3832" s="193">
        <f t="shared" si="616"/>
        <v>5.0579023536615706</v>
      </c>
      <c r="I3832" s="193">
        <f t="shared" si="616"/>
        <v>5.2449354130598262</v>
      </c>
      <c r="J3832" s="193">
        <f t="shared" si="616"/>
        <v>5.4388846528945338</v>
      </c>
      <c r="K3832" s="193">
        <f>MAX(0,(F3832-'2031 forecast'!$C$10))</f>
        <v>0</v>
      </c>
      <c r="L3832" s="193">
        <f>MAX(0,(G3832-'2031 forecast'!$C$10))</f>
        <v>0</v>
      </c>
      <c r="M3832" s="193">
        <f>MAX(0,(H3832-'2031 forecast'!$C$10))</f>
        <v>0</v>
      </c>
      <c r="N3832" s="193">
        <f>MAX(0,(I3832-'2031 forecast'!$C$10))</f>
        <v>0</v>
      </c>
      <c r="O3832" s="193">
        <f>MAX(0,(J3832-'2031 forecast'!$C$10))</f>
        <v>0</v>
      </c>
      <c r="P3832" s="175" t="str">
        <f t="shared" si="612"/>
        <v/>
      </c>
      <c r="Q3832" s="175" t="str">
        <f t="shared" si="613"/>
        <v/>
      </c>
    </row>
    <row r="3833" spans="1:17" s="1" customFormat="1" x14ac:dyDescent="0.3">
      <c r="A3833" s="189">
        <f t="shared" si="611"/>
        <v>43990.54166665738</v>
      </c>
      <c r="B3833" s="190">
        <f t="shared" si="607"/>
        <v>43990</v>
      </c>
      <c r="C3833" s="1">
        <f t="shared" si="608"/>
        <v>13</v>
      </c>
      <c r="D3833" s="191">
        <v>3.2978004888998367</v>
      </c>
      <c r="E3833" s="192">
        <f t="shared" si="609"/>
        <v>1.1451166005828012E-4</v>
      </c>
      <c r="F3833" s="193">
        <f t="shared" si="610"/>
        <v>4.9168971113274855</v>
      </c>
      <c r="G3833" s="193">
        <f t="shared" si="616"/>
        <v>5.0987160246191365</v>
      </c>
      <c r="H3833" s="193">
        <f t="shared" si="616"/>
        <v>5.2872583076462245</v>
      </c>
      <c r="I3833" s="193">
        <f t="shared" si="616"/>
        <v>5.4827725797618241</v>
      </c>
      <c r="J3833" s="193">
        <f t="shared" si="616"/>
        <v>5.6855166538611126</v>
      </c>
      <c r="K3833" s="193">
        <f>MAX(0,(F3833-'2031 forecast'!$C$10))</f>
        <v>0</v>
      </c>
      <c r="L3833" s="193">
        <f>MAX(0,(G3833-'2031 forecast'!$C$10))</f>
        <v>0</v>
      </c>
      <c r="M3833" s="193">
        <f>MAX(0,(H3833-'2031 forecast'!$C$10))</f>
        <v>0</v>
      </c>
      <c r="N3833" s="193">
        <f>MAX(0,(I3833-'2031 forecast'!$C$10))</f>
        <v>0</v>
      </c>
      <c r="O3833" s="193">
        <f>MAX(0,(J3833-'2031 forecast'!$C$10))</f>
        <v>0</v>
      </c>
      <c r="P3833" s="175" t="str">
        <f t="shared" si="612"/>
        <v/>
      </c>
      <c r="Q3833" s="175" t="str">
        <f t="shared" si="613"/>
        <v/>
      </c>
    </row>
    <row r="3834" spans="1:17" s="1" customFormat="1" x14ac:dyDescent="0.3">
      <c r="A3834" s="189">
        <f t="shared" si="611"/>
        <v>43990.583333324044</v>
      </c>
      <c r="B3834" s="190">
        <f t="shared" si="607"/>
        <v>43990</v>
      </c>
      <c r="C3834" s="1">
        <f t="shared" si="608"/>
        <v>14</v>
      </c>
      <c r="D3834" s="191">
        <v>3.3655635126443539</v>
      </c>
      <c r="E3834" s="192">
        <f t="shared" si="609"/>
        <v>1.1686463937454616E-4</v>
      </c>
      <c r="F3834" s="193">
        <f t="shared" si="610"/>
        <v>5.0179292437520235</v>
      </c>
      <c r="G3834" s="193">
        <f t="shared" si="616"/>
        <v>5.2034841621113106</v>
      </c>
      <c r="H3834" s="193">
        <f t="shared" si="616"/>
        <v>5.3959006016389557</v>
      </c>
      <c r="I3834" s="193">
        <f t="shared" si="616"/>
        <v>5.5954322903048759</v>
      </c>
      <c r="J3834" s="193">
        <f t="shared" si="616"/>
        <v>5.8023423385294928</v>
      </c>
      <c r="K3834" s="193">
        <f>MAX(0,(F3834-'2031 forecast'!$C$10))</f>
        <v>0</v>
      </c>
      <c r="L3834" s="193">
        <f>MAX(0,(G3834-'2031 forecast'!$C$10))</f>
        <v>0</v>
      </c>
      <c r="M3834" s="193">
        <f>MAX(0,(H3834-'2031 forecast'!$C$10))</f>
        <v>0</v>
      </c>
      <c r="N3834" s="193">
        <f>MAX(0,(I3834-'2031 forecast'!$C$10))</f>
        <v>0</v>
      </c>
      <c r="O3834" s="193">
        <f>MAX(0,(J3834-'2031 forecast'!$C$10))</f>
        <v>6.5342338529492672E-2</v>
      </c>
      <c r="P3834" s="175" t="str">
        <f t="shared" si="612"/>
        <v/>
      </c>
      <c r="Q3834" s="175" t="str">
        <f t="shared" si="613"/>
        <v/>
      </c>
    </row>
    <row r="3835" spans="1:17" s="1" customFormat="1" x14ac:dyDescent="0.3">
      <c r="A3835" s="189">
        <f t="shared" si="611"/>
        <v>43990.624999990709</v>
      </c>
      <c r="B3835" s="190">
        <f t="shared" si="607"/>
        <v>43990</v>
      </c>
      <c r="C3835" s="1">
        <f t="shared" si="608"/>
        <v>15</v>
      </c>
      <c r="D3835" s="191">
        <v>3.3730927375048561</v>
      </c>
      <c r="E3835" s="192">
        <f t="shared" si="609"/>
        <v>1.1712608152079794E-4</v>
      </c>
      <c r="F3835" s="193">
        <f t="shared" si="610"/>
        <v>5.0291550362436386</v>
      </c>
      <c r="G3835" s="193">
        <f t="shared" si="616"/>
        <v>5.2151250662771078</v>
      </c>
      <c r="H3835" s="193">
        <f t="shared" si="616"/>
        <v>5.4079719676381481</v>
      </c>
      <c r="I3835" s="193">
        <f t="shared" si="616"/>
        <v>5.6079500359207701</v>
      </c>
      <c r="J3835" s="193">
        <f t="shared" si="616"/>
        <v>5.8153229701593121</v>
      </c>
      <c r="K3835" s="193">
        <f>MAX(0,(F3835-'2031 forecast'!$C$10))</f>
        <v>0</v>
      </c>
      <c r="L3835" s="193">
        <f>MAX(0,(G3835-'2031 forecast'!$C$10))</f>
        <v>0</v>
      </c>
      <c r="M3835" s="193">
        <f>MAX(0,(H3835-'2031 forecast'!$C$10))</f>
        <v>0</v>
      </c>
      <c r="N3835" s="193">
        <f>MAX(0,(I3835-'2031 forecast'!$C$10))</f>
        <v>0</v>
      </c>
      <c r="O3835" s="193">
        <f>MAX(0,(J3835-'2031 forecast'!$C$10))</f>
        <v>7.8322970159312E-2</v>
      </c>
      <c r="P3835" s="175" t="str">
        <f t="shared" si="612"/>
        <v/>
      </c>
      <c r="Q3835" s="175" t="str">
        <f t="shared" si="613"/>
        <v/>
      </c>
    </row>
    <row r="3836" spans="1:17" s="1" customFormat="1" x14ac:dyDescent="0.3">
      <c r="A3836" s="189">
        <f t="shared" si="611"/>
        <v>43990.666666657373</v>
      </c>
      <c r="B3836" s="190">
        <f t="shared" si="607"/>
        <v>43990</v>
      </c>
      <c r="C3836" s="1">
        <f t="shared" si="608"/>
        <v>16</v>
      </c>
      <c r="D3836" s="191">
        <v>3.4182680866678674</v>
      </c>
      <c r="E3836" s="192">
        <f t="shared" si="609"/>
        <v>1.1869473439830862E-4</v>
      </c>
      <c r="F3836" s="193">
        <f t="shared" si="610"/>
        <v>5.0965097911933297</v>
      </c>
      <c r="G3836" s="193">
        <f t="shared" si="616"/>
        <v>5.2849704912718902</v>
      </c>
      <c r="H3836" s="193">
        <f t="shared" si="616"/>
        <v>5.4804001636333011</v>
      </c>
      <c r="I3836" s="193">
        <f t="shared" si="616"/>
        <v>5.6830565096161374</v>
      </c>
      <c r="J3836" s="193">
        <f t="shared" si="616"/>
        <v>5.8932067599382316</v>
      </c>
      <c r="K3836" s="193">
        <f>MAX(0,(F3836-'2031 forecast'!$C$10))</f>
        <v>0</v>
      </c>
      <c r="L3836" s="193">
        <f>MAX(0,(G3836-'2031 forecast'!$C$10))</f>
        <v>0</v>
      </c>
      <c r="M3836" s="193">
        <f>MAX(0,(H3836-'2031 forecast'!$C$10))</f>
        <v>0</v>
      </c>
      <c r="N3836" s="193">
        <f>MAX(0,(I3836-'2031 forecast'!$C$10))</f>
        <v>0</v>
      </c>
      <c r="O3836" s="193">
        <f>MAX(0,(J3836-'2031 forecast'!$C$10))</f>
        <v>0.15620675993823152</v>
      </c>
      <c r="P3836" s="175" t="str">
        <f t="shared" si="612"/>
        <v/>
      </c>
      <c r="Q3836" s="175" t="str">
        <f t="shared" si="613"/>
        <v/>
      </c>
    </row>
    <row r="3837" spans="1:17" s="1" customFormat="1" x14ac:dyDescent="0.3">
      <c r="A3837" s="189">
        <f t="shared" si="611"/>
        <v>43990.708333324037</v>
      </c>
      <c r="B3837" s="190">
        <f t="shared" si="607"/>
        <v>43990</v>
      </c>
      <c r="C3837" s="1">
        <f t="shared" si="608"/>
        <v>17</v>
      </c>
      <c r="D3837" s="191">
        <v>3.4182680866678674</v>
      </c>
      <c r="E3837" s="192">
        <f t="shared" si="609"/>
        <v>1.1869473439830862E-4</v>
      </c>
      <c r="F3837" s="193">
        <f t="shared" si="610"/>
        <v>5.0965097911933297</v>
      </c>
      <c r="G3837" s="193">
        <f t="shared" si="616"/>
        <v>5.2849704912718902</v>
      </c>
      <c r="H3837" s="193">
        <f t="shared" si="616"/>
        <v>5.4804001636333011</v>
      </c>
      <c r="I3837" s="193">
        <f t="shared" si="616"/>
        <v>5.6830565096161374</v>
      </c>
      <c r="J3837" s="193">
        <f t="shared" si="616"/>
        <v>5.8932067599382316</v>
      </c>
      <c r="K3837" s="193">
        <f>MAX(0,(F3837-'2031 forecast'!$C$10))</f>
        <v>0</v>
      </c>
      <c r="L3837" s="193">
        <f>MAX(0,(G3837-'2031 forecast'!$C$10))</f>
        <v>0</v>
      </c>
      <c r="M3837" s="193">
        <f>MAX(0,(H3837-'2031 forecast'!$C$10))</f>
        <v>0</v>
      </c>
      <c r="N3837" s="193">
        <f>MAX(0,(I3837-'2031 forecast'!$C$10))</f>
        <v>0</v>
      </c>
      <c r="O3837" s="193">
        <f>MAX(0,(J3837-'2031 forecast'!$C$10))</f>
        <v>0.15620675993823152</v>
      </c>
      <c r="P3837" s="175" t="str">
        <f t="shared" si="612"/>
        <v/>
      </c>
      <c r="Q3837" s="175" t="str">
        <f t="shared" si="613"/>
        <v/>
      </c>
    </row>
    <row r="3838" spans="1:17" s="1" customFormat="1" x14ac:dyDescent="0.3">
      <c r="A3838" s="189">
        <f t="shared" si="611"/>
        <v>43990.749999990701</v>
      </c>
      <c r="B3838" s="190">
        <f t="shared" si="607"/>
        <v>43990</v>
      </c>
      <c r="C3838" s="1">
        <f t="shared" si="608"/>
        <v>18</v>
      </c>
      <c r="D3838" s="191">
        <v>3.3655635126443539</v>
      </c>
      <c r="E3838" s="192">
        <f t="shared" si="609"/>
        <v>1.1686463937454616E-4</v>
      </c>
      <c r="F3838" s="193">
        <f t="shared" si="610"/>
        <v>5.0179292437520235</v>
      </c>
      <c r="G3838" s="193">
        <f t="shared" si="616"/>
        <v>5.2034841621113106</v>
      </c>
      <c r="H3838" s="193">
        <f t="shared" si="616"/>
        <v>5.3959006016389557</v>
      </c>
      <c r="I3838" s="193">
        <f t="shared" si="616"/>
        <v>5.5954322903048759</v>
      </c>
      <c r="J3838" s="193">
        <f t="shared" si="616"/>
        <v>5.8023423385294928</v>
      </c>
      <c r="K3838" s="193">
        <f>MAX(0,(F3838-'2031 forecast'!$C$10))</f>
        <v>0</v>
      </c>
      <c r="L3838" s="193">
        <f>MAX(0,(G3838-'2031 forecast'!$C$10))</f>
        <v>0</v>
      </c>
      <c r="M3838" s="193">
        <f>MAX(0,(H3838-'2031 forecast'!$C$10))</f>
        <v>0</v>
      </c>
      <c r="N3838" s="193">
        <f>MAX(0,(I3838-'2031 forecast'!$C$10))</f>
        <v>0</v>
      </c>
      <c r="O3838" s="193">
        <f>MAX(0,(J3838-'2031 forecast'!$C$10))</f>
        <v>6.5342338529492672E-2</v>
      </c>
      <c r="P3838" s="175" t="str">
        <f t="shared" si="612"/>
        <v/>
      </c>
      <c r="Q3838" s="175" t="str">
        <f t="shared" si="613"/>
        <v/>
      </c>
    </row>
    <row r="3839" spans="1:17" s="1" customFormat="1" x14ac:dyDescent="0.3">
      <c r="A3839" s="189">
        <f t="shared" si="611"/>
        <v>43990.791666657366</v>
      </c>
      <c r="B3839" s="190">
        <f t="shared" si="607"/>
        <v>43990</v>
      </c>
      <c r="C3839" s="1">
        <f t="shared" si="608"/>
        <v>19</v>
      </c>
      <c r="D3839" s="191">
        <v>3.2676835894578291</v>
      </c>
      <c r="E3839" s="192">
        <f t="shared" si="609"/>
        <v>1.1346589147327299E-4</v>
      </c>
      <c r="F3839" s="193">
        <f t="shared" si="610"/>
        <v>4.8719939413610245</v>
      </c>
      <c r="G3839" s="193">
        <f t="shared" si="616"/>
        <v>5.0521524079559477</v>
      </c>
      <c r="H3839" s="193">
        <f t="shared" si="616"/>
        <v>5.2389728436494556</v>
      </c>
      <c r="I3839" s="193">
        <f t="shared" si="616"/>
        <v>5.4327015972982462</v>
      </c>
      <c r="J3839" s="193">
        <f t="shared" si="616"/>
        <v>5.6335941273418335</v>
      </c>
      <c r="K3839" s="193">
        <f>MAX(0,(F3839-'2031 forecast'!$C$10))</f>
        <v>0</v>
      </c>
      <c r="L3839" s="193">
        <f>MAX(0,(G3839-'2031 forecast'!$C$10))</f>
        <v>0</v>
      </c>
      <c r="M3839" s="193">
        <f>MAX(0,(H3839-'2031 forecast'!$C$10))</f>
        <v>0</v>
      </c>
      <c r="N3839" s="193">
        <f>MAX(0,(I3839-'2031 forecast'!$C$10))</f>
        <v>0</v>
      </c>
      <c r="O3839" s="193">
        <f>MAX(0,(J3839-'2031 forecast'!$C$10))</f>
        <v>0</v>
      </c>
      <c r="P3839" s="175" t="str">
        <f t="shared" si="612"/>
        <v/>
      </c>
      <c r="Q3839" s="175" t="str">
        <f t="shared" si="613"/>
        <v/>
      </c>
    </row>
    <row r="3840" spans="1:17" s="1" customFormat="1" x14ac:dyDescent="0.3">
      <c r="A3840" s="189">
        <f t="shared" si="611"/>
        <v>43990.83333332403</v>
      </c>
      <c r="B3840" s="190">
        <f t="shared" si="607"/>
        <v>43990</v>
      </c>
      <c r="C3840" s="1">
        <f t="shared" si="608"/>
        <v>20</v>
      </c>
      <c r="D3840" s="191">
        <v>3.0493360685032735</v>
      </c>
      <c r="E3840" s="192">
        <f t="shared" si="609"/>
        <v>1.0588406923197134E-4</v>
      </c>
      <c r="F3840" s="193">
        <f t="shared" si="610"/>
        <v>4.5464459591041821</v>
      </c>
      <c r="G3840" s="193">
        <f t="shared" si="616"/>
        <v>4.7145661871478319</v>
      </c>
      <c r="H3840" s="193">
        <f t="shared" si="616"/>
        <v>4.8889032296728789</v>
      </c>
      <c r="I3840" s="193">
        <f t="shared" si="616"/>
        <v>5.0696869744373032</v>
      </c>
      <c r="J3840" s="193">
        <f t="shared" si="616"/>
        <v>5.2571558100770561</v>
      </c>
      <c r="K3840" s="193">
        <f>MAX(0,(F3840-'2031 forecast'!$C$10))</f>
        <v>0</v>
      </c>
      <c r="L3840" s="193">
        <f>MAX(0,(G3840-'2031 forecast'!$C$10))</f>
        <v>0</v>
      </c>
      <c r="M3840" s="193">
        <f>MAX(0,(H3840-'2031 forecast'!$C$10))</f>
        <v>0</v>
      </c>
      <c r="N3840" s="193">
        <f>MAX(0,(I3840-'2031 forecast'!$C$10))</f>
        <v>0</v>
      </c>
      <c r="O3840" s="193">
        <f>MAX(0,(J3840-'2031 forecast'!$C$10))</f>
        <v>0</v>
      </c>
      <c r="P3840" s="175" t="str">
        <f t="shared" si="612"/>
        <v/>
      </c>
      <c r="Q3840" s="175" t="str">
        <f t="shared" si="613"/>
        <v/>
      </c>
    </row>
    <row r="3841" spans="1:17" s="1" customFormat="1" x14ac:dyDescent="0.3">
      <c r="A3841" s="189">
        <f t="shared" si="611"/>
        <v>43990.874999990694</v>
      </c>
      <c r="B3841" s="190">
        <f t="shared" si="607"/>
        <v>43990</v>
      </c>
      <c r="C3841" s="1">
        <f t="shared" si="608"/>
        <v>21</v>
      </c>
      <c r="D3841" s="191">
        <v>2.943926920456247</v>
      </c>
      <c r="E3841" s="192">
        <f t="shared" si="609"/>
        <v>1.0222387918444641E-4</v>
      </c>
      <c r="F3841" s="193">
        <f t="shared" si="610"/>
        <v>4.389284864221568</v>
      </c>
      <c r="G3841" s="193">
        <f t="shared" si="616"/>
        <v>4.5515935288266727</v>
      </c>
      <c r="H3841" s="193">
        <f t="shared" si="616"/>
        <v>4.7199041056841864</v>
      </c>
      <c r="I3841" s="193">
        <f t="shared" si="616"/>
        <v>4.8944385358147793</v>
      </c>
      <c r="J3841" s="193">
        <f t="shared" si="616"/>
        <v>5.0754269672595784</v>
      </c>
      <c r="K3841" s="193">
        <f>MAX(0,(F3841-'2031 forecast'!$C$10))</f>
        <v>0</v>
      </c>
      <c r="L3841" s="193">
        <f>MAX(0,(G3841-'2031 forecast'!$C$10))</f>
        <v>0</v>
      </c>
      <c r="M3841" s="193">
        <f>MAX(0,(H3841-'2031 forecast'!$C$10))</f>
        <v>0</v>
      </c>
      <c r="N3841" s="193">
        <f>MAX(0,(I3841-'2031 forecast'!$C$10))</f>
        <v>0</v>
      </c>
      <c r="O3841" s="193">
        <f>MAX(0,(J3841-'2031 forecast'!$C$10))</f>
        <v>0</v>
      </c>
      <c r="P3841" s="175" t="str">
        <f t="shared" si="612"/>
        <v/>
      </c>
      <c r="Q3841" s="175" t="str">
        <f t="shared" si="613"/>
        <v/>
      </c>
    </row>
    <row r="3842" spans="1:17" s="1" customFormat="1" x14ac:dyDescent="0.3">
      <c r="A3842" s="189">
        <f t="shared" si="611"/>
        <v>43990.916666657358</v>
      </c>
      <c r="B3842" s="190">
        <f t="shared" si="607"/>
        <v>43990</v>
      </c>
      <c r="C3842" s="1">
        <f t="shared" si="608"/>
        <v>22</v>
      </c>
      <c r="D3842" s="191">
        <v>2.672874825478178</v>
      </c>
      <c r="E3842" s="192">
        <f t="shared" si="609"/>
        <v>9.2811961919382285E-5</v>
      </c>
      <c r="F3842" s="193">
        <f t="shared" si="610"/>
        <v>3.9851563345234187</v>
      </c>
      <c r="G3842" s="193">
        <f t="shared" si="616"/>
        <v>4.1325209788579755</v>
      </c>
      <c r="H3842" s="193">
        <f t="shared" si="616"/>
        <v>4.2853349297132644</v>
      </c>
      <c r="I3842" s="193">
        <f t="shared" si="616"/>
        <v>4.4437996936425739</v>
      </c>
      <c r="J3842" s="193">
        <f t="shared" si="616"/>
        <v>4.6081242285860613</v>
      </c>
      <c r="K3842" s="193">
        <f>MAX(0,(F3842-'2031 forecast'!$C$10))</f>
        <v>0</v>
      </c>
      <c r="L3842" s="193">
        <f>MAX(0,(G3842-'2031 forecast'!$C$10))</f>
        <v>0</v>
      </c>
      <c r="M3842" s="193">
        <f>MAX(0,(H3842-'2031 forecast'!$C$10))</f>
        <v>0</v>
      </c>
      <c r="N3842" s="193">
        <f>MAX(0,(I3842-'2031 forecast'!$C$10))</f>
        <v>0</v>
      </c>
      <c r="O3842" s="193">
        <f>MAX(0,(J3842-'2031 forecast'!$C$10))</f>
        <v>0</v>
      </c>
      <c r="P3842" s="175" t="str">
        <f t="shared" si="612"/>
        <v/>
      </c>
      <c r="Q3842" s="175" t="str">
        <f t="shared" si="613"/>
        <v/>
      </c>
    </row>
    <row r="3843" spans="1:17" s="1" customFormat="1" x14ac:dyDescent="0.3">
      <c r="A3843" s="189">
        <f t="shared" si="611"/>
        <v>43990.958333324023</v>
      </c>
      <c r="B3843" s="190">
        <f t="shared" si="607"/>
        <v>43990</v>
      </c>
      <c r="C3843" s="1">
        <f t="shared" si="608"/>
        <v>23</v>
      </c>
      <c r="D3843" s="191">
        <v>2.5222903282681401</v>
      </c>
      <c r="E3843" s="192">
        <f t="shared" si="609"/>
        <v>8.7583118994346675E-5</v>
      </c>
      <c r="F3843" s="193">
        <f t="shared" si="610"/>
        <v>3.7606404846911139</v>
      </c>
      <c r="G3843" s="193">
        <f t="shared" si="616"/>
        <v>3.8997028955420339</v>
      </c>
      <c r="H3843" s="193">
        <f t="shared" si="616"/>
        <v>4.0439076097294189</v>
      </c>
      <c r="I3843" s="193">
        <f t="shared" si="616"/>
        <v>4.1934447813246836</v>
      </c>
      <c r="J3843" s="193">
        <f t="shared" si="616"/>
        <v>4.3485115959896641</v>
      </c>
      <c r="K3843" s="193">
        <f>MAX(0,(F3843-'2031 forecast'!$C$10))</f>
        <v>0</v>
      </c>
      <c r="L3843" s="193">
        <f>MAX(0,(G3843-'2031 forecast'!$C$10))</f>
        <v>0</v>
      </c>
      <c r="M3843" s="193">
        <f>MAX(0,(H3843-'2031 forecast'!$C$10))</f>
        <v>0</v>
      </c>
      <c r="N3843" s="193">
        <f>MAX(0,(I3843-'2031 forecast'!$C$10))</f>
        <v>0</v>
      </c>
      <c r="O3843" s="193">
        <f>MAX(0,(J3843-'2031 forecast'!$C$10))</f>
        <v>0</v>
      </c>
      <c r="P3843" s="175" t="str">
        <f t="shared" si="612"/>
        <v/>
      </c>
      <c r="Q3843" s="175" t="str">
        <f t="shared" si="613"/>
        <v/>
      </c>
    </row>
    <row r="3844" spans="1:17" s="1" customFormat="1" x14ac:dyDescent="0.3">
      <c r="A3844" s="189">
        <f t="shared" si="611"/>
        <v>43990.999999990687</v>
      </c>
      <c r="B3844" s="190">
        <f t="shared" si="607"/>
        <v>43990</v>
      </c>
      <c r="C3844" s="1">
        <f t="shared" si="608"/>
        <v>0</v>
      </c>
      <c r="D3844" s="191">
        <v>2.2662966830110749</v>
      </c>
      <c r="E3844" s="192">
        <f t="shared" si="609"/>
        <v>7.8694086021786105E-5</v>
      </c>
      <c r="F3844" s="193">
        <f t="shared" si="610"/>
        <v>3.3789635399761941</v>
      </c>
      <c r="G3844" s="193">
        <f t="shared" si="616"/>
        <v>3.5039121539049316</v>
      </c>
      <c r="H3844" s="193">
        <f t="shared" si="616"/>
        <v>3.63348116575688</v>
      </c>
      <c r="I3844" s="193">
        <f t="shared" si="616"/>
        <v>3.7678414303842671</v>
      </c>
      <c r="J3844" s="193">
        <f t="shared" si="616"/>
        <v>3.9071701205757874</v>
      </c>
      <c r="K3844" s="193">
        <f>MAX(0,(F3844-'2031 forecast'!$C$10))</f>
        <v>0</v>
      </c>
      <c r="L3844" s="193">
        <f>MAX(0,(G3844-'2031 forecast'!$C$10))</f>
        <v>0</v>
      </c>
      <c r="M3844" s="193">
        <f>MAX(0,(H3844-'2031 forecast'!$C$10))</f>
        <v>0</v>
      </c>
      <c r="N3844" s="193">
        <f>MAX(0,(I3844-'2031 forecast'!$C$10))</f>
        <v>0</v>
      </c>
      <c r="O3844" s="193">
        <f>MAX(0,(J3844-'2031 forecast'!$C$10))</f>
        <v>0</v>
      </c>
      <c r="P3844" s="175" t="str">
        <f t="shared" si="612"/>
        <v/>
      </c>
      <c r="Q3844" s="175" t="str">
        <f t="shared" si="613"/>
        <v/>
      </c>
    </row>
    <row r="3845" spans="1:17" s="1" customFormat="1" x14ac:dyDescent="0.3">
      <c r="A3845" s="189">
        <f t="shared" si="611"/>
        <v>43991.041666657351</v>
      </c>
      <c r="B3845" s="190">
        <f t="shared" ref="B3845:B3908" si="617">INT(A3845)</f>
        <v>43991</v>
      </c>
      <c r="C3845" s="1">
        <f t="shared" ref="C3845:C3908" si="618">HOUR(A3845)</f>
        <v>1</v>
      </c>
      <c r="D3845" s="191">
        <v>2.2211213338480635</v>
      </c>
      <c r="E3845" s="192">
        <f t="shared" ref="E3845:E3908" si="619">D3845/SUM($D$4:$D$8763)</f>
        <v>7.7125433144275429E-5</v>
      </c>
      <c r="F3845" s="193">
        <f t="shared" ref="F3845:F3908" si="620">E3845*$F$2</f>
        <v>3.311608785026503</v>
      </c>
      <c r="G3845" s="193">
        <f t="shared" ref="G3845:J3864" si="621">$E3845*G$2</f>
        <v>3.4340667289101492</v>
      </c>
      <c r="H3845" s="193">
        <f t="shared" si="621"/>
        <v>3.561052969761727</v>
      </c>
      <c r="I3845" s="193">
        <f t="shared" si="621"/>
        <v>3.6927349566889003</v>
      </c>
      <c r="J3845" s="193">
        <f t="shared" si="621"/>
        <v>3.8292863307968688</v>
      </c>
      <c r="K3845" s="193">
        <f>MAX(0,(F3845-'2031 forecast'!$C$10))</f>
        <v>0</v>
      </c>
      <c r="L3845" s="193">
        <f>MAX(0,(G3845-'2031 forecast'!$C$10))</f>
        <v>0</v>
      </c>
      <c r="M3845" s="193">
        <f>MAX(0,(H3845-'2031 forecast'!$C$10))</f>
        <v>0</v>
      </c>
      <c r="N3845" s="193">
        <f>MAX(0,(I3845-'2031 forecast'!$C$10))</f>
        <v>0</v>
      </c>
      <c r="O3845" s="193">
        <f>MAX(0,(J3845-'2031 forecast'!$C$10))</f>
        <v>0</v>
      </c>
      <c r="P3845" s="175" t="str">
        <f t="shared" si="612"/>
        <v/>
      </c>
      <c r="Q3845" s="175" t="str">
        <f t="shared" si="613"/>
        <v/>
      </c>
    </row>
    <row r="3846" spans="1:17" s="1" customFormat="1" x14ac:dyDescent="0.3">
      <c r="A3846" s="189">
        <f t="shared" ref="A3846:A3909" si="622">A3845 + TIME(1,0,0)</f>
        <v>43991.083333324015</v>
      </c>
      <c r="B3846" s="190">
        <f t="shared" si="617"/>
        <v>43991</v>
      </c>
      <c r="C3846" s="1">
        <f t="shared" si="618"/>
        <v>2</v>
      </c>
      <c r="D3846" s="191">
        <v>2.1608875349640484</v>
      </c>
      <c r="E3846" s="192">
        <f t="shared" si="619"/>
        <v>7.5033895974261185E-5</v>
      </c>
      <c r="F3846" s="193">
        <f t="shared" si="620"/>
        <v>3.2218024450935814</v>
      </c>
      <c r="G3846" s="193">
        <f t="shared" si="621"/>
        <v>3.3409394955837728</v>
      </c>
      <c r="H3846" s="193">
        <f t="shared" si="621"/>
        <v>3.4644820417681887</v>
      </c>
      <c r="I3846" s="193">
        <f t="shared" si="621"/>
        <v>3.5925929917617436</v>
      </c>
      <c r="J3846" s="193">
        <f t="shared" si="621"/>
        <v>3.7254412777583097</v>
      </c>
      <c r="K3846" s="193">
        <f>MAX(0,(F3846-'2031 forecast'!$C$10))</f>
        <v>0</v>
      </c>
      <c r="L3846" s="193">
        <f>MAX(0,(G3846-'2031 forecast'!$C$10))</f>
        <v>0</v>
      </c>
      <c r="M3846" s="193">
        <f>MAX(0,(H3846-'2031 forecast'!$C$10))</f>
        <v>0</v>
      </c>
      <c r="N3846" s="193">
        <f>MAX(0,(I3846-'2031 forecast'!$C$10))</f>
        <v>0</v>
      </c>
      <c r="O3846" s="193">
        <f>MAX(0,(J3846-'2031 forecast'!$C$10))</f>
        <v>0</v>
      </c>
      <c r="P3846" s="175" t="str">
        <f t="shared" ref="P3846:P3909" si="623">IF(K3846&gt;0,IF(K3845&gt;0,P3845+1,1),"")</f>
        <v/>
      </c>
      <c r="Q3846" s="175" t="str">
        <f t="shared" ref="Q3846:Q3909" si="624">IF(AND(K3846&gt;0,K3847=0),P3846,"")</f>
        <v/>
      </c>
    </row>
    <row r="3847" spans="1:17" s="1" customFormat="1" x14ac:dyDescent="0.3">
      <c r="A3847" s="189">
        <f t="shared" si="622"/>
        <v>43991.124999990679</v>
      </c>
      <c r="B3847" s="190">
        <f t="shared" si="617"/>
        <v>43991</v>
      </c>
      <c r="C3847" s="1">
        <f t="shared" si="618"/>
        <v>3</v>
      </c>
      <c r="D3847" s="191">
        <v>2.1006537360800328</v>
      </c>
      <c r="E3847" s="192">
        <f t="shared" si="619"/>
        <v>7.2942358804246914E-5</v>
      </c>
      <c r="F3847" s="193">
        <f t="shared" si="620"/>
        <v>3.131996105160658</v>
      </c>
      <c r="G3847" s="193">
        <f t="shared" si="621"/>
        <v>3.2478122622573946</v>
      </c>
      <c r="H3847" s="193">
        <f t="shared" si="621"/>
        <v>3.3679111137746491</v>
      </c>
      <c r="I3847" s="193">
        <f t="shared" si="621"/>
        <v>3.4924510268345861</v>
      </c>
      <c r="J3847" s="193">
        <f t="shared" si="621"/>
        <v>3.6215962247197493</v>
      </c>
      <c r="K3847" s="193">
        <f>MAX(0,(F3847-'2031 forecast'!$C$10))</f>
        <v>0</v>
      </c>
      <c r="L3847" s="193">
        <f>MAX(0,(G3847-'2031 forecast'!$C$10))</f>
        <v>0</v>
      </c>
      <c r="M3847" s="193">
        <f>MAX(0,(H3847-'2031 forecast'!$C$10))</f>
        <v>0</v>
      </c>
      <c r="N3847" s="193">
        <f>MAX(0,(I3847-'2031 forecast'!$C$10))</f>
        <v>0</v>
      </c>
      <c r="O3847" s="193">
        <f>MAX(0,(J3847-'2031 forecast'!$C$10))</f>
        <v>0</v>
      </c>
      <c r="P3847" s="175" t="str">
        <f t="shared" si="623"/>
        <v/>
      </c>
      <c r="Q3847" s="175" t="str">
        <f t="shared" si="624"/>
        <v/>
      </c>
    </row>
    <row r="3848" spans="1:17" s="1" customFormat="1" x14ac:dyDescent="0.3">
      <c r="A3848" s="189">
        <f t="shared" si="622"/>
        <v>43991.166666657344</v>
      </c>
      <c r="B3848" s="190">
        <f t="shared" si="617"/>
        <v>43991</v>
      </c>
      <c r="C3848" s="1">
        <f t="shared" si="618"/>
        <v>4</v>
      </c>
      <c r="D3848" s="191">
        <v>2.0780660614985274</v>
      </c>
      <c r="E3848" s="192">
        <f t="shared" si="619"/>
        <v>7.215803236549159E-5</v>
      </c>
      <c r="F3848" s="193">
        <f t="shared" si="620"/>
        <v>3.0983187276858133</v>
      </c>
      <c r="G3848" s="193">
        <f t="shared" si="621"/>
        <v>3.2128895497600043</v>
      </c>
      <c r="H3848" s="193">
        <f t="shared" si="621"/>
        <v>3.3316970157770736</v>
      </c>
      <c r="I3848" s="193">
        <f t="shared" si="621"/>
        <v>3.4548977899869033</v>
      </c>
      <c r="J3848" s="193">
        <f t="shared" si="621"/>
        <v>3.5826543298302909</v>
      </c>
      <c r="K3848" s="193">
        <f>MAX(0,(F3848-'2031 forecast'!$C$10))</f>
        <v>0</v>
      </c>
      <c r="L3848" s="193">
        <f>MAX(0,(G3848-'2031 forecast'!$C$10))</f>
        <v>0</v>
      </c>
      <c r="M3848" s="193">
        <f>MAX(0,(H3848-'2031 forecast'!$C$10))</f>
        <v>0</v>
      </c>
      <c r="N3848" s="193">
        <f>MAX(0,(I3848-'2031 forecast'!$C$10))</f>
        <v>0</v>
      </c>
      <c r="O3848" s="193">
        <f>MAX(0,(J3848-'2031 forecast'!$C$10))</f>
        <v>0</v>
      </c>
      <c r="P3848" s="175" t="str">
        <f t="shared" si="623"/>
        <v/>
      </c>
      <c r="Q3848" s="175" t="str">
        <f t="shared" si="624"/>
        <v/>
      </c>
    </row>
    <row r="3849" spans="1:17" s="1" customFormat="1" x14ac:dyDescent="0.3">
      <c r="A3849" s="189">
        <f t="shared" si="622"/>
        <v>43991.208333324008</v>
      </c>
      <c r="B3849" s="190">
        <f t="shared" si="617"/>
        <v>43991</v>
      </c>
      <c r="C3849" s="1">
        <f t="shared" si="618"/>
        <v>5</v>
      </c>
      <c r="D3849" s="191">
        <v>2.1232414106615387</v>
      </c>
      <c r="E3849" s="192">
        <f t="shared" si="619"/>
        <v>7.3726685243002266E-5</v>
      </c>
      <c r="F3849" s="193">
        <f t="shared" si="620"/>
        <v>3.1656734826355044</v>
      </c>
      <c r="G3849" s="193">
        <f t="shared" si="621"/>
        <v>3.2827349747547863</v>
      </c>
      <c r="H3849" s="193">
        <f t="shared" si="621"/>
        <v>3.4041252117722265</v>
      </c>
      <c r="I3849" s="193">
        <f t="shared" si="621"/>
        <v>3.5300042636822702</v>
      </c>
      <c r="J3849" s="193">
        <f t="shared" si="621"/>
        <v>3.6605381196092095</v>
      </c>
      <c r="K3849" s="193">
        <f>MAX(0,(F3849-'2031 forecast'!$C$10))</f>
        <v>0</v>
      </c>
      <c r="L3849" s="193">
        <f>MAX(0,(G3849-'2031 forecast'!$C$10))</f>
        <v>0</v>
      </c>
      <c r="M3849" s="193">
        <f>MAX(0,(H3849-'2031 forecast'!$C$10))</f>
        <v>0</v>
      </c>
      <c r="N3849" s="193">
        <f>MAX(0,(I3849-'2031 forecast'!$C$10))</f>
        <v>0</v>
      </c>
      <c r="O3849" s="193">
        <f>MAX(0,(J3849-'2031 forecast'!$C$10))</f>
        <v>0</v>
      </c>
      <c r="P3849" s="175" t="str">
        <f t="shared" si="623"/>
        <v/>
      </c>
      <c r="Q3849" s="175" t="str">
        <f t="shared" si="624"/>
        <v/>
      </c>
    </row>
    <row r="3850" spans="1:17" s="1" customFormat="1" x14ac:dyDescent="0.3">
      <c r="A3850" s="189">
        <f t="shared" si="622"/>
        <v>43991.249999990672</v>
      </c>
      <c r="B3850" s="190">
        <f t="shared" si="617"/>
        <v>43991</v>
      </c>
      <c r="C3850" s="1">
        <f t="shared" si="618"/>
        <v>6</v>
      </c>
      <c r="D3850" s="191">
        <v>2.3867642807791056</v>
      </c>
      <c r="E3850" s="192">
        <f t="shared" si="619"/>
        <v>8.2877160361814606E-5</v>
      </c>
      <c r="F3850" s="193">
        <f t="shared" si="620"/>
        <v>3.5585762198420388</v>
      </c>
      <c r="G3850" s="193">
        <f t="shared" si="621"/>
        <v>3.6901666205576857</v>
      </c>
      <c r="H3850" s="193">
        <f t="shared" si="621"/>
        <v>3.826623021743957</v>
      </c>
      <c r="I3850" s="193">
        <f t="shared" si="621"/>
        <v>3.9681253602385804</v>
      </c>
      <c r="J3850" s="193">
        <f t="shared" si="621"/>
        <v>4.1148602266529055</v>
      </c>
      <c r="K3850" s="193">
        <f>MAX(0,(F3850-'2031 forecast'!$C$10))</f>
        <v>0</v>
      </c>
      <c r="L3850" s="193">
        <f>MAX(0,(G3850-'2031 forecast'!$C$10))</f>
        <v>0</v>
      </c>
      <c r="M3850" s="193">
        <f>MAX(0,(H3850-'2031 forecast'!$C$10))</f>
        <v>0</v>
      </c>
      <c r="N3850" s="193">
        <f>MAX(0,(I3850-'2031 forecast'!$C$10))</f>
        <v>0</v>
      </c>
      <c r="O3850" s="193">
        <f>MAX(0,(J3850-'2031 forecast'!$C$10))</f>
        <v>0</v>
      </c>
      <c r="P3850" s="175" t="str">
        <f t="shared" si="623"/>
        <v/>
      </c>
      <c r="Q3850" s="175" t="str">
        <f t="shared" si="624"/>
        <v/>
      </c>
    </row>
    <row r="3851" spans="1:17" s="1" customFormat="1" x14ac:dyDescent="0.3">
      <c r="A3851" s="189">
        <f t="shared" si="622"/>
        <v>43991.291666657336</v>
      </c>
      <c r="B3851" s="190">
        <f t="shared" si="617"/>
        <v>43991</v>
      </c>
      <c r="C3851" s="1">
        <f t="shared" si="618"/>
        <v>7</v>
      </c>
      <c r="D3851" s="191">
        <v>2.5975825768731586</v>
      </c>
      <c r="E3851" s="192">
        <f t="shared" si="619"/>
        <v>9.019754045686446E-5</v>
      </c>
      <c r="F3851" s="193">
        <f t="shared" si="620"/>
        <v>3.8728984096072652</v>
      </c>
      <c r="G3851" s="193">
        <f t="shared" si="621"/>
        <v>4.0161119372000043</v>
      </c>
      <c r="H3851" s="193">
        <f t="shared" si="621"/>
        <v>4.1646212697213407</v>
      </c>
      <c r="I3851" s="193">
        <f t="shared" si="621"/>
        <v>4.3186222374836278</v>
      </c>
      <c r="J3851" s="193">
        <f t="shared" si="621"/>
        <v>4.4783179122878618</v>
      </c>
      <c r="K3851" s="193">
        <f>MAX(0,(F3851-'2031 forecast'!$C$10))</f>
        <v>0</v>
      </c>
      <c r="L3851" s="193">
        <f>MAX(0,(G3851-'2031 forecast'!$C$10))</f>
        <v>0</v>
      </c>
      <c r="M3851" s="193">
        <f>MAX(0,(H3851-'2031 forecast'!$C$10))</f>
        <v>0</v>
      </c>
      <c r="N3851" s="193">
        <f>MAX(0,(I3851-'2031 forecast'!$C$10))</f>
        <v>0</v>
      </c>
      <c r="O3851" s="193">
        <f>MAX(0,(J3851-'2031 forecast'!$C$10))</f>
        <v>0</v>
      </c>
      <c r="P3851" s="175" t="str">
        <f t="shared" si="623"/>
        <v/>
      </c>
      <c r="Q3851" s="175" t="str">
        <f t="shared" si="624"/>
        <v/>
      </c>
    </row>
    <row r="3852" spans="1:17" s="1" customFormat="1" x14ac:dyDescent="0.3">
      <c r="A3852" s="189">
        <f t="shared" si="622"/>
        <v>43991.333333324001</v>
      </c>
      <c r="B3852" s="190">
        <f t="shared" si="617"/>
        <v>43991</v>
      </c>
      <c r="C3852" s="1">
        <f t="shared" si="618"/>
        <v>8</v>
      </c>
      <c r="D3852" s="191">
        <v>2.7105209497806877</v>
      </c>
      <c r="E3852" s="192">
        <f t="shared" si="619"/>
        <v>9.4119172650641191E-5</v>
      </c>
      <c r="F3852" s="193">
        <f t="shared" si="620"/>
        <v>4.0412852969814947</v>
      </c>
      <c r="G3852" s="193">
        <f t="shared" si="621"/>
        <v>4.1907254996869616</v>
      </c>
      <c r="H3852" s="193">
        <f t="shared" si="621"/>
        <v>4.3456917597092257</v>
      </c>
      <c r="I3852" s="193">
        <f t="shared" si="621"/>
        <v>4.5063884217220469</v>
      </c>
      <c r="J3852" s="193">
        <f t="shared" si="621"/>
        <v>4.6730273867351615</v>
      </c>
      <c r="K3852" s="193">
        <f>MAX(0,(F3852-'2031 forecast'!$C$10))</f>
        <v>0</v>
      </c>
      <c r="L3852" s="193">
        <f>MAX(0,(G3852-'2031 forecast'!$C$10))</f>
        <v>0</v>
      </c>
      <c r="M3852" s="193">
        <f>MAX(0,(H3852-'2031 forecast'!$C$10))</f>
        <v>0</v>
      </c>
      <c r="N3852" s="193">
        <f>MAX(0,(I3852-'2031 forecast'!$C$10))</f>
        <v>0</v>
      </c>
      <c r="O3852" s="193">
        <f>MAX(0,(J3852-'2031 forecast'!$C$10))</f>
        <v>0</v>
      </c>
      <c r="P3852" s="175" t="str">
        <f t="shared" si="623"/>
        <v/>
      </c>
      <c r="Q3852" s="175" t="str">
        <f t="shared" si="624"/>
        <v/>
      </c>
    </row>
    <row r="3853" spans="1:17" s="1" customFormat="1" x14ac:dyDescent="0.3">
      <c r="A3853" s="189">
        <f t="shared" si="622"/>
        <v>43991.374999990665</v>
      </c>
      <c r="B3853" s="190">
        <f t="shared" si="617"/>
        <v>43991</v>
      </c>
      <c r="C3853" s="1">
        <f t="shared" si="618"/>
        <v>9</v>
      </c>
      <c r="D3853" s="191">
        <v>2.9363976955957449</v>
      </c>
      <c r="E3853" s="192">
        <f t="shared" si="619"/>
        <v>1.0196243703819463E-4</v>
      </c>
      <c r="F3853" s="193">
        <f t="shared" si="620"/>
        <v>4.378059071729953</v>
      </c>
      <c r="G3853" s="193">
        <f t="shared" si="621"/>
        <v>4.5399526246608746</v>
      </c>
      <c r="H3853" s="193">
        <f t="shared" si="621"/>
        <v>4.7078327396849948</v>
      </c>
      <c r="I3853" s="193">
        <f t="shared" si="621"/>
        <v>4.8819207901988841</v>
      </c>
      <c r="J3853" s="193">
        <f t="shared" si="621"/>
        <v>5.0624463356297582</v>
      </c>
      <c r="K3853" s="193">
        <f>MAX(0,(F3853-'2031 forecast'!$C$10))</f>
        <v>0</v>
      </c>
      <c r="L3853" s="193">
        <f>MAX(0,(G3853-'2031 forecast'!$C$10))</f>
        <v>0</v>
      </c>
      <c r="M3853" s="193">
        <f>MAX(0,(H3853-'2031 forecast'!$C$10))</f>
        <v>0</v>
      </c>
      <c r="N3853" s="193">
        <f>MAX(0,(I3853-'2031 forecast'!$C$10))</f>
        <v>0</v>
      </c>
      <c r="O3853" s="193">
        <f>MAX(0,(J3853-'2031 forecast'!$C$10))</f>
        <v>0</v>
      </c>
      <c r="P3853" s="175" t="str">
        <f t="shared" si="623"/>
        <v/>
      </c>
      <c r="Q3853" s="175" t="str">
        <f t="shared" si="624"/>
        <v/>
      </c>
    </row>
    <row r="3854" spans="1:17" s="1" customFormat="1" x14ac:dyDescent="0.3">
      <c r="A3854" s="189">
        <f t="shared" si="622"/>
        <v>43991.416666657329</v>
      </c>
      <c r="B3854" s="190">
        <f t="shared" si="617"/>
        <v>43991</v>
      </c>
      <c r="C3854" s="1">
        <f t="shared" si="618"/>
        <v>10</v>
      </c>
      <c r="D3854" s="191">
        <v>3.2074497905738135</v>
      </c>
      <c r="E3854" s="192">
        <f t="shared" si="619"/>
        <v>1.1137435430325874E-4</v>
      </c>
      <c r="F3854" s="193">
        <f t="shared" si="620"/>
        <v>4.7821876014281024</v>
      </c>
      <c r="G3854" s="193">
        <f t="shared" si="621"/>
        <v>4.9590251746295708</v>
      </c>
      <c r="H3854" s="193">
        <f t="shared" si="621"/>
        <v>5.1424019156559169</v>
      </c>
      <c r="I3854" s="193">
        <f t="shared" si="621"/>
        <v>5.3325596323710887</v>
      </c>
      <c r="J3854" s="193">
        <f t="shared" si="621"/>
        <v>5.5297490743032736</v>
      </c>
      <c r="K3854" s="193">
        <f>MAX(0,(F3854-'2031 forecast'!$C$10))</f>
        <v>0</v>
      </c>
      <c r="L3854" s="193">
        <f>MAX(0,(G3854-'2031 forecast'!$C$10))</f>
        <v>0</v>
      </c>
      <c r="M3854" s="193">
        <f>MAX(0,(H3854-'2031 forecast'!$C$10))</f>
        <v>0</v>
      </c>
      <c r="N3854" s="193">
        <f>MAX(0,(I3854-'2031 forecast'!$C$10))</f>
        <v>0</v>
      </c>
      <c r="O3854" s="193">
        <f>MAX(0,(J3854-'2031 forecast'!$C$10))</f>
        <v>0</v>
      </c>
      <c r="P3854" s="175" t="str">
        <f t="shared" si="623"/>
        <v/>
      </c>
      <c r="Q3854" s="175" t="str">
        <f t="shared" si="624"/>
        <v/>
      </c>
    </row>
    <row r="3855" spans="1:17" s="1" customFormat="1" x14ac:dyDescent="0.3">
      <c r="A3855" s="189">
        <f t="shared" si="622"/>
        <v>43991.458333323993</v>
      </c>
      <c r="B3855" s="190">
        <f t="shared" si="617"/>
        <v>43991</v>
      </c>
      <c r="C3855" s="1">
        <f t="shared" si="618"/>
        <v>11</v>
      </c>
      <c r="D3855" s="191">
        <v>3.5161480098543922</v>
      </c>
      <c r="E3855" s="192">
        <f t="shared" si="619"/>
        <v>1.2209348229958177E-4</v>
      </c>
      <c r="F3855" s="193">
        <f t="shared" si="620"/>
        <v>5.2424450935843279</v>
      </c>
      <c r="G3855" s="193">
        <f t="shared" si="621"/>
        <v>5.4363022454272532</v>
      </c>
      <c r="H3855" s="193">
        <f t="shared" si="621"/>
        <v>5.6373279216228012</v>
      </c>
      <c r="I3855" s="193">
        <f t="shared" si="621"/>
        <v>5.8457872026227671</v>
      </c>
      <c r="J3855" s="193">
        <f t="shared" si="621"/>
        <v>6.06195497112589</v>
      </c>
      <c r="K3855" s="193">
        <f>MAX(0,(F3855-'2031 forecast'!$C$10))</f>
        <v>0</v>
      </c>
      <c r="L3855" s="193">
        <f>MAX(0,(G3855-'2031 forecast'!$C$10))</f>
        <v>0</v>
      </c>
      <c r="M3855" s="193">
        <f>MAX(0,(H3855-'2031 forecast'!$C$10))</f>
        <v>0</v>
      </c>
      <c r="N3855" s="193">
        <f>MAX(0,(I3855-'2031 forecast'!$C$10))</f>
        <v>0.10878720262276698</v>
      </c>
      <c r="O3855" s="193">
        <f>MAX(0,(J3855-'2031 forecast'!$C$10))</f>
        <v>0.32495497112588989</v>
      </c>
      <c r="P3855" s="175" t="str">
        <f t="shared" si="623"/>
        <v/>
      </c>
      <c r="Q3855" s="175" t="str">
        <f t="shared" si="624"/>
        <v/>
      </c>
    </row>
    <row r="3856" spans="1:17" s="1" customFormat="1" x14ac:dyDescent="0.3">
      <c r="A3856" s="189">
        <f t="shared" si="622"/>
        <v>43991.499999990658</v>
      </c>
      <c r="B3856" s="190">
        <f t="shared" si="617"/>
        <v>43991</v>
      </c>
      <c r="C3856" s="1">
        <f t="shared" si="618"/>
        <v>12</v>
      </c>
      <c r="D3856" s="191">
        <v>3.7194370810879436</v>
      </c>
      <c r="E3856" s="192">
        <f t="shared" si="619"/>
        <v>1.2915242024837985E-4</v>
      </c>
      <c r="F3856" s="193">
        <f t="shared" si="620"/>
        <v>5.5455414908579401</v>
      </c>
      <c r="G3856" s="193">
        <f t="shared" si="621"/>
        <v>5.7506066579037745</v>
      </c>
      <c r="H3856" s="193">
        <f t="shared" si="621"/>
        <v>5.9632548036009929</v>
      </c>
      <c r="I3856" s="193">
        <f t="shared" si="621"/>
        <v>6.1837663342519198</v>
      </c>
      <c r="J3856" s="193">
        <f t="shared" si="621"/>
        <v>6.4124320251310261</v>
      </c>
      <c r="K3856" s="193">
        <f>MAX(0,(F3856-'2031 forecast'!$C$10))</f>
        <v>0</v>
      </c>
      <c r="L3856" s="193">
        <f>MAX(0,(G3856-'2031 forecast'!$C$10))</f>
        <v>1.3606657903774355E-2</v>
      </c>
      <c r="M3856" s="193">
        <f>MAX(0,(H3856-'2031 forecast'!$C$10))</f>
        <v>0.22625480360099282</v>
      </c>
      <c r="N3856" s="193">
        <f>MAX(0,(I3856-'2031 forecast'!$C$10))</f>
        <v>0.44676633425191969</v>
      </c>
      <c r="O3856" s="193">
        <f>MAX(0,(J3856-'2031 forecast'!$C$10))</f>
        <v>0.67543202513102596</v>
      </c>
      <c r="P3856" s="175" t="str">
        <f t="shared" si="623"/>
        <v/>
      </c>
      <c r="Q3856" s="175" t="str">
        <f t="shared" si="624"/>
        <v/>
      </c>
    </row>
    <row r="3857" spans="1:17" s="1" customFormat="1" x14ac:dyDescent="0.3">
      <c r="A3857" s="189">
        <f t="shared" si="622"/>
        <v>43991.541666657322</v>
      </c>
      <c r="B3857" s="190">
        <f t="shared" si="617"/>
        <v>43991</v>
      </c>
      <c r="C3857" s="1">
        <f t="shared" si="618"/>
        <v>13</v>
      </c>
      <c r="D3857" s="191">
        <v>3.9904891760660122</v>
      </c>
      <c r="E3857" s="192">
        <f t="shared" si="619"/>
        <v>1.3856433751344396E-4</v>
      </c>
      <c r="F3857" s="193">
        <f t="shared" si="620"/>
        <v>5.9496700205560886</v>
      </c>
      <c r="G3857" s="193">
        <f t="shared" si="621"/>
        <v>6.1696792078724707</v>
      </c>
      <c r="H3857" s="193">
        <f t="shared" si="621"/>
        <v>6.397823979571915</v>
      </c>
      <c r="I3857" s="193">
        <f t="shared" si="621"/>
        <v>6.6344051764241243</v>
      </c>
      <c r="J3857" s="193">
        <f t="shared" si="621"/>
        <v>6.8797347638045423</v>
      </c>
      <c r="K3857" s="193">
        <f>MAX(0,(F3857-'2031 forecast'!$C$10))</f>
        <v>0.21267002055608852</v>
      </c>
      <c r="L3857" s="193">
        <f>MAX(0,(G3857-'2031 forecast'!$C$10))</f>
        <v>0.43267920787247061</v>
      </c>
      <c r="M3857" s="193">
        <f>MAX(0,(H3857-'2031 forecast'!$C$10))</f>
        <v>0.66082397957191485</v>
      </c>
      <c r="N3857" s="193">
        <f>MAX(0,(I3857-'2031 forecast'!$C$10))</f>
        <v>0.89740517642412421</v>
      </c>
      <c r="O3857" s="193">
        <f>MAX(0,(J3857-'2031 forecast'!$C$10))</f>
        <v>1.1427347638045422</v>
      </c>
      <c r="P3857" s="175">
        <f t="shared" si="623"/>
        <v>1</v>
      </c>
      <c r="Q3857" s="175" t="str">
        <f t="shared" si="624"/>
        <v/>
      </c>
    </row>
    <row r="3858" spans="1:17" s="1" customFormat="1" x14ac:dyDescent="0.3">
      <c r="A3858" s="189">
        <f t="shared" si="622"/>
        <v>43991.583333323986</v>
      </c>
      <c r="B3858" s="190">
        <f t="shared" si="617"/>
        <v>43991</v>
      </c>
      <c r="C3858" s="1">
        <f t="shared" si="618"/>
        <v>14</v>
      </c>
      <c r="D3858" s="191">
        <v>4.1184859986945446</v>
      </c>
      <c r="E3858" s="192">
        <f t="shared" si="619"/>
        <v>1.4300885399972426E-4</v>
      </c>
      <c r="F3858" s="193">
        <f t="shared" si="620"/>
        <v>6.1405084929135496</v>
      </c>
      <c r="G3858" s="193">
        <f t="shared" si="621"/>
        <v>6.3675745786910225</v>
      </c>
      <c r="H3858" s="193">
        <f t="shared" si="621"/>
        <v>6.6030372015581849</v>
      </c>
      <c r="I3858" s="193">
        <f t="shared" si="621"/>
        <v>6.8472068518943328</v>
      </c>
      <c r="J3858" s="193">
        <f t="shared" si="621"/>
        <v>7.1004055015114815</v>
      </c>
      <c r="K3858" s="193">
        <f>MAX(0,(F3858-'2031 forecast'!$C$10))</f>
        <v>0.40350849291354951</v>
      </c>
      <c r="L3858" s="193">
        <f>MAX(0,(G3858-'2031 forecast'!$C$10))</f>
        <v>0.6305745786910224</v>
      </c>
      <c r="M3858" s="193">
        <f>MAX(0,(H3858-'2031 forecast'!$C$10))</f>
        <v>0.86603720155818475</v>
      </c>
      <c r="N3858" s="193">
        <f>MAX(0,(I3858-'2031 forecast'!$C$10))</f>
        <v>1.1102068518943327</v>
      </c>
      <c r="O3858" s="193">
        <f>MAX(0,(J3858-'2031 forecast'!$C$10))</f>
        <v>1.3634055015114814</v>
      </c>
      <c r="P3858" s="175">
        <f t="shared" si="623"/>
        <v>2</v>
      </c>
      <c r="Q3858" s="175" t="str">
        <f t="shared" si="624"/>
        <v/>
      </c>
    </row>
    <row r="3859" spans="1:17" s="1" customFormat="1" x14ac:dyDescent="0.3">
      <c r="A3859" s="189">
        <f t="shared" si="622"/>
        <v>43991.62499999065</v>
      </c>
      <c r="B3859" s="190">
        <f t="shared" si="617"/>
        <v>43991</v>
      </c>
      <c r="C3859" s="1">
        <f t="shared" si="618"/>
        <v>15</v>
      </c>
      <c r="D3859" s="191">
        <v>4.3293042947885976</v>
      </c>
      <c r="E3859" s="192">
        <f t="shared" si="619"/>
        <v>1.503292340947741E-4</v>
      </c>
      <c r="F3859" s="193">
        <f t="shared" si="620"/>
        <v>6.4548306826787751</v>
      </c>
      <c r="G3859" s="193">
        <f t="shared" si="621"/>
        <v>6.6935198953333401</v>
      </c>
      <c r="H3859" s="193">
        <f t="shared" si="621"/>
        <v>6.9410354495355673</v>
      </c>
      <c r="I3859" s="193">
        <f t="shared" si="621"/>
        <v>7.1977037291393797</v>
      </c>
      <c r="J3859" s="193">
        <f t="shared" si="621"/>
        <v>7.4638631871464369</v>
      </c>
      <c r="K3859" s="193">
        <f>MAX(0,(F3859-'2031 forecast'!$C$10))</f>
        <v>0.71783068267877503</v>
      </c>
      <c r="L3859" s="193">
        <f>MAX(0,(G3859-'2031 forecast'!$C$10))</f>
        <v>0.95651989533334003</v>
      </c>
      <c r="M3859" s="193">
        <f>MAX(0,(H3859-'2031 forecast'!$C$10))</f>
        <v>1.2040354495355672</v>
      </c>
      <c r="N3859" s="193">
        <f>MAX(0,(I3859-'2031 forecast'!$C$10))</f>
        <v>1.4607037291393796</v>
      </c>
      <c r="O3859" s="193">
        <f>MAX(0,(J3859-'2031 forecast'!$C$10))</f>
        <v>1.7268631871464368</v>
      </c>
      <c r="P3859" s="175">
        <f t="shared" si="623"/>
        <v>3</v>
      </c>
      <c r="Q3859" s="175" t="str">
        <f t="shared" si="624"/>
        <v/>
      </c>
    </row>
    <row r="3860" spans="1:17" s="1" customFormat="1" x14ac:dyDescent="0.3">
      <c r="A3860" s="189">
        <f t="shared" si="622"/>
        <v>43991.666666657315</v>
      </c>
      <c r="B3860" s="190">
        <f t="shared" si="617"/>
        <v>43991</v>
      </c>
      <c r="C3860" s="1">
        <f t="shared" si="618"/>
        <v>16</v>
      </c>
      <c r="D3860" s="191">
        <v>4.4573011174171304</v>
      </c>
      <c r="E3860" s="192">
        <f t="shared" si="619"/>
        <v>1.547737505810544E-4</v>
      </c>
      <c r="F3860" s="193">
        <f t="shared" si="620"/>
        <v>6.6456691550362361</v>
      </c>
      <c r="G3860" s="193">
        <f t="shared" si="621"/>
        <v>6.8914152661518919</v>
      </c>
      <c r="H3860" s="193">
        <f t="shared" si="621"/>
        <v>7.1462486715218372</v>
      </c>
      <c r="I3860" s="193">
        <f t="shared" si="621"/>
        <v>7.4105054046095882</v>
      </c>
      <c r="J3860" s="193">
        <f t="shared" si="621"/>
        <v>7.6845339248533762</v>
      </c>
      <c r="K3860" s="193">
        <f>MAX(0,(F3860-'2031 forecast'!$C$10))</f>
        <v>0.90866915503623602</v>
      </c>
      <c r="L3860" s="193">
        <f>MAX(0,(G3860-'2031 forecast'!$C$10))</f>
        <v>1.1544152661518918</v>
      </c>
      <c r="M3860" s="193">
        <f>MAX(0,(H3860-'2031 forecast'!$C$10))</f>
        <v>1.4092486715218371</v>
      </c>
      <c r="N3860" s="193">
        <f>MAX(0,(I3860-'2031 forecast'!$C$10))</f>
        <v>1.6735054046095881</v>
      </c>
      <c r="O3860" s="193">
        <f>MAX(0,(J3860-'2031 forecast'!$C$10))</f>
        <v>1.9475339248533761</v>
      </c>
      <c r="P3860" s="175">
        <f t="shared" si="623"/>
        <v>4</v>
      </c>
      <c r="Q3860" s="175" t="str">
        <f t="shared" si="624"/>
        <v/>
      </c>
    </row>
    <row r="3861" spans="1:17" s="1" customFormat="1" x14ac:dyDescent="0.3">
      <c r="A3861" s="189">
        <f t="shared" si="622"/>
        <v>43991.708333323979</v>
      </c>
      <c r="B3861" s="190">
        <f t="shared" si="617"/>
        <v>43991</v>
      </c>
      <c r="C3861" s="1">
        <f t="shared" si="618"/>
        <v>17</v>
      </c>
      <c r="D3861" s="191">
        <v>4.4196549931146212</v>
      </c>
      <c r="E3861" s="192">
        <f t="shared" si="619"/>
        <v>1.5346653984979551E-4</v>
      </c>
      <c r="F3861" s="193">
        <f t="shared" si="620"/>
        <v>6.58954019257816</v>
      </c>
      <c r="G3861" s="193">
        <f t="shared" si="621"/>
        <v>6.8332107453229067</v>
      </c>
      <c r="H3861" s="193">
        <f t="shared" si="621"/>
        <v>7.0858918415258767</v>
      </c>
      <c r="I3861" s="193">
        <f t="shared" si="621"/>
        <v>7.347916676530116</v>
      </c>
      <c r="J3861" s="193">
        <f t="shared" si="621"/>
        <v>7.6196307667042769</v>
      </c>
      <c r="K3861" s="193">
        <f>MAX(0,(F3861-'2031 forecast'!$C$10))</f>
        <v>0.85254019257815994</v>
      </c>
      <c r="L3861" s="193">
        <f>MAX(0,(G3861-'2031 forecast'!$C$10))</f>
        <v>1.0962107453229066</v>
      </c>
      <c r="M3861" s="193">
        <f>MAX(0,(H3861-'2031 forecast'!$C$10))</f>
        <v>1.3488918415258766</v>
      </c>
      <c r="N3861" s="193">
        <f>MAX(0,(I3861-'2031 forecast'!$C$10))</f>
        <v>1.6109166765301159</v>
      </c>
      <c r="O3861" s="193">
        <f>MAX(0,(J3861-'2031 forecast'!$C$10))</f>
        <v>1.8826307667042768</v>
      </c>
      <c r="P3861" s="175">
        <f t="shared" si="623"/>
        <v>5</v>
      </c>
      <c r="Q3861" s="175" t="str">
        <f t="shared" si="624"/>
        <v/>
      </c>
    </row>
    <row r="3862" spans="1:17" s="1" customFormat="1" x14ac:dyDescent="0.3">
      <c r="A3862" s="189">
        <f t="shared" si="622"/>
        <v>43991.749999990643</v>
      </c>
      <c r="B3862" s="190">
        <f t="shared" si="617"/>
        <v>43991</v>
      </c>
      <c r="C3862" s="1">
        <f t="shared" si="618"/>
        <v>18</v>
      </c>
      <c r="D3862" s="191">
        <v>4.3970673185331153</v>
      </c>
      <c r="E3862" s="192">
        <f t="shared" si="619"/>
        <v>1.5268221341104015E-4</v>
      </c>
      <c r="F3862" s="193">
        <f t="shared" si="620"/>
        <v>6.555862815103314</v>
      </c>
      <c r="G3862" s="193">
        <f t="shared" si="621"/>
        <v>6.7982880328255151</v>
      </c>
      <c r="H3862" s="193">
        <f t="shared" si="621"/>
        <v>7.0496777435282993</v>
      </c>
      <c r="I3862" s="193">
        <f t="shared" si="621"/>
        <v>7.3103634396824324</v>
      </c>
      <c r="J3862" s="193">
        <f t="shared" si="621"/>
        <v>7.5806888718148171</v>
      </c>
      <c r="K3862" s="193">
        <f>MAX(0,(F3862-'2031 forecast'!$C$10))</f>
        <v>0.81886281510331393</v>
      </c>
      <c r="L3862" s="193">
        <f>MAX(0,(G3862-'2031 forecast'!$C$10))</f>
        <v>1.061288032825515</v>
      </c>
      <c r="M3862" s="193">
        <f>MAX(0,(H3862-'2031 forecast'!$C$10))</f>
        <v>1.3126777435282992</v>
      </c>
      <c r="N3862" s="193">
        <f>MAX(0,(I3862-'2031 forecast'!$C$10))</f>
        <v>1.5733634396824323</v>
      </c>
      <c r="O3862" s="193">
        <f>MAX(0,(J3862-'2031 forecast'!$C$10))</f>
        <v>1.843688871814817</v>
      </c>
      <c r="P3862" s="175">
        <f t="shared" si="623"/>
        <v>6</v>
      </c>
      <c r="Q3862" s="175" t="str">
        <f t="shared" si="624"/>
        <v/>
      </c>
    </row>
    <row r="3863" spans="1:17" s="1" customFormat="1" x14ac:dyDescent="0.3">
      <c r="A3863" s="189">
        <f t="shared" si="622"/>
        <v>43991.791666657307</v>
      </c>
      <c r="B3863" s="190">
        <f t="shared" si="617"/>
        <v>43991</v>
      </c>
      <c r="C3863" s="1">
        <f t="shared" si="618"/>
        <v>19</v>
      </c>
      <c r="D3863" s="191">
        <v>4.2540120461835791</v>
      </c>
      <c r="E3863" s="192">
        <f t="shared" si="619"/>
        <v>1.4771481263225632E-4</v>
      </c>
      <c r="F3863" s="193">
        <f t="shared" si="620"/>
        <v>6.3425727577626239</v>
      </c>
      <c r="G3863" s="193">
        <f t="shared" si="621"/>
        <v>6.5771108536753697</v>
      </c>
      <c r="H3863" s="193">
        <f t="shared" si="621"/>
        <v>6.8203217895436454</v>
      </c>
      <c r="I3863" s="193">
        <f t="shared" si="621"/>
        <v>7.0725262729804355</v>
      </c>
      <c r="J3863" s="193">
        <f t="shared" si="621"/>
        <v>7.3340568708482392</v>
      </c>
      <c r="K3863" s="193">
        <f>MAX(0,(F3863-'2031 forecast'!$C$10))</f>
        <v>0.60557275776262376</v>
      </c>
      <c r="L3863" s="193">
        <f>MAX(0,(G3863-'2031 forecast'!$C$10))</f>
        <v>0.84011085367536964</v>
      </c>
      <c r="M3863" s="193">
        <f>MAX(0,(H3863-'2031 forecast'!$C$10))</f>
        <v>1.0833217895436453</v>
      </c>
      <c r="N3863" s="193">
        <f>MAX(0,(I3863-'2031 forecast'!$C$10))</f>
        <v>1.3355262729804354</v>
      </c>
      <c r="O3863" s="193">
        <f>MAX(0,(J3863-'2031 forecast'!$C$10))</f>
        <v>1.5970568708482391</v>
      </c>
      <c r="P3863" s="175">
        <f t="shared" si="623"/>
        <v>7</v>
      </c>
      <c r="Q3863" s="175" t="str">
        <f t="shared" si="624"/>
        <v/>
      </c>
    </row>
    <row r="3864" spans="1:17" s="1" customFormat="1" x14ac:dyDescent="0.3">
      <c r="A3864" s="189">
        <f t="shared" si="622"/>
        <v>43991.833333323972</v>
      </c>
      <c r="B3864" s="190">
        <f t="shared" si="617"/>
        <v>43991</v>
      </c>
      <c r="C3864" s="1">
        <f t="shared" si="618"/>
        <v>20</v>
      </c>
      <c r="D3864" s="191">
        <v>3.8549631285769776</v>
      </c>
      <c r="E3864" s="192">
        <f t="shared" si="619"/>
        <v>1.3385837888091191E-4</v>
      </c>
      <c r="F3864" s="193">
        <f t="shared" si="620"/>
        <v>5.7476057557070144</v>
      </c>
      <c r="G3864" s="193">
        <f t="shared" si="621"/>
        <v>5.9601429328881226</v>
      </c>
      <c r="H3864" s="193">
        <f t="shared" si="621"/>
        <v>6.1805393915864535</v>
      </c>
      <c r="I3864" s="193">
        <f t="shared" si="621"/>
        <v>6.4090857553380225</v>
      </c>
      <c r="J3864" s="193">
        <f t="shared" si="621"/>
        <v>6.6460833944677846</v>
      </c>
      <c r="K3864" s="193">
        <f>MAX(0,(F3864-'2031 forecast'!$C$10))</f>
        <v>1.0605755707014275E-2</v>
      </c>
      <c r="L3864" s="193">
        <f>MAX(0,(G3864-'2031 forecast'!$C$10))</f>
        <v>0.22314293288812248</v>
      </c>
      <c r="M3864" s="193">
        <f>MAX(0,(H3864-'2031 forecast'!$C$10))</f>
        <v>0.44353939158645339</v>
      </c>
      <c r="N3864" s="193">
        <f>MAX(0,(I3864-'2031 forecast'!$C$10))</f>
        <v>0.67208575533802239</v>
      </c>
      <c r="O3864" s="193">
        <f>MAX(0,(J3864-'2031 forecast'!$C$10))</f>
        <v>0.90908339446778452</v>
      </c>
      <c r="P3864" s="175">
        <f t="shared" si="623"/>
        <v>8</v>
      </c>
      <c r="Q3864" s="175">
        <f t="shared" si="624"/>
        <v>8</v>
      </c>
    </row>
    <row r="3865" spans="1:17" s="1" customFormat="1" x14ac:dyDescent="0.3">
      <c r="A3865" s="189">
        <f t="shared" si="622"/>
        <v>43991.874999990636</v>
      </c>
      <c r="B3865" s="190">
        <f t="shared" si="617"/>
        <v>43991</v>
      </c>
      <c r="C3865" s="1">
        <f t="shared" si="618"/>
        <v>21</v>
      </c>
      <c r="D3865" s="191">
        <v>3.6968494065064377</v>
      </c>
      <c r="E3865" s="192">
        <f t="shared" si="619"/>
        <v>1.283680938096245E-4</v>
      </c>
      <c r="F3865" s="193">
        <f t="shared" si="620"/>
        <v>5.5118641133830941</v>
      </c>
      <c r="G3865" s="193">
        <f t="shared" ref="G3865:J3884" si="625">$E3865*G$2</f>
        <v>5.7156839454063828</v>
      </c>
      <c r="H3865" s="193">
        <f t="shared" si="625"/>
        <v>5.9270407056034156</v>
      </c>
      <c r="I3865" s="193">
        <f t="shared" si="625"/>
        <v>6.1462130974042362</v>
      </c>
      <c r="J3865" s="193">
        <f t="shared" si="625"/>
        <v>6.3734901302415663</v>
      </c>
      <c r="K3865" s="193">
        <f>MAX(0,(F3865-'2031 forecast'!$C$10))</f>
        <v>0</v>
      </c>
      <c r="L3865" s="193">
        <f>MAX(0,(G3865-'2031 forecast'!$C$10))</f>
        <v>0</v>
      </c>
      <c r="M3865" s="193">
        <f>MAX(0,(H3865-'2031 forecast'!$C$10))</f>
        <v>0.19004070560341546</v>
      </c>
      <c r="N3865" s="193">
        <f>MAX(0,(I3865-'2031 forecast'!$C$10))</f>
        <v>0.40921309740423606</v>
      </c>
      <c r="O3865" s="193">
        <f>MAX(0,(J3865-'2031 forecast'!$C$10))</f>
        <v>0.6364901302415662</v>
      </c>
      <c r="P3865" s="175" t="str">
        <f t="shared" si="623"/>
        <v/>
      </c>
      <c r="Q3865" s="175" t="str">
        <f t="shared" si="624"/>
        <v/>
      </c>
    </row>
    <row r="3866" spans="1:17" s="1" customFormat="1" x14ac:dyDescent="0.3">
      <c r="A3866" s="189">
        <f t="shared" si="622"/>
        <v>43991.9166666573</v>
      </c>
      <c r="B3866" s="190">
        <f t="shared" si="617"/>
        <v>43991</v>
      </c>
      <c r="C3866" s="1">
        <f t="shared" si="618"/>
        <v>22</v>
      </c>
      <c r="D3866" s="191">
        <v>3.3730927375048561</v>
      </c>
      <c r="E3866" s="192">
        <f t="shared" si="619"/>
        <v>1.1712608152079794E-4</v>
      </c>
      <c r="F3866" s="193">
        <f t="shared" si="620"/>
        <v>5.0291550362436386</v>
      </c>
      <c r="G3866" s="193">
        <f t="shared" si="625"/>
        <v>5.2151250662771078</v>
      </c>
      <c r="H3866" s="193">
        <f t="shared" si="625"/>
        <v>5.4079719676381481</v>
      </c>
      <c r="I3866" s="193">
        <f t="shared" si="625"/>
        <v>5.6079500359207701</v>
      </c>
      <c r="J3866" s="193">
        <f t="shared" si="625"/>
        <v>5.8153229701593121</v>
      </c>
      <c r="K3866" s="193">
        <f>MAX(0,(F3866-'2031 forecast'!$C$10))</f>
        <v>0</v>
      </c>
      <c r="L3866" s="193">
        <f>MAX(0,(G3866-'2031 forecast'!$C$10))</f>
        <v>0</v>
      </c>
      <c r="M3866" s="193">
        <f>MAX(0,(H3866-'2031 forecast'!$C$10))</f>
        <v>0</v>
      </c>
      <c r="N3866" s="193">
        <f>MAX(0,(I3866-'2031 forecast'!$C$10))</f>
        <v>0</v>
      </c>
      <c r="O3866" s="193">
        <f>MAX(0,(J3866-'2031 forecast'!$C$10))</f>
        <v>7.8322970159312E-2</v>
      </c>
      <c r="P3866" s="175" t="str">
        <f t="shared" si="623"/>
        <v/>
      </c>
      <c r="Q3866" s="175" t="str">
        <f t="shared" si="624"/>
        <v/>
      </c>
    </row>
    <row r="3867" spans="1:17" s="1" customFormat="1" x14ac:dyDescent="0.3">
      <c r="A3867" s="189">
        <f t="shared" si="622"/>
        <v>43991.958333323964</v>
      </c>
      <c r="B3867" s="190">
        <f t="shared" si="617"/>
        <v>43991</v>
      </c>
      <c r="C3867" s="1">
        <f t="shared" si="618"/>
        <v>23</v>
      </c>
      <c r="D3867" s="191">
        <v>3.1396867668292967</v>
      </c>
      <c r="E3867" s="192">
        <f t="shared" si="619"/>
        <v>1.0902137498699272E-4</v>
      </c>
      <c r="F3867" s="193">
        <f t="shared" si="620"/>
        <v>4.6811554690035653</v>
      </c>
      <c r="G3867" s="193">
        <f t="shared" si="625"/>
        <v>4.8542570371373976</v>
      </c>
      <c r="H3867" s="193">
        <f t="shared" si="625"/>
        <v>5.0337596216631866</v>
      </c>
      <c r="I3867" s="193">
        <f t="shared" si="625"/>
        <v>5.2198999218280386</v>
      </c>
      <c r="J3867" s="193">
        <f t="shared" si="625"/>
        <v>5.4129233896348952</v>
      </c>
      <c r="K3867" s="193">
        <f>MAX(0,(F3867-'2031 forecast'!$C$10))</f>
        <v>0</v>
      </c>
      <c r="L3867" s="193">
        <f>MAX(0,(G3867-'2031 forecast'!$C$10))</f>
        <v>0</v>
      </c>
      <c r="M3867" s="193">
        <f>MAX(0,(H3867-'2031 forecast'!$C$10))</f>
        <v>0</v>
      </c>
      <c r="N3867" s="193">
        <f>MAX(0,(I3867-'2031 forecast'!$C$10))</f>
        <v>0</v>
      </c>
      <c r="O3867" s="193">
        <f>MAX(0,(J3867-'2031 forecast'!$C$10))</f>
        <v>0</v>
      </c>
      <c r="P3867" s="175" t="str">
        <f t="shared" si="623"/>
        <v/>
      </c>
      <c r="Q3867" s="175" t="str">
        <f t="shared" si="624"/>
        <v/>
      </c>
    </row>
    <row r="3868" spans="1:17" s="1" customFormat="1" x14ac:dyDescent="0.3">
      <c r="A3868" s="189">
        <f t="shared" si="622"/>
        <v>43991.999999990629</v>
      </c>
      <c r="B3868" s="190">
        <f t="shared" si="617"/>
        <v>43991</v>
      </c>
      <c r="C3868" s="1">
        <f t="shared" si="618"/>
        <v>0</v>
      </c>
      <c r="D3868" s="191">
        <v>2.2512382332900711</v>
      </c>
      <c r="E3868" s="192">
        <f t="shared" si="619"/>
        <v>7.8171201729282551E-5</v>
      </c>
      <c r="F3868" s="193">
        <f t="shared" si="620"/>
        <v>3.3565119549929641</v>
      </c>
      <c r="G3868" s="193">
        <f t="shared" si="625"/>
        <v>3.4806303455733376</v>
      </c>
      <c r="H3868" s="193">
        <f t="shared" si="625"/>
        <v>3.6093384337584959</v>
      </c>
      <c r="I3868" s="193">
        <f t="shared" si="625"/>
        <v>3.7428059391524786</v>
      </c>
      <c r="J3868" s="193">
        <f t="shared" si="625"/>
        <v>3.8812088573161478</v>
      </c>
      <c r="K3868" s="193">
        <f>MAX(0,(F3868-'2031 forecast'!$C$10))</f>
        <v>0</v>
      </c>
      <c r="L3868" s="193">
        <f>MAX(0,(G3868-'2031 forecast'!$C$10))</f>
        <v>0</v>
      </c>
      <c r="M3868" s="193">
        <f>MAX(0,(H3868-'2031 forecast'!$C$10))</f>
        <v>0</v>
      </c>
      <c r="N3868" s="193">
        <f>MAX(0,(I3868-'2031 forecast'!$C$10))</f>
        <v>0</v>
      </c>
      <c r="O3868" s="193">
        <f>MAX(0,(J3868-'2031 forecast'!$C$10))</f>
        <v>0</v>
      </c>
      <c r="P3868" s="175" t="str">
        <f t="shared" si="623"/>
        <v/>
      </c>
      <c r="Q3868" s="175" t="str">
        <f t="shared" si="624"/>
        <v/>
      </c>
    </row>
    <row r="3869" spans="1:17" s="1" customFormat="1" x14ac:dyDescent="0.3">
      <c r="A3869" s="189">
        <f t="shared" si="622"/>
        <v>43992.041666657293</v>
      </c>
      <c r="B3869" s="190">
        <f t="shared" si="617"/>
        <v>43992</v>
      </c>
      <c r="C3869" s="1">
        <f t="shared" si="618"/>
        <v>1</v>
      </c>
      <c r="D3869" s="191">
        <v>2.5975825768731586</v>
      </c>
      <c r="E3869" s="192">
        <f t="shared" si="619"/>
        <v>9.019754045686446E-5</v>
      </c>
      <c r="F3869" s="193">
        <f t="shared" si="620"/>
        <v>3.8728984096072652</v>
      </c>
      <c r="G3869" s="193">
        <f t="shared" si="625"/>
        <v>4.0161119372000043</v>
      </c>
      <c r="H3869" s="193">
        <f t="shared" si="625"/>
        <v>4.1646212697213407</v>
      </c>
      <c r="I3869" s="193">
        <f t="shared" si="625"/>
        <v>4.3186222374836278</v>
      </c>
      <c r="J3869" s="193">
        <f t="shared" si="625"/>
        <v>4.4783179122878618</v>
      </c>
      <c r="K3869" s="193">
        <f>MAX(0,(F3869-'2031 forecast'!$C$10))</f>
        <v>0</v>
      </c>
      <c r="L3869" s="193">
        <f>MAX(0,(G3869-'2031 forecast'!$C$10))</f>
        <v>0</v>
      </c>
      <c r="M3869" s="193">
        <f>MAX(0,(H3869-'2031 forecast'!$C$10))</f>
        <v>0</v>
      </c>
      <c r="N3869" s="193">
        <f>MAX(0,(I3869-'2031 forecast'!$C$10))</f>
        <v>0</v>
      </c>
      <c r="O3869" s="193">
        <f>MAX(0,(J3869-'2031 forecast'!$C$10))</f>
        <v>0</v>
      </c>
      <c r="P3869" s="175" t="str">
        <f t="shared" si="623"/>
        <v/>
      </c>
      <c r="Q3869" s="175" t="str">
        <f t="shared" si="624"/>
        <v/>
      </c>
    </row>
    <row r="3870" spans="1:17" s="1" customFormat="1" x14ac:dyDescent="0.3">
      <c r="A3870" s="189">
        <f t="shared" si="622"/>
        <v>43992.083333323957</v>
      </c>
      <c r="B3870" s="190">
        <f t="shared" si="617"/>
        <v>43992</v>
      </c>
      <c r="C3870" s="1">
        <f t="shared" si="618"/>
        <v>2</v>
      </c>
      <c r="D3870" s="191">
        <v>2.4469980796631208</v>
      </c>
      <c r="E3870" s="192">
        <f t="shared" si="619"/>
        <v>8.496869753182885E-5</v>
      </c>
      <c r="F3870" s="193">
        <f t="shared" si="620"/>
        <v>3.6483825597749604</v>
      </c>
      <c r="G3870" s="193">
        <f t="shared" si="625"/>
        <v>3.7832938538840621</v>
      </c>
      <c r="H3870" s="193">
        <f t="shared" si="625"/>
        <v>3.9231939497374952</v>
      </c>
      <c r="I3870" s="193">
        <f t="shared" si="625"/>
        <v>4.0682673251657366</v>
      </c>
      <c r="J3870" s="193">
        <f t="shared" si="625"/>
        <v>4.2187052796914646</v>
      </c>
      <c r="K3870" s="193">
        <f>MAX(0,(F3870-'2031 forecast'!$C$10))</f>
        <v>0</v>
      </c>
      <c r="L3870" s="193">
        <f>MAX(0,(G3870-'2031 forecast'!$C$10))</f>
        <v>0</v>
      </c>
      <c r="M3870" s="193">
        <f>MAX(0,(H3870-'2031 forecast'!$C$10))</f>
        <v>0</v>
      </c>
      <c r="N3870" s="193">
        <f>MAX(0,(I3870-'2031 forecast'!$C$10))</f>
        <v>0</v>
      </c>
      <c r="O3870" s="193">
        <f>MAX(0,(J3870-'2031 forecast'!$C$10))</f>
        <v>0</v>
      </c>
      <c r="P3870" s="175" t="str">
        <f t="shared" si="623"/>
        <v/>
      </c>
      <c r="Q3870" s="175" t="str">
        <f t="shared" si="624"/>
        <v/>
      </c>
    </row>
    <row r="3871" spans="1:17" s="1" customFormat="1" x14ac:dyDescent="0.3">
      <c r="A3871" s="189">
        <f t="shared" si="622"/>
        <v>43992.124999990621</v>
      </c>
      <c r="B3871" s="190">
        <f t="shared" si="617"/>
        <v>43992</v>
      </c>
      <c r="C3871" s="1">
        <f t="shared" si="618"/>
        <v>3</v>
      </c>
      <c r="D3871" s="191">
        <v>2.3942935056396073</v>
      </c>
      <c r="E3871" s="192">
        <f t="shared" si="619"/>
        <v>8.3138602508066377E-5</v>
      </c>
      <c r="F3871" s="193">
        <f t="shared" si="620"/>
        <v>3.5698020123336534</v>
      </c>
      <c r="G3871" s="193">
        <f t="shared" si="625"/>
        <v>3.7018075247234821</v>
      </c>
      <c r="H3871" s="193">
        <f t="shared" si="625"/>
        <v>3.838694387743149</v>
      </c>
      <c r="I3871" s="193">
        <f t="shared" si="625"/>
        <v>3.9806431058544747</v>
      </c>
      <c r="J3871" s="193">
        <f t="shared" si="625"/>
        <v>4.1278408582827248</v>
      </c>
      <c r="K3871" s="193">
        <f>MAX(0,(F3871-'2031 forecast'!$C$10))</f>
        <v>0</v>
      </c>
      <c r="L3871" s="193">
        <f>MAX(0,(G3871-'2031 forecast'!$C$10))</f>
        <v>0</v>
      </c>
      <c r="M3871" s="193">
        <f>MAX(0,(H3871-'2031 forecast'!$C$10))</f>
        <v>0</v>
      </c>
      <c r="N3871" s="193">
        <f>MAX(0,(I3871-'2031 forecast'!$C$10))</f>
        <v>0</v>
      </c>
      <c r="O3871" s="193">
        <f>MAX(0,(J3871-'2031 forecast'!$C$10))</f>
        <v>0</v>
      </c>
      <c r="P3871" s="175" t="str">
        <f t="shared" si="623"/>
        <v/>
      </c>
      <c r="Q3871" s="175" t="str">
        <f t="shared" si="624"/>
        <v/>
      </c>
    </row>
    <row r="3872" spans="1:17" s="1" customFormat="1" x14ac:dyDescent="0.3">
      <c r="A3872" s="189">
        <f t="shared" si="622"/>
        <v>43992.166666657286</v>
      </c>
      <c r="B3872" s="190">
        <f t="shared" si="617"/>
        <v>43992</v>
      </c>
      <c r="C3872" s="1">
        <f t="shared" si="618"/>
        <v>4</v>
      </c>
      <c r="D3872" s="191">
        <v>2.3942935056396073</v>
      </c>
      <c r="E3872" s="192">
        <f t="shared" si="619"/>
        <v>8.3138602508066377E-5</v>
      </c>
      <c r="F3872" s="193">
        <f t="shared" si="620"/>
        <v>3.5698020123336534</v>
      </c>
      <c r="G3872" s="193">
        <f t="shared" si="625"/>
        <v>3.7018075247234821</v>
      </c>
      <c r="H3872" s="193">
        <f t="shared" si="625"/>
        <v>3.838694387743149</v>
      </c>
      <c r="I3872" s="193">
        <f t="shared" si="625"/>
        <v>3.9806431058544747</v>
      </c>
      <c r="J3872" s="193">
        <f t="shared" si="625"/>
        <v>4.1278408582827248</v>
      </c>
      <c r="K3872" s="193">
        <f>MAX(0,(F3872-'2031 forecast'!$C$10))</f>
        <v>0</v>
      </c>
      <c r="L3872" s="193">
        <f>MAX(0,(G3872-'2031 forecast'!$C$10))</f>
        <v>0</v>
      </c>
      <c r="M3872" s="193">
        <f>MAX(0,(H3872-'2031 forecast'!$C$10))</f>
        <v>0</v>
      </c>
      <c r="N3872" s="193">
        <f>MAX(0,(I3872-'2031 forecast'!$C$10))</f>
        <v>0</v>
      </c>
      <c r="O3872" s="193">
        <f>MAX(0,(J3872-'2031 forecast'!$C$10))</f>
        <v>0</v>
      </c>
      <c r="P3872" s="175" t="str">
        <f t="shared" si="623"/>
        <v/>
      </c>
      <c r="Q3872" s="175" t="str">
        <f t="shared" si="624"/>
        <v/>
      </c>
    </row>
    <row r="3873" spans="1:17" s="1" customFormat="1" x14ac:dyDescent="0.3">
      <c r="A3873" s="189">
        <f t="shared" si="622"/>
        <v>43992.20833332395</v>
      </c>
      <c r="B3873" s="190">
        <f t="shared" si="617"/>
        <v>43992</v>
      </c>
      <c r="C3873" s="1">
        <f t="shared" si="618"/>
        <v>5</v>
      </c>
      <c r="D3873" s="191">
        <v>2.3717058310581018</v>
      </c>
      <c r="E3873" s="192">
        <f t="shared" si="619"/>
        <v>8.2354276069311052E-5</v>
      </c>
      <c r="F3873" s="193">
        <f t="shared" si="620"/>
        <v>3.5361246348588082</v>
      </c>
      <c r="G3873" s="193">
        <f t="shared" si="625"/>
        <v>3.6668848122260917</v>
      </c>
      <c r="H3873" s="193">
        <f t="shared" si="625"/>
        <v>3.802480289745573</v>
      </c>
      <c r="I3873" s="193">
        <f t="shared" si="625"/>
        <v>3.9430898690067919</v>
      </c>
      <c r="J3873" s="193">
        <f t="shared" si="625"/>
        <v>4.0888989633932669</v>
      </c>
      <c r="K3873" s="193">
        <f>MAX(0,(F3873-'2031 forecast'!$C$10))</f>
        <v>0</v>
      </c>
      <c r="L3873" s="193">
        <f>MAX(0,(G3873-'2031 forecast'!$C$10))</f>
        <v>0</v>
      </c>
      <c r="M3873" s="193">
        <f>MAX(0,(H3873-'2031 forecast'!$C$10))</f>
        <v>0</v>
      </c>
      <c r="N3873" s="193">
        <f>MAX(0,(I3873-'2031 forecast'!$C$10))</f>
        <v>0</v>
      </c>
      <c r="O3873" s="193">
        <f>MAX(0,(J3873-'2031 forecast'!$C$10))</f>
        <v>0</v>
      </c>
      <c r="P3873" s="175" t="str">
        <f t="shared" si="623"/>
        <v/>
      </c>
      <c r="Q3873" s="175" t="str">
        <f t="shared" si="624"/>
        <v/>
      </c>
    </row>
    <row r="3874" spans="1:17" s="1" customFormat="1" x14ac:dyDescent="0.3">
      <c r="A3874" s="189">
        <f t="shared" si="622"/>
        <v>43992.249999990614</v>
      </c>
      <c r="B3874" s="190">
        <f t="shared" si="617"/>
        <v>43992</v>
      </c>
      <c r="C3874" s="1">
        <f t="shared" si="618"/>
        <v>6</v>
      </c>
      <c r="D3874" s="191">
        <v>2.5900533520126574</v>
      </c>
      <c r="E3874" s="192">
        <f t="shared" si="619"/>
        <v>8.9936098310612703E-5</v>
      </c>
      <c r="F3874" s="193">
        <f t="shared" si="620"/>
        <v>3.861672617115651</v>
      </c>
      <c r="G3874" s="193">
        <f t="shared" si="625"/>
        <v>4.0044710330342079</v>
      </c>
      <c r="H3874" s="193">
        <f t="shared" si="625"/>
        <v>4.1525499037221492</v>
      </c>
      <c r="I3874" s="193">
        <f t="shared" si="625"/>
        <v>4.3061044918677345</v>
      </c>
      <c r="J3874" s="193">
        <f t="shared" si="625"/>
        <v>4.4653372806580434</v>
      </c>
      <c r="K3874" s="193">
        <f>MAX(0,(F3874-'2031 forecast'!$C$10))</f>
        <v>0</v>
      </c>
      <c r="L3874" s="193">
        <f>MAX(0,(G3874-'2031 forecast'!$C$10))</f>
        <v>0</v>
      </c>
      <c r="M3874" s="193">
        <f>MAX(0,(H3874-'2031 forecast'!$C$10))</f>
        <v>0</v>
      </c>
      <c r="N3874" s="193">
        <f>MAX(0,(I3874-'2031 forecast'!$C$10))</f>
        <v>0</v>
      </c>
      <c r="O3874" s="193">
        <f>MAX(0,(J3874-'2031 forecast'!$C$10))</f>
        <v>0</v>
      </c>
      <c r="P3874" s="175" t="str">
        <f t="shared" si="623"/>
        <v/>
      </c>
      <c r="Q3874" s="175" t="str">
        <f t="shared" si="624"/>
        <v/>
      </c>
    </row>
    <row r="3875" spans="1:17" s="1" customFormat="1" x14ac:dyDescent="0.3">
      <c r="A3875" s="189">
        <f t="shared" si="622"/>
        <v>43992.291666657278</v>
      </c>
      <c r="B3875" s="190">
        <f t="shared" si="617"/>
        <v>43992</v>
      </c>
      <c r="C3875" s="1">
        <f t="shared" si="618"/>
        <v>7</v>
      </c>
      <c r="D3875" s="191">
        <v>2.830988547548718</v>
      </c>
      <c r="E3875" s="192">
        <f t="shared" si="619"/>
        <v>9.8302246990669679E-5</v>
      </c>
      <c r="F3875" s="193">
        <f t="shared" si="620"/>
        <v>4.2208979768473389</v>
      </c>
      <c r="G3875" s="193">
        <f t="shared" si="625"/>
        <v>4.3769799663397144</v>
      </c>
      <c r="H3875" s="193">
        <f t="shared" si="625"/>
        <v>4.5388336156963014</v>
      </c>
      <c r="I3875" s="193">
        <f t="shared" si="625"/>
        <v>4.7066723515763602</v>
      </c>
      <c r="J3875" s="193">
        <f t="shared" si="625"/>
        <v>4.8807174928122787</v>
      </c>
      <c r="K3875" s="193">
        <f>MAX(0,(F3875-'2031 forecast'!$C$10))</f>
        <v>0</v>
      </c>
      <c r="L3875" s="193">
        <f>MAX(0,(G3875-'2031 forecast'!$C$10))</f>
        <v>0</v>
      </c>
      <c r="M3875" s="193">
        <f>MAX(0,(H3875-'2031 forecast'!$C$10))</f>
        <v>0</v>
      </c>
      <c r="N3875" s="193">
        <f>MAX(0,(I3875-'2031 forecast'!$C$10))</f>
        <v>0</v>
      </c>
      <c r="O3875" s="193">
        <f>MAX(0,(J3875-'2031 forecast'!$C$10))</f>
        <v>0</v>
      </c>
      <c r="P3875" s="175" t="str">
        <f t="shared" si="623"/>
        <v/>
      </c>
      <c r="Q3875" s="175" t="str">
        <f t="shared" si="624"/>
        <v/>
      </c>
    </row>
    <row r="3876" spans="1:17" s="1" customFormat="1" x14ac:dyDescent="0.3">
      <c r="A3876" s="189">
        <f t="shared" si="622"/>
        <v>43992.333333323942</v>
      </c>
      <c r="B3876" s="190">
        <f t="shared" si="617"/>
        <v>43992</v>
      </c>
      <c r="C3876" s="1">
        <f t="shared" si="618"/>
        <v>8</v>
      </c>
      <c r="D3876" s="191">
        <v>3.1698036662713043</v>
      </c>
      <c r="E3876" s="192">
        <f t="shared" si="619"/>
        <v>1.1006714357199984E-4</v>
      </c>
      <c r="F3876" s="193">
        <f t="shared" si="620"/>
        <v>4.7260586389700263</v>
      </c>
      <c r="G3876" s="193">
        <f t="shared" si="625"/>
        <v>4.9008206538005856</v>
      </c>
      <c r="H3876" s="193">
        <f t="shared" si="625"/>
        <v>5.0820450856599555</v>
      </c>
      <c r="I3876" s="193">
        <f t="shared" si="625"/>
        <v>5.2699709042916165</v>
      </c>
      <c r="J3876" s="193">
        <f t="shared" si="625"/>
        <v>5.4648459161541751</v>
      </c>
      <c r="K3876" s="193">
        <f>MAX(0,(F3876-'2031 forecast'!$C$10))</f>
        <v>0</v>
      </c>
      <c r="L3876" s="193">
        <f>MAX(0,(G3876-'2031 forecast'!$C$10))</f>
        <v>0</v>
      </c>
      <c r="M3876" s="193">
        <f>MAX(0,(H3876-'2031 forecast'!$C$10))</f>
        <v>0</v>
      </c>
      <c r="N3876" s="193">
        <f>MAX(0,(I3876-'2031 forecast'!$C$10))</f>
        <v>0</v>
      </c>
      <c r="O3876" s="193">
        <f>MAX(0,(J3876-'2031 forecast'!$C$10))</f>
        <v>0</v>
      </c>
      <c r="P3876" s="175" t="str">
        <f t="shared" si="623"/>
        <v/>
      </c>
      <c r="Q3876" s="175" t="str">
        <f t="shared" si="624"/>
        <v/>
      </c>
    </row>
    <row r="3877" spans="1:17" s="1" customFormat="1" x14ac:dyDescent="0.3">
      <c r="A3877" s="189">
        <f t="shared" si="622"/>
        <v>43992.374999990607</v>
      </c>
      <c r="B3877" s="190">
        <f t="shared" si="617"/>
        <v>43992</v>
      </c>
      <c r="C3877" s="1">
        <f t="shared" si="618"/>
        <v>9</v>
      </c>
      <c r="D3877" s="191">
        <v>3.2526251397368249</v>
      </c>
      <c r="E3877" s="192">
        <f t="shared" si="619"/>
        <v>1.1294300718076943E-4</v>
      </c>
      <c r="F3877" s="193">
        <f t="shared" si="620"/>
        <v>4.8495423563777935</v>
      </c>
      <c r="G3877" s="193">
        <f t="shared" si="625"/>
        <v>5.0288705996243532</v>
      </c>
      <c r="H3877" s="193">
        <f t="shared" si="625"/>
        <v>5.2148301116510707</v>
      </c>
      <c r="I3877" s="193">
        <f t="shared" si="625"/>
        <v>5.4076661060664568</v>
      </c>
      <c r="J3877" s="193">
        <f t="shared" si="625"/>
        <v>5.6076328640821931</v>
      </c>
      <c r="K3877" s="193">
        <f>MAX(0,(F3877-'2031 forecast'!$C$10))</f>
        <v>0</v>
      </c>
      <c r="L3877" s="193">
        <f>MAX(0,(G3877-'2031 forecast'!$C$10))</f>
        <v>0</v>
      </c>
      <c r="M3877" s="193">
        <f>MAX(0,(H3877-'2031 forecast'!$C$10))</f>
        <v>0</v>
      </c>
      <c r="N3877" s="193">
        <f>MAX(0,(I3877-'2031 forecast'!$C$10))</f>
        <v>0</v>
      </c>
      <c r="O3877" s="193">
        <f>MAX(0,(J3877-'2031 forecast'!$C$10))</f>
        <v>0</v>
      </c>
      <c r="P3877" s="175" t="str">
        <f t="shared" si="623"/>
        <v/>
      </c>
      <c r="Q3877" s="175" t="str">
        <f t="shared" si="624"/>
        <v/>
      </c>
    </row>
    <row r="3878" spans="1:17" s="1" customFormat="1" x14ac:dyDescent="0.3">
      <c r="A3878" s="189">
        <f t="shared" si="622"/>
        <v>43992.416666657271</v>
      </c>
      <c r="B3878" s="190">
        <f t="shared" si="617"/>
        <v>43992</v>
      </c>
      <c r="C3878" s="1">
        <f t="shared" si="618"/>
        <v>10</v>
      </c>
      <c r="D3878" s="191">
        <v>3.342975838062848</v>
      </c>
      <c r="E3878" s="192">
        <f t="shared" si="619"/>
        <v>1.1608031293579081E-4</v>
      </c>
      <c r="F3878" s="193">
        <f t="shared" si="620"/>
        <v>4.9842518662771775</v>
      </c>
      <c r="G3878" s="193">
        <f t="shared" si="625"/>
        <v>5.1685614496139189</v>
      </c>
      <c r="H3878" s="193">
        <f t="shared" si="625"/>
        <v>5.3596865036413783</v>
      </c>
      <c r="I3878" s="193">
        <f t="shared" si="625"/>
        <v>5.5578790534571914</v>
      </c>
      <c r="J3878" s="193">
        <f t="shared" si="625"/>
        <v>5.7634004436400321</v>
      </c>
      <c r="K3878" s="193">
        <f>MAX(0,(F3878-'2031 forecast'!$C$10))</f>
        <v>0</v>
      </c>
      <c r="L3878" s="193">
        <f>MAX(0,(G3878-'2031 forecast'!$C$10))</f>
        <v>0</v>
      </c>
      <c r="M3878" s="193">
        <f>MAX(0,(H3878-'2031 forecast'!$C$10))</f>
        <v>0</v>
      </c>
      <c r="N3878" s="193">
        <f>MAX(0,(I3878-'2031 forecast'!$C$10))</f>
        <v>0</v>
      </c>
      <c r="O3878" s="193">
        <f>MAX(0,(J3878-'2031 forecast'!$C$10))</f>
        <v>2.6400443640032023E-2</v>
      </c>
      <c r="P3878" s="175" t="str">
        <f t="shared" si="623"/>
        <v/>
      </c>
      <c r="Q3878" s="175" t="str">
        <f t="shared" si="624"/>
        <v/>
      </c>
    </row>
    <row r="3879" spans="1:17" s="1" customFormat="1" x14ac:dyDescent="0.3">
      <c r="A3879" s="189">
        <f t="shared" si="622"/>
        <v>43992.458333323935</v>
      </c>
      <c r="B3879" s="190">
        <f t="shared" si="617"/>
        <v>43992</v>
      </c>
      <c r="C3879" s="1">
        <f t="shared" si="618"/>
        <v>11</v>
      </c>
      <c r="D3879" s="191">
        <v>3.6366156076224225</v>
      </c>
      <c r="E3879" s="192">
        <f t="shared" si="619"/>
        <v>1.2627655663961025E-4</v>
      </c>
      <c r="F3879" s="193">
        <f t="shared" si="620"/>
        <v>5.422057773450172</v>
      </c>
      <c r="G3879" s="193">
        <f t="shared" si="625"/>
        <v>5.622556712080006</v>
      </c>
      <c r="H3879" s="193">
        <f t="shared" si="625"/>
        <v>5.8304697776098768</v>
      </c>
      <c r="I3879" s="193">
        <f t="shared" si="625"/>
        <v>6.0460711324770795</v>
      </c>
      <c r="J3879" s="193">
        <f t="shared" si="625"/>
        <v>6.2696450772030072</v>
      </c>
      <c r="K3879" s="193">
        <f>MAX(0,(F3879-'2031 forecast'!$C$10))</f>
        <v>0</v>
      </c>
      <c r="L3879" s="193">
        <f>MAX(0,(G3879-'2031 forecast'!$C$10))</f>
        <v>0</v>
      </c>
      <c r="M3879" s="193">
        <f>MAX(0,(H3879-'2031 forecast'!$C$10))</f>
        <v>9.3469777609876736E-2</v>
      </c>
      <c r="N3879" s="193">
        <f>MAX(0,(I3879-'2031 forecast'!$C$10))</f>
        <v>0.3090711324770794</v>
      </c>
      <c r="O3879" s="193">
        <f>MAX(0,(J3879-'2031 forecast'!$C$10))</f>
        <v>0.53264507720300713</v>
      </c>
      <c r="P3879" s="175" t="str">
        <f t="shared" si="623"/>
        <v/>
      </c>
      <c r="Q3879" s="175" t="str">
        <f t="shared" si="624"/>
        <v/>
      </c>
    </row>
    <row r="3880" spans="1:17" s="1" customFormat="1" x14ac:dyDescent="0.3">
      <c r="A3880" s="189">
        <f t="shared" si="622"/>
        <v>43992.499999990599</v>
      </c>
      <c r="B3880" s="190">
        <f t="shared" si="617"/>
        <v>43992</v>
      </c>
      <c r="C3880" s="1">
        <f t="shared" si="618"/>
        <v>12</v>
      </c>
      <c r="D3880" s="191">
        <v>4.0733106495315337</v>
      </c>
      <c r="E3880" s="192">
        <f t="shared" si="619"/>
        <v>1.4144020112221358E-4</v>
      </c>
      <c r="F3880" s="193">
        <f t="shared" si="620"/>
        <v>6.0731537379638585</v>
      </c>
      <c r="G3880" s="193">
        <f t="shared" si="625"/>
        <v>6.2977291536962401</v>
      </c>
      <c r="H3880" s="193">
        <f t="shared" si="625"/>
        <v>6.530609005563031</v>
      </c>
      <c r="I3880" s="193">
        <f t="shared" si="625"/>
        <v>6.7721003781989664</v>
      </c>
      <c r="J3880" s="193">
        <f t="shared" si="625"/>
        <v>7.022521711732562</v>
      </c>
      <c r="K3880" s="193">
        <f>MAX(0,(F3880-'2031 forecast'!$C$10))</f>
        <v>0.33615373796385839</v>
      </c>
      <c r="L3880" s="193">
        <f>MAX(0,(G3880-'2031 forecast'!$C$10))</f>
        <v>0.56072915369623999</v>
      </c>
      <c r="M3880" s="193">
        <f>MAX(0,(H3880-'2031 forecast'!$C$10))</f>
        <v>0.79360900556303093</v>
      </c>
      <c r="N3880" s="193">
        <f>MAX(0,(I3880-'2031 forecast'!$C$10))</f>
        <v>1.0351003781989663</v>
      </c>
      <c r="O3880" s="193">
        <f>MAX(0,(J3880-'2031 forecast'!$C$10))</f>
        <v>1.2855217117325619</v>
      </c>
      <c r="P3880" s="175">
        <f t="shared" si="623"/>
        <v>1</v>
      </c>
      <c r="Q3880" s="175" t="str">
        <f t="shared" si="624"/>
        <v/>
      </c>
    </row>
    <row r="3881" spans="1:17" s="1" customFormat="1" x14ac:dyDescent="0.3">
      <c r="A3881" s="189">
        <f t="shared" si="622"/>
        <v>43992.541666657264</v>
      </c>
      <c r="B3881" s="190">
        <f t="shared" si="617"/>
        <v>43992</v>
      </c>
      <c r="C3881" s="1">
        <f t="shared" si="618"/>
        <v>13</v>
      </c>
      <c r="D3881" s="191">
        <v>4.2991873953465909</v>
      </c>
      <c r="E3881" s="192">
        <f t="shared" si="619"/>
        <v>1.4928346550976702E-4</v>
      </c>
      <c r="F3881" s="193">
        <f t="shared" si="620"/>
        <v>6.4099275127123159</v>
      </c>
      <c r="G3881" s="193">
        <f t="shared" si="625"/>
        <v>6.6469562786701539</v>
      </c>
      <c r="H3881" s="193">
        <f t="shared" si="625"/>
        <v>6.8927499855388001</v>
      </c>
      <c r="I3881" s="193">
        <f t="shared" si="625"/>
        <v>7.1476327466758036</v>
      </c>
      <c r="J3881" s="193">
        <f t="shared" si="625"/>
        <v>7.4119406606271596</v>
      </c>
      <c r="K3881" s="193">
        <f>MAX(0,(F3881-'2031 forecast'!$C$10))</f>
        <v>0.67292751271231577</v>
      </c>
      <c r="L3881" s="193">
        <f>MAX(0,(G3881-'2031 forecast'!$C$10))</f>
        <v>0.90995627867015383</v>
      </c>
      <c r="M3881" s="193">
        <f>MAX(0,(H3881-'2031 forecast'!$C$10))</f>
        <v>1.1557499855388</v>
      </c>
      <c r="N3881" s="193">
        <f>MAX(0,(I3881-'2031 forecast'!$C$10))</f>
        <v>1.4106327466758035</v>
      </c>
      <c r="O3881" s="193">
        <f>MAX(0,(J3881-'2031 forecast'!$C$10))</f>
        <v>1.6749406606271595</v>
      </c>
      <c r="P3881" s="175">
        <f t="shared" si="623"/>
        <v>2</v>
      </c>
      <c r="Q3881" s="175" t="str">
        <f t="shared" si="624"/>
        <v/>
      </c>
    </row>
    <row r="3882" spans="1:17" s="1" customFormat="1" x14ac:dyDescent="0.3">
      <c r="A3882" s="189">
        <f t="shared" si="622"/>
        <v>43992.583333323928</v>
      </c>
      <c r="B3882" s="190">
        <f t="shared" si="617"/>
        <v>43992</v>
      </c>
      <c r="C3882" s="1">
        <f t="shared" si="618"/>
        <v>14</v>
      </c>
      <c r="D3882" s="191">
        <v>4.5175349163011465</v>
      </c>
      <c r="E3882" s="192">
        <f t="shared" si="619"/>
        <v>1.5686528775106867E-4</v>
      </c>
      <c r="F3882" s="193">
        <f t="shared" si="620"/>
        <v>6.7354754949691591</v>
      </c>
      <c r="G3882" s="193">
        <f t="shared" si="625"/>
        <v>6.9845424994782697</v>
      </c>
      <c r="H3882" s="193">
        <f t="shared" si="625"/>
        <v>7.2428195995153768</v>
      </c>
      <c r="I3882" s="193">
        <f t="shared" si="625"/>
        <v>7.5106473695367466</v>
      </c>
      <c r="J3882" s="193">
        <f t="shared" si="625"/>
        <v>7.7883789778919361</v>
      </c>
      <c r="K3882" s="193">
        <f>MAX(0,(F3882-'2031 forecast'!$C$10))</f>
        <v>0.99847549496915899</v>
      </c>
      <c r="L3882" s="193">
        <f>MAX(0,(G3882-'2031 forecast'!$C$10))</f>
        <v>1.2475424994782696</v>
      </c>
      <c r="M3882" s="193">
        <f>MAX(0,(H3882-'2031 forecast'!$C$10))</f>
        <v>1.5058195995153767</v>
      </c>
      <c r="N3882" s="193">
        <f>MAX(0,(I3882-'2031 forecast'!$C$10))</f>
        <v>1.7736473695367465</v>
      </c>
      <c r="O3882" s="193">
        <f>MAX(0,(J3882-'2031 forecast'!$C$10))</f>
        <v>2.051378977891936</v>
      </c>
      <c r="P3882" s="175">
        <f t="shared" si="623"/>
        <v>3</v>
      </c>
      <c r="Q3882" s="175" t="str">
        <f t="shared" si="624"/>
        <v/>
      </c>
    </row>
    <row r="3883" spans="1:17" s="1" customFormat="1" x14ac:dyDescent="0.3">
      <c r="A3883" s="189">
        <f t="shared" si="622"/>
        <v>43992.624999990592</v>
      </c>
      <c r="B3883" s="190">
        <f t="shared" si="617"/>
        <v>43992</v>
      </c>
      <c r="C3883" s="1">
        <f t="shared" si="618"/>
        <v>15</v>
      </c>
      <c r="D3883" s="191">
        <v>4.6681194135111834</v>
      </c>
      <c r="E3883" s="192">
        <f t="shared" si="619"/>
        <v>1.6209413067610424E-4</v>
      </c>
      <c r="F3883" s="193">
        <f t="shared" si="620"/>
        <v>6.9599913448014616</v>
      </c>
      <c r="G3883" s="193">
        <f t="shared" si="625"/>
        <v>7.2173605827942096</v>
      </c>
      <c r="H3883" s="193">
        <f t="shared" si="625"/>
        <v>7.4842469194992205</v>
      </c>
      <c r="I3883" s="193">
        <f t="shared" si="625"/>
        <v>7.7610022818546351</v>
      </c>
      <c r="J3883" s="193">
        <f t="shared" si="625"/>
        <v>8.0479916104883316</v>
      </c>
      <c r="K3883" s="193">
        <f>MAX(0,(F3883-'2031 forecast'!$C$10))</f>
        <v>1.2229913448014615</v>
      </c>
      <c r="L3883" s="193">
        <f>MAX(0,(G3883-'2031 forecast'!$C$10))</f>
        <v>1.4803605827942095</v>
      </c>
      <c r="M3883" s="193">
        <f>MAX(0,(H3883-'2031 forecast'!$C$10))</f>
        <v>1.7472469194992204</v>
      </c>
      <c r="N3883" s="193">
        <f>MAX(0,(I3883-'2031 forecast'!$C$10))</f>
        <v>2.024002281854635</v>
      </c>
      <c r="O3883" s="193">
        <f>MAX(0,(J3883-'2031 forecast'!$C$10))</f>
        <v>2.3109916104883315</v>
      </c>
      <c r="P3883" s="175">
        <f t="shared" si="623"/>
        <v>4</v>
      </c>
      <c r="Q3883" s="175" t="str">
        <f t="shared" si="624"/>
        <v/>
      </c>
    </row>
    <row r="3884" spans="1:17" s="1" customFormat="1" x14ac:dyDescent="0.3">
      <c r="A3884" s="189">
        <f t="shared" si="622"/>
        <v>43992.666666657256</v>
      </c>
      <c r="B3884" s="190">
        <f t="shared" si="617"/>
        <v>43992</v>
      </c>
      <c r="C3884" s="1">
        <f t="shared" si="618"/>
        <v>16</v>
      </c>
      <c r="D3884" s="191">
        <v>4.8036454610002179</v>
      </c>
      <c r="E3884" s="192">
        <f t="shared" si="619"/>
        <v>1.6680008930863632E-4</v>
      </c>
      <c r="F3884" s="193">
        <f t="shared" si="620"/>
        <v>7.1620556096505377</v>
      </c>
      <c r="G3884" s="193">
        <f t="shared" si="625"/>
        <v>7.4268968577785586</v>
      </c>
      <c r="H3884" s="193">
        <f t="shared" si="625"/>
        <v>7.7015315074846828</v>
      </c>
      <c r="I3884" s="193">
        <f t="shared" si="625"/>
        <v>7.9863217029407387</v>
      </c>
      <c r="J3884" s="193">
        <f t="shared" si="625"/>
        <v>8.2816429798250901</v>
      </c>
      <c r="K3884" s="193">
        <f>MAX(0,(F3884-'2031 forecast'!$C$10))</f>
        <v>1.4250556096505376</v>
      </c>
      <c r="L3884" s="193">
        <f>MAX(0,(G3884-'2031 forecast'!$C$10))</f>
        <v>1.6898968577785585</v>
      </c>
      <c r="M3884" s="193">
        <f>MAX(0,(H3884-'2031 forecast'!$C$10))</f>
        <v>1.9645315074846827</v>
      </c>
      <c r="N3884" s="193">
        <f>MAX(0,(I3884-'2031 forecast'!$C$10))</f>
        <v>2.2493217029407386</v>
      </c>
      <c r="O3884" s="193">
        <f>MAX(0,(J3884-'2031 forecast'!$C$10))</f>
        <v>2.54464297982509</v>
      </c>
      <c r="P3884" s="175">
        <f t="shared" si="623"/>
        <v>5</v>
      </c>
      <c r="Q3884" s="175" t="str">
        <f t="shared" si="624"/>
        <v/>
      </c>
    </row>
    <row r="3885" spans="1:17" s="1" customFormat="1" x14ac:dyDescent="0.3">
      <c r="A3885" s="189">
        <f t="shared" si="622"/>
        <v>43992.708333323921</v>
      </c>
      <c r="B3885" s="190">
        <f t="shared" si="617"/>
        <v>43992</v>
      </c>
      <c r="C3885" s="1">
        <f t="shared" si="618"/>
        <v>17</v>
      </c>
      <c r="D3885" s="191">
        <v>4.9165838339077474</v>
      </c>
      <c r="E3885" s="192">
        <f t="shared" si="619"/>
        <v>1.7072172150241305E-4</v>
      </c>
      <c r="F3885" s="193">
        <f t="shared" si="620"/>
        <v>7.3304424970247668</v>
      </c>
      <c r="G3885" s="193">
        <f t="shared" ref="G3885:J3904" si="626">$E3885*G$2</f>
        <v>7.6015104202655159</v>
      </c>
      <c r="H3885" s="193">
        <f t="shared" si="626"/>
        <v>7.8826019974725678</v>
      </c>
      <c r="I3885" s="193">
        <f t="shared" si="626"/>
        <v>8.1740878871791587</v>
      </c>
      <c r="J3885" s="193">
        <f t="shared" si="626"/>
        <v>8.4763524542723889</v>
      </c>
      <c r="K3885" s="193">
        <f>MAX(0,(F3885-'2031 forecast'!$C$10))</f>
        <v>1.5934424970247667</v>
      </c>
      <c r="L3885" s="193">
        <f>MAX(0,(G3885-'2031 forecast'!$C$10))</f>
        <v>1.8645104202655158</v>
      </c>
      <c r="M3885" s="193">
        <f>MAX(0,(H3885-'2031 forecast'!$C$10))</f>
        <v>2.1456019974725677</v>
      </c>
      <c r="N3885" s="193">
        <f>MAX(0,(I3885-'2031 forecast'!$C$10))</f>
        <v>2.4370878871791586</v>
      </c>
      <c r="O3885" s="193">
        <f>MAX(0,(J3885-'2031 forecast'!$C$10))</f>
        <v>2.7393524542723888</v>
      </c>
      <c r="P3885" s="175">
        <f t="shared" si="623"/>
        <v>6</v>
      </c>
      <c r="Q3885" s="175" t="str">
        <f t="shared" si="624"/>
        <v/>
      </c>
    </row>
    <row r="3886" spans="1:17" s="1" customFormat="1" x14ac:dyDescent="0.3">
      <c r="A3886" s="189">
        <f t="shared" si="622"/>
        <v>43992.749999990585</v>
      </c>
      <c r="B3886" s="190">
        <f t="shared" si="617"/>
        <v>43992</v>
      </c>
      <c r="C3886" s="1">
        <f t="shared" si="618"/>
        <v>18</v>
      </c>
      <c r="D3886" s="191">
        <v>4.9542299582102567</v>
      </c>
      <c r="E3886" s="192">
        <f t="shared" si="619"/>
        <v>1.7202893223367194E-4</v>
      </c>
      <c r="F3886" s="193">
        <f t="shared" si="620"/>
        <v>7.3865714594828429</v>
      </c>
      <c r="G3886" s="193">
        <f t="shared" si="626"/>
        <v>7.6597149410945011</v>
      </c>
      <c r="H3886" s="193">
        <f t="shared" si="626"/>
        <v>7.9429588274685283</v>
      </c>
      <c r="I3886" s="193">
        <f t="shared" si="626"/>
        <v>8.2366766152586308</v>
      </c>
      <c r="J3886" s="193">
        <f t="shared" si="626"/>
        <v>8.5412556124214891</v>
      </c>
      <c r="K3886" s="193">
        <f>MAX(0,(F3886-'2031 forecast'!$C$10))</f>
        <v>1.6495714594828428</v>
      </c>
      <c r="L3886" s="193">
        <f>MAX(0,(G3886-'2031 forecast'!$C$10))</f>
        <v>1.922714941094501</v>
      </c>
      <c r="M3886" s="193">
        <f>MAX(0,(H3886-'2031 forecast'!$C$10))</f>
        <v>2.2059588274685282</v>
      </c>
      <c r="N3886" s="193">
        <f>MAX(0,(I3886-'2031 forecast'!$C$10))</f>
        <v>2.4996766152586307</v>
      </c>
      <c r="O3886" s="193">
        <f>MAX(0,(J3886-'2031 forecast'!$C$10))</f>
        <v>2.804255612421489</v>
      </c>
      <c r="P3886" s="175">
        <f t="shared" si="623"/>
        <v>7</v>
      </c>
      <c r="Q3886" s="175" t="str">
        <f t="shared" si="624"/>
        <v/>
      </c>
    </row>
    <row r="3887" spans="1:17" s="1" customFormat="1" x14ac:dyDescent="0.3">
      <c r="A3887" s="189">
        <f t="shared" si="622"/>
        <v>43992.791666657249</v>
      </c>
      <c r="B3887" s="190">
        <f t="shared" si="617"/>
        <v>43992</v>
      </c>
      <c r="C3887" s="1">
        <f t="shared" si="618"/>
        <v>19</v>
      </c>
      <c r="D3887" s="191">
        <v>4.5777687151851616</v>
      </c>
      <c r="E3887" s="192">
        <f t="shared" si="619"/>
        <v>1.5895682492108291E-4</v>
      </c>
      <c r="F3887" s="193">
        <f t="shared" si="620"/>
        <v>6.8252818349020812</v>
      </c>
      <c r="G3887" s="193">
        <f t="shared" si="626"/>
        <v>7.0776697328046465</v>
      </c>
      <c r="H3887" s="193">
        <f t="shared" si="626"/>
        <v>7.3393905275089146</v>
      </c>
      <c r="I3887" s="193">
        <f t="shared" si="626"/>
        <v>7.6107893344639024</v>
      </c>
      <c r="J3887" s="193">
        <f t="shared" si="626"/>
        <v>7.8922240309304952</v>
      </c>
      <c r="K3887" s="193">
        <f>MAX(0,(F3887-'2031 forecast'!$C$10))</f>
        <v>1.0882818349020811</v>
      </c>
      <c r="L3887" s="193">
        <f>MAX(0,(G3887-'2031 forecast'!$C$10))</f>
        <v>1.3406697328046464</v>
      </c>
      <c r="M3887" s="193">
        <f>MAX(0,(H3887-'2031 forecast'!$C$10))</f>
        <v>1.6023905275089145</v>
      </c>
      <c r="N3887" s="193">
        <f>MAX(0,(I3887-'2031 forecast'!$C$10))</f>
        <v>1.8737893344639023</v>
      </c>
      <c r="O3887" s="193">
        <f>MAX(0,(J3887-'2031 forecast'!$C$10))</f>
        <v>2.1552240309304951</v>
      </c>
      <c r="P3887" s="175">
        <f t="shared" si="623"/>
        <v>8</v>
      </c>
      <c r="Q3887" s="175" t="str">
        <f t="shared" si="624"/>
        <v/>
      </c>
    </row>
    <row r="3888" spans="1:17" s="1" customFormat="1" x14ac:dyDescent="0.3">
      <c r="A3888" s="189">
        <f t="shared" si="622"/>
        <v>43992.833333323913</v>
      </c>
      <c r="B3888" s="190">
        <f t="shared" si="617"/>
        <v>43992</v>
      </c>
      <c r="C3888" s="1">
        <f t="shared" si="618"/>
        <v>20</v>
      </c>
      <c r="D3888" s="191">
        <v>4.2991873953465909</v>
      </c>
      <c r="E3888" s="192">
        <f t="shared" si="619"/>
        <v>1.4928346550976702E-4</v>
      </c>
      <c r="F3888" s="193">
        <f t="shared" si="620"/>
        <v>6.4099275127123159</v>
      </c>
      <c r="G3888" s="193">
        <f t="shared" si="626"/>
        <v>6.6469562786701539</v>
      </c>
      <c r="H3888" s="193">
        <f t="shared" si="626"/>
        <v>6.8927499855388001</v>
      </c>
      <c r="I3888" s="193">
        <f t="shared" si="626"/>
        <v>7.1476327466758036</v>
      </c>
      <c r="J3888" s="193">
        <f t="shared" si="626"/>
        <v>7.4119406606271596</v>
      </c>
      <c r="K3888" s="193">
        <f>MAX(0,(F3888-'2031 forecast'!$C$10))</f>
        <v>0.67292751271231577</v>
      </c>
      <c r="L3888" s="193">
        <f>MAX(0,(G3888-'2031 forecast'!$C$10))</f>
        <v>0.90995627867015383</v>
      </c>
      <c r="M3888" s="193">
        <f>MAX(0,(H3888-'2031 forecast'!$C$10))</f>
        <v>1.1557499855388</v>
      </c>
      <c r="N3888" s="193">
        <f>MAX(0,(I3888-'2031 forecast'!$C$10))</f>
        <v>1.4106327466758035</v>
      </c>
      <c r="O3888" s="193">
        <f>MAX(0,(J3888-'2031 forecast'!$C$10))</f>
        <v>1.6749406606271595</v>
      </c>
      <c r="P3888" s="175">
        <f t="shared" si="623"/>
        <v>9</v>
      </c>
      <c r="Q3888" s="175" t="str">
        <f t="shared" si="624"/>
        <v/>
      </c>
    </row>
    <row r="3889" spans="1:17" s="1" customFormat="1" x14ac:dyDescent="0.3">
      <c r="A3889" s="189">
        <f t="shared" si="622"/>
        <v>43992.874999990578</v>
      </c>
      <c r="B3889" s="190">
        <f t="shared" si="617"/>
        <v>43992</v>
      </c>
      <c r="C3889" s="1">
        <f t="shared" si="618"/>
        <v>21</v>
      </c>
      <c r="D3889" s="191">
        <v>4.1561321229970547</v>
      </c>
      <c r="E3889" s="192">
        <f t="shared" si="619"/>
        <v>1.4431606473098318E-4</v>
      </c>
      <c r="F3889" s="193">
        <f t="shared" si="620"/>
        <v>6.1966374553716266</v>
      </c>
      <c r="G3889" s="193">
        <f t="shared" si="626"/>
        <v>6.4257790995200086</v>
      </c>
      <c r="H3889" s="193">
        <f t="shared" si="626"/>
        <v>6.6633940315541471</v>
      </c>
      <c r="I3889" s="193">
        <f t="shared" si="626"/>
        <v>6.9097955799738067</v>
      </c>
      <c r="J3889" s="193">
        <f t="shared" si="626"/>
        <v>7.1653086596605817</v>
      </c>
      <c r="K3889" s="193">
        <f>MAX(0,(F3889-'2031 forecast'!$C$10))</f>
        <v>0.45963745537162648</v>
      </c>
      <c r="L3889" s="193">
        <f>MAX(0,(G3889-'2031 forecast'!$C$10))</f>
        <v>0.68877909952000849</v>
      </c>
      <c r="M3889" s="193">
        <f>MAX(0,(H3889-'2031 forecast'!$C$10))</f>
        <v>0.92639403155414701</v>
      </c>
      <c r="N3889" s="193">
        <f>MAX(0,(I3889-'2031 forecast'!$C$10))</f>
        <v>1.1727955799738066</v>
      </c>
      <c r="O3889" s="193">
        <f>MAX(0,(J3889-'2031 forecast'!$C$10))</f>
        <v>1.4283086596605816</v>
      </c>
      <c r="P3889" s="175">
        <f t="shared" si="623"/>
        <v>10</v>
      </c>
      <c r="Q3889" s="175" t="str">
        <f t="shared" si="624"/>
        <v/>
      </c>
    </row>
    <row r="3890" spans="1:17" s="1" customFormat="1" x14ac:dyDescent="0.3">
      <c r="A3890" s="189">
        <f t="shared" si="622"/>
        <v>43992.916666657242</v>
      </c>
      <c r="B3890" s="190">
        <f t="shared" si="617"/>
        <v>43992</v>
      </c>
      <c r="C3890" s="1">
        <f t="shared" si="618"/>
        <v>22</v>
      </c>
      <c r="D3890" s="191">
        <v>3.8549631285769776</v>
      </c>
      <c r="E3890" s="192">
        <f t="shared" si="619"/>
        <v>1.3385837888091191E-4</v>
      </c>
      <c r="F3890" s="193">
        <f t="shared" si="620"/>
        <v>5.7476057557070144</v>
      </c>
      <c r="G3890" s="193">
        <f t="shared" si="626"/>
        <v>5.9601429328881226</v>
      </c>
      <c r="H3890" s="193">
        <f t="shared" si="626"/>
        <v>6.1805393915864535</v>
      </c>
      <c r="I3890" s="193">
        <f t="shared" si="626"/>
        <v>6.4090857553380225</v>
      </c>
      <c r="J3890" s="193">
        <f t="shared" si="626"/>
        <v>6.6460833944677846</v>
      </c>
      <c r="K3890" s="193">
        <f>MAX(0,(F3890-'2031 forecast'!$C$10))</f>
        <v>1.0605755707014275E-2</v>
      </c>
      <c r="L3890" s="193">
        <f>MAX(0,(G3890-'2031 forecast'!$C$10))</f>
        <v>0.22314293288812248</v>
      </c>
      <c r="M3890" s="193">
        <f>MAX(0,(H3890-'2031 forecast'!$C$10))</f>
        <v>0.44353939158645339</v>
      </c>
      <c r="N3890" s="193">
        <f>MAX(0,(I3890-'2031 forecast'!$C$10))</f>
        <v>0.67208575533802239</v>
      </c>
      <c r="O3890" s="193">
        <f>MAX(0,(J3890-'2031 forecast'!$C$10))</f>
        <v>0.90908339446778452</v>
      </c>
      <c r="P3890" s="175">
        <f t="shared" si="623"/>
        <v>11</v>
      </c>
      <c r="Q3890" s="175">
        <f t="shared" si="624"/>
        <v>11</v>
      </c>
    </row>
    <row r="3891" spans="1:17" s="1" customFormat="1" x14ac:dyDescent="0.3">
      <c r="A3891" s="189">
        <f t="shared" si="622"/>
        <v>43992.958333323906</v>
      </c>
      <c r="B3891" s="190">
        <f t="shared" si="617"/>
        <v>43992</v>
      </c>
      <c r="C3891" s="1">
        <f t="shared" si="618"/>
        <v>23</v>
      </c>
      <c r="D3891" s="191">
        <v>3.5839110335989091</v>
      </c>
      <c r="E3891" s="192">
        <f t="shared" si="619"/>
        <v>1.2444646161584779E-4</v>
      </c>
      <c r="F3891" s="193">
        <f t="shared" si="620"/>
        <v>5.343477226008865</v>
      </c>
      <c r="G3891" s="193">
        <f t="shared" si="626"/>
        <v>5.5410703829194263</v>
      </c>
      <c r="H3891" s="193">
        <f t="shared" si="626"/>
        <v>5.7459702156155315</v>
      </c>
      <c r="I3891" s="193">
        <f t="shared" si="626"/>
        <v>5.958446913165818</v>
      </c>
      <c r="J3891" s="193">
        <f t="shared" si="626"/>
        <v>6.1787806557942684</v>
      </c>
      <c r="K3891" s="193">
        <f>MAX(0,(F3891-'2031 forecast'!$C$10))</f>
        <v>0</v>
      </c>
      <c r="L3891" s="193">
        <f>MAX(0,(G3891-'2031 forecast'!$C$10))</f>
        <v>0</v>
      </c>
      <c r="M3891" s="193">
        <f>MAX(0,(H3891-'2031 forecast'!$C$10))</f>
        <v>8.9702156155313517E-3</v>
      </c>
      <c r="N3891" s="193">
        <f>MAX(0,(I3891-'2031 forecast'!$C$10))</f>
        <v>0.22144691316581788</v>
      </c>
      <c r="O3891" s="193">
        <f>MAX(0,(J3891-'2031 forecast'!$C$10))</f>
        <v>0.44178065579426828</v>
      </c>
      <c r="P3891" s="175" t="str">
        <f t="shared" si="623"/>
        <v/>
      </c>
      <c r="Q3891" s="175" t="str">
        <f t="shared" si="624"/>
        <v/>
      </c>
    </row>
    <row r="3892" spans="1:17" s="1" customFormat="1" x14ac:dyDescent="0.3">
      <c r="A3892" s="189">
        <f t="shared" si="622"/>
        <v>43992.99999999057</v>
      </c>
      <c r="B3892" s="190">
        <f t="shared" si="617"/>
        <v>43992</v>
      </c>
      <c r="C3892" s="1">
        <f t="shared" si="618"/>
        <v>0</v>
      </c>
      <c r="D3892" s="191">
        <v>2.7632255238042007</v>
      </c>
      <c r="E3892" s="192">
        <f t="shared" si="619"/>
        <v>9.5949267674403651E-5</v>
      </c>
      <c r="F3892" s="193">
        <f t="shared" si="620"/>
        <v>4.1198658444228018</v>
      </c>
      <c r="G3892" s="193">
        <f t="shared" si="626"/>
        <v>4.2722118288475412</v>
      </c>
      <c r="H3892" s="193">
        <f t="shared" si="626"/>
        <v>4.4301913217035711</v>
      </c>
      <c r="I3892" s="193">
        <f t="shared" si="626"/>
        <v>4.5940126410333093</v>
      </c>
      <c r="J3892" s="193">
        <f t="shared" si="626"/>
        <v>4.7638918081439003</v>
      </c>
      <c r="K3892" s="193">
        <f>MAX(0,(F3892-'2031 forecast'!$C$10))</f>
        <v>0</v>
      </c>
      <c r="L3892" s="193">
        <f>MAX(0,(G3892-'2031 forecast'!$C$10))</f>
        <v>0</v>
      </c>
      <c r="M3892" s="193">
        <f>MAX(0,(H3892-'2031 forecast'!$C$10))</f>
        <v>0</v>
      </c>
      <c r="N3892" s="193">
        <f>MAX(0,(I3892-'2031 forecast'!$C$10))</f>
        <v>0</v>
      </c>
      <c r="O3892" s="193">
        <f>MAX(0,(J3892-'2031 forecast'!$C$10))</f>
        <v>0</v>
      </c>
      <c r="P3892" s="175" t="str">
        <f t="shared" si="623"/>
        <v/>
      </c>
      <c r="Q3892" s="175" t="str">
        <f t="shared" si="624"/>
        <v/>
      </c>
    </row>
    <row r="3893" spans="1:17" s="1" customFormat="1" x14ac:dyDescent="0.3">
      <c r="A3893" s="189">
        <f t="shared" si="622"/>
        <v>43993.041666657235</v>
      </c>
      <c r="B3893" s="190">
        <f t="shared" si="617"/>
        <v>43993</v>
      </c>
      <c r="C3893" s="1">
        <f t="shared" si="618"/>
        <v>1</v>
      </c>
      <c r="D3893" s="191">
        <v>2.861105446990726</v>
      </c>
      <c r="E3893" s="192">
        <f t="shared" si="619"/>
        <v>9.9348015575676814E-5</v>
      </c>
      <c r="F3893" s="193">
        <f t="shared" si="620"/>
        <v>4.2658011468138</v>
      </c>
      <c r="G3893" s="193">
        <f t="shared" si="626"/>
        <v>4.4235435830029042</v>
      </c>
      <c r="H3893" s="193">
        <f t="shared" si="626"/>
        <v>4.5871190796930712</v>
      </c>
      <c r="I3893" s="193">
        <f t="shared" si="626"/>
        <v>4.756743334039939</v>
      </c>
      <c r="J3893" s="193">
        <f t="shared" si="626"/>
        <v>4.9326400193315587</v>
      </c>
      <c r="K3893" s="193">
        <f>MAX(0,(F3893-'2031 forecast'!$C$10))</f>
        <v>0</v>
      </c>
      <c r="L3893" s="193">
        <f>MAX(0,(G3893-'2031 forecast'!$C$10))</f>
        <v>0</v>
      </c>
      <c r="M3893" s="193">
        <f>MAX(0,(H3893-'2031 forecast'!$C$10))</f>
        <v>0</v>
      </c>
      <c r="N3893" s="193">
        <f>MAX(0,(I3893-'2031 forecast'!$C$10))</f>
        <v>0</v>
      </c>
      <c r="O3893" s="193">
        <f>MAX(0,(J3893-'2031 forecast'!$C$10))</f>
        <v>0</v>
      </c>
      <c r="P3893" s="175" t="str">
        <f t="shared" si="623"/>
        <v/>
      </c>
      <c r="Q3893" s="175" t="str">
        <f t="shared" si="624"/>
        <v/>
      </c>
    </row>
    <row r="3894" spans="1:17" s="1" customFormat="1" x14ac:dyDescent="0.3">
      <c r="A3894" s="189">
        <f t="shared" si="622"/>
        <v>43993.083333323899</v>
      </c>
      <c r="B3894" s="190">
        <f t="shared" si="617"/>
        <v>43993</v>
      </c>
      <c r="C3894" s="1">
        <f t="shared" si="618"/>
        <v>2</v>
      </c>
      <c r="D3894" s="191">
        <v>2.7180501746411898</v>
      </c>
      <c r="E3894" s="192">
        <f t="shared" si="619"/>
        <v>9.4380614796892988E-5</v>
      </c>
      <c r="F3894" s="193">
        <f t="shared" si="620"/>
        <v>4.0525110894731107</v>
      </c>
      <c r="G3894" s="193">
        <f t="shared" si="626"/>
        <v>4.2023664038527597</v>
      </c>
      <c r="H3894" s="193">
        <f t="shared" si="626"/>
        <v>4.3577631257084182</v>
      </c>
      <c r="I3894" s="193">
        <f t="shared" si="626"/>
        <v>4.5189061673379429</v>
      </c>
      <c r="J3894" s="193">
        <f t="shared" si="626"/>
        <v>4.6860080183649817</v>
      </c>
      <c r="K3894" s="193">
        <f>MAX(0,(F3894-'2031 forecast'!$C$10))</f>
        <v>0</v>
      </c>
      <c r="L3894" s="193">
        <f>MAX(0,(G3894-'2031 forecast'!$C$10))</f>
        <v>0</v>
      </c>
      <c r="M3894" s="193">
        <f>MAX(0,(H3894-'2031 forecast'!$C$10))</f>
        <v>0</v>
      </c>
      <c r="N3894" s="193">
        <f>MAX(0,(I3894-'2031 forecast'!$C$10))</f>
        <v>0</v>
      </c>
      <c r="O3894" s="193">
        <f>MAX(0,(J3894-'2031 forecast'!$C$10))</f>
        <v>0</v>
      </c>
      <c r="P3894" s="175" t="str">
        <f t="shared" si="623"/>
        <v/>
      </c>
      <c r="Q3894" s="175" t="str">
        <f t="shared" si="624"/>
        <v/>
      </c>
    </row>
    <row r="3895" spans="1:17" s="1" customFormat="1" x14ac:dyDescent="0.3">
      <c r="A3895" s="189">
        <f t="shared" si="622"/>
        <v>43993.124999990563</v>
      </c>
      <c r="B3895" s="190">
        <f t="shared" si="617"/>
        <v>43993</v>
      </c>
      <c r="C3895" s="1">
        <f t="shared" si="618"/>
        <v>3</v>
      </c>
      <c r="D3895" s="191">
        <v>2.5825241271521548</v>
      </c>
      <c r="E3895" s="192">
        <f t="shared" si="619"/>
        <v>8.9674656164360906E-5</v>
      </c>
      <c r="F3895" s="193">
        <f t="shared" si="620"/>
        <v>3.8504468246240351</v>
      </c>
      <c r="G3895" s="193">
        <f t="shared" si="626"/>
        <v>3.9928301288684103</v>
      </c>
      <c r="H3895" s="193">
        <f t="shared" si="626"/>
        <v>4.1404785377229558</v>
      </c>
      <c r="I3895" s="193">
        <f t="shared" si="626"/>
        <v>4.2935867462518393</v>
      </c>
      <c r="J3895" s="193">
        <f t="shared" si="626"/>
        <v>4.4523566490282223</v>
      </c>
      <c r="K3895" s="193">
        <f>MAX(0,(F3895-'2031 forecast'!$C$10))</f>
        <v>0</v>
      </c>
      <c r="L3895" s="193">
        <f>MAX(0,(G3895-'2031 forecast'!$C$10))</f>
        <v>0</v>
      </c>
      <c r="M3895" s="193">
        <f>MAX(0,(H3895-'2031 forecast'!$C$10))</f>
        <v>0</v>
      </c>
      <c r="N3895" s="193">
        <f>MAX(0,(I3895-'2031 forecast'!$C$10))</f>
        <v>0</v>
      </c>
      <c r="O3895" s="193">
        <f>MAX(0,(J3895-'2031 forecast'!$C$10))</f>
        <v>0</v>
      </c>
      <c r="P3895" s="175" t="str">
        <f t="shared" si="623"/>
        <v/>
      </c>
      <c r="Q3895" s="175" t="str">
        <f t="shared" si="624"/>
        <v/>
      </c>
    </row>
    <row r="3896" spans="1:17" s="1" customFormat="1" x14ac:dyDescent="0.3">
      <c r="A3896" s="189">
        <f t="shared" si="622"/>
        <v>43993.166666657227</v>
      </c>
      <c r="B3896" s="190">
        <f t="shared" si="617"/>
        <v>43993</v>
      </c>
      <c r="C3896" s="1">
        <f t="shared" si="618"/>
        <v>4</v>
      </c>
      <c r="D3896" s="191">
        <v>2.5900533520126574</v>
      </c>
      <c r="E3896" s="192">
        <f t="shared" si="619"/>
        <v>8.9936098310612703E-5</v>
      </c>
      <c r="F3896" s="193">
        <f t="shared" si="620"/>
        <v>3.861672617115651</v>
      </c>
      <c r="G3896" s="193">
        <f t="shared" si="626"/>
        <v>4.0044710330342079</v>
      </c>
      <c r="H3896" s="193">
        <f t="shared" si="626"/>
        <v>4.1525499037221492</v>
      </c>
      <c r="I3896" s="193">
        <f t="shared" si="626"/>
        <v>4.3061044918677345</v>
      </c>
      <c r="J3896" s="193">
        <f t="shared" si="626"/>
        <v>4.4653372806580434</v>
      </c>
      <c r="K3896" s="193">
        <f>MAX(0,(F3896-'2031 forecast'!$C$10))</f>
        <v>0</v>
      </c>
      <c r="L3896" s="193">
        <f>MAX(0,(G3896-'2031 forecast'!$C$10))</f>
        <v>0</v>
      </c>
      <c r="M3896" s="193">
        <f>MAX(0,(H3896-'2031 forecast'!$C$10))</f>
        <v>0</v>
      </c>
      <c r="N3896" s="193">
        <f>MAX(0,(I3896-'2031 forecast'!$C$10))</f>
        <v>0</v>
      </c>
      <c r="O3896" s="193">
        <f>MAX(0,(J3896-'2031 forecast'!$C$10))</f>
        <v>0</v>
      </c>
      <c r="P3896" s="175" t="str">
        <f t="shared" si="623"/>
        <v/>
      </c>
      <c r="Q3896" s="175" t="str">
        <f t="shared" si="624"/>
        <v/>
      </c>
    </row>
    <row r="3897" spans="1:17" s="1" customFormat="1" x14ac:dyDescent="0.3">
      <c r="A3897" s="189">
        <f t="shared" si="622"/>
        <v>43993.208333323892</v>
      </c>
      <c r="B3897" s="190">
        <f t="shared" si="617"/>
        <v>43993</v>
      </c>
      <c r="C3897" s="1">
        <f t="shared" si="618"/>
        <v>5</v>
      </c>
      <c r="D3897" s="191">
        <v>2.5674656774311515</v>
      </c>
      <c r="E3897" s="192">
        <f t="shared" si="619"/>
        <v>8.9151771871857352E-5</v>
      </c>
      <c r="F3897" s="193">
        <f t="shared" si="620"/>
        <v>3.827995239640805</v>
      </c>
      <c r="G3897" s="193">
        <f t="shared" si="626"/>
        <v>3.9695483205368163</v>
      </c>
      <c r="H3897" s="193">
        <f t="shared" si="626"/>
        <v>4.1163358057245718</v>
      </c>
      <c r="I3897" s="193">
        <f t="shared" si="626"/>
        <v>4.26855125502005</v>
      </c>
      <c r="J3897" s="193">
        <f t="shared" si="626"/>
        <v>4.4263953857685836</v>
      </c>
      <c r="K3897" s="193">
        <f>MAX(0,(F3897-'2031 forecast'!$C$10))</f>
        <v>0</v>
      </c>
      <c r="L3897" s="193">
        <f>MAX(0,(G3897-'2031 forecast'!$C$10))</f>
        <v>0</v>
      </c>
      <c r="M3897" s="193">
        <f>MAX(0,(H3897-'2031 forecast'!$C$10))</f>
        <v>0</v>
      </c>
      <c r="N3897" s="193">
        <f>MAX(0,(I3897-'2031 forecast'!$C$10))</f>
        <v>0</v>
      </c>
      <c r="O3897" s="193">
        <f>MAX(0,(J3897-'2031 forecast'!$C$10))</f>
        <v>0</v>
      </c>
      <c r="P3897" s="175" t="str">
        <f t="shared" si="623"/>
        <v/>
      </c>
      <c r="Q3897" s="175" t="str">
        <f t="shared" si="624"/>
        <v/>
      </c>
    </row>
    <row r="3898" spans="1:17" s="1" customFormat="1" x14ac:dyDescent="0.3">
      <c r="A3898" s="189">
        <f t="shared" si="622"/>
        <v>43993.249999990556</v>
      </c>
      <c r="B3898" s="190">
        <f t="shared" si="617"/>
        <v>43993</v>
      </c>
      <c r="C3898" s="1">
        <f t="shared" si="618"/>
        <v>6</v>
      </c>
      <c r="D3898" s="191">
        <v>2.9138100210142395</v>
      </c>
      <c r="E3898" s="192">
        <f t="shared" si="619"/>
        <v>1.0117811059943929E-4</v>
      </c>
      <c r="F3898" s="193">
        <f t="shared" si="620"/>
        <v>4.344381694255107</v>
      </c>
      <c r="G3898" s="193">
        <f t="shared" si="626"/>
        <v>4.5050299121634838</v>
      </c>
      <c r="H3898" s="193">
        <f t="shared" si="626"/>
        <v>4.6716186416874175</v>
      </c>
      <c r="I3898" s="193">
        <f t="shared" si="626"/>
        <v>4.8443675533512014</v>
      </c>
      <c r="J3898" s="193">
        <f t="shared" si="626"/>
        <v>5.0235044407402984</v>
      </c>
      <c r="K3898" s="193">
        <f>MAX(0,(F3898-'2031 forecast'!$C$10))</f>
        <v>0</v>
      </c>
      <c r="L3898" s="193">
        <f>MAX(0,(G3898-'2031 forecast'!$C$10))</f>
        <v>0</v>
      </c>
      <c r="M3898" s="193">
        <f>MAX(0,(H3898-'2031 forecast'!$C$10))</f>
        <v>0</v>
      </c>
      <c r="N3898" s="193">
        <f>MAX(0,(I3898-'2031 forecast'!$C$10))</f>
        <v>0</v>
      </c>
      <c r="O3898" s="193">
        <f>MAX(0,(J3898-'2031 forecast'!$C$10))</f>
        <v>0</v>
      </c>
      <c r="P3898" s="175" t="str">
        <f t="shared" si="623"/>
        <v/>
      </c>
      <c r="Q3898" s="175" t="str">
        <f t="shared" si="624"/>
        <v/>
      </c>
    </row>
    <row r="3899" spans="1:17" s="1" customFormat="1" x14ac:dyDescent="0.3">
      <c r="A3899" s="189">
        <f t="shared" si="622"/>
        <v>43993.29166665722</v>
      </c>
      <c r="B3899" s="190">
        <f t="shared" si="617"/>
        <v>43993</v>
      </c>
      <c r="C3899" s="1">
        <f t="shared" si="618"/>
        <v>7</v>
      </c>
      <c r="D3899" s="191">
        <v>3.1170990922477908</v>
      </c>
      <c r="E3899" s="192">
        <f t="shared" si="619"/>
        <v>1.0823704854823737E-4</v>
      </c>
      <c r="F3899" s="193">
        <f t="shared" si="620"/>
        <v>4.6474780915287193</v>
      </c>
      <c r="G3899" s="193">
        <f t="shared" si="626"/>
        <v>4.819334324640006</v>
      </c>
      <c r="H3899" s="193">
        <f t="shared" si="626"/>
        <v>4.9975455236656092</v>
      </c>
      <c r="I3899" s="193">
        <f t="shared" si="626"/>
        <v>5.1823466849803541</v>
      </c>
      <c r="J3899" s="193">
        <f t="shared" si="626"/>
        <v>5.3739814947454354</v>
      </c>
      <c r="K3899" s="193">
        <f>MAX(0,(F3899-'2031 forecast'!$C$10))</f>
        <v>0</v>
      </c>
      <c r="L3899" s="193">
        <f>MAX(0,(G3899-'2031 forecast'!$C$10))</f>
        <v>0</v>
      </c>
      <c r="M3899" s="193">
        <f>MAX(0,(H3899-'2031 forecast'!$C$10))</f>
        <v>0</v>
      </c>
      <c r="N3899" s="193">
        <f>MAX(0,(I3899-'2031 forecast'!$C$10))</f>
        <v>0</v>
      </c>
      <c r="O3899" s="193">
        <f>MAX(0,(J3899-'2031 forecast'!$C$10))</f>
        <v>0</v>
      </c>
      <c r="P3899" s="175" t="str">
        <f t="shared" si="623"/>
        <v/>
      </c>
      <c r="Q3899" s="175" t="str">
        <f t="shared" si="624"/>
        <v/>
      </c>
    </row>
    <row r="3900" spans="1:17" s="1" customFormat="1" x14ac:dyDescent="0.3">
      <c r="A3900" s="189">
        <f t="shared" si="622"/>
        <v>43993.333333323884</v>
      </c>
      <c r="B3900" s="190">
        <f t="shared" si="617"/>
        <v>43993</v>
      </c>
      <c r="C3900" s="1">
        <f t="shared" si="618"/>
        <v>8</v>
      </c>
      <c r="D3900" s="191">
        <v>3.1999205657133114</v>
      </c>
      <c r="E3900" s="192">
        <f t="shared" si="619"/>
        <v>1.1111291215700695E-4</v>
      </c>
      <c r="F3900" s="193">
        <f t="shared" si="620"/>
        <v>4.7709618089364865</v>
      </c>
      <c r="G3900" s="193">
        <f t="shared" si="626"/>
        <v>4.9473842704637736</v>
      </c>
      <c r="H3900" s="193">
        <f t="shared" si="626"/>
        <v>5.1303305496567244</v>
      </c>
      <c r="I3900" s="193">
        <f t="shared" si="626"/>
        <v>5.3200418867551944</v>
      </c>
      <c r="J3900" s="193">
        <f t="shared" si="626"/>
        <v>5.5167684426734533</v>
      </c>
      <c r="K3900" s="193">
        <f>MAX(0,(F3900-'2031 forecast'!$C$10))</f>
        <v>0</v>
      </c>
      <c r="L3900" s="193">
        <f>MAX(0,(G3900-'2031 forecast'!$C$10))</f>
        <v>0</v>
      </c>
      <c r="M3900" s="193">
        <f>MAX(0,(H3900-'2031 forecast'!$C$10))</f>
        <v>0</v>
      </c>
      <c r="N3900" s="193">
        <f>MAX(0,(I3900-'2031 forecast'!$C$10))</f>
        <v>0</v>
      </c>
      <c r="O3900" s="193">
        <f>MAX(0,(J3900-'2031 forecast'!$C$10))</f>
        <v>0</v>
      </c>
      <c r="P3900" s="175" t="str">
        <f t="shared" si="623"/>
        <v/>
      </c>
      <c r="Q3900" s="175" t="str">
        <f t="shared" si="624"/>
        <v/>
      </c>
    </row>
    <row r="3901" spans="1:17" s="1" customFormat="1" x14ac:dyDescent="0.3">
      <c r="A3901" s="189">
        <f t="shared" si="622"/>
        <v>43993.374999990549</v>
      </c>
      <c r="B3901" s="190">
        <f t="shared" si="617"/>
        <v>43993</v>
      </c>
      <c r="C3901" s="1">
        <f t="shared" si="618"/>
        <v>9</v>
      </c>
      <c r="D3901" s="191">
        <v>3.342975838062848</v>
      </c>
      <c r="E3901" s="192">
        <f t="shared" si="619"/>
        <v>1.1608031293579081E-4</v>
      </c>
      <c r="F3901" s="193">
        <f t="shared" si="620"/>
        <v>4.9842518662771775</v>
      </c>
      <c r="G3901" s="193">
        <f t="shared" si="626"/>
        <v>5.1685614496139189</v>
      </c>
      <c r="H3901" s="193">
        <f t="shared" si="626"/>
        <v>5.3596865036413783</v>
      </c>
      <c r="I3901" s="193">
        <f t="shared" si="626"/>
        <v>5.5578790534571914</v>
      </c>
      <c r="J3901" s="193">
        <f t="shared" si="626"/>
        <v>5.7634004436400321</v>
      </c>
      <c r="K3901" s="193">
        <f>MAX(0,(F3901-'2031 forecast'!$C$10))</f>
        <v>0</v>
      </c>
      <c r="L3901" s="193">
        <f>MAX(0,(G3901-'2031 forecast'!$C$10))</f>
        <v>0</v>
      </c>
      <c r="M3901" s="193">
        <f>MAX(0,(H3901-'2031 forecast'!$C$10))</f>
        <v>0</v>
      </c>
      <c r="N3901" s="193">
        <f>MAX(0,(I3901-'2031 forecast'!$C$10))</f>
        <v>0</v>
      </c>
      <c r="O3901" s="193">
        <f>MAX(0,(J3901-'2031 forecast'!$C$10))</f>
        <v>2.6400443640032023E-2</v>
      </c>
      <c r="P3901" s="175" t="str">
        <f t="shared" si="623"/>
        <v/>
      </c>
      <c r="Q3901" s="175" t="str">
        <f t="shared" si="624"/>
        <v/>
      </c>
    </row>
    <row r="3902" spans="1:17" s="1" customFormat="1" x14ac:dyDescent="0.3">
      <c r="A3902" s="189">
        <f t="shared" si="622"/>
        <v>43993.416666657213</v>
      </c>
      <c r="B3902" s="190">
        <f t="shared" si="617"/>
        <v>43993</v>
      </c>
      <c r="C3902" s="1">
        <f t="shared" si="618"/>
        <v>10</v>
      </c>
      <c r="D3902" s="191">
        <v>3.5688525838779057</v>
      </c>
      <c r="E3902" s="192">
        <f t="shared" si="619"/>
        <v>1.2392357732334425E-4</v>
      </c>
      <c r="F3902" s="193">
        <f t="shared" si="620"/>
        <v>5.3210256410256358</v>
      </c>
      <c r="G3902" s="193">
        <f t="shared" si="626"/>
        <v>5.5177885745878337</v>
      </c>
      <c r="H3902" s="193">
        <f t="shared" si="626"/>
        <v>5.7218274836171474</v>
      </c>
      <c r="I3902" s="193">
        <f t="shared" si="626"/>
        <v>5.9334114219340295</v>
      </c>
      <c r="J3902" s="193">
        <f t="shared" si="626"/>
        <v>6.1528193925346297</v>
      </c>
      <c r="K3902" s="193">
        <f>MAX(0,(F3902-'2031 forecast'!$C$10))</f>
        <v>0</v>
      </c>
      <c r="L3902" s="193">
        <f>MAX(0,(G3902-'2031 forecast'!$C$10))</f>
        <v>0</v>
      </c>
      <c r="M3902" s="193">
        <f>MAX(0,(H3902-'2031 forecast'!$C$10))</f>
        <v>0</v>
      </c>
      <c r="N3902" s="193">
        <f>MAX(0,(I3902-'2031 forecast'!$C$10))</f>
        <v>0.19641142193402938</v>
      </c>
      <c r="O3902" s="193">
        <f>MAX(0,(J3902-'2031 forecast'!$C$10))</f>
        <v>0.41581939253462963</v>
      </c>
      <c r="P3902" s="175" t="str">
        <f t="shared" si="623"/>
        <v/>
      </c>
      <c r="Q3902" s="175" t="str">
        <f t="shared" si="624"/>
        <v/>
      </c>
    </row>
    <row r="3903" spans="1:17" s="1" customFormat="1" x14ac:dyDescent="0.3">
      <c r="A3903" s="189">
        <f t="shared" si="622"/>
        <v>43993.458333323877</v>
      </c>
      <c r="B3903" s="190">
        <f t="shared" si="617"/>
        <v>43993</v>
      </c>
      <c r="C3903" s="1">
        <f t="shared" si="618"/>
        <v>11</v>
      </c>
      <c r="D3903" s="191">
        <v>3.4483849861098745</v>
      </c>
      <c r="E3903" s="192">
        <f t="shared" si="619"/>
        <v>1.1974050298331573E-4</v>
      </c>
      <c r="F3903" s="193">
        <f t="shared" si="620"/>
        <v>5.1414129611597899</v>
      </c>
      <c r="G3903" s="193">
        <f t="shared" si="626"/>
        <v>5.3315341079350782</v>
      </c>
      <c r="H3903" s="193">
        <f t="shared" si="626"/>
        <v>5.52868562763007</v>
      </c>
      <c r="I3903" s="193">
        <f t="shared" si="626"/>
        <v>5.7331274920797153</v>
      </c>
      <c r="J3903" s="193">
        <f t="shared" si="626"/>
        <v>5.9451292864575098</v>
      </c>
      <c r="K3903" s="193">
        <f>MAX(0,(F3903-'2031 forecast'!$C$10))</f>
        <v>0</v>
      </c>
      <c r="L3903" s="193">
        <f>MAX(0,(G3903-'2031 forecast'!$C$10))</f>
        <v>0</v>
      </c>
      <c r="M3903" s="193">
        <f>MAX(0,(H3903-'2031 forecast'!$C$10))</f>
        <v>0</v>
      </c>
      <c r="N3903" s="193">
        <f>MAX(0,(I3903-'2031 forecast'!$C$10))</f>
        <v>0</v>
      </c>
      <c r="O3903" s="193">
        <f>MAX(0,(J3903-'2031 forecast'!$C$10))</f>
        <v>0.20812928645750972</v>
      </c>
      <c r="P3903" s="175" t="str">
        <f t="shared" si="623"/>
        <v/>
      </c>
      <c r="Q3903" s="175" t="str">
        <f t="shared" si="624"/>
        <v/>
      </c>
    </row>
    <row r="3904" spans="1:17" s="1" customFormat="1" x14ac:dyDescent="0.3">
      <c r="A3904" s="189">
        <f t="shared" si="622"/>
        <v>43993.499999990541</v>
      </c>
      <c r="B3904" s="190">
        <f t="shared" si="617"/>
        <v>43993</v>
      </c>
      <c r="C3904" s="1">
        <f t="shared" si="618"/>
        <v>12</v>
      </c>
      <c r="D3904" s="191">
        <v>3.4860311104123847</v>
      </c>
      <c r="E3904" s="192">
        <f t="shared" si="619"/>
        <v>1.2104771371457466E-4</v>
      </c>
      <c r="F3904" s="193">
        <f t="shared" si="620"/>
        <v>5.1975419236178677</v>
      </c>
      <c r="G3904" s="193">
        <f t="shared" si="626"/>
        <v>5.3897386287640652</v>
      </c>
      <c r="H3904" s="193">
        <f t="shared" si="626"/>
        <v>5.5890424576260322</v>
      </c>
      <c r="I3904" s="193">
        <f t="shared" si="626"/>
        <v>5.7957162201591892</v>
      </c>
      <c r="J3904" s="193">
        <f t="shared" si="626"/>
        <v>6.0100324446066109</v>
      </c>
      <c r="K3904" s="193">
        <f>MAX(0,(F3904-'2031 forecast'!$C$10))</f>
        <v>0</v>
      </c>
      <c r="L3904" s="193">
        <f>MAX(0,(G3904-'2031 forecast'!$C$10))</f>
        <v>0</v>
      </c>
      <c r="M3904" s="193">
        <f>MAX(0,(H3904-'2031 forecast'!$C$10))</f>
        <v>0</v>
      </c>
      <c r="N3904" s="193">
        <f>MAX(0,(I3904-'2031 forecast'!$C$10))</f>
        <v>5.8716220159189092E-2</v>
      </c>
      <c r="O3904" s="193">
        <f>MAX(0,(J3904-'2031 forecast'!$C$10))</f>
        <v>0.2730324446066108</v>
      </c>
      <c r="P3904" s="175" t="str">
        <f t="shared" si="623"/>
        <v/>
      </c>
      <c r="Q3904" s="175" t="str">
        <f t="shared" si="624"/>
        <v/>
      </c>
    </row>
    <row r="3905" spans="1:17" s="1" customFormat="1" x14ac:dyDescent="0.3">
      <c r="A3905" s="189">
        <f t="shared" si="622"/>
        <v>43993.541666657205</v>
      </c>
      <c r="B3905" s="190">
        <f t="shared" si="617"/>
        <v>43993</v>
      </c>
      <c r="C3905" s="1">
        <f t="shared" si="618"/>
        <v>13</v>
      </c>
      <c r="D3905" s="191">
        <v>3.5462649092963998</v>
      </c>
      <c r="E3905" s="192">
        <f t="shared" si="619"/>
        <v>1.231392508845889E-4</v>
      </c>
      <c r="F3905" s="193">
        <f t="shared" si="620"/>
        <v>5.2873482635507898</v>
      </c>
      <c r="G3905" s="193">
        <f t="shared" ref="G3905:J3924" si="627">$E3905*G$2</f>
        <v>5.482865862090442</v>
      </c>
      <c r="H3905" s="193">
        <f t="shared" si="627"/>
        <v>5.685613385619571</v>
      </c>
      <c r="I3905" s="193">
        <f t="shared" si="627"/>
        <v>5.8958581850863458</v>
      </c>
      <c r="J3905" s="193">
        <f t="shared" si="627"/>
        <v>6.11387749764517</v>
      </c>
      <c r="K3905" s="193">
        <f>MAX(0,(F3905-'2031 forecast'!$C$10))</f>
        <v>0</v>
      </c>
      <c r="L3905" s="193">
        <f>MAX(0,(G3905-'2031 forecast'!$C$10))</f>
        <v>0</v>
      </c>
      <c r="M3905" s="193">
        <f>MAX(0,(H3905-'2031 forecast'!$C$10))</f>
        <v>0</v>
      </c>
      <c r="N3905" s="193">
        <f>MAX(0,(I3905-'2031 forecast'!$C$10))</f>
        <v>0.15885818508634575</v>
      </c>
      <c r="O3905" s="193">
        <f>MAX(0,(J3905-'2031 forecast'!$C$10))</f>
        <v>0.37687749764516987</v>
      </c>
      <c r="P3905" s="175" t="str">
        <f t="shared" si="623"/>
        <v/>
      </c>
      <c r="Q3905" s="175" t="str">
        <f t="shared" si="624"/>
        <v/>
      </c>
    </row>
    <row r="3906" spans="1:17" s="1" customFormat="1" x14ac:dyDescent="0.3">
      <c r="A3906" s="189">
        <f t="shared" si="622"/>
        <v>43993.58333332387</v>
      </c>
      <c r="B3906" s="190">
        <f t="shared" si="617"/>
        <v>43993</v>
      </c>
      <c r="C3906" s="1">
        <f t="shared" si="618"/>
        <v>14</v>
      </c>
      <c r="D3906" s="191">
        <v>3.3881511872258598</v>
      </c>
      <c r="E3906" s="192">
        <f t="shared" si="619"/>
        <v>1.176489658133015E-4</v>
      </c>
      <c r="F3906" s="193">
        <f t="shared" si="620"/>
        <v>5.0516066212268687</v>
      </c>
      <c r="G3906" s="193">
        <f t="shared" si="627"/>
        <v>5.2384068746087022</v>
      </c>
      <c r="H3906" s="193">
        <f t="shared" si="627"/>
        <v>5.4321146996365322</v>
      </c>
      <c r="I3906" s="193">
        <f t="shared" si="627"/>
        <v>5.6329855271525595</v>
      </c>
      <c r="J3906" s="193">
        <f t="shared" si="627"/>
        <v>5.8412842334189516</v>
      </c>
      <c r="K3906" s="193">
        <f>MAX(0,(F3906-'2031 forecast'!$C$10))</f>
        <v>0</v>
      </c>
      <c r="L3906" s="193">
        <f>MAX(0,(G3906-'2031 forecast'!$C$10))</f>
        <v>0</v>
      </c>
      <c r="M3906" s="193">
        <f>MAX(0,(H3906-'2031 forecast'!$C$10))</f>
        <v>0</v>
      </c>
      <c r="N3906" s="193">
        <f>MAX(0,(I3906-'2031 forecast'!$C$10))</f>
        <v>0</v>
      </c>
      <c r="O3906" s="193">
        <f>MAX(0,(J3906-'2031 forecast'!$C$10))</f>
        <v>0.10428423341895154</v>
      </c>
      <c r="P3906" s="175" t="str">
        <f t="shared" si="623"/>
        <v/>
      </c>
      <c r="Q3906" s="175" t="str">
        <f t="shared" si="624"/>
        <v/>
      </c>
    </row>
    <row r="3907" spans="1:17" s="1" customFormat="1" x14ac:dyDescent="0.3">
      <c r="A3907" s="189">
        <f t="shared" si="622"/>
        <v>43993.624999990534</v>
      </c>
      <c r="B3907" s="190">
        <f t="shared" si="617"/>
        <v>43993</v>
      </c>
      <c r="C3907" s="1">
        <f t="shared" si="618"/>
        <v>15</v>
      </c>
      <c r="D3907" s="191">
        <v>3.5763818087384074</v>
      </c>
      <c r="E3907" s="192">
        <f t="shared" si="619"/>
        <v>1.2418501946959601E-4</v>
      </c>
      <c r="F3907" s="193">
        <f t="shared" si="620"/>
        <v>5.33225143351725</v>
      </c>
      <c r="G3907" s="193">
        <f t="shared" si="627"/>
        <v>5.5294294787536291</v>
      </c>
      <c r="H3907" s="193">
        <f t="shared" si="627"/>
        <v>5.733898849616339</v>
      </c>
      <c r="I3907" s="193">
        <f t="shared" si="627"/>
        <v>5.9459291675499228</v>
      </c>
      <c r="J3907" s="193">
        <f t="shared" si="627"/>
        <v>6.1658000241644482</v>
      </c>
      <c r="K3907" s="193">
        <f>MAX(0,(F3907-'2031 forecast'!$C$10))</f>
        <v>0</v>
      </c>
      <c r="L3907" s="193">
        <f>MAX(0,(G3907-'2031 forecast'!$C$10))</f>
        <v>0</v>
      </c>
      <c r="M3907" s="193">
        <f>MAX(0,(H3907-'2031 forecast'!$C$10))</f>
        <v>0</v>
      </c>
      <c r="N3907" s="193">
        <f>MAX(0,(I3907-'2031 forecast'!$C$10))</f>
        <v>0.20892916754992275</v>
      </c>
      <c r="O3907" s="193">
        <f>MAX(0,(J3907-'2031 forecast'!$C$10))</f>
        <v>0.42880002416444807</v>
      </c>
      <c r="P3907" s="175" t="str">
        <f t="shared" si="623"/>
        <v/>
      </c>
      <c r="Q3907" s="175" t="str">
        <f t="shared" si="624"/>
        <v/>
      </c>
    </row>
    <row r="3908" spans="1:17" s="1" customFormat="1" x14ac:dyDescent="0.3">
      <c r="A3908" s="189">
        <f t="shared" si="622"/>
        <v>43993.666666657198</v>
      </c>
      <c r="B3908" s="190">
        <f t="shared" si="617"/>
        <v>43993</v>
      </c>
      <c r="C3908" s="1">
        <f t="shared" si="618"/>
        <v>16</v>
      </c>
      <c r="D3908" s="191">
        <v>3.7194370810879436</v>
      </c>
      <c r="E3908" s="192">
        <f t="shared" si="619"/>
        <v>1.2915242024837985E-4</v>
      </c>
      <c r="F3908" s="193">
        <f t="shared" si="620"/>
        <v>5.5455414908579401</v>
      </c>
      <c r="G3908" s="193">
        <f t="shared" si="627"/>
        <v>5.7506066579037745</v>
      </c>
      <c r="H3908" s="193">
        <f t="shared" si="627"/>
        <v>5.9632548036009929</v>
      </c>
      <c r="I3908" s="193">
        <f t="shared" si="627"/>
        <v>6.1837663342519198</v>
      </c>
      <c r="J3908" s="193">
        <f t="shared" si="627"/>
        <v>6.4124320251310261</v>
      </c>
      <c r="K3908" s="193">
        <f>MAX(0,(F3908-'2031 forecast'!$C$10))</f>
        <v>0</v>
      </c>
      <c r="L3908" s="193">
        <f>MAX(0,(G3908-'2031 forecast'!$C$10))</f>
        <v>1.3606657903774355E-2</v>
      </c>
      <c r="M3908" s="193">
        <f>MAX(0,(H3908-'2031 forecast'!$C$10))</f>
        <v>0.22625480360099282</v>
      </c>
      <c r="N3908" s="193">
        <f>MAX(0,(I3908-'2031 forecast'!$C$10))</f>
        <v>0.44676633425191969</v>
      </c>
      <c r="O3908" s="193">
        <f>MAX(0,(J3908-'2031 forecast'!$C$10))</f>
        <v>0.67543202513102596</v>
      </c>
      <c r="P3908" s="175" t="str">
        <f t="shared" si="623"/>
        <v/>
      </c>
      <c r="Q3908" s="175" t="str">
        <f t="shared" si="624"/>
        <v/>
      </c>
    </row>
    <row r="3909" spans="1:17" s="1" customFormat="1" x14ac:dyDescent="0.3">
      <c r="A3909" s="189">
        <f t="shared" si="622"/>
        <v>43993.708333323862</v>
      </c>
      <c r="B3909" s="190">
        <f t="shared" ref="B3909:B3972" si="628">INT(A3909)</f>
        <v>43993</v>
      </c>
      <c r="C3909" s="1">
        <f t="shared" ref="C3909:C3972" si="629">HOUR(A3909)</f>
        <v>17</v>
      </c>
      <c r="D3909" s="191">
        <v>3.6742617319249322</v>
      </c>
      <c r="E3909" s="192">
        <f t="shared" ref="E3909:E3972" si="630">D3909/SUM($D$4:$D$8763)</f>
        <v>1.2758376737086917E-4</v>
      </c>
      <c r="F3909" s="193">
        <f t="shared" ref="F3909:F3972" si="631">E3909*$F$2</f>
        <v>5.478186735908249</v>
      </c>
      <c r="G3909" s="193">
        <f t="shared" si="627"/>
        <v>5.680761232908992</v>
      </c>
      <c r="H3909" s="193">
        <f t="shared" si="627"/>
        <v>5.8908266076058391</v>
      </c>
      <c r="I3909" s="193">
        <f t="shared" si="627"/>
        <v>6.1086598605565534</v>
      </c>
      <c r="J3909" s="193">
        <f t="shared" si="627"/>
        <v>6.3345482353521074</v>
      </c>
      <c r="K3909" s="193">
        <f>MAX(0,(F3909-'2031 forecast'!$C$10))</f>
        <v>0</v>
      </c>
      <c r="L3909" s="193">
        <f>MAX(0,(G3909-'2031 forecast'!$C$10))</f>
        <v>0</v>
      </c>
      <c r="M3909" s="193">
        <f>MAX(0,(H3909-'2031 forecast'!$C$10))</f>
        <v>0.15382660760583899</v>
      </c>
      <c r="N3909" s="193">
        <f>MAX(0,(I3909-'2031 forecast'!$C$10))</f>
        <v>0.37165986055655331</v>
      </c>
      <c r="O3909" s="193">
        <f>MAX(0,(J3909-'2031 forecast'!$C$10))</f>
        <v>0.59754823535210733</v>
      </c>
      <c r="P3909" s="175" t="str">
        <f t="shared" si="623"/>
        <v/>
      </c>
      <c r="Q3909" s="175" t="str">
        <f t="shared" si="624"/>
        <v/>
      </c>
    </row>
    <row r="3910" spans="1:17" s="1" customFormat="1" x14ac:dyDescent="0.3">
      <c r="A3910" s="189">
        <f t="shared" ref="A3910:A3973" si="632">A3909 + TIME(1,0,0)</f>
        <v>43993.749999990527</v>
      </c>
      <c r="B3910" s="190">
        <f t="shared" si="628"/>
        <v>43993</v>
      </c>
      <c r="C3910" s="1">
        <f t="shared" si="629"/>
        <v>18</v>
      </c>
      <c r="D3910" s="191">
        <v>3.6968494065064377</v>
      </c>
      <c r="E3910" s="192">
        <f t="shared" si="630"/>
        <v>1.283680938096245E-4</v>
      </c>
      <c r="F3910" s="193">
        <f t="shared" si="631"/>
        <v>5.5118641133830941</v>
      </c>
      <c r="G3910" s="193">
        <f t="shared" si="627"/>
        <v>5.7156839454063828</v>
      </c>
      <c r="H3910" s="193">
        <f t="shared" si="627"/>
        <v>5.9270407056034156</v>
      </c>
      <c r="I3910" s="193">
        <f t="shared" si="627"/>
        <v>6.1462130974042362</v>
      </c>
      <c r="J3910" s="193">
        <f t="shared" si="627"/>
        <v>6.3734901302415663</v>
      </c>
      <c r="K3910" s="193">
        <f>MAX(0,(F3910-'2031 forecast'!$C$10))</f>
        <v>0</v>
      </c>
      <c r="L3910" s="193">
        <f>MAX(0,(G3910-'2031 forecast'!$C$10))</f>
        <v>0</v>
      </c>
      <c r="M3910" s="193">
        <f>MAX(0,(H3910-'2031 forecast'!$C$10))</f>
        <v>0.19004070560341546</v>
      </c>
      <c r="N3910" s="193">
        <f>MAX(0,(I3910-'2031 forecast'!$C$10))</f>
        <v>0.40921309740423606</v>
      </c>
      <c r="O3910" s="193">
        <f>MAX(0,(J3910-'2031 forecast'!$C$10))</f>
        <v>0.6364901302415662</v>
      </c>
      <c r="P3910" s="175" t="str">
        <f t="shared" ref="P3910:P3973" si="633">IF(K3910&gt;0,IF(K3909&gt;0,P3909+1,1),"")</f>
        <v/>
      </c>
      <c r="Q3910" s="175" t="str">
        <f t="shared" ref="Q3910:Q3973" si="634">IF(AND(K3910&gt;0,K3911=0),P3910,"")</f>
        <v/>
      </c>
    </row>
    <row r="3911" spans="1:17" s="1" customFormat="1" x14ac:dyDescent="0.3">
      <c r="A3911" s="189">
        <f t="shared" si="632"/>
        <v>43993.791666657191</v>
      </c>
      <c r="B3911" s="190">
        <f t="shared" si="628"/>
        <v>43993</v>
      </c>
      <c r="C3911" s="1">
        <f t="shared" si="629"/>
        <v>19</v>
      </c>
      <c r="D3911" s="191">
        <v>3.4935603352728863</v>
      </c>
      <c r="E3911" s="192">
        <f t="shared" si="630"/>
        <v>1.2130915586082643E-4</v>
      </c>
      <c r="F3911" s="193">
        <f t="shared" si="631"/>
        <v>5.2087677161094827</v>
      </c>
      <c r="G3911" s="193">
        <f t="shared" si="627"/>
        <v>5.4013795329298615</v>
      </c>
      <c r="H3911" s="193">
        <f t="shared" si="627"/>
        <v>5.6011138236252238</v>
      </c>
      <c r="I3911" s="193">
        <f t="shared" si="627"/>
        <v>5.8082339657750834</v>
      </c>
      <c r="J3911" s="193">
        <f t="shared" si="627"/>
        <v>6.0230130762364302</v>
      </c>
      <c r="K3911" s="193">
        <f>MAX(0,(F3911-'2031 forecast'!$C$10))</f>
        <v>0</v>
      </c>
      <c r="L3911" s="193">
        <f>MAX(0,(G3911-'2031 forecast'!$C$10))</f>
        <v>0</v>
      </c>
      <c r="M3911" s="193">
        <f>MAX(0,(H3911-'2031 forecast'!$C$10))</f>
        <v>0</v>
      </c>
      <c r="N3911" s="193">
        <f>MAX(0,(I3911-'2031 forecast'!$C$10))</f>
        <v>7.1233965775083341E-2</v>
      </c>
      <c r="O3911" s="193">
        <f>MAX(0,(J3911-'2031 forecast'!$C$10))</f>
        <v>0.28601307623643013</v>
      </c>
      <c r="P3911" s="175" t="str">
        <f t="shared" si="633"/>
        <v/>
      </c>
      <c r="Q3911" s="175" t="str">
        <f t="shared" si="634"/>
        <v/>
      </c>
    </row>
    <row r="3912" spans="1:17" s="1" customFormat="1" x14ac:dyDescent="0.3">
      <c r="A3912" s="189">
        <f t="shared" si="632"/>
        <v>43993.833333323855</v>
      </c>
      <c r="B3912" s="190">
        <f t="shared" si="628"/>
        <v>43993</v>
      </c>
      <c r="C3912" s="1">
        <f t="shared" si="629"/>
        <v>20</v>
      </c>
      <c r="D3912" s="191">
        <v>3.2526251397368249</v>
      </c>
      <c r="E3912" s="192">
        <f t="shared" si="630"/>
        <v>1.1294300718076943E-4</v>
      </c>
      <c r="F3912" s="193">
        <f t="shared" si="631"/>
        <v>4.8495423563777935</v>
      </c>
      <c r="G3912" s="193">
        <f t="shared" si="627"/>
        <v>5.0288705996243532</v>
      </c>
      <c r="H3912" s="193">
        <f t="shared" si="627"/>
        <v>5.2148301116510707</v>
      </c>
      <c r="I3912" s="193">
        <f t="shared" si="627"/>
        <v>5.4076661060664568</v>
      </c>
      <c r="J3912" s="193">
        <f t="shared" si="627"/>
        <v>5.6076328640821931</v>
      </c>
      <c r="K3912" s="193">
        <f>MAX(0,(F3912-'2031 forecast'!$C$10))</f>
        <v>0</v>
      </c>
      <c r="L3912" s="193">
        <f>MAX(0,(G3912-'2031 forecast'!$C$10))</f>
        <v>0</v>
      </c>
      <c r="M3912" s="193">
        <f>MAX(0,(H3912-'2031 forecast'!$C$10))</f>
        <v>0</v>
      </c>
      <c r="N3912" s="193">
        <f>MAX(0,(I3912-'2031 forecast'!$C$10))</f>
        <v>0</v>
      </c>
      <c r="O3912" s="193">
        <f>MAX(0,(J3912-'2031 forecast'!$C$10))</f>
        <v>0</v>
      </c>
      <c r="P3912" s="175" t="str">
        <f t="shared" si="633"/>
        <v/>
      </c>
      <c r="Q3912" s="175" t="str">
        <f t="shared" si="634"/>
        <v/>
      </c>
    </row>
    <row r="3913" spans="1:17" s="1" customFormat="1" x14ac:dyDescent="0.3">
      <c r="A3913" s="189">
        <f t="shared" si="632"/>
        <v>43993.874999990519</v>
      </c>
      <c r="B3913" s="190">
        <f t="shared" si="628"/>
        <v>43993</v>
      </c>
      <c r="C3913" s="1">
        <f t="shared" si="629"/>
        <v>21</v>
      </c>
      <c r="D3913" s="191">
        <v>3.2450959148763232</v>
      </c>
      <c r="E3913" s="192">
        <f t="shared" si="630"/>
        <v>1.1268156503451764E-4</v>
      </c>
      <c r="F3913" s="193">
        <f t="shared" si="631"/>
        <v>4.8383165638861785</v>
      </c>
      <c r="G3913" s="193">
        <f t="shared" si="627"/>
        <v>5.017229695458556</v>
      </c>
      <c r="H3913" s="193">
        <f t="shared" si="627"/>
        <v>5.2027587456518782</v>
      </c>
      <c r="I3913" s="193">
        <f t="shared" si="627"/>
        <v>5.3951483604505617</v>
      </c>
      <c r="J3913" s="193">
        <f t="shared" si="627"/>
        <v>5.5946522324523729</v>
      </c>
      <c r="K3913" s="193">
        <f>MAX(0,(F3913-'2031 forecast'!$C$10))</f>
        <v>0</v>
      </c>
      <c r="L3913" s="193">
        <f>MAX(0,(G3913-'2031 forecast'!$C$10))</f>
        <v>0</v>
      </c>
      <c r="M3913" s="193">
        <f>MAX(0,(H3913-'2031 forecast'!$C$10))</f>
        <v>0</v>
      </c>
      <c r="N3913" s="193">
        <f>MAX(0,(I3913-'2031 forecast'!$C$10))</f>
        <v>0</v>
      </c>
      <c r="O3913" s="193">
        <f>MAX(0,(J3913-'2031 forecast'!$C$10))</f>
        <v>0</v>
      </c>
      <c r="P3913" s="175" t="str">
        <f t="shared" si="633"/>
        <v/>
      </c>
      <c r="Q3913" s="175" t="str">
        <f t="shared" si="634"/>
        <v/>
      </c>
    </row>
    <row r="3914" spans="1:17" s="1" customFormat="1" x14ac:dyDescent="0.3">
      <c r="A3914" s="189">
        <f t="shared" si="632"/>
        <v>43993.916666657184</v>
      </c>
      <c r="B3914" s="190">
        <f t="shared" si="628"/>
        <v>43993</v>
      </c>
      <c r="C3914" s="1">
        <f t="shared" si="629"/>
        <v>22</v>
      </c>
      <c r="D3914" s="191">
        <v>3.0267483939217676</v>
      </c>
      <c r="E3914" s="192">
        <f t="shared" si="630"/>
        <v>1.0509974279321599E-4</v>
      </c>
      <c r="F3914" s="193">
        <f t="shared" si="631"/>
        <v>4.5127685816293361</v>
      </c>
      <c r="G3914" s="193">
        <f t="shared" si="627"/>
        <v>4.6796434746504403</v>
      </c>
      <c r="H3914" s="193">
        <f t="shared" si="627"/>
        <v>4.8526891316753016</v>
      </c>
      <c r="I3914" s="193">
        <f t="shared" si="627"/>
        <v>5.0321337375896196</v>
      </c>
      <c r="J3914" s="193">
        <f t="shared" si="627"/>
        <v>5.2182139151875964</v>
      </c>
      <c r="K3914" s="193">
        <f>MAX(0,(F3914-'2031 forecast'!$C$10))</f>
        <v>0</v>
      </c>
      <c r="L3914" s="193">
        <f>MAX(0,(G3914-'2031 forecast'!$C$10))</f>
        <v>0</v>
      </c>
      <c r="M3914" s="193">
        <f>MAX(0,(H3914-'2031 forecast'!$C$10))</f>
        <v>0</v>
      </c>
      <c r="N3914" s="193">
        <f>MAX(0,(I3914-'2031 forecast'!$C$10))</f>
        <v>0</v>
      </c>
      <c r="O3914" s="193">
        <f>MAX(0,(J3914-'2031 forecast'!$C$10))</f>
        <v>0</v>
      </c>
      <c r="P3914" s="175" t="str">
        <f t="shared" si="633"/>
        <v/>
      </c>
      <c r="Q3914" s="175" t="str">
        <f t="shared" si="634"/>
        <v/>
      </c>
    </row>
    <row r="3915" spans="1:17" s="1" customFormat="1" x14ac:dyDescent="0.3">
      <c r="A3915" s="189">
        <f t="shared" si="632"/>
        <v>43993.958333323848</v>
      </c>
      <c r="B3915" s="190">
        <f t="shared" si="628"/>
        <v>43993</v>
      </c>
      <c r="C3915" s="1">
        <f t="shared" si="629"/>
        <v>23</v>
      </c>
      <c r="D3915" s="191">
        <v>2.7331086243621936</v>
      </c>
      <c r="E3915" s="192">
        <f t="shared" si="630"/>
        <v>9.4903499089396543E-5</v>
      </c>
      <c r="F3915" s="193">
        <f t="shared" si="631"/>
        <v>4.0749626744563407</v>
      </c>
      <c r="G3915" s="193">
        <f t="shared" si="627"/>
        <v>4.2256482121843533</v>
      </c>
      <c r="H3915" s="193">
        <f t="shared" si="627"/>
        <v>4.3819058577068031</v>
      </c>
      <c r="I3915" s="193">
        <f t="shared" si="627"/>
        <v>4.5439416585697314</v>
      </c>
      <c r="J3915" s="193">
        <f t="shared" si="627"/>
        <v>4.7119692816246213</v>
      </c>
      <c r="K3915" s="193">
        <f>MAX(0,(F3915-'2031 forecast'!$C$10))</f>
        <v>0</v>
      </c>
      <c r="L3915" s="193">
        <f>MAX(0,(G3915-'2031 forecast'!$C$10))</f>
        <v>0</v>
      </c>
      <c r="M3915" s="193">
        <f>MAX(0,(H3915-'2031 forecast'!$C$10))</f>
        <v>0</v>
      </c>
      <c r="N3915" s="193">
        <f>MAX(0,(I3915-'2031 forecast'!$C$10))</f>
        <v>0</v>
      </c>
      <c r="O3915" s="193">
        <f>MAX(0,(J3915-'2031 forecast'!$C$10))</f>
        <v>0</v>
      </c>
      <c r="P3915" s="175" t="str">
        <f t="shared" si="633"/>
        <v/>
      </c>
      <c r="Q3915" s="175" t="str">
        <f t="shared" si="634"/>
        <v/>
      </c>
    </row>
    <row r="3916" spans="1:17" s="1" customFormat="1" x14ac:dyDescent="0.3">
      <c r="A3916" s="189">
        <f t="shared" si="632"/>
        <v>43993.999999990512</v>
      </c>
      <c r="B3916" s="190">
        <f t="shared" si="628"/>
        <v>43993</v>
      </c>
      <c r="C3916" s="1">
        <f t="shared" si="629"/>
        <v>0</v>
      </c>
      <c r="D3916" s="191">
        <v>3.0493360685032735</v>
      </c>
      <c r="E3916" s="192">
        <f t="shared" si="630"/>
        <v>1.0588406923197134E-4</v>
      </c>
      <c r="F3916" s="193">
        <f t="shared" si="631"/>
        <v>4.5464459591041821</v>
      </c>
      <c r="G3916" s="193">
        <f t="shared" si="627"/>
        <v>4.7145661871478319</v>
      </c>
      <c r="H3916" s="193">
        <f t="shared" si="627"/>
        <v>4.8889032296728789</v>
      </c>
      <c r="I3916" s="193">
        <f t="shared" si="627"/>
        <v>5.0696869744373032</v>
      </c>
      <c r="J3916" s="193">
        <f t="shared" si="627"/>
        <v>5.2571558100770561</v>
      </c>
      <c r="K3916" s="193">
        <f>MAX(0,(F3916-'2031 forecast'!$C$10))</f>
        <v>0</v>
      </c>
      <c r="L3916" s="193">
        <f>MAX(0,(G3916-'2031 forecast'!$C$10))</f>
        <v>0</v>
      </c>
      <c r="M3916" s="193">
        <f>MAX(0,(H3916-'2031 forecast'!$C$10))</f>
        <v>0</v>
      </c>
      <c r="N3916" s="193">
        <f>MAX(0,(I3916-'2031 forecast'!$C$10))</f>
        <v>0</v>
      </c>
      <c r="O3916" s="193">
        <f>MAX(0,(J3916-'2031 forecast'!$C$10))</f>
        <v>0</v>
      </c>
      <c r="P3916" s="175" t="str">
        <f t="shared" si="633"/>
        <v/>
      </c>
      <c r="Q3916" s="175" t="str">
        <f t="shared" si="634"/>
        <v/>
      </c>
    </row>
    <row r="3917" spans="1:17" s="1" customFormat="1" x14ac:dyDescent="0.3">
      <c r="A3917" s="189">
        <f t="shared" si="632"/>
        <v>43994.041666657176</v>
      </c>
      <c r="B3917" s="190">
        <f t="shared" si="628"/>
        <v>43994</v>
      </c>
      <c r="C3917" s="1">
        <f t="shared" si="629"/>
        <v>1</v>
      </c>
      <c r="D3917" s="191">
        <v>2.3792350559186035</v>
      </c>
      <c r="E3917" s="192">
        <f t="shared" si="630"/>
        <v>8.2615718215562823E-5</v>
      </c>
      <c r="F3917" s="193">
        <f t="shared" si="631"/>
        <v>3.5473504273504233</v>
      </c>
      <c r="G3917" s="193">
        <f t="shared" si="627"/>
        <v>3.6785257163918885</v>
      </c>
      <c r="H3917" s="193">
        <f t="shared" si="627"/>
        <v>3.8145516557447645</v>
      </c>
      <c r="I3917" s="193">
        <f t="shared" si="627"/>
        <v>3.9556076146226857</v>
      </c>
      <c r="J3917" s="193">
        <f t="shared" si="627"/>
        <v>4.1018795950230862</v>
      </c>
      <c r="K3917" s="193">
        <f>MAX(0,(F3917-'2031 forecast'!$C$10))</f>
        <v>0</v>
      </c>
      <c r="L3917" s="193">
        <f>MAX(0,(G3917-'2031 forecast'!$C$10))</f>
        <v>0</v>
      </c>
      <c r="M3917" s="193">
        <f>MAX(0,(H3917-'2031 forecast'!$C$10))</f>
        <v>0</v>
      </c>
      <c r="N3917" s="193">
        <f>MAX(0,(I3917-'2031 forecast'!$C$10))</f>
        <v>0</v>
      </c>
      <c r="O3917" s="193">
        <f>MAX(0,(J3917-'2031 forecast'!$C$10))</f>
        <v>0</v>
      </c>
      <c r="P3917" s="175" t="str">
        <f t="shared" si="633"/>
        <v/>
      </c>
      <c r="Q3917" s="175" t="str">
        <f t="shared" si="634"/>
        <v/>
      </c>
    </row>
    <row r="3918" spans="1:17" s="1" customFormat="1" x14ac:dyDescent="0.3">
      <c r="A3918" s="189">
        <f t="shared" si="632"/>
        <v>43994.083333323841</v>
      </c>
      <c r="B3918" s="190">
        <f t="shared" si="628"/>
        <v>43994</v>
      </c>
      <c r="C3918" s="1">
        <f t="shared" si="629"/>
        <v>2</v>
      </c>
      <c r="D3918" s="191">
        <v>2.2888843575925808</v>
      </c>
      <c r="E3918" s="192">
        <f t="shared" si="630"/>
        <v>7.9478412460541457E-5</v>
      </c>
      <c r="F3918" s="193">
        <f t="shared" si="631"/>
        <v>3.4126409174510406</v>
      </c>
      <c r="G3918" s="193">
        <f t="shared" si="627"/>
        <v>3.5388348664023233</v>
      </c>
      <c r="H3918" s="193">
        <f t="shared" si="627"/>
        <v>3.6696952637544573</v>
      </c>
      <c r="I3918" s="193">
        <f t="shared" si="627"/>
        <v>3.8053946672319512</v>
      </c>
      <c r="J3918" s="193">
        <f t="shared" si="627"/>
        <v>3.9461120154652476</v>
      </c>
      <c r="K3918" s="193">
        <f>MAX(0,(F3918-'2031 forecast'!$C$10))</f>
        <v>0</v>
      </c>
      <c r="L3918" s="193">
        <f>MAX(0,(G3918-'2031 forecast'!$C$10))</f>
        <v>0</v>
      </c>
      <c r="M3918" s="193">
        <f>MAX(0,(H3918-'2031 forecast'!$C$10))</f>
        <v>0</v>
      </c>
      <c r="N3918" s="193">
        <f>MAX(0,(I3918-'2031 forecast'!$C$10))</f>
        <v>0</v>
      </c>
      <c r="O3918" s="193">
        <f>MAX(0,(J3918-'2031 forecast'!$C$10))</f>
        <v>0</v>
      </c>
      <c r="P3918" s="175" t="str">
        <f t="shared" si="633"/>
        <v/>
      </c>
      <c r="Q3918" s="175" t="str">
        <f t="shared" si="634"/>
        <v/>
      </c>
    </row>
    <row r="3919" spans="1:17" s="1" customFormat="1" x14ac:dyDescent="0.3">
      <c r="A3919" s="189">
        <f t="shared" si="632"/>
        <v>43994.124999990505</v>
      </c>
      <c r="B3919" s="190">
        <f t="shared" si="628"/>
        <v>43994</v>
      </c>
      <c r="C3919" s="1">
        <f t="shared" si="629"/>
        <v>3</v>
      </c>
      <c r="D3919" s="191">
        <v>2.2964135824530825</v>
      </c>
      <c r="E3919" s="192">
        <f t="shared" si="630"/>
        <v>7.9739854606793227E-5</v>
      </c>
      <c r="F3919" s="193">
        <f t="shared" si="631"/>
        <v>3.4238667099426552</v>
      </c>
      <c r="G3919" s="193">
        <f t="shared" si="627"/>
        <v>3.55047577056812</v>
      </c>
      <c r="H3919" s="193">
        <f t="shared" si="627"/>
        <v>3.6817666297536493</v>
      </c>
      <c r="I3919" s="193">
        <f t="shared" si="627"/>
        <v>3.8179124128478454</v>
      </c>
      <c r="J3919" s="193">
        <f t="shared" si="627"/>
        <v>3.9590926470950669</v>
      </c>
      <c r="K3919" s="193">
        <f>MAX(0,(F3919-'2031 forecast'!$C$10))</f>
        <v>0</v>
      </c>
      <c r="L3919" s="193">
        <f>MAX(0,(G3919-'2031 forecast'!$C$10))</f>
        <v>0</v>
      </c>
      <c r="M3919" s="193">
        <f>MAX(0,(H3919-'2031 forecast'!$C$10))</f>
        <v>0</v>
      </c>
      <c r="N3919" s="193">
        <f>MAX(0,(I3919-'2031 forecast'!$C$10))</f>
        <v>0</v>
      </c>
      <c r="O3919" s="193">
        <f>MAX(0,(J3919-'2031 forecast'!$C$10))</f>
        <v>0</v>
      </c>
      <c r="P3919" s="175" t="str">
        <f t="shared" si="633"/>
        <v/>
      </c>
      <c r="Q3919" s="175" t="str">
        <f t="shared" si="634"/>
        <v/>
      </c>
    </row>
    <row r="3920" spans="1:17" s="1" customFormat="1" x14ac:dyDescent="0.3">
      <c r="A3920" s="189">
        <f t="shared" si="632"/>
        <v>43994.166666657169</v>
      </c>
      <c r="B3920" s="190">
        <f t="shared" si="628"/>
        <v>43994</v>
      </c>
      <c r="C3920" s="1">
        <f t="shared" si="629"/>
        <v>4</v>
      </c>
      <c r="D3920" s="191">
        <v>2.2587674581505732</v>
      </c>
      <c r="E3920" s="192">
        <f t="shared" si="630"/>
        <v>7.8432643875534335E-5</v>
      </c>
      <c r="F3920" s="193">
        <f t="shared" si="631"/>
        <v>3.3677377474845795</v>
      </c>
      <c r="G3920" s="193">
        <f t="shared" si="627"/>
        <v>3.4922712497391348</v>
      </c>
      <c r="H3920" s="193">
        <f t="shared" si="627"/>
        <v>3.6214097997576884</v>
      </c>
      <c r="I3920" s="193">
        <f t="shared" si="627"/>
        <v>3.7553236847683733</v>
      </c>
      <c r="J3920" s="193">
        <f t="shared" si="627"/>
        <v>3.8941894889459681</v>
      </c>
      <c r="K3920" s="193">
        <f>MAX(0,(F3920-'2031 forecast'!$C$10))</f>
        <v>0</v>
      </c>
      <c r="L3920" s="193">
        <f>MAX(0,(G3920-'2031 forecast'!$C$10))</f>
        <v>0</v>
      </c>
      <c r="M3920" s="193">
        <f>MAX(0,(H3920-'2031 forecast'!$C$10))</f>
        <v>0</v>
      </c>
      <c r="N3920" s="193">
        <f>MAX(0,(I3920-'2031 forecast'!$C$10))</f>
        <v>0</v>
      </c>
      <c r="O3920" s="193">
        <f>MAX(0,(J3920-'2031 forecast'!$C$10))</f>
        <v>0</v>
      </c>
      <c r="P3920" s="175" t="str">
        <f t="shared" si="633"/>
        <v/>
      </c>
      <c r="Q3920" s="175" t="str">
        <f t="shared" si="634"/>
        <v/>
      </c>
    </row>
    <row r="3921" spans="1:17" s="1" customFormat="1" x14ac:dyDescent="0.3">
      <c r="A3921" s="189">
        <f t="shared" si="632"/>
        <v>43994.208333323833</v>
      </c>
      <c r="B3921" s="190">
        <f t="shared" si="628"/>
        <v>43994</v>
      </c>
      <c r="C3921" s="1">
        <f t="shared" si="629"/>
        <v>5</v>
      </c>
      <c r="D3921" s="191">
        <v>2.3265304818950905</v>
      </c>
      <c r="E3921" s="192">
        <f t="shared" si="630"/>
        <v>8.0785623191800363E-5</v>
      </c>
      <c r="F3921" s="193">
        <f t="shared" si="631"/>
        <v>3.4687698799091167</v>
      </c>
      <c r="G3921" s="193">
        <f t="shared" si="627"/>
        <v>3.5970393872313089</v>
      </c>
      <c r="H3921" s="193">
        <f t="shared" si="627"/>
        <v>3.7300520937504187</v>
      </c>
      <c r="I3921" s="193">
        <f t="shared" si="627"/>
        <v>3.8679833953114242</v>
      </c>
      <c r="J3921" s="193">
        <f t="shared" si="627"/>
        <v>4.0110151736143473</v>
      </c>
      <c r="K3921" s="193">
        <f>MAX(0,(F3921-'2031 forecast'!$C$10))</f>
        <v>0</v>
      </c>
      <c r="L3921" s="193">
        <f>MAX(0,(G3921-'2031 forecast'!$C$10))</f>
        <v>0</v>
      </c>
      <c r="M3921" s="193">
        <f>MAX(0,(H3921-'2031 forecast'!$C$10))</f>
        <v>0</v>
      </c>
      <c r="N3921" s="193">
        <f>MAX(0,(I3921-'2031 forecast'!$C$10))</f>
        <v>0</v>
      </c>
      <c r="O3921" s="193">
        <f>MAX(0,(J3921-'2031 forecast'!$C$10))</f>
        <v>0</v>
      </c>
      <c r="P3921" s="175" t="str">
        <f t="shared" si="633"/>
        <v/>
      </c>
      <c r="Q3921" s="175" t="str">
        <f t="shared" si="634"/>
        <v/>
      </c>
    </row>
    <row r="3922" spans="1:17" s="1" customFormat="1" x14ac:dyDescent="0.3">
      <c r="A3922" s="189">
        <f t="shared" si="632"/>
        <v>43994.249999990498</v>
      </c>
      <c r="B3922" s="190">
        <f t="shared" si="628"/>
        <v>43994</v>
      </c>
      <c r="C3922" s="1">
        <f t="shared" si="629"/>
        <v>6</v>
      </c>
      <c r="D3922" s="191">
        <v>2.3641766061976002</v>
      </c>
      <c r="E3922" s="192">
        <f t="shared" si="630"/>
        <v>8.2092833923059282E-5</v>
      </c>
      <c r="F3922" s="193">
        <f t="shared" si="631"/>
        <v>3.5248988423671936</v>
      </c>
      <c r="G3922" s="193">
        <f t="shared" si="627"/>
        <v>3.655243908060295</v>
      </c>
      <c r="H3922" s="193">
        <f t="shared" si="627"/>
        <v>3.7904089237463809</v>
      </c>
      <c r="I3922" s="193">
        <f t="shared" si="627"/>
        <v>3.9305721233908977</v>
      </c>
      <c r="J3922" s="193">
        <f t="shared" si="627"/>
        <v>4.0759183317634475</v>
      </c>
      <c r="K3922" s="193">
        <f>MAX(0,(F3922-'2031 forecast'!$C$10))</f>
        <v>0</v>
      </c>
      <c r="L3922" s="193">
        <f>MAX(0,(G3922-'2031 forecast'!$C$10))</f>
        <v>0</v>
      </c>
      <c r="M3922" s="193">
        <f>MAX(0,(H3922-'2031 forecast'!$C$10))</f>
        <v>0</v>
      </c>
      <c r="N3922" s="193">
        <f>MAX(0,(I3922-'2031 forecast'!$C$10))</f>
        <v>0</v>
      </c>
      <c r="O3922" s="193">
        <f>MAX(0,(J3922-'2031 forecast'!$C$10))</f>
        <v>0</v>
      </c>
      <c r="P3922" s="175" t="str">
        <f t="shared" si="633"/>
        <v/>
      </c>
      <c r="Q3922" s="175" t="str">
        <f t="shared" si="634"/>
        <v/>
      </c>
    </row>
    <row r="3923" spans="1:17" s="1" customFormat="1" x14ac:dyDescent="0.3">
      <c r="A3923" s="189">
        <f t="shared" si="632"/>
        <v>43994.291666657162</v>
      </c>
      <c r="B3923" s="190">
        <f t="shared" si="628"/>
        <v>43994</v>
      </c>
      <c r="C3923" s="1">
        <f t="shared" si="629"/>
        <v>7</v>
      </c>
      <c r="D3923" s="191">
        <v>2.6051118017336607</v>
      </c>
      <c r="E3923" s="192">
        <f t="shared" si="630"/>
        <v>9.0458982603116257E-5</v>
      </c>
      <c r="F3923" s="193">
        <f t="shared" si="631"/>
        <v>3.8841242020988811</v>
      </c>
      <c r="G3923" s="193">
        <f t="shared" si="627"/>
        <v>4.0277528413658015</v>
      </c>
      <c r="H3923" s="193">
        <f t="shared" si="627"/>
        <v>4.1766926357205332</v>
      </c>
      <c r="I3923" s="193">
        <f t="shared" si="627"/>
        <v>4.331139983099523</v>
      </c>
      <c r="J3923" s="193">
        <f t="shared" si="627"/>
        <v>4.4912985439176829</v>
      </c>
      <c r="K3923" s="193">
        <f>MAX(0,(F3923-'2031 forecast'!$C$10))</f>
        <v>0</v>
      </c>
      <c r="L3923" s="193">
        <f>MAX(0,(G3923-'2031 forecast'!$C$10))</f>
        <v>0</v>
      </c>
      <c r="M3923" s="193">
        <f>MAX(0,(H3923-'2031 forecast'!$C$10))</f>
        <v>0</v>
      </c>
      <c r="N3923" s="193">
        <f>MAX(0,(I3923-'2031 forecast'!$C$10))</f>
        <v>0</v>
      </c>
      <c r="O3923" s="193">
        <f>MAX(0,(J3923-'2031 forecast'!$C$10))</f>
        <v>0</v>
      </c>
      <c r="P3923" s="175" t="str">
        <f t="shared" si="633"/>
        <v/>
      </c>
      <c r="Q3923" s="175" t="str">
        <f t="shared" si="634"/>
        <v/>
      </c>
    </row>
    <row r="3924" spans="1:17" s="1" customFormat="1" x14ac:dyDescent="0.3">
      <c r="A3924" s="189">
        <f t="shared" si="632"/>
        <v>43994.333333323826</v>
      </c>
      <c r="B3924" s="190">
        <f t="shared" si="628"/>
        <v>43994</v>
      </c>
      <c r="C3924" s="1">
        <f t="shared" si="629"/>
        <v>8</v>
      </c>
      <c r="D3924" s="191">
        <v>2.7556962989436995</v>
      </c>
      <c r="E3924" s="192">
        <f t="shared" si="630"/>
        <v>9.5687825528151894E-5</v>
      </c>
      <c r="F3924" s="193">
        <f t="shared" si="631"/>
        <v>4.1086400519311868</v>
      </c>
      <c r="G3924" s="193">
        <f t="shared" si="627"/>
        <v>4.2605709246817449</v>
      </c>
      <c r="H3924" s="193">
        <f t="shared" si="627"/>
        <v>4.4181199557043804</v>
      </c>
      <c r="I3924" s="193">
        <f t="shared" si="627"/>
        <v>4.5814948954174151</v>
      </c>
      <c r="J3924" s="193">
        <f t="shared" si="627"/>
        <v>4.750911176514081</v>
      </c>
      <c r="K3924" s="193">
        <f>MAX(0,(F3924-'2031 forecast'!$C$10))</f>
        <v>0</v>
      </c>
      <c r="L3924" s="193">
        <f>MAX(0,(G3924-'2031 forecast'!$C$10))</f>
        <v>0</v>
      </c>
      <c r="M3924" s="193">
        <f>MAX(0,(H3924-'2031 forecast'!$C$10))</f>
        <v>0</v>
      </c>
      <c r="N3924" s="193">
        <f>MAX(0,(I3924-'2031 forecast'!$C$10))</f>
        <v>0</v>
      </c>
      <c r="O3924" s="193">
        <f>MAX(0,(J3924-'2031 forecast'!$C$10))</f>
        <v>0</v>
      </c>
      <c r="P3924" s="175" t="str">
        <f t="shared" si="633"/>
        <v/>
      </c>
      <c r="Q3924" s="175" t="str">
        <f t="shared" si="634"/>
        <v/>
      </c>
    </row>
    <row r="3925" spans="1:17" s="1" customFormat="1" x14ac:dyDescent="0.3">
      <c r="A3925" s="189">
        <f t="shared" si="632"/>
        <v>43994.37499999049</v>
      </c>
      <c r="B3925" s="190">
        <f t="shared" si="628"/>
        <v>43994</v>
      </c>
      <c r="C3925" s="1">
        <f t="shared" si="629"/>
        <v>9</v>
      </c>
      <c r="D3925" s="191">
        <v>2.778283973525205</v>
      </c>
      <c r="E3925" s="192">
        <f t="shared" si="630"/>
        <v>9.6472151966907232E-5</v>
      </c>
      <c r="F3925" s="193">
        <f t="shared" si="631"/>
        <v>4.1423174294060328</v>
      </c>
      <c r="G3925" s="193">
        <f t="shared" ref="G3925:J3944" si="635">$E3925*G$2</f>
        <v>4.2954936371791357</v>
      </c>
      <c r="H3925" s="193">
        <f t="shared" si="635"/>
        <v>4.4543340537019569</v>
      </c>
      <c r="I3925" s="193">
        <f t="shared" si="635"/>
        <v>4.6190481322650987</v>
      </c>
      <c r="J3925" s="193">
        <f t="shared" si="635"/>
        <v>4.7898530714035408</v>
      </c>
      <c r="K3925" s="193">
        <f>MAX(0,(F3925-'2031 forecast'!$C$10))</f>
        <v>0</v>
      </c>
      <c r="L3925" s="193">
        <f>MAX(0,(G3925-'2031 forecast'!$C$10))</f>
        <v>0</v>
      </c>
      <c r="M3925" s="193">
        <f>MAX(0,(H3925-'2031 forecast'!$C$10))</f>
        <v>0</v>
      </c>
      <c r="N3925" s="193">
        <f>MAX(0,(I3925-'2031 forecast'!$C$10))</f>
        <v>0</v>
      </c>
      <c r="O3925" s="193">
        <f>MAX(0,(J3925-'2031 forecast'!$C$10))</f>
        <v>0</v>
      </c>
      <c r="P3925" s="175" t="str">
        <f t="shared" si="633"/>
        <v/>
      </c>
      <c r="Q3925" s="175" t="str">
        <f t="shared" si="634"/>
        <v/>
      </c>
    </row>
    <row r="3926" spans="1:17" s="1" customFormat="1" x14ac:dyDescent="0.3">
      <c r="A3926" s="189">
        <f t="shared" si="632"/>
        <v>43994.416666657155</v>
      </c>
      <c r="B3926" s="190">
        <f t="shared" si="628"/>
        <v>43994</v>
      </c>
      <c r="C3926" s="1">
        <f t="shared" si="629"/>
        <v>10</v>
      </c>
      <c r="D3926" s="191">
        <v>2.861105446990726</v>
      </c>
      <c r="E3926" s="192">
        <f t="shared" si="630"/>
        <v>9.9348015575676814E-5</v>
      </c>
      <c r="F3926" s="193">
        <f t="shared" si="631"/>
        <v>4.2658011468138</v>
      </c>
      <c r="G3926" s="193">
        <f t="shared" si="635"/>
        <v>4.4235435830029042</v>
      </c>
      <c r="H3926" s="193">
        <f t="shared" si="635"/>
        <v>4.5871190796930712</v>
      </c>
      <c r="I3926" s="193">
        <f t="shared" si="635"/>
        <v>4.756743334039939</v>
      </c>
      <c r="J3926" s="193">
        <f t="shared" si="635"/>
        <v>4.9326400193315587</v>
      </c>
      <c r="K3926" s="193">
        <f>MAX(0,(F3926-'2031 forecast'!$C$10))</f>
        <v>0</v>
      </c>
      <c r="L3926" s="193">
        <f>MAX(0,(G3926-'2031 forecast'!$C$10))</f>
        <v>0</v>
      </c>
      <c r="M3926" s="193">
        <f>MAX(0,(H3926-'2031 forecast'!$C$10))</f>
        <v>0</v>
      </c>
      <c r="N3926" s="193">
        <f>MAX(0,(I3926-'2031 forecast'!$C$10))</f>
        <v>0</v>
      </c>
      <c r="O3926" s="193">
        <f>MAX(0,(J3926-'2031 forecast'!$C$10))</f>
        <v>0</v>
      </c>
      <c r="P3926" s="175" t="str">
        <f t="shared" si="633"/>
        <v/>
      </c>
      <c r="Q3926" s="175" t="str">
        <f t="shared" si="634"/>
        <v/>
      </c>
    </row>
    <row r="3927" spans="1:17" s="1" customFormat="1" x14ac:dyDescent="0.3">
      <c r="A3927" s="189">
        <f t="shared" si="632"/>
        <v>43994.458333323819</v>
      </c>
      <c r="B3927" s="190">
        <f t="shared" si="628"/>
        <v>43994</v>
      </c>
      <c r="C3927" s="1">
        <f t="shared" si="629"/>
        <v>11</v>
      </c>
      <c r="D3927" s="191">
        <v>2.943926920456247</v>
      </c>
      <c r="E3927" s="192">
        <f t="shared" si="630"/>
        <v>1.0222387918444641E-4</v>
      </c>
      <c r="F3927" s="193">
        <f t="shared" si="631"/>
        <v>4.389284864221568</v>
      </c>
      <c r="G3927" s="193">
        <f t="shared" si="635"/>
        <v>4.5515935288266727</v>
      </c>
      <c r="H3927" s="193">
        <f t="shared" si="635"/>
        <v>4.7199041056841864</v>
      </c>
      <c r="I3927" s="193">
        <f t="shared" si="635"/>
        <v>4.8944385358147793</v>
      </c>
      <c r="J3927" s="193">
        <f t="shared" si="635"/>
        <v>5.0754269672595784</v>
      </c>
      <c r="K3927" s="193">
        <f>MAX(0,(F3927-'2031 forecast'!$C$10))</f>
        <v>0</v>
      </c>
      <c r="L3927" s="193">
        <f>MAX(0,(G3927-'2031 forecast'!$C$10))</f>
        <v>0</v>
      </c>
      <c r="M3927" s="193">
        <f>MAX(0,(H3927-'2031 forecast'!$C$10))</f>
        <v>0</v>
      </c>
      <c r="N3927" s="193">
        <f>MAX(0,(I3927-'2031 forecast'!$C$10))</f>
        <v>0</v>
      </c>
      <c r="O3927" s="193">
        <f>MAX(0,(J3927-'2031 forecast'!$C$10))</f>
        <v>0</v>
      </c>
      <c r="P3927" s="175" t="str">
        <f t="shared" si="633"/>
        <v/>
      </c>
      <c r="Q3927" s="175" t="str">
        <f t="shared" si="634"/>
        <v/>
      </c>
    </row>
    <row r="3928" spans="1:17" s="1" customFormat="1" x14ac:dyDescent="0.3">
      <c r="A3928" s="189">
        <f t="shared" si="632"/>
        <v>43994.499999990483</v>
      </c>
      <c r="B3928" s="190">
        <f t="shared" si="628"/>
        <v>43994</v>
      </c>
      <c r="C3928" s="1">
        <f t="shared" si="629"/>
        <v>12</v>
      </c>
      <c r="D3928" s="191">
        <v>3.0041607193402617</v>
      </c>
      <c r="E3928" s="192">
        <f t="shared" si="630"/>
        <v>1.0431541635446064E-4</v>
      </c>
      <c r="F3928" s="193">
        <f t="shared" si="631"/>
        <v>4.4790912041544892</v>
      </c>
      <c r="G3928" s="193">
        <f t="shared" si="635"/>
        <v>4.6447207621530486</v>
      </c>
      <c r="H3928" s="193">
        <f t="shared" si="635"/>
        <v>4.8164750336777242</v>
      </c>
      <c r="I3928" s="193">
        <f t="shared" si="635"/>
        <v>4.994580500741935</v>
      </c>
      <c r="J3928" s="193">
        <f t="shared" si="635"/>
        <v>5.1792720202981366</v>
      </c>
      <c r="K3928" s="193">
        <f>MAX(0,(F3928-'2031 forecast'!$C$10))</f>
        <v>0</v>
      </c>
      <c r="L3928" s="193">
        <f>MAX(0,(G3928-'2031 forecast'!$C$10))</f>
        <v>0</v>
      </c>
      <c r="M3928" s="193">
        <f>MAX(0,(H3928-'2031 forecast'!$C$10))</f>
        <v>0</v>
      </c>
      <c r="N3928" s="193">
        <f>MAX(0,(I3928-'2031 forecast'!$C$10))</f>
        <v>0</v>
      </c>
      <c r="O3928" s="193">
        <f>MAX(0,(J3928-'2031 forecast'!$C$10))</f>
        <v>0</v>
      </c>
      <c r="P3928" s="175" t="str">
        <f t="shared" si="633"/>
        <v/>
      </c>
      <c r="Q3928" s="175" t="str">
        <f t="shared" si="634"/>
        <v/>
      </c>
    </row>
    <row r="3929" spans="1:17" s="1" customFormat="1" x14ac:dyDescent="0.3">
      <c r="A3929" s="189">
        <f t="shared" si="632"/>
        <v>43994.541666657147</v>
      </c>
      <c r="B3929" s="190">
        <f t="shared" si="628"/>
        <v>43994</v>
      </c>
      <c r="C3929" s="1">
        <f t="shared" si="629"/>
        <v>13</v>
      </c>
      <c r="D3929" s="191">
        <v>3.102040642526787</v>
      </c>
      <c r="E3929" s="192">
        <f t="shared" si="630"/>
        <v>1.0771416425573382E-4</v>
      </c>
      <c r="F3929" s="193">
        <f t="shared" si="631"/>
        <v>4.6250265065454892</v>
      </c>
      <c r="G3929" s="193">
        <f t="shared" si="635"/>
        <v>4.7960525163084116</v>
      </c>
      <c r="H3929" s="193">
        <f t="shared" si="635"/>
        <v>4.9734027916672252</v>
      </c>
      <c r="I3929" s="193">
        <f t="shared" si="635"/>
        <v>5.1573111937485656</v>
      </c>
      <c r="J3929" s="193">
        <f t="shared" si="635"/>
        <v>5.3480202314857959</v>
      </c>
      <c r="K3929" s="193">
        <f>MAX(0,(F3929-'2031 forecast'!$C$10))</f>
        <v>0</v>
      </c>
      <c r="L3929" s="193">
        <f>MAX(0,(G3929-'2031 forecast'!$C$10))</f>
        <v>0</v>
      </c>
      <c r="M3929" s="193">
        <f>MAX(0,(H3929-'2031 forecast'!$C$10))</f>
        <v>0</v>
      </c>
      <c r="N3929" s="193">
        <f>MAX(0,(I3929-'2031 forecast'!$C$10))</f>
        <v>0</v>
      </c>
      <c r="O3929" s="193">
        <f>MAX(0,(J3929-'2031 forecast'!$C$10))</f>
        <v>0</v>
      </c>
      <c r="P3929" s="175" t="str">
        <f t="shared" si="633"/>
        <v/>
      </c>
      <c r="Q3929" s="175" t="str">
        <f t="shared" si="634"/>
        <v/>
      </c>
    </row>
    <row r="3930" spans="1:17" s="1" customFormat="1" x14ac:dyDescent="0.3">
      <c r="A3930" s="189">
        <f t="shared" si="632"/>
        <v>43994.583333323812</v>
      </c>
      <c r="B3930" s="190">
        <f t="shared" si="628"/>
        <v>43994</v>
      </c>
      <c r="C3930" s="1">
        <f t="shared" si="629"/>
        <v>14</v>
      </c>
      <c r="D3930" s="191">
        <v>3.0418068436427714</v>
      </c>
      <c r="E3930" s="192">
        <f t="shared" si="630"/>
        <v>1.0562262708571955E-4</v>
      </c>
      <c r="F3930" s="193">
        <f t="shared" si="631"/>
        <v>4.5352201666125662</v>
      </c>
      <c r="G3930" s="193">
        <f t="shared" si="635"/>
        <v>4.7029252829820338</v>
      </c>
      <c r="H3930" s="193">
        <f t="shared" si="635"/>
        <v>4.8768318636736856</v>
      </c>
      <c r="I3930" s="193">
        <f t="shared" si="635"/>
        <v>5.0571692288214081</v>
      </c>
      <c r="J3930" s="193">
        <f t="shared" si="635"/>
        <v>5.2441751784472359</v>
      </c>
      <c r="K3930" s="193">
        <f>MAX(0,(F3930-'2031 forecast'!$C$10))</f>
        <v>0</v>
      </c>
      <c r="L3930" s="193">
        <f>MAX(0,(G3930-'2031 forecast'!$C$10))</f>
        <v>0</v>
      </c>
      <c r="M3930" s="193">
        <f>MAX(0,(H3930-'2031 forecast'!$C$10))</f>
        <v>0</v>
      </c>
      <c r="N3930" s="193">
        <f>MAX(0,(I3930-'2031 forecast'!$C$10))</f>
        <v>0</v>
      </c>
      <c r="O3930" s="193">
        <f>MAX(0,(J3930-'2031 forecast'!$C$10))</f>
        <v>0</v>
      </c>
      <c r="P3930" s="175" t="str">
        <f t="shared" si="633"/>
        <v/>
      </c>
      <c r="Q3930" s="175" t="str">
        <f t="shared" si="634"/>
        <v/>
      </c>
    </row>
    <row r="3931" spans="1:17" s="1" customFormat="1" x14ac:dyDescent="0.3">
      <c r="A3931" s="189">
        <f t="shared" si="632"/>
        <v>43994.624999990476</v>
      </c>
      <c r="B3931" s="190">
        <f t="shared" si="628"/>
        <v>43994</v>
      </c>
      <c r="C3931" s="1">
        <f t="shared" si="629"/>
        <v>15</v>
      </c>
      <c r="D3931" s="191">
        <v>3.1698036662713043</v>
      </c>
      <c r="E3931" s="192">
        <f t="shared" si="630"/>
        <v>1.1006714357199984E-4</v>
      </c>
      <c r="F3931" s="193">
        <f t="shared" si="631"/>
        <v>4.7260586389700263</v>
      </c>
      <c r="G3931" s="193">
        <f t="shared" si="635"/>
        <v>4.9008206538005856</v>
      </c>
      <c r="H3931" s="193">
        <f t="shared" si="635"/>
        <v>5.0820450856599555</v>
      </c>
      <c r="I3931" s="193">
        <f t="shared" si="635"/>
        <v>5.2699709042916165</v>
      </c>
      <c r="J3931" s="193">
        <f t="shared" si="635"/>
        <v>5.4648459161541751</v>
      </c>
      <c r="K3931" s="193">
        <f>MAX(0,(F3931-'2031 forecast'!$C$10))</f>
        <v>0</v>
      </c>
      <c r="L3931" s="193">
        <f>MAX(0,(G3931-'2031 forecast'!$C$10))</f>
        <v>0</v>
      </c>
      <c r="M3931" s="193">
        <f>MAX(0,(H3931-'2031 forecast'!$C$10))</f>
        <v>0</v>
      </c>
      <c r="N3931" s="193">
        <f>MAX(0,(I3931-'2031 forecast'!$C$10))</f>
        <v>0</v>
      </c>
      <c r="O3931" s="193">
        <f>MAX(0,(J3931-'2031 forecast'!$C$10))</f>
        <v>0</v>
      </c>
      <c r="P3931" s="175" t="str">
        <f t="shared" si="633"/>
        <v/>
      </c>
      <c r="Q3931" s="175" t="str">
        <f t="shared" si="634"/>
        <v/>
      </c>
    </row>
    <row r="3932" spans="1:17" s="1" customFormat="1" x14ac:dyDescent="0.3">
      <c r="A3932" s="189">
        <f t="shared" si="632"/>
        <v>43994.66666665714</v>
      </c>
      <c r="B3932" s="190">
        <f t="shared" si="628"/>
        <v>43994</v>
      </c>
      <c r="C3932" s="1">
        <f t="shared" si="629"/>
        <v>16</v>
      </c>
      <c r="D3932" s="191">
        <v>3.1472159916897984</v>
      </c>
      <c r="E3932" s="192">
        <f t="shared" si="630"/>
        <v>1.0928281713324449E-4</v>
      </c>
      <c r="F3932" s="193">
        <f t="shared" si="631"/>
        <v>4.6923812614951803</v>
      </c>
      <c r="G3932" s="193">
        <f t="shared" si="635"/>
        <v>4.865897941303194</v>
      </c>
      <c r="H3932" s="193">
        <f t="shared" si="635"/>
        <v>5.0458309876623781</v>
      </c>
      <c r="I3932" s="193">
        <f t="shared" si="635"/>
        <v>5.2324176674439329</v>
      </c>
      <c r="J3932" s="193">
        <f t="shared" si="635"/>
        <v>5.4259040212647145</v>
      </c>
      <c r="K3932" s="193">
        <f>MAX(0,(F3932-'2031 forecast'!$C$10))</f>
        <v>0</v>
      </c>
      <c r="L3932" s="193">
        <f>MAX(0,(G3932-'2031 forecast'!$C$10))</f>
        <v>0</v>
      </c>
      <c r="M3932" s="193">
        <f>MAX(0,(H3932-'2031 forecast'!$C$10))</f>
        <v>0</v>
      </c>
      <c r="N3932" s="193">
        <f>MAX(0,(I3932-'2031 forecast'!$C$10))</f>
        <v>0</v>
      </c>
      <c r="O3932" s="193">
        <f>MAX(0,(J3932-'2031 forecast'!$C$10))</f>
        <v>0</v>
      </c>
      <c r="P3932" s="175" t="str">
        <f t="shared" si="633"/>
        <v/>
      </c>
      <c r="Q3932" s="175" t="str">
        <f t="shared" si="634"/>
        <v/>
      </c>
    </row>
    <row r="3933" spans="1:17" s="1" customFormat="1" x14ac:dyDescent="0.3">
      <c r="A3933" s="189">
        <f t="shared" si="632"/>
        <v>43994.708333323804</v>
      </c>
      <c r="B3933" s="190">
        <f t="shared" si="628"/>
        <v>43994</v>
      </c>
      <c r="C3933" s="1">
        <f t="shared" si="629"/>
        <v>17</v>
      </c>
      <c r="D3933" s="191">
        <v>3.102040642526787</v>
      </c>
      <c r="E3933" s="192">
        <f t="shared" si="630"/>
        <v>1.0771416425573382E-4</v>
      </c>
      <c r="F3933" s="193">
        <f t="shared" si="631"/>
        <v>4.6250265065454892</v>
      </c>
      <c r="G3933" s="193">
        <f t="shared" si="635"/>
        <v>4.7960525163084116</v>
      </c>
      <c r="H3933" s="193">
        <f t="shared" si="635"/>
        <v>4.9734027916672252</v>
      </c>
      <c r="I3933" s="193">
        <f t="shared" si="635"/>
        <v>5.1573111937485656</v>
      </c>
      <c r="J3933" s="193">
        <f t="shared" si="635"/>
        <v>5.3480202314857959</v>
      </c>
      <c r="K3933" s="193">
        <f>MAX(0,(F3933-'2031 forecast'!$C$10))</f>
        <v>0</v>
      </c>
      <c r="L3933" s="193">
        <f>MAX(0,(G3933-'2031 forecast'!$C$10))</f>
        <v>0</v>
      </c>
      <c r="M3933" s="193">
        <f>MAX(0,(H3933-'2031 forecast'!$C$10))</f>
        <v>0</v>
      </c>
      <c r="N3933" s="193">
        <f>MAX(0,(I3933-'2031 forecast'!$C$10))</f>
        <v>0</v>
      </c>
      <c r="O3933" s="193">
        <f>MAX(0,(J3933-'2031 forecast'!$C$10))</f>
        <v>0</v>
      </c>
      <c r="P3933" s="175" t="str">
        <f t="shared" si="633"/>
        <v/>
      </c>
      <c r="Q3933" s="175" t="str">
        <f t="shared" si="634"/>
        <v/>
      </c>
    </row>
    <row r="3934" spans="1:17" s="1" customFormat="1" x14ac:dyDescent="0.3">
      <c r="A3934" s="189">
        <f t="shared" si="632"/>
        <v>43994.749999990468</v>
      </c>
      <c r="B3934" s="190">
        <f t="shared" si="628"/>
        <v>43994</v>
      </c>
      <c r="C3934" s="1">
        <f t="shared" si="629"/>
        <v>18</v>
      </c>
      <c r="D3934" s="191">
        <v>2.9891022696192584</v>
      </c>
      <c r="E3934" s="192">
        <f t="shared" si="630"/>
        <v>1.037925320619571E-4</v>
      </c>
      <c r="F3934" s="193">
        <f t="shared" si="631"/>
        <v>4.4566396191712601</v>
      </c>
      <c r="G3934" s="193">
        <f t="shared" si="635"/>
        <v>4.6214389538214551</v>
      </c>
      <c r="H3934" s="193">
        <f t="shared" si="635"/>
        <v>4.7923323016793411</v>
      </c>
      <c r="I3934" s="193">
        <f t="shared" si="635"/>
        <v>4.9695450095101465</v>
      </c>
      <c r="J3934" s="193">
        <f t="shared" si="635"/>
        <v>5.1533107570384979</v>
      </c>
      <c r="K3934" s="193">
        <f>MAX(0,(F3934-'2031 forecast'!$C$10))</f>
        <v>0</v>
      </c>
      <c r="L3934" s="193">
        <f>MAX(0,(G3934-'2031 forecast'!$C$10))</f>
        <v>0</v>
      </c>
      <c r="M3934" s="193">
        <f>MAX(0,(H3934-'2031 forecast'!$C$10))</f>
        <v>0</v>
      </c>
      <c r="N3934" s="193">
        <f>MAX(0,(I3934-'2031 forecast'!$C$10))</f>
        <v>0</v>
      </c>
      <c r="O3934" s="193">
        <f>MAX(0,(J3934-'2031 forecast'!$C$10))</f>
        <v>0</v>
      </c>
      <c r="P3934" s="175" t="str">
        <f t="shared" si="633"/>
        <v/>
      </c>
      <c r="Q3934" s="175" t="str">
        <f t="shared" si="634"/>
        <v/>
      </c>
    </row>
    <row r="3935" spans="1:17" s="1" customFormat="1" x14ac:dyDescent="0.3">
      <c r="A3935" s="189">
        <f t="shared" si="632"/>
        <v>43994.791666657133</v>
      </c>
      <c r="B3935" s="190">
        <f t="shared" si="628"/>
        <v>43994</v>
      </c>
      <c r="C3935" s="1">
        <f t="shared" si="629"/>
        <v>19</v>
      </c>
      <c r="D3935" s="191">
        <v>3.0116899442007643</v>
      </c>
      <c r="E3935" s="192">
        <f t="shared" si="630"/>
        <v>1.0457685850071245E-4</v>
      </c>
      <c r="F3935" s="193">
        <f t="shared" si="631"/>
        <v>4.4903169966461061</v>
      </c>
      <c r="G3935" s="193">
        <f t="shared" si="635"/>
        <v>4.6563616663188467</v>
      </c>
      <c r="H3935" s="193">
        <f t="shared" si="635"/>
        <v>4.8285463996769176</v>
      </c>
      <c r="I3935" s="193">
        <f t="shared" si="635"/>
        <v>5.0070982463578311</v>
      </c>
      <c r="J3935" s="193">
        <f t="shared" si="635"/>
        <v>5.1922526519279577</v>
      </c>
      <c r="K3935" s="193">
        <f>MAX(0,(F3935-'2031 forecast'!$C$10))</f>
        <v>0</v>
      </c>
      <c r="L3935" s="193">
        <f>MAX(0,(G3935-'2031 forecast'!$C$10))</f>
        <v>0</v>
      </c>
      <c r="M3935" s="193">
        <f>MAX(0,(H3935-'2031 forecast'!$C$10))</f>
        <v>0</v>
      </c>
      <c r="N3935" s="193">
        <f>MAX(0,(I3935-'2031 forecast'!$C$10))</f>
        <v>0</v>
      </c>
      <c r="O3935" s="193">
        <f>MAX(0,(J3935-'2031 forecast'!$C$10))</f>
        <v>0</v>
      </c>
      <c r="P3935" s="175" t="str">
        <f t="shared" si="633"/>
        <v/>
      </c>
      <c r="Q3935" s="175" t="str">
        <f t="shared" si="634"/>
        <v/>
      </c>
    </row>
    <row r="3936" spans="1:17" s="1" customFormat="1" x14ac:dyDescent="0.3">
      <c r="A3936" s="189">
        <f t="shared" si="632"/>
        <v>43994.833333323797</v>
      </c>
      <c r="B3936" s="190">
        <f t="shared" si="628"/>
        <v>43994</v>
      </c>
      <c r="C3936" s="1">
        <f t="shared" si="629"/>
        <v>20</v>
      </c>
      <c r="D3936" s="191">
        <v>2.8159300978277146</v>
      </c>
      <c r="E3936" s="192">
        <f t="shared" si="630"/>
        <v>9.7779362698166138E-5</v>
      </c>
      <c r="F3936" s="193">
        <f t="shared" si="631"/>
        <v>4.1984463918641088</v>
      </c>
      <c r="G3936" s="193">
        <f t="shared" si="635"/>
        <v>4.3536981580081218</v>
      </c>
      <c r="H3936" s="193">
        <f t="shared" si="635"/>
        <v>4.5146908836979183</v>
      </c>
      <c r="I3936" s="193">
        <f t="shared" si="635"/>
        <v>4.6816368603445717</v>
      </c>
      <c r="J3936" s="193">
        <f t="shared" si="635"/>
        <v>4.8547562295526401</v>
      </c>
      <c r="K3936" s="193">
        <f>MAX(0,(F3936-'2031 forecast'!$C$10))</f>
        <v>0</v>
      </c>
      <c r="L3936" s="193">
        <f>MAX(0,(G3936-'2031 forecast'!$C$10))</f>
        <v>0</v>
      </c>
      <c r="M3936" s="193">
        <f>MAX(0,(H3936-'2031 forecast'!$C$10))</f>
        <v>0</v>
      </c>
      <c r="N3936" s="193">
        <f>MAX(0,(I3936-'2031 forecast'!$C$10))</f>
        <v>0</v>
      </c>
      <c r="O3936" s="193">
        <f>MAX(0,(J3936-'2031 forecast'!$C$10))</f>
        <v>0</v>
      </c>
      <c r="P3936" s="175" t="str">
        <f t="shared" si="633"/>
        <v/>
      </c>
      <c r="Q3936" s="175" t="str">
        <f t="shared" si="634"/>
        <v/>
      </c>
    </row>
    <row r="3937" spans="1:17" s="1" customFormat="1" x14ac:dyDescent="0.3">
      <c r="A3937" s="189">
        <f t="shared" si="632"/>
        <v>43994.874999990461</v>
      </c>
      <c r="B3937" s="190">
        <f t="shared" si="628"/>
        <v>43994</v>
      </c>
      <c r="C3937" s="1">
        <f t="shared" si="629"/>
        <v>21</v>
      </c>
      <c r="D3937" s="191">
        <v>2.830988547548718</v>
      </c>
      <c r="E3937" s="192">
        <f t="shared" si="630"/>
        <v>9.8302246990669679E-5</v>
      </c>
      <c r="F3937" s="193">
        <f t="shared" si="631"/>
        <v>4.2208979768473389</v>
      </c>
      <c r="G3937" s="193">
        <f t="shared" si="635"/>
        <v>4.3769799663397144</v>
      </c>
      <c r="H3937" s="193">
        <f t="shared" si="635"/>
        <v>4.5388336156963014</v>
      </c>
      <c r="I3937" s="193">
        <f t="shared" si="635"/>
        <v>4.7066723515763602</v>
      </c>
      <c r="J3937" s="193">
        <f t="shared" si="635"/>
        <v>4.8807174928122787</v>
      </c>
      <c r="K3937" s="193">
        <f>MAX(0,(F3937-'2031 forecast'!$C$10))</f>
        <v>0</v>
      </c>
      <c r="L3937" s="193">
        <f>MAX(0,(G3937-'2031 forecast'!$C$10))</f>
        <v>0</v>
      </c>
      <c r="M3937" s="193">
        <f>MAX(0,(H3937-'2031 forecast'!$C$10))</f>
        <v>0</v>
      </c>
      <c r="N3937" s="193">
        <f>MAX(0,(I3937-'2031 forecast'!$C$10))</f>
        <v>0</v>
      </c>
      <c r="O3937" s="193">
        <f>MAX(0,(J3937-'2031 forecast'!$C$10))</f>
        <v>0</v>
      </c>
      <c r="P3937" s="175" t="str">
        <f t="shared" si="633"/>
        <v/>
      </c>
      <c r="Q3937" s="175" t="str">
        <f t="shared" si="634"/>
        <v/>
      </c>
    </row>
    <row r="3938" spans="1:17" s="1" customFormat="1" x14ac:dyDescent="0.3">
      <c r="A3938" s="189">
        <f t="shared" si="632"/>
        <v>43994.916666657125</v>
      </c>
      <c r="B3938" s="190">
        <f t="shared" si="628"/>
        <v>43994</v>
      </c>
      <c r="C3938" s="1">
        <f t="shared" si="629"/>
        <v>22</v>
      </c>
      <c r="D3938" s="191">
        <v>2.5825241271521548</v>
      </c>
      <c r="E3938" s="192">
        <f t="shared" si="630"/>
        <v>8.9674656164360906E-5</v>
      </c>
      <c r="F3938" s="193">
        <f t="shared" si="631"/>
        <v>3.8504468246240351</v>
      </c>
      <c r="G3938" s="193">
        <f t="shared" si="635"/>
        <v>3.9928301288684103</v>
      </c>
      <c r="H3938" s="193">
        <f t="shared" si="635"/>
        <v>4.1404785377229558</v>
      </c>
      <c r="I3938" s="193">
        <f t="shared" si="635"/>
        <v>4.2935867462518393</v>
      </c>
      <c r="J3938" s="193">
        <f t="shared" si="635"/>
        <v>4.4523566490282223</v>
      </c>
      <c r="K3938" s="193">
        <f>MAX(0,(F3938-'2031 forecast'!$C$10))</f>
        <v>0</v>
      </c>
      <c r="L3938" s="193">
        <f>MAX(0,(G3938-'2031 forecast'!$C$10))</f>
        <v>0</v>
      </c>
      <c r="M3938" s="193">
        <f>MAX(0,(H3938-'2031 forecast'!$C$10))</f>
        <v>0</v>
      </c>
      <c r="N3938" s="193">
        <f>MAX(0,(I3938-'2031 forecast'!$C$10))</f>
        <v>0</v>
      </c>
      <c r="O3938" s="193">
        <f>MAX(0,(J3938-'2031 forecast'!$C$10))</f>
        <v>0</v>
      </c>
      <c r="P3938" s="175" t="str">
        <f t="shared" si="633"/>
        <v/>
      </c>
      <c r="Q3938" s="175" t="str">
        <f t="shared" si="634"/>
        <v/>
      </c>
    </row>
    <row r="3939" spans="1:17" s="1" customFormat="1" x14ac:dyDescent="0.3">
      <c r="A3939" s="189">
        <f t="shared" si="632"/>
        <v>43994.95833332379</v>
      </c>
      <c r="B3939" s="190">
        <f t="shared" si="628"/>
        <v>43994</v>
      </c>
      <c r="C3939" s="1">
        <f t="shared" si="629"/>
        <v>23</v>
      </c>
      <c r="D3939" s="191">
        <v>2.4168811802211132</v>
      </c>
      <c r="E3939" s="192">
        <f t="shared" si="630"/>
        <v>8.3922928946821728E-5</v>
      </c>
      <c r="F3939" s="193">
        <f t="shared" si="631"/>
        <v>3.6034793898084998</v>
      </c>
      <c r="G3939" s="193">
        <f t="shared" si="635"/>
        <v>3.7367302372208742</v>
      </c>
      <c r="H3939" s="193">
        <f t="shared" si="635"/>
        <v>3.8749084857407259</v>
      </c>
      <c r="I3939" s="193">
        <f t="shared" si="635"/>
        <v>4.0181963427021588</v>
      </c>
      <c r="J3939" s="193">
        <f t="shared" si="635"/>
        <v>4.1667827531721855</v>
      </c>
      <c r="K3939" s="193">
        <f>MAX(0,(F3939-'2031 forecast'!$C$10))</f>
        <v>0</v>
      </c>
      <c r="L3939" s="193">
        <f>MAX(0,(G3939-'2031 forecast'!$C$10))</f>
        <v>0</v>
      </c>
      <c r="M3939" s="193">
        <f>MAX(0,(H3939-'2031 forecast'!$C$10))</f>
        <v>0</v>
      </c>
      <c r="N3939" s="193">
        <f>MAX(0,(I3939-'2031 forecast'!$C$10))</f>
        <v>0</v>
      </c>
      <c r="O3939" s="193">
        <f>MAX(0,(J3939-'2031 forecast'!$C$10))</f>
        <v>0</v>
      </c>
      <c r="P3939" s="175" t="str">
        <f t="shared" si="633"/>
        <v/>
      </c>
      <c r="Q3939" s="175" t="str">
        <f t="shared" si="634"/>
        <v/>
      </c>
    </row>
    <row r="3940" spans="1:17" s="1" customFormat="1" x14ac:dyDescent="0.3">
      <c r="A3940" s="189">
        <f t="shared" si="632"/>
        <v>43994.999999990454</v>
      </c>
      <c r="B3940" s="190">
        <f t="shared" si="628"/>
        <v>43994</v>
      </c>
      <c r="C3940" s="1">
        <f t="shared" si="629"/>
        <v>0</v>
      </c>
      <c r="D3940" s="191">
        <v>2.4620565293841246</v>
      </c>
      <c r="E3940" s="192">
        <f t="shared" si="630"/>
        <v>8.5491581824332418E-5</v>
      </c>
      <c r="F3940" s="193">
        <f t="shared" si="631"/>
        <v>3.6708341447581914</v>
      </c>
      <c r="G3940" s="193">
        <f t="shared" si="635"/>
        <v>3.8065756622156566</v>
      </c>
      <c r="H3940" s="193">
        <f t="shared" si="635"/>
        <v>3.9473366817358801</v>
      </c>
      <c r="I3940" s="193">
        <f t="shared" si="635"/>
        <v>4.093302816397526</v>
      </c>
      <c r="J3940" s="193">
        <f t="shared" si="635"/>
        <v>4.244666542951105</v>
      </c>
      <c r="K3940" s="193">
        <f>MAX(0,(F3940-'2031 forecast'!$C$10))</f>
        <v>0</v>
      </c>
      <c r="L3940" s="193">
        <f>MAX(0,(G3940-'2031 forecast'!$C$10))</f>
        <v>0</v>
      </c>
      <c r="M3940" s="193">
        <f>MAX(0,(H3940-'2031 forecast'!$C$10))</f>
        <v>0</v>
      </c>
      <c r="N3940" s="193">
        <f>MAX(0,(I3940-'2031 forecast'!$C$10))</f>
        <v>0</v>
      </c>
      <c r="O3940" s="193">
        <f>MAX(0,(J3940-'2031 forecast'!$C$10))</f>
        <v>0</v>
      </c>
      <c r="P3940" s="175" t="str">
        <f t="shared" si="633"/>
        <v/>
      </c>
      <c r="Q3940" s="175" t="str">
        <f t="shared" si="634"/>
        <v/>
      </c>
    </row>
    <row r="3941" spans="1:17" s="1" customFormat="1" x14ac:dyDescent="0.3">
      <c r="A3941" s="189">
        <f t="shared" si="632"/>
        <v>43995.041666657118</v>
      </c>
      <c r="B3941" s="190">
        <f t="shared" si="628"/>
        <v>43995</v>
      </c>
      <c r="C3941" s="1">
        <f t="shared" si="629"/>
        <v>1</v>
      </c>
      <c r="D3941" s="191">
        <v>2.1307706355220404</v>
      </c>
      <c r="E3941" s="192">
        <f t="shared" si="630"/>
        <v>7.3988127389254036E-5</v>
      </c>
      <c r="F3941" s="193">
        <f t="shared" si="631"/>
        <v>3.176899275127119</v>
      </c>
      <c r="G3941" s="193">
        <f t="shared" si="635"/>
        <v>3.294375878920583</v>
      </c>
      <c r="H3941" s="193">
        <f t="shared" si="635"/>
        <v>3.4161965777714185</v>
      </c>
      <c r="I3941" s="193">
        <f t="shared" si="635"/>
        <v>3.5425220092981644</v>
      </c>
      <c r="J3941" s="193">
        <f t="shared" si="635"/>
        <v>3.6735187512390288</v>
      </c>
      <c r="K3941" s="193">
        <f>MAX(0,(F3941-'2031 forecast'!$C$10))</f>
        <v>0</v>
      </c>
      <c r="L3941" s="193">
        <f>MAX(0,(G3941-'2031 forecast'!$C$10))</f>
        <v>0</v>
      </c>
      <c r="M3941" s="193">
        <f>MAX(0,(H3941-'2031 forecast'!$C$10))</f>
        <v>0</v>
      </c>
      <c r="N3941" s="193">
        <f>MAX(0,(I3941-'2031 forecast'!$C$10))</f>
        <v>0</v>
      </c>
      <c r="O3941" s="193">
        <f>MAX(0,(J3941-'2031 forecast'!$C$10))</f>
        <v>0</v>
      </c>
      <c r="P3941" s="175" t="str">
        <f t="shared" si="633"/>
        <v/>
      </c>
      <c r="Q3941" s="175" t="str">
        <f t="shared" si="634"/>
        <v/>
      </c>
    </row>
    <row r="3942" spans="1:17" s="1" customFormat="1" x14ac:dyDescent="0.3">
      <c r="A3942" s="189">
        <f t="shared" si="632"/>
        <v>43995.083333323782</v>
      </c>
      <c r="B3942" s="190">
        <f t="shared" si="628"/>
        <v>43995</v>
      </c>
      <c r="C3942" s="1">
        <f t="shared" si="629"/>
        <v>2</v>
      </c>
      <c r="D3942" s="191">
        <v>2.0705368366380252</v>
      </c>
      <c r="E3942" s="192">
        <f t="shared" si="630"/>
        <v>7.1896590219239792E-5</v>
      </c>
      <c r="F3942" s="193">
        <f t="shared" si="631"/>
        <v>3.0870929351941974</v>
      </c>
      <c r="G3942" s="193">
        <f t="shared" si="635"/>
        <v>3.2012486455942062</v>
      </c>
      <c r="H3942" s="193">
        <f t="shared" si="635"/>
        <v>3.3196256497778802</v>
      </c>
      <c r="I3942" s="193">
        <f t="shared" si="635"/>
        <v>3.4423800443710082</v>
      </c>
      <c r="J3942" s="193">
        <f t="shared" si="635"/>
        <v>3.5696736982004702</v>
      </c>
      <c r="K3942" s="193">
        <f>MAX(0,(F3942-'2031 forecast'!$C$10))</f>
        <v>0</v>
      </c>
      <c r="L3942" s="193">
        <f>MAX(0,(G3942-'2031 forecast'!$C$10))</f>
        <v>0</v>
      </c>
      <c r="M3942" s="193">
        <f>MAX(0,(H3942-'2031 forecast'!$C$10))</f>
        <v>0</v>
      </c>
      <c r="N3942" s="193">
        <f>MAX(0,(I3942-'2031 forecast'!$C$10))</f>
        <v>0</v>
      </c>
      <c r="O3942" s="193">
        <f>MAX(0,(J3942-'2031 forecast'!$C$10))</f>
        <v>0</v>
      </c>
      <c r="P3942" s="175" t="str">
        <f t="shared" si="633"/>
        <v/>
      </c>
      <c r="Q3942" s="175" t="str">
        <f t="shared" si="634"/>
        <v/>
      </c>
    </row>
    <row r="3943" spans="1:17" s="1" customFormat="1" x14ac:dyDescent="0.3">
      <c r="A3943" s="189">
        <f t="shared" si="632"/>
        <v>43995.124999990447</v>
      </c>
      <c r="B3943" s="190">
        <f t="shared" si="628"/>
        <v>43995</v>
      </c>
      <c r="C3943" s="1">
        <f t="shared" si="629"/>
        <v>3</v>
      </c>
      <c r="D3943" s="191">
        <v>2.0404199371960177</v>
      </c>
      <c r="E3943" s="192">
        <f t="shared" si="630"/>
        <v>7.085082163423267E-5</v>
      </c>
      <c r="F3943" s="193">
        <f t="shared" si="631"/>
        <v>3.0421897652277363</v>
      </c>
      <c r="G3943" s="193">
        <f t="shared" si="635"/>
        <v>3.1546850289310182</v>
      </c>
      <c r="H3943" s="193">
        <f t="shared" si="635"/>
        <v>3.2713401857811113</v>
      </c>
      <c r="I3943" s="193">
        <f t="shared" si="635"/>
        <v>3.3923090619074299</v>
      </c>
      <c r="J3943" s="193">
        <f t="shared" si="635"/>
        <v>3.5177511716811907</v>
      </c>
      <c r="K3943" s="193">
        <f>MAX(0,(F3943-'2031 forecast'!$C$10))</f>
        <v>0</v>
      </c>
      <c r="L3943" s="193">
        <f>MAX(0,(G3943-'2031 forecast'!$C$10))</f>
        <v>0</v>
      </c>
      <c r="M3943" s="193">
        <f>MAX(0,(H3943-'2031 forecast'!$C$10))</f>
        <v>0</v>
      </c>
      <c r="N3943" s="193">
        <f>MAX(0,(I3943-'2031 forecast'!$C$10))</f>
        <v>0</v>
      </c>
      <c r="O3943" s="193">
        <f>MAX(0,(J3943-'2031 forecast'!$C$10))</f>
        <v>0</v>
      </c>
      <c r="P3943" s="175" t="str">
        <f t="shared" si="633"/>
        <v/>
      </c>
      <c r="Q3943" s="175" t="str">
        <f t="shared" si="634"/>
        <v/>
      </c>
    </row>
    <row r="3944" spans="1:17" s="1" customFormat="1" x14ac:dyDescent="0.3">
      <c r="A3944" s="189">
        <f t="shared" si="632"/>
        <v>43995.166666657111</v>
      </c>
      <c r="B3944" s="190">
        <f t="shared" si="628"/>
        <v>43995</v>
      </c>
      <c r="C3944" s="1">
        <f t="shared" si="629"/>
        <v>4</v>
      </c>
      <c r="D3944" s="191">
        <v>2.0178322626145118</v>
      </c>
      <c r="E3944" s="192">
        <f t="shared" si="630"/>
        <v>7.0066495195477332E-5</v>
      </c>
      <c r="F3944" s="193">
        <f t="shared" si="631"/>
        <v>3.0085123877528908</v>
      </c>
      <c r="G3944" s="193">
        <f t="shared" si="635"/>
        <v>3.119762316433627</v>
      </c>
      <c r="H3944" s="193">
        <f t="shared" si="635"/>
        <v>3.2351260877835344</v>
      </c>
      <c r="I3944" s="193">
        <f t="shared" si="635"/>
        <v>3.3547558250597462</v>
      </c>
      <c r="J3944" s="193">
        <f t="shared" si="635"/>
        <v>3.4788092767917314</v>
      </c>
      <c r="K3944" s="193">
        <f>MAX(0,(F3944-'2031 forecast'!$C$10))</f>
        <v>0</v>
      </c>
      <c r="L3944" s="193">
        <f>MAX(0,(G3944-'2031 forecast'!$C$10))</f>
        <v>0</v>
      </c>
      <c r="M3944" s="193">
        <f>MAX(0,(H3944-'2031 forecast'!$C$10))</f>
        <v>0</v>
      </c>
      <c r="N3944" s="193">
        <f>MAX(0,(I3944-'2031 forecast'!$C$10))</f>
        <v>0</v>
      </c>
      <c r="O3944" s="193">
        <f>MAX(0,(J3944-'2031 forecast'!$C$10))</f>
        <v>0</v>
      </c>
      <c r="P3944" s="175" t="str">
        <f t="shared" si="633"/>
        <v/>
      </c>
      <c r="Q3944" s="175" t="str">
        <f t="shared" si="634"/>
        <v/>
      </c>
    </row>
    <row r="3945" spans="1:17" s="1" customFormat="1" x14ac:dyDescent="0.3">
      <c r="A3945" s="189">
        <f t="shared" si="632"/>
        <v>43995.208333323775</v>
      </c>
      <c r="B3945" s="190">
        <f t="shared" si="628"/>
        <v>43995</v>
      </c>
      <c r="C3945" s="1">
        <f t="shared" si="629"/>
        <v>5</v>
      </c>
      <c r="D3945" s="191">
        <v>2.0178322626145118</v>
      </c>
      <c r="E3945" s="192">
        <f t="shared" si="630"/>
        <v>7.0066495195477332E-5</v>
      </c>
      <c r="F3945" s="193">
        <f t="shared" si="631"/>
        <v>3.0085123877528908</v>
      </c>
      <c r="G3945" s="193">
        <f t="shared" ref="G3945:J3964" si="636">$E3945*G$2</f>
        <v>3.119762316433627</v>
      </c>
      <c r="H3945" s="193">
        <f t="shared" si="636"/>
        <v>3.2351260877835344</v>
      </c>
      <c r="I3945" s="193">
        <f t="shared" si="636"/>
        <v>3.3547558250597462</v>
      </c>
      <c r="J3945" s="193">
        <f t="shared" si="636"/>
        <v>3.4788092767917314</v>
      </c>
      <c r="K3945" s="193">
        <f>MAX(0,(F3945-'2031 forecast'!$C$10))</f>
        <v>0</v>
      </c>
      <c r="L3945" s="193">
        <f>MAX(0,(G3945-'2031 forecast'!$C$10))</f>
        <v>0</v>
      </c>
      <c r="M3945" s="193">
        <f>MAX(0,(H3945-'2031 forecast'!$C$10))</f>
        <v>0</v>
      </c>
      <c r="N3945" s="193">
        <f>MAX(0,(I3945-'2031 forecast'!$C$10))</f>
        <v>0</v>
      </c>
      <c r="O3945" s="193">
        <f>MAX(0,(J3945-'2031 forecast'!$C$10))</f>
        <v>0</v>
      </c>
      <c r="P3945" s="175" t="str">
        <f t="shared" si="633"/>
        <v/>
      </c>
      <c r="Q3945" s="175" t="str">
        <f t="shared" si="634"/>
        <v/>
      </c>
    </row>
    <row r="3946" spans="1:17" s="1" customFormat="1" x14ac:dyDescent="0.3">
      <c r="A3946" s="189">
        <f t="shared" si="632"/>
        <v>43995.249999990439</v>
      </c>
      <c r="B3946" s="190">
        <f t="shared" si="628"/>
        <v>43995</v>
      </c>
      <c r="C3946" s="1">
        <f t="shared" si="629"/>
        <v>6</v>
      </c>
      <c r="D3946" s="191">
        <v>2.0178322626145118</v>
      </c>
      <c r="E3946" s="192">
        <f t="shared" si="630"/>
        <v>7.0066495195477332E-5</v>
      </c>
      <c r="F3946" s="193">
        <f t="shared" si="631"/>
        <v>3.0085123877528908</v>
      </c>
      <c r="G3946" s="193">
        <f t="shared" si="636"/>
        <v>3.119762316433627</v>
      </c>
      <c r="H3946" s="193">
        <f t="shared" si="636"/>
        <v>3.2351260877835344</v>
      </c>
      <c r="I3946" s="193">
        <f t="shared" si="636"/>
        <v>3.3547558250597462</v>
      </c>
      <c r="J3946" s="193">
        <f t="shared" si="636"/>
        <v>3.4788092767917314</v>
      </c>
      <c r="K3946" s="193">
        <f>MAX(0,(F3946-'2031 forecast'!$C$10))</f>
        <v>0</v>
      </c>
      <c r="L3946" s="193">
        <f>MAX(0,(G3946-'2031 forecast'!$C$10))</f>
        <v>0</v>
      </c>
      <c r="M3946" s="193">
        <f>MAX(0,(H3946-'2031 forecast'!$C$10))</f>
        <v>0</v>
      </c>
      <c r="N3946" s="193">
        <f>MAX(0,(I3946-'2031 forecast'!$C$10))</f>
        <v>0</v>
      </c>
      <c r="O3946" s="193">
        <f>MAX(0,(J3946-'2031 forecast'!$C$10))</f>
        <v>0</v>
      </c>
      <c r="P3946" s="175" t="str">
        <f t="shared" si="633"/>
        <v/>
      </c>
      <c r="Q3946" s="175" t="str">
        <f t="shared" si="634"/>
        <v/>
      </c>
    </row>
    <row r="3947" spans="1:17" s="1" customFormat="1" x14ac:dyDescent="0.3">
      <c r="A3947" s="189">
        <f t="shared" si="632"/>
        <v>43995.291666657104</v>
      </c>
      <c r="B3947" s="190">
        <f t="shared" si="628"/>
        <v>43995</v>
      </c>
      <c r="C3947" s="1">
        <f t="shared" si="629"/>
        <v>7</v>
      </c>
      <c r="D3947" s="191">
        <v>2.1608875349640484</v>
      </c>
      <c r="E3947" s="192">
        <f t="shared" si="630"/>
        <v>7.5033895974261185E-5</v>
      </c>
      <c r="F3947" s="193">
        <f t="shared" si="631"/>
        <v>3.2218024450935814</v>
      </c>
      <c r="G3947" s="193">
        <f t="shared" si="636"/>
        <v>3.3409394955837728</v>
      </c>
      <c r="H3947" s="193">
        <f t="shared" si="636"/>
        <v>3.4644820417681887</v>
      </c>
      <c r="I3947" s="193">
        <f t="shared" si="636"/>
        <v>3.5925929917617436</v>
      </c>
      <c r="J3947" s="193">
        <f t="shared" si="636"/>
        <v>3.7254412777583097</v>
      </c>
      <c r="K3947" s="193">
        <f>MAX(0,(F3947-'2031 forecast'!$C$10))</f>
        <v>0</v>
      </c>
      <c r="L3947" s="193">
        <f>MAX(0,(G3947-'2031 forecast'!$C$10))</f>
        <v>0</v>
      </c>
      <c r="M3947" s="193">
        <f>MAX(0,(H3947-'2031 forecast'!$C$10))</f>
        <v>0</v>
      </c>
      <c r="N3947" s="193">
        <f>MAX(0,(I3947-'2031 forecast'!$C$10))</f>
        <v>0</v>
      </c>
      <c r="O3947" s="193">
        <f>MAX(0,(J3947-'2031 forecast'!$C$10))</f>
        <v>0</v>
      </c>
      <c r="P3947" s="175" t="str">
        <f t="shared" si="633"/>
        <v/>
      </c>
      <c r="Q3947" s="175" t="str">
        <f t="shared" si="634"/>
        <v/>
      </c>
    </row>
    <row r="3948" spans="1:17" s="1" customFormat="1" x14ac:dyDescent="0.3">
      <c r="A3948" s="189">
        <f t="shared" si="632"/>
        <v>43995.333333323768</v>
      </c>
      <c r="B3948" s="190">
        <f t="shared" si="628"/>
        <v>43995</v>
      </c>
      <c r="C3948" s="1">
        <f t="shared" si="629"/>
        <v>8</v>
      </c>
      <c r="D3948" s="191">
        <v>2.3340597067555917</v>
      </c>
      <c r="E3948" s="192">
        <f t="shared" si="630"/>
        <v>8.1047065338052119E-5</v>
      </c>
      <c r="F3948" s="193">
        <f t="shared" si="631"/>
        <v>3.4799956724007308</v>
      </c>
      <c r="G3948" s="193">
        <f t="shared" si="636"/>
        <v>3.6086802913971048</v>
      </c>
      <c r="H3948" s="193">
        <f t="shared" si="636"/>
        <v>3.7421234597496102</v>
      </c>
      <c r="I3948" s="193">
        <f t="shared" si="636"/>
        <v>3.8805011409273176</v>
      </c>
      <c r="J3948" s="193">
        <f t="shared" si="636"/>
        <v>4.0239958052441658</v>
      </c>
      <c r="K3948" s="193">
        <f>MAX(0,(F3948-'2031 forecast'!$C$10))</f>
        <v>0</v>
      </c>
      <c r="L3948" s="193">
        <f>MAX(0,(G3948-'2031 forecast'!$C$10))</f>
        <v>0</v>
      </c>
      <c r="M3948" s="193">
        <f>MAX(0,(H3948-'2031 forecast'!$C$10))</f>
        <v>0</v>
      </c>
      <c r="N3948" s="193">
        <f>MAX(0,(I3948-'2031 forecast'!$C$10))</f>
        <v>0</v>
      </c>
      <c r="O3948" s="193">
        <f>MAX(0,(J3948-'2031 forecast'!$C$10))</f>
        <v>0</v>
      </c>
      <c r="P3948" s="175" t="str">
        <f t="shared" si="633"/>
        <v/>
      </c>
      <c r="Q3948" s="175" t="str">
        <f t="shared" si="634"/>
        <v/>
      </c>
    </row>
    <row r="3949" spans="1:17" s="1" customFormat="1" x14ac:dyDescent="0.3">
      <c r="A3949" s="189">
        <f t="shared" si="632"/>
        <v>43995.374999990432</v>
      </c>
      <c r="B3949" s="190">
        <f t="shared" si="628"/>
        <v>43995</v>
      </c>
      <c r="C3949" s="1">
        <f t="shared" si="629"/>
        <v>9</v>
      </c>
      <c r="D3949" s="191">
        <v>2.431939629942117</v>
      </c>
      <c r="E3949" s="192">
        <f t="shared" si="630"/>
        <v>8.4445813239325296E-5</v>
      </c>
      <c r="F3949" s="193">
        <f t="shared" si="631"/>
        <v>3.6259309747917303</v>
      </c>
      <c r="G3949" s="193">
        <f t="shared" si="636"/>
        <v>3.7600120455524686</v>
      </c>
      <c r="H3949" s="193">
        <f t="shared" si="636"/>
        <v>3.8990512177391108</v>
      </c>
      <c r="I3949" s="193">
        <f t="shared" si="636"/>
        <v>4.0432318339339481</v>
      </c>
      <c r="J3949" s="193">
        <f t="shared" si="636"/>
        <v>4.192744016431825</v>
      </c>
      <c r="K3949" s="193">
        <f>MAX(0,(F3949-'2031 forecast'!$C$10))</f>
        <v>0</v>
      </c>
      <c r="L3949" s="193">
        <f>MAX(0,(G3949-'2031 forecast'!$C$10))</f>
        <v>0</v>
      </c>
      <c r="M3949" s="193">
        <f>MAX(0,(H3949-'2031 forecast'!$C$10))</f>
        <v>0</v>
      </c>
      <c r="N3949" s="193">
        <f>MAX(0,(I3949-'2031 forecast'!$C$10))</f>
        <v>0</v>
      </c>
      <c r="O3949" s="193">
        <f>MAX(0,(J3949-'2031 forecast'!$C$10))</f>
        <v>0</v>
      </c>
      <c r="P3949" s="175" t="str">
        <f t="shared" si="633"/>
        <v/>
      </c>
      <c r="Q3949" s="175" t="str">
        <f t="shared" si="634"/>
        <v/>
      </c>
    </row>
    <row r="3950" spans="1:17" s="1" customFormat="1" x14ac:dyDescent="0.3">
      <c r="A3950" s="189">
        <f t="shared" si="632"/>
        <v>43995.416666657096</v>
      </c>
      <c r="B3950" s="190">
        <f t="shared" si="628"/>
        <v>43995</v>
      </c>
      <c r="C3950" s="1">
        <f t="shared" si="629"/>
        <v>10</v>
      </c>
      <c r="D3950" s="191">
        <v>2.5900533520126574</v>
      </c>
      <c r="E3950" s="192">
        <f t="shared" si="630"/>
        <v>8.9936098310612703E-5</v>
      </c>
      <c r="F3950" s="193">
        <f t="shared" si="631"/>
        <v>3.861672617115651</v>
      </c>
      <c r="G3950" s="193">
        <f t="shared" si="636"/>
        <v>4.0044710330342079</v>
      </c>
      <c r="H3950" s="193">
        <f t="shared" si="636"/>
        <v>4.1525499037221492</v>
      </c>
      <c r="I3950" s="193">
        <f t="shared" si="636"/>
        <v>4.3061044918677345</v>
      </c>
      <c r="J3950" s="193">
        <f t="shared" si="636"/>
        <v>4.4653372806580434</v>
      </c>
      <c r="K3950" s="193">
        <f>MAX(0,(F3950-'2031 forecast'!$C$10))</f>
        <v>0</v>
      </c>
      <c r="L3950" s="193">
        <f>MAX(0,(G3950-'2031 forecast'!$C$10))</f>
        <v>0</v>
      </c>
      <c r="M3950" s="193">
        <f>MAX(0,(H3950-'2031 forecast'!$C$10))</f>
        <v>0</v>
      </c>
      <c r="N3950" s="193">
        <f>MAX(0,(I3950-'2031 forecast'!$C$10))</f>
        <v>0</v>
      </c>
      <c r="O3950" s="193">
        <f>MAX(0,(J3950-'2031 forecast'!$C$10))</f>
        <v>0</v>
      </c>
      <c r="P3950" s="175" t="str">
        <f t="shared" si="633"/>
        <v/>
      </c>
      <c r="Q3950" s="175" t="str">
        <f t="shared" si="634"/>
        <v/>
      </c>
    </row>
    <row r="3951" spans="1:17" s="1" customFormat="1" x14ac:dyDescent="0.3">
      <c r="A3951" s="189">
        <f t="shared" si="632"/>
        <v>43995.458333323761</v>
      </c>
      <c r="B3951" s="190">
        <f t="shared" si="628"/>
        <v>43995</v>
      </c>
      <c r="C3951" s="1">
        <f t="shared" si="629"/>
        <v>11</v>
      </c>
      <c r="D3951" s="191">
        <v>2.6352287011756683</v>
      </c>
      <c r="E3951" s="192">
        <f t="shared" si="630"/>
        <v>9.1504751188123379E-5</v>
      </c>
      <c r="F3951" s="193">
        <f t="shared" si="631"/>
        <v>3.9290273720653421</v>
      </c>
      <c r="G3951" s="193">
        <f t="shared" si="636"/>
        <v>4.0743164580289903</v>
      </c>
      <c r="H3951" s="193">
        <f t="shared" si="636"/>
        <v>4.2249780997173021</v>
      </c>
      <c r="I3951" s="193">
        <f t="shared" si="636"/>
        <v>4.3812109655631017</v>
      </c>
      <c r="J3951" s="193">
        <f t="shared" si="636"/>
        <v>4.543221070436962</v>
      </c>
      <c r="K3951" s="193">
        <f>MAX(0,(F3951-'2031 forecast'!$C$10))</f>
        <v>0</v>
      </c>
      <c r="L3951" s="193">
        <f>MAX(0,(G3951-'2031 forecast'!$C$10))</f>
        <v>0</v>
      </c>
      <c r="M3951" s="193">
        <f>MAX(0,(H3951-'2031 forecast'!$C$10))</f>
        <v>0</v>
      </c>
      <c r="N3951" s="193">
        <f>MAX(0,(I3951-'2031 forecast'!$C$10))</f>
        <v>0</v>
      </c>
      <c r="O3951" s="193">
        <f>MAX(0,(J3951-'2031 forecast'!$C$10))</f>
        <v>0</v>
      </c>
      <c r="P3951" s="175" t="str">
        <f t="shared" si="633"/>
        <v/>
      </c>
      <c r="Q3951" s="175" t="str">
        <f t="shared" si="634"/>
        <v/>
      </c>
    </row>
    <row r="3952" spans="1:17" s="1" customFormat="1" x14ac:dyDescent="0.3">
      <c r="A3952" s="189">
        <f t="shared" si="632"/>
        <v>43995.499999990425</v>
      </c>
      <c r="B3952" s="190">
        <f t="shared" si="628"/>
        <v>43995</v>
      </c>
      <c r="C3952" s="1">
        <f t="shared" si="629"/>
        <v>12</v>
      </c>
      <c r="D3952" s="191">
        <v>2.778283973525205</v>
      </c>
      <c r="E3952" s="192">
        <f t="shared" si="630"/>
        <v>9.6472151966907232E-5</v>
      </c>
      <c r="F3952" s="193">
        <f t="shared" si="631"/>
        <v>4.1423174294060328</v>
      </c>
      <c r="G3952" s="193">
        <f t="shared" si="636"/>
        <v>4.2954936371791357</v>
      </c>
      <c r="H3952" s="193">
        <f t="shared" si="636"/>
        <v>4.4543340537019569</v>
      </c>
      <c r="I3952" s="193">
        <f t="shared" si="636"/>
        <v>4.6190481322650987</v>
      </c>
      <c r="J3952" s="193">
        <f t="shared" si="636"/>
        <v>4.7898530714035408</v>
      </c>
      <c r="K3952" s="193">
        <f>MAX(0,(F3952-'2031 forecast'!$C$10))</f>
        <v>0</v>
      </c>
      <c r="L3952" s="193">
        <f>MAX(0,(G3952-'2031 forecast'!$C$10))</f>
        <v>0</v>
      </c>
      <c r="M3952" s="193">
        <f>MAX(0,(H3952-'2031 forecast'!$C$10))</f>
        <v>0</v>
      </c>
      <c r="N3952" s="193">
        <f>MAX(0,(I3952-'2031 forecast'!$C$10))</f>
        <v>0</v>
      </c>
      <c r="O3952" s="193">
        <f>MAX(0,(J3952-'2031 forecast'!$C$10))</f>
        <v>0</v>
      </c>
      <c r="P3952" s="175" t="str">
        <f t="shared" si="633"/>
        <v/>
      </c>
      <c r="Q3952" s="175" t="str">
        <f t="shared" si="634"/>
        <v/>
      </c>
    </row>
    <row r="3953" spans="1:17" s="1" customFormat="1" x14ac:dyDescent="0.3">
      <c r="A3953" s="189">
        <f t="shared" si="632"/>
        <v>43995.541666657089</v>
      </c>
      <c r="B3953" s="190">
        <f t="shared" si="628"/>
        <v>43995</v>
      </c>
      <c r="C3953" s="1">
        <f t="shared" si="629"/>
        <v>13</v>
      </c>
      <c r="D3953" s="191">
        <v>2.8234593226882163</v>
      </c>
      <c r="E3953" s="192">
        <f t="shared" si="630"/>
        <v>9.8040804844417908E-5</v>
      </c>
      <c r="F3953" s="193">
        <f t="shared" si="631"/>
        <v>4.2096721843557239</v>
      </c>
      <c r="G3953" s="193">
        <f t="shared" si="636"/>
        <v>4.3653390621739181</v>
      </c>
      <c r="H3953" s="193">
        <f t="shared" si="636"/>
        <v>4.5267622496971098</v>
      </c>
      <c r="I3953" s="193">
        <f t="shared" si="636"/>
        <v>4.694154605960466</v>
      </c>
      <c r="J3953" s="193">
        <f t="shared" si="636"/>
        <v>4.8677368611824594</v>
      </c>
      <c r="K3953" s="193">
        <f>MAX(0,(F3953-'2031 forecast'!$C$10))</f>
        <v>0</v>
      </c>
      <c r="L3953" s="193">
        <f>MAX(0,(G3953-'2031 forecast'!$C$10))</f>
        <v>0</v>
      </c>
      <c r="M3953" s="193">
        <f>MAX(0,(H3953-'2031 forecast'!$C$10))</f>
        <v>0</v>
      </c>
      <c r="N3953" s="193">
        <f>MAX(0,(I3953-'2031 forecast'!$C$10))</f>
        <v>0</v>
      </c>
      <c r="O3953" s="193">
        <f>MAX(0,(J3953-'2031 forecast'!$C$10))</f>
        <v>0</v>
      </c>
      <c r="P3953" s="175" t="str">
        <f t="shared" si="633"/>
        <v/>
      </c>
      <c r="Q3953" s="175" t="str">
        <f t="shared" si="634"/>
        <v/>
      </c>
    </row>
    <row r="3954" spans="1:17" s="1" customFormat="1" x14ac:dyDescent="0.3">
      <c r="A3954" s="189">
        <f t="shared" si="632"/>
        <v>43995.583333323753</v>
      </c>
      <c r="B3954" s="190">
        <f t="shared" si="628"/>
        <v>43995</v>
      </c>
      <c r="C3954" s="1">
        <f t="shared" si="629"/>
        <v>14</v>
      </c>
      <c r="D3954" s="191">
        <v>2.861105446990726</v>
      </c>
      <c r="E3954" s="192">
        <f t="shared" si="630"/>
        <v>9.9348015575676814E-5</v>
      </c>
      <c r="F3954" s="193">
        <f t="shared" si="631"/>
        <v>4.2658011468138</v>
      </c>
      <c r="G3954" s="193">
        <f t="shared" si="636"/>
        <v>4.4235435830029042</v>
      </c>
      <c r="H3954" s="193">
        <f t="shared" si="636"/>
        <v>4.5871190796930712</v>
      </c>
      <c r="I3954" s="193">
        <f t="shared" si="636"/>
        <v>4.756743334039939</v>
      </c>
      <c r="J3954" s="193">
        <f t="shared" si="636"/>
        <v>4.9326400193315587</v>
      </c>
      <c r="K3954" s="193">
        <f>MAX(0,(F3954-'2031 forecast'!$C$10))</f>
        <v>0</v>
      </c>
      <c r="L3954" s="193">
        <f>MAX(0,(G3954-'2031 forecast'!$C$10))</f>
        <v>0</v>
      </c>
      <c r="M3954" s="193">
        <f>MAX(0,(H3954-'2031 forecast'!$C$10))</f>
        <v>0</v>
      </c>
      <c r="N3954" s="193">
        <f>MAX(0,(I3954-'2031 forecast'!$C$10))</f>
        <v>0</v>
      </c>
      <c r="O3954" s="193">
        <f>MAX(0,(J3954-'2031 forecast'!$C$10))</f>
        <v>0</v>
      </c>
      <c r="P3954" s="175" t="str">
        <f t="shared" si="633"/>
        <v/>
      </c>
      <c r="Q3954" s="175" t="str">
        <f t="shared" si="634"/>
        <v/>
      </c>
    </row>
    <row r="3955" spans="1:17" s="1" customFormat="1" x14ac:dyDescent="0.3">
      <c r="A3955" s="189">
        <f t="shared" si="632"/>
        <v>43995.624999990418</v>
      </c>
      <c r="B3955" s="190">
        <f t="shared" si="628"/>
        <v>43995</v>
      </c>
      <c r="C3955" s="1">
        <f t="shared" si="629"/>
        <v>15</v>
      </c>
      <c r="D3955" s="191">
        <v>2.9665145950377529</v>
      </c>
      <c r="E3955" s="192">
        <f t="shared" si="630"/>
        <v>1.0300820562320176E-4</v>
      </c>
      <c r="F3955" s="193">
        <f t="shared" si="631"/>
        <v>4.4229622416964141</v>
      </c>
      <c r="G3955" s="193">
        <f t="shared" si="636"/>
        <v>4.5865162413240643</v>
      </c>
      <c r="H3955" s="193">
        <f t="shared" si="636"/>
        <v>4.7561182036817637</v>
      </c>
      <c r="I3955" s="193">
        <f t="shared" si="636"/>
        <v>4.9319917726624638</v>
      </c>
      <c r="J3955" s="193">
        <f t="shared" si="636"/>
        <v>5.1143688621490382</v>
      </c>
      <c r="K3955" s="193">
        <f>MAX(0,(F3955-'2031 forecast'!$C$10))</f>
        <v>0</v>
      </c>
      <c r="L3955" s="193">
        <f>MAX(0,(G3955-'2031 forecast'!$C$10))</f>
        <v>0</v>
      </c>
      <c r="M3955" s="193">
        <f>MAX(0,(H3955-'2031 forecast'!$C$10))</f>
        <v>0</v>
      </c>
      <c r="N3955" s="193">
        <f>MAX(0,(I3955-'2031 forecast'!$C$10))</f>
        <v>0</v>
      </c>
      <c r="O3955" s="193">
        <f>MAX(0,(J3955-'2031 forecast'!$C$10))</f>
        <v>0</v>
      </c>
      <c r="P3955" s="175" t="str">
        <f t="shared" si="633"/>
        <v/>
      </c>
      <c r="Q3955" s="175" t="str">
        <f t="shared" si="634"/>
        <v/>
      </c>
    </row>
    <row r="3956" spans="1:17" s="1" customFormat="1" x14ac:dyDescent="0.3">
      <c r="A3956" s="189">
        <f t="shared" si="632"/>
        <v>43995.666666657082</v>
      </c>
      <c r="B3956" s="190">
        <f t="shared" si="628"/>
        <v>43995</v>
      </c>
      <c r="C3956" s="1">
        <f t="shared" si="629"/>
        <v>16</v>
      </c>
      <c r="D3956" s="191">
        <v>2.8836931215722315</v>
      </c>
      <c r="E3956" s="192">
        <f t="shared" si="630"/>
        <v>1.0013234201443215E-4</v>
      </c>
      <c r="F3956" s="193">
        <f t="shared" si="631"/>
        <v>4.299478524288646</v>
      </c>
      <c r="G3956" s="193">
        <f t="shared" si="636"/>
        <v>4.4584662955002949</v>
      </c>
      <c r="H3956" s="193">
        <f t="shared" si="636"/>
        <v>4.6233331776906477</v>
      </c>
      <c r="I3956" s="193">
        <f t="shared" si="636"/>
        <v>4.7942965708876226</v>
      </c>
      <c r="J3956" s="193">
        <f t="shared" si="636"/>
        <v>4.9715819142210185</v>
      </c>
      <c r="K3956" s="193">
        <f>MAX(0,(F3956-'2031 forecast'!$C$10))</f>
        <v>0</v>
      </c>
      <c r="L3956" s="193">
        <f>MAX(0,(G3956-'2031 forecast'!$C$10))</f>
        <v>0</v>
      </c>
      <c r="M3956" s="193">
        <f>MAX(0,(H3956-'2031 forecast'!$C$10))</f>
        <v>0</v>
      </c>
      <c r="N3956" s="193">
        <f>MAX(0,(I3956-'2031 forecast'!$C$10))</f>
        <v>0</v>
      </c>
      <c r="O3956" s="193">
        <f>MAX(0,(J3956-'2031 forecast'!$C$10))</f>
        <v>0</v>
      </c>
      <c r="P3956" s="175" t="str">
        <f t="shared" si="633"/>
        <v/>
      </c>
      <c r="Q3956" s="175" t="str">
        <f t="shared" si="634"/>
        <v/>
      </c>
    </row>
    <row r="3957" spans="1:17" s="1" customFormat="1" x14ac:dyDescent="0.3">
      <c r="A3957" s="189">
        <f t="shared" si="632"/>
        <v>43995.708333323746</v>
      </c>
      <c r="B3957" s="190">
        <f t="shared" si="628"/>
        <v>43995</v>
      </c>
      <c r="C3957" s="1">
        <f t="shared" si="629"/>
        <v>17</v>
      </c>
      <c r="D3957" s="191">
        <v>3.0041607193402617</v>
      </c>
      <c r="E3957" s="192">
        <f t="shared" si="630"/>
        <v>1.0431541635446064E-4</v>
      </c>
      <c r="F3957" s="193">
        <f t="shared" si="631"/>
        <v>4.4790912041544892</v>
      </c>
      <c r="G3957" s="193">
        <f t="shared" si="636"/>
        <v>4.6447207621530486</v>
      </c>
      <c r="H3957" s="193">
        <f t="shared" si="636"/>
        <v>4.8164750336777242</v>
      </c>
      <c r="I3957" s="193">
        <f t="shared" si="636"/>
        <v>4.994580500741935</v>
      </c>
      <c r="J3957" s="193">
        <f t="shared" si="636"/>
        <v>5.1792720202981366</v>
      </c>
      <c r="K3957" s="193">
        <f>MAX(0,(F3957-'2031 forecast'!$C$10))</f>
        <v>0</v>
      </c>
      <c r="L3957" s="193">
        <f>MAX(0,(G3957-'2031 forecast'!$C$10))</f>
        <v>0</v>
      </c>
      <c r="M3957" s="193">
        <f>MAX(0,(H3957-'2031 forecast'!$C$10))</f>
        <v>0</v>
      </c>
      <c r="N3957" s="193">
        <f>MAX(0,(I3957-'2031 forecast'!$C$10))</f>
        <v>0</v>
      </c>
      <c r="O3957" s="193">
        <f>MAX(0,(J3957-'2031 forecast'!$C$10))</f>
        <v>0</v>
      </c>
      <c r="P3957" s="175" t="str">
        <f t="shared" si="633"/>
        <v/>
      </c>
      <c r="Q3957" s="175" t="str">
        <f t="shared" si="634"/>
        <v/>
      </c>
    </row>
    <row r="3958" spans="1:17" s="1" customFormat="1" x14ac:dyDescent="0.3">
      <c r="A3958" s="189">
        <f t="shared" si="632"/>
        <v>43995.74999999041</v>
      </c>
      <c r="B3958" s="190">
        <f t="shared" si="628"/>
        <v>43995</v>
      </c>
      <c r="C3958" s="1">
        <f t="shared" si="629"/>
        <v>18</v>
      </c>
      <c r="D3958" s="191">
        <v>2.9514561453167483</v>
      </c>
      <c r="E3958" s="192">
        <f t="shared" si="630"/>
        <v>1.0248532133069817E-4</v>
      </c>
      <c r="F3958" s="193">
        <f t="shared" si="631"/>
        <v>4.4005106567131822</v>
      </c>
      <c r="G3958" s="193">
        <f t="shared" si="636"/>
        <v>4.5632344329924681</v>
      </c>
      <c r="H3958" s="193">
        <f t="shared" si="636"/>
        <v>4.731975471683378</v>
      </c>
      <c r="I3958" s="193">
        <f t="shared" si="636"/>
        <v>4.9069562814306726</v>
      </c>
      <c r="J3958" s="193">
        <f t="shared" si="636"/>
        <v>5.0884075988893969</v>
      </c>
      <c r="K3958" s="193">
        <f>MAX(0,(F3958-'2031 forecast'!$C$10))</f>
        <v>0</v>
      </c>
      <c r="L3958" s="193">
        <f>MAX(0,(G3958-'2031 forecast'!$C$10))</f>
        <v>0</v>
      </c>
      <c r="M3958" s="193">
        <f>MAX(0,(H3958-'2031 forecast'!$C$10))</f>
        <v>0</v>
      </c>
      <c r="N3958" s="193">
        <f>MAX(0,(I3958-'2031 forecast'!$C$10))</f>
        <v>0</v>
      </c>
      <c r="O3958" s="193">
        <f>MAX(0,(J3958-'2031 forecast'!$C$10))</f>
        <v>0</v>
      </c>
      <c r="P3958" s="175" t="str">
        <f t="shared" si="633"/>
        <v/>
      </c>
      <c r="Q3958" s="175" t="str">
        <f t="shared" si="634"/>
        <v/>
      </c>
    </row>
    <row r="3959" spans="1:17" s="1" customFormat="1" x14ac:dyDescent="0.3">
      <c r="A3959" s="189">
        <f t="shared" si="632"/>
        <v>43995.791666657075</v>
      </c>
      <c r="B3959" s="190">
        <f t="shared" si="628"/>
        <v>43995</v>
      </c>
      <c r="C3959" s="1">
        <f t="shared" si="629"/>
        <v>19</v>
      </c>
      <c r="D3959" s="191">
        <v>2.7632255238042007</v>
      </c>
      <c r="E3959" s="192">
        <f t="shared" si="630"/>
        <v>9.5949267674403651E-5</v>
      </c>
      <c r="F3959" s="193">
        <f t="shared" si="631"/>
        <v>4.1198658444228018</v>
      </c>
      <c r="G3959" s="193">
        <f t="shared" si="636"/>
        <v>4.2722118288475412</v>
      </c>
      <c r="H3959" s="193">
        <f t="shared" si="636"/>
        <v>4.4301913217035711</v>
      </c>
      <c r="I3959" s="193">
        <f t="shared" si="636"/>
        <v>4.5940126410333093</v>
      </c>
      <c r="J3959" s="193">
        <f t="shared" si="636"/>
        <v>4.7638918081439003</v>
      </c>
      <c r="K3959" s="193">
        <f>MAX(0,(F3959-'2031 forecast'!$C$10))</f>
        <v>0</v>
      </c>
      <c r="L3959" s="193">
        <f>MAX(0,(G3959-'2031 forecast'!$C$10))</f>
        <v>0</v>
      </c>
      <c r="M3959" s="193">
        <f>MAX(0,(H3959-'2031 forecast'!$C$10))</f>
        <v>0</v>
      </c>
      <c r="N3959" s="193">
        <f>MAX(0,(I3959-'2031 forecast'!$C$10))</f>
        <v>0</v>
      </c>
      <c r="O3959" s="193">
        <f>MAX(0,(J3959-'2031 forecast'!$C$10))</f>
        <v>0</v>
      </c>
      <c r="P3959" s="175" t="str">
        <f t="shared" si="633"/>
        <v/>
      </c>
      <c r="Q3959" s="175" t="str">
        <f t="shared" si="634"/>
        <v/>
      </c>
    </row>
    <row r="3960" spans="1:17" s="1" customFormat="1" x14ac:dyDescent="0.3">
      <c r="A3960" s="189">
        <f t="shared" si="632"/>
        <v>43995.833333323739</v>
      </c>
      <c r="B3960" s="190">
        <f t="shared" si="628"/>
        <v>43995</v>
      </c>
      <c r="C3960" s="1">
        <f t="shared" si="629"/>
        <v>20</v>
      </c>
      <c r="D3960" s="191">
        <v>2.672874825478178</v>
      </c>
      <c r="E3960" s="192">
        <f t="shared" si="630"/>
        <v>9.2811961919382285E-5</v>
      </c>
      <c r="F3960" s="193">
        <f t="shared" si="631"/>
        <v>3.9851563345234187</v>
      </c>
      <c r="G3960" s="193">
        <f t="shared" si="636"/>
        <v>4.1325209788579755</v>
      </c>
      <c r="H3960" s="193">
        <f t="shared" si="636"/>
        <v>4.2853349297132644</v>
      </c>
      <c r="I3960" s="193">
        <f t="shared" si="636"/>
        <v>4.4437996936425739</v>
      </c>
      <c r="J3960" s="193">
        <f t="shared" si="636"/>
        <v>4.6081242285860613</v>
      </c>
      <c r="K3960" s="193">
        <f>MAX(0,(F3960-'2031 forecast'!$C$10))</f>
        <v>0</v>
      </c>
      <c r="L3960" s="193">
        <f>MAX(0,(G3960-'2031 forecast'!$C$10))</f>
        <v>0</v>
      </c>
      <c r="M3960" s="193">
        <f>MAX(0,(H3960-'2031 forecast'!$C$10))</f>
        <v>0</v>
      </c>
      <c r="N3960" s="193">
        <f>MAX(0,(I3960-'2031 forecast'!$C$10))</f>
        <v>0</v>
      </c>
      <c r="O3960" s="193">
        <f>MAX(0,(J3960-'2031 forecast'!$C$10))</f>
        <v>0</v>
      </c>
      <c r="P3960" s="175" t="str">
        <f t="shared" si="633"/>
        <v/>
      </c>
      <c r="Q3960" s="175" t="str">
        <f t="shared" si="634"/>
        <v/>
      </c>
    </row>
    <row r="3961" spans="1:17" s="1" customFormat="1" x14ac:dyDescent="0.3">
      <c r="A3961" s="189">
        <f t="shared" si="632"/>
        <v>43995.874999990403</v>
      </c>
      <c r="B3961" s="190">
        <f t="shared" si="628"/>
        <v>43995</v>
      </c>
      <c r="C3961" s="1">
        <f t="shared" si="629"/>
        <v>21</v>
      </c>
      <c r="D3961" s="191">
        <v>2.5825241271521548</v>
      </c>
      <c r="E3961" s="192">
        <f t="shared" si="630"/>
        <v>8.9674656164360906E-5</v>
      </c>
      <c r="F3961" s="193">
        <f t="shared" si="631"/>
        <v>3.8504468246240351</v>
      </c>
      <c r="G3961" s="193">
        <f t="shared" si="636"/>
        <v>3.9928301288684103</v>
      </c>
      <c r="H3961" s="193">
        <f t="shared" si="636"/>
        <v>4.1404785377229558</v>
      </c>
      <c r="I3961" s="193">
        <f t="shared" si="636"/>
        <v>4.2935867462518393</v>
      </c>
      <c r="J3961" s="193">
        <f t="shared" si="636"/>
        <v>4.4523566490282223</v>
      </c>
      <c r="K3961" s="193">
        <f>MAX(0,(F3961-'2031 forecast'!$C$10))</f>
        <v>0</v>
      </c>
      <c r="L3961" s="193">
        <f>MAX(0,(G3961-'2031 forecast'!$C$10))</f>
        <v>0</v>
      </c>
      <c r="M3961" s="193">
        <f>MAX(0,(H3961-'2031 forecast'!$C$10))</f>
        <v>0</v>
      </c>
      <c r="N3961" s="193">
        <f>MAX(0,(I3961-'2031 forecast'!$C$10))</f>
        <v>0</v>
      </c>
      <c r="O3961" s="193">
        <f>MAX(0,(J3961-'2031 forecast'!$C$10))</f>
        <v>0</v>
      </c>
      <c r="P3961" s="175" t="str">
        <f t="shared" si="633"/>
        <v/>
      </c>
      <c r="Q3961" s="175" t="str">
        <f t="shared" si="634"/>
        <v/>
      </c>
    </row>
    <row r="3962" spans="1:17" s="1" customFormat="1" x14ac:dyDescent="0.3">
      <c r="A3962" s="189">
        <f t="shared" si="632"/>
        <v>43995.916666657067</v>
      </c>
      <c r="B3962" s="190">
        <f t="shared" si="628"/>
        <v>43995</v>
      </c>
      <c r="C3962" s="1">
        <f t="shared" si="629"/>
        <v>22</v>
      </c>
      <c r="D3962" s="191">
        <v>2.5448780028496456</v>
      </c>
      <c r="E3962" s="192">
        <f t="shared" si="630"/>
        <v>8.8367445433102014E-5</v>
      </c>
      <c r="F3962" s="193">
        <f t="shared" si="631"/>
        <v>3.7943178621659595</v>
      </c>
      <c r="G3962" s="193">
        <f t="shared" si="636"/>
        <v>3.9346256080394251</v>
      </c>
      <c r="H3962" s="193">
        <f t="shared" si="636"/>
        <v>4.0801217077269953</v>
      </c>
      <c r="I3962" s="193">
        <f t="shared" si="636"/>
        <v>4.2309980181723672</v>
      </c>
      <c r="J3962" s="193">
        <f t="shared" si="636"/>
        <v>4.3874534908791238</v>
      </c>
      <c r="K3962" s="193">
        <f>MAX(0,(F3962-'2031 forecast'!$C$10))</f>
        <v>0</v>
      </c>
      <c r="L3962" s="193">
        <f>MAX(0,(G3962-'2031 forecast'!$C$10))</f>
        <v>0</v>
      </c>
      <c r="M3962" s="193">
        <f>MAX(0,(H3962-'2031 forecast'!$C$10))</f>
        <v>0</v>
      </c>
      <c r="N3962" s="193">
        <f>MAX(0,(I3962-'2031 forecast'!$C$10))</f>
        <v>0</v>
      </c>
      <c r="O3962" s="193">
        <f>MAX(0,(J3962-'2031 forecast'!$C$10))</f>
        <v>0</v>
      </c>
      <c r="P3962" s="175" t="str">
        <f t="shared" si="633"/>
        <v/>
      </c>
      <c r="Q3962" s="175" t="str">
        <f t="shared" si="634"/>
        <v/>
      </c>
    </row>
    <row r="3963" spans="1:17" s="1" customFormat="1" x14ac:dyDescent="0.3">
      <c r="A3963" s="189">
        <f t="shared" si="632"/>
        <v>43995.958333323731</v>
      </c>
      <c r="B3963" s="190">
        <f t="shared" si="628"/>
        <v>43995</v>
      </c>
      <c r="C3963" s="1">
        <f t="shared" si="629"/>
        <v>23</v>
      </c>
      <c r="D3963" s="191">
        <v>2.3491181564765959</v>
      </c>
      <c r="E3963" s="192">
        <f t="shared" si="630"/>
        <v>8.1569949630555701E-5</v>
      </c>
      <c r="F3963" s="193">
        <f t="shared" si="631"/>
        <v>3.5024472573839622</v>
      </c>
      <c r="G3963" s="193">
        <f t="shared" si="636"/>
        <v>3.6319620997287001</v>
      </c>
      <c r="H3963" s="193">
        <f t="shared" si="636"/>
        <v>3.7662661917479956</v>
      </c>
      <c r="I3963" s="193">
        <f t="shared" si="636"/>
        <v>3.9055366321591078</v>
      </c>
      <c r="J3963" s="193">
        <f t="shared" si="636"/>
        <v>4.0499570685038062</v>
      </c>
      <c r="K3963" s="193">
        <f>MAX(0,(F3963-'2031 forecast'!$C$10))</f>
        <v>0</v>
      </c>
      <c r="L3963" s="193">
        <f>MAX(0,(G3963-'2031 forecast'!$C$10))</f>
        <v>0</v>
      </c>
      <c r="M3963" s="193">
        <f>MAX(0,(H3963-'2031 forecast'!$C$10))</f>
        <v>0</v>
      </c>
      <c r="N3963" s="193">
        <f>MAX(0,(I3963-'2031 forecast'!$C$10))</f>
        <v>0</v>
      </c>
      <c r="O3963" s="193">
        <f>MAX(0,(J3963-'2031 forecast'!$C$10))</f>
        <v>0</v>
      </c>
      <c r="P3963" s="175" t="str">
        <f t="shared" si="633"/>
        <v/>
      </c>
      <c r="Q3963" s="175" t="str">
        <f t="shared" si="634"/>
        <v/>
      </c>
    </row>
    <row r="3964" spans="1:17" s="1" customFormat="1" x14ac:dyDescent="0.3">
      <c r="A3964" s="189">
        <f t="shared" si="632"/>
        <v>43995.999999990396</v>
      </c>
      <c r="B3964" s="190">
        <f t="shared" si="628"/>
        <v>43995</v>
      </c>
      <c r="C3964" s="1">
        <f t="shared" si="629"/>
        <v>0</v>
      </c>
      <c r="D3964" s="191">
        <v>2.2211213338480635</v>
      </c>
      <c r="E3964" s="192">
        <f t="shared" si="630"/>
        <v>7.7125433144275429E-5</v>
      </c>
      <c r="F3964" s="193">
        <f t="shared" si="631"/>
        <v>3.311608785026503</v>
      </c>
      <c r="G3964" s="193">
        <f t="shared" si="636"/>
        <v>3.4340667289101492</v>
      </c>
      <c r="H3964" s="193">
        <f t="shared" si="636"/>
        <v>3.561052969761727</v>
      </c>
      <c r="I3964" s="193">
        <f t="shared" si="636"/>
        <v>3.6927349566889003</v>
      </c>
      <c r="J3964" s="193">
        <f t="shared" si="636"/>
        <v>3.8292863307968688</v>
      </c>
      <c r="K3964" s="193">
        <f>MAX(0,(F3964-'2031 forecast'!$C$10))</f>
        <v>0</v>
      </c>
      <c r="L3964" s="193">
        <f>MAX(0,(G3964-'2031 forecast'!$C$10))</f>
        <v>0</v>
      </c>
      <c r="M3964" s="193">
        <f>MAX(0,(H3964-'2031 forecast'!$C$10))</f>
        <v>0</v>
      </c>
      <c r="N3964" s="193">
        <f>MAX(0,(I3964-'2031 forecast'!$C$10))</f>
        <v>0</v>
      </c>
      <c r="O3964" s="193">
        <f>MAX(0,(J3964-'2031 forecast'!$C$10))</f>
        <v>0</v>
      </c>
      <c r="P3964" s="175" t="str">
        <f t="shared" si="633"/>
        <v/>
      </c>
      <c r="Q3964" s="175" t="str">
        <f t="shared" si="634"/>
        <v/>
      </c>
    </row>
    <row r="3965" spans="1:17" s="1" customFormat="1" x14ac:dyDescent="0.3">
      <c r="A3965" s="189">
        <f t="shared" si="632"/>
        <v>43996.04166665706</v>
      </c>
      <c r="B3965" s="190">
        <f t="shared" si="628"/>
        <v>43996</v>
      </c>
      <c r="C3965" s="1">
        <f t="shared" si="629"/>
        <v>1</v>
      </c>
      <c r="D3965" s="191">
        <v>2.0780660614985274</v>
      </c>
      <c r="E3965" s="192">
        <f t="shared" si="630"/>
        <v>7.215803236549159E-5</v>
      </c>
      <c r="F3965" s="193">
        <f t="shared" si="631"/>
        <v>3.0983187276858133</v>
      </c>
      <c r="G3965" s="193">
        <f t="shared" ref="G3965:J3984" si="637">$E3965*G$2</f>
        <v>3.2128895497600043</v>
      </c>
      <c r="H3965" s="193">
        <f t="shared" si="637"/>
        <v>3.3316970157770736</v>
      </c>
      <c r="I3965" s="193">
        <f t="shared" si="637"/>
        <v>3.4548977899869033</v>
      </c>
      <c r="J3965" s="193">
        <f t="shared" si="637"/>
        <v>3.5826543298302909</v>
      </c>
      <c r="K3965" s="193">
        <f>MAX(0,(F3965-'2031 forecast'!$C$10))</f>
        <v>0</v>
      </c>
      <c r="L3965" s="193">
        <f>MAX(0,(G3965-'2031 forecast'!$C$10))</f>
        <v>0</v>
      </c>
      <c r="M3965" s="193">
        <f>MAX(0,(H3965-'2031 forecast'!$C$10))</f>
        <v>0</v>
      </c>
      <c r="N3965" s="193">
        <f>MAX(0,(I3965-'2031 forecast'!$C$10))</f>
        <v>0</v>
      </c>
      <c r="O3965" s="193">
        <f>MAX(0,(J3965-'2031 forecast'!$C$10))</f>
        <v>0</v>
      </c>
      <c r="P3965" s="175" t="str">
        <f t="shared" si="633"/>
        <v/>
      </c>
      <c r="Q3965" s="175" t="str">
        <f t="shared" si="634"/>
        <v/>
      </c>
    </row>
    <row r="3966" spans="1:17" s="1" customFormat="1" x14ac:dyDescent="0.3">
      <c r="A3966" s="189">
        <f t="shared" si="632"/>
        <v>43996.083333323724</v>
      </c>
      <c r="B3966" s="190">
        <f t="shared" si="628"/>
        <v>43996</v>
      </c>
      <c r="C3966" s="1">
        <f t="shared" si="629"/>
        <v>2</v>
      </c>
      <c r="D3966" s="191">
        <v>2.0404199371960177</v>
      </c>
      <c r="E3966" s="192">
        <f t="shared" si="630"/>
        <v>7.085082163423267E-5</v>
      </c>
      <c r="F3966" s="193">
        <f t="shared" si="631"/>
        <v>3.0421897652277363</v>
      </c>
      <c r="G3966" s="193">
        <f t="shared" si="637"/>
        <v>3.1546850289310182</v>
      </c>
      <c r="H3966" s="193">
        <f t="shared" si="637"/>
        <v>3.2713401857811113</v>
      </c>
      <c r="I3966" s="193">
        <f t="shared" si="637"/>
        <v>3.3923090619074299</v>
      </c>
      <c r="J3966" s="193">
        <f t="shared" si="637"/>
        <v>3.5177511716811907</v>
      </c>
      <c r="K3966" s="193">
        <f>MAX(0,(F3966-'2031 forecast'!$C$10))</f>
        <v>0</v>
      </c>
      <c r="L3966" s="193">
        <f>MAX(0,(G3966-'2031 forecast'!$C$10))</f>
        <v>0</v>
      </c>
      <c r="M3966" s="193">
        <f>MAX(0,(H3966-'2031 forecast'!$C$10))</f>
        <v>0</v>
      </c>
      <c r="N3966" s="193">
        <f>MAX(0,(I3966-'2031 forecast'!$C$10))</f>
        <v>0</v>
      </c>
      <c r="O3966" s="193">
        <f>MAX(0,(J3966-'2031 forecast'!$C$10))</f>
        <v>0</v>
      </c>
      <c r="P3966" s="175" t="str">
        <f t="shared" si="633"/>
        <v/>
      </c>
      <c r="Q3966" s="175" t="str">
        <f t="shared" si="634"/>
        <v/>
      </c>
    </row>
    <row r="3967" spans="1:17" s="1" customFormat="1" x14ac:dyDescent="0.3">
      <c r="A3967" s="189">
        <f t="shared" si="632"/>
        <v>43996.124999990388</v>
      </c>
      <c r="B3967" s="190">
        <f t="shared" si="628"/>
        <v>43996</v>
      </c>
      <c r="C3967" s="1">
        <f t="shared" si="629"/>
        <v>3</v>
      </c>
      <c r="D3967" s="191">
        <v>1.9952445880330061</v>
      </c>
      <c r="E3967" s="192">
        <f t="shared" si="630"/>
        <v>6.9282168756721981E-5</v>
      </c>
      <c r="F3967" s="193">
        <f t="shared" si="631"/>
        <v>2.9748350102780443</v>
      </c>
      <c r="G3967" s="193">
        <f t="shared" si="637"/>
        <v>3.0848396039362354</v>
      </c>
      <c r="H3967" s="193">
        <f t="shared" si="637"/>
        <v>3.1989119897859575</v>
      </c>
      <c r="I3967" s="193">
        <f t="shared" si="637"/>
        <v>3.3172025882120622</v>
      </c>
      <c r="J3967" s="193">
        <f t="shared" si="637"/>
        <v>3.4398673819022711</v>
      </c>
      <c r="K3967" s="193">
        <f>MAX(0,(F3967-'2031 forecast'!$C$10))</f>
        <v>0</v>
      </c>
      <c r="L3967" s="193">
        <f>MAX(0,(G3967-'2031 forecast'!$C$10))</f>
        <v>0</v>
      </c>
      <c r="M3967" s="193">
        <f>MAX(0,(H3967-'2031 forecast'!$C$10))</f>
        <v>0</v>
      </c>
      <c r="N3967" s="193">
        <f>MAX(0,(I3967-'2031 forecast'!$C$10))</f>
        <v>0</v>
      </c>
      <c r="O3967" s="193">
        <f>MAX(0,(J3967-'2031 forecast'!$C$10))</f>
        <v>0</v>
      </c>
      <c r="P3967" s="175" t="str">
        <f t="shared" si="633"/>
        <v/>
      </c>
      <c r="Q3967" s="175" t="str">
        <f t="shared" si="634"/>
        <v/>
      </c>
    </row>
    <row r="3968" spans="1:17" s="1" customFormat="1" x14ac:dyDescent="0.3">
      <c r="A3968" s="189">
        <f t="shared" si="632"/>
        <v>43996.166666657053</v>
      </c>
      <c r="B3968" s="190">
        <f t="shared" si="628"/>
        <v>43996</v>
      </c>
      <c r="C3968" s="1">
        <f t="shared" si="629"/>
        <v>4</v>
      </c>
      <c r="D3968" s="191">
        <v>1.9952445880330061</v>
      </c>
      <c r="E3968" s="192">
        <f t="shared" si="630"/>
        <v>6.9282168756721981E-5</v>
      </c>
      <c r="F3968" s="193">
        <f t="shared" si="631"/>
        <v>2.9748350102780443</v>
      </c>
      <c r="G3968" s="193">
        <f t="shared" si="637"/>
        <v>3.0848396039362354</v>
      </c>
      <c r="H3968" s="193">
        <f t="shared" si="637"/>
        <v>3.1989119897859575</v>
      </c>
      <c r="I3968" s="193">
        <f t="shared" si="637"/>
        <v>3.3172025882120622</v>
      </c>
      <c r="J3968" s="193">
        <f t="shared" si="637"/>
        <v>3.4398673819022711</v>
      </c>
      <c r="K3968" s="193">
        <f>MAX(0,(F3968-'2031 forecast'!$C$10))</f>
        <v>0</v>
      </c>
      <c r="L3968" s="193">
        <f>MAX(0,(G3968-'2031 forecast'!$C$10))</f>
        <v>0</v>
      </c>
      <c r="M3968" s="193">
        <f>MAX(0,(H3968-'2031 forecast'!$C$10))</f>
        <v>0</v>
      </c>
      <c r="N3968" s="193">
        <f>MAX(0,(I3968-'2031 forecast'!$C$10))</f>
        <v>0</v>
      </c>
      <c r="O3968" s="193">
        <f>MAX(0,(J3968-'2031 forecast'!$C$10))</f>
        <v>0</v>
      </c>
      <c r="P3968" s="175" t="str">
        <f t="shared" si="633"/>
        <v/>
      </c>
      <c r="Q3968" s="175" t="str">
        <f t="shared" si="634"/>
        <v/>
      </c>
    </row>
    <row r="3969" spans="1:17" s="1" customFormat="1" x14ac:dyDescent="0.3">
      <c r="A3969" s="189">
        <f t="shared" si="632"/>
        <v>43996.208333323717</v>
      </c>
      <c r="B3969" s="190">
        <f t="shared" si="628"/>
        <v>43996</v>
      </c>
      <c r="C3969" s="1">
        <f t="shared" si="629"/>
        <v>5</v>
      </c>
      <c r="D3969" s="191">
        <v>2.0103030377540101</v>
      </c>
      <c r="E3969" s="192">
        <f t="shared" si="630"/>
        <v>6.9805053049225548E-5</v>
      </c>
      <c r="F3969" s="193">
        <f t="shared" si="631"/>
        <v>2.9972865952612753</v>
      </c>
      <c r="G3969" s="193">
        <f t="shared" si="637"/>
        <v>3.1081214122678298</v>
      </c>
      <c r="H3969" s="193">
        <f t="shared" si="637"/>
        <v>3.2230547217843424</v>
      </c>
      <c r="I3969" s="193">
        <f t="shared" si="637"/>
        <v>3.3422380794438515</v>
      </c>
      <c r="J3969" s="193">
        <f t="shared" si="637"/>
        <v>3.4658286451619111</v>
      </c>
      <c r="K3969" s="193">
        <f>MAX(0,(F3969-'2031 forecast'!$C$10))</f>
        <v>0</v>
      </c>
      <c r="L3969" s="193">
        <f>MAX(0,(G3969-'2031 forecast'!$C$10))</f>
        <v>0</v>
      </c>
      <c r="M3969" s="193">
        <f>MAX(0,(H3969-'2031 forecast'!$C$10))</f>
        <v>0</v>
      </c>
      <c r="N3969" s="193">
        <f>MAX(0,(I3969-'2031 forecast'!$C$10))</f>
        <v>0</v>
      </c>
      <c r="O3969" s="193">
        <f>MAX(0,(J3969-'2031 forecast'!$C$10))</f>
        <v>0</v>
      </c>
      <c r="P3969" s="175" t="str">
        <f t="shared" si="633"/>
        <v/>
      </c>
      <c r="Q3969" s="175" t="str">
        <f t="shared" si="634"/>
        <v/>
      </c>
    </row>
    <row r="3970" spans="1:17" s="1" customFormat="1" x14ac:dyDescent="0.3">
      <c r="A3970" s="189">
        <f t="shared" si="632"/>
        <v>43996.249999990381</v>
      </c>
      <c r="B3970" s="190">
        <f t="shared" si="628"/>
        <v>43996</v>
      </c>
      <c r="C3970" s="1">
        <f t="shared" si="629"/>
        <v>6</v>
      </c>
      <c r="D3970" s="191">
        <v>2.0253614874750139</v>
      </c>
      <c r="E3970" s="192">
        <f t="shared" si="630"/>
        <v>7.0327937341729116E-5</v>
      </c>
      <c r="F3970" s="193">
        <f t="shared" si="631"/>
        <v>3.0197381802445062</v>
      </c>
      <c r="G3970" s="193">
        <f t="shared" si="637"/>
        <v>3.1314032205994242</v>
      </c>
      <c r="H3970" s="193">
        <f t="shared" si="637"/>
        <v>3.2471974537827268</v>
      </c>
      <c r="I3970" s="193">
        <f t="shared" si="637"/>
        <v>3.3672735706756409</v>
      </c>
      <c r="J3970" s="193">
        <f t="shared" si="637"/>
        <v>3.4917899084215511</v>
      </c>
      <c r="K3970" s="193">
        <f>MAX(0,(F3970-'2031 forecast'!$C$10))</f>
        <v>0</v>
      </c>
      <c r="L3970" s="193">
        <f>MAX(0,(G3970-'2031 forecast'!$C$10))</f>
        <v>0</v>
      </c>
      <c r="M3970" s="193">
        <f>MAX(0,(H3970-'2031 forecast'!$C$10))</f>
        <v>0</v>
      </c>
      <c r="N3970" s="193">
        <f>MAX(0,(I3970-'2031 forecast'!$C$10))</f>
        <v>0</v>
      </c>
      <c r="O3970" s="193">
        <f>MAX(0,(J3970-'2031 forecast'!$C$10))</f>
        <v>0</v>
      </c>
      <c r="P3970" s="175" t="str">
        <f t="shared" si="633"/>
        <v/>
      </c>
      <c r="Q3970" s="175" t="str">
        <f t="shared" si="634"/>
        <v/>
      </c>
    </row>
    <row r="3971" spans="1:17" s="1" customFormat="1" x14ac:dyDescent="0.3">
      <c r="A3971" s="189">
        <f t="shared" si="632"/>
        <v>43996.291666657045</v>
      </c>
      <c r="B3971" s="190">
        <f t="shared" si="628"/>
        <v>43996</v>
      </c>
      <c r="C3971" s="1">
        <f t="shared" si="629"/>
        <v>7</v>
      </c>
      <c r="D3971" s="191">
        <v>2.1232414106615387</v>
      </c>
      <c r="E3971" s="192">
        <f t="shared" si="630"/>
        <v>7.3726685243002266E-5</v>
      </c>
      <c r="F3971" s="193">
        <f t="shared" si="631"/>
        <v>3.1656734826355044</v>
      </c>
      <c r="G3971" s="193">
        <f t="shared" si="637"/>
        <v>3.2827349747547863</v>
      </c>
      <c r="H3971" s="193">
        <f t="shared" si="637"/>
        <v>3.4041252117722265</v>
      </c>
      <c r="I3971" s="193">
        <f t="shared" si="637"/>
        <v>3.5300042636822702</v>
      </c>
      <c r="J3971" s="193">
        <f t="shared" si="637"/>
        <v>3.6605381196092095</v>
      </c>
      <c r="K3971" s="193">
        <f>MAX(0,(F3971-'2031 forecast'!$C$10))</f>
        <v>0</v>
      </c>
      <c r="L3971" s="193">
        <f>MAX(0,(G3971-'2031 forecast'!$C$10))</f>
        <v>0</v>
      </c>
      <c r="M3971" s="193">
        <f>MAX(0,(H3971-'2031 forecast'!$C$10))</f>
        <v>0</v>
      </c>
      <c r="N3971" s="193">
        <f>MAX(0,(I3971-'2031 forecast'!$C$10))</f>
        <v>0</v>
      </c>
      <c r="O3971" s="193">
        <f>MAX(0,(J3971-'2031 forecast'!$C$10))</f>
        <v>0</v>
      </c>
      <c r="P3971" s="175" t="str">
        <f t="shared" si="633"/>
        <v/>
      </c>
      <c r="Q3971" s="175" t="str">
        <f t="shared" si="634"/>
        <v/>
      </c>
    </row>
    <row r="3972" spans="1:17" s="1" customFormat="1" x14ac:dyDescent="0.3">
      <c r="A3972" s="189">
        <f t="shared" si="632"/>
        <v>43996.33333332371</v>
      </c>
      <c r="B3972" s="190">
        <f t="shared" si="628"/>
        <v>43996</v>
      </c>
      <c r="C3972" s="1">
        <f t="shared" si="629"/>
        <v>8</v>
      </c>
      <c r="D3972" s="191">
        <v>2.2135921089875614</v>
      </c>
      <c r="E3972" s="192">
        <f t="shared" si="630"/>
        <v>7.6863990998023632E-5</v>
      </c>
      <c r="F3972" s="193">
        <f t="shared" si="631"/>
        <v>3.3003829925348871</v>
      </c>
      <c r="G3972" s="193">
        <f t="shared" si="637"/>
        <v>3.4224258247443515</v>
      </c>
      <c r="H3972" s="193">
        <f t="shared" si="637"/>
        <v>3.5489816037625337</v>
      </c>
      <c r="I3972" s="193">
        <f t="shared" si="637"/>
        <v>3.6802172110730047</v>
      </c>
      <c r="J3972" s="193">
        <f t="shared" si="637"/>
        <v>3.8163056991670481</v>
      </c>
      <c r="K3972" s="193">
        <f>MAX(0,(F3972-'2031 forecast'!$C$10))</f>
        <v>0</v>
      </c>
      <c r="L3972" s="193">
        <f>MAX(0,(G3972-'2031 forecast'!$C$10))</f>
        <v>0</v>
      </c>
      <c r="M3972" s="193">
        <f>MAX(0,(H3972-'2031 forecast'!$C$10))</f>
        <v>0</v>
      </c>
      <c r="N3972" s="193">
        <f>MAX(0,(I3972-'2031 forecast'!$C$10))</f>
        <v>0</v>
      </c>
      <c r="O3972" s="193">
        <f>MAX(0,(J3972-'2031 forecast'!$C$10))</f>
        <v>0</v>
      </c>
      <c r="P3972" s="175" t="str">
        <f t="shared" si="633"/>
        <v/>
      </c>
      <c r="Q3972" s="175" t="str">
        <f t="shared" si="634"/>
        <v/>
      </c>
    </row>
    <row r="3973" spans="1:17" s="1" customFormat="1" x14ac:dyDescent="0.3">
      <c r="A3973" s="189">
        <f t="shared" si="632"/>
        <v>43996.374999990374</v>
      </c>
      <c r="B3973" s="190">
        <f t="shared" ref="B3973:B4036" si="638">INT(A3973)</f>
        <v>43996</v>
      </c>
      <c r="C3973" s="1">
        <f t="shared" ref="C3973:C4036" si="639">HOUR(A3973)</f>
        <v>9</v>
      </c>
      <c r="D3973" s="191">
        <v>2.3039428073135846</v>
      </c>
      <c r="E3973" s="192">
        <f t="shared" ref="E3973:E4036" si="640">D3973/SUM($D$4:$D$8763)</f>
        <v>8.0001296753045011E-5</v>
      </c>
      <c r="F3973" s="193">
        <f t="shared" ref="F3973:F4036" si="641">E3973*$F$2</f>
        <v>3.4350925024342707</v>
      </c>
      <c r="G3973" s="193">
        <f t="shared" si="637"/>
        <v>3.5621166747339172</v>
      </c>
      <c r="H3973" s="193">
        <f t="shared" si="637"/>
        <v>3.6938379957528418</v>
      </c>
      <c r="I3973" s="193">
        <f t="shared" si="637"/>
        <v>3.8304301584637401</v>
      </c>
      <c r="J3973" s="193">
        <f t="shared" si="637"/>
        <v>3.9720732787248871</v>
      </c>
      <c r="K3973" s="193">
        <f>MAX(0,(F3973-'2031 forecast'!$C$10))</f>
        <v>0</v>
      </c>
      <c r="L3973" s="193">
        <f>MAX(0,(G3973-'2031 forecast'!$C$10))</f>
        <v>0</v>
      </c>
      <c r="M3973" s="193">
        <f>MAX(0,(H3973-'2031 forecast'!$C$10))</f>
        <v>0</v>
      </c>
      <c r="N3973" s="193">
        <f>MAX(0,(I3973-'2031 forecast'!$C$10))</f>
        <v>0</v>
      </c>
      <c r="O3973" s="193">
        <f>MAX(0,(J3973-'2031 forecast'!$C$10))</f>
        <v>0</v>
      </c>
      <c r="P3973" s="175" t="str">
        <f t="shared" si="633"/>
        <v/>
      </c>
      <c r="Q3973" s="175" t="str">
        <f t="shared" si="634"/>
        <v/>
      </c>
    </row>
    <row r="3974" spans="1:17" s="1" customFormat="1" x14ac:dyDescent="0.3">
      <c r="A3974" s="189">
        <f t="shared" ref="A3974:A4037" si="642">A3973 + TIME(1,0,0)</f>
        <v>43996.416666657038</v>
      </c>
      <c r="B3974" s="190">
        <f t="shared" si="638"/>
        <v>43996</v>
      </c>
      <c r="C3974" s="1">
        <f t="shared" si="639"/>
        <v>10</v>
      </c>
      <c r="D3974" s="191">
        <v>2.6653456006176763</v>
      </c>
      <c r="E3974" s="192">
        <f t="shared" si="640"/>
        <v>9.2550519773130515E-5</v>
      </c>
      <c r="F3974" s="193">
        <f t="shared" si="641"/>
        <v>3.9739305420318036</v>
      </c>
      <c r="G3974" s="193">
        <f t="shared" si="637"/>
        <v>4.1208800746921792</v>
      </c>
      <c r="H3974" s="193">
        <f t="shared" si="637"/>
        <v>4.2732635637140719</v>
      </c>
      <c r="I3974" s="193">
        <f t="shared" si="637"/>
        <v>4.4312819480266805</v>
      </c>
      <c r="J3974" s="193">
        <f t="shared" si="637"/>
        <v>4.595143596956242</v>
      </c>
      <c r="K3974" s="193">
        <f>MAX(0,(F3974-'2031 forecast'!$C$10))</f>
        <v>0</v>
      </c>
      <c r="L3974" s="193">
        <f>MAX(0,(G3974-'2031 forecast'!$C$10))</f>
        <v>0</v>
      </c>
      <c r="M3974" s="193">
        <f>MAX(0,(H3974-'2031 forecast'!$C$10))</f>
        <v>0</v>
      </c>
      <c r="N3974" s="193">
        <f>MAX(0,(I3974-'2031 forecast'!$C$10))</f>
        <v>0</v>
      </c>
      <c r="O3974" s="193">
        <f>MAX(0,(J3974-'2031 forecast'!$C$10))</f>
        <v>0</v>
      </c>
      <c r="P3974" s="175" t="str">
        <f t="shared" ref="P3974:P4037" si="643">IF(K3974&gt;0,IF(K3973&gt;0,P3973+1,1),"")</f>
        <v/>
      </c>
      <c r="Q3974" s="175" t="str">
        <f t="shared" ref="Q3974:Q4037" si="644">IF(AND(K3974&gt;0,K3975=0),P3974,"")</f>
        <v/>
      </c>
    </row>
    <row r="3975" spans="1:17" s="1" customFormat="1" x14ac:dyDescent="0.3">
      <c r="A3975" s="189">
        <f t="shared" si="642"/>
        <v>43996.458333323702</v>
      </c>
      <c r="B3975" s="190">
        <f t="shared" si="638"/>
        <v>43996</v>
      </c>
      <c r="C3975" s="1">
        <f t="shared" si="639"/>
        <v>11</v>
      </c>
      <c r="D3975" s="191">
        <v>2.6804040503386801</v>
      </c>
      <c r="E3975" s="192">
        <f t="shared" si="640"/>
        <v>9.3073404065634069E-5</v>
      </c>
      <c r="F3975" s="193">
        <f t="shared" si="641"/>
        <v>3.9963821270150337</v>
      </c>
      <c r="G3975" s="193">
        <f t="shared" si="637"/>
        <v>4.1441618830237728</v>
      </c>
      <c r="H3975" s="193">
        <f t="shared" si="637"/>
        <v>4.2974062957124568</v>
      </c>
      <c r="I3975" s="193">
        <f t="shared" si="637"/>
        <v>4.456317439258469</v>
      </c>
      <c r="J3975" s="193">
        <f t="shared" si="637"/>
        <v>4.6211048602158815</v>
      </c>
      <c r="K3975" s="193">
        <f>MAX(0,(F3975-'2031 forecast'!$C$10))</f>
        <v>0</v>
      </c>
      <c r="L3975" s="193">
        <f>MAX(0,(G3975-'2031 forecast'!$C$10))</f>
        <v>0</v>
      </c>
      <c r="M3975" s="193">
        <f>MAX(0,(H3975-'2031 forecast'!$C$10))</f>
        <v>0</v>
      </c>
      <c r="N3975" s="193">
        <f>MAX(0,(I3975-'2031 forecast'!$C$10))</f>
        <v>0</v>
      </c>
      <c r="O3975" s="193">
        <f>MAX(0,(J3975-'2031 forecast'!$C$10))</f>
        <v>0</v>
      </c>
      <c r="P3975" s="175" t="str">
        <f t="shared" si="643"/>
        <v/>
      </c>
      <c r="Q3975" s="175" t="str">
        <f t="shared" si="644"/>
        <v/>
      </c>
    </row>
    <row r="3976" spans="1:17" s="1" customFormat="1" x14ac:dyDescent="0.3">
      <c r="A3976" s="189">
        <f t="shared" si="642"/>
        <v>43996.499999990367</v>
      </c>
      <c r="B3976" s="190">
        <f t="shared" si="638"/>
        <v>43996</v>
      </c>
      <c r="C3976" s="1">
        <f t="shared" si="639"/>
        <v>12</v>
      </c>
      <c r="D3976" s="191">
        <v>2.7556962989436995</v>
      </c>
      <c r="E3976" s="192">
        <f t="shared" si="640"/>
        <v>9.5687825528151894E-5</v>
      </c>
      <c r="F3976" s="193">
        <f t="shared" si="641"/>
        <v>4.1086400519311868</v>
      </c>
      <c r="G3976" s="193">
        <f t="shared" si="637"/>
        <v>4.2605709246817449</v>
      </c>
      <c r="H3976" s="193">
        <f t="shared" si="637"/>
        <v>4.4181199557043804</v>
      </c>
      <c r="I3976" s="193">
        <f t="shared" si="637"/>
        <v>4.5814948954174151</v>
      </c>
      <c r="J3976" s="193">
        <f t="shared" si="637"/>
        <v>4.750911176514081</v>
      </c>
      <c r="K3976" s="193">
        <f>MAX(0,(F3976-'2031 forecast'!$C$10))</f>
        <v>0</v>
      </c>
      <c r="L3976" s="193">
        <f>MAX(0,(G3976-'2031 forecast'!$C$10))</f>
        <v>0</v>
      </c>
      <c r="M3976" s="193">
        <f>MAX(0,(H3976-'2031 forecast'!$C$10))</f>
        <v>0</v>
      </c>
      <c r="N3976" s="193">
        <f>MAX(0,(I3976-'2031 forecast'!$C$10))</f>
        <v>0</v>
      </c>
      <c r="O3976" s="193">
        <f>MAX(0,(J3976-'2031 forecast'!$C$10))</f>
        <v>0</v>
      </c>
      <c r="P3976" s="175" t="str">
        <f t="shared" si="643"/>
        <v/>
      </c>
      <c r="Q3976" s="175" t="str">
        <f t="shared" si="644"/>
        <v/>
      </c>
    </row>
    <row r="3977" spans="1:17" s="1" customFormat="1" x14ac:dyDescent="0.3">
      <c r="A3977" s="189">
        <f t="shared" si="642"/>
        <v>43996.541666657031</v>
      </c>
      <c r="B3977" s="190">
        <f t="shared" si="638"/>
        <v>43996</v>
      </c>
      <c r="C3977" s="1">
        <f t="shared" si="639"/>
        <v>13</v>
      </c>
      <c r="D3977" s="191">
        <v>2.8159300978277146</v>
      </c>
      <c r="E3977" s="192">
        <f t="shared" si="640"/>
        <v>9.7779362698166138E-5</v>
      </c>
      <c r="F3977" s="193">
        <f t="shared" si="641"/>
        <v>4.1984463918641088</v>
      </c>
      <c r="G3977" s="193">
        <f t="shared" si="637"/>
        <v>4.3536981580081218</v>
      </c>
      <c r="H3977" s="193">
        <f t="shared" si="637"/>
        <v>4.5146908836979183</v>
      </c>
      <c r="I3977" s="193">
        <f t="shared" si="637"/>
        <v>4.6816368603445717</v>
      </c>
      <c r="J3977" s="193">
        <f t="shared" si="637"/>
        <v>4.8547562295526401</v>
      </c>
      <c r="K3977" s="193">
        <f>MAX(0,(F3977-'2031 forecast'!$C$10))</f>
        <v>0</v>
      </c>
      <c r="L3977" s="193">
        <f>MAX(0,(G3977-'2031 forecast'!$C$10))</f>
        <v>0</v>
      </c>
      <c r="M3977" s="193">
        <f>MAX(0,(H3977-'2031 forecast'!$C$10))</f>
        <v>0</v>
      </c>
      <c r="N3977" s="193">
        <f>MAX(0,(I3977-'2031 forecast'!$C$10))</f>
        <v>0</v>
      </c>
      <c r="O3977" s="193">
        <f>MAX(0,(J3977-'2031 forecast'!$C$10))</f>
        <v>0</v>
      </c>
      <c r="P3977" s="175" t="str">
        <f t="shared" si="643"/>
        <v/>
      </c>
      <c r="Q3977" s="175" t="str">
        <f t="shared" si="644"/>
        <v/>
      </c>
    </row>
    <row r="3978" spans="1:17" s="1" customFormat="1" x14ac:dyDescent="0.3">
      <c r="A3978" s="189">
        <f t="shared" si="642"/>
        <v>43996.583333323695</v>
      </c>
      <c r="B3978" s="190">
        <f t="shared" si="638"/>
        <v>43996</v>
      </c>
      <c r="C3978" s="1">
        <f t="shared" si="639"/>
        <v>14</v>
      </c>
      <c r="D3978" s="191">
        <v>2.9665145950377529</v>
      </c>
      <c r="E3978" s="192">
        <f t="shared" si="640"/>
        <v>1.0300820562320176E-4</v>
      </c>
      <c r="F3978" s="193">
        <f t="shared" si="641"/>
        <v>4.4229622416964141</v>
      </c>
      <c r="G3978" s="193">
        <f t="shared" si="637"/>
        <v>4.5865162413240643</v>
      </c>
      <c r="H3978" s="193">
        <f t="shared" si="637"/>
        <v>4.7561182036817637</v>
      </c>
      <c r="I3978" s="193">
        <f t="shared" si="637"/>
        <v>4.9319917726624638</v>
      </c>
      <c r="J3978" s="193">
        <f t="shared" si="637"/>
        <v>5.1143688621490382</v>
      </c>
      <c r="K3978" s="193">
        <f>MAX(0,(F3978-'2031 forecast'!$C$10))</f>
        <v>0</v>
      </c>
      <c r="L3978" s="193">
        <f>MAX(0,(G3978-'2031 forecast'!$C$10))</f>
        <v>0</v>
      </c>
      <c r="M3978" s="193">
        <f>MAX(0,(H3978-'2031 forecast'!$C$10))</f>
        <v>0</v>
      </c>
      <c r="N3978" s="193">
        <f>MAX(0,(I3978-'2031 forecast'!$C$10))</f>
        <v>0</v>
      </c>
      <c r="O3978" s="193">
        <f>MAX(0,(J3978-'2031 forecast'!$C$10))</f>
        <v>0</v>
      </c>
      <c r="P3978" s="175" t="str">
        <f t="shared" si="643"/>
        <v/>
      </c>
      <c r="Q3978" s="175" t="str">
        <f t="shared" si="644"/>
        <v/>
      </c>
    </row>
    <row r="3979" spans="1:17" s="1" customFormat="1" x14ac:dyDescent="0.3">
      <c r="A3979" s="189">
        <f t="shared" si="642"/>
        <v>43996.624999990359</v>
      </c>
      <c r="B3979" s="190">
        <f t="shared" si="638"/>
        <v>43996</v>
      </c>
      <c r="C3979" s="1">
        <f t="shared" si="639"/>
        <v>15</v>
      </c>
      <c r="D3979" s="191">
        <v>3.0116899442007643</v>
      </c>
      <c r="E3979" s="192">
        <f t="shared" si="640"/>
        <v>1.0457685850071245E-4</v>
      </c>
      <c r="F3979" s="193">
        <f t="shared" si="641"/>
        <v>4.4903169966461061</v>
      </c>
      <c r="G3979" s="193">
        <f t="shared" si="637"/>
        <v>4.6563616663188467</v>
      </c>
      <c r="H3979" s="193">
        <f t="shared" si="637"/>
        <v>4.8285463996769176</v>
      </c>
      <c r="I3979" s="193">
        <f t="shared" si="637"/>
        <v>5.0070982463578311</v>
      </c>
      <c r="J3979" s="193">
        <f t="shared" si="637"/>
        <v>5.1922526519279577</v>
      </c>
      <c r="K3979" s="193">
        <f>MAX(0,(F3979-'2031 forecast'!$C$10))</f>
        <v>0</v>
      </c>
      <c r="L3979" s="193">
        <f>MAX(0,(G3979-'2031 forecast'!$C$10))</f>
        <v>0</v>
      </c>
      <c r="M3979" s="193">
        <f>MAX(0,(H3979-'2031 forecast'!$C$10))</f>
        <v>0</v>
      </c>
      <c r="N3979" s="193">
        <f>MAX(0,(I3979-'2031 forecast'!$C$10))</f>
        <v>0</v>
      </c>
      <c r="O3979" s="193">
        <f>MAX(0,(J3979-'2031 forecast'!$C$10))</f>
        <v>0</v>
      </c>
      <c r="P3979" s="175" t="str">
        <f t="shared" si="643"/>
        <v/>
      </c>
      <c r="Q3979" s="175" t="str">
        <f t="shared" si="644"/>
        <v/>
      </c>
    </row>
    <row r="3980" spans="1:17" s="1" customFormat="1" x14ac:dyDescent="0.3">
      <c r="A3980" s="189">
        <f t="shared" si="642"/>
        <v>43996.666666657024</v>
      </c>
      <c r="B3980" s="190">
        <f t="shared" si="638"/>
        <v>43996</v>
      </c>
      <c r="C3980" s="1">
        <f t="shared" si="639"/>
        <v>16</v>
      </c>
      <c r="D3980" s="191">
        <v>3.0568652933637761</v>
      </c>
      <c r="E3980" s="192">
        <f t="shared" si="640"/>
        <v>1.0614551137822314E-4</v>
      </c>
      <c r="F3980" s="193">
        <f t="shared" si="641"/>
        <v>4.5576717515957981</v>
      </c>
      <c r="G3980" s="193">
        <f t="shared" si="637"/>
        <v>4.72620709131363</v>
      </c>
      <c r="H3980" s="193">
        <f t="shared" si="637"/>
        <v>4.9009745956720723</v>
      </c>
      <c r="I3980" s="193">
        <f t="shared" si="637"/>
        <v>5.0822047200531983</v>
      </c>
      <c r="J3980" s="193">
        <f t="shared" si="637"/>
        <v>5.2701364417068772</v>
      </c>
      <c r="K3980" s="193">
        <f>MAX(0,(F3980-'2031 forecast'!$C$10))</f>
        <v>0</v>
      </c>
      <c r="L3980" s="193">
        <f>MAX(0,(G3980-'2031 forecast'!$C$10))</f>
        <v>0</v>
      </c>
      <c r="M3980" s="193">
        <f>MAX(0,(H3980-'2031 forecast'!$C$10))</f>
        <v>0</v>
      </c>
      <c r="N3980" s="193">
        <f>MAX(0,(I3980-'2031 forecast'!$C$10))</f>
        <v>0</v>
      </c>
      <c r="O3980" s="193">
        <f>MAX(0,(J3980-'2031 forecast'!$C$10))</f>
        <v>0</v>
      </c>
      <c r="P3980" s="175" t="str">
        <f t="shared" si="643"/>
        <v/>
      </c>
      <c r="Q3980" s="175" t="str">
        <f t="shared" si="644"/>
        <v/>
      </c>
    </row>
    <row r="3981" spans="1:17" s="1" customFormat="1" x14ac:dyDescent="0.3">
      <c r="A3981" s="189">
        <f t="shared" si="642"/>
        <v>43996.708333323688</v>
      </c>
      <c r="B3981" s="190">
        <f t="shared" si="638"/>
        <v>43996</v>
      </c>
      <c r="C3981" s="1">
        <f t="shared" si="639"/>
        <v>17</v>
      </c>
      <c r="D3981" s="191">
        <v>3.0869821928057832</v>
      </c>
      <c r="E3981" s="192">
        <f t="shared" si="640"/>
        <v>1.0719127996323025E-4</v>
      </c>
      <c r="F3981" s="193">
        <f t="shared" si="641"/>
        <v>4.6025749215622582</v>
      </c>
      <c r="G3981" s="193">
        <f t="shared" si="637"/>
        <v>4.7727707079768171</v>
      </c>
      <c r="H3981" s="193">
        <f t="shared" si="637"/>
        <v>4.9492600596688403</v>
      </c>
      <c r="I3981" s="193">
        <f t="shared" si="637"/>
        <v>5.1322757025167762</v>
      </c>
      <c r="J3981" s="193">
        <f t="shared" si="637"/>
        <v>5.3220589682261563</v>
      </c>
      <c r="K3981" s="193">
        <f>MAX(0,(F3981-'2031 forecast'!$C$10))</f>
        <v>0</v>
      </c>
      <c r="L3981" s="193">
        <f>MAX(0,(G3981-'2031 forecast'!$C$10))</f>
        <v>0</v>
      </c>
      <c r="M3981" s="193">
        <f>MAX(0,(H3981-'2031 forecast'!$C$10))</f>
        <v>0</v>
      </c>
      <c r="N3981" s="193">
        <f>MAX(0,(I3981-'2031 forecast'!$C$10))</f>
        <v>0</v>
      </c>
      <c r="O3981" s="193">
        <f>MAX(0,(J3981-'2031 forecast'!$C$10))</f>
        <v>0</v>
      </c>
      <c r="P3981" s="175" t="str">
        <f t="shared" si="643"/>
        <v/>
      </c>
      <c r="Q3981" s="175" t="str">
        <f t="shared" si="644"/>
        <v/>
      </c>
    </row>
    <row r="3982" spans="1:17" s="1" customFormat="1" x14ac:dyDescent="0.3">
      <c r="A3982" s="189">
        <f t="shared" si="642"/>
        <v>43996.749999990352</v>
      </c>
      <c r="B3982" s="190">
        <f t="shared" si="638"/>
        <v>43996</v>
      </c>
      <c r="C3982" s="1">
        <f t="shared" si="639"/>
        <v>18</v>
      </c>
      <c r="D3982" s="191">
        <v>2.9891022696192584</v>
      </c>
      <c r="E3982" s="192">
        <f t="shared" si="640"/>
        <v>1.037925320619571E-4</v>
      </c>
      <c r="F3982" s="193">
        <f t="shared" si="641"/>
        <v>4.4566396191712601</v>
      </c>
      <c r="G3982" s="193">
        <f t="shared" si="637"/>
        <v>4.6214389538214551</v>
      </c>
      <c r="H3982" s="193">
        <f t="shared" si="637"/>
        <v>4.7923323016793411</v>
      </c>
      <c r="I3982" s="193">
        <f t="shared" si="637"/>
        <v>4.9695450095101465</v>
      </c>
      <c r="J3982" s="193">
        <f t="shared" si="637"/>
        <v>5.1533107570384979</v>
      </c>
      <c r="K3982" s="193">
        <f>MAX(0,(F3982-'2031 forecast'!$C$10))</f>
        <v>0</v>
      </c>
      <c r="L3982" s="193">
        <f>MAX(0,(G3982-'2031 forecast'!$C$10))</f>
        <v>0</v>
      </c>
      <c r="M3982" s="193">
        <f>MAX(0,(H3982-'2031 forecast'!$C$10))</f>
        <v>0</v>
      </c>
      <c r="N3982" s="193">
        <f>MAX(0,(I3982-'2031 forecast'!$C$10))</f>
        <v>0</v>
      </c>
      <c r="O3982" s="193">
        <f>MAX(0,(J3982-'2031 forecast'!$C$10))</f>
        <v>0</v>
      </c>
      <c r="P3982" s="175" t="str">
        <f t="shared" si="643"/>
        <v/>
      </c>
      <c r="Q3982" s="175" t="str">
        <f t="shared" si="644"/>
        <v/>
      </c>
    </row>
    <row r="3983" spans="1:17" s="1" customFormat="1" x14ac:dyDescent="0.3">
      <c r="A3983" s="189">
        <f t="shared" si="642"/>
        <v>43996.791666657016</v>
      </c>
      <c r="B3983" s="190">
        <f t="shared" si="638"/>
        <v>43996</v>
      </c>
      <c r="C3983" s="1">
        <f t="shared" si="639"/>
        <v>19</v>
      </c>
      <c r="D3983" s="191">
        <v>2.8836931215722315</v>
      </c>
      <c r="E3983" s="192">
        <f t="shared" si="640"/>
        <v>1.0013234201443215E-4</v>
      </c>
      <c r="F3983" s="193">
        <f t="shared" si="641"/>
        <v>4.299478524288646</v>
      </c>
      <c r="G3983" s="193">
        <f t="shared" si="637"/>
        <v>4.4584662955002949</v>
      </c>
      <c r="H3983" s="193">
        <f t="shared" si="637"/>
        <v>4.6233331776906477</v>
      </c>
      <c r="I3983" s="193">
        <f t="shared" si="637"/>
        <v>4.7942965708876226</v>
      </c>
      <c r="J3983" s="193">
        <f t="shared" si="637"/>
        <v>4.9715819142210185</v>
      </c>
      <c r="K3983" s="193">
        <f>MAX(0,(F3983-'2031 forecast'!$C$10))</f>
        <v>0</v>
      </c>
      <c r="L3983" s="193">
        <f>MAX(0,(G3983-'2031 forecast'!$C$10))</f>
        <v>0</v>
      </c>
      <c r="M3983" s="193">
        <f>MAX(0,(H3983-'2031 forecast'!$C$10))</f>
        <v>0</v>
      </c>
      <c r="N3983" s="193">
        <f>MAX(0,(I3983-'2031 forecast'!$C$10))</f>
        <v>0</v>
      </c>
      <c r="O3983" s="193">
        <f>MAX(0,(J3983-'2031 forecast'!$C$10))</f>
        <v>0</v>
      </c>
      <c r="P3983" s="175" t="str">
        <f t="shared" si="643"/>
        <v/>
      </c>
      <c r="Q3983" s="175" t="str">
        <f t="shared" si="644"/>
        <v/>
      </c>
    </row>
    <row r="3984" spans="1:17" s="1" customFormat="1" x14ac:dyDescent="0.3">
      <c r="A3984" s="189">
        <f t="shared" si="642"/>
        <v>43996.833333323681</v>
      </c>
      <c r="B3984" s="190">
        <f t="shared" si="638"/>
        <v>43996</v>
      </c>
      <c r="C3984" s="1">
        <f t="shared" si="639"/>
        <v>20</v>
      </c>
      <c r="D3984" s="191">
        <v>2.7180501746411898</v>
      </c>
      <c r="E3984" s="192">
        <f t="shared" si="640"/>
        <v>9.4380614796892988E-5</v>
      </c>
      <c r="F3984" s="193">
        <f t="shared" si="641"/>
        <v>4.0525110894731107</v>
      </c>
      <c r="G3984" s="193">
        <f t="shared" si="637"/>
        <v>4.2023664038527597</v>
      </c>
      <c r="H3984" s="193">
        <f t="shared" si="637"/>
        <v>4.3577631257084182</v>
      </c>
      <c r="I3984" s="193">
        <f t="shared" si="637"/>
        <v>4.5189061673379429</v>
      </c>
      <c r="J3984" s="193">
        <f t="shared" si="637"/>
        <v>4.6860080183649817</v>
      </c>
      <c r="K3984" s="193">
        <f>MAX(0,(F3984-'2031 forecast'!$C$10))</f>
        <v>0</v>
      </c>
      <c r="L3984" s="193">
        <f>MAX(0,(G3984-'2031 forecast'!$C$10))</f>
        <v>0</v>
      </c>
      <c r="M3984" s="193">
        <f>MAX(0,(H3984-'2031 forecast'!$C$10))</f>
        <v>0</v>
      </c>
      <c r="N3984" s="193">
        <f>MAX(0,(I3984-'2031 forecast'!$C$10))</f>
        <v>0</v>
      </c>
      <c r="O3984" s="193">
        <f>MAX(0,(J3984-'2031 forecast'!$C$10))</f>
        <v>0</v>
      </c>
      <c r="P3984" s="175" t="str">
        <f t="shared" si="643"/>
        <v/>
      </c>
      <c r="Q3984" s="175" t="str">
        <f t="shared" si="644"/>
        <v/>
      </c>
    </row>
    <row r="3985" spans="1:17" s="1" customFormat="1" x14ac:dyDescent="0.3">
      <c r="A3985" s="189">
        <f t="shared" si="642"/>
        <v>43996.874999990345</v>
      </c>
      <c r="B3985" s="190">
        <f t="shared" si="638"/>
        <v>43996</v>
      </c>
      <c r="C3985" s="1">
        <f t="shared" si="639"/>
        <v>21</v>
      </c>
      <c r="D3985" s="191">
        <v>2.6276994763151666</v>
      </c>
      <c r="E3985" s="192">
        <f t="shared" si="640"/>
        <v>9.1243309041871595E-5</v>
      </c>
      <c r="F3985" s="193">
        <f t="shared" si="641"/>
        <v>3.9178015795737267</v>
      </c>
      <c r="G3985" s="193">
        <f t="shared" ref="G3985:J4004" si="645">$E3985*G$2</f>
        <v>4.0626755538631931</v>
      </c>
      <c r="H3985" s="193">
        <f t="shared" si="645"/>
        <v>4.2129067337181105</v>
      </c>
      <c r="I3985" s="193">
        <f t="shared" si="645"/>
        <v>4.3686932199472066</v>
      </c>
      <c r="J3985" s="193">
        <f t="shared" si="645"/>
        <v>4.5302404388071418</v>
      </c>
      <c r="K3985" s="193">
        <f>MAX(0,(F3985-'2031 forecast'!$C$10))</f>
        <v>0</v>
      </c>
      <c r="L3985" s="193">
        <f>MAX(0,(G3985-'2031 forecast'!$C$10))</f>
        <v>0</v>
      </c>
      <c r="M3985" s="193">
        <f>MAX(0,(H3985-'2031 forecast'!$C$10))</f>
        <v>0</v>
      </c>
      <c r="N3985" s="193">
        <f>MAX(0,(I3985-'2031 forecast'!$C$10))</f>
        <v>0</v>
      </c>
      <c r="O3985" s="193">
        <f>MAX(0,(J3985-'2031 forecast'!$C$10))</f>
        <v>0</v>
      </c>
      <c r="P3985" s="175" t="str">
        <f t="shared" si="643"/>
        <v/>
      </c>
      <c r="Q3985" s="175" t="str">
        <f t="shared" si="644"/>
        <v/>
      </c>
    </row>
    <row r="3986" spans="1:17" s="1" customFormat="1" x14ac:dyDescent="0.3">
      <c r="A3986" s="189">
        <f t="shared" si="642"/>
        <v>43996.916666657009</v>
      </c>
      <c r="B3986" s="190">
        <f t="shared" si="638"/>
        <v>43996</v>
      </c>
      <c r="C3986" s="1">
        <f t="shared" si="639"/>
        <v>22</v>
      </c>
      <c r="D3986" s="191">
        <v>2.4846442039656305</v>
      </c>
      <c r="E3986" s="192">
        <f t="shared" si="640"/>
        <v>8.627590826308777E-5</v>
      </c>
      <c r="F3986" s="193">
        <f t="shared" si="641"/>
        <v>3.7045115222330374</v>
      </c>
      <c r="G3986" s="193">
        <f t="shared" si="645"/>
        <v>3.8414983747130487</v>
      </c>
      <c r="H3986" s="193">
        <f t="shared" si="645"/>
        <v>3.9835507797334571</v>
      </c>
      <c r="I3986" s="193">
        <f t="shared" si="645"/>
        <v>4.1308560532452105</v>
      </c>
      <c r="J3986" s="193">
        <f t="shared" si="645"/>
        <v>4.2836084378405648</v>
      </c>
      <c r="K3986" s="193">
        <f>MAX(0,(F3986-'2031 forecast'!$C$10))</f>
        <v>0</v>
      </c>
      <c r="L3986" s="193">
        <f>MAX(0,(G3986-'2031 forecast'!$C$10))</f>
        <v>0</v>
      </c>
      <c r="M3986" s="193">
        <f>MAX(0,(H3986-'2031 forecast'!$C$10))</f>
        <v>0</v>
      </c>
      <c r="N3986" s="193">
        <f>MAX(0,(I3986-'2031 forecast'!$C$10))</f>
        <v>0</v>
      </c>
      <c r="O3986" s="193">
        <f>MAX(0,(J3986-'2031 forecast'!$C$10))</f>
        <v>0</v>
      </c>
      <c r="P3986" s="175" t="str">
        <f t="shared" si="643"/>
        <v/>
      </c>
      <c r="Q3986" s="175" t="str">
        <f t="shared" si="644"/>
        <v/>
      </c>
    </row>
    <row r="3987" spans="1:17" s="1" customFormat="1" x14ac:dyDescent="0.3">
      <c r="A3987" s="189">
        <f t="shared" si="642"/>
        <v>43996.958333323673</v>
      </c>
      <c r="B3987" s="190">
        <f t="shared" si="638"/>
        <v>43996</v>
      </c>
      <c r="C3987" s="1">
        <f t="shared" si="639"/>
        <v>23</v>
      </c>
      <c r="D3987" s="191">
        <v>2.3491181564765959</v>
      </c>
      <c r="E3987" s="192">
        <f t="shared" si="640"/>
        <v>8.1569949630555701E-5</v>
      </c>
      <c r="F3987" s="193">
        <f t="shared" si="641"/>
        <v>3.5024472573839622</v>
      </c>
      <c r="G3987" s="193">
        <f t="shared" si="645"/>
        <v>3.6319620997287001</v>
      </c>
      <c r="H3987" s="193">
        <f t="shared" si="645"/>
        <v>3.7662661917479956</v>
      </c>
      <c r="I3987" s="193">
        <f t="shared" si="645"/>
        <v>3.9055366321591078</v>
      </c>
      <c r="J3987" s="193">
        <f t="shared" si="645"/>
        <v>4.0499570685038062</v>
      </c>
      <c r="K3987" s="193">
        <f>MAX(0,(F3987-'2031 forecast'!$C$10))</f>
        <v>0</v>
      </c>
      <c r="L3987" s="193">
        <f>MAX(0,(G3987-'2031 forecast'!$C$10))</f>
        <v>0</v>
      </c>
      <c r="M3987" s="193">
        <f>MAX(0,(H3987-'2031 forecast'!$C$10))</f>
        <v>0</v>
      </c>
      <c r="N3987" s="193">
        <f>MAX(0,(I3987-'2031 forecast'!$C$10))</f>
        <v>0</v>
      </c>
      <c r="O3987" s="193">
        <f>MAX(0,(J3987-'2031 forecast'!$C$10))</f>
        <v>0</v>
      </c>
      <c r="P3987" s="175" t="str">
        <f t="shared" si="643"/>
        <v/>
      </c>
      <c r="Q3987" s="175" t="str">
        <f t="shared" si="644"/>
        <v/>
      </c>
    </row>
    <row r="3988" spans="1:17" s="1" customFormat="1" x14ac:dyDescent="0.3">
      <c r="A3988" s="189">
        <f t="shared" si="642"/>
        <v>43996.999999990338</v>
      </c>
      <c r="B3988" s="190">
        <f t="shared" si="638"/>
        <v>43996</v>
      </c>
      <c r="C3988" s="1">
        <f t="shared" si="639"/>
        <v>0</v>
      </c>
      <c r="D3988" s="191">
        <v>2.1985336592665576</v>
      </c>
      <c r="E3988" s="192">
        <f t="shared" si="640"/>
        <v>7.6341106705520077E-5</v>
      </c>
      <c r="F3988" s="193">
        <f t="shared" si="641"/>
        <v>3.277931407551657</v>
      </c>
      <c r="G3988" s="193">
        <f t="shared" si="645"/>
        <v>3.3991440164127575</v>
      </c>
      <c r="H3988" s="193">
        <f t="shared" si="645"/>
        <v>3.5248388717641497</v>
      </c>
      <c r="I3988" s="193">
        <f t="shared" si="645"/>
        <v>3.6551817198412162</v>
      </c>
      <c r="J3988" s="193">
        <f t="shared" si="645"/>
        <v>3.7903444359074085</v>
      </c>
      <c r="K3988" s="193">
        <f>MAX(0,(F3988-'2031 forecast'!$C$10))</f>
        <v>0</v>
      </c>
      <c r="L3988" s="193">
        <f>MAX(0,(G3988-'2031 forecast'!$C$10))</f>
        <v>0</v>
      </c>
      <c r="M3988" s="193">
        <f>MAX(0,(H3988-'2031 forecast'!$C$10))</f>
        <v>0</v>
      </c>
      <c r="N3988" s="193">
        <f>MAX(0,(I3988-'2031 forecast'!$C$10))</f>
        <v>0</v>
      </c>
      <c r="O3988" s="193">
        <f>MAX(0,(J3988-'2031 forecast'!$C$10))</f>
        <v>0</v>
      </c>
      <c r="P3988" s="175" t="str">
        <f t="shared" si="643"/>
        <v/>
      </c>
      <c r="Q3988" s="175" t="str">
        <f t="shared" si="644"/>
        <v/>
      </c>
    </row>
    <row r="3989" spans="1:17" s="1" customFormat="1" x14ac:dyDescent="0.3">
      <c r="A3989" s="189">
        <f t="shared" si="642"/>
        <v>43997.041666657002</v>
      </c>
      <c r="B3989" s="190">
        <f t="shared" si="638"/>
        <v>43997</v>
      </c>
      <c r="C3989" s="1">
        <f t="shared" si="639"/>
        <v>1</v>
      </c>
      <c r="D3989" s="191">
        <v>2.0780660614985274</v>
      </c>
      <c r="E3989" s="192">
        <f t="shared" si="640"/>
        <v>7.215803236549159E-5</v>
      </c>
      <c r="F3989" s="193">
        <f t="shared" si="641"/>
        <v>3.0983187276858133</v>
      </c>
      <c r="G3989" s="193">
        <f t="shared" si="645"/>
        <v>3.2128895497600043</v>
      </c>
      <c r="H3989" s="193">
        <f t="shared" si="645"/>
        <v>3.3316970157770736</v>
      </c>
      <c r="I3989" s="193">
        <f t="shared" si="645"/>
        <v>3.4548977899869033</v>
      </c>
      <c r="J3989" s="193">
        <f t="shared" si="645"/>
        <v>3.5826543298302909</v>
      </c>
      <c r="K3989" s="193">
        <f>MAX(0,(F3989-'2031 forecast'!$C$10))</f>
        <v>0</v>
      </c>
      <c r="L3989" s="193">
        <f>MAX(0,(G3989-'2031 forecast'!$C$10))</f>
        <v>0</v>
      </c>
      <c r="M3989" s="193">
        <f>MAX(0,(H3989-'2031 forecast'!$C$10))</f>
        <v>0</v>
      </c>
      <c r="N3989" s="193">
        <f>MAX(0,(I3989-'2031 forecast'!$C$10))</f>
        <v>0</v>
      </c>
      <c r="O3989" s="193">
        <f>MAX(0,(J3989-'2031 forecast'!$C$10))</f>
        <v>0</v>
      </c>
      <c r="P3989" s="175" t="str">
        <f t="shared" si="643"/>
        <v/>
      </c>
      <c r="Q3989" s="175" t="str">
        <f t="shared" si="644"/>
        <v/>
      </c>
    </row>
    <row r="3990" spans="1:17" s="1" customFormat="1" x14ac:dyDescent="0.3">
      <c r="A3990" s="189">
        <f t="shared" si="642"/>
        <v>43997.083333323666</v>
      </c>
      <c r="B3990" s="190">
        <f t="shared" si="638"/>
        <v>43997</v>
      </c>
      <c r="C3990" s="1">
        <f t="shared" si="639"/>
        <v>2</v>
      </c>
      <c r="D3990" s="191">
        <v>2.0328907123355155</v>
      </c>
      <c r="E3990" s="192">
        <f t="shared" si="640"/>
        <v>7.0589379487980886E-5</v>
      </c>
      <c r="F3990" s="193">
        <f t="shared" si="641"/>
        <v>3.0309639727361208</v>
      </c>
      <c r="G3990" s="193">
        <f t="shared" si="645"/>
        <v>3.143044124765221</v>
      </c>
      <c r="H3990" s="193">
        <f t="shared" si="645"/>
        <v>3.2592688197819188</v>
      </c>
      <c r="I3990" s="193">
        <f t="shared" si="645"/>
        <v>3.3797913162915352</v>
      </c>
      <c r="J3990" s="193">
        <f t="shared" si="645"/>
        <v>3.5047705400513705</v>
      </c>
      <c r="K3990" s="193">
        <f>MAX(0,(F3990-'2031 forecast'!$C$10))</f>
        <v>0</v>
      </c>
      <c r="L3990" s="193">
        <f>MAX(0,(G3990-'2031 forecast'!$C$10))</f>
        <v>0</v>
      </c>
      <c r="M3990" s="193">
        <f>MAX(0,(H3990-'2031 forecast'!$C$10))</f>
        <v>0</v>
      </c>
      <c r="N3990" s="193">
        <f>MAX(0,(I3990-'2031 forecast'!$C$10))</f>
        <v>0</v>
      </c>
      <c r="O3990" s="193">
        <f>MAX(0,(J3990-'2031 forecast'!$C$10))</f>
        <v>0</v>
      </c>
      <c r="P3990" s="175" t="str">
        <f t="shared" si="643"/>
        <v/>
      </c>
      <c r="Q3990" s="175" t="str">
        <f t="shared" si="644"/>
        <v/>
      </c>
    </row>
    <row r="3991" spans="1:17" s="1" customFormat="1" x14ac:dyDescent="0.3">
      <c r="A3991" s="189">
        <f t="shared" si="642"/>
        <v>43997.12499999033</v>
      </c>
      <c r="B3991" s="190">
        <f t="shared" si="638"/>
        <v>43997</v>
      </c>
      <c r="C3991" s="1">
        <f t="shared" si="639"/>
        <v>3</v>
      </c>
      <c r="D3991" s="191">
        <v>2.0103030377540101</v>
      </c>
      <c r="E3991" s="192">
        <f t="shared" si="640"/>
        <v>6.9805053049225548E-5</v>
      </c>
      <c r="F3991" s="193">
        <f t="shared" si="641"/>
        <v>2.9972865952612753</v>
      </c>
      <c r="G3991" s="193">
        <f t="shared" si="645"/>
        <v>3.1081214122678298</v>
      </c>
      <c r="H3991" s="193">
        <f t="shared" si="645"/>
        <v>3.2230547217843424</v>
      </c>
      <c r="I3991" s="193">
        <f t="shared" si="645"/>
        <v>3.3422380794438515</v>
      </c>
      <c r="J3991" s="193">
        <f t="shared" si="645"/>
        <v>3.4658286451619111</v>
      </c>
      <c r="K3991" s="193">
        <f>MAX(0,(F3991-'2031 forecast'!$C$10))</f>
        <v>0</v>
      </c>
      <c r="L3991" s="193">
        <f>MAX(0,(G3991-'2031 forecast'!$C$10))</f>
        <v>0</v>
      </c>
      <c r="M3991" s="193">
        <f>MAX(0,(H3991-'2031 forecast'!$C$10))</f>
        <v>0</v>
      </c>
      <c r="N3991" s="193">
        <f>MAX(0,(I3991-'2031 forecast'!$C$10))</f>
        <v>0</v>
      </c>
      <c r="O3991" s="193">
        <f>MAX(0,(J3991-'2031 forecast'!$C$10))</f>
        <v>0</v>
      </c>
      <c r="P3991" s="175" t="str">
        <f t="shared" si="643"/>
        <v/>
      </c>
      <c r="Q3991" s="175" t="str">
        <f t="shared" si="644"/>
        <v/>
      </c>
    </row>
    <row r="3992" spans="1:17" s="1" customFormat="1" x14ac:dyDescent="0.3">
      <c r="A3992" s="189">
        <f t="shared" si="642"/>
        <v>43997.166666656994</v>
      </c>
      <c r="B3992" s="190">
        <f t="shared" si="638"/>
        <v>43997</v>
      </c>
      <c r="C3992" s="1">
        <f t="shared" si="639"/>
        <v>4</v>
      </c>
      <c r="D3992" s="191">
        <v>1.9651276885909985</v>
      </c>
      <c r="E3992" s="192">
        <f t="shared" si="640"/>
        <v>6.8236400171714859E-5</v>
      </c>
      <c r="F3992" s="193">
        <f t="shared" si="641"/>
        <v>2.9299318403115837</v>
      </c>
      <c r="G3992" s="193">
        <f t="shared" si="645"/>
        <v>3.0382759872730469</v>
      </c>
      <c r="H3992" s="193">
        <f t="shared" si="645"/>
        <v>3.1506265257891881</v>
      </c>
      <c r="I3992" s="193">
        <f t="shared" si="645"/>
        <v>3.2671316057484838</v>
      </c>
      <c r="J3992" s="193">
        <f t="shared" si="645"/>
        <v>3.3879448553829916</v>
      </c>
      <c r="K3992" s="193">
        <f>MAX(0,(F3992-'2031 forecast'!$C$10))</f>
        <v>0</v>
      </c>
      <c r="L3992" s="193">
        <f>MAX(0,(G3992-'2031 forecast'!$C$10))</f>
        <v>0</v>
      </c>
      <c r="M3992" s="193">
        <f>MAX(0,(H3992-'2031 forecast'!$C$10))</f>
        <v>0</v>
      </c>
      <c r="N3992" s="193">
        <f>MAX(0,(I3992-'2031 forecast'!$C$10))</f>
        <v>0</v>
      </c>
      <c r="O3992" s="193">
        <f>MAX(0,(J3992-'2031 forecast'!$C$10))</f>
        <v>0</v>
      </c>
      <c r="P3992" s="175" t="str">
        <f t="shared" si="643"/>
        <v/>
      </c>
      <c r="Q3992" s="175" t="str">
        <f t="shared" si="644"/>
        <v/>
      </c>
    </row>
    <row r="3993" spans="1:17" s="1" customFormat="1" x14ac:dyDescent="0.3">
      <c r="A3993" s="189">
        <f t="shared" si="642"/>
        <v>43997.208333323659</v>
      </c>
      <c r="B3993" s="190">
        <f t="shared" si="638"/>
        <v>43997</v>
      </c>
      <c r="C3993" s="1">
        <f t="shared" si="639"/>
        <v>5</v>
      </c>
      <c r="D3993" s="191">
        <v>1.9726569134515002</v>
      </c>
      <c r="E3993" s="192">
        <f t="shared" si="640"/>
        <v>6.8497842317966643E-5</v>
      </c>
      <c r="F3993" s="193">
        <f t="shared" si="641"/>
        <v>2.9411576328031988</v>
      </c>
      <c r="G3993" s="193">
        <f t="shared" si="645"/>
        <v>3.0499168914388441</v>
      </c>
      <c r="H3993" s="193">
        <f t="shared" si="645"/>
        <v>3.1626978917883806</v>
      </c>
      <c r="I3993" s="193">
        <f t="shared" si="645"/>
        <v>3.2796493513643785</v>
      </c>
      <c r="J3993" s="193">
        <f t="shared" si="645"/>
        <v>3.4009254870128118</v>
      </c>
      <c r="K3993" s="193">
        <f>MAX(0,(F3993-'2031 forecast'!$C$10))</f>
        <v>0</v>
      </c>
      <c r="L3993" s="193">
        <f>MAX(0,(G3993-'2031 forecast'!$C$10))</f>
        <v>0</v>
      </c>
      <c r="M3993" s="193">
        <f>MAX(0,(H3993-'2031 forecast'!$C$10))</f>
        <v>0</v>
      </c>
      <c r="N3993" s="193">
        <f>MAX(0,(I3993-'2031 forecast'!$C$10))</f>
        <v>0</v>
      </c>
      <c r="O3993" s="193">
        <f>MAX(0,(J3993-'2031 forecast'!$C$10))</f>
        <v>0</v>
      </c>
      <c r="P3993" s="175" t="str">
        <f t="shared" si="643"/>
        <v/>
      </c>
      <c r="Q3993" s="175" t="str">
        <f t="shared" si="644"/>
        <v/>
      </c>
    </row>
    <row r="3994" spans="1:17" s="1" customFormat="1" x14ac:dyDescent="0.3">
      <c r="A3994" s="189">
        <f t="shared" si="642"/>
        <v>43997.249999990323</v>
      </c>
      <c r="B3994" s="190">
        <f t="shared" si="638"/>
        <v>43997</v>
      </c>
      <c r="C3994" s="1">
        <f t="shared" si="639"/>
        <v>6</v>
      </c>
      <c r="D3994" s="191">
        <v>2.2211213338480635</v>
      </c>
      <c r="E3994" s="192">
        <f t="shared" si="640"/>
        <v>7.7125433144275429E-5</v>
      </c>
      <c r="F3994" s="193">
        <f t="shared" si="641"/>
        <v>3.311608785026503</v>
      </c>
      <c r="G3994" s="193">
        <f t="shared" si="645"/>
        <v>3.4340667289101492</v>
      </c>
      <c r="H3994" s="193">
        <f t="shared" si="645"/>
        <v>3.561052969761727</v>
      </c>
      <c r="I3994" s="193">
        <f t="shared" si="645"/>
        <v>3.6927349566889003</v>
      </c>
      <c r="J3994" s="193">
        <f t="shared" si="645"/>
        <v>3.8292863307968688</v>
      </c>
      <c r="K3994" s="193">
        <f>MAX(0,(F3994-'2031 forecast'!$C$10))</f>
        <v>0</v>
      </c>
      <c r="L3994" s="193">
        <f>MAX(0,(G3994-'2031 forecast'!$C$10))</f>
        <v>0</v>
      </c>
      <c r="M3994" s="193">
        <f>MAX(0,(H3994-'2031 forecast'!$C$10))</f>
        <v>0</v>
      </c>
      <c r="N3994" s="193">
        <f>MAX(0,(I3994-'2031 forecast'!$C$10))</f>
        <v>0</v>
      </c>
      <c r="O3994" s="193">
        <f>MAX(0,(J3994-'2031 forecast'!$C$10))</f>
        <v>0</v>
      </c>
      <c r="P3994" s="175" t="str">
        <f t="shared" si="643"/>
        <v/>
      </c>
      <c r="Q3994" s="175" t="str">
        <f t="shared" si="644"/>
        <v/>
      </c>
    </row>
    <row r="3995" spans="1:17" s="1" customFormat="1" x14ac:dyDescent="0.3">
      <c r="A3995" s="189">
        <f t="shared" si="642"/>
        <v>43997.291666656987</v>
      </c>
      <c r="B3995" s="190">
        <f t="shared" si="638"/>
        <v>43997</v>
      </c>
      <c r="C3995" s="1">
        <f t="shared" si="639"/>
        <v>7</v>
      </c>
      <c r="D3995" s="191">
        <v>2.401822730500109</v>
      </c>
      <c r="E3995" s="192">
        <f t="shared" si="640"/>
        <v>8.3400044654318161E-5</v>
      </c>
      <c r="F3995" s="193">
        <f t="shared" si="641"/>
        <v>3.5810278048252688</v>
      </c>
      <c r="G3995" s="193">
        <f t="shared" si="645"/>
        <v>3.7134484288892793</v>
      </c>
      <c r="H3995" s="193">
        <f t="shared" si="645"/>
        <v>3.8507657537423414</v>
      </c>
      <c r="I3995" s="193">
        <f t="shared" si="645"/>
        <v>3.9931608514703694</v>
      </c>
      <c r="J3995" s="193">
        <f t="shared" si="645"/>
        <v>4.1408214899125451</v>
      </c>
      <c r="K3995" s="193">
        <f>MAX(0,(F3995-'2031 forecast'!$C$10))</f>
        <v>0</v>
      </c>
      <c r="L3995" s="193">
        <f>MAX(0,(G3995-'2031 forecast'!$C$10))</f>
        <v>0</v>
      </c>
      <c r="M3995" s="193">
        <f>MAX(0,(H3995-'2031 forecast'!$C$10))</f>
        <v>0</v>
      </c>
      <c r="N3995" s="193">
        <f>MAX(0,(I3995-'2031 forecast'!$C$10))</f>
        <v>0</v>
      </c>
      <c r="O3995" s="193">
        <f>MAX(0,(J3995-'2031 forecast'!$C$10))</f>
        <v>0</v>
      </c>
      <c r="P3995" s="175" t="str">
        <f t="shared" si="643"/>
        <v/>
      </c>
      <c r="Q3995" s="175" t="str">
        <f t="shared" si="644"/>
        <v/>
      </c>
    </row>
    <row r="3996" spans="1:17" s="1" customFormat="1" x14ac:dyDescent="0.3">
      <c r="A3996" s="189">
        <f t="shared" si="642"/>
        <v>43997.333333323651</v>
      </c>
      <c r="B3996" s="190">
        <f t="shared" si="638"/>
        <v>43997</v>
      </c>
      <c r="C3996" s="1">
        <f t="shared" si="639"/>
        <v>8</v>
      </c>
      <c r="D3996" s="191">
        <v>2.6276994763151666</v>
      </c>
      <c r="E3996" s="192">
        <f t="shared" si="640"/>
        <v>9.1243309041871595E-5</v>
      </c>
      <c r="F3996" s="193">
        <f t="shared" si="641"/>
        <v>3.9178015795737267</v>
      </c>
      <c r="G3996" s="193">
        <f t="shared" si="645"/>
        <v>4.0626755538631931</v>
      </c>
      <c r="H3996" s="193">
        <f t="shared" si="645"/>
        <v>4.2129067337181105</v>
      </c>
      <c r="I3996" s="193">
        <f t="shared" si="645"/>
        <v>4.3686932199472066</v>
      </c>
      <c r="J3996" s="193">
        <f t="shared" si="645"/>
        <v>4.5302404388071418</v>
      </c>
      <c r="K3996" s="193">
        <f>MAX(0,(F3996-'2031 forecast'!$C$10))</f>
        <v>0</v>
      </c>
      <c r="L3996" s="193">
        <f>MAX(0,(G3996-'2031 forecast'!$C$10))</f>
        <v>0</v>
      </c>
      <c r="M3996" s="193">
        <f>MAX(0,(H3996-'2031 forecast'!$C$10))</f>
        <v>0</v>
      </c>
      <c r="N3996" s="193">
        <f>MAX(0,(I3996-'2031 forecast'!$C$10))</f>
        <v>0</v>
      </c>
      <c r="O3996" s="193">
        <f>MAX(0,(J3996-'2031 forecast'!$C$10))</f>
        <v>0</v>
      </c>
      <c r="P3996" s="175" t="str">
        <f t="shared" si="643"/>
        <v/>
      </c>
      <c r="Q3996" s="175" t="str">
        <f t="shared" si="644"/>
        <v/>
      </c>
    </row>
    <row r="3997" spans="1:17" s="1" customFormat="1" x14ac:dyDescent="0.3">
      <c r="A3997" s="189">
        <f t="shared" si="642"/>
        <v>43997.374999990316</v>
      </c>
      <c r="B3997" s="190">
        <f t="shared" si="638"/>
        <v>43997</v>
      </c>
      <c r="C3997" s="1">
        <f t="shared" si="639"/>
        <v>9</v>
      </c>
      <c r="D3997" s="191">
        <v>2.7933424232462087</v>
      </c>
      <c r="E3997" s="192">
        <f t="shared" si="640"/>
        <v>9.6995036259410786E-5</v>
      </c>
      <c r="F3997" s="193">
        <f t="shared" si="641"/>
        <v>4.1647690143892628</v>
      </c>
      <c r="G3997" s="193">
        <f t="shared" si="645"/>
        <v>4.3187754455107301</v>
      </c>
      <c r="H3997" s="193">
        <f t="shared" si="645"/>
        <v>4.4784767857003409</v>
      </c>
      <c r="I3997" s="193">
        <f t="shared" si="645"/>
        <v>4.6440836234968881</v>
      </c>
      <c r="J3997" s="193">
        <f t="shared" si="645"/>
        <v>4.8158143346631803</v>
      </c>
      <c r="K3997" s="193">
        <f>MAX(0,(F3997-'2031 forecast'!$C$10))</f>
        <v>0</v>
      </c>
      <c r="L3997" s="193">
        <f>MAX(0,(G3997-'2031 forecast'!$C$10))</f>
        <v>0</v>
      </c>
      <c r="M3997" s="193">
        <f>MAX(0,(H3997-'2031 forecast'!$C$10))</f>
        <v>0</v>
      </c>
      <c r="N3997" s="193">
        <f>MAX(0,(I3997-'2031 forecast'!$C$10))</f>
        <v>0</v>
      </c>
      <c r="O3997" s="193">
        <f>MAX(0,(J3997-'2031 forecast'!$C$10))</f>
        <v>0</v>
      </c>
      <c r="P3997" s="175" t="str">
        <f t="shared" si="643"/>
        <v/>
      </c>
      <c r="Q3997" s="175" t="str">
        <f t="shared" si="644"/>
        <v/>
      </c>
    </row>
    <row r="3998" spans="1:17" s="1" customFormat="1" x14ac:dyDescent="0.3">
      <c r="A3998" s="189">
        <f t="shared" si="642"/>
        <v>43997.41666665698</v>
      </c>
      <c r="B3998" s="190">
        <f t="shared" si="638"/>
        <v>43997</v>
      </c>
      <c r="C3998" s="1">
        <f t="shared" si="639"/>
        <v>10</v>
      </c>
      <c r="D3998" s="191">
        <v>2.9665145950377529</v>
      </c>
      <c r="E3998" s="192">
        <f t="shared" si="640"/>
        <v>1.0300820562320176E-4</v>
      </c>
      <c r="F3998" s="193">
        <f t="shared" si="641"/>
        <v>4.4229622416964141</v>
      </c>
      <c r="G3998" s="193">
        <f t="shared" si="645"/>
        <v>4.5865162413240643</v>
      </c>
      <c r="H3998" s="193">
        <f t="shared" si="645"/>
        <v>4.7561182036817637</v>
      </c>
      <c r="I3998" s="193">
        <f t="shared" si="645"/>
        <v>4.9319917726624638</v>
      </c>
      <c r="J3998" s="193">
        <f t="shared" si="645"/>
        <v>5.1143688621490382</v>
      </c>
      <c r="K3998" s="193">
        <f>MAX(0,(F3998-'2031 forecast'!$C$10))</f>
        <v>0</v>
      </c>
      <c r="L3998" s="193">
        <f>MAX(0,(G3998-'2031 forecast'!$C$10))</f>
        <v>0</v>
      </c>
      <c r="M3998" s="193">
        <f>MAX(0,(H3998-'2031 forecast'!$C$10))</f>
        <v>0</v>
      </c>
      <c r="N3998" s="193">
        <f>MAX(0,(I3998-'2031 forecast'!$C$10))</f>
        <v>0</v>
      </c>
      <c r="O3998" s="193">
        <f>MAX(0,(J3998-'2031 forecast'!$C$10))</f>
        <v>0</v>
      </c>
      <c r="P3998" s="175" t="str">
        <f t="shared" si="643"/>
        <v/>
      </c>
      <c r="Q3998" s="175" t="str">
        <f t="shared" si="644"/>
        <v/>
      </c>
    </row>
    <row r="3999" spans="1:17" s="1" customFormat="1" x14ac:dyDescent="0.3">
      <c r="A3999" s="189">
        <f t="shared" si="642"/>
        <v>43997.458333323644</v>
      </c>
      <c r="B3999" s="190">
        <f t="shared" si="638"/>
        <v>43997</v>
      </c>
      <c r="C3999" s="1">
        <f t="shared" si="639"/>
        <v>11</v>
      </c>
      <c r="D3999" s="191">
        <v>3.1246283171082929</v>
      </c>
      <c r="E3999" s="192">
        <f t="shared" si="640"/>
        <v>1.0849849069448915E-4</v>
      </c>
      <c r="F3999" s="193">
        <f t="shared" si="641"/>
        <v>4.6587038840203343</v>
      </c>
      <c r="G3999" s="193">
        <f t="shared" si="645"/>
        <v>4.8309752288058032</v>
      </c>
      <c r="H3999" s="193">
        <f t="shared" si="645"/>
        <v>5.0096168896648017</v>
      </c>
      <c r="I3999" s="193">
        <f t="shared" si="645"/>
        <v>5.1948644305962492</v>
      </c>
      <c r="J3999" s="193">
        <f t="shared" si="645"/>
        <v>5.3869621263752556</v>
      </c>
      <c r="K3999" s="193">
        <f>MAX(0,(F3999-'2031 forecast'!$C$10))</f>
        <v>0</v>
      </c>
      <c r="L3999" s="193">
        <f>MAX(0,(G3999-'2031 forecast'!$C$10))</f>
        <v>0</v>
      </c>
      <c r="M3999" s="193">
        <f>MAX(0,(H3999-'2031 forecast'!$C$10))</f>
        <v>0</v>
      </c>
      <c r="N3999" s="193">
        <f>MAX(0,(I3999-'2031 forecast'!$C$10))</f>
        <v>0</v>
      </c>
      <c r="O3999" s="193">
        <f>MAX(0,(J3999-'2031 forecast'!$C$10))</f>
        <v>0</v>
      </c>
      <c r="P3999" s="175" t="str">
        <f t="shared" si="643"/>
        <v/>
      </c>
      <c r="Q3999" s="175" t="str">
        <f t="shared" si="644"/>
        <v/>
      </c>
    </row>
    <row r="4000" spans="1:17" s="1" customFormat="1" x14ac:dyDescent="0.3">
      <c r="A4000" s="189">
        <f t="shared" si="642"/>
        <v>43997.499999990308</v>
      </c>
      <c r="B4000" s="190">
        <f t="shared" si="638"/>
        <v>43997</v>
      </c>
      <c r="C4000" s="1">
        <f t="shared" si="639"/>
        <v>12</v>
      </c>
      <c r="D4000" s="191">
        <v>3.1622744414108026</v>
      </c>
      <c r="E4000" s="192">
        <f t="shared" si="640"/>
        <v>1.0980570142574807E-4</v>
      </c>
      <c r="F4000" s="193">
        <f t="shared" si="641"/>
        <v>4.7148328464784113</v>
      </c>
      <c r="G4000" s="193">
        <f t="shared" si="645"/>
        <v>4.8891797496347893</v>
      </c>
      <c r="H4000" s="193">
        <f t="shared" si="645"/>
        <v>5.0699737196607639</v>
      </c>
      <c r="I4000" s="193">
        <f t="shared" si="645"/>
        <v>5.2574531586757223</v>
      </c>
      <c r="J4000" s="193">
        <f t="shared" si="645"/>
        <v>5.4518652845243558</v>
      </c>
      <c r="K4000" s="193">
        <f>MAX(0,(F4000-'2031 forecast'!$C$10))</f>
        <v>0</v>
      </c>
      <c r="L4000" s="193">
        <f>MAX(0,(G4000-'2031 forecast'!$C$10))</f>
        <v>0</v>
      </c>
      <c r="M4000" s="193">
        <f>MAX(0,(H4000-'2031 forecast'!$C$10))</f>
        <v>0</v>
      </c>
      <c r="N4000" s="193">
        <f>MAX(0,(I4000-'2031 forecast'!$C$10))</f>
        <v>0</v>
      </c>
      <c r="O4000" s="193">
        <f>MAX(0,(J4000-'2031 forecast'!$C$10))</f>
        <v>0</v>
      </c>
      <c r="P4000" s="175" t="str">
        <f t="shared" si="643"/>
        <v/>
      </c>
      <c r="Q4000" s="175" t="str">
        <f t="shared" si="644"/>
        <v/>
      </c>
    </row>
    <row r="4001" spans="1:17" s="1" customFormat="1" x14ac:dyDescent="0.3">
      <c r="A4001" s="189">
        <f t="shared" si="642"/>
        <v>43997.541666656973</v>
      </c>
      <c r="B4001" s="190">
        <f t="shared" si="638"/>
        <v>43997</v>
      </c>
      <c r="C4001" s="1">
        <f t="shared" si="639"/>
        <v>13</v>
      </c>
      <c r="D4001" s="191">
        <v>3.2601543645973274</v>
      </c>
      <c r="E4001" s="192">
        <f t="shared" si="640"/>
        <v>1.1320444932702122E-4</v>
      </c>
      <c r="F4001" s="193">
        <f t="shared" si="641"/>
        <v>4.8607681488694094</v>
      </c>
      <c r="G4001" s="193">
        <f t="shared" si="645"/>
        <v>5.0405115037901513</v>
      </c>
      <c r="H4001" s="193">
        <f t="shared" si="645"/>
        <v>5.2269014776502631</v>
      </c>
      <c r="I4001" s="193">
        <f t="shared" si="645"/>
        <v>5.4201838516823519</v>
      </c>
      <c r="J4001" s="193">
        <f t="shared" si="645"/>
        <v>5.6206134957120142</v>
      </c>
      <c r="K4001" s="193">
        <f>MAX(0,(F4001-'2031 forecast'!$C$10))</f>
        <v>0</v>
      </c>
      <c r="L4001" s="193">
        <f>MAX(0,(G4001-'2031 forecast'!$C$10))</f>
        <v>0</v>
      </c>
      <c r="M4001" s="193">
        <f>MAX(0,(H4001-'2031 forecast'!$C$10))</f>
        <v>0</v>
      </c>
      <c r="N4001" s="193">
        <f>MAX(0,(I4001-'2031 forecast'!$C$10))</f>
        <v>0</v>
      </c>
      <c r="O4001" s="193">
        <f>MAX(0,(J4001-'2031 forecast'!$C$10))</f>
        <v>0</v>
      </c>
      <c r="P4001" s="175" t="str">
        <f t="shared" si="643"/>
        <v/>
      </c>
      <c r="Q4001" s="175" t="str">
        <f t="shared" si="644"/>
        <v/>
      </c>
    </row>
    <row r="4002" spans="1:17" s="1" customFormat="1" x14ac:dyDescent="0.3">
      <c r="A4002" s="189">
        <f t="shared" si="642"/>
        <v>43997.583333323637</v>
      </c>
      <c r="B4002" s="190">
        <f t="shared" si="638"/>
        <v>43997</v>
      </c>
      <c r="C4002" s="1">
        <f t="shared" si="639"/>
        <v>14</v>
      </c>
      <c r="D4002" s="191">
        <v>3.3279173883418443</v>
      </c>
      <c r="E4002" s="192">
        <f t="shared" si="640"/>
        <v>1.1555742864328724E-4</v>
      </c>
      <c r="F4002" s="193">
        <f t="shared" si="641"/>
        <v>4.9618002812939466</v>
      </c>
      <c r="G4002" s="193">
        <f t="shared" si="645"/>
        <v>5.1452796412823245</v>
      </c>
      <c r="H4002" s="193">
        <f t="shared" si="645"/>
        <v>5.3355437716429934</v>
      </c>
      <c r="I4002" s="193">
        <f t="shared" si="645"/>
        <v>5.532843562225402</v>
      </c>
      <c r="J4002" s="193">
        <f t="shared" si="645"/>
        <v>5.7374391803803926</v>
      </c>
      <c r="K4002" s="193">
        <f>MAX(0,(F4002-'2031 forecast'!$C$10))</f>
        <v>0</v>
      </c>
      <c r="L4002" s="193">
        <f>MAX(0,(G4002-'2031 forecast'!$C$10))</f>
        <v>0</v>
      </c>
      <c r="M4002" s="193">
        <f>MAX(0,(H4002-'2031 forecast'!$C$10))</f>
        <v>0</v>
      </c>
      <c r="N4002" s="193">
        <f>MAX(0,(I4002-'2031 forecast'!$C$10))</f>
        <v>0</v>
      </c>
      <c r="O4002" s="193">
        <f>MAX(0,(J4002-'2031 forecast'!$C$10))</f>
        <v>4.3918038039247875E-4</v>
      </c>
      <c r="P4002" s="175" t="str">
        <f t="shared" si="643"/>
        <v/>
      </c>
      <c r="Q4002" s="175" t="str">
        <f t="shared" si="644"/>
        <v/>
      </c>
    </row>
    <row r="4003" spans="1:17" s="1" customFormat="1" x14ac:dyDescent="0.3">
      <c r="A4003" s="189">
        <f t="shared" si="642"/>
        <v>43997.624999990301</v>
      </c>
      <c r="B4003" s="190">
        <f t="shared" si="638"/>
        <v>43997</v>
      </c>
      <c r="C4003" s="1">
        <f t="shared" si="639"/>
        <v>15</v>
      </c>
      <c r="D4003" s="191">
        <v>3.4257973115283691</v>
      </c>
      <c r="E4003" s="192">
        <f t="shared" si="640"/>
        <v>1.189561765445604E-4</v>
      </c>
      <c r="F4003" s="193">
        <f t="shared" si="641"/>
        <v>5.1077355836849456</v>
      </c>
      <c r="G4003" s="193">
        <f t="shared" si="645"/>
        <v>5.2966113954376874</v>
      </c>
      <c r="H4003" s="193">
        <f t="shared" si="645"/>
        <v>5.4924715296324935</v>
      </c>
      <c r="I4003" s="193">
        <f t="shared" si="645"/>
        <v>5.6955742552320325</v>
      </c>
      <c r="J4003" s="193">
        <f t="shared" si="645"/>
        <v>5.9061873915680509</v>
      </c>
      <c r="K4003" s="193">
        <f>MAX(0,(F4003-'2031 forecast'!$C$10))</f>
        <v>0</v>
      </c>
      <c r="L4003" s="193">
        <f>MAX(0,(G4003-'2031 forecast'!$C$10))</f>
        <v>0</v>
      </c>
      <c r="M4003" s="193">
        <f>MAX(0,(H4003-'2031 forecast'!$C$10))</f>
        <v>0</v>
      </c>
      <c r="N4003" s="193">
        <f>MAX(0,(I4003-'2031 forecast'!$C$10))</f>
        <v>0</v>
      </c>
      <c r="O4003" s="193">
        <f>MAX(0,(J4003-'2031 forecast'!$C$10))</f>
        <v>0.16918739156805085</v>
      </c>
      <c r="P4003" s="175" t="str">
        <f t="shared" si="643"/>
        <v/>
      </c>
      <c r="Q4003" s="175" t="str">
        <f t="shared" si="644"/>
        <v/>
      </c>
    </row>
    <row r="4004" spans="1:17" s="1" customFormat="1" x14ac:dyDescent="0.3">
      <c r="A4004" s="189">
        <f t="shared" si="642"/>
        <v>43997.666666656965</v>
      </c>
      <c r="B4004" s="190">
        <f t="shared" si="638"/>
        <v>43997</v>
      </c>
      <c r="C4004" s="1">
        <f t="shared" si="639"/>
        <v>16</v>
      </c>
      <c r="D4004" s="191">
        <v>3.5236772347148939</v>
      </c>
      <c r="E4004" s="192">
        <f t="shared" si="640"/>
        <v>1.2235492444583355E-4</v>
      </c>
      <c r="F4004" s="193">
        <f t="shared" si="641"/>
        <v>5.2536708860759438</v>
      </c>
      <c r="G4004" s="193">
        <f t="shared" si="645"/>
        <v>5.4479431495930504</v>
      </c>
      <c r="H4004" s="193">
        <f t="shared" si="645"/>
        <v>5.6493992876219936</v>
      </c>
      <c r="I4004" s="193">
        <f t="shared" si="645"/>
        <v>5.8583049482386613</v>
      </c>
      <c r="J4004" s="193">
        <f t="shared" si="645"/>
        <v>6.0749356027557093</v>
      </c>
      <c r="K4004" s="193">
        <f>MAX(0,(F4004-'2031 forecast'!$C$10))</f>
        <v>0</v>
      </c>
      <c r="L4004" s="193">
        <f>MAX(0,(G4004-'2031 forecast'!$C$10))</f>
        <v>0</v>
      </c>
      <c r="M4004" s="193">
        <f>MAX(0,(H4004-'2031 forecast'!$C$10))</f>
        <v>0</v>
      </c>
      <c r="N4004" s="193">
        <f>MAX(0,(I4004-'2031 forecast'!$C$10))</f>
        <v>0.12130494823866123</v>
      </c>
      <c r="O4004" s="193">
        <f>MAX(0,(J4004-'2031 forecast'!$C$10))</f>
        <v>0.33793560275570922</v>
      </c>
      <c r="P4004" s="175" t="str">
        <f t="shared" si="643"/>
        <v/>
      </c>
      <c r="Q4004" s="175" t="str">
        <f t="shared" si="644"/>
        <v/>
      </c>
    </row>
    <row r="4005" spans="1:17" s="1" customFormat="1" x14ac:dyDescent="0.3">
      <c r="A4005" s="189">
        <f t="shared" si="642"/>
        <v>43997.70833332363</v>
      </c>
      <c r="B4005" s="190">
        <f t="shared" si="638"/>
        <v>43997</v>
      </c>
      <c r="C4005" s="1">
        <f t="shared" si="639"/>
        <v>17</v>
      </c>
      <c r="D4005" s="191">
        <v>3.6441448324829246</v>
      </c>
      <c r="E4005" s="192">
        <f t="shared" si="640"/>
        <v>1.2653799878586207E-4</v>
      </c>
      <c r="F4005" s="193">
        <f t="shared" si="641"/>
        <v>5.4332835659417889</v>
      </c>
      <c r="G4005" s="193">
        <f t="shared" ref="G4005:J4024" si="646">$E4005*G$2</f>
        <v>5.634197616245805</v>
      </c>
      <c r="H4005" s="193">
        <f t="shared" si="646"/>
        <v>5.8425411436090711</v>
      </c>
      <c r="I4005" s="193">
        <f t="shared" si="646"/>
        <v>6.0585888780929755</v>
      </c>
      <c r="J4005" s="193">
        <f t="shared" si="646"/>
        <v>6.2826257088328292</v>
      </c>
      <c r="K4005" s="193">
        <f>MAX(0,(F4005-'2031 forecast'!$C$10))</f>
        <v>0</v>
      </c>
      <c r="L4005" s="193">
        <f>MAX(0,(G4005-'2031 forecast'!$C$10))</f>
        <v>0</v>
      </c>
      <c r="M4005" s="193">
        <f>MAX(0,(H4005-'2031 forecast'!$C$10))</f>
        <v>0.10554114360907096</v>
      </c>
      <c r="N4005" s="193">
        <f>MAX(0,(I4005-'2031 forecast'!$C$10))</f>
        <v>0.32158887809297543</v>
      </c>
      <c r="O4005" s="193">
        <f>MAX(0,(J4005-'2031 forecast'!$C$10))</f>
        <v>0.54562570883282913</v>
      </c>
      <c r="P4005" s="175" t="str">
        <f t="shared" si="643"/>
        <v/>
      </c>
      <c r="Q4005" s="175" t="str">
        <f t="shared" si="644"/>
        <v/>
      </c>
    </row>
    <row r="4006" spans="1:17" s="1" customFormat="1" x14ac:dyDescent="0.3">
      <c r="A4006" s="189">
        <f t="shared" si="642"/>
        <v>43997.749999990294</v>
      </c>
      <c r="B4006" s="190">
        <f t="shared" si="638"/>
        <v>43997</v>
      </c>
      <c r="C4006" s="1">
        <f t="shared" si="639"/>
        <v>18</v>
      </c>
      <c r="D4006" s="191">
        <v>3.6064987081804145</v>
      </c>
      <c r="E4006" s="192">
        <f t="shared" si="640"/>
        <v>1.2523078805460312E-4</v>
      </c>
      <c r="F4006" s="193">
        <f t="shared" si="641"/>
        <v>5.3771546034837101</v>
      </c>
      <c r="G4006" s="193">
        <f t="shared" si="646"/>
        <v>5.5759930954168171</v>
      </c>
      <c r="H4006" s="193">
        <f t="shared" si="646"/>
        <v>5.782184313613107</v>
      </c>
      <c r="I4006" s="193">
        <f t="shared" si="646"/>
        <v>5.9960001500135007</v>
      </c>
      <c r="J4006" s="193">
        <f t="shared" si="646"/>
        <v>6.2177225506837273</v>
      </c>
      <c r="K4006" s="193">
        <f>MAX(0,(F4006-'2031 forecast'!$C$10))</f>
        <v>0</v>
      </c>
      <c r="L4006" s="193">
        <f>MAX(0,(G4006-'2031 forecast'!$C$10))</f>
        <v>0</v>
      </c>
      <c r="M4006" s="193">
        <f>MAX(0,(H4006-'2031 forecast'!$C$10))</f>
        <v>4.518431361310693E-2</v>
      </c>
      <c r="N4006" s="193">
        <f>MAX(0,(I4006-'2031 forecast'!$C$10))</f>
        <v>0.25900015001350063</v>
      </c>
      <c r="O4006" s="193">
        <f>MAX(0,(J4006-'2031 forecast'!$C$10))</f>
        <v>0.48072255068372716</v>
      </c>
      <c r="P4006" s="175" t="str">
        <f t="shared" si="643"/>
        <v/>
      </c>
      <c r="Q4006" s="175" t="str">
        <f t="shared" si="644"/>
        <v/>
      </c>
    </row>
    <row r="4007" spans="1:17" s="1" customFormat="1" x14ac:dyDescent="0.3">
      <c r="A4007" s="189">
        <f t="shared" si="642"/>
        <v>43997.791666656958</v>
      </c>
      <c r="B4007" s="190">
        <f t="shared" si="638"/>
        <v>43997</v>
      </c>
      <c r="C4007" s="1">
        <f t="shared" si="639"/>
        <v>19</v>
      </c>
      <c r="D4007" s="191">
        <v>3.4860311104123847</v>
      </c>
      <c r="E4007" s="192">
        <f t="shared" si="640"/>
        <v>1.2104771371457466E-4</v>
      </c>
      <c r="F4007" s="193">
        <f t="shared" si="641"/>
        <v>5.1975419236178677</v>
      </c>
      <c r="G4007" s="193">
        <f t="shared" si="646"/>
        <v>5.3897386287640652</v>
      </c>
      <c r="H4007" s="193">
        <f t="shared" si="646"/>
        <v>5.5890424576260322</v>
      </c>
      <c r="I4007" s="193">
        <f t="shared" si="646"/>
        <v>5.7957162201591892</v>
      </c>
      <c r="J4007" s="193">
        <f t="shared" si="646"/>
        <v>6.0100324446066109</v>
      </c>
      <c r="K4007" s="193">
        <f>MAX(0,(F4007-'2031 forecast'!$C$10))</f>
        <v>0</v>
      </c>
      <c r="L4007" s="193">
        <f>MAX(0,(G4007-'2031 forecast'!$C$10))</f>
        <v>0</v>
      </c>
      <c r="M4007" s="193">
        <f>MAX(0,(H4007-'2031 forecast'!$C$10))</f>
        <v>0</v>
      </c>
      <c r="N4007" s="193">
        <f>MAX(0,(I4007-'2031 forecast'!$C$10))</f>
        <v>5.8716220159189092E-2</v>
      </c>
      <c r="O4007" s="193">
        <f>MAX(0,(J4007-'2031 forecast'!$C$10))</f>
        <v>0.2730324446066108</v>
      </c>
      <c r="P4007" s="175" t="str">
        <f t="shared" si="643"/>
        <v/>
      </c>
      <c r="Q4007" s="175" t="str">
        <f t="shared" si="644"/>
        <v/>
      </c>
    </row>
    <row r="4008" spans="1:17" s="1" customFormat="1" x14ac:dyDescent="0.3">
      <c r="A4008" s="189">
        <f t="shared" si="642"/>
        <v>43997.833333323622</v>
      </c>
      <c r="B4008" s="190">
        <f t="shared" si="638"/>
        <v>43997</v>
      </c>
      <c r="C4008" s="1">
        <f t="shared" si="639"/>
        <v>20</v>
      </c>
      <c r="D4008" s="191">
        <v>3.2601543645973274</v>
      </c>
      <c r="E4008" s="192">
        <f t="shared" si="640"/>
        <v>1.1320444932702122E-4</v>
      </c>
      <c r="F4008" s="193">
        <f t="shared" si="641"/>
        <v>4.8607681488694094</v>
      </c>
      <c r="G4008" s="193">
        <f t="shared" si="646"/>
        <v>5.0405115037901513</v>
      </c>
      <c r="H4008" s="193">
        <f t="shared" si="646"/>
        <v>5.2269014776502631</v>
      </c>
      <c r="I4008" s="193">
        <f t="shared" si="646"/>
        <v>5.4201838516823519</v>
      </c>
      <c r="J4008" s="193">
        <f t="shared" si="646"/>
        <v>5.6206134957120142</v>
      </c>
      <c r="K4008" s="193">
        <f>MAX(0,(F4008-'2031 forecast'!$C$10))</f>
        <v>0</v>
      </c>
      <c r="L4008" s="193">
        <f>MAX(0,(G4008-'2031 forecast'!$C$10))</f>
        <v>0</v>
      </c>
      <c r="M4008" s="193">
        <f>MAX(0,(H4008-'2031 forecast'!$C$10))</f>
        <v>0</v>
      </c>
      <c r="N4008" s="193">
        <f>MAX(0,(I4008-'2031 forecast'!$C$10))</f>
        <v>0</v>
      </c>
      <c r="O4008" s="193">
        <f>MAX(0,(J4008-'2031 forecast'!$C$10))</f>
        <v>0</v>
      </c>
      <c r="P4008" s="175" t="str">
        <f t="shared" si="643"/>
        <v/>
      </c>
      <c r="Q4008" s="175" t="str">
        <f t="shared" si="644"/>
        <v/>
      </c>
    </row>
    <row r="4009" spans="1:17" s="1" customFormat="1" x14ac:dyDescent="0.3">
      <c r="A4009" s="189">
        <f t="shared" si="642"/>
        <v>43997.874999990287</v>
      </c>
      <c r="B4009" s="190">
        <f t="shared" si="638"/>
        <v>43997</v>
      </c>
      <c r="C4009" s="1">
        <f t="shared" si="639"/>
        <v>21</v>
      </c>
      <c r="D4009" s="191">
        <v>3.1246283171082929</v>
      </c>
      <c r="E4009" s="192">
        <f t="shared" si="640"/>
        <v>1.0849849069448915E-4</v>
      </c>
      <c r="F4009" s="193">
        <f t="shared" si="641"/>
        <v>4.6587038840203343</v>
      </c>
      <c r="G4009" s="193">
        <f t="shared" si="646"/>
        <v>4.8309752288058032</v>
      </c>
      <c r="H4009" s="193">
        <f t="shared" si="646"/>
        <v>5.0096168896648017</v>
      </c>
      <c r="I4009" s="193">
        <f t="shared" si="646"/>
        <v>5.1948644305962492</v>
      </c>
      <c r="J4009" s="193">
        <f t="shared" si="646"/>
        <v>5.3869621263752556</v>
      </c>
      <c r="K4009" s="193">
        <f>MAX(0,(F4009-'2031 forecast'!$C$10))</f>
        <v>0</v>
      </c>
      <c r="L4009" s="193">
        <f>MAX(0,(G4009-'2031 forecast'!$C$10))</f>
        <v>0</v>
      </c>
      <c r="M4009" s="193">
        <f>MAX(0,(H4009-'2031 forecast'!$C$10))</f>
        <v>0</v>
      </c>
      <c r="N4009" s="193">
        <f>MAX(0,(I4009-'2031 forecast'!$C$10))</f>
        <v>0</v>
      </c>
      <c r="O4009" s="193">
        <f>MAX(0,(J4009-'2031 forecast'!$C$10))</f>
        <v>0</v>
      </c>
      <c r="P4009" s="175" t="str">
        <f t="shared" si="643"/>
        <v/>
      </c>
      <c r="Q4009" s="175" t="str">
        <f t="shared" si="644"/>
        <v/>
      </c>
    </row>
    <row r="4010" spans="1:17" s="1" customFormat="1" x14ac:dyDescent="0.3">
      <c r="A4010" s="189">
        <f t="shared" si="642"/>
        <v>43997.916666656951</v>
      </c>
      <c r="B4010" s="190">
        <f t="shared" si="638"/>
        <v>43997</v>
      </c>
      <c r="C4010" s="1">
        <f t="shared" si="639"/>
        <v>22</v>
      </c>
      <c r="D4010" s="191">
        <v>2.7632255238042007</v>
      </c>
      <c r="E4010" s="192">
        <f t="shared" si="640"/>
        <v>9.5949267674403651E-5</v>
      </c>
      <c r="F4010" s="193">
        <f t="shared" si="641"/>
        <v>4.1198658444228018</v>
      </c>
      <c r="G4010" s="193">
        <f t="shared" si="646"/>
        <v>4.2722118288475412</v>
      </c>
      <c r="H4010" s="193">
        <f t="shared" si="646"/>
        <v>4.4301913217035711</v>
      </c>
      <c r="I4010" s="193">
        <f t="shared" si="646"/>
        <v>4.5940126410333093</v>
      </c>
      <c r="J4010" s="193">
        <f t="shared" si="646"/>
        <v>4.7638918081439003</v>
      </c>
      <c r="K4010" s="193">
        <f>MAX(0,(F4010-'2031 forecast'!$C$10))</f>
        <v>0</v>
      </c>
      <c r="L4010" s="193">
        <f>MAX(0,(G4010-'2031 forecast'!$C$10))</f>
        <v>0</v>
      </c>
      <c r="M4010" s="193">
        <f>MAX(0,(H4010-'2031 forecast'!$C$10))</f>
        <v>0</v>
      </c>
      <c r="N4010" s="193">
        <f>MAX(0,(I4010-'2031 forecast'!$C$10))</f>
        <v>0</v>
      </c>
      <c r="O4010" s="193">
        <f>MAX(0,(J4010-'2031 forecast'!$C$10))</f>
        <v>0</v>
      </c>
      <c r="P4010" s="175" t="str">
        <f t="shared" si="643"/>
        <v/>
      </c>
      <c r="Q4010" s="175" t="str">
        <f t="shared" si="644"/>
        <v/>
      </c>
    </row>
    <row r="4011" spans="1:17" s="1" customFormat="1" x14ac:dyDescent="0.3">
      <c r="A4011" s="189">
        <f t="shared" si="642"/>
        <v>43997.958333323615</v>
      </c>
      <c r="B4011" s="190">
        <f t="shared" si="638"/>
        <v>43997</v>
      </c>
      <c r="C4011" s="1">
        <f t="shared" si="639"/>
        <v>23</v>
      </c>
      <c r="D4011" s="191">
        <v>2.5072318785471364</v>
      </c>
      <c r="E4011" s="192">
        <f t="shared" si="640"/>
        <v>8.7060234701843108E-5</v>
      </c>
      <c r="F4011" s="193">
        <f t="shared" si="641"/>
        <v>3.7381888997078829</v>
      </c>
      <c r="G4011" s="193">
        <f t="shared" si="646"/>
        <v>3.8764210872104394</v>
      </c>
      <c r="H4011" s="193">
        <f t="shared" si="646"/>
        <v>4.019764877731034</v>
      </c>
      <c r="I4011" s="193">
        <f t="shared" si="646"/>
        <v>4.1684092900928942</v>
      </c>
      <c r="J4011" s="193">
        <f t="shared" si="646"/>
        <v>4.3225503327300245</v>
      </c>
      <c r="K4011" s="193">
        <f>MAX(0,(F4011-'2031 forecast'!$C$10))</f>
        <v>0</v>
      </c>
      <c r="L4011" s="193">
        <f>MAX(0,(G4011-'2031 forecast'!$C$10))</f>
        <v>0</v>
      </c>
      <c r="M4011" s="193">
        <f>MAX(0,(H4011-'2031 forecast'!$C$10))</f>
        <v>0</v>
      </c>
      <c r="N4011" s="193">
        <f>MAX(0,(I4011-'2031 forecast'!$C$10))</f>
        <v>0</v>
      </c>
      <c r="O4011" s="193">
        <f>MAX(0,(J4011-'2031 forecast'!$C$10))</f>
        <v>0</v>
      </c>
      <c r="P4011" s="175" t="str">
        <f t="shared" si="643"/>
        <v/>
      </c>
      <c r="Q4011" s="175" t="str">
        <f t="shared" si="644"/>
        <v/>
      </c>
    </row>
    <row r="4012" spans="1:17" s="1" customFormat="1" x14ac:dyDescent="0.3">
      <c r="A4012" s="189">
        <f t="shared" si="642"/>
        <v>43997.999999990279</v>
      </c>
      <c r="B4012" s="190">
        <f t="shared" si="638"/>
        <v>43997</v>
      </c>
      <c r="C4012" s="1">
        <f t="shared" si="639"/>
        <v>0</v>
      </c>
      <c r="D4012" s="191">
        <v>2.1910044344060555</v>
      </c>
      <c r="E4012" s="192">
        <f t="shared" si="640"/>
        <v>7.6079664559268294E-5</v>
      </c>
      <c r="F4012" s="193">
        <f t="shared" si="641"/>
        <v>3.2667056150600415</v>
      </c>
      <c r="G4012" s="193">
        <f t="shared" si="646"/>
        <v>3.3875031122469603</v>
      </c>
      <c r="H4012" s="193">
        <f t="shared" si="646"/>
        <v>3.5127675057649572</v>
      </c>
      <c r="I4012" s="193">
        <f t="shared" si="646"/>
        <v>3.6426639742253215</v>
      </c>
      <c r="J4012" s="193">
        <f t="shared" si="646"/>
        <v>3.7773638042775883</v>
      </c>
      <c r="K4012" s="193">
        <f>MAX(0,(F4012-'2031 forecast'!$C$10))</f>
        <v>0</v>
      </c>
      <c r="L4012" s="193">
        <f>MAX(0,(G4012-'2031 forecast'!$C$10))</f>
        <v>0</v>
      </c>
      <c r="M4012" s="193">
        <f>MAX(0,(H4012-'2031 forecast'!$C$10))</f>
        <v>0</v>
      </c>
      <c r="N4012" s="193">
        <f>MAX(0,(I4012-'2031 forecast'!$C$10))</f>
        <v>0</v>
      </c>
      <c r="O4012" s="193">
        <f>MAX(0,(J4012-'2031 forecast'!$C$10))</f>
        <v>0</v>
      </c>
      <c r="P4012" s="175" t="str">
        <f t="shared" si="643"/>
        <v/>
      </c>
      <c r="Q4012" s="175" t="str">
        <f t="shared" si="644"/>
        <v/>
      </c>
    </row>
    <row r="4013" spans="1:17" s="1" customFormat="1" x14ac:dyDescent="0.3">
      <c r="A4013" s="189">
        <f t="shared" si="642"/>
        <v>43998.041666656944</v>
      </c>
      <c r="B4013" s="190">
        <f t="shared" si="638"/>
        <v>43998</v>
      </c>
      <c r="C4013" s="1">
        <f t="shared" si="639"/>
        <v>1</v>
      </c>
      <c r="D4013" s="191">
        <v>2.243709008429569</v>
      </c>
      <c r="E4013" s="192">
        <f t="shared" si="640"/>
        <v>7.7909759583030754E-5</v>
      </c>
      <c r="F4013" s="193">
        <f t="shared" si="641"/>
        <v>3.3452861625013481</v>
      </c>
      <c r="G4013" s="193">
        <f t="shared" si="646"/>
        <v>3.46898944140754</v>
      </c>
      <c r="H4013" s="193">
        <f t="shared" si="646"/>
        <v>3.597267067759303</v>
      </c>
      <c r="I4013" s="193">
        <f t="shared" si="646"/>
        <v>3.730288193536583</v>
      </c>
      <c r="J4013" s="193">
        <f t="shared" si="646"/>
        <v>3.8682282256863272</v>
      </c>
      <c r="K4013" s="193">
        <f>MAX(0,(F4013-'2031 forecast'!$C$10))</f>
        <v>0</v>
      </c>
      <c r="L4013" s="193">
        <f>MAX(0,(G4013-'2031 forecast'!$C$10))</f>
        <v>0</v>
      </c>
      <c r="M4013" s="193">
        <f>MAX(0,(H4013-'2031 forecast'!$C$10))</f>
        <v>0</v>
      </c>
      <c r="N4013" s="193">
        <f>MAX(0,(I4013-'2031 forecast'!$C$10))</f>
        <v>0</v>
      </c>
      <c r="O4013" s="193">
        <f>MAX(0,(J4013-'2031 forecast'!$C$10))</f>
        <v>0</v>
      </c>
      <c r="P4013" s="175" t="str">
        <f t="shared" si="643"/>
        <v/>
      </c>
      <c r="Q4013" s="175" t="str">
        <f t="shared" si="644"/>
        <v/>
      </c>
    </row>
    <row r="4014" spans="1:17" s="1" customFormat="1" x14ac:dyDescent="0.3">
      <c r="A4014" s="189">
        <f t="shared" si="642"/>
        <v>43998.083333323608</v>
      </c>
      <c r="B4014" s="190">
        <f t="shared" si="638"/>
        <v>43998</v>
      </c>
      <c r="C4014" s="1">
        <f t="shared" si="639"/>
        <v>2</v>
      </c>
      <c r="D4014" s="191">
        <v>2.1834752095455543</v>
      </c>
      <c r="E4014" s="192">
        <f t="shared" si="640"/>
        <v>7.5818222413016523E-5</v>
      </c>
      <c r="F4014" s="193">
        <f t="shared" si="641"/>
        <v>3.2554798225684269</v>
      </c>
      <c r="G4014" s="193">
        <f t="shared" si="646"/>
        <v>3.3758622080811636</v>
      </c>
      <c r="H4014" s="193">
        <f t="shared" si="646"/>
        <v>3.5006961397657652</v>
      </c>
      <c r="I4014" s="193">
        <f t="shared" si="646"/>
        <v>3.6301462286094273</v>
      </c>
      <c r="J4014" s="193">
        <f t="shared" si="646"/>
        <v>3.764383172647769</v>
      </c>
      <c r="K4014" s="193">
        <f>MAX(0,(F4014-'2031 forecast'!$C$10))</f>
        <v>0</v>
      </c>
      <c r="L4014" s="193">
        <f>MAX(0,(G4014-'2031 forecast'!$C$10))</f>
        <v>0</v>
      </c>
      <c r="M4014" s="193">
        <f>MAX(0,(H4014-'2031 forecast'!$C$10))</f>
        <v>0</v>
      </c>
      <c r="N4014" s="193">
        <f>MAX(0,(I4014-'2031 forecast'!$C$10))</f>
        <v>0</v>
      </c>
      <c r="O4014" s="193">
        <f>MAX(0,(J4014-'2031 forecast'!$C$10))</f>
        <v>0</v>
      </c>
      <c r="P4014" s="175" t="str">
        <f t="shared" si="643"/>
        <v/>
      </c>
      <c r="Q4014" s="175" t="str">
        <f t="shared" si="644"/>
        <v/>
      </c>
    </row>
    <row r="4015" spans="1:17" s="1" customFormat="1" x14ac:dyDescent="0.3">
      <c r="A4015" s="189">
        <f t="shared" si="642"/>
        <v>43998.124999990272</v>
      </c>
      <c r="B4015" s="190">
        <f t="shared" si="638"/>
        <v>43998</v>
      </c>
      <c r="C4015" s="1">
        <f t="shared" si="639"/>
        <v>3</v>
      </c>
      <c r="D4015" s="191">
        <v>2.1006537360800328</v>
      </c>
      <c r="E4015" s="192">
        <f t="shared" si="640"/>
        <v>7.2942358804246914E-5</v>
      </c>
      <c r="F4015" s="193">
        <f t="shared" si="641"/>
        <v>3.131996105160658</v>
      </c>
      <c r="G4015" s="193">
        <f t="shared" si="646"/>
        <v>3.2478122622573946</v>
      </c>
      <c r="H4015" s="193">
        <f t="shared" si="646"/>
        <v>3.3679111137746491</v>
      </c>
      <c r="I4015" s="193">
        <f t="shared" si="646"/>
        <v>3.4924510268345861</v>
      </c>
      <c r="J4015" s="193">
        <f t="shared" si="646"/>
        <v>3.6215962247197493</v>
      </c>
      <c r="K4015" s="193">
        <f>MAX(0,(F4015-'2031 forecast'!$C$10))</f>
        <v>0</v>
      </c>
      <c r="L4015" s="193">
        <f>MAX(0,(G4015-'2031 forecast'!$C$10))</f>
        <v>0</v>
      </c>
      <c r="M4015" s="193">
        <f>MAX(0,(H4015-'2031 forecast'!$C$10))</f>
        <v>0</v>
      </c>
      <c r="N4015" s="193">
        <f>MAX(0,(I4015-'2031 forecast'!$C$10))</f>
        <v>0</v>
      </c>
      <c r="O4015" s="193">
        <f>MAX(0,(J4015-'2031 forecast'!$C$10))</f>
        <v>0</v>
      </c>
      <c r="P4015" s="175" t="str">
        <f t="shared" si="643"/>
        <v/>
      </c>
      <c r="Q4015" s="175" t="str">
        <f t="shared" si="644"/>
        <v/>
      </c>
    </row>
    <row r="4016" spans="1:17" s="1" customFormat="1" x14ac:dyDescent="0.3">
      <c r="A4016" s="189">
        <f t="shared" si="642"/>
        <v>43998.166666656936</v>
      </c>
      <c r="B4016" s="190">
        <f t="shared" si="638"/>
        <v>43998</v>
      </c>
      <c r="C4016" s="1">
        <f t="shared" si="639"/>
        <v>4</v>
      </c>
      <c r="D4016" s="191">
        <v>2.1759459846850517</v>
      </c>
      <c r="E4016" s="192">
        <f t="shared" si="640"/>
        <v>7.5556780266764726E-5</v>
      </c>
      <c r="F4016" s="193">
        <f t="shared" si="641"/>
        <v>3.244254030076811</v>
      </c>
      <c r="G4016" s="193">
        <f t="shared" si="646"/>
        <v>3.3642213039153659</v>
      </c>
      <c r="H4016" s="193">
        <f t="shared" si="646"/>
        <v>3.4886247737665723</v>
      </c>
      <c r="I4016" s="193">
        <f t="shared" si="646"/>
        <v>3.6176284829935321</v>
      </c>
      <c r="J4016" s="193">
        <f t="shared" si="646"/>
        <v>3.7514025410179483</v>
      </c>
      <c r="K4016" s="193">
        <f>MAX(0,(F4016-'2031 forecast'!$C$10))</f>
        <v>0</v>
      </c>
      <c r="L4016" s="193">
        <f>MAX(0,(G4016-'2031 forecast'!$C$10))</f>
        <v>0</v>
      </c>
      <c r="M4016" s="193">
        <f>MAX(0,(H4016-'2031 forecast'!$C$10))</f>
        <v>0</v>
      </c>
      <c r="N4016" s="193">
        <f>MAX(0,(I4016-'2031 forecast'!$C$10))</f>
        <v>0</v>
      </c>
      <c r="O4016" s="193">
        <f>MAX(0,(J4016-'2031 forecast'!$C$10))</f>
        <v>0</v>
      </c>
      <c r="P4016" s="175" t="str">
        <f t="shared" si="643"/>
        <v/>
      </c>
      <c r="Q4016" s="175" t="str">
        <f t="shared" si="644"/>
        <v/>
      </c>
    </row>
    <row r="4017" spans="1:17" s="1" customFormat="1" x14ac:dyDescent="0.3">
      <c r="A4017" s="189">
        <f t="shared" si="642"/>
        <v>43998.208333323601</v>
      </c>
      <c r="B4017" s="190">
        <f t="shared" si="638"/>
        <v>43998</v>
      </c>
      <c r="C4017" s="1">
        <f t="shared" si="639"/>
        <v>5</v>
      </c>
      <c r="D4017" s="191">
        <v>2.1684167598245505</v>
      </c>
      <c r="E4017" s="192">
        <f t="shared" si="640"/>
        <v>7.5295338120512969E-5</v>
      </c>
      <c r="F4017" s="193">
        <f t="shared" si="641"/>
        <v>3.2330282375851964</v>
      </c>
      <c r="G4017" s="193">
        <f t="shared" si="646"/>
        <v>3.35258039974957</v>
      </c>
      <c r="H4017" s="193">
        <f t="shared" si="646"/>
        <v>3.4765534077673812</v>
      </c>
      <c r="I4017" s="193">
        <f t="shared" si="646"/>
        <v>3.6051107373776388</v>
      </c>
      <c r="J4017" s="193">
        <f t="shared" si="646"/>
        <v>3.7384219093881299</v>
      </c>
      <c r="K4017" s="193">
        <f>MAX(0,(F4017-'2031 forecast'!$C$10))</f>
        <v>0</v>
      </c>
      <c r="L4017" s="193">
        <f>MAX(0,(G4017-'2031 forecast'!$C$10))</f>
        <v>0</v>
      </c>
      <c r="M4017" s="193">
        <f>MAX(0,(H4017-'2031 forecast'!$C$10))</f>
        <v>0</v>
      </c>
      <c r="N4017" s="193">
        <f>MAX(0,(I4017-'2031 forecast'!$C$10))</f>
        <v>0</v>
      </c>
      <c r="O4017" s="193">
        <f>MAX(0,(J4017-'2031 forecast'!$C$10))</f>
        <v>0</v>
      </c>
      <c r="P4017" s="175" t="str">
        <f t="shared" si="643"/>
        <v/>
      </c>
      <c r="Q4017" s="175" t="str">
        <f t="shared" si="644"/>
        <v/>
      </c>
    </row>
    <row r="4018" spans="1:17" s="1" customFormat="1" x14ac:dyDescent="0.3">
      <c r="A4018" s="189">
        <f t="shared" si="642"/>
        <v>43998.249999990265</v>
      </c>
      <c r="B4018" s="190">
        <f t="shared" si="638"/>
        <v>43998</v>
      </c>
      <c r="C4018" s="1">
        <f t="shared" si="639"/>
        <v>6</v>
      </c>
      <c r="D4018" s="191">
        <v>2.3114720321740867</v>
      </c>
      <c r="E4018" s="192">
        <f t="shared" si="640"/>
        <v>8.0262738899296808E-5</v>
      </c>
      <c r="F4018" s="193">
        <f t="shared" si="641"/>
        <v>3.4463182949258866</v>
      </c>
      <c r="G4018" s="193">
        <f t="shared" si="646"/>
        <v>3.5737575788997149</v>
      </c>
      <c r="H4018" s="193">
        <f t="shared" si="646"/>
        <v>3.7059093617520347</v>
      </c>
      <c r="I4018" s="193">
        <f t="shared" si="646"/>
        <v>3.8429479040796353</v>
      </c>
      <c r="J4018" s="193">
        <f t="shared" si="646"/>
        <v>3.9850539103547078</v>
      </c>
      <c r="K4018" s="193">
        <f>MAX(0,(F4018-'2031 forecast'!$C$10))</f>
        <v>0</v>
      </c>
      <c r="L4018" s="193">
        <f>MAX(0,(G4018-'2031 forecast'!$C$10))</f>
        <v>0</v>
      </c>
      <c r="M4018" s="193">
        <f>MAX(0,(H4018-'2031 forecast'!$C$10))</f>
        <v>0</v>
      </c>
      <c r="N4018" s="193">
        <f>MAX(0,(I4018-'2031 forecast'!$C$10))</f>
        <v>0</v>
      </c>
      <c r="O4018" s="193">
        <f>MAX(0,(J4018-'2031 forecast'!$C$10))</f>
        <v>0</v>
      </c>
      <c r="P4018" s="175" t="str">
        <f t="shared" si="643"/>
        <v/>
      </c>
      <c r="Q4018" s="175" t="str">
        <f t="shared" si="644"/>
        <v/>
      </c>
    </row>
    <row r="4019" spans="1:17" s="1" customFormat="1" x14ac:dyDescent="0.3">
      <c r="A4019" s="189">
        <f t="shared" si="642"/>
        <v>43998.291666656929</v>
      </c>
      <c r="B4019" s="190">
        <f t="shared" si="638"/>
        <v>43998</v>
      </c>
      <c r="C4019" s="1">
        <f t="shared" si="639"/>
        <v>7</v>
      </c>
      <c r="D4019" s="191">
        <v>2.5222903282681401</v>
      </c>
      <c r="E4019" s="192">
        <f t="shared" si="640"/>
        <v>8.7583118994346675E-5</v>
      </c>
      <c r="F4019" s="193">
        <f t="shared" si="641"/>
        <v>3.7606404846911139</v>
      </c>
      <c r="G4019" s="193">
        <f t="shared" si="646"/>
        <v>3.8997028955420339</v>
      </c>
      <c r="H4019" s="193">
        <f t="shared" si="646"/>
        <v>4.0439076097294189</v>
      </c>
      <c r="I4019" s="193">
        <f t="shared" si="646"/>
        <v>4.1934447813246836</v>
      </c>
      <c r="J4019" s="193">
        <f t="shared" si="646"/>
        <v>4.3485115959896641</v>
      </c>
      <c r="K4019" s="193">
        <f>MAX(0,(F4019-'2031 forecast'!$C$10))</f>
        <v>0</v>
      </c>
      <c r="L4019" s="193">
        <f>MAX(0,(G4019-'2031 forecast'!$C$10))</f>
        <v>0</v>
      </c>
      <c r="M4019" s="193">
        <f>MAX(0,(H4019-'2031 forecast'!$C$10))</f>
        <v>0</v>
      </c>
      <c r="N4019" s="193">
        <f>MAX(0,(I4019-'2031 forecast'!$C$10))</f>
        <v>0</v>
      </c>
      <c r="O4019" s="193">
        <f>MAX(0,(J4019-'2031 forecast'!$C$10))</f>
        <v>0</v>
      </c>
      <c r="P4019" s="175" t="str">
        <f t="shared" si="643"/>
        <v/>
      </c>
      <c r="Q4019" s="175" t="str">
        <f t="shared" si="644"/>
        <v/>
      </c>
    </row>
    <row r="4020" spans="1:17" s="1" customFormat="1" x14ac:dyDescent="0.3">
      <c r="A4020" s="189">
        <f t="shared" si="642"/>
        <v>43998.333333323593</v>
      </c>
      <c r="B4020" s="190">
        <f t="shared" si="638"/>
        <v>43998</v>
      </c>
      <c r="C4020" s="1">
        <f t="shared" si="639"/>
        <v>8</v>
      </c>
      <c r="D4020" s="191">
        <v>2.6502871508966721</v>
      </c>
      <c r="E4020" s="192">
        <f t="shared" si="640"/>
        <v>9.2027635480626934E-5</v>
      </c>
      <c r="F4020" s="193">
        <f t="shared" si="641"/>
        <v>3.9514789570485722</v>
      </c>
      <c r="G4020" s="193">
        <f t="shared" si="646"/>
        <v>4.0975982663605839</v>
      </c>
      <c r="H4020" s="193">
        <f t="shared" si="646"/>
        <v>4.249120831715687</v>
      </c>
      <c r="I4020" s="193">
        <f t="shared" si="646"/>
        <v>4.4062464567948902</v>
      </c>
      <c r="J4020" s="193">
        <f t="shared" si="646"/>
        <v>4.5691823336966015</v>
      </c>
      <c r="K4020" s="193">
        <f>MAX(0,(F4020-'2031 forecast'!$C$10))</f>
        <v>0</v>
      </c>
      <c r="L4020" s="193">
        <f>MAX(0,(G4020-'2031 forecast'!$C$10))</f>
        <v>0</v>
      </c>
      <c r="M4020" s="193">
        <f>MAX(0,(H4020-'2031 forecast'!$C$10))</f>
        <v>0</v>
      </c>
      <c r="N4020" s="193">
        <f>MAX(0,(I4020-'2031 forecast'!$C$10))</f>
        <v>0</v>
      </c>
      <c r="O4020" s="193">
        <f>MAX(0,(J4020-'2031 forecast'!$C$10))</f>
        <v>0</v>
      </c>
      <c r="P4020" s="175" t="str">
        <f t="shared" si="643"/>
        <v/>
      </c>
      <c r="Q4020" s="175" t="str">
        <f t="shared" si="644"/>
        <v/>
      </c>
    </row>
    <row r="4021" spans="1:17" s="1" customFormat="1" x14ac:dyDescent="0.3">
      <c r="A4021" s="189">
        <f t="shared" si="642"/>
        <v>43998.374999990257</v>
      </c>
      <c r="B4021" s="190">
        <f t="shared" si="638"/>
        <v>43998</v>
      </c>
      <c r="C4021" s="1">
        <f t="shared" si="639"/>
        <v>9</v>
      </c>
      <c r="D4021" s="191">
        <v>2.8987515712932352</v>
      </c>
      <c r="E4021" s="192">
        <f t="shared" si="640"/>
        <v>1.0065522630693572E-4</v>
      </c>
      <c r="F4021" s="193">
        <f t="shared" si="641"/>
        <v>4.3219301092718769</v>
      </c>
      <c r="G4021" s="193">
        <f t="shared" si="646"/>
        <v>4.4817481038318894</v>
      </c>
      <c r="H4021" s="193">
        <f t="shared" si="646"/>
        <v>4.6474759096890326</v>
      </c>
      <c r="I4021" s="193">
        <f t="shared" si="646"/>
        <v>4.819332062119412</v>
      </c>
      <c r="J4021" s="193">
        <f t="shared" si="646"/>
        <v>4.9975431774806589</v>
      </c>
      <c r="K4021" s="193">
        <f>MAX(0,(F4021-'2031 forecast'!$C$10))</f>
        <v>0</v>
      </c>
      <c r="L4021" s="193">
        <f>MAX(0,(G4021-'2031 forecast'!$C$10))</f>
        <v>0</v>
      </c>
      <c r="M4021" s="193">
        <f>MAX(0,(H4021-'2031 forecast'!$C$10))</f>
        <v>0</v>
      </c>
      <c r="N4021" s="193">
        <f>MAX(0,(I4021-'2031 forecast'!$C$10))</f>
        <v>0</v>
      </c>
      <c r="O4021" s="193">
        <f>MAX(0,(J4021-'2031 forecast'!$C$10))</f>
        <v>0</v>
      </c>
      <c r="P4021" s="175" t="str">
        <f t="shared" si="643"/>
        <v/>
      </c>
      <c r="Q4021" s="175" t="str">
        <f t="shared" si="644"/>
        <v/>
      </c>
    </row>
    <row r="4022" spans="1:17" s="1" customFormat="1" x14ac:dyDescent="0.3">
      <c r="A4022" s="189">
        <f t="shared" si="642"/>
        <v>43998.416666656922</v>
      </c>
      <c r="B4022" s="190">
        <f t="shared" si="638"/>
        <v>43998</v>
      </c>
      <c r="C4022" s="1">
        <f t="shared" si="639"/>
        <v>10</v>
      </c>
      <c r="D4022" s="191">
        <v>3.1246283171082929</v>
      </c>
      <c r="E4022" s="192">
        <f t="shared" si="640"/>
        <v>1.0849849069448915E-4</v>
      </c>
      <c r="F4022" s="193">
        <f t="shared" si="641"/>
        <v>4.6587038840203343</v>
      </c>
      <c r="G4022" s="193">
        <f t="shared" si="646"/>
        <v>4.8309752288058032</v>
      </c>
      <c r="H4022" s="193">
        <f t="shared" si="646"/>
        <v>5.0096168896648017</v>
      </c>
      <c r="I4022" s="193">
        <f t="shared" si="646"/>
        <v>5.1948644305962492</v>
      </c>
      <c r="J4022" s="193">
        <f t="shared" si="646"/>
        <v>5.3869621263752556</v>
      </c>
      <c r="K4022" s="193">
        <f>MAX(0,(F4022-'2031 forecast'!$C$10))</f>
        <v>0</v>
      </c>
      <c r="L4022" s="193">
        <f>MAX(0,(G4022-'2031 forecast'!$C$10))</f>
        <v>0</v>
      </c>
      <c r="M4022" s="193">
        <f>MAX(0,(H4022-'2031 forecast'!$C$10))</f>
        <v>0</v>
      </c>
      <c r="N4022" s="193">
        <f>MAX(0,(I4022-'2031 forecast'!$C$10))</f>
        <v>0</v>
      </c>
      <c r="O4022" s="193">
        <f>MAX(0,(J4022-'2031 forecast'!$C$10))</f>
        <v>0</v>
      </c>
      <c r="P4022" s="175" t="str">
        <f t="shared" si="643"/>
        <v/>
      </c>
      <c r="Q4022" s="175" t="str">
        <f t="shared" si="644"/>
        <v/>
      </c>
    </row>
    <row r="4023" spans="1:17" s="1" customFormat="1" x14ac:dyDescent="0.3">
      <c r="A4023" s="189">
        <f t="shared" si="642"/>
        <v>43998.458333323586</v>
      </c>
      <c r="B4023" s="190">
        <f t="shared" si="638"/>
        <v>43998</v>
      </c>
      <c r="C4023" s="1">
        <f t="shared" si="639"/>
        <v>11</v>
      </c>
      <c r="D4023" s="191">
        <v>3.4333265363888708</v>
      </c>
      <c r="E4023" s="192">
        <f t="shared" si="640"/>
        <v>1.1921761869081217E-4</v>
      </c>
      <c r="F4023" s="193">
        <f t="shared" si="641"/>
        <v>5.1189613761765598</v>
      </c>
      <c r="G4023" s="193">
        <f t="shared" si="646"/>
        <v>5.3082522996034847</v>
      </c>
      <c r="H4023" s="193">
        <f t="shared" si="646"/>
        <v>5.5045428956316851</v>
      </c>
      <c r="I4023" s="193">
        <f t="shared" si="646"/>
        <v>5.7080920008479259</v>
      </c>
      <c r="J4023" s="193">
        <f t="shared" si="646"/>
        <v>5.9191680231978703</v>
      </c>
      <c r="K4023" s="193">
        <f>MAX(0,(F4023-'2031 forecast'!$C$10))</f>
        <v>0</v>
      </c>
      <c r="L4023" s="193">
        <f>MAX(0,(G4023-'2031 forecast'!$C$10))</f>
        <v>0</v>
      </c>
      <c r="M4023" s="193">
        <f>MAX(0,(H4023-'2031 forecast'!$C$10))</f>
        <v>0</v>
      </c>
      <c r="N4023" s="193">
        <f>MAX(0,(I4023-'2031 forecast'!$C$10))</f>
        <v>0</v>
      </c>
      <c r="O4023" s="193">
        <f>MAX(0,(J4023-'2031 forecast'!$C$10))</f>
        <v>0.18216802319787018</v>
      </c>
      <c r="P4023" s="175" t="str">
        <f t="shared" si="643"/>
        <v/>
      </c>
      <c r="Q4023" s="175" t="str">
        <f t="shared" si="644"/>
        <v/>
      </c>
    </row>
    <row r="4024" spans="1:17" s="1" customFormat="1" x14ac:dyDescent="0.3">
      <c r="A4024" s="189">
        <f t="shared" si="642"/>
        <v>43998.49999999025</v>
      </c>
      <c r="B4024" s="190">
        <f t="shared" si="638"/>
        <v>43998</v>
      </c>
      <c r="C4024" s="1">
        <f t="shared" si="639"/>
        <v>12</v>
      </c>
      <c r="D4024" s="191">
        <v>3.5613233590174032</v>
      </c>
      <c r="E4024" s="192">
        <f t="shared" si="640"/>
        <v>1.2366213517709244E-4</v>
      </c>
      <c r="F4024" s="193">
        <f t="shared" si="641"/>
        <v>5.309799848534019</v>
      </c>
      <c r="G4024" s="193">
        <f t="shared" si="646"/>
        <v>5.5061476704220347</v>
      </c>
      <c r="H4024" s="193">
        <f t="shared" si="646"/>
        <v>5.7097561176179541</v>
      </c>
      <c r="I4024" s="193">
        <f t="shared" si="646"/>
        <v>5.9208936763181335</v>
      </c>
      <c r="J4024" s="193">
        <f t="shared" si="646"/>
        <v>6.1398387609048086</v>
      </c>
      <c r="K4024" s="193">
        <f>MAX(0,(F4024-'2031 forecast'!$C$10))</f>
        <v>0</v>
      </c>
      <c r="L4024" s="193">
        <f>MAX(0,(G4024-'2031 forecast'!$C$10))</f>
        <v>0</v>
      </c>
      <c r="M4024" s="193">
        <f>MAX(0,(H4024-'2031 forecast'!$C$10))</f>
        <v>0</v>
      </c>
      <c r="N4024" s="193">
        <f>MAX(0,(I4024-'2031 forecast'!$C$10))</f>
        <v>0.18389367631813336</v>
      </c>
      <c r="O4024" s="193">
        <f>MAX(0,(J4024-'2031 forecast'!$C$10))</f>
        <v>0.40283876090480852</v>
      </c>
      <c r="P4024" s="175" t="str">
        <f t="shared" si="643"/>
        <v/>
      </c>
      <c r="Q4024" s="175" t="str">
        <f t="shared" si="644"/>
        <v/>
      </c>
    </row>
    <row r="4025" spans="1:17" s="1" customFormat="1" x14ac:dyDescent="0.3">
      <c r="A4025" s="189">
        <f t="shared" si="642"/>
        <v>43998.541666656914</v>
      </c>
      <c r="B4025" s="190">
        <f t="shared" si="638"/>
        <v>43998</v>
      </c>
      <c r="C4025" s="1">
        <f t="shared" si="639"/>
        <v>13</v>
      </c>
      <c r="D4025" s="191">
        <v>3.6968494065064377</v>
      </c>
      <c r="E4025" s="192">
        <f t="shared" si="640"/>
        <v>1.283680938096245E-4</v>
      </c>
      <c r="F4025" s="193">
        <f t="shared" si="641"/>
        <v>5.5118641133830941</v>
      </c>
      <c r="G4025" s="193">
        <f t="shared" ref="G4025:J4044" si="647">$E4025*G$2</f>
        <v>5.7156839454063828</v>
      </c>
      <c r="H4025" s="193">
        <f t="shared" si="647"/>
        <v>5.9270407056034156</v>
      </c>
      <c r="I4025" s="193">
        <f t="shared" si="647"/>
        <v>6.1462130974042362</v>
      </c>
      <c r="J4025" s="193">
        <f t="shared" si="647"/>
        <v>6.3734901302415663</v>
      </c>
      <c r="K4025" s="193">
        <f>MAX(0,(F4025-'2031 forecast'!$C$10))</f>
        <v>0</v>
      </c>
      <c r="L4025" s="193">
        <f>MAX(0,(G4025-'2031 forecast'!$C$10))</f>
        <v>0</v>
      </c>
      <c r="M4025" s="193">
        <f>MAX(0,(H4025-'2031 forecast'!$C$10))</f>
        <v>0.19004070560341546</v>
      </c>
      <c r="N4025" s="193">
        <f>MAX(0,(I4025-'2031 forecast'!$C$10))</f>
        <v>0.40921309740423606</v>
      </c>
      <c r="O4025" s="193">
        <f>MAX(0,(J4025-'2031 forecast'!$C$10))</f>
        <v>0.6364901302415662</v>
      </c>
      <c r="P4025" s="175" t="str">
        <f t="shared" si="643"/>
        <v/>
      </c>
      <c r="Q4025" s="175" t="str">
        <f t="shared" si="644"/>
        <v/>
      </c>
    </row>
    <row r="4026" spans="1:17" s="1" customFormat="1" x14ac:dyDescent="0.3">
      <c r="A4026" s="189">
        <f t="shared" si="642"/>
        <v>43998.583333323579</v>
      </c>
      <c r="B4026" s="190">
        <f t="shared" si="638"/>
        <v>43998</v>
      </c>
      <c r="C4026" s="1">
        <f t="shared" si="639"/>
        <v>14</v>
      </c>
      <c r="D4026" s="191">
        <v>3.7646124302509549</v>
      </c>
      <c r="E4026" s="192">
        <f t="shared" si="640"/>
        <v>1.3072107312589055E-4</v>
      </c>
      <c r="F4026" s="193">
        <f t="shared" si="641"/>
        <v>5.6128962458076321</v>
      </c>
      <c r="G4026" s="193">
        <f t="shared" si="647"/>
        <v>5.8204520828985578</v>
      </c>
      <c r="H4026" s="193">
        <f t="shared" si="647"/>
        <v>6.0356829995961467</v>
      </c>
      <c r="I4026" s="193">
        <f t="shared" si="647"/>
        <v>6.258872807947288</v>
      </c>
      <c r="J4026" s="193">
        <f t="shared" si="647"/>
        <v>6.4903158149099465</v>
      </c>
      <c r="K4026" s="193">
        <f>MAX(0,(F4026-'2031 forecast'!$C$10))</f>
        <v>0</v>
      </c>
      <c r="L4026" s="193">
        <f>MAX(0,(G4026-'2031 forecast'!$C$10))</f>
        <v>8.3452082898557656E-2</v>
      </c>
      <c r="M4026" s="193">
        <f>MAX(0,(H4026-'2031 forecast'!$C$10))</f>
        <v>0.29868299959614664</v>
      </c>
      <c r="N4026" s="193">
        <f>MAX(0,(I4026-'2031 forecast'!$C$10))</f>
        <v>0.52187280794728785</v>
      </c>
      <c r="O4026" s="193">
        <f>MAX(0,(J4026-'2031 forecast'!$C$10))</f>
        <v>0.75331581490994637</v>
      </c>
      <c r="P4026" s="175" t="str">
        <f t="shared" si="643"/>
        <v/>
      </c>
      <c r="Q4026" s="175" t="str">
        <f t="shared" si="644"/>
        <v/>
      </c>
    </row>
    <row r="4027" spans="1:17" s="1" customFormat="1" x14ac:dyDescent="0.3">
      <c r="A4027" s="189">
        <f t="shared" si="642"/>
        <v>43998.624999990243</v>
      </c>
      <c r="B4027" s="190">
        <f t="shared" si="638"/>
        <v>43998</v>
      </c>
      <c r="C4027" s="1">
        <f t="shared" si="639"/>
        <v>15</v>
      </c>
      <c r="D4027" s="191">
        <v>3.9904891760660122</v>
      </c>
      <c r="E4027" s="192">
        <f t="shared" si="640"/>
        <v>1.3856433751344396E-4</v>
      </c>
      <c r="F4027" s="193">
        <f t="shared" si="641"/>
        <v>5.9496700205560886</v>
      </c>
      <c r="G4027" s="193">
        <f t="shared" si="647"/>
        <v>6.1696792078724707</v>
      </c>
      <c r="H4027" s="193">
        <f t="shared" si="647"/>
        <v>6.397823979571915</v>
      </c>
      <c r="I4027" s="193">
        <f t="shared" si="647"/>
        <v>6.6344051764241243</v>
      </c>
      <c r="J4027" s="193">
        <f t="shared" si="647"/>
        <v>6.8797347638045423</v>
      </c>
      <c r="K4027" s="193">
        <f>MAX(0,(F4027-'2031 forecast'!$C$10))</f>
        <v>0.21267002055608852</v>
      </c>
      <c r="L4027" s="193">
        <f>MAX(0,(G4027-'2031 forecast'!$C$10))</f>
        <v>0.43267920787247061</v>
      </c>
      <c r="M4027" s="193">
        <f>MAX(0,(H4027-'2031 forecast'!$C$10))</f>
        <v>0.66082397957191485</v>
      </c>
      <c r="N4027" s="193">
        <f>MAX(0,(I4027-'2031 forecast'!$C$10))</f>
        <v>0.89740517642412421</v>
      </c>
      <c r="O4027" s="193">
        <f>MAX(0,(J4027-'2031 forecast'!$C$10))</f>
        <v>1.1427347638045422</v>
      </c>
      <c r="P4027" s="175">
        <f t="shared" si="643"/>
        <v>1</v>
      </c>
      <c r="Q4027" s="175" t="str">
        <f t="shared" si="644"/>
        <v/>
      </c>
    </row>
    <row r="4028" spans="1:17" s="1" customFormat="1" x14ac:dyDescent="0.3">
      <c r="A4028" s="189">
        <f t="shared" si="642"/>
        <v>43998.666666656907</v>
      </c>
      <c r="B4028" s="190">
        <f t="shared" si="638"/>
        <v>43998</v>
      </c>
      <c r="C4028" s="1">
        <f t="shared" si="639"/>
        <v>16</v>
      </c>
      <c r="D4028" s="191">
        <v>3.9904891760660122</v>
      </c>
      <c r="E4028" s="192">
        <f t="shared" si="640"/>
        <v>1.3856433751344396E-4</v>
      </c>
      <c r="F4028" s="193">
        <f t="shared" si="641"/>
        <v>5.9496700205560886</v>
      </c>
      <c r="G4028" s="193">
        <f t="shared" si="647"/>
        <v>6.1696792078724707</v>
      </c>
      <c r="H4028" s="193">
        <f t="shared" si="647"/>
        <v>6.397823979571915</v>
      </c>
      <c r="I4028" s="193">
        <f t="shared" si="647"/>
        <v>6.6344051764241243</v>
      </c>
      <c r="J4028" s="193">
        <f t="shared" si="647"/>
        <v>6.8797347638045423</v>
      </c>
      <c r="K4028" s="193">
        <f>MAX(0,(F4028-'2031 forecast'!$C$10))</f>
        <v>0.21267002055608852</v>
      </c>
      <c r="L4028" s="193">
        <f>MAX(0,(G4028-'2031 forecast'!$C$10))</f>
        <v>0.43267920787247061</v>
      </c>
      <c r="M4028" s="193">
        <f>MAX(0,(H4028-'2031 forecast'!$C$10))</f>
        <v>0.66082397957191485</v>
      </c>
      <c r="N4028" s="193">
        <f>MAX(0,(I4028-'2031 forecast'!$C$10))</f>
        <v>0.89740517642412421</v>
      </c>
      <c r="O4028" s="193">
        <f>MAX(0,(J4028-'2031 forecast'!$C$10))</f>
        <v>1.1427347638045422</v>
      </c>
      <c r="P4028" s="175">
        <f t="shared" si="643"/>
        <v>2</v>
      </c>
      <c r="Q4028" s="175" t="str">
        <f t="shared" si="644"/>
        <v/>
      </c>
    </row>
    <row r="4029" spans="1:17" s="1" customFormat="1" x14ac:dyDescent="0.3">
      <c r="A4029" s="189">
        <f t="shared" si="642"/>
        <v>43998.708333323571</v>
      </c>
      <c r="B4029" s="190">
        <f t="shared" si="638"/>
        <v>43998</v>
      </c>
      <c r="C4029" s="1">
        <f t="shared" si="639"/>
        <v>17</v>
      </c>
      <c r="D4029" s="191">
        <v>4.0206060755080202</v>
      </c>
      <c r="E4029" s="192">
        <f t="shared" si="640"/>
        <v>1.396101060984511E-4</v>
      </c>
      <c r="F4029" s="193">
        <f t="shared" si="641"/>
        <v>5.9945731905225506</v>
      </c>
      <c r="G4029" s="193">
        <f t="shared" si="647"/>
        <v>6.2162428245356596</v>
      </c>
      <c r="H4029" s="193">
        <f t="shared" si="647"/>
        <v>6.4461094435686848</v>
      </c>
      <c r="I4029" s="193">
        <f t="shared" si="647"/>
        <v>6.6844761588877031</v>
      </c>
      <c r="J4029" s="193">
        <f t="shared" si="647"/>
        <v>6.9316572903238223</v>
      </c>
      <c r="K4029" s="193">
        <f>MAX(0,(F4029-'2031 forecast'!$C$10))</f>
        <v>0.25757319052255045</v>
      </c>
      <c r="L4029" s="193">
        <f>MAX(0,(G4029-'2031 forecast'!$C$10))</f>
        <v>0.47924282453565947</v>
      </c>
      <c r="M4029" s="193">
        <f>MAX(0,(H4029-'2031 forecast'!$C$10))</f>
        <v>0.70910944356868466</v>
      </c>
      <c r="N4029" s="193">
        <f>MAX(0,(I4029-'2031 forecast'!$C$10))</f>
        <v>0.94747615888770298</v>
      </c>
      <c r="O4029" s="193">
        <f>MAX(0,(J4029-'2031 forecast'!$C$10))</f>
        <v>1.1946572903238222</v>
      </c>
      <c r="P4029" s="175">
        <f t="shared" si="643"/>
        <v>3</v>
      </c>
      <c r="Q4029" s="175" t="str">
        <f t="shared" si="644"/>
        <v/>
      </c>
    </row>
    <row r="4030" spans="1:17" s="1" customFormat="1" x14ac:dyDescent="0.3">
      <c r="A4030" s="189">
        <f t="shared" si="642"/>
        <v>43998.749999990236</v>
      </c>
      <c r="B4030" s="190">
        <f t="shared" si="638"/>
        <v>43998</v>
      </c>
      <c r="C4030" s="1">
        <f t="shared" si="639"/>
        <v>18</v>
      </c>
      <c r="D4030" s="191">
        <v>4.0507229749500278</v>
      </c>
      <c r="E4030" s="192">
        <f t="shared" si="640"/>
        <v>1.4065587468345823E-4</v>
      </c>
      <c r="F4030" s="193">
        <f t="shared" si="641"/>
        <v>6.0394763604890125</v>
      </c>
      <c r="G4030" s="193">
        <f t="shared" si="647"/>
        <v>6.2628064411988484</v>
      </c>
      <c r="H4030" s="193">
        <f t="shared" si="647"/>
        <v>6.4943949075654537</v>
      </c>
      <c r="I4030" s="193">
        <f t="shared" si="647"/>
        <v>6.7345471413512819</v>
      </c>
      <c r="J4030" s="193">
        <f t="shared" si="647"/>
        <v>6.9835798168431023</v>
      </c>
      <c r="K4030" s="193">
        <f>MAX(0,(F4030-'2031 forecast'!$C$10))</f>
        <v>0.30247636048901239</v>
      </c>
      <c r="L4030" s="193">
        <f>MAX(0,(G4030-'2031 forecast'!$C$10))</f>
        <v>0.52580644119884834</v>
      </c>
      <c r="M4030" s="193">
        <f>MAX(0,(H4030-'2031 forecast'!$C$10))</f>
        <v>0.75739490756545358</v>
      </c>
      <c r="N4030" s="193">
        <f>MAX(0,(I4030-'2031 forecast'!$C$10))</f>
        <v>0.99754714135128175</v>
      </c>
      <c r="O4030" s="193">
        <f>MAX(0,(J4030-'2031 forecast'!$C$10))</f>
        <v>1.2465798168431022</v>
      </c>
      <c r="P4030" s="175">
        <f t="shared" si="643"/>
        <v>4</v>
      </c>
      <c r="Q4030" s="175" t="str">
        <f t="shared" si="644"/>
        <v/>
      </c>
    </row>
    <row r="4031" spans="1:17" s="1" customFormat="1" x14ac:dyDescent="0.3">
      <c r="A4031" s="189">
        <f t="shared" si="642"/>
        <v>43998.7916666569</v>
      </c>
      <c r="B4031" s="190">
        <f t="shared" si="638"/>
        <v>43998</v>
      </c>
      <c r="C4031" s="1">
        <f t="shared" si="639"/>
        <v>19</v>
      </c>
      <c r="D4031" s="191">
        <v>3.9227261523214954</v>
      </c>
      <c r="E4031" s="192">
        <f t="shared" si="640"/>
        <v>1.3621135819717796E-4</v>
      </c>
      <c r="F4031" s="193">
        <f t="shared" si="641"/>
        <v>5.8486378881315533</v>
      </c>
      <c r="G4031" s="193">
        <f t="shared" si="647"/>
        <v>6.0649110703802975</v>
      </c>
      <c r="H4031" s="193">
        <f t="shared" si="647"/>
        <v>6.2891816855791856</v>
      </c>
      <c r="I4031" s="193">
        <f t="shared" si="647"/>
        <v>6.5217454658810743</v>
      </c>
      <c r="J4031" s="193">
        <f t="shared" si="647"/>
        <v>6.7629090791361648</v>
      </c>
      <c r="K4031" s="193">
        <f>MAX(0,(F4031-'2031 forecast'!$C$10))</f>
        <v>0.11163788813155318</v>
      </c>
      <c r="L4031" s="193">
        <f>MAX(0,(G4031-'2031 forecast'!$C$10))</f>
        <v>0.32791107038029743</v>
      </c>
      <c r="M4031" s="193">
        <f>MAX(0,(H4031-'2031 forecast'!$C$10))</f>
        <v>0.55218168557918546</v>
      </c>
      <c r="N4031" s="193">
        <f>MAX(0,(I4031-'2031 forecast'!$C$10))</f>
        <v>0.78474546588107419</v>
      </c>
      <c r="O4031" s="193">
        <f>MAX(0,(J4031-'2031 forecast'!$C$10))</f>
        <v>1.0259090791361647</v>
      </c>
      <c r="P4031" s="175">
        <f t="shared" si="643"/>
        <v>5</v>
      </c>
      <c r="Q4031" s="175">
        <f t="shared" si="644"/>
        <v>5</v>
      </c>
    </row>
    <row r="4032" spans="1:17" s="1" customFormat="1" x14ac:dyDescent="0.3">
      <c r="A4032" s="189">
        <f t="shared" si="642"/>
        <v>43998.833333323564</v>
      </c>
      <c r="B4032" s="190">
        <f t="shared" si="638"/>
        <v>43998</v>
      </c>
      <c r="C4032" s="1">
        <f t="shared" si="639"/>
        <v>20</v>
      </c>
      <c r="D4032" s="191">
        <v>3.5537941341569015</v>
      </c>
      <c r="E4032" s="192">
        <f t="shared" si="640"/>
        <v>1.2340069303084066E-4</v>
      </c>
      <c r="F4032" s="193">
        <f t="shared" si="641"/>
        <v>5.2985740560424039</v>
      </c>
      <c r="G4032" s="193">
        <f t="shared" si="647"/>
        <v>5.4945067662562375</v>
      </c>
      <c r="H4032" s="193">
        <f t="shared" si="647"/>
        <v>5.6976847516187616</v>
      </c>
      <c r="I4032" s="193">
        <f t="shared" si="647"/>
        <v>5.9083759307022392</v>
      </c>
      <c r="J4032" s="193">
        <f t="shared" si="647"/>
        <v>6.1268581292749884</v>
      </c>
      <c r="K4032" s="193">
        <f>MAX(0,(F4032-'2031 forecast'!$C$10))</f>
        <v>0</v>
      </c>
      <c r="L4032" s="193">
        <f>MAX(0,(G4032-'2031 forecast'!$C$10))</f>
        <v>0</v>
      </c>
      <c r="M4032" s="193">
        <f>MAX(0,(H4032-'2031 forecast'!$C$10))</f>
        <v>0</v>
      </c>
      <c r="N4032" s="193">
        <f>MAX(0,(I4032-'2031 forecast'!$C$10))</f>
        <v>0.17137593070223911</v>
      </c>
      <c r="O4032" s="193">
        <f>MAX(0,(J4032-'2031 forecast'!$C$10))</f>
        <v>0.38985812927498831</v>
      </c>
      <c r="P4032" s="175" t="str">
        <f t="shared" si="643"/>
        <v/>
      </c>
      <c r="Q4032" s="175" t="str">
        <f t="shared" si="644"/>
        <v/>
      </c>
    </row>
    <row r="4033" spans="1:17" s="1" customFormat="1" x14ac:dyDescent="0.3">
      <c r="A4033" s="189">
        <f t="shared" si="642"/>
        <v>43998.874999990228</v>
      </c>
      <c r="B4033" s="190">
        <f t="shared" si="638"/>
        <v>43998</v>
      </c>
      <c r="C4033" s="1">
        <f t="shared" si="639"/>
        <v>21</v>
      </c>
      <c r="D4033" s="191">
        <v>3.3203881634813426</v>
      </c>
      <c r="E4033" s="192">
        <f t="shared" si="640"/>
        <v>1.1529598649703547E-4</v>
      </c>
      <c r="F4033" s="193">
        <f t="shared" si="641"/>
        <v>4.9505744888023315</v>
      </c>
      <c r="G4033" s="193">
        <f t="shared" si="647"/>
        <v>5.1336387371165282</v>
      </c>
      <c r="H4033" s="193">
        <f t="shared" si="647"/>
        <v>5.3234724056438019</v>
      </c>
      <c r="I4033" s="193">
        <f t="shared" si="647"/>
        <v>5.5203258166095086</v>
      </c>
      <c r="J4033" s="193">
        <f t="shared" si="647"/>
        <v>5.7244585487505733</v>
      </c>
      <c r="K4033" s="193">
        <f>MAX(0,(F4033-'2031 forecast'!$C$10))</f>
        <v>0</v>
      </c>
      <c r="L4033" s="193">
        <f>MAX(0,(G4033-'2031 forecast'!$C$10))</f>
        <v>0</v>
      </c>
      <c r="M4033" s="193">
        <f>MAX(0,(H4033-'2031 forecast'!$C$10))</f>
        <v>0</v>
      </c>
      <c r="N4033" s="193">
        <f>MAX(0,(I4033-'2031 forecast'!$C$10))</f>
        <v>0</v>
      </c>
      <c r="O4033" s="193">
        <f>MAX(0,(J4033-'2031 forecast'!$C$10))</f>
        <v>0</v>
      </c>
      <c r="P4033" s="175" t="str">
        <f t="shared" si="643"/>
        <v/>
      </c>
      <c r="Q4033" s="175" t="str">
        <f t="shared" si="644"/>
        <v/>
      </c>
    </row>
    <row r="4034" spans="1:17" s="1" customFormat="1" x14ac:dyDescent="0.3">
      <c r="A4034" s="189">
        <f t="shared" si="642"/>
        <v>43998.916666656893</v>
      </c>
      <c r="B4034" s="190">
        <f t="shared" si="638"/>
        <v>43998</v>
      </c>
      <c r="C4034" s="1">
        <f t="shared" si="639"/>
        <v>22</v>
      </c>
      <c r="D4034" s="191">
        <v>3.1170990922477908</v>
      </c>
      <c r="E4034" s="192">
        <f t="shared" si="640"/>
        <v>1.0823704854823737E-4</v>
      </c>
      <c r="F4034" s="193">
        <f t="shared" si="641"/>
        <v>4.6474780915287193</v>
      </c>
      <c r="G4034" s="193">
        <f t="shared" si="647"/>
        <v>4.819334324640006</v>
      </c>
      <c r="H4034" s="193">
        <f t="shared" si="647"/>
        <v>4.9975455236656092</v>
      </c>
      <c r="I4034" s="193">
        <f t="shared" si="647"/>
        <v>5.1823466849803541</v>
      </c>
      <c r="J4034" s="193">
        <f t="shared" si="647"/>
        <v>5.3739814947454354</v>
      </c>
      <c r="K4034" s="193">
        <f>MAX(0,(F4034-'2031 forecast'!$C$10))</f>
        <v>0</v>
      </c>
      <c r="L4034" s="193">
        <f>MAX(0,(G4034-'2031 forecast'!$C$10))</f>
        <v>0</v>
      </c>
      <c r="M4034" s="193">
        <f>MAX(0,(H4034-'2031 forecast'!$C$10))</f>
        <v>0</v>
      </c>
      <c r="N4034" s="193">
        <f>MAX(0,(I4034-'2031 forecast'!$C$10))</f>
        <v>0</v>
      </c>
      <c r="O4034" s="193">
        <f>MAX(0,(J4034-'2031 forecast'!$C$10))</f>
        <v>0</v>
      </c>
      <c r="P4034" s="175" t="str">
        <f t="shared" si="643"/>
        <v/>
      </c>
      <c r="Q4034" s="175" t="str">
        <f t="shared" si="644"/>
        <v/>
      </c>
    </row>
    <row r="4035" spans="1:17" s="1" customFormat="1" x14ac:dyDescent="0.3">
      <c r="A4035" s="189">
        <f t="shared" si="642"/>
        <v>43998.958333323557</v>
      </c>
      <c r="B4035" s="190">
        <f t="shared" si="638"/>
        <v>43998</v>
      </c>
      <c r="C4035" s="1">
        <f t="shared" si="639"/>
        <v>23</v>
      </c>
      <c r="D4035" s="191">
        <v>2.7331086243621936</v>
      </c>
      <c r="E4035" s="192">
        <f t="shared" si="640"/>
        <v>9.4903499089396543E-5</v>
      </c>
      <c r="F4035" s="193">
        <f t="shared" si="641"/>
        <v>4.0749626744563407</v>
      </c>
      <c r="G4035" s="193">
        <f t="shared" si="647"/>
        <v>4.2256482121843533</v>
      </c>
      <c r="H4035" s="193">
        <f t="shared" si="647"/>
        <v>4.3819058577068031</v>
      </c>
      <c r="I4035" s="193">
        <f t="shared" si="647"/>
        <v>4.5439416585697314</v>
      </c>
      <c r="J4035" s="193">
        <f t="shared" si="647"/>
        <v>4.7119692816246213</v>
      </c>
      <c r="K4035" s="193">
        <f>MAX(0,(F4035-'2031 forecast'!$C$10))</f>
        <v>0</v>
      </c>
      <c r="L4035" s="193">
        <f>MAX(0,(G4035-'2031 forecast'!$C$10))</f>
        <v>0</v>
      </c>
      <c r="M4035" s="193">
        <f>MAX(0,(H4035-'2031 forecast'!$C$10))</f>
        <v>0</v>
      </c>
      <c r="N4035" s="193">
        <f>MAX(0,(I4035-'2031 forecast'!$C$10))</f>
        <v>0</v>
      </c>
      <c r="O4035" s="193">
        <f>MAX(0,(J4035-'2031 forecast'!$C$10))</f>
        <v>0</v>
      </c>
      <c r="P4035" s="175" t="str">
        <f t="shared" si="643"/>
        <v/>
      </c>
      <c r="Q4035" s="175" t="str">
        <f t="shared" si="644"/>
        <v/>
      </c>
    </row>
    <row r="4036" spans="1:17" s="1" customFormat="1" x14ac:dyDescent="0.3">
      <c r="A4036" s="189">
        <f t="shared" si="642"/>
        <v>43998.999999990221</v>
      </c>
      <c r="B4036" s="190">
        <f t="shared" si="638"/>
        <v>43998</v>
      </c>
      <c r="C4036" s="1">
        <f t="shared" si="639"/>
        <v>0</v>
      </c>
      <c r="D4036" s="191">
        <v>2.3566473813370976</v>
      </c>
      <c r="E4036" s="192">
        <f t="shared" si="640"/>
        <v>8.1831391776807471E-5</v>
      </c>
      <c r="F4036" s="193">
        <f t="shared" si="641"/>
        <v>3.5136730498755773</v>
      </c>
      <c r="G4036" s="193">
        <f t="shared" si="647"/>
        <v>3.6436030038944964</v>
      </c>
      <c r="H4036" s="193">
        <f t="shared" si="647"/>
        <v>3.7783375577471872</v>
      </c>
      <c r="I4036" s="193">
        <f t="shared" si="647"/>
        <v>3.9180543777750017</v>
      </c>
      <c r="J4036" s="193">
        <f t="shared" si="647"/>
        <v>4.0629377001336255</v>
      </c>
      <c r="K4036" s="193">
        <f>MAX(0,(F4036-'2031 forecast'!$C$10))</f>
        <v>0</v>
      </c>
      <c r="L4036" s="193">
        <f>MAX(0,(G4036-'2031 forecast'!$C$10))</f>
        <v>0</v>
      </c>
      <c r="M4036" s="193">
        <f>MAX(0,(H4036-'2031 forecast'!$C$10))</f>
        <v>0</v>
      </c>
      <c r="N4036" s="193">
        <f>MAX(0,(I4036-'2031 forecast'!$C$10))</f>
        <v>0</v>
      </c>
      <c r="O4036" s="193">
        <f>MAX(0,(J4036-'2031 forecast'!$C$10))</f>
        <v>0</v>
      </c>
      <c r="P4036" s="175" t="str">
        <f t="shared" si="643"/>
        <v/>
      </c>
      <c r="Q4036" s="175" t="str">
        <f t="shared" si="644"/>
        <v/>
      </c>
    </row>
    <row r="4037" spans="1:17" s="1" customFormat="1" x14ac:dyDescent="0.3">
      <c r="A4037" s="189">
        <f t="shared" si="642"/>
        <v>43999.041666656885</v>
      </c>
      <c r="B4037" s="190">
        <f t="shared" ref="B4037:B4100" si="648">INT(A4037)</f>
        <v>43999</v>
      </c>
      <c r="C4037" s="1">
        <f t="shared" ref="C4037:C4100" si="649">HOUR(A4037)</f>
        <v>1</v>
      </c>
      <c r="D4037" s="191">
        <v>2.3039428073135846</v>
      </c>
      <c r="E4037" s="192">
        <f t="shared" ref="E4037:E4100" si="650">D4037/SUM($D$4:$D$8763)</f>
        <v>8.0001296753045011E-5</v>
      </c>
      <c r="F4037" s="193">
        <f t="shared" ref="F4037:F4100" si="651">E4037*$F$2</f>
        <v>3.4350925024342707</v>
      </c>
      <c r="G4037" s="193">
        <f t="shared" si="647"/>
        <v>3.5621166747339172</v>
      </c>
      <c r="H4037" s="193">
        <f t="shared" si="647"/>
        <v>3.6938379957528418</v>
      </c>
      <c r="I4037" s="193">
        <f t="shared" si="647"/>
        <v>3.8304301584637401</v>
      </c>
      <c r="J4037" s="193">
        <f t="shared" si="647"/>
        <v>3.9720732787248871</v>
      </c>
      <c r="K4037" s="193">
        <f>MAX(0,(F4037-'2031 forecast'!$C$10))</f>
        <v>0</v>
      </c>
      <c r="L4037" s="193">
        <f>MAX(0,(G4037-'2031 forecast'!$C$10))</f>
        <v>0</v>
      </c>
      <c r="M4037" s="193">
        <f>MAX(0,(H4037-'2031 forecast'!$C$10))</f>
        <v>0</v>
      </c>
      <c r="N4037" s="193">
        <f>MAX(0,(I4037-'2031 forecast'!$C$10))</f>
        <v>0</v>
      </c>
      <c r="O4037" s="193">
        <f>MAX(0,(J4037-'2031 forecast'!$C$10))</f>
        <v>0</v>
      </c>
      <c r="P4037" s="175" t="str">
        <f t="shared" si="643"/>
        <v/>
      </c>
      <c r="Q4037" s="175" t="str">
        <f t="shared" si="644"/>
        <v/>
      </c>
    </row>
    <row r="4038" spans="1:17" s="1" customFormat="1" x14ac:dyDescent="0.3">
      <c r="A4038" s="189">
        <f t="shared" ref="A4038:A4101" si="652">A4037 + TIME(1,0,0)</f>
        <v>43999.08333332355</v>
      </c>
      <c r="B4038" s="190">
        <f t="shared" si="648"/>
        <v>43999</v>
      </c>
      <c r="C4038" s="1">
        <f t="shared" si="649"/>
        <v>2</v>
      </c>
      <c r="D4038" s="191">
        <v>2.2888843575925808</v>
      </c>
      <c r="E4038" s="192">
        <f t="shared" si="650"/>
        <v>7.9478412460541457E-5</v>
      </c>
      <c r="F4038" s="193">
        <f t="shared" si="651"/>
        <v>3.4126409174510406</v>
      </c>
      <c r="G4038" s="193">
        <f t="shared" si="647"/>
        <v>3.5388348664023233</v>
      </c>
      <c r="H4038" s="193">
        <f t="shared" si="647"/>
        <v>3.6696952637544573</v>
      </c>
      <c r="I4038" s="193">
        <f t="shared" si="647"/>
        <v>3.8053946672319512</v>
      </c>
      <c r="J4038" s="193">
        <f t="shared" si="647"/>
        <v>3.9461120154652476</v>
      </c>
      <c r="K4038" s="193">
        <f>MAX(0,(F4038-'2031 forecast'!$C$10))</f>
        <v>0</v>
      </c>
      <c r="L4038" s="193">
        <f>MAX(0,(G4038-'2031 forecast'!$C$10))</f>
        <v>0</v>
      </c>
      <c r="M4038" s="193">
        <f>MAX(0,(H4038-'2031 forecast'!$C$10))</f>
        <v>0</v>
      </c>
      <c r="N4038" s="193">
        <f>MAX(0,(I4038-'2031 forecast'!$C$10))</f>
        <v>0</v>
      </c>
      <c r="O4038" s="193">
        <f>MAX(0,(J4038-'2031 forecast'!$C$10))</f>
        <v>0</v>
      </c>
      <c r="P4038" s="175" t="str">
        <f t="shared" ref="P4038:P4101" si="653">IF(K4038&gt;0,IF(K4037&gt;0,P4037+1,1),"")</f>
        <v/>
      </c>
      <c r="Q4038" s="175" t="str">
        <f t="shared" ref="Q4038:Q4101" si="654">IF(AND(K4038&gt;0,K4039=0),P4038,"")</f>
        <v/>
      </c>
    </row>
    <row r="4039" spans="1:17" s="1" customFormat="1" x14ac:dyDescent="0.3">
      <c r="A4039" s="189">
        <f t="shared" si="652"/>
        <v>43999.124999990214</v>
      </c>
      <c r="B4039" s="190">
        <f t="shared" si="648"/>
        <v>43999</v>
      </c>
      <c r="C4039" s="1">
        <f t="shared" si="649"/>
        <v>3</v>
      </c>
      <c r="D4039" s="191">
        <v>2.3190012570345884</v>
      </c>
      <c r="E4039" s="192">
        <f t="shared" si="650"/>
        <v>8.0524181045548579E-5</v>
      </c>
      <c r="F4039" s="193">
        <f t="shared" si="651"/>
        <v>3.4575440874175012</v>
      </c>
      <c r="G4039" s="193">
        <f t="shared" si="647"/>
        <v>3.5853984830655117</v>
      </c>
      <c r="H4039" s="193">
        <f t="shared" si="647"/>
        <v>3.7179807277512262</v>
      </c>
      <c r="I4039" s="193">
        <f t="shared" si="647"/>
        <v>3.8554656496955295</v>
      </c>
      <c r="J4039" s="193">
        <f t="shared" si="647"/>
        <v>3.9980345419845271</v>
      </c>
      <c r="K4039" s="193">
        <f>MAX(0,(F4039-'2031 forecast'!$C$10))</f>
        <v>0</v>
      </c>
      <c r="L4039" s="193">
        <f>MAX(0,(G4039-'2031 forecast'!$C$10))</f>
        <v>0</v>
      </c>
      <c r="M4039" s="193">
        <f>MAX(0,(H4039-'2031 forecast'!$C$10))</f>
        <v>0</v>
      </c>
      <c r="N4039" s="193">
        <f>MAX(0,(I4039-'2031 forecast'!$C$10))</f>
        <v>0</v>
      </c>
      <c r="O4039" s="193">
        <f>MAX(0,(J4039-'2031 forecast'!$C$10))</f>
        <v>0</v>
      </c>
      <c r="P4039" s="175" t="str">
        <f t="shared" si="653"/>
        <v/>
      </c>
      <c r="Q4039" s="175" t="str">
        <f t="shared" si="654"/>
        <v/>
      </c>
    </row>
    <row r="4040" spans="1:17" s="1" customFormat="1" x14ac:dyDescent="0.3">
      <c r="A4040" s="189">
        <f t="shared" si="652"/>
        <v>43999.166666656878</v>
      </c>
      <c r="B4040" s="190">
        <f t="shared" si="648"/>
        <v>43999</v>
      </c>
      <c r="C4040" s="1">
        <f t="shared" si="649"/>
        <v>4</v>
      </c>
      <c r="D4040" s="191">
        <v>2.243709008429569</v>
      </c>
      <c r="E4040" s="192">
        <f t="shared" si="650"/>
        <v>7.7909759583030754E-5</v>
      </c>
      <c r="F4040" s="193">
        <f t="shared" si="651"/>
        <v>3.3452861625013481</v>
      </c>
      <c r="G4040" s="193">
        <f t="shared" si="647"/>
        <v>3.46898944140754</v>
      </c>
      <c r="H4040" s="193">
        <f t="shared" si="647"/>
        <v>3.597267067759303</v>
      </c>
      <c r="I4040" s="193">
        <f t="shared" si="647"/>
        <v>3.730288193536583</v>
      </c>
      <c r="J4040" s="193">
        <f t="shared" si="647"/>
        <v>3.8682282256863272</v>
      </c>
      <c r="K4040" s="193">
        <f>MAX(0,(F4040-'2031 forecast'!$C$10))</f>
        <v>0</v>
      </c>
      <c r="L4040" s="193">
        <f>MAX(0,(G4040-'2031 forecast'!$C$10))</f>
        <v>0</v>
      </c>
      <c r="M4040" s="193">
        <f>MAX(0,(H4040-'2031 forecast'!$C$10))</f>
        <v>0</v>
      </c>
      <c r="N4040" s="193">
        <f>MAX(0,(I4040-'2031 forecast'!$C$10))</f>
        <v>0</v>
      </c>
      <c r="O4040" s="193">
        <f>MAX(0,(J4040-'2031 forecast'!$C$10))</f>
        <v>0</v>
      </c>
      <c r="P4040" s="175" t="str">
        <f t="shared" si="653"/>
        <v/>
      </c>
      <c r="Q4040" s="175" t="str">
        <f t="shared" si="654"/>
        <v/>
      </c>
    </row>
    <row r="4041" spans="1:17" s="1" customFormat="1" x14ac:dyDescent="0.3">
      <c r="A4041" s="189">
        <f t="shared" si="652"/>
        <v>43999.208333323542</v>
      </c>
      <c r="B4041" s="190">
        <f t="shared" si="648"/>
        <v>43999</v>
      </c>
      <c r="C4041" s="1">
        <f t="shared" si="649"/>
        <v>5</v>
      </c>
      <c r="D4041" s="191">
        <v>2.2135921089875614</v>
      </c>
      <c r="E4041" s="192">
        <f t="shared" si="650"/>
        <v>7.6863990998023632E-5</v>
      </c>
      <c r="F4041" s="193">
        <f t="shared" si="651"/>
        <v>3.3003829925348871</v>
      </c>
      <c r="G4041" s="193">
        <f t="shared" si="647"/>
        <v>3.4224258247443515</v>
      </c>
      <c r="H4041" s="193">
        <f t="shared" si="647"/>
        <v>3.5489816037625337</v>
      </c>
      <c r="I4041" s="193">
        <f t="shared" si="647"/>
        <v>3.6802172110730047</v>
      </c>
      <c r="J4041" s="193">
        <f t="shared" si="647"/>
        <v>3.8163056991670481</v>
      </c>
      <c r="K4041" s="193">
        <f>MAX(0,(F4041-'2031 forecast'!$C$10))</f>
        <v>0</v>
      </c>
      <c r="L4041" s="193">
        <f>MAX(0,(G4041-'2031 forecast'!$C$10))</f>
        <v>0</v>
      </c>
      <c r="M4041" s="193">
        <f>MAX(0,(H4041-'2031 forecast'!$C$10))</f>
        <v>0</v>
      </c>
      <c r="N4041" s="193">
        <f>MAX(0,(I4041-'2031 forecast'!$C$10))</f>
        <v>0</v>
      </c>
      <c r="O4041" s="193">
        <f>MAX(0,(J4041-'2031 forecast'!$C$10))</f>
        <v>0</v>
      </c>
      <c r="P4041" s="175" t="str">
        <f t="shared" si="653"/>
        <v/>
      </c>
      <c r="Q4041" s="175" t="str">
        <f t="shared" si="654"/>
        <v/>
      </c>
    </row>
    <row r="4042" spans="1:17" s="1" customFormat="1" x14ac:dyDescent="0.3">
      <c r="A4042" s="189">
        <f t="shared" si="652"/>
        <v>43999.249999990207</v>
      </c>
      <c r="B4042" s="190">
        <f t="shared" si="648"/>
        <v>43999</v>
      </c>
      <c r="C4042" s="1">
        <f t="shared" si="649"/>
        <v>6</v>
      </c>
      <c r="D4042" s="191">
        <v>2.4469980796631208</v>
      </c>
      <c r="E4042" s="192">
        <f t="shared" si="650"/>
        <v>8.496869753182885E-5</v>
      </c>
      <c r="F4042" s="193">
        <f t="shared" si="651"/>
        <v>3.6483825597749604</v>
      </c>
      <c r="G4042" s="193">
        <f t="shared" si="647"/>
        <v>3.7832938538840621</v>
      </c>
      <c r="H4042" s="193">
        <f t="shared" si="647"/>
        <v>3.9231939497374952</v>
      </c>
      <c r="I4042" s="193">
        <f t="shared" si="647"/>
        <v>4.0682673251657366</v>
      </c>
      <c r="J4042" s="193">
        <f t="shared" si="647"/>
        <v>4.2187052796914646</v>
      </c>
      <c r="K4042" s="193">
        <f>MAX(0,(F4042-'2031 forecast'!$C$10))</f>
        <v>0</v>
      </c>
      <c r="L4042" s="193">
        <f>MAX(0,(G4042-'2031 forecast'!$C$10))</f>
        <v>0</v>
      </c>
      <c r="M4042" s="193">
        <f>MAX(0,(H4042-'2031 forecast'!$C$10))</f>
        <v>0</v>
      </c>
      <c r="N4042" s="193">
        <f>MAX(0,(I4042-'2031 forecast'!$C$10))</f>
        <v>0</v>
      </c>
      <c r="O4042" s="193">
        <f>MAX(0,(J4042-'2031 forecast'!$C$10))</f>
        <v>0</v>
      </c>
      <c r="P4042" s="175" t="str">
        <f t="shared" si="653"/>
        <v/>
      </c>
      <c r="Q4042" s="175" t="str">
        <f t="shared" si="654"/>
        <v/>
      </c>
    </row>
    <row r="4043" spans="1:17" s="1" customFormat="1" x14ac:dyDescent="0.3">
      <c r="A4043" s="189">
        <f t="shared" si="652"/>
        <v>43999.291666656871</v>
      </c>
      <c r="B4043" s="190">
        <f t="shared" si="648"/>
        <v>43999</v>
      </c>
      <c r="C4043" s="1">
        <f t="shared" si="649"/>
        <v>7</v>
      </c>
      <c r="D4043" s="191">
        <v>2.5975825768731586</v>
      </c>
      <c r="E4043" s="192">
        <f t="shared" si="650"/>
        <v>9.019754045686446E-5</v>
      </c>
      <c r="F4043" s="193">
        <f t="shared" si="651"/>
        <v>3.8728984096072652</v>
      </c>
      <c r="G4043" s="193">
        <f t="shared" si="647"/>
        <v>4.0161119372000043</v>
      </c>
      <c r="H4043" s="193">
        <f t="shared" si="647"/>
        <v>4.1646212697213407</v>
      </c>
      <c r="I4043" s="193">
        <f t="shared" si="647"/>
        <v>4.3186222374836278</v>
      </c>
      <c r="J4043" s="193">
        <f t="shared" si="647"/>
        <v>4.4783179122878618</v>
      </c>
      <c r="K4043" s="193">
        <f>MAX(0,(F4043-'2031 forecast'!$C$10))</f>
        <v>0</v>
      </c>
      <c r="L4043" s="193">
        <f>MAX(0,(G4043-'2031 forecast'!$C$10))</f>
        <v>0</v>
      </c>
      <c r="M4043" s="193">
        <f>MAX(0,(H4043-'2031 forecast'!$C$10))</f>
        <v>0</v>
      </c>
      <c r="N4043" s="193">
        <f>MAX(0,(I4043-'2031 forecast'!$C$10))</f>
        <v>0</v>
      </c>
      <c r="O4043" s="193">
        <f>MAX(0,(J4043-'2031 forecast'!$C$10))</f>
        <v>0</v>
      </c>
      <c r="P4043" s="175" t="str">
        <f t="shared" si="653"/>
        <v/>
      </c>
      <c r="Q4043" s="175" t="str">
        <f t="shared" si="654"/>
        <v/>
      </c>
    </row>
    <row r="4044" spans="1:17" s="1" customFormat="1" x14ac:dyDescent="0.3">
      <c r="A4044" s="189">
        <f t="shared" si="652"/>
        <v>43999.333333323535</v>
      </c>
      <c r="B4044" s="190">
        <f t="shared" si="648"/>
        <v>43999</v>
      </c>
      <c r="C4044" s="1">
        <f t="shared" si="649"/>
        <v>8</v>
      </c>
      <c r="D4044" s="191">
        <v>2.8761638967117298</v>
      </c>
      <c r="E4044" s="192">
        <f t="shared" si="650"/>
        <v>9.9870899868180382E-5</v>
      </c>
      <c r="F4044" s="193">
        <f t="shared" si="651"/>
        <v>4.2882527317970309</v>
      </c>
      <c r="G4044" s="193">
        <f t="shared" si="647"/>
        <v>4.4468253913344986</v>
      </c>
      <c r="H4044" s="193">
        <f t="shared" si="647"/>
        <v>4.6112618116914561</v>
      </c>
      <c r="I4044" s="193">
        <f t="shared" si="647"/>
        <v>4.7817788252717284</v>
      </c>
      <c r="J4044" s="193">
        <f t="shared" si="647"/>
        <v>4.9586012825911991</v>
      </c>
      <c r="K4044" s="193">
        <f>MAX(0,(F4044-'2031 forecast'!$C$10))</f>
        <v>0</v>
      </c>
      <c r="L4044" s="193">
        <f>MAX(0,(G4044-'2031 forecast'!$C$10))</f>
        <v>0</v>
      </c>
      <c r="M4044" s="193">
        <f>MAX(0,(H4044-'2031 forecast'!$C$10))</f>
        <v>0</v>
      </c>
      <c r="N4044" s="193">
        <f>MAX(0,(I4044-'2031 forecast'!$C$10))</f>
        <v>0</v>
      </c>
      <c r="O4044" s="193">
        <f>MAX(0,(J4044-'2031 forecast'!$C$10))</f>
        <v>0</v>
      </c>
      <c r="P4044" s="175" t="str">
        <f t="shared" si="653"/>
        <v/>
      </c>
      <c r="Q4044" s="175" t="str">
        <f t="shared" si="654"/>
        <v/>
      </c>
    </row>
    <row r="4045" spans="1:17" s="1" customFormat="1" x14ac:dyDescent="0.3">
      <c r="A4045" s="189">
        <f t="shared" si="652"/>
        <v>43999.374999990199</v>
      </c>
      <c r="B4045" s="190">
        <f t="shared" si="648"/>
        <v>43999</v>
      </c>
      <c r="C4045" s="1">
        <f t="shared" si="649"/>
        <v>9</v>
      </c>
      <c r="D4045" s="191">
        <v>3.1999205657133114</v>
      </c>
      <c r="E4045" s="192">
        <f t="shared" si="650"/>
        <v>1.1111291215700695E-4</v>
      </c>
      <c r="F4045" s="193">
        <f t="shared" si="651"/>
        <v>4.7709618089364865</v>
      </c>
      <c r="G4045" s="193">
        <f t="shared" ref="G4045:J4064" si="655">$E4045*G$2</f>
        <v>4.9473842704637736</v>
      </c>
      <c r="H4045" s="193">
        <f t="shared" si="655"/>
        <v>5.1303305496567244</v>
      </c>
      <c r="I4045" s="193">
        <f t="shared" si="655"/>
        <v>5.3200418867551944</v>
      </c>
      <c r="J4045" s="193">
        <f t="shared" si="655"/>
        <v>5.5167684426734533</v>
      </c>
      <c r="K4045" s="193">
        <f>MAX(0,(F4045-'2031 forecast'!$C$10))</f>
        <v>0</v>
      </c>
      <c r="L4045" s="193">
        <f>MAX(0,(G4045-'2031 forecast'!$C$10))</f>
        <v>0</v>
      </c>
      <c r="M4045" s="193">
        <f>MAX(0,(H4045-'2031 forecast'!$C$10))</f>
        <v>0</v>
      </c>
      <c r="N4045" s="193">
        <f>MAX(0,(I4045-'2031 forecast'!$C$10))</f>
        <v>0</v>
      </c>
      <c r="O4045" s="193">
        <f>MAX(0,(J4045-'2031 forecast'!$C$10))</f>
        <v>0</v>
      </c>
      <c r="P4045" s="175" t="str">
        <f t="shared" si="653"/>
        <v/>
      </c>
      <c r="Q4045" s="175" t="str">
        <f t="shared" si="654"/>
        <v/>
      </c>
    </row>
    <row r="4046" spans="1:17" s="1" customFormat="1" x14ac:dyDescent="0.3">
      <c r="A4046" s="189">
        <f t="shared" si="652"/>
        <v>43999.416666656864</v>
      </c>
      <c r="B4046" s="190">
        <f t="shared" si="648"/>
        <v>43999</v>
      </c>
      <c r="C4046" s="1">
        <f t="shared" si="649"/>
        <v>10</v>
      </c>
      <c r="D4046" s="191">
        <v>3.4634434358308792</v>
      </c>
      <c r="E4046" s="192">
        <f t="shared" si="650"/>
        <v>1.2026338727581932E-4</v>
      </c>
      <c r="F4046" s="193">
        <f t="shared" si="651"/>
        <v>5.1638645461430217</v>
      </c>
      <c r="G4046" s="193">
        <f t="shared" si="655"/>
        <v>5.3548159162666735</v>
      </c>
      <c r="H4046" s="193">
        <f t="shared" si="655"/>
        <v>5.5528283596284558</v>
      </c>
      <c r="I4046" s="193">
        <f t="shared" si="655"/>
        <v>5.7581629833115056</v>
      </c>
      <c r="J4046" s="193">
        <f t="shared" si="655"/>
        <v>5.9710905497171511</v>
      </c>
      <c r="K4046" s="193">
        <f>MAX(0,(F4046-'2031 forecast'!$C$10))</f>
        <v>0</v>
      </c>
      <c r="L4046" s="193">
        <f>MAX(0,(G4046-'2031 forecast'!$C$10))</f>
        <v>0</v>
      </c>
      <c r="M4046" s="193">
        <f>MAX(0,(H4046-'2031 forecast'!$C$10))</f>
        <v>0</v>
      </c>
      <c r="N4046" s="193">
        <f>MAX(0,(I4046-'2031 forecast'!$C$10))</f>
        <v>2.1162983311505457E-2</v>
      </c>
      <c r="O4046" s="193">
        <f>MAX(0,(J4046-'2031 forecast'!$C$10))</f>
        <v>0.23409054971715104</v>
      </c>
      <c r="P4046" s="175" t="str">
        <f t="shared" si="653"/>
        <v/>
      </c>
      <c r="Q4046" s="175" t="str">
        <f t="shared" si="654"/>
        <v/>
      </c>
    </row>
    <row r="4047" spans="1:17" s="1" customFormat="1" x14ac:dyDescent="0.3">
      <c r="A4047" s="189">
        <f t="shared" si="652"/>
        <v>43999.458333323528</v>
      </c>
      <c r="B4047" s="190">
        <f t="shared" si="648"/>
        <v>43999</v>
      </c>
      <c r="C4047" s="1">
        <f t="shared" si="649"/>
        <v>11</v>
      </c>
      <c r="D4047" s="191">
        <v>3.6366156076224225</v>
      </c>
      <c r="E4047" s="192">
        <f t="shared" si="650"/>
        <v>1.2627655663961025E-4</v>
      </c>
      <c r="F4047" s="193">
        <f t="shared" si="651"/>
        <v>5.422057773450172</v>
      </c>
      <c r="G4047" s="193">
        <f t="shared" si="655"/>
        <v>5.622556712080006</v>
      </c>
      <c r="H4047" s="193">
        <f t="shared" si="655"/>
        <v>5.8304697776098768</v>
      </c>
      <c r="I4047" s="193">
        <f t="shared" si="655"/>
        <v>6.0460711324770795</v>
      </c>
      <c r="J4047" s="193">
        <f t="shared" si="655"/>
        <v>6.2696450772030072</v>
      </c>
      <c r="K4047" s="193">
        <f>MAX(0,(F4047-'2031 forecast'!$C$10))</f>
        <v>0</v>
      </c>
      <c r="L4047" s="193">
        <f>MAX(0,(G4047-'2031 forecast'!$C$10))</f>
        <v>0</v>
      </c>
      <c r="M4047" s="193">
        <f>MAX(0,(H4047-'2031 forecast'!$C$10))</f>
        <v>9.3469777609876736E-2</v>
      </c>
      <c r="N4047" s="193">
        <f>MAX(0,(I4047-'2031 forecast'!$C$10))</f>
        <v>0.3090711324770794</v>
      </c>
      <c r="O4047" s="193">
        <f>MAX(0,(J4047-'2031 forecast'!$C$10))</f>
        <v>0.53264507720300713</v>
      </c>
      <c r="P4047" s="175" t="str">
        <f t="shared" si="653"/>
        <v/>
      </c>
      <c r="Q4047" s="175" t="str">
        <f t="shared" si="654"/>
        <v/>
      </c>
    </row>
    <row r="4048" spans="1:17" s="1" customFormat="1" x14ac:dyDescent="0.3">
      <c r="A4048" s="189">
        <f t="shared" si="652"/>
        <v>43999.499999990192</v>
      </c>
      <c r="B4048" s="190">
        <f t="shared" si="648"/>
        <v>43999</v>
      </c>
      <c r="C4048" s="1">
        <f t="shared" si="649"/>
        <v>12</v>
      </c>
      <c r="D4048" s="191">
        <v>4.1335444484155488</v>
      </c>
      <c r="E4048" s="192">
        <f t="shared" si="650"/>
        <v>1.4353173829222783E-4</v>
      </c>
      <c r="F4048" s="193">
        <f t="shared" si="651"/>
        <v>6.1629600778967806</v>
      </c>
      <c r="G4048" s="193">
        <f t="shared" si="655"/>
        <v>6.3908563870226169</v>
      </c>
      <c r="H4048" s="193">
        <f t="shared" si="655"/>
        <v>6.6271799335565698</v>
      </c>
      <c r="I4048" s="193">
        <f t="shared" si="655"/>
        <v>6.8722423431261221</v>
      </c>
      <c r="J4048" s="193">
        <f t="shared" si="655"/>
        <v>7.1263667647711211</v>
      </c>
      <c r="K4048" s="193">
        <f>MAX(0,(F4048-'2031 forecast'!$C$10))</f>
        <v>0.42596007789678048</v>
      </c>
      <c r="L4048" s="193">
        <f>MAX(0,(G4048-'2031 forecast'!$C$10))</f>
        <v>0.65385638702261684</v>
      </c>
      <c r="M4048" s="193">
        <f>MAX(0,(H4048-'2031 forecast'!$C$10))</f>
        <v>0.89017993355656966</v>
      </c>
      <c r="N4048" s="193">
        <f>MAX(0,(I4048-'2031 forecast'!$C$10))</f>
        <v>1.135242343126122</v>
      </c>
      <c r="O4048" s="193">
        <f>MAX(0,(J4048-'2031 forecast'!$C$10))</f>
        <v>1.389366764771121</v>
      </c>
      <c r="P4048" s="175">
        <f t="shared" si="653"/>
        <v>1</v>
      </c>
      <c r="Q4048" s="175" t="str">
        <f t="shared" si="654"/>
        <v/>
      </c>
    </row>
    <row r="4049" spans="1:17" s="1" customFormat="1" x14ac:dyDescent="0.3">
      <c r="A4049" s="189">
        <f t="shared" si="652"/>
        <v>43999.541666656856</v>
      </c>
      <c r="B4049" s="190">
        <f t="shared" si="648"/>
        <v>43999</v>
      </c>
      <c r="C4049" s="1">
        <f t="shared" si="649"/>
        <v>13</v>
      </c>
      <c r="D4049" s="191">
        <v>4.3518919693701035</v>
      </c>
      <c r="E4049" s="192">
        <f t="shared" si="650"/>
        <v>1.5111356053352945E-4</v>
      </c>
      <c r="F4049" s="193">
        <f t="shared" si="651"/>
        <v>6.488508060153622</v>
      </c>
      <c r="G4049" s="193">
        <f t="shared" si="655"/>
        <v>6.7284426078307318</v>
      </c>
      <c r="H4049" s="193">
        <f t="shared" si="655"/>
        <v>6.9772495475331446</v>
      </c>
      <c r="I4049" s="193">
        <f t="shared" si="655"/>
        <v>7.2352569659870642</v>
      </c>
      <c r="J4049" s="193">
        <f t="shared" si="655"/>
        <v>7.5028050820358967</v>
      </c>
      <c r="K4049" s="193">
        <f>MAX(0,(F4049-'2031 forecast'!$C$10))</f>
        <v>0.75150806015362193</v>
      </c>
      <c r="L4049" s="193">
        <f>MAX(0,(G4049-'2031 forecast'!$C$10))</f>
        <v>0.99144260783073168</v>
      </c>
      <c r="M4049" s="193">
        <f>MAX(0,(H4049-'2031 forecast'!$C$10))</f>
        <v>1.2402495475331445</v>
      </c>
      <c r="N4049" s="193">
        <f>MAX(0,(I4049-'2031 forecast'!$C$10))</f>
        <v>1.4982569659870641</v>
      </c>
      <c r="O4049" s="193">
        <f>MAX(0,(J4049-'2031 forecast'!$C$10))</f>
        <v>1.7658050820358966</v>
      </c>
      <c r="P4049" s="175">
        <f t="shared" si="653"/>
        <v>2</v>
      </c>
      <c r="Q4049" s="175" t="str">
        <f t="shared" si="654"/>
        <v/>
      </c>
    </row>
    <row r="4050" spans="1:17" s="1" customFormat="1" x14ac:dyDescent="0.3">
      <c r="A4050" s="189">
        <f t="shared" si="652"/>
        <v>43999.58333332352</v>
      </c>
      <c r="B4050" s="190">
        <f t="shared" si="648"/>
        <v>43999</v>
      </c>
      <c r="C4050" s="1">
        <f t="shared" si="649"/>
        <v>14</v>
      </c>
      <c r="D4050" s="191">
        <v>4.4497718925566287</v>
      </c>
      <c r="E4050" s="192">
        <f t="shared" si="650"/>
        <v>1.5451230843480261E-4</v>
      </c>
      <c r="F4050" s="193">
        <f t="shared" si="651"/>
        <v>6.6344433625446202</v>
      </c>
      <c r="G4050" s="193">
        <f t="shared" si="655"/>
        <v>6.8797743619860947</v>
      </c>
      <c r="H4050" s="193">
        <f t="shared" si="655"/>
        <v>7.1341773055226447</v>
      </c>
      <c r="I4050" s="193">
        <f t="shared" si="655"/>
        <v>7.3979876589936939</v>
      </c>
      <c r="J4050" s="193">
        <f t="shared" si="655"/>
        <v>7.6715532932235559</v>
      </c>
      <c r="K4050" s="193">
        <f>MAX(0,(F4050-'2031 forecast'!$C$10))</f>
        <v>0.89744336254462009</v>
      </c>
      <c r="L4050" s="193">
        <f>MAX(0,(G4050-'2031 forecast'!$C$10))</f>
        <v>1.1427743619860946</v>
      </c>
      <c r="M4050" s="193">
        <f>MAX(0,(H4050-'2031 forecast'!$C$10))</f>
        <v>1.3971773055226446</v>
      </c>
      <c r="N4050" s="193">
        <f>MAX(0,(I4050-'2031 forecast'!$C$10))</f>
        <v>1.6609876589936938</v>
      </c>
      <c r="O4050" s="193">
        <f>MAX(0,(J4050-'2031 forecast'!$C$10))</f>
        <v>1.9345532932235558</v>
      </c>
      <c r="P4050" s="175">
        <f t="shared" si="653"/>
        <v>3</v>
      </c>
      <c r="Q4050" s="175" t="str">
        <f t="shared" si="654"/>
        <v/>
      </c>
    </row>
    <row r="4051" spans="1:17" s="1" customFormat="1" x14ac:dyDescent="0.3">
      <c r="A4051" s="189">
        <f t="shared" si="652"/>
        <v>43999.624999990185</v>
      </c>
      <c r="B4051" s="190">
        <f t="shared" si="648"/>
        <v>43999</v>
      </c>
      <c r="C4051" s="1">
        <f t="shared" si="649"/>
        <v>15</v>
      </c>
      <c r="D4051" s="191">
        <v>4.5928271649061649</v>
      </c>
      <c r="E4051" s="192">
        <f t="shared" si="650"/>
        <v>1.5947970921358645E-4</v>
      </c>
      <c r="F4051" s="193">
        <f t="shared" si="651"/>
        <v>6.8477334198853104</v>
      </c>
      <c r="G4051" s="193">
        <f t="shared" si="655"/>
        <v>7.1009515411362401</v>
      </c>
      <c r="H4051" s="193">
        <f t="shared" si="655"/>
        <v>7.3635332595072986</v>
      </c>
      <c r="I4051" s="193">
        <f t="shared" si="655"/>
        <v>7.6358248256956909</v>
      </c>
      <c r="J4051" s="193">
        <f t="shared" si="655"/>
        <v>7.9181852941901338</v>
      </c>
      <c r="K4051" s="193">
        <f>MAX(0,(F4051-'2031 forecast'!$C$10))</f>
        <v>1.1107334198853103</v>
      </c>
      <c r="L4051" s="193">
        <f>MAX(0,(G4051-'2031 forecast'!$C$10))</f>
        <v>1.36395154113624</v>
      </c>
      <c r="M4051" s="193">
        <f>MAX(0,(H4051-'2031 forecast'!$C$10))</f>
        <v>1.6265332595072985</v>
      </c>
      <c r="N4051" s="193">
        <f>MAX(0,(I4051-'2031 forecast'!$C$10))</f>
        <v>1.8988248256956908</v>
      </c>
      <c r="O4051" s="193">
        <f>MAX(0,(J4051-'2031 forecast'!$C$10))</f>
        <v>2.1811852941901337</v>
      </c>
      <c r="P4051" s="175">
        <f t="shared" si="653"/>
        <v>4</v>
      </c>
      <c r="Q4051" s="175" t="str">
        <f t="shared" si="654"/>
        <v/>
      </c>
    </row>
    <row r="4052" spans="1:17" s="1" customFormat="1" x14ac:dyDescent="0.3">
      <c r="A4052" s="189">
        <f t="shared" si="652"/>
        <v>43999.666666656849</v>
      </c>
      <c r="B4052" s="190">
        <f t="shared" si="648"/>
        <v>43999</v>
      </c>
      <c r="C4052" s="1">
        <f t="shared" si="649"/>
        <v>16</v>
      </c>
      <c r="D4052" s="191">
        <v>4.6756486383716869</v>
      </c>
      <c r="E4052" s="192">
        <f t="shared" si="650"/>
        <v>1.6235557282235608E-4</v>
      </c>
      <c r="F4052" s="193">
        <f t="shared" si="651"/>
        <v>6.9712171372930793</v>
      </c>
      <c r="G4052" s="193">
        <f t="shared" si="655"/>
        <v>7.2290014869600094</v>
      </c>
      <c r="H4052" s="193">
        <f t="shared" si="655"/>
        <v>7.4963182854984147</v>
      </c>
      <c r="I4052" s="193">
        <f t="shared" si="655"/>
        <v>7.7735200274705321</v>
      </c>
      <c r="J4052" s="193">
        <f t="shared" si="655"/>
        <v>8.0609722421181544</v>
      </c>
      <c r="K4052" s="193">
        <f>MAX(0,(F4052-'2031 forecast'!$C$10))</f>
        <v>1.2342171372930792</v>
      </c>
      <c r="L4052" s="193">
        <f>MAX(0,(G4052-'2031 forecast'!$C$10))</f>
        <v>1.4920014869600093</v>
      </c>
      <c r="M4052" s="193">
        <f>MAX(0,(H4052-'2031 forecast'!$C$10))</f>
        <v>1.7593182854984146</v>
      </c>
      <c r="N4052" s="193">
        <f>MAX(0,(I4052-'2031 forecast'!$C$10))</f>
        <v>2.036520027470532</v>
      </c>
      <c r="O4052" s="193">
        <f>MAX(0,(J4052-'2031 forecast'!$C$10))</f>
        <v>2.3239722421181543</v>
      </c>
      <c r="P4052" s="175">
        <f t="shared" si="653"/>
        <v>5</v>
      </c>
      <c r="Q4052" s="175" t="str">
        <f t="shared" si="654"/>
        <v/>
      </c>
    </row>
    <row r="4053" spans="1:17" s="1" customFormat="1" x14ac:dyDescent="0.3">
      <c r="A4053" s="189">
        <f t="shared" si="652"/>
        <v>43999.708333323513</v>
      </c>
      <c r="B4053" s="190">
        <f t="shared" si="648"/>
        <v>43999</v>
      </c>
      <c r="C4053" s="1">
        <f t="shared" si="649"/>
        <v>17</v>
      </c>
      <c r="D4053" s="191">
        <v>4.6078856146271692</v>
      </c>
      <c r="E4053" s="192">
        <f t="shared" si="650"/>
        <v>1.6000259350609002E-4</v>
      </c>
      <c r="F4053" s="193">
        <f t="shared" si="651"/>
        <v>6.8701850048685413</v>
      </c>
      <c r="G4053" s="193">
        <f t="shared" si="655"/>
        <v>7.1242333494678345</v>
      </c>
      <c r="H4053" s="193">
        <f t="shared" si="655"/>
        <v>7.3876759915056835</v>
      </c>
      <c r="I4053" s="193">
        <f t="shared" si="655"/>
        <v>7.6608603169274803</v>
      </c>
      <c r="J4053" s="193">
        <f t="shared" si="655"/>
        <v>7.9441465574497743</v>
      </c>
      <c r="K4053" s="193">
        <f>MAX(0,(F4053-'2031 forecast'!$C$10))</f>
        <v>1.1331850048685412</v>
      </c>
      <c r="L4053" s="193">
        <f>MAX(0,(G4053-'2031 forecast'!$C$10))</f>
        <v>1.3872333494678344</v>
      </c>
      <c r="M4053" s="193">
        <f>MAX(0,(H4053-'2031 forecast'!$C$10))</f>
        <v>1.6506759915056834</v>
      </c>
      <c r="N4053" s="193">
        <f>MAX(0,(I4053-'2031 forecast'!$C$10))</f>
        <v>1.9238603169274802</v>
      </c>
      <c r="O4053" s="193">
        <f>MAX(0,(J4053-'2031 forecast'!$C$10))</f>
        <v>2.2071465574497742</v>
      </c>
      <c r="P4053" s="175">
        <f t="shared" si="653"/>
        <v>6</v>
      </c>
      <c r="Q4053" s="175" t="str">
        <f t="shared" si="654"/>
        <v/>
      </c>
    </row>
    <row r="4054" spans="1:17" s="1" customFormat="1" x14ac:dyDescent="0.3">
      <c r="A4054" s="189">
        <f t="shared" si="652"/>
        <v>43999.749999990177</v>
      </c>
      <c r="B4054" s="190">
        <f t="shared" si="648"/>
        <v>43999</v>
      </c>
      <c r="C4054" s="1">
        <f t="shared" si="649"/>
        <v>18</v>
      </c>
      <c r="D4054" s="191">
        <v>4.5852979400456633</v>
      </c>
      <c r="E4054" s="192">
        <f t="shared" si="650"/>
        <v>1.592182670673347E-4</v>
      </c>
      <c r="F4054" s="193">
        <f t="shared" si="651"/>
        <v>6.8365076273936962</v>
      </c>
      <c r="G4054" s="193">
        <f t="shared" si="655"/>
        <v>7.0893106369704437</v>
      </c>
      <c r="H4054" s="193">
        <f t="shared" si="655"/>
        <v>7.3514618935081071</v>
      </c>
      <c r="I4054" s="193">
        <f t="shared" si="655"/>
        <v>7.6233070800797975</v>
      </c>
      <c r="J4054" s="193">
        <f t="shared" si="655"/>
        <v>7.9052046625603154</v>
      </c>
      <c r="K4054" s="193">
        <f>MAX(0,(F4054-'2031 forecast'!$C$10))</f>
        <v>1.0995076273936961</v>
      </c>
      <c r="L4054" s="193">
        <f>MAX(0,(G4054-'2031 forecast'!$C$10))</f>
        <v>1.3523106369704436</v>
      </c>
      <c r="M4054" s="193">
        <f>MAX(0,(H4054-'2031 forecast'!$C$10))</f>
        <v>1.614461893508107</v>
      </c>
      <c r="N4054" s="193">
        <f>MAX(0,(I4054-'2031 forecast'!$C$10))</f>
        <v>1.8863070800797974</v>
      </c>
      <c r="O4054" s="193">
        <f>MAX(0,(J4054-'2031 forecast'!$C$10))</f>
        <v>2.1682046625603153</v>
      </c>
      <c r="P4054" s="175">
        <f t="shared" si="653"/>
        <v>7</v>
      </c>
      <c r="Q4054" s="175" t="str">
        <f t="shared" si="654"/>
        <v/>
      </c>
    </row>
    <row r="4055" spans="1:17" s="1" customFormat="1" x14ac:dyDescent="0.3">
      <c r="A4055" s="189">
        <f t="shared" si="652"/>
        <v>43999.791666656842</v>
      </c>
      <c r="B4055" s="190">
        <f t="shared" si="648"/>
        <v>43999</v>
      </c>
      <c r="C4055" s="1">
        <f t="shared" si="649"/>
        <v>19</v>
      </c>
      <c r="D4055" s="191">
        <v>4.5401225908826515</v>
      </c>
      <c r="E4055" s="192">
        <f t="shared" si="650"/>
        <v>1.5764961418982399E-4</v>
      </c>
      <c r="F4055" s="193">
        <f t="shared" si="651"/>
        <v>6.7691528724440042</v>
      </c>
      <c r="G4055" s="193">
        <f t="shared" si="655"/>
        <v>7.0194652119756604</v>
      </c>
      <c r="H4055" s="193">
        <f t="shared" si="655"/>
        <v>7.2790336975129524</v>
      </c>
      <c r="I4055" s="193">
        <f t="shared" si="655"/>
        <v>7.5482006063844294</v>
      </c>
      <c r="J4055" s="193">
        <f t="shared" si="655"/>
        <v>7.827320872781395</v>
      </c>
      <c r="K4055" s="193">
        <f>MAX(0,(F4055-'2031 forecast'!$C$10))</f>
        <v>1.0321528724440041</v>
      </c>
      <c r="L4055" s="193">
        <f>MAX(0,(G4055-'2031 forecast'!$C$10))</f>
        <v>1.2824652119756603</v>
      </c>
      <c r="M4055" s="193">
        <f>MAX(0,(H4055-'2031 forecast'!$C$10))</f>
        <v>1.5420336975129523</v>
      </c>
      <c r="N4055" s="193">
        <f>MAX(0,(I4055-'2031 forecast'!$C$10))</f>
        <v>1.8112006063844293</v>
      </c>
      <c r="O4055" s="193">
        <f>MAX(0,(J4055-'2031 forecast'!$C$10))</f>
        <v>2.0903208727813949</v>
      </c>
      <c r="P4055" s="175">
        <f t="shared" si="653"/>
        <v>8</v>
      </c>
      <c r="Q4055" s="175" t="str">
        <f t="shared" si="654"/>
        <v/>
      </c>
    </row>
    <row r="4056" spans="1:17" s="1" customFormat="1" x14ac:dyDescent="0.3">
      <c r="A4056" s="189">
        <f t="shared" si="652"/>
        <v>43999.833333323506</v>
      </c>
      <c r="B4056" s="190">
        <f t="shared" si="648"/>
        <v>43999</v>
      </c>
      <c r="C4056" s="1">
        <f t="shared" si="649"/>
        <v>20</v>
      </c>
      <c r="D4056" s="191">
        <v>4.0356645252290235</v>
      </c>
      <c r="E4056" s="192">
        <f t="shared" si="650"/>
        <v>1.4013299039095466E-4</v>
      </c>
      <c r="F4056" s="193">
        <f t="shared" si="651"/>
        <v>6.0170247755057815</v>
      </c>
      <c r="G4056" s="193">
        <f t="shared" si="655"/>
        <v>6.239524632867254</v>
      </c>
      <c r="H4056" s="193">
        <f t="shared" si="655"/>
        <v>6.4702521755670688</v>
      </c>
      <c r="I4056" s="193">
        <f t="shared" si="655"/>
        <v>6.7095116501194925</v>
      </c>
      <c r="J4056" s="193">
        <f t="shared" si="655"/>
        <v>6.9576185535834627</v>
      </c>
      <c r="K4056" s="193">
        <f>MAX(0,(F4056-'2031 forecast'!$C$10))</f>
        <v>0.28002477550578142</v>
      </c>
      <c r="L4056" s="193">
        <f>MAX(0,(G4056-'2031 forecast'!$C$10))</f>
        <v>0.50252463286725391</v>
      </c>
      <c r="M4056" s="193">
        <f>MAX(0,(H4056-'2031 forecast'!$C$10))</f>
        <v>0.73325217556706868</v>
      </c>
      <c r="N4056" s="193">
        <f>MAX(0,(I4056-'2031 forecast'!$C$10))</f>
        <v>0.97251165011949237</v>
      </c>
      <c r="O4056" s="193">
        <f>MAX(0,(J4056-'2031 forecast'!$C$10))</f>
        <v>1.2206185535834626</v>
      </c>
      <c r="P4056" s="175">
        <f t="shared" si="653"/>
        <v>9</v>
      </c>
      <c r="Q4056" s="175">
        <f t="shared" si="654"/>
        <v>9</v>
      </c>
    </row>
    <row r="4057" spans="1:17" s="1" customFormat="1" x14ac:dyDescent="0.3">
      <c r="A4057" s="189">
        <f t="shared" si="652"/>
        <v>43999.87499999017</v>
      </c>
      <c r="B4057" s="190">
        <f t="shared" si="648"/>
        <v>43999</v>
      </c>
      <c r="C4057" s="1">
        <f t="shared" si="649"/>
        <v>21</v>
      </c>
      <c r="D4057" s="191">
        <v>3.7269663059484457</v>
      </c>
      <c r="E4057" s="192">
        <f t="shared" si="650"/>
        <v>1.2941386239463163E-4</v>
      </c>
      <c r="F4057" s="193">
        <f t="shared" si="651"/>
        <v>5.5567672833495552</v>
      </c>
      <c r="G4057" s="193">
        <f t="shared" si="655"/>
        <v>5.7622475620695717</v>
      </c>
      <c r="H4057" s="193">
        <f t="shared" si="655"/>
        <v>5.9753261696001845</v>
      </c>
      <c r="I4057" s="193">
        <f t="shared" si="655"/>
        <v>6.1962840798678149</v>
      </c>
      <c r="J4057" s="193">
        <f t="shared" si="655"/>
        <v>6.4254126567608463</v>
      </c>
      <c r="K4057" s="193">
        <f>MAX(0,(F4057-'2031 forecast'!$C$10))</f>
        <v>0</v>
      </c>
      <c r="L4057" s="193">
        <f>MAX(0,(G4057-'2031 forecast'!$C$10))</f>
        <v>2.5247562069571572E-2</v>
      </c>
      <c r="M4057" s="193">
        <f>MAX(0,(H4057-'2031 forecast'!$C$10))</f>
        <v>0.23832616960018438</v>
      </c>
      <c r="N4057" s="193">
        <f>MAX(0,(I4057-'2031 forecast'!$C$10))</f>
        <v>0.45928407986781483</v>
      </c>
      <c r="O4057" s="193">
        <f>MAX(0,(J4057-'2031 forecast'!$C$10))</f>
        <v>0.68841265676084618</v>
      </c>
      <c r="P4057" s="175" t="str">
        <f t="shared" si="653"/>
        <v/>
      </c>
      <c r="Q4057" s="175" t="str">
        <f t="shared" si="654"/>
        <v/>
      </c>
    </row>
    <row r="4058" spans="1:17" s="1" customFormat="1" x14ac:dyDescent="0.3">
      <c r="A4058" s="189">
        <f t="shared" si="652"/>
        <v>43999.916666656834</v>
      </c>
      <c r="B4058" s="190">
        <f t="shared" si="648"/>
        <v>43999</v>
      </c>
      <c r="C4058" s="1">
        <f t="shared" si="649"/>
        <v>22</v>
      </c>
      <c r="D4058" s="191">
        <v>3.4333265363888708</v>
      </c>
      <c r="E4058" s="192">
        <f t="shared" si="650"/>
        <v>1.1921761869081217E-4</v>
      </c>
      <c r="F4058" s="193">
        <f t="shared" si="651"/>
        <v>5.1189613761765598</v>
      </c>
      <c r="G4058" s="193">
        <f t="shared" si="655"/>
        <v>5.3082522996034847</v>
      </c>
      <c r="H4058" s="193">
        <f t="shared" si="655"/>
        <v>5.5045428956316851</v>
      </c>
      <c r="I4058" s="193">
        <f t="shared" si="655"/>
        <v>5.7080920008479259</v>
      </c>
      <c r="J4058" s="193">
        <f t="shared" si="655"/>
        <v>5.9191680231978703</v>
      </c>
      <c r="K4058" s="193">
        <f>MAX(0,(F4058-'2031 forecast'!$C$10))</f>
        <v>0</v>
      </c>
      <c r="L4058" s="193">
        <f>MAX(0,(G4058-'2031 forecast'!$C$10))</f>
        <v>0</v>
      </c>
      <c r="M4058" s="193">
        <f>MAX(0,(H4058-'2031 forecast'!$C$10))</f>
        <v>0</v>
      </c>
      <c r="N4058" s="193">
        <f>MAX(0,(I4058-'2031 forecast'!$C$10))</f>
        <v>0</v>
      </c>
      <c r="O4058" s="193">
        <f>MAX(0,(J4058-'2031 forecast'!$C$10))</f>
        <v>0.18216802319787018</v>
      </c>
      <c r="P4058" s="175" t="str">
        <f t="shared" si="653"/>
        <v/>
      </c>
      <c r="Q4058" s="175" t="str">
        <f t="shared" si="654"/>
        <v/>
      </c>
    </row>
    <row r="4059" spans="1:17" s="1" customFormat="1" x14ac:dyDescent="0.3">
      <c r="A4059" s="189">
        <f t="shared" si="652"/>
        <v>43999.958333323499</v>
      </c>
      <c r="B4059" s="190">
        <f t="shared" si="648"/>
        <v>43999</v>
      </c>
      <c r="C4059" s="1">
        <f t="shared" si="649"/>
        <v>23</v>
      </c>
      <c r="D4059" s="191">
        <v>3.0116899442007643</v>
      </c>
      <c r="E4059" s="192">
        <f t="shared" si="650"/>
        <v>1.0457685850071245E-4</v>
      </c>
      <c r="F4059" s="193">
        <f t="shared" si="651"/>
        <v>4.4903169966461061</v>
      </c>
      <c r="G4059" s="193">
        <f t="shared" si="655"/>
        <v>4.6563616663188467</v>
      </c>
      <c r="H4059" s="193">
        <f t="shared" si="655"/>
        <v>4.8285463996769176</v>
      </c>
      <c r="I4059" s="193">
        <f t="shared" si="655"/>
        <v>5.0070982463578311</v>
      </c>
      <c r="J4059" s="193">
        <f t="shared" si="655"/>
        <v>5.1922526519279577</v>
      </c>
      <c r="K4059" s="193">
        <f>MAX(0,(F4059-'2031 forecast'!$C$10))</f>
        <v>0</v>
      </c>
      <c r="L4059" s="193">
        <f>MAX(0,(G4059-'2031 forecast'!$C$10))</f>
        <v>0</v>
      </c>
      <c r="M4059" s="193">
        <f>MAX(0,(H4059-'2031 forecast'!$C$10))</f>
        <v>0</v>
      </c>
      <c r="N4059" s="193">
        <f>MAX(0,(I4059-'2031 forecast'!$C$10))</f>
        <v>0</v>
      </c>
      <c r="O4059" s="193">
        <f>MAX(0,(J4059-'2031 forecast'!$C$10))</f>
        <v>0</v>
      </c>
      <c r="P4059" s="175" t="str">
        <f t="shared" si="653"/>
        <v/>
      </c>
      <c r="Q4059" s="175" t="str">
        <f t="shared" si="654"/>
        <v/>
      </c>
    </row>
    <row r="4060" spans="1:17" s="1" customFormat="1" x14ac:dyDescent="0.3">
      <c r="A4060" s="189">
        <f t="shared" si="652"/>
        <v>43999.999999990163</v>
      </c>
      <c r="B4060" s="190">
        <f t="shared" si="648"/>
        <v>43999</v>
      </c>
      <c r="C4060" s="1">
        <f t="shared" si="649"/>
        <v>0</v>
      </c>
      <c r="D4060" s="191">
        <v>2.5222903282681401</v>
      </c>
      <c r="E4060" s="192">
        <f t="shared" si="650"/>
        <v>8.7583118994346675E-5</v>
      </c>
      <c r="F4060" s="193">
        <f t="shared" si="651"/>
        <v>3.7606404846911139</v>
      </c>
      <c r="G4060" s="193">
        <f t="shared" si="655"/>
        <v>3.8997028955420339</v>
      </c>
      <c r="H4060" s="193">
        <f t="shared" si="655"/>
        <v>4.0439076097294189</v>
      </c>
      <c r="I4060" s="193">
        <f t="shared" si="655"/>
        <v>4.1934447813246836</v>
      </c>
      <c r="J4060" s="193">
        <f t="shared" si="655"/>
        <v>4.3485115959896641</v>
      </c>
      <c r="K4060" s="193">
        <f>MAX(0,(F4060-'2031 forecast'!$C$10))</f>
        <v>0</v>
      </c>
      <c r="L4060" s="193">
        <f>MAX(0,(G4060-'2031 forecast'!$C$10))</f>
        <v>0</v>
      </c>
      <c r="M4060" s="193">
        <f>MAX(0,(H4060-'2031 forecast'!$C$10))</f>
        <v>0</v>
      </c>
      <c r="N4060" s="193">
        <f>MAX(0,(I4060-'2031 forecast'!$C$10))</f>
        <v>0</v>
      </c>
      <c r="O4060" s="193">
        <f>MAX(0,(J4060-'2031 forecast'!$C$10))</f>
        <v>0</v>
      </c>
      <c r="P4060" s="175" t="str">
        <f t="shared" si="653"/>
        <v/>
      </c>
      <c r="Q4060" s="175" t="str">
        <f t="shared" si="654"/>
        <v/>
      </c>
    </row>
    <row r="4061" spans="1:17" s="1" customFormat="1" x14ac:dyDescent="0.3">
      <c r="A4061" s="189">
        <f t="shared" si="652"/>
        <v>44000.041666656827</v>
      </c>
      <c r="B4061" s="190">
        <f t="shared" si="648"/>
        <v>44000</v>
      </c>
      <c r="C4061" s="1">
        <f t="shared" si="649"/>
        <v>1</v>
      </c>
      <c r="D4061" s="191">
        <v>2.4771149791051283</v>
      </c>
      <c r="E4061" s="192">
        <f t="shared" si="650"/>
        <v>8.6014466116835972E-5</v>
      </c>
      <c r="F4061" s="193">
        <f t="shared" si="651"/>
        <v>3.6932857297414214</v>
      </c>
      <c r="G4061" s="193">
        <f t="shared" si="655"/>
        <v>3.8298574705472506</v>
      </c>
      <c r="H4061" s="193">
        <f t="shared" si="655"/>
        <v>3.9714794137342642</v>
      </c>
      <c r="I4061" s="193">
        <f t="shared" si="655"/>
        <v>4.1183383076293154</v>
      </c>
      <c r="J4061" s="193">
        <f t="shared" si="655"/>
        <v>4.2706278062107446</v>
      </c>
      <c r="K4061" s="193">
        <f>MAX(0,(F4061-'2031 forecast'!$C$10))</f>
        <v>0</v>
      </c>
      <c r="L4061" s="193">
        <f>MAX(0,(G4061-'2031 forecast'!$C$10))</f>
        <v>0</v>
      </c>
      <c r="M4061" s="193">
        <f>MAX(0,(H4061-'2031 forecast'!$C$10))</f>
        <v>0</v>
      </c>
      <c r="N4061" s="193">
        <f>MAX(0,(I4061-'2031 forecast'!$C$10))</f>
        <v>0</v>
      </c>
      <c r="O4061" s="193">
        <f>MAX(0,(J4061-'2031 forecast'!$C$10))</f>
        <v>0</v>
      </c>
      <c r="P4061" s="175" t="str">
        <f t="shared" si="653"/>
        <v/>
      </c>
      <c r="Q4061" s="175" t="str">
        <f t="shared" si="654"/>
        <v/>
      </c>
    </row>
    <row r="4062" spans="1:17" s="1" customFormat="1" x14ac:dyDescent="0.3">
      <c r="A4062" s="189">
        <f t="shared" si="652"/>
        <v>44000.083333323491</v>
      </c>
      <c r="B4062" s="190">
        <f t="shared" si="648"/>
        <v>44000</v>
      </c>
      <c r="C4062" s="1">
        <f t="shared" si="649"/>
        <v>2</v>
      </c>
      <c r="D4062" s="191">
        <v>2.401822730500109</v>
      </c>
      <c r="E4062" s="192">
        <f t="shared" si="650"/>
        <v>8.3400044654318161E-5</v>
      </c>
      <c r="F4062" s="193">
        <f t="shared" si="651"/>
        <v>3.5810278048252688</v>
      </c>
      <c r="G4062" s="193">
        <f t="shared" si="655"/>
        <v>3.7134484288892793</v>
      </c>
      <c r="H4062" s="193">
        <f t="shared" si="655"/>
        <v>3.8507657537423414</v>
      </c>
      <c r="I4062" s="193">
        <f t="shared" si="655"/>
        <v>3.9931608514703694</v>
      </c>
      <c r="J4062" s="193">
        <f t="shared" si="655"/>
        <v>4.1408214899125451</v>
      </c>
      <c r="K4062" s="193">
        <f>MAX(0,(F4062-'2031 forecast'!$C$10))</f>
        <v>0</v>
      </c>
      <c r="L4062" s="193">
        <f>MAX(0,(G4062-'2031 forecast'!$C$10))</f>
        <v>0</v>
      </c>
      <c r="M4062" s="193">
        <f>MAX(0,(H4062-'2031 forecast'!$C$10))</f>
        <v>0</v>
      </c>
      <c r="N4062" s="193">
        <f>MAX(0,(I4062-'2031 forecast'!$C$10))</f>
        <v>0</v>
      </c>
      <c r="O4062" s="193">
        <f>MAX(0,(J4062-'2031 forecast'!$C$10))</f>
        <v>0</v>
      </c>
      <c r="P4062" s="175" t="str">
        <f t="shared" si="653"/>
        <v/>
      </c>
      <c r="Q4062" s="175" t="str">
        <f t="shared" si="654"/>
        <v/>
      </c>
    </row>
    <row r="4063" spans="1:17" s="1" customFormat="1" x14ac:dyDescent="0.3">
      <c r="A4063" s="189">
        <f t="shared" si="652"/>
        <v>44000.124999990156</v>
      </c>
      <c r="B4063" s="190">
        <f t="shared" si="648"/>
        <v>44000</v>
      </c>
      <c r="C4063" s="1">
        <f t="shared" si="649"/>
        <v>3</v>
      </c>
      <c r="D4063" s="191">
        <v>2.3114720321740867</v>
      </c>
      <c r="E4063" s="192">
        <f t="shared" si="650"/>
        <v>8.0262738899296808E-5</v>
      </c>
      <c r="F4063" s="193">
        <f t="shared" si="651"/>
        <v>3.4463182949258866</v>
      </c>
      <c r="G4063" s="193">
        <f t="shared" si="655"/>
        <v>3.5737575788997149</v>
      </c>
      <c r="H4063" s="193">
        <f t="shared" si="655"/>
        <v>3.7059093617520347</v>
      </c>
      <c r="I4063" s="193">
        <f t="shared" si="655"/>
        <v>3.8429479040796353</v>
      </c>
      <c r="J4063" s="193">
        <f t="shared" si="655"/>
        <v>3.9850539103547078</v>
      </c>
      <c r="K4063" s="193">
        <f>MAX(0,(F4063-'2031 forecast'!$C$10))</f>
        <v>0</v>
      </c>
      <c r="L4063" s="193">
        <f>MAX(0,(G4063-'2031 forecast'!$C$10))</f>
        <v>0</v>
      </c>
      <c r="M4063" s="193">
        <f>MAX(0,(H4063-'2031 forecast'!$C$10))</f>
        <v>0</v>
      </c>
      <c r="N4063" s="193">
        <f>MAX(0,(I4063-'2031 forecast'!$C$10))</f>
        <v>0</v>
      </c>
      <c r="O4063" s="193">
        <f>MAX(0,(J4063-'2031 forecast'!$C$10))</f>
        <v>0</v>
      </c>
      <c r="P4063" s="175" t="str">
        <f t="shared" si="653"/>
        <v/>
      </c>
      <c r="Q4063" s="175" t="str">
        <f t="shared" si="654"/>
        <v/>
      </c>
    </row>
    <row r="4064" spans="1:17" s="1" customFormat="1" x14ac:dyDescent="0.3">
      <c r="A4064" s="189">
        <f t="shared" si="652"/>
        <v>44000.16666665682</v>
      </c>
      <c r="B4064" s="190">
        <f t="shared" si="648"/>
        <v>44000</v>
      </c>
      <c r="C4064" s="1">
        <f t="shared" si="649"/>
        <v>4</v>
      </c>
      <c r="D4064" s="191">
        <v>2.2888843575925808</v>
      </c>
      <c r="E4064" s="192">
        <f t="shared" si="650"/>
        <v>7.9478412460541457E-5</v>
      </c>
      <c r="F4064" s="193">
        <f t="shared" si="651"/>
        <v>3.4126409174510406</v>
      </c>
      <c r="G4064" s="193">
        <f t="shared" si="655"/>
        <v>3.5388348664023233</v>
      </c>
      <c r="H4064" s="193">
        <f t="shared" si="655"/>
        <v>3.6696952637544573</v>
      </c>
      <c r="I4064" s="193">
        <f t="shared" si="655"/>
        <v>3.8053946672319512</v>
      </c>
      <c r="J4064" s="193">
        <f t="shared" si="655"/>
        <v>3.9461120154652476</v>
      </c>
      <c r="K4064" s="193">
        <f>MAX(0,(F4064-'2031 forecast'!$C$10))</f>
        <v>0</v>
      </c>
      <c r="L4064" s="193">
        <f>MAX(0,(G4064-'2031 forecast'!$C$10))</f>
        <v>0</v>
      </c>
      <c r="M4064" s="193">
        <f>MAX(0,(H4064-'2031 forecast'!$C$10))</f>
        <v>0</v>
      </c>
      <c r="N4064" s="193">
        <f>MAX(0,(I4064-'2031 forecast'!$C$10))</f>
        <v>0</v>
      </c>
      <c r="O4064" s="193">
        <f>MAX(0,(J4064-'2031 forecast'!$C$10))</f>
        <v>0</v>
      </c>
      <c r="P4064" s="175" t="str">
        <f t="shared" si="653"/>
        <v/>
      </c>
      <c r="Q4064" s="175" t="str">
        <f t="shared" si="654"/>
        <v/>
      </c>
    </row>
    <row r="4065" spans="1:17" s="1" customFormat="1" x14ac:dyDescent="0.3">
      <c r="A4065" s="189">
        <f t="shared" si="652"/>
        <v>44000.208333323484</v>
      </c>
      <c r="B4065" s="190">
        <f t="shared" si="648"/>
        <v>44000</v>
      </c>
      <c r="C4065" s="1">
        <f t="shared" si="649"/>
        <v>5</v>
      </c>
      <c r="D4065" s="191">
        <v>2.273825907871577</v>
      </c>
      <c r="E4065" s="192">
        <f t="shared" si="650"/>
        <v>7.8955528168037889E-5</v>
      </c>
      <c r="F4065" s="193">
        <f t="shared" si="651"/>
        <v>3.3901893324678096</v>
      </c>
      <c r="G4065" s="193">
        <f t="shared" ref="G4065:J4084" si="656">$E4065*G$2</f>
        <v>3.5155530580707288</v>
      </c>
      <c r="H4065" s="193">
        <f t="shared" si="656"/>
        <v>3.6455525317560724</v>
      </c>
      <c r="I4065" s="193">
        <f t="shared" si="656"/>
        <v>3.7803591760001618</v>
      </c>
      <c r="J4065" s="193">
        <f t="shared" si="656"/>
        <v>3.9201507522056076</v>
      </c>
      <c r="K4065" s="193">
        <f>MAX(0,(F4065-'2031 forecast'!$C$10))</f>
        <v>0</v>
      </c>
      <c r="L4065" s="193">
        <f>MAX(0,(G4065-'2031 forecast'!$C$10))</f>
        <v>0</v>
      </c>
      <c r="M4065" s="193">
        <f>MAX(0,(H4065-'2031 forecast'!$C$10))</f>
        <v>0</v>
      </c>
      <c r="N4065" s="193">
        <f>MAX(0,(I4065-'2031 forecast'!$C$10))</f>
        <v>0</v>
      </c>
      <c r="O4065" s="193">
        <f>MAX(0,(J4065-'2031 forecast'!$C$10))</f>
        <v>0</v>
      </c>
      <c r="P4065" s="175" t="str">
        <f t="shared" si="653"/>
        <v/>
      </c>
      <c r="Q4065" s="175" t="str">
        <f t="shared" si="654"/>
        <v/>
      </c>
    </row>
    <row r="4066" spans="1:17" s="1" customFormat="1" x14ac:dyDescent="0.3">
      <c r="A4066" s="189">
        <f t="shared" si="652"/>
        <v>44000.249999990148</v>
      </c>
      <c r="B4066" s="190">
        <f t="shared" si="648"/>
        <v>44000</v>
      </c>
      <c r="C4066" s="1">
        <f t="shared" si="649"/>
        <v>6</v>
      </c>
      <c r="D4066" s="191">
        <v>2.5599364525706494</v>
      </c>
      <c r="E4066" s="192">
        <f t="shared" si="650"/>
        <v>8.8890329725605568E-5</v>
      </c>
      <c r="F4066" s="193">
        <f t="shared" si="651"/>
        <v>3.8167694471491895</v>
      </c>
      <c r="G4066" s="193">
        <f t="shared" si="656"/>
        <v>3.9579074163710191</v>
      </c>
      <c r="H4066" s="193">
        <f t="shared" si="656"/>
        <v>4.1042644397253794</v>
      </c>
      <c r="I4066" s="193">
        <f t="shared" si="656"/>
        <v>4.2560335094041557</v>
      </c>
      <c r="J4066" s="193">
        <f t="shared" si="656"/>
        <v>4.4134147541387634</v>
      </c>
      <c r="K4066" s="193">
        <f>MAX(0,(F4066-'2031 forecast'!$C$10))</f>
        <v>0</v>
      </c>
      <c r="L4066" s="193">
        <f>MAX(0,(G4066-'2031 forecast'!$C$10))</f>
        <v>0</v>
      </c>
      <c r="M4066" s="193">
        <f>MAX(0,(H4066-'2031 forecast'!$C$10))</f>
        <v>0</v>
      </c>
      <c r="N4066" s="193">
        <f>MAX(0,(I4066-'2031 forecast'!$C$10))</f>
        <v>0</v>
      </c>
      <c r="O4066" s="193">
        <f>MAX(0,(J4066-'2031 forecast'!$C$10))</f>
        <v>0</v>
      </c>
      <c r="P4066" s="175" t="str">
        <f t="shared" si="653"/>
        <v/>
      </c>
      <c r="Q4066" s="175" t="str">
        <f t="shared" si="654"/>
        <v/>
      </c>
    </row>
    <row r="4067" spans="1:17" s="1" customFormat="1" x14ac:dyDescent="0.3">
      <c r="A4067" s="189">
        <f t="shared" si="652"/>
        <v>44000.291666656813</v>
      </c>
      <c r="B4067" s="190">
        <f t="shared" si="648"/>
        <v>44000</v>
      </c>
      <c r="C4067" s="1">
        <f t="shared" si="649"/>
        <v>7</v>
      </c>
      <c r="D4067" s="191">
        <v>2.8460469972697218</v>
      </c>
      <c r="E4067" s="192">
        <f t="shared" si="650"/>
        <v>9.8825131283173246E-5</v>
      </c>
      <c r="F4067" s="193">
        <f t="shared" si="651"/>
        <v>4.2433495618305699</v>
      </c>
      <c r="G4067" s="193">
        <f t="shared" si="656"/>
        <v>4.4002617746713097</v>
      </c>
      <c r="H4067" s="193">
        <f t="shared" si="656"/>
        <v>4.5629763476946863</v>
      </c>
      <c r="I4067" s="193">
        <f t="shared" si="656"/>
        <v>4.7317078428081496</v>
      </c>
      <c r="J4067" s="193">
        <f t="shared" si="656"/>
        <v>4.9066787560719192</v>
      </c>
      <c r="K4067" s="193">
        <f>MAX(0,(F4067-'2031 forecast'!$C$10))</f>
        <v>0</v>
      </c>
      <c r="L4067" s="193">
        <f>MAX(0,(G4067-'2031 forecast'!$C$10))</f>
        <v>0</v>
      </c>
      <c r="M4067" s="193">
        <f>MAX(0,(H4067-'2031 forecast'!$C$10))</f>
        <v>0</v>
      </c>
      <c r="N4067" s="193">
        <f>MAX(0,(I4067-'2031 forecast'!$C$10))</f>
        <v>0</v>
      </c>
      <c r="O4067" s="193">
        <f>MAX(0,(J4067-'2031 forecast'!$C$10))</f>
        <v>0</v>
      </c>
      <c r="P4067" s="175" t="str">
        <f t="shared" si="653"/>
        <v/>
      </c>
      <c r="Q4067" s="175" t="str">
        <f t="shared" si="654"/>
        <v/>
      </c>
    </row>
    <row r="4068" spans="1:17" s="1" customFormat="1" x14ac:dyDescent="0.3">
      <c r="A4068" s="189">
        <f t="shared" si="652"/>
        <v>44000.333333323477</v>
      </c>
      <c r="B4068" s="190">
        <f t="shared" si="648"/>
        <v>44000</v>
      </c>
      <c r="C4068" s="1">
        <f t="shared" si="649"/>
        <v>8</v>
      </c>
      <c r="D4068" s="191">
        <v>3.3203881634813426</v>
      </c>
      <c r="E4068" s="192">
        <f t="shared" si="650"/>
        <v>1.1529598649703547E-4</v>
      </c>
      <c r="F4068" s="193">
        <f t="shared" si="651"/>
        <v>4.9505744888023315</v>
      </c>
      <c r="G4068" s="193">
        <f t="shared" si="656"/>
        <v>5.1336387371165282</v>
      </c>
      <c r="H4068" s="193">
        <f t="shared" si="656"/>
        <v>5.3234724056438019</v>
      </c>
      <c r="I4068" s="193">
        <f t="shared" si="656"/>
        <v>5.5203258166095086</v>
      </c>
      <c r="J4068" s="193">
        <f t="shared" si="656"/>
        <v>5.7244585487505733</v>
      </c>
      <c r="K4068" s="193">
        <f>MAX(0,(F4068-'2031 forecast'!$C$10))</f>
        <v>0</v>
      </c>
      <c r="L4068" s="193">
        <f>MAX(0,(G4068-'2031 forecast'!$C$10))</f>
        <v>0</v>
      </c>
      <c r="M4068" s="193">
        <f>MAX(0,(H4068-'2031 forecast'!$C$10))</f>
        <v>0</v>
      </c>
      <c r="N4068" s="193">
        <f>MAX(0,(I4068-'2031 forecast'!$C$10))</f>
        <v>0</v>
      </c>
      <c r="O4068" s="193">
        <f>MAX(0,(J4068-'2031 forecast'!$C$10))</f>
        <v>0</v>
      </c>
      <c r="P4068" s="175" t="str">
        <f t="shared" si="653"/>
        <v/>
      </c>
      <c r="Q4068" s="175" t="str">
        <f t="shared" si="654"/>
        <v/>
      </c>
    </row>
    <row r="4069" spans="1:17" s="1" customFormat="1" x14ac:dyDescent="0.3">
      <c r="A4069" s="189">
        <f t="shared" si="652"/>
        <v>44000.374999990141</v>
      </c>
      <c r="B4069" s="190">
        <f t="shared" si="648"/>
        <v>44000</v>
      </c>
      <c r="C4069" s="1">
        <f t="shared" si="649"/>
        <v>9</v>
      </c>
      <c r="D4069" s="191">
        <v>3.7194370810879436</v>
      </c>
      <c r="E4069" s="192">
        <f t="shared" si="650"/>
        <v>1.2915242024837985E-4</v>
      </c>
      <c r="F4069" s="193">
        <f t="shared" si="651"/>
        <v>5.5455414908579401</v>
      </c>
      <c r="G4069" s="193">
        <f t="shared" si="656"/>
        <v>5.7506066579037745</v>
      </c>
      <c r="H4069" s="193">
        <f t="shared" si="656"/>
        <v>5.9632548036009929</v>
      </c>
      <c r="I4069" s="193">
        <f t="shared" si="656"/>
        <v>6.1837663342519198</v>
      </c>
      <c r="J4069" s="193">
        <f t="shared" si="656"/>
        <v>6.4124320251310261</v>
      </c>
      <c r="K4069" s="193">
        <f>MAX(0,(F4069-'2031 forecast'!$C$10))</f>
        <v>0</v>
      </c>
      <c r="L4069" s="193">
        <f>MAX(0,(G4069-'2031 forecast'!$C$10))</f>
        <v>1.3606657903774355E-2</v>
      </c>
      <c r="M4069" s="193">
        <f>MAX(0,(H4069-'2031 forecast'!$C$10))</f>
        <v>0.22625480360099282</v>
      </c>
      <c r="N4069" s="193">
        <f>MAX(0,(I4069-'2031 forecast'!$C$10))</f>
        <v>0.44676633425191969</v>
      </c>
      <c r="O4069" s="193">
        <f>MAX(0,(J4069-'2031 forecast'!$C$10))</f>
        <v>0.67543202513102596</v>
      </c>
      <c r="P4069" s="175" t="str">
        <f t="shared" si="653"/>
        <v/>
      </c>
      <c r="Q4069" s="175" t="str">
        <f t="shared" si="654"/>
        <v/>
      </c>
    </row>
    <row r="4070" spans="1:17" s="1" customFormat="1" x14ac:dyDescent="0.3">
      <c r="A4070" s="189">
        <f t="shared" si="652"/>
        <v>44000.416666656805</v>
      </c>
      <c r="B4070" s="190">
        <f t="shared" si="648"/>
        <v>44000</v>
      </c>
      <c r="C4070" s="1">
        <f t="shared" si="649"/>
        <v>10</v>
      </c>
      <c r="D4070" s="191">
        <v>4.0733106495315337</v>
      </c>
      <c r="E4070" s="192">
        <f t="shared" si="650"/>
        <v>1.4144020112221358E-4</v>
      </c>
      <c r="F4070" s="193">
        <f t="shared" si="651"/>
        <v>6.0731537379638585</v>
      </c>
      <c r="G4070" s="193">
        <f t="shared" si="656"/>
        <v>6.2977291536962401</v>
      </c>
      <c r="H4070" s="193">
        <f t="shared" si="656"/>
        <v>6.530609005563031</v>
      </c>
      <c r="I4070" s="193">
        <f t="shared" si="656"/>
        <v>6.7721003781989664</v>
      </c>
      <c r="J4070" s="193">
        <f t="shared" si="656"/>
        <v>7.022521711732562</v>
      </c>
      <c r="K4070" s="193">
        <f>MAX(0,(F4070-'2031 forecast'!$C$10))</f>
        <v>0.33615373796385839</v>
      </c>
      <c r="L4070" s="193">
        <f>MAX(0,(G4070-'2031 forecast'!$C$10))</f>
        <v>0.56072915369623999</v>
      </c>
      <c r="M4070" s="193">
        <f>MAX(0,(H4070-'2031 forecast'!$C$10))</f>
        <v>0.79360900556303093</v>
      </c>
      <c r="N4070" s="193">
        <f>MAX(0,(I4070-'2031 forecast'!$C$10))</f>
        <v>1.0351003781989663</v>
      </c>
      <c r="O4070" s="193">
        <f>MAX(0,(J4070-'2031 forecast'!$C$10))</f>
        <v>1.2855217117325619</v>
      </c>
      <c r="P4070" s="175">
        <f t="shared" si="653"/>
        <v>1</v>
      </c>
      <c r="Q4070" s="175" t="str">
        <f t="shared" si="654"/>
        <v/>
      </c>
    </row>
    <row r="4071" spans="1:17" s="1" customFormat="1" x14ac:dyDescent="0.3">
      <c r="A4071" s="189">
        <f t="shared" si="652"/>
        <v>44000.45833332347</v>
      </c>
      <c r="B4071" s="190">
        <f t="shared" si="648"/>
        <v>44000</v>
      </c>
      <c r="C4071" s="1">
        <f t="shared" si="649"/>
        <v>11</v>
      </c>
      <c r="D4071" s="191">
        <v>4.4121257682541204</v>
      </c>
      <c r="E4071" s="192">
        <f t="shared" si="650"/>
        <v>1.5320509770354375E-4</v>
      </c>
      <c r="F4071" s="193">
        <f t="shared" si="651"/>
        <v>6.5783144000865459</v>
      </c>
      <c r="G4071" s="193">
        <f t="shared" si="656"/>
        <v>6.8215698411571113</v>
      </c>
      <c r="H4071" s="193">
        <f t="shared" si="656"/>
        <v>7.0738204755266851</v>
      </c>
      <c r="I4071" s="193">
        <f t="shared" si="656"/>
        <v>7.3353989309142227</v>
      </c>
      <c r="J4071" s="193">
        <f t="shared" si="656"/>
        <v>7.6066501350744584</v>
      </c>
      <c r="K4071" s="193">
        <f>MAX(0,(F4071-'2031 forecast'!$C$10))</f>
        <v>0.84131440008654579</v>
      </c>
      <c r="L4071" s="193">
        <f>MAX(0,(G4071-'2031 forecast'!$C$10))</f>
        <v>1.0845698411571112</v>
      </c>
      <c r="M4071" s="193">
        <f>MAX(0,(H4071-'2031 forecast'!$C$10))</f>
        <v>1.336820475526685</v>
      </c>
      <c r="N4071" s="193">
        <f>MAX(0,(I4071-'2031 forecast'!$C$10))</f>
        <v>1.5983989309142226</v>
      </c>
      <c r="O4071" s="193">
        <f>MAX(0,(J4071-'2031 forecast'!$C$10))</f>
        <v>1.8696501350744583</v>
      </c>
      <c r="P4071" s="175">
        <f t="shared" si="653"/>
        <v>2</v>
      </c>
      <c r="Q4071" s="175" t="str">
        <f t="shared" si="654"/>
        <v/>
      </c>
    </row>
    <row r="4072" spans="1:17" s="1" customFormat="1" x14ac:dyDescent="0.3">
      <c r="A4072" s="189">
        <f t="shared" si="652"/>
        <v>44000.499999990134</v>
      </c>
      <c r="B4072" s="190">
        <f t="shared" si="648"/>
        <v>44000</v>
      </c>
      <c r="C4072" s="1">
        <f t="shared" si="649"/>
        <v>12</v>
      </c>
      <c r="D4072" s="191">
        <v>4.6681194135111834</v>
      </c>
      <c r="E4072" s="192">
        <f t="shared" si="650"/>
        <v>1.6209413067610424E-4</v>
      </c>
      <c r="F4072" s="193">
        <f t="shared" si="651"/>
        <v>6.9599913448014616</v>
      </c>
      <c r="G4072" s="193">
        <f t="shared" si="656"/>
        <v>7.2173605827942096</v>
      </c>
      <c r="H4072" s="193">
        <f t="shared" si="656"/>
        <v>7.4842469194992205</v>
      </c>
      <c r="I4072" s="193">
        <f t="shared" si="656"/>
        <v>7.7610022818546351</v>
      </c>
      <c r="J4072" s="193">
        <f t="shared" si="656"/>
        <v>8.0479916104883316</v>
      </c>
      <c r="K4072" s="193">
        <f>MAX(0,(F4072-'2031 forecast'!$C$10))</f>
        <v>1.2229913448014615</v>
      </c>
      <c r="L4072" s="193">
        <f>MAX(0,(G4072-'2031 forecast'!$C$10))</f>
        <v>1.4803605827942095</v>
      </c>
      <c r="M4072" s="193">
        <f>MAX(0,(H4072-'2031 forecast'!$C$10))</f>
        <v>1.7472469194992204</v>
      </c>
      <c r="N4072" s="193">
        <f>MAX(0,(I4072-'2031 forecast'!$C$10))</f>
        <v>2.024002281854635</v>
      </c>
      <c r="O4072" s="193">
        <f>MAX(0,(J4072-'2031 forecast'!$C$10))</f>
        <v>2.3109916104883315</v>
      </c>
      <c r="P4072" s="175">
        <f t="shared" si="653"/>
        <v>3</v>
      </c>
      <c r="Q4072" s="175" t="str">
        <f t="shared" si="654"/>
        <v/>
      </c>
    </row>
    <row r="4073" spans="1:17" s="1" customFormat="1" x14ac:dyDescent="0.3">
      <c r="A4073" s="189">
        <f t="shared" si="652"/>
        <v>44000.541666656798</v>
      </c>
      <c r="B4073" s="190">
        <f t="shared" si="648"/>
        <v>44000</v>
      </c>
      <c r="C4073" s="1">
        <f t="shared" si="649"/>
        <v>13</v>
      </c>
      <c r="D4073" s="191">
        <v>4.653060963790181</v>
      </c>
      <c r="E4073" s="192">
        <f t="shared" si="650"/>
        <v>1.6157124638360073E-4</v>
      </c>
      <c r="F4073" s="193">
        <f t="shared" si="651"/>
        <v>6.9375397598182333</v>
      </c>
      <c r="G4073" s="193">
        <f t="shared" si="656"/>
        <v>7.1940787744626178</v>
      </c>
      <c r="H4073" s="193">
        <f t="shared" si="656"/>
        <v>7.4601041875008374</v>
      </c>
      <c r="I4073" s="193">
        <f t="shared" si="656"/>
        <v>7.7359667906228484</v>
      </c>
      <c r="J4073" s="193">
        <f t="shared" si="656"/>
        <v>8.0220303472286947</v>
      </c>
      <c r="K4073" s="193">
        <f>MAX(0,(F4073-'2031 forecast'!$C$10))</f>
        <v>1.2005397598182332</v>
      </c>
      <c r="L4073" s="193">
        <f>MAX(0,(G4073-'2031 forecast'!$C$10))</f>
        <v>1.4570787744626177</v>
      </c>
      <c r="M4073" s="193">
        <f>MAX(0,(H4073-'2031 forecast'!$C$10))</f>
        <v>1.7231041875008373</v>
      </c>
      <c r="N4073" s="193">
        <f>MAX(0,(I4073-'2031 forecast'!$C$10))</f>
        <v>1.9989667906228483</v>
      </c>
      <c r="O4073" s="193">
        <f>MAX(0,(J4073-'2031 forecast'!$C$10))</f>
        <v>2.2850303472286946</v>
      </c>
      <c r="P4073" s="175">
        <f t="shared" si="653"/>
        <v>4</v>
      </c>
      <c r="Q4073" s="175" t="str">
        <f t="shared" si="654"/>
        <v/>
      </c>
    </row>
    <row r="4074" spans="1:17" s="1" customFormat="1" x14ac:dyDescent="0.3">
      <c r="A4074" s="189">
        <f t="shared" si="652"/>
        <v>44000.583333323462</v>
      </c>
      <c r="B4074" s="190">
        <f t="shared" si="648"/>
        <v>44000</v>
      </c>
      <c r="C4074" s="1">
        <f t="shared" si="649"/>
        <v>14</v>
      </c>
      <c r="D4074" s="191">
        <v>4.758470111837207</v>
      </c>
      <c r="E4074" s="192">
        <f t="shared" si="650"/>
        <v>1.6523143643112565E-4</v>
      </c>
      <c r="F4074" s="193">
        <f t="shared" si="651"/>
        <v>7.0947008547008465</v>
      </c>
      <c r="G4074" s="193">
        <f t="shared" si="656"/>
        <v>7.357051432783777</v>
      </c>
      <c r="H4074" s="193">
        <f t="shared" si="656"/>
        <v>7.629103311489529</v>
      </c>
      <c r="I4074" s="193">
        <f t="shared" si="656"/>
        <v>7.9112152292453715</v>
      </c>
      <c r="J4074" s="193">
        <f t="shared" si="656"/>
        <v>8.2037591900461724</v>
      </c>
      <c r="K4074" s="193">
        <f>MAX(0,(F4074-'2031 forecast'!$C$10))</f>
        <v>1.3577008547008464</v>
      </c>
      <c r="L4074" s="193">
        <f>MAX(0,(G4074-'2031 forecast'!$C$10))</f>
        <v>1.6200514327837769</v>
      </c>
      <c r="M4074" s="193">
        <f>MAX(0,(H4074-'2031 forecast'!$C$10))</f>
        <v>1.8921033114895289</v>
      </c>
      <c r="N4074" s="193">
        <f>MAX(0,(I4074-'2031 forecast'!$C$10))</f>
        <v>2.1742152292453714</v>
      </c>
      <c r="O4074" s="193">
        <f>MAX(0,(J4074-'2031 forecast'!$C$10))</f>
        <v>2.4667591900461723</v>
      </c>
      <c r="P4074" s="175">
        <f t="shared" si="653"/>
        <v>5</v>
      </c>
      <c r="Q4074" s="175" t="str">
        <f t="shared" si="654"/>
        <v/>
      </c>
    </row>
    <row r="4075" spans="1:17" s="1" customFormat="1" x14ac:dyDescent="0.3">
      <c r="A4075" s="189">
        <f t="shared" si="652"/>
        <v>44000.624999990127</v>
      </c>
      <c r="B4075" s="190">
        <f t="shared" si="648"/>
        <v>44000</v>
      </c>
      <c r="C4075" s="1">
        <f t="shared" si="649"/>
        <v>15</v>
      </c>
      <c r="D4075" s="191">
        <v>4.8939961593262415</v>
      </c>
      <c r="E4075" s="192">
        <f t="shared" si="650"/>
        <v>1.699373950636577E-4</v>
      </c>
      <c r="F4075" s="193">
        <f t="shared" si="651"/>
        <v>7.2967651195499208</v>
      </c>
      <c r="G4075" s="193">
        <f t="shared" si="656"/>
        <v>7.5665877077681243</v>
      </c>
      <c r="H4075" s="193">
        <f t="shared" si="656"/>
        <v>7.8463878994749905</v>
      </c>
      <c r="I4075" s="193">
        <f t="shared" si="656"/>
        <v>8.1365346503314733</v>
      </c>
      <c r="J4075" s="193">
        <f t="shared" si="656"/>
        <v>8.4374105593829292</v>
      </c>
      <c r="K4075" s="193">
        <f>MAX(0,(F4075-'2031 forecast'!$C$10))</f>
        <v>1.5597651195499207</v>
      </c>
      <c r="L4075" s="193">
        <f>MAX(0,(G4075-'2031 forecast'!$C$10))</f>
        <v>1.8295877077681242</v>
      </c>
      <c r="M4075" s="193">
        <f>MAX(0,(H4075-'2031 forecast'!$C$10))</f>
        <v>2.1093878994749904</v>
      </c>
      <c r="N4075" s="193">
        <f>MAX(0,(I4075-'2031 forecast'!$C$10))</f>
        <v>2.3995346503314732</v>
      </c>
      <c r="O4075" s="193">
        <f>MAX(0,(J4075-'2031 forecast'!$C$10))</f>
        <v>2.7004105593829291</v>
      </c>
      <c r="P4075" s="175">
        <f t="shared" si="653"/>
        <v>6</v>
      </c>
      <c r="Q4075" s="175" t="str">
        <f t="shared" si="654"/>
        <v/>
      </c>
    </row>
    <row r="4076" spans="1:17" s="1" customFormat="1" x14ac:dyDescent="0.3">
      <c r="A4076" s="189">
        <f t="shared" si="652"/>
        <v>44000.666666656791</v>
      </c>
      <c r="B4076" s="190">
        <f t="shared" si="648"/>
        <v>44000</v>
      </c>
      <c r="C4076" s="1">
        <f t="shared" si="649"/>
        <v>16</v>
      </c>
      <c r="D4076" s="191">
        <v>5.1274021300018013</v>
      </c>
      <c r="E4076" s="192">
        <f t="shared" si="650"/>
        <v>1.7804210159746295E-4</v>
      </c>
      <c r="F4076" s="193">
        <f t="shared" si="651"/>
        <v>7.6447646867899959</v>
      </c>
      <c r="G4076" s="193">
        <f t="shared" si="656"/>
        <v>7.9274557369078362</v>
      </c>
      <c r="H4076" s="193">
        <f t="shared" si="656"/>
        <v>8.2206002454499529</v>
      </c>
      <c r="I4076" s="193">
        <f t="shared" si="656"/>
        <v>8.5245847644242065</v>
      </c>
      <c r="J4076" s="193">
        <f t="shared" si="656"/>
        <v>8.8398101399073479</v>
      </c>
      <c r="K4076" s="193">
        <f>MAX(0,(F4076-'2031 forecast'!$C$10))</f>
        <v>1.9077646867899958</v>
      </c>
      <c r="L4076" s="193">
        <f>MAX(0,(G4076-'2031 forecast'!$C$10))</f>
        <v>2.1904557369078361</v>
      </c>
      <c r="M4076" s="193">
        <f>MAX(0,(H4076-'2031 forecast'!$C$10))</f>
        <v>2.4836002454499528</v>
      </c>
      <c r="N4076" s="193">
        <f>MAX(0,(I4076-'2031 forecast'!$C$10))</f>
        <v>2.7875847644242064</v>
      </c>
      <c r="O4076" s="193">
        <f>MAX(0,(J4076-'2031 forecast'!$C$10))</f>
        <v>3.1028101399073478</v>
      </c>
      <c r="P4076" s="175">
        <f t="shared" si="653"/>
        <v>7</v>
      </c>
      <c r="Q4076" s="175" t="str">
        <f t="shared" si="654"/>
        <v/>
      </c>
    </row>
    <row r="4077" spans="1:17" s="1" customFormat="1" x14ac:dyDescent="0.3">
      <c r="A4077" s="189">
        <f t="shared" si="652"/>
        <v>44000.708333323455</v>
      </c>
      <c r="B4077" s="190">
        <f t="shared" si="648"/>
        <v>44000</v>
      </c>
      <c r="C4077" s="1">
        <f t="shared" si="649"/>
        <v>17</v>
      </c>
      <c r="D4077" s="191">
        <v>4.946700733349755</v>
      </c>
      <c r="E4077" s="192">
        <f t="shared" si="650"/>
        <v>1.7176749008742019E-4</v>
      </c>
      <c r="F4077" s="193">
        <f t="shared" si="651"/>
        <v>7.3753456669912287</v>
      </c>
      <c r="G4077" s="193">
        <f t="shared" si="656"/>
        <v>7.6480740369287057</v>
      </c>
      <c r="H4077" s="193">
        <f t="shared" si="656"/>
        <v>7.9308874614693368</v>
      </c>
      <c r="I4077" s="193">
        <f t="shared" si="656"/>
        <v>8.2241588696427375</v>
      </c>
      <c r="J4077" s="193">
        <f t="shared" si="656"/>
        <v>8.5282749807916698</v>
      </c>
      <c r="K4077" s="193">
        <f>MAX(0,(F4077-'2031 forecast'!$C$10))</f>
        <v>1.6383456669912286</v>
      </c>
      <c r="L4077" s="193">
        <f>MAX(0,(G4077-'2031 forecast'!$C$10))</f>
        <v>1.9110740369287056</v>
      </c>
      <c r="M4077" s="193">
        <f>MAX(0,(H4077-'2031 forecast'!$C$10))</f>
        <v>2.1938874614693367</v>
      </c>
      <c r="N4077" s="193">
        <f>MAX(0,(I4077-'2031 forecast'!$C$10))</f>
        <v>2.4871588696427374</v>
      </c>
      <c r="O4077" s="193">
        <f>MAX(0,(J4077-'2031 forecast'!$C$10))</f>
        <v>2.7912749807916697</v>
      </c>
      <c r="P4077" s="175">
        <f t="shared" si="653"/>
        <v>8</v>
      </c>
      <c r="Q4077" s="175" t="str">
        <f t="shared" si="654"/>
        <v/>
      </c>
    </row>
    <row r="4078" spans="1:17" s="1" customFormat="1" x14ac:dyDescent="0.3">
      <c r="A4078" s="189">
        <f t="shared" si="652"/>
        <v>44000.749999990119</v>
      </c>
      <c r="B4078" s="190">
        <f t="shared" si="648"/>
        <v>44000</v>
      </c>
      <c r="C4078" s="1">
        <f t="shared" si="649"/>
        <v>18</v>
      </c>
      <c r="D4078" s="191">
        <v>4.9768176327917626</v>
      </c>
      <c r="E4078" s="192">
        <f t="shared" si="650"/>
        <v>1.728132586724273E-4</v>
      </c>
      <c r="F4078" s="193">
        <f t="shared" si="651"/>
        <v>7.4202488369576889</v>
      </c>
      <c r="G4078" s="193">
        <f t="shared" si="656"/>
        <v>7.6946376535918928</v>
      </c>
      <c r="H4078" s="193">
        <f t="shared" si="656"/>
        <v>7.9791729254661057</v>
      </c>
      <c r="I4078" s="193">
        <f t="shared" si="656"/>
        <v>8.2742298521063145</v>
      </c>
      <c r="J4078" s="193">
        <f t="shared" si="656"/>
        <v>8.5801975073109489</v>
      </c>
      <c r="K4078" s="193">
        <f>MAX(0,(F4078-'2031 forecast'!$C$10))</f>
        <v>1.6832488369576888</v>
      </c>
      <c r="L4078" s="193">
        <f>MAX(0,(G4078-'2031 forecast'!$C$10))</f>
        <v>1.9576376535918927</v>
      </c>
      <c r="M4078" s="193">
        <f>MAX(0,(H4078-'2031 forecast'!$C$10))</f>
        <v>2.2421729254661056</v>
      </c>
      <c r="N4078" s="193">
        <f>MAX(0,(I4078-'2031 forecast'!$C$10))</f>
        <v>2.5372298521063144</v>
      </c>
      <c r="O4078" s="193">
        <f>MAX(0,(J4078-'2031 forecast'!$C$10))</f>
        <v>2.8431975073109488</v>
      </c>
      <c r="P4078" s="175">
        <f t="shared" si="653"/>
        <v>9</v>
      </c>
      <c r="Q4078" s="175" t="str">
        <f t="shared" si="654"/>
        <v/>
      </c>
    </row>
    <row r="4079" spans="1:17" s="1" customFormat="1" x14ac:dyDescent="0.3">
      <c r="A4079" s="189">
        <f t="shared" si="652"/>
        <v>44000.791666656783</v>
      </c>
      <c r="B4079" s="190">
        <f t="shared" si="648"/>
        <v>44000</v>
      </c>
      <c r="C4079" s="1">
        <f t="shared" si="649"/>
        <v>19</v>
      </c>
      <c r="D4079" s="191">
        <v>4.841291585302729</v>
      </c>
      <c r="E4079" s="192">
        <f t="shared" si="650"/>
        <v>1.6810730003989527E-4</v>
      </c>
      <c r="F4079" s="193">
        <f t="shared" si="651"/>
        <v>7.2181845721086155</v>
      </c>
      <c r="G4079" s="193">
        <f t="shared" si="656"/>
        <v>7.4851013786075464</v>
      </c>
      <c r="H4079" s="193">
        <f t="shared" si="656"/>
        <v>7.761888337480646</v>
      </c>
      <c r="I4079" s="193">
        <f t="shared" si="656"/>
        <v>8.0489104310202126</v>
      </c>
      <c r="J4079" s="193">
        <f t="shared" si="656"/>
        <v>8.3465461379741921</v>
      </c>
      <c r="K4079" s="193">
        <f>MAX(0,(F4079-'2031 forecast'!$C$10))</f>
        <v>1.4811845721086154</v>
      </c>
      <c r="L4079" s="193">
        <f>MAX(0,(G4079-'2031 forecast'!$C$10))</f>
        <v>1.7481013786075463</v>
      </c>
      <c r="M4079" s="193">
        <f>MAX(0,(H4079-'2031 forecast'!$C$10))</f>
        <v>2.0248883374806459</v>
      </c>
      <c r="N4079" s="193">
        <f>MAX(0,(I4079-'2031 forecast'!$C$10))</f>
        <v>2.3119104310202125</v>
      </c>
      <c r="O4079" s="193">
        <f>MAX(0,(J4079-'2031 forecast'!$C$10))</f>
        <v>2.609546137974192</v>
      </c>
      <c r="P4079" s="175">
        <f t="shared" si="653"/>
        <v>10</v>
      </c>
      <c r="Q4079" s="175" t="str">
        <f t="shared" si="654"/>
        <v/>
      </c>
    </row>
    <row r="4080" spans="1:17" s="1" customFormat="1" x14ac:dyDescent="0.3">
      <c r="A4080" s="189">
        <f t="shared" si="652"/>
        <v>44000.833333323448</v>
      </c>
      <c r="B4080" s="190">
        <f t="shared" si="648"/>
        <v>44000</v>
      </c>
      <c r="C4080" s="1">
        <f t="shared" si="649"/>
        <v>20</v>
      </c>
      <c r="D4080" s="191">
        <v>4.5100056914406439</v>
      </c>
      <c r="E4080" s="192">
        <f t="shared" si="650"/>
        <v>1.5660384560481686E-4</v>
      </c>
      <c r="F4080" s="193">
        <f t="shared" si="651"/>
        <v>6.7242497024775423</v>
      </c>
      <c r="G4080" s="193">
        <f t="shared" si="656"/>
        <v>6.9729015953124716</v>
      </c>
      <c r="H4080" s="193">
        <f t="shared" si="656"/>
        <v>7.2307482335161826</v>
      </c>
      <c r="I4080" s="193">
        <f t="shared" si="656"/>
        <v>7.4981296239208506</v>
      </c>
      <c r="J4080" s="193">
        <f t="shared" si="656"/>
        <v>7.775398346262115</v>
      </c>
      <c r="K4080" s="193">
        <f>MAX(0,(F4080-'2031 forecast'!$C$10))</f>
        <v>0.98724970247754218</v>
      </c>
      <c r="L4080" s="193">
        <f>MAX(0,(G4080-'2031 forecast'!$C$10))</f>
        <v>1.2359015953124715</v>
      </c>
      <c r="M4080" s="193">
        <f>MAX(0,(H4080-'2031 forecast'!$C$10))</f>
        <v>1.4937482335161825</v>
      </c>
      <c r="N4080" s="193">
        <f>MAX(0,(I4080-'2031 forecast'!$C$10))</f>
        <v>1.7611296239208505</v>
      </c>
      <c r="O4080" s="193">
        <f>MAX(0,(J4080-'2031 forecast'!$C$10))</f>
        <v>2.0383983462621149</v>
      </c>
      <c r="P4080" s="175">
        <f t="shared" si="653"/>
        <v>11</v>
      </c>
      <c r="Q4080" s="175" t="str">
        <f t="shared" si="654"/>
        <v/>
      </c>
    </row>
    <row r="4081" spans="1:17" s="1" customFormat="1" x14ac:dyDescent="0.3">
      <c r="A4081" s="189">
        <f t="shared" si="652"/>
        <v>44000.874999990112</v>
      </c>
      <c r="B4081" s="190">
        <f t="shared" si="648"/>
        <v>44000</v>
      </c>
      <c r="C4081" s="1">
        <f t="shared" si="649"/>
        <v>21</v>
      </c>
      <c r="D4081" s="191">
        <v>4.171190572718058</v>
      </c>
      <c r="E4081" s="192">
        <f t="shared" si="650"/>
        <v>1.4483894902348672E-4</v>
      </c>
      <c r="F4081" s="193">
        <f t="shared" si="651"/>
        <v>6.2190890403548558</v>
      </c>
      <c r="G4081" s="193">
        <f t="shared" si="656"/>
        <v>6.4490609078516021</v>
      </c>
      <c r="H4081" s="193">
        <f t="shared" si="656"/>
        <v>6.6875367635525302</v>
      </c>
      <c r="I4081" s="193">
        <f t="shared" si="656"/>
        <v>6.9348310712055952</v>
      </c>
      <c r="J4081" s="193">
        <f t="shared" si="656"/>
        <v>7.1912699229202204</v>
      </c>
      <c r="K4081" s="193">
        <f>MAX(0,(F4081-'2031 forecast'!$C$10))</f>
        <v>0.48208904035485567</v>
      </c>
      <c r="L4081" s="193">
        <f>MAX(0,(G4081-'2031 forecast'!$C$10))</f>
        <v>0.71206090785160203</v>
      </c>
      <c r="M4081" s="193">
        <f>MAX(0,(H4081-'2031 forecast'!$C$10))</f>
        <v>0.95053676355253014</v>
      </c>
      <c r="N4081" s="193">
        <f>MAX(0,(I4081-'2031 forecast'!$C$10))</f>
        <v>1.1978310712055951</v>
      </c>
      <c r="O4081" s="193">
        <f>MAX(0,(J4081-'2031 forecast'!$C$10))</f>
        <v>1.4542699229202203</v>
      </c>
      <c r="P4081" s="175">
        <f t="shared" si="653"/>
        <v>12</v>
      </c>
      <c r="Q4081" s="175">
        <f t="shared" si="654"/>
        <v>12</v>
      </c>
    </row>
    <row r="4082" spans="1:17" s="1" customFormat="1" x14ac:dyDescent="0.3">
      <c r="A4082" s="189">
        <f t="shared" si="652"/>
        <v>44000.916666656776</v>
      </c>
      <c r="B4082" s="190">
        <f t="shared" si="648"/>
        <v>44000</v>
      </c>
      <c r="C4082" s="1">
        <f t="shared" si="649"/>
        <v>22</v>
      </c>
      <c r="D4082" s="191">
        <v>3.8323754539954722</v>
      </c>
      <c r="E4082" s="192">
        <f t="shared" si="650"/>
        <v>1.3307405244215658E-4</v>
      </c>
      <c r="F4082" s="193">
        <f t="shared" si="651"/>
        <v>5.7139283782321693</v>
      </c>
      <c r="G4082" s="193">
        <f t="shared" si="656"/>
        <v>5.9252202203907318</v>
      </c>
      <c r="H4082" s="193">
        <f t="shared" si="656"/>
        <v>6.1443252935888779</v>
      </c>
      <c r="I4082" s="193">
        <f t="shared" si="656"/>
        <v>6.3715325184903397</v>
      </c>
      <c r="J4082" s="193">
        <f t="shared" si="656"/>
        <v>6.6071414995783257</v>
      </c>
      <c r="K4082" s="193">
        <f>MAX(0,(F4082-'2031 forecast'!$C$10))</f>
        <v>0</v>
      </c>
      <c r="L4082" s="193">
        <f>MAX(0,(G4082-'2031 forecast'!$C$10))</f>
        <v>0.18822022039073172</v>
      </c>
      <c r="M4082" s="193">
        <f>MAX(0,(H4082-'2031 forecast'!$C$10))</f>
        <v>0.40732529358887781</v>
      </c>
      <c r="N4082" s="193">
        <f>MAX(0,(I4082-'2031 forecast'!$C$10))</f>
        <v>0.63453251849033965</v>
      </c>
      <c r="O4082" s="193">
        <f>MAX(0,(J4082-'2031 forecast'!$C$10))</f>
        <v>0.87014149957832565</v>
      </c>
      <c r="P4082" s="175" t="str">
        <f t="shared" si="653"/>
        <v/>
      </c>
      <c r="Q4082" s="175" t="str">
        <f t="shared" si="654"/>
        <v/>
      </c>
    </row>
    <row r="4083" spans="1:17" s="1" customFormat="1" x14ac:dyDescent="0.3">
      <c r="A4083" s="189">
        <f t="shared" si="652"/>
        <v>44000.95833332344</v>
      </c>
      <c r="B4083" s="190">
        <f t="shared" si="648"/>
        <v>44000</v>
      </c>
      <c r="C4083" s="1">
        <f t="shared" si="649"/>
        <v>23</v>
      </c>
      <c r="D4083" s="191">
        <v>3.6516740573434263</v>
      </c>
      <c r="E4083" s="192">
        <f t="shared" si="650"/>
        <v>1.2679944093211382E-4</v>
      </c>
      <c r="F4083" s="193">
        <f t="shared" si="651"/>
        <v>5.444509358433403</v>
      </c>
      <c r="G4083" s="193">
        <f t="shared" si="656"/>
        <v>5.6458385204116004</v>
      </c>
      <c r="H4083" s="193">
        <f t="shared" si="656"/>
        <v>5.8546125096082617</v>
      </c>
      <c r="I4083" s="193">
        <f t="shared" si="656"/>
        <v>6.0711066237088689</v>
      </c>
      <c r="J4083" s="193">
        <f t="shared" si="656"/>
        <v>6.2956063404626477</v>
      </c>
      <c r="K4083" s="193">
        <f>MAX(0,(F4083-'2031 forecast'!$C$10))</f>
        <v>0</v>
      </c>
      <c r="L4083" s="193">
        <f>MAX(0,(G4083-'2031 forecast'!$C$10))</f>
        <v>0</v>
      </c>
      <c r="M4083" s="193">
        <f>MAX(0,(H4083-'2031 forecast'!$C$10))</f>
        <v>0.11761250960826164</v>
      </c>
      <c r="N4083" s="193">
        <f>MAX(0,(I4083-'2031 forecast'!$C$10))</f>
        <v>0.33410662370886879</v>
      </c>
      <c r="O4083" s="193">
        <f>MAX(0,(J4083-'2031 forecast'!$C$10))</f>
        <v>0.55860634046264757</v>
      </c>
      <c r="P4083" s="175" t="str">
        <f t="shared" si="653"/>
        <v/>
      </c>
      <c r="Q4083" s="175" t="str">
        <f t="shared" si="654"/>
        <v/>
      </c>
    </row>
    <row r="4084" spans="1:17" s="1" customFormat="1" x14ac:dyDescent="0.3">
      <c r="A4084" s="189">
        <f t="shared" si="652"/>
        <v>44000.999999990105</v>
      </c>
      <c r="B4084" s="190">
        <f t="shared" si="648"/>
        <v>44000</v>
      </c>
      <c r="C4084" s="1">
        <f t="shared" si="649"/>
        <v>0</v>
      </c>
      <c r="D4084" s="191">
        <v>2.672874825478178</v>
      </c>
      <c r="E4084" s="192">
        <f t="shared" si="650"/>
        <v>9.2811961919382285E-5</v>
      </c>
      <c r="F4084" s="193">
        <f t="shared" si="651"/>
        <v>3.9851563345234187</v>
      </c>
      <c r="G4084" s="193">
        <f t="shared" si="656"/>
        <v>4.1325209788579755</v>
      </c>
      <c r="H4084" s="193">
        <f t="shared" si="656"/>
        <v>4.2853349297132644</v>
      </c>
      <c r="I4084" s="193">
        <f t="shared" si="656"/>
        <v>4.4437996936425739</v>
      </c>
      <c r="J4084" s="193">
        <f t="shared" si="656"/>
        <v>4.6081242285860613</v>
      </c>
      <c r="K4084" s="193">
        <f>MAX(0,(F4084-'2031 forecast'!$C$10))</f>
        <v>0</v>
      </c>
      <c r="L4084" s="193">
        <f>MAX(0,(G4084-'2031 forecast'!$C$10))</f>
        <v>0</v>
      </c>
      <c r="M4084" s="193">
        <f>MAX(0,(H4084-'2031 forecast'!$C$10))</f>
        <v>0</v>
      </c>
      <c r="N4084" s="193">
        <f>MAX(0,(I4084-'2031 forecast'!$C$10))</f>
        <v>0</v>
      </c>
      <c r="O4084" s="193">
        <f>MAX(0,(J4084-'2031 forecast'!$C$10))</f>
        <v>0</v>
      </c>
      <c r="P4084" s="175" t="str">
        <f t="shared" si="653"/>
        <v/>
      </c>
      <c r="Q4084" s="175" t="str">
        <f t="shared" si="654"/>
        <v/>
      </c>
    </row>
    <row r="4085" spans="1:17" s="1" customFormat="1" x14ac:dyDescent="0.3">
      <c r="A4085" s="189">
        <f t="shared" si="652"/>
        <v>44001.041666656769</v>
      </c>
      <c r="B4085" s="190">
        <f t="shared" si="648"/>
        <v>44001</v>
      </c>
      <c r="C4085" s="1">
        <f t="shared" si="649"/>
        <v>1</v>
      </c>
      <c r="D4085" s="191">
        <v>3.0342776187822702</v>
      </c>
      <c r="E4085" s="192">
        <f t="shared" si="650"/>
        <v>1.0536118493946779E-4</v>
      </c>
      <c r="F4085" s="193">
        <f t="shared" si="651"/>
        <v>4.5239943741209521</v>
      </c>
      <c r="G4085" s="193">
        <f t="shared" ref="G4085:J4104" si="657">$E4085*G$2</f>
        <v>4.6912843788162375</v>
      </c>
      <c r="H4085" s="193">
        <f t="shared" si="657"/>
        <v>4.8647604976744949</v>
      </c>
      <c r="I4085" s="193">
        <f t="shared" si="657"/>
        <v>5.0446514832055147</v>
      </c>
      <c r="J4085" s="193">
        <f t="shared" si="657"/>
        <v>5.2311945468174175</v>
      </c>
      <c r="K4085" s="193">
        <f>MAX(0,(F4085-'2031 forecast'!$C$10))</f>
        <v>0</v>
      </c>
      <c r="L4085" s="193">
        <f>MAX(0,(G4085-'2031 forecast'!$C$10))</f>
        <v>0</v>
      </c>
      <c r="M4085" s="193">
        <f>MAX(0,(H4085-'2031 forecast'!$C$10))</f>
        <v>0</v>
      </c>
      <c r="N4085" s="193">
        <f>MAX(0,(I4085-'2031 forecast'!$C$10))</f>
        <v>0</v>
      </c>
      <c r="O4085" s="193">
        <f>MAX(0,(J4085-'2031 forecast'!$C$10))</f>
        <v>0</v>
      </c>
      <c r="P4085" s="175" t="str">
        <f t="shared" si="653"/>
        <v/>
      </c>
      <c r="Q4085" s="175" t="str">
        <f t="shared" si="654"/>
        <v/>
      </c>
    </row>
    <row r="4086" spans="1:17" s="1" customFormat="1" x14ac:dyDescent="0.3">
      <c r="A4086" s="189">
        <f t="shared" si="652"/>
        <v>44001.083333323433</v>
      </c>
      <c r="B4086" s="190">
        <f t="shared" si="648"/>
        <v>44001</v>
      </c>
      <c r="C4086" s="1">
        <f t="shared" si="649"/>
        <v>2</v>
      </c>
      <c r="D4086" s="191">
        <v>2.943926920456247</v>
      </c>
      <c r="E4086" s="192">
        <f t="shared" si="650"/>
        <v>1.0222387918444641E-4</v>
      </c>
      <c r="F4086" s="193">
        <f t="shared" si="651"/>
        <v>4.389284864221568</v>
      </c>
      <c r="G4086" s="193">
        <f t="shared" si="657"/>
        <v>4.5515935288266727</v>
      </c>
      <c r="H4086" s="193">
        <f t="shared" si="657"/>
        <v>4.7199041056841864</v>
      </c>
      <c r="I4086" s="193">
        <f t="shared" si="657"/>
        <v>4.8944385358147793</v>
      </c>
      <c r="J4086" s="193">
        <f t="shared" si="657"/>
        <v>5.0754269672595784</v>
      </c>
      <c r="K4086" s="193">
        <f>MAX(0,(F4086-'2031 forecast'!$C$10))</f>
        <v>0</v>
      </c>
      <c r="L4086" s="193">
        <f>MAX(0,(G4086-'2031 forecast'!$C$10))</f>
        <v>0</v>
      </c>
      <c r="M4086" s="193">
        <f>MAX(0,(H4086-'2031 forecast'!$C$10))</f>
        <v>0</v>
      </c>
      <c r="N4086" s="193">
        <f>MAX(0,(I4086-'2031 forecast'!$C$10))</f>
        <v>0</v>
      </c>
      <c r="O4086" s="193">
        <f>MAX(0,(J4086-'2031 forecast'!$C$10))</f>
        <v>0</v>
      </c>
      <c r="P4086" s="175" t="str">
        <f t="shared" si="653"/>
        <v/>
      </c>
      <c r="Q4086" s="175" t="str">
        <f t="shared" si="654"/>
        <v/>
      </c>
    </row>
    <row r="4087" spans="1:17" s="1" customFormat="1" x14ac:dyDescent="0.3">
      <c r="A4087" s="189">
        <f t="shared" si="652"/>
        <v>44001.124999990097</v>
      </c>
      <c r="B4087" s="190">
        <f t="shared" si="648"/>
        <v>44001</v>
      </c>
      <c r="C4087" s="1">
        <f t="shared" si="649"/>
        <v>3</v>
      </c>
      <c r="D4087" s="191">
        <v>2.7406378492226948</v>
      </c>
      <c r="E4087" s="192">
        <f t="shared" si="650"/>
        <v>9.5164941235648299E-5</v>
      </c>
      <c r="F4087" s="193">
        <f t="shared" si="651"/>
        <v>4.0861884669479549</v>
      </c>
      <c r="G4087" s="193">
        <f t="shared" si="657"/>
        <v>4.2372891163501496</v>
      </c>
      <c r="H4087" s="193">
        <f t="shared" si="657"/>
        <v>4.3939772237059938</v>
      </c>
      <c r="I4087" s="193">
        <f t="shared" si="657"/>
        <v>4.5564594041856248</v>
      </c>
      <c r="J4087" s="193">
        <f t="shared" si="657"/>
        <v>4.7249499132544397</v>
      </c>
      <c r="K4087" s="193">
        <f>MAX(0,(F4087-'2031 forecast'!$C$10))</f>
        <v>0</v>
      </c>
      <c r="L4087" s="193">
        <f>MAX(0,(G4087-'2031 forecast'!$C$10))</f>
        <v>0</v>
      </c>
      <c r="M4087" s="193">
        <f>MAX(0,(H4087-'2031 forecast'!$C$10))</f>
        <v>0</v>
      </c>
      <c r="N4087" s="193">
        <f>MAX(0,(I4087-'2031 forecast'!$C$10))</f>
        <v>0</v>
      </c>
      <c r="O4087" s="193">
        <f>MAX(0,(J4087-'2031 forecast'!$C$10))</f>
        <v>0</v>
      </c>
      <c r="P4087" s="175" t="str">
        <f t="shared" si="653"/>
        <v/>
      </c>
      <c r="Q4087" s="175" t="str">
        <f t="shared" si="654"/>
        <v/>
      </c>
    </row>
    <row r="4088" spans="1:17" s="1" customFormat="1" x14ac:dyDescent="0.3">
      <c r="A4088" s="189">
        <f t="shared" si="652"/>
        <v>44001.166666656762</v>
      </c>
      <c r="B4088" s="190">
        <f t="shared" si="648"/>
        <v>44001</v>
      </c>
      <c r="C4088" s="1">
        <f t="shared" si="649"/>
        <v>4</v>
      </c>
      <c r="D4088" s="191">
        <v>2.7105209497806877</v>
      </c>
      <c r="E4088" s="192">
        <f t="shared" si="650"/>
        <v>9.4119172650641191E-5</v>
      </c>
      <c r="F4088" s="193">
        <f t="shared" si="651"/>
        <v>4.0412852969814947</v>
      </c>
      <c r="G4088" s="193">
        <f t="shared" si="657"/>
        <v>4.1907254996869616</v>
      </c>
      <c r="H4088" s="193">
        <f t="shared" si="657"/>
        <v>4.3456917597092257</v>
      </c>
      <c r="I4088" s="193">
        <f t="shared" si="657"/>
        <v>4.5063884217220469</v>
      </c>
      <c r="J4088" s="193">
        <f t="shared" si="657"/>
        <v>4.6730273867351615</v>
      </c>
      <c r="K4088" s="193">
        <f>MAX(0,(F4088-'2031 forecast'!$C$10))</f>
        <v>0</v>
      </c>
      <c r="L4088" s="193">
        <f>MAX(0,(G4088-'2031 forecast'!$C$10))</f>
        <v>0</v>
      </c>
      <c r="M4088" s="193">
        <f>MAX(0,(H4088-'2031 forecast'!$C$10))</f>
        <v>0</v>
      </c>
      <c r="N4088" s="193">
        <f>MAX(0,(I4088-'2031 forecast'!$C$10))</f>
        <v>0</v>
      </c>
      <c r="O4088" s="193">
        <f>MAX(0,(J4088-'2031 forecast'!$C$10))</f>
        <v>0</v>
      </c>
      <c r="P4088" s="175" t="str">
        <f t="shared" si="653"/>
        <v/>
      </c>
      <c r="Q4088" s="175" t="str">
        <f t="shared" si="654"/>
        <v/>
      </c>
    </row>
    <row r="4089" spans="1:17" s="1" customFormat="1" x14ac:dyDescent="0.3">
      <c r="A4089" s="189">
        <f t="shared" si="652"/>
        <v>44001.208333323426</v>
      </c>
      <c r="B4089" s="190">
        <f t="shared" si="648"/>
        <v>44001</v>
      </c>
      <c r="C4089" s="1">
        <f t="shared" si="649"/>
        <v>5</v>
      </c>
      <c r="D4089" s="191">
        <v>2.6352287011756683</v>
      </c>
      <c r="E4089" s="192">
        <f t="shared" si="650"/>
        <v>9.1504751188123379E-5</v>
      </c>
      <c r="F4089" s="193">
        <f t="shared" si="651"/>
        <v>3.9290273720653421</v>
      </c>
      <c r="G4089" s="193">
        <f t="shared" si="657"/>
        <v>4.0743164580289903</v>
      </c>
      <c r="H4089" s="193">
        <f t="shared" si="657"/>
        <v>4.2249780997173021</v>
      </c>
      <c r="I4089" s="193">
        <f t="shared" si="657"/>
        <v>4.3812109655631017</v>
      </c>
      <c r="J4089" s="193">
        <f t="shared" si="657"/>
        <v>4.543221070436962</v>
      </c>
      <c r="K4089" s="193">
        <f>MAX(0,(F4089-'2031 forecast'!$C$10))</f>
        <v>0</v>
      </c>
      <c r="L4089" s="193">
        <f>MAX(0,(G4089-'2031 forecast'!$C$10))</f>
        <v>0</v>
      </c>
      <c r="M4089" s="193">
        <f>MAX(0,(H4089-'2031 forecast'!$C$10))</f>
        <v>0</v>
      </c>
      <c r="N4089" s="193">
        <f>MAX(0,(I4089-'2031 forecast'!$C$10))</f>
        <v>0</v>
      </c>
      <c r="O4089" s="193">
        <f>MAX(0,(J4089-'2031 forecast'!$C$10))</f>
        <v>0</v>
      </c>
      <c r="P4089" s="175" t="str">
        <f t="shared" si="653"/>
        <v/>
      </c>
      <c r="Q4089" s="175" t="str">
        <f t="shared" si="654"/>
        <v/>
      </c>
    </row>
    <row r="4090" spans="1:17" s="1" customFormat="1" x14ac:dyDescent="0.3">
      <c r="A4090" s="189">
        <f t="shared" si="652"/>
        <v>44001.24999999009</v>
      </c>
      <c r="B4090" s="190">
        <f t="shared" si="648"/>
        <v>44001</v>
      </c>
      <c r="C4090" s="1">
        <f t="shared" si="649"/>
        <v>6</v>
      </c>
      <c r="D4090" s="191">
        <v>2.830988547548718</v>
      </c>
      <c r="E4090" s="192">
        <f t="shared" si="650"/>
        <v>9.8302246990669679E-5</v>
      </c>
      <c r="F4090" s="193">
        <f t="shared" si="651"/>
        <v>4.2208979768473389</v>
      </c>
      <c r="G4090" s="193">
        <f t="shared" si="657"/>
        <v>4.3769799663397144</v>
      </c>
      <c r="H4090" s="193">
        <f t="shared" si="657"/>
        <v>4.5388336156963014</v>
      </c>
      <c r="I4090" s="193">
        <f t="shared" si="657"/>
        <v>4.7066723515763602</v>
      </c>
      <c r="J4090" s="193">
        <f t="shared" si="657"/>
        <v>4.8807174928122787</v>
      </c>
      <c r="K4090" s="193">
        <f>MAX(0,(F4090-'2031 forecast'!$C$10))</f>
        <v>0</v>
      </c>
      <c r="L4090" s="193">
        <f>MAX(0,(G4090-'2031 forecast'!$C$10))</f>
        <v>0</v>
      </c>
      <c r="M4090" s="193">
        <f>MAX(0,(H4090-'2031 forecast'!$C$10))</f>
        <v>0</v>
      </c>
      <c r="N4090" s="193">
        <f>MAX(0,(I4090-'2031 forecast'!$C$10))</f>
        <v>0</v>
      </c>
      <c r="O4090" s="193">
        <f>MAX(0,(J4090-'2031 forecast'!$C$10))</f>
        <v>0</v>
      </c>
      <c r="P4090" s="175" t="str">
        <f t="shared" si="653"/>
        <v/>
      </c>
      <c r="Q4090" s="175" t="str">
        <f t="shared" si="654"/>
        <v/>
      </c>
    </row>
    <row r="4091" spans="1:17" s="1" customFormat="1" x14ac:dyDescent="0.3">
      <c r="A4091" s="189">
        <f t="shared" si="652"/>
        <v>44001.291666656754</v>
      </c>
      <c r="B4091" s="190">
        <f t="shared" si="648"/>
        <v>44001</v>
      </c>
      <c r="C4091" s="1">
        <f t="shared" si="649"/>
        <v>7</v>
      </c>
      <c r="D4091" s="191">
        <v>3.2601543645973274</v>
      </c>
      <c r="E4091" s="192">
        <f t="shared" si="650"/>
        <v>1.1320444932702122E-4</v>
      </c>
      <c r="F4091" s="193">
        <f t="shared" si="651"/>
        <v>4.8607681488694094</v>
      </c>
      <c r="G4091" s="193">
        <f t="shared" si="657"/>
        <v>5.0405115037901513</v>
      </c>
      <c r="H4091" s="193">
        <f t="shared" si="657"/>
        <v>5.2269014776502631</v>
      </c>
      <c r="I4091" s="193">
        <f t="shared" si="657"/>
        <v>5.4201838516823519</v>
      </c>
      <c r="J4091" s="193">
        <f t="shared" si="657"/>
        <v>5.6206134957120142</v>
      </c>
      <c r="K4091" s="193">
        <f>MAX(0,(F4091-'2031 forecast'!$C$10))</f>
        <v>0</v>
      </c>
      <c r="L4091" s="193">
        <f>MAX(0,(G4091-'2031 forecast'!$C$10))</f>
        <v>0</v>
      </c>
      <c r="M4091" s="193">
        <f>MAX(0,(H4091-'2031 forecast'!$C$10))</f>
        <v>0</v>
      </c>
      <c r="N4091" s="193">
        <f>MAX(0,(I4091-'2031 forecast'!$C$10))</f>
        <v>0</v>
      </c>
      <c r="O4091" s="193">
        <f>MAX(0,(J4091-'2031 forecast'!$C$10))</f>
        <v>0</v>
      </c>
      <c r="P4091" s="175" t="str">
        <f t="shared" si="653"/>
        <v/>
      </c>
      <c r="Q4091" s="175" t="str">
        <f t="shared" si="654"/>
        <v/>
      </c>
    </row>
    <row r="4092" spans="1:17" s="1" customFormat="1" x14ac:dyDescent="0.3">
      <c r="A4092" s="189">
        <f t="shared" si="652"/>
        <v>44001.333333323419</v>
      </c>
      <c r="B4092" s="190">
        <f t="shared" si="648"/>
        <v>44001</v>
      </c>
      <c r="C4092" s="1">
        <f t="shared" si="649"/>
        <v>8</v>
      </c>
      <c r="D4092" s="191">
        <v>3.7043786313669398</v>
      </c>
      <c r="E4092" s="192">
        <f t="shared" si="650"/>
        <v>1.2862953595587631E-4</v>
      </c>
      <c r="F4092" s="193">
        <f t="shared" si="651"/>
        <v>5.52308990587471</v>
      </c>
      <c r="G4092" s="193">
        <f t="shared" si="657"/>
        <v>5.7273248495721809</v>
      </c>
      <c r="H4092" s="193">
        <f t="shared" si="657"/>
        <v>5.9391120716026089</v>
      </c>
      <c r="I4092" s="193">
        <f t="shared" si="657"/>
        <v>6.1587308430201322</v>
      </c>
      <c r="J4092" s="193">
        <f t="shared" si="657"/>
        <v>6.3864707618713874</v>
      </c>
      <c r="K4092" s="193">
        <f>MAX(0,(F4092-'2031 forecast'!$C$10))</f>
        <v>0</v>
      </c>
      <c r="L4092" s="193">
        <f>MAX(0,(G4092-'2031 forecast'!$C$10))</f>
        <v>0</v>
      </c>
      <c r="M4092" s="193">
        <f>MAX(0,(H4092-'2031 forecast'!$C$10))</f>
        <v>0.2021120716026088</v>
      </c>
      <c r="N4092" s="193">
        <f>MAX(0,(I4092-'2031 forecast'!$C$10))</f>
        <v>0.42173084302013208</v>
      </c>
      <c r="O4092" s="193">
        <f>MAX(0,(J4092-'2031 forecast'!$C$10))</f>
        <v>0.6494707618713873</v>
      </c>
      <c r="P4092" s="175" t="str">
        <f t="shared" si="653"/>
        <v/>
      </c>
      <c r="Q4092" s="175" t="str">
        <f t="shared" si="654"/>
        <v/>
      </c>
    </row>
    <row r="4093" spans="1:17" s="1" customFormat="1" x14ac:dyDescent="0.3">
      <c r="A4093" s="189">
        <f t="shared" si="652"/>
        <v>44001.374999990083</v>
      </c>
      <c r="B4093" s="190">
        <f t="shared" si="648"/>
        <v>44001</v>
      </c>
      <c r="C4093" s="1">
        <f t="shared" si="649"/>
        <v>9</v>
      </c>
      <c r="D4093" s="191">
        <v>4.0808398743920353</v>
      </c>
      <c r="E4093" s="192">
        <f t="shared" si="650"/>
        <v>1.4170164326846534E-4</v>
      </c>
      <c r="F4093" s="193">
        <f t="shared" si="651"/>
        <v>6.0843795304554726</v>
      </c>
      <c r="G4093" s="193">
        <f t="shared" si="657"/>
        <v>6.3093700578620364</v>
      </c>
      <c r="H4093" s="193">
        <f t="shared" si="657"/>
        <v>6.5426803715622226</v>
      </c>
      <c r="I4093" s="193">
        <f t="shared" si="657"/>
        <v>6.7846181238148597</v>
      </c>
      <c r="J4093" s="193">
        <f t="shared" si="657"/>
        <v>7.0355023433623813</v>
      </c>
      <c r="K4093" s="193">
        <f>MAX(0,(F4093-'2031 forecast'!$C$10))</f>
        <v>0.34737953045547254</v>
      </c>
      <c r="L4093" s="193">
        <f>MAX(0,(G4093-'2031 forecast'!$C$10))</f>
        <v>0.57237005786203632</v>
      </c>
      <c r="M4093" s="193">
        <f>MAX(0,(H4093-'2031 forecast'!$C$10))</f>
        <v>0.8056803715622225</v>
      </c>
      <c r="N4093" s="193">
        <f>MAX(0,(I4093-'2031 forecast'!$C$10))</f>
        <v>1.0476181238148596</v>
      </c>
      <c r="O4093" s="193">
        <f>MAX(0,(J4093-'2031 forecast'!$C$10))</f>
        <v>1.2985023433623812</v>
      </c>
      <c r="P4093" s="175">
        <f t="shared" si="653"/>
        <v>1</v>
      </c>
      <c r="Q4093" s="175" t="str">
        <f t="shared" si="654"/>
        <v/>
      </c>
    </row>
    <row r="4094" spans="1:17" s="1" customFormat="1" x14ac:dyDescent="0.3">
      <c r="A4094" s="189">
        <f t="shared" si="652"/>
        <v>44001.416666656747</v>
      </c>
      <c r="B4094" s="190">
        <f t="shared" si="648"/>
        <v>44001</v>
      </c>
      <c r="C4094" s="1">
        <f t="shared" si="649"/>
        <v>10</v>
      </c>
      <c r="D4094" s="191">
        <v>4.2690704959045833</v>
      </c>
      <c r="E4094" s="192">
        <f t="shared" si="650"/>
        <v>1.4823769692475988E-4</v>
      </c>
      <c r="F4094" s="193">
        <f t="shared" si="651"/>
        <v>6.3650243427458548</v>
      </c>
      <c r="G4094" s="193">
        <f t="shared" si="657"/>
        <v>6.6003926620069642</v>
      </c>
      <c r="H4094" s="193">
        <f t="shared" si="657"/>
        <v>6.8444645215420303</v>
      </c>
      <c r="I4094" s="193">
        <f t="shared" si="657"/>
        <v>7.0975617642122248</v>
      </c>
      <c r="J4094" s="193">
        <f t="shared" si="657"/>
        <v>7.3600181341078788</v>
      </c>
      <c r="K4094" s="193">
        <f>MAX(0,(F4094-'2031 forecast'!$C$10))</f>
        <v>0.62802434274585472</v>
      </c>
      <c r="L4094" s="193">
        <f>MAX(0,(G4094-'2031 forecast'!$C$10))</f>
        <v>0.86339266200696407</v>
      </c>
      <c r="M4094" s="193">
        <f>MAX(0,(H4094-'2031 forecast'!$C$10))</f>
        <v>1.1074645215420302</v>
      </c>
      <c r="N4094" s="193">
        <f>MAX(0,(I4094-'2031 forecast'!$C$10))</f>
        <v>1.3605617642122247</v>
      </c>
      <c r="O4094" s="193">
        <f>MAX(0,(J4094-'2031 forecast'!$C$10))</f>
        <v>1.6230181341078787</v>
      </c>
      <c r="P4094" s="175">
        <f t="shared" si="653"/>
        <v>2</v>
      </c>
      <c r="Q4094" s="175" t="str">
        <f t="shared" si="654"/>
        <v/>
      </c>
    </row>
    <row r="4095" spans="1:17" s="1" customFormat="1" x14ac:dyDescent="0.3">
      <c r="A4095" s="189">
        <f t="shared" si="652"/>
        <v>44001.458333323411</v>
      </c>
      <c r="B4095" s="190">
        <f t="shared" si="648"/>
        <v>44001</v>
      </c>
      <c r="C4095" s="1">
        <f t="shared" si="649"/>
        <v>11</v>
      </c>
      <c r="D4095" s="191">
        <v>4.6907070880926893</v>
      </c>
      <c r="E4095" s="192">
        <f t="shared" si="650"/>
        <v>1.6287845711485959E-4</v>
      </c>
      <c r="F4095" s="193">
        <f t="shared" si="651"/>
        <v>6.9936687222763076</v>
      </c>
      <c r="G4095" s="193">
        <f t="shared" si="657"/>
        <v>7.2522832952916012</v>
      </c>
      <c r="H4095" s="193">
        <f t="shared" si="657"/>
        <v>7.520461017496797</v>
      </c>
      <c r="I4095" s="193">
        <f t="shared" si="657"/>
        <v>7.7985555187023197</v>
      </c>
      <c r="J4095" s="193">
        <f t="shared" si="657"/>
        <v>8.0869335053777913</v>
      </c>
      <c r="K4095" s="193">
        <f>MAX(0,(F4095-'2031 forecast'!$C$10))</f>
        <v>1.2566687222763075</v>
      </c>
      <c r="L4095" s="193">
        <f>MAX(0,(G4095-'2031 forecast'!$C$10))</f>
        <v>1.5152832952916011</v>
      </c>
      <c r="M4095" s="193">
        <f>MAX(0,(H4095-'2031 forecast'!$C$10))</f>
        <v>1.7834610174967969</v>
      </c>
      <c r="N4095" s="193">
        <f>MAX(0,(I4095-'2031 forecast'!$C$10))</f>
        <v>2.0615555187023196</v>
      </c>
      <c r="O4095" s="193">
        <f>MAX(0,(J4095-'2031 forecast'!$C$10))</f>
        <v>2.3499335053777912</v>
      </c>
      <c r="P4095" s="175">
        <f t="shared" si="653"/>
        <v>3</v>
      </c>
      <c r="Q4095" s="175" t="str">
        <f t="shared" si="654"/>
        <v/>
      </c>
    </row>
    <row r="4096" spans="1:17" s="1" customFormat="1" x14ac:dyDescent="0.3">
      <c r="A4096" s="189">
        <f t="shared" si="652"/>
        <v>44001.499999990076</v>
      </c>
      <c r="B4096" s="190">
        <f t="shared" si="648"/>
        <v>44001</v>
      </c>
      <c r="C4096" s="1">
        <f t="shared" si="649"/>
        <v>12</v>
      </c>
      <c r="D4096" s="191">
        <v>4.8262331355817238</v>
      </c>
      <c r="E4096" s="192">
        <f t="shared" si="650"/>
        <v>1.6758441574739167E-4</v>
      </c>
      <c r="F4096" s="193">
        <f t="shared" si="651"/>
        <v>7.1957329871253837</v>
      </c>
      <c r="G4096" s="193">
        <f t="shared" si="657"/>
        <v>7.4618195702759502</v>
      </c>
      <c r="H4096" s="193">
        <f t="shared" si="657"/>
        <v>7.7377456054822593</v>
      </c>
      <c r="I4096" s="193">
        <f t="shared" si="657"/>
        <v>8.0238749397884224</v>
      </c>
      <c r="J4096" s="193">
        <f t="shared" si="657"/>
        <v>8.3205848747145499</v>
      </c>
      <c r="K4096" s="193">
        <f>MAX(0,(F4096-'2031 forecast'!$C$10))</f>
        <v>1.4587329871253836</v>
      </c>
      <c r="L4096" s="193">
        <f>MAX(0,(G4096-'2031 forecast'!$C$10))</f>
        <v>1.7248195702759501</v>
      </c>
      <c r="M4096" s="193">
        <f>MAX(0,(H4096-'2031 forecast'!$C$10))</f>
        <v>2.0007456054822592</v>
      </c>
      <c r="N4096" s="193">
        <f>MAX(0,(I4096-'2031 forecast'!$C$10))</f>
        <v>2.2868749397884223</v>
      </c>
      <c r="O4096" s="193">
        <f>MAX(0,(J4096-'2031 forecast'!$C$10))</f>
        <v>2.5835848747145498</v>
      </c>
      <c r="P4096" s="175">
        <f t="shared" si="653"/>
        <v>4</v>
      </c>
      <c r="Q4096" s="175" t="str">
        <f t="shared" si="654"/>
        <v/>
      </c>
    </row>
    <row r="4097" spans="1:17" s="1" customFormat="1" x14ac:dyDescent="0.3">
      <c r="A4097" s="189">
        <f t="shared" si="652"/>
        <v>44001.54166665674</v>
      </c>
      <c r="B4097" s="190">
        <f t="shared" si="648"/>
        <v>44001</v>
      </c>
      <c r="C4097" s="1">
        <f t="shared" si="649"/>
        <v>13</v>
      </c>
      <c r="D4097" s="191">
        <v>4.9165838339077474</v>
      </c>
      <c r="E4097" s="192">
        <f t="shared" si="650"/>
        <v>1.7072172150241305E-4</v>
      </c>
      <c r="F4097" s="193">
        <f t="shared" si="651"/>
        <v>7.3304424970247668</v>
      </c>
      <c r="G4097" s="193">
        <f t="shared" si="657"/>
        <v>7.6015104202655159</v>
      </c>
      <c r="H4097" s="193">
        <f t="shared" si="657"/>
        <v>7.8826019974725678</v>
      </c>
      <c r="I4097" s="193">
        <f t="shared" si="657"/>
        <v>8.1740878871791587</v>
      </c>
      <c r="J4097" s="193">
        <f t="shared" si="657"/>
        <v>8.4763524542723889</v>
      </c>
      <c r="K4097" s="193">
        <f>MAX(0,(F4097-'2031 forecast'!$C$10))</f>
        <v>1.5934424970247667</v>
      </c>
      <c r="L4097" s="193">
        <f>MAX(0,(G4097-'2031 forecast'!$C$10))</f>
        <v>1.8645104202655158</v>
      </c>
      <c r="M4097" s="193">
        <f>MAX(0,(H4097-'2031 forecast'!$C$10))</f>
        <v>2.1456019974725677</v>
      </c>
      <c r="N4097" s="193">
        <f>MAX(0,(I4097-'2031 forecast'!$C$10))</f>
        <v>2.4370878871791586</v>
      </c>
      <c r="O4097" s="193">
        <f>MAX(0,(J4097-'2031 forecast'!$C$10))</f>
        <v>2.7393524542723888</v>
      </c>
      <c r="P4097" s="175">
        <f t="shared" si="653"/>
        <v>5</v>
      </c>
      <c r="Q4097" s="175" t="str">
        <f t="shared" si="654"/>
        <v/>
      </c>
    </row>
    <row r="4098" spans="1:17" s="1" customFormat="1" x14ac:dyDescent="0.3">
      <c r="A4098" s="189">
        <f t="shared" si="652"/>
        <v>44001.583333323404</v>
      </c>
      <c r="B4098" s="190">
        <f t="shared" si="648"/>
        <v>44001</v>
      </c>
      <c r="C4098" s="1">
        <f t="shared" si="649"/>
        <v>14</v>
      </c>
      <c r="D4098" s="191">
        <v>4.946700733349755</v>
      </c>
      <c r="E4098" s="192">
        <f t="shared" si="650"/>
        <v>1.7176749008742019E-4</v>
      </c>
      <c r="F4098" s="193">
        <f t="shared" si="651"/>
        <v>7.3753456669912287</v>
      </c>
      <c r="G4098" s="193">
        <f t="shared" si="657"/>
        <v>7.6480740369287057</v>
      </c>
      <c r="H4098" s="193">
        <f t="shared" si="657"/>
        <v>7.9308874614693368</v>
      </c>
      <c r="I4098" s="193">
        <f t="shared" si="657"/>
        <v>8.2241588696427375</v>
      </c>
      <c r="J4098" s="193">
        <f t="shared" si="657"/>
        <v>8.5282749807916698</v>
      </c>
      <c r="K4098" s="193">
        <f>MAX(0,(F4098-'2031 forecast'!$C$10))</f>
        <v>1.6383456669912286</v>
      </c>
      <c r="L4098" s="193">
        <f>MAX(0,(G4098-'2031 forecast'!$C$10))</f>
        <v>1.9110740369287056</v>
      </c>
      <c r="M4098" s="193">
        <f>MAX(0,(H4098-'2031 forecast'!$C$10))</f>
        <v>2.1938874614693367</v>
      </c>
      <c r="N4098" s="193">
        <f>MAX(0,(I4098-'2031 forecast'!$C$10))</f>
        <v>2.4871588696427374</v>
      </c>
      <c r="O4098" s="193">
        <f>MAX(0,(J4098-'2031 forecast'!$C$10))</f>
        <v>2.7912749807916697</v>
      </c>
      <c r="P4098" s="175">
        <f t="shared" si="653"/>
        <v>6</v>
      </c>
      <c r="Q4098" s="175" t="str">
        <f t="shared" si="654"/>
        <v/>
      </c>
    </row>
    <row r="4099" spans="1:17" s="1" customFormat="1" x14ac:dyDescent="0.3">
      <c r="A4099" s="189">
        <f t="shared" si="652"/>
        <v>44001.624999990068</v>
      </c>
      <c r="B4099" s="190">
        <f t="shared" si="648"/>
        <v>44001</v>
      </c>
      <c r="C4099" s="1">
        <f t="shared" si="649"/>
        <v>15</v>
      </c>
      <c r="D4099" s="191">
        <v>5.0897560056992912</v>
      </c>
      <c r="E4099" s="192">
        <f t="shared" si="650"/>
        <v>1.7673489086620403E-4</v>
      </c>
      <c r="F4099" s="193">
        <f t="shared" si="651"/>
        <v>7.5886357243319189</v>
      </c>
      <c r="G4099" s="193">
        <f t="shared" si="657"/>
        <v>7.8692512160788501</v>
      </c>
      <c r="H4099" s="193">
        <f t="shared" si="657"/>
        <v>8.1602434154539907</v>
      </c>
      <c r="I4099" s="193">
        <f t="shared" si="657"/>
        <v>8.4619960363447344</v>
      </c>
      <c r="J4099" s="193">
        <f t="shared" si="657"/>
        <v>8.7749069817582477</v>
      </c>
      <c r="K4099" s="193">
        <f>MAX(0,(F4099-'2031 forecast'!$C$10))</f>
        <v>1.8516357243319188</v>
      </c>
      <c r="L4099" s="193">
        <f>MAX(0,(G4099-'2031 forecast'!$C$10))</f>
        <v>2.13225121607885</v>
      </c>
      <c r="M4099" s="193">
        <f>MAX(0,(H4099-'2031 forecast'!$C$10))</f>
        <v>2.4232434154539906</v>
      </c>
      <c r="N4099" s="193">
        <f>MAX(0,(I4099-'2031 forecast'!$C$10))</f>
        <v>2.7249960363447343</v>
      </c>
      <c r="O4099" s="193">
        <f>MAX(0,(J4099-'2031 forecast'!$C$10))</f>
        <v>3.0379069817582476</v>
      </c>
      <c r="P4099" s="175">
        <f t="shared" si="653"/>
        <v>7</v>
      </c>
      <c r="Q4099" s="175" t="str">
        <f t="shared" si="654"/>
        <v/>
      </c>
    </row>
    <row r="4100" spans="1:17" s="1" customFormat="1" x14ac:dyDescent="0.3">
      <c r="A4100" s="189">
        <f t="shared" si="652"/>
        <v>44001.666666656733</v>
      </c>
      <c r="B4100" s="190">
        <f t="shared" si="648"/>
        <v>44001</v>
      </c>
      <c r="C4100" s="1">
        <f t="shared" si="649"/>
        <v>16</v>
      </c>
      <c r="D4100" s="191">
        <v>5.134931354862303</v>
      </c>
      <c r="E4100" s="192">
        <f t="shared" si="650"/>
        <v>1.783035437437147E-4</v>
      </c>
      <c r="F4100" s="193">
        <f t="shared" si="651"/>
        <v>7.65599047928161</v>
      </c>
      <c r="G4100" s="193">
        <f t="shared" si="657"/>
        <v>7.9390966410736326</v>
      </c>
      <c r="H4100" s="193">
        <f t="shared" si="657"/>
        <v>8.2326716114491436</v>
      </c>
      <c r="I4100" s="193">
        <f t="shared" si="657"/>
        <v>8.5371025100400999</v>
      </c>
      <c r="J4100" s="193">
        <f t="shared" si="657"/>
        <v>8.8527907715371672</v>
      </c>
      <c r="K4100" s="193">
        <f>MAX(0,(F4100-'2031 forecast'!$C$10))</f>
        <v>1.9189904792816099</v>
      </c>
      <c r="L4100" s="193">
        <f>MAX(0,(G4100-'2031 forecast'!$C$10))</f>
        <v>2.2020966410736325</v>
      </c>
      <c r="M4100" s="193">
        <f>MAX(0,(H4100-'2031 forecast'!$C$10))</f>
        <v>2.4956716114491435</v>
      </c>
      <c r="N4100" s="193">
        <f>MAX(0,(I4100-'2031 forecast'!$C$10))</f>
        <v>2.8001025100400998</v>
      </c>
      <c r="O4100" s="193">
        <f>MAX(0,(J4100-'2031 forecast'!$C$10))</f>
        <v>3.1157907715371671</v>
      </c>
      <c r="P4100" s="175">
        <f t="shared" si="653"/>
        <v>8</v>
      </c>
      <c r="Q4100" s="175" t="str">
        <f t="shared" si="654"/>
        <v/>
      </c>
    </row>
    <row r="4101" spans="1:17" s="1" customFormat="1" x14ac:dyDescent="0.3">
      <c r="A4101" s="189">
        <f t="shared" si="652"/>
        <v>44001.708333323397</v>
      </c>
      <c r="B4101" s="190">
        <f t="shared" ref="B4101:B4164" si="658">INT(A4101)</f>
        <v>44001</v>
      </c>
      <c r="C4101" s="1">
        <f t="shared" ref="C4101:C4164" si="659">HOUR(A4101)</f>
        <v>17</v>
      </c>
      <c r="D4101" s="191">
        <v>5.0596391062572836</v>
      </c>
      <c r="E4101" s="192">
        <f t="shared" ref="E4101:E4164" si="660">D4101/SUM($D$4:$D$8763)</f>
        <v>1.7568912228119689E-4</v>
      </c>
      <c r="F4101" s="193">
        <f t="shared" ref="F4101:F4164" si="661">E4101*$F$2</f>
        <v>7.543732554365457</v>
      </c>
      <c r="G4101" s="193">
        <f t="shared" si="657"/>
        <v>7.8226875994156613</v>
      </c>
      <c r="H4101" s="193">
        <f t="shared" si="657"/>
        <v>8.1119579514572209</v>
      </c>
      <c r="I4101" s="193">
        <f t="shared" si="657"/>
        <v>8.4119250538811556</v>
      </c>
      <c r="J4101" s="193">
        <f t="shared" si="657"/>
        <v>8.7229844552389668</v>
      </c>
      <c r="K4101" s="193">
        <f>MAX(0,(F4101-'2031 forecast'!$C$10))</f>
        <v>1.8067325543654569</v>
      </c>
      <c r="L4101" s="193">
        <f>MAX(0,(G4101-'2031 forecast'!$C$10))</f>
        <v>2.0856875994156612</v>
      </c>
      <c r="M4101" s="193">
        <f>MAX(0,(H4101-'2031 forecast'!$C$10))</f>
        <v>2.3749579514572208</v>
      </c>
      <c r="N4101" s="193">
        <f>MAX(0,(I4101-'2031 forecast'!$C$10))</f>
        <v>2.6749250538811555</v>
      </c>
      <c r="O4101" s="193">
        <f>MAX(0,(J4101-'2031 forecast'!$C$10))</f>
        <v>2.9859844552389667</v>
      </c>
      <c r="P4101" s="175">
        <f t="shared" si="653"/>
        <v>9</v>
      </c>
      <c r="Q4101" s="175" t="str">
        <f t="shared" si="654"/>
        <v/>
      </c>
    </row>
    <row r="4102" spans="1:17" s="1" customFormat="1" x14ac:dyDescent="0.3">
      <c r="A4102" s="189">
        <f t="shared" ref="A4102:A4165" si="662">A4101 + TIME(1,0,0)</f>
        <v>44001.749999990061</v>
      </c>
      <c r="B4102" s="190">
        <f t="shared" si="658"/>
        <v>44001</v>
      </c>
      <c r="C4102" s="1">
        <f t="shared" si="659"/>
        <v>18</v>
      </c>
      <c r="D4102" s="191">
        <v>4.9542299582102567</v>
      </c>
      <c r="E4102" s="192">
        <f t="shared" si="660"/>
        <v>1.7202893223367194E-4</v>
      </c>
      <c r="F4102" s="193">
        <f t="shared" si="661"/>
        <v>7.3865714594828429</v>
      </c>
      <c r="G4102" s="193">
        <f t="shared" si="657"/>
        <v>7.6597149410945011</v>
      </c>
      <c r="H4102" s="193">
        <f t="shared" si="657"/>
        <v>7.9429588274685283</v>
      </c>
      <c r="I4102" s="193">
        <f t="shared" si="657"/>
        <v>8.2366766152586308</v>
      </c>
      <c r="J4102" s="193">
        <f t="shared" si="657"/>
        <v>8.5412556124214891</v>
      </c>
      <c r="K4102" s="193">
        <f>MAX(0,(F4102-'2031 forecast'!$C$10))</f>
        <v>1.6495714594828428</v>
      </c>
      <c r="L4102" s="193">
        <f>MAX(0,(G4102-'2031 forecast'!$C$10))</f>
        <v>1.922714941094501</v>
      </c>
      <c r="M4102" s="193">
        <f>MAX(0,(H4102-'2031 forecast'!$C$10))</f>
        <v>2.2059588274685282</v>
      </c>
      <c r="N4102" s="193">
        <f>MAX(0,(I4102-'2031 forecast'!$C$10))</f>
        <v>2.4996766152586307</v>
      </c>
      <c r="O4102" s="193">
        <f>MAX(0,(J4102-'2031 forecast'!$C$10))</f>
        <v>2.804255612421489</v>
      </c>
      <c r="P4102" s="175">
        <f t="shared" ref="P4102:P4165" si="663">IF(K4102&gt;0,IF(K4101&gt;0,P4101+1,1),"")</f>
        <v>10</v>
      </c>
      <c r="Q4102" s="175" t="str">
        <f t="shared" ref="Q4102:Q4165" si="664">IF(AND(K4102&gt;0,K4103=0),P4102,"")</f>
        <v/>
      </c>
    </row>
    <row r="4103" spans="1:17" s="1" customFormat="1" x14ac:dyDescent="0.3">
      <c r="A4103" s="189">
        <f t="shared" si="662"/>
        <v>44001.791666656725</v>
      </c>
      <c r="B4103" s="190">
        <f t="shared" si="658"/>
        <v>44001</v>
      </c>
      <c r="C4103" s="1">
        <f t="shared" si="659"/>
        <v>19</v>
      </c>
      <c r="D4103" s="191">
        <v>4.8111746858607205</v>
      </c>
      <c r="E4103" s="192">
        <f t="shared" si="660"/>
        <v>1.6706153145488811E-4</v>
      </c>
      <c r="F4103" s="193">
        <f t="shared" si="661"/>
        <v>7.1732814021421527</v>
      </c>
      <c r="G4103" s="193">
        <f t="shared" si="657"/>
        <v>7.4385377619443558</v>
      </c>
      <c r="H4103" s="193">
        <f t="shared" si="657"/>
        <v>7.7136028734838744</v>
      </c>
      <c r="I4103" s="193">
        <f t="shared" si="657"/>
        <v>7.998839448556633</v>
      </c>
      <c r="J4103" s="193">
        <f t="shared" si="657"/>
        <v>8.2946236114549112</v>
      </c>
      <c r="K4103" s="193">
        <f>MAX(0,(F4103-'2031 forecast'!$C$10))</f>
        <v>1.4362814021421526</v>
      </c>
      <c r="L4103" s="193">
        <f>MAX(0,(G4103-'2031 forecast'!$C$10))</f>
        <v>1.7015377619443557</v>
      </c>
      <c r="M4103" s="193">
        <f>MAX(0,(H4103-'2031 forecast'!$C$10))</f>
        <v>1.9766028734838743</v>
      </c>
      <c r="N4103" s="193">
        <f>MAX(0,(I4103-'2031 forecast'!$C$10))</f>
        <v>2.2618394485566329</v>
      </c>
      <c r="O4103" s="193">
        <f>MAX(0,(J4103-'2031 forecast'!$C$10))</f>
        <v>2.5576236114549111</v>
      </c>
      <c r="P4103" s="175">
        <f t="shared" si="663"/>
        <v>11</v>
      </c>
      <c r="Q4103" s="175" t="str">
        <f t="shared" si="664"/>
        <v/>
      </c>
    </row>
    <row r="4104" spans="1:17" s="1" customFormat="1" x14ac:dyDescent="0.3">
      <c r="A4104" s="189">
        <f t="shared" si="662"/>
        <v>44001.83333332339</v>
      </c>
      <c r="B4104" s="190">
        <f t="shared" si="658"/>
        <v>44001</v>
      </c>
      <c r="C4104" s="1">
        <f t="shared" si="659"/>
        <v>20</v>
      </c>
      <c r="D4104" s="191">
        <v>4.4949472417196406</v>
      </c>
      <c r="E4104" s="192">
        <f t="shared" si="660"/>
        <v>1.5608096131231332E-4</v>
      </c>
      <c r="F4104" s="193">
        <f t="shared" si="661"/>
        <v>6.7017981174943131</v>
      </c>
      <c r="G4104" s="193">
        <f t="shared" si="657"/>
        <v>6.949619786980878</v>
      </c>
      <c r="H4104" s="193">
        <f t="shared" si="657"/>
        <v>7.2066055015177994</v>
      </c>
      <c r="I4104" s="193">
        <f t="shared" si="657"/>
        <v>7.4730941326890621</v>
      </c>
      <c r="J4104" s="193">
        <f t="shared" si="657"/>
        <v>7.7494370830024764</v>
      </c>
      <c r="K4104" s="193">
        <f>MAX(0,(F4104-'2031 forecast'!$C$10))</f>
        <v>0.96479811749431299</v>
      </c>
      <c r="L4104" s="193">
        <f>MAX(0,(G4104-'2031 forecast'!$C$10))</f>
        <v>1.2126197869808779</v>
      </c>
      <c r="M4104" s="193">
        <f>MAX(0,(H4104-'2031 forecast'!$C$10))</f>
        <v>1.4696055015177993</v>
      </c>
      <c r="N4104" s="193">
        <f>MAX(0,(I4104-'2031 forecast'!$C$10))</f>
        <v>1.736094132689062</v>
      </c>
      <c r="O4104" s="193">
        <f>MAX(0,(J4104-'2031 forecast'!$C$10))</f>
        <v>2.0124370830024763</v>
      </c>
      <c r="P4104" s="175">
        <f t="shared" si="663"/>
        <v>12</v>
      </c>
      <c r="Q4104" s="175" t="str">
        <f t="shared" si="664"/>
        <v/>
      </c>
    </row>
    <row r="4105" spans="1:17" s="1" customFormat="1" x14ac:dyDescent="0.3">
      <c r="A4105" s="189">
        <f t="shared" si="662"/>
        <v>44001.874999990054</v>
      </c>
      <c r="B4105" s="190">
        <f t="shared" si="658"/>
        <v>44001</v>
      </c>
      <c r="C4105" s="1">
        <f t="shared" si="659"/>
        <v>21</v>
      </c>
      <c r="D4105" s="191">
        <v>4.088369099252537</v>
      </c>
      <c r="E4105" s="192">
        <f t="shared" si="660"/>
        <v>1.4196308541471712E-4</v>
      </c>
      <c r="F4105" s="193">
        <f t="shared" si="661"/>
        <v>6.0956053229470877</v>
      </c>
      <c r="G4105" s="193">
        <f t="shared" ref="G4105:J4124" si="665">$E4105*G$2</f>
        <v>6.3210109620278336</v>
      </c>
      <c r="H4105" s="193">
        <f t="shared" si="665"/>
        <v>6.554751737561415</v>
      </c>
      <c r="I4105" s="193">
        <f t="shared" si="665"/>
        <v>6.797135869430754</v>
      </c>
      <c r="J4105" s="193">
        <f t="shared" si="665"/>
        <v>7.0484829749922016</v>
      </c>
      <c r="K4105" s="193">
        <f>MAX(0,(F4105-'2031 forecast'!$C$10))</f>
        <v>0.35860532294708758</v>
      </c>
      <c r="L4105" s="193">
        <f>MAX(0,(G4105-'2031 forecast'!$C$10))</f>
        <v>0.58401096202783354</v>
      </c>
      <c r="M4105" s="193">
        <f>MAX(0,(H4105-'2031 forecast'!$C$10))</f>
        <v>0.81775173756141495</v>
      </c>
      <c r="N4105" s="193">
        <f>MAX(0,(I4105-'2031 forecast'!$C$10))</f>
        <v>1.0601358694307539</v>
      </c>
      <c r="O4105" s="193">
        <f>MAX(0,(J4105-'2031 forecast'!$C$10))</f>
        <v>1.3114829749922015</v>
      </c>
      <c r="P4105" s="175">
        <f t="shared" si="663"/>
        <v>13</v>
      </c>
      <c r="Q4105" s="175">
        <f t="shared" si="664"/>
        <v>13</v>
      </c>
    </row>
    <row r="4106" spans="1:17" s="1" customFormat="1" x14ac:dyDescent="0.3">
      <c r="A4106" s="189">
        <f t="shared" si="662"/>
        <v>44001.916666656718</v>
      </c>
      <c r="B4106" s="190">
        <f t="shared" si="658"/>
        <v>44001</v>
      </c>
      <c r="C4106" s="1">
        <f t="shared" si="659"/>
        <v>22</v>
      </c>
      <c r="D4106" s="191">
        <v>3.7646124302509549</v>
      </c>
      <c r="E4106" s="192">
        <f t="shared" si="660"/>
        <v>1.3072107312589055E-4</v>
      </c>
      <c r="F4106" s="193">
        <f t="shared" si="661"/>
        <v>5.6128962458076321</v>
      </c>
      <c r="G4106" s="193">
        <f t="shared" si="665"/>
        <v>5.8204520828985578</v>
      </c>
      <c r="H4106" s="193">
        <f t="shared" si="665"/>
        <v>6.0356829995961467</v>
      </c>
      <c r="I4106" s="193">
        <f t="shared" si="665"/>
        <v>6.258872807947288</v>
      </c>
      <c r="J4106" s="193">
        <f t="shared" si="665"/>
        <v>6.4903158149099465</v>
      </c>
      <c r="K4106" s="193">
        <f>MAX(0,(F4106-'2031 forecast'!$C$10))</f>
        <v>0</v>
      </c>
      <c r="L4106" s="193">
        <f>MAX(0,(G4106-'2031 forecast'!$C$10))</f>
        <v>8.3452082898557656E-2</v>
      </c>
      <c r="M4106" s="193">
        <f>MAX(0,(H4106-'2031 forecast'!$C$10))</f>
        <v>0.29868299959614664</v>
      </c>
      <c r="N4106" s="193">
        <f>MAX(0,(I4106-'2031 forecast'!$C$10))</f>
        <v>0.52187280794728785</v>
      </c>
      <c r="O4106" s="193">
        <f>MAX(0,(J4106-'2031 forecast'!$C$10))</f>
        <v>0.75331581490994637</v>
      </c>
      <c r="P4106" s="175" t="str">
        <f t="shared" si="663"/>
        <v/>
      </c>
      <c r="Q4106" s="175" t="str">
        <f t="shared" si="664"/>
        <v/>
      </c>
    </row>
    <row r="4107" spans="1:17" s="1" customFormat="1" x14ac:dyDescent="0.3">
      <c r="A4107" s="189">
        <f t="shared" si="662"/>
        <v>44001.958333323382</v>
      </c>
      <c r="B4107" s="190">
        <f t="shared" si="658"/>
        <v>44001</v>
      </c>
      <c r="C4107" s="1">
        <f t="shared" si="659"/>
        <v>23</v>
      </c>
      <c r="D4107" s="191">
        <v>3.4785018855518826</v>
      </c>
      <c r="E4107" s="192">
        <f t="shared" si="660"/>
        <v>1.2078627156832286E-4</v>
      </c>
      <c r="F4107" s="193">
        <f t="shared" si="661"/>
        <v>5.1863161311262518</v>
      </c>
      <c r="G4107" s="193">
        <f t="shared" si="665"/>
        <v>5.3780977245982671</v>
      </c>
      <c r="H4107" s="193">
        <f t="shared" si="665"/>
        <v>5.5769710916268398</v>
      </c>
      <c r="I4107" s="193">
        <f t="shared" si="665"/>
        <v>5.7831984745432941</v>
      </c>
      <c r="J4107" s="193">
        <f t="shared" si="665"/>
        <v>5.9970518129767898</v>
      </c>
      <c r="K4107" s="193">
        <f>MAX(0,(F4107-'2031 forecast'!$C$10))</f>
        <v>0</v>
      </c>
      <c r="L4107" s="193">
        <f>MAX(0,(G4107-'2031 forecast'!$C$10))</f>
        <v>0</v>
      </c>
      <c r="M4107" s="193">
        <f>MAX(0,(H4107-'2031 forecast'!$C$10))</f>
        <v>0</v>
      </c>
      <c r="N4107" s="193">
        <f>MAX(0,(I4107-'2031 forecast'!$C$10))</f>
        <v>4.6198474543293955E-2</v>
      </c>
      <c r="O4107" s="193">
        <f>MAX(0,(J4107-'2031 forecast'!$C$10))</f>
        <v>0.2600518129767897</v>
      </c>
      <c r="P4107" s="175" t="str">
        <f t="shared" si="663"/>
        <v/>
      </c>
      <c r="Q4107" s="175" t="str">
        <f t="shared" si="664"/>
        <v/>
      </c>
    </row>
    <row r="4108" spans="1:17" s="1" customFormat="1" x14ac:dyDescent="0.3">
      <c r="A4108" s="189">
        <f t="shared" si="662"/>
        <v>44001.999999990046</v>
      </c>
      <c r="B4108" s="190">
        <f t="shared" si="658"/>
        <v>44001</v>
      </c>
      <c r="C4108" s="1">
        <f t="shared" si="659"/>
        <v>0</v>
      </c>
      <c r="D4108" s="191">
        <v>3.1472159916897984</v>
      </c>
      <c r="E4108" s="192">
        <f t="shared" si="660"/>
        <v>1.0928281713324449E-4</v>
      </c>
      <c r="F4108" s="193">
        <f t="shared" si="661"/>
        <v>4.6923812614951803</v>
      </c>
      <c r="G4108" s="193">
        <f t="shared" si="665"/>
        <v>4.865897941303194</v>
      </c>
      <c r="H4108" s="193">
        <f t="shared" si="665"/>
        <v>5.0458309876623781</v>
      </c>
      <c r="I4108" s="193">
        <f t="shared" si="665"/>
        <v>5.2324176674439329</v>
      </c>
      <c r="J4108" s="193">
        <f t="shared" si="665"/>
        <v>5.4259040212647145</v>
      </c>
      <c r="K4108" s="193">
        <f>MAX(0,(F4108-'2031 forecast'!$C$10))</f>
        <v>0</v>
      </c>
      <c r="L4108" s="193">
        <f>MAX(0,(G4108-'2031 forecast'!$C$10))</f>
        <v>0</v>
      </c>
      <c r="M4108" s="193">
        <f>MAX(0,(H4108-'2031 forecast'!$C$10))</f>
        <v>0</v>
      </c>
      <c r="N4108" s="193">
        <f>MAX(0,(I4108-'2031 forecast'!$C$10))</f>
        <v>0</v>
      </c>
      <c r="O4108" s="193">
        <f>MAX(0,(J4108-'2031 forecast'!$C$10))</f>
        <v>0</v>
      </c>
      <c r="P4108" s="175" t="str">
        <f t="shared" si="663"/>
        <v/>
      </c>
      <c r="Q4108" s="175" t="str">
        <f t="shared" si="664"/>
        <v/>
      </c>
    </row>
    <row r="4109" spans="1:17" s="1" customFormat="1" x14ac:dyDescent="0.3">
      <c r="A4109" s="189">
        <f t="shared" si="662"/>
        <v>44002.041666656711</v>
      </c>
      <c r="B4109" s="190">
        <f t="shared" si="658"/>
        <v>44002</v>
      </c>
      <c r="C4109" s="1">
        <f t="shared" si="659"/>
        <v>1</v>
      </c>
      <c r="D4109" s="191">
        <v>2.8084008729672125</v>
      </c>
      <c r="E4109" s="192">
        <f t="shared" si="660"/>
        <v>9.7517920551914354E-5</v>
      </c>
      <c r="F4109" s="193">
        <f t="shared" si="661"/>
        <v>4.1872205993724938</v>
      </c>
      <c r="G4109" s="193">
        <f t="shared" si="665"/>
        <v>4.3420572538423245</v>
      </c>
      <c r="H4109" s="193">
        <f t="shared" si="665"/>
        <v>4.5026195176987258</v>
      </c>
      <c r="I4109" s="193">
        <f t="shared" si="665"/>
        <v>4.6691191147286775</v>
      </c>
      <c r="J4109" s="193">
        <f t="shared" si="665"/>
        <v>4.8417755979228199</v>
      </c>
      <c r="K4109" s="193">
        <f>MAX(0,(F4109-'2031 forecast'!$C$10))</f>
        <v>0</v>
      </c>
      <c r="L4109" s="193">
        <f>MAX(0,(G4109-'2031 forecast'!$C$10))</f>
        <v>0</v>
      </c>
      <c r="M4109" s="193">
        <f>MAX(0,(H4109-'2031 forecast'!$C$10))</f>
        <v>0</v>
      </c>
      <c r="N4109" s="193">
        <f>MAX(0,(I4109-'2031 forecast'!$C$10))</f>
        <v>0</v>
      </c>
      <c r="O4109" s="193">
        <f>MAX(0,(J4109-'2031 forecast'!$C$10))</f>
        <v>0</v>
      </c>
      <c r="P4109" s="175" t="str">
        <f t="shared" si="663"/>
        <v/>
      </c>
      <c r="Q4109" s="175" t="str">
        <f t="shared" si="664"/>
        <v/>
      </c>
    </row>
    <row r="4110" spans="1:17" s="1" customFormat="1" x14ac:dyDescent="0.3">
      <c r="A4110" s="189">
        <f t="shared" si="662"/>
        <v>44002.083333323375</v>
      </c>
      <c r="B4110" s="190">
        <f t="shared" si="658"/>
        <v>44002</v>
      </c>
      <c r="C4110" s="1">
        <f t="shared" si="659"/>
        <v>2</v>
      </c>
      <c r="D4110" s="191">
        <v>2.7707547486647033</v>
      </c>
      <c r="E4110" s="192">
        <f t="shared" si="660"/>
        <v>9.6210709820655448E-5</v>
      </c>
      <c r="F4110" s="193">
        <f t="shared" si="661"/>
        <v>4.1310916369144177</v>
      </c>
      <c r="G4110" s="193">
        <f t="shared" si="665"/>
        <v>4.2838527330133385</v>
      </c>
      <c r="H4110" s="193">
        <f t="shared" si="665"/>
        <v>4.4422626877027644</v>
      </c>
      <c r="I4110" s="193">
        <f t="shared" si="665"/>
        <v>4.6065303866492044</v>
      </c>
      <c r="J4110" s="193">
        <f t="shared" si="665"/>
        <v>4.7768724397737206</v>
      </c>
      <c r="K4110" s="193">
        <f>MAX(0,(F4110-'2031 forecast'!$C$10))</f>
        <v>0</v>
      </c>
      <c r="L4110" s="193">
        <f>MAX(0,(G4110-'2031 forecast'!$C$10))</f>
        <v>0</v>
      </c>
      <c r="M4110" s="193">
        <f>MAX(0,(H4110-'2031 forecast'!$C$10))</f>
        <v>0</v>
      </c>
      <c r="N4110" s="193">
        <f>MAX(0,(I4110-'2031 forecast'!$C$10))</f>
        <v>0</v>
      </c>
      <c r="O4110" s="193">
        <f>MAX(0,(J4110-'2031 forecast'!$C$10))</f>
        <v>0</v>
      </c>
      <c r="P4110" s="175" t="str">
        <f t="shared" si="663"/>
        <v/>
      </c>
      <c r="Q4110" s="175" t="str">
        <f t="shared" si="664"/>
        <v/>
      </c>
    </row>
    <row r="4111" spans="1:17" s="1" customFormat="1" x14ac:dyDescent="0.3">
      <c r="A4111" s="189">
        <f t="shared" si="662"/>
        <v>44002.124999990039</v>
      </c>
      <c r="B4111" s="190">
        <f t="shared" si="658"/>
        <v>44002</v>
      </c>
      <c r="C4111" s="1">
        <f t="shared" si="659"/>
        <v>3</v>
      </c>
      <c r="D4111" s="191">
        <v>2.5524072277101477</v>
      </c>
      <c r="E4111" s="192">
        <f t="shared" si="660"/>
        <v>8.8628887579353797E-5</v>
      </c>
      <c r="F4111" s="193">
        <f t="shared" si="661"/>
        <v>3.8055436546575749</v>
      </c>
      <c r="G4111" s="193">
        <f t="shared" si="665"/>
        <v>3.9462665122052223</v>
      </c>
      <c r="H4111" s="193">
        <f t="shared" si="665"/>
        <v>4.0921930737261878</v>
      </c>
      <c r="I4111" s="193">
        <f t="shared" si="665"/>
        <v>4.2435157637882615</v>
      </c>
      <c r="J4111" s="193">
        <f t="shared" si="665"/>
        <v>4.4004341225089441</v>
      </c>
      <c r="K4111" s="193">
        <f>MAX(0,(F4111-'2031 forecast'!$C$10))</f>
        <v>0</v>
      </c>
      <c r="L4111" s="193">
        <f>MAX(0,(G4111-'2031 forecast'!$C$10))</f>
        <v>0</v>
      </c>
      <c r="M4111" s="193">
        <f>MAX(0,(H4111-'2031 forecast'!$C$10))</f>
        <v>0</v>
      </c>
      <c r="N4111" s="193">
        <f>MAX(0,(I4111-'2031 forecast'!$C$10))</f>
        <v>0</v>
      </c>
      <c r="O4111" s="193">
        <f>MAX(0,(J4111-'2031 forecast'!$C$10))</f>
        <v>0</v>
      </c>
      <c r="P4111" s="175" t="str">
        <f t="shared" si="663"/>
        <v/>
      </c>
      <c r="Q4111" s="175" t="str">
        <f t="shared" si="664"/>
        <v/>
      </c>
    </row>
    <row r="4112" spans="1:17" s="1" customFormat="1" x14ac:dyDescent="0.3">
      <c r="A4112" s="189">
        <f t="shared" si="662"/>
        <v>44002.166666656703</v>
      </c>
      <c r="B4112" s="190">
        <f t="shared" si="658"/>
        <v>44002</v>
      </c>
      <c r="C4112" s="1">
        <f t="shared" si="659"/>
        <v>4</v>
      </c>
      <c r="D4112" s="191">
        <v>2.5072318785471364</v>
      </c>
      <c r="E4112" s="192">
        <f t="shared" si="660"/>
        <v>8.7060234701843108E-5</v>
      </c>
      <c r="F4112" s="193">
        <f t="shared" si="661"/>
        <v>3.7381888997078829</v>
      </c>
      <c r="G4112" s="193">
        <f t="shared" si="665"/>
        <v>3.8764210872104394</v>
      </c>
      <c r="H4112" s="193">
        <f t="shared" si="665"/>
        <v>4.019764877731034</v>
      </c>
      <c r="I4112" s="193">
        <f t="shared" si="665"/>
        <v>4.1684092900928942</v>
      </c>
      <c r="J4112" s="193">
        <f t="shared" si="665"/>
        <v>4.3225503327300245</v>
      </c>
      <c r="K4112" s="193">
        <f>MAX(0,(F4112-'2031 forecast'!$C$10))</f>
        <v>0</v>
      </c>
      <c r="L4112" s="193">
        <f>MAX(0,(G4112-'2031 forecast'!$C$10))</f>
        <v>0</v>
      </c>
      <c r="M4112" s="193">
        <f>MAX(0,(H4112-'2031 forecast'!$C$10))</f>
        <v>0</v>
      </c>
      <c r="N4112" s="193">
        <f>MAX(0,(I4112-'2031 forecast'!$C$10))</f>
        <v>0</v>
      </c>
      <c r="O4112" s="193">
        <f>MAX(0,(J4112-'2031 forecast'!$C$10))</f>
        <v>0</v>
      </c>
      <c r="P4112" s="175" t="str">
        <f t="shared" si="663"/>
        <v/>
      </c>
      <c r="Q4112" s="175" t="str">
        <f t="shared" si="664"/>
        <v/>
      </c>
    </row>
    <row r="4113" spans="1:17" s="1" customFormat="1" x14ac:dyDescent="0.3">
      <c r="A4113" s="189">
        <f t="shared" si="662"/>
        <v>44002.208333323368</v>
      </c>
      <c r="B4113" s="190">
        <f t="shared" si="658"/>
        <v>44002</v>
      </c>
      <c r="C4113" s="1">
        <f t="shared" si="659"/>
        <v>5</v>
      </c>
      <c r="D4113" s="191">
        <v>2.4545273045236224</v>
      </c>
      <c r="E4113" s="192">
        <f t="shared" si="660"/>
        <v>8.5230139678080621E-5</v>
      </c>
      <c r="F4113" s="193">
        <f t="shared" si="661"/>
        <v>3.6596083522665754</v>
      </c>
      <c r="G4113" s="193">
        <f t="shared" si="665"/>
        <v>3.7949347580498589</v>
      </c>
      <c r="H4113" s="193">
        <f t="shared" si="665"/>
        <v>3.9352653157366868</v>
      </c>
      <c r="I4113" s="193">
        <f t="shared" si="665"/>
        <v>4.0807850707816309</v>
      </c>
      <c r="J4113" s="193">
        <f t="shared" si="665"/>
        <v>4.2316859113212839</v>
      </c>
      <c r="K4113" s="193">
        <f>MAX(0,(F4113-'2031 forecast'!$C$10))</f>
        <v>0</v>
      </c>
      <c r="L4113" s="193">
        <f>MAX(0,(G4113-'2031 forecast'!$C$10))</f>
        <v>0</v>
      </c>
      <c r="M4113" s="193">
        <f>MAX(0,(H4113-'2031 forecast'!$C$10))</f>
        <v>0</v>
      </c>
      <c r="N4113" s="193">
        <f>MAX(0,(I4113-'2031 forecast'!$C$10))</f>
        <v>0</v>
      </c>
      <c r="O4113" s="193">
        <f>MAX(0,(J4113-'2031 forecast'!$C$10))</f>
        <v>0</v>
      </c>
      <c r="P4113" s="175" t="str">
        <f t="shared" si="663"/>
        <v/>
      </c>
      <c r="Q4113" s="175" t="str">
        <f t="shared" si="664"/>
        <v/>
      </c>
    </row>
    <row r="4114" spans="1:17" s="1" customFormat="1" x14ac:dyDescent="0.3">
      <c r="A4114" s="189">
        <f t="shared" si="662"/>
        <v>44002.249999990032</v>
      </c>
      <c r="B4114" s="190">
        <f t="shared" si="658"/>
        <v>44002</v>
      </c>
      <c r="C4114" s="1">
        <f t="shared" si="659"/>
        <v>6</v>
      </c>
      <c r="D4114" s="191">
        <v>2.4469980796631208</v>
      </c>
      <c r="E4114" s="192">
        <f t="shared" si="660"/>
        <v>8.496869753182885E-5</v>
      </c>
      <c r="F4114" s="193">
        <f t="shared" si="661"/>
        <v>3.6483825597749604</v>
      </c>
      <c r="G4114" s="193">
        <f t="shared" si="665"/>
        <v>3.7832938538840621</v>
      </c>
      <c r="H4114" s="193">
        <f t="shared" si="665"/>
        <v>3.9231939497374952</v>
      </c>
      <c r="I4114" s="193">
        <f t="shared" si="665"/>
        <v>4.0682673251657366</v>
      </c>
      <c r="J4114" s="193">
        <f t="shared" si="665"/>
        <v>4.2187052796914646</v>
      </c>
      <c r="K4114" s="193">
        <f>MAX(0,(F4114-'2031 forecast'!$C$10))</f>
        <v>0</v>
      </c>
      <c r="L4114" s="193">
        <f>MAX(0,(G4114-'2031 forecast'!$C$10))</f>
        <v>0</v>
      </c>
      <c r="M4114" s="193">
        <f>MAX(0,(H4114-'2031 forecast'!$C$10))</f>
        <v>0</v>
      </c>
      <c r="N4114" s="193">
        <f>MAX(0,(I4114-'2031 forecast'!$C$10))</f>
        <v>0</v>
      </c>
      <c r="O4114" s="193">
        <f>MAX(0,(J4114-'2031 forecast'!$C$10))</f>
        <v>0</v>
      </c>
      <c r="P4114" s="175" t="str">
        <f t="shared" si="663"/>
        <v/>
      </c>
      <c r="Q4114" s="175" t="str">
        <f t="shared" si="664"/>
        <v/>
      </c>
    </row>
    <row r="4115" spans="1:17" s="1" customFormat="1" x14ac:dyDescent="0.3">
      <c r="A4115" s="189">
        <f t="shared" si="662"/>
        <v>44002.291666656696</v>
      </c>
      <c r="B4115" s="190">
        <f t="shared" si="658"/>
        <v>44002</v>
      </c>
      <c r="C4115" s="1">
        <f t="shared" si="659"/>
        <v>7</v>
      </c>
      <c r="D4115" s="191">
        <v>2.9966314944797601</v>
      </c>
      <c r="E4115" s="192">
        <f t="shared" si="660"/>
        <v>1.0405397420820887E-4</v>
      </c>
      <c r="F4115" s="193">
        <f t="shared" si="661"/>
        <v>4.4678654116628751</v>
      </c>
      <c r="G4115" s="193">
        <f t="shared" si="665"/>
        <v>4.6330798579872514</v>
      </c>
      <c r="H4115" s="193">
        <f t="shared" si="665"/>
        <v>4.8044036676785327</v>
      </c>
      <c r="I4115" s="193">
        <f t="shared" si="665"/>
        <v>4.9820627551260408</v>
      </c>
      <c r="J4115" s="193">
        <f t="shared" si="665"/>
        <v>5.1662913886683173</v>
      </c>
      <c r="K4115" s="193">
        <f>MAX(0,(F4115-'2031 forecast'!$C$10))</f>
        <v>0</v>
      </c>
      <c r="L4115" s="193">
        <f>MAX(0,(G4115-'2031 forecast'!$C$10))</f>
        <v>0</v>
      </c>
      <c r="M4115" s="193">
        <f>MAX(0,(H4115-'2031 forecast'!$C$10))</f>
        <v>0</v>
      </c>
      <c r="N4115" s="193">
        <f>MAX(0,(I4115-'2031 forecast'!$C$10))</f>
        <v>0</v>
      </c>
      <c r="O4115" s="193">
        <f>MAX(0,(J4115-'2031 forecast'!$C$10))</f>
        <v>0</v>
      </c>
      <c r="P4115" s="175" t="str">
        <f t="shared" si="663"/>
        <v/>
      </c>
      <c r="Q4115" s="175" t="str">
        <f t="shared" si="664"/>
        <v/>
      </c>
    </row>
    <row r="4116" spans="1:17" s="1" customFormat="1" x14ac:dyDescent="0.3">
      <c r="A4116" s="189">
        <f t="shared" si="662"/>
        <v>44002.33333332336</v>
      </c>
      <c r="B4116" s="190">
        <f t="shared" si="658"/>
        <v>44002</v>
      </c>
      <c r="C4116" s="1">
        <f t="shared" si="659"/>
        <v>8</v>
      </c>
      <c r="D4116" s="191">
        <v>3.4032096369468632</v>
      </c>
      <c r="E4116" s="192">
        <f t="shared" si="660"/>
        <v>1.1817185010580505E-4</v>
      </c>
      <c r="F4116" s="193">
        <f t="shared" si="661"/>
        <v>5.0740582062100987</v>
      </c>
      <c r="G4116" s="193">
        <f t="shared" si="665"/>
        <v>5.2616886829402958</v>
      </c>
      <c r="H4116" s="193">
        <f t="shared" si="665"/>
        <v>5.4562574316349162</v>
      </c>
      <c r="I4116" s="193">
        <f t="shared" si="665"/>
        <v>5.658021018384348</v>
      </c>
      <c r="J4116" s="193">
        <f t="shared" si="665"/>
        <v>5.8672454966785912</v>
      </c>
      <c r="K4116" s="193">
        <f>MAX(0,(F4116-'2031 forecast'!$C$10))</f>
        <v>0</v>
      </c>
      <c r="L4116" s="193">
        <f>MAX(0,(G4116-'2031 forecast'!$C$10))</f>
        <v>0</v>
      </c>
      <c r="M4116" s="193">
        <f>MAX(0,(H4116-'2031 forecast'!$C$10))</f>
        <v>0</v>
      </c>
      <c r="N4116" s="193">
        <f>MAX(0,(I4116-'2031 forecast'!$C$10))</f>
        <v>0</v>
      </c>
      <c r="O4116" s="193">
        <f>MAX(0,(J4116-'2031 forecast'!$C$10))</f>
        <v>0.13024549667859109</v>
      </c>
      <c r="P4116" s="175" t="str">
        <f t="shared" si="663"/>
        <v/>
      </c>
      <c r="Q4116" s="175" t="str">
        <f t="shared" si="664"/>
        <v/>
      </c>
    </row>
    <row r="4117" spans="1:17" s="1" customFormat="1" x14ac:dyDescent="0.3">
      <c r="A4117" s="189">
        <f t="shared" si="662"/>
        <v>44002.374999990025</v>
      </c>
      <c r="B4117" s="190">
        <f t="shared" si="658"/>
        <v>44002</v>
      </c>
      <c r="C4117" s="1">
        <f t="shared" si="659"/>
        <v>9</v>
      </c>
      <c r="D4117" s="191">
        <v>3.8474339037164764</v>
      </c>
      <c r="E4117" s="192">
        <f t="shared" si="660"/>
        <v>1.3359693673466015E-4</v>
      </c>
      <c r="F4117" s="193">
        <f t="shared" si="661"/>
        <v>5.7363799632154002</v>
      </c>
      <c r="G4117" s="193">
        <f t="shared" si="665"/>
        <v>5.9485020287223263</v>
      </c>
      <c r="H4117" s="193">
        <f t="shared" si="665"/>
        <v>6.1684680255872628</v>
      </c>
      <c r="I4117" s="193">
        <f t="shared" si="665"/>
        <v>6.3965680097221291</v>
      </c>
      <c r="J4117" s="193">
        <f t="shared" si="665"/>
        <v>6.6331027628379653</v>
      </c>
      <c r="K4117" s="193">
        <f>MAX(0,(F4117-'2031 forecast'!$C$10))</f>
        <v>0</v>
      </c>
      <c r="L4117" s="193">
        <f>MAX(0,(G4117-'2031 forecast'!$C$10))</f>
        <v>0.21150202872232615</v>
      </c>
      <c r="M4117" s="193">
        <f>MAX(0,(H4117-'2031 forecast'!$C$10))</f>
        <v>0.43146802558726272</v>
      </c>
      <c r="N4117" s="193">
        <f>MAX(0,(I4117-'2031 forecast'!$C$10))</f>
        <v>0.65956800972212903</v>
      </c>
      <c r="O4117" s="193">
        <f>MAX(0,(J4117-'2031 forecast'!$C$10))</f>
        <v>0.89610276283796519</v>
      </c>
      <c r="P4117" s="175" t="str">
        <f t="shared" si="663"/>
        <v/>
      </c>
      <c r="Q4117" s="175" t="str">
        <f t="shared" si="664"/>
        <v/>
      </c>
    </row>
    <row r="4118" spans="1:17" s="1" customFormat="1" x14ac:dyDescent="0.3">
      <c r="A4118" s="189">
        <f t="shared" si="662"/>
        <v>44002.416666656689</v>
      </c>
      <c r="B4118" s="190">
        <f t="shared" si="658"/>
        <v>44002</v>
      </c>
      <c r="C4118" s="1">
        <f t="shared" si="659"/>
        <v>10</v>
      </c>
      <c r="D4118" s="191">
        <v>4.276599720765085</v>
      </c>
      <c r="E4118" s="192">
        <f t="shared" si="660"/>
        <v>1.4849913907101167E-4</v>
      </c>
      <c r="F4118" s="193">
        <f t="shared" si="661"/>
        <v>6.3762501352374699</v>
      </c>
      <c r="G4118" s="193">
        <f t="shared" si="665"/>
        <v>6.6120335661727623</v>
      </c>
      <c r="H4118" s="193">
        <f t="shared" si="665"/>
        <v>6.8565358875412228</v>
      </c>
      <c r="I4118" s="193">
        <f t="shared" si="665"/>
        <v>7.1100795098281191</v>
      </c>
      <c r="J4118" s="193">
        <f t="shared" si="665"/>
        <v>7.372998765737699</v>
      </c>
      <c r="K4118" s="193">
        <f>MAX(0,(F4118-'2031 forecast'!$C$10))</f>
        <v>0.63925013523746976</v>
      </c>
      <c r="L4118" s="193">
        <f>MAX(0,(G4118-'2031 forecast'!$C$10))</f>
        <v>0.87503356617276218</v>
      </c>
      <c r="M4118" s="193">
        <f>MAX(0,(H4118-'2031 forecast'!$C$10))</f>
        <v>1.1195358875412227</v>
      </c>
      <c r="N4118" s="193">
        <f>MAX(0,(I4118-'2031 forecast'!$C$10))</f>
        <v>1.373079509828119</v>
      </c>
      <c r="O4118" s="193">
        <f>MAX(0,(J4118-'2031 forecast'!$C$10))</f>
        <v>1.6359987657376989</v>
      </c>
      <c r="P4118" s="175">
        <f t="shared" si="663"/>
        <v>1</v>
      </c>
      <c r="Q4118" s="175" t="str">
        <f t="shared" si="664"/>
        <v/>
      </c>
    </row>
    <row r="4119" spans="1:17" s="1" customFormat="1" x14ac:dyDescent="0.3">
      <c r="A4119" s="189">
        <f t="shared" si="662"/>
        <v>44002.458333323353</v>
      </c>
      <c r="B4119" s="190">
        <f t="shared" si="658"/>
        <v>44002</v>
      </c>
      <c r="C4119" s="1">
        <f t="shared" si="659"/>
        <v>11</v>
      </c>
      <c r="D4119" s="191">
        <v>4.4949472417196406</v>
      </c>
      <c r="E4119" s="192">
        <f t="shared" si="660"/>
        <v>1.5608096131231332E-4</v>
      </c>
      <c r="F4119" s="193">
        <f t="shared" si="661"/>
        <v>6.7017981174943131</v>
      </c>
      <c r="G4119" s="193">
        <f t="shared" si="665"/>
        <v>6.949619786980878</v>
      </c>
      <c r="H4119" s="193">
        <f t="shared" si="665"/>
        <v>7.2066055015177994</v>
      </c>
      <c r="I4119" s="193">
        <f t="shared" si="665"/>
        <v>7.4730941326890621</v>
      </c>
      <c r="J4119" s="193">
        <f t="shared" si="665"/>
        <v>7.7494370830024764</v>
      </c>
      <c r="K4119" s="193">
        <f>MAX(0,(F4119-'2031 forecast'!$C$10))</f>
        <v>0.96479811749431299</v>
      </c>
      <c r="L4119" s="193">
        <f>MAX(0,(G4119-'2031 forecast'!$C$10))</f>
        <v>1.2126197869808779</v>
      </c>
      <c r="M4119" s="193">
        <f>MAX(0,(H4119-'2031 forecast'!$C$10))</f>
        <v>1.4696055015177993</v>
      </c>
      <c r="N4119" s="193">
        <f>MAX(0,(I4119-'2031 forecast'!$C$10))</f>
        <v>1.736094132689062</v>
      </c>
      <c r="O4119" s="193">
        <f>MAX(0,(J4119-'2031 forecast'!$C$10))</f>
        <v>2.0124370830024763</v>
      </c>
      <c r="P4119" s="175">
        <f t="shared" si="663"/>
        <v>2</v>
      </c>
      <c r="Q4119" s="175" t="str">
        <f t="shared" si="664"/>
        <v/>
      </c>
    </row>
    <row r="4120" spans="1:17" s="1" customFormat="1" x14ac:dyDescent="0.3">
      <c r="A4120" s="189">
        <f t="shared" si="662"/>
        <v>44002.499999990017</v>
      </c>
      <c r="B4120" s="190">
        <f t="shared" si="658"/>
        <v>44002</v>
      </c>
      <c r="C4120" s="1">
        <f t="shared" si="659"/>
        <v>12</v>
      </c>
      <c r="D4120" s="191">
        <v>4.6605901886506826</v>
      </c>
      <c r="E4120" s="192">
        <f t="shared" si="660"/>
        <v>1.6183268852985251E-4</v>
      </c>
      <c r="F4120" s="193">
        <f t="shared" si="661"/>
        <v>6.9487655523098493</v>
      </c>
      <c r="G4120" s="193">
        <f t="shared" si="665"/>
        <v>7.205719678628415</v>
      </c>
      <c r="H4120" s="193">
        <f t="shared" si="665"/>
        <v>7.4721755535000298</v>
      </c>
      <c r="I4120" s="193">
        <f t="shared" si="665"/>
        <v>7.7484845362387427</v>
      </c>
      <c r="J4120" s="193">
        <f t="shared" si="665"/>
        <v>8.035010978858514</v>
      </c>
      <c r="K4120" s="193">
        <f>MAX(0,(F4120-'2031 forecast'!$C$10))</f>
        <v>1.2117655523098492</v>
      </c>
      <c r="L4120" s="193">
        <f>MAX(0,(G4120-'2031 forecast'!$C$10))</f>
        <v>1.4687196786284149</v>
      </c>
      <c r="M4120" s="193">
        <f>MAX(0,(H4120-'2031 forecast'!$C$10))</f>
        <v>1.7351755535000297</v>
      </c>
      <c r="N4120" s="193">
        <f>MAX(0,(I4120-'2031 forecast'!$C$10))</f>
        <v>2.0114845362387426</v>
      </c>
      <c r="O4120" s="193">
        <f>MAX(0,(J4120-'2031 forecast'!$C$10))</f>
        <v>2.2980109788585139</v>
      </c>
      <c r="P4120" s="175">
        <f t="shared" si="663"/>
        <v>3</v>
      </c>
      <c r="Q4120" s="175" t="str">
        <f t="shared" si="664"/>
        <v/>
      </c>
    </row>
    <row r="4121" spans="1:17" s="1" customFormat="1" x14ac:dyDescent="0.3">
      <c r="A4121" s="189">
        <f t="shared" si="662"/>
        <v>44002.541666656682</v>
      </c>
      <c r="B4121" s="190">
        <f t="shared" si="658"/>
        <v>44002</v>
      </c>
      <c r="C4121" s="1">
        <f t="shared" si="659"/>
        <v>13</v>
      </c>
      <c r="D4121" s="191">
        <v>4.7810577864187129</v>
      </c>
      <c r="E4121" s="192">
        <f t="shared" si="660"/>
        <v>1.66015762869881E-4</v>
      </c>
      <c r="F4121" s="193">
        <f t="shared" si="661"/>
        <v>7.1283782321756926</v>
      </c>
      <c r="G4121" s="193">
        <f t="shared" si="665"/>
        <v>7.3919741452811687</v>
      </c>
      <c r="H4121" s="193">
        <f t="shared" si="665"/>
        <v>7.6653174094871064</v>
      </c>
      <c r="I4121" s="193">
        <f t="shared" si="665"/>
        <v>7.948768466093056</v>
      </c>
      <c r="J4121" s="193">
        <f t="shared" si="665"/>
        <v>8.2427010849356321</v>
      </c>
      <c r="K4121" s="193">
        <f>MAX(0,(F4121-'2031 forecast'!$C$10))</f>
        <v>1.3913782321756925</v>
      </c>
      <c r="L4121" s="193">
        <f>MAX(0,(G4121-'2031 forecast'!$C$10))</f>
        <v>1.6549741452811686</v>
      </c>
      <c r="M4121" s="193">
        <f>MAX(0,(H4121-'2031 forecast'!$C$10))</f>
        <v>1.9283174094871063</v>
      </c>
      <c r="N4121" s="193">
        <f>MAX(0,(I4121-'2031 forecast'!$C$10))</f>
        <v>2.2117684660930559</v>
      </c>
      <c r="O4121" s="193">
        <f>MAX(0,(J4121-'2031 forecast'!$C$10))</f>
        <v>2.505701084935632</v>
      </c>
      <c r="P4121" s="175">
        <f t="shared" si="663"/>
        <v>4</v>
      </c>
      <c r="Q4121" s="175" t="str">
        <f t="shared" si="664"/>
        <v/>
      </c>
    </row>
    <row r="4122" spans="1:17" s="1" customFormat="1" x14ac:dyDescent="0.3">
      <c r="A4122" s="189">
        <f t="shared" si="662"/>
        <v>44002.583333323346</v>
      </c>
      <c r="B4122" s="190">
        <f t="shared" si="658"/>
        <v>44002</v>
      </c>
      <c r="C4122" s="1">
        <f t="shared" si="659"/>
        <v>14</v>
      </c>
      <c r="D4122" s="191">
        <v>4.6831778632321885</v>
      </c>
      <c r="E4122" s="192">
        <f t="shared" si="660"/>
        <v>1.6261701496860786E-4</v>
      </c>
      <c r="F4122" s="193">
        <f t="shared" si="661"/>
        <v>6.9824429297846953</v>
      </c>
      <c r="G4122" s="193">
        <f t="shared" si="665"/>
        <v>7.2406423911258067</v>
      </c>
      <c r="H4122" s="193">
        <f t="shared" si="665"/>
        <v>7.5083896514976072</v>
      </c>
      <c r="I4122" s="193">
        <f t="shared" si="665"/>
        <v>7.7860377730864272</v>
      </c>
      <c r="J4122" s="193">
        <f t="shared" si="665"/>
        <v>8.0739528737479738</v>
      </c>
      <c r="K4122" s="193">
        <f>MAX(0,(F4122-'2031 forecast'!$C$10))</f>
        <v>1.2454429297846952</v>
      </c>
      <c r="L4122" s="193">
        <f>MAX(0,(G4122-'2031 forecast'!$C$10))</f>
        <v>1.5036423911258066</v>
      </c>
      <c r="M4122" s="193">
        <f>MAX(0,(H4122-'2031 forecast'!$C$10))</f>
        <v>1.7713896514976071</v>
      </c>
      <c r="N4122" s="193">
        <f>MAX(0,(I4122-'2031 forecast'!$C$10))</f>
        <v>2.0490377730864271</v>
      </c>
      <c r="O4122" s="193">
        <f>MAX(0,(J4122-'2031 forecast'!$C$10))</f>
        <v>2.3369528737479737</v>
      </c>
      <c r="P4122" s="175">
        <f t="shared" si="663"/>
        <v>5</v>
      </c>
      <c r="Q4122" s="175" t="str">
        <f t="shared" si="664"/>
        <v/>
      </c>
    </row>
    <row r="4123" spans="1:17" s="1" customFormat="1" x14ac:dyDescent="0.3">
      <c r="A4123" s="189">
        <f t="shared" si="662"/>
        <v>44002.62499999001</v>
      </c>
      <c r="B4123" s="190">
        <f t="shared" si="658"/>
        <v>44002</v>
      </c>
      <c r="C4123" s="1">
        <f t="shared" si="659"/>
        <v>15</v>
      </c>
      <c r="D4123" s="191">
        <v>4.8714084847447356</v>
      </c>
      <c r="E4123" s="192">
        <f t="shared" si="660"/>
        <v>1.6915306862490235E-4</v>
      </c>
      <c r="F4123" s="193">
        <f t="shared" si="661"/>
        <v>7.2630877420750748</v>
      </c>
      <c r="G4123" s="193">
        <f t="shared" si="665"/>
        <v>7.5316649952707326</v>
      </c>
      <c r="H4123" s="193">
        <f t="shared" si="665"/>
        <v>7.8101738014774131</v>
      </c>
      <c r="I4123" s="193">
        <f t="shared" si="665"/>
        <v>8.0989814134837896</v>
      </c>
      <c r="J4123" s="193">
        <f t="shared" si="665"/>
        <v>8.3984686644934694</v>
      </c>
      <c r="K4123" s="193">
        <f>MAX(0,(F4123-'2031 forecast'!$C$10))</f>
        <v>1.5260877420750747</v>
      </c>
      <c r="L4123" s="193">
        <f>MAX(0,(G4123-'2031 forecast'!$C$10))</f>
        <v>1.7946649952707325</v>
      </c>
      <c r="M4123" s="193">
        <f>MAX(0,(H4123-'2031 forecast'!$C$10))</f>
        <v>2.073173801477413</v>
      </c>
      <c r="N4123" s="193">
        <f>MAX(0,(I4123-'2031 forecast'!$C$10))</f>
        <v>2.3619814134837895</v>
      </c>
      <c r="O4123" s="193">
        <f>MAX(0,(J4123-'2031 forecast'!$C$10))</f>
        <v>2.6614686644934693</v>
      </c>
      <c r="P4123" s="175">
        <f t="shared" si="663"/>
        <v>6</v>
      </c>
      <c r="Q4123" s="175" t="str">
        <f t="shared" si="664"/>
        <v/>
      </c>
    </row>
    <row r="4124" spans="1:17" s="1" customFormat="1" x14ac:dyDescent="0.3">
      <c r="A4124" s="189">
        <f t="shared" si="662"/>
        <v>44002.666666656674</v>
      </c>
      <c r="B4124" s="190">
        <f t="shared" si="658"/>
        <v>44002</v>
      </c>
      <c r="C4124" s="1">
        <f t="shared" si="659"/>
        <v>16</v>
      </c>
      <c r="D4124" s="191">
        <v>5.0596391062572836</v>
      </c>
      <c r="E4124" s="192">
        <f t="shared" si="660"/>
        <v>1.7568912228119689E-4</v>
      </c>
      <c r="F4124" s="193">
        <f t="shared" si="661"/>
        <v>7.543732554365457</v>
      </c>
      <c r="G4124" s="193">
        <f t="shared" si="665"/>
        <v>7.8226875994156613</v>
      </c>
      <c r="H4124" s="193">
        <f t="shared" si="665"/>
        <v>8.1119579514572209</v>
      </c>
      <c r="I4124" s="193">
        <f t="shared" si="665"/>
        <v>8.4119250538811556</v>
      </c>
      <c r="J4124" s="193">
        <f t="shared" si="665"/>
        <v>8.7229844552389668</v>
      </c>
      <c r="K4124" s="193">
        <f>MAX(0,(F4124-'2031 forecast'!$C$10))</f>
        <v>1.8067325543654569</v>
      </c>
      <c r="L4124" s="193">
        <f>MAX(0,(G4124-'2031 forecast'!$C$10))</f>
        <v>2.0856875994156612</v>
      </c>
      <c r="M4124" s="193">
        <f>MAX(0,(H4124-'2031 forecast'!$C$10))</f>
        <v>2.3749579514572208</v>
      </c>
      <c r="N4124" s="193">
        <f>MAX(0,(I4124-'2031 forecast'!$C$10))</f>
        <v>2.6749250538811555</v>
      </c>
      <c r="O4124" s="193">
        <f>MAX(0,(J4124-'2031 forecast'!$C$10))</f>
        <v>2.9859844552389667</v>
      </c>
      <c r="P4124" s="175">
        <f t="shared" si="663"/>
        <v>7</v>
      </c>
      <c r="Q4124" s="175" t="str">
        <f t="shared" si="664"/>
        <v/>
      </c>
    </row>
    <row r="4125" spans="1:17" s="1" customFormat="1" x14ac:dyDescent="0.3">
      <c r="A4125" s="189">
        <f t="shared" si="662"/>
        <v>44002.708333323339</v>
      </c>
      <c r="B4125" s="190">
        <f t="shared" si="658"/>
        <v>44002</v>
      </c>
      <c r="C4125" s="1">
        <f t="shared" si="659"/>
        <v>17</v>
      </c>
      <c r="D4125" s="191">
        <v>5.0295222068152761</v>
      </c>
      <c r="E4125" s="192">
        <f t="shared" si="660"/>
        <v>1.7464335369618978E-4</v>
      </c>
      <c r="F4125" s="193">
        <f t="shared" si="661"/>
        <v>7.4988293843989968</v>
      </c>
      <c r="G4125" s="193">
        <f t="shared" ref="G4125:J4144" si="666">$E4125*G$2</f>
        <v>7.7761239827524733</v>
      </c>
      <c r="H4125" s="193">
        <f t="shared" si="666"/>
        <v>8.0636724874604528</v>
      </c>
      <c r="I4125" s="193">
        <f t="shared" si="666"/>
        <v>8.3618540714175769</v>
      </c>
      <c r="J4125" s="193">
        <f t="shared" si="666"/>
        <v>8.6710619287196895</v>
      </c>
      <c r="K4125" s="193">
        <f>MAX(0,(F4125-'2031 forecast'!$C$10))</f>
        <v>1.7618293843989967</v>
      </c>
      <c r="L4125" s="193">
        <f>MAX(0,(G4125-'2031 forecast'!$C$10))</f>
        <v>2.0391239827524732</v>
      </c>
      <c r="M4125" s="193">
        <f>MAX(0,(H4125-'2031 forecast'!$C$10))</f>
        <v>2.3266724874604527</v>
      </c>
      <c r="N4125" s="193">
        <f>MAX(0,(I4125-'2031 forecast'!$C$10))</f>
        <v>2.6248540714175768</v>
      </c>
      <c r="O4125" s="193">
        <f>MAX(0,(J4125-'2031 forecast'!$C$10))</f>
        <v>2.9340619287196894</v>
      </c>
      <c r="P4125" s="175">
        <f t="shared" si="663"/>
        <v>8</v>
      </c>
      <c r="Q4125" s="175" t="str">
        <f t="shared" si="664"/>
        <v/>
      </c>
    </row>
    <row r="4126" spans="1:17" s="1" customFormat="1" x14ac:dyDescent="0.3">
      <c r="A4126" s="189">
        <f t="shared" si="662"/>
        <v>44002.749999990003</v>
      </c>
      <c r="B4126" s="190">
        <f t="shared" si="658"/>
        <v>44002</v>
      </c>
      <c r="C4126" s="1">
        <f t="shared" si="659"/>
        <v>18</v>
      </c>
      <c r="D4126" s="191">
        <v>4.9918760825127668</v>
      </c>
      <c r="E4126" s="192">
        <f t="shared" si="660"/>
        <v>1.7333614296493089E-4</v>
      </c>
      <c r="F4126" s="193">
        <f t="shared" si="661"/>
        <v>7.4427004219409207</v>
      </c>
      <c r="G4126" s="193">
        <f t="shared" si="666"/>
        <v>7.717919461923489</v>
      </c>
      <c r="H4126" s="193">
        <f t="shared" si="666"/>
        <v>8.0033156574644924</v>
      </c>
      <c r="I4126" s="193">
        <f t="shared" si="666"/>
        <v>8.2992653433381047</v>
      </c>
      <c r="J4126" s="193">
        <f t="shared" si="666"/>
        <v>8.6061587705705893</v>
      </c>
      <c r="K4126" s="193">
        <f>MAX(0,(F4126-'2031 forecast'!$C$10))</f>
        <v>1.7057004219409206</v>
      </c>
      <c r="L4126" s="193">
        <f>MAX(0,(G4126-'2031 forecast'!$C$10))</f>
        <v>1.9809194619234889</v>
      </c>
      <c r="M4126" s="193">
        <f>MAX(0,(H4126-'2031 forecast'!$C$10))</f>
        <v>2.2663156574644923</v>
      </c>
      <c r="N4126" s="193">
        <f>MAX(0,(I4126-'2031 forecast'!$C$10))</f>
        <v>2.5622653433381046</v>
      </c>
      <c r="O4126" s="193">
        <f>MAX(0,(J4126-'2031 forecast'!$C$10))</f>
        <v>2.8691587705705892</v>
      </c>
      <c r="P4126" s="175">
        <f t="shared" si="663"/>
        <v>9</v>
      </c>
      <c r="Q4126" s="175" t="str">
        <f t="shared" si="664"/>
        <v/>
      </c>
    </row>
    <row r="4127" spans="1:17" s="1" customFormat="1" x14ac:dyDescent="0.3">
      <c r="A4127" s="189">
        <f t="shared" si="662"/>
        <v>44002.791666656667</v>
      </c>
      <c r="B4127" s="190">
        <f t="shared" si="658"/>
        <v>44002</v>
      </c>
      <c r="C4127" s="1">
        <f t="shared" si="659"/>
        <v>19</v>
      </c>
      <c r="D4127" s="191">
        <v>4.7434116621162037</v>
      </c>
      <c r="E4127" s="192">
        <f t="shared" si="660"/>
        <v>1.647085521386221E-4</v>
      </c>
      <c r="F4127" s="193">
        <f t="shared" si="661"/>
        <v>7.0722492697176165</v>
      </c>
      <c r="G4127" s="193">
        <f t="shared" si="666"/>
        <v>7.3337696244521835</v>
      </c>
      <c r="H4127" s="193">
        <f t="shared" si="666"/>
        <v>7.6049605794911459</v>
      </c>
      <c r="I4127" s="193">
        <f t="shared" si="666"/>
        <v>7.8861797380135839</v>
      </c>
      <c r="J4127" s="193">
        <f t="shared" si="666"/>
        <v>8.1777979267865337</v>
      </c>
      <c r="K4127" s="193">
        <f>MAX(0,(F4127-'2031 forecast'!$C$10))</f>
        <v>1.3352492697176164</v>
      </c>
      <c r="L4127" s="193">
        <f>MAX(0,(G4127-'2031 forecast'!$C$10))</f>
        <v>1.5967696244521834</v>
      </c>
      <c r="M4127" s="193">
        <f>MAX(0,(H4127-'2031 forecast'!$C$10))</f>
        <v>1.8679605794911458</v>
      </c>
      <c r="N4127" s="193">
        <f>MAX(0,(I4127-'2031 forecast'!$C$10))</f>
        <v>2.1491797380135838</v>
      </c>
      <c r="O4127" s="193">
        <f>MAX(0,(J4127-'2031 forecast'!$C$10))</f>
        <v>2.4407979267865336</v>
      </c>
      <c r="P4127" s="175">
        <f t="shared" si="663"/>
        <v>10</v>
      </c>
      <c r="Q4127" s="175" t="str">
        <f t="shared" si="664"/>
        <v/>
      </c>
    </row>
    <row r="4128" spans="1:17" s="1" customFormat="1" x14ac:dyDescent="0.3">
      <c r="A4128" s="189">
        <f t="shared" si="662"/>
        <v>44002.833333323331</v>
      </c>
      <c r="B4128" s="190">
        <f t="shared" si="658"/>
        <v>44002</v>
      </c>
      <c r="C4128" s="1">
        <f t="shared" si="659"/>
        <v>20</v>
      </c>
      <c r="D4128" s="191">
        <v>4.3518919693701035</v>
      </c>
      <c r="E4128" s="192">
        <f t="shared" si="660"/>
        <v>1.5111356053352945E-4</v>
      </c>
      <c r="F4128" s="193">
        <f t="shared" si="661"/>
        <v>6.488508060153622</v>
      </c>
      <c r="G4128" s="193">
        <f t="shared" si="666"/>
        <v>6.7284426078307318</v>
      </c>
      <c r="H4128" s="193">
        <f t="shared" si="666"/>
        <v>6.9772495475331446</v>
      </c>
      <c r="I4128" s="193">
        <f t="shared" si="666"/>
        <v>7.2352569659870642</v>
      </c>
      <c r="J4128" s="193">
        <f t="shared" si="666"/>
        <v>7.5028050820358967</v>
      </c>
      <c r="K4128" s="193">
        <f>MAX(0,(F4128-'2031 forecast'!$C$10))</f>
        <v>0.75150806015362193</v>
      </c>
      <c r="L4128" s="193">
        <f>MAX(0,(G4128-'2031 forecast'!$C$10))</f>
        <v>0.99144260783073168</v>
      </c>
      <c r="M4128" s="193">
        <f>MAX(0,(H4128-'2031 forecast'!$C$10))</f>
        <v>1.2402495475331445</v>
      </c>
      <c r="N4128" s="193">
        <f>MAX(0,(I4128-'2031 forecast'!$C$10))</f>
        <v>1.4982569659870641</v>
      </c>
      <c r="O4128" s="193">
        <f>MAX(0,(J4128-'2031 forecast'!$C$10))</f>
        <v>1.7658050820358966</v>
      </c>
      <c r="P4128" s="175">
        <f t="shared" si="663"/>
        <v>11</v>
      </c>
      <c r="Q4128" s="175" t="str">
        <f t="shared" si="664"/>
        <v/>
      </c>
    </row>
    <row r="4129" spans="1:17" s="1" customFormat="1" x14ac:dyDescent="0.3">
      <c r="A4129" s="189">
        <f t="shared" si="662"/>
        <v>44002.874999989996</v>
      </c>
      <c r="B4129" s="190">
        <f t="shared" si="658"/>
        <v>44002</v>
      </c>
      <c r="C4129" s="1">
        <f t="shared" si="659"/>
        <v>21</v>
      </c>
      <c r="D4129" s="191">
        <v>4.1636613478575564</v>
      </c>
      <c r="E4129" s="192">
        <f t="shared" si="660"/>
        <v>1.4457750687723494E-4</v>
      </c>
      <c r="F4129" s="193">
        <f t="shared" si="661"/>
        <v>6.2078632478632407</v>
      </c>
      <c r="G4129" s="193">
        <f t="shared" si="666"/>
        <v>6.437420003685804</v>
      </c>
      <c r="H4129" s="193">
        <f t="shared" si="666"/>
        <v>6.6754653975533378</v>
      </c>
      <c r="I4129" s="193">
        <f t="shared" si="666"/>
        <v>6.9223133255897</v>
      </c>
      <c r="J4129" s="193">
        <f t="shared" si="666"/>
        <v>7.1782892912904002</v>
      </c>
      <c r="K4129" s="193">
        <f>MAX(0,(F4129-'2031 forecast'!$C$10))</f>
        <v>0.47086324786324063</v>
      </c>
      <c r="L4129" s="193">
        <f>MAX(0,(G4129-'2031 forecast'!$C$10))</f>
        <v>0.70042000368580393</v>
      </c>
      <c r="M4129" s="193">
        <f>MAX(0,(H4129-'2031 forecast'!$C$10))</f>
        <v>0.93846539755333769</v>
      </c>
      <c r="N4129" s="193">
        <f>MAX(0,(I4129-'2031 forecast'!$C$10))</f>
        <v>1.1853133255896999</v>
      </c>
      <c r="O4129" s="193">
        <f>MAX(0,(J4129-'2031 forecast'!$C$10))</f>
        <v>1.4412892912904001</v>
      </c>
      <c r="P4129" s="175">
        <f t="shared" si="663"/>
        <v>12</v>
      </c>
      <c r="Q4129" s="175">
        <f t="shared" si="664"/>
        <v>12</v>
      </c>
    </row>
    <row r="4130" spans="1:17" s="1" customFormat="1" x14ac:dyDescent="0.3">
      <c r="A4130" s="189">
        <f t="shared" si="662"/>
        <v>44002.91666665666</v>
      </c>
      <c r="B4130" s="190">
        <f t="shared" si="658"/>
        <v>44002</v>
      </c>
      <c r="C4130" s="1">
        <f t="shared" si="659"/>
        <v>22</v>
      </c>
      <c r="D4130" s="191">
        <v>3.8399046788559739</v>
      </c>
      <c r="E4130" s="192">
        <f t="shared" si="660"/>
        <v>1.3333549458840834E-4</v>
      </c>
      <c r="F4130" s="193">
        <f t="shared" si="661"/>
        <v>5.7251541707237834</v>
      </c>
      <c r="G4130" s="193">
        <f t="shared" si="666"/>
        <v>5.9368611245565281</v>
      </c>
      <c r="H4130" s="193">
        <f t="shared" si="666"/>
        <v>6.1563966595880686</v>
      </c>
      <c r="I4130" s="193">
        <f t="shared" si="666"/>
        <v>6.3840502641062331</v>
      </c>
      <c r="J4130" s="193">
        <f t="shared" si="666"/>
        <v>6.6201221312081442</v>
      </c>
      <c r="K4130" s="193">
        <f>MAX(0,(F4130-'2031 forecast'!$C$10))</f>
        <v>0</v>
      </c>
      <c r="L4130" s="193">
        <f>MAX(0,(G4130-'2031 forecast'!$C$10))</f>
        <v>0.19986112455652805</v>
      </c>
      <c r="M4130" s="193">
        <f>MAX(0,(H4130-'2031 forecast'!$C$10))</f>
        <v>0.41939665958806849</v>
      </c>
      <c r="N4130" s="193">
        <f>MAX(0,(I4130-'2031 forecast'!$C$10))</f>
        <v>0.64705026410623301</v>
      </c>
      <c r="O4130" s="193">
        <f>MAX(0,(J4130-'2031 forecast'!$C$10))</f>
        <v>0.88312213120814409</v>
      </c>
      <c r="P4130" s="175" t="str">
        <f t="shared" si="663"/>
        <v/>
      </c>
      <c r="Q4130" s="175" t="str">
        <f t="shared" si="664"/>
        <v/>
      </c>
    </row>
    <row r="4131" spans="1:17" s="1" customFormat="1" x14ac:dyDescent="0.3">
      <c r="A4131" s="189">
        <f t="shared" si="662"/>
        <v>44002.958333323324</v>
      </c>
      <c r="B4131" s="190">
        <f t="shared" si="658"/>
        <v>44002</v>
      </c>
      <c r="C4131" s="1">
        <f t="shared" si="659"/>
        <v>23</v>
      </c>
      <c r="D4131" s="191">
        <v>3.3655635126443539</v>
      </c>
      <c r="E4131" s="192">
        <f t="shared" si="660"/>
        <v>1.1686463937454616E-4</v>
      </c>
      <c r="F4131" s="193">
        <f t="shared" si="661"/>
        <v>5.0179292437520235</v>
      </c>
      <c r="G4131" s="193">
        <f t="shared" si="666"/>
        <v>5.2034841621113106</v>
      </c>
      <c r="H4131" s="193">
        <f t="shared" si="666"/>
        <v>5.3959006016389557</v>
      </c>
      <c r="I4131" s="193">
        <f t="shared" si="666"/>
        <v>5.5954322903048759</v>
      </c>
      <c r="J4131" s="193">
        <f t="shared" si="666"/>
        <v>5.8023423385294928</v>
      </c>
      <c r="K4131" s="193">
        <f>MAX(0,(F4131-'2031 forecast'!$C$10))</f>
        <v>0</v>
      </c>
      <c r="L4131" s="193">
        <f>MAX(0,(G4131-'2031 forecast'!$C$10))</f>
        <v>0</v>
      </c>
      <c r="M4131" s="193">
        <f>MAX(0,(H4131-'2031 forecast'!$C$10))</f>
        <v>0</v>
      </c>
      <c r="N4131" s="193">
        <f>MAX(0,(I4131-'2031 forecast'!$C$10))</f>
        <v>0</v>
      </c>
      <c r="O4131" s="193">
        <f>MAX(0,(J4131-'2031 forecast'!$C$10))</f>
        <v>6.5342338529492672E-2</v>
      </c>
      <c r="P4131" s="175" t="str">
        <f t="shared" si="663"/>
        <v/>
      </c>
      <c r="Q4131" s="175" t="str">
        <f t="shared" si="664"/>
        <v/>
      </c>
    </row>
    <row r="4132" spans="1:17" s="1" customFormat="1" x14ac:dyDescent="0.3">
      <c r="A4132" s="189">
        <f t="shared" si="662"/>
        <v>44002.999999989988</v>
      </c>
      <c r="B4132" s="190">
        <f t="shared" si="658"/>
        <v>44002</v>
      </c>
      <c r="C4132" s="1">
        <f t="shared" si="659"/>
        <v>0</v>
      </c>
      <c r="D4132" s="191">
        <v>3.1622744414108026</v>
      </c>
      <c r="E4132" s="192">
        <f t="shared" si="660"/>
        <v>1.0980570142574807E-4</v>
      </c>
      <c r="F4132" s="193">
        <f t="shared" si="661"/>
        <v>4.7148328464784113</v>
      </c>
      <c r="G4132" s="193">
        <f t="shared" si="666"/>
        <v>4.8891797496347893</v>
      </c>
      <c r="H4132" s="193">
        <f t="shared" si="666"/>
        <v>5.0699737196607639</v>
      </c>
      <c r="I4132" s="193">
        <f t="shared" si="666"/>
        <v>5.2574531586757223</v>
      </c>
      <c r="J4132" s="193">
        <f t="shared" si="666"/>
        <v>5.4518652845243558</v>
      </c>
      <c r="K4132" s="193">
        <f>MAX(0,(F4132-'2031 forecast'!$C$10))</f>
        <v>0</v>
      </c>
      <c r="L4132" s="193">
        <f>MAX(0,(G4132-'2031 forecast'!$C$10))</f>
        <v>0</v>
      </c>
      <c r="M4132" s="193">
        <f>MAX(0,(H4132-'2031 forecast'!$C$10))</f>
        <v>0</v>
      </c>
      <c r="N4132" s="193">
        <f>MAX(0,(I4132-'2031 forecast'!$C$10))</f>
        <v>0</v>
      </c>
      <c r="O4132" s="193">
        <f>MAX(0,(J4132-'2031 forecast'!$C$10))</f>
        <v>0</v>
      </c>
      <c r="P4132" s="175" t="str">
        <f t="shared" si="663"/>
        <v/>
      </c>
      <c r="Q4132" s="175" t="str">
        <f t="shared" si="664"/>
        <v/>
      </c>
    </row>
    <row r="4133" spans="1:17" s="1" customFormat="1" x14ac:dyDescent="0.3">
      <c r="A4133" s="189">
        <f t="shared" si="662"/>
        <v>44003.041666656653</v>
      </c>
      <c r="B4133" s="190">
        <f t="shared" si="658"/>
        <v>44003</v>
      </c>
      <c r="C4133" s="1">
        <f t="shared" si="659"/>
        <v>1</v>
      </c>
      <c r="D4133" s="191">
        <v>2.9288684707352428</v>
      </c>
      <c r="E4133" s="192">
        <f t="shared" si="660"/>
        <v>1.0170099489194284E-4</v>
      </c>
      <c r="F4133" s="193">
        <f t="shared" si="661"/>
        <v>4.3668332792383371</v>
      </c>
      <c r="G4133" s="193">
        <f t="shared" si="666"/>
        <v>4.5283117204950774</v>
      </c>
      <c r="H4133" s="193">
        <f t="shared" si="666"/>
        <v>4.6957613736858024</v>
      </c>
      <c r="I4133" s="193">
        <f t="shared" si="666"/>
        <v>4.8694030445829899</v>
      </c>
      <c r="J4133" s="193">
        <f t="shared" si="666"/>
        <v>5.049465703999938</v>
      </c>
      <c r="K4133" s="193">
        <f>MAX(0,(F4133-'2031 forecast'!$C$10))</f>
        <v>0</v>
      </c>
      <c r="L4133" s="193">
        <f>MAX(0,(G4133-'2031 forecast'!$C$10))</f>
        <v>0</v>
      </c>
      <c r="M4133" s="193">
        <f>MAX(0,(H4133-'2031 forecast'!$C$10))</f>
        <v>0</v>
      </c>
      <c r="N4133" s="193">
        <f>MAX(0,(I4133-'2031 forecast'!$C$10))</f>
        <v>0</v>
      </c>
      <c r="O4133" s="193">
        <f>MAX(0,(J4133-'2031 forecast'!$C$10))</f>
        <v>0</v>
      </c>
      <c r="P4133" s="175" t="str">
        <f t="shared" si="663"/>
        <v/>
      </c>
      <c r="Q4133" s="175" t="str">
        <f t="shared" si="664"/>
        <v/>
      </c>
    </row>
    <row r="4134" spans="1:17" s="1" customFormat="1" x14ac:dyDescent="0.3">
      <c r="A4134" s="189">
        <f t="shared" si="662"/>
        <v>44003.083333323317</v>
      </c>
      <c r="B4134" s="190">
        <f t="shared" si="658"/>
        <v>44003</v>
      </c>
      <c r="C4134" s="1">
        <f t="shared" si="659"/>
        <v>2</v>
      </c>
      <c r="D4134" s="191">
        <v>2.7406378492226948</v>
      </c>
      <c r="E4134" s="192">
        <f t="shared" si="660"/>
        <v>9.5164941235648299E-5</v>
      </c>
      <c r="F4134" s="193">
        <f t="shared" si="661"/>
        <v>4.0861884669479549</v>
      </c>
      <c r="G4134" s="193">
        <f t="shared" si="666"/>
        <v>4.2372891163501496</v>
      </c>
      <c r="H4134" s="193">
        <f t="shared" si="666"/>
        <v>4.3939772237059938</v>
      </c>
      <c r="I4134" s="193">
        <f t="shared" si="666"/>
        <v>4.5564594041856248</v>
      </c>
      <c r="J4134" s="193">
        <f t="shared" si="666"/>
        <v>4.7249499132544397</v>
      </c>
      <c r="K4134" s="193">
        <f>MAX(0,(F4134-'2031 forecast'!$C$10))</f>
        <v>0</v>
      </c>
      <c r="L4134" s="193">
        <f>MAX(0,(G4134-'2031 forecast'!$C$10))</f>
        <v>0</v>
      </c>
      <c r="M4134" s="193">
        <f>MAX(0,(H4134-'2031 forecast'!$C$10))</f>
        <v>0</v>
      </c>
      <c r="N4134" s="193">
        <f>MAX(0,(I4134-'2031 forecast'!$C$10))</f>
        <v>0</v>
      </c>
      <c r="O4134" s="193">
        <f>MAX(0,(J4134-'2031 forecast'!$C$10))</f>
        <v>0</v>
      </c>
      <c r="P4134" s="175" t="str">
        <f t="shared" si="663"/>
        <v/>
      </c>
      <c r="Q4134" s="175" t="str">
        <f t="shared" si="664"/>
        <v/>
      </c>
    </row>
    <row r="4135" spans="1:17" s="1" customFormat="1" x14ac:dyDescent="0.3">
      <c r="A4135" s="189">
        <f t="shared" si="662"/>
        <v>44003.124999989981</v>
      </c>
      <c r="B4135" s="190">
        <f t="shared" si="658"/>
        <v>44003</v>
      </c>
      <c r="C4135" s="1">
        <f t="shared" si="659"/>
        <v>3</v>
      </c>
      <c r="D4135" s="191">
        <v>2.6276994763151666</v>
      </c>
      <c r="E4135" s="192">
        <f t="shared" si="660"/>
        <v>9.1243309041871595E-5</v>
      </c>
      <c r="F4135" s="193">
        <f t="shared" si="661"/>
        <v>3.9178015795737267</v>
      </c>
      <c r="G4135" s="193">
        <f t="shared" si="666"/>
        <v>4.0626755538631931</v>
      </c>
      <c r="H4135" s="193">
        <f t="shared" si="666"/>
        <v>4.2129067337181105</v>
      </c>
      <c r="I4135" s="193">
        <f t="shared" si="666"/>
        <v>4.3686932199472066</v>
      </c>
      <c r="J4135" s="193">
        <f t="shared" si="666"/>
        <v>4.5302404388071418</v>
      </c>
      <c r="K4135" s="193">
        <f>MAX(0,(F4135-'2031 forecast'!$C$10))</f>
        <v>0</v>
      </c>
      <c r="L4135" s="193">
        <f>MAX(0,(G4135-'2031 forecast'!$C$10))</f>
        <v>0</v>
      </c>
      <c r="M4135" s="193">
        <f>MAX(0,(H4135-'2031 forecast'!$C$10))</f>
        <v>0</v>
      </c>
      <c r="N4135" s="193">
        <f>MAX(0,(I4135-'2031 forecast'!$C$10))</f>
        <v>0</v>
      </c>
      <c r="O4135" s="193">
        <f>MAX(0,(J4135-'2031 forecast'!$C$10))</f>
        <v>0</v>
      </c>
      <c r="P4135" s="175" t="str">
        <f t="shared" si="663"/>
        <v/>
      </c>
      <c r="Q4135" s="175" t="str">
        <f t="shared" si="664"/>
        <v/>
      </c>
    </row>
    <row r="4136" spans="1:17" s="1" customFormat="1" x14ac:dyDescent="0.3">
      <c r="A4136" s="189">
        <f t="shared" si="662"/>
        <v>44003.166666656645</v>
      </c>
      <c r="B4136" s="190">
        <f t="shared" si="658"/>
        <v>44003</v>
      </c>
      <c r="C4136" s="1">
        <f t="shared" si="659"/>
        <v>4</v>
      </c>
      <c r="D4136" s="191">
        <v>2.5524072277101477</v>
      </c>
      <c r="E4136" s="192">
        <f t="shared" si="660"/>
        <v>8.8628887579353797E-5</v>
      </c>
      <c r="F4136" s="193">
        <f t="shared" si="661"/>
        <v>3.8055436546575749</v>
      </c>
      <c r="G4136" s="193">
        <f t="shared" si="666"/>
        <v>3.9462665122052223</v>
      </c>
      <c r="H4136" s="193">
        <f t="shared" si="666"/>
        <v>4.0921930737261878</v>
      </c>
      <c r="I4136" s="193">
        <f t="shared" si="666"/>
        <v>4.2435157637882615</v>
      </c>
      <c r="J4136" s="193">
        <f t="shared" si="666"/>
        <v>4.4004341225089441</v>
      </c>
      <c r="K4136" s="193">
        <f>MAX(0,(F4136-'2031 forecast'!$C$10))</f>
        <v>0</v>
      </c>
      <c r="L4136" s="193">
        <f>MAX(0,(G4136-'2031 forecast'!$C$10))</f>
        <v>0</v>
      </c>
      <c r="M4136" s="193">
        <f>MAX(0,(H4136-'2031 forecast'!$C$10))</f>
        <v>0</v>
      </c>
      <c r="N4136" s="193">
        <f>MAX(0,(I4136-'2031 forecast'!$C$10))</f>
        <v>0</v>
      </c>
      <c r="O4136" s="193">
        <f>MAX(0,(J4136-'2031 forecast'!$C$10))</f>
        <v>0</v>
      </c>
      <c r="P4136" s="175" t="str">
        <f t="shared" si="663"/>
        <v/>
      </c>
      <c r="Q4136" s="175" t="str">
        <f t="shared" si="664"/>
        <v/>
      </c>
    </row>
    <row r="4137" spans="1:17" s="1" customFormat="1" x14ac:dyDescent="0.3">
      <c r="A4137" s="189">
        <f t="shared" si="662"/>
        <v>44003.208333323309</v>
      </c>
      <c r="B4137" s="190">
        <f t="shared" si="658"/>
        <v>44003</v>
      </c>
      <c r="C4137" s="1">
        <f t="shared" si="659"/>
        <v>5</v>
      </c>
      <c r="D4137" s="191">
        <v>2.4394688548026187</v>
      </c>
      <c r="E4137" s="192">
        <f t="shared" si="660"/>
        <v>8.4707255385577066E-5</v>
      </c>
      <c r="F4137" s="193">
        <f t="shared" si="661"/>
        <v>3.6371567672833454</v>
      </c>
      <c r="G4137" s="193">
        <f t="shared" si="666"/>
        <v>3.7716529497182649</v>
      </c>
      <c r="H4137" s="193">
        <f t="shared" si="666"/>
        <v>3.9111225837383028</v>
      </c>
      <c r="I4137" s="193">
        <f t="shared" si="666"/>
        <v>4.0557495795498424</v>
      </c>
      <c r="J4137" s="193">
        <f t="shared" si="666"/>
        <v>4.2057246480616444</v>
      </c>
      <c r="K4137" s="193">
        <f>MAX(0,(F4137-'2031 forecast'!$C$10))</f>
        <v>0</v>
      </c>
      <c r="L4137" s="193">
        <f>MAX(0,(G4137-'2031 forecast'!$C$10))</f>
        <v>0</v>
      </c>
      <c r="M4137" s="193">
        <f>MAX(0,(H4137-'2031 forecast'!$C$10))</f>
        <v>0</v>
      </c>
      <c r="N4137" s="193">
        <f>MAX(0,(I4137-'2031 forecast'!$C$10))</f>
        <v>0</v>
      </c>
      <c r="O4137" s="193">
        <f>MAX(0,(J4137-'2031 forecast'!$C$10))</f>
        <v>0</v>
      </c>
      <c r="P4137" s="175" t="str">
        <f t="shared" si="663"/>
        <v/>
      </c>
      <c r="Q4137" s="175" t="str">
        <f t="shared" si="664"/>
        <v/>
      </c>
    </row>
    <row r="4138" spans="1:17" s="1" customFormat="1" x14ac:dyDescent="0.3">
      <c r="A4138" s="189">
        <f t="shared" si="662"/>
        <v>44003.249999989974</v>
      </c>
      <c r="B4138" s="190">
        <f t="shared" si="658"/>
        <v>44003</v>
      </c>
      <c r="C4138" s="1">
        <f t="shared" si="659"/>
        <v>6</v>
      </c>
      <c r="D4138" s="191">
        <v>2.5900533520126574</v>
      </c>
      <c r="E4138" s="192">
        <f t="shared" si="660"/>
        <v>8.9936098310612703E-5</v>
      </c>
      <c r="F4138" s="193">
        <f t="shared" si="661"/>
        <v>3.861672617115651</v>
      </c>
      <c r="G4138" s="193">
        <f t="shared" si="666"/>
        <v>4.0044710330342079</v>
      </c>
      <c r="H4138" s="193">
        <f t="shared" si="666"/>
        <v>4.1525499037221492</v>
      </c>
      <c r="I4138" s="193">
        <f t="shared" si="666"/>
        <v>4.3061044918677345</v>
      </c>
      <c r="J4138" s="193">
        <f t="shared" si="666"/>
        <v>4.4653372806580434</v>
      </c>
      <c r="K4138" s="193">
        <f>MAX(0,(F4138-'2031 forecast'!$C$10))</f>
        <v>0</v>
      </c>
      <c r="L4138" s="193">
        <f>MAX(0,(G4138-'2031 forecast'!$C$10))</f>
        <v>0</v>
      </c>
      <c r="M4138" s="193">
        <f>MAX(0,(H4138-'2031 forecast'!$C$10))</f>
        <v>0</v>
      </c>
      <c r="N4138" s="193">
        <f>MAX(0,(I4138-'2031 forecast'!$C$10))</f>
        <v>0</v>
      </c>
      <c r="O4138" s="193">
        <f>MAX(0,(J4138-'2031 forecast'!$C$10))</f>
        <v>0</v>
      </c>
      <c r="P4138" s="175" t="str">
        <f t="shared" si="663"/>
        <v/>
      </c>
      <c r="Q4138" s="175" t="str">
        <f t="shared" si="664"/>
        <v/>
      </c>
    </row>
    <row r="4139" spans="1:17" s="1" customFormat="1" x14ac:dyDescent="0.3">
      <c r="A4139" s="189">
        <f t="shared" si="662"/>
        <v>44003.291666656638</v>
      </c>
      <c r="B4139" s="190">
        <f t="shared" si="658"/>
        <v>44003</v>
      </c>
      <c r="C4139" s="1">
        <f t="shared" si="659"/>
        <v>7</v>
      </c>
      <c r="D4139" s="191">
        <v>2.9966314944797601</v>
      </c>
      <c r="E4139" s="192">
        <f t="shared" si="660"/>
        <v>1.0405397420820887E-4</v>
      </c>
      <c r="F4139" s="193">
        <f t="shared" si="661"/>
        <v>4.4678654116628751</v>
      </c>
      <c r="G4139" s="193">
        <f t="shared" si="666"/>
        <v>4.6330798579872514</v>
      </c>
      <c r="H4139" s="193">
        <f t="shared" si="666"/>
        <v>4.8044036676785327</v>
      </c>
      <c r="I4139" s="193">
        <f t="shared" si="666"/>
        <v>4.9820627551260408</v>
      </c>
      <c r="J4139" s="193">
        <f t="shared" si="666"/>
        <v>5.1662913886683173</v>
      </c>
      <c r="K4139" s="193">
        <f>MAX(0,(F4139-'2031 forecast'!$C$10))</f>
        <v>0</v>
      </c>
      <c r="L4139" s="193">
        <f>MAX(0,(G4139-'2031 forecast'!$C$10))</f>
        <v>0</v>
      </c>
      <c r="M4139" s="193">
        <f>MAX(0,(H4139-'2031 forecast'!$C$10))</f>
        <v>0</v>
      </c>
      <c r="N4139" s="193">
        <f>MAX(0,(I4139-'2031 forecast'!$C$10))</f>
        <v>0</v>
      </c>
      <c r="O4139" s="193">
        <f>MAX(0,(J4139-'2031 forecast'!$C$10))</f>
        <v>0</v>
      </c>
      <c r="P4139" s="175" t="str">
        <f t="shared" si="663"/>
        <v/>
      </c>
      <c r="Q4139" s="175" t="str">
        <f t="shared" si="664"/>
        <v/>
      </c>
    </row>
    <row r="4140" spans="1:17" s="1" customFormat="1" x14ac:dyDescent="0.3">
      <c r="A4140" s="189">
        <f t="shared" si="662"/>
        <v>44003.333333323302</v>
      </c>
      <c r="B4140" s="190">
        <f t="shared" si="658"/>
        <v>44003</v>
      </c>
      <c r="C4140" s="1">
        <f t="shared" si="659"/>
        <v>8</v>
      </c>
      <c r="D4140" s="191">
        <v>3.4107388618073653</v>
      </c>
      <c r="E4140" s="192">
        <f t="shared" si="660"/>
        <v>1.1843329225205683E-4</v>
      </c>
      <c r="F4140" s="193">
        <f t="shared" si="661"/>
        <v>5.0852839987017147</v>
      </c>
      <c r="G4140" s="193">
        <f t="shared" si="666"/>
        <v>5.273329587106093</v>
      </c>
      <c r="H4140" s="193">
        <f t="shared" si="666"/>
        <v>5.4683287976341086</v>
      </c>
      <c r="I4140" s="193">
        <f t="shared" si="666"/>
        <v>5.6705387640002431</v>
      </c>
      <c r="J4140" s="193">
        <f t="shared" si="666"/>
        <v>5.8802261283084114</v>
      </c>
      <c r="K4140" s="193">
        <f>MAX(0,(F4140-'2031 forecast'!$C$10))</f>
        <v>0</v>
      </c>
      <c r="L4140" s="193">
        <f>MAX(0,(G4140-'2031 forecast'!$C$10))</f>
        <v>0</v>
      </c>
      <c r="M4140" s="193">
        <f>MAX(0,(H4140-'2031 forecast'!$C$10))</f>
        <v>0</v>
      </c>
      <c r="N4140" s="193">
        <f>MAX(0,(I4140-'2031 forecast'!$C$10))</f>
        <v>0</v>
      </c>
      <c r="O4140" s="193">
        <f>MAX(0,(J4140-'2031 forecast'!$C$10))</f>
        <v>0.1432261283084113</v>
      </c>
      <c r="P4140" s="175" t="str">
        <f t="shared" si="663"/>
        <v/>
      </c>
      <c r="Q4140" s="175" t="str">
        <f t="shared" si="664"/>
        <v/>
      </c>
    </row>
    <row r="4141" spans="1:17" s="1" customFormat="1" x14ac:dyDescent="0.3">
      <c r="A4141" s="189">
        <f t="shared" si="662"/>
        <v>44003.374999989966</v>
      </c>
      <c r="B4141" s="190">
        <f t="shared" si="658"/>
        <v>44003</v>
      </c>
      <c r="C4141" s="1">
        <f t="shared" si="659"/>
        <v>9</v>
      </c>
      <c r="D4141" s="191">
        <v>3.7495539805299511</v>
      </c>
      <c r="E4141" s="192">
        <f t="shared" si="660"/>
        <v>1.3019818883338699E-4</v>
      </c>
      <c r="F4141" s="193">
        <f t="shared" si="661"/>
        <v>5.5904446608244012</v>
      </c>
      <c r="G4141" s="193">
        <f t="shared" si="666"/>
        <v>5.7971702745669633</v>
      </c>
      <c r="H4141" s="193">
        <f t="shared" si="666"/>
        <v>6.0115402675977618</v>
      </c>
      <c r="I4141" s="193">
        <f t="shared" si="666"/>
        <v>6.2338373167154986</v>
      </c>
      <c r="J4141" s="193">
        <f t="shared" si="666"/>
        <v>6.4643545516503069</v>
      </c>
      <c r="K4141" s="193">
        <f>MAX(0,(F4141-'2031 forecast'!$C$10))</f>
        <v>0</v>
      </c>
      <c r="L4141" s="193">
        <f>MAX(0,(G4141-'2031 forecast'!$C$10))</f>
        <v>6.0170274566963222E-2</v>
      </c>
      <c r="M4141" s="193">
        <f>MAX(0,(H4141-'2031 forecast'!$C$10))</f>
        <v>0.27454026759776173</v>
      </c>
      <c r="N4141" s="193">
        <f>MAX(0,(I4141-'2031 forecast'!$C$10))</f>
        <v>0.49683731671549847</v>
      </c>
      <c r="O4141" s="193">
        <f>MAX(0,(J4141-'2031 forecast'!$C$10))</f>
        <v>0.72735455165030682</v>
      </c>
      <c r="P4141" s="175" t="str">
        <f t="shared" si="663"/>
        <v/>
      </c>
      <c r="Q4141" s="175" t="str">
        <f t="shared" si="664"/>
        <v/>
      </c>
    </row>
    <row r="4142" spans="1:17" s="1" customFormat="1" x14ac:dyDescent="0.3">
      <c r="A4142" s="189">
        <f t="shared" si="662"/>
        <v>44003.416666656631</v>
      </c>
      <c r="B4142" s="190">
        <f t="shared" si="658"/>
        <v>44003</v>
      </c>
      <c r="C4142" s="1">
        <f t="shared" si="659"/>
        <v>10</v>
      </c>
      <c r="D4142" s="191">
        <v>4.3744796439516094</v>
      </c>
      <c r="E4142" s="192">
        <f t="shared" si="660"/>
        <v>1.518978869722848E-4</v>
      </c>
      <c r="F4142" s="193">
        <f t="shared" si="661"/>
        <v>6.522185437628468</v>
      </c>
      <c r="G4142" s="193">
        <f t="shared" si="666"/>
        <v>6.7633653203281234</v>
      </c>
      <c r="H4142" s="193">
        <f t="shared" si="666"/>
        <v>7.013463645530722</v>
      </c>
      <c r="I4142" s="193">
        <f t="shared" si="666"/>
        <v>7.2728102028347479</v>
      </c>
      <c r="J4142" s="193">
        <f t="shared" si="666"/>
        <v>7.5417469769253573</v>
      </c>
      <c r="K4142" s="193">
        <f>MAX(0,(F4142-'2031 forecast'!$C$10))</f>
        <v>0.78518543762846793</v>
      </c>
      <c r="L4142" s="193">
        <f>MAX(0,(G4142-'2031 forecast'!$C$10))</f>
        <v>1.0263653203281233</v>
      </c>
      <c r="M4142" s="193">
        <f>MAX(0,(H4142-'2031 forecast'!$C$10))</f>
        <v>1.2764636455307219</v>
      </c>
      <c r="N4142" s="193">
        <f>MAX(0,(I4142-'2031 forecast'!$C$10))</f>
        <v>1.5358102028347478</v>
      </c>
      <c r="O4142" s="193">
        <f>MAX(0,(J4142-'2031 forecast'!$C$10))</f>
        <v>1.8047469769253572</v>
      </c>
      <c r="P4142" s="175">
        <f t="shared" si="663"/>
        <v>1</v>
      </c>
      <c r="Q4142" s="175" t="str">
        <f t="shared" si="664"/>
        <v/>
      </c>
    </row>
    <row r="4143" spans="1:17" s="1" customFormat="1" x14ac:dyDescent="0.3">
      <c r="A4143" s="189">
        <f t="shared" si="662"/>
        <v>44003.458333323295</v>
      </c>
      <c r="B4143" s="190">
        <f t="shared" si="658"/>
        <v>44003</v>
      </c>
      <c r="C4143" s="1">
        <f t="shared" si="659"/>
        <v>11</v>
      </c>
      <c r="D4143" s="191">
        <v>4.5627102654641574</v>
      </c>
      <c r="E4143" s="192">
        <f t="shared" si="660"/>
        <v>1.5843394062857935E-4</v>
      </c>
      <c r="F4143" s="193">
        <f t="shared" si="661"/>
        <v>6.8028302499188502</v>
      </c>
      <c r="G4143" s="193">
        <f t="shared" si="666"/>
        <v>7.0543879244730521</v>
      </c>
      <c r="H4143" s="193">
        <f t="shared" si="666"/>
        <v>7.3152477955105297</v>
      </c>
      <c r="I4143" s="193">
        <f t="shared" si="666"/>
        <v>7.585753843232113</v>
      </c>
      <c r="J4143" s="193">
        <f t="shared" si="666"/>
        <v>7.8662627676708547</v>
      </c>
      <c r="K4143" s="193">
        <f>MAX(0,(F4143-'2031 forecast'!$C$10))</f>
        <v>1.0658302499188501</v>
      </c>
      <c r="L4143" s="193">
        <f>MAX(0,(G4143-'2031 forecast'!$C$10))</f>
        <v>1.317387924473052</v>
      </c>
      <c r="M4143" s="193">
        <f>MAX(0,(H4143-'2031 forecast'!$C$10))</f>
        <v>1.5782477955105296</v>
      </c>
      <c r="N4143" s="193">
        <f>MAX(0,(I4143-'2031 forecast'!$C$10))</f>
        <v>1.8487538432321129</v>
      </c>
      <c r="O4143" s="193">
        <f>MAX(0,(J4143-'2031 forecast'!$C$10))</f>
        <v>2.1292627676708547</v>
      </c>
      <c r="P4143" s="175">
        <f t="shared" si="663"/>
        <v>2</v>
      </c>
      <c r="Q4143" s="175" t="str">
        <f t="shared" si="664"/>
        <v/>
      </c>
    </row>
    <row r="4144" spans="1:17" s="1" customFormat="1" x14ac:dyDescent="0.3">
      <c r="A4144" s="189">
        <f t="shared" si="662"/>
        <v>44003.499999989959</v>
      </c>
      <c r="B4144" s="190">
        <f t="shared" si="658"/>
        <v>44003</v>
      </c>
      <c r="C4144" s="1">
        <f t="shared" si="659"/>
        <v>12</v>
      </c>
      <c r="D4144" s="191">
        <v>4.8488208101632297</v>
      </c>
      <c r="E4144" s="192">
        <f t="shared" si="660"/>
        <v>1.68368742186147E-4</v>
      </c>
      <c r="F4144" s="193">
        <f t="shared" si="661"/>
        <v>7.2294103646002288</v>
      </c>
      <c r="G4144" s="193">
        <f t="shared" si="666"/>
        <v>7.496742282773341</v>
      </c>
      <c r="H4144" s="193">
        <f t="shared" si="666"/>
        <v>7.7739597034798358</v>
      </c>
      <c r="I4144" s="193">
        <f t="shared" si="666"/>
        <v>8.061428176636106</v>
      </c>
      <c r="J4144" s="193">
        <f t="shared" si="666"/>
        <v>8.3595267696040096</v>
      </c>
      <c r="K4144" s="193">
        <f>MAX(0,(F4144-'2031 forecast'!$C$10))</f>
        <v>1.4924103646002287</v>
      </c>
      <c r="L4144" s="193">
        <f>MAX(0,(G4144-'2031 forecast'!$C$10))</f>
        <v>1.7597422827733409</v>
      </c>
      <c r="M4144" s="193">
        <f>MAX(0,(H4144-'2031 forecast'!$C$10))</f>
        <v>2.0369597034798357</v>
      </c>
      <c r="N4144" s="193">
        <f>MAX(0,(I4144-'2031 forecast'!$C$10))</f>
        <v>2.3244281766361059</v>
      </c>
      <c r="O4144" s="193">
        <f>MAX(0,(J4144-'2031 forecast'!$C$10))</f>
        <v>2.6225267696040095</v>
      </c>
      <c r="P4144" s="175">
        <f t="shared" si="663"/>
        <v>3</v>
      </c>
      <c r="Q4144" s="175" t="str">
        <f t="shared" si="664"/>
        <v/>
      </c>
    </row>
    <row r="4145" spans="1:17" s="1" customFormat="1" x14ac:dyDescent="0.3">
      <c r="A4145" s="189">
        <f t="shared" si="662"/>
        <v>44003.541666656623</v>
      </c>
      <c r="B4145" s="190">
        <f t="shared" si="658"/>
        <v>44003</v>
      </c>
      <c r="C4145" s="1">
        <f t="shared" si="659"/>
        <v>13</v>
      </c>
      <c r="D4145" s="191">
        <v>4.863879259884234</v>
      </c>
      <c r="E4145" s="192">
        <f t="shared" si="660"/>
        <v>1.6889162647865059E-4</v>
      </c>
      <c r="F4145" s="193">
        <f t="shared" si="661"/>
        <v>7.2518619495834606</v>
      </c>
      <c r="G4145" s="193">
        <f t="shared" ref="G4145:J4164" si="667">$E4145*G$2</f>
        <v>7.5200240911049372</v>
      </c>
      <c r="H4145" s="193">
        <f t="shared" si="667"/>
        <v>7.7981024354782216</v>
      </c>
      <c r="I4145" s="193">
        <f t="shared" si="667"/>
        <v>8.0864636678678963</v>
      </c>
      <c r="J4145" s="193">
        <f t="shared" si="667"/>
        <v>8.3854880328636501</v>
      </c>
      <c r="K4145" s="193">
        <f>MAX(0,(F4145-'2031 forecast'!$C$10))</f>
        <v>1.5148619495834605</v>
      </c>
      <c r="L4145" s="193">
        <f>MAX(0,(G4145-'2031 forecast'!$C$10))</f>
        <v>1.7830240911049371</v>
      </c>
      <c r="M4145" s="193">
        <f>MAX(0,(H4145-'2031 forecast'!$C$10))</f>
        <v>2.0611024354782215</v>
      </c>
      <c r="N4145" s="193">
        <f>MAX(0,(I4145-'2031 forecast'!$C$10))</f>
        <v>2.3494636678678962</v>
      </c>
      <c r="O4145" s="193">
        <f>MAX(0,(J4145-'2031 forecast'!$C$10))</f>
        <v>2.64848803286365</v>
      </c>
      <c r="P4145" s="175">
        <f t="shared" si="663"/>
        <v>4</v>
      </c>
      <c r="Q4145" s="175" t="str">
        <f t="shared" si="664"/>
        <v/>
      </c>
    </row>
    <row r="4146" spans="1:17" s="1" customFormat="1" x14ac:dyDescent="0.3">
      <c r="A4146" s="189">
        <f t="shared" si="662"/>
        <v>44003.583333323288</v>
      </c>
      <c r="B4146" s="190">
        <f t="shared" si="658"/>
        <v>44003</v>
      </c>
      <c r="C4146" s="1">
        <f t="shared" si="659"/>
        <v>14</v>
      </c>
      <c r="D4146" s="191">
        <v>4.863879259884234</v>
      </c>
      <c r="E4146" s="192">
        <f t="shared" si="660"/>
        <v>1.6889162647865059E-4</v>
      </c>
      <c r="F4146" s="193">
        <f t="shared" si="661"/>
        <v>7.2518619495834606</v>
      </c>
      <c r="G4146" s="193">
        <f t="shared" si="667"/>
        <v>7.5200240911049372</v>
      </c>
      <c r="H4146" s="193">
        <f t="shared" si="667"/>
        <v>7.7981024354782216</v>
      </c>
      <c r="I4146" s="193">
        <f t="shared" si="667"/>
        <v>8.0864636678678963</v>
      </c>
      <c r="J4146" s="193">
        <f t="shared" si="667"/>
        <v>8.3854880328636501</v>
      </c>
      <c r="K4146" s="193">
        <f>MAX(0,(F4146-'2031 forecast'!$C$10))</f>
        <v>1.5148619495834605</v>
      </c>
      <c r="L4146" s="193">
        <f>MAX(0,(G4146-'2031 forecast'!$C$10))</f>
        <v>1.7830240911049371</v>
      </c>
      <c r="M4146" s="193">
        <f>MAX(0,(H4146-'2031 forecast'!$C$10))</f>
        <v>2.0611024354782215</v>
      </c>
      <c r="N4146" s="193">
        <f>MAX(0,(I4146-'2031 forecast'!$C$10))</f>
        <v>2.3494636678678962</v>
      </c>
      <c r="O4146" s="193">
        <f>MAX(0,(J4146-'2031 forecast'!$C$10))</f>
        <v>2.64848803286365</v>
      </c>
      <c r="P4146" s="175">
        <f t="shared" si="663"/>
        <v>5</v>
      </c>
      <c r="Q4146" s="175" t="str">
        <f t="shared" si="664"/>
        <v/>
      </c>
    </row>
    <row r="4147" spans="1:17" s="1" customFormat="1" x14ac:dyDescent="0.3">
      <c r="A4147" s="189">
        <f t="shared" si="662"/>
        <v>44003.624999989952</v>
      </c>
      <c r="B4147" s="190">
        <f t="shared" si="658"/>
        <v>44003</v>
      </c>
      <c r="C4147" s="1">
        <f t="shared" si="659"/>
        <v>15</v>
      </c>
      <c r="D4147" s="191">
        <v>5.0822267808387895</v>
      </c>
      <c r="E4147" s="192">
        <f t="shared" si="660"/>
        <v>1.7647344871995224E-4</v>
      </c>
      <c r="F4147" s="193">
        <f t="shared" si="661"/>
        <v>7.577409931840303</v>
      </c>
      <c r="G4147" s="193">
        <f t="shared" si="667"/>
        <v>7.8576103119130529</v>
      </c>
      <c r="H4147" s="193">
        <f t="shared" si="667"/>
        <v>8.1481720494547982</v>
      </c>
      <c r="I4147" s="193">
        <f t="shared" si="667"/>
        <v>8.4494782907288393</v>
      </c>
      <c r="J4147" s="193">
        <f t="shared" si="667"/>
        <v>8.7619263501284284</v>
      </c>
      <c r="K4147" s="193">
        <f>MAX(0,(F4147-'2031 forecast'!$C$10))</f>
        <v>1.8404099318403029</v>
      </c>
      <c r="L4147" s="193">
        <f>MAX(0,(G4147-'2031 forecast'!$C$10))</f>
        <v>2.1206103119130528</v>
      </c>
      <c r="M4147" s="193">
        <f>MAX(0,(H4147-'2031 forecast'!$C$10))</f>
        <v>2.4111720494547981</v>
      </c>
      <c r="N4147" s="193">
        <f>MAX(0,(I4147-'2031 forecast'!$C$10))</f>
        <v>2.7124782907288392</v>
      </c>
      <c r="O4147" s="193">
        <f>MAX(0,(J4147-'2031 forecast'!$C$10))</f>
        <v>3.0249263501284283</v>
      </c>
      <c r="P4147" s="175">
        <f t="shared" si="663"/>
        <v>6</v>
      </c>
      <c r="Q4147" s="175" t="str">
        <f t="shared" si="664"/>
        <v/>
      </c>
    </row>
    <row r="4148" spans="1:17" s="1" customFormat="1" x14ac:dyDescent="0.3">
      <c r="A4148" s="189">
        <f t="shared" si="662"/>
        <v>44003.666666656616</v>
      </c>
      <c r="B4148" s="190">
        <f t="shared" si="658"/>
        <v>44003</v>
      </c>
      <c r="C4148" s="1">
        <f t="shared" si="659"/>
        <v>16</v>
      </c>
      <c r="D4148" s="191">
        <v>5.1801067040253148</v>
      </c>
      <c r="E4148" s="192">
        <f t="shared" si="660"/>
        <v>1.7987219662122541E-4</v>
      </c>
      <c r="F4148" s="193">
        <f t="shared" si="661"/>
        <v>7.723345234231302</v>
      </c>
      <c r="G4148" s="193">
        <f t="shared" si="667"/>
        <v>8.0089420660684159</v>
      </c>
      <c r="H4148" s="193">
        <f t="shared" si="667"/>
        <v>8.3050998074442983</v>
      </c>
      <c r="I4148" s="193">
        <f t="shared" si="667"/>
        <v>8.6122089837354689</v>
      </c>
      <c r="J4148" s="193">
        <f t="shared" si="667"/>
        <v>8.9306745613160867</v>
      </c>
      <c r="K4148" s="193">
        <f>MAX(0,(F4148-'2031 forecast'!$C$10))</f>
        <v>1.9863452342313019</v>
      </c>
      <c r="L4148" s="193">
        <f>MAX(0,(G4148-'2031 forecast'!$C$10))</f>
        <v>2.2719420660684158</v>
      </c>
      <c r="M4148" s="193">
        <f>MAX(0,(H4148-'2031 forecast'!$C$10))</f>
        <v>2.5680998074442982</v>
      </c>
      <c r="N4148" s="193">
        <f>MAX(0,(I4148-'2031 forecast'!$C$10))</f>
        <v>2.8752089837354688</v>
      </c>
      <c r="O4148" s="193">
        <f>MAX(0,(J4148-'2031 forecast'!$C$10))</f>
        <v>3.1936745613160866</v>
      </c>
      <c r="P4148" s="175">
        <f t="shared" si="663"/>
        <v>7</v>
      </c>
      <c r="Q4148" s="175" t="str">
        <f t="shared" si="664"/>
        <v/>
      </c>
    </row>
    <row r="4149" spans="1:17" s="1" customFormat="1" x14ac:dyDescent="0.3">
      <c r="A4149" s="189">
        <f t="shared" si="662"/>
        <v>44003.70833332328</v>
      </c>
      <c r="B4149" s="190">
        <f t="shared" si="658"/>
        <v>44003</v>
      </c>
      <c r="C4149" s="1">
        <f t="shared" si="659"/>
        <v>17</v>
      </c>
      <c r="D4149" s="191">
        <v>5.1650482543043097</v>
      </c>
      <c r="E4149" s="192">
        <f t="shared" si="660"/>
        <v>1.7934931232872181E-4</v>
      </c>
      <c r="F4149" s="193">
        <f t="shared" si="661"/>
        <v>7.7008936492480702</v>
      </c>
      <c r="G4149" s="193">
        <f t="shared" si="667"/>
        <v>7.9856602577368205</v>
      </c>
      <c r="H4149" s="193">
        <f t="shared" si="667"/>
        <v>8.2809570754459116</v>
      </c>
      <c r="I4149" s="193">
        <f t="shared" si="667"/>
        <v>8.5871734925036787</v>
      </c>
      <c r="J4149" s="193">
        <f t="shared" si="667"/>
        <v>8.9047132980564445</v>
      </c>
      <c r="K4149" s="193">
        <f>MAX(0,(F4149-'2031 forecast'!$C$10))</f>
        <v>1.9638936492480701</v>
      </c>
      <c r="L4149" s="193">
        <f>MAX(0,(G4149-'2031 forecast'!$C$10))</f>
        <v>2.2486602577368204</v>
      </c>
      <c r="M4149" s="193">
        <f>MAX(0,(H4149-'2031 forecast'!$C$10))</f>
        <v>2.5439570754459115</v>
      </c>
      <c r="N4149" s="193">
        <f>MAX(0,(I4149-'2031 forecast'!$C$10))</f>
        <v>2.8501734925036786</v>
      </c>
      <c r="O4149" s="193">
        <f>MAX(0,(J4149-'2031 forecast'!$C$10))</f>
        <v>3.1677132980564444</v>
      </c>
      <c r="P4149" s="175">
        <f t="shared" si="663"/>
        <v>8</v>
      </c>
      <c r="Q4149" s="175" t="str">
        <f t="shared" si="664"/>
        <v/>
      </c>
    </row>
    <row r="4150" spans="1:17" s="1" customFormat="1" x14ac:dyDescent="0.3">
      <c r="A4150" s="189">
        <f t="shared" si="662"/>
        <v>44003.749999989945</v>
      </c>
      <c r="B4150" s="190">
        <f t="shared" si="658"/>
        <v>44003</v>
      </c>
      <c r="C4150" s="1">
        <f t="shared" si="659"/>
        <v>18</v>
      </c>
      <c r="D4150" s="191">
        <v>5.1650482543043097</v>
      </c>
      <c r="E4150" s="192">
        <f t="shared" si="660"/>
        <v>1.7934931232872181E-4</v>
      </c>
      <c r="F4150" s="193">
        <f t="shared" si="661"/>
        <v>7.7008936492480702</v>
      </c>
      <c r="G4150" s="193">
        <f t="shared" si="667"/>
        <v>7.9856602577368205</v>
      </c>
      <c r="H4150" s="193">
        <f t="shared" si="667"/>
        <v>8.2809570754459116</v>
      </c>
      <c r="I4150" s="193">
        <f t="shared" si="667"/>
        <v>8.5871734925036787</v>
      </c>
      <c r="J4150" s="193">
        <f t="shared" si="667"/>
        <v>8.9047132980564445</v>
      </c>
      <c r="K4150" s="193">
        <f>MAX(0,(F4150-'2031 forecast'!$C$10))</f>
        <v>1.9638936492480701</v>
      </c>
      <c r="L4150" s="193">
        <f>MAX(0,(G4150-'2031 forecast'!$C$10))</f>
        <v>2.2486602577368204</v>
      </c>
      <c r="M4150" s="193">
        <f>MAX(0,(H4150-'2031 forecast'!$C$10))</f>
        <v>2.5439570754459115</v>
      </c>
      <c r="N4150" s="193">
        <f>MAX(0,(I4150-'2031 forecast'!$C$10))</f>
        <v>2.8501734925036786</v>
      </c>
      <c r="O4150" s="193">
        <f>MAX(0,(J4150-'2031 forecast'!$C$10))</f>
        <v>3.1677132980564444</v>
      </c>
      <c r="P4150" s="175">
        <f t="shared" si="663"/>
        <v>9</v>
      </c>
      <c r="Q4150" s="175" t="str">
        <f t="shared" si="664"/>
        <v/>
      </c>
    </row>
    <row r="4151" spans="1:17" s="1" customFormat="1" x14ac:dyDescent="0.3">
      <c r="A4151" s="189">
        <f t="shared" si="662"/>
        <v>44003.791666656609</v>
      </c>
      <c r="B4151" s="190">
        <f t="shared" si="658"/>
        <v>44003</v>
      </c>
      <c r="C4151" s="1">
        <f t="shared" si="659"/>
        <v>19</v>
      </c>
      <c r="D4151" s="191">
        <v>4.9617591830707592</v>
      </c>
      <c r="E4151" s="192">
        <f t="shared" si="660"/>
        <v>1.7229037437992376E-4</v>
      </c>
      <c r="F4151" s="193">
        <f t="shared" si="661"/>
        <v>7.3977972519744597</v>
      </c>
      <c r="G4151" s="193">
        <f t="shared" si="667"/>
        <v>7.6713558452603001</v>
      </c>
      <c r="H4151" s="193">
        <f t="shared" si="667"/>
        <v>7.9550301934677217</v>
      </c>
      <c r="I4151" s="193">
        <f t="shared" si="667"/>
        <v>8.249194360874526</v>
      </c>
      <c r="J4151" s="193">
        <f t="shared" si="667"/>
        <v>8.5542362440513102</v>
      </c>
      <c r="K4151" s="193">
        <f>MAX(0,(F4151-'2031 forecast'!$C$10))</f>
        <v>1.6607972519744596</v>
      </c>
      <c r="L4151" s="193">
        <f>MAX(0,(G4151-'2031 forecast'!$C$10))</f>
        <v>1.9343558452603</v>
      </c>
      <c r="M4151" s="193">
        <f>MAX(0,(H4151-'2031 forecast'!$C$10))</f>
        <v>2.2180301934677216</v>
      </c>
      <c r="N4151" s="193">
        <f>MAX(0,(I4151-'2031 forecast'!$C$10))</f>
        <v>2.5121943608745259</v>
      </c>
      <c r="O4151" s="193">
        <f>MAX(0,(J4151-'2031 forecast'!$C$10))</f>
        <v>2.8172362440513101</v>
      </c>
      <c r="P4151" s="175">
        <f t="shared" si="663"/>
        <v>10</v>
      </c>
      <c r="Q4151" s="175" t="str">
        <f t="shared" si="664"/>
        <v/>
      </c>
    </row>
    <row r="4152" spans="1:17" s="1" customFormat="1" x14ac:dyDescent="0.3">
      <c r="A4152" s="189">
        <f t="shared" si="662"/>
        <v>44003.833333323273</v>
      </c>
      <c r="B4152" s="190">
        <f t="shared" si="658"/>
        <v>44003</v>
      </c>
      <c r="C4152" s="1">
        <f t="shared" si="659"/>
        <v>20</v>
      </c>
      <c r="D4152" s="191">
        <v>4.5100056914406439</v>
      </c>
      <c r="E4152" s="192">
        <f t="shared" si="660"/>
        <v>1.5660384560481686E-4</v>
      </c>
      <c r="F4152" s="193">
        <f t="shared" si="661"/>
        <v>6.7242497024775423</v>
      </c>
      <c r="G4152" s="193">
        <f t="shared" si="667"/>
        <v>6.9729015953124716</v>
      </c>
      <c r="H4152" s="193">
        <f t="shared" si="667"/>
        <v>7.2307482335161826</v>
      </c>
      <c r="I4152" s="193">
        <f t="shared" si="667"/>
        <v>7.4981296239208506</v>
      </c>
      <c r="J4152" s="193">
        <f t="shared" si="667"/>
        <v>7.775398346262115</v>
      </c>
      <c r="K4152" s="193">
        <f>MAX(0,(F4152-'2031 forecast'!$C$10))</f>
        <v>0.98724970247754218</v>
      </c>
      <c r="L4152" s="193">
        <f>MAX(0,(G4152-'2031 forecast'!$C$10))</f>
        <v>1.2359015953124715</v>
      </c>
      <c r="M4152" s="193">
        <f>MAX(0,(H4152-'2031 forecast'!$C$10))</f>
        <v>1.4937482335161825</v>
      </c>
      <c r="N4152" s="193">
        <f>MAX(0,(I4152-'2031 forecast'!$C$10))</f>
        <v>1.7611296239208505</v>
      </c>
      <c r="O4152" s="193">
        <f>MAX(0,(J4152-'2031 forecast'!$C$10))</f>
        <v>2.0383983462621149</v>
      </c>
      <c r="P4152" s="175">
        <f t="shared" si="663"/>
        <v>11</v>
      </c>
      <c r="Q4152" s="175" t="str">
        <f t="shared" si="664"/>
        <v/>
      </c>
    </row>
    <row r="4153" spans="1:17" s="1" customFormat="1" x14ac:dyDescent="0.3">
      <c r="A4153" s="189">
        <f t="shared" si="662"/>
        <v>44003.874999989937</v>
      </c>
      <c r="B4153" s="190">
        <f t="shared" si="658"/>
        <v>44003</v>
      </c>
      <c r="C4153" s="1">
        <f t="shared" si="659"/>
        <v>21</v>
      </c>
      <c r="D4153" s="191">
        <v>4.3293042947885976</v>
      </c>
      <c r="E4153" s="192">
        <f t="shared" si="660"/>
        <v>1.503292340947741E-4</v>
      </c>
      <c r="F4153" s="193">
        <f t="shared" si="661"/>
        <v>6.4548306826787751</v>
      </c>
      <c r="G4153" s="193">
        <f t="shared" si="667"/>
        <v>6.6935198953333401</v>
      </c>
      <c r="H4153" s="193">
        <f t="shared" si="667"/>
        <v>6.9410354495355673</v>
      </c>
      <c r="I4153" s="193">
        <f t="shared" si="667"/>
        <v>7.1977037291393797</v>
      </c>
      <c r="J4153" s="193">
        <f t="shared" si="667"/>
        <v>7.4638631871464369</v>
      </c>
      <c r="K4153" s="193">
        <f>MAX(0,(F4153-'2031 forecast'!$C$10))</f>
        <v>0.71783068267877503</v>
      </c>
      <c r="L4153" s="193">
        <f>MAX(0,(G4153-'2031 forecast'!$C$10))</f>
        <v>0.95651989533334003</v>
      </c>
      <c r="M4153" s="193">
        <f>MAX(0,(H4153-'2031 forecast'!$C$10))</f>
        <v>1.2040354495355672</v>
      </c>
      <c r="N4153" s="193">
        <f>MAX(0,(I4153-'2031 forecast'!$C$10))</f>
        <v>1.4607037291393796</v>
      </c>
      <c r="O4153" s="193">
        <f>MAX(0,(J4153-'2031 forecast'!$C$10))</f>
        <v>1.7268631871464368</v>
      </c>
      <c r="P4153" s="175">
        <f t="shared" si="663"/>
        <v>12</v>
      </c>
      <c r="Q4153" s="175" t="str">
        <f t="shared" si="664"/>
        <v/>
      </c>
    </row>
    <row r="4154" spans="1:17" s="1" customFormat="1" x14ac:dyDescent="0.3">
      <c r="A4154" s="189">
        <f t="shared" si="662"/>
        <v>44003.916666656602</v>
      </c>
      <c r="B4154" s="190">
        <f t="shared" si="658"/>
        <v>44003</v>
      </c>
      <c r="C4154" s="1">
        <f t="shared" si="659"/>
        <v>22</v>
      </c>
      <c r="D4154" s="191">
        <v>4.1034275489735412</v>
      </c>
      <c r="E4154" s="192">
        <f t="shared" si="660"/>
        <v>1.4248596970722069E-4</v>
      </c>
      <c r="F4154" s="193">
        <f t="shared" si="661"/>
        <v>6.1180569079303186</v>
      </c>
      <c r="G4154" s="193">
        <f t="shared" si="667"/>
        <v>6.3442927703594281</v>
      </c>
      <c r="H4154" s="193">
        <f t="shared" si="667"/>
        <v>6.5788944695598</v>
      </c>
      <c r="I4154" s="193">
        <f t="shared" si="667"/>
        <v>6.8221713606625434</v>
      </c>
      <c r="J4154" s="193">
        <f t="shared" si="667"/>
        <v>7.0744442382518411</v>
      </c>
      <c r="K4154" s="193">
        <f>MAX(0,(F4154-'2031 forecast'!$C$10))</f>
        <v>0.38105690793031854</v>
      </c>
      <c r="L4154" s="193">
        <f>MAX(0,(G4154-'2031 forecast'!$C$10))</f>
        <v>0.60729277035942797</v>
      </c>
      <c r="M4154" s="193">
        <f>MAX(0,(H4154-'2031 forecast'!$C$10))</f>
        <v>0.84189446955979985</v>
      </c>
      <c r="N4154" s="193">
        <f>MAX(0,(I4154-'2031 forecast'!$C$10))</f>
        <v>1.0851713606625433</v>
      </c>
      <c r="O4154" s="193">
        <f>MAX(0,(J4154-'2031 forecast'!$C$10))</f>
        <v>1.337444238251841</v>
      </c>
      <c r="P4154" s="175">
        <f t="shared" si="663"/>
        <v>13</v>
      </c>
      <c r="Q4154" s="175">
        <f t="shared" si="664"/>
        <v>13</v>
      </c>
    </row>
    <row r="4155" spans="1:17" s="1" customFormat="1" x14ac:dyDescent="0.3">
      <c r="A4155" s="189">
        <f t="shared" si="662"/>
        <v>44003.958333323266</v>
      </c>
      <c r="B4155" s="190">
        <f t="shared" si="658"/>
        <v>44003</v>
      </c>
      <c r="C4155" s="1">
        <f t="shared" si="659"/>
        <v>23</v>
      </c>
      <c r="D4155" s="191">
        <v>3.7194370810879436</v>
      </c>
      <c r="E4155" s="192">
        <f t="shared" si="660"/>
        <v>1.2915242024837985E-4</v>
      </c>
      <c r="F4155" s="193">
        <f t="shared" si="661"/>
        <v>5.5455414908579401</v>
      </c>
      <c r="G4155" s="193">
        <f t="shared" si="667"/>
        <v>5.7506066579037745</v>
      </c>
      <c r="H4155" s="193">
        <f t="shared" si="667"/>
        <v>5.9632548036009929</v>
      </c>
      <c r="I4155" s="193">
        <f t="shared" si="667"/>
        <v>6.1837663342519198</v>
      </c>
      <c r="J4155" s="193">
        <f t="shared" si="667"/>
        <v>6.4124320251310261</v>
      </c>
      <c r="K4155" s="193">
        <f>MAX(0,(F4155-'2031 forecast'!$C$10))</f>
        <v>0</v>
      </c>
      <c r="L4155" s="193">
        <f>MAX(0,(G4155-'2031 forecast'!$C$10))</f>
        <v>1.3606657903774355E-2</v>
      </c>
      <c r="M4155" s="193">
        <f>MAX(0,(H4155-'2031 forecast'!$C$10))</f>
        <v>0.22625480360099282</v>
      </c>
      <c r="N4155" s="193">
        <f>MAX(0,(I4155-'2031 forecast'!$C$10))</f>
        <v>0.44676633425191969</v>
      </c>
      <c r="O4155" s="193">
        <f>MAX(0,(J4155-'2031 forecast'!$C$10))</f>
        <v>0.67543202513102596</v>
      </c>
      <c r="P4155" s="175" t="str">
        <f t="shared" si="663"/>
        <v/>
      </c>
      <c r="Q4155" s="175" t="str">
        <f t="shared" si="664"/>
        <v/>
      </c>
    </row>
    <row r="4156" spans="1:17" s="1" customFormat="1" x14ac:dyDescent="0.3">
      <c r="A4156" s="189">
        <f t="shared" si="662"/>
        <v>44003.99999998993</v>
      </c>
      <c r="B4156" s="190">
        <f t="shared" si="658"/>
        <v>44003</v>
      </c>
      <c r="C4156" s="1">
        <f t="shared" si="659"/>
        <v>0</v>
      </c>
      <c r="D4156" s="191">
        <v>3.1170990922477908</v>
      </c>
      <c r="E4156" s="192">
        <f t="shared" si="660"/>
        <v>1.0823704854823737E-4</v>
      </c>
      <c r="F4156" s="193">
        <f t="shared" si="661"/>
        <v>4.6474780915287193</v>
      </c>
      <c r="G4156" s="193">
        <f t="shared" si="667"/>
        <v>4.819334324640006</v>
      </c>
      <c r="H4156" s="193">
        <f t="shared" si="667"/>
        <v>4.9975455236656092</v>
      </c>
      <c r="I4156" s="193">
        <f t="shared" si="667"/>
        <v>5.1823466849803541</v>
      </c>
      <c r="J4156" s="193">
        <f t="shared" si="667"/>
        <v>5.3739814947454354</v>
      </c>
      <c r="K4156" s="193">
        <f>MAX(0,(F4156-'2031 forecast'!$C$10))</f>
        <v>0</v>
      </c>
      <c r="L4156" s="193">
        <f>MAX(0,(G4156-'2031 forecast'!$C$10))</f>
        <v>0</v>
      </c>
      <c r="M4156" s="193">
        <f>MAX(0,(H4156-'2031 forecast'!$C$10))</f>
        <v>0</v>
      </c>
      <c r="N4156" s="193">
        <f>MAX(0,(I4156-'2031 forecast'!$C$10))</f>
        <v>0</v>
      </c>
      <c r="O4156" s="193">
        <f>MAX(0,(J4156-'2031 forecast'!$C$10))</f>
        <v>0</v>
      </c>
      <c r="P4156" s="175" t="str">
        <f t="shared" si="663"/>
        <v/>
      </c>
      <c r="Q4156" s="175" t="str">
        <f t="shared" si="664"/>
        <v/>
      </c>
    </row>
    <row r="4157" spans="1:17" s="1" customFormat="1" x14ac:dyDescent="0.3">
      <c r="A4157" s="189">
        <f t="shared" si="662"/>
        <v>44004.041666656594</v>
      </c>
      <c r="B4157" s="190">
        <f t="shared" si="658"/>
        <v>44004</v>
      </c>
      <c r="C4157" s="1">
        <f t="shared" si="659"/>
        <v>1</v>
      </c>
      <c r="D4157" s="191">
        <v>3.1321575419687941</v>
      </c>
      <c r="E4157" s="192">
        <f t="shared" si="660"/>
        <v>1.0875993284074093E-4</v>
      </c>
      <c r="F4157" s="193">
        <f t="shared" si="661"/>
        <v>4.6699296765119493</v>
      </c>
      <c r="G4157" s="193">
        <f t="shared" si="667"/>
        <v>4.8426161329715995</v>
      </c>
      <c r="H4157" s="193">
        <f t="shared" si="667"/>
        <v>5.0216882556639932</v>
      </c>
      <c r="I4157" s="193">
        <f t="shared" si="667"/>
        <v>5.2073821762121435</v>
      </c>
      <c r="J4157" s="193">
        <f t="shared" si="667"/>
        <v>5.3999427580050749</v>
      </c>
      <c r="K4157" s="193">
        <f>MAX(0,(F4157-'2031 forecast'!$C$10))</f>
        <v>0</v>
      </c>
      <c r="L4157" s="193">
        <f>MAX(0,(G4157-'2031 forecast'!$C$10))</f>
        <v>0</v>
      </c>
      <c r="M4157" s="193">
        <f>MAX(0,(H4157-'2031 forecast'!$C$10))</f>
        <v>0</v>
      </c>
      <c r="N4157" s="193">
        <f>MAX(0,(I4157-'2031 forecast'!$C$10))</f>
        <v>0</v>
      </c>
      <c r="O4157" s="193">
        <f>MAX(0,(J4157-'2031 forecast'!$C$10))</f>
        <v>0</v>
      </c>
      <c r="P4157" s="175" t="str">
        <f t="shared" si="663"/>
        <v/>
      </c>
      <c r="Q4157" s="175" t="str">
        <f t="shared" si="664"/>
        <v/>
      </c>
    </row>
    <row r="4158" spans="1:17" s="1" customFormat="1" x14ac:dyDescent="0.3">
      <c r="A4158" s="189">
        <f t="shared" si="662"/>
        <v>44004.083333323259</v>
      </c>
      <c r="B4158" s="190">
        <f t="shared" si="658"/>
        <v>44004</v>
      </c>
      <c r="C4158" s="1">
        <f t="shared" si="659"/>
        <v>2</v>
      </c>
      <c r="D4158" s="191">
        <v>3.019219169061266</v>
      </c>
      <c r="E4158" s="192">
        <f t="shared" si="660"/>
        <v>1.0483830064696422E-4</v>
      </c>
      <c r="F4158" s="193">
        <f t="shared" si="661"/>
        <v>4.5015427891377211</v>
      </c>
      <c r="G4158" s="193">
        <f t="shared" si="667"/>
        <v>4.6680025704846431</v>
      </c>
      <c r="H4158" s="193">
        <f t="shared" si="667"/>
        <v>4.84061776567611</v>
      </c>
      <c r="I4158" s="193">
        <f t="shared" si="667"/>
        <v>5.0196159919737253</v>
      </c>
      <c r="J4158" s="193">
        <f t="shared" si="667"/>
        <v>5.205233283557777</v>
      </c>
      <c r="K4158" s="193">
        <f>MAX(0,(F4158-'2031 forecast'!$C$10))</f>
        <v>0</v>
      </c>
      <c r="L4158" s="193">
        <f>MAX(0,(G4158-'2031 forecast'!$C$10))</f>
        <v>0</v>
      </c>
      <c r="M4158" s="193">
        <f>MAX(0,(H4158-'2031 forecast'!$C$10))</f>
        <v>0</v>
      </c>
      <c r="N4158" s="193">
        <f>MAX(0,(I4158-'2031 forecast'!$C$10))</f>
        <v>0</v>
      </c>
      <c r="O4158" s="193">
        <f>MAX(0,(J4158-'2031 forecast'!$C$10))</f>
        <v>0</v>
      </c>
      <c r="P4158" s="175" t="str">
        <f t="shared" si="663"/>
        <v/>
      </c>
      <c r="Q4158" s="175" t="str">
        <f t="shared" si="664"/>
        <v/>
      </c>
    </row>
    <row r="4159" spans="1:17" s="1" customFormat="1" x14ac:dyDescent="0.3">
      <c r="A4159" s="189">
        <f t="shared" si="662"/>
        <v>44004.124999989923</v>
      </c>
      <c r="B4159" s="190">
        <f t="shared" si="658"/>
        <v>44004</v>
      </c>
      <c r="C4159" s="1">
        <f t="shared" si="659"/>
        <v>3</v>
      </c>
      <c r="D4159" s="191">
        <v>2.8535762221302239</v>
      </c>
      <c r="E4159" s="192">
        <f t="shared" si="660"/>
        <v>9.908657342942503E-5</v>
      </c>
      <c r="F4159" s="193">
        <f t="shared" si="661"/>
        <v>4.2545753543221849</v>
      </c>
      <c r="G4159" s="193">
        <f t="shared" si="667"/>
        <v>4.411902678837107</v>
      </c>
      <c r="H4159" s="193">
        <f t="shared" si="667"/>
        <v>4.5750477136938787</v>
      </c>
      <c r="I4159" s="193">
        <f t="shared" si="667"/>
        <v>4.7442255884240438</v>
      </c>
      <c r="J4159" s="193">
        <f t="shared" si="667"/>
        <v>4.9196593877017394</v>
      </c>
      <c r="K4159" s="193">
        <f>MAX(0,(F4159-'2031 forecast'!$C$10))</f>
        <v>0</v>
      </c>
      <c r="L4159" s="193">
        <f>MAX(0,(G4159-'2031 forecast'!$C$10))</f>
        <v>0</v>
      </c>
      <c r="M4159" s="193">
        <f>MAX(0,(H4159-'2031 forecast'!$C$10))</f>
        <v>0</v>
      </c>
      <c r="N4159" s="193">
        <f>MAX(0,(I4159-'2031 forecast'!$C$10))</f>
        <v>0</v>
      </c>
      <c r="O4159" s="193">
        <f>MAX(0,(J4159-'2031 forecast'!$C$10))</f>
        <v>0</v>
      </c>
      <c r="P4159" s="175" t="str">
        <f t="shared" si="663"/>
        <v/>
      </c>
      <c r="Q4159" s="175" t="str">
        <f t="shared" si="664"/>
        <v/>
      </c>
    </row>
    <row r="4160" spans="1:17" s="1" customFormat="1" x14ac:dyDescent="0.3">
      <c r="A4160" s="189">
        <f t="shared" si="662"/>
        <v>44004.166666656587</v>
      </c>
      <c r="B4160" s="190">
        <f t="shared" si="658"/>
        <v>44004</v>
      </c>
      <c r="C4160" s="1">
        <f t="shared" si="659"/>
        <v>4</v>
      </c>
      <c r="D4160" s="191">
        <v>2.7406378492226948</v>
      </c>
      <c r="E4160" s="192">
        <f t="shared" si="660"/>
        <v>9.5164941235648299E-5</v>
      </c>
      <c r="F4160" s="193">
        <f t="shared" si="661"/>
        <v>4.0861884669479549</v>
      </c>
      <c r="G4160" s="193">
        <f t="shared" si="667"/>
        <v>4.2372891163501496</v>
      </c>
      <c r="H4160" s="193">
        <f t="shared" si="667"/>
        <v>4.3939772237059938</v>
      </c>
      <c r="I4160" s="193">
        <f t="shared" si="667"/>
        <v>4.5564594041856248</v>
      </c>
      <c r="J4160" s="193">
        <f t="shared" si="667"/>
        <v>4.7249499132544397</v>
      </c>
      <c r="K4160" s="193">
        <f>MAX(0,(F4160-'2031 forecast'!$C$10))</f>
        <v>0</v>
      </c>
      <c r="L4160" s="193">
        <f>MAX(0,(G4160-'2031 forecast'!$C$10))</f>
        <v>0</v>
      </c>
      <c r="M4160" s="193">
        <f>MAX(0,(H4160-'2031 forecast'!$C$10))</f>
        <v>0</v>
      </c>
      <c r="N4160" s="193">
        <f>MAX(0,(I4160-'2031 forecast'!$C$10))</f>
        <v>0</v>
      </c>
      <c r="O4160" s="193">
        <f>MAX(0,(J4160-'2031 forecast'!$C$10))</f>
        <v>0</v>
      </c>
      <c r="P4160" s="175" t="str">
        <f t="shared" si="663"/>
        <v/>
      </c>
      <c r="Q4160" s="175" t="str">
        <f t="shared" si="664"/>
        <v/>
      </c>
    </row>
    <row r="4161" spans="1:17" s="1" customFormat="1" x14ac:dyDescent="0.3">
      <c r="A4161" s="189">
        <f t="shared" si="662"/>
        <v>44004.208333323251</v>
      </c>
      <c r="B4161" s="190">
        <f t="shared" si="658"/>
        <v>44004</v>
      </c>
      <c r="C4161" s="1">
        <f t="shared" si="659"/>
        <v>5</v>
      </c>
      <c r="D4161" s="191">
        <v>2.7933424232462087</v>
      </c>
      <c r="E4161" s="192">
        <f t="shared" si="660"/>
        <v>9.6995036259410786E-5</v>
      </c>
      <c r="F4161" s="193">
        <f t="shared" si="661"/>
        <v>4.1647690143892628</v>
      </c>
      <c r="G4161" s="193">
        <f t="shared" si="667"/>
        <v>4.3187754455107301</v>
      </c>
      <c r="H4161" s="193">
        <f t="shared" si="667"/>
        <v>4.4784767857003409</v>
      </c>
      <c r="I4161" s="193">
        <f t="shared" si="667"/>
        <v>4.6440836234968881</v>
      </c>
      <c r="J4161" s="193">
        <f t="shared" si="667"/>
        <v>4.8158143346631803</v>
      </c>
      <c r="K4161" s="193">
        <f>MAX(0,(F4161-'2031 forecast'!$C$10))</f>
        <v>0</v>
      </c>
      <c r="L4161" s="193">
        <f>MAX(0,(G4161-'2031 forecast'!$C$10))</f>
        <v>0</v>
      </c>
      <c r="M4161" s="193">
        <f>MAX(0,(H4161-'2031 forecast'!$C$10))</f>
        <v>0</v>
      </c>
      <c r="N4161" s="193">
        <f>MAX(0,(I4161-'2031 forecast'!$C$10))</f>
        <v>0</v>
      </c>
      <c r="O4161" s="193">
        <f>MAX(0,(J4161-'2031 forecast'!$C$10))</f>
        <v>0</v>
      </c>
      <c r="P4161" s="175" t="str">
        <f t="shared" si="663"/>
        <v/>
      </c>
      <c r="Q4161" s="175" t="str">
        <f t="shared" si="664"/>
        <v/>
      </c>
    </row>
    <row r="4162" spans="1:17" s="1" customFormat="1" x14ac:dyDescent="0.3">
      <c r="A4162" s="189">
        <f t="shared" si="662"/>
        <v>44004.249999989916</v>
      </c>
      <c r="B4162" s="190">
        <f t="shared" si="658"/>
        <v>44004</v>
      </c>
      <c r="C4162" s="1">
        <f t="shared" si="659"/>
        <v>6</v>
      </c>
      <c r="D4162" s="191">
        <v>3.0418068436427714</v>
      </c>
      <c r="E4162" s="192">
        <f t="shared" si="660"/>
        <v>1.0562262708571955E-4</v>
      </c>
      <c r="F4162" s="193">
        <f t="shared" si="661"/>
        <v>4.5352201666125662</v>
      </c>
      <c r="G4162" s="193">
        <f t="shared" si="667"/>
        <v>4.7029252829820338</v>
      </c>
      <c r="H4162" s="193">
        <f t="shared" si="667"/>
        <v>4.8768318636736856</v>
      </c>
      <c r="I4162" s="193">
        <f t="shared" si="667"/>
        <v>5.0571692288214081</v>
      </c>
      <c r="J4162" s="193">
        <f t="shared" si="667"/>
        <v>5.2441751784472359</v>
      </c>
      <c r="K4162" s="193">
        <f>MAX(0,(F4162-'2031 forecast'!$C$10))</f>
        <v>0</v>
      </c>
      <c r="L4162" s="193">
        <f>MAX(0,(G4162-'2031 forecast'!$C$10))</f>
        <v>0</v>
      </c>
      <c r="M4162" s="193">
        <f>MAX(0,(H4162-'2031 forecast'!$C$10))</f>
        <v>0</v>
      </c>
      <c r="N4162" s="193">
        <f>MAX(0,(I4162-'2031 forecast'!$C$10))</f>
        <v>0</v>
      </c>
      <c r="O4162" s="193">
        <f>MAX(0,(J4162-'2031 forecast'!$C$10))</f>
        <v>0</v>
      </c>
      <c r="P4162" s="175" t="str">
        <f t="shared" si="663"/>
        <v/>
      </c>
      <c r="Q4162" s="175" t="str">
        <f t="shared" si="664"/>
        <v/>
      </c>
    </row>
    <row r="4163" spans="1:17" s="1" customFormat="1" x14ac:dyDescent="0.3">
      <c r="A4163" s="189">
        <f t="shared" si="662"/>
        <v>44004.29166665658</v>
      </c>
      <c r="B4163" s="190">
        <f t="shared" si="658"/>
        <v>44004</v>
      </c>
      <c r="C4163" s="1">
        <f t="shared" si="659"/>
        <v>7</v>
      </c>
      <c r="D4163" s="191">
        <v>3.4559142109703767</v>
      </c>
      <c r="E4163" s="192">
        <f t="shared" si="660"/>
        <v>1.2000194512956752E-4</v>
      </c>
      <c r="F4163" s="193">
        <f t="shared" si="661"/>
        <v>5.1526387536514058</v>
      </c>
      <c r="G4163" s="193">
        <f t="shared" si="667"/>
        <v>5.3431750121008763</v>
      </c>
      <c r="H4163" s="193">
        <f t="shared" si="667"/>
        <v>5.5407569936292624</v>
      </c>
      <c r="I4163" s="193">
        <f t="shared" si="667"/>
        <v>5.7456452376956104</v>
      </c>
      <c r="J4163" s="193">
        <f t="shared" si="667"/>
        <v>5.9581099180873309</v>
      </c>
      <c r="K4163" s="193">
        <f>MAX(0,(F4163-'2031 forecast'!$C$10))</f>
        <v>0</v>
      </c>
      <c r="L4163" s="193">
        <f>MAX(0,(G4163-'2031 forecast'!$C$10))</f>
        <v>0</v>
      </c>
      <c r="M4163" s="193">
        <f>MAX(0,(H4163-'2031 forecast'!$C$10))</f>
        <v>0</v>
      </c>
      <c r="N4163" s="193">
        <f>MAX(0,(I4163-'2031 forecast'!$C$10))</f>
        <v>8.6452376956103194E-3</v>
      </c>
      <c r="O4163" s="193">
        <f>MAX(0,(J4163-'2031 forecast'!$C$10))</f>
        <v>0.22110991808733083</v>
      </c>
      <c r="P4163" s="175" t="str">
        <f t="shared" si="663"/>
        <v/>
      </c>
      <c r="Q4163" s="175" t="str">
        <f t="shared" si="664"/>
        <v/>
      </c>
    </row>
    <row r="4164" spans="1:17" s="1" customFormat="1" x14ac:dyDescent="0.3">
      <c r="A4164" s="189">
        <f t="shared" si="662"/>
        <v>44004.333333323244</v>
      </c>
      <c r="B4164" s="190">
        <f t="shared" si="658"/>
        <v>44004</v>
      </c>
      <c r="C4164" s="1">
        <f t="shared" si="659"/>
        <v>8</v>
      </c>
      <c r="D4164" s="191">
        <v>3.8624923534374798</v>
      </c>
      <c r="E4164" s="192">
        <f t="shared" si="660"/>
        <v>1.3411982102716369E-4</v>
      </c>
      <c r="F4164" s="193">
        <f t="shared" si="661"/>
        <v>5.7588315481986303</v>
      </c>
      <c r="G4164" s="193">
        <f t="shared" si="667"/>
        <v>5.9717838370539198</v>
      </c>
      <c r="H4164" s="193">
        <f t="shared" si="667"/>
        <v>6.1926107575856459</v>
      </c>
      <c r="I4164" s="193">
        <f t="shared" si="667"/>
        <v>6.4216035009539167</v>
      </c>
      <c r="J4164" s="193">
        <f t="shared" si="667"/>
        <v>6.6590640260976039</v>
      </c>
      <c r="K4164" s="193">
        <f>MAX(0,(F4164-'2031 forecast'!$C$10))</f>
        <v>2.1831548198630202E-2</v>
      </c>
      <c r="L4164" s="193">
        <f>MAX(0,(G4164-'2031 forecast'!$C$10))</f>
        <v>0.2347838370539197</v>
      </c>
      <c r="M4164" s="193">
        <f>MAX(0,(H4164-'2031 forecast'!$C$10))</f>
        <v>0.45561075758564584</v>
      </c>
      <c r="N4164" s="193">
        <f>MAX(0,(I4164-'2031 forecast'!$C$10))</f>
        <v>0.68460350095391664</v>
      </c>
      <c r="O4164" s="193">
        <f>MAX(0,(J4164-'2031 forecast'!$C$10))</f>
        <v>0.92206402609760385</v>
      </c>
      <c r="P4164" s="175">
        <f t="shared" si="663"/>
        <v>1</v>
      </c>
      <c r="Q4164" s="175" t="str">
        <f t="shared" si="664"/>
        <v/>
      </c>
    </row>
    <row r="4165" spans="1:17" s="1" customFormat="1" x14ac:dyDescent="0.3">
      <c r="A4165" s="189">
        <f t="shared" si="662"/>
        <v>44004.374999989908</v>
      </c>
      <c r="B4165" s="190">
        <f t="shared" ref="B4165:B4228" si="668">INT(A4165)</f>
        <v>44004</v>
      </c>
      <c r="C4165" s="1">
        <f t="shared" ref="C4165:C4228" si="669">HOUR(A4165)</f>
        <v>9</v>
      </c>
      <c r="D4165" s="191">
        <v>4.4497718925566287</v>
      </c>
      <c r="E4165" s="192">
        <f t="shared" ref="E4165:E4228" si="670">D4165/SUM($D$4:$D$8763)</f>
        <v>1.5451230843480261E-4</v>
      </c>
      <c r="F4165" s="193">
        <f t="shared" ref="F4165:F4228" si="671">E4165*$F$2</f>
        <v>6.6344433625446202</v>
      </c>
      <c r="G4165" s="193">
        <f t="shared" ref="G4165:J4184" si="672">$E4165*G$2</f>
        <v>6.8797743619860947</v>
      </c>
      <c r="H4165" s="193">
        <f t="shared" si="672"/>
        <v>7.1341773055226447</v>
      </c>
      <c r="I4165" s="193">
        <f t="shared" si="672"/>
        <v>7.3979876589936939</v>
      </c>
      <c r="J4165" s="193">
        <f t="shared" si="672"/>
        <v>7.6715532932235559</v>
      </c>
      <c r="K4165" s="193">
        <f>MAX(0,(F4165-'2031 forecast'!$C$10))</f>
        <v>0.89744336254462009</v>
      </c>
      <c r="L4165" s="193">
        <f>MAX(0,(G4165-'2031 forecast'!$C$10))</f>
        <v>1.1427743619860946</v>
      </c>
      <c r="M4165" s="193">
        <f>MAX(0,(H4165-'2031 forecast'!$C$10))</f>
        <v>1.3971773055226446</v>
      </c>
      <c r="N4165" s="193">
        <f>MAX(0,(I4165-'2031 forecast'!$C$10))</f>
        <v>1.6609876589936938</v>
      </c>
      <c r="O4165" s="193">
        <f>MAX(0,(J4165-'2031 forecast'!$C$10))</f>
        <v>1.9345532932235558</v>
      </c>
      <c r="P4165" s="175">
        <f t="shared" si="663"/>
        <v>2</v>
      </c>
      <c r="Q4165" s="175" t="str">
        <f t="shared" si="664"/>
        <v/>
      </c>
    </row>
    <row r="4166" spans="1:17" s="1" customFormat="1" x14ac:dyDescent="0.3">
      <c r="A4166" s="189">
        <f t="shared" ref="A4166:A4229" si="673">A4165 + TIME(1,0,0)</f>
        <v>44004.416666656572</v>
      </c>
      <c r="B4166" s="190">
        <f t="shared" si="668"/>
        <v>44004</v>
      </c>
      <c r="C4166" s="1">
        <f t="shared" si="669"/>
        <v>10</v>
      </c>
      <c r="D4166" s="191">
        <v>4.7057655378136944</v>
      </c>
      <c r="E4166" s="192">
        <f t="shared" si="670"/>
        <v>1.6340134140736321E-4</v>
      </c>
      <c r="F4166" s="193">
        <f t="shared" si="671"/>
        <v>7.0161203072595413</v>
      </c>
      <c r="G4166" s="193">
        <f t="shared" si="672"/>
        <v>7.2755651036231983</v>
      </c>
      <c r="H4166" s="193">
        <f t="shared" si="672"/>
        <v>7.5446037494951845</v>
      </c>
      <c r="I4166" s="193">
        <f t="shared" si="672"/>
        <v>7.8235910099341117</v>
      </c>
      <c r="J4166" s="193">
        <f t="shared" si="672"/>
        <v>8.1128947686374335</v>
      </c>
      <c r="K4166" s="193">
        <f>MAX(0,(F4166-'2031 forecast'!$C$10))</f>
        <v>1.2791203072595412</v>
      </c>
      <c r="L4166" s="193">
        <f>MAX(0,(G4166-'2031 forecast'!$C$10))</f>
        <v>1.5385651036231982</v>
      </c>
      <c r="M4166" s="193">
        <f>MAX(0,(H4166-'2031 forecast'!$C$10))</f>
        <v>1.8076037494951844</v>
      </c>
      <c r="N4166" s="193">
        <f>MAX(0,(I4166-'2031 forecast'!$C$10))</f>
        <v>2.0865910099341116</v>
      </c>
      <c r="O4166" s="193">
        <f>MAX(0,(J4166-'2031 forecast'!$C$10))</f>
        <v>2.3758947686374334</v>
      </c>
      <c r="P4166" s="175">
        <f t="shared" ref="P4166:P4229" si="674">IF(K4166&gt;0,IF(K4165&gt;0,P4165+1,1),"")</f>
        <v>3</v>
      </c>
      <c r="Q4166" s="175" t="str">
        <f t="shared" ref="Q4166:Q4229" si="675">IF(AND(K4166&gt;0,K4167=0),P4166,"")</f>
        <v/>
      </c>
    </row>
    <row r="4167" spans="1:17" s="1" customFormat="1" x14ac:dyDescent="0.3">
      <c r="A4167" s="189">
        <f t="shared" si="673"/>
        <v>44004.458333323237</v>
      </c>
      <c r="B4167" s="190">
        <f t="shared" si="668"/>
        <v>44004</v>
      </c>
      <c r="C4167" s="1">
        <f t="shared" si="669"/>
        <v>11</v>
      </c>
      <c r="D4167" s="191">
        <v>4.9918760825127668</v>
      </c>
      <c r="E4167" s="192">
        <f t="shared" si="670"/>
        <v>1.7333614296493089E-4</v>
      </c>
      <c r="F4167" s="193">
        <f t="shared" si="671"/>
        <v>7.4427004219409207</v>
      </c>
      <c r="G4167" s="193">
        <f t="shared" si="672"/>
        <v>7.717919461923489</v>
      </c>
      <c r="H4167" s="193">
        <f t="shared" si="672"/>
        <v>8.0033156574644924</v>
      </c>
      <c r="I4167" s="193">
        <f t="shared" si="672"/>
        <v>8.2992653433381047</v>
      </c>
      <c r="J4167" s="193">
        <f t="shared" si="672"/>
        <v>8.6061587705705893</v>
      </c>
      <c r="K4167" s="193">
        <f>MAX(0,(F4167-'2031 forecast'!$C$10))</f>
        <v>1.7057004219409206</v>
      </c>
      <c r="L4167" s="193">
        <f>MAX(0,(G4167-'2031 forecast'!$C$10))</f>
        <v>1.9809194619234889</v>
      </c>
      <c r="M4167" s="193">
        <f>MAX(0,(H4167-'2031 forecast'!$C$10))</f>
        <v>2.2663156574644923</v>
      </c>
      <c r="N4167" s="193">
        <f>MAX(0,(I4167-'2031 forecast'!$C$10))</f>
        <v>2.5622653433381046</v>
      </c>
      <c r="O4167" s="193">
        <f>MAX(0,(J4167-'2031 forecast'!$C$10))</f>
        <v>2.8691587705705892</v>
      </c>
      <c r="P4167" s="175">
        <f t="shared" si="674"/>
        <v>4</v>
      </c>
      <c r="Q4167" s="175" t="str">
        <f t="shared" si="675"/>
        <v/>
      </c>
    </row>
    <row r="4168" spans="1:17" s="1" customFormat="1" x14ac:dyDescent="0.3">
      <c r="A4168" s="189">
        <f t="shared" si="673"/>
        <v>44004.499999989901</v>
      </c>
      <c r="B4168" s="190">
        <f t="shared" si="668"/>
        <v>44004</v>
      </c>
      <c r="C4168" s="1">
        <f t="shared" si="669"/>
        <v>12</v>
      </c>
      <c r="D4168" s="191">
        <v>5.4210418995613754</v>
      </c>
      <c r="E4168" s="192">
        <f t="shared" si="670"/>
        <v>1.8823834530128238E-4</v>
      </c>
      <c r="F4168" s="193">
        <f t="shared" si="671"/>
        <v>8.0825705939629895</v>
      </c>
      <c r="G4168" s="193">
        <f t="shared" si="672"/>
        <v>8.3814509993739232</v>
      </c>
      <c r="H4168" s="193">
        <f t="shared" si="672"/>
        <v>8.6913835194184514</v>
      </c>
      <c r="I4168" s="193">
        <f t="shared" si="672"/>
        <v>9.0127768434440938</v>
      </c>
      <c r="J4168" s="193">
        <f t="shared" si="672"/>
        <v>9.346054773470323</v>
      </c>
      <c r="K4168" s="193">
        <f>MAX(0,(F4168-'2031 forecast'!$C$10))</f>
        <v>2.3455705939629894</v>
      </c>
      <c r="L4168" s="193">
        <f>MAX(0,(G4168-'2031 forecast'!$C$10))</f>
        <v>2.6444509993739231</v>
      </c>
      <c r="M4168" s="193">
        <f>MAX(0,(H4168-'2031 forecast'!$C$10))</f>
        <v>2.9543835194184513</v>
      </c>
      <c r="N4168" s="193">
        <f>MAX(0,(I4168-'2031 forecast'!$C$10))</f>
        <v>3.2757768434440937</v>
      </c>
      <c r="O4168" s="193">
        <f>MAX(0,(J4168-'2031 forecast'!$C$10))</f>
        <v>3.6090547734703229</v>
      </c>
      <c r="P4168" s="175">
        <f t="shared" si="674"/>
        <v>5</v>
      </c>
      <c r="Q4168" s="175" t="str">
        <f t="shared" si="675"/>
        <v/>
      </c>
    </row>
    <row r="4169" spans="1:17" s="1" customFormat="1" x14ac:dyDescent="0.3">
      <c r="A4169" s="189">
        <f t="shared" si="673"/>
        <v>44004.541666656565</v>
      </c>
      <c r="B4169" s="190">
        <f t="shared" si="668"/>
        <v>44004</v>
      </c>
      <c r="C4169" s="1">
        <f t="shared" si="669"/>
        <v>13</v>
      </c>
      <c r="D4169" s="191">
        <v>5.3758665503983636</v>
      </c>
      <c r="E4169" s="192">
        <f t="shared" si="670"/>
        <v>1.8666969242377168E-4</v>
      </c>
      <c r="F4169" s="193">
        <f t="shared" si="671"/>
        <v>8.0152158390132975</v>
      </c>
      <c r="G4169" s="193">
        <f t="shared" si="672"/>
        <v>8.3116055743791399</v>
      </c>
      <c r="H4169" s="193">
        <f t="shared" si="672"/>
        <v>8.6189553234232967</v>
      </c>
      <c r="I4169" s="193">
        <f t="shared" si="672"/>
        <v>8.9376703697487265</v>
      </c>
      <c r="J4169" s="193">
        <f t="shared" si="672"/>
        <v>9.2681709836914017</v>
      </c>
      <c r="K4169" s="193">
        <f>MAX(0,(F4169-'2031 forecast'!$C$10))</f>
        <v>2.2782158390132974</v>
      </c>
      <c r="L4169" s="193">
        <f>MAX(0,(G4169-'2031 forecast'!$C$10))</f>
        <v>2.5746055743791398</v>
      </c>
      <c r="M4169" s="193">
        <f>MAX(0,(H4169-'2031 forecast'!$C$10))</f>
        <v>2.8819553234232966</v>
      </c>
      <c r="N4169" s="193">
        <f>MAX(0,(I4169-'2031 forecast'!$C$10))</f>
        <v>3.2006703697487264</v>
      </c>
      <c r="O4169" s="193">
        <f>MAX(0,(J4169-'2031 forecast'!$C$10))</f>
        <v>3.5311709836914016</v>
      </c>
      <c r="P4169" s="175">
        <f t="shared" si="674"/>
        <v>6</v>
      </c>
      <c r="Q4169" s="175" t="str">
        <f t="shared" si="675"/>
        <v/>
      </c>
    </row>
    <row r="4170" spans="1:17" s="1" customFormat="1" x14ac:dyDescent="0.3">
      <c r="A4170" s="189">
        <f t="shared" si="673"/>
        <v>44004.583333323229</v>
      </c>
      <c r="B4170" s="190">
        <f t="shared" si="668"/>
        <v>44004</v>
      </c>
      <c r="C4170" s="1">
        <f t="shared" si="669"/>
        <v>14</v>
      </c>
      <c r="D4170" s="191">
        <v>5.4285711244218771</v>
      </c>
      <c r="E4170" s="192">
        <f t="shared" si="670"/>
        <v>1.8849978744753417E-4</v>
      </c>
      <c r="F4170" s="193">
        <f t="shared" si="671"/>
        <v>8.0937963864546045</v>
      </c>
      <c r="G4170" s="193">
        <f t="shared" si="672"/>
        <v>8.3930919035397196</v>
      </c>
      <c r="H4170" s="193">
        <f t="shared" si="672"/>
        <v>8.7034548854176439</v>
      </c>
      <c r="I4170" s="193">
        <f t="shared" si="672"/>
        <v>9.0252945890599889</v>
      </c>
      <c r="J4170" s="193">
        <f t="shared" si="672"/>
        <v>9.3590354051001423</v>
      </c>
      <c r="K4170" s="193">
        <f>MAX(0,(F4170-'2031 forecast'!$C$10))</f>
        <v>2.3567963864546044</v>
      </c>
      <c r="L4170" s="193">
        <f>MAX(0,(G4170-'2031 forecast'!$C$10))</f>
        <v>2.6560919035397195</v>
      </c>
      <c r="M4170" s="193">
        <f>MAX(0,(H4170-'2031 forecast'!$C$10))</f>
        <v>2.9664548854176438</v>
      </c>
      <c r="N4170" s="193">
        <f>MAX(0,(I4170-'2031 forecast'!$C$10))</f>
        <v>3.2882945890599888</v>
      </c>
      <c r="O4170" s="193">
        <f>MAX(0,(J4170-'2031 forecast'!$C$10))</f>
        <v>3.6220354051001422</v>
      </c>
      <c r="P4170" s="175">
        <f t="shared" si="674"/>
        <v>7</v>
      </c>
      <c r="Q4170" s="175" t="str">
        <f t="shared" si="675"/>
        <v/>
      </c>
    </row>
    <row r="4171" spans="1:17" s="1" customFormat="1" x14ac:dyDescent="0.3">
      <c r="A4171" s="189">
        <f t="shared" si="673"/>
        <v>44004.624999989894</v>
      </c>
      <c r="B4171" s="190">
        <f t="shared" si="668"/>
        <v>44004</v>
      </c>
      <c r="C4171" s="1">
        <f t="shared" si="669"/>
        <v>15</v>
      </c>
      <c r="D4171" s="191">
        <v>5.533980272468904</v>
      </c>
      <c r="E4171" s="192">
        <f t="shared" si="670"/>
        <v>1.9215997749505911E-4</v>
      </c>
      <c r="F4171" s="193">
        <f t="shared" si="671"/>
        <v>8.2509574813372186</v>
      </c>
      <c r="G4171" s="193">
        <f t="shared" si="672"/>
        <v>8.5560645618608806</v>
      </c>
      <c r="H4171" s="193">
        <f t="shared" si="672"/>
        <v>8.8724540094063364</v>
      </c>
      <c r="I4171" s="193">
        <f t="shared" si="672"/>
        <v>9.2005430276825138</v>
      </c>
      <c r="J4171" s="193">
        <f t="shared" si="672"/>
        <v>9.5407642479176218</v>
      </c>
      <c r="K4171" s="193">
        <f>MAX(0,(F4171-'2031 forecast'!$C$10))</f>
        <v>2.5139574813372185</v>
      </c>
      <c r="L4171" s="193">
        <f>MAX(0,(G4171-'2031 forecast'!$C$10))</f>
        <v>2.8190645618608805</v>
      </c>
      <c r="M4171" s="193">
        <f>MAX(0,(H4171-'2031 forecast'!$C$10))</f>
        <v>3.1354540094063363</v>
      </c>
      <c r="N4171" s="193">
        <f>MAX(0,(I4171-'2031 forecast'!$C$10))</f>
        <v>3.4635430276825137</v>
      </c>
      <c r="O4171" s="193">
        <f>MAX(0,(J4171-'2031 forecast'!$C$10))</f>
        <v>3.8037642479176217</v>
      </c>
      <c r="P4171" s="175">
        <f t="shared" si="674"/>
        <v>8</v>
      </c>
      <c r="Q4171" s="175" t="str">
        <f t="shared" si="675"/>
        <v/>
      </c>
    </row>
    <row r="4172" spans="1:17" s="1" customFormat="1" x14ac:dyDescent="0.3">
      <c r="A4172" s="189">
        <f t="shared" si="673"/>
        <v>44004.666666656558</v>
      </c>
      <c r="B4172" s="190">
        <f t="shared" si="668"/>
        <v>44004</v>
      </c>
      <c r="C4172" s="1">
        <f t="shared" si="669"/>
        <v>16</v>
      </c>
      <c r="D4172" s="191">
        <v>5.5189218227479007</v>
      </c>
      <c r="E4172" s="192">
        <f t="shared" si="670"/>
        <v>1.9163709320255557E-4</v>
      </c>
      <c r="F4172" s="193">
        <f t="shared" si="671"/>
        <v>8.2285058963539903</v>
      </c>
      <c r="G4172" s="193">
        <f t="shared" si="672"/>
        <v>8.5327827535292862</v>
      </c>
      <c r="H4172" s="193">
        <f t="shared" si="672"/>
        <v>8.8483112774079533</v>
      </c>
      <c r="I4172" s="193">
        <f t="shared" si="672"/>
        <v>9.1755075364507253</v>
      </c>
      <c r="J4172" s="193">
        <f t="shared" si="672"/>
        <v>9.5148029846579831</v>
      </c>
      <c r="K4172" s="193">
        <f>MAX(0,(F4172-'2031 forecast'!$C$10))</f>
        <v>2.4915058963539902</v>
      </c>
      <c r="L4172" s="193">
        <f>MAX(0,(G4172-'2031 forecast'!$C$10))</f>
        <v>2.7957827535292861</v>
      </c>
      <c r="M4172" s="193">
        <f>MAX(0,(H4172-'2031 forecast'!$C$10))</f>
        <v>3.1113112774079532</v>
      </c>
      <c r="N4172" s="193">
        <f>MAX(0,(I4172-'2031 forecast'!$C$10))</f>
        <v>3.4385075364507252</v>
      </c>
      <c r="O4172" s="193">
        <f>MAX(0,(J4172-'2031 forecast'!$C$10))</f>
        <v>3.777802984657983</v>
      </c>
      <c r="P4172" s="175">
        <f t="shared" si="674"/>
        <v>9</v>
      </c>
      <c r="Q4172" s="175" t="str">
        <f t="shared" si="675"/>
        <v/>
      </c>
    </row>
    <row r="4173" spans="1:17" s="1" customFormat="1" x14ac:dyDescent="0.3">
      <c r="A4173" s="189">
        <f t="shared" si="673"/>
        <v>44004.708333323222</v>
      </c>
      <c r="B4173" s="190">
        <f t="shared" si="668"/>
        <v>44004</v>
      </c>
      <c r="C4173" s="1">
        <f t="shared" si="669"/>
        <v>17</v>
      </c>
      <c r="D4173" s="191">
        <v>5.4285711244218771</v>
      </c>
      <c r="E4173" s="192">
        <f t="shared" si="670"/>
        <v>1.8849978744753417E-4</v>
      </c>
      <c r="F4173" s="193">
        <f t="shared" si="671"/>
        <v>8.0937963864546045</v>
      </c>
      <c r="G4173" s="193">
        <f t="shared" si="672"/>
        <v>8.3930919035397196</v>
      </c>
      <c r="H4173" s="193">
        <f t="shared" si="672"/>
        <v>8.7034548854176439</v>
      </c>
      <c r="I4173" s="193">
        <f t="shared" si="672"/>
        <v>9.0252945890599889</v>
      </c>
      <c r="J4173" s="193">
        <f t="shared" si="672"/>
        <v>9.3590354051001423</v>
      </c>
      <c r="K4173" s="193">
        <f>MAX(0,(F4173-'2031 forecast'!$C$10))</f>
        <v>2.3567963864546044</v>
      </c>
      <c r="L4173" s="193">
        <f>MAX(0,(G4173-'2031 forecast'!$C$10))</f>
        <v>2.6560919035397195</v>
      </c>
      <c r="M4173" s="193">
        <f>MAX(0,(H4173-'2031 forecast'!$C$10))</f>
        <v>2.9664548854176438</v>
      </c>
      <c r="N4173" s="193">
        <f>MAX(0,(I4173-'2031 forecast'!$C$10))</f>
        <v>3.2882945890599888</v>
      </c>
      <c r="O4173" s="193">
        <f>MAX(0,(J4173-'2031 forecast'!$C$10))</f>
        <v>3.6220354051001422</v>
      </c>
      <c r="P4173" s="175">
        <f t="shared" si="674"/>
        <v>10</v>
      </c>
      <c r="Q4173" s="175" t="str">
        <f t="shared" si="675"/>
        <v/>
      </c>
    </row>
    <row r="4174" spans="1:17" s="1" customFormat="1" x14ac:dyDescent="0.3">
      <c r="A4174" s="189">
        <f t="shared" si="673"/>
        <v>44004.749999989886</v>
      </c>
      <c r="B4174" s="190">
        <f t="shared" si="668"/>
        <v>44004</v>
      </c>
      <c r="C4174" s="1">
        <f t="shared" si="669"/>
        <v>18</v>
      </c>
      <c r="D4174" s="191">
        <v>5.4662172487243872</v>
      </c>
      <c r="E4174" s="192">
        <f t="shared" si="670"/>
        <v>1.8980699817879309E-4</v>
      </c>
      <c r="F4174" s="193">
        <f t="shared" si="671"/>
        <v>8.1499253489126815</v>
      </c>
      <c r="G4174" s="193">
        <f t="shared" si="672"/>
        <v>8.4512964243687065</v>
      </c>
      <c r="H4174" s="193">
        <f t="shared" si="672"/>
        <v>8.7638117154136062</v>
      </c>
      <c r="I4174" s="193">
        <f t="shared" si="672"/>
        <v>9.0878833171394628</v>
      </c>
      <c r="J4174" s="193">
        <f t="shared" si="672"/>
        <v>9.4239385632492425</v>
      </c>
      <c r="K4174" s="193">
        <f>MAX(0,(F4174-'2031 forecast'!$C$10))</f>
        <v>2.4129253489126814</v>
      </c>
      <c r="L4174" s="193">
        <f>MAX(0,(G4174-'2031 forecast'!$C$10))</f>
        <v>2.7142964243687064</v>
      </c>
      <c r="M4174" s="193">
        <f>MAX(0,(H4174-'2031 forecast'!$C$10))</f>
        <v>3.0268117154136061</v>
      </c>
      <c r="N4174" s="193">
        <f>MAX(0,(I4174-'2031 forecast'!$C$10))</f>
        <v>3.3508833171394627</v>
      </c>
      <c r="O4174" s="193">
        <f>MAX(0,(J4174-'2031 forecast'!$C$10))</f>
        <v>3.6869385632492424</v>
      </c>
      <c r="P4174" s="175">
        <f t="shared" si="674"/>
        <v>11</v>
      </c>
      <c r="Q4174" s="175" t="str">
        <f t="shared" si="675"/>
        <v/>
      </c>
    </row>
    <row r="4175" spans="1:17" s="1" customFormat="1" x14ac:dyDescent="0.3">
      <c r="A4175" s="189">
        <f t="shared" si="673"/>
        <v>44004.791666656551</v>
      </c>
      <c r="B4175" s="190">
        <f t="shared" si="668"/>
        <v>44004</v>
      </c>
      <c r="C4175" s="1">
        <f t="shared" si="669"/>
        <v>19</v>
      </c>
      <c r="D4175" s="191">
        <v>5.074697555978287</v>
      </c>
      <c r="E4175" s="192">
        <f t="shared" si="670"/>
        <v>1.7621200657370043E-4</v>
      </c>
      <c r="F4175" s="193">
        <f t="shared" si="671"/>
        <v>7.5661841393486871</v>
      </c>
      <c r="G4175" s="193">
        <f t="shared" si="672"/>
        <v>7.8459694077472548</v>
      </c>
      <c r="H4175" s="193">
        <f t="shared" si="672"/>
        <v>8.136100683455604</v>
      </c>
      <c r="I4175" s="193">
        <f t="shared" si="672"/>
        <v>8.4369605451129424</v>
      </c>
      <c r="J4175" s="193">
        <f t="shared" si="672"/>
        <v>8.7489457184986055</v>
      </c>
      <c r="K4175" s="193">
        <f>MAX(0,(F4175-'2031 forecast'!$C$10))</f>
        <v>1.829184139348687</v>
      </c>
      <c r="L4175" s="193">
        <f>MAX(0,(G4175-'2031 forecast'!$C$10))</f>
        <v>2.1089694077472547</v>
      </c>
      <c r="M4175" s="193">
        <f>MAX(0,(H4175-'2031 forecast'!$C$10))</f>
        <v>2.3991006834556039</v>
      </c>
      <c r="N4175" s="193">
        <f>MAX(0,(I4175-'2031 forecast'!$C$10))</f>
        <v>2.6999605451129423</v>
      </c>
      <c r="O4175" s="193">
        <f>MAX(0,(J4175-'2031 forecast'!$C$10))</f>
        <v>3.0119457184986054</v>
      </c>
      <c r="P4175" s="175">
        <f t="shared" si="674"/>
        <v>12</v>
      </c>
      <c r="Q4175" s="175" t="str">
        <f t="shared" si="675"/>
        <v/>
      </c>
    </row>
    <row r="4176" spans="1:17" s="1" customFormat="1" x14ac:dyDescent="0.3">
      <c r="A4176" s="189">
        <f t="shared" si="673"/>
        <v>44004.833333323215</v>
      </c>
      <c r="B4176" s="190">
        <f t="shared" si="668"/>
        <v>44004</v>
      </c>
      <c r="C4176" s="1">
        <f t="shared" si="669"/>
        <v>20</v>
      </c>
      <c r="D4176" s="191">
        <v>4.841291585302729</v>
      </c>
      <c r="E4176" s="192">
        <f t="shared" si="670"/>
        <v>1.6810730003989527E-4</v>
      </c>
      <c r="F4176" s="193">
        <f t="shared" si="671"/>
        <v>7.2181845721086155</v>
      </c>
      <c r="G4176" s="193">
        <f t="shared" si="672"/>
        <v>7.4851013786075464</v>
      </c>
      <c r="H4176" s="193">
        <f t="shared" si="672"/>
        <v>7.761888337480646</v>
      </c>
      <c r="I4176" s="193">
        <f t="shared" si="672"/>
        <v>8.0489104310202126</v>
      </c>
      <c r="J4176" s="193">
        <f t="shared" si="672"/>
        <v>8.3465461379741921</v>
      </c>
      <c r="K4176" s="193">
        <f>MAX(0,(F4176-'2031 forecast'!$C$10))</f>
        <v>1.4811845721086154</v>
      </c>
      <c r="L4176" s="193">
        <f>MAX(0,(G4176-'2031 forecast'!$C$10))</f>
        <v>1.7481013786075463</v>
      </c>
      <c r="M4176" s="193">
        <f>MAX(0,(H4176-'2031 forecast'!$C$10))</f>
        <v>2.0248883374806459</v>
      </c>
      <c r="N4176" s="193">
        <f>MAX(0,(I4176-'2031 forecast'!$C$10))</f>
        <v>2.3119104310202125</v>
      </c>
      <c r="O4176" s="193">
        <f>MAX(0,(J4176-'2031 forecast'!$C$10))</f>
        <v>2.609546137974192</v>
      </c>
      <c r="P4176" s="175">
        <f t="shared" si="674"/>
        <v>13</v>
      </c>
      <c r="Q4176" s="175" t="str">
        <f t="shared" si="675"/>
        <v/>
      </c>
    </row>
    <row r="4177" spans="1:17" s="1" customFormat="1" x14ac:dyDescent="0.3">
      <c r="A4177" s="189">
        <f t="shared" si="673"/>
        <v>44004.874999989879</v>
      </c>
      <c r="B4177" s="190">
        <f t="shared" si="668"/>
        <v>44004</v>
      </c>
      <c r="C4177" s="1">
        <f t="shared" si="669"/>
        <v>21</v>
      </c>
      <c r="D4177" s="191">
        <v>4.653060963790181</v>
      </c>
      <c r="E4177" s="192">
        <f t="shared" si="670"/>
        <v>1.6157124638360073E-4</v>
      </c>
      <c r="F4177" s="193">
        <f t="shared" si="671"/>
        <v>6.9375397598182333</v>
      </c>
      <c r="G4177" s="193">
        <f t="shared" si="672"/>
        <v>7.1940787744626178</v>
      </c>
      <c r="H4177" s="193">
        <f t="shared" si="672"/>
        <v>7.4601041875008374</v>
      </c>
      <c r="I4177" s="193">
        <f t="shared" si="672"/>
        <v>7.7359667906228484</v>
      </c>
      <c r="J4177" s="193">
        <f t="shared" si="672"/>
        <v>8.0220303472286947</v>
      </c>
      <c r="K4177" s="193">
        <f>MAX(0,(F4177-'2031 forecast'!$C$10))</f>
        <v>1.2005397598182332</v>
      </c>
      <c r="L4177" s="193">
        <f>MAX(0,(G4177-'2031 forecast'!$C$10))</f>
        <v>1.4570787744626177</v>
      </c>
      <c r="M4177" s="193">
        <f>MAX(0,(H4177-'2031 forecast'!$C$10))</f>
        <v>1.7231041875008373</v>
      </c>
      <c r="N4177" s="193">
        <f>MAX(0,(I4177-'2031 forecast'!$C$10))</f>
        <v>1.9989667906228483</v>
      </c>
      <c r="O4177" s="193">
        <f>MAX(0,(J4177-'2031 forecast'!$C$10))</f>
        <v>2.2850303472286946</v>
      </c>
      <c r="P4177" s="175">
        <f t="shared" si="674"/>
        <v>14</v>
      </c>
      <c r="Q4177" s="175" t="str">
        <f t="shared" si="675"/>
        <v/>
      </c>
    </row>
    <row r="4178" spans="1:17" s="1" customFormat="1" x14ac:dyDescent="0.3">
      <c r="A4178" s="189">
        <f t="shared" si="673"/>
        <v>44004.916666656543</v>
      </c>
      <c r="B4178" s="190">
        <f t="shared" si="668"/>
        <v>44004</v>
      </c>
      <c r="C4178" s="1">
        <f t="shared" si="669"/>
        <v>22</v>
      </c>
      <c r="D4178" s="191">
        <v>4.1862490224390623</v>
      </c>
      <c r="E4178" s="192">
        <f t="shared" si="670"/>
        <v>1.4536183331599029E-4</v>
      </c>
      <c r="F4178" s="193">
        <f t="shared" si="671"/>
        <v>6.2415406253380867</v>
      </c>
      <c r="G4178" s="193">
        <f t="shared" si="672"/>
        <v>6.4723427161831966</v>
      </c>
      <c r="H4178" s="193">
        <f t="shared" si="672"/>
        <v>6.7116794955509151</v>
      </c>
      <c r="I4178" s="193">
        <f t="shared" si="672"/>
        <v>6.9598665624373846</v>
      </c>
      <c r="J4178" s="193">
        <f t="shared" si="672"/>
        <v>7.2172311861798599</v>
      </c>
      <c r="K4178" s="193">
        <f>MAX(0,(F4178-'2031 forecast'!$C$10))</f>
        <v>0.50454062533808663</v>
      </c>
      <c r="L4178" s="193">
        <f>MAX(0,(G4178-'2031 forecast'!$C$10))</f>
        <v>0.73534271618319647</v>
      </c>
      <c r="M4178" s="193">
        <f>MAX(0,(H4178-'2031 forecast'!$C$10))</f>
        <v>0.97467949555091504</v>
      </c>
      <c r="N4178" s="193">
        <f>MAX(0,(I4178-'2031 forecast'!$C$10))</f>
        <v>1.2228665624373845</v>
      </c>
      <c r="O4178" s="193">
        <f>MAX(0,(J4178-'2031 forecast'!$C$10))</f>
        <v>1.4802311861798598</v>
      </c>
      <c r="P4178" s="175">
        <f t="shared" si="674"/>
        <v>15</v>
      </c>
      <c r="Q4178" s="175">
        <f t="shared" si="675"/>
        <v>15</v>
      </c>
    </row>
    <row r="4179" spans="1:17" s="1" customFormat="1" x14ac:dyDescent="0.3">
      <c r="A4179" s="189">
        <f t="shared" si="673"/>
        <v>44004.958333323208</v>
      </c>
      <c r="B4179" s="190">
        <f t="shared" si="668"/>
        <v>44004</v>
      </c>
      <c r="C4179" s="1">
        <f t="shared" si="669"/>
        <v>23</v>
      </c>
      <c r="D4179" s="191">
        <v>3.8399046788559739</v>
      </c>
      <c r="E4179" s="192">
        <f t="shared" si="670"/>
        <v>1.3333549458840834E-4</v>
      </c>
      <c r="F4179" s="193">
        <f t="shared" si="671"/>
        <v>5.7251541707237834</v>
      </c>
      <c r="G4179" s="193">
        <f t="shared" si="672"/>
        <v>5.9368611245565281</v>
      </c>
      <c r="H4179" s="193">
        <f t="shared" si="672"/>
        <v>6.1563966595880686</v>
      </c>
      <c r="I4179" s="193">
        <f t="shared" si="672"/>
        <v>6.3840502641062331</v>
      </c>
      <c r="J4179" s="193">
        <f t="shared" si="672"/>
        <v>6.6201221312081442</v>
      </c>
      <c r="K4179" s="193">
        <f>MAX(0,(F4179-'2031 forecast'!$C$10))</f>
        <v>0</v>
      </c>
      <c r="L4179" s="193">
        <f>MAX(0,(G4179-'2031 forecast'!$C$10))</f>
        <v>0.19986112455652805</v>
      </c>
      <c r="M4179" s="193">
        <f>MAX(0,(H4179-'2031 forecast'!$C$10))</f>
        <v>0.41939665958806849</v>
      </c>
      <c r="N4179" s="193">
        <f>MAX(0,(I4179-'2031 forecast'!$C$10))</f>
        <v>0.64705026410623301</v>
      </c>
      <c r="O4179" s="193">
        <f>MAX(0,(J4179-'2031 forecast'!$C$10))</f>
        <v>0.88312213120814409</v>
      </c>
      <c r="P4179" s="175" t="str">
        <f t="shared" si="674"/>
        <v/>
      </c>
      <c r="Q4179" s="175" t="str">
        <f t="shared" si="675"/>
        <v/>
      </c>
    </row>
    <row r="4180" spans="1:17" s="1" customFormat="1" x14ac:dyDescent="0.3">
      <c r="A4180" s="189">
        <f t="shared" si="673"/>
        <v>44004.999999989872</v>
      </c>
      <c r="B4180" s="190">
        <f t="shared" si="668"/>
        <v>44004</v>
      </c>
      <c r="C4180" s="1">
        <f t="shared" si="669"/>
        <v>0</v>
      </c>
      <c r="D4180" s="191">
        <v>3.31285893862084</v>
      </c>
      <c r="E4180" s="192">
        <f t="shared" si="670"/>
        <v>1.1503454435078367E-4</v>
      </c>
      <c r="F4180" s="193">
        <f t="shared" si="671"/>
        <v>4.9393486963107156</v>
      </c>
      <c r="G4180" s="193">
        <f t="shared" si="672"/>
        <v>5.1219978329507301</v>
      </c>
      <c r="H4180" s="193">
        <f t="shared" si="672"/>
        <v>5.3114010396446085</v>
      </c>
      <c r="I4180" s="193">
        <f t="shared" si="672"/>
        <v>5.5078080709936126</v>
      </c>
      <c r="J4180" s="193">
        <f t="shared" si="672"/>
        <v>5.7114779171207521</v>
      </c>
      <c r="K4180" s="193">
        <f>MAX(0,(F4180-'2031 forecast'!$C$10))</f>
        <v>0</v>
      </c>
      <c r="L4180" s="193">
        <f>MAX(0,(G4180-'2031 forecast'!$C$10))</f>
        <v>0</v>
      </c>
      <c r="M4180" s="193">
        <f>MAX(0,(H4180-'2031 forecast'!$C$10))</f>
        <v>0</v>
      </c>
      <c r="N4180" s="193">
        <f>MAX(0,(I4180-'2031 forecast'!$C$10))</f>
        <v>0</v>
      </c>
      <c r="O4180" s="193">
        <f>MAX(0,(J4180-'2031 forecast'!$C$10))</f>
        <v>0</v>
      </c>
      <c r="P4180" s="175" t="str">
        <f t="shared" si="674"/>
        <v/>
      </c>
      <c r="Q4180" s="175" t="str">
        <f t="shared" si="675"/>
        <v/>
      </c>
    </row>
    <row r="4181" spans="1:17" s="1" customFormat="1" x14ac:dyDescent="0.3">
      <c r="A4181" s="189">
        <f t="shared" si="673"/>
        <v>44005.041666656536</v>
      </c>
      <c r="B4181" s="190">
        <f t="shared" si="668"/>
        <v>44005</v>
      </c>
      <c r="C4181" s="1">
        <f t="shared" si="669"/>
        <v>1</v>
      </c>
      <c r="D4181" s="191">
        <v>3.3655635126443539</v>
      </c>
      <c r="E4181" s="192">
        <f t="shared" si="670"/>
        <v>1.1686463937454616E-4</v>
      </c>
      <c r="F4181" s="193">
        <f t="shared" si="671"/>
        <v>5.0179292437520235</v>
      </c>
      <c r="G4181" s="193">
        <f t="shared" si="672"/>
        <v>5.2034841621113106</v>
      </c>
      <c r="H4181" s="193">
        <f t="shared" si="672"/>
        <v>5.3959006016389557</v>
      </c>
      <c r="I4181" s="193">
        <f t="shared" si="672"/>
        <v>5.5954322903048759</v>
      </c>
      <c r="J4181" s="193">
        <f t="shared" si="672"/>
        <v>5.8023423385294928</v>
      </c>
      <c r="K4181" s="193">
        <f>MAX(0,(F4181-'2031 forecast'!$C$10))</f>
        <v>0</v>
      </c>
      <c r="L4181" s="193">
        <f>MAX(0,(G4181-'2031 forecast'!$C$10))</f>
        <v>0</v>
      </c>
      <c r="M4181" s="193">
        <f>MAX(0,(H4181-'2031 forecast'!$C$10))</f>
        <v>0</v>
      </c>
      <c r="N4181" s="193">
        <f>MAX(0,(I4181-'2031 forecast'!$C$10))</f>
        <v>0</v>
      </c>
      <c r="O4181" s="193">
        <f>MAX(0,(J4181-'2031 forecast'!$C$10))</f>
        <v>6.5342338529492672E-2</v>
      </c>
      <c r="P4181" s="175" t="str">
        <f t="shared" si="674"/>
        <v/>
      </c>
      <c r="Q4181" s="175" t="str">
        <f t="shared" si="675"/>
        <v/>
      </c>
    </row>
    <row r="4182" spans="1:17" s="1" customFormat="1" x14ac:dyDescent="0.3">
      <c r="A4182" s="189">
        <f t="shared" si="673"/>
        <v>44005.0833333232</v>
      </c>
      <c r="B4182" s="190">
        <f t="shared" si="668"/>
        <v>44005</v>
      </c>
      <c r="C4182" s="1">
        <f t="shared" si="669"/>
        <v>2</v>
      </c>
      <c r="D4182" s="191">
        <v>3.1923913408528102</v>
      </c>
      <c r="E4182" s="192">
        <f t="shared" si="670"/>
        <v>1.108514700107552E-4</v>
      </c>
      <c r="F4182" s="193">
        <f t="shared" si="671"/>
        <v>4.7597360164448723</v>
      </c>
      <c r="G4182" s="193">
        <f t="shared" si="672"/>
        <v>4.9357433662979773</v>
      </c>
      <c r="H4182" s="193">
        <f t="shared" si="672"/>
        <v>5.1182591836575329</v>
      </c>
      <c r="I4182" s="193">
        <f t="shared" si="672"/>
        <v>5.307524141139301</v>
      </c>
      <c r="J4182" s="193">
        <f t="shared" si="672"/>
        <v>5.5037878110436349</v>
      </c>
      <c r="K4182" s="193">
        <f>MAX(0,(F4182-'2031 forecast'!$C$10))</f>
        <v>0</v>
      </c>
      <c r="L4182" s="193">
        <f>MAX(0,(G4182-'2031 forecast'!$C$10))</f>
        <v>0</v>
      </c>
      <c r="M4182" s="193">
        <f>MAX(0,(H4182-'2031 forecast'!$C$10))</f>
        <v>0</v>
      </c>
      <c r="N4182" s="193">
        <f>MAX(0,(I4182-'2031 forecast'!$C$10))</f>
        <v>0</v>
      </c>
      <c r="O4182" s="193">
        <f>MAX(0,(J4182-'2031 forecast'!$C$10))</f>
        <v>0</v>
      </c>
      <c r="P4182" s="175" t="str">
        <f t="shared" si="674"/>
        <v/>
      </c>
      <c r="Q4182" s="175" t="str">
        <f t="shared" si="675"/>
        <v/>
      </c>
    </row>
    <row r="4183" spans="1:17" s="1" customFormat="1" x14ac:dyDescent="0.3">
      <c r="A4183" s="189">
        <f t="shared" si="673"/>
        <v>44005.124999989865</v>
      </c>
      <c r="B4183" s="190">
        <f t="shared" si="668"/>
        <v>44005</v>
      </c>
      <c r="C4183" s="1">
        <f t="shared" si="669"/>
        <v>3</v>
      </c>
      <c r="D4183" s="191">
        <v>3.102040642526787</v>
      </c>
      <c r="E4183" s="192">
        <f t="shared" si="670"/>
        <v>1.0771416425573382E-4</v>
      </c>
      <c r="F4183" s="193">
        <f t="shared" si="671"/>
        <v>4.6250265065454892</v>
      </c>
      <c r="G4183" s="193">
        <f t="shared" si="672"/>
        <v>4.7960525163084116</v>
      </c>
      <c r="H4183" s="193">
        <f t="shared" si="672"/>
        <v>4.9734027916672252</v>
      </c>
      <c r="I4183" s="193">
        <f t="shared" si="672"/>
        <v>5.1573111937485656</v>
      </c>
      <c r="J4183" s="193">
        <f t="shared" si="672"/>
        <v>5.3480202314857959</v>
      </c>
      <c r="K4183" s="193">
        <f>MAX(0,(F4183-'2031 forecast'!$C$10))</f>
        <v>0</v>
      </c>
      <c r="L4183" s="193">
        <f>MAX(0,(G4183-'2031 forecast'!$C$10))</f>
        <v>0</v>
      </c>
      <c r="M4183" s="193">
        <f>MAX(0,(H4183-'2031 forecast'!$C$10))</f>
        <v>0</v>
      </c>
      <c r="N4183" s="193">
        <f>MAX(0,(I4183-'2031 forecast'!$C$10))</f>
        <v>0</v>
      </c>
      <c r="O4183" s="193">
        <f>MAX(0,(J4183-'2031 forecast'!$C$10))</f>
        <v>0</v>
      </c>
      <c r="P4183" s="175" t="str">
        <f t="shared" si="674"/>
        <v/>
      </c>
      <c r="Q4183" s="175" t="str">
        <f t="shared" si="675"/>
        <v/>
      </c>
    </row>
    <row r="4184" spans="1:17" s="1" customFormat="1" x14ac:dyDescent="0.3">
      <c r="A4184" s="189">
        <f t="shared" si="673"/>
        <v>44005.166666656529</v>
      </c>
      <c r="B4184" s="190">
        <f t="shared" si="668"/>
        <v>44005</v>
      </c>
      <c r="C4184" s="1">
        <f t="shared" si="669"/>
        <v>4</v>
      </c>
      <c r="D4184" s="191">
        <v>3.102040642526787</v>
      </c>
      <c r="E4184" s="192">
        <f t="shared" si="670"/>
        <v>1.0771416425573382E-4</v>
      </c>
      <c r="F4184" s="193">
        <f t="shared" si="671"/>
        <v>4.6250265065454892</v>
      </c>
      <c r="G4184" s="193">
        <f t="shared" si="672"/>
        <v>4.7960525163084116</v>
      </c>
      <c r="H4184" s="193">
        <f t="shared" si="672"/>
        <v>4.9734027916672252</v>
      </c>
      <c r="I4184" s="193">
        <f t="shared" si="672"/>
        <v>5.1573111937485656</v>
      </c>
      <c r="J4184" s="193">
        <f t="shared" si="672"/>
        <v>5.3480202314857959</v>
      </c>
      <c r="K4184" s="193">
        <f>MAX(0,(F4184-'2031 forecast'!$C$10))</f>
        <v>0</v>
      </c>
      <c r="L4184" s="193">
        <f>MAX(0,(G4184-'2031 forecast'!$C$10))</f>
        <v>0</v>
      </c>
      <c r="M4184" s="193">
        <f>MAX(0,(H4184-'2031 forecast'!$C$10))</f>
        <v>0</v>
      </c>
      <c r="N4184" s="193">
        <f>MAX(0,(I4184-'2031 forecast'!$C$10))</f>
        <v>0</v>
      </c>
      <c r="O4184" s="193">
        <f>MAX(0,(J4184-'2031 forecast'!$C$10))</f>
        <v>0</v>
      </c>
      <c r="P4184" s="175" t="str">
        <f t="shared" si="674"/>
        <v/>
      </c>
      <c r="Q4184" s="175" t="str">
        <f t="shared" si="675"/>
        <v/>
      </c>
    </row>
    <row r="4185" spans="1:17" s="1" customFormat="1" x14ac:dyDescent="0.3">
      <c r="A4185" s="189">
        <f t="shared" si="673"/>
        <v>44005.208333323193</v>
      </c>
      <c r="B4185" s="190">
        <f t="shared" si="668"/>
        <v>44005</v>
      </c>
      <c r="C4185" s="1">
        <f t="shared" si="669"/>
        <v>5</v>
      </c>
      <c r="D4185" s="191">
        <v>3.0418068436427714</v>
      </c>
      <c r="E4185" s="192">
        <f t="shared" si="670"/>
        <v>1.0562262708571955E-4</v>
      </c>
      <c r="F4185" s="193">
        <f t="shared" si="671"/>
        <v>4.5352201666125662</v>
      </c>
      <c r="G4185" s="193">
        <f t="shared" ref="G4185:J4204" si="676">$E4185*G$2</f>
        <v>4.7029252829820338</v>
      </c>
      <c r="H4185" s="193">
        <f t="shared" si="676"/>
        <v>4.8768318636736856</v>
      </c>
      <c r="I4185" s="193">
        <f t="shared" si="676"/>
        <v>5.0571692288214081</v>
      </c>
      <c r="J4185" s="193">
        <f t="shared" si="676"/>
        <v>5.2441751784472359</v>
      </c>
      <c r="K4185" s="193">
        <f>MAX(0,(F4185-'2031 forecast'!$C$10))</f>
        <v>0</v>
      </c>
      <c r="L4185" s="193">
        <f>MAX(0,(G4185-'2031 forecast'!$C$10))</f>
        <v>0</v>
      </c>
      <c r="M4185" s="193">
        <f>MAX(0,(H4185-'2031 forecast'!$C$10))</f>
        <v>0</v>
      </c>
      <c r="N4185" s="193">
        <f>MAX(0,(I4185-'2031 forecast'!$C$10))</f>
        <v>0</v>
      </c>
      <c r="O4185" s="193">
        <f>MAX(0,(J4185-'2031 forecast'!$C$10))</f>
        <v>0</v>
      </c>
      <c r="P4185" s="175" t="str">
        <f t="shared" si="674"/>
        <v/>
      </c>
      <c r="Q4185" s="175" t="str">
        <f t="shared" si="675"/>
        <v/>
      </c>
    </row>
    <row r="4186" spans="1:17" s="1" customFormat="1" x14ac:dyDescent="0.3">
      <c r="A4186" s="189">
        <f t="shared" si="673"/>
        <v>44005.249999989857</v>
      </c>
      <c r="B4186" s="190">
        <f t="shared" si="668"/>
        <v>44005</v>
      </c>
      <c r="C4186" s="1">
        <f t="shared" si="669"/>
        <v>6</v>
      </c>
      <c r="D4186" s="191">
        <v>3.342975838062848</v>
      </c>
      <c r="E4186" s="192">
        <f t="shared" si="670"/>
        <v>1.1608031293579081E-4</v>
      </c>
      <c r="F4186" s="193">
        <f t="shared" si="671"/>
        <v>4.9842518662771775</v>
      </c>
      <c r="G4186" s="193">
        <f t="shared" si="676"/>
        <v>5.1685614496139189</v>
      </c>
      <c r="H4186" s="193">
        <f t="shared" si="676"/>
        <v>5.3596865036413783</v>
      </c>
      <c r="I4186" s="193">
        <f t="shared" si="676"/>
        <v>5.5578790534571914</v>
      </c>
      <c r="J4186" s="193">
        <f t="shared" si="676"/>
        <v>5.7634004436400321</v>
      </c>
      <c r="K4186" s="193">
        <f>MAX(0,(F4186-'2031 forecast'!$C$10))</f>
        <v>0</v>
      </c>
      <c r="L4186" s="193">
        <f>MAX(0,(G4186-'2031 forecast'!$C$10))</f>
        <v>0</v>
      </c>
      <c r="M4186" s="193">
        <f>MAX(0,(H4186-'2031 forecast'!$C$10))</f>
        <v>0</v>
      </c>
      <c r="N4186" s="193">
        <f>MAX(0,(I4186-'2031 forecast'!$C$10))</f>
        <v>0</v>
      </c>
      <c r="O4186" s="193">
        <f>MAX(0,(J4186-'2031 forecast'!$C$10))</f>
        <v>2.6400443640032023E-2</v>
      </c>
      <c r="P4186" s="175" t="str">
        <f t="shared" si="674"/>
        <v/>
      </c>
      <c r="Q4186" s="175" t="str">
        <f t="shared" si="675"/>
        <v/>
      </c>
    </row>
    <row r="4187" spans="1:17" s="1" customFormat="1" x14ac:dyDescent="0.3">
      <c r="A4187" s="189">
        <f t="shared" si="673"/>
        <v>44005.291666656522</v>
      </c>
      <c r="B4187" s="190">
        <f t="shared" si="668"/>
        <v>44005</v>
      </c>
      <c r="C4187" s="1">
        <f t="shared" si="669"/>
        <v>7</v>
      </c>
      <c r="D4187" s="191">
        <v>3.5989694833199133</v>
      </c>
      <c r="E4187" s="192">
        <f t="shared" si="670"/>
        <v>1.2496934590835136E-4</v>
      </c>
      <c r="F4187" s="193">
        <f t="shared" si="671"/>
        <v>5.365928810992096</v>
      </c>
      <c r="G4187" s="193">
        <f t="shared" si="676"/>
        <v>5.5643521912510208</v>
      </c>
      <c r="H4187" s="193">
        <f t="shared" si="676"/>
        <v>5.7701129476139164</v>
      </c>
      <c r="I4187" s="193">
        <f t="shared" si="676"/>
        <v>5.9834824043976074</v>
      </c>
      <c r="J4187" s="193">
        <f t="shared" si="676"/>
        <v>6.2047419190539088</v>
      </c>
      <c r="K4187" s="193">
        <f>MAX(0,(F4187-'2031 forecast'!$C$10))</f>
        <v>0</v>
      </c>
      <c r="L4187" s="193">
        <f>MAX(0,(G4187-'2031 forecast'!$C$10))</f>
        <v>0</v>
      </c>
      <c r="M4187" s="193">
        <f>MAX(0,(H4187-'2031 forecast'!$C$10))</f>
        <v>3.3112947613916255E-2</v>
      </c>
      <c r="N4187" s="193">
        <f>MAX(0,(I4187-'2031 forecast'!$C$10))</f>
        <v>0.24648240439760727</v>
      </c>
      <c r="O4187" s="193">
        <f>MAX(0,(J4187-'2031 forecast'!$C$10))</f>
        <v>0.46774191905390872</v>
      </c>
      <c r="P4187" s="175" t="str">
        <f t="shared" si="674"/>
        <v/>
      </c>
      <c r="Q4187" s="175" t="str">
        <f t="shared" si="675"/>
        <v/>
      </c>
    </row>
    <row r="4188" spans="1:17" s="1" customFormat="1" x14ac:dyDescent="0.3">
      <c r="A4188" s="189">
        <f t="shared" si="673"/>
        <v>44005.333333323186</v>
      </c>
      <c r="B4188" s="190">
        <f t="shared" si="668"/>
        <v>44005</v>
      </c>
      <c r="C4188" s="1">
        <f t="shared" si="669"/>
        <v>8</v>
      </c>
      <c r="D4188" s="191">
        <v>4.0431937500895252</v>
      </c>
      <c r="E4188" s="192">
        <f t="shared" si="670"/>
        <v>1.4039443253720642E-4</v>
      </c>
      <c r="F4188" s="193">
        <f t="shared" si="671"/>
        <v>6.0282505679973957</v>
      </c>
      <c r="G4188" s="193">
        <f t="shared" si="676"/>
        <v>6.2511655370330494</v>
      </c>
      <c r="H4188" s="193">
        <f t="shared" si="676"/>
        <v>6.4823235415662603</v>
      </c>
      <c r="I4188" s="193">
        <f t="shared" si="676"/>
        <v>6.7220293957353858</v>
      </c>
      <c r="J4188" s="193">
        <f t="shared" si="676"/>
        <v>6.9705991852132811</v>
      </c>
      <c r="K4188" s="193">
        <f>MAX(0,(F4188-'2031 forecast'!$C$10))</f>
        <v>0.29125056799739557</v>
      </c>
      <c r="L4188" s="193">
        <f>MAX(0,(G4188-'2031 forecast'!$C$10))</f>
        <v>0.51416553703304935</v>
      </c>
      <c r="M4188" s="193">
        <f>MAX(0,(H4188-'2031 forecast'!$C$10))</f>
        <v>0.74532354156626024</v>
      </c>
      <c r="N4188" s="193">
        <f>MAX(0,(I4188-'2031 forecast'!$C$10))</f>
        <v>0.98502939573538573</v>
      </c>
      <c r="O4188" s="193">
        <f>MAX(0,(J4188-'2031 forecast'!$C$10))</f>
        <v>1.233599185213281</v>
      </c>
      <c r="P4188" s="175">
        <f t="shared" si="674"/>
        <v>1</v>
      </c>
      <c r="Q4188" s="175" t="str">
        <f t="shared" si="675"/>
        <v/>
      </c>
    </row>
    <row r="4189" spans="1:17" s="1" customFormat="1" x14ac:dyDescent="0.3">
      <c r="A4189" s="189">
        <f t="shared" si="673"/>
        <v>44005.37499998985</v>
      </c>
      <c r="B4189" s="190">
        <f t="shared" si="668"/>
        <v>44005</v>
      </c>
      <c r="C4189" s="1">
        <f t="shared" si="669"/>
        <v>9</v>
      </c>
      <c r="D4189" s="191">
        <v>4.1335444484155488</v>
      </c>
      <c r="E4189" s="192">
        <f t="shared" si="670"/>
        <v>1.4353173829222783E-4</v>
      </c>
      <c r="F4189" s="193">
        <f t="shared" si="671"/>
        <v>6.1629600778967806</v>
      </c>
      <c r="G4189" s="193">
        <f t="shared" si="676"/>
        <v>6.3908563870226169</v>
      </c>
      <c r="H4189" s="193">
        <f t="shared" si="676"/>
        <v>6.6271799335565698</v>
      </c>
      <c r="I4189" s="193">
        <f t="shared" si="676"/>
        <v>6.8722423431261221</v>
      </c>
      <c r="J4189" s="193">
        <f t="shared" si="676"/>
        <v>7.1263667647711211</v>
      </c>
      <c r="K4189" s="193">
        <f>MAX(0,(F4189-'2031 forecast'!$C$10))</f>
        <v>0.42596007789678048</v>
      </c>
      <c r="L4189" s="193">
        <f>MAX(0,(G4189-'2031 forecast'!$C$10))</f>
        <v>0.65385638702261684</v>
      </c>
      <c r="M4189" s="193">
        <f>MAX(0,(H4189-'2031 forecast'!$C$10))</f>
        <v>0.89017993355656966</v>
      </c>
      <c r="N4189" s="193">
        <f>MAX(0,(I4189-'2031 forecast'!$C$10))</f>
        <v>1.135242343126122</v>
      </c>
      <c r="O4189" s="193">
        <f>MAX(0,(J4189-'2031 forecast'!$C$10))</f>
        <v>1.389366764771121</v>
      </c>
      <c r="P4189" s="175">
        <f t="shared" si="674"/>
        <v>2</v>
      </c>
      <c r="Q4189" s="175" t="str">
        <f t="shared" si="675"/>
        <v/>
      </c>
    </row>
    <row r="4190" spans="1:17" s="1" customFormat="1" x14ac:dyDescent="0.3">
      <c r="A4190" s="189">
        <f t="shared" si="673"/>
        <v>44005.416666656514</v>
      </c>
      <c r="B4190" s="190">
        <f t="shared" si="668"/>
        <v>44005</v>
      </c>
      <c r="C4190" s="1">
        <f t="shared" si="669"/>
        <v>10</v>
      </c>
      <c r="D4190" s="191">
        <v>4.5928271649061649</v>
      </c>
      <c r="E4190" s="192">
        <f t="shared" si="670"/>
        <v>1.5947970921358645E-4</v>
      </c>
      <c r="F4190" s="193">
        <f t="shared" si="671"/>
        <v>6.8477334198853104</v>
      </c>
      <c r="G4190" s="193">
        <f t="shared" si="676"/>
        <v>7.1009515411362401</v>
      </c>
      <c r="H4190" s="193">
        <f t="shared" si="676"/>
        <v>7.3635332595072986</v>
      </c>
      <c r="I4190" s="193">
        <f t="shared" si="676"/>
        <v>7.6358248256956909</v>
      </c>
      <c r="J4190" s="193">
        <f t="shared" si="676"/>
        <v>7.9181852941901338</v>
      </c>
      <c r="K4190" s="193">
        <f>MAX(0,(F4190-'2031 forecast'!$C$10))</f>
        <v>1.1107334198853103</v>
      </c>
      <c r="L4190" s="193">
        <f>MAX(0,(G4190-'2031 forecast'!$C$10))</f>
        <v>1.36395154113624</v>
      </c>
      <c r="M4190" s="193">
        <f>MAX(0,(H4190-'2031 forecast'!$C$10))</f>
        <v>1.6265332595072985</v>
      </c>
      <c r="N4190" s="193">
        <f>MAX(0,(I4190-'2031 forecast'!$C$10))</f>
        <v>1.8988248256956908</v>
      </c>
      <c r="O4190" s="193">
        <f>MAX(0,(J4190-'2031 forecast'!$C$10))</f>
        <v>2.1811852941901337</v>
      </c>
      <c r="P4190" s="175">
        <f t="shared" si="674"/>
        <v>3</v>
      </c>
      <c r="Q4190" s="175" t="str">
        <f t="shared" si="675"/>
        <v/>
      </c>
    </row>
    <row r="4191" spans="1:17" s="1" customFormat="1" x14ac:dyDescent="0.3">
      <c r="A4191" s="189">
        <f t="shared" si="673"/>
        <v>44005.458333323179</v>
      </c>
      <c r="B4191" s="190">
        <f t="shared" si="668"/>
        <v>44005</v>
      </c>
      <c r="C4191" s="1">
        <f t="shared" si="669"/>
        <v>11</v>
      </c>
      <c r="D4191" s="191">
        <v>4.7057655378136944</v>
      </c>
      <c r="E4191" s="192">
        <f t="shared" si="670"/>
        <v>1.6340134140736321E-4</v>
      </c>
      <c r="F4191" s="193">
        <f t="shared" si="671"/>
        <v>7.0161203072595413</v>
      </c>
      <c r="G4191" s="193">
        <f t="shared" si="676"/>
        <v>7.2755651036231983</v>
      </c>
      <c r="H4191" s="193">
        <f t="shared" si="676"/>
        <v>7.5446037494951845</v>
      </c>
      <c r="I4191" s="193">
        <f t="shared" si="676"/>
        <v>7.8235910099341117</v>
      </c>
      <c r="J4191" s="193">
        <f t="shared" si="676"/>
        <v>8.1128947686374335</v>
      </c>
      <c r="K4191" s="193">
        <f>MAX(0,(F4191-'2031 forecast'!$C$10))</f>
        <v>1.2791203072595412</v>
      </c>
      <c r="L4191" s="193">
        <f>MAX(0,(G4191-'2031 forecast'!$C$10))</f>
        <v>1.5385651036231982</v>
      </c>
      <c r="M4191" s="193">
        <f>MAX(0,(H4191-'2031 forecast'!$C$10))</f>
        <v>1.8076037494951844</v>
      </c>
      <c r="N4191" s="193">
        <f>MAX(0,(I4191-'2031 forecast'!$C$10))</f>
        <v>2.0865910099341116</v>
      </c>
      <c r="O4191" s="193">
        <f>MAX(0,(J4191-'2031 forecast'!$C$10))</f>
        <v>2.3758947686374334</v>
      </c>
      <c r="P4191" s="175">
        <f t="shared" si="674"/>
        <v>4</v>
      </c>
      <c r="Q4191" s="175" t="str">
        <f t="shared" si="675"/>
        <v/>
      </c>
    </row>
    <row r="4192" spans="1:17" s="1" customFormat="1" x14ac:dyDescent="0.3">
      <c r="A4192" s="189">
        <f t="shared" si="673"/>
        <v>44005.499999989843</v>
      </c>
      <c r="B4192" s="190">
        <f t="shared" si="668"/>
        <v>44005</v>
      </c>
      <c r="C4192" s="1">
        <f t="shared" si="669"/>
        <v>12</v>
      </c>
      <c r="D4192" s="191">
        <v>4.9918760825127668</v>
      </c>
      <c r="E4192" s="192">
        <f t="shared" si="670"/>
        <v>1.7333614296493089E-4</v>
      </c>
      <c r="F4192" s="193">
        <f t="shared" si="671"/>
        <v>7.4427004219409207</v>
      </c>
      <c r="G4192" s="193">
        <f t="shared" si="676"/>
        <v>7.717919461923489</v>
      </c>
      <c r="H4192" s="193">
        <f t="shared" si="676"/>
        <v>8.0033156574644924</v>
      </c>
      <c r="I4192" s="193">
        <f t="shared" si="676"/>
        <v>8.2992653433381047</v>
      </c>
      <c r="J4192" s="193">
        <f t="shared" si="676"/>
        <v>8.6061587705705893</v>
      </c>
      <c r="K4192" s="193">
        <f>MAX(0,(F4192-'2031 forecast'!$C$10))</f>
        <v>1.7057004219409206</v>
      </c>
      <c r="L4192" s="193">
        <f>MAX(0,(G4192-'2031 forecast'!$C$10))</f>
        <v>1.9809194619234889</v>
      </c>
      <c r="M4192" s="193">
        <f>MAX(0,(H4192-'2031 forecast'!$C$10))</f>
        <v>2.2663156574644923</v>
      </c>
      <c r="N4192" s="193">
        <f>MAX(0,(I4192-'2031 forecast'!$C$10))</f>
        <v>2.5622653433381046</v>
      </c>
      <c r="O4192" s="193">
        <f>MAX(0,(J4192-'2031 forecast'!$C$10))</f>
        <v>2.8691587705705892</v>
      </c>
      <c r="P4192" s="175">
        <f t="shared" si="674"/>
        <v>5</v>
      </c>
      <c r="Q4192" s="175" t="str">
        <f t="shared" si="675"/>
        <v/>
      </c>
    </row>
    <row r="4193" spans="1:17" s="1" customFormat="1" x14ac:dyDescent="0.3">
      <c r="A4193" s="189">
        <f t="shared" si="673"/>
        <v>44005.541666656507</v>
      </c>
      <c r="B4193" s="190">
        <f t="shared" si="668"/>
        <v>44005</v>
      </c>
      <c r="C4193" s="1">
        <f t="shared" si="669"/>
        <v>13</v>
      </c>
      <c r="D4193" s="191">
        <v>5.1274021300018013</v>
      </c>
      <c r="E4193" s="192">
        <f t="shared" si="670"/>
        <v>1.7804210159746295E-4</v>
      </c>
      <c r="F4193" s="193">
        <f t="shared" si="671"/>
        <v>7.6447646867899959</v>
      </c>
      <c r="G4193" s="193">
        <f t="shared" si="676"/>
        <v>7.9274557369078362</v>
      </c>
      <c r="H4193" s="193">
        <f t="shared" si="676"/>
        <v>8.2206002454499529</v>
      </c>
      <c r="I4193" s="193">
        <f t="shared" si="676"/>
        <v>8.5245847644242065</v>
      </c>
      <c r="J4193" s="193">
        <f t="shared" si="676"/>
        <v>8.8398101399073479</v>
      </c>
      <c r="K4193" s="193">
        <f>MAX(0,(F4193-'2031 forecast'!$C$10))</f>
        <v>1.9077646867899958</v>
      </c>
      <c r="L4193" s="193">
        <f>MAX(0,(G4193-'2031 forecast'!$C$10))</f>
        <v>2.1904557369078361</v>
      </c>
      <c r="M4193" s="193">
        <f>MAX(0,(H4193-'2031 forecast'!$C$10))</f>
        <v>2.4836002454499528</v>
      </c>
      <c r="N4193" s="193">
        <f>MAX(0,(I4193-'2031 forecast'!$C$10))</f>
        <v>2.7875847644242064</v>
      </c>
      <c r="O4193" s="193">
        <f>MAX(0,(J4193-'2031 forecast'!$C$10))</f>
        <v>3.1028101399073478</v>
      </c>
      <c r="P4193" s="175">
        <f t="shared" si="674"/>
        <v>6</v>
      </c>
      <c r="Q4193" s="175" t="str">
        <f t="shared" si="675"/>
        <v/>
      </c>
    </row>
    <row r="4194" spans="1:17" s="1" customFormat="1" x14ac:dyDescent="0.3">
      <c r="A4194" s="189">
        <f t="shared" si="673"/>
        <v>44005.583333323171</v>
      </c>
      <c r="B4194" s="190">
        <f t="shared" si="668"/>
        <v>44005</v>
      </c>
      <c r="C4194" s="1">
        <f t="shared" si="669"/>
        <v>14</v>
      </c>
      <c r="D4194" s="191">
        <v>5.2252820531883266</v>
      </c>
      <c r="E4194" s="192">
        <f t="shared" si="670"/>
        <v>1.8144084949873611E-4</v>
      </c>
      <c r="F4194" s="193">
        <f t="shared" si="671"/>
        <v>7.790699989180994</v>
      </c>
      <c r="G4194" s="193">
        <f t="shared" si="676"/>
        <v>8.0787874910631992</v>
      </c>
      <c r="H4194" s="193">
        <f t="shared" si="676"/>
        <v>8.377528003439453</v>
      </c>
      <c r="I4194" s="193">
        <f t="shared" si="676"/>
        <v>8.687315457430838</v>
      </c>
      <c r="J4194" s="193">
        <f t="shared" si="676"/>
        <v>9.0085583510950062</v>
      </c>
      <c r="K4194" s="193">
        <f>MAX(0,(F4194-'2031 forecast'!$C$10))</f>
        <v>2.0536999891809939</v>
      </c>
      <c r="L4194" s="193">
        <f>MAX(0,(G4194-'2031 forecast'!$C$10))</f>
        <v>2.3417874910631991</v>
      </c>
      <c r="M4194" s="193">
        <f>MAX(0,(H4194-'2031 forecast'!$C$10))</f>
        <v>2.6405280034394529</v>
      </c>
      <c r="N4194" s="193">
        <f>MAX(0,(I4194-'2031 forecast'!$C$10))</f>
        <v>2.9503154574308379</v>
      </c>
      <c r="O4194" s="193">
        <f>MAX(0,(J4194-'2031 forecast'!$C$10))</f>
        <v>3.2715583510950061</v>
      </c>
      <c r="P4194" s="175">
        <f t="shared" si="674"/>
        <v>7</v>
      </c>
      <c r="Q4194" s="175" t="str">
        <f t="shared" si="675"/>
        <v/>
      </c>
    </row>
    <row r="4195" spans="1:17" s="1" customFormat="1" x14ac:dyDescent="0.3">
      <c r="A4195" s="189">
        <f t="shared" si="673"/>
        <v>44005.624999989835</v>
      </c>
      <c r="B4195" s="190">
        <f t="shared" si="668"/>
        <v>44005</v>
      </c>
      <c r="C4195" s="1">
        <f t="shared" si="669"/>
        <v>15</v>
      </c>
      <c r="D4195" s="191">
        <v>5.1650482543043097</v>
      </c>
      <c r="E4195" s="192">
        <f t="shared" si="670"/>
        <v>1.7934931232872181E-4</v>
      </c>
      <c r="F4195" s="193">
        <f t="shared" si="671"/>
        <v>7.7008936492480702</v>
      </c>
      <c r="G4195" s="193">
        <f t="shared" si="676"/>
        <v>7.9856602577368205</v>
      </c>
      <c r="H4195" s="193">
        <f t="shared" si="676"/>
        <v>8.2809570754459116</v>
      </c>
      <c r="I4195" s="193">
        <f t="shared" si="676"/>
        <v>8.5871734925036787</v>
      </c>
      <c r="J4195" s="193">
        <f t="shared" si="676"/>
        <v>8.9047132980564445</v>
      </c>
      <c r="K4195" s="193">
        <f>MAX(0,(F4195-'2031 forecast'!$C$10))</f>
        <v>1.9638936492480701</v>
      </c>
      <c r="L4195" s="193">
        <f>MAX(0,(G4195-'2031 forecast'!$C$10))</f>
        <v>2.2486602577368204</v>
      </c>
      <c r="M4195" s="193">
        <f>MAX(0,(H4195-'2031 forecast'!$C$10))</f>
        <v>2.5439570754459115</v>
      </c>
      <c r="N4195" s="193">
        <f>MAX(0,(I4195-'2031 forecast'!$C$10))</f>
        <v>2.8501734925036786</v>
      </c>
      <c r="O4195" s="193">
        <f>MAX(0,(J4195-'2031 forecast'!$C$10))</f>
        <v>3.1677132980564444</v>
      </c>
      <c r="P4195" s="175">
        <f t="shared" si="674"/>
        <v>8</v>
      </c>
      <c r="Q4195" s="175" t="str">
        <f t="shared" si="675"/>
        <v/>
      </c>
    </row>
    <row r="4196" spans="1:17" s="1" customFormat="1" x14ac:dyDescent="0.3">
      <c r="A4196" s="189">
        <f t="shared" si="673"/>
        <v>44005.6666666565</v>
      </c>
      <c r="B4196" s="190">
        <f t="shared" si="668"/>
        <v>44005</v>
      </c>
      <c r="C4196" s="1">
        <f t="shared" si="669"/>
        <v>16</v>
      </c>
      <c r="D4196" s="191">
        <v>4.9768176327917626</v>
      </c>
      <c r="E4196" s="192">
        <f t="shared" si="670"/>
        <v>1.728132586724273E-4</v>
      </c>
      <c r="F4196" s="193">
        <f t="shared" si="671"/>
        <v>7.4202488369576889</v>
      </c>
      <c r="G4196" s="193">
        <f t="shared" si="676"/>
        <v>7.6946376535918928</v>
      </c>
      <c r="H4196" s="193">
        <f t="shared" si="676"/>
        <v>7.9791729254661057</v>
      </c>
      <c r="I4196" s="193">
        <f t="shared" si="676"/>
        <v>8.2742298521063145</v>
      </c>
      <c r="J4196" s="193">
        <f t="shared" si="676"/>
        <v>8.5801975073109489</v>
      </c>
      <c r="K4196" s="193">
        <f>MAX(0,(F4196-'2031 forecast'!$C$10))</f>
        <v>1.6832488369576888</v>
      </c>
      <c r="L4196" s="193">
        <f>MAX(0,(G4196-'2031 forecast'!$C$10))</f>
        <v>1.9576376535918927</v>
      </c>
      <c r="M4196" s="193">
        <f>MAX(0,(H4196-'2031 forecast'!$C$10))</f>
        <v>2.2421729254661056</v>
      </c>
      <c r="N4196" s="193">
        <f>MAX(0,(I4196-'2031 forecast'!$C$10))</f>
        <v>2.5372298521063144</v>
      </c>
      <c r="O4196" s="193">
        <f>MAX(0,(J4196-'2031 forecast'!$C$10))</f>
        <v>2.8431975073109488</v>
      </c>
      <c r="P4196" s="175">
        <f t="shared" si="674"/>
        <v>9</v>
      </c>
      <c r="Q4196" s="175" t="str">
        <f t="shared" si="675"/>
        <v/>
      </c>
    </row>
    <row r="4197" spans="1:17" s="1" customFormat="1" x14ac:dyDescent="0.3">
      <c r="A4197" s="189">
        <f t="shared" si="673"/>
        <v>44005.708333323164</v>
      </c>
      <c r="B4197" s="190">
        <f t="shared" si="668"/>
        <v>44005</v>
      </c>
      <c r="C4197" s="1">
        <f t="shared" si="669"/>
        <v>17</v>
      </c>
      <c r="D4197" s="191">
        <v>4.6003563897666675</v>
      </c>
      <c r="E4197" s="192">
        <f t="shared" si="670"/>
        <v>1.5974115135983827E-4</v>
      </c>
      <c r="F4197" s="193">
        <f t="shared" si="671"/>
        <v>6.8589592123769272</v>
      </c>
      <c r="G4197" s="193">
        <f t="shared" si="676"/>
        <v>7.1125924453020382</v>
      </c>
      <c r="H4197" s="193">
        <f t="shared" si="676"/>
        <v>7.375604625506492</v>
      </c>
      <c r="I4197" s="193">
        <f t="shared" si="676"/>
        <v>7.6483425713115869</v>
      </c>
      <c r="J4197" s="193">
        <f t="shared" si="676"/>
        <v>7.9311659258199549</v>
      </c>
      <c r="K4197" s="193">
        <f>MAX(0,(F4197-'2031 forecast'!$C$10))</f>
        <v>1.1219592123769271</v>
      </c>
      <c r="L4197" s="193">
        <f>MAX(0,(G4197-'2031 forecast'!$C$10))</f>
        <v>1.3755924453020381</v>
      </c>
      <c r="M4197" s="193">
        <f>MAX(0,(H4197-'2031 forecast'!$C$10))</f>
        <v>1.6386046255064919</v>
      </c>
      <c r="N4197" s="193">
        <f>MAX(0,(I4197-'2031 forecast'!$C$10))</f>
        <v>1.9113425713115868</v>
      </c>
      <c r="O4197" s="193">
        <f>MAX(0,(J4197-'2031 forecast'!$C$10))</f>
        <v>2.1941659258199548</v>
      </c>
      <c r="P4197" s="175">
        <f t="shared" si="674"/>
        <v>10</v>
      </c>
      <c r="Q4197" s="175" t="str">
        <f t="shared" si="675"/>
        <v/>
      </c>
    </row>
    <row r="4198" spans="1:17" s="1" customFormat="1" x14ac:dyDescent="0.3">
      <c r="A4198" s="189">
        <f t="shared" si="673"/>
        <v>44005.749999989828</v>
      </c>
      <c r="B4198" s="190">
        <f t="shared" si="668"/>
        <v>44005</v>
      </c>
      <c r="C4198" s="1">
        <f t="shared" si="669"/>
        <v>18</v>
      </c>
      <c r="D4198" s="191">
        <v>4.4949472417196406</v>
      </c>
      <c r="E4198" s="192">
        <f t="shared" si="670"/>
        <v>1.5608096131231332E-4</v>
      </c>
      <c r="F4198" s="193">
        <f t="shared" si="671"/>
        <v>6.7017981174943131</v>
      </c>
      <c r="G4198" s="193">
        <f t="shared" si="676"/>
        <v>6.949619786980878</v>
      </c>
      <c r="H4198" s="193">
        <f t="shared" si="676"/>
        <v>7.2066055015177994</v>
      </c>
      <c r="I4198" s="193">
        <f t="shared" si="676"/>
        <v>7.4730941326890621</v>
      </c>
      <c r="J4198" s="193">
        <f t="shared" si="676"/>
        <v>7.7494370830024764</v>
      </c>
      <c r="K4198" s="193">
        <f>MAX(0,(F4198-'2031 forecast'!$C$10))</f>
        <v>0.96479811749431299</v>
      </c>
      <c r="L4198" s="193">
        <f>MAX(0,(G4198-'2031 forecast'!$C$10))</f>
        <v>1.2126197869808779</v>
      </c>
      <c r="M4198" s="193">
        <f>MAX(0,(H4198-'2031 forecast'!$C$10))</f>
        <v>1.4696055015177993</v>
      </c>
      <c r="N4198" s="193">
        <f>MAX(0,(I4198-'2031 forecast'!$C$10))</f>
        <v>1.736094132689062</v>
      </c>
      <c r="O4198" s="193">
        <f>MAX(0,(J4198-'2031 forecast'!$C$10))</f>
        <v>2.0124370830024763</v>
      </c>
      <c r="P4198" s="175">
        <f t="shared" si="674"/>
        <v>11</v>
      </c>
      <c r="Q4198" s="175" t="str">
        <f t="shared" si="675"/>
        <v/>
      </c>
    </row>
    <row r="4199" spans="1:17" s="1" customFormat="1" x14ac:dyDescent="0.3">
      <c r="A4199" s="189">
        <f t="shared" si="673"/>
        <v>44005.791666656492</v>
      </c>
      <c r="B4199" s="190">
        <f t="shared" si="668"/>
        <v>44005</v>
      </c>
      <c r="C4199" s="1">
        <f t="shared" si="669"/>
        <v>19</v>
      </c>
      <c r="D4199" s="191">
        <v>4.4271842179751228</v>
      </c>
      <c r="E4199" s="192">
        <f t="shared" si="670"/>
        <v>1.5372798199604726E-4</v>
      </c>
      <c r="F4199" s="193">
        <f t="shared" si="671"/>
        <v>6.6007659850697742</v>
      </c>
      <c r="G4199" s="193">
        <f t="shared" si="676"/>
        <v>6.8448516494887031</v>
      </c>
      <c r="H4199" s="193">
        <f t="shared" si="676"/>
        <v>7.0979632075250674</v>
      </c>
      <c r="I4199" s="193">
        <f t="shared" si="676"/>
        <v>7.3604344221460094</v>
      </c>
      <c r="J4199" s="193">
        <f t="shared" si="676"/>
        <v>7.6326113983340962</v>
      </c>
      <c r="K4199" s="193">
        <f>MAX(0,(F4199-'2031 forecast'!$C$10))</f>
        <v>0.86376598506977409</v>
      </c>
      <c r="L4199" s="193">
        <f>MAX(0,(G4199-'2031 forecast'!$C$10))</f>
        <v>1.107851649488703</v>
      </c>
      <c r="M4199" s="193">
        <f>MAX(0,(H4199-'2031 forecast'!$C$10))</f>
        <v>1.3609632075250673</v>
      </c>
      <c r="N4199" s="193">
        <f>MAX(0,(I4199-'2031 forecast'!$C$10))</f>
        <v>1.6234344221460093</v>
      </c>
      <c r="O4199" s="193">
        <f>MAX(0,(J4199-'2031 forecast'!$C$10))</f>
        <v>1.8956113983340961</v>
      </c>
      <c r="P4199" s="175">
        <f t="shared" si="674"/>
        <v>12</v>
      </c>
      <c r="Q4199" s="175" t="str">
        <f t="shared" si="675"/>
        <v/>
      </c>
    </row>
    <row r="4200" spans="1:17" s="1" customFormat="1" x14ac:dyDescent="0.3">
      <c r="A4200" s="189">
        <f t="shared" si="673"/>
        <v>44005.833333323157</v>
      </c>
      <c r="B4200" s="190">
        <f t="shared" si="668"/>
        <v>44005</v>
      </c>
      <c r="C4200" s="1">
        <f t="shared" si="669"/>
        <v>20</v>
      </c>
      <c r="D4200" s="191">
        <v>3.9453138269030004</v>
      </c>
      <c r="E4200" s="192">
        <f t="shared" si="670"/>
        <v>1.3699568463593329E-4</v>
      </c>
      <c r="F4200" s="193">
        <f t="shared" si="671"/>
        <v>5.8823152656063975</v>
      </c>
      <c r="G4200" s="193">
        <f t="shared" si="676"/>
        <v>6.0998337828776883</v>
      </c>
      <c r="H4200" s="193">
        <f t="shared" si="676"/>
        <v>6.3253957835767611</v>
      </c>
      <c r="I4200" s="193">
        <f t="shared" si="676"/>
        <v>6.559298702728757</v>
      </c>
      <c r="J4200" s="193">
        <f t="shared" si="676"/>
        <v>6.8018509740256237</v>
      </c>
      <c r="K4200" s="193">
        <f>MAX(0,(F4200-'2031 forecast'!$C$10))</f>
        <v>0.1453152656063974</v>
      </c>
      <c r="L4200" s="193">
        <f>MAX(0,(G4200-'2031 forecast'!$C$10))</f>
        <v>0.36283378287768819</v>
      </c>
      <c r="M4200" s="193">
        <f>MAX(0,(H4200-'2031 forecast'!$C$10))</f>
        <v>0.58839578357676103</v>
      </c>
      <c r="N4200" s="193">
        <f>MAX(0,(I4200-'2031 forecast'!$C$10))</f>
        <v>0.82229870272875694</v>
      </c>
      <c r="O4200" s="193">
        <f>MAX(0,(J4200-'2031 forecast'!$C$10))</f>
        <v>1.0648509740256236</v>
      </c>
      <c r="P4200" s="175">
        <f t="shared" si="674"/>
        <v>13</v>
      </c>
      <c r="Q4200" s="175">
        <f t="shared" si="675"/>
        <v>13</v>
      </c>
    </row>
    <row r="4201" spans="1:17" s="1" customFormat="1" x14ac:dyDescent="0.3">
      <c r="A4201" s="189">
        <f t="shared" si="673"/>
        <v>44005.874999989821</v>
      </c>
      <c r="B4201" s="190">
        <f t="shared" si="668"/>
        <v>44005</v>
      </c>
      <c r="C4201" s="1">
        <f t="shared" si="669"/>
        <v>21</v>
      </c>
      <c r="D4201" s="191">
        <v>3.7872001048324604</v>
      </c>
      <c r="E4201" s="192">
        <f t="shared" si="670"/>
        <v>1.3150539956464588E-4</v>
      </c>
      <c r="F4201" s="193">
        <f t="shared" si="671"/>
        <v>5.6465736232824773</v>
      </c>
      <c r="G4201" s="193">
        <f t="shared" si="676"/>
        <v>5.8553747953959485</v>
      </c>
      <c r="H4201" s="193">
        <f t="shared" si="676"/>
        <v>6.0718970975937232</v>
      </c>
      <c r="I4201" s="193">
        <f t="shared" si="676"/>
        <v>6.2964260447949707</v>
      </c>
      <c r="J4201" s="193">
        <f t="shared" si="676"/>
        <v>6.5292577097994053</v>
      </c>
      <c r="K4201" s="193">
        <f>MAX(0,(F4201-'2031 forecast'!$C$10))</f>
        <v>0</v>
      </c>
      <c r="L4201" s="193">
        <f>MAX(0,(G4201-'2031 forecast'!$C$10))</f>
        <v>0.11837479539594842</v>
      </c>
      <c r="M4201" s="193">
        <f>MAX(0,(H4201-'2031 forecast'!$C$10))</f>
        <v>0.3348970975937231</v>
      </c>
      <c r="N4201" s="193">
        <f>MAX(0,(I4201-'2031 forecast'!$C$10))</f>
        <v>0.5594260447949706</v>
      </c>
      <c r="O4201" s="193">
        <f>MAX(0,(J4201-'2031 forecast'!$C$10))</f>
        <v>0.79225770979940524</v>
      </c>
      <c r="P4201" s="175" t="str">
        <f t="shared" si="674"/>
        <v/>
      </c>
      <c r="Q4201" s="175" t="str">
        <f t="shared" si="675"/>
        <v/>
      </c>
    </row>
    <row r="4202" spans="1:17" s="1" customFormat="1" x14ac:dyDescent="0.3">
      <c r="A4202" s="189">
        <f t="shared" si="673"/>
        <v>44005.916666656485</v>
      </c>
      <c r="B4202" s="190">
        <f t="shared" si="668"/>
        <v>44005</v>
      </c>
      <c r="C4202" s="1">
        <f t="shared" si="669"/>
        <v>22</v>
      </c>
      <c r="D4202" s="191">
        <v>3.6215571579014192</v>
      </c>
      <c r="E4202" s="192">
        <f t="shared" si="670"/>
        <v>1.2575367234710671E-4</v>
      </c>
      <c r="F4202" s="193">
        <f t="shared" si="671"/>
        <v>5.399606188466942</v>
      </c>
      <c r="G4202" s="193">
        <f t="shared" si="676"/>
        <v>5.5992749037484133</v>
      </c>
      <c r="H4202" s="193">
        <f t="shared" si="676"/>
        <v>5.8063270456114937</v>
      </c>
      <c r="I4202" s="193">
        <f t="shared" si="676"/>
        <v>6.021035641245291</v>
      </c>
      <c r="J4202" s="193">
        <f t="shared" si="676"/>
        <v>6.2436838139433686</v>
      </c>
      <c r="K4202" s="193">
        <f>MAX(0,(F4202-'2031 forecast'!$C$10))</f>
        <v>0</v>
      </c>
      <c r="L4202" s="193">
        <f>MAX(0,(G4202-'2031 forecast'!$C$10))</f>
        <v>0</v>
      </c>
      <c r="M4202" s="193">
        <f>MAX(0,(H4202-'2031 forecast'!$C$10))</f>
        <v>6.932704561149361E-2</v>
      </c>
      <c r="N4202" s="193">
        <f>MAX(0,(I4202-'2031 forecast'!$C$10))</f>
        <v>0.2840356412452909</v>
      </c>
      <c r="O4202" s="193">
        <f>MAX(0,(J4202-'2031 forecast'!$C$10))</f>
        <v>0.50668381394336848</v>
      </c>
      <c r="P4202" s="175" t="str">
        <f t="shared" si="674"/>
        <v/>
      </c>
      <c r="Q4202" s="175" t="str">
        <f t="shared" si="675"/>
        <v/>
      </c>
    </row>
    <row r="4203" spans="1:17" s="1" customFormat="1" x14ac:dyDescent="0.3">
      <c r="A4203" s="189">
        <f t="shared" si="673"/>
        <v>44005.958333323149</v>
      </c>
      <c r="B4203" s="190">
        <f t="shared" si="668"/>
        <v>44005</v>
      </c>
      <c r="C4203" s="1">
        <f t="shared" si="669"/>
        <v>23</v>
      </c>
      <c r="D4203" s="191">
        <v>3.2827420391788333</v>
      </c>
      <c r="E4203" s="192">
        <f t="shared" si="670"/>
        <v>1.1398877576577658E-4</v>
      </c>
      <c r="F4203" s="193">
        <f t="shared" si="671"/>
        <v>4.8944455263442554</v>
      </c>
      <c r="G4203" s="193">
        <f t="shared" si="676"/>
        <v>5.075434216287543</v>
      </c>
      <c r="H4203" s="193">
        <f t="shared" si="676"/>
        <v>5.2631155756478405</v>
      </c>
      <c r="I4203" s="193">
        <f t="shared" si="676"/>
        <v>5.4577370885300356</v>
      </c>
      <c r="J4203" s="193">
        <f t="shared" si="676"/>
        <v>5.6595553906014739</v>
      </c>
      <c r="K4203" s="193">
        <f>MAX(0,(F4203-'2031 forecast'!$C$10))</f>
        <v>0</v>
      </c>
      <c r="L4203" s="193">
        <f>MAX(0,(G4203-'2031 forecast'!$C$10))</f>
        <v>0</v>
      </c>
      <c r="M4203" s="193">
        <f>MAX(0,(H4203-'2031 forecast'!$C$10))</f>
        <v>0</v>
      </c>
      <c r="N4203" s="193">
        <f>MAX(0,(I4203-'2031 forecast'!$C$10))</f>
        <v>0</v>
      </c>
      <c r="O4203" s="193">
        <f>MAX(0,(J4203-'2031 forecast'!$C$10))</f>
        <v>0</v>
      </c>
      <c r="P4203" s="175" t="str">
        <f t="shared" si="674"/>
        <v/>
      </c>
      <c r="Q4203" s="175" t="str">
        <f t="shared" si="675"/>
        <v/>
      </c>
    </row>
    <row r="4204" spans="1:17" s="1" customFormat="1" x14ac:dyDescent="0.3">
      <c r="A4204" s="189">
        <f t="shared" si="673"/>
        <v>44005.999999989814</v>
      </c>
      <c r="B4204" s="190">
        <f t="shared" si="668"/>
        <v>44005</v>
      </c>
      <c r="C4204" s="1">
        <f t="shared" si="669"/>
        <v>0</v>
      </c>
      <c r="D4204" s="191">
        <v>3.5387356844358973</v>
      </c>
      <c r="E4204" s="192">
        <f t="shared" si="670"/>
        <v>1.2287780873833709E-4</v>
      </c>
      <c r="F4204" s="193">
        <f t="shared" si="671"/>
        <v>5.276122471059173</v>
      </c>
      <c r="G4204" s="193">
        <f t="shared" si="676"/>
        <v>5.471224957924643</v>
      </c>
      <c r="H4204" s="193">
        <f t="shared" si="676"/>
        <v>5.6735420196203767</v>
      </c>
      <c r="I4204" s="193">
        <f t="shared" si="676"/>
        <v>5.8833404394704498</v>
      </c>
      <c r="J4204" s="193">
        <f t="shared" si="676"/>
        <v>6.100896866015348</v>
      </c>
      <c r="K4204" s="193">
        <f>MAX(0,(F4204-'2031 forecast'!$C$10))</f>
        <v>0</v>
      </c>
      <c r="L4204" s="193">
        <f>MAX(0,(G4204-'2031 forecast'!$C$10))</f>
        <v>0</v>
      </c>
      <c r="M4204" s="193">
        <f>MAX(0,(H4204-'2031 forecast'!$C$10))</f>
        <v>0</v>
      </c>
      <c r="N4204" s="193">
        <f>MAX(0,(I4204-'2031 forecast'!$C$10))</f>
        <v>0.14634043947044972</v>
      </c>
      <c r="O4204" s="193">
        <f>MAX(0,(J4204-'2031 forecast'!$C$10))</f>
        <v>0.36389686601534788</v>
      </c>
      <c r="P4204" s="175" t="str">
        <f t="shared" si="674"/>
        <v/>
      </c>
      <c r="Q4204" s="175" t="str">
        <f t="shared" si="675"/>
        <v/>
      </c>
    </row>
    <row r="4205" spans="1:17" s="1" customFormat="1" x14ac:dyDescent="0.3">
      <c r="A4205" s="189">
        <f t="shared" si="673"/>
        <v>44006.041666656478</v>
      </c>
      <c r="B4205" s="190">
        <f t="shared" si="668"/>
        <v>44006</v>
      </c>
      <c r="C4205" s="1">
        <f t="shared" si="669"/>
        <v>1</v>
      </c>
      <c r="D4205" s="191">
        <v>2.830988547548718</v>
      </c>
      <c r="E4205" s="192">
        <f t="shared" si="670"/>
        <v>9.8302246990669679E-5</v>
      </c>
      <c r="F4205" s="193">
        <f t="shared" si="671"/>
        <v>4.2208979768473389</v>
      </c>
      <c r="G4205" s="193">
        <f t="shared" ref="G4205:J4224" si="677">$E4205*G$2</f>
        <v>4.3769799663397144</v>
      </c>
      <c r="H4205" s="193">
        <f t="shared" si="677"/>
        <v>4.5388336156963014</v>
      </c>
      <c r="I4205" s="193">
        <f t="shared" si="677"/>
        <v>4.7066723515763602</v>
      </c>
      <c r="J4205" s="193">
        <f t="shared" si="677"/>
        <v>4.8807174928122787</v>
      </c>
      <c r="K4205" s="193">
        <f>MAX(0,(F4205-'2031 forecast'!$C$10))</f>
        <v>0</v>
      </c>
      <c r="L4205" s="193">
        <f>MAX(0,(G4205-'2031 forecast'!$C$10))</f>
        <v>0</v>
      </c>
      <c r="M4205" s="193">
        <f>MAX(0,(H4205-'2031 forecast'!$C$10))</f>
        <v>0</v>
      </c>
      <c r="N4205" s="193">
        <f>MAX(0,(I4205-'2031 forecast'!$C$10))</f>
        <v>0</v>
      </c>
      <c r="O4205" s="193">
        <f>MAX(0,(J4205-'2031 forecast'!$C$10))</f>
        <v>0</v>
      </c>
      <c r="P4205" s="175" t="str">
        <f t="shared" si="674"/>
        <v/>
      </c>
      <c r="Q4205" s="175" t="str">
        <f t="shared" si="675"/>
        <v/>
      </c>
    </row>
    <row r="4206" spans="1:17" s="1" customFormat="1" x14ac:dyDescent="0.3">
      <c r="A4206" s="189">
        <f t="shared" si="673"/>
        <v>44006.083333323142</v>
      </c>
      <c r="B4206" s="190">
        <f t="shared" si="668"/>
        <v>44006</v>
      </c>
      <c r="C4206" s="1">
        <f t="shared" si="669"/>
        <v>2</v>
      </c>
      <c r="D4206" s="191">
        <v>2.6502871508966721</v>
      </c>
      <c r="E4206" s="192">
        <f t="shared" si="670"/>
        <v>9.2027635480626934E-5</v>
      </c>
      <c r="F4206" s="193">
        <f t="shared" si="671"/>
        <v>3.9514789570485722</v>
      </c>
      <c r="G4206" s="193">
        <f t="shared" si="677"/>
        <v>4.0975982663605839</v>
      </c>
      <c r="H4206" s="193">
        <f t="shared" si="677"/>
        <v>4.249120831715687</v>
      </c>
      <c r="I4206" s="193">
        <f t="shared" si="677"/>
        <v>4.4062464567948902</v>
      </c>
      <c r="J4206" s="193">
        <f t="shared" si="677"/>
        <v>4.5691823336966015</v>
      </c>
      <c r="K4206" s="193">
        <f>MAX(0,(F4206-'2031 forecast'!$C$10))</f>
        <v>0</v>
      </c>
      <c r="L4206" s="193">
        <f>MAX(0,(G4206-'2031 forecast'!$C$10))</f>
        <v>0</v>
      </c>
      <c r="M4206" s="193">
        <f>MAX(0,(H4206-'2031 forecast'!$C$10))</f>
        <v>0</v>
      </c>
      <c r="N4206" s="193">
        <f>MAX(0,(I4206-'2031 forecast'!$C$10))</f>
        <v>0</v>
      </c>
      <c r="O4206" s="193">
        <f>MAX(0,(J4206-'2031 forecast'!$C$10))</f>
        <v>0</v>
      </c>
      <c r="P4206" s="175" t="str">
        <f t="shared" si="674"/>
        <v/>
      </c>
      <c r="Q4206" s="175" t="str">
        <f t="shared" si="675"/>
        <v/>
      </c>
    </row>
    <row r="4207" spans="1:17" s="1" customFormat="1" x14ac:dyDescent="0.3">
      <c r="A4207" s="189">
        <f t="shared" si="673"/>
        <v>44006.124999989806</v>
      </c>
      <c r="B4207" s="190">
        <f t="shared" si="668"/>
        <v>44006</v>
      </c>
      <c r="C4207" s="1">
        <f t="shared" si="669"/>
        <v>3</v>
      </c>
      <c r="D4207" s="191">
        <v>2.6201702514546645</v>
      </c>
      <c r="E4207" s="192">
        <f t="shared" si="670"/>
        <v>9.0981866895619812E-5</v>
      </c>
      <c r="F4207" s="193">
        <f t="shared" si="671"/>
        <v>3.9065757870821116</v>
      </c>
      <c r="G4207" s="193">
        <f t="shared" si="677"/>
        <v>4.0510346496973959</v>
      </c>
      <c r="H4207" s="193">
        <f t="shared" si="677"/>
        <v>4.2008353677189181</v>
      </c>
      <c r="I4207" s="193">
        <f t="shared" si="677"/>
        <v>4.3561754743313124</v>
      </c>
      <c r="J4207" s="193">
        <f t="shared" si="677"/>
        <v>4.5172598071773225</v>
      </c>
      <c r="K4207" s="193">
        <f>MAX(0,(F4207-'2031 forecast'!$C$10))</f>
        <v>0</v>
      </c>
      <c r="L4207" s="193">
        <f>MAX(0,(G4207-'2031 forecast'!$C$10))</f>
        <v>0</v>
      </c>
      <c r="M4207" s="193">
        <f>MAX(0,(H4207-'2031 forecast'!$C$10))</f>
        <v>0</v>
      </c>
      <c r="N4207" s="193">
        <f>MAX(0,(I4207-'2031 forecast'!$C$10))</f>
        <v>0</v>
      </c>
      <c r="O4207" s="193">
        <f>MAX(0,(J4207-'2031 forecast'!$C$10))</f>
        <v>0</v>
      </c>
      <c r="P4207" s="175" t="str">
        <f t="shared" si="674"/>
        <v/>
      </c>
      <c r="Q4207" s="175" t="str">
        <f t="shared" si="675"/>
        <v/>
      </c>
    </row>
    <row r="4208" spans="1:17" s="1" customFormat="1" x14ac:dyDescent="0.3">
      <c r="A4208" s="189">
        <f t="shared" si="673"/>
        <v>44006.166666656471</v>
      </c>
      <c r="B4208" s="190">
        <f t="shared" si="668"/>
        <v>44006</v>
      </c>
      <c r="C4208" s="1">
        <f t="shared" si="669"/>
        <v>4</v>
      </c>
      <c r="D4208" s="191">
        <v>2.5524072277101477</v>
      </c>
      <c r="E4208" s="192">
        <f t="shared" si="670"/>
        <v>8.8628887579353797E-5</v>
      </c>
      <c r="F4208" s="193">
        <f t="shared" si="671"/>
        <v>3.8055436546575749</v>
      </c>
      <c r="G4208" s="193">
        <f t="shared" si="677"/>
        <v>3.9462665122052223</v>
      </c>
      <c r="H4208" s="193">
        <f t="shared" si="677"/>
        <v>4.0921930737261878</v>
      </c>
      <c r="I4208" s="193">
        <f t="shared" si="677"/>
        <v>4.2435157637882615</v>
      </c>
      <c r="J4208" s="193">
        <f t="shared" si="677"/>
        <v>4.4004341225089441</v>
      </c>
      <c r="K4208" s="193">
        <f>MAX(0,(F4208-'2031 forecast'!$C$10))</f>
        <v>0</v>
      </c>
      <c r="L4208" s="193">
        <f>MAX(0,(G4208-'2031 forecast'!$C$10))</f>
        <v>0</v>
      </c>
      <c r="M4208" s="193">
        <f>MAX(0,(H4208-'2031 forecast'!$C$10))</f>
        <v>0</v>
      </c>
      <c r="N4208" s="193">
        <f>MAX(0,(I4208-'2031 forecast'!$C$10))</f>
        <v>0</v>
      </c>
      <c r="O4208" s="193">
        <f>MAX(0,(J4208-'2031 forecast'!$C$10))</f>
        <v>0</v>
      </c>
      <c r="P4208" s="175" t="str">
        <f t="shared" si="674"/>
        <v/>
      </c>
      <c r="Q4208" s="175" t="str">
        <f t="shared" si="675"/>
        <v/>
      </c>
    </row>
    <row r="4209" spans="1:17" s="1" customFormat="1" x14ac:dyDescent="0.3">
      <c r="A4209" s="189">
        <f t="shared" si="673"/>
        <v>44006.208333323135</v>
      </c>
      <c r="B4209" s="190">
        <f t="shared" si="668"/>
        <v>44006</v>
      </c>
      <c r="C4209" s="1">
        <f t="shared" si="669"/>
        <v>5</v>
      </c>
      <c r="D4209" s="191">
        <v>2.5749949022916536</v>
      </c>
      <c r="E4209" s="192">
        <f t="shared" si="670"/>
        <v>8.9413214018109149E-5</v>
      </c>
      <c r="F4209" s="193">
        <f t="shared" si="671"/>
        <v>3.8392210321324209</v>
      </c>
      <c r="G4209" s="193">
        <f t="shared" si="677"/>
        <v>3.9811892247026139</v>
      </c>
      <c r="H4209" s="193">
        <f t="shared" si="677"/>
        <v>4.1284071717237651</v>
      </c>
      <c r="I4209" s="193">
        <f t="shared" si="677"/>
        <v>4.281069000635946</v>
      </c>
      <c r="J4209" s="193">
        <f t="shared" si="677"/>
        <v>4.4393760173984038</v>
      </c>
      <c r="K4209" s="193">
        <f>MAX(0,(F4209-'2031 forecast'!$C$10))</f>
        <v>0</v>
      </c>
      <c r="L4209" s="193">
        <f>MAX(0,(G4209-'2031 forecast'!$C$10))</f>
        <v>0</v>
      </c>
      <c r="M4209" s="193">
        <f>MAX(0,(H4209-'2031 forecast'!$C$10))</f>
        <v>0</v>
      </c>
      <c r="N4209" s="193">
        <f>MAX(0,(I4209-'2031 forecast'!$C$10))</f>
        <v>0</v>
      </c>
      <c r="O4209" s="193">
        <f>MAX(0,(J4209-'2031 forecast'!$C$10))</f>
        <v>0</v>
      </c>
      <c r="P4209" s="175" t="str">
        <f t="shared" si="674"/>
        <v/>
      </c>
      <c r="Q4209" s="175" t="str">
        <f t="shared" si="675"/>
        <v/>
      </c>
    </row>
    <row r="4210" spans="1:17" s="1" customFormat="1" x14ac:dyDescent="0.3">
      <c r="A4210" s="189">
        <f t="shared" si="673"/>
        <v>44006.249999989799</v>
      </c>
      <c r="B4210" s="190">
        <f t="shared" si="668"/>
        <v>44006</v>
      </c>
      <c r="C4210" s="1">
        <f t="shared" si="669"/>
        <v>6</v>
      </c>
      <c r="D4210" s="191">
        <v>2.8084008729672125</v>
      </c>
      <c r="E4210" s="192">
        <f t="shared" si="670"/>
        <v>9.7517920551914354E-5</v>
      </c>
      <c r="F4210" s="193">
        <f t="shared" si="671"/>
        <v>4.1872205993724938</v>
      </c>
      <c r="G4210" s="193">
        <f t="shared" si="677"/>
        <v>4.3420572538423245</v>
      </c>
      <c r="H4210" s="193">
        <f t="shared" si="677"/>
        <v>4.5026195176987258</v>
      </c>
      <c r="I4210" s="193">
        <f t="shared" si="677"/>
        <v>4.6691191147286775</v>
      </c>
      <c r="J4210" s="193">
        <f t="shared" si="677"/>
        <v>4.8417755979228199</v>
      </c>
      <c r="K4210" s="193">
        <f>MAX(0,(F4210-'2031 forecast'!$C$10))</f>
        <v>0</v>
      </c>
      <c r="L4210" s="193">
        <f>MAX(0,(G4210-'2031 forecast'!$C$10))</f>
        <v>0</v>
      </c>
      <c r="M4210" s="193">
        <f>MAX(0,(H4210-'2031 forecast'!$C$10))</f>
        <v>0</v>
      </c>
      <c r="N4210" s="193">
        <f>MAX(0,(I4210-'2031 forecast'!$C$10))</f>
        <v>0</v>
      </c>
      <c r="O4210" s="193">
        <f>MAX(0,(J4210-'2031 forecast'!$C$10))</f>
        <v>0</v>
      </c>
      <c r="P4210" s="175" t="str">
        <f t="shared" si="674"/>
        <v/>
      </c>
      <c r="Q4210" s="175" t="str">
        <f t="shared" si="675"/>
        <v/>
      </c>
    </row>
    <row r="4211" spans="1:17" s="1" customFormat="1" x14ac:dyDescent="0.3">
      <c r="A4211" s="189">
        <f t="shared" si="673"/>
        <v>44006.291666656463</v>
      </c>
      <c r="B4211" s="190">
        <f t="shared" si="668"/>
        <v>44006</v>
      </c>
      <c r="C4211" s="1">
        <f t="shared" si="669"/>
        <v>7</v>
      </c>
      <c r="D4211" s="191">
        <v>2.8686346718512277</v>
      </c>
      <c r="E4211" s="192">
        <f t="shared" si="670"/>
        <v>9.9609457721928598E-5</v>
      </c>
      <c r="F4211" s="193">
        <f t="shared" si="671"/>
        <v>4.2770269393054159</v>
      </c>
      <c r="G4211" s="193">
        <f t="shared" si="677"/>
        <v>4.4351844871687014</v>
      </c>
      <c r="H4211" s="193">
        <f t="shared" si="677"/>
        <v>4.5991904456922637</v>
      </c>
      <c r="I4211" s="193">
        <f t="shared" si="677"/>
        <v>4.7692610796558332</v>
      </c>
      <c r="J4211" s="193">
        <f t="shared" si="677"/>
        <v>4.9456206509613789</v>
      </c>
      <c r="K4211" s="193">
        <f>MAX(0,(F4211-'2031 forecast'!$C$10))</f>
        <v>0</v>
      </c>
      <c r="L4211" s="193">
        <f>MAX(0,(G4211-'2031 forecast'!$C$10))</f>
        <v>0</v>
      </c>
      <c r="M4211" s="193">
        <f>MAX(0,(H4211-'2031 forecast'!$C$10))</f>
        <v>0</v>
      </c>
      <c r="N4211" s="193">
        <f>MAX(0,(I4211-'2031 forecast'!$C$10))</f>
        <v>0</v>
      </c>
      <c r="O4211" s="193">
        <f>MAX(0,(J4211-'2031 forecast'!$C$10))</f>
        <v>0</v>
      </c>
      <c r="P4211" s="175" t="str">
        <f t="shared" si="674"/>
        <v/>
      </c>
      <c r="Q4211" s="175" t="str">
        <f t="shared" si="675"/>
        <v/>
      </c>
    </row>
    <row r="4212" spans="1:17" s="1" customFormat="1" x14ac:dyDescent="0.3">
      <c r="A4212" s="189">
        <f t="shared" si="673"/>
        <v>44006.333333323128</v>
      </c>
      <c r="B4212" s="190">
        <f t="shared" si="668"/>
        <v>44006</v>
      </c>
      <c r="C4212" s="1">
        <f t="shared" si="669"/>
        <v>8</v>
      </c>
      <c r="D4212" s="191">
        <v>3.1848621159923081</v>
      </c>
      <c r="E4212" s="192">
        <f t="shared" si="670"/>
        <v>1.105900278645034E-4</v>
      </c>
      <c r="F4212" s="193">
        <f t="shared" si="671"/>
        <v>4.7485102239532564</v>
      </c>
      <c r="G4212" s="193">
        <f t="shared" si="677"/>
        <v>4.9241024621321801</v>
      </c>
      <c r="H4212" s="193">
        <f t="shared" si="677"/>
        <v>5.1061878176583395</v>
      </c>
      <c r="I4212" s="193">
        <f t="shared" si="677"/>
        <v>5.295006395523405</v>
      </c>
      <c r="J4212" s="193">
        <f t="shared" si="677"/>
        <v>5.4908071794138147</v>
      </c>
      <c r="K4212" s="193">
        <f>MAX(0,(F4212-'2031 forecast'!$C$10))</f>
        <v>0</v>
      </c>
      <c r="L4212" s="193">
        <f>MAX(0,(G4212-'2031 forecast'!$C$10))</f>
        <v>0</v>
      </c>
      <c r="M4212" s="193">
        <f>MAX(0,(H4212-'2031 forecast'!$C$10))</f>
        <v>0</v>
      </c>
      <c r="N4212" s="193">
        <f>MAX(0,(I4212-'2031 forecast'!$C$10))</f>
        <v>0</v>
      </c>
      <c r="O4212" s="193">
        <f>MAX(0,(J4212-'2031 forecast'!$C$10))</f>
        <v>0</v>
      </c>
      <c r="P4212" s="175" t="str">
        <f t="shared" si="674"/>
        <v/>
      </c>
      <c r="Q4212" s="175" t="str">
        <f t="shared" si="675"/>
        <v/>
      </c>
    </row>
    <row r="4213" spans="1:17" s="1" customFormat="1" x14ac:dyDescent="0.3">
      <c r="A4213" s="189">
        <f t="shared" si="673"/>
        <v>44006.374999989792</v>
      </c>
      <c r="B4213" s="190">
        <f t="shared" si="668"/>
        <v>44006</v>
      </c>
      <c r="C4213" s="1">
        <f t="shared" si="669"/>
        <v>9</v>
      </c>
      <c r="D4213" s="191">
        <v>3.3730927375048561</v>
      </c>
      <c r="E4213" s="192">
        <f t="shared" si="670"/>
        <v>1.1712608152079794E-4</v>
      </c>
      <c r="F4213" s="193">
        <f t="shared" si="671"/>
        <v>5.0291550362436386</v>
      </c>
      <c r="G4213" s="193">
        <f t="shared" si="677"/>
        <v>5.2151250662771078</v>
      </c>
      <c r="H4213" s="193">
        <f t="shared" si="677"/>
        <v>5.4079719676381481</v>
      </c>
      <c r="I4213" s="193">
        <f t="shared" si="677"/>
        <v>5.6079500359207701</v>
      </c>
      <c r="J4213" s="193">
        <f t="shared" si="677"/>
        <v>5.8153229701593121</v>
      </c>
      <c r="K4213" s="193">
        <f>MAX(0,(F4213-'2031 forecast'!$C$10))</f>
        <v>0</v>
      </c>
      <c r="L4213" s="193">
        <f>MAX(0,(G4213-'2031 forecast'!$C$10))</f>
        <v>0</v>
      </c>
      <c r="M4213" s="193">
        <f>MAX(0,(H4213-'2031 forecast'!$C$10))</f>
        <v>0</v>
      </c>
      <c r="N4213" s="193">
        <f>MAX(0,(I4213-'2031 forecast'!$C$10))</f>
        <v>0</v>
      </c>
      <c r="O4213" s="193">
        <f>MAX(0,(J4213-'2031 forecast'!$C$10))</f>
        <v>7.8322970159312E-2</v>
      </c>
      <c r="P4213" s="175" t="str">
        <f t="shared" si="674"/>
        <v/>
      </c>
      <c r="Q4213" s="175" t="str">
        <f t="shared" si="675"/>
        <v/>
      </c>
    </row>
    <row r="4214" spans="1:17" s="1" customFormat="1" x14ac:dyDescent="0.3">
      <c r="A4214" s="189">
        <f t="shared" si="673"/>
        <v>44006.416666656456</v>
      </c>
      <c r="B4214" s="190">
        <f t="shared" si="668"/>
        <v>44006</v>
      </c>
      <c r="C4214" s="1">
        <f t="shared" si="669"/>
        <v>10</v>
      </c>
      <c r="D4214" s="191">
        <v>3.4709726606913804</v>
      </c>
      <c r="E4214" s="192">
        <f t="shared" si="670"/>
        <v>1.2052482942207108E-4</v>
      </c>
      <c r="F4214" s="193">
        <f t="shared" si="671"/>
        <v>5.1750903386346367</v>
      </c>
      <c r="G4214" s="193">
        <f t="shared" si="677"/>
        <v>5.3664568204324699</v>
      </c>
      <c r="H4214" s="193">
        <f t="shared" si="677"/>
        <v>5.5648997256276473</v>
      </c>
      <c r="I4214" s="193">
        <f t="shared" si="677"/>
        <v>5.7706807289273989</v>
      </c>
      <c r="J4214" s="193">
        <f t="shared" si="677"/>
        <v>5.9840711813469705</v>
      </c>
      <c r="K4214" s="193">
        <f>MAX(0,(F4214-'2031 forecast'!$C$10))</f>
        <v>0</v>
      </c>
      <c r="L4214" s="193">
        <f>MAX(0,(G4214-'2031 forecast'!$C$10))</f>
        <v>0</v>
      </c>
      <c r="M4214" s="193">
        <f>MAX(0,(H4214-'2031 forecast'!$C$10))</f>
        <v>0</v>
      </c>
      <c r="N4214" s="193">
        <f>MAX(0,(I4214-'2031 forecast'!$C$10))</f>
        <v>3.3680728927398818E-2</v>
      </c>
      <c r="O4214" s="193">
        <f>MAX(0,(J4214-'2031 forecast'!$C$10))</f>
        <v>0.24707118134697037</v>
      </c>
      <c r="P4214" s="175" t="str">
        <f t="shared" si="674"/>
        <v/>
      </c>
      <c r="Q4214" s="175" t="str">
        <f t="shared" si="675"/>
        <v/>
      </c>
    </row>
    <row r="4215" spans="1:17" s="1" customFormat="1" x14ac:dyDescent="0.3">
      <c r="A4215" s="189">
        <f t="shared" si="673"/>
        <v>44006.45833332312</v>
      </c>
      <c r="B4215" s="190">
        <f t="shared" si="668"/>
        <v>44006</v>
      </c>
      <c r="C4215" s="1">
        <f t="shared" si="669"/>
        <v>11</v>
      </c>
      <c r="D4215" s="191">
        <v>3.5989694833199133</v>
      </c>
      <c r="E4215" s="192">
        <f t="shared" si="670"/>
        <v>1.2496934590835136E-4</v>
      </c>
      <c r="F4215" s="193">
        <f t="shared" si="671"/>
        <v>5.365928810992096</v>
      </c>
      <c r="G4215" s="193">
        <f t="shared" si="677"/>
        <v>5.5643521912510208</v>
      </c>
      <c r="H4215" s="193">
        <f t="shared" si="677"/>
        <v>5.7701129476139164</v>
      </c>
      <c r="I4215" s="193">
        <f t="shared" si="677"/>
        <v>5.9834824043976074</v>
      </c>
      <c r="J4215" s="193">
        <f t="shared" si="677"/>
        <v>6.2047419190539088</v>
      </c>
      <c r="K4215" s="193">
        <f>MAX(0,(F4215-'2031 forecast'!$C$10))</f>
        <v>0</v>
      </c>
      <c r="L4215" s="193">
        <f>MAX(0,(G4215-'2031 forecast'!$C$10))</f>
        <v>0</v>
      </c>
      <c r="M4215" s="193">
        <f>MAX(0,(H4215-'2031 forecast'!$C$10))</f>
        <v>3.3112947613916255E-2</v>
      </c>
      <c r="N4215" s="193">
        <f>MAX(0,(I4215-'2031 forecast'!$C$10))</f>
        <v>0.24648240439760727</v>
      </c>
      <c r="O4215" s="193">
        <f>MAX(0,(J4215-'2031 forecast'!$C$10))</f>
        <v>0.46774191905390872</v>
      </c>
      <c r="P4215" s="175" t="str">
        <f t="shared" si="674"/>
        <v/>
      </c>
      <c r="Q4215" s="175" t="str">
        <f t="shared" si="675"/>
        <v/>
      </c>
    </row>
    <row r="4216" spans="1:17" s="1" customFormat="1" x14ac:dyDescent="0.3">
      <c r="A4216" s="189">
        <f t="shared" si="673"/>
        <v>44006.499999989785</v>
      </c>
      <c r="B4216" s="190">
        <f t="shared" si="668"/>
        <v>44006</v>
      </c>
      <c r="C4216" s="1">
        <f t="shared" si="669"/>
        <v>12</v>
      </c>
      <c r="D4216" s="191">
        <v>3.5236772347148939</v>
      </c>
      <c r="E4216" s="192">
        <f t="shared" si="670"/>
        <v>1.2235492444583355E-4</v>
      </c>
      <c r="F4216" s="193">
        <f t="shared" si="671"/>
        <v>5.2536708860759438</v>
      </c>
      <c r="G4216" s="193">
        <f t="shared" si="677"/>
        <v>5.4479431495930504</v>
      </c>
      <c r="H4216" s="193">
        <f t="shared" si="677"/>
        <v>5.6493992876219936</v>
      </c>
      <c r="I4216" s="193">
        <f t="shared" si="677"/>
        <v>5.8583049482386613</v>
      </c>
      <c r="J4216" s="193">
        <f t="shared" si="677"/>
        <v>6.0749356027557093</v>
      </c>
      <c r="K4216" s="193">
        <f>MAX(0,(F4216-'2031 forecast'!$C$10))</f>
        <v>0</v>
      </c>
      <c r="L4216" s="193">
        <f>MAX(0,(G4216-'2031 forecast'!$C$10))</f>
        <v>0</v>
      </c>
      <c r="M4216" s="193">
        <f>MAX(0,(H4216-'2031 forecast'!$C$10))</f>
        <v>0</v>
      </c>
      <c r="N4216" s="193">
        <f>MAX(0,(I4216-'2031 forecast'!$C$10))</f>
        <v>0.12130494823866123</v>
      </c>
      <c r="O4216" s="193">
        <f>MAX(0,(J4216-'2031 forecast'!$C$10))</f>
        <v>0.33793560275570922</v>
      </c>
      <c r="P4216" s="175" t="str">
        <f t="shared" si="674"/>
        <v/>
      </c>
      <c r="Q4216" s="175" t="str">
        <f t="shared" si="675"/>
        <v/>
      </c>
    </row>
    <row r="4217" spans="1:17" s="1" customFormat="1" x14ac:dyDescent="0.3">
      <c r="A4217" s="189">
        <f t="shared" si="673"/>
        <v>44006.541666656449</v>
      </c>
      <c r="B4217" s="190">
        <f t="shared" si="668"/>
        <v>44006</v>
      </c>
      <c r="C4217" s="1">
        <f t="shared" si="669"/>
        <v>13</v>
      </c>
      <c r="D4217" s="191">
        <v>3.5914402584594112</v>
      </c>
      <c r="E4217" s="192">
        <f t="shared" si="670"/>
        <v>1.2470790376209958E-4</v>
      </c>
      <c r="F4217" s="193">
        <f t="shared" si="671"/>
        <v>5.3547030185004809</v>
      </c>
      <c r="G4217" s="193">
        <f t="shared" si="677"/>
        <v>5.5527112870852235</v>
      </c>
      <c r="H4217" s="193">
        <f t="shared" si="677"/>
        <v>5.7580415816147239</v>
      </c>
      <c r="I4217" s="193">
        <f t="shared" si="677"/>
        <v>5.9709646587817122</v>
      </c>
      <c r="J4217" s="193">
        <f t="shared" si="677"/>
        <v>6.1917612874240886</v>
      </c>
      <c r="K4217" s="193">
        <f>MAX(0,(F4217-'2031 forecast'!$C$10))</f>
        <v>0</v>
      </c>
      <c r="L4217" s="193">
        <f>MAX(0,(G4217-'2031 forecast'!$C$10))</f>
        <v>0</v>
      </c>
      <c r="M4217" s="193">
        <f>MAX(0,(H4217-'2031 forecast'!$C$10))</f>
        <v>2.1041581614723803E-2</v>
      </c>
      <c r="N4217" s="193">
        <f>MAX(0,(I4217-'2031 forecast'!$C$10))</f>
        <v>0.23396465878171213</v>
      </c>
      <c r="O4217" s="193">
        <f>MAX(0,(J4217-'2031 forecast'!$C$10))</f>
        <v>0.4547612874240885</v>
      </c>
      <c r="P4217" s="175" t="str">
        <f t="shared" si="674"/>
        <v/>
      </c>
      <c r="Q4217" s="175" t="str">
        <f t="shared" si="675"/>
        <v/>
      </c>
    </row>
    <row r="4218" spans="1:17" s="1" customFormat="1" x14ac:dyDescent="0.3">
      <c r="A4218" s="189">
        <f t="shared" si="673"/>
        <v>44006.583333323113</v>
      </c>
      <c r="B4218" s="190">
        <f t="shared" si="668"/>
        <v>44006</v>
      </c>
      <c r="C4218" s="1">
        <f t="shared" si="669"/>
        <v>14</v>
      </c>
      <c r="D4218" s="191">
        <v>3.4935603352728863</v>
      </c>
      <c r="E4218" s="192">
        <f t="shared" si="670"/>
        <v>1.2130915586082643E-4</v>
      </c>
      <c r="F4218" s="193">
        <f t="shared" si="671"/>
        <v>5.2087677161094827</v>
      </c>
      <c r="G4218" s="193">
        <f t="shared" si="677"/>
        <v>5.4013795329298615</v>
      </c>
      <c r="H4218" s="193">
        <f t="shared" si="677"/>
        <v>5.6011138236252238</v>
      </c>
      <c r="I4218" s="193">
        <f t="shared" si="677"/>
        <v>5.8082339657750834</v>
      </c>
      <c r="J4218" s="193">
        <f t="shared" si="677"/>
        <v>6.0230130762364302</v>
      </c>
      <c r="K4218" s="193">
        <f>MAX(0,(F4218-'2031 forecast'!$C$10))</f>
        <v>0</v>
      </c>
      <c r="L4218" s="193">
        <f>MAX(0,(G4218-'2031 forecast'!$C$10))</f>
        <v>0</v>
      </c>
      <c r="M4218" s="193">
        <f>MAX(0,(H4218-'2031 forecast'!$C$10))</f>
        <v>0</v>
      </c>
      <c r="N4218" s="193">
        <f>MAX(0,(I4218-'2031 forecast'!$C$10))</f>
        <v>7.1233965775083341E-2</v>
      </c>
      <c r="O4218" s="193">
        <f>MAX(0,(J4218-'2031 forecast'!$C$10))</f>
        <v>0.28601307623643013</v>
      </c>
      <c r="P4218" s="175" t="str">
        <f t="shared" si="674"/>
        <v/>
      </c>
      <c r="Q4218" s="175" t="str">
        <f t="shared" si="675"/>
        <v/>
      </c>
    </row>
    <row r="4219" spans="1:17" s="1" customFormat="1" x14ac:dyDescent="0.3">
      <c r="A4219" s="189">
        <f t="shared" si="673"/>
        <v>44006.624999989777</v>
      </c>
      <c r="B4219" s="190">
        <f t="shared" si="668"/>
        <v>44006</v>
      </c>
      <c r="C4219" s="1">
        <f t="shared" si="669"/>
        <v>15</v>
      </c>
      <c r="D4219" s="191">
        <v>3.4182680866678674</v>
      </c>
      <c r="E4219" s="192">
        <f t="shared" si="670"/>
        <v>1.1869473439830862E-4</v>
      </c>
      <c r="F4219" s="193">
        <f t="shared" si="671"/>
        <v>5.0965097911933297</v>
      </c>
      <c r="G4219" s="193">
        <f t="shared" si="677"/>
        <v>5.2849704912718902</v>
      </c>
      <c r="H4219" s="193">
        <f t="shared" si="677"/>
        <v>5.4804001636333011</v>
      </c>
      <c r="I4219" s="193">
        <f t="shared" si="677"/>
        <v>5.6830565096161374</v>
      </c>
      <c r="J4219" s="193">
        <f t="shared" si="677"/>
        <v>5.8932067599382316</v>
      </c>
      <c r="K4219" s="193">
        <f>MAX(0,(F4219-'2031 forecast'!$C$10))</f>
        <v>0</v>
      </c>
      <c r="L4219" s="193">
        <f>MAX(0,(G4219-'2031 forecast'!$C$10))</f>
        <v>0</v>
      </c>
      <c r="M4219" s="193">
        <f>MAX(0,(H4219-'2031 forecast'!$C$10))</f>
        <v>0</v>
      </c>
      <c r="N4219" s="193">
        <f>MAX(0,(I4219-'2031 forecast'!$C$10))</f>
        <v>0</v>
      </c>
      <c r="O4219" s="193">
        <f>MAX(0,(J4219-'2031 forecast'!$C$10))</f>
        <v>0.15620675993823152</v>
      </c>
      <c r="P4219" s="175" t="str">
        <f t="shared" si="674"/>
        <v/>
      </c>
      <c r="Q4219" s="175" t="str">
        <f t="shared" si="675"/>
        <v/>
      </c>
    </row>
    <row r="4220" spans="1:17" s="1" customFormat="1" x14ac:dyDescent="0.3">
      <c r="A4220" s="189">
        <f t="shared" si="673"/>
        <v>44006.666666656442</v>
      </c>
      <c r="B4220" s="190">
        <f t="shared" si="668"/>
        <v>44006</v>
      </c>
      <c r="C4220" s="1">
        <f t="shared" si="669"/>
        <v>16</v>
      </c>
      <c r="D4220" s="191">
        <v>3.7043786313669398</v>
      </c>
      <c r="E4220" s="192">
        <f t="shared" si="670"/>
        <v>1.2862953595587631E-4</v>
      </c>
      <c r="F4220" s="193">
        <f t="shared" si="671"/>
        <v>5.52308990587471</v>
      </c>
      <c r="G4220" s="193">
        <f t="shared" si="677"/>
        <v>5.7273248495721809</v>
      </c>
      <c r="H4220" s="193">
        <f t="shared" si="677"/>
        <v>5.9391120716026089</v>
      </c>
      <c r="I4220" s="193">
        <f t="shared" si="677"/>
        <v>6.1587308430201322</v>
      </c>
      <c r="J4220" s="193">
        <f t="shared" si="677"/>
        <v>6.3864707618713874</v>
      </c>
      <c r="K4220" s="193">
        <f>MAX(0,(F4220-'2031 forecast'!$C$10))</f>
        <v>0</v>
      </c>
      <c r="L4220" s="193">
        <f>MAX(0,(G4220-'2031 forecast'!$C$10))</f>
        <v>0</v>
      </c>
      <c r="M4220" s="193">
        <f>MAX(0,(H4220-'2031 forecast'!$C$10))</f>
        <v>0.2021120716026088</v>
      </c>
      <c r="N4220" s="193">
        <f>MAX(0,(I4220-'2031 forecast'!$C$10))</f>
        <v>0.42173084302013208</v>
      </c>
      <c r="O4220" s="193">
        <f>MAX(0,(J4220-'2031 forecast'!$C$10))</f>
        <v>0.6494707618713873</v>
      </c>
      <c r="P4220" s="175" t="str">
        <f t="shared" si="674"/>
        <v/>
      </c>
      <c r="Q4220" s="175" t="str">
        <f t="shared" si="675"/>
        <v/>
      </c>
    </row>
    <row r="4221" spans="1:17" s="1" customFormat="1" x14ac:dyDescent="0.3">
      <c r="A4221" s="189">
        <f t="shared" si="673"/>
        <v>44006.708333323106</v>
      </c>
      <c r="B4221" s="190">
        <f t="shared" si="668"/>
        <v>44006</v>
      </c>
      <c r="C4221" s="1">
        <f t="shared" si="669"/>
        <v>17</v>
      </c>
      <c r="D4221" s="191">
        <v>3.501089560133388</v>
      </c>
      <c r="E4221" s="192">
        <f t="shared" si="670"/>
        <v>1.215705980070782E-4</v>
      </c>
      <c r="F4221" s="193">
        <f t="shared" si="671"/>
        <v>5.2199935086010969</v>
      </c>
      <c r="G4221" s="193">
        <f t="shared" si="677"/>
        <v>5.4130204370956587</v>
      </c>
      <c r="H4221" s="193">
        <f t="shared" si="677"/>
        <v>5.6131851896244163</v>
      </c>
      <c r="I4221" s="193">
        <f t="shared" si="677"/>
        <v>5.8207517113909777</v>
      </c>
      <c r="J4221" s="193">
        <f t="shared" si="677"/>
        <v>6.0359937078662496</v>
      </c>
      <c r="K4221" s="193">
        <f>MAX(0,(F4221-'2031 forecast'!$C$10))</f>
        <v>0</v>
      </c>
      <c r="L4221" s="193">
        <f>MAX(0,(G4221-'2031 forecast'!$C$10))</f>
        <v>0</v>
      </c>
      <c r="M4221" s="193">
        <f>MAX(0,(H4221-'2031 forecast'!$C$10))</f>
        <v>0</v>
      </c>
      <c r="N4221" s="193">
        <f>MAX(0,(I4221-'2031 forecast'!$C$10))</f>
        <v>8.375171139097759E-2</v>
      </c>
      <c r="O4221" s="193">
        <f>MAX(0,(J4221-'2031 forecast'!$C$10))</f>
        <v>0.29899370786624946</v>
      </c>
      <c r="P4221" s="175" t="str">
        <f t="shared" si="674"/>
        <v/>
      </c>
      <c r="Q4221" s="175" t="str">
        <f t="shared" si="675"/>
        <v/>
      </c>
    </row>
    <row r="4222" spans="1:17" s="1" customFormat="1" x14ac:dyDescent="0.3">
      <c r="A4222" s="189">
        <f t="shared" si="673"/>
        <v>44006.74999998977</v>
      </c>
      <c r="B4222" s="190">
        <f t="shared" si="668"/>
        <v>44006</v>
      </c>
      <c r="C4222" s="1">
        <f t="shared" si="669"/>
        <v>18</v>
      </c>
      <c r="D4222" s="191">
        <v>3.5537941341569015</v>
      </c>
      <c r="E4222" s="192">
        <f t="shared" si="670"/>
        <v>1.2340069303084066E-4</v>
      </c>
      <c r="F4222" s="193">
        <f t="shared" si="671"/>
        <v>5.2985740560424039</v>
      </c>
      <c r="G4222" s="193">
        <f t="shared" si="677"/>
        <v>5.4945067662562375</v>
      </c>
      <c r="H4222" s="193">
        <f t="shared" si="677"/>
        <v>5.6976847516187616</v>
      </c>
      <c r="I4222" s="193">
        <f t="shared" si="677"/>
        <v>5.9083759307022392</v>
      </c>
      <c r="J4222" s="193">
        <f t="shared" si="677"/>
        <v>6.1268581292749884</v>
      </c>
      <c r="K4222" s="193">
        <f>MAX(0,(F4222-'2031 forecast'!$C$10))</f>
        <v>0</v>
      </c>
      <c r="L4222" s="193">
        <f>MAX(0,(G4222-'2031 forecast'!$C$10))</f>
        <v>0</v>
      </c>
      <c r="M4222" s="193">
        <f>MAX(0,(H4222-'2031 forecast'!$C$10))</f>
        <v>0</v>
      </c>
      <c r="N4222" s="193">
        <f>MAX(0,(I4222-'2031 forecast'!$C$10))</f>
        <v>0.17137593070223911</v>
      </c>
      <c r="O4222" s="193">
        <f>MAX(0,(J4222-'2031 forecast'!$C$10))</f>
        <v>0.38985812927498831</v>
      </c>
      <c r="P4222" s="175" t="str">
        <f t="shared" si="674"/>
        <v/>
      </c>
      <c r="Q4222" s="175" t="str">
        <f t="shared" si="675"/>
        <v/>
      </c>
    </row>
    <row r="4223" spans="1:17" s="1" customFormat="1" x14ac:dyDescent="0.3">
      <c r="A4223" s="189">
        <f t="shared" si="673"/>
        <v>44006.791666656434</v>
      </c>
      <c r="B4223" s="190">
        <f t="shared" si="668"/>
        <v>44006</v>
      </c>
      <c r="C4223" s="1">
        <f t="shared" si="669"/>
        <v>19</v>
      </c>
      <c r="D4223" s="191">
        <v>3.2450959148763232</v>
      </c>
      <c r="E4223" s="192">
        <f t="shared" si="670"/>
        <v>1.1268156503451764E-4</v>
      </c>
      <c r="F4223" s="193">
        <f t="shared" si="671"/>
        <v>4.8383165638861785</v>
      </c>
      <c r="G4223" s="193">
        <f t="shared" si="677"/>
        <v>5.017229695458556</v>
      </c>
      <c r="H4223" s="193">
        <f t="shared" si="677"/>
        <v>5.2027587456518782</v>
      </c>
      <c r="I4223" s="193">
        <f t="shared" si="677"/>
        <v>5.3951483604505617</v>
      </c>
      <c r="J4223" s="193">
        <f t="shared" si="677"/>
        <v>5.5946522324523729</v>
      </c>
      <c r="K4223" s="193">
        <f>MAX(0,(F4223-'2031 forecast'!$C$10))</f>
        <v>0</v>
      </c>
      <c r="L4223" s="193">
        <f>MAX(0,(G4223-'2031 forecast'!$C$10))</f>
        <v>0</v>
      </c>
      <c r="M4223" s="193">
        <f>MAX(0,(H4223-'2031 forecast'!$C$10))</f>
        <v>0</v>
      </c>
      <c r="N4223" s="193">
        <f>MAX(0,(I4223-'2031 forecast'!$C$10))</f>
        <v>0</v>
      </c>
      <c r="O4223" s="193">
        <f>MAX(0,(J4223-'2031 forecast'!$C$10))</f>
        <v>0</v>
      </c>
      <c r="P4223" s="175" t="str">
        <f t="shared" si="674"/>
        <v/>
      </c>
      <c r="Q4223" s="175" t="str">
        <f t="shared" si="675"/>
        <v/>
      </c>
    </row>
    <row r="4224" spans="1:17" s="1" customFormat="1" x14ac:dyDescent="0.3">
      <c r="A4224" s="189">
        <f t="shared" si="673"/>
        <v>44006.833333323098</v>
      </c>
      <c r="B4224" s="190">
        <f t="shared" si="668"/>
        <v>44006</v>
      </c>
      <c r="C4224" s="1">
        <f t="shared" si="669"/>
        <v>20</v>
      </c>
      <c r="D4224" s="191">
        <v>3.1246283171082929</v>
      </c>
      <c r="E4224" s="192">
        <f t="shared" si="670"/>
        <v>1.0849849069448915E-4</v>
      </c>
      <c r="F4224" s="193">
        <f t="shared" si="671"/>
        <v>4.6587038840203343</v>
      </c>
      <c r="G4224" s="193">
        <f t="shared" si="677"/>
        <v>4.8309752288058032</v>
      </c>
      <c r="H4224" s="193">
        <f t="shared" si="677"/>
        <v>5.0096168896648017</v>
      </c>
      <c r="I4224" s="193">
        <f t="shared" si="677"/>
        <v>5.1948644305962492</v>
      </c>
      <c r="J4224" s="193">
        <f t="shared" si="677"/>
        <v>5.3869621263752556</v>
      </c>
      <c r="K4224" s="193">
        <f>MAX(0,(F4224-'2031 forecast'!$C$10))</f>
        <v>0</v>
      </c>
      <c r="L4224" s="193">
        <f>MAX(0,(G4224-'2031 forecast'!$C$10))</f>
        <v>0</v>
      </c>
      <c r="M4224" s="193">
        <f>MAX(0,(H4224-'2031 forecast'!$C$10))</f>
        <v>0</v>
      </c>
      <c r="N4224" s="193">
        <f>MAX(0,(I4224-'2031 forecast'!$C$10))</f>
        <v>0</v>
      </c>
      <c r="O4224" s="193">
        <f>MAX(0,(J4224-'2031 forecast'!$C$10))</f>
        <v>0</v>
      </c>
      <c r="P4224" s="175" t="str">
        <f t="shared" si="674"/>
        <v/>
      </c>
      <c r="Q4224" s="175" t="str">
        <f t="shared" si="675"/>
        <v/>
      </c>
    </row>
    <row r="4225" spans="1:17" s="1" customFormat="1" x14ac:dyDescent="0.3">
      <c r="A4225" s="189">
        <f t="shared" si="673"/>
        <v>44006.874999989763</v>
      </c>
      <c r="B4225" s="190">
        <f t="shared" si="668"/>
        <v>44006</v>
      </c>
      <c r="C4225" s="1">
        <f t="shared" si="669"/>
        <v>21</v>
      </c>
      <c r="D4225" s="191">
        <v>3.0719237430847794</v>
      </c>
      <c r="E4225" s="192">
        <f t="shared" si="670"/>
        <v>1.0666839567072669E-4</v>
      </c>
      <c r="F4225" s="193">
        <f t="shared" si="671"/>
        <v>4.5801233365790281</v>
      </c>
      <c r="G4225" s="193">
        <f t="shared" ref="G4225:J4244" si="678">$E4225*G$2</f>
        <v>4.7494888996452236</v>
      </c>
      <c r="H4225" s="193">
        <f t="shared" si="678"/>
        <v>4.9251173276704563</v>
      </c>
      <c r="I4225" s="193">
        <f t="shared" si="678"/>
        <v>5.1072402112849877</v>
      </c>
      <c r="J4225" s="193">
        <f t="shared" si="678"/>
        <v>5.2960977049665168</v>
      </c>
      <c r="K4225" s="193">
        <f>MAX(0,(F4225-'2031 forecast'!$C$10))</f>
        <v>0</v>
      </c>
      <c r="L4225" s="193">
        <f>MAX(0,(G4225-'2031 forecast'!$C$10))</f>
        <v>0</v>
      </c>
      <c r="M4225" s="193">
        <f>MAX(0,(H4225-'2031 forecast'!$C$10))</f>
        <v>0</v>
      </c>
      <c r="N4225" s="193">
        <f>MAX(0,(I4225-'2031 forecast'!$C$10))</f>
        <v>0</v>
      </c>
      <c r="O4225" s="193">
        <f>MAX(0,(J4225-'2031 forecast'!$C$10))</f>
        <v>0</v>
      </c>
      <c r="P4225" s="175" t="str">
        <f t="shared" si="674"/>
        <v/>
      </c>
      <c r="Q4225" s="175" t="str">
        <f t="shared" si="675"/>
        <v/>
      </c>
    </row>
    <row r="4226" spans="1:17" s="1" customFormat="1" x14ac:dyDescent="0.3">
      <c r="A4226" s="189">
        <f t="shared" si="673"/>
        <v>44006.916666656427</v>
      </c>
      <c r="B4226" s="190">
        <f t="shared" si="668"/>
        <v>44006</v>
      </c>
      <c r="C4226" s="1">
        <f t="shared" si="669"/>
        <v>22</v>
      </c>
      <c r="D4226" s="191">
        <v>2.8535762221302239</v>
      </c>
      <c r="E4226" s="192">
        <f t="shared" si="670"/>
        <v>9.908657342942503E-5</v>
      </c>
      <c r="F4226" s="193">
        <f t="shared" si="671"/>
        <v>4.2545753543221849</v>
      </c>
      <c r="G4226" s="193">
        <f t="shared" si="678"/>
        <v>4.411902678837107</v>
      </c>
      <c r="H4226" s="193">
        <f t="shared" si="678"/>
        <v>4.5750477136938787</v>
      </c>
      <c r="I4226" s="193">
        <f t="shared" si="678"/>
        <v>4.7442255884240438</v>
      </c>
      <c r="J4226" s="193">
        <f t="shared" si="678"/>
        <v>4.9196593877017394</v>
      </c>
      <c r="K4226" s="193">
        <f>MAX(0,(F4226-'2031 forecast'!$C$10))</f>
        <v>0</v>
      </c>
      <c r="L4226" s="193">
        <f>MAX(0,(G4226-'2031 forecast'!$C$10))</f>
        <v>0</v>
      </c>
      <c r="M4226" s="193">
        <f>MAX(0,(H4226-'2031 forecast'!$C$10))</f>
        <v>0</v>
      </c>
      <c r="N4226" s="193">
        <f>MAX(0,(I4226-'2031 forecast'!$C$10))</f>
        <v>0</v>
      </c>
      <c r="O4226" s="193">
        <f>MAX(0,(J4226-'2031 forecast'!$C$10))</f>
        <v>0</v>
      </c>
      <c r="P4226" s="175" t="str">
        <f t="shared" si="674"/>
        <v/>
      </c>
      <c r="Q4226" s="175" t="str">
        <f t="shared" si="675"/>
        <v/>
      </c>
    </row>
    <row r="4227" spans="1:17" s="1" customFormat="1" x14ac:dyDescent="0.3">
      <c r="A4227" s="189">
        <f t="shared" si="673"/>
        <v>44006.958333323091</v>
      </c>
      <c r="B4227" s="190">
        <f t="shared" si="668"/>
        <v>44006</v>
      </c>
      <c r="C4227" s="1">
        <f t="shared" si="669"/>
        <v>23</v>
      </c>
      <c r="D4227" s="191">
        <v>2.7180501746411898</v>
      </c>
      <c r="E4227" s="192">
        <f t="shared" si="670"/>
        <v>9.4380614796892988E-5</v>
      </c>
      <c r="F4227" s="193">
        <f t="shared" si="671"/>
        <v>4.0525110894731107</v>
      </c>
      <c r="G4227" s="193">
        <f t="shared" si="678"/>
        <v>4.2023664038527597</v>
      </c>
      <c r="H4227" s="193">
        <f t="shared" si="678"/>
        <v>4.3577631257084182</v>
      </c>
      <c r="I4227" s="193">
        <f t="shared" si="678"/>
        <v>4.5189061673379429</v>
      </c>
      <c r="J4227" s="193">
        <f t="shared" si="678"/>
        <v>4.6860080183649817</v>
      </c>
      <c r="K4227" s="193">
        <f>MAX(0,(F4227-'2031 forecast'!$C$10))</f>
        <v>0</v>
      </c>
      <c r="L4227" s="193">
        <f>MAX(0,(G4227-'2031 forecast'!$C$10))</f>
        <v>0</v>
      </c>
      <c r="M4227" s="193">
        <f>MAX(0,(H4227-'2031 forecast'!$C$10))</f>
        <v>0</v>
      </c>
      <c r="N4227" s="193">
        <f>MAX(0,(I4227-'2031 forecast'!$C$10))</f>
        <v>0</v>
      </c>
      <c r="O4227" s="193">
        <f>MAX(0,(J4227-'2031 forecast'!$C$10))</f>
        <v>0</v>
      </c>
      <c r="P4227" s="175" t="str">
        <f t="shared" si="674"/>
        <v/>
      </c>
      <c r="Q4227" s="175" t="str">
        <f t="shared" si="675"/>
        <v/>
      </c>
    </row>
    <row r="4228" spans="1:17" s="1" customFormat="1" x14ac:dyDescent="0.3">
      <c r="A4228" s="189">
        <f t="shared" si="673"/>
        <v>44006.999999989755</v>
      </c>
      <c r="B4228" s="190">
        <f t="shared" si="668"/>
        <v>44006</v>
      </c>
      <c r="C4228" s="1">
        <f t="shared" si="669"/>
        <v>0</v>
      </c>
      <c r="D4228" s="191">
        <v>3.019219169061266</v>
      </c>
      <c r="E4228" s="192">
        <f t="shared" si="670"/>
        <v>1.0483830064696422E-4</v>
      </c>
      <c r="F4228" s="193">
        <f t="shared" si="671"/>
        <v>4.5015427891377211</v>
      </c>
      <c r="G4228" s="193">
        <f t="shared" si="678"/>
        <v>4.6680025704846431</v>
      </c>
      <c r="H4228" s="193">
        <f t="shared" si="678"/>
        <v>4.84061776567611</v>
      </c>
      <c r="I4228" s="193">
        <f t="shared" si="678"/>
        <v>5.0196159919737253</v>
      </c>
      <c r="J4228" s="193">
        <f t="shared" si="678"/>
        <v>5.205233283557777</v>
      </c>
      <c r="K4228" s="193">
        <f>MAX(0,(F4228-'2031 forecast'!$C$10))</f>
        <v>0</v>
      </c>
      <c r="L4228" s="193">
        <f>MAX(0,(G4228-'2031 forecast'!$C$10))</f>
        <v>0</v>
      </c>
      <c r="M4228" s="193">
        <f>MAX(0,(H4228-'2031 forecast'!$C$10))</f>
        <v>0</v>
      </c>
      <c r="N4228" s="193">
        <f>MAX(0,(I4228-'2031 forecast'!$C$10))</f>
        <v>0</v>
      </c>
      <c r="O4228" s="193">
        <f>MAX(0,(J4228-'2031 forecast'!$C$10))</f>
        <v>0</v>
      </c>
      <c r="P4228" s="175" t="str">
        <f t="shared" si="674"/>
        <v/>
      </c>
      <c r="Q4228" s="175" t="str">
        <f t="shared" si="675"/>
        <v/>
      </c>
    </row>
    <row r="4229" spans="1:17" s="1" customFormat="1" x14ac:dyDescent="0.3">
      <c r="A4229" s="189">
        <f t="shared" si="673"/>
        <v>44007.04166665642</v>
      </c>
      <c r="B4229" s="190">
        <f t="shared" ref="B4229:B4292" si="679">INT(A4229)</f>
        <v>44007</v>
      </c>
      <c r="C4229" s="1">
        <f t="shared" ref="C4229:C4292" si="680">HOUR(A4229)</f>
        <v>1</v>
      </c>
      <c r="D4229" s="191">
        <v>2.3415889316160943</v>
      </c>
      <c r="E4229" s="192">
        <f t="shared" ref="E4229:E4292" si="681">D4229/SUM($D$4:$D$8763)</f>
        <v>8.130850748430393E-5</v>
      </c>
      <c r="F4229" s="193">
        <f t="shared" ref="F4229:F4292" si="682">E4229*$F$2</f>
        <v>3.4912214648923476</v>
      </c>
      <c r="G4229" s="193">
        <f t="shared" si="678"/>
        <v>3.6203211955629033</v>
      </c>
      <c r="H4229" s="193">
        <f t="shared" si="678"/>
        <v>3.7541948257488036</v>
      </c>
      <c r="I4229" s="193">
        <f t="shared" si="678"/>
        <v>3.8930188865432136</v>
      </c>
      <c r="J4229" s="193">
        <f t="shared" si="678"/>
        <v>4.0369764368739869</v>
      </c>
      <c r="K4229" s="193">
        <f>MAX(0,(F4229-'2031 forecast'!$C$10))</f>
        <v>0</v>
      </c>
      <c r="L4229" s="193">
        <f>MAX(0,(G4229-'2031 forecast'!$C$10))</f>
        <v>0</v>
      </c>
      <c r="M4229" s="193">
        <f>MAX(0,(H4229-'2031 forecast'!$C$10))</f>
        <v>0</v>
      </c>
      <c r="N4229" s="193">
        <f>MAX(0,(I4229-'2031 forecast'!$C$10))</f>
        <v>0</v>
      </c>
      <c r="O4229" s="193">
        <f>MAX(0,(J4229-'2031 forecast'!$C$10))</f>
        <v>0</v>
      </c>
      <c r="P4229" s="175" t="str">
        <f t="shared" si="674"/>
        <v/>
      </c>
      <c r="Q4229" s="175" t="str">
        <f t="shared" si="675"/>
        <v/>
      </c>
    </row>
    <row r="4230" spans="1:17" s="1" customFormat="1" x14ac:dyDescent="0.3">
      <c r="A4230" s="189">
        <f t="shared" ref="A4230:A4293" si="683">A4229 + TIME(1,0,0)</f>
        <v>44007.083333323084</v>
      </c>
      <c r="B4230" s="190">
        <f t="shared" si="679"/>
        <v>44007</v>
      </c>
      <c r="C4230" s="1">
        <f t="shared" si="680"/>
        <v>2</v>
      </c>
      <c r="D4230" s="191">
        <v>2.2888843575925808</v>
      </c>
      <c r="E4230" s="192">
        <f t="shared" si="681"/>
        <v>7.9478412460541457E-5</v>
      </c>
      <c r="F4230" s="193">
        <f t="shared" si="682"/>
        <v>3.4126409174510406</v>
      </c>
      <c r="G4230" s="193">
        <f t="shared" si="678"/>
        <v>3.5388348664023233</v>
      </c>
      <c r="H4230" s="193">
        <f t="shared" si="678"/>
        <v>3.6696952637544573</v>
      </c>
      <c r="I4230" s="193">
        <f t="shared" si="678"/>
        <v>3.8053946672319512</v>
      </c>
      <c r="J4230" s="193">
        <f t="shared" si="678"/>
        <v>3.9461120154652476</v>
      </c>
      <c r="K4230" s="193">
        <f>MAX(0,(F4230-'2031 forecast'!$C$10))</f>
        <v>0</v>
      </c>
      <c r="L4230" s="193">
        <f>MAX(0,(G4230-'2031 forecast'!$C$10))</f>
        <v>0</v>
      </c>
      <c r="M4230" s="193">
        <f>MAX(0,(H4230-'2031 forecast'!$C$10))</f>
        <v>0</v>
      </c>
      <c r="N4230" s="193">
        <f>MAX(0,(I4230-'2031 forecast'!$C$10))</f>
        <v>0</v>
      </c>
      <c r="O4230" s="193">
        <f>MAX(0,(J4230-'2031 forecast'!$C$10))</f>
        <v>0</v>
      </c>
      <c r="P4230" s="175" t="str">
        <f t="shared" ref="P4230:P4293" si="684">IF(K4230&gt;0,IF(K4229&gt;0,P4229+1,1),"")</f>
        <v/>
      </c>
      <c r="Q4230" s="175" t="str">
        <f t="shared" ref="Q4230:Q4293" si="685">IF(AND(K4230&gt;0,K4231=0),P4230,"")</f>
        <v/>
      </c>
    </row>
    <row r="4231" spans="1:17" s="1" customFormat="1" x14ac:dyDescent="0.3">
      <c r="A4231" s="189">
        <f t="shared" si="683"/>
        <v>44007.124999989748</v>
      </c>
      <c r="B4231" s="190">
        <f t="shared" si="679"/>
        <v>44007</v>
      </c>
      <c r="C4231" s="1">
        <f t="shared" si="680"/>
        <v>3</v>
      </c>
      <c r="D4231" s="191">
        <v>2.2587674581505732</v>
      </c>
      <c r="E4231" s="192">
        <f t="shared" si="681"/>
        <v>7.8432643875534335E-5</v>
      </c>
      <c r="F4231" s="193">
        <f t="shared" si="682"/>
        <v>3.3677377474845795</v>
      </c>
      <c r="G4231" s="193">
        <f t="shared" si="678"/>
        <v>3.4922712497391348</v>
      </c>
      <c r="H4231" s="193">
        <f t="shared" si="678"/>
        <v>3.6214097997576884</v>
      </c>
      <c r="I4231" s="193">
        <f t="shared" si="678"/>
        <v>3.7553236847683733</v>
      </c>
      <c r="J4231" s="193">
        <f t="shared" si="678"/>
        <v>3.8941894889459681</v>
      </c>
      <c r="K4231" s="193">
        <f>MAX(0,(F4231-'2031 forecast'!$C$10))</f>
        <v>0</v>
      </c>
      <c r="L4231" s="193">
        <f>MAX(0,(G4231-'2031 forecast'!$C$10))</f>
        <v>0</v>
      </c>
      <c r="M4231" s="193">
        <f>MAX(0,(H4231-'2031 forecast'!$C$10))</f>
        <v>0</v>
      </c>
      <c r="N4231" s="193">
        <f>MAX(0,(I4231-'2031 forecast'!$C$10))</f>
        <v>0</v>
      </c>
      <c r="O4231" s="193">
        <f>MAX(0,(J4231-'2031 forecast'!$C$10))</f>
        <v>0</v>
      </c>
      <c r="P4231" s="175" t="str">
        <f t="shared" si="684"/>
        <v/>
      </c>
      <c r="Q4231" s="175" t="str">
        <f t="shared" si="685"/>
        <v/>
      </c>
    </row>
    <row r="4232" spans="1:17" s="1" customFormat="1" x14ac:dyDescent="0.3">
      <c r="A4232" s="189">
        <f t="shared" si="683"/>
        <v>44007.166666656412</v>
      </c>
      <c r="B4232" s="190">
        <f t="shared" si="679"/>
        <v>44007</v>
      </c>
      <c r="C4232" s="1">
        <f t="shared" si="680"/>
        <v>4</v>
      </c>
      <c r="D4232" s="191">
        <v>2.2587674581505732</v>
      </c>
      <c r="E4232" s="192">
        <f t="shared" si="681"/>
        <v>7.8432643875534335E-5</v>
      </c>
      <c r="F4232" s="193">
        <f t="shared" si="682"/>
        <v>3.3677377474845795</v>
      </c>
      <c r="G4232" s="193">
        <f t="shared" si="678"/>
        <v>3.4922712497391348</v>
      </c>
      <c r="H4232" s="193">
        <f t="shared" si="678"/>
        <v>3.6214097997576884</v>
      </c>
      <c r="I4232" s="193">
        <f t="shared" si="678"/>
        <v>3.7553236847683733</v>
      </c>
      <c r="J4232" s="193">
        <f t="shared" si="678"/>
        <v>3.8941894889459681</v>
      </c>
      <c r="K4232" s="193">
        <f>MAX(0,(F4232-'2031 forecast'!$C$10))</f>
        <v>0</v>
      </c>
      <c r="L4232" s="193">
        <f>MAX(0,(G4232-'2031 forecast'!$C$10))</f>
        <v>0</v>
      </c>
      <c r="M4232" s="193">
        <f>MAX(0,(H4232-'2031 forecast'!$C$10))</f>
        <v>0</v>
      </c>
      <c r="N4232" s="193">
        <f>MAX(0,(I4232-'2031 forecast'!$C$10))</f>
        <v>0</v>
      </c>
      <c r="O4232" s="193">
        <f>MAX(0,(J4232-'2031 forecast'!$C$10))</f>
        <v>0</v>
      </c>
      <c r="P4232" s="175" t="str">
        <f t="shared" si="684"/>
        <v/>
      </c>
      <c r="Q4232" s="175" t="str">
        <f t="shared" si="685"/>
        <v/>
      </c>
    </row>
    <row r="4233" spans="1:17" s="1" customFormat="1" x14ac:dyDescent="0.3">
      <c r="A4233" s="189">
        <f t="shared" si="683"/>
        <v>44007.208333323077</v>
      </c>
      <c r="B4233" s="190">
        <f t="shared" si="679"/>
        <v>44007</v>
      </c>
      <c r="C4233" s="1">
        <f t="shared" si="680"/>
        <v>5</v>
      </c>
      <c r="D4233" s="191">
        <v>2.2964135824530825</v>
      </c>
      <c r="E4233" s="192">
        <f t="shared" si="681"/>
        <v>7.9739854606793227E-5</v>
      </c>
      <c r="F4233" s="193">
        <f t="shared" si="682"/>
        <v>3.4238667099426552</v>
      </c>
      <c r="G4233" s="193">
        <f t="shared" si="678"/>
        <v>3.55047577056812</v>
      </c>
      <c r="H4233" s="193">
        <f t="shared" si="678"/>
        <v>3.6817666297536493</v>
      </c>
      <c r="I4233" s="193">
        <f t="shared" si="678"/>
        <v>3.8179124128478454</v>
      </c>
      <c r="J4233" s="193">
        <f t="shared" si="678"/>
        <v>3.9590926470950669</v>
      </c>
      <c r="K4233" s="193">
        <f>MAX(0,(F4233-'2031 forecast'!$C$10))</f>
        <v>0</v>
      </c>
      <c r="L4233" s="193">
        <f>MAX(0,(G4233-'2031 forecast'!$C$10))</f>
        <v>0</v>
      </c>
      <c r="M4233" s="193">
        <f>MAX(0,(H4233-'2031 forecast'!$C$10))</f>
        <v>0</v>
      </c>
      <c r="N4233" s="193">
        <f>MAX(0,(I4233-'2031 forecast'!$C$10))</f>
        <v>0</v>
      </c>
      <c r="O4233" s="193">
        <f>MAX(0,(J4233-'2031 forecast'!$C$10))</f>
        <v>0</v>
      </c>
      <c r="P4233" s="175" t="str">
        <f t="shared" si="684"/>
        <v/>
      </c>
      <c r="Q4233" s="175" t="str">
        <f t="shared" si="685"/>
        <v/>
      </c>
    </row>
    <row r="4234" spans="1:17" s="1" customFormat="1" x14ac:dyDescent="0.3">
      <c r="A4234" s="189">
        <f t="shared" si="683"/>
        <v>44007.249999989741</v>
      </c>
      <c r="B4234" s="190">
        <f t="shared" si="679"/>
        <v>44007</v>
      </c>
      <c r="C4234" s="1">
        <f t="shared" si="680"/>
        <v>6</v>
      </c>
      <c r="D4234" s="191">
        <v>2.5222903282681401</v>
      </c>
      <c r="E4234" s="192">
        <f t="shared" si="681"/>
        <v>8.7583118994346675E-5</v>
      </c>
      <c r="F4234" s="193">
        <f t="shared" si="682"/>
        <v>3.7606404846911139</v>
      </c>
      <c r="G4234" s="193">
        <f t="shared" si="678"/>
        <v>3.8997028955420339</v>
      </c>
      <c r="H4234" s="193">
        <f t="shared" si="678"/>
        <v>4.0439076097294189</v>
      </c>
      <c r="I4234" s="193">
        <f t="shared" si="678"/>
        <v>4.1934447813246836</v>
      </c>
      <c r="J4234" s="193">
        <f t="shared" si="678"/>
        <v>4.3485115959896641</v>
      </c>
      <c r="K4234" s="193">
        <f>MAX(0,(F4234-'2031 forecast'!$C$10))</f>
        <v>0</v>
      </c>
      <c r="L4234" s="193">
        <f>MAX(0,(G4234-'2031 forecast'!$C$10))</f>
        <v>0</v>
      </c>
      <c r="M4234" s="193">
        <f>MAX(0,(H4234-'2031 forecast'!$C$10))</f>
        <v>0</v>
      </c>
      <c r="N4234" s="193">
        <f>MAX(0,(I4234-'2031 forecast'!$C$10))</f>
        <v>0</v>
      </c>
      <c r="O4234" s="193">
        <f>MAX(0,(J4234-'2031 forecast'!$C$10))</f>
        <v>0</v>
      </c>
      <c r="P4234" s="175" t="str">
        <f t="shared" si="684"/>
        <v/>
      </c>
      <c r="Q4234" s="175" t="str">
        <f t="shared" si="685"/>
        <v/>
      </c>
    </row>
    <row r="4235" spans="1:17" s="1" customFormat="1" x14ac:dyDescent="0.3">
      <c r="A4235" s="189">
        <f t="shared" si="683"/>
        <v>44007.291666656405</v>
      </c>
      <c r="B4235" s="190">
        <f t="shared" si="679"/>
        <v>44007</v>
      </c>
      <c r="C4235" s="1">
        <f t="shared" si="680"/>
        <v>7</v>
      </c>
      <c r="D4235" s="191">
        <v>2.7858131983857066</v>
      </c>
      <c r="E4235" s="192">
        <f t="shared" si="681"/>
        <v>9.6733594113159003E-5</v>
      </c>
      <c r="F4235" s="193">
        <f t="shared" si="682"/>
        <v>4.1535432218976478</v>
      </c>
      <c r="G4235" s="193">
        <f t="shared" si="678"/>
        <v>4.3071345413449329</v>
      </c>
      <c r="H4235" s="193">
        <f t="shared" si="678"/>
        <v>4.4664054197011485</v>
      </c>
      <c r="I4235" s="193">
        <f t="shared" si="678"/>
        <v>4.6315658778809929</v>
      </c>
      <c r="J4235" s="193">
        <f t="shared" si="678"/>
        <v>4.8028337030333601</v>
      </c>
      <c r="K4235" s="193">
        <f>MAX(0,(F4235-'2031 forecast'!$C$10))</f>
        <v>0</v>
      </c>
      <c r="L4235" s="193">
        <f>MAX(0,(G4235-'2031 forecast'!$C$10))</f>
        <v>0</v>
      </c>
      <c r="M4235" s="193">
        <f>MAX(0,(H4235-'2031 forecast'!$C$10))</f>
        <v>0</v>
      </c>
      <c r="N4235" s="193">
        <f>MAX(0,(I4235-'2031 forecast'!$C$10))</f>
        <v>0</v>
      </c>
      <c r="O4235" s="193">
        <f>MAX(0,(J4235-'2031 forecast'!$C$10))</f>
        <v>0</v>
      </c>
      <c r="P4235" s="175" t="str">
        <f t="shared" si="684"/>
        <v/>
      </c>
      <c r="Q4235" s="175" t="str">
        <f t="shared" si="685"/>
        <v/>
      </c>
    </row>
    <row r="4236" spans="1:17" s="1" customFormat="1" x14ac:dyDescent="0.3">
      <c r="A4236" s="189">
        <f t="shared" si="683"/>
        <v>44007.333333323069</v>
      </c>
      <c r="B4236" s="190">
        <f t="shared" si="679"/>
        <v>44007</v>
      </c>
      <c r="C4236" s="1">
        <f t="shared" si="680"/>
        <v>8</v>
      </c>
      <c r="D4236" s="191">
        <v>3.0342776187822702</v>
      </c>
      <c r="E4236" s="192">
        <f t="shared" si="681"/>
        <v>1.0536118493946779E-4</v>
      </c>
      <c r="F4236" s="193">
        <f t="shared" si="682"/>
        <v>4.5239943741209521</v>
      </c>
      <c r="G4236" s="193">
        <f t="shared" si="678"/>
        <v>4.6912843788162375</v>
      </c>
      <c r="H4236" s="193">
        <f t="shared" si="678"/>
        <v>4.8647604976744949</v>
      </c>
      <c r="I4236" s="193">
        <f t="shared" si="678"/>
        <v>5.0446514832055147</v>
      </c>
      <c r="J4236" s="193">
        <f t="shared" si="678"/>
        <v>5.2311945468174175</v>
      </c>
      <c r="K4236" s="193">
        <f>MAX(0,(F4236-'2031 forecast'!$C$10))</f>
        <v>0</v>
      </c>
      <c r="L4236" s="193">
        <f>MAX(0,(G4236-'2031 forecast'!$C$10))</f>
        <v>0</v>
      </c>
      <c r="M4236" s="193">
        <f>MAX(0,(H4236-'2031 forecast'!$C$10))</f>
        <v>0</v>
      </c>
      <c r="N4236" s="193">
        <f>MAX(0,(I4236-'2031 forecast'!$C$10))</f>
        <v>0</v>
      </c>
      <c r="O4236" s="193">
        <f>MAX(0,(J4236-'2031 forecast'!$C$10))</f>
        <v>0</v>
      </c>
      <c r="P4236" s="175" t="str">
        <f t="shared" si="684"/>
        <v/>
      </c>
      <c r="Q4236" s="175" t="str">
        <f t="shared" si="685"/>
        <v/>
      </c>
    </row>
    <row r="4237" spans="1:17" s="1" customFormat="1" x14ac:dyDescent="0.3">
      <c r="A4237" s="189">
        <f t="shared" si="683"/>
        <v>44007.374999989734</v>
      </c>
      <c r="B4237" s="190">
        <f t="shared" si="679"/>
        <v>44007</v>
      </c>
      <c r="C4237" s="1">
        <f t="shared" si="680"/>
        <v>9</v>
      </c>
      <c r="D4237" s="191">
        <v>3.1999205657133114</v>
      </c>
      <c r="E4237" s="192">
        <f t="shared" si="681"/>
        <v>1.1111291215700695E-4</v>
      </c>
      <c r="F4237" s="193">
        <f t="shared" si="682"/>
        <v>4.7709618089364865</v>
      </c>
      <c r="G4237" s="193">
        <f t="shared" si="678"/>
        <v>4.9473842704637736</v>
      </c>
      <c r="H4237" s="193">
        <f t="shared" si="678"/>
        <v>5.1303305496567244</v>
      </c>
      <c r="I4237" s="193">
        <f t="shared" si="678"/>
        <v>5.3200418867551944</v>
      </c>
      <c r="J4237" s="193">
        <f t="shared" si="678"/>
        <v>5.5167684426734533</v>
      </c>
      <c r="K4237" s="193">
        <f>MAX(0,(F4237-'2031 forecast'!$C$10))</f>
        <v>0</v>
      </c>
      <c r="L4237" s="193">
        <f>MAX(0,(G4237-'2031 forecast'!$C$10))</f>
        <v>0</v>
      </c>
      <c r="M4237" s="193">
        <f>MAX(0,(H4237-'2031 forecast'!$C$10))</f>
        <v>0</v>
      </c>
      <c r="N4237" s="193">
        <f>MAX(0,(I4237-'2031 forecast'!$C$10))</f>
        <v>0</v>
      </c>
      <c r="O4237" s="193">
        <f>MAX(0,(J4237-'2031 forecast'!$C$10))</f>
        <v>0</v>
      </c>
      <c r="P4237" s="175" t="str">
        <f t="shared" si="684"/>
        <v/>
      </c>
      <c r="Q4237" s="175" t="str">
        <f t="shared" si="685"/>
        <v/>
      </c>
    </row>
    <row r="4238" spans="1:17" s="1" customFormat="1" x14ac:dyDescent="0.3">
      <c r="A4238" s="189">
        <f t="shared" si="683"/>
        <v>44007.416666656398</v>
      </c>
      <c r="B4238" s="190">
        <f t="shared" si="679"/>
        <v>44007</v>
      </c>
      <c r="C4238" s="1">
        <f t="shared" si="680"/>
        <v>10</v>
      </c>
      <c r="D4238" s="191">
        <v>3.4709726606913804</v>
      </c>
      <c r="E4238" s="192">
        <f t="shared" si="681"/>
        <v>1.2052482942207108E-4</v>
      </c>
      <c r="F4238" s="193">
        <f t="shared" si="682"/>
        <v>5.1750903386346367</v>
      </c>
      <c r="G4238" s="193">
        <f t="shared" si="678"/>
        <v>5.3664568204324699</v>
      </c>
      <c r="H4238" s="193">
        <f t="shared" si="678"/>
        <v>5.5648997256276473</v>
      </c>
      <c r="I4238" s="193">
        <f t="shared" si="678"/>
        <v>5.7706807289273989</v>
      </c>
      <c r="J4238" s="193">
        <f t="shared" si="678"/>
        <v>5.9840711813469705</v>
      </c>
      <c r="K4238" s="193">
        <f>MAX(0,(F4238-'2031 forecast'!$C$10))</f>
        <v>0</v>
      </c>
      <c r="L4238" s="193">
        <f>MAX(0,(G4238-'2031 forecast'!$C$10))</f>
        <v>0</v>
      </c>
      <c r="M4238" s="193">
        <f>MAX(0,(H4238-'2031 forecast'!$C$10))</f>
        <v>0</v>
      </c>
      <c r="N4238" s="193">
        <f>MAX(0,(I4238-'2031 forecast'!$C$10))</f>
        <v>3.3680728927398818E-2</v>
      </c>
      <c r="O4238" s="193">
        <f>MAX(0,(J4238-'2031 forecast'!$C$10))</f>
        <v>0.24707118134697037</v>
      </c>
      <c r="P4238" s="175" t="str">
        <f t="shared" si="684"/>
        <v/>
      </c>
      <c r="Q4238" s="175" t="str">
        <f t="shared" si="685"/>
        <v/>
      </c>
    </row>
    <row r="4239" spans="1:17" s="1" customFormat="1" x14ac:dyDescent="0.3">
      <c r="A4239" s="189">
        <f t="shared" si="683"/>
        <v>44007.458333323062</v>
      </c>
      <c r="B4239" s="190">
        <f t="shared" si="679"/>
        <v>44007</v>
      </c>
      <c r="C4239" s="1">
        <f t="shared" si="680"/>
        <v>11</v>
      </c>
      <c r="D4239" s="191">
        <v>3.6366156076224225</v>
      </c>
      <c r="E4239" s="192">
        <f t="shared" si="681"/>
        <v>1.2627655663961025E-4</v>
      </c>
      <c r="F4239" s="193">
        <f t="shared" si="682"/>
        <v>5.422057773450172</v>
      </c>
      <c r="G4239" s="193">
        <f t="shared" si="678"/>
        <v>5.622556712080006</v>
      </c>
      <c r="H4239" s="193">
        <f t="shared" si="678"/>
        <v>5.8304697776098768</v>
      </c>
      <c r="I4239" s="193">
        <f t="shared" si="678"/>
        <v>6.0460711324770795</v>
      </c>
      <c r="J4239" s="193">
        <f t="shared" si="678"/>
        <v>6.2696450772030072</v>
      </c>
      <c r="K4239" s="193">
        <f>MAX(0,(F4239-'2031 forecast'!$C$10))</f>
        <v>0</v>
      </c>
      <c r="L4239" s="193">
        <f>MAX(0,(G4239-'2031 forecast'!$C$10))</f>
        <v>0</v>
      </c>
      <c r="M4239" s="193">
        <f>MAX(0,(H4239-'2031 forecast'!$C$10))</f>
        <v>9.3469777609876736E-2</v>
      </c>
      <c r="N4239" s="193">
        <f>MAX(0,(I4239-'2031 forecast'!$C$10))</f>
        <v>0.3090711324770794</v>
      </c>
      <c r="O4239" s="193">
        <f>MAX(0,(J4239-'2031 forecast'!$C$10))</f>
        <v>0.53264507720300713</v>
      </c>
      <c r="P4239" s="175" t="str">
        <f t="shared" si="684"/>
        <v/>
      </c>
      <c r="Q4239" s="175" t="str">
        <f t="shared" si="685"/>
        <v/>
      </c>
    </row>
    <row r="4240" spans="1:17" s="1" customFormat="1" x14ac:dyDescent="0.3">
      <c r="A4240" s="189">
        <f t="shared" si="683"/>
        <v>44007.499999989726</v>
      </c>
      <c r="B4240" s="190">
        <f t="shared" si="679"/>
        <v>44007</v>
      </c>
      <c r="C4240" s="1">
        <f t="shared" si="680"/>
        <v>12</v>
      </c>
      <c r="D4240" s="191">
        <v>3.7194370810879436</v>
      </c>
      <c r="E4240" s="192">
        <f t="shared" si="681"/>
        <v>1.2915242024837985E-4</v>
      </c>
      <c r="F4240" s="193">
        <f t="shared" si="682"/>
        <v>5.5455414908579401</v>
      </c>
      <c r="G4240" s="193">
        <f t="shared" si="678"/>
        <v>5.7506066579037745</v>
      </c>
      <c r="H4240" s="193">
        <f t="shared" si="678"/>
        <v>5.9632548036009929</v>
      </c>
      <c r="I4240" s="193">
        <f t="shared" si="678"/>
        <v>6.1837663342519198</v>
      </c>
      <c r="J4240" s="193">
        <f t="shared" si="678"/>
        <v>6.4124320251310261</v>
      </c>
      <c r="K4240" s="193">
        <f>MAX(0,(F4240-'2031 forecast'!$C$10))</f>
        <v>0</v>
      </c>
      <c r="L4240" s="193">
        <f>MAX(0,(G4240-'2031 forecast'!$C$10))</f>
        <v>1.3606657903774355E-2</v>
      </c>
      <c r="M4240" s="193">
        <f>MAX(0,(H4240-'2031 forecast'!$C$10))</f>
        <v>0.22625480360099282</v>
      </c>
      <c r="N4240" s="193">
        <f>MAX(0,(I4240-'2031 forecast'!$C$10))</f>
        <v>0.44676633425191969</v>
      </c>
      <c r="O4240" s="193">
        <f>MAX(0,(J4240-'2031 forecast'!$C$10))</f>
        <v>0.67543202513102596</v>
      </c>
      <c r="P4240" s="175" t="str">
        <f t="shared" si="684"/>
        <v/>
      </c>
      <c r="Q4240" s="175" t="str">
        <f t="shared" si="685"/>
        <v/>
      </c>
    </row>
    <row r="4241" spans="1:17" s="1" customFormat="1" x14ac:dyDescent="0.3">
      <c r="A4241" s="189">
        <f t="shared" si="683"/>
        <v>44007.541666656391</v>
      </c>
      <c r="B4241" s="190">
        <f t="shared" si="679"/>
        <v>44007</v>
      </c>
      <c r="C4241" s="1">
        <f t="shared" si="680"/>
        <v>13</v>
      </c>
      <c r="D4241" s="191">
        <v>3.7570832053904533</v>
      </c>
      <c r="E4241" s="192">
        <f t="shared" si="681"/>
        <v>1.3045963097963877E-4</v>
      </c>
      <c r="F4241" s="193">
        <f t="shared" si="682"/>
        <v>5.6016704533160171</v>
      </c>
      <c r="G4241" s="193">
        <f t="shared" si="678"/>
        <v>5.8088111787327605</v>
      </c>
      <c r="H4241" s="193">
        <f t="shared" si="678"/>
        <v>6.0236116335969543</v>
      </c>
      <c r="I4241" s="193">
        <f t="shared" si="678"/>
        <v>6.2463550623313937</v>
      </c>
      <c r="J4241" s="193">
        <f t="shared" si="678"/>
        <v>6.4773351832801263</v>
      </c>
      <c r="K4241" s="193">
        <f>MAX(0,(F4241-'2031 forecast'!$C$10))</f>
        <v>0</v>
      </c>
      <c r="L4241" s="193">
        <f>MAX(0,(G4241-'2031 forecast'!$C$10))</f>
        <v>7.1811178732760439E-2</v>
      </c>
      <c r="M4241" s="193">
        <f>MAX(0,(H4241-'2031 forecast'!$C$10))</f>
        <v>0.28661163359695419</v>
      </c>
      <c r="N4241" s="193">
        <f>MAX(0,(I4241-'2031 forecast'!$C$10))</f>
        <v>0.5093550623313936</v>
      </c>
      <c r="O4241" s="193">
        <f>MAX(0,(J4241-'2031 forecast'!$C$10))</f>
        <v>0.74033518328012615</v>
      </c>
      <c r="P4241" s="175" t="str">
        <f t="shared" si="684"/>
        <v/>
      </c>
      <c r="Q4241" s="175" t="str">
        <f t="shared" si="685"/>
        <v/>
      </c>
    </row>
    <row r="4242" spans="1:17" s="1" customFormat="1" x14ac:dyDescent="0.3">
      <c r="A4242" s="189">
        <f t="shared" si="683"/>
        <v>44007.583333323055</v>
      </c>
      <c r="B4242" s="190">
        <f t="shared" si="679"/>
        <v>44007</v>
      </c>
      <c r="C4242" s="1">
        <f t="shared" si="680"/>
        <v>14</v>
      </c>
      <c r="D4242" s="191">
        <v>3.7947293296929629</v>
      </c>
      <c r="E4242" s="192">
        <f t="shared" si="681"/>
        <v>1.3176684171089769E-4</v>
      </c>
      <c r="F4242" s="193">
        <f t="shared" si="682"/>
        <v>5.6577994157740941</v>
      </c>
      <c r="G4242" s="193">
        <f t="shared" si="678"/>
        <v>5.8670156995617466</v>
      </c>
      <c r="H4242" s="193">
        <f t="shared" si="678"/>
        <v>6.0839684635929165</v>
      </c>
      <c r="I4242" s="193">
        <f t="shared" si="678"/>
        <v>6.3089437904108667</v>
      </c>
      <c r="J4242" s="193">
        <f t="shared" si="678"/>
        <v>6.5422383414292264</v>
      </c>
      <c r="K4242" s="193">
        <f>MAX(0,(F4242-'2031 forecast'!$C$10))</f>
        <v>0</v>
      </c>
      <c r="L4242" s="193">
        <f>MAX(0,(G4242-'2031 forecast'!$C$10))</f>
        <v>0.13001569956174652</v>
      </c>
      <c r="M4242" s="193">
        <f>MAX(0,(H4242-'2031 forecast'!$C$10))</f>
        <v>0.34696846359291644</v>
      </c>
      <c r="N4242" s="193">
        <f>MAX(0,(I4242-'2031 forecast'!$C$10))</f>
        <v>0.57194379041086663</v>
      </c>
      <c r="O4242" s="193">
        <f>MAX(0,(J4242-'2031 forecast'!$C$10))</f>
        <v>0.80523834142922635</v>
      </c>
      <c r="P4242" s="175" t="str">
        <f t="shared" si="684"/>
        <v/>
      </c>
      <c r="Q4242" s="175" t="str">
        <f t="shared" si="685"/>
        <v/>
      </c>
    </row>
    <row r="4243" spans="1:17" s="1" customFormat="1" x14ac:dyDescent="0.3">
      <c r="A4243" s="189">
        <f t="shared" si="683"/>
        <v>44007.624999989719</v>
      </c>
      <c r="B4243" s="190">
        <f t="shared" si="679"/>
        <v>44007</v>
      </c>
      <c r="C4243" s="1">
        <f t="shared" si="680"/>
        <v>15</v>
      </c>
      <c r="D4243" s="191">
        <v>3.8926092528794878</v>
      </c>
      <c r="E4243" s="192">
        <f t="shared" si="681"/>
        <v>1.3516558961217083E-4</v>
      </c>
      <c r="F4243" s="193">
        <f t="shared" si="682"/>
        <v>5.8037347181650913</v>
      </c>
      <c r="G4243" s="193">
        <f t="shared" si="678"/>
        <v>6.0183474537171087</v>
      </c>
      <c r="H4243" s="193">
        <f t="shared" si="678"/>
        <v>6.2408962215824157</v>
      </c>
      <c r="I4243" s="193">
        <f t="shared" si="678"/>
        <v>6.4716744834174955</v>
      </c>
      <c r="J4243" s="193">
        <f t="shared" si="678"/>
        <v>6.7109865526168848</v>
      </c>
      <c r="K4243" s="193">
        <f>MAX(0,(F4243-'2031 forecast'!$C$10))</f>
        <v>6.6734718165091245E-2</v>
      </c>
      <c r="L4243" s="193">
        <f>MAX(0,(G4243-'2031 forecast'!$C$10))</f>
        <v>0.28134745371710856</v>
      </c>
      <c r="M4243" s="193">
        <f>MAX(0,(H4243-'2031 forecast'!$C$10))</f>
        <v>0.50389622158241565</v>
      </c>
      <c r="N4243" s="193">
        <f>MAX(0,(I4243-'2031 forecast'!$C$10))</f>
        <v>0.73467448341749542</v>
      </c>
      <c r="O4243" s="193">
        <f>MAX(0,(J4243-'2031 forecast'!$C$10))</f>
        <v>0.97398655261688472</v>
      </c>
      <c r="P4243" s="175">
        <f t="shared" si="684"/>
        <v>1</v>
      </c>
      <c r="Q4243" s="175" t="str">
        <f t="shared" si="685"/>
        <v/>
      </c>
    </row>
    <row r="4244" spans="1:17" s="1" customFormat="1" x14ac:dyDescent="0.3">
      <c r="A4244" s="189">
        <f t="shared" si="683"/>
        <v>44007.666666656383</v>
      </c>
      <c r="B4244" s="190">
        <f t="shared" si="679"/>
        <v>44007</v>
      </c>
      <c r="C4244" s="1">
        <f t="shared" si="680"/>
        <v>16</v>
      </c>
      <c r="D4244" s="191">
        <v>3.960372276624005</v>
      </c>
      <c r="E4244" s="192">
        <f t="shared" si="681"/>
        <v>1.3751856892843685E-4</v>
      </c>
      <c r="F4244" s="193">
        <f t="shared" si="682"/>
        <v>5.9047668505896285</v>
      </c>
      <c r="G4244" s="193">
        <f t="shared" si="678"/>
        <v>6.1231155912092827</v>
      </c>
      <c r="H4244" s="193">
        <f t="shared" si="678"/>
        <v>6.349538515575146</v>
      </c>
      <c r="I4244" s="193">
        <f t="shared" si="678"/>
        <v>6.5843341939605464</v>
      </c>
      <c r="J4244" s="193">
        <f t="shared" si="678"/>
        <v>6.8278122372852632</v>
      </c>
      <c r="K4244" s="193">
        <f>MAX(0,(F4244-'2031 forecast'!$C$10))</f>
        <v>0.16776685058962837</v>
      </c>
      <c r="L4244" s="193">
        <f>MAX(0,(G4244-'2031 forecast'!$C$10))</f>
        <v>0.38611559120928263</v>
      </c>
      <c r="M4244" s="193">
        <f>MAX(0,(H4244-'2031 forecast'!$C$10))</f>
        <v>0.61253851557514594</v>
      </c>
      <c r="N4244" s="193">
        <f>MAX(0,(I4244-'2031 forecast'!$C$10))</f>
        <v>0.84733419396054632</v>
      </c>
      <c r="O4244" s="193">
        <f>MAX(0,(J4244-'2031 forecast'!$C$10))</f>
        <v>1.0908122372852631</v>
      </c>
      <c r="P4244" s="175">
        <f t="shared" si="684"/>
        <v>2</v>
      </c>
      <c r="Q4244" s="175" t="str">
        <f t="shared" si="685"/>
        <v/>
      </c>
    </row>
    <row r="4245" spans="1:17" s="1" customFormat="1" x14ac:dyDescent="0.3">
      <c r="A4245" s="189">
        <f t="shared" si="683"/>
        <v>44007.708333323048</v>
      </c>
      <c r="B4245" s="190">
        <f t="shared" si="679"/>
        <v>44007</v>
      </c>
      <c r="C4245" s="1">
        <f t="shared" si="680"/>
        <v>17</v>
      </c>
      <c r="D4245" s="191">
        <v>4.0733106495315337</v>
      </c>
      <c r="E4245" s="192">
        <f t="shared" si="681"/>
        <v>1.4144020112221358E-4</v>
      </c>
      <c r="F4245" s="193">
        <f t="shared" si="682"/>
        <v>6.0731537379638585</v>
      </c>
      <c r="G4245" s="193">
        <f t="shared" ref="G4245:J4264" si="686">$E4245*G$2</f>
        <v>6.2977291536962401</v>
      </c>
      <c r="H4245" s="193">
        <f t="shared" si="686"/>
        <v>6.530609005563031</v>
      </c>
      <c r="I4245" s="193">
        <f t="shared" si="686"/>
        <v>6.7721003781989664</v>
      </c>
      <c r="J4245" s="193">
        <f t="shared" si="686"/>
        <v>7.022521711732562</v>
      </c>
      <c r="K4245" s="193">
        <f>MAX(0,(F4245-'2031 forecast'!$C$10))</f>
        <v>0.33615373796385839</v>
      </c>
      <c r="L4245" s="193">
        <f>MAX(0,(G4245-'2031 forecast'!$C$10))</f>
        <v>0.56072915369623999</v>
      </c>
      <c r="M4245" s="193">
        <f>MAX(0,(H4245-'2031 forecast'!$C$10))</f>
        <v>0.79360900556303093</v>
      </c>
      <c r="N4245" s="193">
        <f>MAX(0,(I4245-'2031 forecast'!$C$10))</f>
        <v>1.0351003781989663</v>
      </c>
      <c r="O4245" s="193">
        <f>MAX(0,(J4245-'2031 forecast'!$C$10))</f>
        <v>1.2855217117325619</v>
      </c>
      <c r="P4245" s="175">
        <f t="shared" si="684"/>
        <v>3</v>
      </c>
      <c r="Q4245" s="175" t="str">
        <f t="shared" si="685"/>
        <v/>
      </c>
    </row>
    <row r="4246" spans="1:17" s="1" customFormat="1" x14ac:dyDescent="0.3">
      <c r="A4246" s="189">
        <f t="shared" si="683"/>
        <v>44007.749999989712</v>
      </c>
      <c r="B4246" s="190">
        <f t="shared" si="679"/>
        <v>44007</v>
      </c>
      <c r="C4246" s="1">
        <f t="shared" si="680"/>
        <v>18</v>
      </c>
      <c r="D4246" s="191">
        <v>4.005547625787016</v>
      </c>
      <c r="E4246" s="192">
        <f t="shared" si="681"/>
        <v>1.3908722180594753E-4</v>
      </c>
      <c r="F4246" s="193">
        <f t="shared" si="682"/>
        <v>5.9721216055393196</v>
      </c>
      <c r="G4246" s="193">
        <f t="shared" si="686"/>
        <v>6.1929610162040651</v>
      </c>
      <c r="H4246" s="193">
        <f t="shared" si="686"/>
        <v>6.4219667115702999</v>
      </c>
      <c r="I4246" s="193">
        <f t="shared" si="686"/>
        <v>6.6594406676559137</v>
      </c>
      <c r="J4246" s="193">
        <f t="shared" si="686"/>
        <v>6.9056960270641818</v>
      </c>
      <c r="K4246" s="193">
        <f>MAX(0,(F4246-'2031 forecast'!$C$10))</f>
        <v>0.23512160553931949</v>
      </c>
      <c r="L4246" s="193">
        <f>MAX(0,(G4246-'2031 forecast'!$C$10))</f>
        <v>0.45596101620406504</v>
      </c>
      <c r="M4246" s="193">
        <f>MAX(0,(H4246-'2031 forecast'!$C$10))</f>
        <v>0.68496671157029976</v>
      </c>
      <c r="N4246" s="193">
        <f>MAX(0,(I4246-'2031 forecast'!$C$10))</f>
        <v>0.92244066765591359</v>
      </c>
      <c r="O4246" s="193">
        <f>MAX(0,(J4246-'2031 forecast'!$C$10))</f>
        <v>1.1686960270641817</v>
      </c>
      <c r="P4246" s="175">
        <f t="shared" si="684"/>
        <v>4</v>
      </c>
      <c r="Q4246" s="175" t="str">
        <f t="shared" si="685"/>
        <v/>
      </c>
    </row>
    <row r="4247" spans="1:17" s="1" customFormat="1" x14ac:dyDescent="0.3">
      <c r="A4247" s="189">
        <f t="shared" si="683"/>
        <v>44007.791666656376</v>
      </c>
      <c r="B4247" s="190">
        <f t="shared" si="679"/>
        <v>44007</v>
      </c>
      <c r="C4247" s="1">
        <f t="shared" si="680"/>
        <v>19</v>
      </c>
      <c r="D4247" s="191">
        <v>3.9227261523214954</v>
      </c>
      <c r="E4247" s="192">
        <f t="shared" si="681"/>
        <v>1.3621135819717796E-4</v>
      </c>
      <c r="F4247" s="193">
        <f t="shared" si="682"/>
        <v>5.8486378881315533</v>
      </c>
      <c r="G4247" s="193">
        <f t="shared" si="686"/>
        <v>6.0649110703802975</v>
      </c>
      <c r="H4247" s="193">
        <f t="shared" si="686"/>
        <v>6.2891816855791856</v>
      </c>
      <c r="I4247" s="193">
        <f t="shared" si="686"/>
        <v>6.5217454658810743</v>
      </c>
      <c r="J4247" s="193">
        <f t="shared" si="686"/>
        <v>6.7629090791361648</v>
      </c>
      <c r="K4247" s="193">
        <f>MAX(0,(F4247-'2031 forecast'!$C$10))</f>
        <v>0.11163788813155318</v>
      </c>
      <c r="L4247" s="193">
        <f>MAX(0,(G4247-'2031 forecast'!$C$10))</f>
        <v>0.32791107038029743</v>
      </c>
      <c r="M4247" s="193">
        <f>MAX(0,(H4247-'2031 forecast'!$C$10))</f>
        <v>0.55218168557918546</v>
      </c>
      <c r="N4247" s="193">
        <f>MAX(0,(I4247-'2031 forecast'!$C$10))</f>
        <v>0.78474546588107419</v>
      </c>
      <c r="O4247" s="193">
        <f>MAX(0,(J4247-'2031 forecast'!$C$10))</f>
        <v>1.0259090791361647</v>
      </c>
      <c r="P4247" s="175">
        <f t="shared" si="684"/>
        <v>5</v>
      </c>
      <c r="Q4247" s="175">
        <f t="shared" si="685"/>
        <v>5</v>
      </c>
    </row>
    <row r="4248" spans="1:17" s="1" customFormat="1" x14ac:dyDescent="0.3">
      <c r="A4248" s="189">
        <f t="shared" si="683"/>
        <v>44007.83333332304</v>
      </c>
      <c r="B4248" s="190">
        <f t="shared" si="679"/>
        <v>44007</v>
      </c>
      <c r="C4248" s="1">
        <f t="shared" si="680"/>
        <v>20</v>
      </c>
      <c r="D4248" s="191">
        <v>3.6893201816459364</v>
      </c>
      <c r="E4248" s="192">
        <f t="shared" si="681"/>
        <v>1.2810665166337274E-4</v>
      </c>
      <c r="F4248" s="193">
        <f t="shared" si="682"/>
        <v>5.50063832089148</v>
      </c>
      <c r="G4248" s="193">
        <f t="shared" si="686"/>
        <v>5.7040430412405865</v>
      </c>
      <c r="H4248" s="193">
        <f t="shared" si="686"/>
        <v>5.914969339604224</v>
      </c>
      <c r="I4248" s="193">
        <f t="shared" si="686"/>
        <v>6.1336953517883428</v>
      </c>
      <c r="J4248" s="193">
        <f t="shared" si="686"/>
        <v>6.3605094986117479</v>
      </c>
      <c r="K4248" s="193">
        <f>MAX(0,(F4248-'2031 forecast'!$C$10))</f>
        <v>0</v>
      </c>
      <c r="L4248" s="193">
        <f>MAX(0,(G4248-'2031 forecast'!$C$10))</f>
        <v>0</v>
      </c>
      <c r="M4248" s="193">
        <f>MAX(0,(H4248-'2031 forecast'!$C$10))</f>
        <v>0.1779693396042239</v>
      </c>
      <c r="N4248" s="193">
        <f>MAX(0,(I4248-'2031 forecast'!$C$10))</f>
        <v>0.3966953517883427</v>
      </c>
      <c r="O4248" s="193">
        <f>MAX(0,(J4248-'2031 forecast'!$C$10))</f>
        <v>0.62350949861174776</v>
      </c>
      <c r="P4248" s="175" t="str">
        <f t="shared" si="684"/>
        <v/>
      </c>
      <c r="Q4248" s="175" t="str">
        <f t="shared" si="685"/>
        <v/>
      </c>
    </row>
    <row r="4249" spans="1:17" s="1" customFormat="1" x14ac:dyDescent="0.3">
      <c r="A4249" s="189">
        <f t="shared" si="683"/>
        <v>44007.874999989705</v>
      </c>
      <c r="B4249" s="190">
        <f t="shared" si="679"/>
        <v>44007</v>
      </c>
      <c r="C4249" s="1">
        <f t="shared" si="680"/>
        <v>21</v>
      </c>
      <c r="D4249" s="191">
        <v>3.4333265363888708</v>
      </c>
      <c r="E4249" s="192">
        <f t="shared" si="681"/>
        <v>1.1921761869081217E-4</v>
      </c>
      <c r="F4249" s="193">
        <f t="shared" si="682"/>
        <v>5.1189613761765598</v>
      </c>
      <c r="G4249" s="193">
        <f t="shared" si="686"/>
        <v>5.3082522996034847</v>
      </c>
      <c r="H4249" s="193">
        <f t="shared" si="686"/>
        <v>5.5045428956316851</v>
      </c>
      <c r="I4249" s="193">
        <f t="shared" si="686"/>
        <v>5.7080920008479259</v>
      </c>
      <c r="J4249" s="193">
        <f t="shared" si="686"/>
        <v>5.9191680231978703</v>
      </c>
      <c r="K4249" s="193">
        <f>MAX(0,(F4249-'2031 forecast'!$C$10))</f>
        <v>0</v>
      </c>
      <c r="L4249" s="193">
        <f>MAX(0,(G4249-'2031 forecast'!$C$10))</f>
        <v>0</v>
      </c>
      <c r="M4249" s="193">
        <f>MAX(0,(H4249-'2031 forecast'!$C$10))</f>
        <v>0</v>
      </c>
      <c r="N4249" s="193">
        <f>MAX(0,(I4249-'2031 forecast'!$C$10))</f>
        <v>0</v>
      </c>
      <c r="O4249" s="193">
        <f>MAX(0,(J4249-'2031 forecast'!$C$10))</f>
        <v>0.18216802319787018</v>
      </c>
      <c r="P4249" s="175" t="str">
        <f t="shared" si="684"/>
        <v/>
      </c>
      <c r="Q4249" s="175" t="str">
        <f t="shared" si="685"/>
        <v/>
      </c>
    </row>
    <row r="4250" spans="1:17" s="1" customFormat="1" x14ac:dyDescent="0.3">
      <c r="A4250" s="189">
        <f t="shared" si="683"/>
        <v>44007.916666656369</v>
      </c>
      <c r="B4250" s="190">
        <f t="shared" si="679"/>
        <v>44007</v>
      </c>
      <c r="C4250" s="1">
        <f t="shared" si="680"/>
        <v>22</v>
      </c>
      <c r="D4250" s="191">
        <v>3.1923913408528102</v>
      </c>
      <c r="E4250" s="192">
        <f t="shared" si="681"/>
        <v>1.108514700107552E-4</v>
      </c>
      <c r="F4250" s="193">
        <f t="shared" si="682"/>
        <v>4.7597360164448723</v>
      </c>
      <c r="G4250" s="193">
        <f t="shared" si="686"/>
        <v>4.9357433662979773</v>
      </c>
      <c r="H4250" s="193">
        <f t="shared" si="686"/>
        <v>5.1182591836575329</v>
      </c>
      <c r="I4250" s="193">
        <f t="shared" si="686"/>
        <v>5.307524141139301</v>
      </c>
      <c r="J4250" s="193">
        <f t="shared" si="686"/>
        <v>5.5037878110436349</v>
      </c>
      <c r="K4250" s="193">
        <f>MAX(0,(F4250-'2031 forecast'!$C$10))</f>
        <v>0</v>
      </c>
      <c r="L4250" s="193">
        <f>MAX(0,(G4250-'2031 forecast'!$C$10))</f>
        <v>0</v>
      </c>
      <c r="M4250" s="193">
        <f>MAX(0,(H4250-'2031 forecast'!$C$10))</f>
        <v>0</v>
      </c>
      <c r="N4250" s="193">
        <f>MAX(0,(I4250-'2031 forecast'!$C$10))</f>
        <v>0</v>
      </c>
      <c r="O4250" s="193">
        <f>MAX(0,(J4250-'2031 forecast'!$C$10))</f>
        <v>0</v>
      </c>
      <c r="P4250" s="175" t="str">
        <f t="shared" si="684"/>
        <v/>
      </c>
      <c r="Q4250" s="175" t="str">
        <f t="shared" si="685"/>
        <v/>
      </c>
    </row>
    <row r="4251" spans="1:17" s="1" customFormat="1" x14ac:dyDescent="0.3">
      <c r="A4251" s="189">
        <f t="shared" si="683"/>
        <v>44007.958333323033</v>
      </c>
      <c r="B4251" s="190">
        <f t="shared" si="679"/>
        <v>44007</v>
      </c>
      <c r="C4251" s="1">
        <f t="shared" si="680"/>
        <v>23</v>
      </c>
      <c r="D4251" s="191">
        <v>2.8987515712932352</v>
      </c>
      <c r="E4251" s="192">
        <f t="shared" si="681"/>
        <v>1.0065522630693572E-4</v>
      </c>
      <c r="F4251" s="193">
        <f t="shared" si="682"/>
        <v>4.3219301092718769</v>
      </c>
      <c r="G4251" s="193">
        <f t="shared" si="686"/>
        <v>4.4817481038318894</v>
      </c>
      <c r="H4251" s="193">
        <f t="shared" si="686"/>
        <v>4.6474759096890326</v>
      </c>
      <c r="I4251" s="193">
        <f t="shared" si="686"/>
        <v>4.819332062119412</v>
      </c>
      <c r="J4251" s="193">
        <f t="shared" si="686"/>
        <v>4.9975431774806589</v>
      </c>
      <c r="K4251" s="193">
        <f>MAX(0,(F4251-'2031 forecast'!$C$10))</f>
        <v>0</v>
      </c>
      <c r="L4251" s="193">
        <f>MAX(0,(G4251-'2031 forecast'!$C$10))</f>
        <v>0</v>
      </c>
      <c r="M4251" s="193">
        <f>MAX(0,(H4251-'2031 forecast'!$C$10))</f>
        <v>0</v>
      </c>
      <c r="N4251" s="193">
        <f>MAX(0,(I4251-'2031 forecast'!$C$10))</f>
        <v>0</v>
      </c>
      <c r="O4251" s="193">
        <f>MAX(0,(J4251-'2031 forecast'!$C$10))</f>
        <v>0</v>
      </c>
      <c r="P4251" s="175" t="str">
        <f t="shared" si="684"/>
        <v/>
      </c>
      <c r="Q4251" s="175" t="str">
        <f t="shared" si="685"/>
        <v/>
      </c>
    </row>
    <row r="4252" spans="1:17" s="1" customFormat="1" x14ac:dyDescent="0.3">
      <c r="A4252" s="189">
        <f t="shared" si="683"/>
        <v>44007.999999989697</v>
      </c>
      <c r="B4252" s="190">
        <f t="shared" si="679"/>
        <v>44007</v>
      </c>
      <c r="C4252" s="1">
        <f t="shared" si="680"/>
        <v>0</v>
      </c>
      <c r="D4252" s="191">
        <v>2.4469980796631208</v>
      </c>
      <c r="E4252" s="192">
        <f t="shared" si="681"/>
        <v>8.496869753182885E-5</v>
      </c>
      <c r="F4252" s="193">
        <f t="shared" si="682"/>
        <v>3.6483825597749604</v>
      </c>
      <c r="G4252" s="193">
        <f t="shared" si="686"/>
        <v>3.7832938538840621</v>
      </c>
      <c r="H4252" s="193">
        <f t="shared" si="686"/>
        <v>3.9231939497374952</v>
      </c>
      <c r="I4252" s="193">
        <f t="shared" si="686"/>
        <v>4.0682673251657366</v>
      </c>
      <c r="J4252" s="193">
        <f t="shared" si="686"/>
        <v>4.2187052796914646</v>
      </c>
      <c r="K4252" s="193">
        <f>MAX(0,(F4252-'2031 forecast'!$C$10))</f>
        <v>0</v>
      </c>
      <c r="L4252" s="193">
        <f>MAX(0,(G4252-'2031 forecast'!$C$10))</f>
        <v>0</v>
      </c>
      <c r="M4252" s="193">
        <f>MAX(0,(H4252-'2031 forecast'!$C$10))</f>
        <v>0</v>
      </c>
      <c r="N4252" s="193">
        <f>MAX(0,(I4252-'2031 forecast'!$C$10))</f>
        <v>0</v>
      </c>
      <c r="O4252" s="193">
        <f>MAX(0,(J4252-'2031 forecast'!$C$10))</f>
        <v>0</v>
      </c>
      <c r="P4252" s="175" t="str">
        <f t="shared" si="684"/>
        <v/>
      </c>
      <c r="Q4252" s="175" t="str">
        <f t="shared" si="685"/>
        <v/>
      </c>
    </row>
    <row r="4253" spans="1:17" s="1" customFormat="1" x14ac:dyDescent="0.3">
      <c r="A4253" s="189">
        <f t="shared" si="683"/>
        <v>44008.041666656361</v>
      </c>
      <c r="B4253" s="190">
        <f t="shared" si="679"/>
        <v>44008</v>
      </c>
      <c r="C4253" s="1">
        <f t="shared" si="680"/>
        <v>1</v>
      </c>
      <c r="D4253" s="191">
        <v>2.4771149791051283</v>
      </c>
      <c r="E4253" s="192">
        <f t="shared" si="681"/>
        <v>8.6014466116835972E-5</v>
      </c>
      <c r="F4253" s="193">
        <f t="shared" si="682"/>
        <v>3.6932857297414214</v>
      </c>
      <c r="G4253" s="193">
        <f t="shared" si="686"/>
        <v>3.8298574705472506</v>
      </c>
      <c r="H4253" s="193">
        <f t="shared" si="686"/>
        <v>3.9714794137342642</v>
      </c>
      <c r="I4253" s="193">
        <f t="shared" si="686"/>
        <v>4.1183383076293154</v>
      </c>
      <c r="J4253" s="193">
        <f t="shared" si="686"/>
        <v>4.2706278062107446</v>
      </c>
      <c r="K4253" s="193">
        <f>MAX(0,(F4253-'2031 forecast'!$C$10))</f>
        <v>0</v>
      </c>
      <c r="L4253" s="193">
        <f>MAX(0,(G4253-'2031 forecast'!$C$10))</f>
        <v>0</v>
      </c>
      <c r="M4253" s="193">
        <f>MAX(0,(H4253-'2031 forecast'!$C$10))</f>
        <v>0</v>
      </c>
      <c r="N4253" s="193">
        <f>MAX(0,(I4253-'2031 forecast'!$C$10))</f>
        <v>0</v>
      </c>
      <c r="O4253" s="193">
        <f>MAX(0,(J4253-'2031 forecast'!$C$10))</f>
        <v>0</v>
      </c>
      <c r="P4253" s="175" t="str">
        <f t="shared" si="684"/>
        <v/>
      </c>
      <c r="Q4253" s="175" t="str">
        <f t="shared" si="685"/>
        <v/>
      </c>
    </row>
    <row r="4254" spans="1:17" s="1" customFormat="1" x14ac:dyDescent="0.3">
      <c r="A4254" s="189">
        <f t="shared" si="683"/>
        <v>44008.083333323026</v>
      </c>
      <c r="B4254" s="190">
        <f t="shared" si="679"/>
        <v>44008</v>
      </c>
      <c r="C4254" s="1">
        <f t="shared" si="680"/>
        <v>2</v>
      </c>
      <c r="D4254" s="191">
        <v>2.3491181564765959</v>
      </c>
      <c r="E4254" s="192">
        <f t="shared" si="681"/>
        <v>8.1569949630555701E-5</v>
      </c>
      <c r="F4254" s="193">
        <f t="shared" si="682"/>
        <v>3.5024472573839622</v>
      </c>
      <c r="G4254" s="193">
        <f t="shared" si="686"/>
        <v>3.6319620997287001</v>
      </c>
      <c r="H4254" s="193">
        <f t="shared" si="686"/>
        <v>3.7662661917479956</v>
      </c>
      <c r="I4254" s="193">
        <f t="shared" si="686"/>
        <v>3.9055366321591078</v>
      </c>
      <c r="J4254" s="193">
        <f t="shared" si="686"/>
        <v>4.0499570685038062</v>
      </c>
      <c r="K4254" s="193">
        <f>MAX(0,(F4254-'2031 forecast'!$C$10))</f>
        <v>0</v>
      </c>
      <c r="L4254" s="193">
        <f>MAX(0,(G4254-'2031 forecast'!$C$10))</f>
        <v>0</v>
      </c>
      <c r="M4254" s="193">
        <f>MAX(0,(H4254-'2031 forecast'!$C$10))</f>
        <v>0</v>
      </c>
      <c r="N4254" s="193">
        <f>MAX(0,(I4254-'2031 forecast'!$C$10))</f>
        <v>0</v>
      </c>
      <c r="O4254" s="193">
        <f>MAX(0,(J4254-'2031 forecast'!$C$10))</f>
        <v>0</v>
      </c>
      <c r="P4254" s="175" t="str">
        <f t="shared" si="684"/>
        <v/>
      </c>
      <c r="Q4254" s="175" t="str">
        <f t="shared" si="685"/>
        <v/>
      </c>
    </row>
    <row r="4255" spans="1:17" s="1" customFormat="1" x14ac:dyDescent="0.3">
      <c r="A4255" s="189">
        <f t="shared" si="683"/>
        <v>44008.12499998969</v>
      </c>
      <c r="B4255" s="190">
        <f t="shared" si="679"/>
        <v>44008</v>
      </c>
      <c r="C4255" s="1">
        <f t="shared" si="680"/>
        <v>3</v>
      </c>
      <c r="D4255" s="191">
        <v>2.3491181564765959</v>
      </c>
      <c r="E4255" s="192">
        <f t="shared" si="681"/>
        <v>8.1569949630555701E-5</v>
      </c>
      <c r="F4255" s="193">
        <f t="shared" si="682"/>
        <v>3.5024472573839622</v>
      </c>
      <c r="G4255" s="193">
        <f t="shared" si="686"/>
        <v>3.6319620997287001</v>
      </c>
      <c r="H4255" s="193">
        <f t="shared" si="686"/>
        <v>3.7662661917479956</v>
      </c>
      <c r="I4255" s="193">
        <f t="shared" si="686"/>
        <v>3.9055366321591078</v>
      </c>
      <c r="J4255" s="193">
        <f t="shared" si="686"/>
        <v>4.0499570685038062</v>
      </c>
      <c r="K4255" s="193">
        <f>MAX(0,(F4255-'2031 forecast'!$C$10))</f>
        <v>0</v>
      </c>
      <c r="L4255" s="193">
        <f>MAX(0,(G4255-'2031 forecast'!$C$10))</f>
        <v>0</v>
      </c>
      <c r="M4255" s="193">
        <f>MAX(0,(H4255-'2031 forecast'!$C$10))</f>
        <v>0</v>
      </c>
      <c r="N4255" s="193">
        <f>MAX(0,(I4255-'2031 forecast'!$C$10))</f>
        <v>0</v>
      </c>
      <c r="O4255" s="193">
        <f>MAX(0,(J4255-'2031 forecast'!$C$10))</f>
        <v>0</v>
      </c>
      <c r="P4255" s="175" t="str">
        <f t="shared" si="684"/>
        <v/>
      </c>
      <c r="Q4255" s="175" t="str">
        <f t="shared" si="685"/>
        <v/>
      </c>
    </row>
    <row r="4256" spans="1:17" s="1" customFormat="1" x14ac:dyDescent="0.3">
      <c r="A4256" s="189">
        <f t="shared" si="683"/>
        <v>44008.166666656354</v>
      </c>
      <c r="B4256" s="190">
        <f t="shared" si="679"/>
        <v>44008</v>
      </c>
      <c r="C4256" s="1">
        <f t="shared" si="680"/>
        <v>4</v>
      </c>
      <c r="D4256" s="191">
        <v>2.2964135824530825</v>
      </c>
      <c r="E4256" s="192">
        <f t="shared" si="681"/>
        <v>7.9739854606793227E-5</v>
      </c>
      <c r="F4256" s="193">
        <f t="shared" si="682"/>
        <v>3.4238667099426552</v>
      </c>
      <c r="G4256" s="193">
        <f t="shared" si="686"/>
        <v>3.55047577056812</v>
      </c>
      <c r="H4256" s="193">
        <f t="shared" si="686"/>
        <v>3.6817666297536493</v>
      </c>
      <c r="I4256" s="193">
        <f t="shared" si="686"/>
        <v>3.8179124128478454</v>
      </c>
      <c r="J4256" s="193">
        <f t="shared" si="686"/>
        <v>3.9590926470950669</v>
      </c>
      <c r="K4256" s="193">
        <f>MAX(0,(F4256-'2031 forecast'!$C$10))</f>
        <v>0</v>
      </c>
      <c r="L4256" s="193">
        <f>MAX(0,(G4256-'2031 forecast'!$C$10))</f>
        <v>0</v>
      </c>
      <c r="M4256" s="193">
        <f>MAX(0,(H4256-'2031 forecast'!$C$10))</f>
        <v>0</v>
      </c>
      <c r="N4256" s="193">
        <f>MAX(0,(I4256-'2031 forecast'!$C$10))</f>
        <v>0</v>
      </c>
      <c r="O4256" s="193">
        <f>MAX(0,(J4256-'2031 forecast'!$C$10))</f>
        <v>0</v>
      </c>
      <c r="P4256" s="175" t="str">
        <f t="shared" si="684"/>
        <v/>
      </c>
      <c r="Q4256" s="175" t="str">
        <f t="shared" si="685"/>
        <v/>
      </c>
    </row>
    <row r="4257" spans="1:17" s="1" customFormat="1" x14ac:dyDescent="0.3">
      <c r="A4257" s="189">
        <f t="shared" si="683"/>
        <v>44008.208333323018</v>
      </c>
      <c r="B4257" s="190">
        <f t="shared" si="679"/>
        <v>44008</v>
      </c>
      <c r="C4257" s="1">
        <f t="shared" si="680"/>
        <v>5</v>
      </c>
      <c r="D4257" s="191">
        <v>2.2888843575925808</v>
      </c>
      <c r="E4257" s="192">
        <f t="shared" si="681"/>
        <v>7.9478412460541457E-5</v>
      </c>
      <c r="F4257" s="193">
        <f t="shared" si="682"/>
        <v>3.4126409174510406</v>
      </c>
      <c r="G4257" s="193">
        <f t="shared" si="686"/>
        <v>3.5388348664023233</v>
      </c>
      <c r="H4257" s="193">
        <f t="shared" si="686"/>
        <v>3.6696952637544573</v>
      </c>
      <c r="I4257" s="193">
        <f t="shared" si="686"/>
        <v>3.8053946672319512</v>
      </c>
      <c r="J4257" s="193">
        <f t="shared" si="686"/>
        <v>3.9461120154652476</v>
      </c>
      <c r="K4257" s="193">
        <f>MAX(0,(F4257-'2031 forecast'!$C$10))</f>
        <v>0</v>
      </c>
      <c r="L4257" s="193">
        <f>MAX(0,(G4257-'2031 forecast'!$C$10))</f>
        <v>0</v>
      </c>
      <c r="M4257" s="193">
        <f>MAX(0,(H4257-'2031 forecast'!$C$10))</f>
        <v>0</v>
      </c>
      <c r="N4257" s="193">
        <f>MAX(0,(I4257-'2031 forecast'!$C$10))</f>
        <v>0</v>
      </c>
      <c r="O4257" s="193">
        <f>MAX(0,(J4257-'2031 forecast'!$C$10))</f>
        <v>0</v>
      </c>
      <c r="P4257" s="175" t="str">
        <f t="shared" si="684"/>
        <v/>
      </c>
      <c r="Q4257" s="175" t="str">
        <f t="shared" si="685"/>
        <v/>
      </c>
    </row>
    <row r="4258" spans="1:17" s="1" customFormat="1" x14ac:dyDescent="0.3">
      <c r="A4258" s="189">
        <f t="shared" si="683"/>
        <v>44008.249999989683</v>
      </c>
      <c r="B4258" s="190">
        <f t="shared" si="679"/>
        <v>44008</v>
      </c>
      <c r="C4258" s="1">
        <f t="shared" si="680"/>
        <v>6</v>
      </c>
      <c r="D4258" s="191">
        <v>2.5448780028496456</v>
      </c>
      <c r="E4258" s="192">
        <f t="shared" si="681"/>
        <v>8.8367445433102014E-5</v>
      </c>
      <c r="F4258" s="193">
        <f t="shared" si="682"/>
        <v>3.7943178621659595</v>
      </c>
      <c r="G4258" s="193">
        <f t="shared" si="686"/>
        <v>3.9346256080394251</v>
      </c>
      <c r="H4258" s="193">
        <f t="shared" si="686"/>
        <v>4.0801217077269953</v>
      </c>
      <c r="I4258" s="193">
        <f t="shared" si="686"/>
        <v>4.2309980181723672</v>
      </c>
      <c r="J4258" s="193">
        <f t="shared" si="686"/>
        <v>4.3874534908791238</v>
      </c>
      <c r="K4258" s="193">
        <f>MAX(0,(F4258-'2031 forecast'!$C$10))</f>
        <v>0</v>
      </c>
      <c r="L4258" s="193">
        <f>MAX(0,(G4258-'2031 forecast'!$C$10))</f>
        <v>0</v>
      </c>
      <c r="M4258" s="193">
        <f>MAX(0,(H4258-'2031 forecast'!$C$10))</f>
        <v>0</v>
      </c>
      <c r="N4258" s="193">
        <f>MAX(0,(I4258-'2031 forecast'!$C$10))</f>
        <v>0</v>
      </c>
      <c r="O4258" s="193">
        <f>MAX(0,(J4258-'2031 forecast'!$C$10))</f>
        <v>0</v>
      </c>
      <c r="P4258" s="175" t="str">
        <f t="shared" si="684"/>
        <v/>
      </c>
      <c r="Q4258" s="175" t="str">
        <f t="shared" si="685"/>
        <v/>
      </c>
    </row>
    <row r="4259" spans="1:17" s="1" customFormat="1" x14ac:dyDescent="0.3">
      <c r="A4259" s="189">
        <f t="shared" si="683"/>
        <v>44008.291666656347</v>
      </c>
      <c r="B4259" s="190">
        <f t="shared" si="679"/>
        <v>44008</v>
      </c>
      <c r="C4259" s="1">
        <f t="shared" si="680"/>
        <v>7</v>
      </c>
      <c r="D4259" s="191">
        <v>2.8159300978277146</v>
      </c>
      <c r="E4259" s="192">
        <f t="shared" si="681"/>
        <v>9.7779362698166138E-5</v>
      </c>
      <c r="F4259" s="193">
        <f t="shared" si="682"/>
        <v>4.1984463918641088</v>
      </c>
      <c r="G4259" s="193">
        <f t="shared" si="686"/>
        <v>4.3536981580081218</v>
      </c>
      <c r="H4259" s="193">
        <f t="shared" si="686"/>
        <v>4.5146908836979183</v>
      </c>
      <c r="I4259" s="193">
        <f t="shared" si="686"/>
        <v>4.6816368603445717</v>
      </c>
      <c r="J4259" s="193">
        <f t="shared" si="686"/>
        <v>4.8547562295526401</v>
      </c>
      <c r="K4259" s="193">
        <f>MAX(0,(F4259-'2031 forecast'!$C$10))</f>
        <v>0</v>
      </c>
      <c r="L4259" s="193">
        <f>MAX(0,(G4259-'2031 forecast'!$C$10))</f>
        <v>0</v>
      </c>
      <c r="M4259" s="193">
        <f>MAX(0,(H4259-'2031 forecast'!$C$10))</f>
        <v>0</v>
      </c>
      <c r="N4259" s="193">
        <f>MAX(0,(I4259-'2031 forecast'!$C$10))</f>
        <v>0</v>
      </c>
      <c r="O4259" s="193">
        <f>MAX(0,(J4259-'2031 forecast'!$C$10))</f>
        <v>0</v>
      </c>
      <c r="P4259" s="175" t="str">
        <f t="shared" si="684"/>
        <v/>
      </c>
      <c r="Q4259" s="175" t="str">
        <f t="shared" si="685"/>
        <v/>
      </c>
    </row>
    <row r="4260" spans="1:17" s="1" customFormat="1" x14ac:dyDescent="0.3">
      <c r="A4260" s="189">
        <f t="shared" si="683"/>
        <v>44008.333333323011</v>
      </c>
      <c r="B4260" s="190">
        <f t="shared" si="679"/>
        <v>44008</v>
      </c>
      <c r="C4260" s="1">
        <f t="shared" si="680"/>
        <v>8</v>
      </c>
      <c r="D4260" s="191">
        <v>3.0869821928057832</v>
      </c>
      <c r="E4260" s="192">
        <f t="shared" si="681"/>
        <v>1.0719127996323025E-4</v>
      </c>
      <c r="F4260" s="193">
        <f t="shared" si="682"/>
        <v>4.6025749215622582</v>
      </c>
      <c r="G4260" s="193">
        <f t="shared" si="686"/>
        <v>4.7727707079768171</v>
      </c>
      <c r="H4260" s="193">
        <f t="shared" si="686"/>
        <v>4.9492600596688403</v>
      </c>
      <c r="I4260" s="193">
        <f t="shared" si="686"/>
        <v>5.1322757025167762</v>
      </c>
      <c r="J4260" s="193">
        <f t="shared" si="686"/>
        <v>5.3220589682261563</v>
      </c>
      <c r="K4260" s="193">
        <f>MAX(0,(F4260-'2031 forecast'!$C$10))</f>
        <v>0</v>
      </c>
      <c r="L4260" s="193">
        <f>MAX(0,(G4260-'2031 forecast'!$C$10))</f>
        <v>0</v>
      </c>
      <c r="M4260" s="193">
        <f>MAX(0,(H4260-'2031 forecast'!$C$10))</f>
        <v>0</v>
      </c>
      <c r="N4260" s="193">
        <f>MAX(0,(I4260-'2031 forecast'!$C$10))</f>
        <v>0</v>
      </c>
      <c r="O4260" s="193">
        <f>MAX(0,(J4260-'2031 forecast'!$C$10))</f>
        <v>0</v>
      </c>
      <c r="P4260" s="175" t="str">
        <f t="shared" si="684"/>
        <v/>
      </c>
      <c r="Q4260" s="175" t="str">
        <f t="shared" si="685"/>
        <v/>
      </c>
    </row>
    <row r="4261" spans="1:17" s="1" customFormat="1" x14ac:dyDescent="0.3">
      <c r="A4261" s="189">
        <f t="shared" si="683"/>
        <v>44008.374999989675</v>
      </c>
      <c r="B4261" s="190">
        <f t="shared" si="679"/>
        <v>44008</v>
      </c>
      <c r="C4261" s="1">
        <f t="shared" si="680"/>
        <v>9</v>
      </c>
      <c r="D4261" s="191">
        <v>3.501089560133388</v>
      </c>
      <c r="E4261" s="192">
        <f t="shared" si="681"/>
        <v>1.215705980070782E-4</v>
      </c>
      <c r="F4261" s="193">
        <f t="shared" si="682"/>
        <v>5.2199935086010969</v>
      </c>
      <c r="G4261" s="193">
        <f t="shared" si="686"/>
        <v>5.4130204370956587</v>
      </c>
      <c r="H4261" s="193">
        <f t="shared" si="686"/>
        <v>5.6131851896244163</v>
      </c>
      <c r="I4261" s="193">
        <f t="shared" si="686"/>
        <v>5.8207517113909777</v>
      </c>
      <c r="J4261" s="193">
        <f t="shared" si="686"/>
        <v>6.0359937078662496</v>
      </c>
      <c r="K4261" s="193">
        <f>MAX(0,(F4261-'2031 forecast'!$C$10))</f>
        <v>0</v>
      </c>
      <c r="L4261" s="193">
        <f>MAX(0,(G4261-'2031 forecast'!$C$10))</f>
        <v>0</v>
      </c>
      <c r="M4261" s="193">
        <f>MAX(0,(H4261-'2031 forecast'!$C$10))</f>
        <v>0</v>
      </c>
      <c r="N4261" s="193">
        <f>MAX(0,(I4261-'2031 forecast'!$C$10))</f>
        <v>8.375171139097759E-2</v>
      </c>
      <c r="O4261" s="193">
        <f>MAX(0,(J4261-'2031 forecast'!$C$10))</f>
        <v>0.29899370786624946</v>
      </c>
      <c r="P4261" s="175" t="str">
        <f t="shared" si="684"/>
        <v/>
      </c>
      <c r="Q4261" s="175" t="str">
        <f t="shared" si="685"/>
        <v/>
      </c>
    </row>
    <row r="4262" spans="1:17" s="1" customFormat="1" x14ac:dyDescent="0.3">
      <c r="A4262" s="189">
        <f t="shared" si="683"/>
        <v>44008.41666665634</v>
      </c>
      <c r="B4262" s="190">
        <f t="shared" si="679"/>
        <v>44008</v>
      </c>
      <c r="C4262" s="1">
        <f t="shared" si="680"/>
        <v>10</v>
      </c>
      <c r="D4262" s="191">
        <v>3.8022585545534646</v>
      </c>
      <c r="E4262" s="192">
        <f t="shared" si="681"/>
        <v>1.3202828385714945E-4</v>
      </c>
      <c r="F4262" s="193">
        <f t="shared" si="682"/>
        <v>5.6690252082657082</v>
      </c>
      <c r="G4262" s="193">
        <f t="shared" si="686"/>
        <v>5.878656603727543</v>
      </c>
      <c r="H4262" s="193">
        <f t="shared" si="686"/>
        <v>6.0960398295921081</v>
      </c>
      <c r="I4262" s="193">
        <f t="shared" si="686"/>
        <v>6.321461536026761</v>
      </c>
      <c r="J4262" s="193">
        <f t="shared" si="686"/>
        <v>6.5552189730590458</v>
      </c>
      <c r="K4262" s="193">
        <f>MAX(0,(F4262-'2031 forecast'!$C$10))</f>
        <v>0</v>
      </c>
      <c r="L4262" s="193">
        <f>MAX(0,(G4262-'2031 forecast'!$C$10))</f>
        <v>0.14165660372754285</v>
      </c>
      <c r="M4262" s="193">
        <f>MAX(0,(H4262-'2031 forecast'!$C$10))</f>
        <v>0.35903982959210801</v>
      </c>
      <c r="N4262" s="193">
        <f>MAX(0,(I4262-'2031 forecast'!$C$10))</f>
        <v>0.58446153602676088</v>
      </c>
      <c r="O4262" s="193">
        <f>MAX(0,(J4262-'2031 forecast'!$C$10))</f>
        <v>0.81821897305904567</v>
      </c>
      <c r="P4262" s="175" t="str">
        <f t="shared" si="684"/>
        <v/>
      </c>
      <c r="Q4262" s="175" t="str">
        <f t="shared" si="685"/>
        <v/>
      </c>
    </row>
    <row r="4263" spans="1:17" s="1" customFormat="1" x14ac:dyDescent="0.3">
      <c r="A4263" s="189">
        <f t="shared" si="683"/>
        <v>44008.458333323004</v>
      </c>
      <c r="B4263" s="190">
        <f t="shared" si="679"/>
        <v>44008</v>
      </c>
      <c r="C4263" s="1">
        <f t="shared" si="680"/>
        <v>11</v>
      </c>
      <c r="D4263" s="191">
        <v>4.1034275489735412</v>
      </c>
      <c r="E4263" s="192">
        <f t="shared" si="681"/>
        <v>1.4248596970722069E-4</v>
      </c>
      <c r="F4263" s="193">
        <f t="shared" si="682"/>
        <v>6.1180569079303186</v>
      </c>
      <c r="G4263" s="193">
        <f t="shared" si="686"/>
        <v>6.3442927703594281</v>
      </c>
      <c r="H4263" s="193">
        <f t="shared" si="686"/>
        <v>6.5788944695598</v>
      </c>
      <c r="I4263" s="193">
        <f t="shared" si="686"/>
        <v>6.8221713606625434</v>
      </c>
      <c r="J4263" s="193">
        <f t="shared" si="686"/>
        <v>7.0744442382518411</v>
      </c>
      <c r="K4263" s="193">
        <f>MAX(0,(F4263-'2031 forecast'!$C$10))</f>
        <v>0.38105690793031854</v>
      </c>
      <c r="L4263" s="193">
        <f>MAX(0,(G4263-'2031 forecast'!$C$10))</f>
        <v>0.60729277035942797</v>
      </c>
      <c r="M4263" s="193">
        <f>MAX(0,(H4263-'2031 forecast'!$C$10))</f>
        <v>0.84189446955979985</v>
      </c>
      <c r="N4263" s="193">
        <f>MAX(0,(I4263-'2031 forecast'!$C$10))</f>
        <v>1.0851713606625433</v>
      </c>
      <c r="O4263" s="193">
        <f>MAX(0,(J4263-'2031 forecast'!$C$10))</f>
        <v>1.337444238251841</v>
      </c>
      <c r="P4263" s="175">
        <f t="shared" si="684"/>
        <v>1</v>
      </c>
      <c r="Q4263" s="175" t="str">
        <f t="shared" si="685"/>
        <v/>
      </c>
    </row>
    <row r="4264" spans="1:17" s="1" customFormat="1" x14ac:dyDescent="0.3">
      <c r="A4264" s="189">
        <f t="shared" si="683"/>
        <v>44008.499999989668</v>
      </c>
      <c r="B4264" s="190">
        <f t="shared" si="679"/>
        <v>44008</v>
      </c>
      <c r="C4264" s="1">
        <f t="shared" si="680"/>
        <v>12</v>
      </c>
      <c r="D4264" s="191">
        <v>4.0958983241130396</v>
      </c>
      <c r="E4264" s="192">
        <f t="shared" si="681"/>
        <v>1.4222452756096894E-4</v>
      </c>
      <c r="F4264" s="193">
        <f t="shared" si="682"/>
        <v>6.1068311154387045</v>
      </c>
      <c r="G4264" s="193">
        <f t="shared" si="686"/>
        <v>6.3326518661936317</v>
      </c>
      <c r="H4264" s="193">
        <f t="shared" si="686"/>
        <v>6.5668231035606084</v>
      </c>
      <c r="I4264" s="193">
        <f t="shared" si="686"/>
        <v>6.80965361504665</v>
      </c>
      <c r="J4264" s="193">
        <f t="shared" si="686"/>
        <v>7.0614636066220227</v>
      </c>
      <c r="K4264" s="193">
        <f>MAX(0,(F4264-'2031 forecast'!$C$10))</f>
        <v>0.36983111543870439</v>
      </c>
      <c r="L4264" s="193">
        <f>MAX(0,(G4264-'2031 forecast'!$C$10))</f>
        <v>0.59565186619363164</v>
      </c>
      <c r="M4264" s="193">
        <f>MAX(0,(H4264-'2031 forecast'!$C$10))</f>
        <v>0.82982310356060829</v>
      </c>
      <c r="N4264" s="193">
        <f>MAX(0,(I4264-'2031 forecast'!$C$10))</f>
        <v>1.0726536150466499</v>
      </c>
      <c r="O4264" s="193">
        <f>MAX(0,(J4264-'2031 forecast'!$C$10))</f>
        <v>1.3244636066220226</v>
      </c>
      <c r="P4264" s="175">
        <f t="shared" si="684"/>
        <v>2</v>
      </c>
      <c r="Q4264" s="175" t="str">
        <f t="shared" si="685"/>
        <v/>
      </c>
    </row>
    <row r="4265" spans="1:17" s="1" customFormat="1" x14ac:dyDescent="0.3">
      <c r="A4265" s="189">
        <f t="shared" si="683"/>
        <v>44008.541666656332</v>
      </c>
      <c r="B4265" s="190">
        <f t="shared" si="679"/>
        <v>44008</v>
      </c>
      <c r="C4265" s="1">
        <f t="shared" si="680"/>
        <v>13</v>
      </c>
      <c r="D4265" s="191">
        <v>4.2464828213230774</v>
      </c>
      <c r="E4265" s="192">
        <f t="shared" si="681"/>
        <v>1.4745337048600453E-4</v>
      </c>
      <c r="F4265" s="193">
        <f t="shared" si="682"/>
        <v>6.3313469652710088</v>
      </c>
      <c r="G4265" s="193">
        <f t="shared" ref="G4265:J4284" si="687">$E4265*G$2</f>
        <v>6.5654699495095725</v>
      </c>
      <c r="H4265" s="193">
        <f t="shared" si="687"/>
        <v>6.808250423544453</v>
      </c>
      <c r="I4265" s="193">
        <f t="shared" si="687"/>
        <v>7.0600085273645403</v>
      </c>
      <c r="J4265" s="193">
        <f t="shared" si="687"/>
        <v>7.321076239218419</v>
      </c>
      <c r="K4265" s="193">
        <f>MAX(0,(F4265-'2031 forecast'!$C$10))</f>
        <v>0.59434696527100872</v>
      </c>
      <c r="L4265" s="193">
        <f>MAX(0,(G4265-'2031 forecast'!$C$10))</f>
        <v>0.82846994950957242</v>
      </c>
      <c r="M4265" s="193">
        <f>MAX(0,(H4265-'2031 forecast'!$C$10))</f>
        <v>1.0712504235444529</v>
      </c>
      <c r="N4265" s="193">
        <f>MAX(0,(I4265-'2031 forecast'!$C$10))</f>
        <v>1.3230085273645402</v>
      </c>
      <c r="O4265" s="193">
        <f>MAX(0,(J4265-'2031 forecast'!$C$10))</f>
        <v>1.5840762392184189</v>
      </c>
      <c r="P4265" s="175">
        <f t="shared" si="684"/>
        <v>3</v>
      </c>
      <c r="Q4265" s="175" t="str">
        <f t="shared" si="685"/>
        <v/>
      </c>
    </row>
    <row r="4266" spans="1:17" s="1" customFormat="1" x14ac:dyDescent="0.3">
      <c r="A4266" s="189">
        <f t="shared" si="683"/>
        <v>44008.583333322997</v>
      </c>
      <c r="B4266" s="190">
        <f t="shared" si="679"/>
        <v>44008</v>
      </c>
      <c r="C4266" s="1">
        <f t="shared" si="680"/>
        <v>14</v>
      </c>
      <c r="D4266" s="191">
        <v>4.0808398743920353</v>
      </c>
      <c r="E4266" s="192">
        <f t="shared" si="681"/>
        <v>1.4170164326846534E-4</v>
      </c>
      <c r="F4266" s="193">
        <f t="shared" si="682"/>
        <v>6.0843795304554726</v>
      </c>
      <c r="G4266" s="193">
        <f t="shared" si="687"/>
        <v>6.3093700578620364</v>
      </c>
      <c r="H4266" s="193">
        <f t="shared" si="687"/>
        <v>6.5426803715622226</v>
      </c>
      <c r="I4266" s="193">
        <f t="shared" si="687"/>
        <v>6.7846181238148597</v>
      </c>
      <c r="J4266" s="193">
        <f t="shared" si="687"/>
        <v>7.0355023433623813</v>
      </c>
      <c r="K4266" s="193">
        <f>MAX(0,(F4266-'2031 forecast'!$C$10))</f>
        <v>0.34737953045547254</v>
      </c>
      <c r="L4266" s="193">
        <f>MAX(0,(G4266-'2031 forecast'!$C$10))</f>
        <v>0.57237005786203632</v>
      </c>
      <c r="M4266" s="193">
        <f>MAX(0,(H4266-'2031 forecast'!$C$10))</f>
        <v>0.8056803715622225</v>
      </c>
      <c r="N4266" s="193">
        <f>MAX(0,(I4266-'2031 forecast'!$C$10))</f>
        <v>1.0476181238148596</v>
      </c>
      <c r="O4266" s="193">
        <f>MAX(0,(J4266-'2031 forecast'!$C$10))</f>
        <v>1.2985023433623812</v>
      </c>
      <c r="P4266" s="175">
        <f t="shared" si="684"/>
        <v>4</v>
      </c>
      <c r="Q4266" s="175" t="str">
        <f t="shared" si="685"/>
        <v/>
      </c>
    </row>
    <row r="4267" spans="1:17" s="1" customFormat="1" x14ac:dyDescent="0.3">
      <c r="A4267" s="189">
        <f t="shared" si="683"/>
        <v>44008.624999989661</v>
      </c>
      <c r="B4267" s="190">
        <f t="shared" si="679"/>
        <v>44008</v>
      </c>
      <c r="C4267" s="1">
        <f t="shared" si="680"/>
        <v>15</v>
      </c>
      <c r="D4267" s="191">
        <v>4.0507229749500278</v>
      </c>
      <c r="E4267" s="192">
        <f t="shared" si="681"/>
        <v>1.4065587468345823E-4</v>
      </c>
      <c r="F4267" s="193">
        <f t="shared" si="682"/>
        <v>6.0394763604890125</v>
      </c>
      <c r="G4267" s="193">
        <f t="shared" si="687"/>
        <v>6.2628064411988484</v>
      </c>
      <c r="H4267" s="193">
        <f t="shared" si="687"/>
        <v>6.4943949075654537</v>
      </c>
      <c r="I4267" s="193">
        <f t="shared" si="687"/>
        <v>6.7345471413512819</v>
      </c>
      <c r="J4267" s="193">
        <f t="shared" si="687"/>
        <v>6.9835798168431023</v>
      </c>
      <c r="K4267" s="193">
        <f>MAX(0,(F4267-'2031 forecast'!$C$10))</f>
        <v>0.30247636048901239</v>
      </c>
      <c r="L4267" s="193">
        <f>MAX(0,(G4267-'2031 forecast'!$C$10))</f>
        <v>0.52580644119884834</v>
      </c>
      <c r="M4267" s="193">
        <f>MAX(0,(H4267-'2031 forecast'!$C$10))</f>
        <v>0.75739490756545358</v>
      </c>
      <c r="N4267" s="193">
        <f>MAX(0,(I4267-'2031 forecast'!$C$10))</f>
        <v>0.99754714135128175</v>
      </c>
      <c r="O4267" s="193">
        <f>MAX(0,(J4267-'2031 forecast'!$C$10))</f>
        <v>1.2465798168431022</v>
      </c>
      <c r="P4267" s="175">
        <f t="shared" si="684"/>
        <v>5</v>
      </c>
      <c r="Q4267" s="175" t="str">
        <f t="shared" si="685"/>
        <v/>
      </c>
    </row>
    <row r="4268" spans="1:17" s="1" customFormat="1" x14ac:dyDescent="0.3">
      <c r="A4268" s="189">
        <f t="shared" si="683"/>
        <v>44008.666666656325</v>
      </c>
      <c r="B4268" s="190">
        <f t="shared" si="679"/>
        <v>44008</v>
      </c>
      <c r="C4268" s="1">
        <f t="shared" si="680"/>
        <v>16</v>
      </c>
      <c r="D4268" s="191">
        <v>4.0507229749500278</v>
      </c>
      <c r="E4268" s="192">
        <f t="shared" si="681"/>
        <v>1.4065587468345823E-4</v>
      </c>
      <c r="F4268" s="193">
        <f t="shared" si="682"/>
        <v>6.0394763604890125</v>
      </c>
      <c r="G4268" s="193">
        <f t="shared" si="687"/>
        <v>6.2628064411988484</v>
      </c>
      <c r="H4268" s="193">
        <f t="shared" si="687"/>
        <v>6.4943949075654537</v>
      </c>
      <c r="I4268" s="193">
        <f t="shared" si="687"/>
        <v>6.7345471413512819</v>
      </c>
      <c r="J4268" s="193">
        <f t="shared" si="687"/>
        <v>6.9835798168431023</v>
      </c>
      <c r="K4268" s="193">
        <f>MAX(0,(F4268-'2031 forecast'!$C$10))</f>
        <v>0.30247636048901239</v>
      </c>
      <c r="L4268" s="193">
        <f>MAX(0,(G4268-'2031 forecast'!$C$10))</f>
        <v>0.52580644119884834</v>
      </c>
      <c r="M4268" s="193">
        <f>MAX(0,(H4268-'2031 forecast'!$C$10))</f>
        <v>0.75739490756545358</v>
      </c>
      <c r="N4268" s="193">
        <f>MAX(0,(I4268-'2031 forecast'!$C$10))</f>
        <v>0.99754714135128175</v>
      </c>
      <c r="O4268" s="193">
        <f>MAX(0,(J4268-'2031 forecast'!$C$10))</f>
        <v>1.2465798168431022</v>
      </c>
      <c r="P4268" s="175">
        <f t="shared" si="684"/>
        <v>6</v>
      </c>
      <c r="Q4268" s="175" t="str">
        <f t="shared" si="685"/>
        <v/>
      </c>
    </row>
    <row r="4269" spans="1:17" s="1" customFormat="1" x14ac:dyDescent="0.3">
      <c r="A4269" s="189">
        <f t="shared" si="683"/>
        <v>44008.708333322989</v>
      </c>
      <c r="B4269" s="190">
        <f t="shared" si="679"/>
        <v>44008</v>
      </c>
      <c r="C4269" s="1">
        <f t="shared" si="680"/>
        <v>17</v>
      </c>
      <c r="D4269" s="191">
        <v>4.2013074721600656</v>
      </c>
      <c r="E4269" s="192">
        <f t="shared" si="681"/>
        <v>1.4588471760849383E-4</v>
      </c>
      <c r="F4269" s="193">
        <f t="shared" si="682"/>
        <v>6.2639922103213159</v>
      </c>
      <c r="G4269" s="193">
        <f t="shared" si="687"/>
        <v>6.4956245245147892</v>
      </c>
      <c r="H4269" s="193">
        <f t="shared" si="687"/>
        <v>6.7358222275492983</v>
      </c>
      <c r="I4269" s="193">
        <f t="shared" si="687"/>
        <v>6.9849020536691722</v>
      </c>
      <c r="J4269" s="193">
        <f t="shared" si="687"/>
        <v>7.2431924494394986</v>
      </c>
      <c r="K4269" s="193">
        <f>MAX(0,(F4269-'2031 forecast'!$C$10))</f>
        <v>0.52699221032131582</v>
      </c>
      <c r="L4269" s="193">
        <f>MAX(0,(G4269-'2031 forecast'!$C$10))</f>
        <v>0.75862452451478912</v>
      </c>
      <c r="M4269" s="193">
        <f>MAX(0,(H4269-'2031 forecast'!$C$10))</f>
        <v>0.99882222754929817</v>
      </c>
      <c r="N4269" s="193">
        <f>MAX(0,(I4269-'2031 forecast'!$C$10))</f>
        <v>1.2479020536691721</v>
      </c>
      <c r="O4269" s="193">
        <f>MAX(0,(J4269-'2031 forecast'!$C$10))</f>
        <v>1.5061924494394985</v>
      </c>
      <c r="P4269" s="175">
        <f t="shared" si="684"/>
        <v>7</v>
      </c>
      <c r="Q4269" s="175" t="str">
        <f t="shared" si="685"/>
        <v/>
      </c>
    </row>
    <row r="4270" spans="1:17" s="1" customFormat="1" x14ac:dyDescent="0.3">
      <c r="A4270" s="189">
        <f t="shared" si="683"/>
        <v>44008.749999989654</v>
      </c>
      <c r="B4270" s="190">
        <f t="shared" si="679"/>
        <v>44008</v>
      </c>
      <c r="C4270" s="1">
        <f t="shared" si="680"/>
        <v>18</v>
      </c>
      <c r="D4270" s="191">
        <v>4.3217750699280968</v>
      </c>
      <c r="E4270" s="192">
        <f t="shared" si="681"/>
        <v>1.5006779194852237E-4</v>
      </c>
      <c r="F4270" s="193">
        <f t="shared" si="682"/>
        <v>6.4436048901871628</v>
      </c>
      <c r="G4270" s="193">
        <f t="shared" si="687"/>
        <v>6.6818789911675456</v>
      </c>
      <c r="H4270" s="193">
        <f t="shared" si="687"/>
        <v>6.9289640835363775</v>
      </c>
      <c r="I4270" s="193">
        <f t="shared" si="687"/>
        <v>7.1851859835234873</v>
      </c>
      <c r="J4270" s="193">
        <f t="shared" si="687"/>
        <v>7.4508825555166194</v>
      </c>
      <c r="K4270" s="193">
        <f>MAX(0,(F4270-'2031 forecast'!$C$10))</f>
        <v>0.70660489018716266</v>
      </c>
      <c r="L4270" s="193">
        <f>MAX(0,(G4270-'2031 forecast'!$C$10))</f>
        <v>0.94487899116754548</v>
      </c>
      <c r="M4270" s="193">
        <f>MAX(0,(H4270-'2031 forecast'!$C$10))</f>
        <v>1.1919640835363774</v>
      </c>
      <c r="N4270" s="193">
        <f>MAX(0,(I4270-'2031 forecast'!$C$10))</f>
        <v>1.4481859835234872</v>
      </c>
      <c r="O4270" s="193">
        <f>MAX(0,(J4270-'2031 forecast'!$C$10))</f>
        <v>1.7138825555166193</v>
      </c>
      <c r="P4270" s="175">
        <f t="shared" si="684"/>
        <v>8</v>
      </c>
      <c r="Q4270" s="175" t="str">
        <f t="shared" si="685"/>
        <v/>
      </c>
    </row>
    <row r="4271" spans="1:17" s="1" customFormat="1" x14ac:dyDescent="0.3">
      <c r="A4271" s="189">
        <f t="shared" si="683"/>
        <v>44008.791666656318</v>
      </c>
      <c r="B4271" s="190">
        <f t="shared" si="679"/>
        <v>44008</v>
      </c>
      <c r="C4271" s="1">
        <f t="shared" si="680"/>
        <v>19</v>
      </c>
      <c r="D4271" s="191">
        <v>4.2013074721600656</v>
      </c>
      <c r="E4271" s="192">
        <f t="shared" si="681"/>
        <v>1.4588471760849383E-4</v>
      </c>
      <c r="F4271" s="193">
        <f t="shared" si="682"/>
        <v>6.2639922103213159</v>
      </c>
      <c r="G4271" s="193">
        <f t="shared" si="687"/>
        <v>6.4956245245147892</v>
      </c>
      <c r="H4271" s="193">
        <f t="shared" si="687"/>
        <v>6.7358222275492983</v>
      </c>
      <c r="I4271" s="193">
        <f t="shared" si="687"/>
        <v>6.9849020536691722</v>
      </c>
      <c r="J4271" s="193">
        <f t="shared" si="687"/>
        <v>7.2431924494394986</v>
      </c>
      <c r="K4271" s="193">
        <f>MAX(0,(F4271-'2031 forecast'!$C$10))</f>
        <v>0.52699221032131582</v>
      </c>
      <c r="L4271" s="193">
        <f>MAX(0,(G4271-'2031 forecast'!$C$10))</f>
        <v>0.75862452451478912</v>
      </c>
      <c r="M4271" s="193">
        <f>MAX(0,(H4271-'2031 forecast'!$C$10))</f>
        <v>0.99882222754929817</v>
      </c>
      <c r="N4271" s="193">
        <f>MAX(0,(I4271-'2031 forecast'!$C$10))</f>
        <v>1.2479020536691721</v>
      </c>
      <c r="O4271" s="193">
        <f>MAX(0,(J4271-'2031 forecast'!$C$10))</f>
        <v>1.5061924494394985</v>
      </c>
      <c r="P4271" s="175">
        <f t="shared" si="684"/>
        <v>9</v>
      </c>
      <c r="Q4271" s="175" t="str">
        <f t="shared" si="685"/>
        <v/>
      </c>
    </row>
    <row r="4272" spans="1:17" s="1" customFormat="1" x14ac:dyDescent="0.3">
      <c r="A4272" s="189">
        <f t="shared" si="683"/>
        <v>44008.833333322982</v>
      </c>
      <c r="B4272" s="190">
        <f t="shared" si="679"/>
        <v>44008</v>
      </c>
      <c r="C4272" s="1">
        <f t="shared" si="680"/>
        <v>20</v>
      </c>
      <c r="D4272" s="191">
        <v>4.0431937500895252</v>
      </c>
      <c r="E4272" s="192">
        <f t="shared" si="681"/>
        <v>1.4039443253720642E-4</v>
      </c>
      <c r="F4272" s="193">
        <f t="shared" si="682"/>
        <v>6.0282505679973957</v>
      </c>
      <c r="G4272" s="193">
        <f t="shared" si="687"/>
        <v>6.2511655370330494</v>
      </c>
      <c r="H4272" s="193">
        <f t="shared" si="687"/>
        <v>6.4823235415662603</v>
      </c>
      <c r="I4272" s="193">
        <f t="shared" si="687"/>
        <v>6.7220293957353858</v>
      </c>
      <c r="J4272" s="193">
        <f t="shared" si="687"/>
        <v>6.9705991852132811</v>
      </c>
      <c r="K4272" s="193">
        <f>MAX(0,(F4272-'2031 forecast'!$C$10))</f>
        <v>0.29125056799739557</v>
      </c>
      <c r="L4272" s="193">
        <f>MAX(0,(G4272-'2031 forecast'!$C$10))</f>
        <v>0.51416553703304935</v>
      </c>
      <c r="M4272" s="193">
        <f>MAX(0,(H4272-'2031 forecast'!$C$10))</f>
        <v>0.74532354156626024</v>
      </c>
      <c r="N4272" s="193">
        <f>MAX(0,(I4272-'2031 forecast'!$C$10))</f>
        <v>0.98502939573538573</v>
      </c>
      <c r="O4272" s="193">
        <f>MAX(0,(J4272-'2031 forecast'!$C$10))</f>
        <v>1.233599185213281</v>
      </c>
      <c r="P4272" s="175">
        <f t="shared" si="684"/>
        <v>10</v>
      </c>
      <c r="Q4272" s="175">
        <f t="shared" si="685"/>
        <v>10</v>
      </c>
    </row>
    <row r="4273" spans="1:17" s="1" customFormat="1" x14ac:dyDescent="0.3">
      <c r="A4273" s="189">
        <f t="shared" si="683"/>
        <v>44008.874999989646</v>
      </c>
      <c r="B4273" s="190">
        <f t="shared" si="679"/>
        <v>44008</v>
      </c>
      <c r="C4273" s="1">
        <f t="shared" si="680"/>
        <v>21</v>
      </c>
      <c r="D4273" s="191">
        <v>3.6140279330409166</v>
      </c>
      <c r="E4273" s="192">
        <f t="shared" si="681"/>
        <v>1.254922302008549E-4</v>
      </c>
      <c r="F4273" s="193">
        <f t="shared" si="682"/>
        <v>5.388380395975326</v>
      </c>
      <c r="G4273" s="193">
        <f t="shared" si="687"/>
        <v>5.5876339995826143</v>
      </c>
      <c r="H4273" s="193">
        <f t="shared" si="687"/>
        <v>5.7942556796122995</v>
      </c>
      <c r="I4273" s="193">
        <f t="shared" si="687"/>
        <v>6.008517895629395</v>
      </c>
      <c r="J4273" s="193">
        <f t="shared" si="687"/>
        <v>6.2307031823135475</v>
      </c>
      <c r="K4273" s="193">
        <f>MAX(0,(F4273-'2031 forecast'!$C$10))</f>
        <v>0</v>
      </c>
      <c r="L4273" s="193">
        <f>MAX(0,(G4273-'2031 forecast'!$C$10))</f>
        <v>0</v>
      </c>
      <c r="M4273" s="193">
        <f>MAX(0,(H4273-'2031 forecast'!$C$10))</f>
        <v>5.7255679612299382E-2</v>
      </c>
      <c r="N4273" s="193">
        <f>MAX(0,(I4273-'2031 forecast'!$C$10))</f>
        <v>0.27151789562939488</v>
      </c>
      <c r="O4273" s="193">
        <f>MAX(0,(J4273-'2031 forecast'!$C$10))</f>
        <v>0.49370318231354737</v>
      </c>
      <c r="P4273" s="175" t="str">
        <f t="shared" si="684"/>
        <v/>
      </c>
      <c r="Q4273" s="175" t="str">
        <f t="shared" si="685"/>
        <v/>
      </c>
    </row>
    <row r="4274" spans="1:17" s="1" customFormat="1" x14ac:dyDescent="0.3">
      <c r="A4274" s="189">
        <f t="shared" si="683"/>
        <v>44008.916666656311</v>
      </c>
      <c r="B4274" s="190">
        <f t="shared" si="679"/>
        <v>44008</v>
      </c>
      <c r="C4274" s="1">
        <f t="shared" si="680"/>
        <v>22</v>
      </c>
      <c r="D4274" s="191">
        <v>3.3730927375048561</v>
      </c>
      <c r="E4274" s="192">
        <f t="shared" si="681"/>
        <v>1.1712608152079794E-4</v>
      </c>
      <c r="F4274" s="193">
        <f t="shared" si="682"/>
        <v>5.0291550362436386</v>
      </c>
      <c r="G4274" s="193">
        <f t="shared" si="687"/>
        <v>5.2151250662771078</v>
      </c>
      <c r="H4274" s="193">
        <f t="shared" si="687"/>
        <v>5.4079719676381481</v>
      </c>
      <c r="I4274" s="193">
        <f t="shared" si="687"/>
        <v>5.6079500359207701</v>
      </c>
      <c r="J4274" s="193">
        <f t="shared" si="687"/>
        <v>5.8153229701593121</v>
      </c>
      <c r="K4274" s="193">
        <f>MAX(0,(F4274-'2031 forecast'!$C$10))</f>
        <v>0</v>
      </c>
      <c r="L4274" s="193">
        <f>MAX(0,(G4274-'2031 forecast'!$C$10))</f>
        <v>0</v>
      </c>
      <c r="M4274" s="193">
        <f>MAX(0,(H4274-'2031 forecast'!$C$10))</f>
        <v>0</v>
      </c>
      <c r="N4274" s="193">
        <f>MAX(0,(I4274-'2031 forecast'!$C$10))</f>
        <v>0</v>
      </c>
      <c r="O4274" s="193">
        <f>MAX(0,(J4274-'2031 forecast'!$C$10))</f>
        <v>7.8322970159312E-2</v>
      </c>
      <c r="P4274" s="175" t="str">
        <f t="shared" si="684"/>
        <v/>
      </c>
      <c r="Q4274" s="175" t="str">
        <f t="shared" si="685"/>
        <v/>
      </c>
    </row>
    <row r="4275" spans="1:17" s="1" customFormat="1" x14ac:dyDescent="0.3">
      <c r="A4275" s="189">
        <f t="shared" si="683"/>
        <v>44008.958333322975</v>
      </c>
      <c r="B4275" s="190">
        <f t="shared" si="679"/>
        <v>44008</v>
      </c>
      <c r="C4275" s="1">
        <f t="shared" si="680"/>
        <v>23</v>
      </c>
      <c r="D4275" s="191">
        <v>3.0643945182242773</v>
      </c>
      <c r="E4275" s="192">
        <f t="shared" si="681"/>
        <v>1.064069535244749E-4</v>
      </c>
      <c r="F4275" s="193">
        <f t="shared" si="682"/>
        <v>4.5688975440874122</v>
      </c>
      <c r="G4275" s="193">
        <f t="shared" si="687"/>
        <v>4.7378479954794255</v>
      </c>
      <c r="H4275" s="193">
        <f t="shared" si="687"/>
        <v>4.913045961671263</v>
      </c>
      <c r="I4275" s="193">
        <f t="shared" si="687"/>
        <v>5.0947224656690917</v>
      </c>
      <c r="J4275" s="193">
        <f t="shared" si="687"/>
        <v>5.2831170733366957</v>
      </c>
      <c r="K4275" s="193">
        <f>MAX(0,(F4275-'2031 forecast'!$C$10))</f>
        <v>0</v>
      </c>
      <c r="L4275" s="193">
        <f>MAX(0,(G4275-'2031 forecast'!$C$10))</f>
        <v>0</v>
      </c>
      <c r="M4275" s="193">
        <f>MAX(0,(H4275-'2031 forecast'!$C$10))</f>
        <v>0</v>
      </c>
      <c r="N4275" s="193">
        <f>MAX(0,(I4275-'2031 forecast'!$C$10))</f>
        <v>0</v>
      </c>
      <c r="O4275" s="193">
        <f>MAX(0,(J4275-'2031 forecast'!$C$10))</f>
        <v>0</v>
      </c>
      <c r="P4275" s="175" t="str">
        <f t="shared" si="684"/>
        <v/>
      </c>
      <c r="Q4275" s="175" t="str">
        <f t="shared" si="685"/>
        <v/>
      </c>
    </row>
    <row r="4276" spans="1:17" s="1" customFormat="1" x14ac:dyDescent="0.3">
      <c r="A4276" s="189">
        <f t="shared" si="683"/>
        <v>44008.999999989639</v>
      </c>
      <c r="B4276" s="190">
        <f t="shared" si="679"/>
        <v>44008</v>
      </c>
      <c r="C4276" s="1">
        <f t="shared" si="680"/>
        <v>0</v>
      </c>
      <c r="D4276" s="191">
        <v>2.6653456006176763</v>
      </c>
      <c r="E4276" s="192">
        <f t="shared" si="681"/>
        <v>9.2550519773130515E-5</v>
      </c>
      <c r="F4276" s="193">
        <f t="shared" si="682"/>
        <v>3.9739305420318036</v>
      </c>
      <c r="G4276" s="193">
        <f t="shared" si="687"/>
        <v>4.1208800746921792</v>
      </c>
      <c r="H4276" s="193">
        <f t="shared" si="687"/>
        <v>4.2732635637140719</v>
      </c>
      <c r="I4276" s="193">
        <f t="shared" si="687"/>
        <v>4.4312819480266805</v>
      </c>
      <c r="J4276" s="193">
        <f t="shared" si="687"/>
        <v>4.595143596956242</v>
      </c>
      <c r="K4276" s="193">
        <f>MAX(0,(F4276-'2031 forecast'!$C$10))</f>
        <v>0</v>
      </c>
      <c r="L4276" s="193">
        <f>MAX(0,(G4276-'2031 forecast'!$C$10))</f>
        <v>0</v>
      </c>
      <c r="M4276" s="193">
        <f>MAX(0,(H4276-'2031 forecast'!$C$10))</f>
        <v>0</v>
      </c>
      <c r="N4276" s="193">
        <f>MAX(0,(I4276-'2031 forecast'!$C$10))</f>
        <v>0</v>
      </c>
      <c r="O4276" s="193">
        <f>MAX(0,(J4276-'2031 forecast'!$C$10))</f>
        <v>0</v>
      </c>
      <c r="P4276" s="175" t="str">
        <f t="shared" si="684"/>
        <v/>
      </c>
      <c r="Q4276" s="175" t="str">
        <f t="shared" si="685"/>
        <v/>
      </c>
    </row>
    <row r="4277" spans="1:17" s="1" customFormat="1" x14ac:dyDescent="0.3">
      <c r="A4277" s="189">
        <f t="shared" si="683"/>
        <v>44009.041666656303</v>
      </c>
      <c r="B4277" s="190">
        <f t="shared" si="679"/>
        <v>44009</v>
      </c>
      <c r="C4277" s="1">
        <f t="shared" si="680"/>
        <v>1</v>
      </c>
      <c r="D4277" s="191">
        <v>2.6126410265941633</v>
      </c>
      <c r="E4277" s="192">
        <f t="shared" si="681"/>
        <v>9.0720424749368055E-5</v>
      </c>
      <c r="F4277" s="193">
        <f t="shared" si="682"/>
        <v>3.895349994590497</v>
      </c>
      <c r="G4277" s="193">
        <f t="shared" si="687"/>
        <v>4.0393937455315996</v>
      </c>
      <c r="H4277" s="193">
        <f t="shared" si="687"/>
        <v>4.1887640017197265</v>
      </c>
      <c r="I4277" s="193">
        <f t="shared" si="687"/>
        <v>4.343657728715419</v>
      </c>
      <c r="J4277" s="193">
        <f t="shared" si="687"/>
        <v>4.5042791755475031</v>
      </c>
      <c r="K4277" s="193">
        <f>MAX(0,(F4277-'2031 forecast'!$C$10))</f>
        <v>0</v>
      </c>
      <c r="L4277" s="193">
        <f>MAX(0,(G4277-'2031 forecast'!$C$10))</f>
        <v>0</v>
      </c>
      <c r="M4277" s="193">
        <f>MAX(0,(H4277-'2031 forecast'!$C$10))</f>
        <v>0</v>
      </c>
      <c r="N4277" s="193">
        <f>MAX(0,(I4277-'2031 forecast'!$C$10))</f>
        <v>0</v>
      </c>
      <c r="O4277" s="193">
        <f>MAX(0,(J4277-'2031 forecast'!$C$10))</f>
        <v>0</v>
      </c>
      <c r="P4277" s="175" t="str">
        <f t="shared" si="684"/>
        <v/>
      </c>
      <c r="Q4277" s="175" t="str">
        <f t="shared" si="685"/>
        <v/>
      </c>
    </row>
    <row r="4278" spans="1:17" s="1" customFormat="1" x14ac:dyDescent="0.3">
      <c r="A4278" s="189">
        <f t="shared" si="683"/>
        <v>44009.083333322968</v>
      </c>
      <c r="B4278" s="190">
        <f t="shared" si="679"/>
        <v>44009</v>
      </c>
      <c r="C4278" s="1">
        <f t="shared" si="680"/>
        <v>2</v>
      </c>
      <c r="D4278" s="191">
        <v>2.5975825768731586</v>
      </c>
      <c r="E4278" s="192">
        <f t="shared" si="681"/>
        <v>9.019754045686446E-5</v>
      </c>
      <c r="F4278" s="193">
        <f t="shared" si="682"/>
        <v>3.8728984096072652</v>
      </c>
      <c r="G4278" s="193">
        <f t="shared" si="687"/>
        <v>4.0161119372000043</v>
      </c>
      <c r="H4278" s="193">
        <f t="shared" si="687"/>
        <v>4.1646212697213407</v>
      </c>
      <c r="I4278" s="193">
        <f t="shared" si="687"/>
        <v>4.3186222374836278</v>
      </c>
      <c r="J4278" s="193">
        <f t="shared" si="687"/>
        <v>4.4783179122878618</v>
      </c>
      <c r="K4278" s="193">
        <f>MAX(0,(F4278-'2031 forecast'!$C$10))</f>
        <v>0</v>
      </c>
      <c r="L4278" s="193">
        <f>MAX(0,(G4278-'2031 forecast'!$C$10))</f>
        <v>0</v>
      </c>
      <c r="M4278" s="193">
        <f>MAX(0,(H4278-'2031 forecast'!$C$10))</f>
        <v>0</v>
      </c>
      <c r="N4278" s="193">
        <f>MAX(0,(I4278-'2031 forecast'!$C$10))</f>
        <v>0</v>
      </c>
      <c r="O4278" s="193">
        <f>MAX(0,(J4278-'2031 forecast'!$C$10))</f>
        <v>0</v>
      </c>
      <c r="P4278" s="175" t="str">
        <f t="shared" si="684"/>
        <v/>
      </c>
      <c r="Q4278" s="175" t="str">
        <f t="shared" si="685"/>
        <v/>
      </c>
    </row>
    <row r="4279" spans="1:17" s="1" customFormat="1" x14ac:dyDescent="0.3">
      <c r="A4279" s="189">
        <f t="shared" si="683"/>
        <v>44009.124999989632</v>
      </c>
      <c r="B4279" s="190">
        <f t="shared" si="679"/>
        <v>44009</v>
      </c>
      <c r="C4279" s="1">
        <f t="shared" si="680"/>
        <v>3</v>
      </c>
      <c r="D4279" s="191">
        <v>2.431939629942117</v>
      </c>
      <c r="E4279" s="192">
        <f t="shared" si="681"/>
        <v>8.4445813239325296E-5</v>
      </c>
      <c r="F4279" s="193">
        <f t="shared" si="682"/>
        <v>3.6259309747917303</v>
      </c>
      <c r="G4279" s="193">
        <f t="shared" si="687"/>
        <v>3.7600120455524686</v>
      </c>
      <c r="H4279" s="193">
        <f t="shared" si="687"/>
        <v>3.8990512177391108</v>
      </c>
      <c r="I4279" s="193">
        <f t="shared" si="687"/>
        <v>4.0432318339339481</v>
      </c>
      <c r="J4279" s="193">
        <f t="shared" si="687"/>
        <v>4.192744016431825</v>
      </c>
      <c r="K4279" s="193">
        <f>MAX(0,(F4279-'2031 forecast'!$C$10))</f>
        <v>0</v>
      </c>
      <c r="L4279" s="193">
        <f>MAX(0,(G4279-'2031 forecast'!$C$10))</f>
        <v>0</v>
      </c>
      <c r="M4279" s="193">
        <f>MAX(0,(H4279-'2031 forecast'!$C$10))</f>
        <v>0</v>
      </c>
      <c r="N4279" s="193">
        <f>MAX(0,(I4279-'2031 forecast'!$C$10))</f>
        <v>0</v>
      </c>
      <c r="O4279" s="193">
        <f>MAX(0,(J4279-'2031 forecast'!$C$10))</f>
        <v>0</v>
      </c>
      <c r="P4279" s="175" t="str">
        <f t="shared" si="684"/>
        <v/>
      </c>
      <c r="Q4279" s="175" t="str">
        <f t="shared" si="685"/>
        <v/>
      </c>
    </row>
    <row r="4280" spans="1:17" s="1" customFormat="1" x14ac:dyDescent="0.3">
      <c r="A4280" s="189">
        <f t="shared" si="683"/>
        <v>44009.166666656296</v>
      </c>
      <c r="B4280" s="190">
        <f t="shared" si="679"/>
        <v>44009</v>
      </c>
      <c r="C4280" s="1">
        <f t="shared" si="680"/>
        <v>4</v>
      </c>
      <c r="D4280" s="191">
        <v>2.4168811802211132</v>
      </c>
      <c r="E4280" s="192">
        <f t="shared" si="681"/>
        <v>8.3922928946821728E-5</v>
      </c>
      <c r="F4280" s="193">
        <f t="shared" si="682"/>
        <v>3.6034793898084998</v>
      </c>
      <c r="G4280" s="193">
        <f t="shared" si="687"/>
        <v>3.7367302372208742</v>
      </c>
      <c r="H4280" s="193">
        <f t="shared" si="687"/>
        <v>3.8749084857407259</v>
      </c>
      <c r="I4280" s="193">
        <f t="shared" si="687"/>
        <v>4.0181963427021588</v>
      </c>
      <c r="J4280" s="193">
        <f t="shared" si="687"/>
        <v>4.1667827531721855</v>
      </c>
      <c r="K4280" s="193">
        <f>MAX(0,(F4280-'2031 forecast'!$C$10))</f>
        <v>0</v>
      </c>
      <c r="L4280" s="193">
        <f>MAX(0,(G4280-'2031 forecast'!$C$10))</f>
        <v>0</v>
      </c>
      <c r="M4280" s="193">
        <f>MAX(0,(H4280-'2031 forecast'!$C$10))</f>
        <v>0</v>
      </c>
      <c r="N4280" s="193">
        <f>MAX(0,(I4280-'2031 forecast'!$C$10))</f>
        <v>0</v>
      </c>
      <c r="O4280" s="193">
        <f>MAX(0,(J4280-'2031 forecast'!$C$10))</f>
        <v>0</v>
      </c>
      <c r="P4280" s="175" t="str">
        <f t="shared" si="684"/>
        <v/>
      </c>
      <c r="Q4280" s="175" t="str">
        <f t="shared" si="685"/>
        <v/>
      </c>
    </row>
    <row r="4281" spans="1:17" s="1" customFormat="1" x14ac:dyDescent="0.3">
      <c r="A4281" s="189">
        <f t="shared" si="683"/>
        <v>44009.20833332296</v>
      </c>
      <c r="B4281" s="190">
        <f t="shared" si="679"/>
        <v>44009</v>
      </c>
      <c r="C4281" s="1">
        <f t="shared" si="680"/>
        <v>5</v>
      </c>
      <c r="D4281" s="191">
        <v>2.3792350559186035</v>
      </c>
      <c r="E4281" s="192">
        <f t="shared" si="681"/>
        <v>8.2615718215562823E-5</v>
      </c>
      <c r="F4281" s="193">
        <f t="shared" si="682"/>
        <v>3.5473504273504233</v>
      </c>
      <c r="G4281" s="193">
        <f t="shared" si="687"/>
        <v>3.6785257163918885</v>
      </c>
      <c r="H4281" s="193">
        <f t="shared" si="687"/>
        <v>3.8145516557447645</v>
      </c>
      <c r="I4281" s="193">
        <f t="shared" si="687"/>
        <v>3.9556076146226857</v>
      </c>
      <c r="J4281" s="193">
        <f t="shared" si="687"/>
        <v>4.1018795950230862</v>
      </c>
      <c r="K4281" s="193">
        <f>MAX(0,(F4281-'2031 forecast'!$C$10))</f>
        <v>0</v>
      </c>
      <c r="L4281" s="193">
        <f>MAX(0,(G4281-'2031 forecast'!$C$10))</f>
        <v>0</v>
      </c>
      <c r="M4281" s="193">
        <f>MAX(0,(H4281-'2031 forecast'!$C$10))</f>
        <v>0</v>
      </c>
      <c r="N4281" s="193">
        <f>MAX(0,(I4281-'2031 forecast'!$C$10))</f>
        <v>0</v>
      </c>
      <c r="O4281" s="193">
        <f>MAX(0,(J4281-'2031 forecast'!$C$10))</f>
        <v>0</v>
      </c>
      <c r="P4281" s="175" t="str">
        <f t="shared" si="684"/>
        <v/>
      </c>
      <c r="Q4281" s="175" t="str">
        <f t="shared" si="685"/>
        <v/>
      </c>
    </row>
    <row r="4282" spans="1:17" s="1" customFormat="1" x14ac:dyDescent="0.3">
      <c r="A4282" s="189">
        <f t="shared" si="683"/>
        <v>44009.249999989624</v>
      </c>
      <c r="B4282" s="190">
        <f t="shared" si="679"/>
        <v>44009</v>
      </c>
      <c r="C4282" s="1">
        <f t="shared" si="680"/>
        <v>6</v>
      </c>
      <c r="D4282" s="191">
        <v>2.4168811802211132</v>
      </c>
      <c r="E4282" s="192">
        <f t="shared" si="681"/>
        <v>8.3922928946821728E-5</v>
      </c>
      <c r="F4282" s="193">
        <f t="shared" si="682"/>
        <v>3.6034793898084998</v>
      </c>
      <c r="G4282" s="193">
        <f t="shared" si="687"/>
        <v>3.7367302372208742</v>
      </c>
      <c r="H4282" s="193">
        <f t="shared" si="687"/>
        <v>3.8749084857407259</v>
      </c>
      <c r="I4282" s="193">
        <f t="shared" si="687"/>
        <v>4.0181963427021588</v>
      </c>
      <c r="J4282" s="193">
        <f t="shared" si="687"/>
        <v>4.1667827531721855</v>
      </c>
      <c r="K4282" s="193">
        <f>MAX(0,(F4282-'2031 forecast'!$C$10))</f>
        <v>0</v>
      </c>
      <c r="L4282" s="193">
        <f>MAX(0,(G4282-'2031 forecast'!$C$10))</f>
        <v>0</v>
      </c>
      <c r="M4282" s="193">
        <f>MAX(0,(H4282-'2031 forecast'!$C$10))</f>
        <v>0</v>
      </c>
      <c r="N4282" s="193">
        <f>MAX(0,(I4282-'2031 forecast'!$C$10))</f>
        <v>0</v>
      </c>
      <c r="O4282" s="193">
        <f>MAX(0,(J4282-'2031 forecast'!$C$10))</f>
        <v>0</v>
      </c>
      <c r="P4282" s="175" t="str">
        <f t="shared" si="684"/>
        <v/>
      </c>
      <c r="Q4282" s="175" t="str">
        <f t="shared" si="685"/>
        <v/>
      </c>
    </row>
    <row r="4283" spans="1:17" s="1" customFormat="1" x14ac:dyDescent="0.3">
      <c r="A4283" s="189">
        <f t="shared" si="683"/>
        <v>44009.291666656289</v>
      </c>
      <c r="B4283" s="190">
        <f t="shared" si="679"/>
        <v>44009</v>
      </c>
      <c r="C4283" s="1">
        <f t="shared" si="680"/>
        <v>7</v>
      </c>
      <c r="D4283" s="191">
        <v>2.5674656774311515</v>
      </c>
      <c r="E4283" s="192">
        <f t="shared" si="681"/>
        <v>8.9151771871857352E-5</v>
      </c>
      <c r="F4283" s="193">
        <f t="shared" si="682"/>
        <v>3.827995239640805</v>
      </c>
      <c r="G4283" s="193">
        <f t="shared" si="687"/>
        <v>3.9695483205368163</v>
      </c>
      <c r="H4283" s="193">
        <f t="shared" si="687"/>
        <v>4.1163358057245718</v>
      </c>
      <c r="I4283" s="193">
        <f t="shared" si="687"/>
        <v>4.26855125502005</v>
      </c>
      <c r="J4283" s="193">
        <f t="shared" si="687"/>
        <v>4.4263953857685836</v>
      </c>
      <c r="K4283" s="193">
        <f>MAX(0,(F4283-'2031 forecast'!$C$10))</f>
        <v>0</v>
      </c>
      <c r="L4283" s="193">
        <f>MAX(0,(G4283-'2031 forecast'!$C$10))</f>
        <v>0</v>
      </c>
      <c r="M4283" s="193">
        <f>MAX(0,(H4283-'2031 forecast'!$C$10))</f>
        <v>0</v>
      </c>
      <c r="N4283" s="193">
        <f>MAX(0,(I4283-'2031 forecast'!$C$10))</f>
        <v>0</v>
      </c>
      <c r="O4283" s="193">
        <f>MAX(0,(J4283-'2031 forecast'!$C$10))</f>
        <v>0</v>
      </c>
      <c r="P4283" s="175" t="str">
        <f t="shared" si="684"/>
        <v/>
      </c>
      <c r="Q4283" s="175" t="str">
        <f t="shared" si="685"/>
        <v/>
      </c>
    </row>
    <row r="4284" spans="1:17" s="1" customFormat="1" x14ac:dyDescent="0.3">
      <c r="A4284" s="189">
        <f t="shared" si="683"/>
        <v>44009.333333322953</v>
      </c>
      <c r="B4284" s="190">
        <f t="shared" si="679"/>
        <v>44009</v>
      </c>
      <c r="C4284" s="1">
        <f t="shared" si="680"/>
        <v>8</v>
      </c>
      <c r="D4284" s="191">
        <v>2.9966314944797601</v>
      </c>
      <c r="E4284" s="192">
        <f t="shared" si="681"/>
        <v>1.0405397420820887E-4</v>
      </c>
      <c r="F4284" s="193">
        <f t="shared" si="682"/>
        <v>4.4678654116628751</v>
      </c>
      <c r="G4284" s="193">
        <f t="shared" si="687"/>
        <v>4.6330798579872514</v>
      </c>
      <c r="H4284" s="193">
        <f t="shared" si="687"/>
        <v>4.8044036676785327</v>
      </c>
      <c r="I4284" s="193">
        <f t="shared" si="687"/>
        <v>4.9820627551260408</v>
      </c>
      <c r="J4284" s="193">
        <f t="shared" si="687"/>
        <v>5.1662913886683173</v>
      </c>
      <c r="K4284" s="193">
        <f>MAX(0,(F4284-'2031 forecast'!$C$10))</f>
        <v>0</v>
      </c>
      <c r="L4284" s="193">
        <f>MAX(0,(G4284-'2031 forecast'!$C$10))</f>
        <v>0</v>
      </c>
      <c r="M4284" s="193">
        <f>MAX(0,(H4284-'2031 forecast'!$C$10))</f>
        <v>0</v>
      </c>
      <c r="N4284" s="193">
        <f>MAX(0,(I4284-'2031 forecast'!$C$10))</f>
        <v>0</v>
      </c>
      <c r="O4284" s="193">
        <f>MAX(0,(J4284-'2031 forecast'!$C$10))</f>
        <v>0</v>
      </c>
      <c r="P4284" s="175" t="str">
        <f t="shared" si="684"/>
        <v/>
      </c>
      <c r="Q4284" s="175" t="str">
        <f t="shared" si="685"/>
        <v/>
      </c>
    </row>
    <row r="4285" spans="1:17" s="1" customFormat="1" x14ac:dyDescent="0.3">
      <c r="A4285" s="189">
        <f t="shared" si="683"/>
        <v>44009.374999989617</v>
      </c>
      <c r="B4285" s="190">
        <f t="shared" si="679"/>
        <v>44009</v>
      </c>
      <c r="C4285" s="1">
        <f t="shared" si="680"/>
        <v>9</v>
      </c>
      <c r="D4285" s="191">
        <v>3.1698036662713043</v>
      </c>
      <c r="E4285" s="192">
        <f t="shared" si="681"/>
        <v>1.1006714357199984E-4</v>
      </c>
      <c r="F4285" s="193">
        <f t="shared" si="682"/>
        <v>4.7260586389700263</v>
      </c>
      <c r="G4285" s="193">
        <f t="shared" ref="G4285:J4304" si="688">$E4285*G$2</f>
        <v>4.9008206538005856</v>
      </c>
      <c r="H4285" s="193">
        <f t="shared" si="688"/>
        <v>5.0820450856599555</v>
      </c>
      <c r="I4285" s="193">
        <f t="shared" si="688"/>
        <v>5.2699709042916165</v>
      </c>
      <c r="J4285" s="193">
        <f t="shared" si="688"/>
        <v>5.4648459161541751</v>
      </c>
      <c r="K4285" s="193">
        <f>MAX(0,(F4285-'2031 forecast'!$C$10))</f>
        <v>0</v>
      </c>
      <c r="L4285" s="193">
        <f>MAX(0,(G4285-'2031 forecast'!$C$10))</f>
        <v>0</v>
      </c>
      <c r="M4285" s="193">
        <f>MAX(0,(H4285-'2031 forecast'!$C$10))</f>
        <v>0</v>
      </c>
      <c r="N4285" s="193">
        <f>MAX(0,(I4285-'2031 forecast'!$C$10))</f>
        <v>0</v>
      </c>
      <c r="O4285" s="193">
        <f>MAX(0,(J4285-'2031 forecast'!$C$10))</f>
        <v>0</v>
      </c>
      <c r="P4285" s="175" t="str">
        <f t="shared" si="684"/>
        <v/>
      </c>
      <c r="Q4285" s="175" t="str">
        <f t="shared" si="685"/>
        <v/>
      </c>
    </row>
    <row r="4286" spans="1:17" s="1" customFormat="1" x14ac:dyDescent="0.3">
      <c r="A4286" s="189">
        <f t="shared" si="683"/>
        <v>44009.416666656281</v>
      </c>
      <c r="B4286" s="190">
        <f t="shared" si="679"/>
        <v>44009</v>
      </c>
      <c r="C4286" s="1">
        <f t="shared" si="680"/>
        <v>10</v>
      </c>
      <c r="D4286" s="191">
        <v>3.4483849861098745</v>
      </c>
      <c r="E4286" s="192">
        <f t="shared" si="681"/>
        <v>1.1974050298331573E-4</v>
      </c>
      <c r="F4286" s="193">
        <f t="shared" si="682"/>
        <v>5.1414129611597899</v>
      </c>
      <c r="G4286" s="193">
        <f t="shared" si="688"/>
        <v>5.3315341079350782</v>
      </c>
      <c r="H4286" s="193">
        <f t="shared" si="688"/>
        <v>5.52868562763007</v>
      </c>
      <c r="I4286" s="193">
        <f t="shared" si="688"/>
        <v>5.7331274920797153</v>
      </c>
      <c r="J4286" s="193">
        <f t="shared" si="688"/>
        <v>5.9451292864575098</v>
      </c>
      <c r="K4286" s="193">
        <f>MAX(0,(F4286-'2031 forecast'!$C$10))</f>
        <v>0</v>
      </c>
      <c r="L4286" s="193">
        <f>MAX(0,(G4286-'2031 forecast'!$C$10))</f>
        <v>0</v>
      </c>
      <c r="M4286" s="193">
        <f>MAX(0,(H4286-'2031 forecast'!$C$10))</f>
        <v>0</v>
      </c>
      <c r="N4286" s="193">
        <f>MAX(0,(I4286-'2031 forecast'!$C$10))</f>
        <v>0</v>
      </c>
      <c r="O4286" s="193">
        <f>MAX(0,(J4286-'2031 forecast'!$C$10))</f>
        <v>0.20812928645750972</v>
      </c>
      <c r="P4286" s="175" t="str">
        <f t="shared" si="684"/>
        <v/>
      </c>
      <c r="Q4286" s="175" t="str">
        <f t="shared" si="685"/>
        <v/>
      </c>
    </row>
    <row r="4287" spans="1:17" s="1" customFormat="1" x14ac:dyDescent="0.3">
      <c r="A4287" s="189">
        <f t="shared" si="683"/>
        <v>44009.458333322946</v>
      </c>
      <c r="B4287" s="190">
        <f t="shared" si="679"/>
        <v>44009</v>
      </c>
      <c r="C4287" s="1">
        <f t="shared" si="680"/>
        <v>11</v>
      </c>
      <c r="D4287" s="191">
        <v>3.5387356844358973</v>
      </c>
      <c r="E4287" s="192">
        <f t="shared" si="681"/>
        <v>1.2287780873833709E-4</v>
      </c>
      <c r="F4287" s="193">
        <f t="shared" si="682"/>
        <v>5.276122471059173</v>
      </c>
      <c r="G4287" s="193">
        <f t="shared" si="688"/>
        <v>5.471224957924643</v>
      </c>
      <c r="H4287" s="193">
        <f t="shared" si="688"/>
        <v>5.6735420196203767</v>
      </c>
      <c r="I4287" s="193">
        <f t="shared" si="688"/>
        <v>5.8833404394704498</v>
      </c>
      <c r="J4287" s="193">
        <f t="shared" si="688"/>
        <v>6.100896866015348</v>
      </c>
      <c r="K4287" s="193">
        <f>MAX(0,(F4287-'2031 forecast'!$C$10))</f>
        <v>0</v>
      </c>
      <c r="L4287" s="193">
        <f>MAX(0,(G4287-'2031 forecast'!$C$10))</f>
        <v>0</v>
      </c>
      <c r="M4287" s="193">
        <f>MAX(0,(H4287-'2031 forecast'!$C$10))</f>
        <v>0</v>
      </c>
      <c r="N4287" s="193">
        <f>MAX(0,(I4287-'2031 forecast'!$C$10))</f>
        <v>0.14634043947044972</v>
      </c>
      <c r="O4287" s="193">
        <f>MAX(0,(J4287-'2031 forecast'!$C$10))</f>
        <v>0.36389686601534788</v>
      </c>
      <c r="P4287" s="175" t="str">
        <f t="shared" si="684"/>
        <v/>
      </c>
      <c r="Q4287" s="175" t="str">
        <f t="shared" si="685"/>
        <v/>
      </c>
    </row>
    <row r="4288" spans="1:17" s="1" customFormat="1" x14ac:dyDescent="0.3">
      <c r="A4288" s="189">
        <f t="shared" si="683"/>
        <v>44009.49999998961</v>
      </c>
      <c r="B4288" s="190">
        <f t="shared" si="679"/>
        <v>44009</v>
      </c>
      <c r="C4288" s="1">
        <f t="shared" si="680"/>
        <v>12</v>
      </c>
      <c r="D4288" s="191">
        <v>3.7344955308089474</v>
      </c>
      <c r="E4288" s="192">
        <f t="shared" si="681"/>
        <v>1.2967530454088342E-4</v>
      </c>
      <c r="F4288" s="193">
        <f t="shared" si="682"/>
        <v>5.5679930758411711</v>
      </c>
      <c r="G4288" s="193">
        <f t="shared" si="688"/>
        <v>5.7738884662353689</v>
      </c>
      <c r="H4288" s="193">
        <f t="shared" si="688"/>
        <v>5.9873975355993769</v>
      </c>
      <c r="I4288" s="193">
        <f t="shared" si="688"/>
        <v>6.2088018254837092</v>
      </c>
      <c r="J4288" s="193">
        <f t="shared" si="688"/>
        <v>6.4383932883906665</v>
      </c>
      <c r="K4288" s="193">
        <f>MAX(0,(F4288-'2031 forecast'!$C$10))</f>
        <v>0</v>
      </c>
      <c r="L4288" s="193">
        <f>MAX(0,(G4288-'2031 forecast'!$C$10))</f>
        <v>3.6888466235368789E-2</v>
      </c>
      <c r="M4288" s="193">
        <f>MAX(0,(H4288-'2031 forecast'!$C$10))</f>
        <v>0.25039753559937683</v>
      </c>
      <c r="N4288" s="193">
        <f>MAX(0,(I4288-'2031 forecast'!$C$10))</f>
        <v>0.47180182548370908</v>
      </c>
      <c r="O4288" s="193">
        <f>MAX(0,(J4288-'2031 forecast'!$C$10))</f>
        <v>0.70139328839066639</v>
      </c>
      <c r="P4288" s="175" t="str">
        <f t="shared" si="684"/>
        <v/>
      </c>
      <c r="Q4288" s="175" t="str">
        <f t="shared" si="685"/>
        <v/>
      </c>
    </row>
    <row r="4289" spans="1:17" s="1" customFormat="1" x14ac:dyDescent="0.3">
      <c r="A4289" s="189">
        <f t="shared" si="683"/>
        <v>44009.541666656274</v>
      </c>
      <c r="B4289" s="190">
        <f t="shared" si="679"/>
        <v>44009</v>
      </c>
      <c r="C4289" s="1">
        <f t="shared" si="680"/>
        <v>13</v>
      </c>
      <c r="D4289" s="191">
        <v>3.6667325070644305</v>
      </c>
      <c r="E4289" s="192">
        <f t="shared" si="681"/>
        <v>1.2732232522461739E-4</v>
      </c>
      <c r="F4289" s="193">
        <f t="shared" si="682"/>
        <v>5.4669609434166331</v>
      </c>
      <c r="G4289" s="193">
        <f t="shared" si="688"/>
        <v>5.6691203287431948</v>
      </c>
      <c r="H4289" s="193">
        <f t="shared" si="688"/>
        <v>5.8787552416066466</v>
      </c>
      <c r="I4289" s="193">
        <f t="shared" si="688"/>
        <v>6.0961421149406583</v>
      </c>
      <c r="J4289" s="193">
        <f t="shared" si="688"/>
        <v>6.3215676037222872</v>
      </c>
      <c r="K4289" s="193">
        <f>MAX(0,(F4289-'2031 forecast'!$C$10))</f>
        <v>0</v>
      </c>
      <c r="L4289" s="193">
        <f>MAX(0,(G4289-'2031 forecast'!$C$10))</f>
        <v>0</v>
      </c>
      <c r="M4289" s="193">
        <f>MAX(0,(H4289-'2031 forecast'!$C$10))</f>
        <v>0.14175524160664654</v>
      </c>
      <c r="N4289" s="193">
        <f>MAX(0,(I4289-'2031 forecast'!$C$10))</f>
        <v>0.35914211494065817</v>
      </c>
      <c r="O4289" s="193">
        <f>MAX(0,(J4289-'2031 forecast'!$C$10))</f>
        <v>0.58456760372228711</v>
      </c>
      <c r="P4289" s="175" t="str">
        <f t="shared" si="684"/>
        <v/>
      </c>
      <c r="Q4289" s="175" t="str">
        <f t="shared" si="685"/>
        <v/>
      </c>
    </row>
    <row r="4290" spans="1:17" s="1" customFormat="1" x14ac:dyDescent="0.3">
      <c r="A4290" s="189">
        <f t="shared" si="683"/>
        <v>44009.583333322938</v>
      </c>
      <c r="B4290" s="190">
        <f t="shared" si="679"/>
        <v>44009</v>
      </c>
      <c r="C4290" s="1">
        <f t="shared" si="680"/>
        <v>14</v>
      </c>
      <c r="D4290" s="191">
        <v>3.7269663059484457</v>
      </c>
      <c r="E4290" s="192">
        <f t="shared" si="681"/>
        <v>1.2941386239463163E-4</v>
      </c>
      <c r="F4290" s="193">
        <f t="shared" si="682"/>
        <v>5.5567672833495552</v>
      </c>
      <c r="G4290" s="193">
        <f t="shared" si="688"/>
        <v>5.7622475620695717</v>
      </c>
      <c r="H4290" s="193">
        <f t="shared" si="688"/>
        <v>5.9753261696001845</v>
      </c>
      <c r="I4290" s="193">
        <f t="shared" si="688"/>
        <v>6.1962840798678149</v>
      </c>
      <c r="J4290" s="193">
        <f t="shared" si="688"/>
        <v>6.4254126567608463</v>
      </c>
      <c r="K4290" s="193">
        <f>MAX(0,(F4290-'2031 forecast'!$C$10))</f>
        <v>0</v>
      </c>
      <c r="L4290" s="193">
        <f>MAX(0,(G4290-'2031 forecast'!$C$10))</f>
        <v>2.5247562069571572E-2</v>
      </c>
      <c r="M4290" s="193">
        <f>MAX(0,(H4290-'2031 forecast'!$C$10))</f>
        <v>0.23832616960018438</v>
      </c>
      <c r="N4290" s="193">
        <f>MAX(0,(I4290-'2031 forecast'!$C$10))</f>
        <v>0.45928407986781483</v>
      </c>
      <c r="O4290" s="193">
        <f>MAX(0,(J4290-'2031 forecast'!$C$10))</f>
        <v>0.68841265676084618</v>
      </c>
      <c r="P4290" s="175" t="str">
        <f t="shared" si="684"/>
        <v/>
      </c>
      <c r="Q4290" s="175" t="str">
        <f t="shared" si="685"/>
        <v/>
      </c>
    </row>
    <row r="4291" spans="1:17" s="1" customFormat="1" x14ac:dyDescent="0.3">
      <c r="A4291" s="189">
        <f t="shared" si="683"/>
        <v>44009.624999989603</v>
      </c>
      <c r="B4291" s="190">
        <f t="shared" si="679"/>
        <v>44009</v>
      </c>
      <c r="C4291" s="1">
        <f t="shared" si="680"/>
        <v>15</v>
      </c>
      <c r="D4291" s="191">
        <v>3.8248462291349705</v>
      </c>
      <c r="E4291" s="192">
        <f t="shared" si="681"/>
        <v>1.328126102959048E-4</v>
      </c>
      <c r="F4291" s="193">
        <f t="shared" si="682"/>
        <v>5.7027025857405542</v>
      </c>
      <c r="G4291" s="193">
        <f t="shared" si="688"/>
        <v>5.9135793162249346</v>
      </c>
      <c r="H4291" s="193">
        <f t="shared" si="688"/>
        <v>6.1322539275896855</v>
      </c>
      <c r="I4291" s="193">
        <f t="shared" si="688"/>
        <v>6.3590147728744446</v>
      </c>
      <c r="J4291" s="193">
        <f t="shared" si="688"/>
        <v>6.5941608679485055</v>
      </c>
      <c r="K4291" s="193">
        <f>MAX(0,(F4291-'2031 forecast'!$C$10))</f>
        <v>0</v>
      </c>
      <c r="L4291" s="193">
        <f>MAX(0,(G4291-'2031 forecast'!$C$10))</f>
        <v>0.1765793162249345</v>
      </c>
      <c r="M4291" s="193">
        <f>MAX(0,(H4291-'2031 forecast'!$C$10))</f>
        <v>0.39525392758968536</v>
      </c>
      <c r="N4291" s="193">
        <f>MAX(0,(I4291-'2031 forecast'!$C$10))</f>
        <v>0.62201477287444451</v>
      </c>
      <c r="O4291" s="193">
        <f>MAX(0,(J4291-'2031 forecast'!$C$10))</f>
        <v>0.85716086794850543</v>
      </c>
      <c r="P4291" s="175" t="str">
        <f t="shared" si="684"/>
        <v/>
      </c>
      <c r="Q4291" s="175" t="str">
        <f t="shared" si="685"/>
        <v/>
      </c>
    </row>
    <row r="4292" spans="1:17" s="1" customFormat="1" x14ac:dyDescent="0.3">
      <c r="A4292" s="189">
        <f t="shared" si="683"/>
        <v>44009.666666656267</v>
      </c>
      <c r="B4292" s="190">
        <f t="shared" si="679"/>
        <v>44009</v>
      </c>
      <c r="C4292" s="1">
        <f t="shared" si="680"/>
        <v>16</v>
      </c>
      <c r="D4292" s="191">
        <v>3.9377846020424991</v>
      </c>
      <c r="E4292" s="192">
        <f t="shared" si="681"/>
        <v>1.3673424248968153E-4</v>
      </c>
      <c r="F4292" s="193">
        <f t="shared" si="682"/>
        <v>5.8710894731147834</v>
      </c>
      <c r="G4292" s="193">
        <f t="shared" si="688"/>
        <v>6.088192878711892</v>
      </c>
      <c r="H4292" s="193">
        <f t="shared" si="688"/>
        <v>6.3133244175775705</v>
      </c>
      <c r="I4292" s="193">
        <f t="shared" si="688"/>
        <v>6.5467809571128637</v>
      </c>
      <c r="J4292" s="193">
        <f t="shared" si="688"/>
        <v>6.7888703423958043</v>
      </c>
      <c r="K4292" s="193">
        <f>MAX(0,(F4292-'2031 forecast'!$C$10))</f>
        <v>0.13408947311478325</v>
      </c>
      <c r="L4292" s="193">
        <f>MAX(0,(G4292-'2031 forecast'!$C$10))</f>
        <v>0.35119287871189186</v>
      </c>
      <c r="M4292" s="193">
        <f>MAX(0,(H4292-'2031 forecast'!$C$10))</f>
        <v>0.57632441757757036</v>
      </c>
      <c r="N4292" s="193">
        <f>MAX(0,(I4292-'2031 forecast'!$C$10))</f>
        <v>0.80978095711286358</v>
      </c>
      <c r="O4292" s="193">
        <f>MAX(0,(J4292-'2031 forecast'!$C$10))</f>
        <v>1.0518703423958042</v>
      </c>
      <c r="P4292" s="175">
        <f t="shared" si="684"/>
        <v>1</v>
      </c>
      <c r="Q4292" s="175" t="str">
        <f t="shared" si="685"/>
        <v/>
      </c>
    </row>
    <row r="4293" spans="1:17" s="1" customFormat="1" x14ac:dyDescent="0.3">
      <c r="A4293" s="189">
        <f t="shared" si="683"/>
        <v>44009.708333322931</v>
      </c>
      <c r="B4293" s="190">
        <f t="shared" ref="B4293:B4356" si="689">INT(A4293)</f>
        <v>44009</v>
      </c>
      <c r="C4293" s="1">
        <f t="shared" ref="C4293:C4356" si="690">HOUR(A4293)</f>
        <v>17</v>
      </c>
      <c r="D4293" s="191">
        <v>4.1937782472995639</v>
      </c>
      <c r="E4293" s="192">
        <f t="shared" ref="E4293:E4356" si="691">D4293/SUM($D$4:$D$8763)</f>
        <v>1.4562327546224207E-4</v>
      </c>
      <c r="F4293" s="193">
        <f t="shared" ref="F4293:F4356" si="692">E4293*$F$2</f>
        <v>6.2527664178297018</v>
      </c>
      <c r="G4293" s="193">
        <f t="shared" si="688"/>
        <v>6.4839836203489938</v>
      </c>
      <c r="H4293" s="193">
        <f t="shared" si="688"/>
        <v>6.7237508615501076</v>
      </c>
      <c r="I4293" s="193">
        <f t="shared" si="688"/>
        <v>6.9723843080532788</v>
      </c>
      <c r="J4293" s="193">
        <f t="shared" si="688"/>
        <v>7.2302118178096801</v>
      </c>
      <c r="K4293" s="193">
        <f>MAX(0,(F4293-'2031 forecast'!$C$10))</f>
        <v>0.51576641782970167</v>
      </c>
      <c r="L4293" s="193">
        <f>MAX(0,(G4293-'2031 forecast'!$C$10))</f>
        <v>0.74698362034899368</v>
      </c>
      <c r="M4293" s="193">
        <f>MAX(0,(H4293-'2031 forecast'!$C$10))</f>
        <v>0.98675086155010749</v>
      </c>
      <c r="N4293" s="193">
        <f>MAX(0,(I4293-'2031 forecast'!$C$10))</f>
        <v>1.2353843080532787</v>
      </c>
      <c r="O4293" s="193">
        <f>MAX(0,(J4293-'2031 forecast'!$C$10))</f>
        <v>1.49321181780968</v>
      </c>
      <c r="P4293" s="175">
        <f t="shared" si="684"/>
        <v>2</v>
      </c>
      <c r="Q4293" s="175" t="str">
        <f t="shared" si="685"/>
        <v/>
      </c>
    </row>
    <row r="4294" spans="1:17" s="1" customFormat="1" x14ac:dyDescent="0.3">
      <c r="A4294" s="189">
        <f t="shared" ref="A4294:A4357" si="693">A4293 + TIME(1,0,0)</f>
        <v>44009.749999989595</v>
      </c>
      <c r="B4294" s="190">
        <f t="shared" si="689"/>
        <v>44009</v>
      </c>
      <c r="C4294" s="1">
        <f t="shared" si="690"/>
        <v>18</v>
      </c>
      <c r="D4294" s="191">
        <v>4.1937782472995639</v>
      </c>
      <c r="E4294" s="192">
        <f t="shared" si="691"/>
        <v>1.4562327546224207E-4</v>
      </c>
      <c r="F4294" s="193">
        <f t="shared" si="692"/>
        <v>6.2527664178297018</v>
      </c>
      <c r="G4294" s="193">
        <f t="shared" si="688"/>
        <v>6.4839836203489938</v>
      </c>
      <c r="H4294" s="193">
        <f t="shared" si="688"/>
        <v>6.7237508615501076</v>
      </c>
      <c r="I4294" s="193">
        <f t="shared" si="688"/>
        <v>6.9723843080532788</v>
      </c>
      <c r="J4294" s="193">
        <f t="shared" si="688"/>
        <v>7.2302118178096801</v>
      </c>
      <c r="K4294" s="193">
        <f>MAX(0,(F4294-'2031 forecast'!$C$10))</f>
        <v>0.51576641782970167</v>
      </c>
      <c r="L4294" s="193">
        <f>MAX(0,(G4294-'2031 forecast'!$C$10))</f>
        <v>0.74698362034899368</v>
      </c>
      <c r="M4294" s="193">
        <f>MAX(0,(H4294-'2031 forecast'!$C$10))</f>
        <v>0.98675086155010749</v>
      </c>
      <c r="N4294" s="193">
        <f>MAX(0,(I4294-'2031 forecast'!$C$10))</f>
        <v>1.2353843080532787</v>
      </c>
      <c r="O4294" s="193">
        <f>MAX(0,(J4294-'2031 forecast'!$C$10))</f>
        <v>1.49321181780968</v>
      </c>
      <c r="P4294" s="175">
        <f t="shared" ref="P4294:P4357" si="694">IF(K4294&gt;0,IF(K4293&gt;0,P4293+1,1),"")</f>
        <v>3</v>
      </c>
      <c r="Q4294" s="175" t="str">
        <f t="shared" ref="Q4294:Q4357" si="695">IF(AND(K4294&gt;0,K4295=0),P4294,"")</f>
        <v/>
      </c>
    </row>
    <row r="4295" spans="1:17" s="1" customFormat="1" x14ac:dyDescent="0.3">
      <c r="A4295" s="189">
        <f t="shared" si="693"/>
        <v>44009.79166665626</v>
      </c>
      <c r="B4295" s="190">
        <f t="shared" si="689"/>
        <v>44009</v>
      </c>
      <c r="C4295" s="1">
        <f t="shared" si="690"/>
        <v>19</v>
      </c>
      <c r="D4295" s="191">
        <v>4.0356645252290235</v>
      </c>
      <c r="E4295" s="192">
        <f t="shared" si="691"/>
        <v>1.4013299039095466E-4</v>
      </c>
      <c r="F4295" s="193">
        <f t="shared" si="692"/>
        <v>6.0170247755057815</v>
      </c>
      <c r="G4295" s="193">
        <f t="shared" si="688"/>
        <v>6.239524632867254</v>
      </c>
      <c r="H4295" s="193">
        <f t="shared" si="688"/>
        <v>6.4702521755670688</v>
      </c>
      <c r="I4295" s="193">
        <f t="shared" si="688"/>
        <v>6.7095116501194925</v>
      </c>
      <c r="J4295" s="193">
        <f t="shared" si="688"/>
        <v>6.9576185535834627</v>
      </c>
      <c r="K4295" s="193">
        <f>MAX(0,(F4295-'2031 forecast'!$C$10))</f>
        <v>0.28002477550578142</v>
      </c>
      <c r="L4295" s="193">
        <f>MAX(0,(G4295-'2031 forecast'!$C$10))</f>
        <v>0.50252463286725391</v>
      </c>
      <c r="M4295" s="193">
        <f>MAX(0,(H4295-'2031 forecast'!$C$10))</f>
        <v>0.73325217556706868</v>
      </c>
      <c r="N4295" s="193">
        <f>MAX(0,(I4295-'2031 forecast'!$C$10))</f>
        <v>0.97251165011949237</v>
      </c>
      <c r="O4295" s="193">
        <f>MAX(0,(J4295-'2031 forecast'!$C$10))</f>
        <v>1.2206185535834626</v>
      </c>
      <c r="P4295" s="175">
        <f t="shared" si="694"/>
        <v>4</v>
      </c>
      <c r="Q4295" s="175">
        <f t="shared" si="695"/>
        <v>4</v>
      </c>
    </row>
    <row r="4296" spans="1:17" s="1" customFormat="1" x14ac:dyDescent="0.3">
      <c r="A4296" s="189">
        <f t="shared" si="693"/>
        <v>44009.833333322924</v>
      </c>
      <c r="B4296" s="190">
        <f t="shared" si="689"/>
        <v>44009</v>
      </c>
      <c r="C4296" s="1">
        <f t="shared" si="690"/>
        <v>20</v>
      </c>
      <c r="D4296" s="191">
        <v>3.7570832053904533</v>
      </c>
      <c r="E4296" s="192">
        <f t="shared" si="691"/>
        <v>1.3045963097963877E-4</v>
      </c>
      <c r="F4296" s="193">
        <f t="shared" si="692"/>
        <v>5.6016704533160171</v>
      </c>
      <c r="G4296" s="193">
        <f t="shared" si="688"/>
        <v>5.8088111787327605</v>
      </c>
      <c r="H4296" s="193">
        <f t="shared" si="688"/>
        <v>6.0236116335969543</v>
      </c>
      <c r="I4296" s="193">
        <f t="shared" si="688"/>
        <v>6.2463550623313937</v>
      </c>
      <c r="J4296" s="193">
        <f t="shared" si="688"/>
        <v>6.4773351832801263</v>
      </c>
      <c r="K4296" s="193">
        <f>MAX(0,(F4296-'2031 forecast'!$C$10))</f>
        <v>0</v>
      </c>
      <c r="L4296" s="193">
        <f>MAX(0,(G4296-'2031 forecast'!$C$10))</f>
        <v>7.1811178732760439E-2</v>
      </c>
      <c r="M4296" s="193">
        <f>MAX(0,(H4296-'2031 forecast'!$C$10))</f>
        <v>0.28661163359695419</v>
      </c>
      <c r="N4296" s="193">
        <f>MAX(0,(I4296-'2031 forecast'!$C$10))</f>
        <v>0.5093550623313936</v>
      </c>
      <c r="O4296" s="193">
        <f>MAX(0,(J4296-'2031 forecast'!$C$10))</f>
        <v>0.74033518328012615</v>
      </c>
      <c r="P4296" s="175" t="str">
        <f t="shared" si="694"/>
        <v/>
      </c>
      <c r="Q4296" s="175" t="str">
        <f t="shared" si="695"/>
        <v/>
      </c>
    </row>
    <row r="4297" spans="1:17" s="1" customFormat="1" x14ac:dyDescent="0.3">
      <c r="A4297" s="189">
        <f t="shared" si="693"/>
        <v>44009.874999989588</v>
      </c>
      <c r="B4297" s="190">
        <f t="shared" si="689"/>
        <v>44009</v>
      </c>
      <c r="C4297" s="1">
        <f t="shared" si="690"/>
        <v>21</v>
      </c>
      <c r="D4297" s="191">
        <v>3.6968494065064377</v>
      </c>
      <c r="E4297" s="192">
        <f t="shared" si="691"/>
        <v>1.283680938096245E-4</v>
      </c>
      <c r="F4297" s="193">
        <f t="shared" si="692"/>
        <v>5.5118641133830941</v>
      </c>
      <c r="G4297" s="193">
        <f t="shared" si="688"/>
        <v>5.7156839454063828</v>
      </c>
      <c r="H4297" s="193">
        <f t="shared" si="688"/>
        <v>5.9270407056034156</v>
      </c>
      <c r="I4297" s="193">
        <f t="shared" si="688"/>
        <v>6.1462130974042362</v>
      </c>
      <c r="J4297" s="193">
        <f t="shared" si="688"/>
        <v>6.3734901302415663</v>
      </c>
      <c r="K4297" s="193">
        <f>MAX(0,(F4297-'2031 forecast'!$C$10))</f>
        <v>0</v>
      </c>
      <c r="L4297" s="193">
        <f>MAX(0,(G4297-'2031 forecast'!$C$10))</f>
        <v>0</v>
      </c>
      <c r="M4297" s="193">
        <f>MAX(0,(H4297-'2031 forecast'!$C$10))</f>
        <v>0.19004070560341546</v>
      </c>
      <c r="N4297" s="193">
        <f>MAX(0,(I4297-'2031 forecast'!$C$10))</f>
        <v>0.40921309740423606</v>
      </c>
      <c r="O4297" s="193">
        <f>MAX(0,(J4297-'2031 forecast'!$C$10))</f>
        <v>0.6364901302415662</v>
      </c>
      <c r="P4297" s="175" t="str">
        <f t="shared" si="694"/>
        <v/>
      </c>
      <c r="Q4297" s="175" t="str">
        <f t="shared" si="695"/>
        <v/>
      </c>
    </row>
    <row r="4298" spans="1:17" s="1" customFormat="1" x14ac:dyDescent="0.3">
      <c r="A4298" s="189">
        <f t="shared" si="693"/>
        <v>44009.916666656252</v>
      </c>
      <c r="B4298" s="190">
        <f t="shared" si="689"/>
        <v>44009</v>
      </c>
      <c r="C4298" s="1">
        <f t="shared" si="690"/>
        <v>22</v>
      </c>
      <c r="D4298" s="191">
        <v>3.4935603352728863</v>
      </c>
      <c r="E4298" s="192">
        <f t="shared" si="691"/>
        <v>1.2130915586082643E-4</v>
      </c>
      <c r="F4298" s="193">
        <f t="shared" si="692"/>
        <v>5.2087677161094827</v>
      </c>
      <c r="G4298" s="193">
        <f t="shared" si="688"/>
        <v>5.4013795329298615</v>
      </c>
      <c r="H4298" s="193">
        <f t="shared" si="688"/>
        <v>5.6011138236252238</v>
      </c>
      <c r="I4298" s="193">
        <f t="shared" si="688"/>
        <v>5.8082339657750834</v>
      </c>
      <c r="J4298" s="193">
        <f t="shared" si="688"/>
        <v>6.0230130762364302</v>
      </c>
      <c r="K4298" s="193">
        <f>MAX(0,(F4298-'2031 forecast'!$C$10))</f>
        <v>0</v>
      </c>
      <c r="L4298" s="193">
        <f>MAX(0,(G4298-'2031 forecast'!$C$10))</f>
        <v>0</v>
      </c>
      <c r="M4298" s="193">
        <f>MAX(0,(H4298-'2031 forecast'!$C$10))</f>
        <v>0</v>
      </c>
      <c r="N4298" s="193">
        <f>MAX(0,(I4298-'2031 forecast'!$C$10))</f>
        <v>7.1233965775083341E-2</v>
      </c>
      <c r="O4298" s="193">
        <f>MAX(0,(J4298-'2031 forecast'!$C$10))</f>
        <v>0.28601307623643013</v>
      </c>
      <c r="P4298" s="175" t="str">
        <f t="shared" si="694"/>
        <v/>
      </c>
      <c r="Q4298" s="175" t="str">
        <f t="shared" si="695"/>
        <v/>
      </c>
    </row>
    <row r="4299" spans="1:17" s="1" customFormat="1" x14ac:dyDescent="0.3">
      <c r="A4299" s="189">
        <f t="shared" si="693"/>
        <v>44009.958333322917</v>
      </c>
      <c r="B4299" s="190">
        <f t="shared" si="689"/>
        <v>44009</v>
      </c>
      <c r="C4299" s="1">
        <f t="shared" si="690"/>
        <v>23</v>
      </c>
      <c r="D4299" s="191">
        <v>3.1472159916897984</v>
      </c>
      <c r="E4299" s="192">
        <f t="shared" si="691"/>
        <v>1.0928281713324449E-4</v>
      </c>
      <c r="F4299" s="193">
        <f t="shared" si="692"/>
        <v>4.6923812614951803</v>
      </c>
      <c r="G4299" s="193">
        <f t="shared" si="688"/>
        <v>4.865897941303194</v>
      </c>
      <c r="H4299" s="193">
        <f t="shared" si="688"/>
        <v>5.0458309876623781</v>
      </c>
      <c r="I4299" s="193">
        <f t="shared" si="688"/>
        <v>5.2324176674439329</v>
      </c>
      <c r="J4299" s="193">
        <f t="shared" si="688"/>
        <v>5.4259040212647145</v>
      </c>
      <c r="K4299" s="193">
        <f>MAX(0,(F4299-'2031 forecast'!$C$10))</f>
        <v>0</v>
      </c>
      <c r="L4299" s="193">
        <f>MAX(0,(G4299-'2031 forecast'!$C$10))</f>
        <v>0</v>
      </c>
      <c r="M4299" s="193">
        <f>MAX(0,(H4299-'2031 forecast'!$C$10))</f>
        <v>0</v>
      </c>
      <c r="N4299" s="193">
        <f>MAX(0,(I4299-'2031 forecast'!$C$10))</f>
        <v>0</v>
      </c>
      <c r="O4299" s="193">
        <f>MAX(0,(J4299-'2031 forecast'!$C$10))</f>
        <v>0</v>
      </c>
      <c r="P4299" s="175" t="str">
        <f t="shared" si="694"/>
        <v/>
      </c>
      <c r="Q4299" s="175" t="str">
        <f t="shared" si="695"/>
        <v/>
      </c>
    </row>
    <row r="4300" spans="1:17" s="1" customFormat="1" x14ac:dyDescent="0.3">
      <c r="A4300" s="189">
        <f t="shared" si="693"/>
        <v>44009.999999989581</v>
      </c>
      <c r="B4300" s="190">
        <f t="shared" si="689"/>
        <v>44009</v>
      </c>
      <c r="C4300" s="1">
        <f t="shared" si="690"/>
        <v>0</v>
      </c>
      <c r="D4300" s="191">
        <v>2.8159300978277146</v>
      </c>
      <c r="E4300" s="192">
        <f t="shared" si="691"/>
        <v>9.7779362698166138E-5</v>
      </c>
      <c r="F4300" s="193">
        <f t="shared" si="692"/>
        <v>4.1984463918641088</v>
      </c>
      <c r="G4300" s="193">
        <f t="shared" si="688"/>
        <v>4.3536981580081218</v>
      </c>
      <c r="H4300" s="193">
        <f t="shared" si="688"/>
        <v>4.5146908836979183</v>
      </c>
      <c r="I4300" s="193">
        <f t="shared" si="688"/>
        <v>4.6816368603445717</v>
      </c>
      <c r="J4300" s="193">
        <f t="shared" si="688"/>
        <v>4.8547562295526401</v>
      </c>
      <c r="K4300" s="193">
        <f>MAX(0,(F4300-'2031 forecast'!$C$10))</f>
        <v>0</v>
      </c>
      <c r="L4300" s="193">
        <f>MAX(0,(G4300-'2031 forecast'!$C$10))</f>
        <v>0</v>
      </c>
      <c r="M4300" s="193">
        <f>MAX(0,(H4300-'2031 forecast'!$C$10))</f>
        <v>0</v>
      </c>
      <c r="N4300" s="193">
        <f>MAX(0,(I4300-'2031 forecast'!$C$10))</f>
        <v>0</v>
      </c>
      <c r="O4300" s="193">
        <f>MAX(0,(J4300-'2031 forecast'!$C$10))</f>
        <v>0</v>
      </c>
      <c r="P4300" s="175" t="str">
        <f t="shared" si="694"/>
        <v/>
      </c>
      <c r="Q4300" s="175" t="str">
        <f t="shared" si="695"/>
        <v/>
      </c>
    </row>
    <row r="4301" spans="1:17" s="1" customFormat="1" x14ac:dyDescent="0.3">
      <c r="A4301" s="189">
        <f t="shared" si="693"/>
        <v>44010.041666656245</v>
      </c>
      <c r="B4301" s="190">
        <f t="shared" si="689"/>
        <v>44010</v>
      </c>
      <c r="C4301" s="1">
        <f t="shared" si="690"/>
        <v>1</v>
      </c>
      <c r="D4301" s="191">
        <v>2.6427579260361704</v>
      </c>
      <c r="E4301" s="192">
        <f t="shared" si="691"/>
        <v>9.1766193334375163E-5</v>
      </c>
      <c r="F4301" s="193">
        <f t="shared" si="692"/>
        <v>3.9402531645569576</v>
      </c>
      <c r="G4301" s="193">
        <f t="shared" si="688"/>
        <v>4.0859573621947876</v>
      </c>
      <c r="H4301" s="193">
        <f t="shared" si="688"/>
        <v>4.2370494657164945</v>
      </c>
      <c r="I4301" s="193">
        <f t="shared" si="688"/>
        <v>4.393728711178996</v>
      </c>
      <c r="J4301" s="193">
        <f t="shared" si="688"/>
        <v>4.5562017020667822</v>
      </c>
      <c r="K4301" s="193">
        <f>MAX(0,(F4301-'2031 forecast'!$C$10))</f>
        <v>0</v>
      </c>
      <c r="L4301" s="193">
        <f>MAX(0,(G4301-'2031 forecast'!$C$10))</f>
        <v>0</v>
      </c>
      <c r="M4301" s="193">
        <f>MAX(0,(H4301-'2031 forecast'!$C$10))</f>
        <v>0</v>
      </c>
      <c r="N4301" s="193">
        <f>MAX(0,(I4301-'2031 forecast'!$C$10))</f>
        <v>0</v>
      </c>
      <c r="O4301" s="193">
        <f>MAX(0,(J4301-'2031 forecast'!$C$10))</f>
        <v>0</v>
      </c>
      <c r="P4301" s="175" t="str">
        <f t="shared" si="694"/>
        <v/>
      </c>
      <c r="Q4301" s="175" t="str">
        <f t="shared" si="695"/>
        <v/>
      </c>
    </row>
    <row r="4302" spans="1:17" s="1" customFormat="1" x14ac:dyDescent="0.3">
      <c r="A4302" s="189">
        <f t="shared" si="693"/>
        <v>44010.083333322909</v>
      </c>
      <c r="B4302" s="190">
        <f t="shared" si="689"/>
        <v>44010</v>
      </c>
      <c r="C4302" s="1">
        <f t="shared" si="690"/>
        <v>2</v>
      </c>
      <c r="D4302" s="191">
        <v>2.5900533520126574</v>
      </c>
      <c r="E4302" s="192">
        <f t="shared" si="691"/>
        <v>8.9936098310612703E-5</v>
      </c>
      <c r="F4302" s="193">
        <f t="shared" si="692"/>
        <v>3.861672617115651</v>
      </c>
      <c r="G4302" s="193">
        <f t="shared" si="688"/>
        <v>4.0044710330342079</v>
      </c>
      <c r="H4302" s="193">
        <f t="shared" si="688"/>
        <v>4.1525499037221492</v>
      </c>
      <c r="I4302" s="193">
        <f t="shared" si="688"/>
        <v>4.3061044918677345</v>
      </c>
      <c r="J4302" s="193">
        <f t="shared" si="688"/>
        <v>4.4653372806580434</v>
      </c>
      <c r="K4302" s="193">
        <f>MAX(0,(F4302-'2031 forecast'!$C$10))</f>
        <v>0</v>
      </c>
      <c r="L4302" s="193">
        <f>MAX(0,(G4302-'2031 forecast'!$C$10))</f>
        <v>0</v>
      </c>
      <c r="M4302" s="193">
        <f>MAX(0,(H4302-'2031 forecast'!$C$10))</f>
        <v>0</v>
      </c>
      <c r="N4302" s="193">
        <f>MAX(0,(I4302-'2031 forecast'!$C$10))</f>
        <v>0</v>
      </c>
      <c r="O4302" s="193">
        <f>MAX(0,(J4302-'2031 forecast'!$C$10))</f>
        <v>0</v>
      </c>
      <c r="P4302" s="175" t="str">
        <f t="shared" si="694"/>
        <v/>
      </c>
      <c r="Q4302" s="175" t="str">
        <f t="shared" si="695"/>
        <v/>
      </c>
    </row>
    <row r="4303" spans="1:17" s="1" customFormat="1" x14ac:dyDescent="0.3">
      <c r="A4303" s="189">
        <f t="shared" si="693"/>
        <v>44010.124999989574</v>
      </c>
      <c r="B4303" s="190">
        <f t="shared" si="689"/>
        <v>44010</v>
      </c>
      <c r="C4303" s="1">
        <f t="shared" si="690"/>
        <v>3</v>
      </c>
      <c r="D4303" s="191">
        <v>2.4846442039656305</v>
      </c>
      <c r="E4303" s="192">
        <f t="shared" si="691"/>
        <v>8.627590826308777E-5</v>
      </c>
      <c r="F4303" s="193">
        <f t="shared" si="692"/>
        <v>3.7045115222330374</v>
      </c>
      <c r="G4303" s="193">
        <f t="shared" si="688"/>
        <v>3.8414983747130487</v>
      </c>
      <c r="H4303" s="193">
        <f t="shared" si="688"/>
        <v>3.9835507797334571</v>
      </c>
      <c r="I4303" s="193">
        <f t="shared" si="688"/>
        <v>4.1308560532452105</v>
      </c>
      <c r="J4303" s="193">
        <f t="shared" si="688"/>
        <v>4.2836084378405648</v>
      </c>
      <c r="K4303" s="193">
        <f>MAX(0,(F4303-'2031 forecast'!$C$10))</f>
        <v>0</v>
      </c>
      <c r="L4303" s="193">
        <f>MAX(0,(G4303-'2031 forecast'!$C$10))</f>
        <v>0</v>
      </c>
      <c r="M4303" s="193">
        <f>MAX(0,(H4303-'2031 forecast'!$C$10))</f>
        <v>0</v>
      </c>
      <c r="N4303" s="193">
        <f>MAX(0,(I4303-'2031 forecast'!$C$10))</f>
        <v>0</v>
      </c>
      <c r="O4303" s="193">
        <f>MAX(0,(J4303-'2031 forecast'!$C$10))</f>
        <v>0</v>
      </c>
      <c r="P4303" s="175" t="str">
        <f t="shared" si="694"/>
        <v/>
      </c>
      <c r="Q4303" s="175" t="str">
        <f t="shared" si="695"/>
        <v/>
      </c>
    </row>
    <row r="4304" spans="1:17" s="1" customFormat="1" x14ac:dyDescent="0.3">
      <c r="A4304" s="189">
        <f t="shared" si="693"/>
        <v>44010.166666656238</v>
      </c>
      <c r="B4304" s="190">
        <f t="shared" si="689"/>
        <v>44010</v>
      </c>
      <c r="C4304" s="1">
        <f t="shared" si="690"/>
        <v>4</v>
      </c>
      <c r="D4304" s="191">
        <v>2.514761103407638</v>
      </c>
      <c r="E4304" s="192">
        <f t="shared" si="691"/>
        <v>8.7321676848094892E-5</v>
      </c>
      <c r="F4304" s="193">
        <f t="shared" si="692"/>
        <v>3.7494146921994984</v>
      </c>
      <c r="G4304" s="193">
        <f t="shared" si="688"/>
        <v>3.8880619913762366</v>
      </c>
      <c r="H4304" s="193">
        <f t="shared" si="688"/>
        <v>4.0318362437302264</v>
      </c>
      <c r="I4304" s="193">
        <f t="shared" si="688"/>
        <v>4.1809270357087884</v>
      </c>
      <c r="J4304" s="193">
        <f t="shared" si="688"/>
        <v>4.3355309643598448</v>
      </c>
      <c r="K4304" s="193">
        <f>MAX(0,(F4304-'2031 forecast'!$C$10))</f>
        <v>0</v>
      </c>
      <c r="L4304" s="193">
        <f>MAX(0,(G4304-'2031 forecast'!$C$10))</f>
        <v>0</v>
      </c>
      <c r="M4304" s="193">
        <f>MAX(0,(H4304-'2031 forecast'!$C$10))</f>
        <v>0</v>
      </c>
      <c r="N4304" s="193">
        <f>MAX(0,(I4304-'2031 forecast'!$C$10))</f>
        <v>0</v>
      </c>
      <c r="O4304" s="193">
        <f>MAX(0,(J4304-'2031 forecast'!$C$10))</f>
        <v>0</v>
      </c>
      <c r="P4304" s="175" t="str">
        <f t="shared" si="694"/>
        <v/>
      </c>
      <c r="Q4304" s="175" t="str">
        <f t="shared" si="695"/>
        <v/>
      </c>
    </row>
    <row r="4305" spans="1:17" s="1" customFormat="1" x14ac:dyDescent="0.3">
      <c r="A4305" s="189">
        <f t="shared" si="693"/>
        <v>44010.208333322902</v>
      </c>
      <c r="B4305" s="190">
        <f t="shared" si="689"/>
        <v>44010</v>
      </c>
      <c r="C4305" s="1">
        <f t="shared" si="690"/>
        <v>5</v>
      </c>
      <c r="D4305" s="191">
        <v>2.4093519553606115</v>
      </c>
      <c r="E4305" s="192">
        <f t="shared" si="691"/>
        <v>8.3661486800569958E-5</v>
      </c>
      <c r="F4305" s="193">
        <f t="shared" si="692"/>
        <v>3.5922535973168848</v>
      </c>
      <c r="G4305" s="193">
        <f t="shared" ref="G4305:J4324" si="696">$E4305*G$2</f>
        <v>3.7250893330550774</v>
      </c>
      <c r="H4305" s="193">
        <f t="shared" si="696"/>
        <v>3.8628371197415343</v>
      </c>
      <c r="I4305" s="193">
        <f t="shared" si="696"/>
        <v>4.0056785970862645</v>
      </c>
      <c r="J4305" s="193">
        <f t="shared" si="696"/>
        <v>4.1538021215423662</v>
      </c>
      <c r="K4305" s="193">
        <f>MAX(0,(F4305-'2031 forecast'!$C$10))</f>
        <v>0</v>
      </c>
      <c r="L4305" s="193">
        <f>MAX(0,(G4305-'2031 forecast'!$C$10))</f>
        <v>0</v>
      </c>
      <c r="M4305" s="193">
        <f>MAX(0,(H4305-'2031 forecast'!$C$10))</f>
        <v>0</v>
      </c>
      <c r="N4305" s="193">
        <f>MAX(0,(I4305-'2031 forecast'!$C$10))</f>
        <v>0</v>
      </c>
      <c r="O4305" s="193">
        <f>MAX(0,(J4305-'2031 forecast'!$C$10))</f>
        <v>0</v>
      </c>
      <c r="P4305" s="175" t="str">
        <f t="shared" si="694"/>
        <v/>
      </c>
      <c r="Q4305" s="175" t="str">
        <f t="shared" si="695"/>
        <v/>
      </c>
    </row>
    <row r="4306" spans="1:17" s="1" customFormat="1" x14ac:dyDescent="0.3">
      <c r="A4306" s="189">
        <f t="shared" si="693"/>
        <v>44010.249999989566</v>
      </c>
      <c r="B4306" s="190">
        <f t="shared" si="689"/>
        <v>44010</v>
      </c>
      <c r="C4306" s="1">
        <f t="shared" si="690"/>
        <v>6</v>
      </c>
      <c r="D4306" s="191">
        <v>2.3942935056396073</v>
      </c>
      <c r="E4306" s="192">
        <f t="shared" si="691"/>
        <v>8.3138602508066377E-5</v>
      </c>
      <c r="F4306" s="193">
        <f t="shared" si="692"/>
        <v>3.5698020123336534</v>
      </c>
      <c r="G4306" s="193">
        <f t="shared" si="696"/>
        <v>3.7018075247234821</v>
      </c>
      <c r="H4306" s="193">
        <f t="shared" si="696"/>
        <v>3.838694387743149</v>
      </c>
      <c r="I4306" s="193">
        <f t="shared" si="696"/>
        <v>3.9806431058544747</v>
      </c>
      <c r="J4306" s="193">
        <f t="shared" si="696"/>
        <v>4.1278408582827248</v>
      </c>
      <c r="K4306" s="193">
        <f>MAX(0,(F4306-'2031 forecast'!$C$10))</f>
        <v>0</v>
      </c>
      <c r="L4306" s="193">
        <f>MAX(0,(G4306-'2031 forecast'!$C$10))</f>
        <v>0</v>
      </c>
      <c r="M4306" s="193">
        <f>MAX(0,(H4306-'2031 forecast'!$C$10))</f>
        <v>0</v>
      </c>
      <c r="N4306" s="193">
        <f>MAX(0,(I4306-'2031 forecast'!$C$10))</f>
        <v>0</v>
      </c>
      <c r="O4306" s="193">
        <f>MAX(0,(J4306-'2031 forecast'!$C$10))</f>
        <v>0</v>
      </c>
      <c r="P4306" s="175" t="str">
        <f t="shared" si="694"/>
        <v/>
      </c>
      <c r="Q4306" s="175" t="str">
        <f t="shared" si="695"/>
        <v/>
      </c>
    </row>
    <row r="4307" spans="1:17" s="1" customFormat="1" x14ac:dyDescent="0.3">
      <c r="A4307" s="189">
        <f t="shared" si="693"/>
        <v>44010.291666656231</v>
      </c>
      <c r="B4307" s="190">
        <f t="shared" si="689"/>
        <v>44010</v>
      </c>
      <c r="C4307" s="1">
        <f t="shared" si="690"/>
        <v>7</v>
      </c>
      <c r="D4307" s="191">
        <v>2.672874825478178</v>
      </c>
      <c r="E4307" s="192">
        <f t="shared" si="691"/>
        <v>9.2811961919382285E-5</v>
      </c>
      <c r="F4307" s="193">
        <f t="shared" si="692"/>
        <v>3.9851563345234187</v>
      </c>
      <c r="G4307" s="193">
        <f t="shared" si="696"/>
        <v>4.1325209788579755</v>
      </c>
      <c r="H4307" s="193">
        <f t="shared" si="696"/>
        <v>4.2853349297132644</v>
      </c>
      <c r="I4307" s="193">
        <f t="shared" si="696"/>
        <v>4.4437996936425739</v>
      </c>
      <c r="J4307" s="193">
        <f t="shared" si="696"/>
        <v>4.6081242285860613</v>
      </c>
      <c r="K4307" s="193">
        <f>MAX(0,(F4307-'2031 forecast'!$C$10))</f>
        <v>0</v>
      </c>
      <c r="L4307" s="193">
        <f>MAX(0,(G4307-'2031 forecast'!$C$10))</f>
        <v>0</v>
      </c>
      <c r="M4307" s="193">
        <f>MAX(0,(H4307-'2031 forecast'!$C$10))</f>
        <v>0</v>
      </c>
      <c r="N4307" s="193">
        <f>MAX(0,(I4307-'2031 forecast'!$C$10))</f>
        <v>0</v>
      </c>
      <c r="O4307" s="193">
        <f>MAX(0,(J4307-'2031 forecast'!$C$10))</f>
        <v>0</v>
      </c>
      <c r="P4307" s="175" t="str">
        <f t="shared" si="694"/>
        <v/>
      </c>
      <c r="Q4307" s="175" t="str">
        <f t="shared" si="695"/>
        <v/>
      </c>
    </row>
    <row r="4308" spans="1:17" s="1" customFormat="1" x14ac:dyDescent="0.3">
      <c r="A4308" s="189">
        <f t="shared" si="693"/>
        <v>44010.333333322895</v>
      </c>
      <c r="B4308" s="190">
        <f t="shared" si="689"/>
        <v>44010</v>
      </c>
      <c r="C4308" s="1">
        <f t="shared" si="690"/>
        <v>8</v>
      </c>
      <c r="D4308" s="191">
        <v>3.0041607193402617</v>
      </c>
      <c r="E4308" s="192">
        <f t="shared" si="691"/>
        <v>1.0431541635446064E-4</v>
      </c>
      <c r="F4308" s="193">
        <f t="shared" si="692"/>
        <v>4.4790912041544892</v>
      </c>
      <c r="G4308" s="193">
        <f t="shared" si="696"/>
        <v>4.6447207621530486</v>
      </c>
      <c r="H4308" s="193">
        <f t="shared" si="696"/>
        <v>4.8164750336777242</v>
      </c>
      <c r="I4308" s="193">
        <f t="shared" si="696"/>
        <v>4.994580500741935</v>
      </c>
      <c r="J4308" s="193">
        <f t="shared" si="696"/>
        <v>5.1792720202981366</v>
      </c>
      <c r="K4308" s="193">
        <f>MAX(0,(F4308-'2031 forecast'!$C$10))</f>
        <v>0</v>
      </c>
      <c r="L4308" s="193">
        <f>MAX(0,(G4308-'2031 forecast'!$C$10))</f>
        <v>0</v>
      </c>
      <c r="M4308" s="193">
        <f>MAX(0,(H4308-'2031 forecast'!$C$10))</f>
        <v>0</v>
      </c>
      <c r="N4308" s="193">
        <f>MAX(0,(I4308-'2031 forecast'!$C$10))</f>
        <v>0</v>
      </c>
      <c r="O4308" s="193">
        <f>MAX(0,(J4308-'2031 forecast'!$C$10))</f>
        <v>0</v>
      </c>
      <c r="P4308" s="175" t="str">
        <f t="shared" si="694"/>
        <v/>
      </c>
      <c r="Q4308" s="175" t="str">
        <f t="shared" si="695"/>
        <v/>
      </c>
    </row>
    <row r="4309" spans="1:17" s="1" customFormat="1" x14ac:dyDescent="0.3">
      <c r="A4309" s="189">
        <f t="shared" si="693"/>
        <v>44010.374999989559</v>
      </c>
      <c r="B4309" s="190">
        <f t="shared" si="689"/>
        <v>44010</v>
      </c>
      <c r="C4309" s="1">
        <f t="shared" si="690"/>
        <v>9</v>
      </c>
      <c r="D4309" s="191">
        <v>3.1999205657133114</v>
      </c>
      <c r="E4309" s="192">
        <f t="shared" si="691"/>
        <v>1.1111291215700695E-4</v>
      </c>
      <c r="F4309" s="193">
        <f t="shared" si="692"/>
        <v>4.7709618089364865</v>
      </c>
      <c r="G4309" s="193">
        <f t="shared" si="696"/>
        <v>4.9473842704637736</v>
      </c>
      <c r="H4309" s="193">
        <f t="shared" si="696"/>
        <v>5.1303305496567244</v>
      </c>
      <c r="I4309" s="193">
        <f t="shared" si="696"/>
        <v>5.3200418867551944</v>
      </c>
      <c r="J4309" s="193">
        <f t="shared" si="696"/>
        <v>5.5167684426734533</v>
      </c>
      <c r="K4309" s="193">
        <f>MAX(0,(F4309-'2031 forecast'!$C$10))</f>
        <v>0</v>
      </c>
      <c r="L4309" s="193">
        <f>MAX(0,(G4309-'2031 forecast'!$C$10))</f>
        <v>0</v>
      </c>
      <c r="M4309" s="193">
        <f>MAX(0,(H4309-'2031 forecast'!$C$10))</f>
        <v>0</v>
      </c>
      <c r="N4309" s="193">
        <f>MAX(0,(I4309-'2031 forecast'!$C$10))</f>
        <v>0</v>
      </c>
      <c r="O4309" s="193">
        <f>MAX(0,(J4309-'2031 forecast'!$C$10))</f>
        <v>0</v>
      </c>
      <c r="P4309" s="175" t="str">
        <f t="shared" si="694"/>
        <v/>
      </c>
      <c r="Q4309" s="175" t="str">
        <f t="shared" si="695"/>
        <v/>
      </c>
    </row>
    <row r="4310" spans="1:17" s="1" customFormat="1" x14ac:dyDescent="0.3">
      <c r="A4310" s="189">
        <f t="shared" si="693"/>
        <v>44010.416666656223</v>
      </c>
      <c r="B4310" s="190">
        <f t="shared" si="689"/>
        <v>44010</v>
      </c>
      <c r="C4310" s="1">
        <f t="shared" si="690"/>
        <v>10</v>
      </c>
      <c r="D4310" s="191">
        <v>3.5763818087384074</v>
      </c>
      <c r="E4310" s="192">
        <f t="shared" si="691"/>
        <v>1.2418501946959601E-4</v>
      </c>
      <c r="F4310" s="193">
        <f t="shared" si="692"/>
        <v>5.33225143351725</v>
      </c>
      <c r="G4310" s="193">
        <f t="shared" si="696"/>
        <v>5.5294294787536291</v>
      </c>
      <c r="H4310" s="193">
        <f t="shared" si="696"/>
        <v>5.733898849616339</v>
      </c>
      <c r="I4310" s="193">
        <f t="shared" si="696"/>
        <v>5.9459291675499228</v>
      </c>
      <c r="J4310" s="193">
        <f t="shared" si="696"/>
        <v>6.1658000241644482</v>
      </c>
      <c r="K4310" s="193">
        <f>MAX(0,(F4310-'2031 forecast'!$C$10))</f>
        <v>0</v>
      </c>
      <c r="L4310" s="193">
        <f>MAX(0,(G4310-'2031 forecast'!$C$10))</f>
        <v>0</v>
      </c>
      <c r="M4310" s="193">
        <f>MAX(0,(H4310-'2031 forecast'!$C$10))</f>
        <v>0</v>
      </c>
      <c r="N4310" s="193">
        <f>MAX(0,(I4310-'2031 forecast'!$C$10))</f>
        <v>0.20892916754992275</v>
      </c>
      <c r="O4310" s="193">
        <f>MAX(0,(J4310-'2031 forecast'!$C$10))</f>
        <v>0.42880002416444807</v>
      </c>
      <c r="P4310" s="175" t="str">
        <f t="shared" si="694"/>
        <v/>
      </c>
      <c r="Q4310" s="175" t="str">
        <f t="shared" si="695"/>
        <v/>
      </c>
    </row>
    <row r="4311" spans="1:17" s="1" customFormat="1" x14ac:dyDescent="0.3">
      <c r="A4311" s="189">
        <f t="shared" si="693"/>
        <v>44010.458333322887</v>
      </c>
      <c r="B4311" s="190">
        <f t="shared" si="689"/>
        <v>44010</v>
      </c>
      <c r="C4311" s="1">
        <f t="shared" si="690"/>
        <v>11</v>
      </c>
      <c r="D4311" s="191">
        <v>4.088369099252537</v>
      </c>
      <c r="E4311" s="192">
        <f t="shared" si="691"/>
        <v>1.4196308541471712E-4</v>
      </c>
      <c r="F4311" s="193">
        <f t="shared" si="692"/>
        <v>6.0956053229470877</v>
      </c>
      <c r="G4311" s="193">
        <f t="shared" si="696"/>
        <v>6.3210109620278336</v>
      </c>
      <c r="H4311" s="193">
        <f t="shared" si="696"/>
        <v>6.554751737561415</v>
      </c>
      <c r="I4311" s="193">
        <f t="shared" si="696"/>
        <v>6.797135869430754</v>
      </c>
      <c r="J4311" s="193">
        <f t="shared" si="696"/>
        <v>7.0484829749922016</v>
      </c>
      <c r="K4311" s="193">
        <f>MAX(0,(F4311-'2031 forecast'!$C$10))</f>
        <v>0.35860532294708758</v>
      </c>
      <c r="L4311" s="193">
        <f>MAX(0,(G4311-'2031 forecast'!$C$10))</f>
        <v>0.58401096202783354</v>
      </c>
      <c r="M4311" s="193">
        <f>MAX(0,(H4311-'2031 forecast'!$C$10))</f>
        <v>0.81775173756141495</v>
      </c>
      <c r="N4311" s="193">
        <f>MAX(0,(I4311-'2031 forecast'!$C$10))</f>
        <v>1.0601358694307539</v>
      </c>
      <c r="O4311" s="193">
        <f>MAX(0,(J4311-'2031 forecast'!$C$10))</f>
        <v>1.3114829749922015</v>
      </c>
      <c r="P4311" s="175">
        <f t="shared" si="694"/>
        <v>1</v>
      </c>
      <c r="Q4311" s="175" t="str">
        <f t="shared" si="695"/>
        <v/>
      </c>
    </row>
    <row r="4312" spans="1:17" s="1" customFormat="1" x14ac:dyDescent="0.3">
      <c r="A4312" s="189">
        <f t="shared" si="693"/>
        <v>44010.499999989552</v>
      </c>
      <c r="B4312" s="190">
        <f t="shared" si="689"/>
        <v>44010</v>
      </c>
      <c r="C4312" s="1">
        <f t="shared" si="690"/>
        <v>12</v>
      </c>
      <c r="D4312" s="191">
        <v>4.3217750699280968</v>
      </c>
      <c r="E4312" s="192">
        <f t="shared" si="691"/>
        <v>1.5006779194852237E-4</v>
      </c>
      <c r="F4312" s="193">
        <f t="shared" si="692"/>
        <v>6.4436048901871628</v>
      </c>
      <c r="G4312" s="193">
        <f t="shared" si="696"/>
        <v>6.6818789911675456</v>
      </c>
      <c r="H4312" s="193">
        <f t="shared" si="696"/>
        <v>6.9289640835363775</v>
      </c>
      <c r="I4312" s="193">
        <f t="shared" si="696"/>
        <v>7.1851859835234873</v>
      </c>
      <c r="J4312" s="193">
        <f t="shared" si="696"/>
        <v>7.4508825555166194</v>
      </c>
      <c r="K4312" s="193">
        <f>MAX(0,(F4312-'2031 forecast'!$C$10))</f>
        <v>0.70660489018716266</v>
      </c>
      <c r="L4312" s="193">
        <f>MAX(0,(G4312-'2031 forecast'!$C$10))</f>
        <v>0.94487899116754548</v>
      </c>
      <c r="M4312" s="193">
        <f>MAX(0,(H4312-'2031 forecast'!$C$10))</f>
        <v>1.1919640835363774</v>
      </c>
      <c r="N4312" s="193">
        <f>MAX(0,(I4312-'2031 forecast'!$C$10))</f>
        <v>1.4481859835234872</v>
      </c>
      <c r="O4312" s="193">
        <f>MAX(0,(J4312-'2031 forecast'!$C$10))</f>
        <v>1.7138825555166193</v>
      </c>
      <c r="P4312" s="175">
        <f t="shared" si="694"/>
        <v>2</v>
      </c>
      <c r="Q4312" s="175" t="str">
        <f t="shared" si="695"/>
        <v/>
      </c>
    </row>
    <row r="4313" spans="1:17" s="1" customFormat="1" x14ac:dyDescent="0.3">
      <c r="A4313" s="189">
        <f t="shared" si="693"/>
        <v>44010.541666656216</v>
      </c>
      <c r="B4313" s="190">
        <f t="shared" si="689"/>
        <v>44010</v>
      </c>
      <c r="C4313" s="1">
        <f t="shared" si="690"/>
        <v>13</v>
      </c>
      <c r="D4313" s="191">
        <v>4.276599720765085</v>
      </c>
      <c r="E4313" s="192">
        <f t="shared" si="691"/>
        <v>1.4849913907101167E-4</v>
      </c>
      <c r="F4313" s="193">
        <f t="shared" si="692"/>
        <v>6.3762501352374699</v>
      </c>
      <c r="G4313" s="193">
        <f t="shared" si="696"/>
        <v>6.6120335661727623</v>
      </c>
      <c r="H4313" s="193">
        <f t="shared" si="696"/>
        <v>6.8565358875412228</v>
      </c>
      <c r="I4313" s="193">
        <f t="shared" si="696"/>
        <v>7.1100795098281191</v>
      </c>
      <c r="J4313" s="193">
        <f t="shared" si="696"/>
        <v>7.372998765737699</v>
      </c>
      <c r="K4313" s="193">
        <f>MAX(0,(F4313-'2031 forecast'!$C$10))</f>
        <v>0.63925013523746976</v>
      </c>
      <c r="L4313" s="193">
        <f>MAX(0,(G4313-'2031 forecast'!$C$10))</f>
        <v>0.87503356617276218</v>
      </c>
      <c r="M4313" s="193">
        <f>MAX(0,(H4313-'2031 forecast'!$C$10))</f>
        <v>1.1195358875412227</v>
      </c>
      <c r="N4313" s="193">
        <f>MAX(0,(I4313-'2031 forecast'!$C$10))</f>
        <v>1.373079509828119</v>
      </c>
      <c r="O4313" s="193">
        <f>MAX(0,(J4313-'2031 forecast'!$C$10))</f>
        <v>1.6359987657376989</v>
      </c>
      <c r="P4313" s="175">
        <f t="shared" si="694"/>
        <v>3</v>
      </c>
      <c r="Q4313" s="175" t="str">
        <f t="shared" si="695"/>
        <v/>
      </c>
    </row>
    <row r="4314" spans="1:17" s="1" customFormat="1" x14ac:dyDescent="0.3">
      <c r="A4314" s="189">
        <f t="shared" si="693"/>
        <v>44010.58333332288</v>
      </c>
      <c r="B4314" s="190">
        <f t="shared" si="689"/>
        <v>44010</v>
      </c>
      <c r="C4314" s="1">
        <f t="shared" si="690"/>
        <v>14</v>
      </c>
      <c r="D4314" s="191">
        <v>4.3970673185331153</v>
      </c>
      <c r="E4314" s="192">
        <f t="shared" si="691"/>
        <v>1.5268221341104015E-4</v>
      </c>
      <c r="F4314" s="193">
        <f t="shared" si="692"/>
        <v>6.555862815103314</v>
      </c>
      <c r="G4314" s="193">
        <f t="shared" si="696"/>
        <v>6.7982880328255151</v>
      </c>
      <c r="H4314" s="193">
        <f t="shared" si="696"/>
        <v>7.0496777435282993</v>
      </c>
      <c r="I4314" s="193">
        <f t="shared" si="696"/>
        <v>7.3103634396824324</v>
      </c>
      <c r="J4314" s="193">
        <f t="shared" si="696"/>
        <v>7.5806888718148171</v>
      </c>
      <c r="K4314" s="193">
        <f>MAX(0,(F4314-'2031 forecast'!$C$10))</f>
        <v>0.81886281510331393</v>
      </c>
      <c r="L4314" s="193">
        <f>MAX(0,(G4314-'2031 forecast'!$C$10))</f>
        <v>1.061288032825515</v>
      </c>
      <c r="M4314" s="193">
        <f>MAX(0,(H4314-'2031 forecast'!$C$10))</f>
        <v>1.3126777435282992</v>
      </c>
      <c r="N4314" s="193">
        <f>MAX(0,(I4314-'2031 forecast'!$C$10))</f>
        <v>1.5733634396824323</v>
      </c>
      <c r="O4314" s="193">
        <f>MAX(0,(J4314-'2031 forecast'!$C$10))</f>
        <v>1.843688871814817</v>
      </c>
      <c r="P4314" s="175">
        <f t="shared" si="694"/>
        <v>4</v>
      </c>
      <c r="Q4314" s="175" t="str">
        <f t="shared" si="695"/>
        <v/>
      </c>
    </row>
    <row r="4315" spans="1:17" s="1" customFormat="1" x14ac:dyDescent="0.3">
      <c r="A4315" s="189">
        <f t="shared" si="693"/>
        <v>44010.624999989544</v>
      </c>
      <c r="B4315" s="190">
        <f t="shared" si="689"/>
        <v>44010</v>
      </c>
      <c r="C4315" s="1">
        <f t="shared" si="690"/>
        <v>15</v>
      </c>
      <c r="D4315" s="191">
        <v>4.4271842179751228</v>
      </c>
      <c r="E4315" s="192">
        <f t="shared" si="691"/>
        <v>1.5372798199604726E-4</v>
      </c>
      <c r="F4315" s="193">
        <f t="shared" si="692"/>
        <v>6.6007659850697742</v>
      </c>
      <c r="G4315" s="193">
        <f t="shared" si="696"/>
        <v>6.8448516494887031</v>
      </c>
      <c r="H4315" s="193">
        <f t="shared" si="696"/>
        <v>7.0979632075250674</v>
      </c>
      <c r="I4315" s="193">
        <f t="shared" si="696"/>
        <v>7.3604344221460094</v>
      </c>
      <c r="J4315" s="193">
        <f t="shared" si="696"/>
        <v>7.6326113983340962</v>
      </c>
      <c r="K4315" s="193">
        <f>MAX(0,(F4315-'2031 forecast'!$C$10))</f>
        <v>0.86376598506977409</v>
      </c>
      <c r="L4315" s="193">
        <f>MAX(0,(G4315-'2031 forecast'!$C$10))</f>
        <v>1.107851649488703</v>
      </c>
      <c r="M4315" s="193">
        <f>MAX(0,(H4315-'2031 forecast'!$C$10))</f>
        <v>1.3609632075250673</v>
      </c>
      <c r="N4315" s="193">
        <f>MAX(0,(I4315-'2031 forecast'!$C$10))</f>
        <v>1.6234344221460093</v>
      </c>
      <c r="O4315" s="193">
        <f>MAX(0,(J4315-'2031 forecast'!$C$10))</f>
        <v>1.8956113983340961</v>
      </c>
      <c r="P4315" s="175">
        <f t="shared" si="694"/>
        <v>5</v>
      </c>
      <c r="Q4315" s="175" t="str">
        <f t="shared" si="695"/>
        <v/>
      </c>
    </row>
    <row r="4316" spans="1:17" s="1" customFormat="1" x14ac:dyDescent="0.3">
      <c r="A4316" s="189">
        <f t="shared" si="693"/>
        <v>44010.666666656209</v>
      </c>
      <c r="B4316" s="190">
        <f t="shared" si="689"/>
        <v>44010</v>
      </c>
      <c r="C4316" s="1">
        <f t="shared" si="690"/>
        <v>16</v>
      </c>
      <c r="D4316" s="191">
        <v>4.5702394903246599</v>
      </c>
      <c r="E4316" s="192">
        <f t="shared" si="691"/>
        <v>1.5869538277483113E-4</v>
      </c>
      <c r="F4316" s="193">
        <f t="shared" si="692"/>
        <v>6.8140560424104653</v>
      </c>
      <c r="G4316" s="193">
        <f t="shared" si="696"/>
        <v>7.0660288286388493</v>
      </c>
      <c r="H4316" s="193">
        <f t="shared" si="696"/>
        <v>7.3273191615097222</v>
      </c>
      <c r="I4316" s="193">
        <f t="shared" si="696"/>
        <v>7.5982715888480081</v>
      </c>
      <c r="J4316" s="193">
        <f t="shared" si="696"/>
        <v>7.879243399300675</v>
      </c>
      <c r="K4316" s="193">
        <f>MAX(0,(F4316-'2031 forecast'!$C$10))</f>
        <v>1.0770560424104652</v>
      </c>
      <c r="L4316" s="193">
        <f>MAX(0,(G4316-'2031 forecast'!$C$10))</f>
        <v>1.3290288286388492</v>
      </c>
      <c r="M4316" s="193">
        <f>MAX(0,(H4316-'2031 forecast'!$C$10))</f>
        <v>1.5903191615097221</v>
      </c>
      <c r="N4316" s="193">
        <f>MAX(0,(I4316-'2031 forecast'!$C$10))</f>
        <v>1.861271588848008</v>
      </c>
      <c r="O4316" s="193">
        <f>MAX(0,(J4316-'2031 forecast'!$C$10))</f>
        <v>2.1422433993006749</v>
      </c>
      <c r="P4316" s="175">
        <f t="shared" si="694"/>
        <v>6</v>
      </c>
      <c r="Q4316" s="175" t="str">
        <f t="shared" si="695"/>
        <v/>
      </c>
    </row>
    <row r="4317" spans="1:17" s="1" customFormat="1" x14ac:dyDescent="0.3">
      <c r="A4317" s="189">
        <f t="shared" si="693"/>
        <v>44010.708333322873</v>
      </c>
      <c r="B4317" s="190">
        <f t="shared" si="689"/>
        <v>44010</v>
      </c>
      <c r="C4317" s="1">
        <f t="shared" si="690"/>
        <v>17</v>
      </c>
      <c r="D4317" s="191">
        <v>4.6982363129531919</v>
      </c>
      <c r="E4317" s="192">
        <f t="shared" si="691"/>
        <v>1.631398992611114E-4</v>
      </c>
      <c r="F4317" s="193">
        <f t="shared" si="692"/>
        <v>7.0048945147679245</v>
      </c>
      <c r="G4317" s="193">
        <f t="shared" si="696"/>
        <v>7.2639241994574002</v>
      </c>
      <c r="H4317" s="193">
        <f t="shared" si="696"/>
        <v>7.5325323834959912</v>
      </c>
      <c r="I4317" s="193">
        <f t="shared" si="696"/>
        <v>7.8110732643182157</v>
      </c>
      <c r="J4317" s="193">
        <f t="shared" si="696"/>
        <v>8.0999141370076124</v>
      </c>
      <c r="K4317" s="193">
        <f>MAX(0,(F4317-'2031 forecast'!$C$10))</f>
        <v>1.2678945147679244</v>
      </c>
      <c r="L4317" s="193">
        <f>MAX(0,(G4317-'2031 forecast'!$C$10))</f>
        <v>1.5269241994574001</v>
      </c>
      <c r="M4317" s="193">
        <f>MAX(0,(H4317-'2031 forecast'!$C$10))</f>
        <v>1.7955323834959911</v>
      </c>
      <c r="N4317" s="193">
        <f>MAX(0,(I4317-'2031 forecast'!$C$10))</f>
        <v>2.0740732643182156</v>
      </c>
      <c r="O4317" s="193">
        <f>MAX(0,(J4317-'2031 forecast'!$C$10))</f>
        <v>2.3629141370076123</v>
      </c>
      <c r="P4317" s="175">
        <f t="shared" si="694"/>
        <v>7</v>
      </c>
      <c r="Q4317" s="175" t="str">
        <f t="shared" si="695"/>
        <v/>
      </c>
    </row>
    <row r="4318" spans="1:17" s="1" customFormat="1" x14ac:dyDescent="0.3">
      <c r="A4318" s="189">
        <f t="shared" si="693"/>
        <v>44010.749999989537</v>
      </c>
      <c r="B4318" s="190">
        <f t="shared" si="689"/>
        <v>44010</v>
      </c>
      <c r="C4318" s="1">
        <f t="shared" si="690"/>
        <v>18</v>
      </c>
      <c r="D4318" s="191">
        <v>4.5852979400456633</v>
      </c>
      <c r="E4318" s="192">
        <f t="shared" si="691"/>
        <v>1.592182670673347E-4</v>
      </c>
      <c r="F4318" s="193">
        <f t="shared" si="692"/>
        <v>6.8365076273936962</v>
      </c>
      <c r="G4318" s="193">
        <f t="shared" si="696"/>
        <v>7.0893106369704437</v>
      </c>
      <c r="H4318" s="193">
        <f t="shared" si="696"/>
        <v>7.3514618935081071</v>
      </c>
      <c r="I4318" s="193">
        <f t="shared" si="696"/>
        <v>7.6233070800797975</v>
      </c>
      <c r="J4318" s="193">
        <f t="shared" si="696"/>
        <v>7.9052046625603154</v>
      </c>
      <c r="K4318" s="193">
        <f>MAX(0,(F4318-'2031 forecast'!$C$10))</f>
        <v>1.0995076273936961</v>
      </c>
      <c r="L4318" s="193">
        <f>MAX(0,(G4318-'2031 forecast'!$C$10))</f>
        <v>1.3523106369704436</v>
      </c>
      <c r="M4318" s="193">
        <f>MAX(0,(H4318-'2031 forecast'!$C$10))</f>
        <v>1.614461893508107</v>
      </c>
      <c r="N4318" s="193">
        <f>MAX(0,(I4318-'2031 forecast'!$C$10))</f>
        <v>1.8863070800797974</v>
      </c>
      <c r="O4318" s="193">
        <f>MAX(0,(J4318-'2031 forecast'!$C$10))</f>
        <v>2.1682046625603153</v>
      </c>
      <c r="P4318" s="175">
        <f t="shared" si="694"/>
        <v>8</v>
      </c>
      <c r="Q4318" s="175" t="str">
        <f t="shared" si="695"/>
        <v/>
      </c>
    </row>
    <row r="4319" spans="1:17" s="1" customFormat="1" x14ac:dyDescent="0.3">
      <c r="A4319" s="189">
        <f t="shared" si="693"/>
        <v>44010.791666656201</v>
      </c>
      <c r="B4319" s="190">
        <f t="shared" si="689"/>
        <v>44010</v>
      </c>
      <c r="C4319" s="1">
        <f t="shared" si="690"/>
        <v>19</v>
      </c>
      <c r="D4319" s="191">
        <v>4.3970673185331153</v>
      </c>
      <c r="E4319" s="192">
        <f t="shared" si="691"/>
        <v>1.5268221341104015E-4</v>
      </c>
      <c r="F4319" s="193">
        <f t="shared" si="692"/>
        <v>6.555862815103314</v>
      </c>
      <c r="G4319" s="193">
        <f t="shared" si="696"/>
        <v>6.7982880328255151</v>
      </c>
      <c r="H4319" s="193">
        <f t="shared" si="696"/>
        <v>7.0496777435282993</v>
      </c>
      <c r="I4319" s="193">
        <f t="shared" si="696"/>
        <v>7.3103634396824324</v>
      </c>
      <c r="J4319" s="193">
        <f t="shared" si="696"/>
        <v>7.5806888718148171</v>
      </c>
      <c r="K4319" s="193">
        <f>MAX(0,(F4319-'2031 forecast'!$C$10))</f>
        <v>0.81886281510331393</v>
      </c>
      <c r="L4319" s="193">
        <f>MAX(0,(G4319-'2031 forecast'!$C$10))</f>
        <v>1.061288032825515</v>
      </c>
      <c r="M4319" s="193">
        <f>MAX(0,(H4319-'2031 forecast'!$C$10))</f>
        <v>1.3126777435282992</v>
      </c>
      <c r="N4319" s="193">
        <f>MAX(0,(I4319-'2031 forecast'!$C$10))</f>
        <v>1.5733634396824323</v>
      </c>
      <c r="O4319" s="193">
        <f>MAX(0,(J4319-'2031 forecast'!$C$10))</f>
        <v>1.843688871814817</v>
      </c>
      <c r="P4319" s="175">
        <f t="shared" si="694"/>
        <v>9</v>
      </c>
      <c r="Q4319" s="175" t="str">
        <f t="shared" si="695"/>
        <v/>
      </c>
    </row>
    <row r="4320" spans="1:17" s="1" customFormat="1" x14ac:dyDescent="0.3">
      <c r="A4320" s="189">
        <f t="shared" si="693"/>
        <v>44010.833333322866</v>
      </c>
      <c r="B4320" s="190">
        <f t="shared" si="689"/>
        <v>44010</v>
      </c>
      <c r="C4320" s="1">
        <f t="shared" si="690"/>
        <v>20</v>
      </c>
      <c r="D4320" s="191">
        <v>4.0733106495315337</v>
      </c>
      <c r="E4320" s="192">
        <f t="shared" si="691"/>
        <v>1.4144020112221358E-4</v>
      </c>
      <c r="F4320" s="193">
        <f t="shared" si="692"/>
        <v>6.0731537379638585</v>
      </c>
      <c r="G4320" s="193">
        <f t="shared" si="696"/>
        <v>6.2977291536962401</v>
      </c>
      <c r="H4320" s="193">
        <f t="shared" si="696"/>
        <v>6.530609005563031</v>
      </c>
      <c r="I4320" s="193">
        <f t="shared" si="696"/>
        <v>6.7721003781989664</v>
      </c>
      <c r="J4320" s="193">
        <f t="shared" si="696"/>
        <v>7.022521711732562</v>
      </c>
      <c r="K4320" s="193">
        <f>MAX(0,(F4320-'2031 forecast'!$C$10))</f>
        <v>0.33615373796385839</v>
      </c>
      <c r="L4320" s="193">
        <f>MAX(0,(G4320-'2031 forecast'!$C$10))</f>
        <v>0.56072915369623999</v>
      </c>
      <c r="M4320" s="193">
        <f>MAX(0,(H4320-'2031 forecast'!$C$10))</f>
        <v>0.79360900556303093</v>
      </c>
      <c r="N4320" s="193">
        <f>MAX(0,(I4320-'2031 forecast'!$C$10))</f>
        <v>1.0351003781989663</v>
      </c>
      <c r="O4320" s="193">
        <f>MAX(0,(J4320-'2031 forecast'!$C$10))</f>
        <v>1.2855217117325619</v>
      </c>
      <c r="P4320" s="175">
        <f t="shared" si="694"/>
        <v>10</v>
      </c>
      <c r="Q4320" s="175">
        <f t="shared" si="695"/>
        <v>10</v>
      </c>
    </row>
    <row r="4321" spans="1:17" s="1" customFormat="1" x14ac:dyDescent="0.3">
      <c r="A4321" s="189">
        <f t="shared" si="693"/>
        <v>44010.87499998953</v>
      </c>
      <c r="B4321" s="190">
        <f t="shared" si="689"/>
        <v>44010</v>
      </c>
      <c r="C4321" s="1">
        <f t="shared" si="690"/>
        <v>21</v>
      </c>
      <c r="D4321" s="191">
        <v>3.6893201816459364</v>
      </c>
      <c r="E4321" s="192">
        <f t="shared" si="691"/>
        <v>1.2810665166337274E-4</v>
      </c>
      <c r="F4321" s="193">
        <f t="shared" si="692"/>
        <v>5.50063832089148</v>
      </c>
      <c r="G4321" s="193">
        <f t="shared" si="696"/>
        <v>5.7040430412405865</v>
      </c>
      <c r="H4321" s="193">
        <f t="shared" si="696"/>
        <v>5.914969339604224</v>
      </c>
      <c r="I4321" s="193">
        <f t="shared" si="696"/>
        <v>6.1336953517883428</v>
      </c>
      <c r="J4321" s="193">
        <f t="shared" si="696"/>
        <v>6.3605094986117479</v>
      </c>
      <c r="K4321" s="193">
        <f>MAX(0,(F4321-'2031 forecast'!$C$10))</f>
        <v>0</v>
      </c>
      <c r="L4321" s="193">
        <f>MAX(0,(G4321-'2031 forecast'!$C$10))</f>
        <v>0</v>
      </c>
      <c r="M4321" s="193">
        <f>MAX(0,(H4321-'2031 forecast'!$C$10))</f>
        <v>0.1779693396042239</v>
      </c>
      <c r="N4321" s="193">
        <f>MAX(0,(I4321-'2031 forecast'!$C$10))</f>
        <v>0.3966953517883427</v>
      </c>
      <c r="O4321" s="193">
        <f>MAX(0,(J4321-'2031 forecast'!$C$10))</f>
        <v>0.62350949861174776</v>
      </c>
      <c r="P4321" s="175" t="str">
        <f t="shared" si="694"/>
        <v/>
      </c>
      <c r="Q4321" s="175" t="str">
        <f t="shared" si="695"/>
        <v/>
      </c>
    </row>
    <row r="4322" spans="1:17" s="1" customFormat="1" x14ac:dyDescent="0.3">
      <c r="A4322" s="189">
        <f t="shared" si="693"/>
        <v>44010.916666656194</v>
      </c>
      <c r="B4322" s="190">
        <f t="shared" si="689"/>
        <v>44010</v>
      </c>
      <c r="C4322" s="1">
        <f t="shared" si="690"/>
        <v>22</v>
      </c>
      <c r="D4322" s="191">
        <v>3.6215571579014192</v>
      </c>
      <c r="E4322" s="192">
        <f t="shared" si="691"/>
        <v>1.2575367234710671E-4</v>
      </c>
      <c r="F4322" s="193">
        <f t="shared" si="692"/>
        <v>5.399606188466942</v>
      </c>
      <c r="G4322" s="193">
        <f t="shared" si="696"/>
        <v>5.5992749037484133</v>
      </c>
      <c r="H4322" s="193">
        <f t="shared" si="696"/>
        <v>5.8063270456114937</v>
      </c>
      <c r="I4322" s="193">
        <f t="shared" si="696"/>
        <v>6.021035641245291</v>
      </c>
      <c r="J4322" s="193">
        <f t="shared" si="696"/>
        <v>6.2436838139433686</v>
      </c>
      <c r="K4322" s="193">
        <f>MAX(0,(F4322-'2031 forecast'!$C$10))</f>
        <v>0</v>
      </c>
      <c r="L4322" s="193">
        <f>MAX(0,(G4322-'2031 forecast'!$C$10))</f>
        <v>0</v>
      </c>
      <c r="M4322" s="193">
        <f>MAX(0,(H4322-'2031 forecast'!$C$10))</f>
        <v>6.932704561149361E-2</v>
      </c>
      <c r="N4322" s="193">
        <f>MAX(0,(I4322-'2031 forecast'!$C$10))</f>
        <v>0.2840356412452909</v>
      </c>
      <c r="O4322" s="193">
        <f>MAX(0,(J4322-'2031 forecast'!$C$10))</f>
        <v>0.50668381394336848</v>
      </c>
      <c r="P4322" s="175" t="str">
        <f t="shared" si="694"/>
        <v/>
      </c>
      <c r="Q4322" s="175" t="str">
        <f t="shared" si="695"/>
        <v/>
      </c>
    </row>
    <row r="4323" spans="1:17" s="1" customFormat="1" x14ac:dyDescent="0.3">
      <c r="A4323" s="189">
        <f t="shared" si="693"/>
        <v>44010.958333322858</v>
      </c>
      <c r="B4323" s="190">
        <f t="shared" si="689"/>
        <v>44010</v>
      </c>
      <c r="C4323" s="1">
        <f t="shared" si="690"/>
        <v>23</v>
      </c>
      <c r="D4323" s="191">
        <v>3.2676835894578291</v>
      </c>
      <c r="E4323" s="192">
        <f t="shared" si="691"/>
        <v>1.1346589147327299E-4</v>
      </c>
      <c r="F4323" s="193">
        <f t="shared" si="692"/>
        <v>4.8719939413610245</v>
      </c>
      <c r="G4323" s="193">
        <f t="shared" si="696"/>
        <v>5.0521524079559477</v>
      </c>
      <c r="H4323" s="193">
        <f t="shared" si="696"/>
        <v>5.2389728436494556</v>
      </c>
      <c r="I4323" s="193">
        <f t="shared" si="696"/>
        <v>5.4327015972982462</v>
      </c>
      <c r="J4323" s="193">
        <f t="shared" si="696"/>
        <v>5.6335941273418335</v>
      </c>
      <c r="K4323" s="193">
        <f>MAX(0,(F4323-'2031 forecast'!$C$10))</f>
        <v>0</v>
      </c>
      <c r="L4323" s="193">
        <f>MAX(0,(G4323-'2031 forecast'!$C$10))</f>
        <v>0</v>
      </c>
      <c r="M4323" s="193">
        <f>MAX(0,(H4323-'2031 forecast'!$C$10))</f>
        <v>0</v>
      </c>
      <c r="N4323" s="193">
        <f>MAX(0,(I4323-'2031 forecast'!$C$10))</f>
        <v>0</v>
      </c>
      <c r="O4323" s="193">
        <f>MAX(0,(J4323-'2031 forecast'!$C$10))</f>
        <v>0</v>
      </c>
      <c r="P4323" s="175" t="str">
        <f t="shared" si="694"/>
        <v/>
      </c>
      <c r="Q4323" s="175" t="str">
        <f t="shared" si="695"/>
        <v/>
      </c>
    </row>
    <row r="4324" spans="1:17" s="1" customFormat="1" x14ac:dyDescent="0.3">
      <c r="A4324" s="189">
        <f t="shared" si="693"/>
        <v>44010.999999989523</v>
      </c>
      <c r="B4324" s="190">
        <f t="shared" si="689"/>
        <v>44010</v>
      </c>
      <c r="C4324" s="1">
        <f t="shared" si="690"/>
        <v>0</v>
      </c>
      <c r="D4324" s="191">
        <v>2.8987515712932352</v>
      </c>
      <c r="E4324" s="192">
        <f t="shared" si="691"/>
        <v>1.0065522630693572E-4</v>
      </c>
      <c r="F4324" s="193">
        <f t="shared" si="692"/>
        <v>4.3219301092718769</v>
      </c>
      <c r="G4324" s="193">
        <f t="shared" si="696"/>
        <v>4.4817481038318894</v>
      </c>
      <c r="H4324" s="193">
        <f t="shared" si="696"/>
        <v>4.6474759096890326</v>
      </c>
      <c r="I4324" s="193">
        <f t="shared" si="696"/>
        <v>4.819332062119412</v>
      </c>
      <c r="J4324" s="193">
        <f t="shared" si="696"/>
        <v>4.9975431774806589</v>
      </c>
      <c r="K4324" s="193">
        <f>MAX(0,(F4324-'2031 forecast'!$C$10))</f>
        <v>0</v>
      </c>
      <c r="L4324" s="193">
        <f>MAX(0,(G4324-'2031 forecast'!$C$10))</f>
        <v>0</v>
      </c>
      <c r="M4324" s="193">
        <f>MAX(0,(H4324-'2031 forecast'!$C$10))</f>
        <v>0</v>
      </c>
      <c r="N4324" s="193">
        <f>MAX(0,(I4324-'2031 forecast'!$C$10))</f>
        <v>0</v>
      </c>
      <c r="O4324" s="193">
        <f>MAX(0,(J4324-'2031 forecast'!$C$10))</f>
        <v>0</v>
      </c>
      <c r="P4324" s="175" t="str">
        <f t="shared" si="694"/>
        <v/>
      </c>
      <c r="Q4324" s="175" t="str">
        <f t="shared" si="695"/>
        <v/>
      </c>
    </row>
    <row r="4325" spans="1:17" s="1" customFormat="1" x14ac:dyDescent="0.3">
      <c r="A4325" s="189">
        <f t="shared" si="693"/>
        <v>44011.041666656187</v>
      </c>
      <c r="B4325" s="190">
        <f t="shared" si="689"/>
        <v>44011</v>
      </c>
      <c r="C4325" s="1">
        <f t="shared" si="690"/>
        <v>1</v>
      </c>
      <c r="D4325" s="191">
        <v>2.7858131983857066</v>
      </c>
      <c r="E4325" s="192">
        <f t="shared" si="691"/>
        <v>9.6733594113159003E-5</v>
      </c>
      <c r="F4325" s="193">
        <f t="shared" si="692"/>
        <v>4.1535432218976478</v>
      </c>
      <c r="G4325" s="193">
        <f t="shared" ref="G4325:J4344" si="697">$E4325*G$2</f>
        <v>4.3071345413449329</v>
      </c>
      <c r="H4325" s="193">
        <f t="shared" si="697"/>
        <v>4.4664054197011485</v>
      </c>
      <c r="I4325" s="193">
        <f t="shared" si="697"/>
        <v>4.6315658778809929</v>
      </c>
      <c r="J4325" s="193">
        <f t="shared" si="697"/>
        <v>4.8028337030333601</v>
      </c>
      <c r="K4325" s="193">
        <f>MAX(0,(F4325-'2031 forecast'!$C$10))</f>
        <v>0</v>
      </c>
      <c r="L4325" s="193">
        <f>MAX(0,(G4325-'2031 forecast'!$C$10))</f>
        <v>0</v>
      </c>
      <c r="M4325" s="193">
        <f>MAX(0,(H4325-'2031 forecast'!$C$10))</f>
        <v>0</v>
      </c>
      <c r="N4325" s="193">
        <f>MAX(0,(I4325-'2031 forecast'!$C$10))</f>
        <v>0</v>
      </c>
      <c r="O4325" s="193">
        <f>MAX(0,(J4325-'2031 forecast'!$C$10))</f>
        <v>0</v>
      </c>
      <c r="P4325" s="175" t="str">
        <f t="shared" si="694"/>
        <v/>
      </c>
      <c r="Q4325" s="175" t="str">
        <f t="shared" si="695"/>
        <v/>
      </c>
    </row>
    <row r="4326" spans="1:17" s="1" customFormat="1" x14ac:dyDescent="0.3">
      <c r="A4326" s="189">
        <f t="shared" si="693"/>
        <v>44011.083333322851</v>
      </c>
      <c r="B4326" s="190">
        <f t="shared" si="689"/>
        <v>44011</v>
      </c>
      <c r="C4326" s="1">
        <f t="shared" si="690"/>
        <v>2</v>
      </c>
      <c r="D4326" s="191">
        <v>2.6954625000596839</v>
      </c>
      <c r="E4326" s="192">
        <f t="shared" si="691"/>
        <v>9.3596288358137637E-5</v>
      </c>
      <c r="F4326" s="193">
        <f t="shared" si="692"/>
        <v>4.0188337119982647</v>
      </c>
      <c r="G4326" s="193">
        <f t="shared" si="697"/>
        <v>4.1674436913553672</v>
      </c>
      <c r="H4326" s="193">
        <f t="shared" si="697"/>
        <v>4.3215490277108417</v>
      </c>
      <c r="I4326" s="193">
        <f t="shared" si="697"/>
        <v>4.4813529304902584</v>
      </c>
      <c r="J4326" s="193">
        <f t="shared" si="697"/>
        <v>4.6470661234755219</v>
      </c>
      <c r="K4326" s="193">
        <f>MAX(0,(F4326-'2031 forecast'!$C$10))</f>
        <v>0</v>
      </c>
      <c r="L4326" s="193">
        <f>MAX(0,(G4326-'2031 forecast'!$C$10))</f>
        <v>0</v>
      </c>
      <c r="M4326" s="193">
        <f>MAX(0,(H4326-'2031 forecast'!$C$10))</f>
        <v>0</v>
      </c>
      <c r="N4326" s="193">
        <f>MAX(0,(I4326-'2031 forecast'!$C$10))</f>
        <v>0</v>
      </c>
      <c r="O4326" s="193">
        <f>MAX(0,(J4326-'2031 forecast'!$C$10))</f>
        <v>0</v>
      </c>
      <c r="P4326" s="175" t="str">
        <f t="shared" si="694"/>
        <v/>
      </c>
      <c r="Q4326" s="175" t="str">
        <f t="shared" si="695"/>
        <v/>
      </c>
    </row>
    <row r="4327" spans="1:17" s="1" customFormat="1" x14ac:dyDescent="0.3">
      <c r="A4327" s="189">
        <f t="shared" si="693"/>
        <v>44011.124999989515</v>
      </c>
      <c r="B4327" s="190">
        <f t="shared" si="689"/>
        <v>44011</v>
      </c>
      <c r="C4327" s="1">
        <f t="shared" si="690"/>
        <v>3</v>
      </c>
      <c r="D4327" s="191">
        <v>2.5599364525706494</v>
      </c>
      <c r="E4327" s="192">
        <f t="shared" si="691"/>
        <v>8.8890329725605568E-5</v>
      </c>
      <c r="F4327" s="193">
        <f t="shared" si="692"/>
        <v>3.8167694471491895</v>
      </c>
      <c r="G4327" s="193">
        <f t="shared" si="697"/>
        <v>3.9579074163710191</v>
      </c>
      <c r="H4327" s="193">
        <f t="shared" si="697"/>
        <v>4.1042644397253794</v>
      </c>
      <c r="I4327" s="193">
        <f t="shared" si="697"/>
        <v>4.2560335094041557</v>
      </c>
      <c r="J4327" s="193">
        <f t="shared" si="697"/>
        <v>4.4134147541387634</v>
      </c>
      <c r="K4327" s="193">
        <f>MAX(0,(F4327-'2031 forecast'!$C$10))</f>
        <v>0</v>
      </c>
      <c r="L4327" s="193">
        <f>MAX(0,(G4327-'2031 forecast'!$C$10))</f>
        <v>0</v>
      </c>
      <c r="M4327" s="193">
        <f>MAX(0,(H4327-'2031 forecast'!$C$10))</f>
        <v>0</v>
      </c>
      <c r="N4327" s="193">
        <f>MAX(0,(I4327-'2031 forecast'!$C$10))</f>
        <v>0</v>
      </c>
      <c r="O4327" s="193">
        <f>MAX(0,(J4327-'2031 forecast'!$C$10))</f>
        <v>0</v>
      </c>
      <c r="P4327" s="175" t="str">
        <f t="shared" si="694"/>
        <v/>
      </c>
      <c r="Q4327" s="175" t="str">
        <f t="shared" si="695"/>
        <v/>
      </c>
    </row>
    <row r="4328" spans="1:17" s="1" customFormat="1" x14ac:dyDescent="0.3">
      <c r="A4328" s="189">
        <f t="shared" si="693"/>
        <v>44011.16666665618</v>
      </c>
      <c r="B4328" s="190">
        <f t="shared" si="689"/>
        <v>44011</v>
      </c>
      <c r="C4328" s="1">
        <f t="shared" si="690"/>
        <v>4</v>
      </c>
      <c r="D4328" s="191">
        <v>2.5448780028496456</v>
      </c>
      <c r="E4328" s="192">
        <f t="shared" si="691"/>
        <v>8.8367445433102014E-5</v>
      </c>
      <c r="F4328" s="193">
        <f t="shared" si="692"/>
        <v>3.7943178621659595</v>
      </c>
      <c r="G4328" s="193">
        <f t="shared" si="697"/>
        <v>3.9346256080394251</v>
      </c>
      <c r="H4328" s="193">
        <f t="shared" si="697"/>
        <v>4.0801217077269953</v>
      </c>
      <c r="I4328" s="193">
        <f t="shared" si="697"/>
        <v>4.2309980181723672</v>
      </c>
      <c r="J4328" s="193">
        <f t="shared" si="697"/>
        <v>4.3874534908791238</v>
      </c>
      <c r="K4328" s="193">
        <f>MAX(0,(F4328-'2031 forecast'!$C$10))</f>
        <v>0</v>
      </c>
      <c r="L4328" s="193">
        <f>MAX(0,(G4328-'2031 forecast'!$C$10))</f>
        <v>0</v>
      </c>
      <c r="M4328" s="193">
        <f>MAX(0,(H4328-'2031 forecast'!$C$10))</f>
        <v>0</v>
      </c>
      <c r="N4328" s="193">
        <f>MAX(0,(I4328-'2031 forecast'!$C$10))</f>
        <v>0</v>
      </c>
      <c r="O4328" s="193">
        <f>MAX(0,(J4328-'2031 forecast'!$C$10))</f>
        <v>0</v>
      </c>
      <c r="P4328" s="175" t="str">
        <f t="shared" si="694"/>
        <v/>
      </c>
      <c r="Q4328" s="175" t="str">
        <f t="shared" si="695"/>
        <v/>
      </c>
    </row>
    <row r="4329" spans="1:17" s="1" customFormat="1" x14ac:dyDescent="0.3">
      <c r="A4329" s="189">
        <f t="shared" si="693"/>
        <v>44011.208333322844</v>
      </c>
      <c r="B4329" s="190">
        <f t="shared" si="689"/>
        <v>44011</v>
      </c>
      <c r="C4329" s="1">
        <f t="shared" si="690"/>
        <v>5</v>
      </c>
      <c r="D4329" s="191">
        <v>2.5448780028496456</v>
      </c>
      <c r="E4329" s="192">
        <f t="shared" si="691"/>
        <v>8.8367445433102014E-5</v>
      </c>
      <c r="F4329" s="193">
        <f t="shared" si="692"/>
        <v>3.7943178621659595</v>
      </c>
      <c r="G4329" s="193">
        <f t="shared" si="697"/>
        <v>3.9346256080394251</v>
      </c>
      <c r="H4329" s="193">
        <f t="shared" si="697"/>
        <v>4.0801217077269953</v>
      </c>
      <c r="I4329" s="193">
        <f t="shared" si="697"/>
        <v>4.2309980181723672</v>
      </c>
      <c r="J4329" s="193">
        <f t="shared" si="697"/>
        <v>4.3874534908791238</v>
      </c>
      <c r="K4329" s="193">
        <f>MAX(0,(F4329-'2031 forecast'!$C$10))</f>
        <v>0</v>
      </c>
      <c r="L4329" s="193">
        <f>MAX(0,(G4329-'2031 forecast'!$C$10))</f>
        <v>0</v>
      </c>
      <c r="M4329" s="193">
        <f>MAX(0,(H4329-'2031 forecast'!$C$10))</f>
        <v>0</v>
      </c>
      <c r="N4329" s="193">
        <f>MAX(0,(I4329-'2031 forecast'!$C$10))</f>
        <v>0</v>
      </c>
      <c r="O4329" s="193">
        <f>MAX(0,(J4329-'2031 forecast'!$C$10))</f>
        <v>0</v>
      </c>
      <c r="P4329" s="175" t="str">
        <f t="shared" si="694"/>
        <v/>
      </c>
      <c r="Q4329" s="175" t="str">
        <f t="shared" si="695"/>
        <v/>
      </c>
    </row>
    <row r="4330" spans="1:17" s="1" customFormat="1" x14ac:dyDescent="0.3">
      <c r="A4330" s="189">
        <f t="shared" si="693"/>
        <v>44011.249999989508</v>
      </c>
      <c r="B4330" s="190">
        <f t="shared" si="689"/>
        <v>44011</v>
      </c>
      <c r="C4330" s="1">
        <f t="shared" si="690"/>
        <v>6</v>
      </c>
      <c r="D4330" s="191">
        <v>2.5599364525706494</v>
      </c>
      <c r="E4330" s="192">
        <f t="shared" si="691"/>
        <v>8.8890329725605568E-5</v>
      </c>
      <c r="F4330" s="193">
        <f t="shared" si="692"/>
        <v>3.8167694471491895</v>
      </c>
      <c r="G4330" s="193">
        <f t="shared" si="697"/>
        <v>3.9579074163710191</v>
      </c>
      <c r="H4330" s="193">
        <f t="shared" si="697"/>
        <v>4.1042644397253794</v>
      </c>
      <c r="I4330" s="193">
        <f t="shared" si="697"/>
        <v>4.2560335094041557</v>
      </c>
      <c r="J4330" s="193">
        <f t="shared" si="697"/>
        <v>4.4134147541387634</v>
      </c>
      <c r="K4330" s="193">
        <f>MAX(0,(F4330-'2031 forecast'!$C$10))</f>
        <v>0</v>
      </c>
      <c r="L4330" s="193">
        <f>MAX(0,(G4330-'2031 forecast'!$C$10))</f>
        <v>0</v>
      </c>
      <c r="M4330" s="193">
        <f>MAX(0,(H4330-'2031 forecast'!$C$10))</f>
        <v>0</v>
      </c>
      <c r="N4330" s="193">
        <f>MAX(0,(I4330-'2031 forecast'!$C$10))</f>
        <v>0</v>
      </c>
      <c r="O4330" s="193">
        <f>MAX(0,(J4330-'2031 forecast'!$C$10))</f>
        <v>0</v>
      </c>
      <c r="P4330" s="175" t="str">
        <f t="shared" si="694"/>
        <v/>
      </c>
      <c r="Q4330" s="175" t="str">
        <f t="shared" si="695"/>
        <v/>
      </c>
    </row>
    <row r="4331" spans="1:17" s="1" customFormat="1" x14ac:dyDescent="0.3">
      <c r="A4331" s="189">
        <f t="shared" si="693"/>
        <v>44011.291666656172</v>
      </c>
      <c r="B4331" s="190">
        <f t="shared" si="689"/>
        <v>44011</v>
      </c>
      <c r="C4331" s="1">
        <f t="shared" si="690"/>
        <v>7</v>
      </c>
      <c r="D4331" s="191">
        <v>3.2074497905738135</v>
      </c>
      <c r="E4331" s="192">
        <f t="shared" si="691"/>
        <v>1.1137435430325874E-4</v>
      </c>
      <c r="F4331" s="193">
        <f t="shared" si="692"/>
        <v>4.7821876014281024</v>
      </c>
      <c r="G4331" s="193">
        <f t="shared" si="697"/>
        <v>4.9590251746295708</v>
      </c>
      <c r="H4331" s="193">
        <f t="shared" si="697"/>
        <v>5.1424019156559169</v>
      </c>
      <c r="I4331" s="193">
        <f t="shared" si="697"/>
        <v>5.3325596323710887</v>
      </c>
      <c r="J4331" s="193">
        <f t="shared" si="697"/>
        <v>5.5297490743032736</v>
      </c>
      <c r="K4331" s="193">
        <f>MAX(0,(F4331-'2031 forecast'!$C$10))</f>
        <v>0</v>
      </c>
      <c r="L4331" s="193">
        <f>MAX(0,(G4331-'2031 forecast'!$C$10))</f>
        <v>0</v>
      </c>
      <c r="M4331" s="193">
        <f>MAX(0,(H4331-'2031 forecast'!$C$10))</f>
        <v>0</v>
      </c>
      <c r="N4331" s="193">
        <f>MAX(0,(I4331-'2031 forecast'!$C$10))</f>
        <v>0</v>
      </c>
      <c r="O4331" s="193">
        <f>MAX(0,(J4331-'2031 forecast'!$C$10))</f>
        <v>0</v>
      </c>
      <c r="P4331" s="175" t="str">
        <f t="shared" si="694"/>
        <v/>
      </c>
      <c r="Q4331" s="175" t="str">
        <f t="shared" si="695"/>
        <v/>
      </c>
    </row>
    <row r="4332" spans="1:17" s="1" customFormat="1" x14ac:dyDescent="0.3">
      <c r="A4332" s="189">
        <f t="shared" si="693"/>
        <v>44011.333333322837</v>
      </c>
      <c r="B4332" s="190">
        <f t="shared" si="689"/>
        <v>44011</v>
      </c>
      <c r="C4332" s="1">
        <f t="shared" si="690"/>
        <v>8</v>
      </c>
      <c r="D4332" s="191">
        <v>3.5462649092963998</v>
      </c>
      <c r="E4332" s="192">
        <f t="shared" si="691"/>
        <v>1.231392508845889E-4</v>
      </c>
      <c r="F4332" s="193">
        <f t="shared" si="692"/>
        <v>5.2873482635507898</v>
      </c>
      <c r="G4332" s="193">
        <f t="shared" si="697"/>
        <v>5.482865862090442</v>
      </c>
      <c r="H4332" s="193">
        <f t="shared" si="697"/>
        <v>5.685613385619571</v>
      </c>
      <c r="I4332" s="193">
        <f t="shared" si="697"/>
        <v>5.8958581850863458</v>
      </c>
      <c r="J4332" s="193">
        <f t="shared" si="697"/>
        <v>6.11387749764517</v>
      </c>
      <c r="K4332" s="193">
        <f>MAX(0,(F4332-'2031 forecast'!$C$10))</f>
        <v>0</v>
      </c>
      <c r="L4332" s="193">
        <f>MAX(0,(G4332-'2031 forecast'!$C$10))</f>
        <v>0</v>
      </c>
      <c r="M4332" s="193">
        <f>MAX(0,(H4332-'2031 forecast'!$C$10))</f>
        <v>0</v>
      </c>
      <c r="N4332" s="193">
        <f>MAX(0,(I4332-'2031 forecast'!$C$10))</f>
        <v>0.15885818508634575</v>
      </c>
      <c r="O4332" s="193">
        <f>MAX(0,(J4332-'2031 forecast'!$C$10))</f>
        <v>0.37687749764516987</v>
      </c>
      <c r="P4332" s="175" t="str">
        <f t="shared" si="694"/>
        <v/>
      </c>
      <c r="Q4332" s="175" t="str">
        <f t="shared" si="695"/>
        <v/>
      </c>
    </row>
    <row r="4333" spans="1:17" s="1" customFormat="1" x14ac:dyDescent="0.3">
      <c r="A4333" s="189">
        <f t="shared" si="693"/>
        <v>44011.374999989501</v>
      </c>
      <c r="B4333" s="190">
        <f t="shared" si="689"/>
        <v>44011</v>
      </c>
      <c r="C4333" s="1">
        <f t="shared" si="690"/>
        <v>9</v>
      </c>
      <c r="D4333" s="191">
        <v>3.8926092528794878</v>
      </c>
      <c r="E4333" s="192">
        <f t="shared" si="691"/>
        <v>1.3516558961217083E-4</v>
      </c>
      <c r="F4333" s="193">
        <f t="shared" si="692"/>
        <v>5.8037347181650913</v>
      </c>
      <c r="G4333" s="193">
        <f t="shared" si="697"/>
        <v>6.0183474537171087</v>
      </c>
      <c r="H4333" s="193">
        <f t="shared" si="697"/>
        <v>6.2408962215824157</v>
      </c>
      <c r="I4333" s="193">
        <f t="shared" si="697"/>
        <v>6.4716744834174955</v>
      </c>
      <c r="J4333" s="193">
        <f t="shared" si="697"/>
        <v>6.7109865526168848</v>
      </c>
      <c r="K4333" s="193">
        <f>MAX(0,(F4333-'2031 forecast'!$C$10))</f>
        <v>6.6734718165091245E-2</v>
      </c>
      <c r="L4333" s="193">
        <f>MAX(0,(G4333-'2031 forecast'!$C$10))</f>
        <v>0.28134745371710856</v>
      </c>
      <c r="M4333" s="193">
        <f>MAX(0,(H4333-'2031 forecast'!$C$10))</f>
        <v>0.50389622158241565</v>
      </c>
      <c r="N4333" s="193">
        <f>MAX(0,(I4333-'2031 forecast'!$C$10))</f>
        <v>0.73467448341749542</v>
      </c>
      <c r="O4333" s="193">
        <f>MAX(0,(J4333-'2031 forecast'!$C$10))</f>
        <v>0.97398655261688472</v>
      </c>
      <c r="P4333" s="175">
        <f t="shared" si="694"/>
        <v>1</v>
      </c>
      <c r="Q4333" s="175" t="str">
        <f t="shared" si="695"/>
        <v/>
      </c>
    </row>
    <row r="4334" spans="1:17" s="1" customFormat="1" x14ac:dyDescent="0.3">
      <c r="A4334" s="189">
        <f t="shared" si="693"/>
        <v>44011.416666656165</v>
      </c>
      <c r="B4334" s="190">
        <f t="shared" si="689"/>
        <v>44011</v>
      </c>
      <c r="C4334" s="1">
        <f t="shared" si="690"/>
        <v>10</v>
      </c>
      <c r="D4334" s="191">
        <v>4.3594211942306051</v>
      </c>
      <c r="E4334" s="192">
        <f t="shared" si="691"/>
        <v>1.5137500267978124E-4</v>
      </c>
      <c r="F4334" s="193">
        <f t="shared" si="692"/>
        <v>6.4997338526452371</v>
      </c>
      <c r="G4334" s="193">
        <f t="shared" si="697"/>
        <v>6.740083511996529</v>
      </c>
      <c r="H4334" s="193">
        <f t="shared" si="697"/>
        <v>6.9893209135323371</v>
      </c>
      <c r="I4334" s="193">
        <f t="shared" si="697"/>
        <v>7.2477747116029585</v>
      </c>
      <c r="J4334" s="193">
        <f t="shared" si="697"/>
        <v>7.5157857136657169</v>
      </c>
      <c r="K4334" s="193">
        <f>MAX(0,(F4334-'2031 forecast'!$C$10))</f>
        <v>0.76273385264523696</v>
      </c>
      <c r="L4334" s="193">
        <f>MAX(0,(G4334-'2031 forecast'!$C$10))</f>
        <v>1.0030835119965289</v>
      </c>
      <c r="M4334" s="193">
        <f>MAX(0,(H4334-'2031 forecast'!$C$10))</f>
        <v>1.252320913532337</v>
      </c>
      <c r="N4334" s="193">
        <f>MAX(0,(I4334-'2031 forecast'!$C$10))</f>
        <v>1.5107747116029584</v>
      </c>
      <c r="O4334" s="193">
        <f>MAX(0,(J4334-'2031 forecast'!$C$10))</f>
        <v>1.7787857136657168</v>
      </c>
      <c r="P4334" s="175">
        <f t="shared" si="694"/>
        <v>2</v>
      </c>
      <c r="Q4334" s="175" t="str">
        <f t="shared" si="695"/>
        <v/>
      </c>
    </row>
    <row r="4335" spans="1:17" s="1" customFormat="1" x14ac:dyDescent="0.3">
      <c r="A4335" s="189">
        <f t="shared" si="693"/>
        <v>44011.458333322829</v>
      </c>
      <c r="B4335" s="190">
        <f t="shared" si="689"/>
        <v>44011</v>
      </c>
      <c r="C4335" s="1">
        <f t="shared" si="690"/>
        <v>11</v>
      </c>
      <c r="D4335" s="191">
        <v>4.6078856146271692</v>
      </c>
      <c r="E4335" s="192">
        <f t="shared" si="691"/>
        <v>1.6000259350609002E-4</v>
      </c>
      <c r="F4335" s="193">
        <f t="shared" si="692"/>
        <v>6.8701850048685413</v>
      </c>
      <c r="G4335" s="193">
        <f t="shared" si="697"/>
        <v>7.1242333494678345</v>
      </c>
      <c r="H4335" s="193">
        <f t="shared" si="697"/>
        <v>7.3876759915056835</v>
      </c>
      <c r="I4335" s="193">
        <f t="shared" si="697"/>
        <v>7.6608603169274803</v>
      </c>
      <c r="J4335" s="193">
        <f t="shared" si="697"/>
        <v>7.9441465574497743</v>
      </c>
      <c r="K4335" s="193">
        <f>MAX(0,(F4335-'2031 forecast'!$C$10))</f>
        <v>1.1331850048685412</v>
      </c>
      <c r="L4335" s="193">
        <f>MAX(0,(G4335-'2031 forecast'!$C$10))</f>
        <v>1.3872333494678344</v>
      </c>
      <c r="M4335" s="193">
        <f>MAX(0,(H4335-'2031 forecast'!$C$10))</f>
        <v>1.6506759915056834</v>
      </c>
      <c r="N4335" s="193">
        <f>MAX(0,(I4335-'2031 forecast'!$C$10))</f>
        <v>1.9238603169274802</v>
      </c>
      <c r="O4335" s="193">
        <f>MAX(0,(J4335-'2031 forecast'!$C$10))</f>
        <v>2.2071465574497742</v>
      </c>
      <c r="P4335" s="175">
        <f t="shared" si="694"/>
        <v>3</v>
      </c>
      <c r="Q4335" s="175" t="str">
        <f t="shared" si="695"/>
        <v/>
      </c>
    </row>
    <row r="4336" spans="1:17" s="1" customFormat="1" x14ac:dyDescent="0.3">
      <c r="A4336" s="189">
        <f t="shared" si="693"/>
        <v>44011.499999989494</v>
      </c>
      <c r="B4336" s="190">
        <f t="shared" si="689"/>
        <v>44011</v>
      </c>
      <c r="C4336" s="1">
        <f t="shared" si="690"/>
        <v>12</v>
      </c>
      <c r="D4336" s="191">
        <v>4.7659993366977087</v>
      </c>
      <c r="E4336" s="192">
        <f t="shared" si="691"/>
        <v>1.6549287857737743E-4</v>
      </c>
      <c r="F4336" s="193">
        <f t="shared" si="692"/>
        <v>7.1059266471924616</v>
      </c>
      <c r="G4336" s="193">
        <f t="shared" si="697"/>
        <v>7.3686923369495743</v>
      </c>
      <c r="H4336" s="193">
        <f t="shared" si="697"/>
        <v>7.6411746774887215</v>
      </c>
      <c r="I4336" s="193">
        <f t="shared" si="697"/>
        <v>7.9237329748612666</v>
      </c>
      <c r="J4336" s="193">
        <f t="shared" si="697"/>
        <v>8.2167398216759917</v>
      </c>
      <c r="K4336" s="193">
        <f>MAX(0,(F4336-'2031 forecast'!$C$10))</f>
        <v>1.3689266471924615</v>
      </c>
      <c r="L4336" s="193">
        <f>MAX(0,(G4336-'2031 forecast'!$C$10))</f>
        <v>1.6316923369495742</v>
      </c>
      <c r="M4336" s="193">
        <f>MAX(0,(H4336-'2031 forecast'!$C$10))</f>
        <v>1.9041746774887214</v>
      </c>
      <c r="N4336" s="193">
        <f>MAX(0,(I4336-'2031 forecast'!$C$10))</f>
        <v>2.1867329748612665</v>
      </c>
      <c r="O4336" s="193">
        <f>MAX(0,(J4336-'2031 forecast'!$C$10))</f>
        <v>2.4797398216759916</v>
      </c>
      <c r="P4336" s="175">
        <f t="shared" si="694"/>
        <v>4</v>
      </c>
      <c r="Q4336" s="175" t="str">
        <f t="shared" si="695"/>
        <v/>
      </c>
    </row>
    <row r="4337" spans="1:17" s="1" customFormat="1" x14ac:dyDescent="0.3">
      <c r="A4337" s="189">
        <f t="shared" si="693"/>
        <v>44011.541666656158</v>
      </c>
      <c r="B4337" s="190">
        <f t="shared" si="689"/>
        <v>44011</v>
      </c>
      <c r="C4337" s="1">
        <f t="shared" si="690"/>
        <v>13</v>
      </c>
      <c r="D4337" s="191">
        <v>4.8714084847447356</v>
      </c>
      <c r="E4337" s="192">
        <f t="shared" si="691"/>
        <v>1.6915306862490235E-4</v>
      </c>
      <c r="F4337" s="193">
        <f t="shared" si="692"/>
        <v>7.2630877420750748</v>
      </c>
      <c r="G4337" s="193">
        <f t="shared" si="697"/>
        <v>7.5316649952707326</v>
      </c>
      <c r="H4337" s="193">
        <f t="shared" si="697"/>
        <v>7.8101738014774131</v>
      </c>
      <c r="I4337" s="193">
        <f t="shared" si="697"/>
        <v>8.0989814134837896</v>
      </c>
      <c r="J4337" s="193">
        <f t="shared" si="697"/>
        <v>8.3984686644934694</v>
      </c>
      <c r="K4337" s="193">
        <f>MAX(0,(F4337-'2031 forecast'!$C$10))</f>
        <v>1.5260877420750747</v>
      </c>
      <c r="L4337" s="193">
        <f>MAX(0,(G4337-'2031 forecast'!$C$10))</f>
        <v>1.7946649952707325</v>
      </c>
      <c r="M4337" s="193">
        <f>MAX(0,(H4337-'2031 forecast'!$C$10))</f>
        <v>2.073173801477413</v>
      </c>
      <c r="N4337" s="193">
        <f>MAX(0,(I4337-'2031 forecast'!$C$10))</f>
        <v>2.3619814134837895</v>
      </c>
      <c r="O4337" s="193">
        <f>MAX(0,(J4337-'2031 forecast'!$C$10))</f>
        <v>2.6614686644934693</v>
      </c>
      <c r="P4337" s="175">
        <f t="shared" si="694"/>
        <v>5</v>
      </c>
      <c r="Q4337" s="175" t="str">
        <f t="shared" si="695"/>
        <v/>
      </c>
    </row>
    <row r="4338" spans="1:17" s="1" customFormat="1" x14ac:dyDescent="0.3">
      <c r="A4338" s="189">
        <f t="shared" si="693"/>
        <v>44011.583333322822</v>
      </c>
      <c r="B4338" s="190">
        <f t="shared" si="689"/>
        <v>44011</v>
      </c>
      <c r="C4338" s="1">
        <f t="shared" si="690"/>
        <v>14</v>
      </c>
      <c r="D4338" s="191">
        <v>4.9692884079312609</v>
      </c>
      <c r="E4338" s="192">
        <f t="shared" si="691"/>
        <v>1.7255181652617554E-4</v>
      </c>
      <c r="F4338" s="193">
        <f t="shared" si="692"/>
        <v>7.4090230444660747</v>
      </c>
      <c r="G4338" s="193">
        <f t="shared" si="697"/>
        <v>7.6829967494260973</v>
      </c>
      <c r="H4338" s="193">
        <f t="shared" si="697"/>
        <v>7.9671015594669141</v>
      </c>
      <c r="I4338" s="193">
        <f t="shared" si="697"/>
        <v>8.2617121064904211</v>
      </c>
      <c r="J4338" s="193">
        <f t="shared" si="697"/>
        <v>8.5672168756811296</v>
      </c>
      <c r="K4338" s="193">
        <f>MAX(0,(F4338-'2031 forecast'!$C$10))</f>
        <v>1.6720230444660746</v>
      </c>
      <c r="L4338" s="193">
        <f>MAX(0,(G4338-'2031 forecast'!$C$10))</f>
        <v>1.9459967494260972</v>
      </c>
      <c r="M4338" s="193">
        <f>MAX(0,(H4338-'2031 forecast'!$C$10))</f>
        <v>2.230101559466914</v>
      </c>
      <c r="N4338" s="193">
        <f>MAX(0,(I4338-'2031 forecast'!$C$10))</f>
        <v>2.524712106490421</v>
      </c>
      <c r="O4338" s="193">
        <f>MAX(0,(J4338-'2031 forecast'!$C$10))</f>
        <v>2.8302168756811295</v>
      </c>
      <c r="P4338" s="175">
        <f t="shared" si="694"/>
        <v>6</v>
      </c>
      <c r="Q4338" s="175" t="str">
        <f t="shared" si="695"/>
        <v/>
      </c>
    </row>
    <row r="4339" spans="1:17" s="1" customFormat="1" x14ac:dyDescent="0.3">
      <c r="A4339" s="189">
        <f t="shared" si="693"/>
        <v>44011.624999989486</v>
      </c>
      <c r="B4339" s="190">
        <f t="shared" si="689"/>
        <v>44011</v>
      </c>
      <c r="C4339" s="1">
        <f t="shared" si="690"/>
        <v>15</v>
      </c>
      <c r="D4339" s="191">
        <v>5.0596391062572836</v>
      </c>
      <c r="E4339" s="192">
        <f t="shared" si="691"/>
        <v>1.7568912228119689E-4</v>
      </c>
      <c r="F4339" s="193">
        <f t="shared" si="692"/>
        <v>7.543732554365457</v>
      </c>
      <c r="G4339" s="193">
        <f t="shared" si="697"/>
        <v>7.8226875994156613</v>
      </c>
      <c r="H4339" s="193">
        <f t="shared" si="697"/>
        <v>8.1119579514572209</v>
      </c>
      <c r="I4339" s="193">
        <f t="shared" si="697"/>
        <v>8.4119250538811556</v>
      </c>
      <c r="J4339" s="193">
        <f t="shared" si="697"/>
        <v>8.7229844552389668</v>
      </c>
      <c r="K4339" s="193">
        <f>MAX(0,(F4339-'2031 forecast'!$C$10))</f>
        <v>1.8067325543654569</v>
      </c>
      <c r="L4339" s="193">
        <f>MAX(0,(G4339-'2031 forecast'!$C$10))</f>
        <v>2.0856875994156612</v>
      </c>
      <c r="M4339" s="193">
        <f>MAX(0,(H4339-'2031 forecast'!$C$10))</f>
        <v>2.3749579514572208</v>
      </c>
      <c r="N4339" s="193">
        <f>MAX(0,(I4339-'2031 forecast'!$C$10))</f>
        <v>2.6749250538811555</v>
      </c>
      <c r="O4339" s="193">
        <f>MAX(0,(J4339-'2031 forecast'!$C$10))</f>
        <v>2.9859844552389667</v>
      </c>
      <c r="P4339" s="175">
        <f t="shared" si="694"/>
        <v>7</v>
      </c>
      <c r="Q4339" s="175" t="str">
        <f t="shared" si="695"/>
        <v/>
      </c>
    </row>
    <row r="4340" spans="1:17" s="1" customFormat="1" x14ac:dyDescent="0.3">
      <c r="A4340" s="189">
        <f t="shared" si="693"/>
        <v>44011.66666665615</v>
      </c>
      <c r="B4340" s="190">
        <f t="shared" si="689"/>
        <v>44011</v>
      </c>
      <c r="C4340" s="1">
        <f t="shared" si="690"/>
        <v>16</v>
      </c>
      <c r="D4340" s="191">
        <v>5.1499898045833072</v>
      </c>
      <c r="E4340" s="192">
        <f t="shared" si="691"/>
        <v>1.788264280362183E-4</v>
      </c>
      <c r="F4340" s="193">
        <f t="shared" si="692"/>
        <v>7.6784420642648419</v>
      </c>
      <c r="G4340" s="193">
        <f t="shared" si="697"/>
        <v>7.9623784494052279</v>
      </c>
      <c r="H4340" s="193">
        <f t="shared" si="697"/>
        <v>8.2568143434475303</v>
      </c>
      <c r="I4340" s="193">
        <f t="shared" si="697"/>
        <v>8.562138001271892</v>
      </c>
      <c r="J4340" s="193">
        <f t="shared" si="697"/>
        <v>8.8787520347968076</v>
      </c>
      <c r="K4340" s="193">
        <f>MAX(0,(F4340-'2031 forecast'!$C$10))</f>
        <v>1.9414420642648418</v>
      </c>
      <c r="L4340" s="193">
        <f>MAX(0,(G4340-'2031 forecast'!$C$10))</f>
        <v>2.2253784494052278</v>
      </c>
      <c r="M4340" s="193">
        <f>MAX(0,(H4340-'2031 forecast'!$C$10))</f>
        <v>2.5198143434475302</v>
      </c>
      <c r="N4340" s="193">
        <f>MAX(0,(I4340-'2031 forecast'!$C$10))</f>
        <v>2.8251380012718919</v>
      </c>
      <c r="O4340" s="193">
        <f>MAX(0,(J4340-'2031 forecast'!$C$10))</f>
        <v>3.1417520347968075</v>
      </c>
      <c r="P4340" s="175">
        <f t="shared" si="694"/>
        <v>8</v>
      </c>
      <c r="Q4340" s="175" t="str">
        <f t="shared" si="695"/>
        <v/>
      </c>
    </row>
    <row r="4341" spans="1:17" s="1" customFormat="1" x14ac:dyDescent="0.3">
      <c r="A4341" s="189">
        <f t="shared" si="693"/>
        <v>44011.708333322815</v>
      </c>
      <c r="B4341" s="190">
        <f t="shared" si="689"/>
        <v>44011</v>
      </c>
      <c r="C4341" s="1">
        <f t="shared" si="690"/>
        <v>17</v>
      </c>
      <c r="D4341" s="191">
        <v>4.9843468576522643</v>
      </c>
      <c r="E4341" s="192">
        <f t="shared" si="691"/>
        <v>1.7307470081867908E-4</v>
      </c>
      <c r="F4341" s="193">
        <f t="shared" si="692"/>
        <v>7.4314746294493048</v>
      </c>
      <c r="G4341" s="193">
        <f t="shared" si="697"/>
        <v>7.70627855775769</v>
      </c>
      <c r="H4341" s="193">
        <f t="shared" si="697"/>
        <v>7.9912442914652981</v>
      </c>
      <c r="I4341" s="193">
        <f t="shared" si="697"/>
        <v>8.2867475977222096</v>
      </c>
      <c r="J4341" s="193">
        <f t="shared" si="697"/>
        <v>8.5931781389407682</v>
      </c>
      <c r="K4341" s="193">
        <f>MAX(0,(F4341-'2031 forecast'!$C$10))</f>
        <v>1.6944746294493047</v>
      </c>
      <c r="L4341" s="193">
        <f>MAX(0,(G4341-'2031 forecast'!$C$10))</f>
        <v>1.9692785577576899</v>
      </c>
      <c r="M4341" s="193">
        <f>MAX(0,(H4341-'2031 forecast'!$C$10))</f>
        <v>2.254244291465298</v>
      </c>
      <c r="N4341" s="193">
        <f>MAX(0,(I4341-'2031 forecast'!$C$10))</f>
        <v>2.5497475977222095</v>
      </c>
      <c r="O4341" s="193">
        <f>MAX(0,(J4341-'2031 forecast'!$C$10))</f>
        <v>2.8561781389407681</v>
      </c>
      <c r="P4341" s="175">
        <f t="shared" si="694"/>
        <v>9</v>
      </c>
      <c r="Q4341" s="175" t="str">
        <f t="shared" si="695"/>
        <v/>
      </c>
    </row>
    <row r="4342" spans="1:17" s="1" customFormat="1" x14ac:dyDescent="0.3">
      <c r="A4342" s="189">
        <f t="shared" si="693"/>
        <v>44011.749999989479</v>
      </c>
      <c r="B4342" s="190">
        <f t="shared" si="689"/>
        <v>44011</v>
      </c>
      <c r="C4342" s="1">
        <f t="shared" si="690"/>
        <v>18</v>
      </c>
      <c r="D4342" s="191">
        <v>4.6831778632321885</v>
      </c>
      <c r="E4342" s="192">
        <f t="shared" si="691"/>
        <v>1.6261701496860786E-4</v>
      </c>
      <c r="F4342" s="193">
        <f t="shared" si="692"/>
        <v>6.9824429297846953</v>
      </c>
      <c r="G4342" s="193">
        <f t="shared" si="697"/>
        <v>7.2406423911258067</v>
      </c>
      <c r="H4342" s="193">
        <f t="shared" si="697"/>
        <v>7.5083896514976072</v>
      </c>
      <c r="I4342" s="193">
        <f t="shared" si="697"/>
        <v>7.7860377730864272</v>
      </c>
      <c r="J4342" s="193">
        <f t="shared" si="697"/>
        <v>8.0739528737479738</v>
      </c>
      <c r="K4342" s="193">
        <f>MAX(0,(F4342-'2031 forecast'!$C$10))</f>
        <v>1.2454429297846952</v>
      </c>
      <c r="L4342" s="193">
        <f>MAX(0,(G4342-'2031 forecast'!$C$10))</f>
        <v>1.5036423911258066</v>
      </c>
      <c r="M4342" s="193">
        <f>MAX(0,(H4342-'2031 forecast'!$C$10))</f>
        <v>1.7713896514976071</v>
      </c>
      <c r="N4342" s="193">
        <f>MAX(0,(I4342-'2031 forecast'!$C$10))</f>
        <v>2.0490377730864271</v>
      </c>
      <c r="O4342" s="193">
        <f>MAX(0,(J4342-'2031 forecast'!$C$10))</f>
        <v>2.3369528737479737</v>
      </c>
      <c r="P4342" s="175">
        <f t="shared" si="694"/>
        <v>10</v>
      </c>
      <c r="Q4342" s="175" t="str">
        <f t="shared" si="695"/>
        <v/>
      </c>
    </row>
    <row r="4343" spans="1:17" s="1" customFormat="1" x14ac:dyDescent="0.3">
      <c r="A4343" s="189">
        <f t="shared" si="693"/>
        <v>44011.791666656143</v>
      </c>
      <c r="B4343" s="190">
        <f t="shared" si="689"/>
        <v>44011</v>
      </c>
      <c r="C4343" s="1">
        <f t="shared" si="690"/>
        <v>19</v>
      </c>
      <c r="D4343" s="191">
        <v>4.6304732892086751</v>
      </c>
      <c r="E4343" s="192">
        <f t="shared" si="691"/>
        <v>1.6078691994484537E-4</v>
      </c>
      <c r="F4343" s="193">
        <f t="shared" si="692"/>
        <v>6.9038623823433873</v>
      </c>
      <c r="G4343" s="193">
        <f t="shared" si="697"/>
        <v>7.1591560619652261</v>
      </c>
      <c r="H4343" s="193">
        <f t="shared" si="697"/>
        <v>7.4238900895032609</v>
      </c>
      <c r="I4343" s="193">
        <f t="shared" si="697"/>
        <v>7.6984135537751639</v>
      </c>
      <c r="J4343" s="193">
        <f t="shared" si="697"/>
        <v>7.983088452339234</v>
      </c>
      <c r="K4343" s="193">
        <f>MAX(0,(F4343-'2031 forecast'!$C$10))</f>
        <v>1.1668623823433872</v>
      </c>
      <c r="L4343" s="193">
        <f>MAX(0,(G4343-'2031 forecast'!$C$10))</f>
        <v>1.422156061965226</v>
      </c>
      <c r="M4343" s="193">
        <f>MAX(0,(H4343-'2031 forecast'!$C$10))</f>
        <v>1.6868900895032608</v>
      </c>
      <c r="N4343" s="193">
        <f>MAX(0,(I4343-'2031 forecast'!$C$10))</f>
        <v>1.9614135537751638</v>
      </c>
      <c r="O4343" s="193">
        <f>MAX(0,(J4343-'2031 forecast'!$C$10))</f>
        <v>2.2460884523392339</v>
      </c>
      <c r="P4343" s="175">
        <f t="shared" si="694"/>
        <v>11</v>
      </c>
      <c r="Q4343" s="175" t="str">
        <f t="shared" si="695"/>
        <v/>
      </c>
    </row>
    <row r="4344" spans="1:17" s="1" customFormat="1" x14ac:dyDescent="0.3">
      <c r="A4344" s="189">
        <f t="shared" si="693"/>
        <v>44011.833333322807</v>
      </c>
      <c r="B4344" s="190">
        <f t="shared" si="689"/>
        <v>44011</v>
      </c>
      <c r="C4344" s="1">
        <f t="shared" si="690"/>
        <v>20</v>
      </c>
      <c r="D4344" s="191">
        <v>4.4347134428356245</v>
      </c>
      <c r="E4344" s="192">
        <f t="shared" si="691"/>
        <v>1.5398942414229905E-4</v>
      </c>
      <c r="F4344" s="193">
        <f t="shared" si="692"/>
        <v>6.6119917775613901</v>
      </c>
      <c r="G4344" s="193">
        <f t="shared" si="697"/>
        <v>6.8564925536545003</v>
      </c>
      <c r="H4344" s="193">
        <f t="shared" si="697"/>
        <v>7.1100345735242598</v>
      </c>
      <c r="I4344" s="193">
        <f t="shared" si="697"/>
        <v>7.3729521677619045</v>
      </c>
      <c r="J4344" s="193">
        <f t="shared" si="697"/>
        <v>7.6455920299639155</v>
      </c>
      <c r="K4344" s="193">
        <f>MAX(0,(F4344-'2031 forecast'!$C$10))</f>
        <v>0.87499177756139002</v>
      </c>
      <c r="L4344" s="193">
        <f>MAX(0,(G4344-'2031 forecast'!$C$10))</f>
        <v>1.1194925536545002</v>
      </c>
      <c r="M4344" s="193">
        <f>MAX(0,(H4344-'2031 forecast'!$C$10))</f>
        <v>1.3730345735242597</v>
      </c>
      <c r="N4344" s="193">
        <f>MAX(0,(I4344-'2031 forecast'!$C$10))</f>
        <v>1.6359521677619044</v>
      </c>
      <c r="O4344" s="193">
        <f>MAX(0,(J4344-'2031 forecast'!$C$10))</f>
        <v>1.9085920299639154</v>
      </c>
      <c r="P4344" s="175">
        <f t="shared" si="694"/>
        <v>12</v>
      </c>
      <c r="Q4344" s="175" t="str">
        <f t="shared" si="695"/>
        <v/>
      </c>
    </row>
    <row r="4345" spans="1:17" s="1" customFormat="1" x14ac:dyDescent="0.3">
      <c r="A4345" s="189">
        <f t="shared" si="693"/>
        <v>44011.874999989472</v>
      </c>
      <c r="B4345" s="190">
        <f t="shared" si="689"/>
        <v>44011</v>
      </c>
      <c r="C4345" s="1">
        <f t="shared" si="690"/>
        <v>21</v>
      </c>
      <c r="D4345" s="191">
        <v>4.1109567738340429</v>
      </c>
      <c r="E4345" s="192">
        <f t="shared" si="691"/>
        <v>1.4274741185347248E-4</v>
      </c>
      <c r="F4345" s="193">
        <f t="shared" si="692"/>
        <v>6.1292827004219337</v>
      </c>
      <c r="G4345" s="193">
        <f t="shared" ref="G4345:J4364" si="698">$E4345*G$2</f>
        <v>6.3559336745252253</v>
      </c>
      <c r="H4345" s="193">
        <f t="shared" si="698"/>
        <v>6.5909658355589924</v>
      </c>
      <c r="I4345" s="193">
        <f t="shared" si="698"/>
        <v>6.8346891062784385</v>
      </c>
      <c r="J4345" s="193">
        <f t="shared" si="698"/>
        <v>7.0874248698816613</v>
      </c>
      <c r="K4345" s="193">
        <f>MAX(0,(F4345-'2031 forecast'!$C$10))</f>
        <v>0.39228270042193358</v>
      </c>
      <c r="L4345" s="193">
        <f>MAX(0,(G4345-'2031 forecast'!$C$10))</f>
        <v>0.61893367452522519</v>
      </c>
      <c r="M4345" s="193">
        <f>MAX(0,(H4345-'2031 forecast'!$C$10))</f>
        <v>0.8539658355589923</v>
      </c>
      <c r="N4345" s="193">
        <f>MAX(0,(I4345-'2031 forecast'!$C$10))</f>
        <v>1.0976891062784384</v>
      </c>
      <c r="O4345" s="193">
        <f>MAX(0,(J4345-'2031 forecast'!$C$10))</f>
        <v>1.3504248698816612</v>
      </c>
      <c r="P4345" s="175">
        <f t="shared" si="694"/>
        <v>13</v>
      </c>
      <c r="Q4345" s="175">
        <f t="shared" si="695"/>
        <v>13</v>
      </c>
    </row>
    <row r="4346" spans="1:17" s="1" customFormat="1" x14ac:dyDescent="0.3">
      <c r="A4346" s="189">
        <f t="shared" si="693"/>
        <v>44011.916666656136</v>
      </c>
      <c r="B4346" s="190">
        <f t="shared" si="689"/>
        <v>44011</v>
      </c>
      <c r="C4346" s="1">
        <f t="shared" si="690"/>
        <v>22</v>
      </c>
      <c r="D4346" s="191">
        <v>3.6742617319249322</v>
      </c>
      <c r="E4346" s="192">
        <f t="shared" si="691"/>
        <v>1.2758376737086917E-4</v>
      </c>
      <c r="F4346" s="193">
        <f t="shared" si="692"/>
        <v>5.478186735908249</v>
      </c>
      <c r="G4346" s="193">
        <f t="shared" si="698"/>
        <v>5.680761232908992</v>
      </c>
      <c r="H4346" s="193">
        <f t="shared" si="698"/>
        <v>5.8908266076058391</v>
      </c>
      <c r="I4346" s="193">
        <f t="shared" si="698"/>
        <v>6.1086598605565534</v>
      </c>
      <c r="J4346" s="193">
        <f t="shared" si="698"/>
        <v>6.3345482353521074</v>
      </c>
      <c r="K4346" s="193">
        <f>MAX(0,(F4346-'2031 forecast'!$C$10))</f>
        <v>0</v>
      </c>
      <c r="L4346" s="193">
        <f>MAX(0,(G4346-'2031 forecast'!$C$10))</f>
        <v>0</v>
      </c>
      <c r="M4346" s="193">
        <f>MAX(0,(H4346-'2031 forecast'!$C$10))</f>
        <v>0.15382660760583899</v>
      </c>
      <c r="N4346" s="193">
        <f>MAX(0,(I4346-'2031 forecast'!$C$10))</f>
        <v>0.37165986055655331</v>
      </c>
      <c r="O4346" s="193">
        <f>MAX(0,(J4346-'2031 forecast'!$C$10))</f>
        <v>0.59754823535210733</v>
      </c>
      <c r="P4346" s="175" t="str">
        <f t="shared" si="694"/>
        <v/>
      </c>
      <c r="Q4346" s="175" t="str">
        <f t="shared" si="695"/>
        <v/>
      </c>
    </row>
    <row r="4347" spans="1:17" s="1" customFormat="1" x14ac:dyDescent="0.3">
      <c r="A4347" s="189">
        <f t="shared" si="693"/>
        <v>44011.9583333228</v>
      </c>
      <c r="B4347" s="190">
        <f t="shared" si="689"/>
        <v>44011</v>
      </c>
      <c r="C4347" s="1">
        <f t="shared" si="690"/>
        <v>23</v>
      </c>
      <c r="D4347" s="191">
        <v>3.3956804120863615</v>
      </c>
      <c r="E4347" s="192">
        <f t="shared" si="691"/>
        <v>1.1791040795955328E-4</v>
      </c>
      <c r="F4347" s="193">
        <f t="shared" si="692"/>
        <v>5.0628324137184846</v>
      </c>
      <c r="G4347" s="193">
        <f t="shared" si="698"/>
        <v>5.2500477787744995</v>
      </c>
      <c r="H4347" s="193">
        <f t="shared" si="698"/>
        <v>5.4441860656357246</v>
      </c>
      <c r="I4347" s="193">
        <f t="shared" si="698"/>
        <v>5.6455032727684538</v>
      </c>
      <c r="J4347" s="193">
        <f t="shared" si="698"/>
        <v>5.8542648650487719</v>
      </c>
      <c r="K4347" s="193">
        <f>MAX(0,(F4347-'2031 forecast'!$C$10))</f>
        <v>0</v>
      </c>
      <c r="L4347" s="193">
        <f>MAX(0,(G4347-'2031 forecast'!$C$10))</f>
        <v>0</v>
      </c>
      <c r="M4347" s="193">
        <f>MAX(0,(H4347-'2031 forecast'!$C$10))</f>
        <v>0</v>
      </c>
      <c r="N4347" s="193">
        <f>MAX(0,(I4347-'2031 forecast'!$C$10))</f>
        <v>0</v>
      </c>
      <c r="O4347" s="193">
        <f>MAX(0,(J4347-'2031 forecast'!$C$10))</f>
        <v>0.11726486504877176</v>
      </c>
      <c r="P4347" s="175" t="str">
        <f t="shared" si="694"/>
        <v/>
      </c>
      <c r="Q4347" s="175" t="str">
        <f t="shared" si="695"/>
        <v/>
      </c>
    </row>
    <row r="4348" spans="1:17" s="1" customFormat="1" x14ac:dyDescent="0.3">
      <c r="A4348" s="189">
        <f t="shared" si="693"/>
        <v>44011.999999989464</v>
      </c>
      <c r="B4348" s="190">
        <f t="shared" si="689"/>
        <v>44011</v>
      </c>
      <c r="C4348" s="1">
        <f t="shared" si="690"/>
        <v>0</v>
      </c>
      <c r="D4348" s="191">
        <v>3.0945114176662849</v>
      </c>
      <c r="E4348" s="192">
        <f t="shared" si="691"/>
        <v>1.0745272210948202E-4</v>
      </c>
      <c r="F4348" s="193">
        <f t="shared" si="692"/>
        <v>4.6138007140538733</v>
      </c>
      <c r="G4348" s="193">
        <f t="shared" si="698"/>
        <v>4.7844116121426143</v>
      </c>
      <c r="H4348" s="193">
        <f t="shared" si="698"/>
        <v>4.9613314256680319</v>
      </c>
      <c r="I4348" s="193">
        <f t="shared" si="698"/>
        <v>5.1447934481326705</v>
      </c>
      <c r="J4348" s="193">
        <f t="shared" si="698"/>
        <v>5.3350395998559756</v>
      </c>
      <c r="K4348" s="193">
        <f>MAX(0,(F4348-'2031 forecast'!$C$10))</f>
        <v>0</v>
      </c>
      <c r="L4348" s="193">
        <f>MAX(0,(G4348-'2031 forecast'!$C$10))</f>
        <v>0</v>
      </c>
      <c r="M4348" s="193">
        <f>MAX(0,(H4348-'2031 forecast'!$C$10))</f>
        <v>0</v>
      </c>
      <c r="N4348" s="193">
        <f>MAX(0,(I4348-'2031 forecast'!$C$10))</f>
        <v>0</v>
      </c>
      <c r="O4348" s="193">
        <f>MAX(0,(J4348-'2031 forecast'!$C$10))</f>
        <v>0</v>
      </c>
      <c r="P4348" s="175" t="str">
        <f t="shared" si="694"/>
        <v/>
      </c>
      <c r="Q4348" s="175" t="str">
        <f t="shared" si="695"/>
        <v/>
      </c>
    </row>
    <row r="4349" spans="1:17" s="1" customFormat="1" x14ac:dyDescent="0.3">
      <c r="A4349" s="189">
        <f t="shared" si="693"/>
        <v>44012.041666656129</v>
      </c>
      <c r="B4349" s="190">
        <f t="shared" si="689"/>
        <v>44012</v>
      </c>
      <c r="C4349" s="1">
        <f t="shared" si="690"/>
        <v>1</v>
      </c>
      <c r="D4349" s="191">
        <v>2.7105209497806877</v>
      </c>
      <c r="E4349" s="192">
        <f t="shared" si="691"/>
        <v>9.4119172650641191E-5</v>
      </c>
      <c r="F4349" s="193">
        <f t="shared" si="692"/>
        <v>4.0412852969814947</v>
      </c>
      <c r="G4349" s="193">
        <f t="shared" si="698"/>
        <v>4.1907254996869616</v>
      </c>
      <c r="H4349" s="193">
        <f t="shared" si="698"/>
        <v>4.3456917597092257</v>
      </c>
      <c r="I4349" s="193">
        <f t="shared" si="698"/>
        <v>4.5063884217220469</v>
      </c>
      <c r="J4349" s="193">
        <f t="shared" si="698"/>
        <v>4.6730273867351615</v>
      </c>
      <c r="K4349" s="193">
        <f>MAX(0,(F4349-'2031 forecast'!$C$10))</f>
        <v>0</v>
      </c>
      <c r="L4349" s="193">
        <f>MAX(0,(G4349-'2031 forecast'!$C$10))</f>
        <v>0</v>
      </c>
      <c r="M4349" s="193">
        <f>MAX(0,(H4349-'2031 forecast'!$C$10))</f>
        <v>0</v>
      </c>
      <c r="N4349" s="193">
        <f>MAX(0,(I4349-'2031 forecast'!$C$10))</f>
        <v>0</v>
      </c>
      <c r="O4349" s="193">
        <f>MAX(0,(J4349-'2031 forecast'!$C$10))</f>
        <v>0</v>
      </c>
      <c r="P4349" s="175" t="str">
        <f t="shared" si="694"/>
        <v/>
      </c>
      <c r="Q4349" s="175" t="str">
        <f t="shared" si="695"/>
        <v/>
      </c>
    </row>
    <row r="4350" spans="1:17" s="1" customFormat="1" x14ac:dyDescent="0.3">
      <c r="A4350" s="189">
        <f t="shared" si="693"/>
        <v>44012.083333322793</v>
      </c>
      <c r="B4350" s="190">
        <f t="shared" si="689"/>
        <v>44012</v>
      </c>
      <c r="C4350" s="1">
        <f t="shared" si="690"/>
        <v>2</v>
      </c>
      <c r="D4350" s="191">
        <v>2.6578163757571742</v>
      </c>
      <c r="E4350" s="192">
        <f t="shared" si="691"/>
        <v>9.2289077626878717E-5</v>
      </c>
      <c r="F4350" s="193">
        <f t="shared" si="692"/>
        <v>3.9627047495401877</v>
      </c>
      <c r="G4350" s="193">
        <f t="shared" si="698"/>
        <v>4.1092391705263811</v>
      </c>
      <c r="H4350" s="193">
        <f t="shared" si="698"/>
        <v>4.2611921977148794</v>
      </c>
      <c r="I4350" s="193">
        <f t="shared" si="698"/>
        <v>4.4187642024107845</v>
      </c>
      <c r="J4350" s="193">
        <f t="shared" si="698"/>
        <v>4.5821629653264218</v>
      </c>
      <c r="K4350" s="193">
        <f>MAX(0,(F4350-'2031 forecast'!$C$10))</f>
        <v>0</v>
      </c>
      <c r="L4350" s="193">
        <f>MAX(0,(G4350-'2031 forecast'!$C$10))</f>
        <v>0</v>
      </c>
      <c r="M4350" s="193">
        <f>MAX(0,(H4350-'2031 forecast'!$C$10))</f>
        <v>0</v>
      </c>
      <c r="N4350" s="193">
        <f>MAX(0,(I4350-'2031 forecast'!$C$10))</f>
        <v>0</v>
      </c>
      <c r="O4350" s="193">
        <f>MAX(0,(J4350-'2031 forecast'!$C$10))</f>
        <v>0</v>
      </c>
      <c r="P4350" s="175" t="str">
        <f t="shared" si="694"/>
        <v/>
      </c>
      <c r="Q4350" s="175" t="str">
        <f t="shared" si="695"/>
        <v/>
      </c>
    </row>
    <row r="4351" spans="1:17" s="1" customFormat="1" x14ac:dyDescent="0.3">
      <c r="A4351" s="189">
        <f t="shared" si="693"/>
        <v>44012.124999989457</v>
      </c>
      <c r="B4351" s="190">
        <f t="shared" si="689"/>
        <v>44012</v>
      </c>
      <c r="C4351" s="1">
        <f t="shared" si="690"/>
        <v>3</v>
      </c>
      <c r="D4351" s="191">
        <v>2.5825241271521548</v>
      </c>
      <c r="E4351" s="192">
        <f t="shared" si="691"/>
        <v>8.9674656164360906E-5</v>
      </c>
      <c r="F4351" s="193">
        <f t="shared" si="692"/>
        <v>3.8504468246240351</v>
      </c>
      <c r="G4351" s="193">
        <f t="shared" si="698"/>
        <v>3.9928301288684103</v>
      </c>
      <c r="H4351" s="193">
        <f t="shared" si="698"/>
        <v>4.1404785377229558</v>
      </c>
      <c r="I4351" s="193">
        <f t="shared" si="698"/>
        <v>4.2935867462518393</v>
      </c>
      <c r="J4351" s="193">
        <f t="shared" si="698"/>
        <v>4.4523566490282223</v>
      </c>
      <c r="K4351" s="193">
        <f>MAX(0,(F4351-'2031 forecast'!$C$10))</f>
        <v>0</v>
      </c>
      <c r="L4351" s="193">
        <f>MAX(0,(G4351-'2031 forecast'!$C$10))</f>
        <v>0</v>
      </c>
      <c r="M4351" s="193">
        <f>MAX(0,(H4351-'2031 forecast'!$C$10))</f>
        <v>0</v>
      </c>
      <c r="N4351" s="193">
        <f>MAX(0,(I4351-'2031 forecast'!$C$10))</f>
        <v>0</v>
      </c>
      <c r="O4351" s="193">
        <f>MAX(0,(J4351-'2031 forecast'!$C$10))</f>
        <v>0</v>
      </c>
      <c r="P4351" s="175" t="str">
        <f t="shared" si="694"/>
        <v/>
      </c>
      <c r="Q4351" s="175" t="str">
        <f t="shared" si="695"/>
        <v/>
      </c>
    </row>
    <row r="4352" spans="1:17" s="1" customFormat="1" x14ac:dyDescent="0.3">
      <c r="A4352" s="189">
        <f t="shared" si="693"/>
        <v>44012.166666656121</v>
      </c>
      <c r="B4352" s="190">
        <f t="shared" si="689"/>
        <v>44012</v>
      </c>
      <c r="C4352" s="1">
        <f t="shared" si="690"/>
        <v>4</v>
      </c>
      <c r="D4352" s="191">
        <v>2.5674656774311515</v>
      </c>
      <c r="E4352" s="192">
        <f t="shared" si="691"/>
        <v>8.9151771871857352E-5</v>
      </c>
      <c r="F4352" s="193">
        <f t="shared" si="692"/>
        <v>3.827995239640805</v>
      </c>
      <c r="G4352" s="193">
        <f t="shared" si="698"/>
        <v>3.9695483205368163</v>
      </c>
      <c r="H4352" s="193">
        <f t="shared" si="698"/>
        <v>4.1163358057245718</v>
      </c>
      <c r="I4352" s="193">
        <f t="shared" si="698"/>
        <v>4.26855125502005</v>
      </c>
      <c r="J4352" s="193">
        <f t="shared" si="698"/>
        <v>4.4263953857685836</v>
      </c>
      <c r="K4352" s="193">
        <f>MAX(0,(F4352-'2031 forecast'!$C$10))</f>
        <v>0</v>
      </c>
      <c r="L4352" s="193">
        <f>MAX(0,(G4352-'2031 forecast'!$C$10))</f>
        <v>0</v>
      </c>
      <c r="M4352" s="193">
        <f>MAX(0,(H4352-'2031 forecast'!$C$10))</f>
        <v>0</v>
      </c>
      <c r="N4352" s="193">
        <f>MAX(0,(I4352-'2031 forecast'!$C$10))</f>
        <v>0</v>
      </c>
      <c r="O4352" s="193">
        <f>MAX(0,(J4352-'2031 forecast'!$C$10))</f>
        <v>0</v>
      </c>
      <c r="P4352" s="175" t="str">
        <f t="shared" si="694"/>
        <v/>
      </c>
      <c r="Q4352" s="175" t="str">
        <f t="shared" si="695"/>
        <v/>
      </c>
    </row>
    <row r="4353" spans="1:17" s="1" customFormat="1" x14ac:dyDescent="0.3">
      <c r="A4353" s="189">
        <f t="shared" si="693"/>
        <v>44012.208333322786</v>
      </c>
      <c r="B4353" s="190">
        <f t="shared" si="689"/>
        <v>44012</v>
      </c>
      <c r="C4353" s="1">
        <f t="shared" si="690"/>
        <v>5</v>
      </c>
      <c r="D4353" s="191">
        <v>2.5373487779891435</v>
      </c>
      <c r="E4353" s="192">
        <f t="shared" si="691"/>
        <v>8.8106003286850216E-5</v>
      </c>
      <c r="F4353" s="193">
        <f t="shared" si="692"/>
        <v>3.7830920696743435</v>
      </c>
      <c r="G4353" s="193">
        <f t="shared" si="698"/>
        <v>3.9229847038736274</v>
      </c>
      <c r="H4353" s="193">
        <f t="shared" si="698"/>
        <v>4.068050341727802</v>
      </c>
      <c r="I4353" s="193">
        <f t="shared" si="698"/>
        <v>4.2184802725564712</v>
      </c>
      <c r="J4353" s="193">
        <f t="shared" si="698"/>
        <v>4.3744728592493027</v>
      </c>
      <c r="K4353" s="193">
        <f>MAX(0,(F4353-'2031 forecast'!$C$10))</f>
        <v>0</v>
      </c>
      <c r="L4353" s="193">
        <f>MAX(0,(G4353-'2031 forecast'!$C$10))</f>
        <v>0</v>
      </c>
      <c r="M4353" s="193">
        <f>MAX(0,(H4353-'2031 forecast'!$C$10))</f>
        <v>0</v>
      </c>
      <c r="N4353" s="193">
        <f>MAX(0,(I4353-'2031 forecast'!$C$10))</f>
        <v>0</v>
      </c>
      <c r="O4353" s="193">
        <f>MAX(0,(J4353-'2031 forecast'!$C$10))</f>
        <v>0</v>
      </c>
      <c r="P4353" s="175" t="str">
        <f t="shared" si="694"/>
        <v/>
      </c>
      <c r="Q4353" s="175" t="str">
        <f t="shared" si="695"/>
        <v/>
      </c>
    </row>
    <row r="4354" spans="1:17" s="1" customFormat="1" x14ac:dyDescent="0.3">
      <c r="A4354" s="189">
        <f t="shared" si="693"/>
        <v>44012.24999998945</v>
      </c>
      <c r="B4354" s="190">
        <f t="shared" si="689"/>
        <v>44012</v>
      </c>
      <c r="C4354" s="1">
        <f t="shared" si="690"/>
        <v>6</v>
      </c>
      <c r="D4354" s="191">
        <v>2.8084008729672125</v>
      </c>
      <c r="E4354" s="192">
        <f t="shared" si="691"/>
        <v>9.7517920551914354E-5</v>
      </c>
      <c r="F4354" s="193">
        <f t="shared" si="692"/>
        <v>4.1872205993724938</v>
      </c>
      <c r="G4354" s="193">
        <f t="shared" si="698"/>
        <v>4.3420572538423245</v>
      </c>
      <c r="H4354" s="193">
        <f t="shared" si="698"/>
        <v>4.5026195176987258</v>
      </c>
      <c r="I4354" s="193">
        <f t="shared" si="698"/>
        <v>4.6691191147286775</v>
      </c>
      <c r="J4354" s="193">
        <f t="shared" si="698"/>
        <v>4.8417755979228199</v>
      </c>
      <c r="K4354" s="193">
        <f>MAX(0,(F4354-'2031 forecast'!$C$10))</f>
        <v>0</v>
      </c>
      <c r="L4354" s="193">
        <f>MAX(0,(G4354-'2031 forecast'!$C$10))</f>
        <v>0</v>
      </c>
      <c r="M4354" s="193">
        <f>MAX(0,(H4354-'2031 forecast'!$C$10))</f>
        <v>0</v>
      </c>
      <c r="N4354" s="193">
        <f>MAX(0,(I4354-'2031 forecast'!$C$10))</f>
        <v>0</v>
      </c>
      <c r="O4354" s="193">
        <f>MAX(0,(J4354-'2031 forecast'!$C$10))</f>
        <v>0</v>
      </c>
      <c r="P4354" s="175" t="str">
        <f t="shared" si="694"/>
        <v/>
      </c>
      <c r="Q4354" s="175" t="str">
        <f t="shared" si="695"/>
        <v/>
      </c>
    </row>
    <row r="4355" spans="1:17" s="1" customFormat="1" x14ac:dyDescent="0.3">
      <c r="A4355" s="189">
        <f t="shared" si="693"/>
        <v>44012.291666656114</v>
      </c>
      <c r="B4355" s="190">
        <f t="shared" si="689"/>
        <v>44012</v>
      </c>
      <c r="C4355" s="1">
        <f t="shared" si="690"/>
        <v>7</v>
      </c>
      <c r="D4355" s="191">
        <v>3.0267483939217676</v>
      </c>
      <c r="E4355" s="192">
        <f t="shared" si="691"/>
        <v>1.0509974279321599E-4</v>
      </c>
      <c r="F4355" s="193">
        <f t="shared" si="692"/>
        <v>4.5127685816293361</v>
      </c>
      <c r="G4355" s="193">
        <f t="shared" si="698"/>
        <v>4.6796434746504403</v>
      </c>
      <c r="H4355" s="193">
        <f t="shared" si="698"/>
        <v>4.8526891316753016</v>
      </c>
      <c r="I4355" s="193">
        <f t="shared" si="698"/>
        <v>5.0321337375896196</v>
      </c>
      <c r="J4355" s="193">
        <f t="shared" si="698"/>
        <v>5.2182139151875964</v>
      </c>
      <c r="K4355" s="193">
        <f>MAX(0,(F4355-'2031 forecast'!$C$10))</f>
        <v>0</v>
      </c>
      <c r="L4355" s="193">
        <f>MAX(0,(G4355-'2031 forecast'!$C$10))</f>
        <v>0</v>
      </c>
      <c r="M4355" s="193">
        <f>MAX(0,(H4355-'2031 forecast'!$C$10))</f>
        <v>0</v>
      </c>
      <c r="N4355" s="193">
        <f>MAX(0,(I4355-'2031 forecast'!$C$10))</f>
        <v>0</v>
      </c>
      <c r="O4355" s="193">
        <f>MAX(0,(J4355-'2031 forecast'!$C$10))</f>
        <v>0</v>
      </c>
      <c r="P4355" s="175" t="str">
        <f t="shared" si="694"/>
        <v/>
      </c>
      <c r="Q4355" s="175" t="str">
        <f t="shared" si="695"/>
        <v/>
      </c>
    </row>
    <row r="4356" spans="1:17" s="1" customFormat="1" x14ac:dyDescent="0.3">
      <c r="A4356" s="189">
        <f t="shared" si="693"/>
        <v>44012.333333322778</v>
      </c>
      <c r="B4356" s="190">
        <f t="shared" si="689"/>
        <v>44012</v>
      </c>
      <c r="C4356" s="1">
        <f t="shared" si="690"/>
        <v>8</v>
      </c>
      <c r="D4356" s="191">
        <v>3.501089560133388</v>
      </c>
      <c r="E4356" s="192">
        <f t="shared" si="691"/>
        <v>1.215705980070782E-4</v>
      </c>
      <c r="F4356" s="193">
        <f t="shared" si="692"/>
        <v>5.2199935086010969</v>
      </c>
      <c r="G4356" s="193">
        <f t="shared" si="698"/>
        <v>5.4130204370956587</v>
      </c>
      <c r="H4356" s="193">
        <f t="shared" si="698"/>
        <v>5.6131851896244163</v>
      </c>
      <c r="I4356" s="193">
        <f t="shared" si="698"/>
        <v>5.8207517113909777</v>
      </c>
      <c r="J4356" s="193">
        <f t="shared" si="698"/>
        <v>6.0359937078662496</v>
      </c>
      <c r="K4356" s="193">
        <f>MAX(0,(F4356-'2031 forecast'!$C$10))</f>
        <v>0</v>
      </c>
      <c r="L4356" s="193">
        <f>MAX(0,(G4356-'2031 forecast'!$C$10))</f>
        <v>0</v>
      </c>
      <c r="M4356" s="193">
        <f>MAX(0,(H4356-'2031 forecast'!$C$10))</f>
        <v>0</v>
      </c>
      <c r="N4356" s="193">
        <f>MAX(0,(I4356-'2031 forecast'!$C$10))</f>
        <v>8.375171139097759E-2</v>
      </c>
      <c r="O4356" s="193">
        <f>MAX(0,(J4356-'2031 forecast'!$C$10))</f>
        <v>0.29899370786624946</v>
      </c>
      <c r="P4356" s="175" t="str">
        <f t="shared" si="694"/>
        <v/>
      </c>
      <c r="Q4356" s="175" t="str">
        <f t="shared" si="695"/>
        <v/>
      </c>
    </row>
    <row r="4357" spans="1:17" s="1" customFormat="1" x14ac:dyDescent="0.3">
      <c r="A4357" s="189">
        <f t="shared" si="693"/>
        <v>44012.374999989443</v>
      </c>
      <c r="B4357" s="190">
        <f t="shared" ref="B4357:B4420" si="699">INT(A4357)</f>
        <v>44012</v>
      </c>
      <c r="C4357" s="1">
        <f t="shared" ref="C4357:C4420" si="700">HOUR(A4357)</f>
        <v>9</v>
      </c>
      <c r="D4357" s="191">
        <v>3.8850800280189857</v>
      </c>
      <c r="E4357" s="192">
        <f t="shared" ref="E4357:E4420" si="701">D4357/SUM($D$4:$D$8763)</f>
        <v>1.3490414746591904E-4</v>
      </c>
      <c r="F4357" s="193">
        <f t="shared" ref="F4357:F4420" si="702">E4357*$F$2</f>
        <v>5.7925089256734763</v>
      </c>
      <c r="G4357" s="193">
        <f t="shared" si="698"/>
        <v>6.0067065495513114</v>
      </c>
      <c r="H4357" s="193">
        <f t="shared" si="698"/>
        <v>6.2288248555832233</v>
      </c>
      <c r="I4357" s="193">
        <f t="shared" si="698"/>
        <v>6.4591567378016013</v>
      </c>
      <c r="J4357" s="193">
        <f t="shared" si="698"/>
        <v>6.6980059209870646</v>
      </c>
      <c r="K4357" s="193">
        <f>MAX(0,(F4357-'2031 forecast'!$C$10))</f>
        <v>5.5508925673476206E-2</v>
      </c>
      <c r="L4357" s="193">
        <f>MAX(0,(G4357-'2031 forecast'!$C$10))</f>
        <v>0.26970654955131135</v>
      </c>
      <c r="M4357" s="193">
        <f>MAX(0,(H4357-'2031 forecast'!$C$10))</f>
        <v>0.4918248555832232</v>
      </c>
      <c r="N4357" s="193">
        <f>MAX(0,(I4357-'2031 forecast'!$C$10))</f>
        <v>0.72215673780160117</v>
      </c>
      <c r="O4357" s="193">
        <f>MAX(0,(J4357-'2031 forecast'!$C$10))</f>
        <v>0.9610059209870645</v>
      </c>
      <c r="P4357" s="175">
        <f t="shared" si="694"/>
        <v>1</v>
      </c>
      <c r="Q4357" s="175" t="str">
        <f t="shared" si="695"/>
        <v/>
      </c>
    </row>
    <row r="4358" spans="1:17" s="1" customFormat="1" x14ac:dyDescent="0.3">
      <c r="A4358" s="189">
        <f t="shared" ref="A4358:A4421" si="703">A4357 + TIME(1,0,0)</f>
        <v>44012.416666656107</v>
      </c>
      <c r="B4358" s="190">
        <f t="shared" si="699"/>
        <v>44012</v>
      </c>
      <c r="C4358" s="1">
        <f t="shared" si="700"/>
        <v>10</v>
      </c>
      <c r="D4358" s="191">
        <v>4.0582521998105294</v>
      </c>
      <c r="E4358" s="192">
        <f t="shared" si="701"/>
        <v>1.4091731682971002E-4</v>
      </c>
      <c r="F4358" s="193">
        <f t="shared" si="702"/>
        <v>6.0507021529806275</v>
      </c>
      <c r="G4358" s="193">
        <f t="shared" si="698"/>
        <v>6.2744473453646457</v>
      </c>
      <c r="H4358" s="193">
        <f t="shared" si="698"/>
        <v>6.5064662735646461</v>
      </c>
      <c r="I4358" s="193">
        <f t="shared" si="698"/>
        <v>6.747064886967177</v>
      </c>
      <c r="J4358" s="193">
        <f t="shared" si="698"/>
        <v>6.9965604484729225</v>
      </c>
      <c r="K4358" s="193">
        <f>MAX(0,(F4358-'2031 forecast'!$C$10))</f>
        <v>0.31370215298062742</v>
      </c>
      <c r="L4358" s="193">
        <f>MAX(0,(G4358-'2031 forecast'!$C$10))</f>
        <v>0.53744734536464556</v>
      </c>
      <c r="M4358" s="193">
        <f>MAX(0,(H4358-'2031 forecast'!$C$10))</f>
        <v>0.76946627356464603</v>
      </c>
      <c r="N4358" s="193">
        <f>MAX(0,(I4358-'2031 forecast'!$C$10))</f>
        <v>1.0100648869671769</v>
      </c>
      <c r="O4358" s="193">
        <f>MAX(0,(J4358-'2031 forecast'!$C$10))</f>
        <v>1.2595604484729224</v>
      </c>
      <c r="P4358" s="175">
        <f t="shared" ref="P4358:P4421" si="704">IF(K4358&gt;0,IF(K4357&gt;0,P4357+1,1),"")</f>
        <v>2</v>
      </c>
      <c r="Q4358" s="175" t="str">
        <f t="shared" ref="Q4358:Q4421" si="705">IF(AND(K4358&gt;0,K4359=0),P4358,"")</f>
        <v/>
      </c>
    </row>
    <row r="4359" spans="1:17" s="1" customFormat="1" x14ac:dyDescent="0.3">
      <c r="A4359" s="189">
        <f t="shared" si="703"/>
        <v>44012.458333322771</v>
      </c>
      <c r="B4359" s="190">
        <f t="shared" si="699"/>
        <v>44012</v>
      </c>
      <c r="C4359" s="1">
        <f t="shared" si="700"/>
        <v>11</v>
      </c>
      <c r="D4359" s="191">
        <v>4.1937782472995639</v>
      </c>
      <c r="E4359" s="192">
        <f t="shared" si="701"/>
        <v>1.4562327546224207E-4</v>
      </c>
      <c r="F4359" s="193">
        <f t="shared" si="702"/>
        <v>6.2527664178297018</v>
      </c>
      <c r="G4359" s="193">
        <f t="shared" si="698"/>
        <v>6.4839836203489938</v>
      </c>
      <c r="H4359" s="193">
        <f t="shared" si="698"/>
        <v>6.7237508615501076</v>
      </c>
      <c r="I4359" s="193">
        <f t="shared" si="698"/>
        <v>6.9723843080532788</v>
      </c>
      <c r="J4359" s="193">
        <f t="shared" si="698"/>
        <v>7.2302118178096801</v>
      </c>
      <c r="K4359" s="193">
        <f>MAX(0,(F4359-'2031 forecast'!$C$10))</f>
        <v>0.51576641782970167</v>
      </c>
      <c r="L4359" s="193">
        <f>MAX(0,(G4359-'2031 forecast'!$C$10))</f>
        <v>0.74698362034899368</v>
      </c>
      <c r="M4359" s="193">
        <f>MAX(0,(H4359-'2031 forecast'!$C$10))</f>
        <v>0.98675086155010749</v>
      </c>
      <c r="N4359" s="193">
        <f>MAX(0,(I4359-'2031 forecast'!$C$10))</f>
        <v>1.2353843080532787</v>
      </c>
      <c r="O4359" s="193">
        <f>MAX(0,(J4359-'2031 forecast'!$C$10))</f>
        <v>1.49321181780968</v>
      </c>
      <c r="P4359" s="175">
        <f t="shared" si="704"/>
        <v>3</v>
      </c>
      <c r="Q4359" s="175" t="str">
        <f t="shared" si="705"/>
        <v/>
      </c>
    </row>
    <row r="4360" spans="1:17" s="1" customFormat="1" x14ac:dyDescent="0.3">
      <c r="A4360" s="189">
        <f t="shared" si="703"/>
        <v>44012.499999989435</v>
      </c>
      <c r="B4360" s="190">
        <f t="shared" si="699"/>
        <v>44012</v>
      </c>
      <c r="C4360" s="1">
        <f t="shared" si="700"/>
        <v>12</v>
      </c>
      <c r="D4360" s="191">
        <v>4.5401225908826515</v>
      </c>
      <c r="E4360" s="192">
        <f t="shared" si="701"/>
        <v>1.5764961418982399E-4</v>
      </c>
      <c r="F4360" s="193">
        <f t="shared" si="702"/>
        <v>6.7691528724440042</v>
      </c>
      <c r="G4360" s="193">
        <f t="shared" si="698"/>
        <v>7.0194652119756604</v>
      </c>
      <c r="H4360" s="193">
        <f t="shared" si="698"/>
        <v>7.2790336975129524</v>
      </c>
      <c r="I4360" s="193">
        <f t="shared" si="698"/>
        <v>7.5482006063844294</v>
      </c>
      <c r="J4360" s="193">
        <f t="shared" si="698"/>
        <v>7.827320872781395</v>
      </c>
      <c r="K4360" s="193">
        <f>MAX(0,(F4360-'2031 forecast'!$C$10))</f>
        <v>1.0321528724440041</v>
      </c>
      <c r="L4360" s="193">
        <f>MAX(0,(G4360-'2031 forecast'!$C$10))</f>
        <v>1.2824652119756603</v>
      </c>
      <c r="M4360" s="193">
        <f>MAX(0,(H4360-'2031 forecast'!$C$10))</f>
        <v>1.5420336975129523</v>
      </c>
      <c r="N4360" s="193">
        <f>MAX(0,(I4360-'2031 forecast'!$C$10))</f>
        <v>1.8112006063844293</v>
      </c>
      <c r="O4360" s="193">
        <f>MAX(0,(J4360-'2031 forecast'!$C$10))</f>
        <v>2.0903208727813949</v>
      </c>
      <c r="P4360" s="175">
        <f t="shared" si="704"/>
        <v>4</v>
      </c>
      <c r="Q4360" s="175" t="str">
        <f t="shared" si="705"/>
        <v/>
      </c>
    </row>
    <row r="4361" spans="1:17" s="1" customFormat="1" x14ac:dyDescent="0.3">
      <c r="A4361" s="189">
        <f t="shared" si="703"/>
        <v>44012.5416666561</v>
      </c>
      <c r="B4361" s="190">
        <f t="shared" si="699"/>
        <v>44012</v>
      </c>
      <c r="C4361" s="1">
        <f t="shared" si="700"/>
        <v>13</v>
      </c>
      <c r="D4361" s="191">
        <v>4.5401225908826515</v>
      </c>
      <c r="E4361" s="192">
        <f t="shared" si="701"/>
        <v>1.5764961418982399E-4</v>
      </c>
      <c r="F4361" s="193">
        <f t="shared" si="702"/>
        <v>6.7691528724440042</v>
      </c>
      <c r="G4361" s="193">
        <f t="shared" si="698"/>
        <v>7.0194652119756604</v>
      </c>
      <c r="H4361" s="193">
        <f t="shared" si="698"/>
        <v>7.2790336975129524</v>
      </c>
      <c r="I4361" s="193">
        <f t="shared" si="698"/>
        <v>7.5482006063844294</v>
      </c>
      <c r="J4361" s="193">
        <f t="shared" si="698"/>
        <v>7.827320872781395</v>
      </c>
      <c r="K4361" s="193">
        <f>MAX(0,(F4361-'2031 forecast'!$C$10))</f>
        <v>1.0321528724440041</v>
      </c>
      <c r="L4361" s="193">
        <f>MAX(0,(G4361-'2031 forecast'!$C$10))</f>
        <v>1.2824652119756603</v>
      </c>
      <c r="M4361" s="193">
        <f>MAX(0,(H4361-'2031 forecast'!$C$10))</f>
        <v>1.5420336975129523</v>
      </c>
      <c r="N4361" s="193">
        <f>MAX(0,(I4361-'2031 forecast'!$C$10))</f>
        <v>1.8112006063844293</v>
      </c>
      <c r="O4361" s="193">
        <f>MAX(0,(J4361-'2031 forecast'!$C$10))</f>
        <v>2.0903208727813949</v>
      </c>
      <c r="P4361" s="175">
        <f t="shared" si="704"/>
        <v>5</v>
      </c>
      <c r="Q4361" s="175" t="str">
        <f t="shared" si="705"/>
        <v/>
      </c>
    </row>
    <row r="4362" spans="1:17" s="1" customFormat="1" x14ac:dyDescent="0.3">
      <c r="A4362" s="189">
        <f t="shared" si="703"/>
        <v>44012.583333322764</v>
      </c>
      <c r="B4362" s="190">
        <f t="shared" si="699"/>
        <v>44012</v>
      </c>
      <c r="C4362" s="1">
        <f t="shared" si="700"/>
        <v>14</v>
      </c>
      <c r="D4362" s="191">
        <v>4.5928271649061649</v>
      </c>
      <c r="E4362" s="192">
        <f t="shared" si="701"/>
        <v>1.5947970921358645E-4</v>
      </c>
      <c r="F4362" s="193">
        <f t="shared" si="702"/>
        <v>6.8477334198853104</v>
      </c>
      <c r="G4362" s="193">
        <f t="shared" si="698"/>
        <v>7.1009515411362401</v>
      </c>
      <c r="H4362" s="193">
        <f t="shared" si="698"/>
        <v>7.3635332595072986</v>
      </c>
      <c r="I4362" s="193">
        <f t="shared" si="698"/>
        <v>7.6358248256956909</v>
      </c>
      <c r="J4362" s="193">
        <f t="shared" si="698"/>
        <v>7.9181852941901338</v>
      </c>
      <c r="K4362" s="193">
        <f>MAX(0,(F4362-'2031 forecast'!$C$10))</f>
        <v>1.1107334198853103</v>
      </c>
      <c r="L4362" s="193">
        <f>MAX(0,(G4362-'2031 forecast'!$C$10))</f>
        <v>1.36395154113624</v>
      </c>
      <c r="M4362" s="193">
        <f>MAX(0,(H4362-'2031 forecast'!$C$10))</f>
        <v>1.6265332595072985</v>
      </c>
      <c r="N4362" s="193">
        <f>MAX(0,(I4362-'2031 forecast'!$C$10))</f>
        <v>1.8988248256956908</v>
      </c>
      <c r="O4362" s="193">
        <f>MAX(0,(J4362-'2031 forecast'!$C$10))</f>
        <v>2.1811852941901337</v>
      </c>
      <c r="P4362" s="175">
        <f t="shared" si="704"/>
        <v>6</v>
      </c>
      <c r="Q4362" s="175" t="str">
        <f t="shared" si="705"/>
        <v/>
      </c>
    </row>
    <row r="4363" spans="1:17" s="1" customFormat="1" x14ac:dyDescent="0.3">
      <c r="A4363" s="189">
        <f t="shared" si="703"/>
        <v>44012.624999989428</v>
      </c>
      <c r="B4363" s="190">
        <f t="shared" si="699"/>
        <v>44012</v>
      </c>
      <c r="C4363" s="1">
        <f t="shared" si="700"/>
        <v>15</v>
      </c>
      <c r="D4363" s="191">
        <v>4.5401225908826515</v>
      </c>
      <c r="E4363" s="192">
        <f t="shared" si="701"/>
        <v>1.5764961418982399E-4</v>
      </c>
      <c r="F4363" s="193">
        <f t="shared" si="702"/>
        <v>6.7691528724440042</v>
      </c>
      <c r="G4363" s="193">
        <f t="shared" si="698"/>
        <v>7.0194652119756604</v>
      </c>
      <c r="H4363" s="193">
        <f t="shared" si="698"/>
        <v>7.2790336975129524</v>
      </c>
      <c r="I4363" s="193">
        <f t="shared" si="698"/>
        <v>7.5482006063844294</v>
      </c>
      <c r="J4363" s="193">
        <f t="shared" si="698"/>
        <v>7.827320872781395</v>
      </c>
      <c r="K4363" s="193">
        <f>MAX(0,(F4363-'2031 forecast'!$C$10))</f>
        <v>1.0321528724440041</v>
      </c>
      <c r="L4363" s="193">
        <f>MAX(0,(G4363-'2031 forecast'!$C$10))</f>
        <v>1.2824652119756603</v>
      </c>
      <c r="M4363" s="193">
        <f>MAX(0,(H4363-'2031 forecast'!$C$10))</f>
        <v>1.5420336975129523</v>
      </c>
      <c r="N4363" s="193">
        <f>MAX(0,(I4363-'2031 forecast'!$C$10))</f>
        <v>1.8112006063844293</v>
      </c>
      <c r="O4363" s="193">
        <f>MAX(0,(J4363-'2031 forecast'!$C$10))</f>
        <v>2.0903208727813949</v>
      </c>
      <c r="P4363" s="175">
        <f t="shared" si="704"/>
        <v>7</v>
      </c>
      <c r="Q4363" s="175" t="str">
        <f t="shared" si="705"/>
        <v/>
      </c>
    </row>
    <row r="4364" spans="1:17" s="1" customFormat="1" x14ac:dyDescent="0.3">
      <c r="A4364" s="189">
        <f t="shared" si="703"/>
        <v>44012.666666656092</v>
      </c>
      <c r="B4364" s="190">
        <f t="shared" si="699"/>
        <v>44012</v>
      </c>
      <c r="C4364" s="1">
        <f t="shared" si="700"/>
        <v>16</v>
      </c>
      <c r="D4364" s="191">
        <v>4.4347134428356245</v>
      </c>
      <c r="E4364" s="192">
        <f t="shared" si="701"/>
        <v>1.5398942414229905E-4</v>
      </c>
      <c r="F4364" s="193">
        <f t="shared" si="702"/>
        <v>6.6119917775613901</v>
      </c>
      <c r="G4364" s="193">
        <f t="shared" si="698"/>
        <v>6.8564925536545003</v>
      </c>
      <c r="H4364" s="193">
        <f t="shared" si="698"/>
        <v>7.1100345735242598</v>
      </c>
      <c r="I4364" s="193">
        <f t="shared" si="698"/>
        <v>7.3729521677619045</v>
      </c>
      <c r="J4364" s="193">
        <f t="shared" si="698"/>
        <v>7.6455920299639155</v>
      </c>
      <c r="K4364" s="193">
        <f>MAX(0,(F4364-'2031 forecast'!$C$10))</f>
        <v>0.87499177756139002</v>
      </c>
      <c r="L4364" s="193">
        <f>MAX(0,(G4364-'2031 forecast'!$C$10))</f>
        <v>1.1194925536545002</v>
      </c>
      <c r="M4364" s="193">
        <f>MAX(0,(H4364-'2031 forecast'!$C$10))</f>
        <v>1.3730345735242597</v>
      </c>
      <c r="N4364" s="193">
        <f>MAX(0,(I4364-'2031 forecast'!$C$10))</f>
        <v>1.6359521677619044</v>
      </c>
      <c r="O4364" s="193">
        <f>MAX(0,(J4364-'2031 forecast'!$C$10))</f>
        <v>1.9085920299639154</v>
      </c>
      <c r="P4364" s="175">
        <f t="shared" si="704"/>
        <v>8</v>
      </c>
      <c r="Q4364" s="175" t="str">
        <f t="shared" si="705"/>
        <v/>
      </c>
    </row>
    <row r="4365" spans="1:17" s="1" customFormat="1" x14ac:dyDescent="0.3">
      <c r="A4365" s="189">
        <f t="shared" si="703"/>
        <v>44012.708333322757</v>
      </c>
      <c r="B4365" s="190">
        <f t="shared" si="699"/>
        <v>44012</v>
      </c>
      <c r="C4365" s="1">
        <f t="shared" si="700"/>
        <v>17</v>
      </c>
      <c r="D4365" s="191">
        <v>4.4497718925566287</v>
      </c>
      <c r="E4365" s="192">
        <f t="shared" si="701"/>
        <v>1.5451230843480261E-4</v>
      </c>
      <c r="F4365" s="193">
        <f t="shared" si="702"/>
        <v>6.6344433625446202</v>
      </c>
      <c r="G4365" s="193">
        <f t="shared" ref="G4365:J4384" si="706">$E4365*G$2</f>
        <v>6.8797743619860947</v>
      </c>
      <c r="H4365" s="193">
        <f t="shared" si="706"/>
        <v>7.1341773055226447</v>
      </c>
      <c r="I4365" s="193">
        <f t="shared" si="706"/>
        <v>7.3979876589936939</v>
      </c>
      <c r="J4365" s="193">
        <f t="shared" si="706"/>
        <v>7.6715532932235559</v>
      </c>
      <c r="K4365" s="193">
        <f>MAX(0,(F4365-'2031 forecast'!$C$10))</f>
        <v>0.89744336254462009</v>
      </c>
      <c r="L4365" s="193">
        <f>MAX(0,(G4365-'2031 forecast'!$C$10))</f>
        <v>1.1427743619860946</v>
      </c>
      <c r="M4365" s="193">
        <f>MAX(0,(H4365-'2031 forecast'!$C$10))</f>
        <v>1.3971773055226446</v>
      </c>
      <c r="N4365" s="193">
        <f>MAX(0,(I4365-'2031 forecast'!$C$10))</f>
        <v>1.6609876589936938</v>
      </c>
      <c r="O4365" s="193">
        <f>MAX(0,(J4365-'2031 forecast'!$C$10))</f>
        <v>1.9345532932235558</v>
      </c>
      <c r="P4365" s="175">
        <f t="shared" si="704"/>
        <v>9</v>
      </c>
      <c r="Q4365" s="175" t="str">
        <f t="shared" si="705"/>
        <v/>
      </c>
    </row>
    <row r="4366" spans="1:17" s="1" customFormat="1" x14ac:dyDescent="0.3">
      <c r="A4366" s="189">
        <f t="shared" si="703"/>
        <v>44012.749999989421</v>
      </c>
      <c r="B4366" s="190">
        <f t="shared" si="699"/>
        <v>44012</v>
      </c>
      <c r="C4366" s="1">
        <f t="shared" si="700"/>
        <v>18</v>
      </c>
      <c r="D4366" s="191">
        <v>4.2690704959045833</v>
      </c>
      <c r="E4366" s="192">
        <f t="shared" si="701"/>
        <v>1.4823769692475988E-4</v>
      </c>
      <c r="F4366" s="193">
        <f t="shared" si="702"/>
        <v>6.3650243427458548</v>
      </c>
      <c r="G4366" s="193">
        <f t="shared" si="706"/>
        <v>6.6003926620069642</v>
      </c>
      <c r="H4366" s="193">
        <f t="shared" si="706"/>
        <v>6.8444645215420303</v>
      </c>
      <c r="I4366" s="193">
        <f t="shared" si="706"/>
        <v>7.0975617642122248</v>
      </c>
      <c r="J4366" s="193">
        <f t="shared" si="706"/>
        <v>7.3600181341078788</v>
      </c>
      <c r="K4366" s="193">
        <f>MAX(0,(F4366-'2031 forecast'!$C$10))</f>
        <v>0.62802434274585472</v>
      </c>
      <c r="L4366" s="193">
        <f>MAX(0,(G4366-'2031 forecast'!$C$10))</f>
        <v>0.86339266200696407</v>
      </c>
      <c r="M4366" s="193">
        <f>MAX(0,(H4366-'2031 forecast'!$C$10))</f>
        <v>1.1074645215420302</v>
      </c>
      <c r="N4366" s="193">
        <f>MAX(0,(I4366-'2031 forecast'!$C$10))</f>
        <v>1.3605617642122247</v>
      </c>
      <c r="O4366" s="193">
        <f>MAX(0,(J4366-'2031 forecast'!$C$10))</f>
        <v>1.6230181341078787</v>
      </c>
      <c r="P4366" s="175">
        <f t="shared" si="704"/>
        <v>10</v>
      </c>
      <c r="Q4366" s="175" t="str">
        <f t="shared" si="705"/>
        <v/>
      </c>
    </row>
    <row r="4367" spans="1:17" s="1" customFormat="1" x14ac:dyDescent="0.3">
      <c r="A4367" s="189">
        <f t="shared" si="703"/>
        <v>44012.791666656085</v>
      </c>
      <c r="B4367" s="190">
        <f t="shared" si="699"/>
        <v>44012</v>
      </c>
      <c r="C4367" s="1">
        <f t="shared" si="700"/>
        <v>19</v>
      </c>
      <c r="D4367" s="191">
        <v>4.0431937500895252</v>
      </c>
      <c r="E4367" s="192">
        <f t="shared" si="701"/>
        <v>1.4039443253720642E-4</v>
      </c>
      <c r="F4367" s="193">
        <f t="shared" si="702"/>
        <v>6.0282505679973957</v>
      </c>
      <c r="G4367" s="193">
        <f t="shared" si="706"/>
        <v>6.2511655370330494</v>
      </c>
      <c r="H4367" s="193">
        <f t="shared" si="706"/>
        <v>6.4823235415662603</v>
      </c>
      <c r="I4367" s="193">
        <f t="shared" si="706"/>
        <v>6.7220293957353858</v>
      </c>
      <c r="J4367" s="193">
        <f t="shared" si="706"/>
        <v>6.9705991852132811</v>
      </c>
      <c r="K4367" s="193">
        <f>MAX(0,(F4367-'2031 forecast'!$C$10))</f>
        <v>0.29125056799739557</v>
      </c>
      <c r="L4367" s="193">
        <f>MAX(0,(G4367-'2031 forecast'!$C$10))</f>
        <v>0.51416553703304935</v>
      </c>
      <c r="M4367" s="193">
        <f>MAX(0,(H4367-'2031 forecast'!$C$10))</f>
        <v>0.74532354156626024</v>
      </c>
      <c r="N4367" s="193">
        <f>MAX(0,(I4367-'2031 forecast'!$C$10))</f>
        <v>0.98502939573538573</v>
      </c>
      <c r="O4367" s="193">
        <f>MAX(0,(J4367-'2031 forecast'!$C$10))</f>
        <v>1.233599185213281</v>
      </c>
      <c r="P4367" s="175">
        <f t="shared" si="704"/>
        <v>11</v>
      </c>
      <c r="Q4367" s="175">
        <f t="shared" si="705"/>
        <v>11</v>
      </c>
    </row>
    <row r="4368" spans="1:17" s="1" customFormat="1" x14ac:dyDescent="0.3">
      <c r="A4368" s="189">
        <f t="shared" si="703"/>
        <v>44012.833333322749</v>
      </c>
      <c r="B4368" s="190">
        <f t="shared" si="699"/>
        <v>44012</v>
      </c>
      <c r="C4368" s="1">
        <f t="shared" si="700"/>
        <v>20</v>
      </c>
      <c r="D4368" s="191">
        <v>3.6592032822039284</v>
      </c>
      <c r="E4368" s="192">
        <f t="shared" si="701"/>
        <v>1.2706088307836561E-4</v>
      </c>
      <c r="F4368" s="193">
        <f t="shared" si="702"/>
        <v>5.455735150925018</v>
      </c>
      <c r="G4368" s="193">
        <f t="shared" si="706"/>
        <v>5.6574794245773976</v>
      </c>
      <c r="H4368" s="193">
        <f t="shared" si="706"/>
        <v>5.8666838756074542</v>
      </c>
      <c r="I4368" s="193">
        <f t="shared" si="706"/>
        <v>6.083624369324764</v>
      </c>
      <c r="J4368" s="193">
        <f t="shared" si="706"/>
        <v>6.3085869720924679</v>
      </c>
      <c r="K4368" s="193">
        <f>MAX(0,(F4368-'2031 forecast'!$C$10))</f>
        <v>0</v>
      </c>
      <c r="L4368" s="193">
        <f>MAX(0,(G4368-'2031 forecast'!$C$10))</f>
        <v>0</v>
      </c>
      <c r="M4368" s="193">
        <f>MAX(0,(H4368-'2031 forecast'!$C$10))</f>
        <v>0.12968387560745409</v>
      </c>
      <c r="N4368" s="193">
        <f>MAX(0,(I4368-'2031 forecast'!$C$10))</f>
        <v>0.34662436932476393</v>
      </c>
      <c r="O4368" s="193">
        <f>MAX(0,(J4368-'2031 forecast'!$C$10))</f>
        <v>0.57158697209246778</v>
      </c>
      <c r="P4368" s="175" t="str">
        <f t="shared" si="704"/>
        <v/>
      </c>
      <c r="Q4368" s="175" t="str">
        <f t="shared" si="705"/>
        <v/>
      </c>
    </row>
    <row r="4369" spans="1:17" s="1" customFormat="1" x14ac:dyDescent="0.3">
      <c r="A4369" s="189">
        <f t="shared" si="703"/>
        <v>44012.874999989413</v>
      </c>
      <c r="B4369" s="190">
        <f t="shared" si="699"/>
        <v>44012</v>
      </c>
      <c r="C4369" s="1">
        <f t="shared" si="700"/>
        <v>21</v>
      </c>
      <c r="D4369" s="191">
        <v>3.5763818087384074</v>
      </c>
      <c r="E4369" s="192">
        <f t="shared" si="701"/>
        <v>1.2418501946959601E-4</v>
      </c>
      <c r="F4369" s="193">
        <f t="shared" si="702"/>
        <v>5.33225143351725</v>
      </c>
      <c r="G4369" s="193">
        <f t="shared" si="706"/>
        <v>5.5294294787536291</v>
      </c>
      <c r="H4369" s="193">
        <f t="shared" si="706"/>
        <v>5.733898849616339</v>
      </c>
      <c r="I4369" s="193">
        <f t="shared" si="706"/>
        <v>5.9459291675499228</v>
      </c>
      <c r="J4369" s="193">
        <f t="shared" si="706"/>
        <v>6.1658000241644482</v>
      </c>
      <c r="K4369" s="193">
        <f>MAX(0,(F4369-'2031 forecast'!$C$10))</f>
        <v>0</v>
      </c>
      <c r="L4369" s="193">
        <f>MAX(0,(G4369-'2031 forecast'!$C$10))</f>
        <v>0</v>
      </c>
      <c r="M4369" s="193">
        <f>MAX(0,(H4369-'2031 forecast'!$C$10))</f>
        <v>0</v>
      </c>
      <c r="N4369" s="193">
        <f>MAX(0,(I4369-'2031 forecast'!$C$10))</f>
        <v>0.20892916754992275</v>
      </c>
      <c r="O4369" s="193">
        <f>MAX(0,(J4369-'2031 forecast'!$C$10))</f>
        <v>0.42880002416444807</v>
      </c>
      <c r="P4369" s="175" t="str">
        <f t="shared" si="704"/>
        <v/>
      </c>
      <c r="Q4369" s="175" t="str">
        <f t="shared" si="705"/>
        <v/>
      </c>
    </row>
    <row r="4370" spans="1:17" s="1" customFormat="1" x14ac:dyDescent="0.3">
      <c r="A4370" s="189">
        <f t="shared" si="703"/>
        <v>44012.916666656078</v>
      </c>
      <c r="B4370" s="190">
        <f t="shared" si="699"/>
        <v>44012</v>
      </c>
      <c r="C4370" s="1">
        <f t="shared" si="700"/>
        <v>22</v>
      </c>
      <c r="D4370" s="191">
        <v>3.3279173883418443</v>
      </c>
      <c r="E4370" s="192">
        <f t="shared" si="701"/>
        <v>1.1555742864328724E-4</v>
      </c>
      <c r="F4370" s="193">
        <f t="shared" si="702"/>
        <v>4.9618002812939466</v>
      </c>
      <c r="G4370" s="193">
        <f t="shared" si="706"/>
        <v>5.1452796412823245</v>
      </c>
      <c r="H4370" s="193">
        <f t="shared" si="706"/>
        <v>5.3355437716429934</v>
      </c>
      <c r="I4370" s="193">
        <f t="shared" si="706"/>
        <v>5.532843562225402</v>
      </c>
      <c r="J4370" s="193">
        <f t="shared" si="706"/>
        <v>5.7374391803803926</v>
      </c>
      <c r="K4370" s="193">
        <f>MAX(0,(F4370-'2031 forecast'!$C$10))</f>
        <v>0</v>
      </c>
      <c r="L4370" s="193">
        <f>MAX(0,(G4370-'2031 forecast'!$C$10))</f>
        <v>0</v>
      </c>
      <c r="M4370" s="193">
        <f>MAX(0,(H4370-'2031 forecast'!$C$10))</f>
        <v>0</v>
      </c>
      <c r="N4370" s="193">
        <f>MAX(0,(I4370-'2031 forecast'!$C$10))</f>
        <v>0</v>
      </c>
      <c r="O4370" s="193">
        <f>MAX(0,(J4370-'2031 forecast'!$C$10))</f>
        <v>4.3918038039247875E-4</v>
      </c>
      <c r="P4370" s="175" t="str">
        <f t="shared" si="704"/>
        <v/>
      </c>
      <c r="Q4370" s="175" t="str">
        <f t="shared" si="705"/>
        <v/>
      </c>
    </row>
    <row r="4371" spans="1:17" s="1" customFormat="1" x14ac:dyDescent="0.3">
      <c r="A4371" s="189">
        <f t="shared" si="703"/>
        <v>44012.958333322742</v>
      </c>
      <c r="B4371" s="190">
        <f t="shared" si="699"/>
        <v>44012</v>
      </c>
      <c r="C4371" s="1">
        <f t="shared" si="700"/>
        <v>23</v>
      </c>
      <c r="D4371" s="191">
        <v>3.0342776187822702</v>
      </c>
      <c r="E4371" s="192">
        <f t="shared" si="701"/>
        <v>1.0536118493946779E-4</v>
      </c>
      <c r="F4371" s="193">
        <f t="shared" si="702"/>
        <v>4.5239943741209521</v>
      </c>
      <c r="G4371" s="193">
        <f t="shared" si="706"/>
        <v>4.6912843788162375</v>
      </c>
      <c r="H4371" s="193">
        <f t="shared" si="706"/>
        <v>4.8647604976744949</v>
      </c>
      <c r="I4371" s="193">
        <f t="shared" si="706"/>
        <v>5.0446514832055147</v>
      </c>
      <c r="J4371" s="193">
        <f t="shared" si="706"/>
        <v>5.2311945468174175</v>
      </c>
      <c r="K4371" s="193">
        <f>MAX(0,(F4371-'2031 forecast'!$C$10))</f>
        <v>0</v>
      </c>
      <c r="L4371" s="193">
        <f>MAX(0,(G4371-'2031 forecast'!$C$10))</f>
        <v>0</v>
      </c>
      <c r="M4371" s="193">
        <f>MAX(0,(H4371-'2031 forecast'!$C$10))</f>
        <v>0</v>
      </c>
      <c r="N4371" s="193">
        <f>MAX(0,(I4371-'2031 forecast'!$C$10))</f>
        <v>0</v>
      </c>
      <c r="O4371" s="193">
        <f>MAX(0,(J4371-'2031 forecast'!$C$10))</f>
        <v>0</v>
      </c>
      <c r="P4371" s="175" t="str">
        <f t="shared" si="704"/>
        <v/>
      </c>
      <c r="Q4371" s="175" t="str">
        <f t="shared" si="705"/>
        <v/>
      </c>
    </row>
    <row r="4372" spans="1:17" s="1" customFormat="1" x14ac:dyDescent="0.3">
      <c r="A4372" s="189">
        <f t="shared" si="703"/>
        <v>44012.999999989406</v>
      </c>
      <c r="B4372" s="190">
        <f t="shared" si="699"/>
        <v>44012</v>
      </c>
      <c r="C4372" s="1">
        <f t="shared" si="700"/>
        <v>0</v>
      </c>
      <c r="D4372" s="191">
        <v>3.1095698673872887</v>
      </c>
      <c r="E4372" s="192">
        <f t="shared" si="701"/>
        <v>1.0797560640198559E-4</v>
      </c>
      <c r="F4372" s="193">
        <f t="shared" si="702"/>
        <v>4.6362522990371033</v>
      </c>
      <c r="G4372" s="193">
        <f t="shared" si="706"/>
        <v>4.8076934204742088</v>
      </c>
      <c r="H4372" s="193">
        <f t="shared" si="706"/>
        <v>4.9854741576664168</v>
      </c>
      <c r="I4372" s="193">
        <f t="shared" si="706"/>
        <v>5.1698289393644599</v>
      </c>
      <c r="J4372" s="193">
        <f t="shared" si="706"/>
        <v>5.3610008631156152</v>
      </c>
      <c r="K4372" s="193">
        <f>MAX(0,(F4372-'2031 forecast'!$C$10))</f>
        <v>0</v>
      </c>
      <c r="L4372" s="193">
        <f>MAX(0,(G4372-'2031 forecast'!$C$10))</f>
        <v>0</v>
      </c>
      <c r="M4372" s="193">
        <f>MAX(0,(H4372-'2031 forecast'!$C$10))</f>
        <v>0</v>
      </c>
      <c r="N4372" s="193">
        <f>MAX(0,(I4372-'2031 forecast'!$C$10))</f>
        <v>0</v>
      </c>
      <c r="O4372" s="193">
        <f>MAX(0,(J4372-'2031 forecast'!$C$10))</f>
        <v>0</v>
      </c>
      <c r="P4372" s="175" t="str">
        <f t="shared" si="704"/>
        <v/>
      </c>
      <c r="Q4372" s="175" t="str">
        <f t="shared" si="705"/>
        <v/>
      </c>
    </row>
    <row r="4373" spans="1:17" s="1" customFormat="1" x14ac:dyDescent="0.3">
      <c r="A4373" s="189">
        <f t="shared" si="703"/>
        <v>44013.04166665607</v>
      </c>
      <c r="B4373" s="190">
        <f t="shared" si="699"/>
        <v>44013</v>
      </c>
      <c r="C4373" s="1">
        <f t="shared" si="700"/>
        <v>1</v>
      </c>
      <c r="D4373" s="191">
        <v>2.5674656774311515</v>
      </c>
      <c r="E4373" s="192">
        <f t="shared" si="701"/>
        <v>8.9151771871857352E-5</v>
      </c>
      <c r="F4373" s="193">
        <f t="shared" si="702"/>
        <v>3.827995239640805</v>
      </c>
      <c r="G4373" s="193">
        <f t="shared" si="706"/>
        <v>3.9695483205368163</v>
      </c>
      <c r="H4373" s="193">
        <f t="shared" si="706"/>
        <v>4.1163358057245718</v>
      </c>
      <c r="I4373" s="193">
        <f t="shared" si="706"/>
        <v>4.26855125502005</v>
      </c>
      <c r="J4373" s="193">
        <f t="shared" si="706"/>
        <v>4.4263953857685836</v>
      </c>
      <c r="K4373" s="193">
        <f>MAX(0,(F4373-'2031 forecast'!$C$10))</f>
        <v>0</v>
      </c>
      <c r="L4373" s="193">
        <f>MAX(0,(G4373-'2031 forecast'!$C$10))</f>
        <v>0</v>
      </c>
      <c r="M4373" s="193">
        <f>MAX(0,(H4373-'2031 forecast'!$C$10))</f>
        <v>0</v>
      </c>
      <c r="N4373" s="193">
        <f>MAX(0,(I4373-'2031 forecast'!$C$10))</f>
        <v>0</v>
      </c>
      <c r="O4373" s="193">
        <f>MAX(0,(J4373-'2031 forecast'!$C$10))</f>
        <v>0</v>
      </c>
      <c r="P4373" s="175" t="str">
        <f t="shared" si="704"/>
        <v/>
      </c>
      <c r="Q4373" s="175" t="str">
        <f t="shared" si="705"/>
        <v/>
      </c>
    </row>
    <row r="4374" spans="1:17" s="1" customFormat="1" x14ac:dyDescent="0.3">
      <c r="A4374" s="189">
        <f t="shared" si="703"/>
        <v>44013.083333322735</v>
      </c>
      <c r="B4374" s="190">
        <f t="shared" si="699"/>
        <v>44013</v>
      </c>
      <c r="C4374" s="1">
        <f t="shared" si="700"/>
        <v>2</v>
      </c>
      <c r="D4374" s="191">
        <v>2.4093519553606115</v>
      </c>
      <c r="E4374" s="192">
        <f t="shared" si="701"/>
        <v>8.3661486800569958E-5</v>
      </c>
      <c r="F4374" s="193">
        <f t="shared" si="702"/>
        <v>3.5922535973168848</v>
      </c>
      <c r="G4374" s="193">
        <f t="shared" si="706"/>
        <v>3.7250893330550774</v>
      </c>
      <c r="H4374" s="193">
        <f t="shared" si="706"/>
        <v>3.8628371197415343</v>
      </c>
      <c r="I4374" s="193">
        <f t="shared" si="706"/>
        <v>4.0056785970862645</v>
      </c>
      <c r="J4374" s="193">
        <f t="shared" si="706"/>
        <v>4.1538021215423662</v>
      </c>
      <c r="K4374" s="193">
        <f>MAX(0,(F4374-'2031 forecast'!$C$10))</f>
        <v>0</v>
      </c>
      <c r="L4374" s="193">
        <f>MAX(0,(G4374-'2031 forecast'!$C$10))</f>
        <v>0</v>
      </c>
      <c r="M4374" s="193">
        <f>MAX(0,(H4374-'2031 forecast'!$C$10))</f>
        <v>0</v>
      </c>
      <c r="N4374" s="193">
        <f>MAX(0,(I4374-'2031 forecast'!$C$10))</f>
        <v>0</v>
      </c>
      <c r="O4374" s="193">
        <f>MAX(0,(J4374-'2031 forecast'!$C$10))</f>
        <v>0</v>
      </c>
      <c r="P4374" s="175" t="str">
        <f t="shared" si="704"/>
        <v/>
      </c>
      <c r="Q4374" s="175" t="str">
        <f t="shared" si="705"/>
        <v/>
      </c>
    </row>
    <row r="4375" spans="1:17" s="1" customFormat="1" x14ac:dyDescent="0.3">
      <c r="A4375" s="189">
        <f t="shared" si="703"/>
        <v>44013.124999989399</v>
      </c>
      <c r="B4375" s="190">
        <f t="shared" si="699"/>
        <v>44013</v>
      </c>
      <c r="C4375" s="1">
        <f t="shared" si="700"/>
        <v>3</v>
      </c>
      <c r="D4375" s="191">
        <v>2.3114720321740867</v>
      </c>
      <c r="E4375" s="192">
        <f t="shared" si="701"/>
        <v>8.0262738899296808E-5</v>
      </c>
      <c r="F4375" s="193">
        <f t="shared" si="702"/>
        <v>3.4463182949258866</v>
      </c>
      <c r="G4375" s="193">
        <f t="shared" si="706"/>
        <v>3.5737575788997149</v>
      </c>
      <c r="H4375" s="193">
        <f t="shared" si="706"/>
        <v>3.7059093617520347</v>
      </c>
      <c r="I4375" s="193">
        <f t="shared" si="706"/>
        <v>3.8429479040796353</v>
      </c>
      <c r="J4375" s="193">
        <f t="shared" si="706"/>
        <v>3.9850539103547078</v>
      </c>
      <c r="K4375" s="193">
        <f>MAX(0,(F4375-'2031 forecast'!$C$10))</f>
        <v>0</v>
      </c>
      <c r="L4375" s="193">
        <f>MAX(0,(G4375-'2031 forecast'!$C$10))</f>
        <v>0</v>
      </c>
      <c r="M4375" s="193">
        <f>MAX(0,(H4375-'2031 forecast'!$C$10))</f>
        <v>0</v>
      </c>
      <c r="N4375" s="193">
        <f>MAX(0,(I4375-'2031 forecast'!$C$10))</f>
        <v>0</v>
      </c>
      <c r="O4375" s="193">
        <f>MAX(0,(J4375-'2031 forecast'!$C$10))</f>
        <v>0</v>
      </c>
      <c r="P4375" s="175" t="str">
        <f t="shared" si="704"/>
        <v/>
      </c>
      <c r="Q4375" s="175" t="str">
        <f t="shared" si="705"/>
        <v/>
      </c>
    </row>
    <row r="4376" spans="1:17" s="1" customFormat="1" x14ac:dyDescent="0.3">
      <c r="A4376" s="189">
        <f t="shared" si="703"/>
        <v>44013.166666656063</v>
      </c>
      <c r="B4376" s="190">
        <f t="shared" si="699"/>
        <v>44013</v>
      </c>
      <c r="C4376" s="1">
        <f t="shared" si="700"/>
        <v>4</v>
      </c>
      <c r="D4376" s="191">
        <v>2.2211213338480635</v>
      </c>
      <c r="E4376" s="192">
        <f t="shared" si="701"/>
        <v>7.7125433144275429E-5</v>
      </c>
      <c r="F4376" s="193">
        <f t="shared" si="702"/>
        <v>3.311608785026503</v>
      </c>
      <c r="G4376" s="193">
        <f t="shared" si="706"/>
        <v>3.4340667289101492</v>
      </c>
      <c r="H4376" s="193">
        <f t="shared" si="706"/>
        <v>3.561052969761727</v>
      </c>
      <c r="I4376" s="193">
        <f t="shared" si="706"/>
        <v>3.6927349566889003</v>
      </c>
      <c r="J4376" s="193">
        <f t="shared" si="706"/>
        <v>3.8292863307968688</v>
      </c>
      <c r="K4376" s="193">
        <f>MAX(0,(F4376-'2031 forecast'!$C$10))</f>
        <v>0</v>
      </c>
      <c r="L4376" s="193">
        <f>MAX(0,(G4376-'2031 forecast'!$C$10))</f>
        <v>0</v>
      </c>
      <c r="M4376" s="193">
        <f>MAX(0,(H4376-'2031 forecast'!$C$10))</f>
        <v>0</v>
      </c>
      <c r="N4376" s="193">
        <f>MAX(0,(I4376-'2031 forecast'!$C$10))</f>
        <v>0</v>
      </c>
      <c r="O4376" s="193">
        <f>MAX(0,(J4376-'2031 forecast'!$C$10))</f>
        <v>0</v>
      </c>
      <c r="P4376" s="175" t="str">
        <f t="shared" si="704"/>
        <v/>
      </c>
      <c r="Q4376" s="175" t="str">
        <f t="shared" si="705"/>
        <v/>
      </c>
    </row>
    <row r="4377" spans="1:17" s="1" customFormat="1" x14ac:dyDescent="0.3">
      <c r="A4377" s="189">
        <f t="shared" si="703"/>
        <v>44013.208333322727</v>
      </c>
      <c r="B4377" s="190">
        <f t="shared" si="699"/>
        <v>44013</v>
      </c>
      <c r="C4377" s="1">
        <f t="shared" si="700"/>
        <v>5</v>
      </c>
      <c r="D4377" s="191">
        <v>2.1910044344060555</v>
      </c>
      <c r="E4377" s="192">
        <f t="shared" si="701"/>
        <v>7.6079664559268294E-5</v>
      </c>
      <c r="F4377" s="193">
        <f t="shared" si="702"/>
        <v>3.2667056150600415</v>
      </c>
      <c r="G4377" s="193">
        <f t="shared" si="706"/>
        <v>3.3875031122469603</v>
      </c>
      <c r="H4377" s="193">
        <f t="shared" si="706"/>
        <v>3.5127675057649572</v>
      </c>
      <c r="I4377" s="193">
        <f t="shared" si="706"/>
        <v>3.6426639742253215</v>
      </c>
      <c r="J4377" s="193">
        <f t="shared" si="706"/>
        <v>3.7773638042775883</v>
      </c>
      <c r="K4377" s="193">
        <f>MAX(0,(F4377-'2031 forecast'!$C$10))</f>
        <v>0</v>
      </c>
      <c r="L4377" s="193">
        <f>MAX(0,(G4377-'2031 forecast'!$C$10))</f>
        <v>0</v>
      </c>
      <c r="M4377" s="193">
        <f>MAX(0,(H4377-'2031 forecast'!$C$10))</f>
        <v>0</v>
      </c>
      <c r="N4377" s="193">
        <f>MAX(0,(I4377-'2031 forecast'!$C$10))</f>
        <v>0</v>
      </c>
      <c r="O4377" s="193">
        <f>MAX(0,(J4377-'2031 forecast'!$C$10))</f>
        <v>0</v>
      </c>
      <c r="P4377" s="175" t="str">
        <f t="shared" si="704"/>
        <v/>
      </c>
      <c r="Q4377" s="175" t="str">
        <f t="shared" si="705"/>
        <v/>
      </c>
    </row>
    <row r="4378" spans="1:17" s="1" customFormat="1" x14ac:dyDescent="0.3">
      <c r="A4378" s="189">
        <f t="shared" si="703"/>
        <v>44013.249999989392</v>
      </c>
      <c r="B4378" s="190">
        <f t="shared" si="699"/>
        <v>44013</v>
      </c>
      <c r="C4378" s="1">
        <f t="shared" si="700"/>
        <v>6</v>
      </c>
      <c r="D4378" s="191">
        <v>2.4168811802211132</v>
      </c>
      <c r="E4378" s="192">
        <f t="shared" si="701"/>
        <v>8.3922928946821728E-5</v>
      </c>
      <c r="F4378" s="193">
        <f t="shared" si="702"/>
        <v>3.6034793898084998</v>
      </c>
      <c r="G4378" s="193">
        <f t="shared" si="706"/>
        <v>3.7367302372208742</v>
      </c>
      <c r="H4378" s="193">
        <f t="shared" si="706"/>
        <v>3.8749084857407259</v>
      </c>
      <c r="I4378" s="193">
        <f t="shared" si="706"/>
        <v>4.0181963427021588</v>
      </c>
      <c r="J4378" s="193">
        <f t="shared" si="706"/>
        <v>4.1667827531721855</v>
      </c>
      <c r="K4378" s="193">
        <f>MAX(0,(F4378-'2031 forecast'!$C$10))</f>
        <v>0</v>
      </c>
      <c r="L4378" s="193">
        <f>MAX(0,(G4378-'2031 forecast'!$C$10))</f>
        <v>0</v>
      </c>
      <c r="M4378" s="193">
        <f>MAX(0,(H4378-'2031 forecast'!$C$10))</f>
        <v>0</v>
      </c>
      <c r="N4378" s="193">
        <f>MAX(0,(I4378-'2031 forecast'!$C$10))</f>
        <v>0</v>
      </c>
      <c r="O4378" s="193">
        <f>MAX(0,(J4378-'2031 forecast'!$C$10))</f>
        <v>0</v>
      </c>
      <c r="P4378" s="175" t="str">
        <f t="shared" si="704"/>
        <v/>
      </c>
      <c r="Q4378" s="175" t="str">
        <f t="shared" si="705"/>
        <v/>
      </c>
    </row>
    <row r="4379" spans="1:17" s="1" customFormat="1" x14ac:dyDescent="0.3">
      <c r="A4379" s="189">
        <f t="shared" si="703"/>
        <v>44013.291666656056</v>
      </c>
      <c r="B4379" s="190">
        <f t="shared" si="699"/>
        <v>44013</v>
      </c>
      <c r="C4379" s="1">
        <f t="shared" si="700"/>
        <v>7</v>
      </c>
      <c r="D4379" s="191">
        <v>2.6276994763151666</v>
      </c>
      <c r="E4379" s="192">
        <f t="shared" si="701"/>
        <v>9.1243309041871595E-5</v>
      </c>
      <c r="F4379" s="193">
        <f t="shared" si="702"/>
        <v>3.9178015795737267</v>
      </c>
      <c r="G4379" s="193">
        <f t="shared" si="706"/>
        <v>4.0626755538631931</v>
      </c>
      <c r="H4379" s="193">
        <f t="shared" si="706"/>
        <v>4.2129067337181105</v>
      </c>
      <c r="I4379" s="193">
        <f t="shared" si="706"/>
        <v>4.3686932199472066</v>
      </c>
      <c r="J4379" s="193">
        <f t="shared" si="706"/>
        <v>4.5302404388071418</v>
      </c>
      <c r="K4379" s="193">
        <f>MAX(0,(F4379-'2031 forecast'!$C$10))</f>
        <v>0</v>
      </c>
      <c r="L4379" s="193">
        <f>MAX(0,(G4379-'2031 forecast'!$C$10))</f>
        <v>0</v>
      </c>
      <c r="M4379" s="193">
        <f>MAX(0,(H4379-'2031 forecast'!$C$10))</f>
        <v>0</v>
      </c>
      <c r="N4379" s="193">
        <f>MAX(0,(I4379-'2031 forecast'!$C$10))</f>
        <v>0</v>
      </c>
      <c r="O4379" s="193">
        <f>MAX(0,(J4379-'2031 forecast'!$C$10))</f>
        <v>0</v>
      </c>
      <c r="P4379" s="175" t="str">
        <f t="shared" si="704"/>
        <v/>
      </c>
      <c r="Q4379" s="175" t="str">
        <f t="shared" si="705"/>
        <v/>
      </c>
    </row>
    <row r="4380" spans="1:17" s="1" customFormat="1" x14ac:dyDescent="0.3">
      <c r="A4380" s="189">
        <f t="shared" si="703"/>
        <v>44013.33333332272</v>
      </c>
      <c r="B4380" s="190">
        <f t="shared" si="699"/>
        <v>44013</v>
      </c>
      <c r="C4380" s="1">
        <f t="shared" si="700"/>
        <v>8</v>
      </c>
      <c r="D4380" s="191">
        <v>2.9213392458747411</v>
      </c>
      <c r="E4380" s="192">
        <f t="shared" si="701"/>
        <v>1.0143955274569106E-4</v>
      </c>
      <c r="F4380" s="193">
        <f t="shared" si="702"/>
        <v>4.355607486746722</v>
      </c>
      <c r="G4380" s="193">
        <f t="shared" si="706"/>
        <v>4.5166708163292801</v>
      </c>
      <c r="H4380" s="193">
        <f t="shared" si="706"/>
        <v>4.6836900076866099</v>
      </c>
      <c r="I4380" s="193">
        <f t="shared" si="706"/>
        <v>4.8568852989670948</v>
      </c>
      <c r="J4380" s="193">
        <f t="shared" si="706"/>
        <v>5.0364850723701178</v>
      </c>
      <c r="K4380" s="193">
        <f>MAX(0,(F4380-'2031 forecast'!$C$10))</f>
        <v>0</v>
      </c>
      <c r="L4380" s="193">
        <f>MAX(0,(G4380-'2031 forecast'!$C$10))</f>
        <v>0</v>
      </c>
      <c r="M4380" s="193">
        <f>MAX(0,(H4380-'2031 forecast'!$C$10))</f>
        <v>0</v>
      </c>
      <c r="N4380" s="193">
        <f>MAX(0,(I4380-'2031 forecast'!$C$10))</f>
        <v>0</v>
      </c>
      <c r="O4380" s="193">
        <f>MAX(0,(J4380-'2031 forecast'!$C$10))</f>
        <v>0</v>
      </c>
      <c r="P4380" s="175" t="str">
        <f t="shared" si="704"/>
        <v/>
      </c>
      <c r="Q4380" s="175" t="str">
        <f t="shared" si="705"/>
        <v/>
      </c>
    </row>
    <row r="4381" spans="1:17" s="1" customFormat="1" x14ac:dyDescent="0.3">
      <c r="A4381" s="189">
        <f t="shared" si="703"/>
        <v>44013.374999989384</v>
      </c>
      <c r="B4381" s="190">
        <f t="shared" si="699"/>
        <v>44013</v>
      </c>
      <c r="C4381" s="1">
        <f t="shared" si="700"/>
        <v>9</v>
      </c>
      <c r="D4381" s="191">
        <v>3.1472159916897984</v>
      </c>
      <c r="E4381" s="192">
        <f t="shared" si="701"/>
        <v>1.0928281713324449E-4</v>
      </c>
      <c r="F4381" s="193">
        <f t="shared" si="702"/>
        <v>4.6923812614951803</v>
      </c>
      <c r="G4381" s="193">
        <f t="shared" si="706"/>
        <v>4.865897941303194</v>
      </c>
      <c r="H4381" s="193">
        <f t="shared" si="706"/>
        <v>5.0458309876623781</v>
      </c>
      <c r="I4381" s="193">
        <f t="shared" si="706"/>
        <v>5.2324176674439329</v>
      </c>
      <c r="J4381" s="193">
        <f t="shared" si="706"/>
        <v>5.4259040212647145</v>
      </c>
      <c r="K4381" s="193">
        <f>MAX(0,(F4381-'2031 forecast'!$C$10))</f>
        <v>0</v>
      </c>
      <c r="L4381" s="193">
        <f>MAX(0,(G4381-'2031 forecast'!$C$10))</f>
        <v>0</v>
      </c>
      <c r="M4381" s="193">
        <f>MAX(0,(H4381-'2031 forecast'!$C$10))</f>
        <v>0</v>
      </c>
      <c r="N4381" s="193">
        <f>MAX(0,(I4381-'2031 forecast'!$C$10))</f>
        <v>0</v>
      </c>
      <c r="O4381" s="193">
        <f>MAX(0,(J4381-'2031 forecast'!$C$10))</f>
        <v>0</v>
      </c>
      <c r="P4381" s="175" t="str">
        <f t="shared" si="704"/>
        <v/>
      </c>
      <c r="Q4381" s="175" t="str">
        <f t="shared" si="705"/>
        <v/>
      </c>
    </row>
    <row r="4382" spans="1:17" s="1" customFormat="1" x14ac:dyDescent="0.3">
      <c r="A4382" s="189">
        <f t="shared" si="703"/>
        <v>44013.416666656049</v>
      </c>
      <c r="B4382" s="190">
        <f t="shared" si="699"/>
        <v>44013</v>
      </c>
      <c r="C4382" s="1">
        <f t="shared" si="700"/>
        <v>10</v>
      </c>
      <c r="D4382" s="191">
        <v>3.4483849861098745</v>
      </c>
      <c r="E4382" s="192">
        <f t="shared" si="701"/>
        <v>1.1974050298331573E-4</v>
      </c>
      <c r="F4382" s="193">
        <f t="shared" si="702"/>
        <v>5.1414129611597899</v>
      </c>
      <c r="G4382" s="193">
        <f t="shared" si="706"/>
        <v>5.3315341079350782</v>
      </c>
      <c r="H4382" s="193">
        <f t="shared" si="706"/>
        <v>5.52868562763007</v>
      </c>
      <c r="I4382" s="193">
        <f t="shared" si="706"/>
        <v>5.7331274920797153</v>
      </c>
      <c r="J4382" s="193">
        <f t="shared" si="706"/>
        <v>5.9451292864575098</v>
      </c>
      <c r="K4382" s="193">
        <f>MAX(0,(F4382-'2031 forecast'!$C$10))</f>
        <v>0</v>
      </c>
      <c r="L4382" s="193">
        <f>MAX(0,(G4382-'2031 forecast'!$C$10))</f>
        <v>0</v>
      </c>
      <c r="M4382" s="193">
        <f>MAX(0,(H4382-'2031 forecast'!$C$10))</f>
        <v>0</v>
      </c>
      <c r="N4382" s="193">
        <f>MAX(0,(I4382-'2031 forecast'!$C$10))</f>
        <v>0</v>
      </c>
      <c r="O4382" s="193">
        <f>MAX(0,(J4382-'2031 forecast'!$C$10))</f>
        <v>0.20812928645750972</v>
      </c>
      <c r="P4382" s="175" t="str">
        <f t="shared" si="704"/>
        <v/>
      </c>
      <c r="Q4382" s="175" t="str">
        <f t="shared" si="705"/>
        <v/>
      </c>
    </row>
    <row r="4383" spans="1:17" s="1" customFormat="1" x14ac:dyDescent="0.3">
      <c r="A4383" s="189">
        <f t="shared" si="703"/>
        <v>44013.458333322713</v>
      </c>
      <c r="B4383" s="190">
        <f t="shared" si="699"/>
        <v>44013</v>
      </c>
      <c r="C4383" s="1">
        <f t="shared" si="700"/>
        <v>11</v>
      </c>
      <c r="D4383" s="191">
        <v>3.7796708799719592</v>
      </c>
      <c r="E4383" s="192">
        <f t="shared" si="701"/>
        <v>1.3124395741839412E-4</v>
      </c>
      <c r="F4383" s="193">
        <f t="shared" si="702"/>
        <v>5.6353478307908631</v>
      </c>
      <c r="G4383" s="193">
        <f t="shared" si="706"/>
        <v>5.8437338912301522</v>
      </c>
      <c r="H4383" s="193">
        <f t="shared" si="706"/>
        <v>6.0598257315945316</v>
      </c>
      <c r="I4383" s="193">
        <f t="shared" si="706"/>
        <v>6.2839082991790773</v>
      </c>
      <c r="J4383" s="193">
        <f t="shared" si="706"/>
        <v>6.5162770781695869</v>
      </c>
      <c r="K4383" s="193">
        <f>MAX(0,(F4383-'2031 forecast'!$C$10))</f>
        <v>0</v>
      </c>
      <c r="L4383" s="193">
        <f>MAX(0,(G4383-'2031 forecast'!$C$10))</f>
        <v>0.10673389123015209</v>
      </c>
      <c r="M4383" s="193">
        <f>MAX(0,(H4383-'2031 forecast'!$C$10))</f>
        <v>0.32282573159453154</v>
      </c>
      <c r="N4383" s="193">
        <f>MAX(0,(I4383-'2031 forecast'!$C$10))</f>
        <v>0.54690829917907724</v>
      </c>
      <c r="O4383" s="193">
        <f>MAX(0,(J4383-'2031 forecast'!$C$10))</f>
        <v>0.7792770781695868</v>
      </c>
      <c r="P4383" s="175" t="str">
        <f t="shared" si="704"/>
        <v/>
      </c>
      <c r="Q4383" s="175" t="str">
        <f t="shared" si="705"/>
        <v/>
      </c>
    </row>
    <row r="4384" spans="1:17" s="1" customFormat="1" x14ac:dyDescent="0.3">
      <c r="A4384" s="189">
        <f t="shared" si="703"/>
        <v>44013.499999989377</v>
      </c>
      <c r="B4384" s="190">
        <f t="shared" si="699"/>
        <v>44013</v>
      </c>
      <c r="C4384" s="1">
        <f t="shared" si="700"/>
        <v>12</v>
      </c>
      <c r="D4384" s="191">
        <v>4.1636613478575564</v>
      </c>
      <c r="E4384" s="192">
        <f t="shared" si="701"/>
        <v>1.4457750687723494E-4</v>
      </c>
      <c r="F4384" s="193">
        <f t="shared" si="702"/>
        <v>6.2078632478632407</v>
      </c>
      <c r="G4384" s="193">
        <f t="shared" si="706"/>
        <v>6.437420003685804</v>
      </c>
      <c r="H4384" s="193">
        <f t="shared" si="706"/>
        <v>6.6754653975533378</v>
      </c>
      <c r="I4384" s="193">
        <f t="shared" si="706"/>
        <v>6.9223133255897</v>
      </c>
      <c r="J4384" s="193">
        <f t="shared" si="706"/>
        <v>7.1782892912904002</v>
      </c>
      <c r="K4384" s="193">
        <f>MAX(0,(F4384-'2031 forecast'!$C$10))</f>
        <v>0.47086324786324063</v>
      </c>
      <c r="L4384" s="193">
        <f>MAX(0,(G4384-'2031 forecast'!$C$10))</f>
        <v>0.70042000368580393</v>
      </c>
      <c r="M4384" s="193">
        <f>MAX(0,(H4384-'2031 forecast'!$C$10))</f>
        <v>0.93846539755333769</v>
      </c>
      <c r="N4384" s="193">
        <f>MAX(0,(I4384-'2031 forecast'!$C$10))</f>
        <v>1.1853133255896999</v>
      </c>
      <c r="O4384" s="193">
        <f>MAX(0,(J4384-'2031 forecast'!$C$10))</f>
        <v>1.4412892912904001</v>
      </c>
      <c r="P4384" s="175">
        <f t="shared" si="704"/>
        <v>1</v>
      </c>
      <c r="Q4384" s="175" t="str">
        <f t="shared" si="705"/>
        <v/>
      </c>
    </row>
    <row r="4385" spans="1:17" s="1" customFormat="1" x14ac:dyDescent="0.3">
      <c r="A4385" s="189">
        <f t="shared" si="703"/>
        <v>44013.541666656041</v>
      </c>
      <c r="B4385" s="190">
        <f t="shared" si="699"/>
        <v>44013</v>
      </c>
      <c r="C4385" s="1">
        <f t="shared" si="700"/>
        <v>13</v>
      </c>
      <c r="D4385" s="191">
        <v>4.2464828213230774</v>
      </c>
      <c r="E4385" s="192">
        <f t="shared" si="701"/>
        <v>1.4745337048600453E-4</v>
      </c>
      <c r="F4385" s="193">
        <f t="shared" si="702"/>
        <v>6.3313469652710088</v>
      </c>
      <c r="G4385" s="193">
        <f t="shared" ref="G4385:J4404" si="707">$E4385*G$2</f>
        <v>6.5654699495095725</v>
      </c>
      <c r="H4385" s="193">
        <f t="shared" si="707"/>
        <v>6.808250423544453</v>
      </c>
      <c r="I4385" s="193">
        <f t="shared" si="707"/>
        <v>7.0600085273645403</v>
      </c>
      <c r="J4385" s="193">
        <f t="shared" si="707"/>
        <v>7.321076239218419</v>
      </c>
      <c r="K4385" s="193">
        <f>MAX(0,(F4385-'2031 forecast'!$C$10))</f>
        <v>0.59434696527100872</v>
      </c>
      <c r="L4385" s="193">
        <f>MAX(0,(G4385-'2031 forecast'!$C$10))</f>
        <v>0.82846994950957242</v>
      </c>
      <c r="M4385" s="193">
        <f>MAX(0,(H4385-'2031 forecast'!$C$10))</f>
        <v>1.0712504235444529</v>
      </c>
      <c r="N4385" s="193">
        <f>MAX(0,(I4385-'2031 forecast'!$C$10))</f>
        <v>1.3230085273645402</v>
      </c>
      <c r="O4385" s="193">
        <f>MAX(0,(J4385-'2031 forecast'!$C$10))</f>
        <v>1.5840762392184189</v>
      </c>
      <c r="P4385" s="175">
        <f t="shared" si="704"/>
        <v>2</v>
      </c>
      <c r="Q4385" s="175" t="str">
        <f t="shared" si="705"/>
        <v/>
      </c>
    </row>
    <row r="4386" spans="1:17" s="1" customFormat="1" x14ac:dyDescent="0.3">
      <c r="A4386" s="189">
        <f t="shared" si="703"/>
        <v>44013.583333322706</v>
      </c>
      <c r="B4386" s="190">
        <f t="shared" si="699"/>
        <v>44013</v>
      </c>
      <c r="C4386" s="1">
        <f t="shared" si="700"/>
        <v>14</v>
      </c>
      <c r="D4386" s="191">
        <v>4.2916581704860892</v>
      </c>
      <c r="E4386" s="192">
        <f t="shared" si="701"/>
        <v>1.4902202336351523E-4</v>
      </c>
      <c r="F4386" s="193">
        <f t="shared" si="702"/>
        <v>6.3987017202207008</v>
      </c>
      <c r="G4386" s="193">
        <f t="shared" si="707"/>
        <v>6.6353153745043567</v>
      </c>
      <c r="H4386" s="193">
        <f t="shared" si="707"/>
        <v>6.8806786195396077</v>
      </c>
      <c r="I4386" s="193">
        <f t="shared" si="707"/>
        <v>7.1351150010599085</v>
      </c>
      <c r="J4386" s="193">
        <f t="shared" si="707"/>
        <v>7.3989600289973394</v>
      </c>
      <c r="K4386" s="193">
        <f>MAX(0,(F4386-'2031 forecast'!$C$10))</f>
        <v>0.66170172022070073</v>
      </c>
      <c r="L4386" s="193">
        <f>MAX(0,(G4386-'2031 forecast'!$C$10))</f>
        <v>0.89831537450435661</v>
      </c>
      <c r="M4386" s="193">
        <f>MAX(0,(H4386-'2031 forecast'!$C$10))</f>
        <v>1.1436786195396076</v>
      </c>
      <c r="N4386" s="193">
        <f>MAX(0,(I4386-'2031 forecast'!$C$10))</f>
        <v>1.3981150010599084</v>
      </c>
      <c r="O4386" s="193">
        <f>MAX(0,(J4386-'2031 forecast'!$C$10))</f>
        <v>1.6619600289973393</v>
      </c>
      <c r="P4386" s="175">
        <f t="shared" si="704"/>
        <v>3</v>
      </c>
      <c r="Q4386" s="175" t="str">
        <f t="shared" si="705"/>
        <v/>
      </c>
    </row>
    <row r="4387" spans="1:17" s="1" customFormat="1" x14ac:dyDescent="0.3">
      <c r="A4387" s="189">
        <f t="shared" si="703"/>
        <v>44013.62499998937</v>
      </c>
      <c r="B4387" s="190">
        <f t="shared" si="699"/>
        <v>44013</v>
      </c>
      <c r="C4387" s="1">
        <f t="shared" si="700"/>
        <v>15</v>
      </c>
      <c r="D4387" s="191">
        <v>4.0733106495315337</v>
      </c>
      <c r="E4387" s="192">
        <f t="shared" si="701"/>
        <v>1.4144020112221358E-4</v>
      </c>
      <c r="F4387" s="193">
        <f t="shared" si="702"/>
        <v>6.0731537379638585</v>
      </c>
      <c r="G4387" s="193">
        <f t="shared" si="707"/>
        <v>6.2977291536962401</v>
      </c>
      <c r="H4387" s="193">
        <f t="shared" si="707"/>
        <v>6.530609005563031</v>
      </c>
      <c r="I4387" s="193">
        <f t="shared" si="707"/>
        <v>6.7721003781989664</v>
      </c>
      <c r="J4387" s="193">
        <f t="shared" si="707"/>
        <v>7.022521711732562</v>
      </c>
      <c r="K4387" s="193">
        <f>MAX(0,(F4387-'2031 forecast'!$C$10))</f>
        <v>0.33615373796385839</v>
      </c>
      <c r="L4387" s="193">
        <f>MAX(0,(G4387-'2031 forecast'!$C$10))</f>
        <v>0.56072915369623999</v>
      </c>
      <c r="M4387" s="193">
        <f>MAX(0,(H4387-'2031 forecast'!$C$10))</f>
        <v>0.79360900556303093</v>
      </c>
      <c r="N4387" s="193">
        <f>MAX(0,(I4387-'2031 forecast'!$C$10))</f>
        <v>1.0351003781989663</v>
      </c>
      <c r="O4387" s="193">
        <f>MAX(0,(J4387-'2031 forecast'!$C$10))</f>
        <v>1.2855217117325619</v>
      </c>
      <c r="P4387" s="175">
        <f t="shared" si="704"/>
        <v>4</v>
      </c>
      <c r="Q4387" s="175" t="str">
        <f t="shared" si="705"/>
        <v/>
      </c>
    </row>
    <row r="4388" spans="1:17" s="1" customFormat="1" x14ac:dyDescent="0.3">
      <c r="A4388" s="189">
        <f t="shared" si="703"/>
        <v>44013.666666656034</v>
      </c>
      <c r="B4388" s="190">
        <f t="shared" si="699"/>
        <v>44013</v>
      </c>
      <c r="C4388" s="1">
        <f t="shared" si="700"/>
        <v>16</v>
      </c>
      <c r="D4388" s="191">
        <v>4.3970673185331153</v>
      </c>
      <c r="E4388" s="192">
        <f t="shared" si="701"/>
        <v>1.5268221341104015E-4</v>
      </c>
      <c r="F4388" s="193">
        <f t="shared" si="702"/>
        <v>6.555862815103314</v>
      </c>
      <c r="G4388" s="193">
        <f t="shared" si="707"/>
        <v>6.7982880328255151</v>
      </c>
      <c r="H4388" s="193">
        <f t="shared" si="707"/>
        <v>7.0496777435282993</v>
      </c>
      <c r="I4388" s="193">
        <f t="shared" si="707"/>
        <v>7.3103634396824324</v>
      </c>
      <c r="J4388" s="193">
        <f t="shared" si="707"/>
        <v>7.5806888718148171</v>
      </c>
      <c r="K4388" s="193">
        <f>MAX(0,(F4388-'2031 forecast'!$C$10))</f>
        <v>0.81886281510331393</v>
      </c>
      <c r="L4388" s="193">
        <f>MAX(0,(G4388-'2031 forecast'!$C$10))</f>
        <v>1.061288032825515</v>
      </c>
      <c r="M4388" s="193">
        <f>MAX(0,(H4388-'2031 forecast'!$C$10))</f>
        <v>1.3126777435282992</v>
      </c>
      <c r="N4388" s="193">
        <f>MAX(0,(I4388-'2031 forecast'!$C$10))</f>
        <v>1.5733634396824323</v>
      </c>
      <c r="O4388" s="193">
        <f>MAX(0,(J4388-'2031 forecast'!$C$10))</f>
        <v>1.843688871814817</v>
      </c>
      <c r="P4388" s="175">
        <f t="shared" si="704"/>
        <v>5</v>
      </c>
      <c r="Q4388" s="175" t="str">
        <f t="shared" si="705"/>
        <v/>
      </c>
    </row>
    <row r="4389" spans="1:17" s="1" customFormat="1" x14ac:dyDescent="0.3">
      <c r="A4389" s="189">
        <f t="shared" si="703"/>
        <v>44013.708333322698</v>
      </c>
      <c r="B4389" s="190">
        <f t="shared" si="699"/>
        <v>44013</v>
      </c>
      <c r="C4389" s="1">
        <f t="shared" si="700"/>
        <v>17</v>
      </c>
      <c r="D4389" s="191">
        <v>4.5401225908826515</v>
      </c>
      <c r="E4389" s="192">
        <f t="shared" si="701"/>
        <v>1.5764961418982399E-4</v>
      </c>
      <c r="F4389" s="193">
        <f t="shared" si="702"/>
        <v>6.7691528724440042</v>
      </c>
      <c r="G4389" s="193">
        <f t="shared" si="707"/>
        <v>7.0194652119756604</v>
      </c>
      <c r="H4389" s="193">
        <f t="shared" si="707"/>
        <v>7.2790336975129524</v>
      </c>
      <c r="I4389" s="193">
        <f t="shared" si="707"/>
        <v>7.5482006063844294</v>
      </c>
      <c r="J4389" s="193">
        <f t="shared" si="707"/>
        <v>7.827320872781395</v>
      </c>
      <c r="K4389" s="193">
        <f>MAX(0,(F4389-'2031 forecast'!$C$10))</f>
        <v>1.0321528724440041</v>
      </c>
      <c r="L4389" s="193">
        <f>MAX(0,(G4389-'2031 forecast'!$C$10))</f>
        <v>1.2824652119756603</v>
      </c>
      <c r="M4389" s="193">
        <f>MAX(0,(H4389-'2031 forecast'!$C$10))</f>
        <v>1.5420336975129523</v>
      </c>
      <c r="N4389" s="193">
        <f>MAX(0,(I4389-'2031 forecast'!$C$10))</f>
        <v>1.8112006063844293</v>
      </c>
      <c r="O4389" s="193">
        <f>MAX(0,(J4389-'2031 forecast'!$C$10))</f>
        <v>2.0903208727813949</v>
      </c>
      <c r="P4389" s="175">
        <f t="shared" si="704"/>
        <v>6</v>
      </c>
      <c r="Q4389" s="175" t="str">
        <f t="shared" si="705"/>
        <v/>
      </c>
    </row>
    <row r="4390" spans="1:17" s="1" customFormat="1" x14ac:dyDescent="0.3">
      <c r="A4390" s="189">
        <f t="shared" si="703"/>
        <v>44013.749999989363</v>
      </c>
      <c r="B4390" s="190">
        <f t="shared" si="699"/>
        <v>44013</v>
      </c>
      <c r="C4390" s="1">
        <f t="shared" si="700"/>
        <v>18</v>
      </c>
      <c r="D4390" s="191">
        <v>4.4271842179751228</v>
      </c>
      <c r="E4390" s="192">
        <f t="shared" si="701"/>
        <v>1.5372798199604726E-4</v>
      </c>
      <c r="F4390" s="193">
        <f t="shared" si="702"/>
        <v>6.6007659850697742</v>
      </c>
      <c r="G4390" s="193">
        <f t="shared" si="707"/>
        <v>6.8448516494887031</v>
      </c>
      <c r="H4390" s="193">
        <f t="shared" si="707"/>
        <v>7.0979632075250674</v>
      </c>
      <c r="I4390" s="193">
        <f t="shared" si="707"/>
        <v>7.3604344221460094</v>
      </c>
      <c r="J4390" s="193">
        <f t="shared" si="707"/>
        <v>7.6326113983340962</v>
      </c>
      <c r="K4390" s="193">
        <f>MAX(0,(F4390-'2031 forecast'!$C$10))</f>
        <v>0.86376598506977409</v>
      </c>
      <c r="L4390" s="193">
        <f>MAX(0,(G4390-'2031 forecast'!$C$10))</f>
        <v>1.107851649488703</v>
      </c>
      <c r="M4390" s="193">
        <f>MAX(0,(H4390-'2031 forecast'!$C$10))</f>
        <v>1.3609632075250673</v>
      </c>
      <c r="N4390" s="193">
        <f>MAX(0,(I4390-'2031 forecast'!$C$10))</f>
        <v>1.6234344221460093</v>
      </c>
      <c r="O4390" s="193">
        <f>MAX(0,(J4390-'2031 forecast'!$C$10))</f>
        <v>1.8956113983340961</v>
      </c>
      <c r="P4390" s="175">
        <f t="shared" si="704"/>
        <v>7</v>
      </c>
      <c r="Q4390" s="175" t="str">
        <f t="shared" si="705"/>
        <v/>
      </c>
    </row>
    <row r="4391" spans="1:17" s="1" customFormat="1" x14ac:dyDescent="0.3">
      <c r="A4391" s="189">
        <f t="shared" si="703"/>
        <v>44013.791666656027</v>
      </c>
      <c r="B4391" s="190">
        <f t="shared" si="699"/>
        <v>44013</v>
      </c>
      <c r="C4391" s="1">
        <f t="shared" si="700"/>
        <v>19</v>
      </c>
      <c r="D4391" s="191">
        <v>4.3142458450675951</v>
      </c>
      <c r="E4391" s="192">
        <f t="shared" si="701"/>
        <v>1.4980634980227059E-4</v>
      </c>
      <c r="F4391" s="193">
        <f t="shared" si="702"/>
        <v>6.4323790976955468</v>
      </c>
      <c r="G4391" s="193">
        <f t="shared" si="707"/>
        <v>6.6702380870017484</v>
      </c>
      <c r="H4391" s="193">
        <f t="shared" si="707"/>
        <v>6.916892717537185</v>
      </c>
      <c r="I4391" s="193">
        <f t="shared" si="707"/>
        <v>7.172668237907593</v>
      </c>
      <c r="J4391" s="193">
        <f t="shared" si="707"/>
        <v>7.4379019238867992</v>
      </c>
      <c r="K4391" s="193">
        <f>MAX(0,(F4391-'2031 forecast'!$C$10))</f>
        <v>0.69537909769554673</v>
      </c>
      <c r="L4391" s="193">
        <f>MAX(0,(G4391-'2031 forecast'!$C$10))</f>
        <v>0.93323808700174826</v>
      </c>
      <c r="M4391" s="193">
        <f>MAX(0,(H4391-'2031 forecast'!$C$10))</f>
        <v>1.1798927175371849</v>
      </c>
      <c r="N4391" s="193">
        <f>MAX(0,(I4391-'2031 forecast'!$C$10))</f>
        <v>1.4356682379075929</v>
      </c>
      <c r="O4391" s="193">
        <f>MAX(0,(J4391-'2031 forecast'!$C$10))</f>
        <v>1.7009019238867991</v>
      </c>
      <c r="P4391" s="175">
        <f t="shared" si="704"/>
        <v>8</v>
      </c>
      <c r="Q4391" s="175" t="str">
        <f t="shared" si="705"/>
        <v/>
      </c>
    </row>
    <row r="4392" spans="1:17" s="1" customFormat="1" x14ac:dyDescent="0.3">
      <c r="A4392" s="189">
        <f t="shared" si="703"/>
        <v>44013.833333322691</v>
      </c>
      <c r="B4392" s="190">
        <f t="shared" si="699"/>
        <v>44013</v>
      </c>
      <c r="C4392" s="1">
        <f t="shared" si="700"/>
        <v>20</v>
      </c>
      <c r="D4392" s="191">
        <v>3.9528430517635029</v>
      </c>
      <c r="E4392" s="192">
        <f t="shared" si="701"/>
        <v>1.3725712678218507E-4</v>
      </c>
      <c r="F4392" s="193">
        <f t="shared" si="702"/>
        <v>5.8935410580980134</v>
      </c>
      <c r="G4392" s="193">
        <f t="shared" si="707"/>
        <v>6.1114746870434855</v>
      </c>
      <c r="H4392" s="193">
        <f t="shared" si="707"/>
        <v>6.3374671495759536</v>
      </c>
      <c r="I4392" s="193">
        <f t="shared" si="707"/>
        <v>6.5718164483446522</v>
      </c>
      <c r="J4392" s="193">
        <f t="shared" si="707"/>
        <v>6.814831605655443</v>
      </c>
      <c r="K4392" s="193">
        <f>MAX(0,(F4392-'2031 forecast'!$C$10))</f>
        <v>0.15654105809801333</v>
      </c>
      <c r="L4392" s="193">
        <f>MAX(0,(G4392-'2031 forecast'!$C$10))</f>
        <v>0.37447468704348541</v>
      </c>
      <c r="M4392" s="193">
        <f>MAX(0,(H4392-'2031 forecast'!$C$10))</f>
        <v>0.60046714957595348</v>
      </c>
      <c r="N4392" s="193">
        <f>MAX(0,(I4392-'2031 forecast'!$C$10))</f>
        <v>0.83481644834465207</v>
      </c>
      <c r="O4392" s="193">
        <f>MAX(0,(J4392-'2031 forecast'!$C$10))</f>
        <v>1.0778316056554429</v>
      </c>
      <c r="P4392" s="175">
        <f t="shared" si="704"/>
        <v>9</v>
      </c>
      <c r="Q4392" s="175">
        <f t="shared" si="705"/>
        <v>9</v>
      </c>
    </row>
    <row r="4393" spans="1:17" s="1" customFormat="1" x14ac:dyDescent="0.3">
      <c r="A4393" s="189">
        <f t="shared" si="703"/>
        <v>44013.874999989355</v>
      </c>
      <c r="B4393" s="190">
        <f t="shared" si="699"/>
        <v>44013</v>
      </c>
      <c r="C4393" s="1">
        <f t="shared" si="700"/>
        <v>21</v>
      </c>
      <c r="D4393" s="191">
        <v>3.6592032822039284</v>
      </c>
      <c r="E4393" s="192">
        <f t="shared" si="701"/>
        <v>1.2706088307836561E-4</v>
      </c>
      <c r="F4393" s="193">
        <f t="shared" si="702"/>
        <v>5.455735150925018</v>
      </c>
      <c r="G4393" s="193">
        <f t="shared" si="707"/>
        <v>5.6574794245773976</v>
      </c>
      <c r="H4393" s="193">
        <f t="shared" si="707"/>
        <v>5.8666838756074542</v>
      </c>
      <c r="I4393" s="193">
        <f t="shared" si="707"/>
        <v>6.083624369324764</v>
      </c>
      <c r="J4393" s="193">
        <f t="shared" si="707"/>
        <v>6.3085869720924679</v>
      </c>
      <c r="K4393" s="193">
        <f>MAX(0,(F4393-'2031 forecast'!$C$10))</f>
        <v>0</v>
      </c>
      <c r="L4393" s="193">
        <f>MAX(0,(G4393-'2031 forecast'!$C$10))</f>
        <v>0</v>
      </c>
      <c r="M4393" s="193">
        <f>MAX(0,(H4393-'2031 forecast'!$C$10))</f>
        <v>0.12968387560745409</v>
      </c>
      <c r="N4393" s="193">
        <f>MAX(0,(I4393-'2031 forecast'!$C$10))</f>
        <v>0.34662436932476393</v>
      </c>
      <c r="O4393" s="193">
        <f>MAX(0,(J4393-'2031 forecast'!$C$10))</f>
        <v>0.57158697209246778</v>
      </c>
      <c r="P4393" s="175" t="str">
        <f t="shared" si="704"/>
        <v/>
      </c>
      <c r="Q4393" s="175" t="str">
        <f t="shared" si="705"/>
        <v/>
      </c>
    </row>
    <row r="4394" spans="1:17" s="1" customFormat="1" x14ac:dyDescent="0.3">
      <c r="A4394" s="189">
        <f t="shared" si="703"/>
        <v>44013.91666665602</v>
      </c>
      <c r="B4394" s="190">
        <f t="shared" si="699"/>
        <v>44013</v>
      </c>
      <c r="C4394" s="1">
        <f t="shared" si="700"/>
        <v>22</v>
      </c>
      <c r="D4394" s="191">
        <v>3.3956804120863615</v>
      </c>
      <c r="E4394" s="192">
        <f t="shared" si="701"/>
        <v>1.1791040795955328E-4</v>
      </c>
      <c r="F4394" s="193">
        <f t="shared" si="702"/>
        <v>5.0628324137184846</v>
      </c>
      <c r="G4394" s="193">
        <f t="shared" si="707"/>
        <v>5.2500477787744995</v>
      </c>
      <c r="H4394" s="193">
        <f t="shared" si="707"/>
        <v>5.4441860656357246</v>
      </c>
      <c r="I4394" s="193">
        <f t="shared" si="707"/>
        <v>5.6455032727684538</v>
      </c>
      <c r="J4394" s="193">
        <f t="shared" si="707"/>
        <v>5.8542648650487719</v>
      </c>
      <c r="K4394" s="193">
        <f>MAX(0,(F4394-'2031 forecast'!$C$10))</f>
        <v>0</v>
      </c>
      <c r="L4394" s="193">
        <f>MAX(0,(G4394-'2031 forecast'!$C$10))</f>
        <v>0</v>
      </c>
      <c r="M4394" s="193">
        <f>MAX(0,(H4394-'2031 forecast'!$C$10))</f>
        <v>0</v>
      </c>
      <c r="N4394" s="193">
        <f>MAX(0,(I4394-'2031 forecast'!$C$10))</f>
        <v>0</v>
      </c>
      <c r="O4394" s="193">
        <f>MAX(0,(J4394-'2031 forecast'!$C$10))</f>
        <v>0.11726486504877176</v>
      </c>
      <c r="P4394" s="175" t="str">
        <f t="shared" si="704"/>
        <v/>
      </c>
      <c r="Q4394" s="175" t="str">
        <f t="shared" si="705"/>
        <v/>
      </c>
    </row>
    <row r="4395" spans="1:17" s="1" customFormat="1" x14ac:dyDescent="0.3">
      <c r="A4395" s="189">
        <f t="shared" si="703"/>
        <v>44013.958333322684</v>
      </c>
      <c r="B4395" s="190">
        <f t="shared" si="699"/>
        <v>44013</v>
      </c>
      <c r="C4395" s="1">
        <f t="shared" si="700"/>
        <v>23</v>
      </c>
      <c r="D4395" s="191">
        <v>3.0794529679452816</v>
      </c>
      <c r="E4395" s="192">
        <f t="shared" si="701"/>
        <v>1.0692983781697848E-4</v>
      </c>
      <c r="F4395" s="193">
        <f t="shared" si="702"/>
        <v>4.5913491290706432</v>
      </c>
      <c r="G4395" s="193">
        <f t="shared" si="707"/>
        <v>4.7611298038110208</v>
      </c>
      <c r="H4395" s="193">
        <f t="shared" si="707"/>
        <v>4.9371886936696487</v>
      </c>
      <c r="I4395" s="193">
        <f t="shared" si="707"/>
        <v>5.119757956900882</v>
      </c>
      <c r="J4395" s="193">
        <f t="shared" si="707"/>
        <v>5.309078336596337</v>
      </c>
      <c r="K4395" s="193">
        <f>MAX(0,(F4395-'2031 forecast'!$C$10))</f>
        <v>0</v>
      </c>
      <c r="L4395" s="193">
        <f>MAX(0,(G4395-'2031 forecast'!$C$10))</f>
        <v>0</v>
      </c>
      <c r="M4395" s="193">
        <f>MAX(0,(H4395-'2031 forecast'!$C$10))</f>
        <v>0</v>
      </c>
      <c r="N4395" s="193">
        <f>MAX(0,(I4395-'2031 forecast'!$C$10))</f>
        <v>0</v>
      </c>
      <c r="O4395" s="193">
        <f>MAX(0,(J4395-'2031 forecast'!$C$10))</f>
        <v>0</v>
      </c>
      <c r="P4395" s="175" t="str">
        <f t="shared" si="704"/>
        <v/>
      </c>
      <c r="Q4395" s="175" t="str">
        <f t="shared" si="705"/>
        <v/>
      </c>
    </row>
    <row r="4396" spans="1:17" s="1" customFormat="1" x14ac:dyDescent="0.3">
      <c r="A4396" s="189">
        <f t="shared" si="703"/>
        <v>44013.999999989348</v>
      </c>
      <c r="B4396" s="190">
        <f t="shared" si="699"/>
        <v>44013</v>
      </c>
      <c r="C4396" s="1">
        <f t="shared" si="700"/>
        <v>0</v>
      </c>
      <c r="D4396" s="191">
        <v>2.7105209497806877</v>
      </c>
      <c r="E4396" s="192">
        <f t="shared" si="701"/>
        <v>9.4119172650641191E-5</v>
      </c>
      <c r="F4396" s="193">
        <f t="shared" si="702"/>
        <v>4.0412852969814947</v>
      </c>
      <c r="G4396" s="193">
        <f t="shared" si="707"/>
        <v>4.1907254996869616</v>
      </c>
      <c r="H4396" s="193">
        <f t="shared" si="707"/>
        <v>4.3456917597092257</v>
      </c>
      <c r="I4396" s="193">
        <f t="shared" si="707"/>
        <v>4.5063884217220469</v>
      </c>
      <c r="J4396" s="193">
        <f t="shared" si="707"/>
        <v>4.6730273867351615</v>
      </c>
      <c r="K4396" s="193">
        <f>MAX(0,(F4396-'2031 forecast'!$C$10))</f>
        <v>0</v>
      </c>
      <c r="L4396" s="193">
        <f>MAX(0,(G4396-'2031 forecast'!$C$10))</f>
        <v>0</v>
      </c>
      <c r="M4396" s="193">
        <f>MAX(0,(H4396-'2031 forecast'!$C$10))</f>
        <v>0</v>
      </c>
      <c r="N4396" s="193">
        <f>MAX(0,(I4396-'2031 forecast'!$C$10))</f>
        <v>0</v>
      </c>
      <c r="O4396" s="193">
        <f>MAX(0,(J4396-'2031 forecast'!$C$10))</f>
        <v>0</v>
      </c>
      <c r="P4396" s="175" t="str">
        <f t="shared" si="704"/>
        <v/>
      </c>
      <c r="Q4396" s="175" t="str">
        <f t="shared" si="705"/>
        <v/>
      </c>
    </row>
    <row r="4397" spans="1:17" s="1" customFormat="1" x14ac:dyDescent="0.3">
      <c r="A4397" s="189">
        <f t="shared" si="703"/>
        <v>44014.041666656012</v>
      </c>
      <c r="B4397" s="190">
        <f t="shared" si="699"/>
        <v>44014</v>
      </c>
      <c r="C4397" s="1">
        <f t="shared" si="700"/>
        <v>1</v>
      </c>
      <c r="D4397" s="191">
        <v>2.6352287011756683</v>
      </c>
      <c r="E4397" s="192">
        <f t="shared" si="701"/>
        <v>9.1504751188123379E-5</v>
      </c>
      <c r="F4397" s="193">
        <f t="shared" si="702"/>
        <v>3.9290273720653421</v>
      </c>
      <c r="G4397" s="193">
        <f t="shared" si="707"/>
        <v>4.0743164580289903</v>
      </c>
      <c r="H4397" s="193">
        <f t="shared" si="707"/>
        <v>4.2249780997173021</v>
      </c>
      <c r="I4397" s="193">
        <f t="shared" si="707"/>
        <v>4.3812109655631017</v>
      </c>
      <c r="J4397" s="193">
        <f t="shared" si="707"/>
        <v>4.543221070436962</v>
      </c>
      <c r="K4397" s="193">
        <f>MAX(0,(F4397-'2031 forecast'!$C$10))</f>
        <v>0</v>
      </c>
      <c r="L4397" s="193">
        <f>MAX(0,(G4397-'2031 forecast'!$C$10))</f>
        <v>0</v>
      </c>
      <c r="M4397" s="193">
        <f>MAX(0,(H4397-'2031 forecast'!$C$10))</f>
        <v>0</v>
      </c>
      <c r="N4397" s="193">
        <f>MAX(0,(I4397-'2031 forecast'!$C$10))</f>
        <v>0</v>
      </c>
      <c r="O4397" s="193">
        <f>MAX(0,(J4397-'2031 forecast'!$C$10))</f>
        <v>0</v>
      </c>
      <c r="P4397" s="175" t="str">
        <f t="shared" si="704"/>
        <v/>
      </c>
      <c r="Q4397" s="175" t="str">
        <f t="shared" si="705"/>
        <v/>
      </c>
    </row>
    <row r="4398" spans="1:17" s="1" customFormat="1" x14ac:dyDescent="0.3">
      <c r="A4398" s="189">
        <f t="shared" si="703"/>
        <v>44014.083333322676</v>
      </c>
      <c r="B4398" s="190">
        <f t="shared" si="699"/>
        <v>44014</v>
      </c>
      <c r="C4398" s="1">
        <f t="shared" si="700"/>
        <v>2</v>
      </c>
      <c r="D4398" s="191">
        <v>2.514761103407638</v>
      </c>
      <c r="E4398" s="192">
        <f t="shared" si="701"/>
        <v>8.7321676848094892E-5</v>
      </c>
      <c r="F4398" s="193">
        <f t="shared" si="702"/>
        <v>3.7494146921994984</v>
      </c>
      <c r="G4398" s="193">
        <f t="shared" si="707"/>
        <v>3.8880619913762366</v>
      </c>
      <c r="H4398" s="193">
        <f t="shared" si="707"/>
        <v>4.0318362437302264</v>
      </c>
      <c r="I4398" s="193">
        <f t="shared" si="707"/>
        <v>4.1809270357087884</v>
      </c>
      <c r="J4398" s="193">
        <f t="shared" si="707"/>
        <v>4.3355309643598448</v>
      </c>
      <c r="K4398" s="193">
        <f>MAX(0,(F4398-'2031 forecast'!$C$10))</f>
        <v>0</v>
      </c>
      <c r="L4398" s="193">
        <f>MAX(0,(G4398-'2031 forecast'!$C$10))</f>
        <v>0</v>
      </c>
      <c r="M4398" s="193">
        <f>MAX(0,(H4398-'2031 forecast'!$C$10))</f>
        <v>0</v>
      </c>
      <c r="N4398" s="193">
        <f>MAX(0,(I4398-'2031 forecast'!$C$10))</f>
        <v>0</v>
      </c>
      <c r="O4398" s="193">
        <f>MAX(0,(J4398-'2031 forecast'!$C$10))</f>
        <v>0</v>
      </c>
      <c r="P4398" s="175" t="str">
        <f t="shared" si="704"/>
        <v/>
      </c>
      <c r="Q4398" s="175" t="str">
        <f t="shared" si="705"/>
        <v/>
      </c>
    </row>
    <row r="4399" spans="1:17" s="1" customFormat="1" x14ac:dyDescent="0.3">
      <c r="A4399" s="189">
        <f t="shared" si="703"/>
        <v>44014.124999989341</v>
      </c>
      <c r="B4399" s="190">
        <f t="shared" si="699"/>
        <v>44014</v>
      </c>
      <c r="C4399" s="1">
        <f t="shared" si="700"/>
        <v>3</v>
      </c>
      <c r="D4399" s="191">
        <v>2.3566473813370976</v>
      </c>
      <c r="E4399" s="192">
        <f t="shared" si="701"/>
        <v>8.1831391776807471E-5</v>
      </c>
      <c r="F4399" s="193">
        <f t="shared" si="702"/>
        <v>3.5136730498755773</v>
      </c>
      <c r="G4399" s="193">
        <f t="shared" si="707"/>
        <v>3.6436030038944964</v>
      </c>
      <c r="H4399" s="193">
        <f t="shared" si="707"/>
        <v>3.7783375577471872</v>
      </c>
      <c r="I4399" s="193">
        <f t="shared" si="707"/>
        <v>3.9180543777750017</v>
      </c>
      <c r="J4399" s="193">
        <f t="shared" si="707"/>
        <v>4.0629377001336255</v>
      </c>
      <c r="K4399" s="193">
        <f>MAX(0,(F4399-'2031 forecast'!$C$10))</f>
        <v>0</v>
      </c>
      <c r="L4399" s="193">
        <f>MAX(0,(G4399-'2031 forecast'!$C$10))</f>
        <v>0</v>
      </c>
      <c r="M4399" s="193">
        <f>MAX(0,(H4399-'2031 forecast'!$C$10))</f>
        <v>0</v>
      </c>
      <c r="N4399" s="193">
        <f>MAX(0,(I4399-'2031 forecast'!$C$10))</f>
        <v>0</v>
      </c>
      <c r="O4399" s="193">
        <f>MAX(0,(J4399-'2031 forecast'!$C$10))</f>
        <v>0</v>
      </c>
      <c r="P4399" s="175" t="str">
        <f t="shared" si="704"/>
        <v/>
      </c>
      <c r="Q4399" s="175" t="str">
        <f t="shared" si="705"/>
        <v/>
      </c>
    </row>
    <row r="4400" spans="1:17" s="1" customFormat="1" x14ac:dyDescent="0.3">
      <c r="A4400" s="189">
        <f t="shared" si="703"/>
        <v>44014.166666656005</v>
      </c>
      <c r="B4400" s="190">
        <f t="shared" si="699"/>
        <v>44014</v>
      </c>
      <c r="C4400" s="1">
        <f t="shared" si="700"/>
        <v>4</v>
      </c>
      <c r="D4400" s="191">
        <v>2.3340597067555917</v>
      </c>
      <c r="E4400" s="192">
        <f t="shared" si="701"/>
        <v>8.1047065338052119E-5</v>
      </c>
      <c r="F4400" s="193">
        <f t="shared" si="702"/>
        <v>3.4799956724007308</v>
      </c>
      <c r="G4400" s="193">
        <f t="shared" si="707"/>
        <v>3.6086802913971048</v>
      </c>
      <c r="H4400" s="193">
        <f t="shared" si="707"/>
        <v>3.7421234597496102</v>
      </c>
      <c r="I4400" s="193">
        <f t="shared" si="707"/>
        <v>3.8805011409273176</v>
      </c>
      <c r="J4400" s="193">
        <f t="shared" si="707"/>
        <v>4.0239958052441658</v>
      </c>
      <c r="K4400" s="193">
        <f>MAX(0,(F4400-'2031 forecast'!$C$10))</f>
        <v>0</v>
      </c>
      <c r="L4400" s="193">
        <f>MAX(0,(G4400-'2031 forecast'!$C$10))</f>
        <v>0</v>
      </c>
      <c r="M4400" s="193">
        <f>MAX(0,(H4400-'2031 forecast'!$C$10))</f>
        <v>0</v>
      </c>
      <c r="N4400" s="193">
        <f>MAX(0,(I4400-'2031 forecast'!$C$10))</f>
        <v>0</v>
      </c>
      <c r="O4400" s="193">
        <f>MAX(0,(J4400-'2031 forecast'!$C$10))</f>
        <v>0</v>
      </c>
      <c r="P4400" s="175" t="str">
        <f t="shared" si="704"/>
        <v/>
      </c>
      <c r="Q4400" s="175" t="str">
        <f t="shared" si="705"/>
        <v/>
      </c>
    </row>
    <row r="4401" spans="1:17" s="1" customFormat="1" x14ac:dyDescent="0.3">
      <c r="A4401" s="189">
        <f t="shared" si="703"/>
        <v>44014.208333322669</v>
      </c>
      <c r="B4401" s="190">
        <f t="shared" si="699"/>
        <v>44014</v>
      </c>
      <c r="C4401" s="1">
        <f t="shared" si="700"/>
        <v>5</v>
      </c>
      <c r="D4401" s="191">
        <v>2.3717058310581018</v>
      </c>
      <c r="E4401" s="192">
        <f t="shared" si="701"/>
        <v>8.2354276069311052E-5</v>
      </c>
      <c r="F4401" s="193">
        <f t="shared" si="702"/>
        <v>3.5361246348588082</v>
      </c>
      <c r="G4401" s="193">
        <f t="shared" si="707"/>
        <v>3.6668848122260917</v>
      </c>
      <c r="H4401" s="193">
        <f t="shared" si="707"/>
        <v>3.802480289745573</v>
      </c>
      <c r="I4401" s="193">
        <f t="shared" si="707"/>
        <v>3.9430898690067919</v>
      </c>
      <c r="J4401" s="193">
        <f t="shared" si="707"/>
        <v>4.0888989633932669</v>
      </c>
      <c r="K4401" s="193">
        <f>MAX(0,(F4401-'2031 forecast'!$C$10))</f>
        <v>0</v>
      </c>
      <c r="L4401" s="193">
        <f>MAX(0,(G4401-'2031 forecast'!$C$10))</f>
        <v>0</v>
      </c>
      <c r="M4401" s="193">
        <f>MAX(0,(H4401-'2031 forecast'!$C$10))</f>
        <v>0</v>
      </c>
      <c r="N4401" s="193">
        <f>MAX(0,(I4401-'2031 forecast'!$C$10))</f>
        <v>0</v>
      </c>
      <c r="O4401" s="193">
        <f>MAX(0,(J4401-'2031 forecast'!$C$10))</f>
        <v>0</v>
      </c>
      <c r="P4401" s="175" t="str">
        <f t="shared" si="704"/>
        <v/>
      </c>
      <c r="Q4401" s="175" t="str">
        <f t="shared" si="705"/>
        <v/>
      </c>
    </row>
    <row r="4402" spans="1:17" s="1" customFormat="1" x14ac:dyDescent="0.3">
      <c r="A4402" s="189">
        <f t="shared" si="703"/>
        <v>44014.249999989333</v>
      </c>
      <c r="B4402" s="190">
        <f t="shared" si="699"/>
        <v>44014</v>
      </c>
      <c r="C4402" s="1">
        <f t="shared" si="700"/>
        <v>6</v>
      </c>
      <c r="D4402" s="191">
        <v>2.6954625000596839</v>
      </c>
      <c r="E4402" s="192">
        <f t="shared" si="701"/>
        <v>9.3596288358137637E-5</v>
      </c>
      <c r="F4402" s="193">
        <f t="shared" si="702"/>
        <v>4.0188337119982647</v>
      </c>
      <c r="G4402" s="193">
        <f t="shared" si="707"/>
        <v>4.1674436913553672</v>
      </c>
      <c r="H4402" s="193">
        <f t="shared" si="707"/>
        <v>4.3215490277108417</v>
      </c>
      <c r="I4402" s="193">
        <f t="shared" si="707"/>
        <v>4.4813529304902584</v>
      </c>
      <c r="J4402" s="193">
        <f t="shared" si="707"/>
        <v>4.6470661234755219</v>
      </c>
      <c r="K4402" s="193">
        <f>MAX(0,(F4402-'2031 forecast'!$C$10))</f>
        <v>0</v>
      </c>
      <c r="L4402" s="193">
        <f>MAX(0,(G4402-'2031 forecast'!$C$10))</f>
        <v>0</v>
      </c>
      <c r="M4402" s="193">
        <f>MAX(0,(H4402-'2031 forecast'!$C$10))</f>
        <v>0</v>
      </c>
      <c r="N4402" s="193">
        <f>MAX(0,(I4402-'2031 forecast'!$C$10))</f>
        <v>0</v>
      </c>
      <c r="O4402" s="193">
        <f>MAX(0,(J4402-'2031 forecast'!$C$10))</f>
        <v>0</v>
      </c>
      <c r="P4402" s="175" t="str">
        <f t="shared" si="704"/>
        <v/>
      </c>
      <c r="Q4402" s="175" t="str">
        <f t="shared" si="705"/>
        <v/>
      </c>
    </row>
    <row r="4403" spans="1:17" s="1" customFormat="1" x14ac:dyDescent="0.3">
      <c r="A4403" s="189">
        <f t="shared" si="703"/>
        <v>44014.291666655998</v>
      </c>
      <c r="B4403" s="190">
        <f t="shared" si="699"/>
        <v>44014</v>
      </c>
      <c r="C4403" s="1">
        <f t="shared" si="700"/>
        <v>7</v>
      </c>
      <c r="D4403" s="191">
        <v>3.2450959148763232</v>
      </c>
      <c r="E4403" s="192">
        <f t="shared" si="701"/>
        <v>1.1268156503451764E-4</v>
      </c>
      <c r="F4403" s="193">
        <f t="shared" si="702"/>
        <v>4.8383165638861785</v>
      </c>
      <c r="G4403" s="193">
        <f t="shared" si="707"/>
        <v>5.017229695458556</v>
      </c>
      <c r="H4403" s="193">
        <f t="shared" si="707"/>
        <v>5.2027587456518782</v>
      </c>
      <c r="I4403" s="193">
        <f t="shared" si="707"/>
        <v>5.3951483604505617</v>
      </c>
      <c r="J4403" s="193">
        <f t="shared" si="707"/>
        <v>5.5946522324523729</v>
      </c>
      <c r="K4403" s="193">
        <f>MAX(0,(F4403-'2031 forecast'!$C$10))</f>
        <v>0</v>
      </c>
      <c r="L4403" s="193">
        <f>MAX(0,(G4403-'2031 forecast'!$C$10))</f>
        <v>0</v>
      </c>
      <c r="M4403" s="193">
        <f>MAX(0,(H4403-'2031 forecast'!$C$10))</f>
        <v>0</v>
      </c>
      <c r="N4403" s="193">
        <f>MAX(0,(I4403-'2031 forecast'!$C$10))</f>
        <v>0</v>
      </c>
      <c r="O4403" s="193">
        <f>MAX(0,(J4403-'2031 forecast'!$C$10))</f>
        <v>0</v>
      </c>
      <c r="P4403" s="175" t="str">
        <f t="shared" si="704"/>
        <v/>
      </c>
      <c r="Q4403" s="175" t="str">
        <f t="shared" si="705"/>
        <v/>
      </c>
    </row>
    <row r="4404" spans="1:17" s="1" customFormat="1" x14ac:dyDescent="0.3">
      <c r="A4404" s="189">
        <f t="shared" si="703"/>
        <v>44014.333333322662</v>
      </c>
      <c r="B4404" s="190">
        <f t="shared" si="699"/>
        <v>44014</v>
      </c>
      <c r="C4404" s="1">
        <f t="shared" si="700"/>
        <v>8</v>
      </c>
      <c r="D4404" s="191">
        <v>3.7947293296929629</v>
      </c>
      <c r="E4404" s="192">
        <f t="shared" si="701"/>
        <v>1.3176684171089769E-4</v>
      </c>
      <c r="F4404" s="193">
        <f t="shared" si="702"/>
        <v>5.6577994157740941</v>
      </c>
      <c r="G4404" s="193">
        <f t="shared" si="707"/>
        <v>5.8670156995617466</v>
      </c>
      <c r="H4404" s="193">
        <f t="shared" si="707"/>
        <v>6.0839684635929165</v>
      </c>
      <c r="I4404" s="193">
        <f t="shared" si="707"/>
        <v>6.3089437904108667</v>
      </c>
      <c r="J4404" s="193">
        <f t="shared" si="707"/>
        <v>6.5422383414292264</v>
      </c>
      <c r="K4404" s="193">
        <f>MAX(0,(F4404-'2031 forecast'!$C$10))</f>
        <v>0</v>
      </c>
      <c r="L4404" s="193">
        <f>MAX(0,(G4404-'2031 forecast'!$C$10))</f>
        <v>0.13001569956174652</v>
      </c>
      <c r="M4404" s="193">
        <f>MAX(0,(H4404-'2031 forecast'!$C$10))</f>
        <v>0.34696846359291644</v>
      </c>
      <c r="N4404" s="193">
        <f>MAX(0,(I4404-'2031 forecast'!$C$10))</f>
        <v>0.57194379041086663</v>
      </c>
      <c r="O4404" s="193">
        <f>MAX(0,(J4404-'2031 forecast'!$C$10))</f>
        <v>0.80523834142922635</v>
      </c>
      <c r="P4404" s="175" t="str">
        <f t="shared" si="704"/>
        <v/>
      </c>
      <c r="Q4404" s="175" t="str">
        <f t="shared" si="705"/>
        <v/>
      </c>
    </row>
    <row r="4405" spans="1:17" s="1" customFormat="1" x14ac:dyDescent="0.3">
      <c r="A4405" s="189">
        <f t="shared" si="703"/>
        <v>44014.374999989326</v>
      </c>
      <c r="B4405" s="190">
        <f t="shared" si="699"/>
        <v>44014</v>
      </c>
      <c r="C4405" s="1">
        <f t="shared" si="700"/>
        <v>9</v>
      </c>
      <c r="D4405" s="191">
        <v>4.2841289456255867</v>
      </c>
      <c r="E4405" s="192">
        <f t="shared" si="701"/>
        <v>1.4876058121726342E-4</v>
      </c>
      <c r="F4405" s="193">
        <f t="shared" si="702"/>
        <v>6.387475927729084</v>
      </c>
      <c r="G4405" s="193">
        <f t="shared" ref="G4405:J4424" si="708">$E4405*G$2</f>
        <v>6.6236744703385577</v>
      </c>
      <c r="H4405" s="193">
        <f t="shared" si="708"/>
        <v>6.8686072535404143</v>
      </c>
      <c r="I4405" s="193">
        <f t="shared" si="708"/>
        <v>7.1225972554440125</v>
      </c>
      <c r="J4405" s="193">
        <f t="shared" si="708"/>
        <v>7.3859793973675183</v>
      </c>
      <c r="K4405" s="193">
        <f>MAX(0,(F4405-'2031 forecast'!$C$10))</f>
        <v>0.65047592772908391</v>
      </c>
      <c r="L4405" s="193">
        <f>MAX(0,(G4405-'2031 forecast'!$C$10))</f>
        <v>0.88667447033855762</v>
      </c>
      <c r="M4405" s="193">
        <f>MAX(0,(H4405-'2031 forecast'!$C$10))</f>
        <v>1.1316072535404142</v>
      </c>
      <c r="N4405" s="193">
        <f>MAX(0,(I4405-'2031 forecast'!$C$10))</f>
        <v>1.3855972554440124</v>
      </c>
      <c r="O4405" s="193">
        <f>MAX(0,(J4405-'2031 forecast'!$C$10))</f>
        <v>1.6489793973675182</v>
      </c>
      <c r="P4405" s="175">
        <f t="shared" si="704"/>
        <v>1</v>
      </c>
      <c r="Q4405" s="175" t="str">
        <f t="shared" si="705"/>
        <v/>
      </c>
    </row>
    <row r="4406" spans="1:17" s="1" customFormat="1" x14ac:dyDescent="0.3">
      <c r="A4406" s="189">
        <f t="shared" si="703"/>
        <v>44014.41666665599</v>
      </c>
      <c r="B4406" s="190">
        <f t="shared" si="699"/>
        <v>44014</v>
      </c>
      <c r="C4406" s="1">
        <f t="shared" si="700"/>
        <v>10</v>
      </c>
      <c r="D4406" s="191">
        <v>4.6907070880926893</v>
      </c>
      <c r="E4406" s="192">
        <f t="shared" si="701"/>
        <v>1.6287845711485959E-4</v>
      </c>
      <c r="F4406" s="193">
        <f t="shared" si="702"/>
        <v>6.9936687222763076</v>
      </c>
      <c r="G4406" s="193">
        <f t="shared" si="708"/>
        <v>7.2522832952916012</v>
      </c>
      <c r="H4406" s="193">
        <f t="shared" si="708"/>
        <v>7.520461017496797</v>
      </c>
      <c r="I4406" s="193">
        <f t="shared" si="708"/>
        <v>7.7985555187023197</v>
      </c>
      <c r="J4406" s="193">
        <f t="shared" si="708"/>
        <v>8.0869335053777913</v>
      </c>
      <c r="K4406" s="193">
        <f>MAX(0,(F4406-'2031 forecast'!$C$10))</f>
        <v>1.2566687222763075</v>
      </c>
      <c r="L4406" s="193">
        <f>MAX(0,(G4406-'2031 forecast'!$C$10))</f>
        <v>1.5152832952916011</v>
      </c>
      <c r="M4406" s="193">
        <f>MAX(0,(H4406-'2031 forecast'!$C$10))</f>
        <v>1.7834610174967969</v>
      </c>
      <c r="N4406" s="193">
        <f>MAX(0,(I4406-'2031 forecast'!$C$10))</f>
        <v>2.0615555187023196</v>
      </c>
      <c r="O4406" s="193">
        <f>MAX(0,(J4406-'2031 forecast'!$C$10))</f>
        <v>2.3499335053777912</v>
      </c>
      <c r="P4406" s="175">
        <f t="shared" si="704"/>
        <v>2</v>
      </c>
      <c r="Q4406" s="175" t="str">
        <f t="shared" si="705"/>
        <v/>
      </c>
    </row>
    <row r="4407" spans="1:17" s="1" customFormat="1" x14ac:dyDescent="0.3">
      <c r="A4407" s="189">
        <f t="shared" si="703"/>
        <v>44014.458333322655</v>
      </c>
      <c r="B4407" s="190">
        <f t="shared" si="699"/>
        <v>44014</v>
      </c>
      <c r="C4407" s="1">
        <f t="shared" si="700"/>
        <v>11</v>
      </c>
      <c r="D4407" s="191">
        <v>5.0445806565362803</v>
      </c>
      <c r="E4407" s="192">
        <f t="shared" si="701"/>
        <v>1.7516623798869335E-4</v>
      </c>
      <c r="F4407" s="193">
        <f t="shared" si="702"/>
        <v>7.5212809693822278</v>
      </c>
      <c r="G4407" s="193">
        <f t="shared" si="708"/>
        <v>7.7994057910840677</v>
      </c>
      <c r="H4407" s="193">
        <f t="shared" si="708"/>
        <v>8.0878152194588377</v>
      </c>
      <c r="I4407" s="193">
        <f t="shared" si="708"/>
        <v>8.3868895626493671</v>
      </c>
      <c r="J4407" s="193">
        <f t="shared" si="708"/>
        <v>8.6970231919793282</v>
      </c>
      <c r="K4407" s="193">
        <f>MAX(0,(F4407-'2031 forecast'!$C$10))</f>
        <v>1.7842809693822277</v>
      </c>
      <c r="L4407" s="193">
        <f>MAX(0,(G4407-'2031 forecast'!$C$10))</f>
        <v>2.0624057910840676</v>
      </c>
      <c r="M4407" s="193">
        <f>MAX(0,(H4407-'2031 forecast'!$C$10))</f>
        <v>2.3508152194588376</v>
      </c>
      <c r="N4407" s="193">
        <f>MAX(0,(I4407-'2031 forecast'!$C$10))</f>
        <v>2.649889562649367</v>
      </c>
      <c r="O4407" s="193">
        <f>MAX(0,(J4407-'2031 forecast'!$C$10))</f>
        <v>2.9600231919793281</v>
      </c>
      <c r="P4407" s="175">
        <f t="shared" si="704"/>
        <v>3</v>
      </c>
      <c r="Q4407" s="175" t="str">
        <f t="shared" si="705"/>
        <v/>
      </c>
    </row>
    <row r="4408" spans="1:17" s="1" customFormat="1" x14ac:dyDescent="0.3">
      <c r="A4408" s="189">
        <f t="shared" si="703"/>
        <v>44014.499999989319</v>
      </c>
      <c r="B4408" s="190">
        <f t="shared" si="699"/>
        <v>44014</v>
      </c>
      <c r="C4408" s="1">
        <f t="shared" si="700"/>
        <v>12</v>
      </c>
      <c r="D4408" s="191">
        <v>5.3231619763748501</v>
      </c>
      <c r="E4408" s="192">
        <f t="shared" si="701"/>
        <v>1.8483959740000922E-4</v>
      </c>
      <c r="F4408" s="193">
        <f t="shared" si="702"/>
        <v>7.9366352915719913</v>
      </c>
      <c r="G4408" s="193">
        <f t="shared" si="708"/>
        <v>8.2301192452185603</v>
      </c>
      <c r="H4408" s="193">
        <f t="shared" si="708"/>
        <v>8.5344557614289513</v>
      </c>
      <c r="I4408" s="193">
        <f t="shared" si="708"/>
        <v>8.8500461504374641</v>
      </c>
      <c r="J4408" s="193">
        <f t="shared" si="708"/>
        <v>9.1773065622826628</v>
      </c>
      <c r="K4408" s="193">
        <f>MAX(0,(F4408-'2031 forecast'!$C$10))</f>
        <v>2.1996352915719912</v>
      </c>
      <c r="L4408" s="193">
        <f>MAX(0,(G4408-'2031 forecast'!$C$10))</f>
        <v>2.4931192452185602</v>
      </c>
      <c r="M4408" s="193">
        <f>MAX(0,(H4408-'2031 forecast'!$C$10))</f>
        <v>2.7974557614289512</v>
      </c>
      <c r="N4408" s="193">
        <f>MAX(0,(I4408-'2031 forecast'!$C$10))</f>
        <v>3.113046150437464</v>
      </c>
      <c r="O4408" s="193">
        <f>MAX(0,(J4408-'2031 forecast'!$C$10))</f>
        <v>3.4403065622826627</v>
      </c>
      <c r="P4408" s="175">
        <f t="shared" si="704"/>
        <v>4</v>
      </c>
      <c r="Q4408" s="175" t="str">
        <f t="shared" si="705"/>
        <v/>
      </c>
    </row>
    <row r="4409" spans="1:17" s="1" customFormat="1" x14ac:dyDescent="0.3">
      <c r="A4409" s="189">
        <f t="shared" si="703"/>
        <v>44014.541666655983</v>
      </c>
      <c r="B4409" s="190">
        <f t="shared" si="699"/>
        <v>44014</v>
      </c>
      <c r="C4409" s="1">
        <f t="shared" si="700"/>
        <v>13</v>
      </c>
      <c r="D4409" s="191">
        <v>5.6544478702369352</v>
      </c>
      <c r="E4409" s="192">
        <f t="shared" si="701"/>
        <v>1.9634305183508763E-4</v>
      </c>
      <c r="F4409" s="193">
        <f t="shared" si="702"/>
        <v>8.4305701612030646</v>
      </c>
      <c r="G4409" s="193">
        <f t="shared" si="708"/>
        <v>8.7423190285136343</v>
      </c>
      <c r="H4409" s="193">
        <f t="shared" si="708"/>
        <v>9.0655958653934139</v>
      </c>
      <c r="I4409" s="193">
        <f t="shared" si="708"/>
        <v>9.4008269575368271</v>
      </c>
      <c r="J4409" s="193">
        <f t="shared" si="708"/>
        <v>9.7484543539947399</v>
      </c>
      <c r="K4409" s="193">
        <f>MAX(0,(F4409-'2031 forecast'!$C$10))</f>
        <v>2.6935701612030645</v>
      </c>
      <c r="L4409" s="193">
        <f>MAX(0,(G4409-'2031 forecast'!$C$10))</f>
        <v>3.0053190285136342</v>
      </c>
      <c r="M4409" s="193">
        <f>MAX(0,(H4409-'2031 forecast'!$C$10))</f>
        <v>3.3285958653934138</v>
      </c>
      <c r="N4409" s="193">
        <f>MAX(0,(I4409-'2031 forecast'!$C$10))</f>
        <v>3.663826957536827</v>
      </c>
      <c r="O4409" s="193">
        <f>MAX(0,(J4409-'2031 forecast'!$C$10))</f>
        <v>4.0114543539947398</v>
      </c>
      <c r="P4409" s="175">
        <f t="shared" si="704"/>
        <v>5</v>
      </c>
      <c r="Q4409" s="175" t="str">
        <f t="shared" si="705"/>
        <v/>
      </c>
    </row>
    <row r="4410" spans="1:17" s="1" customFormat="1" x14ac:dyDescent="0.3">
      <c r="A4410" s="189">
        <f t="shared" si="703"/>
        <v>44014.583333322647</v>
      </c>
      <c r="B4410" s="190">
        <f t="shared" si="699"/>
        <v>44014</v>
      </c>
      <c r="C4410" s="1">
        <f t="shared" si="700"/>
        <v>14</v>
      </c>
      <c r="D4410" s="191">
        <v>5.6243309707949267</v>
      </c>
      <c r="E4410" s="192">
        <f t="shared" si="701"/>
        <v>1.9529728325008047E-4</v>
      </c>
      <c r="F4410" s="193">
        <f t="shared" si="702"/>
        <v>8.3856669912366009</v>
      </c>
      <c r="G4410" s="193">
        <f t="shared" si="708"/>
        <v>8.6957554118504454</v>
      </c>
      <c r="H4410" s="193">
        <f t="shared" si="708"/>
        <v>9.0173104013966423</v>
      </c>
      <c r="I4410" s="193">
        <f t="shared" si="708"/>
        <v>9.3507559750732483</v>
      </c>
      <c r="J4410" s="193">
        <f t="shared" si="708"/>
        <v>9.6965318274754591</v>
      </c>
      <c r="K4410" s="193">
        <f>MAX(0,(F4410-'2031 forecast'!$C$10))</f>
        <v>2.6486669912366008</v>
      </c>
      <c r="L4410" s="193">
        <f>MAX(0,(G4410-'2031 forecast'!$C$10))</f>
        <v>2.9587554118504453</v>
      </c>
      <c r="M4410" s="193">
        <f>MAX(0,(H4410-'2031 forecast'!$C$10))</f>
        <v>3.2803104013966422</v>
      </c>
      <c r="N4410" s="193">
        <f>MAX(0,(I4410-'2031 forecast'!$C$10))</f>
        <v>3.6137559750732482</v>
      </c>
      <c r="O4410" s="193">
        <f>MAX(0,(J4410-'2031 forecast'!$C$10))</f>
        <v>3.959531827475459</v>
      </c>
      <c r="P4410" s="175">
        <f t="shared" si="704"/>
        <v>6</v>
      </c>
      <c r="Q4410" s="175" t="str">
        <f t="shared" si="705"/>
        <v/>
      </c>
    </row>
    <row r="4411" spans="1:17" s="1" customFormat="1" x14ac:dyDescent="0.3">
      <c r="A4411" s="189">
        <f t="shared" si="703"/>
        <v>44014.624999989312</v>
      </c>
      <c r="B4411" s="190">
        <f t="shared" si="699"/>
        <v>44014</v>
      </c>
      <c r="C4411" s="1">
        <f t="shared" si="700"/>
        <v>15</v>
      </c>
      <c r="D4411" s="191">
        <v>5.511392597887399</v>
      </c>
      <c r="E4411" s="192">
        <f t="shared" si="701"/>
        <v>1.9137565105630379E-4</v>
      </c>
      <c r="F4411" s="193">
        <f t="shared" si="702"/>
        <v>8.2172801038623735</v>
      </c>
      <c r="G4411" s="193">
        <f t="shared" si="708"/>
        <v>8.5211418493634898</v>
      </c>
      <c r="H4411" s="193">
        <f t="shared" si="708"/>
        <v>8.8362399114087609</v>
      </c>
      <c r="I4411" s="193">
        <f t="shared" si="708"/>
        <v>9.1629897908348301</v>
      </c>
      <c r="J4411" s="193">
        <f t="shared" si="708"/>
        <v>9.501822353028162</v>
      </c>
      <c r="K4411" s="193">
        <f>MAX(0,(F4411-'2031 forecast'!$C$10))</f>
        <v>2.4802801038623734</v>
      </c>
      <c r="L4411" s="193">
        <f>MAX(0,(G4411-'2031 forecast'!$C$10))</f>
        <v>2.7841418493634897</v>
      </c>
      <c r="M4411" s="193">
        <f>MAX(0,(H4411-'2031 forecast'!$C$10))</f>
        <v>3.0992399114087608</v>
      </c>
      <c r="N4411" s="193">
        <f>MAX(0,(I4411-'2031 forecast'!$C$10))</f>
        <v>3.42598979083483</v>
      </c>
      <c r="O4411" s="193">
        <f>MAX(0,(J4411-'2031 forecast'!$C$10))</f>
        <v>3.7648223530281619</v>
      </c>
      <c r="P4411" s="175">
        <f t="shared" si="704"/>
        <v>7</v>
      </c>
      <c r="Q4411" s="175" t="str">
        <f t="shared" si="705"/>
        <v/>
      </c>
    </row>
    <row r="4412" spans="1:17" s="1" customFormat="1" x14ac:dyDescent="0.3">
      <c r="A4412" s="189">
        <f t="shared" si="703"/>
        <v>44014.666666655976</v>
      </c>
      <c r="B4412" s="190">
        <f t="shared" si="699"/>
        <v>44014</v>
      </c>
      <c r="C4412" s="1">
        <f t="shared" si="700"/>
        <v>16</v>
      </c>
      <c r="D4412" s="191">
        <v>5.4210418995613754</v>
      </c>
      <c r="E4412" s="192">
        <f t="shared" si="701"/>
        <v>1.8823834530128238E-4</v>
      </c>
      <c r="F4412" s="193">
        <f t="shared" si="702"/>
        <v>8.0825705939629895</v>
      </c>
      <c r="G4412" s="193">
        <f t="shared" si="708"/>
        <v>8.3814509993739232</v>
      </c>
      <c r="H4412" s="193">
        <f t="shared" si="708"/>
        <v>8.6913835194184514</v>
      </c>
      <c r="I4412" s="193">
        <f t="shared" si="708"/>
        <v>9.0127768434440938</v>
      </c>
      <c r="J4412" s="193">
        <f t="shared" si="708"/>
        <v>9.346054773470323</v>
      </c>
      <c r="K4412" s="193">
        <f>MAX(0,(F4412-'2031 forecast'!$C$10))</f>
        <v>2.3455705939629894</v>
      </c>
      <c r="L4412" s="193">
        <f>MAX(0,(G4412-'2031 forecast'!$C$10))</f>
        <v>2.6444509993739231</v>
      </c>
      <c r="M4412" s="193">
        <f>MAX(0,(H4412-'2031 forecast'!$C$10))</f>
        <v>2.9543835194184513</v>
      </c>
      <c r="N4412" s="193">
        <f>MAX(0,(I4412-'2031 forecast'!$C$10))</f>
        <v>3.2757768434440937</v>
      </c>
      <c r="O4412" s="193">
        <f>MAX(0,(J4412-'2031 forecast'!$C$10))</f>
        <v>3.6090547734703229</v>
      </c>
      <c r="P4412" s="175">
        <f t="shared" si="704"/>
        <v>8</v>
      </c>
      <c r="Q4412" s="175" t="str">
        <f t="shared" si="705"/>
        <v/>
      </c>
    </row>
    <row r="4413" spans="1:17" s="1" customFormat="1" x14ac:dyDescent="0.3">
      <c r="A4413" s="189">
        <f t="shared" si="703"/>
        <v>44014.70833332264</v>
      </c>
      <c r="B4413" s="190">
        <f t="shared" si="699"/>
        <v>44014</v>
      </c>
      <c r="C4413" s="1">
        <f t="shared" si="700"/>
        <v>17</v>
      </c>
      <c r="D4413" s="191">
        <v>5.3231619763748501</v>
      </c>
      <c r="E4413" s="192">
        <f t="shared" si="701"/>
        <v>1.8483959740000922E-4</v>
      </c>
      <c r="F4413" s="193">
        <f t="shared" si="702"/>
        <v>7.9366352915719913</v>
      </c>
      <c r="G4413" s="193">
        <f t="shared" si="708"/>
        <v>8.2301192452185603</v>
      </c>
      <c r="H4413" s="193">
        <f t="shared" si="708"/>
        <v>8.5344557614289513</v>
      </c>
      <c r="I4413" s="193">
        <f t="shared" si="708"/>
        <v>8.8500461504374641</v>
      </c>
      <c r="J4413" s="193">
        <f t="shared" si="708"/>
        <v>9.1773065622826628</v>
      </c>
      <c r="K4413" s="193">
        <f>MAX(0,(F4413-'2031 forecast'!$C$10))</f>
        <v>2.1996352915719912</v>
      </c>
      <c r="L4413" s="193">
        <f>MAX(0,(G4413-'2031 forecast'!$C$10))</f>
        <v>2.4931192452185602</v>
      </c>
      <c r="M4413" s="193">
        <f>MAX(0,(H4413-'2031 forecast'!$C$10))</f>
        <v>2.7974557614289512</v>
      </c>
      <c r="N4413" s="193">
        <f>MAX(0,(I4413-'2031 forecast'!$C$10))</f>
        <v>3.113046150437464</v>
      </c>
      <c r="O4413" s="193">
        <f>MAX(0,(J4413-'2031 forecast'!$C$10))</f>
        <v>3.4403065622826627</v>
      </c>
      <c r="P4413" s="175">
        <f t="shared" si="704"/>
        <v>9</v>
      </c>
      <c r="Q4413" s="175" t="str">
        <f t="shared" si="705"/>
        <v/>
      </c>
    </row>
    <row r="4414" spans="1:17" s="1" customFormat="1" x14ac:dyDescent="0.3">
      <c r="A4414" s="189">
        <f t="shared" si="703"/>
        <v>44014.749999989304</v>
      </c>
      <c r="B4414" s="190">
        <f t="shared" si="699"/>
        <v>44014</v>
      </c>
      <c r="C4414" s="1">
        <f t="shared" si="700"/>
        <v>18</v>
      </c>
      <c r="D4414" s="191">
        <v>5.1123436802807971</v>
      </c>
      <c r="E4414" s="192">
        <f t="shared" si="701"/>
        <v>1.7751921730495938E-4</v>
      </c>
      <c r="F4414" s="193">
        <f t="shared" si="702"/>
        <v>7.6223131018067649</v>
      </c>
      <c r="G4414" s="193">
        <f t="shared" si="708"/>
        <v>7.9041739285762418</v>
      </c>
      <c r="H4414" s="193">
        <f t="shared" si="708"/>
        <v>8.196457513451568</v>
      </c>
      <c r="I4414" s="193">
        <f t="shared" si="708"/>
        <v>8.499549273192418</v>
      </c>
      <c r="J4414" s="193">
        <f t="shared" si="708"/>
        <v>8.8138488766477074</v>
      </c>
      <c r="K4414" s="193">
        <f>MAX(0,(F4414-'2031 forecast'!$C$10))</f>
        <v>1.8853131018067648</v>
      </c>
      <c r="L4414" s="193">
        <f>MAX(0,(G4414-'2031 forecast'!$C$10))</f>
        <v>2.1671739285762417</v>
      </c>
      <c r="M4414" s="193">
        <f>MAX(0,(H4414-'2031 forecast'!$C$10))</f>
        <v>2.4594575134515679</v>
      </c>
      <c r="N4414" s="193">
        <f>MAX(0,(I4414-'2031 forecast'!$C$10))</f>
        <v>2.7625492731924179</v>
      </c>
      <c r="O4414" s="193">
        <f>MAX(0,(J4414-'2031 forecast'!$C$10))</f>
        <v>3.0768488766477073</v>
      </c>
      <c r="P4414" s="175">
        <f t="shared" si="704"/>
        <v>10</v>
      </c>
      <c r="Q4414" s="175" t="str">
        <f t="shared" si="705"/>
        <v/>
      </c>
    </row>
    <row r="4415" spans="1:17" s="1" customFormat="1" x14ac:dyDescent="0.3">
      <c r="A4415" s="189">
        <f t="shared" si="703"/>
        <v>44014.791666655969</v>
      </c>
      <c r="B4415" s="190">
        <f t="shared" si="699"/>
        <v>44014</v>
      </c>
      <c r="C4415" s="1">
        <f t="shared" si="700"/>
        <v>19</v>
      </c>
      <c r="D4415" s="191">
        <v>4.7961162361397172</v>
      </c>
      <c r="E4415" s="192">
        <f t="shared" si="701"/>
        <v>1.6653864716238456E-4</v>
      </c>
      <c r="F4415" s="193">
        <f t="shared" si="702"/>
        <v>7.1508298171589235</v>
      </c>
      <c r="G4415" s="193">
        <f t="shared" si="708"/>
        <v>7.4152559536127631</v>
      </c>
      <c r="H4415" s="193">
        <f t="shared" si="708"/>
        <v>7.6894601414854913</v>
      </c>
      <c r="I4415" s="193">
        <f t="shared" si="708"/>
        <v>7.9738039573248454</v>
      </c>
      <c r="J4415" s="193">
        <f t="shared" si="708"/>
        <v>8.2686623481952726</v>
      </c>
      <c r="K4415" s="193">
        <f>MAX(0,(F4415-'2031 forecast'!$C$10))</f>
        <v>1.4138298171589234</v>
      </c>
      <c r="L4415" s="193">
        <f>MAX(0,(G4415-'2031 forecast'!$C$10))</f>
        <v>1.678255953612763</v>
      </c>
      <c r="M4415" s="193">
        <f>MAX(0,(H4415-'2031 forecast'!$C$10))</f>
        <v>1.9524601414854912</v>
      </c>
      <c r="N4415" s="193">
        <f>MAX(0,(I4415-'2031 forecast'!$C$10))</f>
        <v>2.2368039573248453</v>
      </c>
      <c r="O4415" s="193">
        <f>MAX(0,(J4415-'2031 forecast'!$C$10))</f>
        <v>2.5316623481952725</v>
      </c>
      <c r="P4415" s="175">
        <f t="shared" si="704"/>
        <v>11</v>
      </c>
      <c r="Q4415" s="175" t="str">
        <f t="shared" si="705"/>
        <v/>
      </c>
    </row>
    <row r="4416" spans="1:17" s="1" customFormat="1" x14ac:dyDescent="0.3">
      <c r="A4416" s="189">
        <f t="shared" si="703"/>
        <v>44014.833333322633</v>
      </c>
      <c r="B4416" s="190">
        <f t="shared" si="699"/>
        <v>44014</v>
      </c>
      <c r="C4416" s="1">
        <f t="shared" si="700"/>
        <v>20</v>
      </c>
      <c r="D4416" s="191">
        <v>4.5401225908826515</v>
      </c>
      <c r="E4416" s="192">
        <f t="shared" si="701"/>
        <v>1.5764961418982399E-4</v>
      </c>
      <c r="F4416" s="193">
        <f t="shared" si="702"/>
        <v>6.7691528724440042</v>
      </c>
      <c r="G4416" s="193">
        <f t="shared" si="708"/>
        <v>7.0194652119756604</v>
      </c>
      <c r="H4416" s="193">
        <f t="shared" si="708"/>
        <v>7.2790336975129524</v>
      </c>
      <c r="I4416" s="193">
        <f t="shared" si="708"/>
        <v>7.5482006063844294</v>
      </c>
      <c r="J4416" s="193">
        <f t="shared" si="708"/>
        <v>7.827320872781395</v>
      </c>
      <c r="K4416" s="193">
        <f>MAX(0,(F4416-'2031 forecast'!$C$10))</f>
        <v>1.0321528724440041</v>
      </c>
      <c r="L4416" s="193">
        <f>MAX(0,(G4416-'2031 forecast'!$C$10))</f>
        <v>1.2824652119756603</v>
      </c>
      <c r="M4416" s="193">
        <f>MAX(0,(H4416-'2031 forecast'!$C$10))</f>
        <v>1.5420336975129523</v>
      </c>
      <c r="N4416" s="193">
        <f>MAX(0,(I4416-'2031 forecast'!$C$10))</f>
        <v>1.8112006063844293</v>
      </c>
      <c r="O4416" s="193">
        <f>MAX(0,(J4416-'2031 forecast'!$C$10))</f>
        <v>2.0903208727813949</v>
      </c>
      <c r="P4416" s="175">
        <f t="shared" si="704"/>
        <v>12</v>
      </c>
      <c r="Q4416" s="175" t="str">
        <f t="shared" si="705"/>
        <v/>
      </c>
    </row>
    <row r="4417" spans="1:17" s="1" customFormat="1" x14ac:dyDescent="0.3">
      <c r="A4417" s="189">
        <f t="shared" si="703"/>
        <v>44014.874999989297</v>
      </c>
      <c r="B4417" s="190">
        <f t="shared" si="699"/>
        <v>44014</v>
      </c>
      <c r="C4417" s="1">
        <f t="shared" si="700"/>
        <v>21</v>
      </c>
      <c r="D4417" s="191">
        <v>4.464830342277633</v>
      </c>
      <c r="E4417" s="192">
        <f t="shared" si="701"/>
        <v>1.5503519272730621E-4</v>
      </c>
      <c r="F4417" s="193">
        <f t="shared" si="702"/>
        <v>6.656894947527852</v>
      </c>
      <c r="G4417" s="193">
        <f t="shared" si="708"/>
        <v>6.90305617031769</v>
      </c>
      <c r="H4417" s="193">
        <f t="shared" si="708"/>
        <v>7.1583200375210305</v>
      </c>
      <c r="I4417" s="193">
        <f t="shared" si="708"/>
        <v>7.4230231502254842</v>
      </c>
      <c r="J4417" s="193">
        <f t="shared" si="708"/>
        <v>7.6975145564831973</v>
      </c>
      <c r="K4417" s="193">
        <f>MAX(0,(F4417-'2031 forecast'!$C$10))</f>
        <v>0.91989494752785195</v>
      </c>
      <c r="L4417" s="193">
        <f>MAX(0,(G4417-'2031 forecast'!$C$10))</f>
        <v>1.1660561703176899</v>
      </c>
      <c r="M4417" s="193">
        <f>MAX(0,(H4417-'2031 forecast'!$C$10))</f>
        <v>1.4213200375210304</v>
      </c>
      <c r="N4417" s="193">
        <f>MAX(0,(I4417-'2031 forecast'!$C$10))</f>
        <v>1.6860231502254841</v>
      </c>
      <c r="O4417" s="193">
        <f>MAX(0,(J4417-'2031 forecast'!$C$10))</f>
        <v>1.9605145564831972</v>
      </c>
      <c r="P4417" s="175">
        <f t="shared" si="704"/>
        <v>13</v>
      </c>
      <c r="Q4417" s="175" t="str">
        <f t="shared" si="705"/>
        <v/>
      </c>
    </row>
    <row r="4418" spans="1:17" s="1" customFormat="1" x14ac:dyDescent="0.3">
      <c r="A4418" s="189">
        <f t="shared" si="703"/>
        <v>44014.916666655961</v>
      </c>
      <c r="B4418" s="190">
        <f t="shared" si="699"/>
        <v>44014</v>
      </c>
      <c r="C4418" s="1">
        <f t="shared" si="700"/>
        <v>22</v>
      </c>
      <c r="D4418" s="191">
        <v>4.1184859986945446</v>
      </c>
      <c r="E4418" s="192">
        <f t="shared" si="701"/>
        <v>1.4300885399972426E-4</v>
      </c>
      <c r="F4418" s="193">
        <f t="shared" si="702"/>
        <v>6.1405084929135496</v>
      </c>
      <c r="G4418" s="193">
        <f t="shared" si="708"/>
        <v>6.3675745786910225</v>
      </c>
      <c r="H4418" s="193">
        <f t="shared" si="708"/>
        <v>6.6030372015581849</v>
      </c>
      <c r="I4418" s="193">
        <f t="shared" si="708"/>
        <v>6.8472068518943328</v>
      </c>
      <c r="J4418" s="193">
        <f t="shared" si="708"/>
        <v>7.1004055015114815</v>
      </c>
      <c r="K4418" s="193">
        <f>MAX(0,(F4418-'2031 forecast'!$C$10))</f>
        <v>0.40350849291354951</v>
      </c>
      <c r="L4418" s="193">
        <f>MAX(0,(G4418-'2031 forecast'!$C$10))</f>
        <v>0.6305745786910224</v>
      </c>
      <c r="M4418" s="193">
        <f>MAX(0,(H4418-'2031 forecast'!$C$10))</f>
        <v>0.86603720155818475</v>
      </c>
      <c r="N4418" s="193">
        <f>MAX(0,(I4418-'2031 forecast'!$C$10))</f>
        <v>1.1102068518943327</v>
      </c>
      <c r="O4418" s="193">
        <f>MAX(0,(J4418-'2031 forecast'!$C$10))</f>
        <v>1.3634055015114814</v>
      </c>
      <c r="P4418" s="175">
        <f t="shared" si="704"/>
        <v>14</v>
      </c>
      <c r="Q4418" s="175">
        <f t="shared" si="705"/>
        <v>14</v>
      </c>
    </row>
    <row r="4419" spans="1:17" s="1" customFormat="1" x14ac:dyDescent="0.3">
      <c r="A4419" s="189">
        <f t="shared" si="703"/>
        <v>44014.958333322626</v>
      </c>
      <c r="B4419" s="190">
        <f t="shared" si="699"/>
        <v>44014</v>
      </c>
      <c r="C4419" s="1">
        <f t="shared" si="700"/>
        <v>23</v>
      </c>
      <c r="D4419" s="191">
        <v>3.7947293296929629</v>
      </c>
      <c r="E4419" s="192">
        <f t="shared" si="701"/>
        <v>1.3176684171089769E-4</v>
      </c>
      <c r="F4419" s="193">
        <f t="shared" si="702"/>
        <v>5.6577994157740941</v>
      </c>
      <c r="G4419" s="193">
        <f t="shared" si="708"/>
        <v>5.8670156995617466</v>
      </c>
      <c r="H4419" s="193">
        <f t="shared" si="708"/>
        <v>6.0839684635929165</v>
      </c>
      <c r="I4419" s="193">
        <f t="shared" si="708"/>
        <v>6.3089437904108667</v>
      </c>
      <c r="J4419" s="193">
        <f t="shared" si="708"/>
        <v>6.5422383414292264</v>
      </c>
      <c r="K4419" s="193">
        <f>MAX(0,(F4419-'2031 forecast'!$C$10))</f>
        <v>0</v>
      </c>
      <c r="L4419" s="193">
        <f>MAX(0,(G4419-'2031 forecast'!$C$10))</f>
        <v>0.13001569956174652</v>
      </c>
      <c r="M4419" s="193">
        <f>MAX(0,(H4419-'2031 forecast'!$C$10))</f>
        <v>0.34696846359291644</v>
      </c>
      <c r="N4419" s="193">
        <f>MAX(0,(I4419-'2031 forecast'!$C$10))</f>
        <v>0.57194379041086663</v>
      </c>
      <c r="O4419" s="193">
        <f>MAX(0,(J4419-'2031 forecast'!$C$10))</f>
        <v>0.80523834142922635</v>
      </c>
      <c r="P4419" s="175" t="str">
        <f t="shared" si="704"/>
        <v/>
      </c>
      <c r="Q4419" s="175" t="str">
        <f t="shared" si="705"/>
        <v/>
      </c>
    </row>
    <row r="4420" spans="1:17" s="1" customFormat="1" x14ac:dyDescent="0.3">
      <c r="A4420" s="189">
        <f t="shared" si="703"/>
        <v>44014.99999998929</v>
      </c>
      <c r="B4420" s="190">
        <f t="shared" si="699"/>
        <v>44014</v>
      </c>
      <c r="C4420" s="1">
        <f t="shared" si="700"/>
        <v>0</v>
      </c>
      <c r="D4420" s="191">
        <v>2.7933424232462087</v>
      </c>
      <c r="E4420" s="192">
        <f t="shared" si="701"/>
        <v>9.6995036259410786E-5</v>
      </c>
      <c r="F4420" s="193">
        <f t="shared" si="702"/>
        <v>4.1647690143892628</v>
      </c>
      <c r="G4420" s="193">
        <f t="shared" si="708"/>
        <v>4.3187754455107301</v>
      </c>
      <c r="H4420" s="193">
        <f t="shared" si="708"/>
        <v>4.4784767857003409</v>
      </c>
      <c r="I4420" s="193">
        <f t="shared" si="708"/>
        <v>4.6440836234968881</v>
      </c>
      <c r="J4420" s="193">
        <f t="shared" si="708"/>
        <v>4.8158143346631803</v>
      </c>
      <c r="K4420" s="193">
        <f>MAX(0,(F4420-'2031 forecast'!$C$10))</f>
        <v>0</v>
      </c>
      <c r="L4420" s="193">
        <f>MAX(0,(G4420-'2031 forecast'!$C$10))</f>
        <v>0</v>
      </c>
      <c r="M4420" s="193">
        <f>MAX(0,(H4420-'2031 forecast'!$C$10))</f>
        <v>0</v>
      </c>
      <c r="N4420" s="193">
        <f>MAX(0,(I4420-'2031 forecast'!$C$10))</f>
        <v>0</v>
      </c>
      <c r="O4420" s="193">
        <f>MAX(0,(J4420-'2031 forecast'!$C$10))</f>
        <v>0</v>
      </c>
      <c r="P4420" s="175" t="str">
        <f t="shared" si="704"/>
        <v/>
      </c>
      <c r="Q4420" s="175" t="str">
        <f t="shared" si="705"/>
        <v/>
      </c>
    </row>
    <row r="4421" spans="1:17" s="1" customFormat="1" x14ac:dyDescent="0.3">
      <c r="A4421" s="189">
        <f t="shared" si="703"/>
        <v>44015.041666655954</v>
      </c>
      <c r="B4421" s="190">
        <f t="shared" ref="B4421:B4484" si="709">INT(A4421)</f>
        <v>44015</v>
      </c>
      <c r="C4421" s="1">
        <f t="shared" ref="C4421:C4484" si="710">HOUR(A4421)</f>
        <v>1</v>
      </c>
      <c r="D4421" s="191">
        <v>3.2225082402948173</v>
      </c>
      <c r="E4421" s="192">
        <f t="shared" ref="E4421:E4484" si="711">D4421/SUM($D$4:$D$8763)</f>
        <v>1.118972385957623E-4</v>
      </c>
      <c r="F4421" s="193">
        <f t="shared" ref="F4421:F4484" si="712">E4421*$F$2</f>
        <v>4.8046391864113325</v>
      </c>
      <c r="G4421" s="193">
        <f t="shared" si="708"/>
        <v>4.9823069829611653</v>
      </c>
      <c r="H4421" s="193">
        <f t="shared" si="708"/>
        <v>5.1665446476543018</v>
      </c>
      <c r="I4421" s="193">
        <f t="shared" si="708"/>
        <v>5.357595123602878</v>
      </c>
      <c r="J4421" s="193">
        <f t="shared" si="708"/>
        <v>5.555710337562914</v>
      </c>
      <c r="K4421" s="193">
        <f>MAX(0,(F4421-'2031 forecast'!$C$10))</f>
        <v>0</v>
      </c>
      <c r="L4421" s="193">
        <f>MAX(0,(G4421-'2031 forecast'!$C$10))</f>
        <v>0</v>
      </c>
      <c r="M4421" s="193">
        <f>MAX(0,(H4421-'2031 forecast'!$C$10))</f>
        <v>0</v>
      </c>
      <c r="N4421" s="193">
        <f>MAX(0,(I4421-'2031 forecast'!$C$10))</f>
        <v>0</v>
      </c>
      <c r="O4421" s="193">
        <f>MAX(0,(J4421-'2031 forecast'!$C$10))</f>
        <v>0</v>
      </c>
      <c r="P4421" s="175" t="str">
        <f t="shared" si="704"/>
        <v/>
      </c>
      <c r="Q4421" s="175" t="str">
        <f t="shared" si="705"/>
        <v/>
      </c>
    </row>
    <row r="4422" spans="1:17" s="1" customFormat="1" x14ac:dyDescent="0.3">
      <c r="A4422" s="189">
        <f t="shared" ref="A4422:A4485" si="713">A4421 + TIME(1,0,0)</f>
        <v>44015.083333322618</v>
      </c>
      <c r="B4422" s="190">
        <f t="shared" si="709"/>
        <v>44015</v>
      </c>
      <c r="C4422" s="1">
        <f t="shared" si="710"/>
        <v>2</v>
      </c>
      <c r="D4422" s="191">
        <v>3.1170990922477908</v>
      </c>
      <c r="E4422" s="192">
        <f t="shared" si="711"/>
        <v>1.0823704854823737E-4</v>
      </c>
      <c r="F4422" s="193">
        <f t="shared" si="712"/>
        <v>4.6474780915287193</v>
      </c>
      <c r="G4422" s="193">
        <f t="shared" si="708"/>
        <v>4.819334324640006</v>
      </c>
      <c r="H4422" s="193">
        <f t="shared" si="708"/>
        <v>4.9975455236656092</v>
      </c>
      <c r="I4422" s="193">
        <f t="shared" si="708"/>
        <v>5.1823466849803541</v>
      </c>
      <c r="J4422" s="193">
        <f t="shared" si="708"/>
        <v>5.3739814947454354</v>
      </c>
      <c r="K4422" s="193">
        <f>MAX(0,(F4422-'2031 forecast'!$C$10))</f>
        <v>0</v>
      </c>
      <c r="L4422" s="193">
        <f>MAX(0,(G4422-'2031 forecast'!$C$10))</f>
        <v>0</v>
      </c>
      <c r="M4422" s="193">
        <f>MAX(0,(H4422-'2031 forecast'!$C$10))</f>
        <v>0</v>
      </c>
      <c r="N4422" s="193">
        <f>MAX(0,(I4422-'2031 forecast'!$C$10))</f>
        <v>0</v>
      </c>
      <c r="O4422" s="193">
        <f>MAX(0,(J4422-'2031 forecast'!$C$10))</f>
        <v>0</v>
      </c>
      <c r="P4422" s="175" t="str">
        <f t="shared" ref="P4422:P4485" si="714">IF(K4422&gt;0,IF(K4421&gt;0,P4421+1,1),"")</f>
        <v/>
      </c>
      <c r="Q4422" s="175" t="str">
        <f t="shared" ref="Q4422:Q4485" si="715">IF(AND(K4422&gt;0,K4423=0),P4422,"")</f>
        <v/>
      </c>
    </row>
    <row r="4423" spans="1:17" s="1" customFormat="1" x14ac:dyDescent="0.3">
      <c r="A4423" s="189">
        <f t="shared" si="713"/>
        <v>44015.124999989283</v>
      </c>
      <c r="B4423" s="190">
        <f t="shared" si="709"/>
        <v>44015</v>
      </c>
      <c r="C4423" s="1">
        <f t="shared" si="710"/>
        <v>3</v>
      </c>
      <c r="D4423" s="191">
        <v>3.0643945182242773</v>
      </c>
      <c r="E4423" s="192">
        <f t="shared" si="711"/>
        <v>1.064069535244749E-4</v>
      </c>
      <c r="F4423" s="193">
        <f t="shared" si="712"/>
        <v>4.5688975440874122</v>
      </c>
      <c r="G4423" s="193">
        <f t="shared" si="708"/>
        <v>4.7378479954794255</v>
      </c>
      <c r="H4423" s="193">
        <f t="shared" si="708"/>
        <v>4.913045961671263</v>
      </c>
      <c r="I4423" s="193">
        <f t="shared" si="708"/>
        <v>5.0947224656690917</v>
      </c>
      <c r="J4423" s="193">
        <f t="shared" si="708"/>
        <v>5.2831170733366957</v>
      </c>
      <c r="K4423" s="193">
        <f>MAX(0,(F4423-'2031 forecast'!$C$10))</f>
        <v>0</v>
      </c>
      <c r="L4423" s="193">
        <f>MAX(0,(G4423-'2031 forecast'!$C$10))</f>
        <v>0</v>
      </c>
      <c r="M4423" s="193">
        <f>MAX(0,(H4423-'2031 forecast'!$C$10))</f>
        <v>0</v>
      </c>
      <c r="N4423" s="193">
        <f>MAX(0,(I4423-'2031 forecast'!$C$10))</f>
        <v>0</v>
      </c>
      <c r="O4423" s="193">
        <f>MAX(0,(J4423-'2031 forecast'!$C$10))</f>
        <v>0</v>
      </c>
      <c r="P4423" s="175" t="str">
        <f t="shared" si="714"/>
        <v/>
      </c>
      <c r="Q4423" s="175" t="str">
        <f t="shared" si="715"/>
        <v/>
      </c>
    </row>
    <row r="4424" spans="1:17" s="1" customFormat="1" x14ac:dyDescent="0.3">
      <c r="A4424" s="189">
        <f t="shared" si="713"/>
        <v>44015.166666655947</v>
      </c>
      <c r="B4424" s="190">
        <f t="shared" si="709"/>
        <v>44015</v>
      </c>
      <c r="C4424" s="1">
        <f t="shared" si="710"/>
        <v>4</v>
      </c>
      <c r="D4424" s="191">
        <v>2.9589853701772508</v>
      </c>
      <c r="E4424" s="192">
        <f t="shared" si="711"/>
        <v>1.0274676347694998E-4</v>
      </c>
      <c r="F4424" s="193">
        <f t="shared" si="712"/>
        <v>4.411736449204799</v>
      </c>
      <c r="G4424" s="193">
        <f t="shared" si="708"/>
        <v>4.5748753371582671</v>
      </c>
      <c r="H4424" s="193">
        <f t="shared" si="708"/>
        <v>4.7440468376825713</v>
      </c>
      <c r="I4424" s="193">
        <f t="shared" si="708"/>
        <v>4.9194740270465687</v>
      </c>
      <c r="J4424" s="193">
        <f t="shared" si="708"/>
        <v>5.101388230519218</v>
      </c>
      <c r="K4424" s="193">
        <f>MAX(0,(F4424-'2031 forecast'!$C$10))</f>
        <v>0</v>
      </c>
      <c r="L4424" s="193">
        <f>MAX(0,(G4424-'2031 forecast'!$C$10))</f>
        <v>0</v>
      </c>
      <c r="M4424" s="193">
        <f>MAX(0,(H4424-'2031 forecast'!$C$10))</f>
        <v>0</v>
      </c>
      <c r="N4424" s="193">
        <f>MAX(0,(I4424-'2031 forecast'!$C$10))</f>
        <v>0</v>
      </c>
      <c r="O4424" s="193">
        <f>MAX(0,(J4424-'2031 forecast'!$C$10))</f>
        <v>0</v>
      </c>
      <c r="P4424" s="175" t="str">
        <f t="shared" si="714"/>
        <v/>
      </c>
      <c r="Q4424" s="175" t="str">
        <f t="shared" si="715"/>
        <v/>
      </c>
    </row>
    <row r="4425" spans="1:17" s="1" customFormat="1" x14ac:dyDescent="0.3">
      <c r="A4425" s="189">
        <f t="shared" si="713"/>
        <v>44015.208333322611</v>
      </c>
      <c r="B4425" s="190">
        <f t="shared" si="709"/>
        <v>44015</v>
      </c>
      <c r="C4425" s="1">
        <f t="shared" si="710"/>
        <v>5</v>
      </c>
      <c r="D4425" s="191">
        <v>2.9966314944797601</v>
      </c>
      <c r="E4425" s="192">
        <f t="shared" si="711"/>
        <v>1.0405397420820887E-4</v>
      </c>
      <c r="F4425" s="193">
        <f t="shared" si="712"/>
        <v>4.4678654116628751</v>
      </c>
      <c r="G4425" s="193">
        <f t="shared" ref="G4425:J4444" si="716">$E4425*G$2</f>
        <v>4.6330798579872514</v>
      </c>
      <c r="H4425" s="193">
        <f t="shared" si="716"/>
        <v>4.8044036676785327</v>
      </c>
      <c r="I4425" s="193">
        <f t="shared" si="716"/>
        <v>4.9820627551260408</v>
      </c>
      <c r="J4425" s="193">
        <f t="shared" si="716"/>
        <v>5.1662913886683173</v>
      </c>
      <c r="K4425" s="193">
        <f>MAX(0,(F4425-'2031 forecast'!$C$10))</f>
        <v>0</v>
      </c>
      <c r="L4425" s="193">
        <f>MAX(0,(G4425-'2031 forecast'!$C$10))</f>
        <v>0</v>
      </c>
      <c r="M4425" s="193">
        <f>MAX(0,(H4425-'2031 forecast'!$C$10))</f>
        <v>0</v>
      </c>
      <c r="N4425" s="193">
        <f>MAX(0,(I4425-'2031 forecast'!$C$10))</f>
        <v>0</v>
      </c>
      <c r="O4425" s="193">
        <f>MAX(0,(J4425-'2031 forecast'!$C$10))</f>
        <v>0</v>
      </c>
      <c r="P4425" s="175" t="str">
        <f t="shared" si="714"/>
        <v/>
      </c>
      <c r="Q4425" s="175" t="str">
        <f t="shared" si="715"/>
        <v/>
      </c>
    </row>
    <row r="4426" spans="1:17" s="1" customFormat="1" x14ac:dyDescent="0.3">
      <c r="A4426" s="189">
        <f t="shared" si="713"/>
        <v>44015.249999989275</v>
      </c>
      <c r="B4426" s="190">
        <f t="shared" si="709"/>
        <v>44015</v>
      </c>
      <c r="C4426" s="1">
        <f t="shared" si="710"/>
        <v>6</v>
      </c>
      <c r="D4426" s="191">
        <v>3.1923913408528102</v>
      </c>
      <c r="E4426" s="192">
        <f t="shared" si="711"/>
        <v>1.108514700107552E-4</v>
      </c>
      <c r="F4426" s="193">
        <f t="shared" si="712"/>
        <v>4.7597360164448723</v>
      </c>
      <c r="G4426" s="193">
        <f t="shared" si="716"/>
        <v>4.9357433662979773</v>
      </c>
      <c r="H4426" s="193">
        <f t="shared" si="716"/>
        <v>5.1182591836575329</v>
      </c>
      <c r="I4426" s="193">
        <f t="shared" si="716"/>
        <v>5.307524141139301</v>
      </c>
      <c r="J4426" s="193">
        <f t="shared" si="716"/>
        <v>5.5037878110436349</v>
      </c>
      <c r="K4426" s="193">
        <f>MAX(0,(F4426-'2031 forecast'!$C$10))</f>
        <v>0</v>
      </c>
      <c r="L4426" s="193">
        <f>MAX(0,(G4426-'2031 forecast'!$C$10))</f>
        <v>0</v>
      </c>
      <c r="M4426" s="193">
        <f>MAX(0,(H4426-'2031 forecast'!$C$10))</f>
        <v>0</v>
      </c>
      <c r="N4426" s="193">
        <f>MAX(0,(I4426-'2031 forecast'!$C$10))</f>
        <v>0</v>
      </c>
      <c r="O4426" s="193">
        <f>MAX(0,(J4426-'2031 forecast'!$C$10))</f>
        <v>0</v>
      </c>
      <c r="P4426" s="175" t="str">
        <f t="shared" si="714"/>
        <v/>
      </c>
      <c r="Q4426" s="175" t="str">
        <f t="shared" si="715"/>
        <v/>
      </c>
    </row>
    <row r="4427" spans="1:17" s="1" customFormat="1" x14ac:dyDescent="0.3">
      <c r="A4427" s="189">
        <f t="shared" si="713"/>
        <v>44015.291666655939</v>
      </c>
      <c r="B4427" s="190">
        <f t="shared" si="709"/>
        <v>44015</v>
      </c>
      <c r="C4427" s="1">
        <f t="shared" si="710"/>
        <v>7</v>
      </c>
      <c r="D4427" s="191">
        <v>3.7194370810879436</v>
      </c>
      <c r="E4427" s="192">
        <f t="shared" si="711"/>
        <v>1.2915242024837985E-4</v>
      </c>
      <c r="F4427" s="193">
        <f t="shared" si="712"/>
        <v>5.5455414908579401</v>
      </c>
      <c r="G4427" s="193">
        <f t="shared" si="716"/>
        <v>5.7506066579037745</v>
      </c>
      <c r="H4427" s="193">
        <f t="shared" si="716"/>
        <v>5.9632548036009929</v>
      </c>
      <c r="I4427" s="193">
        <f t="shared" si="716"/>
        <v>6.1837663342519198</v>
      </c>
      <c r="J4427" s="193">
        <f t="shared" si="716"/>
        <v>6.4124320251310261</v>
      </c>
      <c r="K4427" s="193">
        <f>MAX(0,(F4427-'2031 forecast'!$C$10))</f>
        <v>0</v>
      </c>
      <c r="L4427" s="193">
        <f>MAX(0,(G4427-'2031 forecast'!$C$10))</f>
        <v>1.3606657903774355E-2</v>
      </c>
      <c r="M4427" s="193">
        <f>MAX(0,(H4427-'2031 forecast'!$C$10))</f>
        <v>0.22625480360099282</v>
      </c>
      <c r="N4427" s="193">
        <f>MAX(0,(I4427-'2031 forecast'!$C$10))</f>
        <v>0.44676633425191969</v>
      </c>
      <c r="O4427" s="193">
        <f>MAX(0,(J4427-'2031 forecast'!$C$10))</f>
        <v>0.67543202513102596</v>
      </c>
      <c r="P4427" s="175" t="str">
        <f t="shared" si="714"/>
        <v/>
      </c>
      <c r="Q4427" s="175" t="str">
        <f t="shared" si="715"/>
        <v/>
      </c>
    </row>
    <row r="4428" spans="1:17" s="1" customFormat="1" x14ac:dyDescent="0.3">
      <c r="A4428" s="189">
        <f t="shared" si="713"/>
        <v>44015.333333322604</v>
      </c>
      <c r="B4428" s="190">
        <f t="shared" si="709"/>
        <v>44015</v>
      </c>
      <c r="C4428" s="1">
        <f t="shared" si="710"/>
        <v>8</v>
      </c>
      <c r="D4428" s="191">
        <v>4.2464828213230774</v>
      </c>
      <c r="E4428" s="192">
        <f t="shared" si="711"/>
        <v>1.4745337048600453E-4</v>
      </c>
      <c r="F4428" s="193">
        <f t="shared" si="712"/>
        <v>6.3313469652710088</v>
      </c>
      <c r="G4428" s="193">
        <f t="shared" si="716"/>
        <v>6.5654699495095725</v>
      </c>
      <c r="H4428" s="193">
        <f t="shared" si="716"/>
        <v>6.808250423544453</v>
      </c>
      <c r="I4428" s="193">
        <f t="shared" si="716"/>
        <v>7.0600085273645403</v>
      </c>
      <c r="J4428" s="193">
        <f t="shared" si="716"/>
        <v>7.321076239218419</v>
      </c>
      <c r="K4428" s="193">
        <f>MAX(0,(F4428-'2031 forecast'!$C$10))</f>
        <v>0.59434696527100872</v>
      </c>
      <c r="L4428" s="193">
        <f>MAX(0,(G4428-'2031 forecast'!$C$10))</f>
        <v>0.82846994950957242</v>
      </c>
      <c r="M4428" s="193">
        <f>MAX(0,(H4428-'2031 forecast'!$C$10))</f>
        <v>1.0712504235444529</v>
      </c>
      <c r="N4428" s="193">
        <f>MAX(0,(I4428-'2031 forecast'!$C$10))</f>
        <v>1.3230085273645402</v>
      </c>
      <c r="O4428" s="193">
        <f>MAX(0,(J4428-'2031 forecast'!$C$10))</f>
        <v>1.5840762392184189</v>
      </c>
      <c r="P4428" s="175">
        <f t="shared" si="714"/>
        <v>1</v>
      </c>
      <c r="Q4428" s="175" t="str">
        <f t="shared" si="715"/>
        <v/>
      </c>
    </row>
    <row r="4429" spans="1:17" s="1" customFormat="1" x14ac:dyDescent="0.3">
      <c r="A4429" s="189">
        <f t="shared" si="713"/>
        <v>44015.374999989268</v>
      </c>
      <c r="B4429" s="190">
        <f t="shared" si="709"/>
        <v>44015</v>
      </c>
      <c r="C4429" s="1">
        <f t="shared" si="710"/>
        <v>9</v>
      </c>
      <c r="D4429" s="191">
        <v>4.4497718925566287</v>
      </c>
      <c r="E4429" s="192">
        <f t="shared" si="711"/>
        <v>1.5451230843480261E-4</v>
      </c>
      <c r="F4429" s="193">
        <f t="shared" si="712"/>
        <v>6.6344433625446202</v>
      </c>
      <c r="G4429" s="193">
        <f t="shared" si="716"/>
        <v>6.8797743619860947</v>
      </c>
      <c r="H4429" s="193">
        <f t="shared" si="716"/>
        <v>7.1341773055226447</v>
      </c>
      <c r="I4429" s="193">
        <f t="shared" si="716"/>
        <v>7.3979876589936939</v>
      </c>
      <c r="J4429" s="193">
        <f t="shared" si="716"/>
        <v>7.6715532932235559</v>
      </c>
      <c r="K4429" s="193">
        <f>MAX(0,(F4429-'2031 forecast'!$C$10))</f>
        <v>0.89744336254462009</v>
      </c>
      <c r="L4429" s="193">
        <f>MAX(0,(G4429-'2031 forecast'!$C$10))</f>
        <v>1.1427743619860946</v>
      </c>
      <c r="M4429" s="193">
        <f>MAX(0,(H4429-'2031 forecast'!$C$10))</f>
        <v>1.3971773055226446</v>
      </c>
      <c r="N4429" s="193">
        <f>MAX(0,(I4429-'2031 forecast'!$C$10))</f>
        <v>1.6609876589936938</v>
      </c>
      <c r="O4429" s="193">
        <f>MAX(0,(J4429-'2031 forecast'!$C$10))</f>
        <v>1.9345532932235558</v>
      </c>
      <c r="P4429" s="175">
        <f t="shared" si="714"/>
        <v>2</v>
      </c>
      <c r="Q4429" s="175" t="str">
        <f t="shared" si="715"/>
        <v/>
      </c>
    </row>
    <row r="4430" spans="1:17" s="1" customFormat="1" x14ac:dyDescent="0.3">
      <c r="A4430" s="189">
        <f t="shared" si="713"/>
        <v>44015.416666655932</v>
      </c>
      <c r="B4430" s="190">
        <f t="shared" si="709"/>
        <v>44015</v>
      </c>
      <c r="C4430" s="1">
        <f t="shared" si="710"/>
        <v>10</v>
      </c>
      <c r="D4430" s="191">
        <v>4.8939961593262415</v>
      </c>
      <c r="E4430" s="192">
        <f t="shared" si="711"/>
        <v>1.699373950636577E-4</v>
      </c>
      <c r="F4430" s="193">
        <f t="shared" si="712"/>
        <v>7.2967651195499208</v>
      </c>
      <c r="G4430" s="193">
        <f t="shared" si="716"/>
        <v>7.5665877077681243</v>
      </c>
      <c r="H4430" s="193">
        <f t="shared" si="716"/>
        <v>7.8463878994749905</v>
      </c>
      <c r="I4430" s="193">
        <f t="shared" si="716"/>
        <v>8.1365346503314733</v>
      </c>
      <c r="J4430" s="193">
        <f t="shared" si="716"/>
        <v>8.4374105593829292</v>
      </c>
      <c r="K4430" s="193">
        <f>MAX(0,(F4430-'2031 forecast'!$C$10))</f>
        <v>1.5597651195499207</v>
      </c>
      <c r="L4430" s="193">
        <f>MAX(0,(G4430-'2031 forecast'!$C$10))</f>
        <v>1.8295877077681242</v>
      </c>
      <c r="M4430" s="193">
        <f>MAX(0,(H4430-'2031 forecast'!$C$10))</f>
        <v>2.1093878994749904</v>
      </c>
      <c r="N4430" s="193">
        <f>MAX(0,(I4430-'2031 forecast'!$C$10))</f>
        <v>2.3995346503314732</v>
      </c>
      <c r="O4430" s="193">
        <f>MAX(0,(J4430-'2031 forecast'!$C$10))</f>
        <v>2.7004105593829291</v>
      </c>
      <c r="P4430" s="175">
        <f t="shared" si="714"/>
        <v>3</v>
      </c>
      <c r="Q4430" s="175" t="str">
        <f t="shared" si="715"/>
        <v/>
      </c>
    </row>
    <row r="4431" spans="1:17" s="1" customFormat="1" x14ac:dyDescent="0.3">
      <c r="A4431" s="189">
        <f t="shared" si="713"/>
        <v>44015.458333322596</v>
      </c>
      <c r="B4431" s="190">
        <f t="shared" si="709"/>
        <v>44015</v>
      </c>
      <c r="C4431" s="1">
        <f t="shared" si="710"/>
        <v>11</v>
      </c>
      <c r="D4431" s="191">
        <v>5.0295222068152761</v>
      </c>
      <c r="E4431" s="192">
        <f t="shared" si="711"/>
        <v>1.7464335369618978E-4</v>
      </c>
      <c r="F4431" s="193">
        <f t="shared" si="712"/>
        <v>7.4988293843989968</v>
      </c>
      <c r="G4431" s="193">
        <f t="shared" si="716"/>
        <v>7.7761239827524733</v>
      </c>
      <c r="H4431" s="193">
        <f t="shared" si="716"/>
        <v>8.0636724874604528</v>
      </c>
      <c r="I4431" s="193">
        <f t="shared" si="716"/>
        <v>8.3618540714175769</v>
      </c>
      <c r="J4431" s="193">
        <f t="shared" si="716"/>
        <v>8.6710619287196895</v>
      </c>
      <c r="K4431" s="193">
        <f>MAX(0,(F4431-'2031 forecast'!$C$10))</f>
        <v>1.7618293843989967</v>
      </c>
      <c r="L4431" s="193">
        <f>MAX(0,(G4431-'2031 forecast'!$C$10))</f>
        <v>2.0391239827524732</v>
      </c>
      <c r="M4431" s="193">
        <f>MAX(0,(H4431-'2031 forecast'!$C$10))</f>
        <v>2.3266724874604527</v>
      </c>
      <c r="N4431" s="193">
        <f>MAX(0,(I4431-'2031 forecast'!$C$10))</f>
        <v>2.6248540714175768</v>
      </c>
      <c r="O4431" s="193">
        <f>MAX(0,(J4431-'2031 forecast'!$C$10))</f>
        <v>2.9340619287196894</v>
      </c>
      <c r="P4431" s="175">
        <f t="shared" si="714"/>
        <v>4</v>
      </c>
      <c r="Q4431" s="175" t="str">
        <f t="shared" si="715"/>
        <v/>
      </c>
    </row>
    <row r="4432" spans="1:17" s="1" customFormat="1" x14ac:dyDescent="0.3">
      <c r="A4432" s="189">
        <f t="shared" si="713"/>
        <v>44015.499999989261</v>
      </c>
      <c r="B4432" s="190">
        <f t="shared" si="709"/>
        <v>44015</v>
      </c>
      <c r="C4432" s="1">
        <f t="shared" si="710"/>
        <v>12</v>
      </c>
      <c r="D4432" s="191">
        <v>5.3156327515143484</v>
      </c>
      <c r="E4432" s="192">
        <f t="shared" si="711"/>
        <v>1.8457815525375743E-4</v>
      </c>
      <c r="F4432" s="193">
        <f t="shared" si="712"/>
        <v>7.9254094990803754</v>
      </c>
      <c r="G4432" s="193">
        <f t="shared" si="716"/>
        <v>8.2184783410527622</v>
      </c>
      <c r="H4432" s="193">
        <f t="shared" si="716"/>
        <v>8.5223843954297589</v>
      </c>
      <c r="I4432" s="193">
        <f t="shared" si="716"/>
        <v>8.837528404821569</v>
      </c>
      <c r="J4432" s="193">
        <f t="shared" si="716"/>
        <v>9.1643259306528435</v>
      </c>
      <c r="K4432" s="193">
        <f>MAX(0,(F4432-'2031 forecast'!$C$10))</f>
        <v>2.1884094990803753</v>
      </c>
      <c r="L4432" s="193">
        <f>MAX(0,(G4432-'2031 forecast'!$C$10))</f>
        <v>2.4814783410527621</v>
      </c>
      <c r="M4432" s="193">
        <f>MAX(0,(H4432-'2031 forecast'!$C$10))</f>
        <v>2.7853843954297588</v>
      </c>
      <c r="N4432" s="193">
        <f>MAX(0,(I4432-'2031 forecast'!$C$10))</f>
        <v>3.1005284048215689</v>
      </c>
      <c r="O4432" s="193">
        <f>MAX(0,(J4432-'2031 forecast'!$C$10))</f>
        <v>3.4273259306528434</v>
      </c>
      <c r="P4432" s="175">
        <f t="shared" si="714"/>
        <v>5</v>
      </c>
      <c r="Q4432" s="175" t="str">
        <f t="shared" si="715"/>
        <v/>
      </c>
    </row>
    <row r="4433" spans="1:17" s="1" customFormat="1" x14ac:dyDescent="0.3">
      <c r="A4433" s="189">
        <f t="shared" si="713"/>
        <v>44015.541666655925</v>
      </c>
      <c r="B4433" s="190">
        <f t="shared" si="709"/>
        <v>44015</v>
      </c>
      <c r="C4433" s="1">
        <f t="shared" si="710"/>
        <v>13</v>
      </c>
      <c r="D4433" s="191">
        <v>5.4888049233058931</v>
      </c>
      <c r="E4433" s="192">
        <f t="shared" si="711"/>
        <v>1.9059132461754844E-4</v>
      </c>
      <c r="F4433" s="193">
        <f t="shared" si="712"/>
        <v>8.1836027263875284</v>
      </c>
      <c r="G4433" s="193">
        <f t="shared" si="716"/>
        <v>8.4862191368660973</v>
      </c>
      <c r="H4433" s="193">
        <f t="shared" si="716"/>
        <v>8.8000258134111835</v>
      </c>
      <c r="I4433" s="193">
        <f t="shared" si="716"/>
        <v>9.1254365539871465</v>
      </c>
      <c r="J4433" s="193">
        <f t="shared" si="716"/>
        <v>9.4628804581387023</v>
      </c>
      <c r="K4433" s="193">
        <f>MAX(0,(F4433-'2031 forecast'!$C$10))</f>
        <v>2.4466027263875283</v>
      </c>
      <c r="L4433" s="193">
        <f>MAX(0,(G4433-'2031 forecast'!$C$10))</f>
        <v>2.7492191368660972</v>
      </c>
      <c r="M4433" s="193">
        <f>MAX(0,(H4433-'2031 forecast'!$C$10))</f>
        <v>3.0630258134111834</v>
      </c>
      <c r="N4433" s="193">
        <f>MAX(0,(I4433-'2031 forecast'!$C$10))</f>
        <v>3.3884365539871464</v>
      </c>
      <c r="O4433" s="193">
        <f>MAX(0,(J4433-'2031 forecast'!$C$10))</f>
        <v>3.7258804581387022</v>
      </c>
      <c r="P4433" s="175">
        <f t="shared" si="714"/>
        <v>6</v>
      </c>
      <c r="Q4433" s="175" t="str">
        <f t="shared" si="715"/>
        <v/>
      </c>
    </row>
    <row r="4434" spans="1:17" s="1" customFormat="1" x14ac:dyDescent="0.3">
      <c r="A4434" s="189">
        <f t="shared" si="713"/>
        <v>44015.583333322589</v>
      </c>
      <c r="B4434" s="190">
        <f t="shared" si="709"/>
        <v>44015</v>
      </c>
      <c r="C4434" s="1">
        <f t="shared" si="710"/>
        <v>14</v>
      </c>
      <c r="D4434" s="191">
        <v>5.5189218227479007</v>
      </c>
      <c r="E4434" s="192">
        <f t="shared" si="711"/>
        <v>1.9163709320255557E-4</v>
      </c>
      <c r="F4434" s="193">
        <f t="shared" si="712"/>
        <v>8.2285058963539903</v>
      </c>
      <c r="G4434" s="193">
        <f t="shared" si="716"/>
        <v>8.5327827535292862</v>
      </c>
      <c r="H4434" s="193">
        <f t="shared" si="716"/>
        <v>8.8483112774079533</v>
      </c>
      <c r="I4434" s="193">
        <f t="shared" si="716"/>
        <v>9.1755075364507253</v>
      </c>
      <c r="J4434" s="193">
        <f t="shared" si="716"/>
        <v>9.5148029846579831</v>
      </c>
      <c r="K4434" s="193">
        <f>MAX(0,(F4434-'2031 forecast'!$C$10))</f>
        <v>2.4915058963539902</v>
      </c>
      <c r="L4434" s="193">
        <f>MAX(0,(G4434-'2031 forecast'!$C$10))</f>
        <v>2.7957827535292861</v>
      </c>
      <c r="M4434" s="193">
        <f>MAX(0,(H4434-'2031 forecast'!$C$10))</f>
        <v>3.1113112774079532</v>
      </c>
      <c r="N4434" s="193">
        <f>MAX(0,(I4434-'2031 forecast'!$C$10))</f>
        <v>3.4385075364507252</v>
      </c>
      <c r="O4434" s="193">
        <f>MAX(0,(J4434-'2031 forecast'!$C$10))</f>
        <v>3.777802984657983</v>
      </c>
      <c r="P4434" s="175">
        <f t="shared" si="714"/>
        <v>7</v>
      </c>
      <c r="Q4434" s="175" t="str">
        <f t="shared" si="715"/>
        <v/>
      </c>
    </row>
    <row r="4435" spans="1:17" s="1" customFormat="1" x14ac:dyDescent="0.3">
      <c r="A4435" s="189">
        <f t="shared" si="713"/>
        <v>44015.624999989253</v>
      </c>
      <c r="B4435" s="190">
        <f t="shared" si="709"/>
        <v>44015</v>
      </c>
      <c r="C4435" s="1">
        <f t="shared" si="710"/>
        <v>15</v>
      </c>
      <c r="D4435" s="191">
        <v>5.3833957752588661</v>
      </c>
      <c r="E4435" s="192">
        <f t="shared" si="711"/>
        <v>1.8693113457002349E-4</v>
      </c>
      <c r="F4435" s="193">
        <f t="shared" si="712"/>
        <v>8.0264416315049143</v>
      </c>
      <c r="G4435" s="193">
        <f t="shared" si="716"/>
        <v>8.323246478544938</v>
      </c>
      <c r="H4435" s="193">
        <f t="shared" si="716"/>
        <v>8.631026689422491</v>
      </c>
      <c r="I4435" s="193">
        <f t="shared" si="716"/>
        <v>8.9501881153646217</v>
      </c>
      <c r="J4435" s="193">
        <f t="shared" si="716"/>
        <v>9.2811516153212228</v>
      </c>
      <c r="K4435" s="193">
        <f>MAX(0,(F4435-'2031 forecast'!$C$10))</f>
        <v>2.2894416315049142</v>
      </c>
      <c r="L4435" s="193">
        <f>MAX(0,(G4435-'2031 forecast'!$C$10))</f>
        <v>2.5862464785449379</v>
      </c>
      <c r="M4435" s="193">
        <f>MAX(0,(H4435-'2031 forecast'!$C$10))</f>
        <v>2.8940266894224909</v>
      </c>
      <c r="N4435" s="193">
        <f>MAX(0,(I4435-'2031 forecast'!$C$10))</f>
        <v>3.2131881153646216</v>
      </c>
      <c r="O4435" s="193">
        <f>MAX(0,(J4435-'2031 forecast'!$C$10))</f>
        <v>3.5441516153212227</v>
      </c>
      <c r="P4435" s="175">
        <f t="shared" si="714"/>
        <v>8</v>
      </c>
      <c r="Q4435" s="175" t="str">
        <f t="shared" si="715"/>
        <v/>
      </c>
    </row>
    <row r="4436" spans="1:17" s="1" customFormat="1" x14ac:dyDescent="0.3">
      <c r="A4436" s="189">
        <f t="shared" si="713"/>
        <v>44015.666666655918</v>
      </c>
      <c r="B4436" s="190">
        <f t="shared" si="709"/>
        <v>44015</v>
      </c>
      <c r="C4436" s="1">
        <f t="shared" si="710"/>
        <v>16</v>
      </c>
      <c r="D4436" s="191">
        <v>5.3231619763748501</v>
      </c>
      <c r="E4436" s="192">
        <f t="shared" si="711"/>
        <v>1.8483959740000922E-4</v>
      </c>
      <c r="F4436" s="193">
        <f t="shared" si="712"/>
        <v>7.9366352915719913</v>
      </c>
      <c r="G4436" s="193">
        <f t="shared" si="716"/>
        <v>8.2301192452185603</v>
      </c>
      <c r="H4436" s="193">
        <f t="shared" si="716"/>
        <v>8.5344557614289513</v>
      </c>
      <c r="I4436" s="193">
        <f t="shared" si="716"/>
        <v>8.8500461504374641</v>
      </c>
      <c r="J4436" s="193">
        <f t="shared" si="716"/>
        <v>9.1773065622826628</v>
      </c>
      <c r="K4436" s="193">
        <f>MAX(0,(F4436-'2031 forecast'!$C$10))</f>
        <v>2.1996352915719912</v>
      </c>
      <c r="L4436" s="193">
        <f>MAX(0,(G4436-'2031 forecast'!$C$10))</f>
        <v>2.4931192452185602</v>
      </c>
      <c r="M4436" s="193">
        <f>MAX(0,(H4436-'2031 forecast'!$C$10))</f>
        <v>2.7974557614289512</v>
      </c>
      <c r="N4436" s="193">
        <f>MAX(0,(I4436-'2031 forecast'!$C$10))</f>
        <v>3.113046150437464</v>
      </c>
      <c r="O4436" s="193">
        <f>MAX(0,(J4436-'2031 forecast'!$C$10))</f>
        <v>3.4403065622826627</v>
      </c>
      <c r="P4436" s="175">
        <f t="shared" si="714"/>
        <v>9</v>
      </c>
      <c r="Q4436" s="175" t="str">
        <f t="shared" si="715"/>
        <v/>
      </c>
    </row>
    <row r="4437" spans="1:17" s="1" customFormat="1" x14ac:dyDescent="0.3">
      <c r="A4437" s="189">
        <f t="shared" si="713"/>
        <v>44015.708333322582</v>
      </c>
      <c r="B4437" s="190">
        <f t="shared" si="709"/>
        <v>44015</v>
      </c>
      <c r="C4437" s="1">
        <f t="shared" si="710"/>
        <v>17</v>
      </c>
      <c r="D4437" s="191">
        <v>5.3382204260958543</v>
      </c>
      <c r="E4437" s="192">
        <f t="shared" si="711"/>
        <v>1.8536248169251279E-4</v>
      </c>
      <c r="F4437" s="193">
        <f t="shared" si="712"/>
        <v>7.9590868765552214</v>
      </c>
      <c r="G4437" s="193">
        <f t="shared" si="716"/>
        <v>8.2534010535501547</v>
      </c>
      <c r="H4437" s="193">
        <f t="shared" si="716"/>
        <v>8.5585984934273363</v>
      </c>
      <c r="I4437" s="193">
        <f t="shared" si="716"/>
        <v>8.8750816416692544</v>
      </c>
      <c r="J4437" s="193">
        <f t="shared" si="716"/>
        <v>9.2032678255423033</v>
      </c>
      <c r="K4437" s="193">
        <f>MAX(0,(F4437-'2031 forecast'!$C$10))</f>
        <v>2.2220868765552213</v>
      </c>
      <c r="L4437" s="193">
        <f>MAX(0,(G4437-'2031 forecast'!$C$10))</f>
        <v>2.5164010535501546</v>
      </c>
      <c r="M4437" s="193">
        <f>MAX(0,(H4437-'2031 forecast'!$C$10))</f>
        <v>2.8215984934273362</v>
      </c>
      <c r="N4437" s="193">
        <f>MAX(0,(I4437-'2031 forecast'!$C$10))</f>
        <v>3.1380816416692543</v>
      </c>
      <c r="O4437" s="193">
        <f>MAX(0,(J4437-'2031 forecast'!$C$10))</f>
        <v>3.4662678255423032</v>
      </c>
      <c r="P4437" s="175">
        <f t="shared" si="714"/>
        <v>10</v>
      </c>
      <c r="Q4437" s="175" t="str">
        <f t="shared" si="715"/>
        <v/>
      </c>
    </row>
    <row r="4438" spans="1:17" s="1" customFormat="1" x14ac:dyDescent="0.3">
      <c r="A4438" s="189">
        <f t="shared" si="713"/>
        <v>44015.749999989246</v>
      </c>
      <c r="B4438" s="190">
        <f t="shared" si="709"/>
        <v>44015</v>
      </c>
      <c r="C4438" s="1">
        <f t="shared" si="710"/>
        <v>18</v>
      </c>
      <c r="D4438" s="191">
        <v>5.1499898045833072</v>
      </c>
      <c r="E4438" s="192">
        <f t="shared" si="711"/>
        <v>1.788264280362183E-4</v>
      </c>
      <c r="F4438" s="193">
        <f t="shared" si="712"/>
        <v>7.6784420642648419</v>
      </c>
      <c r="G4438" s="193">
        <f t="shared" si="716"/>
        <v>7.9623784494052279</v>
      </c>
      <c r="H4438" s="193">
        <f t="shared" si="716"/>
        <v>8.2568143434475303</v>
      </c>
      <c r="I4438" s="193">
        <f t="shared" si="716"/>
        <v>8.562138001271892</v>
      </c>
      <c r="J4438" s="193">
        <f t="shared" si="716"/>
        <v>8.8787520347968076</v>
      </c>
      <c r="K4438" s="193">
        <f>MAX(0,(F4438-'2031 forecast'!$C$10))</f>
        <v>1.9414420642648418</v>
      </c>
      <c r="L4438" s="193">
        <f>MAX(0,(G4438-'2031 forecast'!$C$10))</f>
        <v>2.2253784494052278</v>
      </c>
      <c r="M4438" s="193">
        <f>MAX(0,(H4438-'2031 forecast'!$C$10))</f>
        <v>2.5198143434475302</v>
      </c>
      <c r="N4438" s="193">
        <f>MAX(0,(I4438-'2031 forecast'!$C$10))</f>
        <v>2.8251380012718919</v>
      </c>
      <c r="O4438" s="193">
        <f>MAX(0,(J4438-'2031 forecast'!$C$10))</f>
        <v>3.1417520347968075</v>
      </c>
      <c r="P4438" s="175">
        <f t="shared" si="714"/>
        <v>11</v>
      </c>
      <c r="Q4438" s="175" t="str">
        <f t="shared" si="715"/>
        <v/>
      </c>
    </row>
    <row r="4439" spans="1:17" s="1" customFormat="1" x14ac:dyDescent="0.3">
      <c r="A4439" s="189">
        <f t="shared" si="713"/>
        <v>44015.79166665591</v>
      </c>
      <c r="B4439" s="190">
        <f t="shared" si="709"/>
        <v>44015</v>
      </c>
      <c r="C4439" s="1">
        <f t="shared" si="710"/>
        <v>19</v>
      </c>
      <c r="D4439" s="191">
        <v>4.9090546090472449</v>
      </c>
      <c r="E4439" s="192">
        <f t="shared" si="711"/>
        <v>1.7046027935616124E-4</v>
      </c>
      <c r="F4439" s="193">
        <f t="shared" si="712"/>
        <v>7.3192167045331509</v>
      </c>
      <c r="G4439" s="193">
        <f t="shared" si="716"/>
        <v>7.5898695160997178</v>
      </c>
      <c r="H4439" s="193">
        <f t="shared" si="716"/>
        <v>7.8705306314733736</v>
      </c>
      <c r="I4439" s="193">
        <f t="shared" si="716"/>
        <v>8.1615701415632618</v>
      </c>
      <c r="J4439" s="193">
        <f t="shared" si="716"/>
        <v>8.4633718226425678</v>
      </c>
      <c r="K4439" s="193">
        <f>MAX(0,(F4439-'2031 forecast'!$C$10))</f>
        <v>1.5822167045331508</v>
      </c>
      <c r="L4439" s="193">
        <f>MAX(0,(G4439-'2031 forecast'!$C$10))</f>
        <v>1.8528695160997177</v>
      </c>
      <c r="M4439" s="193">
        <f>MAX(0,(H4439-'2031 forecast'!$C$10))</f>
        <v>2.1335306314733735</v>
      </c>
      <c r="N4439" s="193">
        <f>MAX(0,(I4439-'2031 forecast'!$C$10))</f>
        <v>2.4245701415632617</v>
      </c>
      <c r="O4439" s="193">
        <f>MAX(0,(J4439-'2031 forecast'!$C$10))</f>
        <v>2.7263718226425677</v>
      </c>
      <c r="P4439" s="175">
        <f t="shared" si="714"/>
        <v>12</v>
      </c>
      <c r="Q4439" s="175" t="str">
        <f t="shared" si="715"/>
        <v/>
      </c>
    </row>
    <row r="4440" spans="1:17" s="1" customFormat="1" x14ac:dyDescent="0.3">
      <c r="A4440" s="189">
        <f t="shared" si="713"/>
        <v>44015.833333322575</v>
      </c>
      <c r="B4440" s="190">
        <f t="shared" si="709"/>
        <v>44015</v>
      </c>
      <c r="C4440" s="1">
        <f t="shared" si="710"/>
        <v>20</v>
      </c>
      <c r="D4440" s="191">
        <v>4.5401225908826515</v>
      </c>
      <c r="E4440" s="192">
        <f t="shared" si="711"/>
        <v>1.5764961418982399E-4</v>
      </c>
      <c r="F4440" s="193">
        <f t="shared" si="712"/>
        <v>6.7691528724440042</v>
      </c>
      <c r="G4440" s="193">
        <f t="shared" si="716"/>
        <v>7.0194652119756604</v>
      </c>
      <c r="H4440" s="193">
        <f t="shared" si="716"/>
        <v>7.2790336975129524</v>
      </c>
      <c r="I4440" s="193">
        <f t="shared" si="716"/>
        <v>7.5482006063844294</v>
      </c>
      <c r="J4440" s="193">
        <f t="shared" si="716"/>
        <v>7.827320872781395</v>
      </c>
      <c r="K4440" s="193">
        <f>MAX(0,(F4440-'2031 forecast'!$C$10))</f>
        <v>1.0321528724440041</v>
      </c>
      <c r="L4440" s="193">
        <f>MAX(0,(G4440-'2031 forecast'!$C$10))</f>
        <v>1.2824652119756603</v>
      </c>
      <c r="M4440" s="193">
        <f>MAX(0,(H4440-'2031 forecast'!$C$10))</f>
        <v>1.5420336975129523</v>
      </c>
      <c r="N4440" s="193">
        <f>MAX(0,(I4440-'2031 forecast'!$C$10))</f>
        <v>1.8112006063844293</v>
      </c>
      <c r="O4440" s="193">
        <f>MAX(0,(J4440-'2031 forecast'!$C$10))</f>
        <v>2.0903208727813949</v>
      </c>
      <c r="P4440" s="175">
        <f t="shared" si="714"/>
        <v>13</v>
      </c>
      <c r="Q4440" s="175" t="str">
        <f t="shared" si="715"/>
        <v/>
      </c>
    </row>
    <row r="4441" spans="1:17" s="1" customFormat="1" x14ac:dyDescent="0.3">
      <c r="A4441" s="189">
        <f t="shared" si="713"/>
        <v>44015.874999989239</v>
      </c>
      <c r="B4441" s="190">
        <f t="shared" si="709"/>
        <v>44015</v>
      </c>
      <c r="C4441" s="1">
        <f t="shared" si="710"/>
        <v>21</v>
      </c>
      <c r="D4441" s="191">
        <v>4.2991873953465909</v>
      </c>
      <c r="E4441" s="192">
        <f t="shared" si="711"/>
        <v>1.4928346550976702E-4</v>
      </c>
      <c r="F4441" s="193">
        <f t="shared" si="712"/>
        <v>6.4099275127123159</v>
      </c>
      <c r="G4441" s="193">
        <f t="shared" si="716"/>
        <v>6.6469562786701539</v>
      </c>
      <c r="H4441" s="193">
        <f t="shared" si="716"/>
        <v>6.8927499855388001</v>
      </c>
      <c r="I4441" s="193">
        <f t="shared" si="716"/>
        <v>7.1476327466758036</v>
      </c>
      <c r="J4441" s="193">
        <f t="shared" si="716"/>
        <v>7.4119406606271596</v>
      </c>
      <c r="K4441" s="193">
        <f>MAX(0,(F4441-'2031 forecast'!$C$10))</f>
        <v>0.67292751271231577</v>
      </c>
      <c r="L4441" s="193">
        <f>MAX(0,(G4441-'2031 forecast'!$C$10))</f>
        <v>0.90995627867015383</v>
      </c>
      <c r="M4441" s="193">
        <f>MAX(0,(H4441-'2031 forecast'!$C$10))</f>
        <v>1.1557499855388</v>
      </c>
      <c r="N4441" s="193">
        <f>MAX(0,(I4441-'2031 forecast'!$C$10))</f>
        <v>1.4106327466758035</v>
      </c>
      <c r="O4441" s="193">
        <f>MAX(0,(J4441-'2031 forecast'!$C$10))</f>
        <v>1.6749406606271595</v>
      </c>
      <c r="P4441" s="175">
        <f t="shared" si="714"/>
        <v>14</v>
      </c>
      <c r="Q4441" s="175" t="str">
        <f t="shared" si="715"/>
        <v/>
      </c>
    </row>
    <row r="4442" spans="1:17" s="1" customFormat="1" x14ac:dyDescent="0.3">
      <c r="A4442" s="189">
        <f t="shared" si="713"/>
        <v>44015.916666655903</v>
      </c>
      <c r="B4442" s="190">
        <f t="shared" si="709"/>
        <v>44015</v>
      </c>
      <c r="C4442" s="1">
        <f t="shared" si="710"/>
        <v>22</v>
      </c>
      <c r="D4442" s="191">
        <v>4.005547625787016</v>
      </c>
      <c r="E4442" s="192">
        <f t="shared" si="711"/>
        <v>1.3908722180594753E-4</v>
      </c>
      <c r="F4442" s="193">
        <f t="shared" si="712"/>
        <v>5.9721216055393196</v>
      </c>
      <c r="G4442" s="193">
        <f t="shared" si="716"/>
        <v>6.1929610162040651</v>
      </c>
      <c r="H4442" s="193">
        <f t="shared" si="716"/>
        <v>6.4219667115702999</v>
      </c>
      <c r="I4442" s="193">
        <f t="shared" si="716"/>
        <v>6.6594406676559137</v>
      </c>
      <c r="J4442" s="193">
        <f t="shared" si="716"/>
        <v>6.9056960270641818</v>
      </c>
      <c r="K4442" s="193">
        <f>MAX(0,(F4442-'2031 forecast'!$C$10))</f>
        <v>0.23512160553931949</v>
      </c>
      <c r="L4442" s="193">
        <f>MAX(0,(G4442-'2031 forecast'!$C$10))</f>
        <v>0.45596101620406504</v>
      </c>
      <c r="M4442" s="193">
        <f>MAX(0,(H4442-'2031 forecast'!$C$10))</f>
        <v>0.68496671157029976</v>
      </c>
      <c r="N4442" s="193">
        <f>MAX(0,(I4442-'2031 forecast'!$C$10))</f>
        <v>0.92244066765591359</v>
      </c>
      <c r="O4442" s="193">
        <f>MAX(0,(J4442-'2031 forecast'!$C$10))</f>
        <v>1.1686960270641817</v>
      </c>
      <c r="P4442" s="175">
        <f t="shared" si="714"/>
        <v>15</v>
      </c>
      <c r="Q4442" s="175">
        <f t="shared" si="715"/>
        <v>15</v>
      </c>
    </row>
    <row r="4443" spans="1:17" s="1" customFormat="1" x14ac:dyDescent="0.3">
      <c r="A4443" s="189">
        <f t="shared" si="713"/>
        <v>44015.958333322567</v>
      </c>
      <c r="B4443" s="190">
        <f t="shared" si="709"/>
        <v>44015</v>
      </c>
      <c r="C4443" s="1">
        <f t="shared" si="710"/>
        <v>23</v>
      </c>
      <c r="D4443" s="191">
        <v>3.6366156076224225</v>
      </c>
      <c r="E4443" s="192">
        <f t="shared" si="711"/>
        <v>1.2627655663961025E-4</v>
      </c>
      <c r="F4443" s="193">
        <f t="shared" si="712"/>
        <v>5.422057773450172</v>
      </c>
      <c r="G4443" s="193">
        <f t="shared" si="716"/>
        <v>5.622556712080006</v>
      </c>
      <c r="H4443" s="193">
        <f t="shared" si="716"/>
        <v>5.8304697776098768</v>
      </c>
      <c r="I4443" s="193">
        <f t="shared" si="716"/>
        <v>6.0460711324770795</v>
      </c>
      <c r="J4443" s="193">
        <f t="shared" si="716"/>
        <v>6.2696450772030072</v>
      </c>
      <c r="K4443" s="193">
        <f>MAX(0,(F4443-'2031 forecast'!$C$10))</f>
        <v>0</v>
      </c>
      <c r="L4443" s="193">
        <f>MAX(0,(G4443-'2031 forecast'!$C$10))</f>
        <v>0</v>
      </c>
      <c r="M4443" s="193">
        <f>MAX(0,(H4443-'2031 forecast'!$C$10))</f>
        <v>9.3469777609876736E-2</v>
      </c>
      <c r="N4443" s="193">
        <f>MAX(0,(I4443-'2031 forecast'!$C$10))</f>
        <v>0.3090711324770794</v>
      </c>
      <c r="O4443" s="193">
        <f>MAX(0,(J4443-'2031 forecast'!$C$10))</f>
        <v>0.53264507720300713</v>
      </c>
      <c r="P4443" s="175" t="str">
        <f t="shared" si="714"/>
        <v/>
      </c>
      <c r="Q4443" s="175" t="str">
        <f t="shared" si="715"/>
        <v/>
      </c>
    </row>
    <row r="4444" spans="1:17" s="1" customFormat="1" x14ac:dyDescent="0.3">
      <c r="A4444" s="189">
        <f t="shared" si="713"/>
        <v>44015.999999989232</v>
      </c>
      <c r="B4444" s="190">
        <f t="shared" si="709"/>
        <v>44015</v>
      </c>
      <c r="C4444" s="1">
        <f t="shared" si="710"/>
        <v>0</v>
      </c>
      <c r="D4444" s="191">
        <v>3.4408557612493733</v>
      </c>
      <c r="E4444" s="192">
        <f t="shared" si="711"/>
        <v>1.1947906083706397E-4</v>
      </c>
      <c r="F4444" s="193">
        <f t="shared" si="712"/>
        <v>5.1301871686681757</v>
      </c>
      <c r="G4444" s="193">
        <f t="shared" si="716"/>
        <v>5.3198932037692819</v>
      </c>
      <c r="H4444" s="193">
        <f t="shared" si="716"/>
        <v>5.5166142616308784</v>
      </c>
      <c r="I4444" s="193">
        <f t="shared" si="716"/>
        <v>5.7206097464638219</v>
      </c>
      <c r="J4444" s="193">
        <f t="shared" si="716"/>
        <v>5.9321486548276914</v>
      </c>
      <c r="K4444" s="193">
        <f>MAX(0,(F4444-'2031 forecast'!$C$10))</f>
        <v>0</v>
      </c>
      <c r="L4444" s="193">
        <f>MAX(0,(G4444-'2031 forecast'!$C$10))</f>
        <v>0</v>
      </c>
      <c r="M4444" s="193">
        <f>MAX(0,(H4444-'2031 forecast'!$C$10))</f>
        <v>0</v>
      </c>
      <c r="N4444" s="193">
        <f>MAX(0,(I4444-'2031 forecast'!$C$10))</f>
        <v>0</v>
      </c>
      <c r="O4444" s="193">
        <f>MAX(0,(J4444-'2031 forecast'!$C$10))</f>
        <v>0.19514865482769128</v>
      </c>
      <c r="P4444" s="175" t="str">
        <f t="shared" si="714"/>
        <v/>
      </c>
      <c r="Q4444" s="175" t="str">
        <f t="shared" si="715"/>
        <v/>
      </c>
    </row>
    <row r="4445" spans="1:17" s="1" customFormat="1" x14ac:dyDescent="0.3">
      <c r="A4445" s="189">
        <f t="shared" si="713"/>
        <v>44016.041666655896</v>
      </c>
      <c r="B4445" s="190">
        <f t="shared" si="709"/>
        <v>44016</v>
      </c>
      <c r="C4445" s="1">
        <f t="shared" si="710"/>
        <v>1</v>
      </c>
      <c r="D4445" s="191">
        <v>3.102040642526787</v>
      </c>
      <c r="E4445" s="192">
        <f t="shared" si="711"/>
        <v>1.0771416425573382E-4</v>
      </c>
      <c r="F4445" s="193">
        <f t="shared" si="712"/>
        <v>4.6250265065454892</v>
      </c>
      <c r="G4445" s="193">
        <f t="shared" ref="G4445:J4464" si="717">$E4445*G$2</f>
        <v>4.7960525163084116</v>
      </c>
      <c r="H4445" s="193">
        <f t="shared" si="717"/>
        <v>4.9734027916672252</v>
      </c>
      <c r="I4445" s="193">
        <f t="shared" si="717"/>
        <v>5.1573111937485656</v>
      </c>
      <c r="J4445" s="193">
        <f t="shared" si="717"/>
        <v>5.3480202314857959</v>
      </c>
      <c r="K4445" s="193">
        <f>MAX(0,(F4445-'2031 forecast'!$C$10))</f>
        <v>0</v>
      </c>
      <c r="L4445" s="193">
        <f>MAX(0,(G4445-'2031 forecast'!$C$10))</f>
        <v>0</v>
      </c>
      <c r="M4445" s="193">
        <f>MAX(0,(H4445-'2031 forecast'!$C$10))</f>
        <v>0</v>
      </c>
      <c r="N4445" s="193">
        <f>MAX(0,(I4445-'2031 forecast'!$C$10))</f>
        <v>0</v>
      </c>
      <c r="O4445" s="193">
        <f>MAX(0,(J4445-'2031 forecast'!$C$10))</f>
        <v>0</v>
      </c>
      <c r="P4445" s="175" t="str">
        <f t="shared" si="714"/>
        <v/>
      </c>
      <c r="Q4445" s="175" t="str">
        <f t="shared" si="715"/>
        <v/>
      </c>
    </row>
    <row r="4446" spans="1:17" s="1" customFormat="1" x14ac:dyDescent="0.3">
      <c r="A4446" s="189">
        <f t="shared" si="713"/>
        <v>44016.08333332256</v>
      </c>
      <c r="B4446" s="190">
        <f t="shared" si="709"/>
        <v>44016</v>
      </c>
      <c r="C4446" s="1">
        <f t="shared" si="710"/>
        <v>2</v>
      </c>
      <c r="D4446" s="191">
        <v>3.0568652933637761</v>
      </c>
      <c r="E4446" s="192">
        <f t="shared" si="711"/>
        <v>1.0614551137822314E-4</v>
      </c>
      <c r="F4446" s="193">
        <f t="shared" si="712"/>
        <v>4.5576717515957981</v>
      </c>
      <c r="G4446" s="193">
        <f t="shared" si="717"/>
        <v>4.72620709131363</v>
      </c>
      <c r="H4446" s="193">
        <f t="shared" si="717"/>
        <v>4.9009745956720723</v>
      </c>
      <c r="I4446" s="193">
        <f t="shared" si="717"/>
        <v>5.0822047200531983</v>
      </c>
      <c r="J4446" s="193">
        <f t="shared" si="717"/>
        <v>5.2701364417068772</v>
      </c>
      <c r="K4446" s="193">
        <f>MAX(0,(F4446-'2031 forecast'!$C$10))</f>
        <v>0</v>
      </c>
      <c r="L4446" s="193">
        <f>MAX(0,(G4446-'2031 forecast'!$C$10))</f>
        <v>0</v>
      </c>
      <c r="M4446" s="193">
        <f>MAX(0,(H4446-'2031 forecast'!$C$10))</f>
        <v>0</v>
      </c>
      <c r="N4446" s="193">
        <f>MAX(0,(I4446-'2031 forecast'!$C$10))</f>
        <v>0</v>
      </c>
      <c r="O4446" s="193">
        <f>MAX(0,(J4446-'2031 forecast'!$C$10))</f>
        <v>0</v>
      </c>
      <c r="P4446" s="175" t="str">
        <f t="shared" si="714"/>
        <v/>
      </c>
      <c r="Q4446" s="175" t="str">
        <f t="shared" si="715"/>
        <v/>
      </c>
    </row>
    <row r="4447" spans="1:17" s="1" customFormat="1" x14ac:dyDescent="0.3">
      <c r="A4447" s="189">
        <f t="shared" si="713"/>
        <v>44016.124999989224</v>
      </c>
      <c r="B4447" s="190">
        <f t="shared" si="709"/>
        <v>44016</v>
      </c>
      <c r="C4447" s="1">
        <f t="shared" si="710"/>
        <v>3</v>
      </c>
      <c r="D4447" s="191">
        <v>2.9589853701772508</v>
      </c>
      <c r="E4447" s="192">
        <f t="shared" si="711"/>
        <v>1.0274676347694998E-4</v>
      </c>
      <c r="F4447" s="193">
        <f t="shared" si="712"/>
        <v>4.411736449204799</v>
      </c>
      <c r="G4447" s="193">
        <f t="shared" si="717"/>
        <v>4.5748753371582671</v>
      </c>
      <c r="H4447" s="193">
        <f t="shared" si="717"/>
        <v>4.7440468376825713</v>
      </c>
      <c r="I4447" s="193">
        <f t="shared" si="717"/>
        <v>4.9194740270465687</v>
      </c>
      <c r="J4447" s="193">
        <f t="shared" si="717"/>
        <v>5.101388230519218</v>
      </c>
      <c r="K4447" s="193">
        <f>MAX(0,(F4447-'2031 forecast'!$C$10))</f>
        <v>0</v>
      </c>
      <c r="L4447" s="193">
        <f>MAX(0,(G4447-'2031 forecast'!$C$10))</f>
        <v>0</v>
      </c>
      <c r="M4447" s="193">
        <f>MAX(0,(H4447-'2031 forecast'!$C$10))</f>
        <v>0</v>
      </c>
      <c r="N4447" s="193">
        <f>MAX(0,(I4447-'2031 forecast'!$C$10))</f>
        <v>0</v>
      </c>
      <c r="O4447" s="193">
        <f>MAX(0,(J4447-'2031 forecast'!$C$10))</f>
        <v>0</v>
      </c>
      <c r="P4447" s="175" t="str">
        <f t="shared" si="714"/>
        <v/>
      </c>
      <c r="Q4447" s="175" t="str">
        <f t="shared" si="715"/>
        <v/>
      </c>
    </row>
    <row r="4448" spans="1:17" s="1" customFormat="1" x14ac:dyDescent="0.3">
      <c r="A4448" s="189">
        <f t="shared" si="713"/>
        <v>44016.166666655889</v>
      </c>
      <c r="B4448" s="190">
        <f t="shared" si="709"/>
        <v>44016</v>
      </c>
      <c r="C4448" s="1">
        <f t="shared" si="710"/>
        <v>4</v>
      </c>
      <c r="D4448" s="191">
        <v>2.9589853701772508</v>
      </c>
      <c r="E4448" s="192">
        <f t="shared" si="711"/>
        <v>1.0274676347694998E-4</v>
      </c>
      <c r="F4448" s="193">
        <f t="shared" si="712"/>
        <v>4.411736449204799</v>
      </c>
      <c r="G4448" s="193">
        <f t="shared" si="717"/>
        <v>4.5748753371582671</v>
      </c>
      <c r="H4448" s="193">
        <f t="shared" si="717"/>
        <v>4.7440468376825713</v>
      </c>
      <c r="I4448" s="193">
        <f t="shared" si="717"/>
        <v>4.9194740270465687</v>
      </c>
      <c r="J4448" s="193">
        <f t="shared" si="717"/>
        <v>5.101388230519218</v>
      </c>
      <c r="K4448" s="193">
        <f>MAX(0,(F4448-'2031 forecast'!$C$10))</f>
        <v>0</v>
      </c>
      <c r="L4448" s="193">
        <f>MAX(0,(G4448-'2031 forecast'!$C$10))</f>
        <v>0</v>
      </c>
      <c r="M4448" s="193">
        <f>MAX(0,(H4448-'2031 forecast'!$C$10))</f>
        <v>0</v>
      </c>
      <c r="N4448" s="193">
        <f>MAX(0,(I4448-'2031 forecast'!$C$10))</f>
        <v>0</v>
      </c>
      <c r="O4448" s="193">
        <f>MAX(0,(J4448-'2031 forecast'!$C$10))</f>
        <v>0</v>
      </c>
      <c r="P4448" s="175" t="str">
        <f t="shared" si="714"/>
        <v/>
      </c>
      <c r="Q4448" s="175" t="str">
        <f t="shared" si="715"/>
        <v/>
      </c>
    </row>
    <row r="4449" spans="1:17" s="1" customFormat="1" x14ac:dyDescent="0.3">
      <c r="A4449" s="189">
        <f t="shared" si="713"/>
        <v>44016.208333322553</v>
      </c>
      <c r="B4449" s="190">
        <f t="shared" si="709"/>
        <v>44016</v>
      </c>
      <c r="C4449" s="1">
        <f t="shared" si="710"/>
        <v>5</v>
      </c>
      <c r="D4449" s="191">
        <v>2.7331086243621936</v>
      </c>
      <c r="E4449" s="192">
        <f t="shared" si="711"/>
        <v>9.4903499089396543E-5</v>
      </c>
      <c r="F4449" s="193">
        <f t="shared" si="712"/>
        <v>4.0749626744563407</v>
      </c>
      <c r="G4449" s="193">
        <f t="shared" si="717"/>
        <v>4.2256482121843533</v>
      </c>
      <c r="H4449" s="193">
        <f t="shared" si="717"/>
        <v>4.3819058577068031</v>
      </c>
      <c r="I4449" s="193">
        <f t="shared" si="717"/>
        <v>4.5439416585697314</v>
      </c>
      <c r="J4449" s="193">
        <f t="shared" si="717"/>
        <v>4.7119692816246213</v>
      </c>
      <c r="K4449" s="193">
        <f>MAX(0,(F4449-'2031 forecast'!$C$10))</f>
        <v>0</v>
      </c>
      <c r="L4449" s="193">
        <f>MAX(0,(G4449-'2031 forecast'!$C$10))</f>
        <v>0</v>
      </c>
      <c r="M4449" s="193">
        <f>MAX(0,(H4449-'2031 forecast'!$C$10))</f>
        <v>0</v>
      </c>
      <c r="N4449" s="193">
        <f>MAX(0,(I4449-'2031 forecast'!$C$10))</f>
        <v>0</v>
      </c>
      <c r="O4449" s="193">
        <f>MAX(0,(J4449-'2031 forecast'!$C$10))</f>
        <v>0</v>
      </c>
      <c r="P4449" s="175" t="str">
        <f t="shared" si="714"/>
        <v/>
      </c>
      <c r="Q4449" s="175" t="str">
        <f t="shared" si="715"/>
        <v/>
      </c>
    </row>
    <row r="4450" spans="1:17" s="1" customFormat="1" x14ac:dyDescent="0.3">
      <c r="A4450" s="189">
        <f t="shared" si="713"/>
        <v>44016.249999989217</v>
      </c>
      <c r="B4450" s="190">
        <f t="shared" si="709"/>
        <v>44016</v>
      </c>
      <c r="C4450" s="1">
        <f t="shared" si="710"/>
        <v>6</v>
      </c>
      <c r="D4450" s="191">
        <v>2.7029917249201856</v>
      </c>
      <c r="E4450" s="192">
        <f t="shared" si="711"/>
        <v>9.3857730504389407E-5</v>
      </c>
      <c r="F4450" s="193">
        <f t="shared" si="712"/>
        <v>4.0300595044898797</v>
      </c>
      <c r="G4450" s="193">
        <f t="shared" si="717"/>
        <v>4.1790845955211644</v>
      </c>
      <c r="H4450" s="193">
        <f t="shared" si="717"/>
        <v>4.3336203937100333</v>
      </c>
      <c r="I4450" s="193">
        <f t="shared" si="717"/>
        <v>4.4938706761061527</v>
      </c>
      <c r="J4450" s="193">
        <f t="shared" si="717"/>
        <v>4.6600467551053413</v>
      </c>
      <c r="K4450" s="193">
        <f>MAX(0,(F4450-'2031 forecast'!$C$10))</f>
        <v>0</v>
      </c>
      <c r="L4450" s="193">
        <f>MAX(0,(G4450-'2031 forecast'!$C$10))</f>
        <v>0</v>
      </c>
      <c r="M4450" s="193">
        <f>MAX(0,(H4450-'2031 forecast'!$C$10))</f>
        <v>0</v>
      </c>
      <c r="N4450" s="193">
        <f>MAX(0,(I4450-'2031 forecast'!$C$10))</f>
        <v>0</v>
      </c>
      <c r="O4450" s="193">
        <f>MAX(0,(J4450-'2031 forecast'!$C$10))</f>
        <v>0</v>
      </c>
      <c r="P4450" s="175" t="str">
        <f t="shared" si="714"/>
        <v/>
      </c>
      <c r="Q4450" s="175" t="str">
        <f t="shared" si="715"/>
        <v/>
      </c>
    </row>
    <row r="4451" spans="1:17" s="1" customFormat="1" x14ac:dyDescent="0.3">
      <c r="A4451" s="189">
        <f t="shared" si="713"/>
        <v>44016.291666655881</v>
      </c>
      <c r="B4451" s="190">
        <f t="shared" si="709"/>
        <v>44016</v>
      </c>
      <c r="C4451" s="1">
        <f t="shared" si="710"/>
        <v>7</v>
      </c>
      <c r="D4451" s="191">
        <v>3.0643945182242773</v>
      </c>
      <c r="E4451" s="192">
        <f t="shared" si="711"/>
        <v>1.064069535244749E-4</v>
      </c>
      <c r="F4451" s="193">
        <f t="shared" si="712"/>
        <v>4.5688975440874122</v>
      </c>
      <c r="G4451" s="193">
        <f t="shared" si="717"/>
        <v>4.7378479954794255</v>
      </c>
      <c r="H4451" s="193">
        <f t="shared" si="717"/>
        <v>4.913045961671263</v>
      </c>
      <c r="I4451" s="193">
        <f t="shared" si="717"/>
        <v>5.0947224656690917</v>
      </c>
      <c r="J4451" s="193">
        <f t="shared" si="717"/>
        <v>5.2831170733366957</v>
      </c>
      <c r="K4451" s="193">
        <f>MAX(0,(F4451-'2031 forecast'!$C$10))</f>
        <v>0</v>
      </c>
      <c r="L4451" s="193">
        <f>MAX(0,(G4451-'2031 forecast'!$C$10))</f>
        <v>0</v>
      </c>
      <c r="M4451" s="193">
        <f>MAX(0,(H4451-'2031 forecast'!$C$10))</f>
        <v>0</v>
      </c>
      <c r="N4451" s="193">
        <f>MAX(0,(I4451-'2031 forecast'!$C$10))</f>
        <v>0</v>
      </c>
      <c r="O4451" s="193">
        <f>MAX(0,(J4451-'2031 forecast'!$C$10))</f>
        <v>0</v>
      </c>
      <c r="P4451" s="175" t="str">
        <f t="shared" si="714"/>
        <v/>
      </c>
      <c r="Q4451" s="175" t="str">
        <f t="shared" si="715"/>
        <v/>
      </c>
    </row>
    <row r="4452" spans="1:17" s="1" customFormat="1" x14ac:dyDescent="0.3">
      <c r="A4452" s="189">
        <f t="shared" si="713"/>
        <v>44016.333333322546</v>
      </c>
      <c r="B4452" s="190">
        <f t="shared" si="709"/>
        <v>44016</v>
      </c>
      <c r="C4452" s="1">
        <f t="shared" si="710"/>
        <v>8</v>
      </c>
      <c r="D4452" s="191">
        <v>3.4709726606913804</v>
      </c>
      <c r="E4452" s="192">
        <f t="shared" si="711"/>
        <v>1.2052482942207108E-4</v>
      </c>
      <c r="F4452" s="193">
        <f t="shared" si="712"/>
        <v>5.1750903386346367</v>
      </c>
      <c r="G4452" s="193">
        <f t="shared" si="717"/>
        <v>5.3664568204324699</v>
      </c>
      <c r="H4452" s="193">
        <f t="shared" si="717"/>
        <v>5.5648997256276473</v>
      </c>
      <c r="I4452" s="193">
        <f t="shared" si="717"/>
        <v>5.7706807289273989</v>
      </c>
      <c r="J4452" s="193">
        <f t="shared" si="717"/>
        <v>5.9840711813469705</v>
      </c>
      <c r="K4452" s="193">
        <f>MAX(0,(F4452-'2031 forecast'!$C$10))</f>
        <v>0</v>
      </c>
      <c r="L4452" s="193">
        <f>MAX(0,(G4452-'2031 forecast'!$C$10))</f>
        <v>0</v>
      </c>
      <c r="M4452" s="193">
        <f>MAX(0,(H4452-'2031 forecast'!$C$10))</f>
        <v>0</v>
      </c>
      <c r="N4452" s="193">
        <f>MAX(0,(I4452-'2031 forecast'!$C$10))</f>
        <v>3.3680728927398818E-2</v>
      </c>
      <c r="O4452" s="193">
        <f>MAX(0,(J4452-'2031 forecast'!$C$10))</f>
        <v>0.24707118134697037</v>
      </c>
      <c r="P4452" s="175" t="str">
        <f t="shared" si="714"/>
        <v/>
      </c>
      <c r="Q4452" s="175" t="str">
        <f t="shared" si="715"/>
        <v/>
      </c>
    </row>
    <row r="4453" spans="1:17" s="1" customFormat="1" x14ac:dyDescent="0.3">
      <c r="A4453" s="189">
        <f t="shared" si="713"/>
        <v>44016.37499998921</v>
      </c>
      <c r="B4453" s="190">
        <f t="shared" si="709"/>
        <v>44016</v>
      </c>
      <c r="C4453" s="1">
        <f t="shared" si="710"/>
        <v>9</v>
      </c>
      <c r="D4453" s="191">
        <v>3.7796708799719592</v>
      </c>
      <c r="E4453" s="192">
        <f t="shared" si="711"/>
        <v>1.3124395741839412E-4</v>
      </c>
      <c r="F4453" s="193">
        <f t="shared" si="712"/>
        <v>5.6353478307908631</v>
      </c>
      <c r="G4453" s="193">
        <f t="shared" si="717"/>
        <v>5.8437338912301522</v>
      </c>
      <c r="H4453" s="193">
        <f t="shared" si="717"/>
        <v>6.0598257315945316</v>
      </c>
      <c r="I4453" s="193">
        <f t="shared" si="717"/>
        <v>6.2839082991790773</v>
      </c>
      <c r="J4453" s="193">
        <f t="shared" si="717"/>
        <v>6.5162770781695869</v>
      </c>
      <c r="K4453" s="193">
        <f>MAX(0,(F4453-'2031 forecast'!$C$10))</f>
        <v>0</v>
      </c>
      <c r="L4453" s="193">
        <f>MAX(0,(G4453-'2031 forecast'!$C$10))</f>
        <v>0.10673389123015209</v>
      </c>
      <c r="M4453" s="193">
        <f>MAX(0,(H4453-'2031 forecast'!$C$10))</f>
        <v>0.32282573159453154</v>
      </c>
      <c r="N4453" s="193">
        <f>MAX(0,(I4453-'2031 forecast'!$C$10))</f>
        <v>0.54690829917907724</v>
      </c>
      <c r="O4453" s="193">
        <f>MAX(0,(J4453-'2031 forecast'!$C$10))</f>
        <v>0.7792770781695868</v>
      </c>
      <c r="P4453" s="175" t="str">
        <f t="shared" si="714"/>
        <v/>
      </c>
      <c r="Q4453" s="175" t="str">
        <f t="shared" si="715"/>
        <v/>
      </c>
    </row>
    <row r="4454" spans="1:17" s="1" customFormat="1" x14ac:dyDescent="0.3">
      <c r="A4454" s="189">
        <f t="shared" si="713"/>
        <v>44016.416666655874</v>
      </c>
      <c r="B4454" s="190">
        <f t="shared" si="709"/>
        <v>44016</v>
      </c>
      <c r="C4454" s="1">
        <f t="shared" si="710"/>
        <v>10</v>
      </c>
      <c r="D4454" s="191">
        <v>4.1636613478575564</v>
      </c>
      <c r="E4454" s="192">
        <f t="shared" si="711"/>
        <v>1.4457750687723494E-4</v>
      </c>
      <c r="F4454" s="193">
        <f t="shared" si="712"/>
        <v>6.2078632478632407</v>
      </c>
      <c r="G4454" s="193">
        <f t="shared" si="717"/>
        <v>6.437420003685804</v>
      </c>
      <c r="H4454" s="193">
        <f t="shared" si="717"/>
        <v>6.6754653975533378</v>
      </c>
      <c r="I4454" s="193">
        <f t="shared" si="717"/>
        <v>6.9223133255897</v>
      </c>
      <c r="J4454" s="193">
        <f t="shared" si="717"/>
        <v>7.1782892912904002</v>
      </c>
      <c r="K4454" s="193">
        <f>MAX(0,(F4454-'2031 forecast'!$C$10))</f>
        <v>0.47086324786324063</v>
      </c>
      <c r="L4454" s="193">
        <f>MAX(0,(G4454-'2031 forecast'!$C$10))</f>
        <v>0.70042000368580393</v>
      </c>
      <c r="M4454" s="193">
        <f>MAX(0,(H4454-'2031 forecast'!$C$10))</f>
        <v>0.93846539755333769</v>
      </c>
      <c r="N4454" s="193">
        <f>MAX(0,(I4454-'2031 forecast'!$C$10))</f>
        <v>1.1853133255896999</v>
      </c>
      <c r="O4454" s="193">
        <f>MAX(0,(J4454-'2031 forecast'!$C$10))</f>
        <v>1.4412892912904001</v>
      </c>
      <c r="P4454" s="175">
        <f t="shared" si="714"/>
        <v>1</v>
      </c>
      <c r="Q4454" s="175" t="str">
        <f t="shared" si="715"/>
        <v/>
      </c>
    </row>
    <row r="4455" spans="1:17" s="1" customFormat="1" x14ac:dyDescent="0.3">
      <c r="A4455" s="189">
        <f t="shared" si="713"/>
        <v>44016.458333322538</v>
      </c>
      <c r="B4455" s="190">
        <f t="shared" si="709"/>
        <v>44016</v>
      </c>
      <c r="C4455" s="1">
        <f t="shared" si="710"/>
        <v>11</v>
      </c>
      <c r="D4455" s="191">
        <v>4.4573011174171304</v>
      </c>
      <c r="E4455" s="192">
        <f t="shared" si="711"/>
        <v>1.547737505810544E-4</v>
      </c>
      <c r="F4455" s="193">
        <f t="shared" si="712"/>
        <v>6.6456691550362361</v>
      </c>
      <c r="G4455" s="193">
        <f t="shared" si="717"/>
        <v>6.8914152661518919</v>
      </c>
      <c r="H4455" s="193">
        <f t="shared" si="717"/>
        <v>7.1462486715218372</v>
      </c>
      <c r="I4455" s="193">
        <f t="shared" si="717"/>
        <v>7.4105054046095882</v>
      </c>
      <c r="J4455" s="193">
        <f t="shared" si="717"/>
        <v>7.6845339248533762</v>
      </c>
      <c r="K4455" s="193">
        <f>MAX(0,(F4455-'2031 forecast'!$C$10))</f>
        <v>0.90866915503623602</v>
      </c>
      <c r="L4455" s="193">
        <f>MAX(0,(G4455-'2031 forecast'!$C$10))</f>
        <v>1.1544152661518918</v>
      </c>
      <c r="M4455" s="193">
        <f>MAX(0,(H4455-'2031 forecast'!$C$10))</f>
        <v>1.4092486715218371</v>
      </c>
      <c r="N4455" s="193">
        <f>MAX(0,(I4455-'2031 forecast'!$C$10))</f>
        <v>1.6735054046095881</v>
      </c>
      <c r="O4455" s="193">
        <f>MAX(0,(J4455-'2031 forecast'!$C$10))</f>
        <v>1.9475339248533761</v>
      </c>
      <c r="P4455" s="175">
        <f t="shared" si="714"/>
        <v>2</v>
      </c>
      <c r="Q4455" s="175" t="str">
        <f t="shared" si="715"/>
        <v/>
      </c>
    </row>
    <row r="4456" spans="1:17" s="1" customFormat="1" x14ac:dyDescent="0.3">
      <c r="A4456" s="189">
        <f t="shared" si="713"/>
        <v>44016.499999989202</v>
      </c>
      <c r="B4456" s="190">
        <f t="shared" si="709"/>
        <v>44016</v>
      </c>
      <c r="C4456" s="1">
        <f t="shared" si="710"/>
        <v>12</v>
      </c>
      <c r="D4456" s="191">
        <v>4.6078856146271692</v>
      </c>
      <c r="E4456" s="192">
        <f t="shared" si="711"/>
        <v>1.6000259350609002E-4</v>
      </c>
      <c r="F4456" s="193">
        <f t="shared" si="712"/>
        <v>6.8701850048685413</v>
      </c>
      <c r="G4456" s="193">
        <f t="shared" si="717"/>
        <v>7.1242333494678345</v>
      </c>
      <c r="H4456" s="193">
        <f t="shared" si="717"/>
        <v>7.3876759915056835</v>
      </c>
      <c r="I4456" s="193">
        <f t="shared" si="717"/>
        <v>7.6608603169274803</v>
      </c>
      <c r="J4456" s="193">
        <f t="shared" si="717"/>
        <v>7.9441465574497743</v>
      </c>
      <c r="K4456" s="193">
        <f>MAX(0,(F4456-'2031 forecast'!$C$10))</f>
        <v>1.1331850048685412</v>
      </c>
      <c r="L4456" s="193">
        <f>MAX(0,(G4456-'2031 forecast'!$C$10))</f>
        <v>1.3872333494678344</v>
      </c>
      <c r="M4456" s="193">
        <f>MAX(0,(H4456-'2031 forecast'!$C$10))</f>
        <v>1.6506759915056834</v>
      </c>
      <c r="N4456" s="193">
        <f>MAX(0,(I4456-'2031 forecast'!$C$10))</f>
        <v>1.9238603169274802</v>
      </c>
      <c r="O4456" s="193">
        <f>MAX(0,(J4456-'2031 forecast'!$C$10))</f>
        <v>2.2071465574497742</v>
      </c>
      <c r="P4456" s="175">
        <f t="shared" si="714"/>
        <v>3</v>
      </c>
      <c r="Q4456" s="175" t="str">
        <f t="shared" si="715"/>
        <v/>
      </c>
    </row>
    <row r="4457" spans="1:17" s="1" customFormat="1" x14ac:dyDescent="0.3">
      <c r="A4457" s="189">
        <f t="shared" si="713"/>
        <v>44016.541666655867</v>
      </c>
      <c r="B4457" s="190">
        <f t="shared" si="709"/>
        <v>44016</v>
      </c>
      <c r="C4457" s="1">
        <f t="shared" si="710"/>
        <v>13</v>
      </c>
      <c r="D4457" s="191">
        <v>4.7885870112792146</v>
      </c>
      <c r="E4457" s="192">
        <f t="shared" si="711"/>
        <v>1.6627720501613275E-4</v>
      </c>
      <c r="F4457" s="193">
        <f t="shared" si="712"/>
        <v>7.1396040246673067</v>
      </c>
      <c r="G4457" s="193">
        <f t="shared" si="717"/>
        <v>7.4036150494469641</v>
      </c>
      <c r="H4457" s="193">
        <f t="shared" si="717"/>
        <v>7.6773887754862979</v>
      </c>
      <c r="I4457" s="193">
        <f t="shared" si="717"/>
        <v>7.9612862117089493</v>
      </c>
      <c r="J4457" s="193">
        <f t="shared" si="717"/>
        <v>8.2556817165654497</v>
      </c>
      <c r="K4457" s="193">
        <f>MAX(0,(F4457-'2031 forecast'!$C$10))</f>
        <v>1.4026040246673066</v>
      </c>
      <c r="L4457" s="193">
        <f>MAX(0,(G4457-'2031 forecast'!$C$10))</f>
        <v>1.666615049446964</v>
      </c>
      <c r="M4457" s="193">
        <f>MAX(0,(H4457-'2031 forecast'!$C$10))</f>
        <v>1.9403887754862978</v>
      </c>
      <c r="N4457" s="193">
        <f>MAX(0,(I4457-'2031 forecast'!$C$10))</f>
        <v>2.2242862117089492</v>
      </c>
      <c r="O4457" s="193">
        <f>MAX(0,(J4457-'2031 forecast'!$C$10))</f>
        <v>2.5186817165654496</v>
      </c>
      <c r="P4457" s="175">
        <f t="shared" si="714"/>
        <v>4</v>
      </c>
      <c r="Q4457" s="175" t="str">
        <f t="shared" si="715"/>
        <v/>
      </c>
    </row>
    <row r="4458" spans="1:17" s="1" customFormat="1" x14ac:dyDescent="0.3">
      <c r="A4458" s="189">
        <f t="shared" si="713"/>
        <v>44016.583333322531</v>
      </c>
      <c r="B4458" s="190">
        <f t="shared" si="709"/>
        <v>44016</v>
      </c>
      <c r="C4458" s="1">
        <f t="shared" si="710"/>
        <v>14</v>
      </c>
      <c r="D4458" s="191">
        <v>4.8111746858607205</v>
      </c>
      <c r="E4458" s="192">
        <f t="shared" si="711"/>
        <v>1.6706153145488811E-4</v>
      </c>
      <c r="F4458" s="193">
        <f t="shared" si="712"/>
        <v>7.1732814021421527</v>
      </c>
      <c r="G4458" s="193">
        <f t="shared" si="717"/>
        <v>7.4385377619443558</v>
      </c>
      <c r="H4458" s="193">
        <f t="shared" si="717"/>
        <v>7.7136028734838744</v>
      </c>
      <c r="I4458" s="193">
        <f t="shared" si="717"/>
        <v>7.998839448556633</v>
      </c>
      <c r="J4458" s="193">
        <f t="shared" si="717"/>
        <v>8.2946236114549112</v>
      </c>
      <c r="K4458" s="193">
        <f>MAX(0,(F4458-'2031 forecast'!$C$10))</f>
        <v>1.4362814021421526</v>
      </c>
      <c r="L4458" s="193">
        <f>MAX(0,(G4458-'2031 forecast'!$C$10))</f>
        <v>1.7015377619443557</v>
      </c>
      <c r="M4458" s="193">
        <f>MAX(0,(H4458-'2031 forecast'!$C$10))</f>
        <v>1.9766028734838743</v>
      </c>
      <c r="N4458" s="193">
        <f>MAX(0,(I4458-'2031 forecast'!$C$10))</f>
        <v>2.2618394485566329</v>
      </c>
      <c r="O4458" s="193">
        <f>MAX(0,(J4458-'2031 forecast'!$C$10))</f>
        <v>2.5576236114549111</v>
      </c>
      <c r="P4458" s="175">
        <f t="shared" si="714"/>
        <v>5</v>
      </c>
      <c r="Q4458" s="175" t="str">
        <f t="shared" si="715"/>
        <v/>
      </c>
    </row>
    <row r="4459" spans="1:17" s="1" customFormat="1" x14ac:dyDescent="0.3">
      <c r="A4459" s="189">
        <f t="shared" si="713"/>
        <v>44016.624999989195</v>
      </c>
      <c r="B4459" s="190">
        <f t="shared" si="709"/>
        <v>44016</v>
      </c>
      <c r="C4459" s="1">
        <f t="shared" si="710"/>
        <v>15</v>
      </c>
      <c r="D4459" s="191">
        <v>4.9617591830707592</v>
      </c>
      <c r="E4459" s="192">
        <f t="shared" si="711"/>
        <v>1.7229037437992376E-4</v>
      </c>
      <c r="F4459" s="193">
        <f t="shared" si="712"/>
        <v>7.3977972519744597</v>
      </c>
      <c r="G4459" s="193">
        <f t="shared" si="717"/>
        <v>7.6713558452603001</v>
      </c>
      <c r="H4459" s="193">
        <f t="shared" si="717"/>
        <v>7.9550301934677217</v>
      </c>
      <c r="I4459" s="193">
        <f t="shared" si="717"/>
        <v>8.249194360874526</v>
      </c>
      <c r="J4459" s="193">
        <f t="shared" si="717"/>
        <v>8.5542362440513102</v>
      </c>
      <c r="K4459" s="193">
        <f>MAX(0,(F4459-'2031 forecast'!$C$10))</f>
        <v>1.6607972519744596</v>
      </c>
      <c r="L4459" s="193">
        <f>MAX(0,(G4459-'2031 forecast'!$C$10))</f>
        <v>1.9343558452603</v>
      </c>
      <c r="M4459" s="193">
        <f>MAX(0,(H4459-'2031 forecast'!$C$10))</f>
        <v>2.2180301934677216</v>
      </c>
      <c r="N4459" s="193">
        <f>MAX(0,(I4459-'2031 forecast'!$C$10))</f>
        <v>2.5121943608745259</v>
      </c>
      <c r="O4459" s="193">
        <f>MAX(0,(J4459-'2031 forecast'!$C$10))</f>
        <v>2.8172362440513101</v>
      </c>
      <c r="P4459" s="175">
        <f t="shared" si="714"/>
        <v>6</v>
      </c>
      <c r="Q4459" s="175" t="str">
        <f t="shared" si="715"/>
        <v/>
      </c>
    </row>
    <row r="4460" spans="1:17" s="1" customFormat="1" x14ac:dyDescent="0.3">
      <c r="A4460" s="189">
        <f t="shared" si="713"/>
        <v>44016.666666655859</v>
      </c>
      <c r="B4460" s="190">
        <f t="shared" si="709"/>
        <v>44016</v>
      </c>
      <c r="C4460" s="1">
        <f t="shared" si="710"/>
        <v>16</v>
      </c>
      <c r="D4460" s="191">
        <v>5.0972852305597929</v>
      </c>
      <c r="E4460" s="192">
        <f t="shared" si="711"/>
        <v>1.7699633301245578E-4</v>
      </c>
      <c r="F4460" s="193">
        <f t="shared" si="712"/>
        <v>7.5998615168235331</v>
      </c>
      <c r="G4460" s="193">
        <f t="shared" si="717"/>
        <v>7.8808921202446465</v>
      </c>
      <c r="H4460" s="193">
        <f t="shared" si="717"/>
        <v>8.1723147814531814</v>
      </c>
      <c r="I4460" s="193">
        <f t="shared" si="717"/>
        <v>8.4745137819606278</v>
      </c>
      <c r="J4460" s="193">
        <f t="shared" si="717"/>
        <v>8.787887613388067</v>
      </c>
      <c r="K4460" s="193">
        <f>MAX(0,(F4460-'2031 forecast'!$C$10))</f>
        <v>1.862861516823533</v>
      </c>
      <c r="L4460" s="193">
        <f>MAX(0,(G4460-'2031 forecast'!$C$10))</f>
        <v>2.1438921202446464</v>
      </c>
      <c r="M4460" s="193">
        <f>MAX(0,(H4460-'2031 forecast'!$C$10))</f>
        <v>2.4353147814531813</v>
      </c>
      <c r="N4460" s="193">
        <f>MAX(0,(I4460-'2031 forecast'!$C$10))</f>
        <v>2.7375137819606277</v>
      </c>
      <c r="O4460" s="193">
        <f>MAX(0,(J4460-'2031 forecast'!$C$10))</f>
        <v>3.0508876133880669</v>
      </c>
      <c r="P4460" s="175">
        <f t="shared" si="714"/>
        <v>7</v>
      </c>
      <c r="Q4460" s="175" t="str">
        <f t="shared" si="715"/>
        <v/>
      </c>
    </row>
    <row r="4461" spans="1:17" s="1" customFormat="1" x14ac:dyDescent="0.3">
      <c r="A4461" s="189">
        <f t="shared" si="713"/>
        <v>44016.708333322524</v>
      </c>
      <c r="B4461" s="190">
        <f t="shared" si="709"/>
        <v>44016</v>
      </c>
      <c r="C4461" s="1">
        <f t="shared" si="710"/>
        <v>17</v>
      </c>
      <c r="D4461" s="191">
        <v>5.052109881396782</v>
      </c>
      <c r="E4461" s="192">
        <f t="shared" si="711"/>
        <v>1.7542768013494513E-4</v>
      </c>
      <c r="F4461" s="193">
        <f t="shared" si="712"/>
        <v>7.5325067618738428</v>
      </c>
      <c r="G4461" s="193">
        <f t="shared" si="717"/>
        <v>7.8110466952498658</v>
      </c>
      <c r="H4461" s="193">
        <f t="shared" si="717"/>
        <v>8.0998865854580302</v>
      </c>
      <c r="I4461" s="193">
        <f t="shared" si="717"/>
        <v>8.3994073082652623</v>
      </c>
      <c r="J4461" s="193">
        <f t="shared" si="717"/>
        <v>8.7100038236091493</v>
      </c>
      <c r="K4461" s="193">
        <f>MAX(0,(F4461-'2031 forecast'!$C$10))</f>
        <v>1.7955067618738427</v>
      </c>
      <c r="L4461" s="193">
        <f>MAX(0,(G4461-'2031 forecast'!$C$10))</f>
        <v>2.0740466952498657</v>
      </c>
      <c r="M4461" s="193">
        <f>MAX(0,(H4461-'2031 forecast'!$C$10))</f>
        <v>2.3628865854580301</v>
      </c>
      <c r="N4461" s="193">
        <f>MAX(0,(I4461-'2031 forecast'!$C$10))</f>
        <v>2.6624073082652622</v>
      </c>
      <c r="O4461" s="193">
        <f>MAX(0,(J4461-'2031 forecast'!$C$10))</f>
        <v>2.9730038236091492</v>
      </c>
      <c r="P4461" s="175">
        <f t="shared" si="714"/>
        <v>8</v>
      </c>
      <c r="Q4461" s="175" t="str">
        <f t="shared" si="715"/>
        <v/>
      </c>
    </row>
    <row r="4462" spans="1:17" s="1" customFormat="1" x14ac:dyDescent="0.3">
      <c r="A4462" s="189">
        <f t="shared" si="713"/>
        <v>44016.749999989188</v>
      </c>
      <c r="B4462" s="190">
        <f t="shared" si="709"/>
        <v>44016</v>
      </c>
      <c r="C4462" s="1">
        <f t="shared" si="710"/>
        <v>18</v>
      </c>
      <c r="D4462" s="191">
        <v>4.9994053073732685</v>
      </c>
      <c r="E4462" s="192">
        <f t="shared" si="711"/>
        <v>1.7359758511118265E-4</v>
      </c>
      <c r="F4462" s="193">
        <f t="shared" si="712"/>
        <v>7.4539262144325349</v>
      </c>
      <c r="G4462" s="193">
        <f t="shared" si="717"/>
        <v>7.7295603660892844</v>
      </c>
      <c r="H4462" s="193">
        <f t="shared" si="717"/>
        <v>8.015387023463683</v>
      </c>
      <c r="I4462" s="193">
        <f t="shared" si="717"/>
        <v>8.3117830889539981</v>
      </c>
      <c r="J4462" s="193">
        <f t="shared" si="717"/>
        <v>8.6191394022004086</v>
      </c>
      <c r="K4462" s="193">
        <f>MAX(0,(F4462-'2031 forecast'!$C$10))</f>
        <v>1.7169262144325348</v>
      </c>
      <c r="L4462" s="193">
        <f>MAX(0,(G4462-'2031 forecast'!$C$10))</f>
        <v>1.9925603660892843</v>
      </c>
      <c r="M4462" s="193">
        <f>MAX(0,(H4462-'2031 forecast'!$C$10))</f>
        <v>2.2783870234636829</v>
      </c>
      <c r="N4462" s="193">
        <f>MAX(0,(I4462-'2031 forecast'!$C$10))</f>
        <v>2.574783088953998</v>
      </c>
      <c r="O4462" s="193">
        <f>MAX(0,(J4462-'2031 forecast'!$C$10))</f>
        <v>2.8821394022004085</v>
      </c>
      <c r="P4462" s="175">
        <f t="shared" si="714"/>
        <v>9</v>
      </c>
      <c r="Q4462" s="175" t="str">
        <f t="shared" si="715"/>
        <v/>
      </c>
    </row>
    <row r="4463" spans="1:17" s="1" customFormat="1" x14ac:dyDescent="0.3">
      <c r="A4463" s="189">
        <f t="shared" si="713"/>
        <v>44016.791666655852</v>
      </c>
      <c r="B4463" s="190">
        <f t="shared" si="709"/>
        <v>44016</v>
      </c>
      <c r="C4463" s="1">
        <f t="shared" si="710"/>
        <v>19</v>
      </c>
      <c r="D4463" s="191">
        <v>4.6304732892086751</v>
      </c>
      <c r="E4463" s="192">
        <f t="shared" si="711"/>
        <v>1.6078691994484537E-4</v>
      </c>
      <c r="F4463" s="193">
        <f t="shared" si="712"/>
        <v>6.9038623823433873</v>
      </c>
      <c r="G4463" s="193">
        <f t="shared" si="717"/>
        <v>7.1591560619652261</v>
      </c>
      <c r="H4463" s="193">
        <f t="shared" si="717"/>
        <v>7.4238900895032609</v>
      </c>
      <c r="I4463" s="193">
        <f t="shared" si="717"/>
        <v>7.6984135537751639</v>
      </c>
      <c r="J4463" s="193">
        <f t="shared" si="717"/>
        <v>7.983088452339234</v>
      </c>
      <c r="K4463" s="193">
        <f>MAX(0,(F4463-'2031 forecast'!$C$10))</f>
        <v>1.1668623823433872</v>
      </c>
      <c r="L4463" s="193">
        <f>MAX(0,(G4463-'2031 forecast'!$C$10))</f>
        <v>1.422156061965226</v>
      </c>
      <c r="M4463" s="193">
        <f>MAX(0,(H4463-'2031 forecast'!$C$10))</f>
        <v>1.6868900895032608</v>
      </c>
      <c r="N4463" s="193">
        <f>MAX(0,(I4463-'2031 forecast'!$C$10))</f>
        <v>1.9614135537751638</v>
      </c>
      <c r="O4463" s="193">
        <f>MAX(0,(J4463-'2031 forecast'!$C$10))</f>
        <v>2.2460884523392339</v>
      </c>
      <c r="P4463" s="175">
        <f t="shared" si="714"/>
        <v>10</v>
      </c>
      <c r="Q4463" s="175" t="str">
        <f t="shared" si="715"/>
        <v/>
      </c>
    </row>
    <row r="4464" spans="1:17" s="1" customFormat="1" x14ac:dyDescent="0.3">
      <c r="A4464" s="189">
        <f t="shared" si="713"/>
        <v>44016.833333322516</v>
      </c>
      <c r="B4464" s="190">
        <f t="shared" si="709"/>
        <v>44016</v>
      </c>
      <c r="C4464" s="1">
        <f t="shared" si="710"/>
        <v>20</v>
      </c>
      <c r="D4464" s="191">
        <v>4.3744796439516094</v>
      </c>
      <c r="E4464" s="192">
        <f t="shared" si="711"/>
        <v>1.518978869722848E-4</v>
      </c>
      <c r="F4464" s="193">
        <f t="shared" si="712"/>
        <v>6.522185437628468</v>
      </c>
      <c r="G4464" s="193">
        <f t="shared" si="717"/>
        <v>6.7633653203281234</v>
      </c>
      <c r="H4464" s="193">
        <f t="shared" si="717"/>
        <v>7.013463645530722</v>
      </c>
      <c r="I4464" s="193">
        <f t="shared" si="717"/>
        <v>7.2728102028347479</v>
      </c>
      <c r="J4464" s="193">
        <f t="shared" si="717"/>
        <v>7.5417469769253573</v>
      </c>
      <c r="K4464" s="193">
        <f>MAX(0,(F4464-'2031 forecast'!$C$10))</f>
        <v>0.78518543762846793</v>
      </c>
      <c r="L4464" s="193">
        <f>MAX(0,(G4464-'2031 forecast'!$C$10))</f>
        <v>1.0263653203281233</v>
      </c>
      <c r="M4464" s="193">
        <f>MAX(0,(H4464-'2031 forecast'!$C$10))</f>
        <v>1.2764636455307219</v>
      </c>
      <c r="N4464" s="193">
        <f>MAX(0,(I4464-'2031 forecast'!$C$10))</f>
        <v>1.5358102028347478</v>
      </c>
      <c r="O4464" s="193">
        <f>MAX(0,(J4464-'2031 forecast'!$C$10))</f>
        <v>1.8047469769253572</v>
      </c>
      <c r="P4464" s="175">
        <f t="shared" si="714"/>
        <v>11</v>
      </c>
      <c r="Q4464" s="175" t="str">
        <f t="shared" si="715"/>
        <v/>
      </c>
    </row>
    <row r="4465" spans="1:17" s="1" customFormat="1" x14ac:dyDescent="0.3">
      <c r="A4465" s="189">
        <f t="shared" si="713"/>
        <v>44016.874999989181</v>
      </c>
      <c r="B4465" s="190">
        <f t="shared" si="709"/>
        <v>44016</v>
      </c>
      <c r="C4465" s="1">
        <f t="shared" si="710"/>
        <v>21</v>
      </c>
      <c r="D4465" s="191">
        <v>4.1260152235550471</v>
      </c>
      <c r="E4465" s="192">
        <f t="shared" si="711"/>
        <v>1.4327029614597604E-4</v>
      </c>
      <c r="F4465" s="193">
        <f t="shared" si="712"/>
        <v>6.1517342854051646</v>
      </c>
      <c r="G4465" s="193">
        <f t="shared" ref="G4465:J4484" si="718">$E4465*G$2</f>
        <v>6.3792154828568197</v>
      </c>
      <c r="H4465" s="193">
        <f t="shared" si="718"/>
        <v>6.6151085675573773</v>
      </c>
      <c r="I4465" s="193">
        <f t="shared" si="718"/>
        <v>6.8597245975102279</v>
      </c>
      <c r="J4465" s="193">
        <f t="shared" si="718"/>
        <v>7.1133861331413017</v>
      </c>
      <c r="K4465" s="193">
        <f>MAX(0,(F4465-'2031 forecast'!$C$10))</f>
        <v>0.41473428540516455</v>
      </c>
      <c r="L4465" s="193">
        <f>MAX(0,(G4465-'2031 forecast'!$C$10))</f>
        <v>0.64221548285681962</v>
      </c>
      <c r="M4465" s="193">
        <f>MAX(0,(H4465-'2031 forecast'!$C$10))</f>
        <v>0.87810856755737721</v>
      </c>
      <c r="N4465" s="193">
        <f>MAX(0,(I4465-'2031 forecast'!$C$10))</f>
        <v>1.1227245975102278</v>
      </c>
      <c r="O4465" s="193">
        <f>MAX(0,(J4465-'2031 forecast'!$C$10))</f>
        <v>1.3763861331413016</v>
      </c>
      <c r="P4465" s="175">
        <f t="shared" si="714"/>
        <v>12</v>
      </c>
      <c r="Q4465" s="175">
        <f t="shared" si="715"/>
        <v>12</v>
      </c>
    </row>
    <row r="4466" spans="1:17" s="1" customFormat="1" x14ac:dyDescent="0.3">
      <c r="A4466" s="189">
        <f t="shared" si="713"/>
        <v>44016.916666655845</v>
      </c>
      <c r="B4466" s="190">
        <f t="shared" si="709"/>
        <v>44016</v>
      </c>
      <c r="C4466" s="1">
        <f t="shared" si="710"/>
        <v>22</v>
      </c>
      <c r="D4466" s="191">
        <v>3.8474339037164764</v>
      </c>
      <c r="E4466" s="192">
        <f t="shared" si="711"/>
        <v>1.3359693673466015E-4</v>
      </c>
      <c r="F4466" s="193">
        <f t="shared" si="712"/>
        <v>5.7363799632154002</v>
      </c>
      <c r="G4466" s="193">
        <f t="shared" si="718"/>
        <v>5.9485020287223263</v>
      </c>
      <c r="H4466" s="193">
        <f t="shared" si="718"/>
        <v>6.1684680255872628</v>
      </c>
      <c r="I4466" s="193">
        <f t="shared" si="718"/>
        <v>6.3965680097221291</v>
      </c>
      <c r="J4466" s="193">
        <f t="shared" si="718"/>
        <v>6.6331027628379653</v>
      </c>
      <c r="K4466" s="193">
        <f>MAX(0,(F4466-'2031 forecast'!$C$10))</f>
        <v>0</v>
      </c>
      <c r="L4466" s="193">
        <f>MAX(0,(G4466-'2031 forecast'!$C$10))</f>
        <v>0.21150202872232615</v>
      </c>
      <c r="M4466" s="193">
        <f>MAX(0,(H4466-'2031 forecast'!$C$10))</f>
        <v>0.43146802558726272</v>
      </c>
      <c r="N4466" s="193">
        <f>MAX(0,(I4466-'2031 forecast'!$C$10))</f>
        <v>0.65956800972212903</v>
      </c>
      <c r="O4466" s="193">
        <f>MAX(0,(J4466-'2031 forecast'!$C$10))</f>
        <v>0.89610276283796519</v>
      </c>
      <c r="P4466" s="175" t="str">
        <f t="shared" si="714"/>
        <v/>
      </c>
      <c r="Q4466" s="175" t="str">
        <f t="shared" si="715"/>
        <v/>
      </c>
    </row>
    <row r="4467" spans="1:17" s="1" customFormat="1" x14ac:dyDescent="0.3">
      <c r="A4467" s="189">
        <f t="shared" si="713"/>
        <v>44016.958333322509</v>
      </c>
      <c r="B4467" s="190">
        <f t="shared" si="709"/>
        <v>44016</v>
      </c>
      <c r="C4467" s="1">
        <f t="shared" si="710"/>
        <v>23</v>
      </c>
      <c r="D4467" s="191">
        <v>3.3881511872258598</v>
      </c>
      <c r="E4467" s="192">
        <f t="shared" si="711"/>
        <v>1.176489658133015E-4</v>
      </c>
      <c r="F4467" s="193">
        <f t="shared" si="712"/>
        <v>5.0516066212268687</v>
      </c>
      <c r="G4467" s="193">
        <f t="shared" si="718"/>
        <v>5.2384068746087022</v>
      </c>
      <c r="H4467" s="193">
        <f t="shared" si="718"/>
        <v>5.4321146996365322</v>
      </c>
      <c r="I4467" s="193">
        <f t="shared" si="718"/>
        <v>5.6329855271525595</v>
      </c>
      <c r="J4467" s="193">
        <f t="shared" si="718"/>
        <v>5.8412842334189516</v>
      </c>
      <c r="K4467" s="193">
        <f>MAX(0,(F4467-'2031 forecast'!$C$10))</f>
        <v>0</v>
      </c>
      <c r="L4467" s="193">
        <f>MAX(0,(G4467-'2031 forecast'!$C$10))</f>
        <v>0</v>
      </c>
      <c r="M4467" s="193">
        <f>MAX(0,(H4467-'2031 forecast'!$C$10))</f>
        <v>0</v>
      </c>
      <c r="N4467" s="193">
        <f>MAX(0,(I4467-'2031 forecast'!$C$10))</f>
        <v>0</v>
      </c>
      <c r="O4467" s="193">
        <f>MAX(0,(J4467-'2031 forecast'!$C$10))</f>
        <v>0.10428423341895154</v>
      </c>
      <c r="P4467" s="175" t="str">
        <f t="shared" si="714"/>
        <v/>
      </c>
      <c r="Q4467" s="175" t="str">
        <f t="shared" si="715"/>
        <v/>
      </c>
    </row>
    <row r="4468" spans="1:17" s="1" customFormat="1" x14ac:dyDescent="0.3">
      <c r="A4468" s="189">
        <f t="shared" si="713"/>
        <v>44016.999999989173</v>
      </c>
      <c r="B4468" s="190">
        <f t="shared" si="709"/>
        <v>44016</v>
      </c>
      <c r="C4468" s="1">
        <f t="shared" si="710"/>
        <v>0</v>
      </c>
      <c r="D4468" s="191">
        <v>3.3956804120863615</v>
      </c>
      <c r="E4468" s="192">
        <f t="shared" si="711"/>
        <v>1.1791040795955328E-4</v>
      </c>
      <c r="F4468" s="193">
        <f t="shared" si="712"/>
        <v>5.0628324137184846</v>
      </c>
      <c r="G4468" s="193">
        <f t="shared" si="718"/>
        <v>5.2500477787744995</v>
      </c>
      <c r="H4468" s="193">
        <f t="shared" si="718"/>
        <v>5.4441860656357246</v>
      </c>
      <c r="I4468" s="193">
        <f t="shared" si="718"/>
        <v>5.6455032727684538</v>
      </c>
      <c r="J4468" s="193">
        <f t="shared" si="718"/>
        <v>5.8542648650487719</v>
      </c>
      <c r="K4468" s="193">
        <f>MAX(0,(F4468-'2031 forecast'!$C$10))</f>
        <v>0</v>
      </c>
      <c r="L4468" s="193">
        <f>MAX(0,(G4468-'2031 forecast'!$C$10))</f>
        <v>0</v>
      </c>
      <c r="M4468" s="193">
        <f>MAX(0,(H4468-'2031 forecast'!$C$10))</f>
        <v>0</v>
      </c>
      <c r="N4468" s="193">
        <f>MAX(0,(I4468-'2031 forecast'!$C$10))</f>
        <v>0</v>
      </c>
      <c r="O4468" s="193">
        <f>MAX(0,(J4468-'2031 forecast'!$C$10))</f>
        <v>0.11726486504877176</v>
      </c>
      <c r="P4468" s="175" t="str">
        <f t="shared" si="714"/>
        <v/>
      </c>
      <c r="Q4468" s="175" t="str">
        <f t="shared" si="715"/>
        <v/>
      </c>
    </row>
    <row r="4469" spans="1:17" s="1" customFormat="1" x14ac:dyDescent="0.3">
      <c r="A4469" s="189">
        <f t="shared" si="713"/>
        <v>44017.041666655838</v>
      </c>
      <c r="B4469" s="190">
        <f t="shared" si="709"/>
        <v>44017</v>
      </c>
      <c r="C4469" s="1">
        <f t="shared" si="710"/>
        <v>1</v>
      </c>
      <c r="D4469" s="191">
        <v>2.8535762221302239</v>
      </c>
      <c r="E4469" s="192">
        <f t="shared" si="711"/>
        <v>9.908657342942503E-5</v>
      </c>
      <c r="F4469" s="193">
        <f t="shared" si="712"/>
        <v>4.2545753543221849</v>
      </c>
      <c r="G4469" s="193">
        <f t="shared" si="718"/>
        <v>4.411902678837107</v>
      </c>
      <c r="H4469" s="193">
        <f t="shared" si="718"/>
        <v>4.5750477136938787</v>
      </c>
      <c r="I4469" s="193">
        <f t="shared" si="718"/>
        <v>4.7442255884240438</v>
      </c>
      <c r="J4469" s="193">
        <f t="shared" si="718"/>
        <v>4.9196593877017394</v>
      </c>
      <c r="K4469" s="193">
        <f>MAX(0,(F4469-'2031 forecast'!$C$10))</f>
        <v>0</v>
      </c>
      <c r="L4469" s="193">
        <f>MAX(0,(G4469-'2031 forecast'!$C$10))</f>
        <v>0</v>
      </c>
      <c r="M4469" s="193">
        <f>MAX(0,(H4469-'2031 forecast'!$C$10))</f>
        <v>0</v>
      </c>
      <c r="N4469" s="193">
        <f>MAX(0,(I4469-'2031 forecast'!$C$10))</f>
        <v>0</v>
      </c>
      <c r="O4469" s="193">
        <f>MAX(0,(J4469-'2031 forecast'!$C$10))</f>
        <v>0</v>
      </c>
      <c r="P4469" s="175" t="str">
        <f t="shared" si="714"/>
        <v/>
      </c>
      <c r="Q4469" s="175" t="str">
        <f t="shared" si="715"/>
        <v/>
      </c>
    </row>
    <row r="4470" spans="1:17" s="1" customFormat="1" x14ac:dyDescent="0.3">
      <c r="A4470" s="189">
        <f t="shared" si="713"/>
        <v>44017.083333322502</v>
      </c>
      <c r="B4470" s="190">
        <f t="shared" si="709"/>
        <v>44017</v>
      </c>
      <c r="C4470" s="1">
        <f t="shared" si="710"/>
        <v>2</v>
      </c>
      <c r="D4470" s="191">
        <v>2.6653456006176763</v>
      </c>
      <c r="E4470" s="192">
        <f t="shared" si="711"/>
        <v>9.2550519773130515E-5</v>
      </c>
      <c r="F4470" s="193">
        <f t="shared" si="712"/>
        <v>3.9739305420318036</v>
      </c>
      <c r="G4470" s="193">
        <f t="shared" si="718"/>
        <v>4.1208800746921792</v>
      </c>
      <c r="H4470" s="193">
        <f t="shared" si="718"/>
        <v>4.2732635637140719</v>
      </c>
      <c r="I4470" s="193">
        <f t="shared" si="718"/>
        <v>4.4312819480266805</v>
      </c>
      <c r="J4470" s="193">
        <f t="shared" si="718"/>
        <v>4.595143596956242</v>
      </c>
      <c r="K4470" s="193">
        <f>MAX(0,(F4470-'2031 forecast'!$C$10))</f>
        <v>0</v>
      </c>
      <c r="L4470" s="193">
        <f>MAX(0,(G4470-'2031 forecast'!$C$10))</f>
        <v>0</v>
      </c>
      <c r="M4470" s="193">
        <f>MAX(0,(H4470-'2031 forecast'!$C$10))</f>
        <v>0</v>
      </c>
      <c r="N4470" s="193">
        <f>MAX(0,(I4470-'2031 forecast'!$C$10))</f>
        <v>0</v>
      </c>
      <c r="O4470" s="193">
        <f>MAX(0,(J4470-'2031 forecast'!$C$10))</f>
        <v>0</v>
      </c>
      <c r="P4470" s="175" t="str">
        <f t="shared" si="714"/>
        <v/>
      </c>
      <c r="Q4470" s="175" t="str">
        <f t="shared" si="715"/>
        <v/>
      </c>
    </row>
    <row r="4471" spans="1:17" s="1" customFormat="1" x14ac:dyDescent="0.3">
      <c r="A4471" s="189">
        <f t="shared" si="713"/>
        <v>44017.124999989166</v>
      </c>
      <c r="B4471" s="190">
        <f t="shared" si="709"/>
        <v>44017</v>
      </c>
      <c r="C4471" s="1">
        <f t="shared" si="710"/>
        <v>3</v>
      </c>
      <c r="D4471" s="191">
        <v>2.5448780028496456</v>
      </c>
      <c r="E4471" s="192">
        <f t="shared" si="711"/>
        <v>8.8367445433102014E-5</v>
      </c>
      <c r="F4471" s="193">
        <f t="shared" si="712"/>
        <v>3.7943178621659595</v>
      </c>
      <c r="G4471" s="193">
        <f t="shared" si="718"/>
        <v>3.9346256080394251</v>
      </c>
      <c r="H4471" s="193">
        <f t="shared" si="718"/>
        <v>4.0801217077269953</v>
      </c>
      <c r="I4471" s="193">
        <f t="shared" si="718"/>
        <v>4.2309980181723672</v>
      </c>
      <c r="J4471" s="193">
        <f t="shared" si="718"/>
        <v>4.3874534908791238</v>
      </c>
      <c r="K4471" s="193">
        <f>MAX(0,(F4471-'2031 forecast'!$C$10))</f>
        <v>0</v>
      </c>
      <c r="L4471" s="193">
        <f>MAX(0,(G4471-'2031 forecast'!$C$10))</f>
        <v>0</v>
      </c>
      <c r="M4471" s="193">
        <f>MAX(0,(H4471-'2031 forecast'!$C$10))</f>
        <v>0</v>
      </c>
      <c r="N4471" s="193">
        <f>MAX(0,(I4471-'2031 forecast'!$C$10))</f>
        <v>0</v>
      </c>
      <c r="O4471" s="193">
        <f>MAX(0,(J4471-'2031 forecast'!$C$10))</f>
        <v>0</v>
      </c>
      <c r="P4471" s="175" t="str">
        <f t="shared" si="714"/>
        <v/>
      </c>
      <c r="Q4471" s="175" t="str">
        <f t="shared" si="715"/>
        <v/>
      </c>
    </row>
    <row r="4472" spans="1:17" s="1" customFormat="1" x14ac:dyDescent="0.3">
      <c r="A4472" s="189">
        <f t="shared" si="713"/>
        <v>44017.16666665583</v>
      </c>
      <c r="B4472" s="190">
        <f t="shared" si="709"/>
        <v>44017</v>
      </c>
      <c r="C4472" s="1">
        <f t="shared" si="710"/>
        <v>4</v>
      </c>
      <c r="D4472" s="191">
        <v>2.5222903282681401</v>
      </c>
      <c r="E4472" s="192">
        <f t="shared" si="711"/>
        <v>8.7583118994346675E-5</v>
      </c>
      <c r="F4472" s="193">
        <f t="shared" si="712"/>
        <v>3.7606404846911139</v>
      </c>
      <c r="G4472" s="193">
        <f t="shared" si="718"/>
        <v>3.8997028955420339</v>
      </c>
      <c r="H4472" s="193">
        <f t="shared" si="718"/>
        <v>4.0439076097294189</v>
      </c>
      <c r="I4472" s="193">
        <f t="shared" si="718"/>
        <v>4.1934447813246836</v>
      </c>
      <c r="J4472" s="193">
        <f t="shared" si="718"/>
        <v>4.3485115959896641</v>
      </c>
      <c r="K4472" s="193">
        <f>MAX(0,(F4472-'2031 forecast'!$C$10))</f>
        <v>0</v>
      </c>
      <c r="L4472" s="193">
        <f>MAX(0,(G4472-'2031 forecast'!$C$10))</f>
        <v>0</v>
      </c>
      <c r="M4472" s="193">
        <f>MAX(0,(H4472-'2031 forecast'!$C$10))</f>
        <v>0</v>
      </c>
      <c r="N4472" s="193">
        <f>MAX(0,(I4472-'2031 forecast'!$C$10))</f>
        <v>0</v>
      </c>
      <c r="O4472" s="193">
        <f>MAX(0,(J4472-'2031 forecast'!$C$10))</f>
        <v>0</v>
      </c>
      <c r="P4472" s="175" t="str">
        <f t="shared" si="714"/>
        <v/>
      </c>
      <c r="Q4472" s="175" t="str">
        <f t="shared" si="715"/>
        <v/>
      </c>
    </row>
    <row r="4473" spans="1:17" s="1" customFormat="1" x14ac:dyDescent="0.3">
      <c r="A4473" s="189">
        <f t="shared" si="713"/>
        <v>44017.208333322495</v>
      </c>
      <c r="B4473" s="190">
        <f t="shared" si="709"/>
        <v>44017</v>
      </c>
      <c r="C4473" s="1">
        <f t="shared" si="710"/>
        <v>5</v>
      </c>
      <c r="D4473" s="191">
        <v>2.431939629942117</v>
      </c>
      <c r="E4473" s="192">
        <f t="shared" si="711"/>
        <v>8.4445813239325296E-5</v>
      </c>
      <c r="F4473" s="193">
        <f t="shared" si="712"/>
        <v>3.6259309747917303</v>
      </c>
      <c r="G4473" s="193">
        <f t="shared" si="718"/>
        <v>3.7600120455524686</v>
      </c>
      <c r="H4473" s="193">
        <f t="shared" si="718"/>
        <v>3.8990512177391108</v>
      </c>
      <c r="I4473" s="193">
        <f t="shared" si="718"/>
        <v>4.0432318339339481</v>
      </c>
      <c r="J4473" s="193">
        <f t="shared" si="718"/>
        <v>4.192744016431825</v>
      </c>
      <c r="K4473" s="193">
        <f>MAX(0,(F4473-'2031 forecast'!$C$10))</f>
        <v>0</v>
      </c>
      <c r="L4473" s="193">
        <f>MAX(0,(G4473-'2031 forecast'!$C$10))</f>
        <v>0</v>
      </c>
      <c r="M4473" s="193">
        <f>MAX(0,(H4473-'2031 forecast'!$C$10))</f>
        <v>0</v>
      </c>
      <c r="N4473" s="193">
        <f>MAX(0,(I4473-'2031 forecast'!$C$10))</f>
        <v>0</v>
      </c>
      <c r="O4473" s="193">
        <f>MAX(0,(J4473-'2031 forecast'!$C$10))</f>
        <v>0</v>
      </c>
      <c r="P4473" s="175" t="str">
        <f t="shared" si="714"/>
        <v/>
      </c>
      <c r="Q4473" s="175" t="str">
        <f t="shared" si="715"/>
        <v/>
      </c>
    </row>
    <row r="4474" spans="1:17" s="1" customFormat="1" x14ac:dyDescent="0.3">
      <c r="A4474" s="189">
        <f t="shared" si="713"/>
        <v>44017.249999989159</v>
      </c>
      <c r="B4474" s="190">
        <f t="shared" si="709"/>
        <v>44017</v>
      </c>
      <c r="C4474" s="1">
        <f t="shared" si="710"/>
        <v>6</v>
      </c>
      <c r="D4474" s="191">
        <v>2.4771149791051283</v>
      </c>
      <c r="E4474" s="192">
        <f t="shared" si="711"/>
        <v>8.6014466116835972E-5</v>
      </c>
      <c r="F4474" s="193">
        <f t="shared" si="712"/>
        <v>3.6932857297414214</v>
      </c>
      <c r="G4474" s="193">
        <f t="shared" si="718"/>
        <v>3.8298574705472506</v>
      </c>
      <c r="H4474" s="193">
        <f t="shared" si="718"/>
        <v>3.9714794137342642</v>
      </c>
      <c r="I4474" s="193">
        <f t="shared" si="718"/>
        <v>4.1183383076293154</v>
      </c>
      <c r="J4474" s="193">
        <f t="shared" si="718"/>
        <v>4.2706278062107446</v>
      </c>
      <c r="K4474" s="193">
        <f>MAX(0,(F4474-'2031 forecast'!$C$10))</f>
        <v>0</v>
      </c>
      <c r="L4474" s="193">
        <f>MAX(0,(G4474-'2031 forecast'!$C$10))</f>
        <v>0</v>
      </c>
      <c r="M4474" s="193">
        <f>MAX(0,(H4474-'2031 forecast'!$C$10))</f>
        <v>0</v>
      </c>
      <c r="N4474" s="193">
        <f>MAX(0,(I4474-'2031 forecast'!$C$10))</f>
        <v>0</v>
      </c>
      <c r="O4474" s="193">
        <f>MAX(0,(J4474-'2031 forecast'!$C$10))</f>
        <v>0</v>
      </c>
      <c r="P4474" s="175" t="str">
        <f t="shared" si="714"/>
        <v/>
      </c>
      <c r="Q4474" s="175" t="str">
        <f t="shared" si="715"/>
        <v/>
      </c>
    </row>
    <row r="4475" spans="1:17" s="1" customFormat="1" x14ac:dyDescent="0.3">
      <c r="A4475" s="189">
        <f t="shared" si="713"/>
        <v>44017.291666655823</v>
      </c>
      <c r="B4475" s="190">
        <f t="shared" si="709"/>
        <v>44017</v>
      </c>
      <c r="C4475" s="1">
        <f t="shared" si="710"/>
        <v>7</v>
      </c>
      <c r="D4475" s="191">
        <v>2.8686346718512277</v>
      </c>
      <c r="E4475" s="192">
        <f t="shared" si="711"/>
        <v>9.9609457721928598E-5</v>
      </c>
      <c r="F4475" s="193">
        <f t="shared" si="712"/>
        <v>4.2770269393054159</v>
      </c>
      <c r="G4475" s="193">
        <f t="shared" si="718"/>
        <v>4.4351844871687014</v>
      </c>
      <c r="H4475" s="193">
        <f t="shared" si="718"/>
        <v>4.5991904456922637</v>
      </c>
      <c r="I4475" s="193">
        <f t="shared" si="718"/>
        <v>4.7692610796558332</v>
      </c>
      <c r="J4475" s="193">
        <f t="shared" si="718"/>
        <v>4.9456206509613789</v>
      </c>
      <c r="K4475" s="193">
        <f>MAX(0,(F4475-'2031 forecast'!$C$10))</f>
        <v>0</v>
      </c>
      <c r="L4475" s="193">
        <f>MAX(0,(G4475-'2031 forecast'!$C$10))</f>
        <v>0</v>
      </c>
      <c r="M4475" s="193">
        <f>MAX(0,(H4475-'2031 forecast'!$C$10))</f>
        <v>0</v>
      </c>
      <c r="N4475" s="193">
        <f>MAX(0,(I4475-'2031 forecast'!$C$10))</f>
        <v>0</v>
      </c>
      <c r="O4475" s="193">
        <f>MAX(0,(J4475-'2031 forecast'!$C$10))</f>
        <v>0</v>
      </c>
      <c r="P4475" s="175" t="str">
        <f t="shared" si="714"/>
        <v/>
      </c>
      <c r="Q4475" s="175" t="str">
        <f t="shared" si="715"/>
        <v/>
      </c>
    </row>
    <row r="4476" spans="1:17" s="1" customFormat="1" x14ac:dyDescent="0.3">
      <c r="A4476" s="189">
        <f t="shared" si="713"/>
        <v>44017.333333322487</v>
      </c>
      <c r="B4476" s="190">
        <f t="shared" si="709"/>
        <v>44017</v>
      </c>
      <c r="C4476" s="1">
        <f t="shared" si="710"/>
        <v>8</v>
      </c>
      <c r="D4476" s="191">
        <v>3.1321575419687941</v>
      </c>
      <c r="E4476" s="192">
        <f t="shared" si="711"/>
        <v>1.0875993284074093E-4</v>
      </c>
      <c r="F4476" s="193">
        <f t="shared" si="712"/>
        <v>4.6699296765119493</v>
      </c>
      <c r="G4476" s="193">
        <f t="shared" si="718"/>
        <v>4.8426161329715995</v>
      </c>
      <c r="H4476" s="193">
        <f t="shared" si="718"/>
        <v>5.0216882556639932</v>
      </c>
      <c r="I4476" s="193">
        <f t="shared" si="718"/>
        <v>5.2073821762121435</v>
      </c>
      <c r="J4476" s="193">
        <f t="shared" si="718"/>
        <v>5.3999427580050749</v>
      </c>
      <c r="K4476" s="193">
        <f>MAX(0,(F4476-'2031 forecast'!$C$10))</f>
        <v>0</v>
      </c>
      <c r="L4476" s="193">
        <f>MAX(0,(G4476-'2031 forecast'!$C$10))</f>
        <v>0</v>
      </c>
      <c r="M4476" s="193">
        <f>MAX(0,(H4476-'2031 forecast'!$C$10))</f>
        <v>0</v>
      </c>
      <c r="N4476" s="193">
        <f>MAX(0,(I4476-'2031 forecast'!$C$10))</f>
        <v>0</v>
      </c>
      <c r="O4476" s="193">
        <f>MAX(0,(J4476-'2031 forecast'!$C$10))</f>
        <v>0</v>
      </c>
      <c r="P4476" s="175" t="str">
        <f t="shared" si="714"/>
        <v/>
      </c>
      <c r="Q4476" s="175" t="str">
        <f t="shared" si="715"/>
        <v/>
      </c>
    </row>
    <row r="4477" spans="1:17" s="1" customFormat="1" x14ac:dyDescent="0.3">
      <c r="A4477" s="189">
        <f t="shared" si="713"/>
        <v>44017.374999989152</v>
      </c>
      <c r="B4477" s="190">
        <f t="shared" si="709"/>
        <v>44017</v>
      </c>
      <c r="C4477" s="1">
        <f t="shared" si="710"/>
        <v>9</v>
      </c>
      <c r="D4477" s="191">
        <v>3.5086187849938901</v>
      </c>
      <c r="E4477" s="192">
        <f t="shared" si="711"/>
        <v>1.2183204015332998E-4</v>
      </c>
      <c r="F4477" s="193">
        <f t="shared" si="712"/>
        <v>5.2312193010927128</v>
      </c>
      <c r="G4477" s="193">
        <f t="shared" si="718"/>
        <v>5.4246613412614559</v>
      </c>
      <c r="H4477" s="193">
        <f t="shared" si="718"/>
        <v>5.6252565556236087</v>
      </c>
      <c r="I4477" s="193">
        <f t="shared" si="718"/>
        <v>5.8332694570068719</v>
      </c>
      <c r="J4477" s="193">
        <f t="shared" si="718"/>
        <v>6.0489743394960698</v>
      </c>
      <c r="K4477" s="193">
        <f>MAX(0,(F4477-'2031 forecast'!$C$10))</f>
        <v>0</v>
      </c>
      <c r="L4477" s="193">
        <f>MAX(0,(G4477-'2031 forecast'!$C$10))</f>
        <v>0</v>
      </c>
      <c r="M4477" s="193">
        <f>MAX(0,(H4477-'2031 forecast'!$C$10))</f>
        <v>0</v>
      </c>
      <c r="N4477" s="193">
        <f>MAX(0,(I4477-'2031 forecast'!$C$10))</f>
        <v>9.6269457006871839E-2</v>
      </c>
      <c r="O4477" s="193">
        <f>MAX(0,(J4477-'2031 forecast'!$C$10))</f>
        <v>0.31197433949606967</v>
      </c>
      <c r="P4477" s="175" t="str">
        <f t="shared" si="714"/>
        <v/>
      </c>
      <c r="Q4477" s="175" t="str">
        <f t="shared" si="715"/>
        <v/>
      </c>
    </row>
    <row r="4478" spans="1:17" s="1" customFormat="1" x14ac:dyDescent="0.3">
      <c r="A4478" s="189">
        <f t="shared" si="713"/>
        <v>44017.416666655816</v>
      </c>
      <c r="B4478" s="190">
        <f t="shared" si="709"/>
        <v>44017</v>
      </c>
      <c r="C4478" s="1">
        <f t="shared" si="710"/>
        <v>10</v>
      </c>
      <c r="D4478" s="191">
        <v>4.0582521998105294</v>
      </c>
      <c r="E4478" s="192">
        <f t="shared" si="711"/>
        <v>1.4091731682971002E-4</v>
      </c>
      <c r="F4478" s="193">
        <f t="shared" si="712"/>
        <v>6.0507021529806275</v>
      </c>
      <c r="G4478" s="193">
        <f t="shared" si="718"/>
        <v>6.2744473453646457</v>
      </c>
      <c r="H4478" s="193">
        <f t="shared" si="718"/>
        <v>6.5064662735646461</v>
      </c>
      <c r="I4478" s="193">
        <f t="shared" si="718"/>
        <v>6.747064886967177</v>
      </c>
      <c r="J4478" s="193">
        <f t="shared" si="718"/>
        <v>6.9965604484729225</v>
      </c>
      <c r="K4478" s="193">
        <f>MAX(0,(F4478-'2031 forecast'!$C$10))</f>
        <v>0.31370215298062742</v>
      </c>
      <c r="L4478" s="193">
        <f>MAX(0,(G4478-'2031 forecast'!$C$10))</f>
        <v>0.53744734536464556</v>
      </c>
      <c r="M4478" s="193">
        <f>MAX(0,(H4478-'2031 forecast'!$C$10))</f>
        <v>0.76946627356464603</v>
      </c>
      <c r="N4478" s="193">
        <f>MAX(0,(I4478-'2031 forecast'!$C$10))</f>
        <v>1.0100648869671769</v>
      </c>
      <c r="O4478" s="193">
        <f>MAX(0,(J4478-'2031 forecast'!$C$10))</f>
        <v>1.2595604484729224</v>
      </c>
      <c r="P4478" s="175">
        <f t="shared" si="714"/>
        <v>1</v>
      </c>
      <c r="Q4478" s="175" t="str">
        <f t="shared" si="715"/>
        <v/>
      </c>
    </row>
    <row r="4479" spans="1:17" s="1" customFormat="1" x14ac:dyDescent="0.3">
      <c r="A4479" s="189">
        <f t="shared" si="713"/>
        <v>44017.45833332248</v>
      </c>
      <c r="B4479" s="190">
        <f t="shared" si="709"/>
        <v>44017</v>
      </c>
      <c r="C4479" s="1">
        <f t="shared" si="710"/>
        <v>11</v>
      </c>
      <c r="D4479" s="191">
        <v>4.3217750699280968</v>
      </c>
      <c r="E4479" s="192">
        <f t="shared" si="711"/>
        <v>1.5006779194852237E-4</v>
      </c>
      <c r="F4479" s="193">
        <f t="shared" si="712"/>
        <v>6.4436048901871628</v>
      </c>
      <c r="G4479" s="193">
        <f t="shared" si="718"/>
        <v>6.6818789911675456</v>
      </c>
      <c r="H4479" s="193">
        <f t="shared" si="718"/>
        <v>6.9289640835363775</v>
      </c>
      <c r="I4479" s="193">
        <f t="shared" si="718"/>
        <v>7.1851859835234873</v>
      </c>
      <c r="J4479" s="193">
        <f t="shared" si="718"/>
        <v>7.4508825555166194</v>
      </c>
      <c r="K4479" s="193">
        <f>MAX(0,(F4479-'2031 forecast'!$C$10))</f>
        <v>0.70660489018716266</v>
      </c>
      <c r="L4479" s="193">
        <f>MAX(0,(G4479-'2031 forecast'!$C$10))</f>
        <v>0.94487899116754548</v>
      </c>
      <c r="M4479" s="193">
        <f>MAX(0,(H4479-'2031 forecast'!$C$10))</f>
        <v>1.1919640835363774</v>
      </c>
      <c r="N4479" s="193">
        <f>MAX(0,(I4479-'2031 forecast'!$C$10))</f>
        <v>1.4481859835234872</v>
      </c>
      <c r="O4479" s="193">
        <f>MAX(0,(J4479-'2031 forecast'!$C$10))</f>
        <v>1.7138825555166193</v>
      </c>
      <c r="P4479" s="175">
        <f t="shared" si="714"/>
        <v>2</v>
      </c>
      <c r="Q4479" s="175" t="str">
        <f t="shared" si="715"/>
        <v/>
      </c>
    </row>
    <row r="4480" spans="1:17" s="1" customFormat="1" x14ac:dyDescent="0.3">
      <c r="A4480" s="189">
        <f t="shared" si="713"/>
        <v>44017.499999989144</v>
      </c>
      <c r="B4480" s="190">
        <f t="shared" si="709"/>
        <v>44017</v>
      </c>
      <c r="C4480" s="1">
        <f t="shared" si="710"/>
        <v>12</v>
      </c>
      <c r="D4480" s="191">
        <v>4.5777687151851616</v>
      </c>
      <c r="E4480" s="192">
        <f t="shared" si="711"/>
        <v>1.5895682492108291E-4</v>
      </c>
      <c r="F4480" s="193">
        <f t="shared" si="712"/>
        <v>6.8252818349020812</v>
      </c>
      <c r="G4480" s="193">
        <f t="shared" si="718"/>
        <v>7.0776697328046465</v>
      </c>
      <c r="H4480" s="193">
        <f t="shared" si="718"/>
        <v>7.3393905275089146</v>
      </c>
      <c r="I4480" s="193">
        <f t="shared" si="718"/>
        <v>7.6107893344639024</v>
      </c>
      <c r="J4480" s="193">
        <f t="shared" si="718"/>
        <v>7.8922240309304952</v>
      </c>
      <c r="K4480" s="193">
        <f>MAX(0,(F4480-'2031 forecast'!$C$10))</f>
        <v>1.0882818349020811</v>
      </c>
      <c r="L4480" s="193">
        <f>MAX(0,(G4480-'2031 forecast'!$C$10))</f>
        <v>1.3406697328046464</v>
      </c>
      <c r="M4480" s="193">
        <f>MAX(0,(H4480-'2031 forecast'!$C$10))</f>
        <v>1.6023905275089145</v>
      </c>
      <c r="N4480" s="193">
        <f>MAX(0,(I4480-'2031 forecast'!$C$10))</f>
        <v>1.8737893344639023</v>
      </c>
      <c r="O4480" s="193">
        <f>MAX(0,(J4480-'2031 forecast'!$C$10))</f>
        <v>2.1552240309304951</v>
      </c>
      <c r="P4480" s="175">
        <f t="shared" si="714"/>
        <v>3</v>
      </c>
      <c r="Q4480" s="175" t="str">
        <f t="shared" si="715"/>
        <v/>
      </c>
    </row>
    <row r="4481" spans="1:17" s="1" customFormat="1" x14ac:dyDescent="0.3">
      <c r="A4481" s="189">
        <f t="shared" si="713"/>
        <v>44017.541666655809</v>
      </c>
      <c r="B4481" s="190">
        <f t="shared" si="709"/>
        <v>44017</v>
      </c>
      <c r="C4481" s="1">
        <f t="shared" si="710"/>
        <v>13</v>
      </c>
      <c r="D4481" s="191">
        <v>4.7434116621162037</v>
      </c>
      <c r="E4481" s="192">
        <f t="shared" si="711"/>
        <v>1.647085521386221E-4</v>
      </c>
      <c r="F4481" s="193">
        <f t="shared" si="712"/>
        <v>7.0722492697176165</v>
      </c>
      <c r="G4481" s="193">
        <f t="shared" si="718"/>
        <v>7.3337696244521835</v>
      </c>
      <c r="H4481" s="193">
        <f t="shared" si="718"/>
        <v>7.6049605794911459</v>
      </c>
      <c r="I4481" s="193">
        <f t="shared" si="718"/>
        <v>7.8861797380135839</v>
      </c>
      <c r="J4481" s="193">
        <f t="shared" si="718"/>
        <v>8.1777979267865337</v>
      </c>
      <c r="K4481" s="193">
        <f>MAX(0,(F4481-'2031 forecast'!$C$10))</f>
        <v>1.3352492697176164</v>
      </c>
      <c r="L4481" s="193">
        <f>MAX(0,(G4481-'2031 forecast'!$C$10))</f>
        <v>1.5967696244521834</v>
      </c>
      <c r="M4481" s="193">
        <f>MAX(0,(H4481-'2031 forecast'!$C$10))</f>
        <v>1.8679605794911458</v>
      </c>
      <c r="N4481" s="193">
        <f>MAX(0,(I4481-'2031 forecast'!$C$10))</f>
        <v>2.1491797380135838</v>
      </c>
      <c r="O4481" s="193">
        <f>MAX(0,(J4481-'2031 forecast'!$C$10))</f>
        <v>2.4407979267865336</v>
      </c>
      <c r="P4481" s="175">
        <f t="shared" si="714"/>
        <v>4</v>
      </c>
      <c r="Q4481" s="175" t="str">
        <f t="shared" si="715"/>
        <v/>
      </c>
    </row>
    <row r="4482" spans="1:17" s="1" customFormat="1" x14ac:dyDescent="0.3">
      <c r="A4482" s="189">
        <f t="shared" si="713"/>
        <v>44017.583333322473</v>
      </c>
      <c r="B4482" s="190">
        <f t="shared" si="709"/>
        <v>44017</v>
      </c>
      <c r="C4482" s="1">
        <f t="shared" si="710"/>
        <v>14</v>
      </c>
      <c r="D4482" s="191">
        <v>4.9542299582102567</v>
      </c>
      <c r="E4482" s="192">
        <f t="shared" si="711"/>
        <v>1.7202893223367194E-4</v>
      </c>
      <c r="F4482" s="193">
        <f t="shared" si="712"/>
        <v>7.3865714594828429</v>
      </c>
      <c r="G4482" s="193">
        <f t="shared" si="718"/>
        <v>7.6597149410945011</v>
      </c>
      <c r="H4482" s="193">
        <f t="shared" si="718"/>
        <v>7.9429588274685283</v>
      </c>
      <c r="I4482" s="193">
        <f t="shared" si="718"/>
        <v>8.2366766152586308</v>
      </c>
      <c r="J4482" s="193">
        <f t="shared" si="718"/>
        <v>8.5412556124214891</v>
      </c>
      <c r="K4482" s="193">
        <f>MAX(0,(F4482-'2031 forecast'!$C$10))</f>
        <v>1.6495714594828428</v>
      </c>
      <c r="L4482" s="193">
        <f>MAX(0,(G4482-'2031 forecast'!$C$10))</f>
        <v>1.922714941094501</v>
      </c>
      <c r="M4482" s="193">
        <f>MAX(0,(H4482-'2031 forecast'!$C$10))</f>
        <v>2.2059588274685282</v>
      </c>
      <c r="N4482" s="193">
        <f>MAX(0,(I4482-'2031 forecast'!$C$10))</f>
        <v>2.4996766152586307</v>
      </c>
      <c r="O4482" s="193">
        <f>MAX(0,(J4482-'2031 forecast'!$C$10))</f>
        <v>2.804255612421489</v>
      </c>
      <c r="P4482" s="175">
        <f t="shared" si="714"/>
        <v>5</v>
      </c>
      <c r="Q4482" s="175" t="str">
        <f t="shared" si="715"/>
        <v/>
      </c>
    </row>
    <row r="4483" spans="1:17" s="1" customFormat="1" x14ac:dyDescent="0.3">
      <c r="A4483" s="189">
        <f t="shared" si="713"/>
        <v>44017.624999989137</v>
      </c>
      <c r="B4483" s="190">
        <f t="shared" si="709"/>
        <v>44017</v>
      </c>
      <c r="C4483" s="1">
        <f t="shared" si="710"/>
        <v>15</v>
      </c>
      <c r="D4483" s="191">
        <v>4.9994053073732685</v>
      </c>
      <c r="E4483" s="192">
        <f t="shared" si="711"/>
        <v>1.7359758511118265E-4</v>
      </c>
      <c r="F4483" s="193">
        <f t="shared" si="712"/>
        <v>7.4539262144325349</v>
      </c>
      <c r="G4483" s="193">
        <f t="shared" si="718"/>
        <v>7.7295603660892844</v>
      </c>
      <c r="H4483" s="193">
        <f t="shared" si="718"/>
        <v>8.015387023463683</v>
      </c>
      <c r="I4483" s="193">
        <f t="shared" si="718"/>
        <v>8.3117830889539981</v>
      </c>
      <c r="J4483" s="193">
        <f t="shared" si="718"/>
        <v>8.6191394022004086</v>
      </c>
      <c r="K4483" s="193">
        <f>MAX(0,(F4483-'2031 forecast'!$C$10))</f>
        <v>1.7169262144325348</v>
      </c>
      <c r="L4483" s="193">
        <f>MAX(0,(G4483-'2031 forecast'!$C$10))</f>
        <v>1.9925603660892843</v>
      </c>
      <c r="M4483" s="193">
        <f>MAX(0,(H4483-'2031 forecast'!$C$10))</f>
        <v>2.2783870234636829</v>
      </c>
      <c r="N4483" s="193">
        <f>MAX(0,(I4483-'2031 forecast'!$C$10))</f>
        <v>2.574783088953998</v>
      </c>
      <c r="O4483" s="193">
        <f>MAX(0,(J4483-'2031 forecast'!$C$10))</f>
        <v>2.8821394022004085</v>
      </c>
      <c r="P4483" s="175">
        <f t="shared" si="714"/>
        <v>6</v>
      </c>
      <c r="Q4483" s="175" t="str">
        <f t="shared" si="715"/>
        <v/>
      </c>
    </row>
    <row r="4484" spans="1:17" s="1" customFormat="1" x14ac:dyDescent="0.3">
      <c r="A4484" s="189">
        <f t="shared" si="713"/>
        <v>44017.666666655801</v>
      </c>
      <c r="B4484" s="190">
        <f t="shared" si="709"/>
        <v>44017</v>
      </c>
      <c r="C4484" s="1">
        <f t="shared" si="710"/>
        <v>16</v>
      </c>
      <c r="D4484" s="191">
        <v>5.0596391062572836</v>
      </c>
      <c r="E4484" s="192">
        <f t="shared" si="711"/>
        <v>1.7568912228119689E-4</v>
      </c>
      <c r="F4484" s="193">
        <f t="shared" si="712"/>
        <v>7.543732554365457</v>
      </c>
      <c r="G4484" s="193">
        <f t="shared" si="718"/>
        <v>7.8226875994156613</v>
      </c>
      <c r="H4484" s="193">
        <f t="shared" si="718"/>
        <v>8.1119579514572209</v>
      </c>
      <c r="I4484" s="193">
        <f t="shared" si="718"/>
        <v>8.4119250538811556</v>
      </c>
      <c r="J4484" s="193">
        <f t="shared" si="718"/>
        <v>8.7229844552389668</v>
      </c>
      <c r="K4484" s="193">
        <f>MAX(0,(F4484-'2031 forecast'!$C$10))</f>
        <v>1.8067325543654569</v>
      </c>
      <c r="L4484" s="193">
        <f>MAX(0,(G4484-'2031 forecast'!$C$10))</f>
        <v>2.0856875994156612</v>
      </c>
      <c r="M4484" s="193">
        <f>MAX(0,(H4484-'2031 forecast'!$C$10))</f>
        <v>2.3749579514572208</v>
      </c>
      <c r="N4484" s="193">
        <f>MAX(0,(I4484-'2031 forecast'!$C$10))</f>
        <v>2.6749250538811555</v>
      </c>
      <c r="O4484" s="193">
        <f>MAX(0,(J4484-'2031 forecast'!$C$10))</f>
        <v>2.9859844552389667</v>
      </c>
      <c r="P4484" s="175">
        <f t="shared" si="714"/>
        <v>7</v>
      </c>
      <c r="Q4484" s="175" t="str">
        <f t="shared" si="715"/>
        <v/>
      </c>
    </row>
    <row r="4485" spans="1:17" s="1" customFormat="1" x14ac:dyDescent="0.3">
      <c r="A4485" s="189">
        <f t="shared" si="713"/>
        <v>44017.708333322465</v>
      </c>
      <c r="B4485" s="190">
        <f t="shared" ref="B4485:B4548" si="719">INT(A4485)</f>
        <v>44017</v>
      </c>
      <c r="C4485" s="1">
        <f t="shared" ref="C4485:C4548" si="720">HOUR(A4485)</f>
        <v>17</v>
      </c>
      <c r="D4485" s="191">
        <v>5.0972852305597929</v>
      </c>
      <c r="E4485" s="192">
        <f t="shared" ref="E4485:E4548" si="721">D4485/SUM($D$4:$D$8763)</f>
        <v>1.7699633301245578E-4</v>
      </c>
      <c r="F4485" s="193">
        <f t="shared" ref="F4485:F4548" si="722">E4485*$F$2</f>
        <v>7.5998615168235331</v>
      </c>
      <c r="G4485" s="193">
        <f t="shared" ref="G4485:J4504" si="723">$E4485*G$2</f>
        <v>7.8808921202446465</v>
      </c>
      <c r="H4485" s="193">
        <f t="shared" si="723"/>
        <v>8.1723147814531814</v>
      </c>
      <c r="I4485" s="193">
        <f t="shared" si="723"/>
        <v>8.4745137819606278</v>
      </c>
      <c r="J4485" s="193">
        <f t="shared" si="723"/>
        <v>8.787887613388067</v>
      </c>
      <c r="K4485" s="193">
        <f>MAX(0,(F4485-'2031 forecast'!$C$10))</f>
        <v>1.862861516823533</v>
      </c>
      <c r="L4485" s="193">
        <f>MAX(0,(G4485-'2031 forecast'!$C$10))</f>
        <v>2.1438921202446464</v>
      </c>
      <c r="M4485" s="193">
        <f>MAX(0,(H4485-'2031 forecast'!$C$10))</f>
        <v>2.4353147814531813</v>
      </c>
      <c r="N4485" s="193">
        <f>MAX(0,(I4485-'2031 forecast'!$C$10))</f>
        <v>2.7375137819606277</v>
      </c>
      <c r="O4485" s="193">
        <f>MAX(0,(J4485-'2031 forecast'!$C$10))</f>
        <v>3.0508876133880669</v>
      </c>
      <c r="P4485" s="175">
        <f t="shared" si="714"/>
        <v>8</v>
      </c>
      <c r="Q4485" s="175" t="str">
        <f t="shared" si="715"/>
        <v/>
      </c>
    </row>
    <row r="4486" spans="1:17" s="1" customFormat="1" x14ac:dyDescent="0.3">
      <c r="A4486" s="189">
        <f t="shared" ref="A4486:A4549" si="724">A4485 + TIME(1,0,0)</f>
        <v>44017.74999998913</v>
      </c>
      <c r="B4486" s="190">
        <f t="shared" si="719"/>
        <v>44017</v>
      </c>
      <c r="C4486" s="1">
        <f t="shared" si="720"/>
        <v>18</v>
      </c>
      <c r="D4486" s="191">
        <v>5.052109881396782</v>
      </c>
      <c r="E4486" s="192">
        <f t="shared" si="721"/>
        <v>1.7542768013494513E-4</v>
      </c>
      <c r="F4486" s="193">
        <f t="shared" si="722"/>
        <v>7.5325067618738428</v>
      </c>
      <c r="G4486" s="193">
        <f t="shared" si="723"/>
        <v>7.8110466952498658</v>
      </c>
      <c r="H4486" s="193">
        <f t="shared" si="723"/>
        <v>8.0998865854580302</v>
      </c>
      <c r="I4486" s="193">
        <f t="shared" si="723"/>
        <v>8.3994073082652623</v>
      </c>
      <c r="J4486" s="193">
        <f t="shared" si="723"/>
        <v>8.7100038236091493</v>
      </c>
      <c r="K4486" s="193">
        <f>MAX(0,(F4486-'2031 forecast'!$C$10))</f>
        <v>1.7955067618738427</v>
      </c>
      <c r="L4486" s="193">
        <f>MAX(0,(G4486-'2031 forecast'!$C$10))</f>
        <v>2.0740466952498657</v>
      </c>
      <c r="M4486" s="193">
        <f>MAX(0,(H4486-'2031 forecast'!$C$10))</f>
        <v>2.3628865854580301</v>
      </c>
      <c r="N4486" s="193">
        <f>MAX(0,(I4486-'2031 forecast'!$C$10))</f>
        <v>2.6624073082652622</v>
      </c>
      <c r="O4486" s="193">
        <f>MAX(0,(J4486-'2031 forecast'!$C$10))</f>
        <v>2.9730038236091492</v>
      </c>
      <c r="P4486" s="175">
        <f t="shared" ref="P4486:P4549" si="725">IF(K4486&gt;0,IF(K4485&gt;0,P4485+1,1),"")</f>
        <v>9</v>
      </c>
      <c r="Q4486" s="175" t="str">
        <f t="shared" ref="Q4486:Q4549" si="726">IF(AND(K4486&gt;0,K4487=0),P4486,"")</f>
        <v/>
      </c>
    </row>
    <row r="4487" spans="1:17" s="1" customFormat="1" x14ac:dyDescent="0.3">
      <c r="A4487" s="189">
        <f t="shared" si="724"/>
        <v>44017.791666655794</v>
      </c>
      <c r="B4487" s="190">
        <f t="shared" si="719"/>
        <v>44017</v>
      </c>
      <c r="C4487" s="1">
        <f t="shared" si="720"/>
        <v>19</v>
      </c>
      <c r="D4487" s="191">
        <v>4.7885870112792146</v>
      </c>
      <c r="E4487" s="192">
        <f t="shared" si="721"/>
        <v>1.6627720501613275E-4</v>
      </c>
      <c r="F4487" s="193">
        <f t="shared" si="722"/>
        <v>7.1396040246673067</v>
      </c>
      <c r="G4487" s="193">
        <f t="shared" si="723"/>
        <v>7.4036150494469641</v>
      </c>
      <c r="H4487" s="193">
        <f t="shared" si="723"/>
        <v>7.6773887754862979</v>
      </c>
      <c r="I4487" s="193">
        <f t="shared" si="723"/>
        <v>7.9612862117089493</v>
      </c>
      <c r="J4487" s="193">
        <f t="shared" si="723"/>
        <v>8.2556817165654497</v>
      </c>
      <c r="K4487" s="193">
        <f>MAX(0,(F4487-'2031 forecast'!$C$10))</f>
        <v>1.4026040246673066</v>
      </c>
      <c r="L4487" s="193">
        <f>MAX(0,(G4487-'2031 forecast'!$C$10))</f>
        <v>1.666615049446964</v>
      </c>
      <c r="M4487" s="193">
        <f>MAX(0,(H4487-'2031 forecast'!$C$10))</f>
        <v>1.9403887754862978</v>
      </c>
      <c r="N4487" s="193">
        <f>MAX(0,(I4487-'2031 forecast'!$C$10))</f>
        <v>2.2242862117089492</v>
      </c>
      <c r="O4487" s="193">
        <f>MAX(0,(J4487-'2031 forecast'!$C$10))</f>
        <v>2.5186817165654496</v>
      </c>
      <c r="P4487" s="175">
        <f t="shared" si="725"/>
        <v>10</v>
      </c>
      <c r="Q4487" s="175" t="str">
        <f t="shared" si="726"/>
        <v/>
      </c>
    </row>
    <row r="4488" spans="1:17" s="1" customFormat="1" x14ac:dyDescent="0.3">
      <c r="A4488" s="189">
        <f t="shared" si="724"/>
        <v>44017.833333322458</v>
      </c>
      <c r="B4488" s="190">
        <f t="shared" si="719"/>
        <v>44017</v>
      </c>
      <c r="C4488" s="1">
        <f t="shared" si="720"/>
        <v>20</v>
      </c>
      <c r="D4488" s="191">
        <v>4.464830342277633</v>
      </c>
      <c r="E4488" s="192">
        <f t="shared" si="721"/>
        <v>1.5503519272730621E-4</v>
      </c>
      <c r="F4488" s="193">
        <f t="shared" si="722"/>
        <v>6.656894947527852</v>
      </c>
      <c r="G4488" s="193">
        <f t="shared" si="723"/>
        <v>6.90305617031769</v>
      </c>
      <c r="H4488" s="193">
        <f t="shared" si="723"/>
        <v>7.1583200375210305</v>
      </c>
      <c r="I4488" s="193">
        <f t="shared" si="723"/>
        <v>7.4230231502254842</v>
      </c>
      <c r="J4488" s="193">
        <f t="shared" si="723"/>
        <v>7.6975145564831973</v>
      </c>
      <c r="K4488" s="193">
        <f>MAX(0,(F4488-'2031 forecast'!$C$10))</f>
        <v>0.91989494752785195</v>
      </c>
      <c r="L4488" s="193">
        <f>MAX(0,(G4488-'2031 forecast'!$C$10))</f>
        <v>1.1660561703176899</v>
      </c>
      <c r="M4488" s="193">
        <f>MAX(0,(H4488-'2031 forecast'!$C$10))</f>
        <v>1.4213200375210304</v>
      </c>
      <c r="N4488" s="193">
        <f>MAX(0,(I4488-'2031 forecast'!$C$10))</f>
        <v>1.6860231502254841</v>
      </c>
      <c r="O4488" s="193">
        <f>MAX(0,(J4488-'2031 forecast'!$C$10))</f>
        <v>1.9605145564831972</v>
      </c>
      <c r="P4488" s="175">
        <f t="shared" si="725"/>
        <v>11</v>
      </c>
      <c r="Q4488" s="175" t="str">
        <f t="shared" si="726"/>
        <v/>
      </c>
    </row>
    <row r="4489" spans="1:17" s="1" customFormat="1" x14ac:dyDescent="0.3">
      <c r="A4489" s="189">
        <f t="shared" si="724"/>
        <v>44017.874999989122</v>
      </c>
      <c r="B4489" s="190">
        <f t="shared" si="719"/>
        <v>44017</v>
      </c>
      <c r="C4489" s="1">
        <f t="shared" si="720"/>
        <v>21</v>
      </c>
      <c r="D4489" s="191">
        <v>4.2615412710440808</v>
      </c>
      <c r="E4489" s="192">
        <f t="shared" si="721"/>
        <v>1.4797625477850807E-4</v>
      </c>
      <c r="F4489" s="193">
        <f t="shared" si="722"/>
        <v>6.353798550254238</v>
      </c>
      <c r="G4489" s="193">
        <f t="shared" si="723"/>
        <v>6.5887517578411661</v>
      </c>
      <c r="H4489" s="193">
        <f t="shared" si="723"/>
        <v>6.832393155542837</v>
      </c>
      <c r="I4489" s="193">
        <f t="shared" si="723"/>
        <v>7.0850440185963288</v>
      </c>
      <c r="J4489" s="193">
        <f t="shared" si="723"/>
        <v>7.3470375024780576</v>
      </c>
      <c r="K4489" s="193">
        <f>MAX(0,(F4489-'2031 forecast'!$C$10))</f>
        <v>0.61679855025423791</v>
      </c>
      <c r="L4489" s="193">
        <f>MAX(0,(G4489-'2031 forecast'!$C$10))</f>
        <v>0.85175175784116597</v>
      </c>
      <c r="M4489" s="193">
        <f>MAX(0,(H4489-'2031 forecast'!$C$10))</f>
        <v>1.0953931555428369</v>
      </c>
      <c r="N4489" s="193">
        <f>MAX(0,(I4489-'2031 forecast'!$C$10))</f>
        <v>1.3480440185963287</v>
      </c>
      <c r="O4489" s="193">
        <f>MAX(0,(J4489-'2031 forecast'!$C$10))</f>
        <v>1.6100375024780575</v>
      </c>
      <c r="P4489" s="175">
        <f t="shared" si="725"/>
        <v>12</v>
      </c>
      <c r="Q4489" s="175" t="str">
        <f t="shared" si="726"/>
        <v/>
      </c>
    </row>
    <row r="4490" spans="1:17" s="1" customFormat="1" x14ac:dyDescent="0.3">
      <c r="A4490" s="189">
        <f t="shared" si="724"/>
        <v>44017.916666655787</v>
      </c>
      <c r="B4490" s="190">
        <f t="shared" si="719"/>
        <v>44017</v>
      </c>
      <c r="C4490" s="1">
        <f t="shared" si="720"/>
        <v>22</v>
      </c>
      <c r="D4490" s="191">
        <v>4.0507229749500278</v>
      </c>
      <c r="E4490" s="192">
        <f t="shared" si="721"/>
        <v>1.4065587468345823E-4</v>
      </c>
      <c r="F4490" s="193">
        <f t="shared" si="722"/>
        <v>6.0394763604890125</v>
      </c>
      <c r="G4490" s="193">
        <f t="shared" si="723"/>
        <v>6.2628064411988484</v>
      </c>
      <c r="H4490" s="193">
        <f t="shared" si="723"/>
        <v>6.4943949075654537</v>
      </c>
      <c r="I4490" s="193">
        <f t="shared" si="723"/>
        <v>6.7345471413512819</v>
      </c>
      <c r="J4490" s="193">
        <f t="shared" si="723"/>
        <v>6.9835798168431023</v>
      </c>
      <c r="K4490" s="193">
        <f>MAX(0,(F4490-'2031 forecast'!$C$10))</f>
        <v>0.30247636048901239</v>
      </c>
      <c r="L4490" s="193">
        <f>MAX(0,(G4490-'2031 forecast'!$C$10))</f>
        <v>0.52580644119884834</v>
      </c>
      <c r="M4490" s="193">
        <f>MAX(0,(H4490-'2031 forecast'!$C$10))</f>
        <v>0.75739490756545358</v>
      </c>
      <c r="N4490" s="193">
        <f>MAX(0,(I4490-'2031 forecast'!$C$10))</f>
        <v>0.99754714135128175</v>
      </c>
      <c r="O4490" s="193">
        <f>MAX(0,(J4490-'2031 forecast'!$C$10))</f>
        <v>1.2465798168431022</v>
      </c>
      <c r="P4490" s="175">
        <f t="shared" si="725"/>
        <v>13</v>
      </c>
      <c r="Q4490" s="175">
        <f t="shared" si="726"/>
        <v>13</v>
      </c>
    </row>
    <row r="4491" spans="1:17" s="1" customFormat="1" x14ac:dyDescent="0.3">
      <c r="A4491" s="189">
        <f t="shared" si="724"/>
        <v>44017.958333322451</v>
      </c>
      <c r="B4491" s="190">
        <f t="shared" si="719"/>
        <v>44017</v>
      </c>
      <c r="C4491" s="1">
        <f t="shared" si="720"/>
        <v>23</v>
      </c>
      <c r="D4491" s="191">
        <v>3.5989694833199133</v>
      </c>
      <c r="E4491" s="192">
        <f t="shared" si="721"/>
        <v>1.2496934590835136E-4</v>
      </c>
      <c r="F4491" s="193">
        <f t="shared" si="722"/>
        <v>5.365928810992096</v>
      </c>
      <c r="G4491" s="193">
        <f t="shared" si="723"/>
        <v>5.5643521912510208</v>
      </c>
      <c r="H4491" s="193">
        <f t="shared" si="723"/>
        <v>5.7701129476139164</v>
      </c>
      <c r="I4491" s="193">
        <f t="shared" si="723"/>
        <v>5.9834824043976074</v>
      </c>
      <c r="J4491" s="193">
        <f t="shared" si="723"/>
        <v>6.2047419190539088</v>
      </c>
      <c r="K4491" s="193">
        <f>MAX(0,(F4491-'2031 forecast'!$C$10))</f>
        <v>0</v>
      </c>
      <c r="L4491" s="193">
        <f>MAX(0,(G4491-'2031 forecast'!$C$10))</f>
        <v>0</v>
      </c>
      <c r="M4491" s="193">
        <f>MAX(0,(H4491-'2031 forecast'!$C$10))</f>
        <v>3.3112947613916255E-2</v>
      </c>
      <c r="N4491" s="193">
        <f>MAX(0,(I4491-'2031 forecast'!$C$10))</f>
        <v>0.24648240439760727</v>
      </c>
      <c r="O4491" s="193">
        <f>MAX(0,(J4491-'2031 forecast'!$C$10))</f>
        <v>0.46774191905390872</v>
      </c>
      <c r="P4491" s="175" t="str">
        <f t="shared" si="725"/>
        <v/>
      </c>
      <c r="Q4491" s="175" t="str">
        <f t="shared" si="726"/>
        <v/>
      </c>
    </row>
    <row r="4492" spans="1:17" s="1" customFormat="1" x14ac:dyDescent="0.3">
      <c r="A4492" s="189">
        <f t="shared" si="724"/>
        <v>44017.999999989115</v>
      </c>
      <c r="B4492" s="190">
        <f t="shared" si="719"/>
        <v>44017</v>
      </c>
      <c r="C4492" s="1">
        <f t="shared" si="720"/>
        <v>0</v>
      </c>
      <c r="D4492" s="191">
        <v>3.0719237430847794</v>
      </c>
      <c r="E4492" s="192">
        <f t="shared" si="721"/>
        <v>1.0666839567072669E-4</v>
      </c>
      <c r="F4492" s="193">
        <f t="shared" si="722"/>
        <v>4.5801233365790281</v>
      </c>
      <c r="G4492" s="193">
        <f t="shared" si="723"/>
        <v>4.7494888996452236</v>
      </c>
      <c r="H4492" s="193">
        <f t="shared" si="723"/>
        <v>4.9251173276704563</v>
      </c>
      <c r="I4492" s="193">
        <f t="shared" si="723"/>
        <v>5.1072402112849877</v>
      </c>
      <c r="J4492" s="193">
        <f t="shared" si="723"/>
        <v>5.2960977049665168</v>
      </c>
      <c r="K4492" s="193">
        <f>MAX(0,(F4492-'2031 forecast'!$C$10))</f>
        <v>0</v>
      </c>
      <c r="L4492" s="193">
        <f>MAX(0,(G4492-'2031 forecast'!$C$10))</f>
        <v>0</v>
      </c>
      <c r="M4492" s="193">
        <f>MAX(0,(H4492-'2031 forecast'!$C$10))</f>
        <v>0</v>
      </c>
      <c r="N4492" s="193">
        <f>MAX(0,(I4492-'2031 forecast'!$C$10))</f>
        <v>0</v>
      </c>
      <c r="O4492" s="193">
        <f>MAX(0,(J4492-'2031 forecast'!$C$10))</f>
        <v>0</v>
      </c>
      <c r="P4492" s="175" t="str">
        <f t="shared" si="725"/>
        <v/>
      </c>
      <c r="Q4492" s="175" t="str">
        <f t="shared" si="726"/>
        <v/>
      </c>
    </row>
    <row r="4493" spans="1:17" s="1" customFormat="1" x14ac:dyDescent="0.3">
      <c r="A4493" s="189">
        <f t="shared" si="724"/>
        <v>44018.041666655779</v>
      </c>
      <c r="B4493" s="190">
        <f t="shared" si="719"/>
        <v>44018</v>
      </c>
      <c r="C4493" s="1">
        <f t="shared" si="720"/>
        <v>1</v>
      </c>
      <c r="D4493" s="191">
        <v>3.1547452165503</v>
      </c>
      <c r="E4493" s="192">
        <f t="shared" si="721"/>
        <v>1.0954425927949626E-4</v>
      </c>
      <c r="F4493" s="193">
        <f t="shared" si="722"/>
        <v>4.7036070539867953</v>
      </c>
      <c r="G4493" s="193">
        <f t="shared" si="723"/>
        <v>4.8775388454689903</v>
      </c>
      <c r="H4493" s="193">
        <f t="shared" si="723"/>
        <v>5.0579023536615706</v>
      </c>
      <c r="I4493" s="193">
        <f t="shared" si="723"/>
        <v>5.2449354130598262</v>
      </c>
      <c r="J4493" s="193">
        <f t="shared" si="723"/>
        <v>5.4388846528945338</v>
      </c>
      <c r="K4493" s="193">
        <f>MAX(0,(F4493-'2031 forecast'!$C$10))</f>
        <v>0</v>
      </c>
      <c r="L4493" s="193">
        <f>MAX(0,(G4493-'2031 forecast'!$C$10))</f>
        <v>0</v>
      </c>
      <c r="M4493" s="193">
        <f>MAX(0,(H4493-'2031 forecast'!$C$10))</f>
        <v>0</v>
      </c>
      <c r="N4493" s="193">
        <f>MAX(0,(I4493-'2031 forecast'!$C$10))</f>
        <v>0</v>
      </c>
      <c r="O4493" s="193">
        <f>MAX(0,(J4493-'2031 forecast'!$C$10))</f>
        <v>0</v>
      </c>
      <c r="P4493" s="175" t="str">
        <f t="shared" si="725"/>
        <v/>
      </c>
      <c r="Q4493" s="175" t="str">
        <f t="shared" si="726"/>
        <v/>
      </c>
    </row>
    <row r="4494" spans="1:17" s="1" customFormat="1" x14ac:dyDescent="0.3">
      <c r="A4494" s="189">
        <f t="shared" si="724"/>
        <v>44018.083333322444</v>
      </c>
      <c r="B4494" s="190">
        <f t="shared" si="719"/>
        <v>44018</v>
      </c>
      <c r="C4494" s="1">
        <f t="shared" si="720"/>
        <v>2</v>
      </c>
      <c r="D4494" s="191">
        <v>2.9363976955957449</v>
      </c>
      <c r="E4494" s="192">
        <f t="shared" si="721"/>
        <v>1.0196243703819463E-4</v>
      </c>
      <c r="F4494" s="193">
        <f t="shared" si="722"/>
        <v>4.378059071729953</v>
      </c>
      <c r="G4494" s="193">
        <f t="shared" si="723"/>
        <v>4.5399526246608746</v>
      </c>
      <c r="H4494" s="193">
        <f t="shared" si="723"/>
        <v>4.7078327396849948</v>
      </c>
      <c r="I4494" s="193">
        <f t="shared" si="723"/>
        <v>4.8819207901988841</v>
      </c>
      <c r="J4494" s="193">
        <f t="shared" si="723"/>
        <v>5.0624463356297582</v>
      </c>
      <c r="K4494" s="193">
        <f>MAX(0,(F4494-'2031 forecast'!$C$10))</f>
        <v>0</v>
      </c>
      <c r="L4494" s="193">
        <f>MAX(0,(G4494-'2031 forecast'!$C$10))</f>
        <v>0</v>
      </c>
      <c r="M4494" s="193">
        <f>MAX(0,(H4494-'2031 forecast'!$C$10))</f>
        <v>0</v>
      </c>
      <c r="N4494" s="193">
        <f>MAX(0,(I4494-'2031 forecast'!$C$10))</f>
        <v>0</v>
      </c>
      <c r="O4494" s="193">
        <f>MAX(0,(J4494-'2031 forecast'!$C$10))</f>
        <v>0</v>
      </c>
      <c r="P4494" s="175" t="str">
        <f t="shared" si="725"/>
        <v/>
      </c>
      <c r="Q4494" s="175" t="str">
        <f t="shared" si="726"/>
        <v/>
      </c>
    </row>
    <row r="4495" spans="1:17" s="1" customFormat="1" x14ac:dyDescent="0.3">
      <c r="A4495" s="189">
        <f t="shared" si="724"/>
        <v>44018.124999989108</v>
      </c>
      <c r="B4495" s="190">
        <f t="shared" si="719"/>
        <v>44018</v>
      </c>
      <c r="C4495" s="1">
        <f t="shared" si="720"/>
        <v>3</v>
      </c>
      <c r="D4495" s="191">
        <v>2.9062807961537369</v>
      </c>
      <c r="E4495" s="192">
        <f t="shared" si="721"/>
        <v>1.0091666845318749E-4</v>
      </c>
      <c r="F4495" s="193">
        <f t="shared" si="722"/>
        <v>4.3331559017634911</v>
      </c>
      <c r="G4495" s="193">
        <f t="shared" si="723"/>
        <v>4.4933890079976857</v>
      </c>
      <c r="H4495" s="193">
        <f t="shared" si="723"/>
        <v>4.659547275688225</v>
      </c>
      <c r="I4495" s="193">
        <f t="shared" si="723"/>
        <v>4.8318498077353054</v>
      </c>
      <c r="J4495" s="193">
        <f t="shared" si="723"/>
        <v>5.0105238091104782</v>
      </c>
      <c r="K4495" s="193">
        <f>MAX(0,(F4495-'2031 forecast'!$C$10))</f>
        <v>0</v>
      </c>
      <c r="L4495" s="193">
        <f>MAX(0,(G4495-'2031 forecast'!$C$10))</f>
        <v>0</v>
      </c>
      <c r="M4495" s="193">
        <f>MAX(0,(H4495-'2031 forecast'!$C$10))</f>
        <v>0</v>
      </c>
      <c r="N4495" s="193">
        <f>MAX(0,(I4495-'2031 forecast'!$C$10))</f>
        <v>0</v>
      </c>
      <c r="O4495" s="193">
        <f>MAX(0,(J4495-'2031 forecast'!$C$10))</f>
        <v>0</v>
      </c>
      <c r="P4495" s="175" t="str">
        <f t="shared" si="725"/>
        <v/>
      </c>
      <c r="Q4495" s="175" t="str">
        <f t="shared" si="726"/>
        <v/>
      </c>
    </row>
    <row r="4496" spans="1:17" s="1" customFormat="1" x14ac:dyDescent="0.3">
      <c r="A4496" s="189">
        <f t="shared" si="724"/>
        <v>44018.166666655772</v>
      </c>
      <c r="B4496" s="190">
        <f t="shared" si="719"/>
        <v>44018</v>
      </c>
      <c r="C4496" s="1">
        <f t="shared" si="720"/>
        <v>4</v>
      </c>
      <c r="D4496" s="191">
        <v>2.861105446990726</v>
      </c>
      <c r="E4496" s="192">
        <f t="shared" si="721"/>
        <v>9.9348015575676814E-5</v>
      </c>
      <c r="F4496" s="193">
        <f t="shared" si="722"/>
        <v>4.2658011468138</v>
      </c>
      <c r="G4496" s="193">
        <f t="shared" si="723"/>
        <v>4.4235435830029042</v>
      </c>
      <c r="H4496" s="193">
        <f t="shared" si="723"/>
        <v>4.5871190796930712</v>
      </c>
      <c r="I4496" s="193">
        <f t="shared" si="723"/>
        <v>4.756743334039939</v>
      </c>
      <c r="J4496" s="193">
        <f t="shared" si="723"/>
        <v>4.9326400193315587</v>
      </c>
      <c r="K4496" s="193">
        <f>MAX(0,(F4496-'2031 forecast'!$C$10))</f>
        <v>0</v>
      </c>
      <c r="L4496" s="193">
        <f>MAX(0,(G4496-'2031 forecast'!$C$10))</f>
        <v>0</v>
      </c>
      <c r="M4496" s="193">
        <f>MAX(0,(H4496-'2031 forecast'!$C$10))</f>
        <v>0</v>
      </c>
      <c r="N4496" s="193">
        <f>MAX(0,(I4496-'2031 forecast'!$C$10))</f>
        <v>0</v>
      </c>
      <c r="O4496" s="193">
        <f>MAX(0,(J4496-'2031 forecast'!$C$10))</f>
        <v>0</v>
      </c>
      <c r="P4496" s="175" t="str">
        <f t="shared" si="725"/>
        <v/>
      </c>
      <c r="Q4496" s="175" t="str">
        <f t="shared" si="726"/>
        <v/>
      </c>
    </row>
    <row r="4497" spans="1:17" s="1" customFormat="1" x14ac:dyDescent="0.3">
      <c r="A4497" s="189">
        <f t="shared" si="724"/>
        <v>44018.208333322436</v>
      </c>
      <c r="B4497" s="190">
        <f t="shared" si="719"/>
        <v>44018</v>
      </c>
      <c r="C4497" s="1">
        <f t="shared" si="720"/>
        <v>5</v>
      </c>
      <c r="D4497" s="191">
        <v>2.8159300978277146</v>
      </c>
      <c r="E4497" s="192">
        <f t="shared" si="721"/>
        <v>9.7779362698166138E-5</v>
      </c>
      <c r="F4497" s="193">
        <f t="shared" si="722"/>
        <v>4.1984463918641088</v>
      </c>
      <c r="G4497" s="193">
        <f t="shared" si="723"/>
        <v>4.3536981580081218</v>
      </c>
      <c r="H4497" s="193">
        <f t="shared" si="723"/>
        <v>4.5146908836979183</v>
      </c>
      <c r="I4497" s="193">
        <f t="shared" si="723"/>
        <v>4.6816368603445717</v>
      </c>
      <c r="J4497" s="193">
        <f t="shared" si="723"/>
        <v>4.8547562295526401</v>
      </c>
      <c r="K4497" s="193">
        <f>MAX(0,(F4497-'2031 forecast'!$C$10))</f>
        <v>0</v>
      </c>
      <c r="L4497" s="193">
        <f>MAX(0,(G4497-'2031 forecast'!$C$10))</f>
        <v>0</v>
      </c>
      <c r="M4497" s="193">
        <f>MAX(0,(H4497-'2031 forecast'!$C$10))</f>
        <v>0</v>
      </c>
      <c r="N4497" s="193">
        <f>MAX(0,(I4497-'2031 forecast'!$C$10))</f>
        <v>0</v>
      </c>
      <c r="O4497" s="193">
        <f>MAX(0,(J4497-'2031 forecast'!$C$10))</f>
        <v>0</v>
      </c>
      <c r="P4497" s="175" t="str">
        <f t="shared" si="725"/>
        <v/>
      </c>
      <c r="Q4497" s="175" t="str">
        <f t="shared" si="726"/>
        <v/>
      </c>
    </row>
    <row r="4498" spans="1:17" s="1" customFormat="1" x14ac:dyDescent="0.3">
      <c r="A4498" s="189">
        <f t="shared" si="724"/>
        <v>44018.249999989101</v>
      </c>
      <c r="B4498" s="190">
        <f t="shared" si="719"/>
        <v>44018</v>
      </c>
      <c r="C4498" s="1">
        <f t="shared" si="720"/>
        <v>6</v>
      </c>
      <c r="D4498" s="191">
        <v>3.0342776187822702</v>
      </c>
      <c r="E4498" s="192">
        <f t="shared" si="721"/>
        <v>1.0536118493946779E-4</v>
      </c>
      <c r="F4498" s="193">
        <f t="shared" si="722"/>
        <v>4.5239943741209521</v>
      </c>
      <c r="G4498" s="193">
        <f t="shared" si="723"/>
        <v>4.6912843788162375</v>
      </c>
      <c r="H4498" s="193">
        <f t="shared" si="723"/>
        <v>4.8647604976744949</v>
      </c>
      <c r="I4498" s="193">
        <f t="shared" si="723"/>
        <v>5.0446514832055147</v>
      </c>
      <c r="J4498" s="193">
        <f t="shared" si="723"/>
        <v>5.2311945468174175</v>
      </c>
      <c r="K4498" s="193">
        <f>MAX(0,(F4498-'2031 forecast'!$C$10))</f>
        <v>0</v>
      </c>
      <c r="L4498" s="193">
        <f>MAX(0,(G4498-'2031 forecast'!$C$10))</f>
        <v>0</v>
      </c>
      <c r="M4498" s="193">
        <f>MAX(0,(H4498-'2031 forecast'!$C$10))</f>
        <v>0</v>
      </c>
      <c r="N4498" s="193">
        <f>MAX(0,(I4498-'2031 forecast'!$C$10))</f>
        <v>0</v>
      </c>
      <c r="O4498" s="193">
        <f>MAX(0,(J4498-'2031 forecast'!$C$10))</f>
        <v>0</v>
      </c>
      <c r="P4498" s="175" t="str">
        <f t="shared" si="725"/>
        <v/>
      </c>
      <c r="Q4498" s="175" t="str">
        <f t="shared" si="726"/>
        <v/>
      </c>
    </row>
    <row r="4499" spans="1:17" s="1" customFormat="1" x14ac:dyDescent="0.3">
      <c r="A4499" s="189">
        <f t="shared" si="724"/>
        <v>44018.291666655765</v>
      </c>
      <c r="B4499" s="190">
        <f t="shared" si="719"/>
        <v>44018</v>
      </c>
      <c r="C4499" s="1">
        <f t="shared" si="720"/>
        <v>7</v>
      </c>
      <c r="D4499" s="191">
        <v>3.4935603352728863</v>
      </c>
      <c r="E4499" s="192">
        <f t="shared" si="721"/>
        <v>1.2130915586082643E-4</v>
      </c>
      <c r="F4499" s="193">
        <f t="shared" si="722"/>
        <v>5.2087677161094827</v>
      </c>
      <c r="G4499" s="193">
        <f t="shared" si="723"/>
        <v>5.4013795329298615</v>
      </c>
      <c r="H4499" s="193">
        <f t="shared" si="723"/>
        <v>5.6011138236252238</v>
      </c>
      <c r="I4499" s="193">
        <f t="shared" si="723"/>
        <v>5.8082339657750834</v>
      </c>
      <c r="J4499" s="193">
        <f t="shared" si="723"/>
        <v>6.0230130762364302</v>
      </c>
      <c r="K4499" s="193">
        <f>MAX(0,(F4499-'2031 forecast'!$C$10))</f>
        <v>0</v>
      </c>
      <c r="L4499" s="193">
        <f>MAX(0,(G4499-'2031 forecast'!$C$10))</f>
        <v>0</v>
      </c>
      <c r="M4499" s="193">
        <f>MAX(0,(H4499-'2031 forecast'!$C$10))</f>
        <v>0</v>
      </c>
      <c r="N4499" s="193">
        <f>MAX(0,(I4499-'2031 forecast'!$C$10))</f>
        <v>7.1233965775083341E-2</v>
      </c>
      <c r="O4499" s="193">
        <f>MAX(0,(J4499-'2031 forecast'!$C$10))</f>
        <v>0.28601307623643013</v>
      </c>
      <c r="P4499" s="175" t="str">
        <f t="shared" si="725"/>
        <v/>
      </c>
      <c r="Q4499" s="175" t="str">
        <f t="shared" si="726"/>
        <v/>
      </c>
    </row>
    <row r="4500" spans="1:17" s="1" customFormat="1" x14ac:dyDescent="0.3">
      <c r="A4500" s="189">
        <f t="shared" si="724"/>
        <v>44018.333333322429</v>
      </c>
      <c r="B4500" s="190">
        <f t="shared" si="719"/>
        <v>44018</v>
      </c>
      <c r="C4500" s="1">
        <f t="shared" si="720"/>
        <v>8</v>
      </c>
      <c r="D4500" s="191">
        <v>3.9453138269030004</v>
      </c>
      <c r="E4500" s="192">
        <f t="shared" si="721"/>
        <v>1.3699568463593329E-4</v>
      </c>
      <c r="F4500" s="193">
        <f t="shared" si="722"/>
        <v>5.8823152656063975</v>
      </c>
      <c r="G4500" s="193">
        <f t="shared" si="723"/>
        <v>6.0998337828776883</v>
      </c>
      <c r="H4500" s="193">
        <f t="shared" si="723"/>
        <v>6.3253957835767611</v>
      </c>
      <c r="I4500" s="193">
        <f t="shared" si="723"/>
        <v>6.559298702728757</v>
      </c>
      <c r="J4500" s="193">
        <f t="shared" si="723"/>
        <v>6.8018509740256237</v>
      </c>
      <c r="K4500" s="193">
        <f>MAX(0,(F4500-'2031 forecast'!$C$10))</f>
        <v>0.1453152656063974</v>
      </c>
      <c r="L4500" s="193">
        <f>MAX(0,(G4500-'2031 forecast'!$C$10))</f>
        <v>0.36283378287768819</v>
      </c>
      <c r="M4500" s="193">
        <f>MAX(0,(H4500-'2031 forecast'!$C$10))</f>
        <v>0.58839578357676103</v>
      </c>
      <c r="N4500" s="193">
        <f>MAX(0,(I4500-'2031 forecast'!$C$10))</f>
        <v>0.82229870272875694</v>
      </c>
      <c r="O4500" s="193">
        <f>MAX(0,(J4500-'2031 forecast'!$C$10))</f>
        <v>1.0648509740256236</v>
      </c>
      <c r="P4500" s="175">
        <f t="shared" si="725"/>
        <v>1</v>
      </c>
      <c r="Q4500" s="175" t="str">
        <f t="shared" si="726"/>
        <v/>
      </c>
    </row>
    <row r="4501" spans="1:17" s="1" customFormat="1" x14ac:dyDescent="0.3">
      <c r="A4501" s="189">
        <f t="shared" si="724"/>
        <v>44018.374999989093</v>
      </c>
      <c r="B4501" s="190">
        <f t="shared" si="719"/>
        <v>44018</v>
      </c>
      <c r="C4501" s="1">
        <f t="shared" si="720"/>
        <v>9</v>
      </c>
      <c r="D4501" s="191">
        <v>4.2238951467415715</v>
      </c>
      <c r="E4501" s="192">
        <f t="shared" si="721"/>
        <v>1.4666904404724918E-4</v>
      </c>
      <c r="F4501" s="193">
        <f t="shared" si="722"/>
        <v>6.2976695877961628</v>
      </c>
      <c r="G4501" s="193">
        <f t="shared" si="723"/>
        <v>6.5305472370121809</v>
      </c>
      <c r="H4501" s="193">
        <f t="shared" si="723"/>
        <v>6.7720363255468756</v>
      </c>
      <c r="I4501" s="193">
        <f t="shared" si="723"/>
        <v>7.0224552905168567</v>
      </c>
      <c r="J4501" s="193">
        <f t="shared" si="723"/>
        <v>7.2821343443289592</v>
      </c>
      <c r="K4501" s="193">
        <f>MAX(0,(F4501-'2031 forecast'!$C$10))</f>
        <v>0.56066958779616272</v>
      </c>
      <c r="L4501" s="193">
        <f>MAX(0,(G4501-'2031 forecast'!$C$10))</f>
        <v>0.79354723701218077</v>
      </c>
      <c r="M4501" s="193">
        <f>MAX(0,(H4501-'2031 forecast'!$C$10))</f>
        <v>1.0350363255468755</v>
      </c>
      <c r="N4501" s="193">
        <f>MAX(0,(I4501-'2031 forecast'!$C$10))</f>
        <v>1.2854552905168566</v>
      </c>
      <c r="O4501" s="193">
        <f>MAX(0,(J4501-'2031 forecast'!$C$10))</f>
        <v>1.5451343443289591</v>
      </c>
      <c r="P4501" s="175">
        <f t="shared" si="725"/>
        <v>2</v>
      </c>
      <c r="Q4501" s="175" t="str">
        <f t="shared" si="726"/>
        <v/>
      </c>
    </row>
    <row r="4502" spans="1:17" s="1" customFormat="1" x14ac:dyDescent="0.3">
      <c r="A4502" s="189">
        <f t="shared" si="724"/>
        <v>44018.416666655758</v>
      </c>
      <c r="B4502" s="190">
        <f t="shared" si="719"/>
        <v>44018</v>
      </c>
      <c r="C4502" s="1">
        <f t="shared" si="720"/>
        <v>10</v>
      </c>
      <c r="D4502" s="191">
        <v>4.6304732892086751</v>
      </c>
      <c r="E4502" s="192">
        <f t="shared" si="721"/>
        <v>1.6078691994484537E-4</v>
      </c>
      <c r="F4502" s="193">
        <f t="shared" si="722"/>
        <v>6.9038623823433873</v>
      </c>
      <c r="G4502" s="193">
        <f t="shared" si="723"/>
        <v>7.1591560619652261</v>
      </c>
      <c r="H4502" s="193">
        <f t="shared" si="723"/>
        <v>7.4238900895032609</v>
      </c>
      <c r="I4502" s="193">
        <f t="shared" si="723"/>
        <v>7.6984135537751639</v>
      </c>
      <c r="J4502" s="193">
        <f t="shared" si="723"/>
        <v>7.983088452339234</v>
      </c>
      <c r="K4502" s="193">
        <f>MAX(0,(F4502-'2031 forecast'!$C$10))</f>
        <v>1.1668623823433872</v>
      </c>
      <c r="L4502" s="193">
        <f>MAX(0,(G4502-'2031 forecast'!$C$10))</f>
        <v>1.422156061965226</v>
      </c>
      <c r="M4502" s="193">
        <f>MAX(0,(H4502-'2031 forecast'!$C$10))</f>
        <v>1.6868900895032608</v>
      </c>
      <c r="N4502" s="193">
        <f>MAX(0,(I4502-'2031 forecast'!$C$10))</f>
        <v>1.9614135537751638</v>
      </c>
      <c r="O4502" s="193">
        <f>MAX(0,(J4502-'2031 forecast'!$C$10))</f>
        <v>2.2460884523392339</v>
      </c>
      <c r="P4502" s="175">
        <f t="shared" si="725"/>
        <v>3</v>
      </c>
      <c r="Q4502" s="175" t="str">
        <f t="shared" si="726"/>
        <v/>
      </c>
    </row>
    <row r="4503" spans="1:17" s="1" customFormat="1" x14ac:dyDescent="0.3">
      <c r="A4503" s="189">
        <f t="shared" si="724"/>
        <v>44018.458333322422</v>
      </c>
      <c r="B4503" s="190">
        <f t="shared" si="719"/>
        <v>44018</v>
      </c>
      <c r="C4503" s="1">
        <f t="shared" si="720"/>
        <v>11</v>
      </c>
      <c r="D4503" s="191">
        <v>4.7961162361397172</v>
      </c>
      <c r="E4503" s="192">
        <f t="shared" si="721"/>
        <v>1.6653864716238456E-4</v>
      </c>
      <c r="F4503" s="193">
        <f t="shared" si="722"/>
        <v>7.1508298171589235</v>
      </c>
      <c r="G4503" s="193">
        <f t="shared" si="723"/>
        <v>7.4152559536127631</v>
      </c>
      <c r="H4503" s="193">
        <f t="shared" si="723"/>
        <v>7.6894601414854913</v>
      </c>
      <c r="I4503" s="193">
        <f t="shared" si="723"/>
        <v>7.9738039573248454</v>
      </c>
      <c r="J4503" s="193">
        <f t="shared" si="723"/>
        <v>8.2686623481952726</v>
      </c>
      <c r="K4503" s="193">
        <f>MAX(0,(F4503-'2031 forecast'!$C$10))</f>
        <v>1.4138298171589234</v>
      </c>
      <c r="L4503" s="193">
        <f>MAX(0,(G4503-'2031 forecast'!$C$10))</f>
        <v>1.678255953612763</v>
      </c>
      <c r="M4503" s="193">
        <f>MAX(0,(H4503-'2031 forecast'!$C$10))</f>
        <v>1.9524601414854912</v>
      </c>
      <c r="N4503" s="193">
        <f>MAX(0,(I4503-'2031 forecast'!$C$10))</f>
        <v>2.2368039573248453</v>
      </c>
      <c r="O4503" s="193">
        <f>MAX(0,(J4503-'2031 forecast'!$C$10))</f>
        <v>2.5316623481952725</v>
      </c>
      <c r="P4503" s="175">
        <f t="shared" si="725"/>
        <v>4</v>
      </c>
      <c r="Q4503" s="175" t="str">
        <f t="shared" si="726"/>
        <v/>
      </c>
    </row>
    <row r="4504" spans="1:17" s="1" customFormat="1" x14ac:dyDescent="0.3">
      <c r="A4504" s="189">
        <f t="shared" si="724"/>
        <v>44018.499999989086</v>
      </c>
      <c r="B4504" s="190">
        <f t="shared" si="719"/>
        <v>44018</v>
      </c>
      <c r="C4504" s="1">
        <f t="shared" si="720"/>
        <v>12</v>
      </c>
      <c r="D4504" s="191">
        <v>4.9692884079312609</v>
      </c>
      <c r="E4504" s="192">
        <f t="shared" si="721"/>
        <v>1.7255181652617554E-4</v>
      </c>
      <c r="F4504" s="193">
        <f t="shared" si="722"/>
        <v>7.4090230444660747</v>
      </c>
      <c r="G4504" s="193">
        <f t="shared" si="723"/>
        <v>7.6829967494260973</v>
      </c>
      <c r="H4504" s="193">
        <f t="shared" si="723"/>
        <v>7.9671015594669141</v>
      </c>
      <c r="I4504" s="193">
        <f t="shared" si="723"/>
        <v>8.2617121064904211</v>
      </c>
      <c r="J4504" s="193">
        <f t="shared" si="723"/>
        <v>8.5672168756811296</v>
      </c>
      <c r="K4504" s="193">
        <f>MAX(0,(F4504-'2031 forecast'!$C$10))</f>
        <v>1.6720230444660746</v>
      </c>
      <c r="L4504" s="193">
        <f>MAX(0,(G4504-'2031 forecast'!$C$10))</f>
        <v>1.9459967494260972</v>
      </c>
      <c r="M4504" s="193">
        <f>MAX(0,(H4504-'2031 forecast'!$C$10))</f>
        <v>2.230101559466914</v>
      </c>
      <c r="N4504" s="193">
        <f>MAX(0,(I4504-'2031 forecast'!$C$10))</f>
        <v>2.524712106490421</v>
      </c>
      <c r="O4504" s="193">
        <f>MAX(0,(J4504-'2031 forecast'!$C$10))</f>
        <v>2.8302168756811295</v>
      </c>
      <c r="P4504" s="175">
        <f t="shared" si="725"/>
        <v>5</v>
      </c>
      <c r="Q4504" s="175" t="str">
        <f t="shared" si="726"/>
        <v/>
      </c>
    </row>
    <row r="4505" spans="1:17" s="1" customFormat="1" x14ac:dyDescent="0.3">
      <c r="A4505" s="189">
        <f t="shared" si="724"/>
        <v>44018.54166665575</v>
      </c>
      <c r="B4505" s="190">
        <f t="shared" si="719"/>
        <v>44018</v>
      </c>
      <c r="C4505" s="1">
        <f t="shared" si="720"/>
        <v>13</v>
      </c>
      <c r="D4505" s="191">
        <v>5.1123436802807971</v>
      </c>
      <c r="E4505" s="192">
        <f t="shared" si="721"/>
        <v>1.7751921730495938E-4</v>
      </c>
      <c r="F4505" s="193">
        <f t="shared" si="722"/>
        <v>7.6223131018067649</v>
      </c>
      <c r="G4505" s="193">
        <f t="shared" ref="G4505:J4524" si="727">$E4505*G$2</f>
        <v>7.9041739285762418</v>
      </c>
      <c r="H4505" s="193">
        <f t="shared" si="727"/>
        <v>8.196457513451568</v>
      </c>
      <c r="I4505" s="193">
        <f t="shared" si="727"/>
        <v>8.499549273192418</v>
      </c>
      <c r="J4505" s="193">
        <f t="shared" si="727"/>
        <v>8.8138488766477074</v>
      </c>
      <c r="K4505" s="193">
        <f>MAX(0,(F4505-'2031 forecast'!$C$10))</f>
        <v>1.8853131018067648</v>
      </c>
      <c r="L4505" s="193">
        <f>MAX(0,(G4505-'2031 forecast'!$C$10))</f>
        <v>2.1671739285762417</v>
      </c>
      <c r="M4505" s="193">
        <f>MAX(0,(H4505-'2031 forecast'!$C$10))</f>
        <v>2.4594575134515679</v>
      </c>
      <c r="N4505" s="193">
        <f>MAX(0,(I4505-'2031 forecast'!$C$10))</f>
        <v>2.7625492731924179</v>
      </c>
      <c r="O4505" s="193">
        <f>MAX(0,(J4505-'2031 forecast'!$C$10))</f>
        <v>3.0768488766477073</v>
      </c>
      <c r="P4505" s="175">
        <f t="shared" si="725"/>
        <v>6</v>
      </c>
      <c r="Q4505" s="175" t="str">
        <f t="shared" si="726"/>
        <v/>
      </c>
    </row>
    <row r="4506" spans="1:17" s="1" customFormat="1" x14ac:dyDescent="0.3">
      <c r="A4506" s="189">
        <f t="shared" si="724"/>
        <v>44018.583333322415</v>
      </c>
      <c r="B4506" s="190">
        <f t="shared" si="719"/>
        <v>44018</v>
      </c>
      <c r="C4506" s="1">
        <f t="shared" si="720"/>
        <v>14</v>
      </c>
      <c r="D4506" s="191">
        <v>5.134931354862303</v>
      </c>
      <c r="E4506" s="192">
        <f t="shared" si="721"/>
        <v>1.783035437437147E-4</v>
      </c>
      <c r="F4506" s="193">
        <f t="shared" si="722"/>
        <v>7.65599047928161</v>
      </c>
      <c r="G4506" s="193">
        <f t="shared" si="727"/>
        <v>7.9390966410736326</v>
      </c>
      <c r="H4506" s="193">
        <f t="shared" si="727"/>
        <v>8.2326716114491436</v>
      </c>
      <c r="I4506" s="193">
        <f t="shared" si="727"/>
        <v>8.5371025100400999</v>
      </c>
      <c r="J4506" s="193">
        <f t="shared" si="727"/>
        <v>8.8527907715371672</v>
      </c>
      <c r="K4506" s="193">
        <f>MAX(0,(F4506-'2031 forecast'!$C$10))</f>
        <v>1.9189904792816099</v>
      </c>
      <c r="L4506" s="193">
        <f>MAX(0,(G4506-'2031 forecast'!$C$10))</f>
        <v>2.2020966410736325</v>
      </c>
      <c r="M4506" s="193">
        <f>MAX(0,(H4506-'2031 forecast'!$C$10))</f>
        <v>2.4956716114491435</v>
      </c>
      <c r="N4506" s="193">
        <f>MAX(0,(I4506-'2031 forecast'!$C$10))</f>
        <v>2.8001025100400998</v>
      </c>
      <c r="O4506" s="193">
        <f>MAX(0,(J4506-'2031 forecast'!$C$10))</f>
        <v>3.1157907715371671</v>
      </c>
      <c r="P4506" s="175">
        <f t="shared" si="725"/>
        <v>7</v>
      </c>
      <c r="Q4506" s="175" t="str">
        <f t="shared" si="726"/>
        <v/>
      </c>
    </row>
    <row r="4507" spans="1:17" s="1" customFormat="1" x14ac:dyDescent="0.3">
      <c r="A4507" s="189">
        <f t="shared" si="724"/>
        <v>44018.624999989079</v>
      </c>
      <c r="B4507" s="190">
        <f t="shared" si="719"/>
        <v>44018</v>
      </c>
      <c r="C4507" s="1">
        <f t="shared" si="720"/>
        <v>15</v>
      </c>
      <c r="D4507" s="191">
        <v>5.2930450769328425</v>
      </c>
      <c r="E4507" s="192">
        <f t="shared" si="721"/>
        <v>1.8379382881500211E-4</v>
      </c>
      <c r="F4507" s="193">
        <f t="shared" si="722"/>
        <v>7.8917321216055303</v>
      </c>
      <c r="G4507" s="193">
        <f t="shared" si="727"/>
        <v>8.1835556285553714</v>
      </c>
      <c r="H4507" s="193">
        <f t="shared" si="727"/>
        <v>8.4861702974321815</v>
      </c>
      <c r="I4507" s="193">
        <f t="shared" si="727"/>
        <v>8.7999751679738871</v>
      </c>
      <c r="J4507" s="193">
        <f t="shared" si="727"/>
        <v>9.1253840357633837</v>
      </c>
      <c r="K4507" s="193">
        <f>MAX(0,(F4507-'2031 forecast'!$C$10))</f>
        <v>2.1547321216055302</v>
      </c>
      <c r="L4507" s="193">
        <f>MAX(0,(G4507-'2031 forecast'!$C$10))</f>
        <v>2.4465556285553713</v>
      </c>
      <c r="M4507" s="193">
        <f>MAX(0,(H4507-'2031 forecast'!$C$10))</f>
        <v>2.7491702974321814</v>
      </c>
      <c r="N4507" s="193">
        <f>MAX(0,(I4507-'2031 forecast'!$C$10))</f>
        <v>3.062975167973887</v>
      </c>
      <c r="O4507" s="193">
        <f>MAX(0,(J4507-'2031 forecast'!$C$10))</f>
        <v>3.3883840357633837</v>
      </c>
      <c r="P4507" s="175">
        <f t="shared" si="725"/>
        <v>8</v>
      </c>
      <c r="Q4507" s="175" t="str">
        <f t="shared" si="726"/>
        <v/>
      </c>
    </row>
    <row r="4508" spans="1:17" s="1" customFormat="1" x14ac:dyDescent="0.3">
      <c r="A4508" s="189">
        <f t="shared" si="724"/>
        <v>44018.666666655743</v>
      </c>
      <c r="B4508" s="190">
        <f t="shared" si="719"/>
        <v>44018</v>
      </c>
      <c r="C4508" s="1">
        <f t="shared" si="720"/>
        <v>16</v>
      </c>
      <c r="D4508" s="191">
        <v>5.4812756984453896</v>
      </c>
      <c r="E4508" s="192">
        <f t="shared" si="721"/>
        <v>1.903298824712966E-4</v>
      </c>
      <c r="F4508" s="193">
        <f t="shared" si="722"/>
        <v>8.1723769338959098</v>
      </c>
      <c r="G4508" s="193">
        <f t="shared" si="727"/>
        <v>8.4745782327002992</v>
      </c>
      <c r="H4508" s="193">
        <f t="shared" si="727"/>
        <v>8.7879544474119875</v>
      </c>
      <c r="I4508" s="193">
        <f t="shared" si="727"/>
        <v>9.1129188083712496</v>
      </c>
      <c r="J4508" s="193">
        <f t="shared" si="727"/>
        <v>9.4498998265088794</v>
      </c>
      <c r="K4508" s="193">
        <f>MAX(0,(F4508-'2031 forecast'!$C$10))</f>
        <v>2.4353769338959097</v>
      </c>
      <c r="L4508" s="193">
        <f>MAX(0,(G4508-'2031 forecast'!$C$10))</f>
        <v>2.7375782327002991</v>
      </c>
      <c r="M4508" s="193">
        <f>MAX(0,(H4508-'2031 forecast'!$C$10))</f>
        <v>3.0509544474119874</v>
      </c>
      <c r="N4508" s="193">
        <f>MAX(0,(I4508-'2031 forecast'!$C$10))</f>
        <v>3.3759188083712495</v>
      </c>
      <c r="O4508" s="193">
        <f>MAX(0,(J4508-'2031 forecast'!$C$10))</f>
        <v>3.7128998265088793</v>
      </c>
      <c r="P4508" s="175">
        <f t="shared" si="725"/>
        <v>9</v>
      </c>
      <c r="Q4508" s="175" t="str">
        <f t="shared" si="726"/>
        <v/>
      </c>
    </row>
    <row r="4509" spans="1:17" s="1" customFormat="1" x14ac:dyDescent="0.3">
      <c r="A4509" s="189">
        <f t="shared" si="724"/>
        <v>44018.708333322407</v>
      </c>
      <c r="B4509" s="190">
        <f t="shared" si="719"/>
        <v>44018</v>
      </c>
      <c r="C4509" s="1">
        <f t="shared" si="720"/>
        <v>17</v>
      </c>
      <c r="D4509" s="191">
        <v>5.4210418995613754</v>
      </c>
      <c r="E4509" s="192">
        <f t="shared" si="721"/>
        <v>1.8823834530128238E-4</v>
      </c>
      <c r="F4509" s="193">
        <f t="shared" si="722"/>
        <v>8.0825705939629895</v>
      </c>
      <c r="G4509" s="193">
        <f t="shared" si="727"/>
        <v>8.3814509993739232</v>
      </c>
      <c r="H4509" s="193">
        <f t="shared" si="727"/>
        <v>8.6913835194184514</v>
      </c>
      <c r="I4509" s="193">
        <f t="shared" si="727"/>
        <v>9.0127768434440938</v>
      </c>
      <c r="J4509" s="193">
        <f t="shared" si="727"/>
        <v>9.346054773470323</v>
      </c>
      <c r="K4509" s="193">
        <f>MAX(0,(F4509-'2031 forecast'!$C$10))</f>
        <v>2.3455705939629894</v>
      </c>
      <c r="L4509" s="193">
        <f>MAX(0,(G4509-'2031 forecast'!$C$10))</f>
        <v>2.6444509993739231</v>
      </c>
      <c r="M4509" s="193">
        <f>MAX(0,(H4509-'2031 forecast'!$C$10))</f>
        <v>2.9543835194184513</v>
      </c>
      <c r="N4509" s="193">
        <f>MAX(0,(I4509-'2031 forecast'!$C$10))</f>
        <v>3.2757768434440937</v>
      </c>
      <c r="O4509" s="193">
        <f>MAX(0,(J4509-'2031 forecast'!$C$10))</f>
        <v>3.6090547734703229</v>
      </c>
      <c r="P4509" s="175">
        <f t="shared" si="725"/>
        <v>10</v>
      </c>
      <c r="Q4509" s="175" t="str">
        <f t="shared" si="726"/>
        <v/>
      </c>
    </row>
    <row r="4510" spans="1:17" s="1" customFormat="1" x14ac:dyDescent="0.3">
      <c r="A4510" s="189">
        <f t="shared" si="724"/>
        <v>44018.749999989072</v>
      </c>
      <c r="B4510" s="190">
        <f t="shared" si="719"/>
        <v>44018</v>
      </c>
      <c r="C4510" s="1">
        <f t="shared" si="720"/>
        <v>18</v>
      </c>
      <c r="D4510" s="191">
        <v>5.4361003492823796</v>
      </c>
      <c r="E4510" s="192">
        <f t="shared" si="721"/>
        <v>1.8876122959378598E-4</v>
      </c>
      <c r="F4510" s="193">
        <f t="shared" si="722"/>
        <v>8.1050221789462213</v>
      </c>
      <c r="G4510" s="193">
        <f t="shared" si="727"/>
        <v>8.4047328077055194</v>
      </c>
      <c r="H4510" s="193">
        <f t="shared" si="727"/>
        <v>8.7155262514168363</v>
      </c>
      <c r="I4510" s="193">
        <f t="shared" si="727"/>
        <v>9.0378123346758859</v>
      </c>
      <c r="J4510" s="193">
        <f t="shared" si="727"/>
        <v>9.3720160367299634</v>
      </c>
      <c r="K4510" s="193">
        <f>MAX(0,(F4510-'2031 forecast'!$C$10))</f>
        <v>2.3680221789462212</v>
      </c>
      <c r="L4510" s="193">
        <f>MAX(0,(G4510-'2031 forecast'!$C$10))</f>
        <v>2.6677328077055193</v>
      </c>
      <c r="M4510" s="193">
        <f>MAX(0,(H4510-'2031 forecast'!$C$10))</f>
        <v>2.9785262514168362</v>
      </c>
      <c r="N4510" s="193">
        <f>MAX(0,(I4510-'2031 forecast'!$C$10))</f>
        <v>3.3008123346758858</v>
      </c>
      <c r="O4510" s="193">
        <f>MAX(0,(J4510-'2031 forecast'!$C$10))</f>
        <v>3.6350160367299633</v>
      </c>
      <c r="P4510" s="175">
        <f t="shared" si="725"/>
        <v>11</v>
      </c>
      <c r="Q4510" s="175" t="str">
        <f t="shared" si="726"/>
        <v/>
      </c>
    </row>
    <row r="4511" spans="1:17" s="1" customFormat="1" x14ac:dyDescent="0.3">
      <c r="A4511" s="189">
        <f t="shared" si="724"/>
        <v>44018.791666655736</v>
      </c>
      <c r="B4511" s="190">
        <f t="shared" si="719"/>
        <v>44018</v>
      </c>
      <c r="C4511" s="1">
        <f t="shared" si="720"/>
        <v>19</v>
      </c>
      <c r="D4511" s="191">
        <v>5.2252820531883266</v>
      </c>
      <c r="E4511" s="192">
        <f t="shared" si="721"/>
        <v>1.8144084949873611E-4</v>
      </c>
      <c r="F4511" s="193">
        <f t="shared" si="722"/>
        <v>7.790699989180994</v>
      </c>
      <c r="G4511" s="193">
        <f t="shared" si="727"/>
        <v>8.0787874910631992</v>
      </c>
      <c r="H4511" s="193">
        <f t="shared" si="727"/>
        <v>8.377528003439453</v>
      </c>
      <c r="I4511" s="193">
        <f t="shared" si="727"/>
        <v>8.687315457430838</v>
      </c>
      <c r="J4511" s="193">
        <f t="shared" si="727"/>
        <v>9.0085583510950062</v>
      </c>
      <c r="K4511" s="193">
        <f>MAX(0,(F4511-'2031 forecast'!$C$10))</f>
        <v>2.0536999891809939</v>
      </c>
      <c r="L4511" s="193">
        <f>MAX(0,(G4511-'2031 forecast'!$C$10))</f>
        <v>2.3417874910631991</v>
      </c>
      <c r="M4511" s="193">
        <f>MAX(0,(H4511-'2031 forecast'!$C$10))</f>
        <v>2.6405280034394529</v>
      </c>
      <c r="N4511" s="193">
        <f>MAX(0,(I4511-'2031 forecast'!$C$10))</f>
        <v>2.9503154574308379</v>
      </c>
      <c r="O4511" s="193">
        <f>MAX(0,(J4511-'2031 forecast'!$C$10))</f>
        <v>3.2715583510950061</v>
      </c>
      <c r="P4511" s="175">
        <f t="shared" si="725"/>
        <v>12</v>
      </c>
      <c r="Q4511" s="175" t="str">
        <f t="shared" si="726"/>
        <v/>
      </c>
    </row>
    <row r="4512" spans="1:17" s="1" customFormat="1" x14ac:dyDescent="0.3">
      <c r="A4512" s="189">
        <f t="shared" si="724"/>
        <v>44018.8333333224</v>
      </c>
      <c r="B4512" s="190">
        <f t="shared" si="719"/>
        <v>44018</v>
      </c>
      <c r="C4512" s="1">
        <f t="shared" si="720"/>
        <v>20</v>
      </c>
      <c r="D4512" s="191">
        <v>4.8488208101632297</v>
      </c>
      <c r="E4512" s="192">
        <f t="shared" si="721"/>
        <v>1.68368742186147E-4</v>
      </c>
      <c r="F4512" s="193">
        <f t="shared" si="722"/>
        <v>7.2294103646002288</v>
      </c>
      <c r="G4512" s="193">
        <f t="shared" si="727"/>
        <v>7.496742282773341</v>
      </c>
      <c r="H4512" s="193">
        <f t="shared" si="727"/>
        <v>7.7739597034798358</v>
      </c>
      <c r="I4512" s="193">
        <f t="shared" si="727"/>
        <v>8.061428176636106</v>
      </c>
      <c r="J4512" s="193">
        <f t="shared" si="727"/>
        <v>8.3595267696040096</v>
      </c>
      <c r="K4512" s="193">
        <f>MAX(0,(F4512-'2031 forecast'!$C$10))</f>
        <v>1.4924103646002287</v>
      </c>
      <c r="L4512" s="193">
        <f>MAX(0,(G4512-'2031 forecast'!$C$10))</f>
        <v>1.7597422827733409</v>
      </c>
      <c r="M4512" s="193">
        <f>MAX(0,(H4512-'2031 forecast'!$C$10))</f>
        <v>2.0369597034798357</v>
      </c>
      <c r="N4512" s="193">
        <f>MAX(0,(I4512-'2031 forecast'!$C$10))</f>
        <v>2.3244281766361059</v>
      </c>
      <c r="O4512" s="193">
        <f>MAX(0,(J4512-'2031 forecast'!$C$10))</f>
        <v>2.6225267696040095</v>
      </c>
      <c r="P4512" s="175">
        <f t="shared" si="725"/>
        <v>13</v>
      </c>
      <c r="Q4512" s="175" t="str">
        <f t="shared" si="726"/>
        <v/>
      </c>
    </row>
    <row r="4513" spans="1:17" s="1" customFormat="1" x14ac:dyDescent="0.3">
      <c r="A4513" s="189">
        <f t="shared" si="724"/>
        <v>44018.874999989064</v>
      </c>
      <c r="B4513" s="190">
        <f t="shared" si="719"/>
        <v>44018</v>
      </c>
      <c r="C4513" s="1">
        <f t="shared" si="720"/>
        <v>21</v>
      </c>
      <c r="D4513" s="191">
        <v>4.5852979400456633</v>
      </c>
      <c r="E4513" s="192">
        <f t="shared" si="721"/>
        <v>1.592182670673347E-4</v>
      </c>
      <c r="F4513" s="193">
        <f t="shared" si="722"/>
        <v>6.8365076273936962</v>
      </c>
      <c r="G4513" s="193">
        <f t="shared" si="727"/>
        <v>7.0893106369704437</v>
      </c>
      <c r="H4513" s="193">
        <f t="shared" si="727"/>
        <v>7.3514618935081071</v>
      </c>
      <c r="I4513" s="193">
        <f t="shared" si="727"/>
        <v>7.6233070800797975</v>
      </c>
      <c r="J4513" s="193">
        <f t="shared" si="727"/>
        <v>7.9052046625603154</v>
      </c>
      <c r="K4513" s="193">
        <f>MAX(0,(F4513-'2031 forecast'!$C$10))</f>
        <v>1.0995076273936961</v>
      </c>
      <c r="L4513" s="193">
        <f>MAX(0,(G4513-'2031 forecast'!$C$10))</f>
        <v>1.3523106369704436</v>
      </c>
      <c r="M4513" s="193">
        <f>MAX(0,(H4513-'2031 forecast'!$C$10))</f>
        <v>1.614461893508107</v>
      </c>
      <c r="N4513" s="193">
        <f>MAX(0,(I4513-'2031 forecast'!$C$10))</f>
        <v>1.8863070800797974</v>
      </c>
      <c r="O4513" s="193">
        <f>MAX(0,(J4513-'2031 forecast'!$C$10))</f>
        <v>2.1682046625603153</v>
      </c>
      <c r="P4513" s="175">
        <f t="shared" si="725"/>
        <v>14</v>
      </c>
      <c r="Q4513" s="175" t="str">
        <f t="shared" si="726"/>
        <v/>
      </c>
    </row>
    <row r="4514" spans="1:17" s="1" customFormat="1" x14ac:dyDescent="0.3">
      <c r="A4514" s="189">
        <f t="shared" si="724"/>
        <v>44018.916666655728</v>
      </c>
      <c r="B4514" s="190">
        <f t="shared" si="719"/>
        <v>44018</v>
      </c>
      <c r="C4514" s="1">
        <f t="shared" si="720"/>
        <v>22</v>
      </c>
      <c r="D4514" s="191">
        <v>4.1486028981365521</v>
      </c>
      <c r="E4514" s="192">
        <f t="shared" si="721"/>
        <v>1.4405462258473137E-4</v>
      </c>
      <c r="F4514" s="193">
        <f t="shared" si="722"/>
        <v>6.1854116628800098</v>
      </c>
      <c r="G4514" s="193">
        <f t="shared" si="727"/>
        <v>6.4141381953542096</v>
      </c>
      <c r="H4514" s="193">
        <f t="shared" si="727"/>
        <v>6.6513226655549529</v>
      </c>
      <c r="I4514" s="193">
        <f t="shared" si="727"/>
        <v>6.8972778343579106</v>
      </c>
      <c r="J4514" s="193">
        <f t="shared" si="727"/>
        <v>7.1523280280307597</v>
      </c>
      <c r="K4514" s="193">
        <f>MAX(0,(F4514-'2031 forecast'!$C$10))</f>
        <v>0.44841166288000966</v>
      </c>
      <c r="L4514" s="193">
        <f>MAX(0,(G4514-'2031 forecast'!$C$10))</f>
        <v>0.67713819535420949</v>
      </c>
      <c r="M4514" s="193">
        <f>MAX(0,(H4514-'2031 forecast'!$C$10))</f>
        <v>0.91432266555495278</v>
      </c>
      <c r="N4514" s="193">
        <f>MAX(0,(I4514-'2031 forecast'!$C$10))</f>
        <v>1.1602778343579105</v>
      </c>
      <c r="O4514" s="193">
        <f>MAX(0,(J4514-'2031 forecast'!$C$10))</f>
        <v>1.4153280280307596</v>
      </c>
      <c r="P4514" s="175">
        <f t="shared" si="725"/>
        <v>15</v>
      </c>
      <c r="Q4514" s="175">
        <f t="shared" si="726"/>
        <v>15</v>
      </c>
    </row>
    <row r="4515" spans="1:17" s="1" customFormat="1" x14ac:dyDescent="0.3">
      <c r="A4515" s="189">
        <f t="shared" si="724"/>
        <v>44018.958333322393</v>
      </c>
      <c r="B4515" s="190">
        <f t="shared" si="719"/>
        <v>44018</v>
      </c>
      <c r="C4515" s="1">
        <f t="shared" si="720"/>
        <v>23</v>
      </c>
      <c r="D4515" s="191">
        <v>3.742024755669449</v>
      </c>
      <c r="E4515" s="192">
        <f t="shared" si="721"/>
        <v>1.299367466871352E-4</v>
      </c>
      <c r="F4515" s="193">
        <f t="shared" si="722"/>
        <v>5.5792188683327861</v>
      </c>
      <c r="G4515" s="193">
        <f t="shared" si="727"/>
        <v>5.7855293704011661</v>
      </c>
      <c r="H4515" s="193">
        <f t="shared" si="727"/>
        <v>5.9994689015985694</v>
      </c>
      <c r="I4515" s="193">
        <f t="shared" si="727"/>
        <v>6.2213195710996043</v>
      </c>
      <c r="J4515" s="193">
        <f t="shared" si="727"/>
        <v>6.4513739200204867</v>
      </c>
      <c r="K4515" s="193">
        <f>MAX(0,(F4515-'2031 forecast'!$C$10))</f>
        <v>0</v>
      </c>
      <c r="L4515" s="193">
        <f>MAX(0,(G4515-'2031 forecast'!$C$10))</f>
        <v>4.8529370401166005E-2</v>
      </c>
      <c r="M4515" s="193">
        <f>MAX(0,(H4515-'2031 forecast'!$C$10))</f>
        <v>0.26246890159856928</v>
      </c>
      <c r="N4515" s="193">
        <f>MAX(0,(I4515-'2031 forecast'!$C$10))</f>
        <v>0.48431957109960422</v>
      </c>
      <c r="O4515" s="193">
        <f>MAX(0,(J4515-'2031 forecast'!$C$10))</f>
        <v>0.71437392002048661</v>
      </c>
      <c r="P4515" s="175" t="str">
        <f t="shared" si="725"/>
        <v/>
      </c>
      <c r="Q4515" s="175" t="str">
        <f t="shared" si="726"/>
        <v/>
      </c>
    </row>
    <row r="4516" spans="1:17" s="1" customFormat="1" x14ac:dyDescent="0.3">
      <c r="A4516" s="189">
        <f t="shared" si="724"/>
        <v>44018.999999989057</v>
      </c>
      <c r="B4516" s="190">
        <f t="shared" si="719"/>
        <v>44018</v>
      </c>
      <c r="C4516" s="1">
        <f t="shared" si="720"/>
        <v>0</v>
      </c>
      <c r="D4516" s="191">
        <v>3.31285893862084</v>
      </c>
      <c r="E4516" s="192">
        <f t="shared" si="721"/>
        <v>1.1503454435078367E-4</v>
      </c>
      <c r="F4516" s="193">
        <f t="shared" si="722"/>
        <v>4.9393486963107156</v>
      </c>
      <c r="G4516" s="193">
        <f t="shared" si="727"/>
        <v>5.1219978329507301</v>
      </c>
      <c r="H4516" s="193">
        <f t="shared" si="727"/>
        <v>5.3114010396446085</v>
      </c>
      <c r="I4516" s="193">
        <f t="shared" si="727"/>
        <v>5.5078080709936126</v>
      </c>
      <c r="J4516" s="193">
        <f t="shared" si="727"/>
        <v>5.7114779171207521</v>
      </c>
      <c r="K4516" s="193">
        <f>MAX(0,(F4516-'2031 forecast'!$C$10))</f>
        <v>0</v>
      </c>
      <c r="L4516" s="193">
        <f>MAX(0,(G4516-'2031 forecast'!$C$10))</f>
        <v>0</v>
      </c>
      <c r="M4516" s="193">
        <f>MAX(0,(H4516-'2031 forecast'!$C$10))</f>
        <v>0</v>
      </c>
      <c r="N4516" s="193">
        <f>MAX(0,(I4516-'2031 forecast'!$C$10))</f>
        <v>0</v>
      </c>
      <c r="O4516" s="193">
        <f>MAX(0,(J4516-'2031 forecast'!$C$10))</f>
        <v>0</v>
      </c>
      <c r="P4516" s="175" t="str">
        <f t="shared" si="725"/>
        <v/>
      </c>
      <c r="Q4516" s="175" t="str">
        <f t="shared" si="726"/>
        <v/>
      </c>
    </row>
    <row r="4517" spans="1:17" s="1" customFormat="1" x14ac:dyDescent="0.3">
      <c r="A4517" s="189">
        <f t="shared" si="724"/>
        <v>44019.041666655721</v>
      </c>
      <c r="B4517" s="190">
        <f t="shared" si="719"/>
        <v>44019</v>
      </c>
      <c r="C4517" s="1">
        <f t="shared" si="720"/>
        <v>1</v>
      </c>
      <c r="D4517" s="191">
        <v>3.1170990922477908</v>
      </c>
      <c r="E4517" s="192">
        <f t="shared" si="721"/>
        <v>1.0823704854823737E-4</v>
      </c>
      <c r="F4517" s="193">
        <f t="shared" si="722"/>
        <v>4.6474780915287193</v>
      </c>
      <c r="G4517" s="193">
        <f t="shared" si="727"/>
        <v>4.819334324640006</v>
      </c>
      <c r="H4517" s="193">
        <f t="shared" si="727"/>
        <v>4.9975455236656092</v>
      </c>
      <c r="I4517" s="193">
        <f t="shared" si="727"/>
        <v>5.1823466849803541</v>
      </c>
      <c r="J4517" s="193">
        <f t="shared" si="727"/>
        <v>5.3739814947454354</v>
      </c>
      <c r="K4517" s="193">
        <f>MAX(0,(F4517-'2031 forecast'!$C$10))</f>
        <v>0</v>
      </c>
      <c r="L4517" s="193">
        <f>MAX(0,(G4517-'2031 forecast'!$C$10))</f>
        <v>0</v>
      </c>
      <c r="M4517" s="193">
        <f>MAX(0,(H4517-'2031 forecast'!$C$10))</f>
        <v>0</v>
      </c>
      <c r="N4517" s="193">
        <f>MAX(0,(I4517-'2031 forecast'!$C$10))</f>
        <v>0</v>
      </c>
      <c r="O4517" s="193">
        <f>MAX(0,(J4517-'2031 forecast'!$C$10))</f>
        <v>0</v>
      </c>
      <c r="P4517" s="175" t="str">
        <f t="shared" si="725"/>
        <v/>
      </c>
      <c r="Q4517" s="175" t="str">
        <f t="shared" si="726"/>
        <v/>
      </c>
    </row>
    <row r="4518" spans="1:17" s="1" customFormat="1" x14ac:dyDescent="0.3">
      <c r="A4518" s="189">
        <f t="shared" si="724"/>
        <v>44019.083333322385</v>
      </c>
      <c r="B4518" s="190">
        <f t="shared" si="719"/>
        <v>44019</v>
      </c>
      <c r="C4518" s="1">
        <f t="shared" si="720"/>
        <v>2</v>
      </c>
      <c r="D4518" s="191">
        <v>2.9288684707352428</v>
      </c>
      <c r="E4518" s="192">
        <f t="shared" si="721"/>
        <v>1.0170099489194284E-4</v>
      </c>
      <c r="F4518" s="193">
        <f t="shared" si="722"/>
        <v>4.3668332792383371</v>
      </c>
      <c r="G4518" s="193">
        <f t="shared" si="727"/>
        <v>4.5283117204950774</v>
      </c>
      <c r="H4518" s="193">
        <f t="shared" si="727"/>
        <v>4.6957613736858024</v>
      </c>
      <c r="I4518" s="193">
        <f t="shared" si="727"/>
        <v>4.8694030445829899</v>
      </c>
      <c r="J4518" s="193">
        <f t="shared" si="727"/>
        <v>5.049465703999938</v>
      </c>
      <c r="K4518" s="193">
        <f>MAX(0,(F4518-'2031 forecast'!$C$10))</f>
        <v>0</v>
      </c>
      <c r="L4518" s="193">
        <f>MAX(0,(G4518-'2031 forecast'!$C$10))</f>
        <v>0</v>
      </c>
      <c r="M4518" s="193">
        <f>MAX(0,(H4518-'2031 forecast'!$C$10))</f>
        <v>0</v>
      </c>
      <c r="N4518" s="193">
        <f>MAX(0,(I4518-'2031 forecast'!$C$10))</f>
        <v>0</v>
      </c>
      <c r="O4518" s="193">
        <f>MAX(0,(J4518-'2031 forecast'!$C$10))</f>
        <v>0</v>
      </c>
      <c r="P4518" s="175" t="str">
        <f t="shared" si="725"/>
        <v/>
      </c>
      <c r="Q4518" s="175" t="str">
        <f t="shared" si="726"/>
        <v/>
      </c>
    </row>
    <row r="4519" spans="1:17" s="1" customFormat="1" x14ac:dyDescent="0.3">
      <c r="A4519" s="189">
        <f t="shared" si="724"/>
        <v>44019.12499998905</v>
      </c>
      <c r="B4519" s="190">
        <f t="shared" si="719"/>
        <v>44019</v>
      </c>
      <c r="C4519" s="1">
        <f t="shared" si="720"/>
        <v>3</v>
      </c>
      <c r="D4519" s="191">
        <v>2.8084008729672125</v>
      </c>
      <c r="E4519" s="192">
        <f t="shared" si="721"/>
        <v>9.7517920551914354E-5</v>
      </c>
      <c r="F4519" s="193">
        <f t="shared" si="722"/>
        <v>4.1872205993724938</v>
      </c>
      <c r="G4519" s="193">
        <f t="shared" si="727"/>
        <v>4.3420572538423245</v>
      </c>
      <c r="H4519" s="193">
        <f t="shared" si="727"/>
        <v>4.5026195176987258</v>
      </c>
      <c r="I4519" s="193">
        <f t="shared" si="727"/>
        <v>4.6691191147286775</v>
      </c>
      <c r="J4519" s="193">
        <f t="shared" si="727"/>
        <v>4.8417755979228199</v>
      </c>
      <c r="K4519" s="193">
        <f>MAX(0,(F4519-'2031 forecast'!$C$10))</f>
        <v>0</v>
      </c>
      <c r="L4519" s="193">
        <f>MAX(0,(G4519-'2031 forecast'!$C$10))</f>
        <v>0</v>
      </c>
      <c r="M4519" s="193">
        <f>MAX(0,(H4519-'2031 forecast'!$C$10))</f>
        <v>0</v>
      </c>
      <c r="N4519" s="193">
        <f>MAX(0,(I4519-'2031 forecast'!$C$10))</f>
        <v>0</v>
      </c>
      <c r="O4519" s="193">
        <f>MAX(0,(J4519-'2031 forecast'!$C$10))</f>
        <v>0</v>
      </c>
      <c r="P4519" s="175" t="str">
        <f t="shared" si="725"/>
        <v/>
      </c>
      <c r="Q4519" s="175" t="str">
        <f t="shared" si="726"/>
        <v/>
      </c>
    </row>
    <row r="4520" spans="1:17" s="1" customFormat="1" x14ac:dyDescent="0.3">
      <c r="A4520" s="189">
        <f t="shared" si="724"/>
        <v>44019.166666655714</v>
      </c>
      <c r="B4520" s="190">
        <f t="shared" si="719"/>
        <v>44019</v>
      </c>
      <c r="C4520" s="1">
        <f t="shared" si="720"/>
        <v>4</v>
      </c>
      <c r="D4520" s="191">
        <v>2.6954625000596839</v>
      </c>
      <c r="E4520" s="192">
        <f t="shared" si="721"/>
        <v>9.3596288358137637E-5</v>
      </c>
      <c r="F4520" s="193">
        <f t="shared" si="722"/>
        <v>4.0188337119982647</v>
      </c>
      <c r="G4520" s="193">
        <f t="shared" si="727"/>
        <v>4.1674436913553672</v>
      </c>
      <c r="H4520" s="193">
        <f t="shared" si="727"/>
        <v>4.3215490277108417</v>
      </c>
      <c r="I4520" s="193">
        <f t="shared" si="727"/>
        <v>4.4813529304902584</v>
      </c>
      <c r="J4520" s="193">
        <f t="shared" si="727"/>
        <v>4.6470661234755219</v>
      </c>
      <c r="K4520" s="193">
        <f>MAX(0,(F4520-'2031 forecast'!$C$10))</f>
        <v>0</v>
      </c>
      <c r="L4520" s="193">
        <f>MAX(0,(G4520-'2031 forecast'!$C$10))</f>
        <v>0</v>
      </c>
      <c r="M4520" s="193">
        <f>MAX(0,(H4520-'2031 forecast'!$C$10))</f>
        <v>0</v>
      </c>
      <c r="N4520" s="193">
        <f>MAX(0,(I4520-'2031 forecast'!$C$10))</f>
        <v>0</v>
      </c>
      <c r="O4520" s="193">
        <f>MAX(0,(J4520-'2031 forecast'!$C$10))</f>
        <v>0</v>
      </c>
      <c r="P4520" s="175" t="str">
        <f t="shared" si="725"/>
        <v/>
      </c>
      <c r="Q4520" s="175" t="str">
        <f t="shared" si="726"/>
        <v/>
      </c>
    </row>
    <row r="4521" spans="1:17" s="1" customFormat="1" x14ac:dyDescent="0.3">
      <c r="A4521" s="189">
        <f t="shared" si="724"/>
        <v>44019.208333322378</v>
      </c>
      <c r="B4521" s="190">
        <f t="shared" si="719"/>
        <v>44019</v>
      </c>
      <c r="C4521" s="1">
        <f t="shared" si="720"/>
        <v>5</v>
      </c>
      <c r="D4521" s="191">
        <v>2.6954625000596839</v>
      </c>
      <c r="E4521" s="192">
        <f t="shared" si="721"/>
        <v>9.3596288358137637E-5</v>
      </c>
      <c r="F4521" s="193">
        <f t="shared" si="722"/>
        <v>4.0188337119982647</v>
      </c>
      <c r="G4521" s="193">
        <f t="shared" si="727"/>
        <v>4.1674436913553672</v>
      </c>
      <c r="H4521" s="193">
        <f t="shared" si="727"/>
        <v>4.3215490277108417</v>
      </c>
      <c r="I4521" s="193">
        <f t="shared" si="727"/>
        <v>4.4813529304902584</v>
      </c>
      <c r="J4521" s="193">
        <f t="shared" si="727"/>
        <v>4.6470661234755219</v>
      </c>
      <c r="K4521" s="193">
        <f>MAX(0,(F4521-'2031 forecast'!$C$10))</f>
        <v>0</v>
      </c>
      <c r="L4521" s="193">
        <f>MAX(0,(G4521-'2031 forecast'!$C$10))</f>
        <v>0</v>
      </c>
      <c r="M4521" s="193">
        <f>MAX(0,(H4521-'2031 forecast'!$C$10))</f>
        <v>0</v>
      </c>
      <c r="N4521" s="193">
        <f>MAX(0,(I4521-'2031 forecast'!$C$10))</f>
        <v>0</v>
      </c>
      <c r="O4521" s="193">
        <f>MAX(0,(J4521-'2031 forecast'!$C$10))</f>
        <v>0</v>
      </c>
      <c r="P4521" s="175" t="str">
        <f t="shared" si="725"/>
        <v/>
      </c>
      <c r="Q4521" s="175" t="str">
        <f t="shared" si="726"/>
        <v/>
      </c>
    </row>
    <row r="4522" spans="1:17" s="1" customFormat="1" x14ac:dyDescent="0.3">
      <c r="A4522" s="189">
        <f t="shared" si="724"/>
        <v>44019.249999989042</v>
      </c>
      <c r="B4522" s="190">
        <f t="shared" si="719"/>
        <v>44019</v>
      </c>
      <c r="C4522" s="1">
        <f t="shared" si="720"/>
        <v>6</v>
      </c>
      <c r="D4522" s="191">
        <v>2.9740438198982542</v>
      </c>
      <c r="E4522" s="192">
        <f t="shared" si="721"/>
        <v>1.0326964776945352E-4</v>
      </c>
      <c r="F4522" s="193">
        <f t="shared" si="722"/>
        <v>4.4341880341880282</v>
      </c>
      <c r="G4522" s="193">
        <f t="shared" si="727"/>
        <v>4.5981571454898598</v>
      </c>
      <c r="H4522" s="193">
        <f t="shared" si="727"/>
        <v>4.7681895696809553</v>
      </c>
      <c r="I4522" s="193">
        <f t="shared" si="727"/>
        <v>4.9445095182783572</v>
      </c>
      <c r="J4522" s="193">
        <f t="shared" si="727"/>
        <v>5.1273494937788566</v>
      </c>
      <c r="K4522" s="193">
        <f>MAX(0,(F4522-'2031 forecast'!$C$10))</f>
        <v>0</v>
      </c>
      <c r="L4522" s="193">
        <f>MAX(0,(G4522-'2031 forecast'!$C$10))</f>
        <v>0</v>
      </c>
      <c r="M4522" s="193">
        <f>MAX(0,(H4522-'2031 forecast'!$C$10))</f>
        <v>0</v>
      </c>
      <c r="N4522" s="193">
        <f>MAX(0,(I4522-'2031 forecast'!$C$10))</f>
        <v>0</v>
      </c>
      <c r="O4522" s="193">
        <f>MAX(0,(J4522-'2031 forecast'!$C$10))</f>
        <v>0</v>
      </c>
      <c r="P4522" s="175" t="str">
        <f t="shared" si="725"/>
        <v/>
      </c>
      <c r="Q4522" s="175" t="str">
        <f t="shared" si="726"/>
        <v/>
      </c>
    </row>
    <row r="4523" spans="1:17" s="1" customFormat="1" x14ac:dyDescent="0.3">
      <c r="A4523" s="189">
        <f t="shared" si="724"/>
        <v>44019.291666655707</v>
      </c>
      <c r="B4523" s="190">
        <f t="shared" si="719"/>
        <v>44019</v>
      </c>
      <c r="C4523" s="1">
        <f t="shared" si="720"/>
        <v>7</v>
      </c>
      <c r="D4523" s="191">
        <v>3.4634434358308792</v>
      </c>
      <c r="E4523" s="192">
        <f t="shared" si="721"/>
        <v>1.2026338727581932E-4</v>
      </c>
      <c r="F4523" s="193">
        <f t="shared" si="722"/>
        <v>5.1638645461430217</v>
      </c>
      <c r="G4523" s="193">
        <f t="shared" si="727"/>
        <v>5.3548159162666735</v>
      </c>
      <c r="H4523" s="193">
        <f t="shared" si="727"/>
        <v>5.5528283596284558</v>
      </c>
      <c r="I4523" s="193">
        <f t="shared" si="727"/>
        <v>5.7581629833115056</v>
      </c>
      <c r="J4523" s="193">
        <f t="shared" si="727"/>
        <v>5.9710905497171511</v>
      </c>
      <c r="K4523" s="193">
        <f>MAX(0,(F4523-'2031 forecast'!$C$10))</f>
        <v>0</v>
      </c>
      <c r="L4523" s="193">
        <f>MAX(0,(G4523-'2031 forecast'!$C$10))</f>
        <v>0</v>
      </c>
      <c r="M4523" s="193">
        <f>MAX(0,(H4523-'2031 forecast'!$C$10))</f>
        <v>0</v>
      </c>
      <c r="N4523" s="193">
        <f>MAX(0,(I4523-'2031 forecast'!$C$10))</f>
        <v>2.1162983311505457E-2</v>
      </c>
      <c r="O4523" s="193">
        <f>MAX(0,(J4523-'2031 forecast'!$C$10))</f>
        <v>0.23409054971715104</v>
      </c>
      <c r="P4523" s="175" t="str">
        <f t="shared" si="725"/>
        <v/>
      </c>
      <c r="Q4523" s="175" t="str">
        <f t="shared" si="726"/>
        <v/>
      </c>
    </row>
    <row r="4524" spans="1:17" s="1" customFormat="1" x14ac:dyDescent="0.3">
      <c r="A4524" s="189">
        <f t="shared" si="724"/>
        <v>44019.333333322371</v>
      </c>
      <c r="B4524" s="190">
        <f t="shared" si="719"/>
        <v>44019</v>
      </c>
      <c r="C4524" s="1">
        <f t="shared" si="720"/>
        <v>8</v>
      </c>
      <c r="D4524" s="191">
        <v>4.0206060755080202</v>
      </c>
      <c r="E4524" s="192">
        <f t="shared" si="721"/>
        <v>1.396101060984511E-4</v>
      </c>
      <c r="F4524" s="193">
        <f t="shared" si="722"/>
        <v>5.9945731905225506</v>
      </c>
      <c r="G4524" s="193">
        <f t="shared" si="727"/>
        <v>6.2162428245356596</v>
      </c>
      <c r="H4524" s="193">
        <f t="shared" si="727"/>
        <v>6.4461094435686848</v>
      </c>
      <c r="I4524" s="193">
        <f t="shared" si="727"/>
        <v>6.6844761588877031</v>
      </c>
      <c r="J4524" s="193">
        <f t="shared" si="727"/>
        <v>6.9316572903238223</v>
      </c>
      <c r="K4524" s="193">
        <f>MAX(0,(F4524-'2031 forecast'!$C$10))</f>
        <v>0.25757319052255045</v>
      </c>
      <c r="L4524" s="193">
        <f>MAX(0,(G4524-'2031 forecast'!$C$10))</f>
        <v>0.47924282453565947</v>
      </c>
      <c r="M4524" s="193">
        <f>MAX(0,(H4524-'2031 forecast'!$C$10))</f>
        <v>0.70910944356868466</v>
      </c>
      <c r="N4524" s="193">
        <f>MAX(0,(I4524-'2031 forecast'!$C$10))</f>
        <v>0.94747615888770298</v>
      </c>
      <c r="O4524" s="193">
        <f>MAX(0,(J4524-'2031 forecast'!$C$10))</f>
        <v>1.1946572903238222</v>
      </c>
      <c r="P4524" s="175">
        <f t="shared" si="725"/>
        <v>1</v>
      </c>
      <c r="Q4524" s="175" t="str">
        <f t="shared" si="726"/>
        <v/>
      </c>
    </row>
    <row r="4525" spans="1:17" s="1" customFormat="1" x14ac:dyDescent="0.3">
      <c r="A4525" s="189">
        <f t="shared" si="724"/>
        <v>44019.374999989035</v>
      </c>
      <c r="B4525" s="190">
        <f t="shared" si="719"/>
        <v>44019</v>
      </c>
      <c r="C4525" s="1">
        <f t="shared" si="720"/>
        <v>9</v>
      </c>
      <c r="D4525" s="191">
        <v>4.336833519649101</v>
      </c>
      <c r="E4525" s="192">
        <f t="shared" si="721"/>
        <v>1.5059067624102594E-4</v>
      </c>
      <c r="F4525" s="193">
        <f t="shared" si="722"/>
        <v>6.4660564751703928</v>
      </c>
      <c r="G4525" s="193">
        <f t="shared" ref="G4525:J4544" si="728">$E4525*G$2</f>
        <v>6.70516079949914</v>
      </c>
      <c r="H4525" s="193">
        <f t="shared" si="728"/>
        <v>6.9531068155347624</v>
      </c>
      <c r="I4525" s="193">
        <f t="shared" si="728"/>
        <v>7.2102214747552775</v>
      </c>
      <c r="J4525" s="193">
        <f t="shared" si="728"/>
        <v>7.4768438187762598</v>
      </c>
      <c r="K4525" s="193">
        <f>MAX(0,(F4525-'2031 forecast'!$C$10))</f>
        <v>0.72905647517039274</v>
      </c>
      <c r="L4525" s="193">
        <f>MAX(0,(G4525-'2031 forecast'!$C$10))</f>
        <v>0.96816079949913991</v>
      </c>
      <c r="M4525" s="193">
        <f>MAX(0,(H4525-'2031 forecast'!$C$10))</f>
        <v>1.2161068155347623</v>
      </c>
      <c r="N4525" s="193">
        <f>MAX(0,(I4525-'2031 forecast'!$C$10))</f>
        <v>1.4732214747552774</v>
      </c>
      <c r="O4525" s="193">
        <f>MAX(0,(J4525-'2031 forecast'!$C$10))</f>
        <v>1.7398438187762597</v>
      </c>
      <c r="P4525" s="175">
        <f t="shared" si="725"/>
        <v>2</v>
      </c>
      <c r="Q4525" s="175" t="str">
        <f t="shared" si="726"/>
        <v/>
      </c>
    </row>
    <row r="4526" spans="1:17" s="1" customFormat="1" x14ac:dyDescent="0.3">
      <c r="A4526" s="189">
        <f t="shared" si="724"/>
        <v>44019.416666655699</v>
      </c>
      <c r="B4526" s="190">
        <f t="shared" si="719"/>
        <v>44019</v>
      </c>
      <c r="C4526" s="1">
        <f t="shared" si="720"/>
        <v>10</v>
      </c>
      <c r="D4526" s="191">
        <v>4.7358824372557011</v>
      </c>
      <c r="E4526" s="192">
        <f t="shared" si="721"/>
        <v>1.6444710999237029E-4</v>
      </c>
      <c r="F4526" s="193">
        <f t="shared" si="722"/>
        <v>7.0610234772260005</v>
      </c>
      <c r="G4526" s="193">
        <f t="shared" si="728"/>
        <v>7.3221287202863854</v>
      </c>
      <c r="H4526" s="193">
        <f t="shared" si="728"/>
        <v>7.5928892134919517</v>
      </c>
      <c r="I4526" s="193">
        <f t="shared" si="728"/>
        <v>7.8736619923976878</v>
      </c>
      <c r="J4526" s="193">
        <f t="shared" si="728"/>
        <v>8.1648172951567108</v>
      </c>
      <c r="K4526" s="193">
        <f>MAX(0,(F4526-'2031 forecast'!$C$10))</f>
        <v>1.3240234772260004</v>
      </c>
      <c r="L4526" s="193">
        <f>MAX(0,(G4526-'2031 forecast'!$C$10))</f>
        <v>1.5851287202863853</v>
      </c>
      <c r="M4526" s="193">
        <f>MAX(0,(H4526-'2031 forecast'!$C$10))</f>
        <v>1.8558892134919516</v>
      </c>
      <c r="N4526" s="193">
        <f>MAX(0,(I4526-'2031 forecast'!$C$10))</f>
        <v>2.1366619923976877</v>
      </c>
      <c r="O4526" s="193">
        <f>MAX(0,(J4526-'2031 forecast'!$C$10))</f>
        <v>2.4278172951567107</v>
      </c>
      <c r="P4526" s="175">
        <f t="shared" si="725"/>
        <v>3</v>
      </c>
      <c r="Q4526" s="175" t="str">
        <f t="shared" si="726"/>
        <v/>
      </c>
    </row>
    <row r="4527" spans="1:17" s="1" customFormat="1" x14ac:dyDescent="0.3">
      <c r="A4527" s="189">
        <f t="shared" si="724"/>
        <v>44019.458333322364</v>
      </c>
      <c r="B4527" s="190">
        <f t="shared" si="719"/>
        <v>44019</v>
      </c>
      <c r="C4527" s="1">
        <f t="shared" si="720"/>
        <v>11</v>
      </c>
      <c r="D4527" s="191">
        <v>5.0596391062572836</v>
      </c>
      <c r="E4527" s="192">
        <f t="shared" si="721"/>
        <v>1.7568912228119689E-4</v>
      </c>
      <c r="F4527" s="193">
        <f t="shared" si="722"/>
        <v>7.543732554365457</v>
      </c>
      <c r="G4527" s="193">
        <f t="shared" si="728"/>
        <v>7.8226875994156613</v>
      </c>
      <c r="H4527" s="193">
        <f t="shared" si="728"/>
        <v>8.1119579514572209</v>
      </c>
      <c r="I4527" s="193">
        <f t="shared" si="728"/>
        <v>8.4119250538811556</v>
      </c>
      <c r="J4527" s="193">
        <f t="shared" si="728"/>
        <v>8.7229844552389668</v>
      </c>
      <c r="K4527" s="193">
        <f>MAX(0,(F4527-'2031 forecast'!$C$10))</f>
        <v>1.8067325543654569</v>
      </c>
      <c r="L4527" s="193">
        <f>MAX(0,(G4527-'2031 forecast'!$C$10))</f>
        <v>2.0856875994156612</v>
      </c>
      <c r="M4527" s="193">
        <f>MAX(0,(H4527-'2031 forecast'!$C$10))</f>
        <v>2.3749579514572208</v>
      </c>
      <c r="N4527" s="193">
        <f>MAX(0,(I4527-'2031 forecast'!$C$10))</f>
        <v>2.6749250538811555</v>
      </c>
      <c r="O4527" s="193">
        <f>MAX(0,(J4527-'2031 forecast'!$C$10))</f>
        <v>2.9859844552389667</v>
      </c>
      <c r="P4527" s="175">
        <f t="shared" si="725"/>
        <v>4</v>
      </c>
      <c r="Q4527" s="175" t="str">
        <f t="shared" si="726"/>
        <v/>
      </c>
    </row>
    <row r="4528" spans="1:17" s="1" customFormat="1" x14ac:dyDescent="0.3">
      <c r="A4528" s="189">
        <f t="shared" si="724"/>
        <v>44019.499999989028</v>
      </c>
      <c r="B4528" s="190">
        <f t="shared" si="719"/>
        <v>44019</v>
      </c>
      <c r="C4528" s="1">
        <f t="shared" si="720"/>
        <v>12</v>
      </c>
      <c r="D4528" s="191">
        <v>5.3909250001193678</v>
      </c>
      <c r="E4528" s="192">
        <f t="shared" si="721"/>
        <v>1.8719257671627527E-4</v>
      </c>
      <c r="F4528" s="193">
        <f t="shared" si="722"/>
        <v>8.0376674239965293</v>
      </c>
      <c r="G4528" s="193">
        <f t="shared" si="728"/>
        <v>8.3348873827107344</v>
      </c>
      <c r="H4528" s="193">
        <f t="shared" si="728"/>
        <v>8.6430980554216834</v>
      </c>
      <c r="I4528" s="193">
        <f t="shared" si="728"/>
        <v>8.9627058609805168</v>
      </c>
      <c r="J4528" s="193">
        <f t="shared" si="728"/>
        <v>9.2941322469510439</v>
      </c>
      <c r="K4528" s="193">
        <f>MAX(0,(F4528-'2031 forecast'!$C$10))</f>
        <v>2.3006674239965292</v>
      </c>
      <c r="L4528" s="193">
        <f>MAX(0,(G4528-'2031 forecast'!$C$10))</f>
        <v>2.5978873827107343</v>
      </c>
      <c r="M4528" s="193">
        <f>MAX(0,(H4528-'2031 forecast'!$C$10))</f>
        <v>2.9060980554216833</v>
      </c>
      <c r="N4528" s="193">
        <f>MAX(0,(I4528-'2031 forecast'!$C$10))</f>
        <v>3.2257058609805167</v>
      </c>
      <c r="O4528" s="193">
        <f>MAX(0,(J4528-'2031 forecast'!$C$10))</f>
        <v>3.5571322469510438</v>
      </c>
      <c r="P4528" s="175">
        <f t="shared" si="725"/>
        <v>5</v>
      </c>
      <c r="Q4528" s="175" t="str">
        <f t="shared" si="726"/>
        <v/>
      </c>
    </row>
    <row r="4529" spans="1:17" s="1" customFormat="1" x14ac:dyDescent="0.3">
      <c r="A4529" s="189">
        <f t="shared" si="724"/>
        <v>44019.541666655692</v>
      </c>
      <c r="B4529" s="190">
        <f t="shared" si="719"/>
        <v>44019</v>
      </c>
      <c r="C4529" s="1">
        <f t="shared" si="720"/>
        <v>13</v>
      </c>
      <c r="D4529" s="191">
        <v>5.3156327515143484</v>
      </c>
      <c r="E4529" s="192">
        <f t="shared" si="721"/>
        <v>1.8457815525375743E-4</v>
      </c>
      <c r="F4529" s="193">
        <f t="shared" si="722"/>
        <v>7.9254094990803754</v>
      </c>
      <c r="G4529" s="193">
        <f t="shared" si="728"/>
        <v>8.2184783410527622</v>
      </c>
      <c r="H4529" s="193">
        <f t="shared" si="728"/>
        <v>8.5223843954297589</v>
      </c>
      <c r="I4529" s="193">
        <f t="shared" si="728"/>
        <v>8.837528404821569</v>
      </c>
      <c r="J4529" s="193">
        <f t="shared" si="728"/>
        <v>9.1643259306528435</v>
      </c>
      <c r="K4529" s="193">
        <f>MAX(0,(F4529-'2031 forecast'!$C$10))</f>
        <v>2.1884094990803753</v>
      </c>
      <c r="L4529" s="193">
        <f>MAX(0,(G4529-'2031 forecast'!$C$10))</f>
        <v>2.4814783410527621</v>
      </c>
      <c r="M4529" s="193">
        <f>MAX(0,(H4529-'2031 forecast'!$C$10))</f>
        <v>2.7853843954297588</v>
      </c>
      <c r="N4529" s="193">
        <f>MAX(0,(I4529-'2031 forecast'!$C$10))</f>
        <v>3.1005284048215689</v>
      </c>
      <c r="O4529" s="193">
        <f>MAX(0,(J4529-'2031 forecast'!$C$10))</f>
        <v>3.4273259306528434</v>
      </c>
      <c r="P4529" s="175">
        <f t="shared" si="725"/>
        <v>6</v>
      </c>
      <c r="Q4529" s="175" t="str">
        <f t="shared" si="726"/>
        <v/>
      </c>
    </row>
    <row r="4530" spans="1:17" s="1" customFormat="1" x14ac:dyDescent="0.3">
      <c r="A4530" s="189">
        <f t="shared" si="724"/>
        <v>44019.583333322356</v>
      </c>
      <c r="B4530" s="190">
        <f t="shared" si="719"/>
        <v>44019</v>
      </c>
      <c r="C4530" s="1">
        <f t="shared" si="720"/>
        <v>14</v>
      </c>
      <c r="D4530" s="191">
        <v>5.4963341481663948</v>
      </c>
      <c r="E4530" s="192">
        <f t="shared" si="721"/>
        <v>1.9085276676380022E-4</v>
      </c>
      <c r="F4530" s="193">
        <f t="shared" si="722"/>
        <v>8.1948285188791434</v>
      </c>
      <c r="G4530" s="193">
        <f t="shared" si="728"/>
        <v>8.4978600410318954</v>
      </c>
      <c r="H4530" s="193">
        <f t="shared" si="728"/>
        <v>8.812097179410376</v>
      </c>
      <c r="I4530" s="193">
        <f t="shared" si="728"/>
        <v>9.1379542996030416</v>
      </c>
      <c r="J4530" s="193">
        <f t="shared" si="728"/>
        <v>9.4758610897685234</v>
      </c>
      <c r="K4530" s="193">
        <f>MAX(0,(F4530-'2031 forecast'!$C$10))</f>
        <v>2.4578285188791433</v>
      </c>
      <c r="L4530" s="193">
        <f>MAX(0,(G4530-'2031 forecast'!$C$10))</f>
        <v>2.7608600410318953</v>
      </c>
      <c r="M4530" s="193">
        <f>MAX(0,(H4530-'2031 forecast'!$C$10))</f>
        <v>3.0750971794103759</v>
      </c>
      <c r="N4530" s="193">
        <f>MAX(0,(I4530-'2031 forecast'!$C$10))</f>
        <v>3.4009542996030415</v>
      </c>
      <c r="O4530" s="193">
        <f>MAX(0,(J4530-'2031 forecast'!$C$10))</f>
        <v>3.7388610897685233</v>
      </c>
      <c r="P4530" s="175">
        <f t="shared" si="725"/>
        <v>7</v>
      </c>
      <c r="Q4530" s="175" t="str">
        <f t="shared" si="726"/>
        <v/>
      </c>
    </row>
    <row r="4531" spans="1:17" s="1" customFormat="1" x14ac:dyDescent="0.3">
      <c r="A4531" s="189">
        <f t="shared" si="724"/>
        <v>44019.624999989021</v>
      </c>
      <c r="B4531" s="190">
        <f t="shared" si="719"/>
        <v>44019</v>
      </c>
      <c r="C4531" s="1">
        <f t="shared" si="720"/>
        <v>15</v>
      </c>
      <c r="D4531" s="191">
        <v>5.6695063199579385</v>
      </c>
      <c r="E4531" s="192">
        <f t="shared" si="721"/>
        <v>1.9686593612759117E-4</v>
      </c>
      <c r="F4531" s="193">
        <f t="shared" si="722"/>
        <v>8.4530217461862946</v>
      </c>
      <c r="G4531" s="193">
        <f t="shared" si="728"/>
        <v>8.7656008368452287</v>
      </c>
      <c r="H4531" s="193">
        <f t="shared" si="728"/>
        <v>9.089738597391797</v>
      </c>
      <c r="I4531" s="193">
        <f t="shared" si="728"/>
        <v>9.4258624487686156</v>
      </c>
      <c r="J4531" s="193">
        <f t="shared" si="728"/>
        <v>9.7744156172543786</v>
      </c>
      <c r="K4531" s="193">
        <f>MAX(0,(F4531-'2031 forecast'!$C$10))</f>
        <v>2.7160217461862945</v>
      </c>
      <c r="L4531" s="193">
        <f>MAX(0,(G4531-'2031 forecast'!$C$10))</f>
        <v>3.0286008368452286</v>
      </c>
      <c r="M4531" s="193">
        <f>MAX(0,(H4531-'2031 forecast'!$C$10))</f>
        <v>3.3527385973917969</v>
      </c>
      <c r="N4531" s="193">
        <f>MAX(0,(I4531-'2031 forecast'!$C$10))</f>
        <v>3.6888624487686155</v>
      </c>
      <c r="O4531" s="193">
        <f>MAX(0,(J4531-'2031 forecast'!$C$10))</f>
        <v>4.0374156172543785</v>
      </c>
      <c r="P4531" s="175">
        <f t="shared" si="725"/>
        <v>8</v>
      </c>
      <c r="Q4531" s="175" t="str">
        <f t="shared" si="726"/>
        <v/>
      </c>
    </row>
    <row r="4532" spans="1:17" s="1" customFormat="1" x14ac:dyDescent="0.3">
      <c r="A4532" s="189">
        <f t="shared" si="724"/>
        <v>44019.666666655685</v>
      </c>
      <c r="B4532" s="190">
        <f t="shared" si="719"/>
        <v>44019</v>
      </c>
      <c r="C4532" s="1">
        <f t="shared" si="720"/>
        <v>16</v>
      </c>
      <c r="D4532" s="191">
        <v>5.7071524442604478</v>
      </c>
      <c r="E4532" s="192">
        <f t="shared" si="721"/>
        <v>1.9817314685885006E-4</v>
      </c>
      <c r="F4532" s="193">
        <f t="shared" si="722"/>
        <v>8.5091507086443698</v>
      </c>
      <c r="G4532" s="193">
        <f t="shared" si="728"/>
        <v>8.8238053576742139</v>
      </c>
      <c r="H4532" s="193">
        <f t="shared" si="728"/>
        <v>9.1500954273877575</v>
      </c>
      <c r="I4532" s="193">
        <f t="shared" si="728"/>
        <v>9.4884511768480877</v>
      </c>
      <c r="J4532" s="193">
        <f t="shared" si="728"/>
        <v>9.8393187754034788</v>
      </c>
      <c r="K4532" s="193">
        <f>MAX(0,(F4532-'2031 forecast'!$C$10))</f>
        <v>2.7721507086443697</v>
      </c>
      <c r="L4532" s="193">
        <f>MAX(0,(G4532-'2031 forecast'!$C$10))</f>
        <v>3.0868053576742138</v>
      </c>
      <c r="M4532" s="193">
        <f>MAX(0,(H4532-'2031 forecast'!$C$10))</f>
        <v>3.4130954273877574</v>
      </c>
      <c r="N4532" s="193">
        <f>MAX(0,(I4532-'2031 forecast'!$C$10))</f>
        <v>3.7514511768480876</v>
      </c>
      <c r="O4532" s="193">
        <f>MAX(0,(J4532-'2031 forecast'!$C$10))</f>
        <v>4.1023187754034787</v>
      </c>
      <c r="P4532" s="175">
        <f t="shared" si="725"/>
        <v>9</v>
      </c>
      <c r="Q4532" s="175" t="str">
        <f t="shared" si="726"/>
        <v/>
      </c>
    </row>
    <row r="4533" spans="1:17" s="1" customFormat="1" x14ac:dyDescent="0.3">
      <c r="A4533" s="189">
        <f t="shared" si="724"/>
        <v>44019.708333322349</v>
      </c>
      <c r="B4533" s="190">
        <f t="shared" si="719"/>
        <v>44019</v>
      </c>
      <c r="C4533" s="1">
        <f t="shared" si="720"/>
        <v>17</v>
      </c>
      <c r="D4533" s="191">
        <v>5.7071524442604478</v>
      </c>
      <c r="E4533" s="192">
        <f t="shared" si="721"/>
        <v>1.9817314685885006E-4</v>
      </c>
      <c r="F4533" s="193">
        <f t="shared" si="722"/>
        <v>8.5091507086443698</v>
      </c>
      <c r="G4533" s="193">
        <f t="shared" si="728"/>
        <v>8.8238053576742139</v>
      </c>
      <c r="H4533" s="193">
        <f t="shared" si="728"/>
        <v>9.1500954273877575</v>
      </c>
      <c r="I4533" s="193">
        <f t="shared" si="728"/>
        <v>9.4884511768480877</v>
      </c>
      <c r="J4533" s="193">
        <f t="shared" si="728"/>
        <v>9.8393187754034788</v>
      </c>
      <c r="K4533" s="193">
        <f>MAX(0,(F4533-'2031 forecast'!$C$10))</f>
        <v>2.7721507086443697</v>
      </c>
      <c r="L4533" s="193">
        <f>MAX(0,(G4533-'2031 forecast'!$C$10))</f>
        <v>3.0868053576742138</v>
      </c>
      <c r="M4533" s="193">
        <f>MAX(0,(H4533-'2031 forecast'!$C$10))</f>
        <v>3.4130954273877574</v>
      </c>
      <c r="N4533" s="193">
        <f>MAX(0,(I4533-'2031 forecast'!$C$10))</f>
        <v>3.7514511768480876</v>
      </c>
      <c r="O4533" s="193">
        <f>MAX(0,(J4533-'2031 forecast'!$C$10))</f>
        <v>4.1023187754034787</v>
      </c>
      <c r="P4533" s="175">
        <f t="shared" si="725"/>
        <v>10</v>
      </c>
      <c r="Q4533" s="175" t="str">
        <f t="shared" si="726"/>
        <v/>
      </c>
    </row>
    <row r="4534" spans="1:17" s="1" customFormat="1" x14ac:dyDescent="0.3">
      <c r="A4534" s="189">
        <f t="shared" si="724"/>
        <v>44019.749999989013</v>
      </c>
      <c r="B4534" s="190">
        <f t="shared" si="719"/>
        <v>44019</v>
      </c>
      <c r="C4534" s="1">
        <f t="shared" si="720"/>
        <v>18</v>
      </c>
      <c r="D4534" s="191">
        <v>5.5490387221899073</v>
      </c>
      <c r="E4534" s="192">
        <f t="shared" si="721"/>
        <v>1.9268286178756265E-4</v>
      </c>
      <c r="F4534" s="193">
        <f t="shared" si="722"/>
        <v>8.2734090663204487</v>
      </c>
      <c r="G4534" s="193">
        <f t="shared" si="728"/>
        <v>8.5793463701924733</v>
      </c>
      <c r="H4534" s="193">
        <f t="shared" si="728"/>
        <v>8.8965967414047196</v>
      </c>
      <c r="I4534" s="193">
        <f t="shared" si="728"/>
        <v>9.2255785189143023</v>
      </c>
      <c r="J4534" s="193">
        <f t="shared" si="728"/>
        <v>9.5667255111772604</v>
      </c>
      <c r="K4534" s="193">
        <f>MAX(0,(F4534-'2031 forecast'!$C$10))</f>
        <v>2.5364090663204486</v>
      </c>
      <c r="L4534" s="193">
        <f>MAX(0,(G4534-'2031 forecast'!$C$10))</f>
        <v>2.8423463701924732</v>
      </c>
      <c r="M4534" s="193">
        <f>MAX(0,(H4534-'2031 forecast'!$C$10))</f>
        <v>3.1595967414047195</v>
      </c>
      <c r="N4534" s="193">
        <f>MAX(0,(I4534-'2031 forecast'!$C$10))</f>
        <v>3.4885785189143022</v>
      </c>
      <c r="O4534" s="193">
        <f>MAX(0,(J4534-'2031 forecast'!$C$10))</f>
        <v>3.8297255111772603</v>
      </c>
      <c r="P4534" s="175">
        <f t="shared" si="725"/>
        <v>11</v>
      </c>
      <c r="Q4534" s="175" t="str">
        <f t="shared" si="726"/>
        <v/>
      </c>
    </row>
    <row r="4535" spans="1:17" s="1" customFormat="1" x14ac:dyDescent="0.3">
      <c r="A4535" s="189">
        <f t="shared" si="724"/>
        <v>44019.791666655678</v>
      </c>
      <c r="B4535" s="190">
        <f t="shared" si="719"/>
        <v>44019</v>
      </c>
      <c r="C4535" s="1">
        <f t="shared" si="720"/>
        <v>19</v>
      </c>
      <c r="D4535" s="191">
        <v>5.3306912012353527</v>
      </c>
      <c r="E4535" s="192">
        <f t="shared" si="721"/>
        <v>1.8510103954626103E-4</v>
      </c>
      <c r="F4535" s="193">
        <f t="shared" si="722"/>
        <v>7.9478610840636073</v>
      </c>
      <c r="G4535" s="193">
        <f t="shared" si="728"/>
        <v>8.2417601493843584</v>
      </c>
      <c r="H4535" s="193">
        <f t="shared" si="728"/>
        <v>8.5465271274281438</v>
      </c>
      <c r="I4535" s="193">
        <f t="shared" si="728"/>
        <v>8.862563896053361</v>
      </c>
      <c r="J4535" s="193">
        <f t="shared" si="728"/>
        <v>9.1902871939124839</v>
      </c>
      <c r="K4535" s="193">
        <f>MAX(0,(F4535-'2031 forecast'!$C$10))</f>
        <v>2.2108610840636072</v>
      </c>
      <c r="L4535" s="193">
        <f>MAX(0,(G4535-'2031 forecast'!$C$10))</f>
        <v>2.5047601493843583</v>
      </c>
      <c r="M4535" s="193">
        <f>MAX(0,(H4535-'2031 forecast'!$C$10))</f>
        <v>2.8095271274281437</v>
      </c>
      <c r="N4535" s="193">
        <f>MAX(0,(I4535-'2031 forecast'!$C$10))</f>
        <v>3.1255638960533609</v>
      </c>
      <c r="O4535" s="193">
        <f>MAX(0,(J4535-'2031 forecast'!$C$10))</f>
        <v>3.4532871939124838</v>
      </c>
      <c r="P4535" s="175">
        <f t="shared" si="725"/>
        <v>12</v>
      </c>
      <c r="Q4535" s="175" t="str">
        <f t="shared" si="726"/>
        <v/>
      </c>
    </row>
    <row r="4536" spans="1:17" s="1" customFormat="1" x14ac:dyDescent="0.3">
      <c r="A4536" s="189">
        <f t="shared" si="724"/>
        <v>44019.833333322342</v>
      </c>
      <c r="B4536" s="190">
        <f t="shared" si="719"/>
        <v>44019</v>
      </c>
      <c r="C4536" s="1">
        <f t="shared" si="720"/>
        <v>20</v>
      </c>
      <c r="D4536" s="191">
        <v>5.0069345322337702</v>
      </c>
      <c r="E4536" s="192">
        <f t="shared" si="721"/>
        <v>1.7385902725743443E-4</v>
      </c>
      <c r="F4536" s="193">
        <f t="shared" si="722"/>
        <v>7.4651520069241508</v>
      </c>
      <c r="G4536" s="193">
        <f t="shared" si="728"/>
        <v>7.7412012702550816</v>
      </c>
      <c r="H4536" s="193">
        <f t="shared" si="728"/>
        <v>8.0274583894628755</v>
      </c>
      <c r="I4536" s="193">
        <f t="shared" si="728"/>
        <v>8.3243008345698932</v>
      </c>
      <c r="J4536" s="193">
        <f t="shared" si="728"/>
        <v>8.632120033830228</v>
      </c>
      <c r="K4536" s="193">
        <f>MAX(0,(F4536-'2031 forecast'!$C$10))</f>
        <v>1.7281520069241507</v>
      </c>
      <c r="L4536" s="193">
        <f>MAX(0,(G4536-'2031 forecast'!$C$10))</f>
        <v>2.0042012702550815</v>
      </c>
      <c r="M4536" s="193">
        <f>MAX(0,(H4536-'2031 forecast'!$C$10))</f>
        <v>2.2904583894628754</v>
      </c>
      <c r="N4536" s="193">
        <f>MAX(0,(I4536-'2031 forecast'!$C$10))</f>
        <v>2.5873008345698931</v>
      </c>
      <c r="O4536" s="193">
        <f>MAX(0,(J4536-'2031 forecast'!$C$10))</f>
        <v>2.8951200338302279</v>
      </c>
      <c r="P4536" s="175">
        <f t="shared" si="725"/>
        <v>13</v>
      </c>
      <c r="Q4536" s="175" t="str">
        <f t="shared" si="726"/>
        <v/>
      </c>
    </row>
    <row r="4537" spans="1:17" s="1" customFormat="1" x14ac:dyDescent="0.3">
      <c r="A4537" s="189">
        <f t="shared" si="724"/>
        <v>44019.874999989006</v>
      </c>
      <c r="B4537" s="190">
        <f t="shared" si="719"/>
        <v>44019</v>
      </c>
      <c r="C4537" s="1">
        <f t="shared" si="720"/>
        <v>21</v>
      </c>
      <c r="D4537" s="191">
        <v>4.6605901886506826</v>
      </c>
      <c r="E4537" s="192">
        <f t="shared" si="721"/>
        <v>1.6183268852985251E-4</v>
      </c>
      <c r="F4537" s="193">
        <f t="shared" si="722"/>
        <v>6.9487655523098493</v>
      </c>
      <c r="G4537" s="193">
        <f t="shared" si="728"/>
        <v>7.205719678628415</v>
      </c>
      <c r="H4537" s="193">
        <f t="shared" si="728"/>
        <v>7.4721755535000298</v>
      </c>
      <c r="I4537" s="193">
        <f t="shared" si="728"/>
        <v>7.7484845362387427</v>
      </c>
      <c r="J4537" s="193">
        <f t="shared" si="728"/>
        <v>8.035010978858514</v>
      </c>
      <c r="K4537" s="193">
        <f>MAX(0,(F4537-'2031 forecast'!$C$10))</f>
        <v>1.2117655523098492</v>
      </c>
      <c r="L4537" s="193">
        <f>MAX(0,(G4537-'2031 forecast'!$C$10))</f>
        <v>1.4687196786284149</v>
      </c>
      <c r="M4537" s="193">
        <f>MAX(0,(H4537-'2031 forecast'!$C$10))</f>
        <v>1.7351755535000297</v>
      </c>
      <c r="N4537" s="193">
        <f>MAX(0,(I4537-'2031 forecast'!$C$10))</f>
        <v>2.0114845362387426</v>
      </c>
      <c r="O4537" s="193">
        <f>MAX(0,(J4537-'2031 forecast'!$C$10))</f>
        <v>2.2980109788585139</v>
      </c>
      <c r="P4537" s="175">
        <f t="shared" si="725"/>
        <v>14</v>
      </c>
      <c r="Q4537" s="175" t="str">
        <f t="shared" si="726"/>
        <v/>
      </c>
    </row>
    <row r="4538" spans="1:17" s="1" customFormat="1" x14ac:dyDescent="0.3">
      <c r="A4538" s="189">
        <f t="shared" si="724"/>
        <v>44019.91666665567</v>
      </c>
      <c r="B4538" s="190">
        <f t="shared" si="719"/>
        <v>44019</v>
      </c>
      <c r="C4538" s="1">
        <f t="shared" si="720"/>
        <v>22</v>
      </c>
      <c r="D4538" s="191">
        <v>4.336833519649101</v>
      </c>
      <c r="E4538" s="192">
        <f t="shared" si="721"/>
        <v>1.5059067624102594E-4</v>
      </c>
      <c r="F4538" s="193">
        <f t="shared" si="722"/>
        <v>6.4660564751703928</v>
      </c>
      <c r="G4538" s="193">
        <f t="shared" si="728"/>
        <v>6.70516079949914</v>
      </c>
      <c r="H4538" s="193">
        <f t="shared" si="728"/>
        <v>6.9531068155347624</v>
      </c>
      <c r="I4538" s="193">
        <f t="shared" si="728"/>
        <v>7.2102214747552775</v>
      </c>
      <c r="J4538" s="193">
        <f t="shared" si="728"/>
        <v>7.4768438187762598</v>
      </c>
      <c r="K4538" s="193">
        <f>MAX(0,(F4538-'2031 forecast'!$C$10))</f>
        <v>0.72905647517039274</v>
      </c>
      <c r="L4538" s="193">
        <f>MAX(0,(G4538-'2031 forecast'!$C$10))</f>
        <v>0.96816079949913991</v>
      </c>
      <c r="M4538" s="193">
        <f>MAX(0,(H4538-'2031 forecast'!$C$10))</f>
        <v>1.2161068155347623</v>
      </c>
      <c r="N4538" s="193">
        <f>MAX(0,(I4538-'2031 forecast'!$C$10))</f>
        <v>1.4732214747552774</v>
      </c>
      <c r="O4538" s="193">
        <f>MAX(0,(J4538-'2031 forecast'!$C$10))</f>
        <v>1.7398438187762597</v>
      </c>
      <c r="P4538" s="175">
        <f t="shared" si="725"/>
        <v>15</v>
      </c>
      <c r="Q4538" s="175" t="str">
        <f t="shared" si="726"/>
        <v/>
      </c>
    </row>
    <row r="4539" spans="1:17" s="1" customFormat="1" x14ac:dyDescent="0.3">
      <c r="A4539" s="189">
        <f t="shared" si="724"/>
        <v>44019.958333322335</v>
      </c>
      <c r="B4539" s="190">
        <f t="shared" si="719"/>
        <v>44019</v>
      </c>
      <c r="C4539" s="1">
        <f t="shared" si="720"/>
        <v>23</v>
      </c>
      <c r="D4539" s="191">
        <v>3.8624923534374798</v>
      </c>
      <c r="E4539" s="192">
        <f t="shared" si="721"/>
        <v>1.3411982102716369E-4</v>
      </c>
      <c r="F4539" s="193">
        <f t="shared" si="722"/>
        <v>5.7588315481986303</v>
      </c>
      <c r="G4539" s="193">
        <f t="shared" si="728"/>
        <v>5.9717838370539198</v>
      </c>
      <c r="H4539" s="193">
        <f t="shared" si="728"/>
        <v>6.1926107575856459</v>
      </c>
      <c r="I4539" s="193">
        <f t="shared" si="728"/>
        <v>6.4216035009539167</v>
      </c>
      <c r="J4539" s="193">
        <f t="shared" si="728"/>
        <v>6.6590640260976039</v>
      </c>
      <c r="K4539" s="193">
        <f>MAX(0,(F4539-'2031 forecast'!$C$10))</f>
        <v>2.1831548198630202E-2</v>
      </c>
      <c r="L4539" s="193">
        <f>MAX(0,(G4539-'2031 forecast'!$C$10))</f>
        <v>0.2347838370539197</v>
      </c>
      <c r="M4539" s="193">
        <f>MAX(0,(H4539-'2031 forecast'!$C$10))</f>
        <v>0.45561075758564584</v>
      </c>
      <c r="N4539" s="193">
        <f>MAX(0,(I4539-'2031 forecast'!$C$10))</f>
        <v>0.68460350095391664</v>
      </c>
      <c r="O4539" s="193">
        <f>MAX(0,(J4539-'2031 forecast'!$C$10))</f>
        <v>0.92206402609760385</v>
      </c>
      <c r="P4539" s="175">
        <f t="shared" si="725"/>
        <v>16</v>
      </c>
      <c r="Q4539" s="175">
        <f t="shared" si="726"/>
        <v>16</v>
      </c>
    </row>
    <row r="4540" spans="1:17" s="1" customFormat="1" x14ac:dyDescent="0.3">
      <c r="A4540" s="189">
        <f t="shared" si="724"/>
        <v>44019.999999988999</v>
      </c>
      <c r="B4540" s="190">
        <f t="shared" si="719"/>
        <v>44019</v>
      </c>
      <c r="C4540" s="1">
        <f t="shared" si="720"/>
        <v>0</v>
      </c>
      <c r="D4540" s="191">
        <v>3.3806219623653573</v>
      </c>
      <c r="E4540" s="192">
        <f t="shared" si="721"/>
        <v>1.173875236670497E-4</v>
      </c>
      <c r="F4540" s="193">
        <f t="shared" si="722"/>
        <v>5.0403808287352527</v>
      </c>
      <c r="G4540" s="193">
        <f t="shared" si="728"/>
        <v>5.2267659704429041</v>
      </c>
      <c r="H4540" s="193">
        <f t="shared" si="728"/>
        <v>5.4200433336373388</v>
      </c>
      <c r="I4540" s="193">
        <f t="shared" si="728"/>
        <v>5.6204677815366644</v>
      </c>
      <c r="J4540" s="193">
        <f t="shared" si="728"/>
        <v>5.8283036017891314</v>
      </c>
      <c r="K4540" s="193">
        <f>MAX(0,(F4540-'2031 forecast'!$C$10))</f>
        <v>0</v>
      </c>
      <c r="L4540" s="193">
        <f>MAX(0,(G4540-'2031 forecast'!$C$10))</f>
        <v>0</v>
      </c>
      <c r="M4540" s="193">
        <f>MAX(0,(H4540-'2031 forecast'!$C$10))</f>
        <v>0</v>
      </c>
      <c r="N4540" s="193">
        <f>MAX(0,(I4540-'2031 forecast'!$C$10))</f>
        <v>0</v>
      </c>
      <c r="O4540" s="193">
        <f>MAX(0,(J4540-'2031 forecast'!$C$10))</f>
        <v>9.1303601789131328E-2</v>
      </c>
      <c r="P4540" s="175" t="str">
        <f t="shared" si="725"/>
        <v/>
      </c>
      <c r="Q4540" s="175" t="str">
        <f t="shared" si="726"/>
        <v/>
      </c>
    </row>
    <row r="4541" spans="1:17" s="1" customFormat="1" x14ac:dyDescent="0.3">
      <c r="A4541" s="189">
        <f t="shared" si="724"/>
        <v>44020.041666655663</v>
      </c>
      <c r="B4541" s="190">
        <f t="shared" si="719"/>
        <v>44020</v>
      </c>
      <c r="C4541" s="1">
        <f t="shared" si="720"/>
        <v>1</v>
      </c>
      <c r="D4541" s="191">
        <v>3.4935603352728863</v>
      </c>
      <c r="E4541" s="192">
        <f t="shared" si="721"/>
        <v>1.2130915586082643E-4</v>
      </c>
      <c r="F4541" s="193">
        <f t="shared" si="722"/>
        <v>5.2087677161094827</v>
      </c>
      <c r="G4541" s="193">
        <f t="shared" si="728"/>
        <v>5.4013795329298615</v>
      </c>
      <c r="H4541" s="193">
        <f t="shared" si="728"/>
        <v>5.6011138236252238</v>
      </c>
      <c r="I4541" s="193">
        <f t="shared" si="728"/>
        <v>5.8082339657750834</v>
      </c>
      <c r="J4541" s="193">
        <f t="shared" si="728"/>
        <v>6.0230130762364302</v>
      </c>
      <c r="K4541" s="193">
        <f>MAX(0,(F4541-'2031 forecast'!$C$10))</f>
        <v>0</v>
      </c>
      <c r="L4541" s="193">
        <f>MAX(0,(G4541-'2031 forecast'!$C$10))</f>
        <v>0</v>
      </c>
      <c r="M4541" s="193">
        <f>MAX(0,(H4541-'2031 forecast'!$C$10))</f>
        <v>0</v>
      </c>
      <c r="N4541" s="193">
        <f>MAX(0,(I4541-'2031 forecast'!$C$10))</f>
        <v>7.1233965775083341E-2</v>
      </c>
      <c r="O4541" s="193">
        <f>MAX(0,(J4541-'2031 forecast'!$C$10))</f>
        <v>0.28601307623643013</v>
      </c>
      <c r="P4541" s="175" t="str">
        <f t="shared" si="725"/>
        <v/>
      </c>
      <c r="Q4541" s="175" t="str">
        <f t="shared" si="726"/>
        <v/>
      </c>
    </row>
    <row r="4542" spans="1:17" s="1" customFormat="1" x14ac:dyDescent="0.3">
      <c r="A4542" s="189">
        <f t="shared" si="724"/>
        <v>44020.083333322327</v>
      </c>
      <c r="B4542" s="190">
        <f t="shared" si="719"/>
        <v>44020</v>
      </c>
      <c r="C4542" s="1">
        <f t="shared" si="720"/>
        <v>2</v>
      </c>
      <c r="D4542" s="191">
        <v>3.2752128143183308</v>
      </c>
      <c r="E4542" s="192">
        <f t="shared" si="721"/>
        <v>1.1372733361952476E-4</v>
      </c>
      <c r="F4542" s="193">
        <f t="shared" si="722"/>
        <v>4.8832197338526395</v>
      </c>
      <c r="G4542" s="193">
        <f t="shared" si="728"/>
        <v>5.0637933121217449</v>
      </c>
      <c r="H4542" s="193">
        <f t="shared" si="728"/>
        <v>5.2510442096486472</v>
      </c>
      <c r="I4542" s="193">
        <f t="shared" si="728"/>
        <v>5.4452193429141396</v>
      </c>
      <c r="J4542" s="193">
        <f t="shared" si="728"/>
        <v>5.6465747589716528</v>
      </c>
      <c r="K4542" s="193">
        <f>MAX(0,(F4542-'2031 forecast'!$C$10))</f>
        <v>0</v>
      </c>
      <c r="L4542" s="193">
        <f>MAX(0,(G4542-'2031 forecast'!$C$10))</f>
        <v>0</v>
      </c>
      <c r="M4542" s="193">
        <f>MAX(0,(H4542-'2031 forecast'!$C$10))</f>
        <v>0</v>
      </c>
      <c r="N4542" s="193">
        <f>MAX(0,(I4542-'2031 forecast'!$C$10))</f>
        <v>0</v>
      </c>
      <c r="O4542" s="193">
        <f>MAX(0,(J4542-'2031 forecast'!$C$10))</f>
        <v>0</v>
      </c>
      <c r="P4542" s="175" t="str">
        <f t="shared" si="725"/>
        <v/>
      </c>
      <c r="Q4542" s="175" t="str">
        <f t="shared" si="726"/>
        <v/>
      </c>
    </row>
    <row r="4543" spans="1:17" s="1" customFormat="1" x14ac:dyDescent="0.3">
      <c r="A4543" s="189">
        <f t="shared" si="724"/>
        <v>44020.124999988991</v>
      </c>
      <c r="B4543" s="190">
        <f t="shared" si="719"/>
        <v>44020</v>
      </c>
      <c r="C4543" s="1">
        <f t="shared" si="720"/>
        <v>3</v>
      </c>
      <c r="D4543" s="191">
        <v>3.1999205657133114</v>
      </c>
      <c r="E4543" s="192">
        <f t="shared" si="721"/>
        <v>1.1111291215700695E-4</v>
      </c>
      <c r="F4543" s="193">
        <f t="shared" si="722"/>
        <v>4.7709618089364865</v>
      </c>
      <c r="G4543" s="193">
        <f t="shared" si="728"/>
        <v>4.9473842704637736</v>
      </c>
      <c r="H4543" s="193">
        <f t="shared" si="728"/>
        <v>5.1303305496567244</v>
      </c>
      <c r="I4543" s="193">
        <f t="shared" si="728"/>
        <v>5.3200418867551944</v>
      </c>
      <c r="J4543" s="193">
        <f t="shared" si="728"/>
        <v>5.5167684426734533</v>
      </c>
      <c r="K4543" s="193">
        <f>MAX(0,(F4543-'2031 forecast'!$C$10))</f>
        <v>0</v>
      </c>
      <c r="L4543" s="193">
        <f>MAX(0,(G4543-'2031 forecast'!$C$10))</f>
        <v>0</v>
      </c>
      <c r="M4543" s="193">
        <f>MAX(0,(H4543-'2031 forecast'!$C$10))</f>
        <v>0</v>
      </c>
      <c r="N4543" s="193">
        <f>MAX(0,(I4543-'2031 forecast'!$C$10))</f>
        <v>0</v>
      </c>
      <c r="O4543" s="193">
        <f>MAX(0,(J4543-'2031 forecast'!$C$10))</f>
        <v>0</v>
      </c>
      <c r="P4543" s="175" t="str">
        <f t="shared" si="725"/>
        <v/>
      </c>
      <c r="Q4543" s="175" t="str">
        <f t="shared" si="726"/>
        <v/>
      </c>
    </row>
    <row r="4544" spans="1:17" s="1" customFormat="1" x14ac:dyDescent="0.3">
      <c r="A4544" s="189">
        <f t="shared" si="724"/>
        <v>44020.166666655656</v>
      </c>
      <c r="B4544" s="190">
        <f t="shared" si="719"/>
        <v>44020</v>
      </c>
      <c r="C4544" s="1">
        <f t="shared" si="720"/>
        <v>4</v>
      </c>
      <c r="D4544" s="191">
        <v>3.019219169061266</v>
      </c>
      <c r="E4544" s="192">
        <f t="shared" si="721"/>
        <v>1.0483830064696422E-4</v>
      </c>
      <c r="F4544" s="193">
        <f t="shared" si="722"/>
        <v>4.5015427891377211</v>
      </c>
      <c r="G4544" s="193">
        <f t="shared" si="728"/>
        <v>4.6680025704846431</v>
      </c>
      <c r="H4544" s="193">
        <f t="shared" si="728"/>
        <v>4.84061776567611</v>
      </c>
      <c r="I4544" s="193">
        <f t="shared" si="728"/>
        <v>5.0196159919737253</v>
      </c>
      <c r="J4544" s="193">
        <f t="shared" si="728"/>
        <v>5.205233283557777</v>
      </c>
      <c r="K4544" s="193">
        <f>MAX(0,(F4544-'2031 forecast'!$C$10))</f>
        <v>0</v>
      </c>
      <c r="L4544" s="193">
        <f>MAX(0,(G4544-'2031 forecast'!$C$10))</f>
        <v>0</v>
      </c>
      <c r="M4544" s="193">
        <f>MAX(0,(H4544-'2031 forecast'!$C$10))</f>
        <v>0</v>
      </c>
      <c r="N4544" s="193">
        <f>MAX(0,(I4544-'2031 forecast'!$C$10))</f>
        <v>0</v>
      </c>
      <c r="O4544" s="193">
        <f>MAX(0,(J4544-'2031 forecast'!$C$10))</f>
        <v>0</v>
      </c>
      <c r="P4544" s="175" t="str">
        <f t="shared" si="725"/>
        <v/>
      </c>
      <c r="Q4544" s="175" t="str">
        <f t="shared" si="726"/>
        <v/>
      </c>
    </row>
    <row r="4545" spans="1:17" s="1" customFormat="1" x14ac:dyDescent="0.3">
      <c r="A4545" s="189">
        <f t="shared" si="724"/>
        <v>44020.20833332232</v>
      </c>
      <c r="B4545" s="190">
        <f t="shared" si="719"/>
        <v>44020</v>
      </c>
      <c r="C4545" s="1">
        <f t="shared" si="720"/>
        <v>5</v>
      </c>
      <c r="D4545" s="191">
        <v>3.1095698673872887</v>
      </c>
      <c r="E4545" s="192">
        <f t="shared" si="721"/>
        <v>1.0797560640198559E-4</v>
      </c>
      <c r="F4545" s="193">
        <f t="shared" si="722"/>
        <v>4.6362522990371033</v>
      </c>
      <c r="G4545" s="193">
        <f t="shared" ref="G4545:J4564" si="729">$E4545*G$2</f>
        <v>4.8076934204742088</v>
      </c>
      <c r="H4545" s="193">
        <f t="shared" si="729"/>
        <v>4.9854741576664168</v>
      </c>
      <c r="I4545" s="193">
        <f t="shared" si="729"/>
        <v>5.1698289393644599</v>
      </c>
      <c r="J4545" s="193">
        <f t="shared" si="729"/>
        <v>5.3610008631156152</v>
      </c>
      <c r="K4545" s="193">
        <f>MAX(0,(F4545-'2031 forecast'!$C$10))</f>
        <v>0</v>
      </c>
      <c r="L4545" s="193">
        <f>MAX(0,(G4545-'2031 forecast'!$C$10))</f>
        <v>0</v>
      </c>
      <c r="M4545" s="193">
        <f>MAX(0,(H4545-'2031 forecast'!$C$10))</f>
        <v>0</v>
      </c>
      <c r="N4545" s="193">
        <f>MAX(0,(I4545-'2031 forecast'!$C$10))</f>
        <v>0</v>
      </c>
      <c r="O4545" s="193">
        <f>MAX(0,(J4545-'2031 forecast'!$C$10))</f>
        <v>0</v>
      </c>
      <c r="P4545" s="175" t="str">
        <f t="shared" si="725"/>
        <v/>
      </c>
      <c r="Q4545" s="175" t="str">
        <f t="shared" si="726"/>
        <v/>
      </c>
    </row>
    <row r="4546" spans="1:17" s="1" customFormat="1" x14ac:dyDescent="0.3">
      <c r="A4546" s="189">
        <f t="shared" si="724"/>
        <v>44020.249999988984</v>
      </c>
      <c r="B4546" s="190">
        <f t="shared" si="719"/>
        <v>44020</v>
      </c>
      <c r="C4546" s="1">
        <f t="shared" si="720"/>
        <v>6</v>
      </c>
      <c r="D4546" s="191">
        <v>3.3730927375048561</v>
      </c>
      <c r="E4546" s="192">
        <f t="shared" si="721"/>
        <v>1.1712608152079794E-4</v>
      </c>
      <c r="F4546" s="193">
        <f t="shared" si="722"/>
        <v>5.0291550362436386</v>
      </c>
      <c r="G4546" s="193">
        <f t="shared" si="729"/>
        <v>5.2151250662771078</v>
      </c>
      <c r="H4546" s="193">
        <f t="shared" si="729"/>
        <v>5.4079719676381481</v>
      </c>
      <c r="I4546" s="193">
        <f t="shared" si="729"/>
        <v>5.6079500359207701</v>
      </c>
      <c r="J4546" s="193">
        <f t="shared" si="729"/>
        <v>5.8153229701593121</v>
      </c>
      <c r="K4546" s="193">
        <f>MAX(0,(F4546-'2031 forecast'!$C$10))</f>
        <v>0</v>
      </c>
      <c r="L4546" s="193">
        <f>MAX(0,(G4546-'2031 forecast'!$C$10))</f>
        <v>0</v>
      </c>
      <c r="M4546" s="193">
        <f>MAX(0,(H4546-'2031 forecast'!$C$10))</f>
        <v>0</v>
      </c>
      <c r="N4546" s="193">
        <f>MAX(0,(I4546-'2031 forecast'!$C$10))</f>
        <v>0</v>
      </c>
      <c r="O4546" s="193">
        <f>MAX(0,(J4546-'2031 forecast'!$C$10))</f>
        <v>7.8322970159312E-2</v>
      </c>
      <c r="P4546" s="175" t="str">
        <f t="shared" si="725"/>
        <v/>
      </c>
      <c r="Q4546" s="175" t="str">
        <f t="shared" si="726"/>
        <v/>
      </c>
    </row>
    <row r="4547" spans="1:17" s="1" customFormat="1" x14ac:dyDescent="0.3">
      <c r="A4547" s="189">
        <f t="shared" si="724"/>
        <v>44020.291666655648</v>
      </c>
      <c r="B4547" s="190">
        <f t="shared" si="719"/>
        <v>44020</v>
      </c>
      <c r="C4547" s="1">
        <f t="shared" si="720"/>
        <v>7</v>
      </c>
      <c r="D4547" s="191">
        <v>3.6516740573434263</v>
      </c>
      <c r="E4547" s="192">
        <f t="shared" si="721"/>
        <v>1.2679944093211382E-4</v>
      </c>
      <c r="F4547" s="193">
        <f t="shared" si="722"/>
        <v>5.444509358433403</v>
      </c>
      <c r="G4547" s="193">
        <f t="shared" si="729"/>
        <v>5.6458385204116004</v>
      </c>
      <c r="H4547" s="193">
        <f t="shared" si="729"/>
        <v>5.8546125096082617</v>
      </c>
      <c r="I4547" s="193">
        <f t="shared" si="729"/>
        <v>6.0711066237088689</v>
      </c>
      <c r="J4547" s="193">
        <f t="shared" si="729"/>
        <v>6.2956063404626477</v>
      </c>
      <c r="K4547" s="193">
        <f>MAX(0,(F4547-'2031 forecast'!$C$10))</f>
        <v>0</v>
      </c>
      <c r="L4547" s="193">
        <f>MAX(0,(G4547-'2031 forecast'!$C$10))</f>
        <v>0</v>
      </c>
      <c r="M4547" s="193">
        <f>MAX(0,(H4547-'2031 forecast'!$C$10))</f>
        <v>0.11761250960826164</v>
      </c>
      <c r="N4547" s="193">
        <f>MAX(0,(I4547-'2031 forecast'!$C$10))</f>
        <v>0.33410662370886879</v>
      </c>
      <c r="O4547" s="193">
        <f>MAX(0,(J4547-'2031 forecast'!$C$10))</f>
        <v>0.55860634046264757</v>
      </c>
      <c r="P4547" s="175" t="str">
        <f t="shared" si="725"/>
        <v/>
      </c>
      <c r="Q4547" s="175" t="str">
        <f t="shared" si="726"/>
        <v/>
      </c>
    </row>
    <row r="4548" spans="1:17" s="1" customFormat="1" x14ac:dyDescent="0.3">
      <c r="A4548" s="189">
        <f t="shared" si="724"/>
        <v>44020.333333322313</v>
      </c>
      <c r="B4548" s="190">
        <f t="shared" si="719"/>
        <v>44020</v>
      </c>
      <c r="C4548" s="1">
        <f t="shared" si="720"/>
        <v>8</v>
      </c>
      <c r="D4548" s="191">
        <v>4.0958983241130396</v>
      </c>
      <c r="E4548" s="192">
        <f t="shared" si="721"/>
        <v>1.4222452756096894E-4</v>
      </c>
      <c r="F4548" s="193">
        <f t="shared" si="722"/>
        <v>6.1068311154387045</v>
      </c>
      <c r="G4548" s="193">
        <f t="shared" si="729"/>
        <v>6.3326518661936317</v>
      </c>
      <c r="H4548" s="193">
        <f t="shared" si="729"/>
        <v>6.5668231035606084</v>
      </c>
      <c r="I4548" s="193">
        <f t="shared" si="729"/>
        <v>6.80965361504665</v>
      </c>
      <c r="J4548" s="193">
        <f t="shared" si="729"/>
        <v>7.0614636066220227</v>
      </c>
      <c r="K4548" s="193">
        <f>MAX(0,(F4548-'2031 forecast'!$C$10))</f>
        <v>0.36983111543870439</v>
      </c>
      <c r="L4548" s="193">
        <f>MAX(0,(G4548-'2031 forecast'!$C$10))</f>
        <v>0.59565186619363164</v>
      </c>
      <c r="M4548" s="193">
        <f>MAX(0,(H4548-'2031 forecast'!$C$10))</f>
        <v>0.82982310356060829</v>
      </c>
      <c r="N4548" s="193">
        <f>MAX(0,(I4548-'2031 forecast'!$C$10))</f>
        <v>1.0726536150466499</v>
      </c>
      <c r="O4548" s="193">
        <f>MAX(0,(J4548-'2031 forecast'!$C$10))</f>
        <v>1.3244636066220226</v>
      </c>
      <c r="P4548" s="175">
        <f t="shared" si="725"/>
        <v>1</v>
      </c>
      <c r="Q4548" s="175" t="str">
        <f t="shared" si="726"/>
        <v/>
      </c>
    </row>
    <row r="4549" spans="1:17" s="1" customFormat="1" x14ac:dyDescent="0.3">
      <c r="A4549" s="189">
        <f t="shared" si="724"/>
        <v>44020.374999988977</v>
      </c>
      <c r="B4549" s="190">
        <f t="shared" ref="B4549:B4612" si="730">INT(A4549)</f>
        <v>44020</v>
      </c>
      <c r="C4549" s="1">
        <f t="shared" ref="C4549:C4612" si="731">HOUR(A4549)</f>
        <v>9</v>
      </c>
      <c r="D4549" s="191">
        <v>4.6003563897666675</v>
      </c>
      <c r="E4549" s="192">
        <f t="shared" ref="E4549:E4612" si="732">D4549/SUM($D$4:$D$8763)</f>
        <v>1.5974115135983827E-4</v>
      </c>
      <c r="F4549" s="193">
        <f t="shared" ref="F4549:F4612" si="733">E4549*$F$2</f>
        <v>6.8589592123769272</v>
      </c>
      <c r="G4549" s="193">
        <f t="shared" si="729"/>
        <v>7.1125924453020382</v>
      </c>
      <c r="H4549" s="193">
        <f t="shared" si="729"/>
        <v>7.375604625506492</v>
      </c>
      <c r="I4549" s="193">
        <f t="shared" si="729"/>
        <v>7.6483425713115869</v>
      </c>
      <c r="J4549" s="193">
        <f t="shared" si="729"/>
        <v>7.9311659258199549</v>
      </c>
      <c r="K4549" s="193">
        <f>MAX(0,(F4549-'2031 forecast'!$C$10))</f>
        <v>1.1219592123769271</v>
      </c>
      <c r="L4549" s="193">
        <f>MAX(0,(G4549-'2031 forecast'!$C$10))</f>
        <v>1.3755924453020381</v>
      </c>
      <c r="M4549" s="193">
        <f>MAX(0,(H4549-'2031 forecast'!$C$10))</f>
        <v>1.6386046255064919</v>
      </c>
      <c r="N4549" s="193">
        <f>MAX(0,(I4549-'2031 forecast'!$C$10))</f>
        <v>1.9113425713115868</v>
      </c>
      <c r="O4549" s="193">
        <f>MAX(0,(J4549-'2031 forecast'!$C$10))</f>
        <v>2.1941659258199548</v>
      </c>
      <c r="P4549" s="175">
        <f t="shared" si="725"/>
        <v>2</v>
      </c>
      <c r="Q4549" s="175" t="str">
        <f t="shared" si="726"/>
        <v/>
      </c>
    </row>
    <row r="4550" spans="1:17" s="1" customFormat="1" x14ac:dyDescent="0.3">
      <c r="A4550" s="189">
        <f t="shared" ref="A4550:A4613" si="734">A4549 + TIME(1,0,0)</f>
        <v>44020.416666655641</v>
      </c>
      <c r="B4550" s="190">
        <f t="shared" si="730"/>
        <v>44020</v>
      </c>
      <c r="C4550" s="1">
        <f t="shared" si="731"/>
        <v>10</v>
      </c>
      <c r="D4550" s="191">
        <v>4.8864669344657399</v>
      </c>
      <c r="E4550" s="192">
        <f t="shared" si="732"/>
        <v>1.6967595291740594E-4</v>
      </c>
      <c r="F4550" s="193">
        <f t="shared" si="733"/>
        <v>7.2855393270583066</v>
      </c>
      <c r="G4550" s="193">
        <f t="shared" si="729"/>
        <v>7.5549468036023288</v>
      </c>
      <c r="H4550" s="193">
        <f t="shared" si="729"/>
        <v>7.8343165334757989</v>
      </c>
      <c r="I4550" s="193">
        <f t="shared" si="729"/>
        <v>8.1240169047155799</v>
      </c>
      <c r="J4550" s="193">
        <f t="shared" si="729"/>
        <v>8.4244299277531116</v>
      </c>
      <c r="K4550" s="193">
        <f>MAX(0,(F4550-'2031 forecast'!$C$10))</f>
        <v>1.5485393270583065</v>
      </c>
      <c r="L4550" s="193">
        <f>MAX(0,(G4550-'2031 forecast'!$C$10))</f>
        <v>1.8179468036023287</v>
      </c>
      <c r="M4550" s="193">
        <f>MAX(0,(H4550-'2031 forecast'!$C$10))</f>
        <v>2.0973165334757988</v>
      </c>
      <c r="N4550" s="193">
        <f>MAX(0,(I4550-'2031 forecast'!$C$10))</f>
        <v>2.3870169047155798</v>
      </c>
      <c r="O4550" s="193">
        <f>MAX(0,(J4550-'2031 forecast'!$C$10))</f>
        <v>2.6874299277531115</v>
      </c>
      <c r="P4550" s="175">
        <f t="shared" ref="P4550:P4613" si="735">IF(K4550&gt;0,IF(K4549&gt;0,P4549+1,1),"")</f>
        <v>3</v>
      </c>
      <c r="Q4550" s="175" t="str">
        <f t="shared" ref="Q4550:Q4613" si="736">IF(AND(K4550&gt;0,K4551=0),P4550,"")</f>
        <v/>
      </c>
    </row>
    <row r="4551" spans="1:17" s="1" customFormat="1" x14ac:dyDescent="0.3">
      <c r="A4551" s="189">
        <f t="shared" si="734"/>
        <v>44020.458333322305</v>
      </c>
      <c r="B4551" s="190">
        <f t="shared" si="730"/>
        <v>44020</v>
      </c>
      <c r="C4551" s="1">
        <f t="shared" si="731"/>
        <v>11</v>
      </c>
      <c r="D4551" s="191">
        <v>5.1123436802807971</v>
      </c>
      <c r="E4551" s="192">
        <f t="shared" si="732"/>
        <v>1.7751921730495938E-4</v>
      </c>
      <c r="F4551" s="193">
        <f t="shared" si="733"/>
        <v>7.6223131018067649</v>
      </c>
      <c r="G4551" s="193">
        <f t="shared" si="729"/>
        <v>7.9041739285762418</v>
      </c>
      <c r="H4551" s="193">
        <f t="shared" si="729"/>
        <v>8.196457513451568</v>
      </c>
      <c r="I4551" s="193">
        <f t="shared" si="729"/>
        <v>8.499549273192418</v>
      </c>
      <c r="J4551" s="193">
        <f t="shared" si="729"/>
        <v>8.8138488766477074</v>
      </c>
      <c r="K4551" s="193">
        <f>MAX(0,(F4551-'2031 forecast'!$C$10))</f>
        <v>1.8853131018067648</v>
      </c>
      <c r="L4551" s="193">
        <f>MAX(0,(G4551-'2031 forecast'!$C$10))</f>
        <v>2.1671739285762417</v>
      </c>
      <c r="M4551" s="193">
        <f>MAX(0,(H4551-'2031 forecast'!$C$10))</f>
        <v>2.4594575134515679</v>
      </c>
      <c r="N4551" s="193">
        <f>MAX(0,(I4551-'2031 forecast'!$C$10))</f>
        <v>2.7625492731924179</v>
      </c>
      <c r="O4551" s="193">
        <f>MAX(0,(J4551-'2031 forecast'!$C$10))</f>
        <v>3.0768488766477073</v>
      </c>
      <c r="P4551" s="175">
        <f t="shared" si="735"/>
        <v>4</v>
      </c>
      <c r="Q4551" s="175" t="str">
        <f t="shared" si="736"/>
        <v/>
      </c>
    </row>
    <row r="4552" spans="1:17" s="1" customFormat="1" x14ac:dyDescent="0.3">
      <c r="A4552" s="189">
        <f t="shared" si="734"/>
        <v>44020.49999998897</v>
      </c>
      <c r="B4552" s="190">
        <f t="shared" si="730"/>
        <v>44020</v>
      </c>
      <c r="C4552" s="1">
        <f t="shared" si="731"/>
        <v>12</v>
      </c>
      <c r="D4552" s="191">
        <v>5.5038633730268955</v>
      </c>
      <c r="E4552" s="192">
        <f t="shared" si="732"/>
        <v>1.9111420891005195E-4</v>
      </c>
      <c r="F4552" s="193">
        <f t="shared" si="733"/>
        <v>8.2060543113707567</v>
      </c>
      <c r="G4552" s="193">
        <f t="shared" si="729"/>
        <v>8.50950094519769</v>
      </c>
      <c r="H4552" s="193">
        <f t="shared" si="729"/>
        <v>8.8241685454095649</v>
      </c>
      <c r="I4552" s="193">
        <f t="shared" si="729"/>
        <v>9.1504720452189332</v>
      </c>
      <c r="J4552" s="193">
        <f t="shared" si="729"/>
        <v>9.4888417213983391</v>
      </c>
      <c r="K4552" s="193">
        <f>MAX(0,(F4552-'2031 forecast'!$C$10))</f>
        <v>2.4690543113707566</v>
      </c>
      <c r="L4552" s="193">
        <f>MAX(0,(G4552-'2031 forecast'!$C$10))</f>
        <v>2.7725009451976899</v>
      </c>
      <c r="M4552" s="193">
        <f>MAX(0,(H4552-'2031 forecast'!$C$10))</f>
        <v>3.0871685454095648</v>
      </c>
      <c r="N4552" s="193">
        <f>MAX(0,(I4552-'2031 forecast'!$C$10))</f>
        <v>3.4134720452189331</v>
      </c>
      <c r="O4552" s="193">
        <f>MAX(0,(J4552-'2031 forecast'!$C$10))</f>
        <v>3.751841721398339</v>
      </c>
      <c r="P4552" s="175">
        <f t="shared" si="735"/>
        <v>5</v>
      </c>
      <c r="Q4552" s="175" t="str">
        <f t="shared" si="736"/>
        <v/>
      </c>
    </row>
    <row r="4553" spans="1:17" s="1" customFormat="1" x14ac:dyDescent="0.3">
      <c r="A4553" s="189">
        <f t="shared" si="734"/>
        <v>44020.541666655634</v>
      </c>
      <c r="B4553" s="190">
        <f t="shared" si="730"/>
        <v>44020</v>
      </c>
      <c r="C4553" s="1">
        <f t="shared" si="731"/>
        <v>13</v>
      </c>
      <c r="D4553" s="191">
        <v>5.4436295741428813</v>
      </c>
      <c r="E4553" s="192">
        <f t="shared" si="732"/>
        <v>1.8902267174003773E-4</v>
      </c>
      <c r="F4553" s="193">
        <f t="shared" si="733"/>
        <v>8.1162479714378364</v>
      </c>
      <c r="G4553" s="193">
        <f t="shared" si="729"/>
        <v>8.416373711871314</v>
      </c>
      <c r="H4553" s="193">
        <f t="shared" si="729"/>
        <v>8.7275976174160288</v>
      </c>
      <c r="I4553" s="193">
        <f t="shared" si="729"/>
        <v>9.0503300802917792</v>
      </c>
      <c r="J4553" s="193">
        <f t="shared" si="729"/>
        <v>9.3849966683597827</v>
      </c>
      <c r="K4553" s="193">
        <f>MAX(0,(F4553-'2031 forecast'!$C$10))</f>
        <v>2.3792479714378363</v>
      </c>
      <c r="L4553" s="193">
        <f>MAX(0,(G4553-'2031 forecast'!$C$10))</f>
        <v>2.6793737118713139</v>
      </c>
      <c r="M4553" s="193">
        <f>MAX(0,(H4553-'2031 forecast'!$C$10))</f>
        <v>2.9905976174160287</v>
      </c>
      <c r="N4553" s="193">
        <f>MAX(0,(I4553-'2031 forecast'!$C$10))</f>
        <v>3.3133300802917791</v>
      </c>
      <c r="O4553" s="193">
        <f>MAX(0,(J4553-'2031 forecast'!$C$10))</f>
        <v>3.6479966683597826</v>
      </c>
      <c r="P4553" s="175">
        <f t="shared" si="735"/>
        <v>6</v>
      </c>
      <c r="Q4553" s="175" t="str">
        <f t="shared" si="736"/>
        <v/>
      </c>
    </row>
    <row r="4554" spans="1:17" s="1" customFormat="1" x14ac:dyDescent="0.3">
      <c r="A4554" s="189">
        <f t="shared" si="734"/>
        <v>44020.583333322298</v>
      </c>
      <c r="B4554" s="190">
        <f t="shared" si="730"/>
        <v>44020</v>
      </c>
      <c r="C4554" s="1">
        <f t="shared" si="731"/>
        <v>14</v>
      </c>
      <c r="D4554" s="191">
        <v>5.5415094973294066</v>
      </c>
      <c r="E4554" s="192">
        <f t="shared" si="732"/>
        <v>1.924214196413109E-4</v>
      </c>
      <c r="F4554" s="193">
        <f t="shared" si="733"/>
        <v>8.2621832738288354</v>
      </c>
      <c r="G4554" s="193">
        <f t="shared" si="729"/>
        <v>8.5677054660266769</v>
      </c>
      <c r="H4554" s="193">
        <f t="shared" si="729"/>
        <v>8.8845253754055289</v>
      </c>
      <c r="I4554" s="193">
        <f t="shared" si="729"/>
        <v>9.2130607732984089</v>
      </c>
      <c r="J4554" s="193">
        <f t="shared" si="729"/>
        <v>9.5537448795474411</v>
      </c>
      <c r="K4554" s="193">
        <f>MAX(0,(F4554-'2031 forecast'!$C$10))</f>
        <v>2.5251832738288353</v>
      </c>
      <c r="L4554" s="193">
        <f>MAX(0,(G4554-'2031 forecast'!$C$10))</f>
        <v>2.8307054660266768</v>
      </c>
      <c r="M4554" s="193">
        <f>MAX(0,(H4554-'2031 forecast'!$C$10))</f>
        <v>3.1475253754055288</v>
      </c>
      <c r="N4554" s="193">
        <f>MAX(0,(I4554-'2031 forecast'!$C$10))</f>
        <v>3.4760607732984088</v>
      </c>
      <c r="O4554" s="193">
        <f>MAX(0,(J4554-'2031 forecast'!$C$10))</f>
        <v>3.816744879547441</v>
      </c>
      <c r="P4554" s="175">
        <f t="shared" si="735"/>
        <v>7</v>
      </c>
      <c r="Q4554" s="175" t="str">
        <f t="shared" si="736"/>
        <v/>
      </c>
    </row>
    <row r="4555" spans="1:17" s="1" customFormat="1" x14ac:dyDescent="0.3">
      <c r="A4555" s="189">
        <f t="shared" si="734"/>
        <v>44020.624999988962</v>
      </c>
      <c r="B4555" s="190">
        <f t="shared" si="730"/>
        <v>44020</v>
      </c>
      <c r="C4555" s="1">
        <f t="shared" si="731"/>
        <v>15</v>
      </c>
      <c r="D4555" s="191">
        <v>5.6318601956554293</v>
      </c>
      <c r="E4555" s="192">
        <f t="shared" si="732"/>
        <v>1.9555872539633228E-4</v>
      </c>
      <c r="F4555" s="193">
        <f t="shared" si="733"/>
        <v>8.3968927837282177</v>
      </c>
      <c r="G4555" s="193">
        <f t="shared" si="729"/>
        <v>8.7073963160162435</v>
      </c>
      <c r="H4555" s="193">
        <f t="shared" si="729"/>
        <v>9.0293817673958365</v>
      </c>
      <c r="I4555" s="193">
        <f t="shared" si="729"/>
        <v>9.3632737206891434</v>
      </c>
      <c r="J4555" s="193">
        <f t="shared" si="729"/>
        <v>9.7095124591052802</v>
      </c>
      <c r="K4555" s="193">
        <f>MAX(0,(F4555-'2031 forecast'!$C$10))</f>
        <v>2.6598927837282176</v>
      </c>
      <c r="L4555" s="193">
        <f>MAX(0,(G4555-'2031 forecast'!$C$10))</f>
        <v>2.9703963160162434</v>
      </c>
      <c r="M4555" s="193">
        <f>MAX(0,(H4555-'2031 forecast'!$C$10))</f>
        <v>3.2923817673958364</v>
      </c>
      <c r="N4555" s="193">
        <f>MAX(0,(I4555-'2031 forecast'!$C$10))</f>
        <v>3.6262737206891433</v>
      </c>
      <c r="O4555" s="193">
        <f>MAX(0,(J4555-'2031 forecast'!$C$10))</f>
        <v>3.9725124591052801</v>
      </c>
      <c r="P4555" s="175">
        <f t="shared" si="735"/>
        <v>8</v>
      </c>
      <c r="Q4555" s="175" t="str">
        <f t="shared" si="736"/>
        <v/>
      </c>
    </row>
    <row r="4556" spans="1:17" s="1" customFormat="1" x14ac:dyDescent="0.3">
      <c r="A4556" s="189">
        <f t="shared" si="734"/>
        <v>44020.666666655627</v>
      </c>
      <c r="B4556" s="190">
        <f t="shared" si="730"/>
        <v>44020</v>
      </c>
      <c r="C4556" s="1">
        <f t="shared" si="731"/>
        <v>16</v>
      </c>
      <c r="D4556" s="191">
        <v>5.7598570182839612</v>
      </c>
      <c r="E4556" s="192">
        <f t="shared" si="732"/>
        <v>2.0000324188261255E-4</v>
      </c>
      <c r="F4556" s="193">
        <f t="shared" si="733"/>
        <v>8.5877312560856769</v>
      </c>
      <c r="G4556" s="193">
        <f t="shared" si="729"/>
        <v>8.9052916868347936</v>
      </c>
      <c r="H4556" s="193">
        <f t="shared" si="729"/>
        <v>9.2345949893821047</v>
      </c>
      <c r="I4556" s="193">
        <f t="shared" si="729"/>
        <v>9.5760753961593519</v>
      </c>
      <c r="J4556" s="193">
        <f t="shared" si="729"/>
        <v>9.9301831968122176</v>
      </c>
      <c r="K4556" s="193">
        <f>MAX(0,(F4556-'2031 forecast'!$C$10))</f>
        <v>2.8507312560856768</v>
      </c>
      <c r="L4556" s="193">
        <f>MAX(0,(G4556-'2031 forecast'!$C$10))</f>
        <v>3.1682916868347935</v>
      </c>
      <c r="M4556" s="193">
        <f>MAX(0,(H4556-'2031 forecast'!$C$10))</f>
        <v>3.4975949893821046</v>
      </c>
      <c r="N4556" s="193">
        <f>MAX(0,(I4556-'2031 forecast'!$C$10))</f>
        <v>3.8390753961593518</v>
      </c>
      <c r="O4556" s="193">
        <f>MAX(0,(J4556-'2031 forecast'!$C$10))</f>
        <v>4.1931831968122175</v>
      </c>
      <c r="P4556" s="175">
        <f t="shared" si="735"/>
        <v>9</v>
      </c>
      <c r="Q4556" s="175" t="str">
        <f t="shared" si="736"/>
        <v/>
      </c>
    </row>
    <row r="4557" spans="1:17" s="1" customFormat="1" x14ac:dyDescent="0.3">
      <c r="A4557" s="189">
        <f t="shared" si="734"/>
        <v>44020.708333322291</v>
      </c>
      <c r="B4557" s="190">
        <f t="shared" si="730"/>
        <v>44020</v>
      </c>
      <c r="C4557" s="1">
        <f t="shared" si="731"/>
        <v>17</v>
      </c>
      <c r="D4557" s="191">
        <v>5.533980272468904</v>
      </c>
      <c r="E4557" s="192">
        <f t="shared" si="732"/>
        <v>1.9215997749505911E-4</v>
      </c>
      <c r="F4557" s="193">
        <f t="shared" si="733"/>
        <v>8.2509574813372186</v>
      </c>
      <c r="G4557" s="193">
        <f t="shared" si="729"/>
        <v>8.5560645618608806</v>
      </c>
      <c r="H4557" s="193">
        <f t="shared" si="729"/>
        <v>8.8724540094063364</v>
      </c>
      <c r="I4557" s="193">
        <f t="shared" si="729"/>
        <v>9.2005430276825138</v>
      </c>
      <c r="J4557" s="193">
        <f t="shared" si="729"/>
        <v>9.5407642479176218</v>
      </c>
      <c r="K4557" s="193">
        <f>MAX(0,(F4557-'2031 forecast'!$C$10))</f>
        <v>2.5139574813372185</v>
      </c>
      <c r="L4557" s="193">
        <f>MAX(0,(G4557-'2031 forecast'!$C$10))</f>
        <v>2.8190645618608805</v>
      </c>
      <c r="M4557" s="193">
        <f>MAX(0,(H4557-'2031 forecast'!$C$10))</f>
        <v>3.1354540094063363</v>
      </c>
      <c r="N4557" s="193">
        <f>MAX(0,(I4557-'2031 forecast'!$C$10))</f>
        <v>3.4635430276825137</v>
      </c>
      <c r="O4557" s="193">
        <f>MAX(0,(J4557-'2031 forecast'!$C$10))</f>
        <v>3.8037642479176217</v>
      </c>
      <c r="P4557" s="175">
        <f t="shared" si="735"/>
        <v>10</v>
      </c>
      <c r="Q4557" s="175" t="str">
        <f t="shared" si="736"/>
        <v/>
      </c>
    </row>
    <row r="4558" spans="1:17" s="1" customFormat="1" x14ac:dyDescent="0.3">
      <c r="A4558" s="189">
        <f t="shared" si="734"/>
        <v>44020.749999988955</v>
      </c>
      <c r="B4558" s="190">
        <f t="shared" si="730"/>
        <v>44020</v>
      </c>
      <c r="C4558" s="1">
        <f t="shared" si="731"/>
        <v>18</v>
      </c>
      <c r="D4558" s="191">
        <v>5.3081035266538468</v>
      </c>
      <c r="E4558" s="192">
        <f t="shared" si="732"/>
        <v>1.8431671310750568E-4</v>
      </c>
      <c r="F4558" s="193">
        <f t="shared" si="733"/>
        <v>7.9141837065887612</v>
      </c>
      <c r="G4558" s="193">
        <f t="shared" si="729"/>
        <v>8.2068374368869659</v>
      </c>
      <c r="H4558" s="193">
        <f t="shared" si="729"/>
        <v>8.5103130294305664</v>
      </c>
      <c r="I4558" s="193">
        <f t="shared" si="729"/>
        <v>8.8250106592056756</v>
      </c>
      <c r="J4558" s="193">
        <f t="shared" si="729"/>
        <v>9.1513452990230242</v>
      </c>
      <c r="K4558" s="193">
        <f>MAX(0,(F4558-'2031 forecast'!$C$10))</f>
        <v>2.1771837065887611</v>
      </c>
      <c r="L4558" s="193">
        <f>MAX(0,(G4558-'2031 forecast'!$C$10))</f>
        <v>2.4698374368869658</v>
      </c>
      <c r="M4558" s="193">
        <f>MAX(0,(H4558-'2031 forecast'!$C$10))</f>
        <v>2.7733130294305663</v>
      </c>
      <c r="N4558" s="193">
        <f>MAX(0,(I4558-'2031 forecast'!$C$10))</f>
        <v>3.0880106592056755</v>
      </c>
      <c r="O4558" s="193">
        <f>MAX(0,(J4558-'2031 forecast'!$C$10))</f>
        <v>3.4143452990230241</v>
      </c>
      <c r="P4558" s="175">
        <f t="shared" si="735"/>
        <v>11</v>
      </c>
      <c r="Q4558" s="175" t="str">
        <f t="shared" si="736"/>
        <v/>
      </c>
    </row>
    <row r="4559" spans="1:17" s="1" customFormat="1" x14ac:dyDescent="0.3">
      <c r="A4559" s="189">
        <f t="shared" si="734"/>
        <v>44020.791666655619</v>
      </c>
      <c r="B4559" s="190">
        <f t="shared" si="730"/>
        <v>44020</v>
      </c>
      <c r="C4559" s="1">
        <f t="shared" si="731"/>
        <v>19</v>
      </c>
      <c r="D4559" s="191">
        <v>5.2930450769328425</v>
      </c>
      <c r="E4559" s="192">
        <f t="shared" si="732"/>
        <v>1.8379382881500211E-4</v>
      </c>
      <c r="F4559" s="193">
        <f t="shared" si="733"/>
        <v>7.8917321216055303</v>
      </c>
      <c r="G4559" s="193">
        <f t="shared" si="729"/>
        <v>8.1835556285553714</v>
      </c>
      <c r="H4559" s="193">
        <f t="shared" si="729"/>
        <v>8.4861702974321815</v>
      </c>
      <c r="I4559" s="193">
        <f t="shared" si="729"/>
        <v>8.7999751679738871</v>
      </c>
      <c r="J4559" s="193">
        <f t="shared" si="729"/>
        <v>9.1253840357633837</v>
      </c>
      <c r="K4559" s="193">
        <f>MAX(0,(F4559-'2031 forecast'!$C$10))</f>
        <v>2.1547321216055302</v>
      </c>
      <c r="L4559" s="193">
        <f>MAX(0,(G4559-'2031 forecast'!$C$10))</f>
        <v>2.4465556285553713</v>
      </c>
      <c r="M4559" s="193">
        <f>MAX(0,(H4559-'2031 forecast'!$C$10))</f>
        <v>2.7491702974321814</v>
      </c>
      <c r="N4559" s="193">
        <f>MAX(0,(I4559-'2031 forecast'!$C$10))</f>
        <v>3.062975167973887</v>
      </c>
      <c r="O4559" s="193">
        <f>MAX(0,(J4559-'2031 forecast'!$C$10))</f>
        <v>3.3883840357633837</v>
      </c>
      <c r="P4559" s="175">
        <f t="shared" si="735"/>
        <v>12</v>
      </c>
      <c r="Q4559" s="175" t="str">
        <f t="shared" si="736"/>
        <v/>
      </c>
    </row>
    <row r="4560" spans="1:17" s="1" customFormat="1" x14ac:dyDescent="0.3">
      <c r="A4560" s="189">
        <f t="shared" si="734"/>
        <v>44020.833333322284</v>
      </c>
      <c r="B4560" s="190">
        <f t="shared" si="730"/>
        <v>44020</v>
      </c>
      <c r="C4560" s="1">
        <f t="shared" si="731"/>
        <v>20</v>
      </c>
      <c r="D4560" s="191">
        <v>4.8563500350237314</v>
      </c>
      <c r="E4560" s="192">
        <f t="shared" si="732"/>
        <v>1.6863018433239878E-4</v>
      </c>
      <c r="F4560" s="193">
        <f t="shared" si="733"/>
        <v>7.2406361570918438</v>
      </c>
      <c r="G4560" s="193">
        <f t="shared" si="729"/>
        <v>7.5083831869391382</v>
      </c>
      <c r="H4560" s="193">
        <f t="shared" si="729"/>
        <v>7.7860310694790282</v>
      </c>
      <c r="I4560" s="193">
        <f t="shared" si="729"/>
        <v>8.0739459222520011</v>
      </c>
      <c r="J4560" s="193">
        <f t="shared" si="729"/>
        <v>8.372507401233829</v>
      </c>
      <c r="K4560" s="193">
        <f>MAX(0,(F4560-'2031 forecast'!$C$10))</f>
        <v>1.5036361570918437</v>
      </c>
      <c r="L4560" s="193">
        <f>MAX(0,(G4560-'2031 forecast'!$C$10))</f>
        <v>1.7713831869391381</v>
      </c>
      <c r="M4560" s="193">
        <f>MAX(0,(H4560-'2031 forecast'!$C$10))</f>
        <v>2.0490310694790281</v>
      </c>
      <c r="N4560" s="193">
        <f>MAX(0,(I4560-'2031 forecast'!$C$10))</f>
        <v>2.336945922252001</v>
      </c>
      <c r="O4560" s="193">
        <f>MAX(0,(J4560-'2031 forecast'!$C$10))</f>
        <v>2.6355074012338289</v>
      </c>
      <c r="P4560" s="175">
        <f t="shared" si="735"/>
        <v>13</v>
      </c>
      <c r="Q4560" s="175" t="str">
        <f t="shared" si="736"/>
        <v/>
      </c>
    </row>
    <row r="4561" spans="1:17" s="1" customFormat="1" x14ac:dyDescent="0.3">
      <c r="A4561" s="189">
        <f t="shared" si="734"/>
        <v>44020.874999988948</v>
      </c>
      <c r="B4561" s="190">
        <f t="shared" si="730"/>
        <v>44020</v>
      </c>
      <c r="C4561" s="1">
        <f t="shared" si="731"/>
        <v>21</v>
      </c>
      <c r="D4561" s="191">
        <v>4.5100056914406439</v>
      </c>
      <c r="E4561" s="192">
        <f t="shared" si="732"/>
        <v>1.5660384560481686E-4</v>
      </c>
      <c r="F4561" s="193">
        <f t="shared" si="733"/>
        <v>6.7242497024775423</v>
      </c>
      <c r="G4561" s="193">
        <f t="shared" si="729"/>
        <v>6.9729015953124716</v>
      </c>
      <c r="H4561" s="193">
        <f t="shared" si="729"/>
        <v>7.2307482335161826</v>
      </c>
      <c r="I4561" s="193">
        <f t="shared" si="729"/>
        <v>7.4981296239208506</v>
      </c>
      <c r="J4561" s="193">
        <f t="shared" si="729"/>
        <v>7.775398346262115</v>
      </c>
      <c r="K4561" s="193">
        <f>MAX(0,(F4561-'2031 forecast'!$C$10))</f>
        <v>0.98724970247754218</v>
      </c>
      <c r="L4561" s="193">
        <f>MAX(0,(G4561-'2031 forecast'!$C$10))</f>
        <v>1.2359015953124715</v>
      </c>
      <c r="M4561" s="193">
        <f>MAX(0,(H4561-'2031 forecast'!$C$10))</f>
        <v>1.4937482335161825</v>
      </c>
      <c r="N4561" s="193">
        <f>MAX(0,(I4561-'2031 forecast'!$C$10))</f>
        <v>1.7611296239208505</v>
      </c>
      <c r="O4561" s="193">
        <f>MAX(0,(J4561-'2031 forecast'!$C$10))</f>
        <v>2.0383983462621149</v>
      </c>
      <c r="P4561" s="175">
        <f t="shared" si="735"/>
        <v>14</v>
      </c>
      <c r="Q4561" s="175" t="str">
        <f t="shared" si="736"/>
        <v/>
      </c>
    </row>
    <row r="4562" spans="1:17" s="1" customFormat="1" x14ac:dyDescent="0.3">
      <c r="A4562" s="189">
        <f t="shared" si="734"/>
        <v>44020.916666655612</v>
      </c>
      <c r="B4562" s="190">
        <f t="shared" si="730"/>
        <v>44020</v>
      </c>
      <c r="C4562" s="1">
        <f t="shared" si="731"/>
        <v>22</v>
      </c>
      <c r="D4562" s="191">
        <v>4.171190572718058</v>
      </c>
      <c r="E4562" s="192">
        <f t="shared" si="732"/>
        <v>1.4483894902348672E-4</v>
      </c>
      <c r="F4562" s="193">
        <f t="shared" si="733"/>
        <v>6.2190890403548558</v>
      </c>
      <c r="G4562" s="193">
        <f t="shared" si="729"/>
        <v>6.4490609078516021</v>
      </c>
      <c r="H4562" s="193">
        <f t="shared" si="729"/>
        <v>6.6875367635525302</v>
      </c>
      <c r="I4562" s="193">
        <f t="shared" si="729"/>
        <v>6.9348310712055952</v>
      </c>
      <c r="J4562" s="193">
        <f t="shared" si="729"/>
        <v>7.1912699229202204</v>
      </c>
      <c r="K4562" s="193">
        <f>MAX(0,(F4562-'2031 forecast'!$C$10))</f>
        <v>0.48208904035485567</v>
      </c>
      <c r="L4562" s="193">
        <f>MAX(0,(G4562-'2031 forecast'!$C$10))</f>
        <v>0.71206090785160203</v>
      </c>
      <c r="M4562" s="193">
        <f>MAX(0,(H4562-'2031 forecast'!$C$10))</f>
        <v>0.95053676355253014</v>
      </c>
      <c r="N4562" s="193">
        <f>MAX(0,(I4562-'2031 forecast'!$C$10))</f>
        <v>1.1978310712055951</v>
      </c>
      <c r="O4562" s="193">
        <f>MAX(0,(J4562-'2031 forecast'!$C$10))</f>
        <v>1.4542699229202203</v>
      </c>
      <c r="P4562" s="175">
        <f t="shared" si="735"/>
        <v>15</v>
      </c>
      <c r="Q4562" s="175" t="str">
        <f t="shared" si="736"/>
        <v/>
      </c>
    </row>
    <row r="4563" spans="1:17" s="1" customFormat="1" x14ac:dyDescent="0.3">
      <c r="A4563" s="189">
        <f t="shared" si="734"/>
        <v>44020.958333322276</v>
      </c>
      <c r="B4563" s="190">
        <f t="shared" si="730"/>
        <v>44020</v>
      </c>
      <c r="C4563" s="1">
        <f t="shared" si="731"/>
        <v>23</v>
      </c>
      <c r="D4563" s="191">
        <v>3.8775508031584835</v>
      </c>
      <c r="E4563" s="192">
        <f t="shared" si="732"/>
        <v>1.3464270531966726E-4</v>
      </c>
      <c r="F4563" s="193">
        <f t="shared" si="733"/>
        <v>5.7812831331818604</v>
      </c>
      <c r="G4563" s="193">
        <f t="shared" si="729"/>
        <v>5.9950656453855142</v>
      </c>
      <c r="H4563" s="193">
        <f t="shared" si="729"/>
        <v>6.2167534895840308</v>
      </c>
      <c r="I4563" s="193">
        <f t="shared" si="729"/>
        <v>6.4466389921857061</v>
      </c>
      <c r="J4563" s="193">
        <f t="shared" si="729"/>
        <v>6.6850252893572444</v>
      </c>
      <c r="K4563" s="193">
        <f>MAX(0,(F4563-'2031 forecast'!$C$10))</f>
        <v>4.4283133181860279E-2</v>
      </c>
      <c r="L4563" s="193">
        <f>MAX(0,(G4563-'2031 forecast'!$C$10))</f>
        <v>0.25806564538551413</v>
      </c>
      <c r="M4563" s="193">
        <f>MAX(0,(H4563-'2031 forecast'!$C$10))</f>
        <v>0.47975348958403075</v>
      </c>
      <c r="N4563" s="193">
        <f>MAX(0,(I4563-'2031 forecast'!$C$10))</f>
        <v>0.70963899218570603</v>
      </c>
      <c r="O4563" s="193">
        <f>MAX(0,(J4563-'2031 forecast'!$C$10))</f>
        <v>0.94802528935724428</v>
      </c>
      <c r="P4563" s="175">
        <f t="shared" si="735"/>
        <v>16</v>
      </c>
      <c r="Q4563" s="175">
        <f t="shared" si="736"/>
        <v>16</v>
      </c>
    </row>
    <row r="4564" spans="1:17" s="1" customFormat="1" x14ac:dyDescent="0.3">
      <c r="A4564" s="189">
        <f t="shared" si="734"/>
        <v>44020.999999988941</v>
      </c>
      <c r="B4564" s="190">
        <f t="shared" si="730"/>
        <v>44020</v>
      </c>
      <c r="C4564" s="1">
        <f t="shared" si="731"/>
        <v>0</v>
      </c>
      <c r="D4564" s="191">
        <v>3.6140279330409166</v>
      </c>
      <c r="E4564" s="192">
        <f t="shared" si="732"/>
        <v>1.254922302008549E-4</v>
      </c>
      <c r="F4564" s="193">
        <f t="shared" si="733"/>
        <v>5.388380395975326</v>
      </c>
      <c r="G4564" s="193">
        <f t="shared" si="729"/>
        <v>5.5876339995826143</v>
      </c>
      <c r="H4564" s="193">
        <f t="shared" si="729"/>
        <v>5.7942556796122995</v>
      </c>
      <c r="I4564" s="193">
        <f t="shared" si="729"/>
        <v>6.008517895629395</v>
      </c>
      <c r="J4564" s="193">
        <f t="shared" si="729"/>
        <v>6.2307031823135475</v>
      </c>
      <c r="K4564" s="193">
        <f>MAX(0,(F4564-'2031 forecast'!$C$10))</f>
        <v>0</v>
      </c>
      <c r="L4564" s="193">
        <f>MAX(0,(G4564-'2031 forecast'!$C$10))</f>
        <v>0</v>
      </c>
      <c r="M4564" s="193">
        <f>MAX(0,(H4564-'2031 forecast'!$C$10))</f>
        <v>5.7255679612299382E-2</v>
      </c>
      <c r="N4564" s="193">
        <f>MAX(0,(I4564-'2031 forecast'!$C$10))</f>
        <v>0.27151789562939488</v>
      </c>
      <c r="O4564" s="193">
        <f>MAX(0,(J4564-'2031 forecast'!$C$10))</f>
        <v>0.49370318231354737</v>
      </c>
      <c r="P4564" s="175" t="str">
        <f t="shared" si="735"/>
        <v/>
      </c>
      <c r="Q4564" s="175" t="str">
        <f t="shared" si="736"/>
        <v/>
      </c>
    </row>
    <row r="4565" spans="1:17" s="1" customFormat="1" x14ac:dyDescent="0.3">
      <c r="A4565" s="189">
        <f t="shared" si="734"/>
        <v>44021.041666655605</v>
      </c>
      <c r="B4565" s="190">
        <f t="shared" si="730"/>
        <v>44021</v>
      </c>
      <c r="C4565" s="1">
        <f t="shared" si="731"/>
        <v>1</v>
      </c>
      <c r="D4565" s="191">
        <v>3.31285893862084</v>
      </c>
      <c r="E4565" s="192">
        <f t="shared" si="732"/>
        <v>1.1503454435078367E-4</v>
      </c>
      <c r="F4565" s="193">
        <f t="shared" si="733"/>
        <v>4.9393486963107156</v>
      </c>
      <c r="G4565" s="193">
        <f t="shared" ref="G4565:J4584" si="737">$E4565*G$2</f>
        <v>5.1219978329507301</v>
      </c>
      <c r="H4565" s="193">
        <f t="shared" si="737"/>
        <v>5.3114010396446085</v>
      </c>
      <c r="I4565" s="193">
        <f t="shared" si="737"/>
        <v>5.5078080709936126</v>
      </c>
      <c r="J4565" s="193">
        <f t="shared" si="737"/>
        <v>5.7114779171207521</v>
      </c>
      <c r="K4565" s="193">
        <f>MAX(0,(F4565-'2031 forecast'!$C$10))</f>
        <v>0</v>
      </c>
      <c r="L4565" s="193">
        <f>MAX(0,(G4565-'2031 forecast'!$C$10))</f>
        <v>0</v>
      </c>
      <c r="M4565" s="193">
        <f>MAX(0,(H4565-'2031 forecast'!$C$10))</f>
        <v>0</v>
      </c>
      <c r="N4565" s="193">
        <f>MAX(0,(I4565-'2031 forecast'!$C$10))</f>
        <v>0</v>
      </c>
      <c r="O4565" s="193">
        <f>MAX(0,(J4565-'2031 forecast'!$C$10))</f>
        <v>0</v>
      </c>
      <c r="P4565" s="175" t="str">
        <f t="shared" si="735"/>
        <v/>
      </c>
      <c r="Q4565" s="175" t="str">
        <f t="shared" si="736"/>
        <v/>
      </c>
    </row>
    <row r="4566" spans="1:17" s="1" customFormat="1" x14ac:dyDescent="0.3">
      <c r="A4566" s="189">
        <f t="shared" si="734"/>
        <v>44021.083333322269</v>
      </c>
      <c r="B4566" s="190">
        <f t="shared" si="730"/>
        <v>44021</v>
      </c>
      <c r="C4566" s="1">
        <f t="shared" si="731"/>
        <v>2</v>
      </c>
      <c r="D4566" s="191">
        <v>3.1999205657133114</v>
      </c>
      <c r="E4566" s="192">
        <f t="shared" si="732"/>
        <v>1.1111291215700695E-4</v>
      </c>
      <c r="F4566" s="193">
        <f t="shared" si="733"/>
        <v>4.7709618089364865</v>
      </c>
      <c r="G4566" s="193">
        <f t="shared" si="737"/>
        <v>4.9473842704637736</v>
      </c>
      <c r="H4566" s="193">
        <f t="shared" si="737"/>
        <v>5.1303305496567244</v>
      </c>
      <c r="I4566" s="193">
        <f t="shared" si="737"/>
        <v>5.3200418867551944</v>
      </c>
      <c r="J4566" s="193">
        <f t="shared" si="737"/>
        <v>5.5167684426734533</v>
      </c>
      <c r="K4566" s="193">
        <f>MAX(0,(F4566-'2031 forecast'!$C$10))</f>
        <v>0</v>
      </c>
      <c r="L4566" s="193">
        <f>MAX(0,(G4566-'2031 forecast'!$C$10))</f>
        <v>0</v>
      </c>
      <c r="M4566" s="193">
        <f>MAX(0,(H4566-'2031 forecast'!$C$10))</f>
        <v>0</v>
      </c>
      <c r="N4566" s="193">
        <f>MAX(0,(I4566-'2031 forecast'!$C$10))</f>
        <v>0</v>
      </c>
      <c r="O4566" s="193">
        <f>MAX(0,(J4566-'2031 forecast'!$C$10))</f>
        <v>0</v>
      </c>
      <c r="P4566" s="175" t="str">
        <f t="shared" si="735"/>
        <v/>
      </c>
      <c r="Q4566" s="175" t="str">
        <f t="shared" si="736"/>
        <v/>
      </c>
    </row>
    <row r="4567" spans="1:17" s="1" customFormat="1" x14ac:dyDescent="0.3">
      <c r="A4567" s="189">
        <f t="shared" si="734"/>
        <v>44021.124999988933</v>
      </c>
      <c r="B4567" s="190">
        <f t="shared" si="730"/>
        <v>44021</v>
      </c>
      <c r="C4567" s="1">
        <f t="shared" si="731"/>
        <v>3</v>
      </c>
      <c r="D4567" s="191">
        <v>3.1246283171082929</v>
      </c>
      <c r="E4567" s="192">
        <f t="shared" si="732"/>
        <v>1.0849849069448915E-4</v>
      </c>
      <c r="F4567" s="193">
        <f t="shared" si="733"/>
        <v>4.6587038840203343</v>
      </c>
      <c r="G4567" s="193">
        <f t="shared" si="737"/>
        <v>4.8309752288058032</v>
      </c>
      <c r="H4567" s="193">
        <f t="shared" si="737"/>
        <v>5.0096168896648017</v>
      </c>
      <c r="I4567" s="193">
        <f t="shared" si="737"/>
        <v>5.1948644305962492</v>
      </c>
      <c r="J4567" s="193">
        <f t="shared" si="737"/>
        <v>5.3869621263752556</v>
      </c>
      <c r="K4567" s="193">
        <f>MAX(0,(F4567-'2031 forecast'!$C$10))</f>
        <v>0</v>
      </c>
      <c r="L4567" s="193">
        <f>MAX(0,(G4567-'2031 forecast'!$C$10))</f>
        <v>0</v>
      </c>
      <c r="M4567" s="193">
        <f>MAX(0,(H4567-'2031 forecast'!$C$10))</f>
        <v>0</v>
      </c>
      <c r="N4567" s="193">
        <f>MAX(0,(I4567-'2031 forecast'!$C$10))</f>
        <v>0</v>
      </c>
      <c r="O4567" s="193">
        <f>MAX(0,(J4567-'2031 forecast'!$C$10))</f>
        <v>0</v>
      </c>
      <c r="P4567" s="175" t="str">
        <f t="shared" si="735"/>
        <v/>
      </c>
      <c r="Q4567" s="175" t="str">
        <f t="shared" si="736"/>
        <v/>
      </c>
    </row>
    <row r="4568" spans="1:17" s="1" customFormat="1" x14ac:dyDescent="0.3">
      <c r="A4568" s="189">
        <f t="shared" si="734"/>
        <v>44021.166666655598</v>
      </c>
      <c r="B4568" s="190">
        <f t="shared" si="730"/>
        <v>44021</v>
      </c>
      <c r="C4568" s="1">
        <f t="shared" si="731"/>
        <v>4</v>
      </c>
      <c r="D4568" s="191">
        <v>3.0945114176662849</v>
      </c>
      <c r="E4568" s="192">
        <f t="shared" si="732"/>
        <v>1.0745272210948202E-4</v>
      </c>
      <c r="F4568" s="193">
        <f t="shared" si="733"/>
        <v>4.6138007140538733</v>
      </c>
      <c r="G4568" s="193">
        <f t="shared" si="737"/>
        <v>4.7844116121426143</v>
      </c>
      <c r="H4568" s="193">
        <f t="shared" si="737"/>
        <v>4.9613314256680319</v>
      </c>
      <c r="I4568" s="193">
        <f t="shared" si="737"/>
        <v>5.1447934481326705</v>
      </c>
      <c r="J4568" s="193">
        <f t="shared" si="737"/>
        <v>5.3350395998559756</v>
      </c>
      <c r="K4568" s="193">
        <f>MAX(0,(F4568-'2031 forecast'!$C$10))</f>
        <v>0</v>
      </c>
      <c r="L4568" s="193">
        <f>MAX(0,(G4568-'2031 forecast'!$C$10))</f>
        <v>0</v>
      </c>
      <c r="M4568" s="193">
        <f>MAX(0,(H4568-'2031 forecast'!$C$10))</f>
        <v>0</v>
      </c>
      <c r="N4568" s="193">
        <f>MAX(0,(I4568-'2031 forecast'!$C$10))</f>
        <v>0</v>
      </c>
      <c r="O4568" s="193">
        <f>MAX(0,(J4568-'2031 forecast'!$C$10))</f>
        <v>0</v>
      </c>
      <c r="P4568" s="175" t="str">
        <f t="shared" si="735"/>
        <v/>
      </c>
      <c r="Q4568" s="175" t="str">
        <f t="shared" si="736"/>
        <v/>
      </c>
    </row>
    <row r="4569" spans="1:17" s="1" customFormat="1" x14ac:dyDescent="0.3">
      <c r="A4569" s="189">
        <f t="shared" si="734"/>
        <v>44021.208333322262</v>
      </c>
      <c r="B4569" s="190">
        <f t="shared" si="730"/>
        <v>44021</v>
      </c>
      <c r="C4569" s="1">
        <f t="shared" si="731"/>
        <v>5</v>
      </c>
      <c r="D4569" s="191">
        <v>3.0418068436427714</v>
      </c>
      <c r="E4569" s="192">
        <f t="shared" si="732"/>
        <v>1.0562262708571955E-4</v>
      </c>
      <c r="F4569" s="193">
        <f t="shared" si="733"/>
        <v>4.5352201666125662</v>
      </c>
      <c r="G4569" s="193">
        <f t="shared" si="737"/>
        <v>4.7029252829820338</v>
      </c>
      <c r="H4569" s="193">
        <f t="shared" si="737"/>
        <v>4.8768318636736856</v>
      </c>
      <c r="I4569" s="193">
        <f t="shared" si="737"/>
        <v>5.0571692288214081</v>
      </c>
      <c r="J4569" s="193">
        <f t="shared" si="737"/>
        <v>5.2441751784472359</v>
      </c>
      <c r="K4569" s="193">
        <f>MAX(0,(F4569-'2031 forecast'!$C$10))</f>
        <v>0</v>
      </c>
      <c r="L4569" s="193">
        <f>MAX(0,(G4569-'2031 forecast'!$C$10))</f>
        <v>0</v>
      </c>
      <c r="M4569" s="193">
        <f>MAX(0,(H4569-'2031 forecast'!$C$10))</f>
        <v>0</v>
      </c>
      <c r="N4569" s="193">
        <f>MAX(0,(I4569-'2031 forecast'!$C$10))</f>
        <v>0</v>
      </c>
      <c r="O4569" s="193">
        <f>MAX(0,(J4569-'2031 forecast'!$C$10))</f>
        <v>0</v>
      </c>
      <c r="P4569" s="175" t="str">
        <f t="shared" si="735"/>
        <v/>
      </c>
      <c r="Q4569" s="175" t="str">
        <f t="shared" si="736"/>
        <v/>
      </c>
    </row>
    <row r="4570" spans="1:17" s="1" customFormat="1" x14ac:dyDescent="0.3">
      <c r="A4570" s="189">
        <f t="shared" si="734"/>
        <v>44021.249999988926</v>
      </c>
      <c r="B4570" s="190">
        <f t="shared" si="730"/>
        <v>44021</v>
      </c>
      <c r="C4570" s="1">
        <f t="shared" si="731"/>
        <v>6</v>
      </c>
      <c r="D4570" s="191">
        <v>3.31285893862084</v>
      </c>
      <c r="E4570" s="192">
        <f t="shared" si="732"/>
        <v>1.1503454435078367E-4</v>
      </c>
      <c r="F4570" s="193">
        <f t="shared" si="733"/>
        <v>4.9393486963107156</v>
      </c>
      <c r="G4570" s="193">
        <f t="shared" si="737"/>
        <v>5.1219978329507301</v>
      </c>
      <c r="H4570" s="193">
        <f t="shared" si="737"/>
        <v>5.3114010396446085</v>
      </c>
      <c r="I4570" s="193">
        <f t="shared" si="737"/>
        <v>5.5078080709936126</v>
      </c>
      <c r="J4570" s="193">
        <f t="shared" si="737"/>
        <v>5.7114779171207521</v>
      </c>
      <c r="K4570" s="193">
        <f>MAX(0,(F4570-'2031 forecast'!$C$10))</f>
        <v>0</v>
      </c>
      <c r="L4570" s="193">
        <f>MAX(0,(G4570-'2031 forecast'!$C$10))</f>
        <v>0</v>
      </c>
      <c r="M4570" s="193">
        <f>MAX(0,(H4570-'2031 forecast'!$C$10))</f>
        <v>0</v>
      </c>
      <c r="N4570" s="193">
        <f>MAX(0,(I4570-'2031 forecast'!$C$10))</f>
        <v>0</v>
      </c>
      <c r="O4570" s="193">
        <f>MAX(0,(J4570-'2031 forecast'!$C$10))</f>
        <v>0</v>
      </c>
      <c r="P4570" s="175" t="str">
        <f t="shared" si="735"/>
        <v/>
      </c>
      <c r="Q4570" s="175" t="str">
        <f t="shared" si="736"/>
        <v/>
      </c>
    </row>
    <row r="4571" spans="1:17" s="1" customFormat="1" x14ac:dyDescent="0.3">
      <c r="A4571" s="189">
        <f t="shared" si="734"/>
        <v>44021.29166665559</v>
      </c>
      <c r="B4571" s="190">
        <f t="shared" si="730"/>
        <v>44021</v>
      </c>
      <c r="C4571" s="1">
        <f t="shared" si="731"/>
        <v>7</v>
      </c>
      <c r="D4571" s="191">
        <v>3.6968494065064377</v>
      </c>
      <c r="E4571" s="192">
        <f t="shared" si="732"/>
        <v>1.283680938096245E-4</v>
      </c>
      <c r="F4571" s="193">
        <f t="shared" si="733"/>
        <v>5.5118641133830941</v>
      </c>
      <c r="G4571" s="193">
        <f t="shared" si="737"/>
        <v>5.7156839454063828</v>
      </c>
      <c r="H4571" s="193">
        <f t="shared" si="737"/>
        <v>5.9270407056034156</v>
      </c>
      <c r="I4571" s="193">
        <f t="shared" si="737"/>
        <v>6.1462130974042362</v>
      </c>
      <c r="J4571" s="193">
        <f t="shared" si="737"/>
        <v>6.3734901302415663</v>
      </c>
      <c r="K4571" s="193">
        <f>MAX(0,(F4571-'2031 forecast'!$C$10))</f>
        <v>0</v>
      </c>
      <c r="L4571" s="193">
        <f>MAX(0,(G4571-'2031 forecast'!$C$10))</f>
        <v>0</v>
      </c>
      <c r="M4571" s="193">
        <f>MAX(0,(H4571-'2031 forecast'!$C$10))</f>
        <v>0.19004070560341546</v>
      </c>
      <c r="N4571" s="193">
        <f>MAX(0,(I4571-'2031 forecast'!$C$10))</f>
        <v>0.40921309740423606</v>
      </c>
      <c r="O4571" s="193">
        <f>MAX(0,(J4571-'2031 forecast'!$C$10))</f>
        <v>0.6364901302415662</v>
      </c>
      <c r="P4571" s="175" t="str">
        <f t="shared" si="735"/>
        <v/>
      </c>
      <c r="Q4571" s="175" t="str">
        <f t="shared" si="736"/>
        <v/>
      </c>
    </row>
    <row r="4572" spans="1:17" s="1" customFormat="1" x14ac:dyDescent="0.3">
      <c r="A4572" s="189">
        <f t="shared" si="734"/>
        <v>44021.333333322254</v>
      </c>
      <c r="B4572" s="190">
        <f t="shared" si="730"/>
        <v>44021</v>
      </c>
      <c r="C4572" s="1">
        <f t="shared" si="731"/>
        <v>8</v>
      </c>
      <c r="D4572" s="191">
        <v>4.3669504190911086</v>
      </c>
      <c r="E4572" s="192">
        <f t="shared" si="732"/>
        <v>1.5163644482603305E-4</v>
      </c>
      <c r="F4572" s="193">
        <f t="shared" si="733"/>
        <v>6.5109596451368539</v>
      </c>
      <c r="G4572" s="193">
        <f t="shared" si="737"/>
        <v>6.7517244161623271</v>
      </c>
      <c r="H4572" s="193">
        <f t="shared" si="737"/>
        <v>7.0013922795315304</v>
      </c>
      <c r="I4572" s="193">
        <f t="shared" si="737"/>
        <v>7.2602924572188545</v>
      </c>
      <c r="J4572" s="193">
        <f t="shared" si="737"/>
        <v>7.528766345295538</v>
      </c>
      <c r="K4572" s="193">
        <f>MAX(0,(F4572-'2031 forecast'!$C$10))</f>
        <v>0.77395964513685378</v>
      </c>
      <c r="L4572" s="193">
        <f>MAX(0,(G4572-'2031 forecast'!$C$10))</f>
        <v>1.014724416162327</v>
      </c>
      <c r="M4572" s="193">
        <f>MAX(0,(H4572-'2031 forecast'!$C$10))</f>
        <v>1.2643922795315303</v>
      </c>
      <c r="N4572" s="193">
        <f>MAX(0,(I4572-'2031 forecast'!$C$10))</f>
        <v>1.5232924572188544</v>
      </c>
      <c r="O4572" s="193">
        <f>MAX(0,(J4572-'2031 forecast'!$C$10))</f>
        <v>1.7917663452955379</v>
      </c>
      <c r="P4572" s="175">
        <f t="shared" si="735"/>
        <v>1</v>
      </c>
      <c r="Q4572" s="175" t="str">
        <f t="shared" si="736"/>
        <v/>
      </c>
    </row>
    <row r="4573" spans="1:17" s="1" customFormat="1" x14ac:dyDescent="0.3">
      <c r="A4573" s="189">
        <f t="shared" si="734"/>
        <v>44021.374999988919</v>
      </c>
      <c r="B4573" s="190">
        <f t="shared" si="730"/>
        <v>44021</v>
      </c>
      <c r="C4573" s="1">
        <f t="shared" si="731"/>
        <v>9</v>
      </c>
      <c r="D4573" s="191">
        <v>4.7509408869767054</v>
      </c>
      <c r="E4573" s="192">
        <f t="shared" si="732"/>
        <v>1.6496999428487386E-4</v>
      </c>
      <c r="F4573" s="193">
        <f t="shared" si="733"/>
        <v>7.0834750622092315</v>
      </c>
      <c r="G4573" s="193">
        <f t="shared" si="737"/>
        <v>7.3454105286179798</v>
      </c>
      <c r="H4573" s="193">
        <f t="shared" si="737"/>
        <v>7.6170319454903366</v>
      </c>
      <c r="I4573" s="193">
        <f t="shared" si="737"/>
        <v>7.8986974836294772</v>
      </c>
      <c r="J4573" s="193">
        <f t="shared" si="737"/>
        <v>8.1907785584163513</v>
      </c>
      <c r="K4573" s="193">
        <f>MAX(0,(F4573-'2031 forecast'!$C$10))</f>
        <v>1.3464750622092314</v>
      </c>
      <c r="L4573" s="193">
        <f>MAX(0,(G4573-'2031 forecast'!$C$10))</f>
        <v>1.6084105286179797</v>
      </c>
      <c r="M4573" s="193">
        <f>MAX(0,(H4573-'2031 forecast'!$C$10))</f>
        <v>1.8800319454903365</v>
      </c>
      <c r="N4573" s="193">
        <f>MAX(0,(I4573-'2031 forecast'!$C$10))</f>
        <v>2.1616974836294771</v>
      </c>
      <c r="O4573" s="193">
        <f>MAX(0,(J4573-'2031 forecast'!$C$10))</f>
        <v>2.4537785584163512</v>
      </c>
      <c r="P4573" s="175">
        <f t="shared" si="735"/>
        <v>2</v>
      </c>
      <c r="Q4573" s="175" t="str">
        <f t="shared" si="736"/>
        <v/>
      </c>
    </row>
    <row r="4574" spans="1:17" s="1" customFormat="1" x14ac:dyDescent="0.3">
      <c r="A4574" s="189">
        <f t="shared" si="734"/>
        <v>44021.416666655583</v>
      </c>
      <c r="B4574" s="190">
        <f t="shared" si="730"/>
        <v>44021</v>
      </c>
      <c r="C4574" s="1">
        <f t="shared" si="731"/>
        <v>10</v>
      </c>
      <c r="D4574" s="191">
        <v>5.074697555978287</v>
      </c>
      <c r="E4574" s="192">
        <f t="shared" si="732"/>
        <v>1.7621200657370043E-4</v>
      </c>
      <c r="F4574" s="193">
        <f t="shared" si="733"/>
        <v>7.5661841393486871</v>
      </c>
      <c r="G4574" s="193">
        <f t="shared" si="737"/>
        <v>7.8459694077472548</v>
      </c>
      <c r="H4574" s="193">
        <f t="shared" si="737"/>
        <v>8.136100683455604</v>
      </c>
      <c r="I4574" s="193">
        <f t="shared" si="737"/>
        <v>8.4369605451129424</v>
      </c>
      <c r="J4574" s="193">
        <f t="shared" si="737"/>
        <v>8.7489457184986055</v>
      </c>
      <c r="K4574" s="193">
        <f>MAX(0,(F4574-'2031 forecast'!$C$10))</f>
        <v>1.829184139348687</v>
      </c>
      <c r="L4574" s="193">
        <f>MAX(0,(G4574-'2031 forecast'!$C$10))</f>
        <v>2.1089694077472547</v>
      </c>
      <c r="M4574" s="193">
        <f>MAX(0,(H4574-'2031 forecast'!$C$10))</f>
        <v>2.3991006834556039</v>
      </c>
      <c r="N4574" s="193">
        <f>MAX(0,(I4574-'2031 forecast'!$C$10))</f>
        <v>2.6999605451129423</v>
      </c>
      <c r="O4574" s="193">
        <f>MAX(0,(J4574-'2031 forecast'!$C$10))</f>
        <v>3.0119457184986054</v>
      </c>
      <c r="P4574" s="175">
        <f t="shared" si="735"/>
        <v>3</v>
      </c>
      <c r="Q4574" s="175" t="str">
        <f t="shared" si="736"/>
        <v/>
      </c>
    </row>
    <row r="4575" spans="1:17" s="1" customFormat="1" x14ac:dyDescent="0.3">
      <c r="A4575" s="189">
        <f t="shared" si="734"/>
        <v>44021.458333322247</v>
      </c>
      <c r="B4575" s="190">
        <f t="shared" si="730"/>
        <v>44021</v>
      </c>
      <c r="C4575" s="1">
        <f t="shared" si="731"/>
        <v>11</v>
      </c>
      <c r="D4575" s="191">
        <v>5.3984542249798695</v>
      </c>
      <c r="E4575" s="192">
        <f t="shared" si="732"/>
        <v>1.8745401886252703E-4</v>
      </c>
      <c r="F4575" s="193">
        <f t="shared" si="733"/>
        <v>8.0488932164881444</v>
      </c>
      <c r="G4575" s="193">
        <f t="shared" si="737"/>
        <v>8.3465282868765307</v>
      </c>
      <c r="H4575" s="193">
        <f t="shared" si="737"/>
        <v>8.6551694214208741</v>
      </c>
      <c r="I4575" s="193">
        <f t="shared" si="737"/>
        <v>8.9752236065964102</v>
      </c>
      <c r="J4575" s="193">
        <f t="shared" si="737"/>
        <v>9.3071128785808614</v>
      </c>
      <c r="K4575" s="193">
        <f>MAX(0,(F4575-'2031 forecast'!$C$10))</f>
        <v>2.3118932164881443</v>
      </c>
      <c r="L4575" s="193">
        <f>MAX(0,(G4575-'2031 forecast'!$C$10))</f>
        <v>2.6095282868765306</v>
      </c>
      <c r="M4575" s="193">
        <f>MAX(0,(H4575-'2031 forecast'!$C$10))</f>
        <v>2.918169421420874</v>
      </c>
      <c r="N4575" s="193">
        <f>MAX(0,(I4575-'2031 forecast'!$C$10))</f>
        <v>3.2382236065964101</v>
      </c>
      <c r="O4575" s="193">
        <f>MAX(0,(J4575-'2031 forecast'!$C$10))</f>
        <v>3.5701128785808613</v>
      </c>
      <c r="P4575" s="175">
        <f t="shared" si="735"/>
        <v>4</v>
      </c>
      <c r="Q4575" s="175" t="str">
        <f t="shared" si="736"/>
        <v/>
      </c>
    </row>
    <row r="4576" spans="1:17" s="1" customFormat="1" x14ac:dyDescent="0.3">
      <c r="A4576" s="189">
        <f t="shared" si="734"/>
        <v>44021.499999988911</v>
      </c>
      <c r="B4576" s="190">
        <f t="shared" si="730"/>
        <v>44021</v>
      </c>
      <c r="C4576" s="1">
        <f t="shared" si="731"/>
        <v>12</v>
      </c>
      <c r="D4576" s="191">
        <v>5.6243309707949267</v>
      </c>
      <c r="E4576" s="192">
        <f t="shared" si="732"/>
        <v>1.9529728325008047E-4</v>
      </c>
      <c r="F4576" s="193">
        <f t="shared" si="733"/>
        <v>8.3856669912366009</v>
      </c>
      <c r="G4576" s="193">
        <f t="shared" si="737"/>
        <v>8.6957554118504454</v>
      </c>
      <c r="H4576" s="193">
        <f t="shared" si="737"/>
        <v>9.0173104013966423</v>
      </c>
      <c r="I4576" s="193">
        <f t="shared" si="737"/>
        <v>9.3507559750732483</v>
      </c>
      <c r="J4576" s="193">
        <f t="shared" si="737"/>
        <v>9.6965318274754591</v>
      </c>
      <c r="K4576" s="193">
        <f>MAX(0,(F4576-'2031 forecast'!$C$10))</f>
        <v>2.6486669912366008</v>
      </c>
      <c r="L4576" s="193">
        <f>MAX(0,(G4576-'2031 forecast'!$C$10))</f>
        <v>2.9587554118504453</v>
      </c>
      <c r="M4576" s="193">
        <f>MAX(0,(H4576-'2031 forecast'!$C$10))</f>
        <v>3.2803104013966422</v>
      </c>
      <c r="N4576" s="193">
        <f>MAX(0,(I4576-'2031 forecast'!$C$10))</f>
        <v>3.6137559750732482</v>
      </c>
      <c r="O4576" s="193">
        <f>MAX(0,(J4576-'2031 forecast'!$C$10))</f>
        <v>3.959531827475459</v>
      </c>
      <c r="P4576" s="175">
        <f t="shared" si="735"/>
        <v>5</v>
      </c>
      <c r="Q4576" s="175" t="str">
        <f t="shared" si="736"/>
        <v/>
      </c>
    </row>
    <row r="4577" spans="1:17" s="1" customFormat="1" x14ac:dyDescent="0.3">
      <c r="A4577" s="189">
        <f t="shared" si="734"/>
        <v>44021.541666655576</v>
      </c>
      <c r="B4577" s="190">
        <f t="shared" si="730"/>
        <v>44021</v>
      </c>
      <c r="C4577" s="1">
        <f t="shared" si="731"/>
        <v>13</v>
      </c>
      <c r="D4577" s="191">
        <v>5.6318601956554293</v>
      </c>
      <c r="E4577" s="192">
        <f t="shared" si="732"/>
        <v>1.9555872539633228E-4</v>
      </c>
      <c r="F4577" s="193">
        <f t="shared" si="733"/>
        <v>8.3968927837282177</v>
      </c>
      <c r="G4577" s="193">
        <f t="shared" si="737"/>
        <v>8.7073963160162435</v>
      </c>
      <c r="H4577" s="193">
        <f t="shared" si="737"/>
        <v>9.0293817673958365</v>
      </c>
      <c r="I4577" s="193">
        <f t="shared" si="737"/>
        <v>9.3632737206891434</v>
      </c>
      <c r="J4577" s="193">
        <f t="shared" si="737"/>
        <v>9.7095124591052802</v>
      </c>
      <c r="K4577" s="193">
        <f>MAX(0,(F4577-'2031 forecast'!$C$10))</f>
        <v>2.6598927837282176</v>
      </c>
      <c r="L4577" s="193">
        <f>MAX(0,(G4577-'2031 forecast'!$C$10))</f>
        <v>2.9703963160162434</v>
      </c>
      <c r="M4577" s="193">
        <f>MAX(0,(H4577-'2031 forecast'!$C$10))</f>
        <v>3.2923817673958364</v>
      </c>
      <c r="N4577" s="193">
        <f>MAX(0,(I4577-'2031 forecast'!$C$10))</f>
        <v>3.6262737206891433</v>
      </c>
      <c r="O4577" s="193">
        <f>MAX(0,(J4577-'2031 forecast'!$C$10))</f>
        <v>3.9725124591052801</v>
      </c>
      <c r="P4577" s="175">
        <f t="shared" si="735"/>
        <v>6</v>
      </c>
      <c r="Q4577" s="175" t="str">
        <f t="shared" si="736"/>
        <v/>
      </c>
    </row>
    <row r="4578" spans="1:17" s="1" customFormat="1" x14ac:dyDescent="0.3">
      <c r="A4578" s="189">
        <f t="shared" si="734"/>
        <v>44021.58333332224</v>
      </c>
      <c r="B4578" s="190">
        <f t="shared" si="730"/>
        <v>44021</v>
      </c>
      <c r="C4578" s="1">
        <f t="shared" si="731"/>
        <v>14</v>
      </c>
      <c r="D4578" s="191">
        <v>5.805032367446973</v>
      </c>
      <c r="E4578" s="192">
        <f t="shared" si="732"/>
        <v>2.0157189476012322E-4</v>
      </c>
      <c r="F4578" s="193">
        <f t="shared" si="733"/>
        <v>8.6550860110353689</v>
      </c>
      <c r="G4578" s="193">
        <f t="shared" si="737"/>
        <v>8.9751371118295769</v>
      </c>
      <c r="H4578" s="193">
        <f t="shared" si="737"/>
        <v>9.3070231853772576</v>
      </c>
      <c r="I4578" s="193">
        <f t="shared" si="737"/>
        <v>9.6511818698547174</v>
      </c>
      <c r="J4578" s="193">
        <f t="shared" si="737"/>
        <v>10.008066986591137</v>
      </c>
      <c r="K4578" s="193">
        <f>MAX(0,(F4578-'2031 forecast'!$C$10))</f>
        <v>2.9180860110353688</v>
      </c>
      <c r="L4578" s="193">
        <f>MAX(0,(G4578-'2031 forecast'!$C$10))</f>
        <v>3.2381371118295768</v>
      </c>
      <c r="M4578" s="193">
        <f>MAX(0,(H4578-'2031 forecast'!$C$10))</f>
        <v>3.5700231853772575</v>
      </c>
      <c r="N4578" s="193">
        <f>MAX(0,(I4578-'2031 forecast'!$C$10))</f>
        <v>3.9141818698547173</v>
      </c>
      <c r="O4578" s="193">
        <f>MAX(0,(J4578-'2031 forecast'!$C$10))</f>
        <v>4.271066986591137</v>
      </c>
      <c r="P4578" s="175">
        <f t="shared" si="735"/>
        <v>7</v>
      </c>
      <c r="Q4578" s="175" t="str">
        <f t="shared" si="736"/>
        <v/>
      </c>
    </row>
    <row r="4579" spans="1:17" s="1" customFormat="1" x14ac:dyDescent="0.3">
      <c r="A4579" s="189">
        <f t="shared" si="734"/>
        <v>44021.624999988904</v>
      </c>
      <c r="B4579" s="190">
        <f t="shared" si="730"/>
        <v>44021</v>
      </c>
      <c r="C4579" s="1">
        <f t="shared" si="731"/>
        <v>15</v>
      </c>
      <c r="D4579" s="191">
        <v>5.8803246160519915</v>
      </c>
      <c r="E4579" s="192">
        <f t="shared" si="732"/>
        <v>2.0418631622264104E-4</v>
      </c>
      <c r="F4579" s="193">
        <f t="shared" si="733"/>
        <v>8.7673439359515211</v>
      </c>
      <c r="G4579" s="193">
        <f t="shared" si="737"/>
        <v>9.0915461534875472</v>
      </c>
      <c r="H4579" s="193">
        <f t="shared" si="737"/>
        <v>9.4277368453691803</v>
      </c>
      <c r="I4579" s="193">
        <f t="shared" si="737"/>
        <v>9.7763593260136634</v>
      </c>
      <c r="J4579" s="193">
        <f t="shared" si="737"/>
        <v>10.137873302889336</v>
      </c>
      <c r="K4579" s="193">
        <f>MAX(0,(F4579-'2031 forecast'!$C$10))</f>
        <v>3.030343935951521</v>
      </c>
      <c r="L4579" s="193">
        <f>MAX(0,(G4579-'2031 forecast'!$C$10))</f>
        <v>3.3545461534875471</v>
      </c>
      <c r="M4579" s="193">
        <f>MAX(0,(H4579-'2031 forecast'!$C$10))</f>
        <v>3.6907368453691802</v>
      </c>
      <c r="N4579" s="193">
        <f>MAX(0,(I4579-'2031 forecast'!$C$10))</f>
        <v>4.0393593260136633</v>
      </c>
      <c r="O4579" s="193">
        <f>MAX(0,(J4579-'2031 forecast'!$C$10))</f>
        <v>4.4008733028893356</v>
      </c>
      <c r="P4579" s="175">
        <f t="shared" si="735"/>
        <v>8</v>
      </c>
      <c r="Q4579" s="175" t="str">
        <f t="shared" si="736"/>
        <v/>
      </c>
    </row>
    <row r="4580" spans="1:17" s="1" customFormat="1" x14ac:dyDescent="0.3">
      <c r="A4580" s="189">
        <f t="shared" si="734"/>
        <v>44021.666666655568</v>
      </c>
      <c r="B4580" s="190">
        <f t="shared" si="730"/>
        <v>44021</v>
      </c>
      <c r="C4580" s="1">
        <f t="shared" si="731"/>
        <v>16</v>
      </c>
      <c r="D4580" s="191">
        <v>5.9782045392385168</v>
      </c>
      <c r="E4580" s="192">
        <f t="shared" si="732"/>
        <v>2.075850641239142E-4</v>
      </c>
      <c r="F4580" s="193">
        <f t="shared" si="733"/>
        <v>8.9132792383425201</v>
      </c>
      <c r="G4580" s="193">
        <f t="shared" si="737"/>
        <v>9.2428779076429102</v>
      </c>
      <c r="H4580" s="193">
        <f t="shared" si="737"/>
        <v>9.5846646033586822</v>
      </c>
      <c r="I4580" s="193">
        <f t="shared" si="737"/>
        <v>9.9390900190202931</v>
      </c>
      <c r="J4580" s="193">
        <f t="shared" si="737"/>
        <v>10.306621514076996</v>
      </c>
      <c r="K4580" s="193">
        <f>MAX(0,(F4580-'2031 forecast'!$C$10))</f>
        <v>3.17627923834252</v>
      </c>
      <c r="L4580" s="193">
        <f>MAX(0,(G4580-'2031 forecast'!$C$10))</f>
        <v>3.5058779076429101</v>
      </c>
      <c r="M4580" s="193">
        <f>MAX(0,(H4580-'2031 forecast'!$C$10))</f>
        <v>3.8476646033586821</v>
      </c>
      <c r="N4580" s="193">
        <f>MAX(0,(I4580-'2031 forecast'!$C$10))</f>
        <v>4.202090019020293</v>
      </c>
      <c r="O4580" s="193">
        <f>MAX(0,(J4580-'2031 forecast'!$C$10))</f>
        <v>4.5696215140769958</v>
      </c>
      <c r="P4580" s="175">
        <f t="shared" si="735"/>
        <v>9</v>
      </c>
      <c r="Q4580" s="175" t="str">
        <f t="shared" si="736"/>
        <v/>
      </c>
    </row>
    <row r="4581" spans="1:17" s="1" customFormat="1" x14ac:dyDescent="0.3">
      <c r="A4581" s="189">
        <f t="shared" si="734"/>
        <v>44021.708333322233</v>
      </c>
      <c r="B4581" s="190">
        <f t="shared" si="730"/>
        <v>44021</v>
      </c>
      <c r="C4581" s="1">
        <f t="shared" si="731"/>
        <v>17</v>
      </c>
      <c r="D4581" s="191">
        <v>5.9254999652150024</v>
      </c>
      <c r="E4581" s="192">
        <f t="shared" si="732"/>
        <v>2.0575496910015168E-4</v>
      </c>
      <c r="F4581" s="193">
        <f t="shared" si="733"/>
        <v>8.8346986909012113</v>
      </c>
      <c r="G4581" s="193">
        <f t="shared" si="737"/>
        <v>9.1613915784823288</v>
      </c>
      <c r="H4581" s="193">
        <f t="shared" si="737"/>
        <v>9.5001650413643333</v>
      </c>
      <c r="I4581" s="193">
        <f t="shared" si="737"/>
        <v>9.8514657997090289</v>
      </c>
      <c r="J4581" s="193">
        <f t="shared" si="737"/>
        <v>10.215757092668253</v>
      </c>
      <c r="K4581" s="193">
        <f>MAX(0,(F4581-'2031 forecast'!$C$10))</f>
        <v>3.0976986909012112</v>
      </c>
      <c r="L4581" s="193">
        <f>MAX(0,(G4581-'2031 forecast'!$C$10))</f>
        <v>3.4243915784823287</v>
      </c>
      <c r="M4581" s="193">
        <f>MAX(0,(H4581-'2031 forecast'!$C$10))</f>
        <v>3.7631650413643332</v>
      </c>
      <c r="N4581" s="193">
        <f>MAX(0,(I4581-'2031 forecast'!$C$10))</f>
        <v>4.1144657997090288</v>
      </c>
      <c r="O4581" s="193">
        <f>MAX(0,(J4581-'2031 forecast'!$C$10))</f>
        <v>4.4787570926682534</v>
      </c>
      <c r="P4581" s="175">
        <f t="shared" si="735"/>
        <v>10</v>
      </c>
      <c r="Q4581" s="175" t="str">
        <f t="shared" si="736"/>
        <v/>
      </c>
    </row>
    <row r="4582" spans="1:17" s="1" customFormat="1" x14ac:dyDescent="0.3">
      <c r="A4582" s="189">
        <f t="shared" si="734"/>
        <v>44021.749999988897</v>
      </c>
      <c r="B4582" s="190">
        <f t="shared" si="730"/>
        <v>44021</v>
      </c>
      <c r="C4582" s="1">
        <f t="shared" si="731"/>
        <v>18</v>
      </c>
      <c r="D4582" s="191">
        <v>5.9254999652150024</v>
      </c>
      <c r="E4582" s="192">
        <f t="shared" si="732"/>
        <v>2.0575496910015168E-4</v>
      </c>
      <c r="F4582" s="193">
        <f t="shared" si="733"/>
        <v>8.8346986909012113</v>
      </c>
      <c r="G4582" s="193">
        <f t="shared" si="737"/>
        <v>9.1613915784823288</v>
      </c>
      <c r="H4582" s="193">
        <f t="shared" si="737"/>
        <v>9.5001650413643333</v>
      </c>
      <c r="I4582" s="193">
        <f t="shared" si="737"/>
        <v>9.8514657997090289</v>
      </c>
      <c r="J4582" s="193">
        <f t="shared" si="737"/>
        <v>10.215757092668253</v>
      </c>
      <c r="K4582" s="193">
        <f>MAX(0,(F4582-'2031 forecast'!$C$10))</f>
        <v>3.0976986909012112</v>
      </c>
      <c r="L4582" s="193">
        <f>MAX(0,(G4582-'2031 forecast'!$C$10))</f>
        <v>3.4243915784823287</v>
      </c>
      <c r="M4582" s="193">
        <f>MAX(0,(H4582-'2031 forecast'!$C$10))</f>
        <v>3.7631650413643332</v>
      </c>
      <c r="N4582" s="193">
        <f>MAX(0,(I4582-'2031 forecast'!$C$10))</f>
        <v>4.1144657997090288</v>
      </c>
      <c r="O4582" s="193">
        <f>MAX(0,(J4582-'2031 forecast'!$C$10))</f>
        <v>4.4787570926682534</v>
      </c>
      <c r="P4582" s="175">
        <f t="shared" si="735"/>
        <v>11</v>
      </c>
      <c r="Q4582" s="175" t="str">
        <f t="shared" si="736"/>
        <v/>
      </c>
    </row>
    <row r="4583" spans="1:17" s="1" customFormat="1" x14ac:dyDescent="0.3">
      <c r="A4583" s="189">
        <f t="shared" si="734"/>
        <v>44021.791666655561</v>
      </c>
      <c r="B4583" s="190">
        <f t="shared" si="730"/>
        <v>44021</v>
      </c>
      <c r="C4583" s="1">
        <f t="shared" si="731"/>
        <v>19</v>
      </c>
      <c r="D4583" s="191">
        <v>5.8200908171679764</v>
      </c>
      <c r="E4583" s="192">
        <f t="shared" si="732"/>
        <v>2.0209477905262679E-4</v>
      </c>
      <c r="F4583" s="193">
        <f t="shared" si="733"/>
        <v>8.677537596018599</v>
      </c>
      <c r="G4583" s="193">
        <f t="shared" si="737"/>
        <v>8.9984189201611713</v>
      </c>
      <c r="H4583" s="193">
        <f t="shared" si="737"/>
        <v>9.3311659173756425</v>
      </c>
      <c r="I4583" s="193">
        <f t="shared" si="737"/>
        <v>9.6762173610865077</v>
      </c>
      <c r="J4583" s="193">
        <f t="shared" si="737"/>
        <v>10.034028249850778</v>
      </c>
      <c r="K4583" s="193">
        <f>MAX(0,(F4583-'2031 forecast'!$C$10))</f>
        <v>2.9405375960185989</v>
      </c>
      <c r="L4583" s="193">
        <f>MAX(0,(G4583-'2031 forecast'!$C$10))</f>
        <v>3.2614189201611712</v>
      </c>
      <c r="M4583" s="193">
        <f>MAX(0,(H4583-'2031 forecast'!$C$10))</f>
        <v>3.5941659173756424</v>
      </c>
      <c r="N4583" s="193">
        <f>MAX(0,(I4583-'2031 forecast'!$C$10))</f>
        <v>3.9392173610865076</v>
      </c>
      <c r="O4583" s="193">
        <f>MAX(0,(J4583-'2031 forecast'!$C$10))</f>
        <v>4.2970282498507775</v>
      </c>
      <c r="P4583" s="175">
        <f t="shared" si="735"/>
        <v>12</v>
      </c>
      <c r="Q4583" s="175" t="str">
        <f t="shared" si="736"/>
        <v/>
      </c>
    </row>
    <row r="4584" spans="1:17" s="1" customFormat="1" x14ac:dyDescent="0.3">
      <c r="A4584" s="189">
        <f t="shared" si="734"/>
        <v>44021.833333322225</v>
      </c>
      <c r="B4584" s="190">
        <f t="shared" si="730"/>
        <v>44021</v>
      </c>
      <c r="C4584" s="1">
        <f t="shared" si="731"/>
        <v>20</v>
      </c>
      <c r="D4584" s="191">
        <v>5.3758665503983636</v>
      </c>
      <c r="E4584" s="192">
        <f t="shared" si="732"/>
        <v>1.8666969242377168E-4</v>
      </c>
      <c r="F4584" s="193">
        <f t="shared" si="733"/>
        <v>8.0152158390132975</v>
      </c>
      <c r="G4584" s="193">
        <f t="shared" si="737"/>
        <v>8.3116055743791399</v>
      </c>
      <c r="H4584" s="193">
        <f t="shared" si="737"/>
        <v>8.6189553234232967</v>
      </c>
      <c r="I4584" s="193">
        <f t="shared" si="737"/>
        <v>8.9376703697487265</v>
      </c>
      <c r="J4584" s="193">
        <f t="shared" si="737"/>
        <v>9.2681709836914017</v>
      </c>
      <c r="K4584" s="193">
        <f>MAX(0,(F4584-'2031 forecast'!$C$10))</f>
        <v>2.2782158390132974</v>
      </c>
      <c r="L4584" s="193">
        <f>MAX(0,(G4584-'2031 forecast'!$C$10))</f>
        <v>2.5746055743791398</v>
      </c>
      <c r="M4584" s="193">
        <f>MAX(0,(H4584-'2031 forecast'!$C$10))</f>
        <v>2.8819553234232966</v>
      </c>
      <c r="N4584" s="193">
        <f>MAX(0,(I4584-'2031 forecast'!$C$10))</f>
        <v>3.2006703697487264</v>
      </c>
      <c r="O4584" s="193">
        <f>MAX(0,(J4584-'2031 forecast'!$C$10))</f>
        <v>3.5311709836914016</v>
      </c>
      <c r="P4584" s="175">
        <f t="shared" si="735"/>
        <v>13</v>
      </c>
      <c r="Q4584" s="175" t="str">
        <f t="shared" si="736"/>
        <v/>
      </c>
    </row>
    <row r="4585" spans="1:17" s="1" customFormat="1" x14ac:dyDescent="0.3">
      <c r="A4585" s="189">
        <f t="shared" si="734"/>
        <v>44021.87499998889</v>
      </c>
      <c r="B4585" s="190">
        <f t="shared" si="730"/>
        <v>44021</v>
      </c>
      <c r="C4585" s="1">
        <f t="shared" si="731"/>
        <v>21</v>
      </c>
      <c r="D4585" s="191">
        <v>5.0295222068152761</v>
      </c>
      <c r="E4585" s="192">
        <f t="shared" si="732"/>
        <v>1.7464335369618978E-4</v>
      </c>
      <c r="F4585" s="193">
        <f t="shared" si="733"/>
        <v>7.4988293843989968</v>
      </c>
      <c r="G4585" s="193">
        <f t="shared" ref="G4585:J4604" si="738">$E4585*G$2</f>
        <v>7.7761239827524733</v>
      </c>
      <c r="H4585" s="193">
        <f t="shared" si="738"/>
        <v>8.0636724874604528</v>
      </c>
      <c r="I4585" s="193">
        <f t="shared" si="738"/>
        <v>8.3618540714175769</v>
      </c>
      <c r="J4585" s="193">
        <f t="shared" si="738"/>
        <v>8.6710619287196895</v>
      </c>
      <c r="K4585" s="193">
        <f>MAX(0,(F4585-'2031 forecast'!$C$10))</f>
        <v>1.7618293843989967</v>
      </c>
      <c r="L4585" s="193">
        <f>MAX(0,(G4585-'2031 forecast'!$C$10))</f>
        <v>2.0391239827524732</v>
      </c>
      <c r="M4585" s="193">
        <f>MAX(0,(H4585-'2031 forecast'!$C$10))</f>
        <v>2.3266724874604527</v>
      </c>
      <c r="N4585" s="193">
        <f>MAX(0,(I4585-'2031 forecast'!$C$10))</f>
        <v>2.6248540714175768</v>
      </c>
      <c r="O4585" s="193">
        <f>MAX(0,(J4585-'2031 forecast'!$C$10))</f>
        <v>2.9340619287196894</v>
      </c>
      <c r="P4585" s="175">
        <f t="shared" si="735"/>
        <v>14</v>
      </c>
      <c r="Q4585" s="175" t="str">
        <f t="shared" si="736"/>
        <v/>
      </c>
    </row>
    <row r="4586" spans="1:17" s="1" customFormat="1" x14ac:dyDescent="0.3">
      <c r="A4586" s="189">
        <f t="shared" si="734"/>
        <v>44021.916666655554</v>
      </c>
      <c r="B4586" s="190">
        <f t="shared" si="730"/>
        <v>44021</v>
      </c>
      <c r="C4586" s="1">
        <f t="shared" si="731"/>
        <v>22</v>
      </c>
      <c r="D4586" s="191">
        <v>4.7283532123952003</v>
      </c>
      <c r="E4586" s="192">
        <f t="shared" si="732"/>
        <v>1.6418566784611856E-4</v>
      </c>
      <c r="F4586" s="193">
        <f t="shared" si="733"/>
        <v>7.0497976847343873</v>
      </c>
      <c r="G4586" s="193">
        <f t="shared" si="738"/>
        <v>7.31048781612059</v>
      </c>
      <c r="H4586" s="193">
        <f t="shared" si="738"/>
        <v>7.5808178474927619</v>
      </c>
      <c r="I4586" s="193">
        <f t="shared" si="738"/>
        <v>7.8611442467817954</v>
      </c>
      <c r="J4586" s="193">
        <f t="shared" si="738"/>
        <v>8.1518366635268951</v>
      </c>
      <c r="K4586" s="193">
        <f>MAX(0,(F4586-'2031 forecast'!$C$10))</f>
        <v>1.3127976847343872</v>
      </c>
      <c r="L4586" s="193">
        <f>MAX(0,(G4586-'2031 forecast'!$C$10))</f>
        <v>1.5734878161205899</v>
      </c>
      <c r="M4586" s="193">
        <f>MAX(0,(H4586-'2031 forecast'!$C$10))</f>
        <v>1.8438178474927618</v>
      </c>
      <c r="N4586" s="193">
        <f>MAX(0,(I4586-'2031 forecast'!$C$10))</f>
        <v>2.1241442467817953</v>
      </c>
      <c r="O4586" s="193">
        <f>MAX(0,(J4586-'2031 forecast'!$C$10))</f>
        <v>2.414836663526895</v>
      </c>
      <c r="P4586" s="175">
        <f t="shared" si="735"/>
        <v>15</v>
      </c>
      <c r="Q4586" s="175" t="str">
        <f t="shared" si="736"/>
        <v/>
      </c>
    </row>
    <row r="4587" spans="1:17" s="1" customFormat="1" x14ac:dyDescent="0.3">
      <c r="A4587" s="189">
        <f t="shared" si="734"/>
        <v>44021.958333322218</v>
      </c>
      <c r="B4587" s="190">
        <f t="shared" si="730"/>
        <v>44021</v>
      </c>
      <c r="C4587" s="1">
        <f t="shared" si="731"/>
        <v>23</v>
      </c>
      <c r="D4587" s="191">
        <v>4.2088366970205682</v>
      </c>
      <c r="E4587" s="192">
        <f t="shared" si="732"/>
        <v>1.4614615975474564E-4</v>
      </c>
      <c r="F4587" s="193">
        <f t="shared" si="733"/>
        <v>6.2752180028129327</v>
      </c>
      <c r="G4587" s="193">
        <f t="shared" si="738"/>
        <v>6.5072654286805882</v>
      </c>
      <c r="H4587" s="193">
        <f t="shared" si="738"/>
        <v>6.7478935935484925</v>
      </c>
      <c r="I4587" s="193">
        <f t="shared" si="738"/>
        <v>6.9974197992850682</v>
      </c>
      <c r="J4587" s="193">
        <f t="shared" si="738"/>
        <v>7.2561730810693206</v>
      </c>
      <c r="K4587" s="193">
        <f>MAX(0,(F4587-'2031 forecast'!$C$10))</f>
        <v>0.53821800281293264</v>
      </c>
      <c r="L4587" s="193">
        <f>MAX(0,(G4587-'2031 forecast'!$C$10))</f>
        <v>0.77026542868058812</v>
      </c>
      <c r="M4587" s="193">
        <f>MAX(0,(H4587-'2031 forecast'!$C$10))</f>
        <v>1.0108935935484924</v>
      </c>
      <c r="N4587" s="193">
        <f>MAX(0,(I4587-'2031 forecast'!$C$10))</f>
        <v>1.2604197992850681</v>
      </c>
      <c r="O4587" s="193">
        <f>MAX(0,(J4587-'2031 forecast'!$C$10))</f>
        <v>1.5191730810693205</v>
      </c>
      <c r="P4587" s="175">
        <f t="shared" si="735"/>
        <v>16</v>
      </c>
      <c r="Q4587" s="175">
        <f t="shared" si="736"/>
        <v>16</v>
      </c>
    </row>
    <row r="4588" spans="1:17" s="1" customFormat="1" x14ac:dyDescent="0.3">
      <c r="A4588" s="189">
        <f t="shared" si="734"/>
        <v>44021.999999988882</v>
      </c>
      <c r="B4588" s="190">
        <f t="shared" si="730"/>
        <v>44021</v>
      </c>
      <c r="C4588" s="1">
        <f t="shared" si="731"/>
        <v>0</v>
      </c>
      <c r="D4588" s="191">
        <v>3.531206459575396</v>
      </c>
      <c r="E4588" s="192">
        <f t="shared" si="732"/>
        <v>1.2261636659208533E-4</v>
      </c>
      <c r="F4588" s="193">
        <f t="shared" si="733"/>
        <v>5.2648966785675588</v>
      </c>
      <c r="G4588" s="193">
        <f t="shared" si="738"/>
        <v>5.4595840537588476</v>
      </c>
      <c r="H4588" s="193">
        <f t="shared" si="738"/>
        <v>5.6614706536211861</v>
      </c>
      <c r="I4588" s="193">
        <f t="shared" si="738"/>
        <v>5.8708226938545565</v>
      </c>
      <c r="J4588" s="193">
        <f t="shared" si="738"/>
        <v>6.0879162343855295</v>
      </c>
      <c r="K4588" s="193">
        <f>MAX(0,(F4588-'2031 forecast'!$C$10))</f>
        <v>0</v>
      </c>
      <c r="L4588" s="193">
        <f>MAX(0,(G4588-'2031 forecast'!$C$10))</f>
        <v>0</v>
      </c>
      <c r="M4588" s="193">
        <f>MAX(0,(H4588-'2031 forecast'!$C$10))</f>
        <v>0</v>
      </c>
      <c r="N4588" s="193">
        <f>MAX(0,(I4588-'2031 forecast'!$C$10))</f>
        <v>0.13382269385455636</v>
      </c>
      <c r="O4588" s="193">
        <f>MAX(0,(J4588-'2031 forecast'!$C$10))</f>
        <v>0.35091623438552944</v>
      </c>
      <c r="P4588" s="175" t="str">
        <f t="shared" si="735"/>
        <v/>
      </c>
      <c r="Q4588" s="175" t="str">
        <f t="shared" si="736"/>
        <v/>
      </c>
    </row>
    <row r="4589" spans="1:17" s="1" customFormat="1" x14ac:dyDescent="0.3">
      <c r="A4589" s="189">
        <f t="shared" si="734"/>
        <v>44022.041666655547</v>
      </c>
      <c r="B4589" s="190">
        <f t="shared" si="730"/>
        <v>44022</v>
      </c>
      <c r="C4589" s="1">
        <f t="shared" si="731"/>
        <v>1</v>
      </c>
      <c r="D4589" s="191">
        <v>3.5839110335989091</v>
      </c>
      <c r="E4589" s="192">
        <f t="shared" si="732"/>
        <v>1.2444646161584779E-4</v>
      </c>
      <c r="F4589" s="193">
        <f t="shared" si="733"/>
        <v>5.343477226008865</v>
      </c>
      <c r="G4589" s="193">
        <f t="shared" si="738"/>
        <v>5.5410703829194263</v>
      </c>
      <c r="H4589" s="193">
        <f t="shared" si="738"/>
        <v>5.7459702156155315</v>
      </c>
      <c r="I4589" s="193">
        <f t="shared" si="738"/>
        <v>5.958446913165818</v>
      </c>
      <c r="J4589" s="193">
        <f t="shared" si="738"/>
        <v>6.1787806557942684</v>
      </c>
      <c r="K4589" s="193">
        <f>MAX(0,(F4589-'2031 forecast'!$C$10))</f>
        <v>0</v>
      </c>
      <c r="L4589" s="193">
        <f>MAX(0,(G4589-'2031 forecast'!$C$10))</f>
        <v>0</v>
      </c>
      <c r="M4589" s="193">
        <f>MAX(0,(H4589-'2031 forecast'!$C$10))</f>
        <v>8.9702156155313517E-3</v>
      </c>
      <c r="N4589" s="193">
        <f>MAX(0,(I4589-'2031 forecast'!$C$10))</f>
        <v>0.22144691316581788</v>
      </c>
      <c r="O4589" s="193">
        <f>MAX(0,(J4589-'2031 forecast'!$C$10))</f>
        <v>0.44178065579426828</v>
      </c>
      <c r="P4589" s="175" t="str">
        <f t="shared" si="735"/>
        <v/>
      </c>
      <c r="Q4589" s="175" t="str">
        <f t="shared" si="736"/>
        <v/>
      </c>
    </row>
    <row r="4590" spans="1:17" s="1" customFormat="1" x14ac:dyDescent="0.3">
      <c r="A4590" s="189">
        <f t="shared" si="734"/>
        <v>44022.083333322211</v>
      </c>
      <c r="B4590" s="190">
        <f t="shared" si="730"/>
        <v>44022</v>
      </c>
      <c r="C4590" s="1">
        <f t="shared" si="731"/>
        <v>2</v>
      </c>
      <c r="D4590" s="191">
        <v>3.4935603352728863</v>
      </c>
      <c r="E4590" s="192">
        <f t="shared" si="732"/>
        <v>1.2130915586082643E-4</v>
      </c>
      <c r="F4590" s="193">
        <f t="shared" si="733"/>
        <v>5.2087677161094827</v>
      </c>
      <c r="G4590" s="193">
        <f t="shared" si="738"/>
        <v>5.4013795329298615</v>
      </c>
      <c r="H4590" s="193">
        <f t="shared" si="738"/>
        <v>5.6011138236252238</v>
      </c>
      <c r="I4590" s="193">
        <f t="shared" si="738"/>
        <v>5.8082339657750834</v>
      </c>
      <c r="J4590" s="193">
        <f t="shared" si="738"/>
        <v>6.0230130762364302</v>
      </c>
      <c r="K4590" s="193">
        <f>MAX(0,(F4590-'2031 forecast'!$C$10))</f>
        <v>0</v>
      </c>
      <c r="L4590" s="193">
        <f>MAX(0,(G4590-'2031 forecast'!$C$10))</f>
        <v>0</v>
      </c>
      <c r="M4590" s="193">
        <f>MAX(0,(H4590-'2031 forecast'!$C$10))</f>
        <v>0</v>
      </c>
      <c r="N4590" s="193">
        <f>MAX(0,(I4590-'2031 forecast'!$C$10))</f>
        <v>7.1233965775083341E-2</v>
      </c>
      <c r="O4590" s="193">
        <f>MAX(0,(J4590-'2031 forecast'!$C$10))</f>
        <v>0.28601307623643013</v>
      </c>
      <c r="P4590" s="175" t="str">
        <f t="shared" si="735"/>
        <v/>
      </c>
      <c r="Q4590" s="175" t="str">
        <f t="shared" si="736"/>
        <v/>
      </c>
    </row>
    <row r="4591" spans="1:17" s="1" customFormat="1" x14ac:dyDescent="0.3">
      <c r="A4591" s="189">
        <f t="shared" si="734"/>
        <v>44022.124999988875</v>
      </c>
      <c r="B4591" s="190">
        <f t="shared" si="730"/>
        <v>44022</v>
      </c>
      <c r="C4591" s="1">
        <f t="shared" si="731"/>
        <v>3</v>
      </c>
      <c r="D4591" s="191">
        <v>3.4333265363888708</v>
      </c>
      <c r="E4591" s="192">
        <f t="shared" si="732"/>
        <v>1.1921761869081217E-4</v>
      </c>
      <c r="F4591" s="193">
        <f t="shared" si="733"/>
        <v>5.1189613761765598</v>
      </c>
      <c r="G4591" s="193">
        <f t="shared" si="738"/>
        <v>5.3082522996034847</v>
      </c>
      <c r="H4591" s="193">
        <f t="shared" si="738"/>
        <v>5.5045428956316851</v>
      </c>
      <c r="I4591" s="193">
        <f t="shared" si="738"/>
        <v>5.7080920008479259</v>
      </c>
      <c r="J4591" s="193">
        <f t="shared" si="738"/>
        <v>5.9191680231978703</v>
      </c>
      <c r="K4591" s="193">
        <f>MAX(0,(F4591-'2031 forecast'!$C$10))</f>
        <v>0</v>
      </c>
      <c r="L4591" s="193">
        <f>MAX(0,(G4591-'2031 forecast'!$C$10))</f>
        <v>0</v>
      </c>
      <c r="M4591" s="193">
        <f>MAX(0,(H4591-'2031 forecast'!$C$10))</f>
        <v>0</v>
      </c>
      <c r="N4591" s="193">
        <f>MAX(0,(I4591-'2031 forecast'!$C$10))</f>
        <v>0</v>
      </c>
      <c r="O4591" s="193">
        <f>MAX(0,(J4591-'2031 forecast'!$C$10))</f>
        <v>0.18216802319787018</v>
      </c>
      <c r="P4591" s="175" t="str">
        <f t="shared" si="735"/>
        <v/>
      </c>
      <c r="Q4591" s="175" t="str">
        <f t="shared" si="736"/>
        <v/>
      </c>
    </row>
    <row r="4592" spans="1:17" s="1" customFormat="1" x14ac:dyDescent="0.3">
      <c r="A4592" s="189">
        <f t="shared" si="734"/>
        <v>44022.166666655539</v>
      </c>
      <c r="B4592" s="190">
        <f t="shared" si="730"/>
        <v>44022</v>
      </c>
      <c r="C4592" s="1">
        <f t="shared" si="731"/>
        <v>4</v>
      </c>
      <c r="D4592" s="191">
        <v>3.3730927375048561</v>
      </c>
      <c r="E4592" s="192">
        <f t="shared" si="732"/>
        <v>1.1712608152079794E-4</v>
      </c>
      <c r="F4592" s="193">
        <f t="shared" si="733"/>
        <v>5.0291550362436386</v>
      </c>
      <c r="G4592" s="193">
        <f t="shared" si="738"/>
        <v>5.2151250662771078</v>
      </c>
      <c r="H4592" s="193">
        <f t="shared" si="738"/>
        <v>5.4079719676381481</v>
      </c>
      <c r="I4592" s="193">
        <f t="shared" si="738"/>
        <v>5.6079500359207701</v>
      </c>
      <c r="J4592" s="193">
        <f t="shared" si="738"/>
        <v>5.8153229701593121</v>
      </c>
      <c r="K4592" s="193">
        <f>MAX(0,(F4592-'2031 forecast'!$C$10))</f>
        <v>0</v>
      </c>
      <c r="L4592" s="193">
        <f>MAX(0,(G4592-'2031 forecast'!$C$10))</f>
        <v>0</v>
      </c>
      <c r="M4592" s="193">
        <f>MAX(0,(H4592-'2031 forecast'!$C$10))</f>
        <v>0</v>
      </c>
      <c r="N4592" s="193">
        <f>MAX(0,(I4592-'2031 forecast'!$C$10))</f>
        <v>0</v>
      </c>
      <c r="O4592" s="193">
        <f>MAX(0,(J4592-'2031 forecast'!$C$10))</f>
        <v>7.8322970159312E-2</v>
      </c>
      <c r="P4592" s="175" t="str">
        <f t="shared" si="735"/>
        <v/>
      </c>
      <c r="Q4592" s="175" t="str">
        <f t="shared" si="736"/>
        <v/>
      </c>
    </row>
    <row r="4593" spans="1:17" s="1" customFormat="1" x14ac:dyDescent="0.3">
      <c r="A4593" s="189">
        <f t="shared" si="734"/>
        <v>44022.208333322204</v>
      </c>
      <c r="B4593" s="190">
        <f t="shared" si="730"/>
        <v>44022</v>
      </c>
      <c r="C4593" s="1">
        <f t="shared" si="731"/>
        <v>5</v>
      </c>
      <c r="D4593" s="191">
        <v>3.4107388618073653</v>
      </c>
      <c r="E4593" s="192">
        <f t="shared" si="732"/>
        <v>1.1843329225205683E-4</v>
      </c>
      <c r="F4593" s="193">
        <f t="shared" si="733"/>
        <v>5.0852839987017147</v>
      </c>
      <c r="G4593" s="193">
        <f t="shared" si="738"/>
        <v>5.273329587106093</v>
      </c>
      <c r="H4593" s="193">
        <f t="shared" si="738"/>
        <v>5.4683287976341086</v>
      </c>
      <c r="I4593" s="193">
        <f t="shared" si="738"/>
        <v>5.6705387640002431</v>
      </c>
      <c r="J4593" s="193">
        <f t="shared" si="738"/>
        <v>5.8802261283084114</v>
      </c>
      <c r="K4593" s="193">
        <f>MAX(0,(F4593-'2031 forecast'!$C$10))</f>
        <v>0</v>
      </c>
      <c r="L4593" s="193">
        <f>MAX(0,(G4593-'2031 forecast'!$C$10))</f>
        <v>0</v>
      </c>
      <c r="M4593" s="193">
        <f>MAX(0,(H4593-'2031 forecast'!$C$10))</f>
        <v>0</v>
      </c>
      <c r="N4593" s="193">
        <f>MAX(0,(I4593-'2031 forecast'!$C$10))</f>
        <v>0</v>
      </c>
      <c r="O4593" s="193">
        <f>MAX(0,(J4593-'2031 forecast'!$C$10))</f>
        <v>0.1432261283084113</v>
      </c>
      <c r="P4593" s="175" t="str">
        <f t="shared" si="735"/>
        <v/>
      </c>
      <c r="Q4593" s="175" t="str">
        <f t="shared" si="736"/>
        <v/>
      </c>
    </row>
    <row r="4594" spans="1:17" s="1" customFormat="1" x14ac:dyDescent="0.3">
      <c r="A4594" s="189">
        <f t="shared" si="734"/>
        <v>44022.249999988868</v>
      </c>
      <c r="B4594" s="190">
        <f t="shared" si="730"/>
        <v>44022</v>
      </c>
      <c r="C4594" s="1">
        <f t="shared" si="731"/>
        <v>6</v>
      </c>
      <c r="D4594" s="191">
        <v>3.8173170042744689</v>
      </c>
      <c r="E4594" s="192">
        <f t="shared" si="732"/>
        <v>1.3255116814965304E-4</v>
      </c>
      <c r="F4594" s="193">
        <f t="shared" si="733"/>
        <v>5.6914767932489401</v>
      </c>
      <c r="G4594" s="193">
        <f t="shared" si="738"/>
        <v>5.9019384120591383</v>
      </c>
      <c r="H4594" s="193">
        <f t="shared" si="738"/>
        <v>6.1201825615904939</v>
      </c>
      <c r="I4594" s="193">
        <f t="shared" si="738"/>
        <v>6.3464970272585512</v>
      </c>
      <c r="J4594" s="193">
        <f t="shared" si="738"/>
        <v>6.5811802363186871</v>
      </c>
      <c r="K4594" s="193">
        <f>MAX(0,(F4594-'2031 forecast'!$C$10))</f>
        <v>0</v>
      </c>
      <c r="L4594" s="193">
        <f>MAX(0,(G4594-'2031 forecast'!$C$10))</f>
        <v>0.16493841205913817</v>
      </c>
      <c r="M4594" s="193">
        <f>MAX(0,(H4594-'2031 forecast'!$C$10))</f>
        <v>0.3831825615904938</v>
      </c>
      <c r="N4594" s="193">
        <f>MAX(0,(I4594-'2031 forecast'!$C$10))</f>
        <v>0.60949702725855115</v>
      </c>
      <c r="O4594" s="193">
        <f>MAX(0,(J4594-'2031 forecast'!$C$10))</f>
        <v>0.84418023631868699</v>
      </c>
      <c r="P4594" s="175" t="str">
        <f t="shared" si="735"/>
        <v/>
      </c>
      <c r="Q4594" s="175" t="str">
        <f t="shared" si="736"/>
        <v/>
      </c>
    </row>
    <row r="4595" spans="1:17" s="1" customFormat="1" x14ac:dyDescent="0.3">
      <c r="A4595" s="189">
        <f t="shared" si="734"/>
        <v>44022.291666655532</v>
      </c>
      <c r="B4595" s="190">
        <f t="shared" si="730"/>
        <v>44022</v>
      </c>
      <c r="C4595" s="1">
        <f t="shared" si="731"/>
        <v>7</v>
      </c>
      <c r="D4595" s="191">
        <v>4.2389535964625757</v>
      </c>
      <c r="E4595" s="192">
        <f t="shared" si="732"/>
        <v>1.4719192833975277E-4</v>
      </c>
      <c r="F4595" s="193">
        <f t="shared" si="733"/>
        <v>6.3201211727793947</v>
      </c>
      <c r="G4595" s="193">
        <f t="shared" si="738"/>
        <v>6.5538290453437771</v>
      </c>
      <c r="H4595" s="193">
        <f t="shared" si="738"/>
        <v>6.7961790575452623</v>
      </c>
      <c r="I4595" s="193">
        <f t="shared" si="738"/>
        <v>7.047490781748647</v>
      </c>
      <c r="J4595" s="193">
        <f t="shared" si="738"/>
        <v>7.3080956075886006</v>
      </c>
      <c r="K4595" s="193">
        <f>MAX(0,(F4595-'2031 forecast'!$C$10))</f>
        <v>0.58312117277939457</v>
      </c>
      <c r="L4595" s="193">
        <f>MAX(0,(G4595-'2031 forecast'!$C$10))</f>
        <v>0.81682904534377698</v>
      </c>
      <c r="M4595" s="193">
        <f>MAX(0,(H4595-'2031 forecast'!$C$10))</f>
        <v>1.0591790575452622</v>
      </c>
      <c r="N4595" s="193">
        <f>MAX(0,(I4595-'2031 forecast'!$C$10))</f>
        <v>1.3104907817486469</v>
      </c>
      <c r="O4595" s="193">
        <f>MAX(0,(J4595-'2031 forecast'!$C$10))</f>
        <v>1.5710956075886005</v>
      </c>
      <c r="P4595" s="175">
        <f t="shared" si="735"/>
        <v>1</v>
      </c>
      <c r="Q4595" s="175" t="str">
        <f t="shared" si="736"/>
        <v/>
      </c>
    </row>
    <row r="4596" spans="1:17" s="1" customFormat="1" x14ac:dyDescent="0.3">
      <c r="A4596" s="189">
        <f t="shared" si="734"/>
        <v>44022.333333322196</v>
      </c>
      <c r="B4596" s="190">
        <f t="shared" si="730"/>
        <v>44022</v>
      </c>
      <c r="C4596" s="1">
        <f t="shared" si="731"/>
        <v>8</v>
      </c>
      <c r="D4596" s="191">
        <v>4.6982363129531919</v>
      </c>
      <c r="E4596" s="192">
        <f t="shared" si="732"/>
        <v>1.631398992611114E-4</v>
      </c>
      <c r="F4596" s="193">
        <f t="shared" si="733"/>
        <v>7.0048945147679245</v>
      </c>
      <c r="G4596" s="193">
        <f t="shared" si="738"/>
        <v>7.2639241994574002</v>
      </c>
      <c r="H4596" s="193">
        <f t="shared" si="738"/>
        <v>7.5325323834959912</v>
      </c>
      <c r="I4596" s="193">
        <f t="shared" si="738"/>
        <v>7.8110732643182157</v>
      </c>
      <c r="J4596" s="193">
        <f t="shared" si="738"/>
        <v>8.0999141370076124</v>
      </c>
      <c r="K4596" s="193">
        <f>MAX(0,(F4596-'2031 forecast'!$C$10))</f>
        <v>1.2678945147679244</v>
      </c>
      <c r="L4596" s="193">
        <f>MAX(0,(G4596-'2031 forecast'!$C$10))</f>
        <v>1.5269241994574001</v>
      </c>
      <c r="M4596" s="193">
        <f>MAX(0,(H4596-'2031 forecast'!$C$10))</f>
        <v>1.7955323834959911</v>
      </c>
      <c r="N4596" s="193">
        <f>MAX(0,(I4596-'2031 forecast'!$C$10))</f>
        <v>2.0740732643182156</v>
      </c>
      <c r="O4596" s="193">
        <f>MAX(0,(J4596-'2031 forecast'!$C$10))</f>
        <v>2.3629141370076123</v>
      </c>
      <c r="P4596" s="175">
        <f t="shared" si="735"/>
        <v>2</v>
      </c>
      <c r="Q4596" s="175" t="str">
        <f t="shared" si="736"/>
        <v/>
      </c>
    </row>
    <row r="4597" spans="1:17" s="1" customFormat="1" x14ac:dyDescent="0.3">
      <c r="A4597" s="189">
        <f t="shared" si="734"/>
        <v>44022.374999988861</v>
      </c>
      <c r="B4597" s="190">
        <f t="shared" si="730"/>
        <v>44022</v>
      </c>
      <c r="C4597" s="1">
        <f t="shared" si="731"/>
        <v>9</v>
      </c>
      <c r="D4597" s="191">
        <v>5.0822267808387895</v>
      </c>
      <c r="E4597" s="192">
        <f t="shared" si="732"/>
        <v>1.7647344871995224E-4</v>
      </c>
      <c r="F4597" s="193">
        <f t="shared" si="733"/>
        <v>7.577409931840303</v>
      </c>
      <c r="G4597" s="193">
        <f t="shared" si="738"/>
        <v>7.8576103119130529</v>
      </c>
      <c r="H4597" s="193">
        <f t="shared" si="738"/>
        <v>8.1481720494547982</v>
      </c>
      <c r="I4597" s="193">
        <f t="shared" si="738"/>
        <v>8.4494782907288393</v>
      </c>
      <c r="J4597" s="193">
        <f t="shared" si="738"/>
        <v>8.7619263501284284</v>
      </c>
      <c r="K4597" s="193">
        <f>MAX(0,(F4597-'2031 forecast'!$C$10))</f>
        <v>1.8404099318403029</v>
      </c>
      <c r="L4597" s="193">
        <f>MAX(0,(G4597-'2031 forecast'!$C$10))</f>
        <v>2.1206103119130528</v>
      </c>
      <c r="M4597" s="193">
        <f>MAX(0,(H4597-'2031 forecast'!$C$10))</f>
        <v>2.4111720494547981</v>
      </c>
      <c r="N4597" s="193">
        <f>MAX(0,(I4597-'2031 forecast'!$C$10))</f>
        <v>2.7124782907288392</v>
      </c>
      <c r="O4597" s="193">
        <f>MAX(0,(J4597-'2031 forecast'!$C$10))</f>
        <v>3.0249263501284283</v>
      </c>
      <c r="P4597" s="175">
        <f t="shared" si="735"/>
        <v>3</v>
      </c>
      <c r="Q4597" s="175" t="str">
        <f t="shared" si="736"/>
        <v/>
      </c>
    </row>
    <row r="4598" spans="1:17" s="1" customFormat="1" x14ac:dyDescent="0.3">
      <c r="A4598" s="189">
        <f t="shared" si="734"/>
        <v>44022.416666655525</v>
      </c>
      <c r="B4598" s="190">
        <f t="shared" si="730"/>
        <v>44022</v>
      </c>
      <c r="C4598" s="1">
        <f t="shared" si="731"/>
        <v>10</v>
      </c>
      <c r="D4598" s="191">
        <v>5.3532788758168577</v>
      </c>
      <c r="E4598" s="192">
        <f t="shared" si="732"/>
        <v>1.8588536598501635E-4</v>
      </c>
      <c r="F4598" s="193">
        <f t="shared" si="733"/>
        <v>7.9815384615384524</v>
      </c>
      <c r="G4598" s="193">
        <f t="shared" si="738"/>
        <v>8.2766828618817492</v>
      </c>
      <c r="H4598" s="193">
        <f t="shared" si="738"/>
        <v>8.5827412254257212</v>
      </c>
      <c r="I4598" s="193">
        <f t="shared" si="738"/>
        <v>8.9001171329010429</v>
      </c>
      <c r="J4598" s="193">
        <f t="shared" si="738"/>
        <v>9.2292290888019437</v>
      </c>
      <c r="K4598" s="193">
        <f>MAX(0,(F4598-'2031 forecast'!$C$10))</f>
        <v>2.2445384615384523</v>
      </c>
      <c r="L4598" s="193">
        <f>MAX(0,(G4598-'2031 forecast'!$C$10))</f>
        <v>2.5396828618817491</v>
      </c>
      <c r="M4598" s="193">
        <f>MAX(0,(H4598-'2031 forecast'!$C$10))</f>
        <v>2.8457412254257211</v>
      </c>
      <c r="N4598" s="193">
        <f>MAX(0,(I4598-'2031 forecast'!$C$10))</f>
        <v>3.1631171329010428</v>
      </c>
      <c r="O4598" s="193">
        <f>MAX(0,(J4598-'2031 forecast'!$C$10))</f>
        <v>3.4922290888019436</v>
      </c>
      <c r="P4598" s="175">
        <f t="shared" si="735"/>
        <v>4</v>
      </c>
      <c r="Q4598" s="175" t="str">
        <f t="shared" si="736"/>
        <v/>
      </c>
    </row>
    <row r="4599" spans="1:17" s="1" customFormat="1" x14ac:dyDescent="0.3">
      <c r="A4599" s="189">
        <f t="shared" si="734"/>
        <v>44022.458333322189</v>
      </c>
      <c r="B4599" s="190">
        <f t="shared" si="730"/>
        <v>44022</v>
      </c>
      <c r="C4599" s="1">
        <f t="shared" si="731"/>
        <v>11</v>
      </c>
      <c r="D4599" s="191">
        <v>5.6695063199579385</v>
      </c>
      <c r="E4599" s="192">
        <f t="shared" si="732"/>
        <v>1.9686593612759117E-4</v>
      </c>
      <c r="F4599" s="193">
        <f t="shared" si="733"/>
        <v>8.4530217461862946</v>
      </c>
      <c r="G4599" s="193">
        <f t="shared" si="738"/>
        <v>8.7656008368452287</v>
      </c>
      <c r="H4599" s="193">
        <f t="shared" si="738"/>
        <v>9.089738597391797</v>
      </c>
      <c r="I4599" s="193">
        <f t="shared" si="738"/>
        <v>9.4258624487686156</v>
      </c>
      <c r="J4599" s="193">
        <f t="shared" si="738"/>
        <v>9.7744156172543786</v>
      </c>
      <c r="K4599" s="193">
        <f>MAX(0,(F4599-'2031 forecast'!$C$10))</f>
        <v>2.7160217461862945</v>
      </c>
      <c r="L4599" s="193">
        <f>MAX(0,(G4599-'2031 forecast'!$C$10))</f>
        <v>3.0286008368452286</v>
      </c>
      <c r="M4599" s="193">
        <f>MAX(0,(H4599-'2031 forecast'!$C$10))</f>
        <v>3.3527385973917969</v>
      </c>
      <c r="N4599" s="193">
        <f>MAX(0,(I4599-'2031 forecast'!$C$10))</f>
        <v>3.6888624487686155</v>
      </c>
      <c r="O4599" s="193">
        <f>MAX(0,(J4599-'2031 forecast'!$C$10))</f>
        <v>4.0374156172543785</v>
      </c>
      <c r="P4599" s="175">
        <f t="shared" si="735"/>
        <v>5</v>
      </c>
      <c r="Q4599" s="175" t="str">
        <f t="shared" si="736"/>
        <v/>
      </c>
    </row>
    <row r="4600" spans="1:17" s="1" customFormat="1" x14ac:dyDescent="0.3">
      <c r="A4600" s="189">
        <f t="shared" si="734"/>
        <v>44022.499999988853</v>
      </c>
      <c r="B4600" s="190">
        <f t="shared" si="730"/>
        <v>44022</v>
      </c>
      <c r="C4600" s="1">
        <f t="shared" si="731"/>
        <v>12</v>
      </c>
      <c r="D4600" s="191">
        <v>5.7749154680049655</v>
      </c>
      <c r="E4600" s="192">
        <f t="shared" si="732"/>
        <v>2.0052612617511612E-4</v>
      </c>
      <c r="F4600" s="193">
        <f t="shared" si="733"/>
        <v>8.6101828410689087</v>
      </c>
      <c r="G4600" s="193">
        <f t="shared" si="738"/>
        <v>8.928573495166388</v>
      </c>
      <c r="H4600" s="193">
        <f t="shared" si="738"/>
        <v>9.2587377213804896</v>
      </c>
      <c r="I4600" s="193">
        <f t="shared" si="738"/>
        <v>9.6011108873911404</v>
      </c>
      <c r="J4600" s="193">
        <f t="shared" si="738"/>
        <v>9.956144460071858</v>
      </c>
      <c r="K4600" s="193">
        <f>MAX(0,(F4600-'2031 forecast'!$C$10))</f>
        <v>2.8731828410689086</v>
      </c>
      <c r="L4600" s="193">
        <f>MAX(0,(G4600-'2031 forecast'!$C$10))</f>
        <v>3.1915734951663879</v>
      </c>
      <c r="M4600" s="193">
        <f>MAX(0,(H4600-'2031 forecast'!$C$10))</f>
        <v>3.5217377213804895</v>
      </c>
      <c r="N4600" s="193">
        <f>MAX(0,(I4600-'2031 forecast'!$C$10))</f>
        <v>3.8641108873911403</v>
      </c>
      <c r="O4600" s="193">
        <f>MAX(0,(J4600-'2031 forecast'!$C$10))</f>
        <v>4.2191444600718579</v>
      </c>
      <c r="P4600" s="175">
        <f t="shared" si="735"/>
        <v>6</v>
      </c>
      <c r="Q4600" s="175" t="str">
        <f t="shared" si="736"/>
        <v/>
      </c>
    </row>
    <row r="4601" spans="1:17" s="1" customFormat="1" x14ac:dyDescent="0.3">
      <c r="A4601" s="189">
        <f t="shared" si="734"/>
        <v>44022.541666655517</v>
      </c>
      <c r="B4601" s="190">
        <f t="shared" si="730"/>
        <v>44022</v>
      </c>
      <c r="C4601" s="1">
        <f t="shared" si="731"/>
        <v>13</v>
      </c>
      <c r="D4601" s="191">
        <v>5.9480876397965083</v>
      </c>
      <c r="E4601" s="192">
        <f t="shared" si="732"/>
        <v>2.0653929553890704E-4</v>
      </c>
      <c r="F4601" s="193">
        <f t="shared" si="733"/>
        <v>8.8683760683760564</v>
      </c>
      <c r="G4601" s="193">
        <f t="shared" si="738"/>
        <v>9.1963142909797195</v>
      </c>
      <c r="H4601" s="193">
        <f t="shared" si="738"/>
        <v>9.5363791393619106</v>
      </c>
      <c r="I4601" s="193">
        <f t="shared" si="738"/>
        <v>9.8890190365567143</v>
      </c>
      <c r="J4601" s="193">
        <f t="shared" si="738"/>
        <v>10.254698987557713</v>
      </c>
      <c r="K4601" s="193">
        <f>MAX(0,(F4601-'2031 forecast'!$C$10))</f>
        <v>3.1313760683760563</v>
      </c>
      <c r="L4601" s="193">
        <f>MAX(0,(G4601-'2031 forecast'!$C$10))</f>
        <v>3.4593142909797194</v>
      </c>
      <c r="M4601" s="193">
        <f>MAX(0,(H4601-'2031 forecast'!$C$10))</f>
        <v>3.7993791393619105</v>
      </c>
      <c r="N4601" s="193">
        <f>MAX(0,(I4601-'2031 forecast'!$C$10))</f>
        <v>4.1520190365567142</v>
      </c>
      <c r="O4601" s="193">
        <f>MAX(0,(J4601-'2031 forecast'!$C$10))</f>
        <v>4.5176989875577132</v>
      </c>
      <c r="P4601" s="175">
        <f t="shared" si="735"/>
        <v>7</v>
      </c>
      <c r="Q4601" s="175" t="str">
        <f t="shared" si="736"/>
        <v/>
      </c>
    </row>
    <row r="4602" spans="1:17" s="1" customFormat="1" x14ac:dyDescent="0.3">
      <c r="A4602" s="189">
        <f t="shared" si="734"/>
        <v>44022.583333322182</v>
      </c>
      <c r="B4602" s="190">
        <f t="shared" si="730"/>
        <v>44022</v>
      </c>
      <c r="C4602" s="1">
        <f t="shared" si="731"/>
        <v>14</v>
      </c>
      <c r="D4602" s="191">
        <v>6.0233798884015286</v>
      </c>
      <c r="E4602" s="192">
        <f t="shared" si="732"/>
        <v>2.091537170014249E-4</v>
      </c>
      <c r="F4602" s="193">
        <f t="shared" si="733"/>
        <v>8.9806339932922121</v>
      </c>
      <c r="G4602" s="193">
        <f t="shared" si="738"/>
        <v>9.3127233326376935</v>
      </c>
      <c r="H4602" s="193">
        <f t="shared" si="738"/>
        <v>9.6570927993538351</v>
      </c>
      <c r="I4602" s="193">
        <f t="shared" si="738"/>
        <v>10.014196492715662</v>
      </c>
      <c r="J4602" s="193">
        <f t="shared" si="738"/>
        <v>10.384505303855915</v>
      </c>
      <c r="K4602" s="193">
        <f>MAX(0,(F4602-'2031 forecast'!$C$10))</f>
        <v>3.243633993292212</v>
      </c>
      <c r="L4602" s="193">
        <f>MAX(0,(G4602-'2031 forecast'!$C$10))</f>
        <v>3.5757233326376934</v>
      </c>
      <c r="M4602" s="193">
        <f>MAX(0,(H4602-'2031 forecast'!$C$10))</f>
        <v>3.920092799353835</v>
      </c>
      <c r="N4602" s="193">
        <f>MAX(0,(I4602-'2031 forecast'!$C$10))</f>
        <v>4.277196492715662</v>
      </c>
      <c r="O4602" s="193">
        <f>MAX(0,(J4602-'2031 forecast'!$C$10))</f>
        <v>4.6475053038559153</v>
      </c>
      <c r="P4602" s="175">
        <f t="shared" si="735"/>
        <v>8</v>
      </c>
      <c r="Q4602" s="175" t="str">
        <f t="shared" si="736"/>
        <v/>
      </c>
    </row>
    <row r="4603" spans="1:17" s="1" customFormat="1" x14ac:dyDescent="0.3">
      <c r="A4603" s="189">
        <f t="shared" si="734"/>
        <v>44022.624999988846</v>
      </c>
      <c r="B4603" s="190">
        <f t="shared" si="730"/>
        <v>44022</v>
      </c>
      <c r="C4603" s="1">
        <f t="shared" si="731"/>
        <v>15</v>
      </c>
      <c r="D4603" s="191">
        <v>5.9782045392385168</v>
      </c>
      <c r="E4603" s="192">
        <f t="shared" si="732"/>
        <v>2.075850641239142E-4</v>
      </c>
      <c r="F4603" s="193">
        <f t="shared" si="733"/>
        <v>8.9132792383425201</v>
      </c>
      <c r="G4603" s="193">
        <f t="shared" si="738"/>
        <v>9.2428779076429102</v>
      </c>
      <c r="H4603" s="193">
        <f t="shared" si="738"/>
        <v>9.5846646033586822</v>
      </c>
      <c r="I4603" s="193">
        <f t="shared" si="738"/>
        <v>9.9390900190202931</v>
      </c>
      <c r="J4603" s="193">
        <f t="shared" si="738"/>
        <v>10.306621514076996</v>
      </c>
      <c r="K4603" s="193">
        <f>MAX(0,(F4603-'2031 forecast'!$C$10))</f>
        <v>3.17627923834252</v>
      </c>
      <c r="L4603" s="193">
        <f>MAX(0,(G4603-'2031 forecast'!$C$10))</f>
        <v>3.5058779076429101</v>
      </c>
      <c r="M4603" s="193">
        <f>MAX(0,(H4603-'2031 forecast'!$C$10))</f>
        <v>3.8476646033586821</v>
      </c>
      <c r="N4603" s="193">
        <f>MAX(0,(I4603-'2031 forecast'!$C$10))</f>
        <v>4.202090019020293</v>
      </c>
      <c r="O4603" s="193">
        <f>MAX(0,(J4603-'2031 forecast'!$C$10))</f>
        <v>4.5696215140769958</v>
      </c>
      <c r="P4603" s="175">
        <f t="shared" si="735"/>
        <v>9</v>
      </c>
      <c r="Q4603" s="175" t="str">
        <f t="shared" si="736"/>
        <v/>
      </c>
    </row>
    <row r="4604" spans="1:17" s="1" customFormat="1" x14ac:dyDescent="0.3">
      <c r="A4604" s="189">
        <f t="shared" si="734"/>
        <v>44022.66666665551</v>
      </c>
      <c r="B4604" s="190">
        <f t="shared" si="730"/>
        <v>44022</v>
      </c>
      <c r="C4604" s="1">
        <f t="shared" si="731"/>
        <v>16</v>
      </c>
      <c r="D4604" s="191">
        <v>6.0459675629830345</v>
      </c>
      <c r="E4604" s="192">
        <f t="shared" si="732"/>
        <v>2.0993804344018025E-4</v>
      </c>
      <c r="F4604" s="193">
        <f t="shared" si="733"/>
        <v>9.014311370767059</v>
      </c>
      <c r="G4604" s="193">
        <f t="shared" si="738"/>
        <v>9.347646045135086</v>
      </c>
      <c r="H4604" s="193">
        <f t="shared" si="738"/>
        <v>9.6933068973514125</v>
      </c>
      <c r="I4604" s="193">
        <f t="shared" si="738"/>
        <v>10.051749729563346</v>
      </c>
      <c r="J4604" s="193">
        <f t="shared" si="738"/>
        <v>10.423447198745375</v>
      </c>
      <c r="K4604" s="193">
        <f>MAX(0,(F4604-'2031 forecast'!$C$10))</f>
        <v>3.2773113707670589</v>
      </c>
      <c r="L4604" s="193">
        <f>MAX(0,(G4604-'2031 forecast'!$C$10))</f>
        <v>3.6106460451350859</v>
      </c>
      <c r="M4604" s="193">
        <f>MAX(0,(H4604-'2031 forecast'!$C$10))</f>
        <v>3.9563068973514124</v>
      </c>
      <c r="N4604" s="193">
        <f>MAX(0,(I4604-'2031 forecast'!$C$10))</f>
        <v>4.3147497295633457</v>
      </c>
      <c r="O4604" s="193">
        <f>MAX(0,(J4604-'2031 forecast'!$C$10))</f>
        <v>4.6864471987453751</v>
      </c>
      <c r="P4604" s="175">
        <f t="shared" si="735"/>
        <v>10</v>
      </c>
      <c r="Q4604" s="175" t="str">
        <f t="shared" si="736"/>
        <v/>
      </c>
    </row>
    <row r="4605" spans="1:17" s="1" customFormat="1" x14ac:dyDescent="0.3">
      <c r="A4605" s="189">
        <f t="shared" si="734"/>
        <v>44022.708333322174</v>
      </c>
      <c r="B4605" s="190">
        <f t="shared" si="730"/>
        <v>44022</v>
      </c>
      <c r="C4605" s="1">
        <f t="shared" si="731"/>
        <v>17</v>
      </c>
      <c r="D4605" s="191">
        <v>5.9029122906334965</v>
      </c>
      <c r="E4605" s="192">
        <f t="shared" si="732"/>
        <v>2.0497064266139633E-4</v>
      </c>
      <c r="F4605" s="193">
        <f t="shared" si="733"/>
        <v>8.8010213134263644</v>
      </c>
      <c r="G4605" s="193">
        <f t="shared" ref="G4605:J4624" si="739">$E4605*G$2</f>
        <v>9.1264688659849362</v>
      </c>
      <c r="H4605" s="193">
        <f t="shared" si="739"/>
        <v>9.4639509433667559</v>
      </c>
      <c r="I4605" s="193">
        <f t="shared" si="739"/>
        <v>9.8139125628613453</v>
      </c>
      <c r="J4605" s="193">
        <f t="shared" si="739"/>
        <v>10.176815197778794</v>
      </c>
      <c r="K4605" s="193">
        <f>MAX(0,(F4605-'2031 forecast'!$C$10))</f>
        <v>3.0640213134263643</v>
      </c>
      <c r="L4605" s="193">
        <f>MAX(0,(G4605-'2031 forecast'!$C$10))</f>
        <v>3.3894688659849361</v>
      </c>
      <c r="M4605" s="193">
        <f>MAX(0,(H4605-'2031 forecast'!$C$10))</f>
        <v>3.7269509433667558</v>
      </c>
      <c r="N4605" s="193">
        <f>MAX(0,(I4605-'2031 forecast'!$C$10))</f>
        <v>4.0769125628613452</v>
      </c>
      <c r="O4605" s="193">
        <f>MAX(0,(J4605-'2031 forecast'!$C$10))</f>
        <v>4.4398151977787936</v>
      </c>
      <c r="P4605" s="175">
        <f t="shared" si="735"/>
        <v>11</v>
      </c>
      <c r="Q4605" s="175" t="str">
        <f t="shared" si="736"/>
        <v/>
      </c>
    </row>
    <row r="4606" spans="1:17" s="1" customFormat="1" x14ac:dyDescent="0.3">
      <c r="A4606" s="189">
        <f t="shared" si="734"/>
        <v>44022.749999988839</v>
      </c>
      <c r="B4606" s="190">
        <f t="shared" si="730"/>
        <v>44022</v>
      </c>
      <c r="C4606" s="1">
        <f t="shared" si="731"/>
        <v>18</v>
      </c>
      <c r="D4606" s="191">
        <v>5.7899739177259688</v>
      </c>
      <c r="E4606" s="192">
        <f t="shared" si="732"/>
        <v>2.0104901046761966E-4</v>
      </c>
      <c r="F4606" s="193">
        <f t="shared" si="733"/>
        <v>8.632634426052137</v>
      </c>
      <c r="G4606" s="193">
        <f t="shared" si="739"/>
        <v>8.9518553034979824</v>
      </c>
      <c r="H4606" s="193">
        <f t="shared" si="739"/>
        <v>9.2828804533788727</v>
      </c>
      <c r="I4606" s="193">
        <f t="shared" si="739"/>
        <v>9.6261463786229289</v>
      </c>
      <c r="J4606" s="193">
        <f t="shared" si="739"/>
        <v>9.9821057233314967</v>
      </c>
      <c r="K4606" s="193">
        <f>MAX(0,(F4606-'2031 forecast'!$C$10))</f>
        <v>2.8956344260521369</v>
      </c>
      <c r="L4606" s="193">
        <f>MAX(0,(G4606-'2031 forecast'!$C$10))</f>
        <v>3.2148553034979823</v>
      </c>
      <c r="M4606" s="193">
        <f>MAX(0,(H4606-'2031 forecast'!$C$10))</f>
        <v>3.5458804533788726</v>
      </c>
      <c r="N4606" s="193">
        <f>MAX(0,(I4606-'2031 forecast'!$C$10))</f>
        <v>3.8891463786229288</v>
      </c>
      <c r="O4606" s="193">
        <f>MAX(0,(J4606-'2031 forecast'!$C$10))</f>
        <v>4.2451057233314966</v>
      </c>
      <c r="P4606" s="175">
        <f t="shared" si="735"/>
        <v>12</v>
      </c>
      <c r="Q4606" s="175" t="str">
        <f t="shared" si="736"/>
        <v/>
      </c>
    </row>
    <row r="4607" spans="1:17" s="1" customFormat="1" x14ac:dyDescent="0.3">
      <c r="A4607" s="189">
        <f t="shared" si="734"/>
        <v>44022.791666655503</v>
      </c>
      <c r="B4607" s="190">
        <f t="shared" si="730"/>
        <v>44022</v>
      </c>
      <c r="C4607" s="1">
        <f t="shared" si="731"/>
        <v>19</v>
      </c>
      <c r="D4607" s="191">
        <v>5.616801745934425</v>
      </c>
      <c r="E4607" s="192">
        <f t="shared" si="732"/>
        <v>1.9503584110382871E-4</v>
      </c>
      <c r="F4607" s="193">
        <f t="shared" si="733"/>
        <v>8.3744411987449876</v>
      </c>
      <c r="G4607" s="193">
        <f t="shared" si="739"/>
        <v>8.6841145076846491</v>
      </c>
      <c r="H4607" s="193">
        <f t="shared" si="739"/>
        <v>9.0052390353974516</v>
      </c>
      <c r="I4607" s="193">
        <f t="shared" si="739"/>
        <v>9.3382382294573549</v>
      </c>
      <c r="J4607" s="193">
        <f t="shared" si="739"/>
        <v>9.6835511958456397</v>
      </c>
      <c r="K4607" s="193">
        <f>MAX(0,(F4607-'2031 forecast'!$C$10))</f>
        <v>2.6374411987449875</v>
      </c>
      <c r="L4607" s="193">
        <f>MAX(0,(G4607-'2031 forecast'!$C$10))</f>
        <v>2.947114507684649</v>
      </c>
      <c r="M4607" s="193">
        <f>MAX(0,(H4607-'2031 forecast'!$C$10))</f>
        <v>3.2682390353974515</v>
      </c>
      <c r="N4607" s="193">
        <f>MAX(0,(I4607-'2031 forecast'!$C$10))</f>
        <v>3.6012382294573548</v>
      </c>
      <c r="O4607" s="193">
        <f>MAX(0,(J4607-'2031 forecast'!$C$10))</f>
        <v>3.9465511958456396</v>
      </c>
      <c r="P4607" s="175">
        <f t="shared" si="735"/>
        <v>13</v>
      </c>
      <c r="Q4607" s="175" t="str">
        <f t="shared" si="736"/>
        <v/>
      </c>
    </row>
    <row r="4608" spans="1:17" s="1" customFormat="1" x14ac:dyDescent="0.3">
      <c r="A4608" s="189">
        <f t="shared" si="734"/>
        <v>44022.833333322167</v>
      </c>
      <c r="B4608" s="190">
        <f t="shared" si="730"/>
        <v>44022</v>
      </c>
      <c r="C4608" s="1">
        <f t="shared" si="731"/>
        <v>20</v>
      </c>
      <c r="D4608" s="191">
        <v>5.2177528283278232</v>
      </c>
      <c r="E4608" s="192">
        <f t="shared" si="732"/>
        <v>1.8117940735248427E-4</v>
      </c>
      <c r="F4608" s="193">
        <f t="shared" si="733"/>
        <v>7.7794741966893763</v>
      </c>
      <c r="G4608" s="193">
        <f t="shared" si="739"/>
        <v>8.0671465868973993</v>
      </c>
      <c r="H4608" s="193">
        <f t="shared" si="739"/>
        <v>8.3654566374402588</v>
      </c>
      <c r="I4608" s="193">
        <f t="shared" si="739"/>
        <v>8.6747977118149393</v>
      </c>
      <c r="J4608" s="193">
        <f t="shared" si="739"/>
        <v>8.9955777194651834</v>
      </c>
      <c r="K4608" s="193">
        <f>MAX(0,(F4608-'2031 forecast'!$C$10))</f>
        <v>2.0424741966893762</v>
      </c>
      <c r="L4608" s="193">
        <f>MAX(0,(G4608-'2031 forecast'!$C$10))</f>
        <v>2.3301465868973992</v>
      </c>
      <c r="M4608" s="193">
        <f>MAX(0,(H4608-'2031 forecast'!$C$10))</f>
        <v>2.6284566374402587</v>
      </c>
      <c r="N4608" s="193">
        <f>MAX(0,(I4608-'2031 forecast'!$C$10))</f>
        <v>2.9377977118149392</v>
      </c>
      <c r="O4608" s="193">
        <f>MAX(0,(J4608-'2031 forecast'!$C$10))</f>
        <v>3.2585777194651833</v>
      </c>
      <c r="P4608" s="175">
        <f t="shared" si="735"/>
        <v>14</v>
      </c>
      <c r="Q4608" s="175" t="str">
        <f t="shared" si="736"/>
        <v/>
      </c>
    </row>
    <row r="4609" spans="1:17" s="1" customFormat="1" x14ac:dyDescent="0.3">
      <c r="A4609" s="189">
        <f t="shared" si="734"/>
        <v>44022.874999988831</v>
      </c>
      <c r="B4609" s="190">
        <f t="shared" si="730"/>
        <v>44022</v>
      </c>
      <c r="C4609" s="1">
        <f t="shared" si="731"/>
        <v>21</v>
      </c>
      <c r="D4609" s="191">
        <v>4.8789377096052373</v>
      </c>
      <c r="E4609" s="192">
        <f t="shared" si="732"/>
        <v>1.6941451077115413E-4</v>
      </c>
      <c r="F4609" s="193">
        <f t="shared" si="733"/>
        <v>7.2743135345666907</v>
      </c>
      <c r="G4609" s="193">
        <f t="shared" si="739"/>
        <v>7.5433058994365298</v>
      </c>
      <c r="H4609" s="193">
        <f t="shared" si="739"/>
        <v>7.8222451674766056</v>
      </c>
      <c r="I4609" s="193">
        <f t="shared" si="739"/>
        <v>8.1114991590996848</v>
      </c>
      <c r="J4609" s="193">
        <f t="shared" si="739"/>
        <v>8.4114492961232887</v>
      </c>
      <c r="K4609" s="193">
        <f>MAX(0,(F4609-'2031 forecast'!$C$10))</f>
        <v>1.5373135345666906</v>
      </c>
      <c r="L4609" s="193">
        <f>MAX(0,(G4609-'2031 forecast'!$C$10))</f>
        <v>1.8063058994365297</v>
      </c>
      <c r="M4609" s="193">
        <f>MAX(0,(H4609-'2031 forecast'!$C$10))</f>
        <v>2.0852451674766055</v>
      </c>
      <c r="N4609" s="193">
        <f>MAX(0,(I4609-'2031 forecast'!$C$10))</f>
        <v>2.3744991590996847</v>
      </c>
      <c r="O4609" s="193">
        <f>MAX(0,(J4609-'2031 forecast'!$C$10))</f>
        <v>2.6744492961232886</v>
      </c>
      <c r="P4609" s="175">
        <f t="shared" si="735"/>
        <v>15</v>
      </c>
      <c r="Q4609" s="175" t="str">
        <f t="shared" si="736"/>
        <v/>
      </c>
    </row>
    <row r="4610" spans="1:17" s="1" customFormat="1" x14ac:dyDescent="0.3">
      <c r="A4610" s="189">
        <f t="shared" si="734"/>
        <v>44022.916666655496</v>
      </c>
      <c r="B4610" s="190">
        <f t="shared" si="730"/>
        <v>44022</v>
      </c>
      <c r="C4610" s="1">
        <f t="shared" si="731"/>
        <v>22</v>
      </c>
      <c r="D4610" s="191">
        <v>4.6229440643481734</v>
      </c>
      <c r="E4610" s="192">
        <f t="shared" si="732"/>
        <v>1.6052547779859362E-4</v>
      </c>
      <c r="F4610" s="193">
        <f t="shared" si="733"/>
        <v>6.8926365898517732</v>
      </c>
      <c r="G4610" s="193">
        <f t="shared" si="739"/>
        <v>7.1475151577994298</v>
      </c>
      <c r="H4610" s="193">
        <f t="shared" si="739"/>
        <v>7.4118187235040693</v>
      </c>
      <c r="I4610" s="193">
        <f t="shared" si="739"/>
        <v>7.6858958081592705</v>
      </c>
      <c r="J4610" s="193">
        <f t="shared" si="739"/>
        <v>7.9701078207094156</v>
      </c>
      <c r="K4610" s="193">
        <f>MAX(0,(F4610-'2031 forecast'!$C$10))</f>
        <v>1.1556365898517731</v>
      </c>
      <c r="L4610" s="193">
        <f>MAX(0,(G4610-'2031 forecast'!$C$10))</f>
        <v>1.4105151577994297</v>
      </c>
      <c r="M4610" s="193">
        <f>MAX(0,(H4610-'2031 forecast'!$C$10))</f>
        <v>1.6748187235040692</v>
      </c>
      <c r="N4610" s="193">
        <f>MAX(0,(I4610-'2031 forecast'!$C$10))</f>
        <v>1.9488958081592704</v>
      </c>
      <c r="O4610" s="193">
        <f>MAX(0,(J4610-'2031 forecast'!$C$10))</f>
        <v>2.2331078207094155</v>
      </c>
      <c r="P4610" s="175">
        <f t="shared" si="735"/>
        <v>16</v>
      </c>
      <c r="Q4610" s="175" t="str">
        <f t="shared" si="736"/>
        <v/>
      </c>
    </row>
    <row r="4611" spans="1:17" s="1" customFormat="1" x14ac:dyDescent="0.3">
      <c r="A4611" s="189">
        <f t="shared" si="734"/>
        <v>44022.95833332216</v>
      </c>
      <c r="B4611" s="190">
        <f t="shared" si="730"/>
        <v>44022</v>
      </c>
      <c r="C4611" s="1">
        <f t="shared" si="731"/>
        <v>23</v>
      </c>
      <c r="D4611" s="191">
        <v>4.2615412710440808</v>
      </c>
      <c r="E4611" s="192">
        <f t="shared" si="732"/>
        <v>1.4797625477850807E-4</v>
      </c>
      <c r="F4611" s="193">
        <f t="shared" si="733"/>
        <v>6.353798550254238</v>
      </c>
      <c r="G4611" s="193">
        <f t="shared" si="739"/>
        <v>6.5887517578411661</v>
      </c>
      <c r="H4611" s="193">
        <f t="shared" si="739"/>
        <v>6.832393155542837</v>
      </c>
      <c r="I4611" s="193">
        <f t="shared" si="739"/>
        <v>7.0850440185963288</v>
      </c>
      <c r="J4611" s="193">
        <f t="shared" si="739"/>
        <v>7.3470375024780576</v>
      </c>
      <c r="K4611" s="193">
        <f>MAX(0,(F4611-'2031 forecast'!$C$10))</f>
        <v>0.61679855025423791</v>
      </c>
      <c r="L4611" s="193">
        <f>MAX(0,(G4611-'2031 forecast'!$C$10))</f>
        <v>0.85175175784116597</v>
      </c>
      <c r="M4611" s="193">
        <f>MAX(0,(H4611-'2031 forecast'!$C$10))</f>
        <v>1.0953931555428369</v>
      </c>
      <c r="N4611" s="193">
        <f>MAX(0,(I4611-'2031 forecast'!$C$10))</f>
        <v>1.3480440185963287</v>
      </c>
      <c r="O4611" s="193">
        <f>MAX(0,(J4611-'2031 forecast'!$C$10))</f>
        <v>1.6100375024780575</v>
      </c>
      <c r="P4611" s="175">
        <f t="shared" si="735"/>
        <v>17</v>
      </c>
      <c r="Q4611" s="175">
        <f t="shared" si="736"/>
        <v>17</v>
      </c>
    </row>
    <row r="4612" spans="1:17" s="1" customFormat="1" x14ac:dyDescent="0.3">
      <c r="A4612" s="189">
        <f t="shared" si="734"/>
        <v>44022.999999988824</v>
      </c>
      <c r="B4612" s="190">
        <f t="shared" si="730"/>
        <v>44022</v>
      </c>
      <c r="C4612" s="1">
        <f t="shared" si="731"/>
        <v>0</v>
      </c>
      <c r="D4612" s="191">
        <v>3.8474339037164764</v>
      </c>
      <c r="E4612" s="192">
        <f t="shared" si="732"/>
        <v>1.3359693673466015E-4</v>
      </c>
      <c r="F4612" s="193">
        <f t="shared" si="733"/>
        <v>5.7363799632154002</v>
      </c>
      <c r="G4612" s="193">
        <f t="shared" si="739"/>
        <v>5.9485020287223263</v>
      </c>
      <c r="H4612" s="193">
        <f t="shared" si="739"/>
        <v>6.1684680255872628</v>
      </c>
      <c r="I4612" s="193">
        <f t="shared" si="739"/>
        <v>6.3965680097221291</v>
      </c>
      <c r="J4612" s="193">
        <f t="shared" si="739"/>
        <v>6.6331027628379653</v>
      </c>
      <c r="K4612" s="193">
        <f>MAX(0,(F4612-'2031 forecast'!$C$10))</f>
        <v>0</v>
      </c>
      <c r="L4612" s="193">
        <f>MAX(0,(G4612-'2031 forecast'!$C$10))</f>
        <v>0.21150202872232615</v>
      </c>
      <c r="M4612" s="193">
        <f>MAX(0,(H4612-'2031 forecast'!$C$10))</f>
        <v>0.43146802558726272</v>
      </c>
      <c r="N4612" s="193">
        <f>MAX(0,(I4612-'2031 forecast'!$C$10))</f>
        <v>0.65956800972212903</v>
      </c>
      <c r="O4612" s="193">
        <f>MAX(0,(J4612-'2031 forecast'!$C$10))</f>
        <v>0.89610276283796519</v>
      </c>
      <c r="P4612" s="175" t="str">
        <f t="shared" si="735"/>
        <v/>
      </c>
      <c r="Q4612" s="175" t="str">
        <f t="shared" si="736"/>
        <v/>
      </c>
    </row>
    <row r="4613" spans="1:17" s="1" customFormat="1" x14ac:dyDescent="0.3">
      <c r="A4613" s="189">
        <f t="shared" si="734"/>
        <v>44023.041666655488</v>
      </c>
      <c r="B4613" s="190">
        <f t="shared" ref="B4613:B4676" si="740">INT(A4613)</f>
        <v>44023</v>
      </c>
      <c r="C4613" s="1">
        <f t="shared" ref="C4613:C4676" si="741">HOUR(A4613)</f>
        <v>1</v>
      </c>
      <c r="D4613" s="191">
        <v>3.6592032822039284</v>
      </c>
      <c r="E4613" s="192">
        <f t="shared" ref="E4613:E4676" si="742">D4613/SUM($D$4:$D$8763)</f>
        <v>1.2706088307836561E-4</v>
      </c>
      <c r="F4613" s="193">
        <f t="shared" ref="F4613:F4676" si="743">E4613*$F$2</f>
        <v>5.455735150925018</v>
      </c>
      <c r="G4613" s="193">
        <f t="shared" si="739"/>
        <v>5.6574794245773976</v>
      </c>
      <c r="H4613" s="193">
        <f t="shared" si="739"/>
        <v>5.8666838756074542</v>
      </c>
      <c r="I4613" s="193">
        <f t="shared" si="739"/>
        <v>6.083624369324764</v>
      </c>
      <c r="J4613" s="193">
        <f t="shared" si="739"/>
        <v>6.3085869720924679</v>
      </c>
      <c r="K4613" s="193">
        <f>MAX(0,(F4613-'2031 forecast'!$C$10))</f>
        <v>0</v>
      </c>
      <c r="L4613" s="193">
        <f>MAX(0,(G4613-'2031 forecast'!$C$10))</f>
        <v>0</v>
      </c>
      <c r="M4613" s="193">
        <f>MAX(0,(H4613-'2031 forecast'!$C$10))</f>
        <v>0.12968387560745409</v>
      </c>
      <c r="N4613" s="193">
        <f>MAX(0,(I4613-'2031 forecast'!$C$10))</f>
        <v>0.34662436932476393</v>
      </c>
      <c r="O4613" s="193">
        <f>MAX(0,(J4613-'2031 forecast'!$C$10))</f>
        <v>0.57158697209246778</v>
      </c>
      <c r="P4613" s="175" t="str">
        <f t="shared" si="735"/>
        <v/>
      </c>
      <c r="Q4613" s="175" t="str">
        <f t="shared" si="736"/>
        <v/>
      </c>
    </row>
    <row r="4614" spans="1:17" s="1" customFormat="1" x14ac:dyDescent="0.3">
      <c r="A4614" s="189">
        <f t="shared" ref="A4614:A4677" si="744">A4613 + TIME(1,0,0)</f>
        <v>44023.083333322153</v>
      </c>
      <c r="B4614" s="190">
        <f t="shared" si="740"/>
        <v>44023</v>
      </c>
      <c r="C4614" s="1">
        <f t="shared" si="741"/>
        <v>2</v>
      </c>
      <c r="D4614" s="191">
        <v>3.5763818087384074</v>
      </c>
      <c r="E4614" s="192">
        <f t="shared" si="742"/>
        <v>1.2418501946959601E-4</v>
      </c>
      <c r="F4614" s="193">
        <f t="shared" si="743"/>
        <v>5.33225143351725</v>
      </c>
      <c r="G4614" s="193">
        <f t="shared" si="739"/>
        <v>5.5294294787536291</v>
      </c>
      <c r="H4614" s="193">
        <f t="shared" si="739"/>
        <v>5.733898849616339</v>
      </c>
      <c r="I4614" s="193">
        <f t="shared" si="739"/>
        <v>5.9459291675499228</v>
      </c>
      <c r="J4614" s="193">
        <f t="shared" si="739"/>
        <v>6.1658000241644482</v>
      </c>
      <c r="K4614" s="193">
        <f>MAX(0,(F4614-'2031 forecast'!$C$10))</f>
        <v>0</v>
      </c>
      <c r="L4614" s="193">
        <f>MAX(0,(G4614-'2031 forecast'!$C$10))</f>
        <v>0</v>
      </c>
      <c r="M4614" s="193">
        <f>MAX(0,(H4614-'2031 forecast'!$C$10))</f>
        <v>0</v>
      </c>
      <c r="N4614" s="193">
        <f>MAX(0,(I4614-'2031 forecast'!$C$10))</f>
        <v>0.20892916754992275</v>
      </c>
      <c r="O4614" s="193">
        <f>MAX(0,(J4614-'2031 forecast'!$C$10))</f>
        <v>0.42880002416444807</v>
      </c>
      <c r="P4614" s="175" t="str">
        <f t="shared" ref="P4614:P4677" si="745">IF(K4614&gt;0,IF(K4613&gt;0,P4613+1,1),"")</f>
        <v/>
      </c>
      <c r="Q4614" s="175" t="str">
        <f t="shared" ref="Q4614:Q4677" si="746">IF(AND(K4614&gt;0,K4615=0),P4614,"")</f>
        <v/>
      </c>
    </row>
    <row r="4615" spans="1:17" s="1" customFormat="1" x14ac:dyDescent="0.3">
      <c r="A4615" s="189">
        <f t="shared" si="744"/>
        <v>44023.124999988817</v>
      </c>
      <c r="B4615" s="190">
        <f t="shared" si="740"/>
        <v>44023</v>
      </c>
      <c r="C4615" s="1">
        <f t="shared" si="741"/>
        <v>3</v>
      </c>
      <c r="D4615" s="191">
        <v>3.4182680866678674</v>
      </c>
      <c r="E4615" s="192">
        <f t="shared" si="742"/>
        <v>1.1869473439830862E-4</v>
      </c>
      <c r="F4615" s="193">
        <f t="shared" si="743"/>
        <v>5.0965097911933297</v>
      </c>
      <c r="G4615" s="193">
        <f t="shared" si="739"/>
        <v>5.2849704912718902</v>
      </c>
      <c r="H4615" s="193">
        <f t="shared" si="739"/>
        <v>5.4804001636333011</v>
      </c>
      <c r="I4615" s="193">
        <f t="shared" si="739"/>
        <v>5.6830565096161374</v>
      </c>
      <c r="J4615" s="193">
        <f t="shared" si="739"/>
        <v>5.8932067599382316</v>
      </c>
      <c r="K4615" s="193">
        <f>MAX(0,(F4615-'2031 forecast'!$C$10))</f>
        <v>0</v>
      </c>
      <c r="L4615" s="193">
        <f>MAX(0,(G4615-'2031 forecast'!$C$10))</f>
        <v>0</v>
      </c>
      <c r="M4615" s="193">
        <f>MAX(0,(H4615-'2031 forecast'!$C$10))</f>
        <v>0</v>
      </c>
      <c r="N4615" s="193">
        <f>MAX(0,(I4615-'2031 forecast'!$C$10))</f>
        <v>0</v>
      </c>
      <c r="O4615" s="193">
        <f>MAX(0,(J4615-'2031 forecast'!$C$10))</f>
        <v>0.15620675993823152</v>
      </c>
      <c r="P4615" s="175" t="str">
        <f t="shared" si="745"/>
        <v/>
      </c>
      <c r="Q4615" s="175" t="str">
        <f t="shared" si="746"/>
        <v/>
      </c>
    </row>
    <row r="4616" spans="1:17" s="1" customFormat="1" x14ac:dyDescent="0.3">
      <c r="A4616" s="189">
        <f t="shared" si="744"/>
        <v>44023.166666655481</v>
      </c>
      <c r="B4616" s="190">
        <f t="shared" si="740"/>
        <v>44023</v>
      </c>
      <c r="C4616" s="1">
        <f t="shared" si="741"/>
        <v>4</v>
      </c>
      <c r="D4616" s="191">
        <v>3.3655635126443539</v>
      </c>
      <c r="E4616" s="192">
        <f t="shared" si="742"/>
        <v>1.1686463937454616E-4</v>
      </c>
      <c r="F4616" s="193">
        <f t="shared" si="743"/>
        <v>5.0179292437520235</v>
      </c>
      <c r="G4616" s="193">
        <f t="shared" si="739"/>
        <v>5.2034841621113106</v>
      </c>
      <c r="H4616" s="193">
        <f t="shared" si="739"/>
        <v>5.3959006016389557</v>
      </c>
      <c r="I4616" s="193">
        <f t="shared" si="739"/>
        <v>5.5954322903048759</v>
      </c>
      <c r="J4616" s="193">
        <f t="shared" si="739"/>
        <v>5.8023423385294928</v>
      </c>
      <c r="K4616" s="193">
        <f>MAX(0,(F4616-'2031 forecast'!$C$10))</f>
        <v>0</v>
      </c>
      <c r="L4616" s="193">
        <f>MAX(0,(G4616-'2031 forecast'!$C$10))</f>
        <v>0</v>
      </c>
      <c r="M4616" s="193">
        <f>MAX(0,(H4616-'2031 forecast'!$C$10))</f>
        <v>0</v>
      </c>
      <c r="N4616" s="193">
        <f>MAX(0,(I4616-'2031 forecast'!$C$10))</f>
        <v>0</v>
      </c>
      <c r="O4616" s="193">
        <f>MAX(0,(J4616-'2031 forecast'!$C$10))</f>
        <v>6.5342338529492672E-2</v>
      </c>
      <c r="P4616" s="175" t="str">
        <f t="shared" si="745"/>
        <v/>
      </c>
      <c r="Q4616" s="175" t="str">
        <f t="shared" si="746"/>
        <v/>
      </c>
    </row>
    <row r="4617" spans="1:17" s="1" customFormat="1" x14ac:dyDescent="0.3">
      <c r="A4617" s="189">
        <f t="shared" si="744"/>
        <v>44023.208333322145</v>
      </c>
      <c r="B4617" s="190">
        <f t="shared" si="740"/>
        <v>44023</v>
      </c>
      <c r="C4617" s="1">
        <f t="shared" si="741"/>
        <v>5</v>
      </c>
      <c r="D4617" s="191">
        <v>3.2676835894578291</v>
      </c>
      <c r="E4617" s="192">
        <f t="shared" si="742"/>
        <v>1.1346589147327299E-4</v>
      </c>
      <c r="F4617" s="193">
        <f t="shared" si="743"/>
        <v>4.8719939413610245</v>
      </c>
      <c r="G4617" s="193">
        <f t="shared" si="739"/>
        <v>5.0521524079559477</v>
      </c>
      <c r="H4617" s="193">
        <f t="shared" si="739"/>
        <v>5.2389728436494556</v>
      </c>
      <c r="I4617" s="193">
        <f t="shared" si="739"/>
        <v>5.4327015972982462</v>
      </c>
      <c r="J4617" s="193">
        <f t="shared" si="739"/>
        <v>5.6335941273418335</v>
      </c>
      <c r="K4617" s="193">
        <f>MAX(0,(F4617-'2031 forecast'!$C$10))</f>
        <v>0</v>
      </c>
      <c r="L4617" s="193">
        <f>MAX(0,(G4617-'2031 forecast'!$C$10))</f>
        <v>0</v>
      </c>
      <c r="M4617" s="193">
        <f>MAX(0,(H4617-'2031 forecast'!$C$10))</f>
        <v>0</v>
      </c>
      <c r="N4617" s="193">
        <f>MAX(0,(I4617-'2031 forecast'!$C$10))</f>
        <v>0</v>
      </c>
      <c r="O4617" s="193">
        <f>MAX(0,(J4617-'2031 forecast'!$C$10))</f>
        <v>0</v>
      </c>
      <c r="P4617" s="175" t="str">
        <f t="shared" si="745"/>
        <v/>
      </c>
      <c r="Q4617" s="175" t="str">
        <f t="shared" si="746"/>
        <v/>
      </c>
    </row>
    <row r="4618" spans="1:17" s="1" customFormat="1" x14ac:dyDescent="0.3">
      <c r="A4618" s="189">
        <f t="shared" si="744"/>
        <v>44023.24999998881</v>
      </c>
      <c r="B4618" s="190">
        <f t="shared" si="740"/>
        <v>44023</v>
      </c>
      <c r="C4618" s="1">
        <f t="shared" si="741"/>
        <v>6</v>
      </c>
      <c r="D4618" s="191">
        <v>3.342975838062848</v>
      </c>
      <c r="E4618" s="192">
        <f t="shared" si="742"/>
        <v>1.1608031293579081E-4</v>
      </c>
      <c r="F4618" s="193">
        <f t="shared" si="743"/>
        <v>4.9842518662771775</v>
      </c>
      <c r="G4618" s="193">
        <f t="shared" si="739"/>
        <v>5.1685614496139189</v>
      </c>
      <c r="H4618" s="193">
        <f t="shared" si="739"/>
        <v>5.3596865036413783</v>
      </c>
      <c r="I4618" s="193">
        <f t="shared" si="739"/>
        <v>5.5578790534571914</v>
      </c>
      <c r="J4618" s="193">
        <f t="shared" si="739"/>
        <v>5.7634004436400321</v>
      </c>
      <c r="K4618" s="193">
        <f>MAX(0,(F4618-'2031 forecast'!$C$10))</f>
        <v>0</v>
      </c>
      <c r="L4618" s="193">
        <f>MAX(0,(G4618-'2031 forecast'!$C$10))</f>
        <v>0</v>
      </c>
      <c r="M4618" s="193">
        <f>MAX(0,(H4618-'2031 forecast'!$C$10))</f>
        <v>0</v>
      </c>
      <c r="N4618" s="193">
        <f>MAX(0,(I4618-'2031 forecast'!$C$10))</f>
        <v>0</v>
      </c>
      <c r="O4618" s="193">
        <f>MAX(0,(J4618-'2031 forecast'!$C$10))</f>
        <v>2.6400443640032023E-2</v>
      </c>
      <c r="P4618" s="175" t="str">
        <f t="shared" si="745"/>
        <v/>
      </c>
      <c r="Q4618" s="175" t="str">
        <f t="shared" si="746"/>
        <v/>
      </c>
    </row>
    <row r="4619" spans="1:17" s="1" customFormat="1" x14ac:dyDescent="0.3">
      <c r="A4619" s="189">
        <f t="shared" si="744"/>
        <v>44023.291666655474</v>
      </c>
      <c r="B4619" s="190">
        <f t="shared" si="740"/>
        <v>44023</v>
      </c>
      <c r="C4619" s="1">
        <f t="shared" si="741"/>
        <v>7</v>
      </c>
      <c r="D4619" s="191">
        <v>3.6968494065064377</v>
      </c>
      <c r="E4619" s="192">
        <f t="shared" si="742"/>
        <v>1.283680938096245E-4</v>
      </c>
      <c r="F4619" s="193">
        <f t="shared" si="743"/>
        <v>5.5118641133830941</v>
      </c>
      <c r="G4619" s="193">
        <f t="shared" si="739"/>
        <v>5.7156839454063828</v>
      </c>
      <c r="H4619" s="193">
        <f t="shared" si="739"/>
        <v>5.9270407056034156</v>
      </c>
      <c r="I4619" s="193">
        <f t="shared" si="739"/>
        <v>6.1462130974042362</v>
      </c>
      <c r="J4619" s="193">
        <f t="shared" si="739"/>
        <v>6.3734901302415663</v>
      </c>
      <c r="K4619" s="193">
        <f>MAX(0,(F4619-'2031 forecast'!$C$10))</f>
        <v>0</v>
      </c>
      <c r="L4619" s="193">
        <f>MAX(0,(G4619-'2031 forecast'!$C$10))</f>
        <v>0</v>
      </c>
      <c r="M4619" s="193">
        <f>MAX(0,(H4619-'2031 forecast'!$C$10))</f>
        <v>0.19004070560341546</v>
      </c>
      <c r="N4619" s="193">
        <f>MAX(0,(I4619-'2031 forecast'!$C$10))</f>
        <v>0.40921309740423606</v>
      </c>
      <c r="O4619" s="193">
        <f>MAX(0,(J4619-'2031 forecast'!$C$10))</f>
        <v>0.6364901302415662</v>
      </c>
      <c r="P4619" s="175" t="str">
        <f t="shared" si="745"/>
        <v/>
      </c>
      <c r="Q4619" s="175" t="str">
        <f t="shared" si="746"/>
        <v/>
      </c>
    </row>
    <row r="4620" spans="1:17" s="1" customFormat="1" x14ac:dyDescent="0.3">
      <c r="A4620" s="189">
        <f t="shared" si="744"/>
        <v>44023.333333322138</v>
      </c>
      <c r="B4620" s="190">
        <f t="shared" si="740"/>
        <v>44023</v>
      </c>
      <c r="C4620" s="1">
        <f t="shared" si="741"/>
        <v>8</v>
      </c>
      <c r="D4620" s="191">
        <v>3.8097877794139663</v>
      </c>
      <c r="E4620" s="192">
        <f t="shared" si="742"/>
        <v>1.3228972600340123E-4</v>
      </c>
      <c r="F4620" s="193">
        <f t="shared" si="743"/>
        <v>5.6802510007573233</v>
      </c>
      <c r="G4620" s="193">
        <f t="shared" si="739"/>
        <v>5.8902975078933402</v>
      </c>
      <c r="H4620" s="193">
        <f t="shared" si="739"/>
        <v>6.1081111955913006</v>
      </c>
      <c r="I4620" s="193">
        <f t="shared" si="739"/>
        <v>6.3339792816426552</v>
      </c>
      <c r="J4620" s="193">
        <f t="shared" si="739"/>
        <v>6.5681996046888651</v>
      </c>
      <c r="K4620" s="193">
        <f>MAX(0,(F4620-'2031 forecast'!$C$10))</f>
        <v>0</v>
      </c>
      <c r="L4620" s="193">
        <f>MAX(0,(G4620-'2031 forecast'!$C$10))</f>
        <v>0.15329750789334007</v>
      </c>
      <c r="M4620" s="193">
        <f>MAX(0,(H4620-'2031 forecast'!$C$10))</f>
        <v>0.37111119559130046</v>
      </c>
      <c r="N4620" s="193">
        <f>MAX(0,(I4620-'2031 forecast'!$C$10))</f>
        <v>0.59697928164265512</v>
      </c>
      <c r="O4620" s="193">
        <f>MAX(0,(J4620-'2031 forecast'!$C$10))</f>
        <v>0.831199604688865</v>
      </c>
      <c r="P4620" s="175" t="str">
        <f t="shared" si="745"/>
        <v/>
      </c>
      <c r="Q4620" s="175" t="str">
        <f t="shared" si="746"/>
        <v/>
      </c>
    </row>
    <row r="4621" spans="1:17" s="1" customFormat="1" x14ac:dyDescent="0.3">
      <c r="A4621" s="189">
        <f t="shared" si="744"/>
        <v>44023.374999988802</v>
      </c>
      <c r="B4621" s="190">
        <f t="shared" si="740"/>
        <v>44023</v>
      </c>
      <c r="C4621" s="1">
        <f t="shared" si="741"/>
        <v>9</v>
      </c>
      <c r="D4621" s="191">
        <v>4.1335444484155488</v>
      </c>
      <c r="E4621" s="192">
        <f t="shared" si="742"/>
        <v>1.4353173829222783E-4</v>
      </c>
      <c r="F4621" s="193">
        <f t="shared" si="743"/>
        <v>6.1629600778967806</v>
      </c>
      <c r="G4621" s="193">
        <f t="shared" si="739"/>
        <v>6.3908563870226169</v>
      </c>
      <c r="H4621" s="193">
        <f t="shared" si="739"/>
        <v>6.6271799335565698</v>
      </c>
      <c r="I4621" s="193">
        <f t="shared" si="739"/>
        <v>6.8722423431261221</v>
      </c>
      <c r="J4621" s="193">
        <f t="shared" si="739"/>
        <v>7.1263667647711211</v>
      </c>
      <c r="K4621" s="193">
        <f>MAX(0,(F4621-'2031 forecast'!$C$10))</f>
        <v>0.42596007789678048</v>
      </c>
      <c r="L4621" s="193">
        <f>MAX(0,(G4621-'2031 forecast'!$C$10))</f>
        <v>0.65385638702261684</v>
      </c>
      <c r="M4621" s="193">
        <f>MAX(0,(H4621-'2031 forecast'!$C$10))</f>
        <v>0.89017993355656966</v>
      </c>
      <c r="N4621" s="193">
        <f>MAX(0,(I4621-'2031 forecast'!$C$10))</f>
        <v>1.135242343126122</v>
      </c>
      <c r="O4621" s="193">
        <f>MAX(0,(J4621-'2031 forecast'!$C$10))</f>
        <v>1.389366764771121</v>
      </c>
      <c r="P4621" s="175">
        <f t="shared" si="745"/>
        <v>1</v>
      </c>
      <c r="Q4621" s="175" t="str">
        <f t="shared" si="746"/>
        <v/>
      </c>
    </row>
    <row r="4622" spans="1:17" s="1" customFormat="1" x14ac:dyDescent="0.3">
      <c r="A4622" s="189">
        <f t="shared" si="744"/>
        <v>44023.416666655467</v>
      </c>
      <c r="B4622" s="190">
        <f t="shared" si="740"/>
        <v>44023</v>
      </c>
      <c r="C4622" s="1">
        <f t="shared" si="741"/>
        <v>10</v>
      </c>
      <c r="D4622" s="191">
        <v>4.8488208101632297</v>
      </c>
      <c r="E4622" s="192">
        <f t="shared" si="742"/>
        <v>1.68368742186147E-4</v>
      </c>
      <c r="F4622" s="193">
        <f t="shared" si="743"/>
        <v>7.2294103646002288</v>
      </c>
      <c r="G4622" s="193">
        <f t="shared" si="739"/>
        <v>7.496742282773341</v>
      </c>
      <c r="H4622" s="193">
        <f t="shared" si="739"/>
        <v>7.7739597034798358</v>
      </c>
      <c r="I4622" s="193">
        <f t="shared" si="739"/>
        <v>8.061428176636106</v>
      </c>
      <c r="J4622" s="193">
        <f t="shared" si="739"/>
        <v>8.3595267696040096</v>
      </c>
      <c r="K4622" s="193">
        <f>MAX(0,(F4622-'2031 forecast'!$C$10))</f>
        <v>1.4924103646002287</v>
      </c>
      <c r="L4622" s="193">
        <f>MAX(0,(G4622-'2031 forecast'!$C$10))</f>
        <v>1.7597422827733409</v>
      </c>
      <c r="M4622" s="193">
        <f>MAX(0,(H4622-'2031 forecast'!$C$10))</f>
        <v>2.0369597034798357</v>
      </c>
      <c r="N4622" s="193">
        <f>MAX(0,(I4622-'2031 forecast'!$C$10))</f>
        <v>2.3244281766361059</v>
      </c>
      <c r="O4622" s="193">
        <f>MAX(0,(J4622-'2031 forecast'!$C$10))</f>
        <v>2.6225267696040095</v>
      </c>
      <c r="P4622" s="175">
        <f t="shared" si="745"/>
        <v>2</v>
      </c>
      <c r="Q4622" s="175" t="str">
        <f t="shared" si="746"/>
        <v/>
      </c>
    </row>
    <row r="4623" spans="1:17" s="1" customFormat="1" x14ac:dyDescent="0.3">
      <c r="A4623" s="189">
        <f t="shared" si="744"/>
        <v>44023.458333322131</v>
      </c>
      <c r="B4623" s="190">
        <f t="shared" si="740"/>
        <v>44023</v>
      </c>
      <c r="C4623" s="1">
        <f t="shared" si="741"/>
        <v>11</v>
      </c>
      <c r="D4623" s="191">
        <v>5.0445806565362803</v>
      </c>
      <c r="E4623" s="192">
        <f t="shared" si="742"/>
        <v>1.7516623798869335E-4</v>
      </c>
      <c r="F4623" s="193">
        <f t="shared" si="743"/>
        <v>7.5212809693822278</v>
      </c>
      <c r="G4623" s="193">
        <f t="shared" si="739"/>
        <v>7.7994057910840677</v>
      </c>
      <c r="H4623" s="193">
        <f t="shared" si="739"/>
        <v>8.0878152194588377</v>
      </c>
      <c r="I4623" s="193">
        <f t="shared" si="739"/>
        <v>8.3868895626493671</v>
      </c>
      <c r="J4623" s="193">
        <f t="shared" si="739"/>
        <v>8.6970231919793282</v>
      </c>
      <c r="K4623" s="193">
        <f>MAX(0,(F4623-'2031 forecast'!$C$10))</f>
        <v>1.7842809693822277</v>
      </c>
      <c r="L4623" s="193">
        <f>MAX(0,(G4623-'2031 forecast'!$C$10))</f>
        <v>2.0624057910840676</v>
      </c>
      <c r="M4623" s="193">
        <f>MAX(0,(H4623-'2031 forecast'!$C$10))</f>
        <v>2.3508152194588376</v>
      </c>
      <c r="N4623" s="193">
        <f>MAX(0,(I4623-'2031 forecast'!$C$10))</f>
        <v>2.649889562649367</v>
      </c>
      <c r="O4623" s="193">
        <f>MAX(0,(J4623-'2031 forecast'!$C$10))</f>
        <v>2.9600231919793281</v>
      </c>
      <c r="P4623" s="175">
        <f t="shared" si="745"/>
        <v>3</v>
      </c>
      <c r="Q4623" s="175" t="str">
        <f t="shared" si="746"/>
        <v/>
      </c>
    </row>
    <row r="4624" spans="1:17" s="1" customFormat="1" x14ac:dyDescent="0.3">
      <c r="A4624" s="189">
        <f t="shared" si="744"/>
        <v>44023.499999988795</v>
      </c>
      <c r="B4624" s="190">
        <f t="shared" si="740"/>
        <v>44023</v>
      </c>
      <c r="C4624" s="1">
        <f t="shared" si="741"/>
        <v>12</v>
      </c>
      <c r="D4624" s="191">
        <v>5.1123436802807971</v>
      </c>
      <c r="E4624" s="192">
        <f t="shared" si="742"/>
        <v>1.7751921730495938E-4</v>
      </c>
      <c r="F4624" s="193">
        <f t="shared" si="743"/>
        <v>7.6223131018067649</v>
      </c>
      <c r="G4624" s="193">
        <f t="shared" si="739"/>
        <v>7.9041739285762418</v>
      </c>
      <c r="H4624" s="193">
        <f t="shared" si="739"/>
        <v>8.196457513451568</v>
      </c>
      <c r="I4624" s="193">
        <f t="shared" si="739"/>
        <v>8.499549273192418</v>
      </c>
      <c r="J4624" s="193">
        <f t="shared" si="739"/>
        <v>8.8138488766477074</v>
      </c>
      <c r="K4624" s="193">
        <f>MAX(0,(F4624-'2031 forecast'!$C$10))</f>
        <v>1.8853131018067648</v>
      </c>
      <c r="L4624" s="193">
        <f>MAX(0,(G4624-'2031 forecast'!$C$10))</f>
        <v>2.1671739285762417</v>
      </c>
      <c r="M4624" s="193">
        <f>MAX(0,(H4624-'2031 forecast'!$C$10))</f>
        <v>2.4594575134515679</v>
      </c>
      <c r="N4624" s="193">
        <f>MAX(0,(I4624-'2031 forecast'!$C$10))</f>
        <v>2.7625492731924179</v>
      </c>
      <c r="O4624" s="193">
        <f>MAX(0,(J4624-'2031 forecast'!$C$10))</f>
        <v>3.0768488766477073</v>
      </c>
      <c r="P4624" s="175">
        <f t="shared" si="745"/>
        <v>4</v>
      </c>
      <c r="Q4624" s="175" t="str">
        <f t="shared" si="746"/>
        <v/>
      </c>
    </row>
    <row r="4625" spans="1:17" s="1" customFormat="1" x14ac:dyDescent="0.3">
      <c r="A4625" s="189">
        <f t="shared" si="744"/>
        <v>44023.541666655459</v>
      </c>
      <c r="B4625" s="190">
        <f t="shared" si="740"/>
        <v>44023</v>
      </c>
      <c r="C4625" s="1">
        <f t="shared" si="741"/>
        <v>13</v>
      </c>
      <c r="D4625" s="191">
        <v>5.3382204260958543</v>
      </c>
      <c r="E4625" s="192">
        <f t="shared" si="742"/>
        <v>1.8536248169251279E-4</v>
      </c>
      <c r="F4625" s="193">
        <f t="shared" si="743"/>
        <v>7.9590868765552214</v>
      </c>
      <c r="G4625" s="193">
        <f t="shared" ref="G4625:J4644" si="747">$E4625*G$2</f>
        <v>8.2534010535501547</v>
      </c>
      <c r="H4625" s="193">
        <f t="shared" si="747"/>
        <v>8.5585984934273363</v>
      </c>
      <c r="I4625" s="193">
        <f t="shared" si="747"/>
        <v>8.8750816416692544</v>
      </c>
      <c r="J4625" s="193">
        <f t="shared" si="747"/>
        <v>9.2032678255423033</v>
      </c>
      <c r="K4625" s="193">
        <f>MAX(0,(F4625-'2031 forecast'!$C$10))</f>
        <v>2.2220868765552213</v>
      </c>
      <c r="L4625" s="193">
        <f>MAX(0,(G4625-'2031 forecast'!$C$10))</f>
        <v>2.5164010535501546</v>
      </c>
      <c r="M4625" s="193">
        <f>MAX(0,(H4625-'2031 forecast'!$C$10))</f>
        <v>2.8215984934273362</v>
      </c>
      <c r="N4625" s="193">
        <f>MAX(0,(I4625-'2031 forecast'!$C$10))</f>
        <v>3.1380816416692543</v>
      </c>
      <c r="O4625" s="193">
        <f>MAX(0,(J4625-'2031 forecast'!$C$10))</f>
        <v>3.4662678255423032</v>
      </c>
      <c r="P4625" s="175">
        <f t="shared" si="745"/>
        <v>5</v>
      </c>
      <c r="Q4625" s="175" t="str">
        <f t="shared" si="746"/>
        <v/>
      </c>
    </row>
    <row r="4626" spans="1:17" s="1" customFormat="1" x14ac:dyDescent="0.3">
      <c r="A4626" s="189">
        <f t="shared" si="744"/>
        <v>44023.583333322124</v>
      </c>
      <c r="B4626" s="190">
        <f t="shared" si="740"/>
        <v>44023</v>
      </c>
      <c r="C4626" s="1">
        <f t="shared" si="741"/>
        <v>14</v>
      </c>
      <c r="D4626" s="191">
        <v>5.4662172487243872</v>
      </c>
      <c r="E4626" s="192">
        <f t="shared" si="742"/>
        <v>1.8980699817879309E-4</v>
      </c>
      <c r="F4626" s="193">
        <f t="shared" si="743"/>
        <v>8.1499253489126815</v>
      </c>
      <c r="G4626" s="193">
        <f t="shared" si="747"/>
        <v>8.4512964243687065</v>
      </c>
      <c r="H4626" s="193">
        <f t="shared" si="747"/>
        <v>8.7638117154136062</v>
      </c>
      <c r="I4626" s="193">
        <f t="shared" si="747"/>
        <v>9.0878833171394628</v>
      </c>
      <c r="J4626" s="193">
        <f t="shared" si="747"/>
        <v>9.4239385632492425</v>
      </c>
      <c r="K4626" s="193">
        <f>MAX(0,(F4626-'2031 forecast'!$C$10))</f>
        <v>2.4129253489126814</v>
      </c>
      <c r="L4626" s="193">
        <f>MAX(0,(G4626-'2031 forecast'!$C$10))</f>
        <v>2.7142964243687064</v>
      </c>
      <c r="M4626" s="193">
        <f>MAX(0,(H4626-'2031 forecast'!$C$10))</f>
        <v>3.0268117154136061</v>
      </c>
      <c r="N4626" s="193">
        <f>MAX(0,(I4626-'2031 forecast'!$C$10))</f>
        <v>3.3508833171394627</v>
      </c>
      <c r="O4626" s="193">
        <f>MAX(0,(J4626-'2031 forecast'!$C$10))</f>
        <v>3.6869385632492424</v>
      </c>
      <c r="P4626" s="175">
        <f t="shared" si="745"/>
        <v>6</v>
      </c>
      <c r="Q4626" s="175" t="str">
        <f t="shared" si="746"/>
        <v/>
      </c>
    </row>
    <row r="4627" spans="1:17" s="1" customFormat="1" x14ac:dyDescent="0.3">
      <c r="A4627" s="189">
        <f t="shared" si="744"/>
        <v>44023.624999988788</v>
      </c>
      <c r="B4627" s="190">
        <f t="shared" si="740"/>
        <v>44023</v>
      </c>
      <c r="C4627" s="1">
        <f t="shared" si="741"/>
        <v>15</v>
      </c>
      <c r="D4627" s="191">
        <v>5.3683373255378619</v>
      </c>
      <c r="E4627" s="192">
        <f t="shared" si="742"/>
        <v>1.8640825027751992E-4</v>
      </c>
      <c r="F4627" s="193">
        <f t="shared" si="743"/>
        <v>8.0039900465216824</v>
      </c>
      <c r="G4627" s="193">
        <f t="shared" si="747"/>
        <v>8.2999646702133436</v>
      </c>
      <c r="H4627" s="193">
        <f t="shared" si="747"/>
        <v>8.6068839574241061</v>
      </c>
      <c r="I4627" s="193">
        <f t="shared" si="747"/>
        <v>8.9251526241328332</v>
      </c>
      <c r="J4627" s="193">
        <f t="shared" si="747"/>
        <v>9.2551903520615841</v>
      </c>
      <c r="K4627" s="193">
        <f>MAX(0,(F4627-'2031 forecast'!$C$10))</f>
        <v>2.2669900465216823</v>
      </c>
      <c r="L4627" s="193">
        <f>MAX(0,(G4627-'2031 forecast'!$C$10))</f>
        <v>2.5629646702133435</v>
      </c>
      <c r="M4627" s="193">
        <f>MAX(0,(H4627-'2031 forecast'!$C$10))</f>
        <v>2.869883957424106</v>
      </c>
      <c r="N4627" s="193">
        <f>MAX(0,(I4627-'2031 forecast'!$C$10))</f>
        <v>3.1881526241328331</v>
      </c>
      <c r="O4627" s="193">
        <f>MAX(0,(J4627-'2031 forecast'!$C$10))</f>
        <v>3.518190352061584</v>
      </c>
      <c r="P4627" s="175">
        <f t="shared" si="745"/>
        <v>7</v>
      </c>
      <c r="Q4627" s="175" t="str">
        <f t="shared" si="746"/>
        <v/>
      </c>
    </row>
    <row r="4628" spans="1:17" s="1" customFormat="1" x14ac:dyDescent="0.3">
      <c r="A4628" s="189">
        <f t="shared" si="744"/>
        <v>44023.666666655452</v>
      </c>
      <c r="B4628" s="190">
        <f t="shared" si="740"/>
        <v>44023</v>
      </c>
      <c r="C4628" s="1">
        <f t="shared" si="741"/>
        <v>16</v>
      </c>
      <c r="D4628" s="191">
        <v>5.1725774791648123</v>
      </c>
      <c r="E4628" s="192">
        <f t="shared" si="742"/>
        <v>1.7961075447497362E-4</v>
      </c>
      <c r="F4628" s="193">
        <f t="shared" si="743"/>
        <v>7.712119441739687</v>
      </c>
      <c r="G4628" s="193">
        <f t="shared" si="747"/>
        <v>7.9973011619026186</v>
      </c>
      <c r="H4628" s="193">
        <f t="shared" si="747"/>
        <v>8.2930284414451059</v>
      </c>
      <c r="I4628" s="193">
        <f t="shared" si="747"/>
        <v>8.5996912381195738</v>
      </c>
      <c r="J4628" s="193">
        <f t="shared" si="747"/>
        <v>8.9176939296862674</v>
      </c>
      <c r="K4628" s="193">
        <f>MAX(0,(F4628-'2031 forecast'!$C$10))</f>
        <v>1.9751194417396869</v>
      </c>
      <c r="L4628" s="193">
        <f>MAX(0,(G4628-'2031 forecast'!$C$10))</f>
        <v>2.2603011619026185</v>
      </c>
      <c r="M4628" s="193">
        <f>MAX(0,(H4628-'2031 forecast'!$C$10))</f>
        <v>2.5560284414451058</v>
      </c>
      <c r="N4628" s="193">
        <f>MAX(0,(I4628-'2031 forecast'!$C$10))</f>
        <v>2.8626912381195737</v>
      </c>
      <c r="O4628" s="193">
        <f>MAX(0,(J4628-'2031 forecast'!$C$10))</f>
        <v>3.1806939296862673</v>
      </c>
      <c r="P4628" s="175">
        <f t="shared" si="745"/>
        <v>8</v>
      </c>
      <c r="Q4628" s="175" t="str">
        <f t="shared" si="746"/>
        <v/>
      </c>
    </row>
    <row r="4629" spans="1:17" s="1" customFormat="1" x14ac:dyDescent="0.3">
      <c r="A4629" s="189">
        <f t="shared" si="744"/>
        <v>44023.708333322116</v>
      </c>
      <c r="B4629" s="190">
        <f t="shared" si="740"/>
        <v>44023</v>
      </c>
      <c r="C4629" s="1">
        <f t="shared" si="741"/>
        <v>17</v>
      </c>
      <c r="D4629" s="191">
        <v>4.9542299582102567</v>
      </c>
      <c r="E4629" s="192">
        <f t="shared" si="742"/>
        <v>1.7202893223367194E-4</v>
      </c>
      <c r="F4629" s="193">
        <f t="shared" si="743"/>
        <v>7.3865714594828429</v>
      </c>
      <c r="G4629" s="193">
        <f t="shared" si="747"/>
        <v>7.6597149410945011</v>
      </c>
      <c r="H4629" s="193">
        <f t="shared" si="747"/>
        <v>7.9429588274685283</v>
      </c>
      <c r="I4629" s="193">
        <f t="shared" si="747"/>
        <v>8.2366766152586308</v>
      </c>
      <c r="J4629" s="193">
        <f t="shared" si="747"/>
        <v>8.5412556124214891</v>
      </c>
      <c r="K4629" s="193">
        <f>MAX(0,(F4629-'2031 forecast'!$C$10))</f>
        <v>1.6495714594828428</v>
      </c>
      <c r="L4629" s="193">
        <f>MAX(0,(G4629-'2031 forecast'!$C$10))</f>
        <v>1.922714941094501</v>
      </c>
      <c r="M4629" s="193">
        <f>MAX(0,(H4629-'2031 forecast'!$C$10))</f>
        <v>2.2059588274685282</v>
      </c>
      <c r="N4629" s="193">
        <f>MAX(0,(I4629-'2031 forecast'!$C$10))</f>
        <v>2.4996766152586307</v>
      </c>
      <c r="O4629" s="193">
        <f>MAX(0,(J4629-'2031 forecast'!$C$10))</f>
        <v>2.804255612421489</v>
      </c>
      <c r="P4629" s="175">
        <f t="shared" si="745"/>
        <v>9</v>
      </c>
      <c r="Q4629" s="175" t="str">
        <f t="shared" si="746"/>
        <v/>
      </c>
    </row>
    <row r="4630" spans="1:17" s="1" customFormat="1" x14ac:dyDescent="0.3">
      <c r="A4630" s="189">
        <f t="shared" si="744"/>
        <v>44023.74999998878</v>
      </c>
      <c r="B4630" s="190">
        <f t="shared" si="740"/>
        <v>44023</v>
      </c>
      <c r="C4630" s="1">
        <f t="shared" si="741"/>
        <v>18</v>
      </c>
      <c r="D4630" s="191">
        <v>4.6982363129531919</v>
      </c>
      <c r="E4630" s="192">
        <f t="shared" si="742"/>
        <v>1.631398992611114E-4</v>
      </c>
      <c r="F4630" s="193">
        <f t="shared" si="743"/>
        <v>7.0048945147679245</v>
      </c>
      <c r="G4630" s="193">
        <f t="shared" si="747"/>
        <v>7.2639241994574002</v>
      </c>
      <c r="H4630" s="193">
        <f t="shared" si="747"/>
        <v>7.5325323834959912</v>
      </c>
      <c r="I4630" s="193">
        <f t="shared" si="747"/>
        <v>7.8110732643182157</v>
      </c>
      <c r="J4630" s="193">
        <f t="shared" si="747"/>
        <v>8.0999141370076124</v>
      </c>
      <c r="K4630" s="193">
        <f>MAX(0,(F4630-'2031 forecast'!$C$10))</f>
        <v>1.2678945147679244</v>
      </c>
      <c r="L4630" s="193">
        <f>MAX(0,(G4630-'2031 forecast'!$C$10))</f>
        <v>1.5269241994574001</v>
      </c>
      <c r="M4630" s="193">
        <f>MAX(0,(H4630-'2031 forecast'!$C$10))</f>
        <v>1.7955323834959911</v>
      </c>
      <c r="N4630" s="193">
        <f>MAX(0,(I4630-'2031 forecast'!$C$10))</f>
        <v>2.0740732643182156</v>
      </c>
      <c r="O4630" s="193">
        <f>MAX(0,(J4630-'2031 forecast'!$C$10))</f>
        <v>2.3629141370076123</v>
      </c>
      <c r="P4630" s="175">
        <f t="shared" si="745"/>
        <v>10</v>
      </c>
      <c r="Q4630" s="175" t="str">
        <f t="shared" si="746"/>
        <v/>
      </c>
    </row>
    <row r="4631" spans="1:17" s="1" customFormat="1" x14ac:dyDescent="0.3">
      <c r="A4631" s="189">
        <f t="shared" si="744"/>
        <v>44023.791666655445</v>
      </c>
      <c r="B4631" s="190">
        <f t="shared" si="740"/>
        <v>44023</v>
      </c>
      <c r="C4631" s="1">
        <f t="shared" si="741"/>
        <v>19</v>
      </c>
      <c r="D4631" s="191">
        <v>4.5024764665801422</v>
      </c>
      <c r="E4631" s="192">
        <f t="shared" si="742"/>
        <v>1.563424034585651E-4</v>
      </c>
      <c r="F4631" s="193">
        <f t="shared" si="743"/>
        <v>6.7130239099859281</v>
      </c>
      <c r="G4631" s="193">
        <f t="shared" si="747"/>
        <v>6.9612606911466752</v>
      </c>
      <c r="H4631" s="193">
        <f t="shared" si="747"/>
        <v>7.2186768675169919</v>
      </c>
      <c r="I4631" s="193">
        <f t="shared" si="747"/>
        <v>7.4856118783049572</v>
      </c>
      <c r="J4631" s="193">
        <f t="shared" si="747"/>
        <v>7.7624177146322957</v>
      </c>
      <c r="K4631" s="193">
        <f>MAX(0,(F4631-'2031 forecast'!$C$10))</f>
        <v>0.97602390998592803</v>
      </c>
      <c r="L4631" s="193">
        <f>MAX(0,(G4631-'2031 forecast'!$C$10))</f>
        <v>1.2242606911466751</v>
      </c>
      <c r="M4631" s="193">
        <f>MAX(0,(H4631-'2031 forecast'!$C$10))</f>
        <v>1.4816768675169918</v>
      </c>
      <c r="N4631" s="193">
        <f>MAX(0,(I4631-'2031 forecast'!$C$10))</f>
        <v>1.7486118783049571</v>
      </c>
      <c r="O4631" s="193">
        <f>MAX(0,(J4631-'2031 forecast'!$C$10))</f>
        <v>2.0254177146322956</v>
      </c>
      <c r="P4631" s="175">
        <f t="shared" si="745"/>
        <v>11</v>
      </c>
      <c r="Q4631" s="175" t="str">
        <f t="shared" si="746"/>
        <v/>
      </c>
    </row>
    <row r="4632" spans="1:17" s="1" customFormat="1" x14ac:dyDescent="0.3">
      <c r="A4632" s="189">
        <f t="shared" si="744"/>
        <v>44023.833333322109</v>
      </c>
      <c r="B4632" s="190">
        <f t="shared" si="740"/>
        <v>44023</v>
      </c>
      <c r="C4632" s="1">
        <f t="shared" si="741"/>
        <v>20</v>
      </c>
      <c r="D4632" s="191">
        <v>4.2389535964625757</v>
      </c>
      <c r="E4632" s="192">
        <f t="shared" si="742"/>
        <v>1.4719192833975277E-4</v>
      </c>
      <c r="F4632" s="193">
        <f t="shared" si="743"/>
        <v>6.3201211727793947</v>
      </c>
      <c r="G4632" s="193">
        <f t="shared" si="747"/>
        <v>6.5538290453437771</v>
      </c>
      <c r="H4632" s="193">
        <f t="shared" si="747"/>
        <v>6.7961790575452623</v>
      </c>
      <c r="I4632" s="193">
        <f t="shared" si="747"/>
        <v>7.047490781748647</v>
      </c>
      <c r="J4632" s="193">
        <f t="shared" si="747"/>
        <v>7.3080956075886006</v>
      </c>
      <c r="K4632" s="193">
        <f>MAX(0,(F4632-'2031 forecast'!$C$10))</f>
        <v>0.58312117277939457</v>
      </c>
      <c r="L4632" s="193">
        <f>MAX(0,(G4632-'2031 forecast'!$C$10))</f>
        <v>0.81682904534377698</v>
      </c>
      <c r="M4632" s="193">
        <f>MAX(0,(H4632-'2031 forecast'!$C$10))</f>
        <v>1.0591790575452622</v>
      </c>
      <c r="N4632" s="193">
        <f>MAX(0,(I4632-'2031 forecast'!$C$10))</f>
        <v>1.3104907817486469</v>
      </c>
      <c r="O4632" s="193">
        <f>MAX(0,(J4632-'2031 forecast'!$C$10))</f>
        <v>1.5710956075886005</v>
      </c>
      <c r="P4632" s="175">
        <f t="shared" si="745"/>
        <v>12</v>
      </c>
      <c r="Q4632" s="175" t="str">
        <f t="shared" si="746"/>
        <v/>
      </c>
    </row>
    <row r="4633" spans="1:17" s="1" customFormat="1" x14ac:dyDescent="0.3">
      <c r="A4633" s="189">
        <f t="shared" si="744"/>
        <v>44023.874999988773</v>
      </c>
      <c r="B4633" s="190">
        <f t="shared" si="740"/>
        <v>44023</v>
      </c>
      <c r="C4633" s="1">
        <f t="shared" si="741"/>
        <v>21</v>
      </c>
      <c r="D4633" s="191">
        <v>4.1335444484155488</v>
      </c>
      <c r="E4633" s="192">
        <f t="shared" si="742"/>
        <v>1.4353173829222783E-4</v>
      </c>
      <c r="F4633" s="193">
        <f t="shared" si="743"/>
        <v>6.1629600778967806</v>
      </c>
      <c r="G4633" s="193">
        <f t="shared" si="747"/>
        <v>6.3908563870226169</v>
      </c>
      <c r="H4633" s="193">
        <f t="shared" si="747"/>
        <v>6.6271799335565698</v>
      </c>
      <c r="I4633" s="193">
        <f t="shared" si="747"/>
        <v>6.8722423431261221</v>
      </c>
      <c r="J4633" s="193">
        <f t="shared" si="747"/>
        <v>7.1263667647711211</v>
      </c>
      <c r="K4633" s="193">
        <f>MAX(0,(F4633-'2031 forecast'!$C$10))</f>
        <v>0.42596007789678048</v>
      </c>
      <c r="L4633" s="193">
        <f>MAX(0,(G4633-'2031 forecast'!$C$10))</f>
        <v>0.65385638702261684</v>
      </c>
      <c r="M4633" s="193">
        <f>MAX(0,(H4633-'2031 forecast'!$C$10))</f>
        <v>0.89017993355656966</v>
      </c>
      <c r="N4633" s="193">
        <f>MAX(0,(I4633-'2031 forecast'!$C$10))</f>
        <v>1.135242343126122</v>
      </c>
      <c r="O4633" s="193">
        <f>MAX(0,(J4633-'2031 forecast'!$C$10))</f>
        <v>1.389366764771121</v>
      </c>
      <c r="P4633" s="175">
        <f t="shared" si="745"/>
        <v>13</v>
      </c>
      <c r="Q4633" s="175" t="str">
        <f t="shared" si="746"/>
        <v/>
      </c>
    </row>
    <row r="4634" spans="1:17" s="1" customFormat="1" x14ac:dyDescent="0.3">
      <c r="A4634" s="189">
        <f t="shared" si="744"/>
        <v>44023.916666655437</v>
      </c>
      <c r="B4634" s="190">
        <f t="shared" si="740"/>
        <v>44023</v>
      </c>
      <c r="C4634" s="1">
        <f t="shared" si="741"/>
        <v>22</v>
      </c>
      <c r="D4634" s="191">
        <v>3.8926092528794878</v>
      </c>
      <c r="E4634" s="192">
        <f t="shared" si="742"/>
        <v>1.3516558961217083E-4</v>
      </c>
      <c r="F4634" s="193">
        <f t="shared" si="743"/>
        <v>5.8037347181650913</v>
      </c>
      <c r="G4634" s="193">
        <f t="shared" si="747"/>
        <v>6.0183474537171087</v>
      </c>
      <c r="H4634" s="193">
        <f t="shared" si="747"/>
        <v>6.2408962215824157</v>
      </c>
      <c r="I4634" s="193">
        <f t="shared" si="747"/>
        <v>6.4716744834174955</v>
      </c>
      <c r="J4634" s="193">
        <f t="shared" si="747"/>
        <v>6.7109865526168848</v>
      </c>
      <c r="K4634" s="193">
        <f>MAX(0,(F4634-'2031 forecast'!$C$10))</f>
        <v>6.6734718165091245E-2</v>
      </c>
      <c r="L4634" s="193">
        <f>MAX(0,(G4634-'2031 forecast'!$C$10))</f>
        <v>0.28134745371710856</v>
      </c>
      <c r="M4634" s="193">
        <f>MAX(0,(H4634-'2031 forecast'!$C$10))</f>
        <v>0.50389622158241565</v>
      </c>
      <c r="N4634" s="193">
        <f>MAX(0,(I4634-'2031 forecast'!$C$10))</f>
        <v>0.73467448341749542</v>
      </c>
      <c r="O4634" s="193">
        <f>MAX(0,(J4634-'2031 forecast'!$C$10))</f>
        <v>0.97398655261688472</v>
      </c>
      <c r="P4634" s="175">
        <f t="shared" si="745"/>
        <v>14</v>
      </c>
      <c r="Q4634" s="175">
        <f t="shared" si="746"/>
        <v>14</v>
      </c>
    </row>
    <row r="4635" spans="1:17" s="1" customFormat="1" x14ac:dyDescent="0.3">
      <c r="A4635" s="189">
        <f t="shared" si="744"/>
        <v>44023.958333322102</v>
      </c>
      <c r="B4635" s="190">
        <f t="shared" si="740"/>
        <v>44023</v>
      </c>
      <c r="C4635" s="1">
        <f t="shared" si="741"/>
        <v>23</v>
      </c>
      <c r="D4635" s="191">
        <v>3.5462649092963998</v>
      </c>
      <c r="E4635" s="192">
        <f t="shared" si="742"/>
        <v>1.231392508845889E-4</v>
      </c>
      <c r="F4635" s="193">
        <f t="shared" si="743"/>
        <v>5.2873482635507898</v>
      </c>
      <c r="G4635" s="193">
        <f t="shared" si="747"/>
        <v>5.482865862090442</v>
      </c>
      <c r="H4635" s="193">
        <f t="shared" si="747"/>
        <v>5.685613385619571</v>
      </c>
      <c r="I4635" s="193">
        <f t="shared" si="747"/>
        <v>5.8958581850863458</v>
      </c>
      <c r="J4635" s="193">
        <f t="shared" si="747"/>
        <v>6.11387749764517</v>
      </c>
      <c r="K4635" s="193">
        <f>MAX(0,(F4635-'2031 forecast'!$C$10))</f>
        <v>0</v>
      </c>
      <c r="L4635" s="193">
        <f>MAX(0,(G4635-'2031 forecast'!$C$10))</f>
        <v>0</v>
      </c>
      <c r="M4635" s="193">
        <f>MAX(0,(H4635-'2031 forecast'!$C$10))</f>
        <v>0</v>
      </c>
      <c r="N4635" s="193">
        <f>MAX(0,(I4635-'2031 forecast'!$C$10))</f>
        <v>0.15885818508634575</v>
      </c>
      <c r="O4635" s="193">
        <f>MAX(0,(J4635-'2031 forecast'!$C$10))</f>
        <v>0.37687749764516987</v>
      </c>
      <c r="P4635" s="175" t="str">
        <f t="shared" si="745"/>
        <v/>
      </c>
      <c r="Q4635" s="175" t="str">
        <f t="shared" si="746"/>
        <v/>
      </c>
    </row>
    <row r="4636" spans="1:17" s="1" customFormat="1" x14ac:dyDescent="0.3">
      <c r="A4636" s="189">
        <f t="shared" si="744"/>
        <v>44023.999999988766</v>
      </c>
      <c r="B4636" s="190">
        <f t="shared" si="740"/>
        <v>44023</v>
      </c>
      <c r="C4636" s="1">
        <f t="shared" si="741"/>
        <v>0</v>
      </c>
      <c r="D4636" s="191">
        <v>3.8926092528794878</v>
      </c>
      <c r="E4636" s="192">
        <f t="shared" si="742"/>
        <v>1.3516558961217083E-4</v>
      </c>
      <c r="F4636" s="193">
        <f t="shared" si="743"/>
        <v>5.8037347181650913</v>
      </c>
      <c r="G4636" s="193">
        <f t="shared" si="747"/>
        <v>6.0183474537171087</v>
      </c>
      <c r="H4636" s="193">
        <f t="shared" si="747"/>
        <v>6.2408962215824157</v>
      </c>
      <c r="I4636" s="193">
        <f t="shared" si="747"/>
        <v>6.4716744834174955</v>
      </c>
      <c r="J4636" s="193">
        <f t="shared" si="747"/>
        <v>6.7109865526168848</v>
      </c>
      <c r="K4636" s="193">
        <f>MAX(0,(F4636-'2031 forecast'!$C$10))</f>
        <v>6.6734718165091245E-2</v>
      </c>
      <c r="L4636" s="193">
        <f>MAX(0,(G4636-'2031 forecast'!$C$10))</f>
        <v>0.28134745371710856</v>
      </c>
      <c r="M4636" s="193">
        <f>MAX(0,(H4636-'2031 forecast'!$C$10))</f>
        <v>0.50389622158241565</v>
      </c>
      <c r="N4636" s="193">
        <f>MAX(0,(I4636-'2031 forecast'!$C$10))</f>
        <v>0.73467448341749542</v>
      </c>
      <c r="O4636" s="193">
        <f>MAX(0,(J4636-'2031 forecast'!$C$10))</f>
        <v>0.97398655261688472</v>
      </c>
      <c r="P4636" s="175">
        <f t="shared" si="745"/>
        <v>1</v>
      </c>
      <c r="Q4636" s="175">
        <f t="shared" si="746"/>
        <v>1</v>
      </c>
    </row>
    <row r="4637" spans="1:17" s="1" customFormat="1" x14ac:dyDescent="0.3">
      <c r="A4637" s="189">
        <f t="shared" si="744"/>
        <v>44024.04166665543</v>
      </c>
      <c r="B4637" s="190">
        <f t="shared" si="740"/>
        <v>44024</v>
      </c>
      <c r="C4637" s="1">
        <f t="shared" si="741"/>
        <v>1</v>
      </c>
      <c r="D4637" s="191">
        <v>3.1321575419687941</v>
      </c>
      <c r="E4637" s="192">
        <f t="shared" si="742"/>
        <v>1.0875993284074093E-4</v>
      </c>
      <c r="F4637" s="193">
        <f t="shared" si="743"/>
        <v>4.6699296765119493</v>
      </c>
      <c r="G4637" s="193">
        <f t="shared" si="747"/>
        <v>4.8426161329715995</v>
      </c>
      <c r="H4637" s="193">
        <f t="shared" si="747"/>
        <v>5.0216882556639932</v>
      </c>
      <c r="I4637" s="193">
        <f t="shared" si="747"/>
        <v>5.2073821762121435</v>
      </c>
      <c r="J4637" s="193">
        <f t="shared" si="747"/>
        <v>5.3999427580050749</v>
      </c>
      <c r="K4637" s="193">
        <f>MAX(0,(F4637-'2031 forecast'!$C$10))</f>
        <v>0</v>
      </c>
      <c r="L4637" s="193">
        <f>MAX(0,(G4637-'2031 forecast'!$C$10))</f>
        <v>0</v>
      </c>
      <c r="M4637" s="193">
        <f>MAX(0,(H4637-'2031 forecast'!$C$10))</f>
        <v>0</v>
      </c>
      <c r="N4637" s="193">
        <f>MAX(0,(I4637-'2031 forecast'!$C$10))</f>
        <v>0</v>
      </c>
      <c r="O4637" s="193">
        <f>MAX(0,(J4637-'2031 forecast'!$C$10))</f>
        <v>0</v>
      </c>
      <c r="P4637" s="175" t="str">
        <f t="shared" si="745"/>
        <v/>
      </c>
      <c r="Q4637" s="175" t="str">
        <f t="shared" si="746"/>
        <v/>
      </c>
    </row>
    <row r="4638" spans="1:17" s="1" customFormat="1" x14ac:dyDescent="0.3">
      <c r="A4638" s="189">
        <f t="shared" si="744"/>
        <v>44024.083333322094</v>
      </c>
      <c r="B4638" s="190">
        <f t="shared" si="740"/>
        <v>44024</v>
      </c>
      <c r="C4638" s="1">
        <f t="shared" si="741"/>
        <v>2</v>
      </c>
      <c r="D4638" s="191">
        <v>3.1095698673872887</v>
      </c>
      <c r="E4638" s="192">
        <f t="shared" si="742"/>
        <v>1.0797560640198559E-4</v>
      </c>
      <c r="F4638" s="193">
        <f t="shared" si="743"/>
        <v>4.6362522990371033</v>
      </c>
      <c r="G4638" s="193">
        <f t="shared" si="747"/>
        <v>4.8076934204742088</v>
      </c>
      <c r="H4638" s="193">
        <f t="shared" si="747"/>
        <v>4.9854741576664168</v>
      </c>
      <c r="I4638" s="193">
        <f t="shared" si="747"/>
        <v>5.1698289393644599</v>
      </c>
      <c r="J4638" s="193">
        <f t="shared" si="747"/>
        <v>5.3610008631156152</v>
      </c>
      <c r="K4638" s="193">
        <f>MAX(0,(F4638-'2031 forecast'!$C$10))</f>
        <v>0</v>
      </c>
      <c r="L4638" s="193">
        <f>MAX(0,(G4638-'2031 forecast'!$C$10))</f>
        <v>0</v>
      </c>
      <c r="M4638" s="193">
        <f>MAX(0,(H4638-'2031 forecast'!$C$10))</f>
        <v>0</v>
      </c>
      <c r="N4638" s="193">
        <f>MAX(0,(I4638-'2031 forecast'!$C$10))</f>
        <v>0</v>
      </c>
      <c r="O4638" s="193">
        <f>MAX(0,(J4638-'2031 forecast'!$C$10))</f>
        <v>0</v>
      </c>
      <c r="P4638" s="175" t="str">
        <f t="shared" si="745"/>
        <v/>
      </c>
      <c r="Q4638" s="175" t="str">
        <f t="shared" si="746"/>
        <v/>
      </c>
    </row>
    <row r="4639" spans="1:17" s="1" customFormat="1" x14ac:dyDescent="0.3">
      <c r="A4639" s="189">
        <f t="shared" si="744"/>
        <v>44024.124999988759</v>
      </c>
      <c r="B4639" s="190">
        <f t="shared" si="740"/>
        <v>44024</v>
      </c>
      <c r="C4639" s="1">
        <f t="shared" si="741"/>
        <v>3</v>
      </c>
      <c r="D4639" s="191">
        <v>2.9815730447587567</v>
      </c>
      <c r="E4639" s="192">
        <f t="shared" si="742"/>
        <v>1.0353108991570533E-4</v>
      </c>
      <c r="F4639" s="193">
        <f t="shared" si="743"/>
        <v>4.445413826679645</v>
      </c>
      <c r="G4639" s="193">
        <f t="shared" si="747"/>
        <v>4.6097980496556588</v>
      </c>
      <c r="H4639" s="193">
        <f t="shared" si="747"/>
        <v>4.7802609356801486</v>
      </c>
      <c r="I4639" s="193">
        <f t="shared" si="747"/>
        <v>4.9570272638942532</v>
      </c>
      <c r="J4639" s="193">
        <f t="shared" si="747"/>
        <v>5.1403301254086786</v>
      </c>
      <c r="K4639" s="193">
        <f>MAX(0,(F4639-'2031 forecast'!$C$10))</f>
        <v>0</v>
      </c>
      <c r="L4639" s="193">
        <f>MAX(0,(G4639-'2031 forecast'!$C$10))</f>
        <v>0</v>
      </c>
      <c r="M4639" s="193">
        <f>MAX(0,(H4639-'2031 forecast'!$C$10))</f>
        <v>0</v>
      </c>
      <c r="N4639" s="193">
        <f>MAX(0,(I4639-'2031 forecast'!$C$10))</f>
        <v>0</v>
      </c>
      <c r="O4639" s="193">
        <f>MAX(0,(J4639-'2031 forecast'!$C$10))</f>
        <v>0</v>
      </c>
      <c r="P4639" s="175" t="str">
        <f t="shared" si="745"/>
        <v/>
      </c>
      <c r="Q4639" s="175" t="str">
        <f t="shared" si="746"/>
        <v/>
      </c>
    </row>
    <row r="4640" spans="1:17" s="1" customFormat="1" x14ac:dyDescent="0.3">
      <c r="A4640" s="189">
        <f t="shared" si="744"/>
        <v>44024.166666655423</v>
      </c>
      <c r="B4640" s="190">
        <f t="shared" si="740"/>
        <v>44024</v>
      </c>
      <c r="C4640" s="1">
        <f t="shared" si="741"/>
        <v>4</v>
      </c>
      <c r="D4640" s="191">
        <v>2.8686346718512277</v>
      </c>
      <c r="E4640" s="192">
        <f t="shared" si="742"/>
        <v>9.9609457721928598E-5</v>
      </c>
      <c r="F4640" s="193">
        <f t="shared" si="743"/>
        <v>4.2770269393054159</v>
      </c>
      <c r="G4640" s="193">
        <f t="shared" si="747"/>
        <v>4.4351844871687014</v>
      </c>
      <c r="H4640" s="193">
        <f t="shared" si="747"/>
        <v>4.5991904456922637</v>
      </c>
      <c r="I4640" s="193">
        <f t="shared" si="747"/>
        <v>4.7692610796558332</v>
      </c>
      <c r="J4640" s="193">
        <f t="shared" si="747"/>
        <v>4.9456206509613789</v>
      </c>
      <c r="K4640" s="193">
        <f>MAX(0,(F4640-'2031 forecast'!$C$10))</f>
        <v>0</v>
      </c>
      <c r="L4640" s="193">
        <f>MAX(0,(G4640-'2031 forecast'!$C$10))</f>
        <v>0</v>
      </c>
      <c r="M4640" s="193">
        <f>MAX(0,(H4640-'2031 forecast'!$C$10))</f>
        <v>0</v>
      </c>
      <c r="N4640" s="193">
        <f>MAX(0,(I4640-'2031 forecast'!$C$10))</f>
        <v>0</v>
      </c>
      <c r="O4640" s="193">
        <f>MAX(0,(J4640-'2031 forecast'!$C$10))</f>
        <v>0</v>
      </c>
      <c r="P4640" s="175" t="str">
        <f t="shared" si="745"/>
        <v/>
      </c>
      <c r="Q4640" s="175" t="str">
        <f t="shared" si="746"/>
        <v/>
      </c>
    </row>
    <row r="4641" spans="1:17" s="1" customFormat="1" x14ac:dyDescent="0.3">
      <c r="A4641" s="189">
        <f t="shared" si="744"/>
        <v>44024.208333322087</v>
      </c>
      <c r="B4641" s="190">
        <f t="shared" si="740"/>
        <v>44024</v>
      </c>
      <c r="C4641" s="1">
        <f t="shared" si="741"/>
        <v>5</v>
      </c>
      <c r="D4641" s="191">
        <v>2.8084008729672125</v>
      </c>
      <c r="E4641" s="192">
        <f t="shared" si="742"/>
        <v>9.7517920551914354E-5</v>
      </c>
      <c r="F4641" s="193">
        <f t="shared" si="743"/>
        <v>4.1872205993724938</v>
      </c>
      <c r="G4641" s="193">
        <f t="shared" si="747"/>
        <v>4.3420572538423245</v>
      </c>
      <c r="H4641" s="193">
        <f t="shared" si="747"/>
        <v>4.5026195176987258</v>
      </c>
      <c r="I4641" s="193">
        <f t="shared" si="747"/>
        <v>4.6691191147286775</v>
      </c>
      <c r="J4641" s="193">
        <f t="shared" si="747"/>
        <v>4.8417755979228199</v>
      </c>
      <c r="K4641" s="193">
        <f>MAX(0,(F4641-'2031 forecast'!$C$10))</f>
        <v>0</v>
      </c>
      <c r="L4641" s="193">
        <f>MAX(0,(G4641-'2031 forecast'!$C$10))</f>
        <v>0</v>
      </c>
      <c r="M4641" s="193">
        <f>MAX(0,(H4641-'2031 forecast'!$C$10))</f>
        <v>0</v>
      </c>
      <c r="N4641" s="193">
        <f>MAX(0,(I4641-'2031 forecast'!$C$10))</f>
        <v>0</v>
      </c>
      <c r="O4641" s="193">
        <f>MAX(0,(J4641-'2031 forecast'!$C$10))</f>
        <v>0</v>
      </c>
      <c r="P4641" s="175" t="str">
        <f t="shared" si="745"/>
        <v/>
      </c>
      <c r="Q4641" s="175" t="str">
        <f t="shared" si="746"/>
        <v/>
      </c>
    </row>
    <row r="4642" spans="1:17" s="1" customFormat="1" x14ac:dyDescent="0.3">
      <c r="A4642" s="189">
        <f t="shared" si="744"/>
        <v>44024.249999988751</v>
      </c>
      <c r="B4642" s="190">
        <f t="shared" si="740"/>
        <v>44024</v>
      </c>
      <c r="C4642" s="1">
        <f t="shared" si="741"/>
        <v>6</v>
      </c>
      <c r="D4642" s="191">
        <v>2.8535762221302239</v>
      </c>
      <c r="E4642" s="192">
        <f t="shared" si="742"/>
        <v>9.908657342942503E-5</v>
      </c>
      <c r="F4642" s="193">
        <f t="shared" si="743"/>
        <v>4.2545753543221849</v>
      </c>
      <c r="G4642" s="193">
        <f t="shared" si="747"/>
        <v>4.411902678837107</v>
      </c>
      <c r="H4642" s="193">
        <f t="shared" si="747"/>
        <v>4.5750477136938787</v>
      </c>
      <c r="I4642" s="193">
        <f t="shared" si="747"/>
        <v>4.7442255884240438</v>
      </c>
      <c r="J4642" s="193">
        <f t="shared" si="747"/>
        <v>4.9196593877017394</v>
      </c>
      <c r="K4642" s="193">
        <f>MAX(0,(F4642-'2031 forecast'!$C$10))</f>
        <v>0</v>
      </c>
      <c r="L4642" s="193">
        <f>MAX(0,(G4642-'2031 forecast'!$C$10))</f>
        <v>0</v>
      </c>
      <c r="M4642" s="193">
        <f>MAX(0,(H4642-'2031 forecast'!$C$10))</f>
        <v>0</v>
      </c>
      <c r="N4642" s="193">
        <f>MAX(0,(I4642-'2031 forecast'!$C$10))</f>
        <v>0</v>
      </c>
      <c r="O4642" s="193">
        <f>MAX(0,(J4642-'2031 forecast'!$C$10))</f>
        <v>0</v>
      </c>
      <c r="P4642" s="175" t="str">
        <f t="shared" si="745"/>
        <v/>
      </c>
      <c r="Q4642" s="175" t="str">
        <f t="shared" si="746"/>
        <v/>
      </c>
    </row>
    <row r="4643" spans="1:17" s="1" customFormat="1" x14ac:dyDescent="0.3">
      <c r="A4643" s="189">
        <f t="shared" si="744"/>
        <v>44024.291666655416</v>
      </c>
      <c r="B4643" s="190">
        <f t="shared" si="740"/>
        <v>44024</v>
      </c>
      <c r="C4643" s="1">
        <f t="shared" si="741"/>
        <v>7</v>
      </c>
      <c r="D4643" s="191">
        <v>3.1773328911318059</v>
      </c>
      <c r="E4643" s="192">
        <f t="shared" si="742"/>
        <v>1.1032858571825161E-4</v>
      </c>
      <c r="F4643" s="193">
        <f t="shared" si="743"/>
        <v>4.7372844314616414</v>
      </c>
      <c r="G4643" s="193">
        <f t="shared" si="747"/>
        <v>4.9124615579663828</v>
      </c>
      <c r="H4643" s="193">
        <f t="shared" si="747"/>
        <v>5.0941164516591471</v>
      </c>
      <c r="I4643" s="193">
        <f t="shared" si="747"/>
        <v>5.2824886499075108</v>
      </c>
      <c r="J4643" s="193">
        <f t="shared" si="747"/>
        <v>5.4778265477839945</v>
      </c>
      <c r="K4643" s="193">
        <f>MAX(0,(F4643-'2031 forecast'!$C$10))</f>
        <v>0</v>
      </c>
      <c r="L4643" s="193">
        <f>MAX(0,(G4643-'2031 forecast'!$C$10))</f>
        <v>0</v>
      </c>
      <c r="M4643" s="193">
        <f>MAX(0,(H4643-'2031 forecast'!$C$10))</f>
        <v>0</v>
      </c>
      <c r="N4643" s="193">
        <f>MAX(0,(I4643-'2031 forecast'!$C$10))</f>
        <v>0</v>
      </c>
      <c r="O4643" s="193">
        <f>MAX(0,(J4643-'2031 forecast'!$C$10))</f>
        <v>0</v>
      </c>
      <c r="P4643" s="175" t="str">
        <f t="shared" si="745"/>
        <v/>
      </c>
      <c r="Q4643" s="175" t="str">
        <f t="shared" si="746"/>
        <v/>
      </c>
    </row>
    <row r="4644" spans="1:17" s="1" customFormat="1" x14ac:dyDescent="0.3">
      <c r="A4644" s="189">
        <f t="shared" si="744"/>
        <v>44024.33333332208</v>
      </c>
      <c r="B4644" s="190">
        <f t="shared" si="740"/>
        <v>44024</v>
      </c>
      <c r="C4644" s="1">
        <f t="shared" si="741"/>
        <v>8</v>
      </c>
      <c r="D4644" s="191">
        <v>3.5914402584594112</v>
      </c>
      <c r="E4644" s="192">
        <f t="shared" si="742"/>
        <v>1.2470790376209958E-4</v>
      </c>
      <c r="F4644" s="193">
        <f t="shared" si="743"/>
        <v>5.3547030185004809</v>
      </c>
      <c r="G4644" s="193">
        <f t="shared" si="747"/>
        <v>5.5527112870852235</v>
      </c>
      <c r="H4644" s="193">
        <f t="shared" si="747"/>
        <v>5.7580415816147239</v>
      </c>
      <c r="I4644" s="193">
        <f t="shared" si="747"/>
        <v>5.9709646587817122</v>
      </c>
      <c r="J4644" s="193">
        <f t="shared" si="747"/>
        <v>6.1917612874240886</v>
      </c>
      <c r="K4644" s="193">
        <f>MAX(0,(F4644-'2031 forecast'!$C$10))</f>
        <v>0</v>
      </c>
      <c r="L4644" s="193">
        <f>MAX(0,(G4644-'2031 forecast'!$C$10))</f>
        <v>0</v>
      </c>
      <c r="M4644" s="193">
        <f>MAX(0,(H4644-'2031 forecast'!$C$10))</f>
        <v>2.1041581614723803E-2</v>
      </c>
      <c r="N4644" s="193">
        <f>MAX(0,(I4644-'2031 forecast'!$C$10))</f>
        <v>0.23396465878171213</v>
      </c>
      <c r="O4644" s="193">
        <f>MAX(0,(J4644-'2031 forecast'!$C$10))</f>
        <v>0.4547612874240885</v>
      </c>
      <c r="P4644" s="175" t="str">
        <f t="shared" si="745"/>
        <v/>
      </c>
      <c r="Q4644" s="175" t="str">
        <f t="shared" si="746"/>
        <v/>
      </c>
    </row>
    <row r="4645" spans="1:17" s="1" customFormat="1" x14ac:dyDescent="0.3">
      <c r="A4645" s="189">
        <f t="shared" si="744"/>
        <v>44024.374999988744</v>
      </c>
      <c r="B4645" s="190">
        <f t="shared" si="740"/>
        <v>44024</v>
      </c>
      <c r="C4645" s="1">
        <f t="shared" si="741"/>
        <v>9</v>
      </c>
      <c r="D4645" s="191">
        <v>3.8700215782979823</v>
      </c>
      <c r="E4645" s="192">
        <f t="shared" si="742"/>
        <v>1.343812631734155E-4</v>
      </c>
      <c r="F4645" s="193">
        <f t="shared" si="743"/>
        <v>5.7700573406902462</v>
      </c>
      <c r="G4645" s="193">
        <f t="shared" ref="G4645:J4664" si="748">$E4645*G$2</f>
        <v>5.9834247412197179</v>
      </c>
      <c r="H4645" s="193">
        <f t="shared" si="748"/>
        <v>6.2046821235848393</v>
      </c>
      <c r="I4645" s="193">
        <f t="shared" si="748"/>
        <v>6.4341212465698128</v>
      </c>
      <c r="J4645" s="193">
        <f t="shared" si="748"/>
        <v>6.6720446577274259</v>
      </c>
      <c r="K4645" s="193">
        <f>MAX(0,(F4645-'2031 forecast'!$C$10))</f>
        <v>3.3057340690246129E-2</v>
      </c>
      <c r="L4645" s="193">
        <f>MAX(0,(G4645-'2031 forecast'!$C$10))</f>
        <v>0.2464247412197178</v>
      </c>
      <c r="M4645" s="193">
        <f>MAX(0,(H4645-'2031 forecast'!$C$10))</f>
        <v>0.46768212358483918</v>
      </c>
      <c r="N4645" s="193">
        <f>MAX(0,(I4645-'2031 forecast'!$C$10))</f>
        <v>0.69712124656981267</v>
      </c>
      <c r="O4645" s="193">
        <f>MAX(0,(J4645-'2031 forecast'!$C$10))</f>
        <v>0.93504465772742584</v>
      </c>
      <c r="P4645" s="175">
        <f t="shared" si="745"/>
        <v>1</v>
      </c>
      <c r="Q4645" s="175" t="str">
        <f t="shared" si="746"/>
        <v/>
      </c>
    </row>
    <row r="4646" spans="1:17" s="1" customFormat="1" x14ac:dyDescent="0.3">
      <c r="A4646" s="189">
        <f t="shared" si="744"/>
        <v>44024.416666655408</v>
      </c>
      <c r="B4646" s="190">
        <f t="shared" si="740"/>
        <v>44024</v>
      </c>
      <c r="C4646" s="1">
        <f t="shared" si="741"/>
        <v>10</v>
      </c>
      <c r="D4646" s="191">
        <v>4.0130768506475176</v>
      </c>
      <c r="E4646" s="192">
        <f t="shared" si="742"/>
        <v>1.3934866395219931E-4</v>
      </c>
      <c r="F4646" s="193">
        <f t="shared" si="743"/>
        <v>5.9833473980309355</v>
      </c>
      <c r="G4646" s="193">
        <f t="shared" si="748"/>
        <v>6.2046019203698624</v>
      </c>
      <c r="H4646" s="193">
        <f t="shared" si="748"/>
        <v>6.4340380775694923</v>
      </c>
      <c r="I4646" s="193">
        <f t="shared" si="748"/>
        <v>6.6719584132718088</v>
      </c>
      <c r="J4646" s="193">
        <f t="shared" si="748"/>
        <v>6.9186766586940021</v>
      </c>
      <c r="K4646" s="193">
        <f>MAX(0,(F4646-'2031 forecast'!$C$10))</f>
        <v>0.24634739803093542</v>
      </c>
      <c r="L4646" s="193">
        <f>MAX(0,(G4646-'2031 forecast'!$C$10))</f>
        <v>0.46760192036986226</v>
      </c>
      <c r="M4646" s="193">
        <f>MAX(0,(H4646-'2031 forecast'!$C$10))</f>
        <v>0.69703807756949221</v>
      </c>
      <c r="N4646" s="193">
        <f>MAX(0,(I4646-'2031 forecast'!$C$10))</f>
        <v>0.93495841327180873</v>
      </c>
      <c r="O4646" s="193">
        <f>MAX(0,(J4646-'2031 forecast'!$C$10))</f>
        <v>1.181676658694002</v>
      </c>
      <c r="P4646" s="175">
        <f t="shared" si="745"/>
        <v>2</v>
      </c>
      <c r="Q4646" s="175" t="str">
        <f t="shared" si="746"/>
        <v/>
      </c>
    </row>
    <row r="4647" spans="1:17" s="1" customFormat="1" x14ac:dyDescent="0.3">
      <c r="A4647" s="189">
        <f t="shared" si="744"/>
        <v>44024.458333322073</v>
      </c>
      <c r="B4647" s="190">
        <f t="shared" si="740"/>
        <v>44024</v>
      </c>
      <c r="C4647" s="1">
        <f t="shared" si="741"/>
        <v>11</v>
      </c>
      <c r="D4647" s="191">
        <v>4.4347134428356245</v>
      </c>
      <c r="E4647" s="192">
        <f t="shared" si="742"/>
        <v>1.5398942414229905E-4</v>
      </c>
      <c r="F4647" s="193">
        <f t="shared" si="743"/>
        <v>6.6119917775613901</v>
      </c>
      <c r="G4647" s="193">
        <f t="shared" si="748"/>
        <v>6.8564925536545003</v>
      </c>
      <c r="H4647" s="193">
        <f t="shared" si="748"/>
        <v>7.1100345735242598</v>
      </c>
      <c r="I4647" s="193">
        <f t="shared" si="748"/>
        <v>7.3729521677619045</v>
      </c>
      <c r="J4647" s="193">
        <f t="shared" si="748"/>
        <v>7.6455920299639155</v>
      </c>
      <c r="K4647" s="193">
        <f>MAX(0,(F4647-'2031 forecast'!$C$10))</f>
        <v>0.87499177756139002</v>
      </c>
      <c r="L4647" s="193">
        <f>MAX(0,(G4647-'2031 forecast'!$C$10))</f>
        <v>1.1194925536545002</v>
      </c>
      <c r="M4647" s="193">
        <f>MAX(0,(H4647-'2031 forecast'!$C$10))</f>
        <v>1.3730345735242597</v>
      </c>
      <c r="N4647" s="193">
        <f>MAX(0,(I4647-'2031 forecast'!$C$10))</f>
        <v>1.6359521677619044</v>
      </c>
      <c r="O4647" s="193">
        <f>MAX(0,(J4647-'2031 forecast'!$C$10))</f>
        <v>1.9085920299639154</v>
      </c>
      <c r="P4647" s="175">
        <f t="shared" si="745"/>
        <v>3</v>
      </c>
      <c r="Q4647" s="175" t="str">
        <f t="shared" si="746"/>
        <v/>
      </c>
    </row>
    <row r="4648" spans="1:17" s="1" customFormat="1" x14ac:dyDescent="0.3">
      <c r="A4648" s="189">
        <f t="shared" si="744"/>
        <v>44024.499999988737</v>
      </c>
      <c r="B4648" s="190">
        <f t="shared" si="740"/>
        <v>44024</v>
      </c>
      <c r="C4648" s="1">
        <f t="shared" si="741"/>
        <v>12</v>
      </c>
      <c r="D4648" s="191">
        <v>4.4573011174171304</v>
      </c>
      <c r="E4648" s="192">
        <f t="shared" si="742"/>
        <v>1.547737505810544E-4</v>
      </c>
      <c r="F4648" s="193">
        <f t="shared" si="743"/>
        <v>6.6456691550362361</v>
      </c>
      <c r="G4648" s="193">
        <f t="shared" si="748"/>
        <v>6.8914152661518919</v>
      </c>
      <c r="H4648" s="193">
        <f t="shared" si="748"/>
        <v>7.1462486715218372</v>
      </c>
      <c r="I4648" s="193">
        <f t="shared" si="748"/>
        <v>7.4105054046095882</v>
      </c>
      <c r="J4648" s="193">
        <f t="shared" si="748"/>
        <v>7.6845339248533762</v>
      </c>
      <c r="K4648" s="193">
        <f>MAX(0,(F4648-'2031 forecast'!$C$10))</f>
        <v>0.90866915503623602</v>
      </c>
      <c r="L4648" s="193">
        <f>MAX(0,(G4648-'2031 forecast'!$C$10))</f>
        <v>1.1544152661518918</v>
      </c>
      <c r="M4648" s="193">
        <f>MAX(0,(H4648-'2031 forecast'!$C$10))</f>
        <v>1.4092486715218371</v>
      </c>
      <c r="N4648" s="193">
        <f>MAX(0,(I4648-'2031 forecast'!$C$10))</f>
        <v>1.6735054046095881</v>
      </c>
      <c r="O4648" s="193">
        <f>MAX(0,(J4648-'2031 forecast'!$C$10))</f>
        <v>1.9475339248533761</v>
      </c>
      <c r="P4648" s="175">
        <f t="shared" si="745"/>
        <v>4</v>
      </c>
      <c r="Q4648" s="175" t="str">
        <f t="shared" si="746"/>
        <v/>
      </c>
    </row>
    <row r="4649" spans="1:17" s="1" customFormat="1" x14ac:dyDescent="0.3">
      <c r="A4649" s="189">
        <f t="shared" si="744"/>
        <v>44024.541666655401</v>
      </c>
      <c r="B4649" s="190">
        <f t="shared" si="740"/>
        <v>44024</v>
      </c>
      <c r="C4649" s="1">
        <f t="shared" si="741"/>
        <v>13</v>
      </c>
      <c r="D4649" s="191">
        <v>4.5928271649061649</v>
      </c>
      <c r="E4649" s="192">
        <f t="shared" si="742"/>
        <v>1.5947970921358645E-4</v>
      </c>
      <c r="F4649" s="193">
        <f t="shared" si="743"/>
        <v>6.8477334198853104</v>
      </c>
      <c r="G4649" s="193">
        <f t="shared" si="748"/>
        <v>7.1009515411362401</v>
      </c>
      <c r="H4649" s="193">
        <f t="shared" si="748"/>
        <v>7.3635332595072986</v>
      </c>
      <c r="I4649" s="193">
        <f t="shared" si="748"/>
        <v>7.6358248256956909</v>
      </c>
      <c r="J4649" s="193">
        <f t="shared" si="748"/>
        <v>7.9181852941901338</v>
      </c>
      <c r="K4649" s="193">
        <f>MAX(0,(F4649-'2031 forecast'!$C$10))</f>
        <v>1.1107334198853103</v>
      </c>
      <c r="L4649" s="193">
        <f>MAX(0,(G4649-'2031 forecast'!$C$10))</f>
        <v>1.36395154113624</v>
      </c>
      <c r="M4649" s="193">
        <f>MAX(0,(H4649-'2031 forecast'!$C$10))</f>
        <v>1.6265332595072985</v>
      </c>
      <c r="N4649" s="193">
        <f>MAX(0,(I4649-'2031 forecast'!$C$10))</f>
        <v>1.8988248256956908</v>
      </c>
      <c r="O4649" s="193">
        <f>MAX(0,(J4649-'2031 forecast'!$C$10))</f>
        <v>2.1811852941901337</v>
      </c>
      <c r="P4649" s="175">
        <f t="shared" si="745"/>
        <v>5</v>
      </c>
      <c r="Q4649" s="175" t="str">
        <f t="shared" si="746"/>
        <v/>
      </c>
    </row>
    <row r="4650" spans="1:17" s="1" customFormat="1" x14ac:dyDescent="0.3">
      <c r="A4650" s="189">
        <f t="shared" si="744"/>
        <v>44024.583333322065</v>
      </c>
      <c r="B4650" s="190">
        <f t="shared" si="740"/>
        <v>44024</v>
      </c>
      <c r="C4650" s="1">
        <f t="shared" si="741"/>
        <v>14</v>
      </c>
      <c r="D4650" s="191">
        <v>4.8262331355817238</v>
      </c>
      <c r="E4650" s="192">
        <f t="shared" si="742"/>
        <v>1.6758441574739167E-4</v>
      </c>
      <c r="F4650" s="193">
        <f t="shared" si="743"/>
        <v>7.1957329871253837</v>
      </c>
      <c r="G4650" s="193">
        <f t="shared" si="748"/>
        <v>7.4618195702759502</v>
      </c>
      <c r="H4650" s="193">
        <f t="shared" si="748"/>
        <v>7.7377456054822593</v>
      </c>
      <c r="I4650" s="193">
        <f t="shared" si="748"/>
        <v>8.0238749397884224</v>
      </c>
      <c r="J4650" s="193">
        <f t="shared" si="748"/>
        <v>8.3205848747145499</v>
      </c>
      <c r="K4650" s="193">
        <f>MAX(0,(F4650-'2031 forecast'!$C$10))</f>
        <v>1.4587329871253836</v>
      </c>
      <c r="L4650" s="193">
        <f>MAX(0,(G4650-'2031 forecast'!$C$10))</f>
        <v>1.7248195702759501</v>
      </c>
      <c r="M4650" s="193">
        <f>MAX(0,(H4650-'2031 forecast'!$C$10))</f>
        <v>2.0007456054822592</v>
      </c>
      <c r="N4650" s="193">
        <f>MAX(0,(I4650-'2031 forecast'!$C$10))</f>
        <v>2.2868749397884223</v>
      </c>
      <c r="O4650" s="193">
        <f>MAX(0,(J4650-'2031 forecast'!$C$10))</f>
        <v>2.5835848747145498</v>
      </c>
      <c r="P4650" s="175">
        <f t="shared" si="745"/>
        <v>6</v>
      </c>
      <c r="Q4650" s="175" t="str">
        <f t="shared" si="746"/>
        <v/>
      </c>
    </row>
    <row r="4651" spans="1:17" s="1" customFormat="1" x14ac:dyDescent="0.3">
      <c r="A4651" s="189">
        <f t="shared" si="744"/>
        <v>44024.62499998873</v>
      </c>
      <c r="B4651" s="190">
        <f t="shared" si="740"/>
        <v>44024</v>
      </c>
      <c r="C4651" s="1">
        <f t="shared" si="741"/>
        <v>15</v>
      </c>
      <c r="D4651" s="191">
        <v>4.7057655378136944</v>
      </c>
      <c r="E4651" s="192">
        <f t="shared" si="742"/>
        <v>1.6340134140736321E-4</v>
      </c>
      <c r="F4651" s="193">
        <f t="shared" si="743"/>
        <v>7.0161203072595413</v>
      </c>
      <c r="G4651" s="193">
        <f t="shared" si="748"/>
        <v>7.2755651036231983</v>
      </c>
      <c r="H4651" s="193">
        <f t="shared" si="748"/>
        <v>7.5446037494951845</v>
      </c>
      <c r="I4651" s="193">
        <f t="shared" si="748"/>
        <v>7.8235910099341117</v>
      </c>
      <c r="J4651" s="193">
        <f t="shared" si="748"/>
        <v>8.1128947686374335</v>
      </c>
      <c r="K4651" s="193">
        <f>MAX(0,(F4651-'2031 forecast'!$C$10))</f>
        <v>1.2791203072595412</v>
      </c>
      <c r="L4651" s="193">
        <f>MAX(0,(G4651-'2031 forecast'!$C$10))</f>
        <v>1.5385651036231982</v>
      </c>
      <c r="M4651" s="193">
        <f>MAX(0,(H4651-'2031 forecast'!$C$10))</f>
        <v>1.8076037494951844</v>
      </c>
      <c r="N4651" s="193">
        <f>MAX(0,(I4651-'2031 forecast'!$C$10))</f>
        <v>2.0865910099341116</v>
      </c>
      <c r="O4651" s="193">
        <f>MAX(0,(J4651-'2031 forecast'!$C$10))</f>
        <v>2.3758947686374334</v>
      </c>
      <c r="P4651" s="175">
        <f t="shared" si="745"/>
        <v>7</v>
      </c>
      <c r="Q4651" s="175" t="str">
        <f t="shared" si="746"/>
        <v/>
      </c>
    </row>
    <row r="4652" spans="1:17" s="1" customFormat="1" x14ac:dyDescent="0.3">
      <c r="A4652" s="189">
        <f t="shared" si="744"/>
        <v>44024.666666655394</v>
      </c>
      <c r="B4652" s="190">
        <f t="shared" si="740"/>
        <v>44024</v>
      </c>
      <c r="C4652" s="1">
        <f t="shared" si="741"/>
        <v>16</v>
      </c>
      <c r="D4652" s="191">
        <v>4.7735285615582113</v>
      </c>
      <c r="E4652" s="192">
        <f t="shared" si="742"/>
        <v>1.6575432072362921E-4</v>
      </c>
      <c r="F4652" s="193">
        <f t="shared" si="743"/>
        <v>7.1171524396840775</v>
      </c>
      <c r="G4652" s="193">
        <f t="shared" si="748"/>
        <v>7.3803332411153715</v>
      </c>
      <c r="H4652" s="193">
        <f t="shared" si="748"/>
        <v>7.6532460434879139</v>
      </c>
      <c r="I4652" s="193">
        <f t="shared" si="748"/>
        <v>7.9362507204771608</v>
      </c>
      <c r="J4652" s="193">
        <f t="shared" si="748"/>
        <v>8.229720453305811</v>
      </c>
      <c r="K4652" s="193">
        <f>MAX(0,(F4652-'2031 forecast'!$C$10))</f>
        <v>1.3801524396840774</v>
      </c>
      <c r="L4652" s="193">
        <f>MAX(0,(G4652-'2031 forecast'!$C$10))</f>
        <v>1.6433332411153714</v>
      </c>
      <c r="M4652" s="193">
        <f>MAX(0,(H4652-'2031 forecast'!$C$10))</f>
        <v>1.9162460434879138</v>
      </c>
      <c r="N4652" s="193">
        <f>MAX(0,(I4652-'2031 forecast'!$C$10))</f>
        <v>2.1992507204771607</v>
      </c>
      <c r="O4652" s="193">
        <f>MAX(0,(J4652-'2031 forecast'!$C$10))</f>
        <v>2.4927204533058109</v>
      </c>
      <c r="P4652" s="175">
        <f t="shared" si="745"/>
        <v>8</v>
      </c>
      <c r="Q4652" s="175" t="str">
        <f t="shared" si="746"/>
        <v/>
      </c>
    </row>
    <row r="4653" spans="1:17" s="1" customFormat="1" x14ac:dyDescent="0.3">
      <c r="A4653" s="189">
        <f t="shared" si="744"/>
        <v>44024.708333322058</v>
      </c>
      <c r="B4653" s="190">
        <f t="shared" si="740"/>
        <v>44024</v>
      </c>
      <c r="C4653" s="1">
        <f t="shared" si="741"/>
        <v>17</v>
      </c>
      <c r="D4653" s="191">
        <v>4.464830342277633</v>
      </c>
      <c r="E4653" s="192">
        <f t="shared" si="742"/>
        <v>1.5503519272730621E-4</v>
      </c>
      <c r="F4653" s="193">
        <f t="shared" si="743"/>
        <v>6.656894947527852</v>
      </c>
      <c r="G4653" s="193">
        <f t="shared" si="748"/>
        <v>6.90305617031769</v>
      </c>
      <c r="H4653" s="193">
        <f t="shared" si="748"/>
        <v>7.1583200375210305</v>
      </c>
      <c r="I4653" s="193">
        <f t="shared" si="748"/>
        <v>7.4230231502254842</v>
      </c>
      <c r="J4653" s="193">
        <f t="shared" si="748"/>
        <v>7.6975145564831973</v>
      </c>
      <c r="K4653" s="193">
        <f>MAX(0,(F4653-'2031 forecast'!$C$10))</f>
        <v>0.91989494752785195</v>
      </c>
      <c r="L4653" s="193">
        <f>MAX(0,(G4653-'2031 forecast'!$C$10))</f>
        <v>1.1660561703176899</v>
      </c>
      <c r="M4653" s="193">
        <f>MAX(0,(H4653-'2031 forecast'!$C$10))</f>
        <v>1.4213200375210304</v>
      </c>
      <c r="N4653" s="193">
        <f>MAX(0,(I4653-'2031 forecast'!$C$10))</f>
        <v>1.6860231502254841</v>
      </c>
      <c r="O4653" s="193">
        <f>MAX(0,(J4653-'2031 forecast'!$C$10))</f>
        <v>1.9605145564831972</v>
      </c>
      <c r="P4653" s="175">
        <f t="shared" si="745"/>
        <v>9</v>
      </c>
      <c r="Q4653" s="175" t="str">
        <f t="shared" si="746"/>
        <v/>
      </c>
    </row>
    <row r="4654" spans="1:17" s="1" customFormat="1" x14ac:dyDescent="0.3">
      <c r="A4654" s="189">
        <f t="shared" si="744"/>
        <v>44024.749999988722</v>
      </c>
      <c r="B4654" s="190">
        <f t="shared" si="740"/>
        <v>44024</v>
      </c>
      <c r="C4654" s="1">
        <f t="shared" si="741"/>
        <v>18</v>
      </c>
      <c r="D4654" s="191">
        <v>4.3443627445096027</v>
      </c>
      <c r="E4654" s="192">
        <f t="shared" si="742"/>
        <v>1.5085211838727772E-4</v>
      </c>
      <c r="F4654" s="193">
        <f t="shared" si="743"/>
        <v>6.4772822676620088</v>
      </c>
      <c r="G4654" s="193">
        <f t="shared" si="748"/>
        <v>6.7168017036649372</v>
      </c>
      <c r="H4654" s="193">
        <f t="shared" si="748"/>
        <v>6.9651781815339548</v>
      </c>
      <c r="I4654" s="193">
        <f t="shared" si="748"/>
        <v>7.2227392203711718</v>
      </c>
      <c r="J4654" s="193">
        <f t="shared" si="748"/>
        <v>7.4898244504060791</v>
      </c>
      <c r="K4654" s="193">
        <f>MAX(0,(F4654-'2031 forecast'!$C$10))</f>
        <v>0.74028226766200866</v>
      </c>
      <c r="L4654" s="193">
        <f>MAX(0,(G4654-'2031 forecast'!$C$10))</f>
        <v>0.97980170366493713</v>
      </c>
      <c r="M4654" s="193">
        <f>MAX(0,(H4654-'2031 forecast'!$C$10))</f>
        <v>1.2281781815339547</v>
      </c>
      <c r="N4654" s="193">
        <f>MAX(0,(I4654-'2031 forecast'!$C$10))</f>
        <v>1.4857392203711717</v>
      </c>
      <c r="O4654" s="193">
        <f>MAX(0,(J4654-'2031 forecast'!$C$10))</f>
        <v>1.752824450406079</v>
      </c>
      <c r="P4654" s="175">
        <f t="shared" si="745"/>
        <v>10</v>
      </c>
      <c r="Q4654" s="175" t="str">
        <f t="shared" si="746"/>
        <v/>
      </c>
    </row>
    <row r="4655" spans="1:17" s="1" customFormat="1" x14ac:dyDescent="0.3">
      <c r="A4655" s="189">
        <f t="shared" si="744"/>
        <v>44024.791666655387</v>
      </c>
      <c r="B4655" s="190">
        <f t="shared" si="740"/>
        <v>44024</v>
      </c>
      <c r="C4655" s="1">
        <f t="shared" si="741"/>
        <v>19</v>
      </c>
      <c r="D4655" s="191">
        <v>4.3443627445096027</v>
      </c>
      <c r="E4655" s="192">
        <f t="shared" si="742"/>
        <v>1.5085211838727772E-4</v>
      </c>
      <c r="F4655" s="193">
        <f t="shared" si="743"/>
        <v>6.4772822676620088</v>
      </c>
      <c r="G4655" s="193">
        <f t="shared" si="748"/>
        <v>6.7168017036649372</v>
      </c>
      <c r="H4655" s="193">
        <f t="shared" si="748"/>
        <v>6.9651781815339548</v>
      </c>
      <c r="I4655" s="193">
        <f t="shared" si="748"/>
        <v>7.2227392203711718</v>
      </c>
      <c r="J4655" s="193">
        <f t="shared" si="748"/>
        <v>7.4898244504060791</v>
      </c>
      <c r="K4655" s="193">
        <f>MAX(0,(F4655-'2031 forecast'!$C$10))</f>
        <v>0.74028226766200866</v>
      </c>
      <c r="L4655" s="193">
        <f>MAX(0,(G4655-'2031 forecast'!$C$10))</f>
        <v>0.97980170366493713</v>
      </c>
      <c r="M4655" s="193">
        <f>MAX(0,(H4655-'2031 forecast'!$C$10))</f>
        <v>1.2281781815339547</v>
      </c>
      <c r="N4655" s="193">
        <f>MAX(0,(I4655-'2031 forecast'!$C$10))</f>
        <v>1.4857392203711717</v>
      </c>
      <c r="O4655" s="193">
        <f>MAX(0,(J4655-'2031 forecast'!$C$10))</f>
        <v>1.752824450406079</v>
      </c>
      <c r="P4655" s="175">
        <f t="shared" si="745"/>
        <v>11</v>
      </c>
      <c r="Q4655" s="175" t="str">
        <f t="shared" si="746"/>
        <v/>
      </c>
    </row>
    <row r="4656" spans="1:17" s="1" customFormat="1" x14ac:dyDescent="0.3">
      <c r="A4656" s="189">
        <f t="shared" si="744"/>
        <v>44024.833333322051</v>
      </c>
      <c r="B4656" s="190">
        <f t="shared" si="740"/>
        <v>44024</v>
      </c>
      <c r="C4656" s="1">
        <f t="shared" si="741"/>
        <v>20</v>
      </c>
      <c r="D4656" s="191">
        <v>3.930255377181997</v>
      </c>
      <c r="E4656" s="192">
        <f t="shared" si="742"/>
        <v>1.3647280034342972E-4</v>
      </c>
      <c r="F4656" s="193">
        <f t="shared" si="743"/>
        <v>5.8598636806231674</v>
      </c>
      <c r="G4656" s="193">
        <f t="shared" si="748"/>
        <v>6.0765519745460939</v>
      </c>
      <c r="H4656" s="193">
        <f t="shared" si="748"/>
        <v>6.3012530515783762</v>
      </c>
      <c r="I4656" s="193">
        <f t="shared" si="748"/>
        <v>6.5342632114969676</v>
      </c>
      <c r="J4656" s="193">
        <f t="shared" si="748"/>
        <v>6.7758897107659832</v>
      </c>
      <c r="K4656" s="193">
        <f>MAX(0,(F4656-'2031 forecast'!$C$10))</f>
        <v>0.12286368062316733</v>
      </c>
      <c r="L4656" s="193">
        <f>MAX(0,(G4656-'2031 forecast'!$C$10))</f>
        <v>0.33955197454609376</v>
      </c>
      <c r="M4656" s="193">
        <f>MAX(0,(H4656-'2031 forecast'!$C$10))</f>
        <v>0.56425305157837613</v>
      </c>
      <c r="N4656" s="193">
        <f>MAX(0,(I4656-'2031 forecast'!$C$10))</f>
        <v>0.79726321149696755</v>
      </c>
      <c r="O4656" s="193">
        <f>MAX(0,(J4656-'2031 forecast'!$C$10))</f>
        <v>1.0388897107659831</v>
      </c>
      <c r="P4656" s="175">
        <f t="shared" si="745"/>
        <v>12</v>
      </c>
      <c r="Q4656" s="175">
        <f t="shared" si="746"/>
        <v>12</v>
      </c>
    </row>
    <row r="4657" spans="1:17" s="1" customFormat="1" x14ac:dyDescent="0.3">
      <c r="A4657" s="189">
        <f t="shared" si="744"/>
        <v>44024.874999988715</v>
      </c>
      <c r="B4657" s="190">
        <f t="shared" si="740"/>
        <v>44024</v>
      </c>
      <c r="C4657" s="1">
        <f t="shared" si="741"/>
        <v>21</v>
      </c>
      <c r="D4657" s="191">
        <v>3.8323754539954722</v>
      </c>
      <c r="E4657" s="192">
        <f t="shared" si="742"/>
        <v>1.3307405244215658E-4</v>
      </c>
      <c r="F4657" s="193">
        <f t="shared" si="743"/>
        <v>5.7139283782321693</v>
      </c>
      <c r="G4657" s="193">
        <f t="shared" si="748"/>
        <v>5.9252202203907318</v>
      </c>
      <c r="H4657" s="193">
        <f t="shared" si="748"/>
        <v>6.1443252935888779</v>
      </c>
      <c r="I4657" s="193">
        <f t="shared" si="748"/>
        <v>6.3715325184903397</v>
      </c>
      <c r="J4657" s="193">
        <f t="shared" si="748"/>
        <v>6.6071414995783257</v>
      </c>
      <c r="K4657" s="193">
        <f>MAX(0,(F4657-'2031 forecast'!$C$10))</f>
        <v>0</v>
      </c>
      <c r="L4657" s="193">
        <f>MAX(0,(G4657-'2031 forecast'!$C$10))</f>
        <v>0.18822022039073172</v>
      </c>
      <c r="M4657" s="193">
        <f>MAX(0,(H4657-'2031 forecast'!$C$10))</f>
        <v>0.40732529358887781</v>
      </c>
      <c r="N4657" s="193">
        <f>MAX(0,(I4657-'2031 forecast'!$C$10))</f>
        <v>0.63453251849033965</v>
      </c>
      <c r="O4657" s="193">
        <f>MAX(0,(J4657-'2031 forecast'!$C$10))</f>
        <v>0.87014149957832565</v>
      </c>
      <c r="P4657" s="175" t="str">
        <f t="shared" si="745"/>
        <v/>
      </c>
      <c r="Q4657" s="175" t="str">
        <f t="shared" si="746"/>
        <v/>
      </c>
    </row>
    <row r="4658" spans="1:17" s="1" customFormat="1" x14ac:dyDescent="0.3">
      <c r="A4658" s="189">
        <f t="shared" si="744"/>
        <v>44024.916666655379</v>
      </c>
      <c r="B4658" s="190">
        <f t="shared" si="740"/>
        <v>44024</v>
      </c>
      <c r="C4658" s="1">
        <f t="shared" si="741"/>
        <v>22</v>
      </c>
      <c r="D4658" s="191">
        <v>3.7119078562274419</v>
      </c>
      <c r="E4658" s="192">
        <f t="shared" si="742"/>
        <v>1.2889097810212809E-4</v>
      </c>
      <c r="F4658" s="193">
        <f t="shared" si="743"/>
        <v>5.534315698366326</v>
      </c>
      <c r="G4658" s="193">
        <f t="shared" si="748"/>
        <v>5.7389657537379781</v>
      </c>
      <c r="H4658" s="193">
        <f t="shared" si="748"/>
        <v>5.9511834376018014</v>
      </c>
      <c r="I4658" s="193">
        <f t="shared" si="748"/>
        <v>6.1712485886360264</v>
      </c>
      <c r="J4658" s="193">
        <f t="shared" si="748"/>
        <v>6.3994513935012076</v>
      </c>
      <c r="K4658" s="193">
        <f>MAX(0,(F4658-'2031 forecast'!$C$10))</f>
        <v>0</v>
      </c>
      <c r="L4658" s="193">
        <f>MAX(0,(G4658-'2031 forecast'!$C$10))</f>
        <v>1.9657537379780265E-3</v>
      </c>
      <c r="M4658" s="193">
        <f>MAX(0,(H4658-'2031 forecast'!$C$10))</f>
        <v>0.21418343760180125</v>
      </c>
      <c r="N4658" s="193">
        <f>MAX(0,(I4658-'2031 forecast'!$C$10))</f>
        <v>0.43424858863602633</v>
      </c>
      <c r="O4658" s="193">
        <f>MAX(0,(J4658-'2031 forecast'!$C$10))</f>
        <v>0.66245139350120752</v>
      </c>
      <c r="P4658" s="175" t="str">
        <f t="shared" si="745"/>
        <v/>
      </c>
      <c r="Q4658" s="175" t="str">
        <f t="shared" si="746"/>
        <v/>
      </c>
    </row>
    <row r="4659" spans="1:17" s="1" customFormat="1" x14ac:dyDescent="0.3">
      <c r="A4659" s="189">
        <f t="shared" si="744"/>
        <v>44024.958333322043</v>
      </c>
      <c r="B4659" s="190">
        <f t="shared" si="740"/>
        <v>44024</v>
      </c>
      <c r="C4659" s="1">
        <f t="shared" si="741"/>
        <v>23</v>
      </c>
      <c r="D4659" s="191">
        <v>3.3881511872258598</v>
      </c>
      <c r="E4659" s="192">
        <f t="shared" si="742"/>
        <v>1.176489658133015E-4</v>
      </c>
      <c r="F4659" s="193">
        <f t="shared" si="743"/>
        <v>5.0516066212268687</v>
      </c>
      <c r="G4659" s="193">
        <f t="shared" si="748"/>
        <v>5.2384068746087022</v>
      </c>
      <c r="H4659" s="193">
        <f t="shared" si="748"/>
        <v>5.4321146996365322</v>
      </c>
      <c r="I4659" s="193">
        <f t="shared" si="748"/>
        <v>5.6329855271525595</v>
      </c>
      <c r="J4659" s="193">
        <f t="shared" si="748"/>
        <v>5.8412842334189516</v>
      </c>
      <c r="K4659" s="193">
        <f>MAX(0,(F4659-'2031 forecast'!$C$10))</f>
        <v>0</v>
      </c>
      <c r="L4659" s="193">
        <f>MAX(0,(G4659-'2031 forecast'!$C$10))</f>
        <v>0</v>
      </c>
      <c r="M4659" s="193">
        <f>MAX(0,(H4659-'2031 forecast'!$C$10))</f>
        <v>0</v>
      </c>
      <c r="N4659" s="193">
        <f>MAX(0,(I4659-'2031 forecast'!$C$10))</f>
        <v>0</v>
      </c>
      <c r="O4659" s="193">
        <f>MAX(0,(J4659-'2031 forecast'!$C$10))</f>
        <v>0.10428423341895154</v>
      </c>
      <c r="P4659" s="175" t="str">
        <f t="shared" si="745"/>
        <v/>
      </c>
      <c r="Q4659" s="175" t="str">
        <f t="shared" si="746"/>
        <v/>
      </c>
    </row>
    <row r="4660" spans="1:17" s="1" customFormat="1" x14ac:dyDescent="0.3">
      <c r="A4660" s="189">
        <f t="shared" si="744"/>
        <v>44024.999999988708</v>
      </c>
      <c r="B4660" s="190">
        <f t="shared" si="740"/>
        <v>44024</v>
      </c>
      <c r="C4660" s="1">
        <f t="shared" si="741"/>
        <v>0</v>
      </c>
      <c r="D4660" s="191">
        <v>3.2676835894578291</v>
      </c>
      <c r="E4660" s="192">
        <f t="shared" si="742"/>
        <v>1.1346589147327299E-4</v>
      </c>
      <c r="F4660" s="193">
        <f t="shared" si="743"/>
        <v>4.8719939413610245</v>
      </c>
      <c r="G4660" s="193">
        <f t="shared" si="748"/>
        <v>5.0521524079559477</v>
      </c>
      <c r="H4660" s="193">
        <f t="shared" si="748"/>
        <v>5.2389728436494556</v>
      </c>
      <c r="I4660" s="193">
        <f t="shared" si="748"/>
        <v>5.4327015972982462</v>
      </c>
      <c r="J4660" s="193">
        <f t="shared" si="748"/>
        <v>5.6335941273418335</v>
      </c>
      <c r="K4660" s="193">
        <f>MAX(0,(F4660-'2031 forecast'!$C$10))</f>
        <v>0</v>
      </c>
      <c r="L4660" s="193">
        <f>MAX(0,(G4660-'2031 forecast'!$C$10))</f>
        <v>0</v>
      </c>
      <c r="M4660" s="193">
        <f>MAX(0,(H4660-'2031 forecast'!$C$10))</f>
        <v>0</v>
      </c>
      <c r="N4660" s="193">
        <f>MAX(0,(I4660-'2031 forecast'!$C$10))</f>
        <v>0</v>
      </c>
      <c r="O4660" s="193">
        <f>MAX(0,(J4660-'2031 forecast'!$C$10))</f>
        <v>0</v>
      </c>
      <c r="P4660" s="175" t="str">
        <f t="shared" si="745"/>
        <v/>
      </c>
      <c r="Q4660" s="175" t="str">
        <f t="shared" si="746"/>
        <v/>
      </c>
    </row>
    <row r="4661" spans="1:17" s="1" customFormat="1" x14ac:dyDescent="0.3">
      <c r="A4661" s="189">
        <f t="shared" si="744"/>
        <v>44025.041666655372</v>
      </c>
      <c r="B4661" s="190">
        <f t="shared" si="740"/>
        <v>44025</v>
      </c>
      <c r="C4661" s="1">
        <f t="shared" si="741"/>
        <v>1</v>
      </c>
      <c r="D4661" s="191">
        <v>2.943926920456247</v>
      </c>
      <c r="E4661" s="192">
        <f t="shared" si="742"/>
        <v>1.0222387918444641E-4</v>
      </c>
      <c r="F4661" s="193">
        <f t="shared" si="743"/>
        <v>4.389284864221568</v>
      </c>
      <c r="G4661" s="193">
        <f t="shared" si="748"/>
        <v>4.5515935288266727</v>
      </c>
      <c r="H4661" s="193">
        <f t="shared" si="748"/>
        <v>4.7199041056841864</v>
      </c>
      <c r="I4661" s="193">
        <f t="shared" si="748"/>
        <v>4.8944385358147793</v>
      </c>
      <c r="J4661" s="193">
        <f t="shared" si="748"/>
        <v>5.0754269672595784</v>
      </c>
      <c r="K4661" s="193">
        <f>MAX(0,(F4661-'2031 forecast'!$C$10))</f>
        <v>0</v>
      </c>
      <c r="L4661" s="193">
        <f>MAX(0,(G4661-'2031 forecast'!$C$10))</f>
        <v>0</v>
      </c>
      <c r="M4661" s="193">
        <f>MAX(0,(H4661-'2031 forecast'!$C$10))</f>
        <v>0</v>
      </c>
      <c r="N4661" s="193">
        <f>MAX(0,(I4661-'2031 forecast'!$C$10))</f>
        <v>0</v>
      </c>
      <c r="O4661" s="193">
        <f>MAX(0,(J4661-'2031 forecast'!$C$10))</f>
        <v>0</v>
      </c>
      <c r="P4661" s="175" t="str">
        <f t="shared" si="745"/>
        <v/>
      </c>
      <c r="Q4661" s="175" t="str">
        <f t="shared" si="746"/>
        <v/>
      </c>
    </row>
    <row r="4662" spans="1:17" s="1" customFormat="1" x14ac:dyDescent="0.3">
      <c r="A4662" s="189">
        <f t="shared" si="744"/>
        <v>44025.083333322036</v>
      </c>
      <c r="B4662" s="190">
        <f t="shared" si="740"/>
        <v>44025</v>
      </c>
      <c r="C4662" s="1">
        <f t="shared" si="741"/>
        <v>2</v>
      </c>
      <c r="D4662" s="191">
        <v>2.8460469972697218</v>
      </c>
      <c r="E4662" s="192">
        <f t="shared" si="742"/>
        <v>9.8825131283173246E-5</v>
      </c>
      <c r="F4662" s="193">
        <f t="shared" si="743"/>
        <v>4.2433495618305699</v>
      </c>
      <c r="G4662" s="193">
        <f t="shared" si="748"/>
        <v>4.4002617746713097</v>
      </c>
      <c r="H4662" s="193">
        <f t="shared" si="748"/>
        <v>4.5629763476946863</v>
      </c>
      <c r="I4662" s="193">
        <f t="shared" si="748"/>
        <v>4.7317078428081496</v>
      </c>
      <c r="J4662" s="193">
        <f t="shared" si="748"/>
        <v>4.9066787560719192</v>
      </c>
      <c r="K4662" s="193">
        <f>MAX(0,(F4662-'2031 forecast'!$C$10))</f>
        <v>0</v>
      </c>
      <c r="L4662" s="193">
        <f>MAX(0,(G4662-'2031 forecast'!$C$10))</f>
        <v>0</v>
      </c>
      <c r="M4662" s="193">
        <f>MAX(0,(H4662-'2031 forecast'!$C$10))</f>
        <v>0</v>
      </c>
      <c r="N4662" s="193">
        <f>MAX(0,(I4662-'2031 forecast'!$C$10))</f>
        <v>0</v>
      </c>
      <c r="O4662" s="193">
        <f>MAX(0,(J4662-'2031 forecast'!$C$10))</f>
        <v>0</v>
      </c>
      <c r="P4662" s="175" t="str">
        <f t="shared" si="745"/>
        <v/>
      </c>
      <c r="Q4662" s="175" t="str">
        <f t="shared" si="746"/>
        <v/>
      </c>
    </row>
    <row r="4663" spans="1:17" s="1" customFormat="1" x14ac:dyDescent="0.3">
      <c r="A4663" s="189">
        <f t="shared" si="744"/>
        <v>44025.1249999887</v>
      </c>
      <c r="B4663" s="190">
        <f t="shared" si="740"/>
        <v>44025</v>
      </c>
      <c r="C4663" s="1">
        <f t="shared" si="741"/>
        <v>3</v>
      </c>
      <c r="D4663" s="191">
        <v>2.7933424232462087</v>
      </c>
      <c r="E4663" s="192">
        <f t="shared" si="742"/>
        <v>9.6995036259410786E-5</v>
      </c>
      <c r="F4663" s="193">
        <f t="shared" si="743"/>
        <v>4.1647690143892628</v>
      </c>
      <c r="G4663" s="193">
        <f t="shared" si="748"/>
        <v>4.3187754455107301</v>
      </c>
      <c r="H4663" s="193">
        <f t="shared" si="748"/>
        <v>4.4784767857003409</v>
      </c>
      <c r="I4663" s="193">
        <f t="shared" si="748"/>
        <v>4.6440836234968881</v>
      </c>
      <c r="J4663" s="193">
        <f t="shared" si="748"/>
        <v>4.8158143346631803</v>
      </c>
      <c r="K4663" s="193">
        <f>MAX(0,(F4663-'2031 forecast'!$C$10))</f>
        <v>0</v>
      </c>
      <c r="L4663" s="193">
        <f>MAX(0,(G4663-'2031 forecast'!$C$10))</f>
        <v>0</v>
      </c>
      <c r="M4663" s="193">
        <f>MAX(0,(H4663-'2031 forecast'!$C$10))</f>
        <v>0</v>
      </c>
      <c r="N4663" s="193">
        <f>MAX(0,(I4663-'2031 forecast'!$C$10))</f>
        <v>0</v>
      </c>
      <c r="O4663" s="193">
        <f>MAX(0,(J4663-'2031 forecast'!$C$10))</f>
        <v>0</v>
      </c>
      <c r="P4663" s="175" t="str">
        <f t="shared" si="745"/>
        <v/>
      </c>
      <c r="Q4663" s="175" t="str">
        <f t="shared" si="746"/>
        <v/>
      </c>
    </row>
    <row r="4664" spans="1:17" s="1" customFormat="1" x14ac:dyDescent="0.3">
      <c r="A4664" s="189">
        <f t="shared" si="744"/>
        <v>44025.166666655365</v>
      </c>
      <c r="B4664" s="190">
        <f t="shared" si="740"/>
        <v>44025</v>
      </c>
      <c r="C4664" s="1">
        <f t="shared" si="741"/>
        <v>4</v>
      </c>
      <c r="D4664" s="191">
        <v>2.7255793995016915</v>
      </c>
      <c r="E4664" s="192">
        <f t="shared" si="742"/>
        <v>9.4642056943144759E-5</v>
      </c>
      <c r="F4664" s="193">
        <f t="shared" si="743"/>
        <v>4.0637368819647257</v>
      </c>
      <c r="G4664" s="193">
        <f t="shared" si="748"/>
        <v>4.2140073080185561</v>
      </c>
      <c r="H4664" s="193">
        <f t="shared" si="748"/>
        <v>4.3698344917076106</v>
      </c>
      <c r="I4664" s="193">
        <f t="shared" si="748"/>
        <v>4.5314239129538363</v>
      </c>
      <c r="J4664" s="193">
        <f t="shared" si="748"/>
        <v>4.698988649994801</v>
      </c>
      <c r="K4664" s="193">
        <f>MAX(0,(F4664-'2031 forecast'!$C$10))</f>
        <v>0</v>
      </c>
      <c r="L4664" s="193">
        <f>MAX(0,(G4664-'2031 forecast'!$C$10))</f>
        <v>0</v>
      </c>
      <c r="M4664" s="193">
        <f>MAX(0,(H4664-'2031 forecast'!$C$10))</f>
        <v>0</v>
      </c>
      <c r="N4664" s="193">
        <f>MAX(0,(I4664-'2031 forecast'!$C$10))</f>
        <v>0</v>
      </c>
      <c r="O4664" s="193">
        <f>MAX(0,(J4664-'2031 forecast'!$C$10))</f>
        <v>0</v>
      </c>
      <c r="P4664" s="175" t="str">
        <f t="shared" si="745"/>
        <v/>
      </c>
      <c r="Q4664" s="175" t="str">
        <f t="shared" si="746"/>
        <v/>
      </c>
    </row>
    <row r="4665" spans="1:17" s="1" customFormat="1" x14ac:dyDescent="0.3">
      <c r="A4665" s="189">
        <f t="shared" si="744"/>
        <v>44025.208333322029</v>
      </c>
      <c r="B4665" s="190">
        <f t="shared" si="740"/>
        <v>44025</v>
      </c>
      <c r="C4665" s="1">
        <f t="shared" si="741"/>
        <v>5</v>
      </c>
      <c r="D4665" s="191">
        <v>2.7255793995016915</v>
      </c>
      <c r="E4665" s="192">
        <f t="shared" si="742"/>
        <v>9.4642056943144759E-5</v>
      </c>
      <c r="F4665" s="193">
        <f t="shared" si="743"/>
        <v>4.0637368819647257</v>
      </c>
      <c r="G4665" s="193">
        <f t="shared" ref="G4665:J4684" si="749">$E4665*G$2</f>
        <v>4.2140073080185561</v>
      </c>
      <c r="H4665" s="193">
        <f t="shared" si="749"/>
        <v>4.3698344917076106</v>
      </c>
      <c r="I4665" s="193">
        <f t="shared" si="749"/>
        <v>4.5314239129538363</v>
      </c>
      <c r="J4665" s="193">
        <f t="shared" si="749"/>
        <v>4.698988649994801</v>
      </c>
      <c r="K4665" s="193">
        <f>MAX(0,(F4665-'2031 forecast'!$C$10))</f>
        <v>0</v>
      </c>
      <c r="L4665" s="193">
        <f>MAX(0,(G4665-'2031 forecast'!$C$10))</f>
        <v>0</v>
      </c>
      <c r="M4665" s="193">
        <f>MAX(0,(H4665-'2031 forecast'!$C$10))</f>
        <v>0</v>
      </c>
      <c r="N4665" s="193">
        <f>MAX(0,(I4665-'2031 forecast'!$C$10))</f>
        <v>0</v>
      </c>
      <c r="O4665" s="193">
        <f>MAX(0,(J4665-'2031 forecast'!$C$10))</f>
        <v>0</v>
      </c>
      <c r="P4665" s="175" t="str">
        <f t="shared" si="745"/>
        <v/>
      </c>
      <c r="Q4665" s="175" t="str">
        <f t="shared" si="746"/>
        <v/>
      </c>
    </row>
    <row r="4666" spans="1:17" s="1" customFormat="1" x14ac:dyDescent="0.3">
      <c r="A4666" s="189">
        <f t="shared" si="744"/>
        <v>44025.249999988693</v>
      </c>
      <c r="B4666" s="190">
        <f t="shared" si="740"/>
        <v>44025</v>
      </c>
      <c r="C4666" s="1">
        <f t="shared" si="741"/>
        <v>6</v>
      </c>
      <c r="D4666" s="191">
        <v>2.9589853701772508</v>
      </c>
      <c r="E4666" s="192">
        <f t="shared" si="742"/>
        <v>1.0274676347694998E-4</v>
      </c>
      <c r="F4666" s="193">
        <f t="shared" si="743"/>
        <v>4.411736449204799</v>
      </c>
      <c r="G4666" s="193">
        <f t="shared" si="749"/>
        <v>4.5748753371582671</v>
      </c>
      <c r="H4666" s="193">
        <f t="shared" si="749"/>
        <v>4.7440468376825713</v>
      </c>
      <c r="I4666" s="193">
        <f t="shared" si="749"/>
        <v>4.9194740270465687</v>
      </c>
      <c r="J4666" s="193">
        <f t="shared" si="749"/>
        <v>5.101388230519218</v>
      </c>
      <c r="K4666" s="193">
        <f>MAX(0,(F4666-'2031 forecast'!$C$10))</f>
        <v>0</v>
      </c>
      <c r="L4666" s="193">
        <f>MAX(0,(G4666-'2031 forecast'!$C$10))</f>
        <v>0</v>
      </c>
      <c r="M4666" s="193">
        <f>MAX(0,(H4666-'2031 forecast'!$C$10))</f>
        <v>0</v>
      </c>
      <c r="N4666" s="193">
        <f>MAX(0,(I4666-'2031 forecast'!$C$10))</f>
        <v>0</v>
      </c>
      <c r="O4666" s="193">
        <f>MAX(0,(J4666-'2031 forecast'!$C$10))</f>
        <v>0</v>
      </c>
      <c r="P4666" s="175" t="str">
        <f t="shared" si="745"/>
        <v/>
      </c>
      <c r="Q4666" s="175" t="str">
        <f t="shared" si="746"/>
        <v/>
      </c>
    </row>
    <row r="4667" spans="1:17" s="1" customFormat="1" x14ac:dyDescent="0.3">
      <c r="A4667" s="189">
        <f t="shared" si="744"/>
        <v>44025.291666655357</v>
      </c>
      <c r="B4667" s="190">
        <f t="shared" si="740"/>
        <v>44025</v>
      </c>
      <c r="C4667" s="1">
        <f t="shared" si="741"/>
        <v>7</v>
      </c>
      <c r="D4667" s="191">
        <v>3.3505050629233502</v>
      </c>
      <c r="E4667" s="192">
        <f t="shared" si="742"/>
        <v>1.1634175508204259E-4</v>
      </c>
      <c r="F4667" s="193">
        <f t="shared" si="743"/>
        <v>4.9954776587687926</v>
      </c>
      <c r="G4667" s="193">
        <f t="shared" si="749"/>
        <v>5.1802023537797162</v>
      </c>
      <c r="H4667" s="193">
        <f t="shared" si="749"/>
        <v>5.3717578696405708</v>
      </c>
      <c r="I4667" s="193">
        <f t="shared" si="749"/>
        <v>5.5703967990730865</v>
      </c>
      <c r="J4667" s="193">
        <f t="shared" si="749"/>
        <v>5.7763810752698523</v>
      </c>
      <c r="K4667" s="193">
        <f>MAX(0,(F4667-'2031 forecast'!$C$10))</f>
        <v>0</v>
      </c>
      <c r="L4667" s="193">
        <f>MAX(0,(G4667-'2031 forecast'!$C$10))</f>
        <v>0</v>
      </c>
      <c r="M4667" s="193">
        <f>MAX(0,(H4667-'2031 forecast'!$C$10))</f>
        <v>0</v>
      </c>
      <c r="N4667" s="193">
        <f>MAX(0,(I4667-'2031 forecast'!$C$10))</f>
        <v>0</v>
      </c>
      <c r="O4667" s="193">
        <f>MAX(0,(J4667-'2031 forecast'!$C$10))</f>
        <v>3.9381075269852239E-2</v>
      </c>
      <c r="P4667" s="175" t="str">
        <f t="shared" si="745"/>
        <v/>
      </c>
      <c r="Q4667" s="175" t="str">
        <f t="shared" si="746"/>
        <v/>
      </c>
    </row>
    <row r="4668" spans="1:17" s="1" customFormat="1" x14ac:dyDescent="0.3">
      <c r="A4668" s="189">
        <f t="shared" si="744"/>
        <v>44025.333333322022</v>
      </c>
      <c r="B4668" s="190">
        <f t="shared" si="740"/>
        <v>44025</v>
      </c>
      <c r="C4668" s="1">
        <f t="shared" si="741"/>
        <v>8</v>
      </c>
      <c r="D4668" s="191">
        <v>3.7269663059484457</v>
      </c>
      <c r="E4668" s="192">
        <f t="shared" si="742"/>
        <v>1.2941386239463163E-4</v>
      </c>
      <c r="F4668" s="193">
        <f t="shared" si="743"/>
        <v>5.5567672833495552</v>
      </c>
      <c r="G4668" s="193">
        <f t="shared" si="749"/>
        <v>5.7622475620695717</v>
      </c>
      <c r="H4668" s="193">
        <f t="shared" si="749"/>
        <v>5.9753261696001845</v>
      </c>
      <c r="I4668" s="193">
        <f t="shared" si="749"/>
        <v>6.1962840798678149</v>
      </c>
      <c r="J4668" s="193">
        <f t="shared" si="749"/>
        <v>6.4254126567608463</v>
      </c>
      <c r="K4668" s="193">
        <f>MAX(0,(F4668-'2031 forecast'!$C$10))</f>
        <v>0</v>
      </c>
      <c r="L4668" s="193">
        <f>MAX(0,(G4668-'2031 forecast'!$C$10))</f>
        <v>2.5247562069571572E-2</v>
      </c>
      <c r="M4668" s="193">
        <f>MAX(0,(H4668-'2031 forecast'!$C$10))</f>
        <v>0.23832616960018438</v>
      </c>
      <c r="N4668" s="193">
        <f>MAX(0,(I4668-'2031 forecast'!$C$10))</f>
        <v>0.45928407986781483</v>
      </c>
      <c r="O4668" s="193">
        <f>MAX(0,(J4668-'2031 forecast'!$C$10))</f>
        <v>0.68841265676084618</v>
      </c>
      <c r="P4668" s="175" t="str">
        <f t="shared" si="745"/>
        <v/>
      </c>
      <c r="Q4668" s="175" t="str">
        <f t="shared" si="746"/>
        <v/>
      </c>
    </row>
    <row r="4669" spans="1:17" s="1" customFormat="1" x14ac:dyDescent="0.3">
      <c r="A4669" s="189">
        <f t="shared" si="744"/>
        <v>44025.374999988686</v>
      </c>
      <c r="B4669" s="190">
        <f t="shared" si="740"/>
        <v>44025</v>
      </c>
      <c r="C4669" s="1">
        <f t="shared" si="741"/>
        <v>9</v>
      </c>
      <c r="D4669" s="191">
        <v>3.8097877794139663</v>
      </c>
      <c r="E4669" s="192">
        <f t="shared" si="742"/>
        <v>1.3228972600340123E-4</v>
      </c>
      <c r="F4669" s="193">
        <f t="shared" si="743"/>
        <v>5.6802510007573233</v>
      </c>
      <c r="G4669" s="193">
        <f t="shared" si="749"/>
        <v>5.8902975078933402</v>
      </c>
      <c r="H4669" s="193">
        <f t="shared" si="749"/>
        <v>6.1081111955913006</v>
      </c>
      <c r="I4669" s="193">
        <f t="shared" si="749"/>
        <v>6.3339792816426552</v>
      </c>
      <c r="J4669" s="193">
        <f t="shared" si="749"/>
        <v>6.5681996046888651</v>
      </c>
      <c r="K4669" s="193">
        <f>MAX(0,(F4669-'2031 forecast'!$C$10))</f>
        <v>0</v>
      </c>
      <c r="L4669" s="193">
        <f>MAX(0,(G4669-'2031 forecast'!$C$10))</f>
        <v>0.15329750789334007</v>
      </c>
      <c r="M4669" s="193">
        <f>MAX(0,(H4669-'2031 forecast'!$C$10))</f>
        <v>0.37111119559130046</v>
      </c>
      <c r="N4669" s="193">
        <f>MAX(0,(I4669-'2031 forecast'!$C$10))</f>
        <v>0.59697928164265512</v>
      </c>
      <c r="O4669" s="193">
        <f>MAX(0,(J4669-'2031 forecast'!$C$10))</f>
        <v>0.831199604688865</v>
      </c>
      <c r="P4669" s="175" t="str">
        <f t="shared" si="745"/>
        <v/>
      </c>
      <c r="Q4669" s="175" t="str">
        <f t="shared" si="746"/>
        <v/>
      </c>
    </row>
    <row r="4670" spans="1:17" s="1" customFormat="1" x14ac:dyDescent="0.3">
      <c r="A4670" s="189">
        <f t="shared" si="744"/>
        <v>44025.41666665535</v>
      </c>
      <c r="B4670" s="190">
        <f t="shared" si="740"/>
        <v>44025</v>
      </c>
      <c r="C4670" s="1">
        <f t="shared" si="741"/>
        <v>10</v>
      </c>
      <c r="D4670" s="191">
        <v>4.088369099252537</v>
      </c>
      <c r="E4670" s="192">
        <f t="shared" si="742"/>
        <v>1.4196308541471712E-4</v>
      </c>
      <c r="F4670" s="193">
        <f t="shared" si="743"/>
        <v>6.0956053229470877</v>
      </c>
      <c r="G4670" s="193">
        <f t="shared" si="749"/>
        <v>6.3210109620278336</v>
      </c>
      <c r="H4670" s="193">
        <f t="shared" si="749"/>
        <v>6.554751737561415</v>
      </c>
      <c r="I4670" s="193">
        <f t="shared" si="749"/>
        <v>6.797135869430754</v>
      </c>
      <c r="J4670" s="193">
        <f t="shared" si="749"/>
        <v>7.0484829749922016</v>
      </c>
      <c r="K4670" s="193">
        <f>MAX(0,(F4670-'2031 forecast'!$C$10))</f>
        <v>0.35860532294708758</v>
      </c>
      <c r="L4670" s="193">
        <f>MAX(0,(G4670-'2031 forecast'!$C$10))</f>
        <v>0.58401096202783354</v>
      </c>
      <c r="M4670" s="193">
        <f>MAX(0,(H4670-'2031 forecast'!$C$10))</f>
        <v>0.81775173756141495</v>
      </c>
      <c r="N4670" s="193">
        <f>MAX(0,(I4670-'2031 forecast'!$C$10))</f>
        <v>1.0601358694307539</v>
      </c>
      <c r="O4670" s="193">
        <f>MAX(0,(J4670-'2031 forecast'!$C$10))</f>
        <v>1.3114829749922015</v>
      </c>
      <c r="P4670" s="175">
        <f t="shared" si="745"/>
        <v>1</v>
      </c>
      <c r="Q4670" s="175" t="str">
        <f t="shared" si="746"/>
        <v/>
      </c>
    </row>
    <row r="4671" spans="1:17" s="1" customFormat="1" x14ac:dyDescent="0.3">
      <c r="A4671" s="189">
        <f t="shared" si="744"/>
        <v>44025.458333322014</v>
      </c>
      <c r="B4671" s="190">
        <f t="shared" si="740"/>
        <v>44025</v>
      </c>
      <c r="C4671" s="1">
        <f t="shared" si="741"/>
        <v>11</v>
      </c>
      <c r="D4671" s="191">
        <v>4.2991873953465909</v>
      </c>
      <c r="E4671" s="192">
        <f t="shared" si="742"/>
        <v>1.4928346550976702E-4</v>
      </c>
      <c r="F4671" s="193">
        <f t="shared" si="743"/>
        <v>6.4099275127123159</v>
      </c>
      <c r="G4671" s="193">
        <f t="shared" si="749"/>
        <v>6.6469562786701539</v>
      </c>
      <c r="H4671" s="193">
        <f t="shared" si="749"/>
        <v>6.8927499855388001</v>
      </c>
      <c r="I4671" s="193">
        <f t="shared" si="749"/>
        <v>7.1476327466758036</v>
      </c>
      <c r="J4671" s="193">
        <f t="shared" si="749"/>
        <v>7.4119406606271596</v>
      </c>
      <c r="K4671" s="193">
        <f>MAX(0,(F4671-'2031 forecast'!$C$10))</f>
        <v>0.67292751271231577</v>
      </c>
      <c r="L4671" s="193">
        <f>MAX(0,(G4671-'2031 forecast'!$C$10))</f>
        <v>0.90995627867015383</v>
      </c>
      <c r="M4671" s="193">
        <f>MAX(0,(H4671-'2031 forecast'!$C$10))</f>
        <v>1.1557499855388</v>
      </c>
      <c r="N4671" s="193">
        <f>MAX(0,(I4671-'2031 forecast'!$C$10))</f>
        <v>1.4106327466758035</v>
      </c>
      <c r="O4671" s="193">
        <f>MAX(0,(J4671-'2031 forecast'!$C$10))</f>
        <v>1.6749406606271595</v>
      </c>
      <c r="P4671" s="175">
        <f t="shared" si="745"/>
        <v>2</v>
      </c>
      <c r="Q4671" s="175" t="str">
        <f t="shared" si="746"/>
        <v/>
      </c>
    </row>
    <row r="4672" spans="1:17" s="1" customFormat="1" x14ac:dyDescent="0.3">
      <c r="A4672" s="189">
        <f t="shared" si="744"/>
        <v>44025.499999988679</v>
      </c>
      <c r="B4672" s="190">
        <f t="shared" si="740"/>
        <v>44025</v>
      </c>
      <c r="C4672" s="1">
        <f t="shared" si="741"/>
        <v>12</v>
      </c>
      <c r="D4672" s="191">
        <v>4.5325933660221498</v>
      </c>
      <c r="E4672" s="192">
        <f t="shared" si="742"/>
        <v>1.5738817204357221E-4</v>
      </c>
      <c r="F4672" s="193">
        <f t="shared" si="743"/>
        <v>6.7579270799523883</v>
      </c>
      <c r="G4672" s="193">
        <f t="shared" si="749"/>
        <v>7.0078243078098632</v>
      </c>
      <c r="H4672" s="193">
        <f t="shared" si="749"/>
        <v>7.2669623315137599</v>
      </c>
      <c r="I4672" s="193">
        <f t="shared" si="749"/>
        <v>7.5356828607685342</v>
      </c>
      <c r="J4672" s="193">
        <f t="shared" si="749"/>
        <v>7.8143402411515748</v>
      </c>
      <c r="K4672" s="193">
        <f>MAX(0,(F4672-'2031 forecast'!$C$10))</f>
        <v>1.0209270799523882</v>
      </c>
      <c r="L4672" s="193">
        <f>MAX(0,(G4672-'2031 forecast'!$C$10))</f>
        <v>1.2708243078098631</v>
      </c>
      <c r="M4672" s="193">
        <f>MAX(0,(H4672-'2031 forecast'!$C$10))</f>
        <v>1.5299623315137598</v>
      </c>
      <c r="N4672" s="193">
        <f>MAX(0,(I4672-'2031 forecast'!$C$10))</f>
        <v>1.7986828607685341</v>
      </c>
      <c r="O4672" s="193">
        <f>MAX(0,(J4672-'2031 forecast'!$C$10))</f>
        <v>2.0773402411515747</v>
      </c>
      <c r="P4672" s="175">
        <f t="shared" si="745"/>
        <v>3</v>
      </c>
      <c r="Q4672" s="175" t="str">
        <f t="shared" si="746"/>
        <v/>
      </c>
    </row>
    <row r="4673" spans="1:17" s="1" customFormat="1" x14ac:dyDescent="0.3">
      <c r="A4673" s="189">
        <f t="shared" si="744"/>
        <v>44025.541666655343</v>
      </c>
      <c r="B4673" s="190">
        <f t="shared" si="740"/>
        <v>44025</v>
      </c>
      <c r="C4673" s="1">
        <f t="shared" si="741"/>
        <v>13</v>
      </c>
      <c r="D4673" s="191">
        <v>4.4949472417196406</v>
      </c>
      <c r="E4673" s="192">
        <f t="shared" si="742"/>
        <v>1.5608096131231332E-4</v>
      </c>
      <c r="F4673" s="193">
        <f t="shared" si="743"/>
        <v>6.7017981174943131</v>
      </c>
      <c r="G4673" s="193">
        <f t="shared" si="749"/>
        <v>6.949619786980878</v>
      </c>
      <c r="H4673" s="193">
        <f t="shared" si="749"/>
        <v>7.2066055015177994</v>
      </c>
      <c r="I4673" s="193">
        <f t="shared" si="749"/>
        <v>7.4730941326890621</v>
      </c>
      <c r="J4673" s="193">
        <f t="shared" si="749"/>
        <v>7.7494370830024764</v>
      </c>
      <c r="K4673" s="193">
        <f>MAX(0,(F4673-'2031 forecast'!$C$10))</f>
        <v>0.96479811749431299</v>
      </c>
      <c r="L4673" s="193">
        <f>MAX(0,(G4673-'2031 forecast'!$C$10))</f>
        <v>1.2126197869808779</v>
      </c>
      <c r="M4673" s="193">
        <f>MAX(0,(H4673-'2031 forecast'!$C$10))</f>
        <v>1.4696055015177993</v>
      </c>
      <c r="N4673" s="193">
        <f>MAX(0,(I4673-'2031 forecast'!$C$10))</f>
        <v>1.736094132689062</v>
      </c>
      <c r="O4673" s="193">
        <f>MAX(0,(J4673-'2031 forecast'!$C$10))</f>
        <v>2.0124370830024763</v>
      </c>
      <c r="P4673" s="175">
        <f t="shared" si="745"/>
        <v>4</v>
      </c>
      <c r="Q4673" s="175" t="str">
        <f t="shared" si="746"/>
        <v/>
      </c>
    </row>
    <row r="4674" spans="1:17" s="1" customFormat="1" x14ac:dyDescent="0.3">
      <c r="A4674" s="189">
        <f t="shared" si="744"/>
        <v>44025.583333322007</v>
      </c>
      <c r="B4674" s="190">
        <f t="shared" si="740"/>
        <v>44025</v>
      </c>
      <c r="C4674" s="1">
        <f t="shared" si="741"/>
        <v>14</v>
      </c>
      <c r="D4674" s="191">
        <v>4.6455317389296784</v>
      </c>
      <c r="E4674" s="192">
        <f t="shared" si="742"/>
        <v>1.6130980423734894E-4</v>
      </c>
      <c r="F4674" s="193">
        <f t="shared" si="743"/>
        <v>6.9263139673266183</v>
      </c>
      <c r="G4674" s="193">
        <f t="shared" si="749"/>
        <v>7.1824378702968206</v>
      </c>
      <c r="H4674" s="193">
        <f t="shared" si="749"/>
        <v>7.4480328215016449</v>
      </c>
      <c r="I4674" s="193">
        <f t="shared" si="749"/>
        <v>7.7234490450069533</v>
      </c>
      <c r="J4674" s="193">
        <f t="shared" si="749"/>
        <v>8.0090497155988736</v>
      </c>
      <c r="K4674" s="193">
        <f>MAX(0,(F4674-'2031 forecast'!$C$10))</f>
        <v>1.1893139673266182</v>
      </c>
      <c r="L4674" s="193">
        <f>MAX(0,(G4674-'2031 forecast'!$C$10))</f>
        <v>1.4454378702968205</v>
      </c>
      <c r="M4674" s="193">
        <f>MAX(0,(H4674-'2031 forecast'!$C$10))</f>
        <v>1.7110328215016448</v>
      </c>
      <c r="N4674" s="193">
        <f>MAX(0,(I4674-'2031 forecast'!$C$10))</f>
        <v>1.9864490450069532</v>
      </c>
      <c r="O4674" s="193">
        <f>MAX(0,(J4674-'2031 forecast'!$C$10))</f>
        <v>2.2720497155988735</v>
      </c>
      <c r="P4674" s="175">
        <f t="shared" si="745"/>
        <v>5</v>
      </c>
      <c r="Q4674" s="175" t="str">
        <f t="shared" si="746"/>
        <v/>
      </c>
    </row>
    <row r="4675" spans="1:17" s="1" customFormat="1" x14ac:dyDescent="0.3">
      <c r="A4675" s="189">
        <f t="shared" si="744"/>
        <v>44025.624999988671</v>
      </c>
      <c r="B4675" s="190">
        <f t="shared" si="740"/>
        <v>44025</v>
      </c>
      <c r="C4675" s="1">
        <f t="shared" si="741"/>
        <v>15</v>
      </c>
      <c r="D4675" s="191">
        <v>4.547651815743154</v>
      </c>
      <c r="E4675" s="192">
        <f t="shared" si="742"/>
        <v>1.5791105633607578E-4</v>
      </c>
      <c r="F4675" s="193">
        <f t="shared" si="743"/>
        <v>6.7803786649356192</v>
      </c>
      <c r="G4675" s="193">
        <f t="shared" si="749"/>
        <v>7.0311061161414576</v>
      </c>
      <c r="H4675" s="193">
        <f t="shared" si="749"/>
        <v>7.2911050635121448</v>
      </c>
      <c r="I4675" s="193">
        <f t="shared" si="749"/>
        <v>7.5607183520003236</v>
      </c>
      <c r="J4675" s="193">
        <f t="shared" si="749"/>
        <v>7.8403015044112152</v>
      </c>
      <c r="K4675" s="193">
        <f>MAX(0,(F4675-'2031 forecast'!$C$10))</f>
        <v>1.0433786649356191</v>
      </c>
      <c r="L4675" s="193">
        <f>MAX(0,(G4675-'2031 forecast'!$C$10))</f>
        <v>1.2941061161414575</v>
      </c>
      <c r="M4675" s="193">
        <f>MAX(0,(H4675-'2031 forecast'!$C$10))</f>
        <v>1.5541050635121447</v>
      </c>
      <c r="N4675" s="193">
        <f>MAX(0,(I4675-'2031 forecast'!$C$10))</f>
        <v>1.8237183520003235</v>
      </c>
      <c r="O4675" s="193">
        <f>MAX(0,(J4675-'2031 forecast'!$C$10))</f>
        <v>2.1033015044112151</v>
      </c>
      <c r="P4675" s="175">
        <f t="shared" si="745"/>
        <v>6</v>
      </c>
      <c r="Q4675" s="175" t="str">
        <f t="shared" si="746"/>
        <v/>
      </c>
    </row>
    <row r="4676" spans="1:17" s="1" customFormat="1" x14ac:dyDescent="0.3">
      <c r="A4676" s="189">
        <f t="shared" si="744"/>
        <v>44025.666666655336</v>
      </c>
      <c r="B4676" s="190">
        <f t="shared" si="740"/>
        <v>44025</v>
      </c>
      <c r="C4676" s="1">
        <f t="shared" si="741"/>
        <v>16</v>
      </c>
      <c r="D4676" s="191">
        <v>4.464830342277633</v>
      </c>
      <c r="E4676" s="192">
        <f t="shared" si="742"/>
        <v>1.5503519272730621E-4</v>
      </c>
      <c r="F4676" s="193">
        <f t="shared" si="743"/>
        <v>6.656894947527852</v>
      </c>
      <c r="G4676" s="193">
        <f t="shared" si="749"/>
        <v>6.90305617031769</v>
      </c>
      <c r="H4676" s="193">
        <f t="shared" si="749"/>
        <v>7.1583200375210305</v>
      </c>
      <c r="I4676" s="193">
        <f t="shared" si="749"/>
        <v>7.4230231502254842</v>
      </c>
      <c r="J4676" s="193">
        <f t="shared" si="749"/>
        <v>7.6975145564831973</v>
      </c>
      <c r="K4676" s="193">
        <f>MAX(0,(F4676-'2031 forecast'!$C$10))</f>
        <v>0.91989494752785195</v>
      </c>
      <c r="L4676" s="193">
        <f>MAX(0,(G4676-'2031 forecast'!$C$10))</f>
        <v>1.1660561703176899</v>
      </c>
      <c r="M4676" s="193">
        <f>MAX(0,(H4676-'2031 forecast'!$C$10))</f>
        <v>1.4213200375210304</v>
      </c>
      <c r="N4676" s="193">
        <f>MAX(0,(I4676-'2031 forecast'!$C$10))</f>
        <v>1.6860231502254841</v>
      </c>
      <c r="O4676" s="193">
        <f>MAX(0,(J4676-'2031 forecast'!$C$10))</f>
        <v>1.9605145564831972</v>
      </c>
      <c r="P4676" s="175">
        <f t="shared" si="745"/>
        <v>7</v>
      </c>
      <c r="Q4676" s="175" t="str">
        <f t="shared" si="746"/>
        <v/>
      </c>
    </row>
    <row r="4677" spans="1:17" s="1" customFormat="1" x14ac:dyDescent="0.3">
      <c r="A4677" s="189">
        <f t="shared" si="744"/>
        <v>44025.708333322</v>
      </c>
      <c r="B4677" s="190">
        <f t="shared" ref="B4677:B4740" si="750">INT(A4677)</f>
        <v>44025</v>
      </c>
      <c r="C4677" s="1">
        <f t="shared" ref="C4677:C4740" si="751">HOUR(A4677)</f>
        <v>17</v>
      </c>
      <c r="D4677" s="191">
        <v>4.2690704959045833</v>
      </c>
      <c r="E4677" s="192">
        <f t="shared" ref="E4677:E4740" si="752">D4677/SUM($D$4:$D$8763)</f>
        <v>1.4823769692475988E-4</v>
      </c>
      <c r="F4677" s="193">
        <f t="shared" ref="F4677:F4740" si="753">E4677*$F$2</f>
        <v>6.3650243427458548</v>
      </c>
      <c r="G4677" s="193">
        <f t="shared" si="749"/>
        <v>6.6003926620069642</v>
      </c>
      <c r="H4677" s="193">
        <f t="shared" si="749"/>
        <v>6.8444645215420303</v>
      </c>
      <c r="I4677" s="193">
        <f t="shared" si="749"/>
        <v>7.0975617642122248</v>
      </c>
      <c r="J4677" s="193">
        <f t="shared" si="749"/>
        <v>7.3600181341078788</v>
      </c>
      <c r="K4677" s="193">
        <f>MAX(0,(F4677-'2031 forecast'!$C$10))</f>
        <v>0.62802434274585472</v>
      </c>
      <c r="L4677" s="193">
        <f>MAX(0,(G4677-'2031 forecast'!$C$10))</f>
        <v>0.86339266200696407</v>
      </c>
      <c r="M4677" s="193">
        <f>MAX(0,(H4677-'2031 forecast'!$C$10))</f>
        <v>1.1074645215420302</v>
      </c>
      <c r="N4677" s="193">
        <f>MAX(0,(I4677-'2031 forecast'!$C$10))</f>
        <v>1.3605617642122247</v>
      </c>
      <c r="O4677" s="193">
        <f>MAX(0,(J4677-'2031 forecast'!$C$10))</f>
        <v>1.6230181341078787</v>
      </c>
      <c r="P4677" s="175">
        <f t="shared" si="745"/>
        <v>8</v>
      </c>
      <c r="Q4677" s="175" t="str">
        <f t="shared" si="746"/>
        <v/>
      </c>
    </row>
    <row r="4678" spans="1:17" s="1" customFormat="1" x14ac:dyDescent="0.3">
      <c r="A4678" s="189">
        <f t="shared" ref="A4678:A4741" si="754">A4677 + TIME(1,0,0)</f>
        <v>44025.749999988664</v>
      </c>
      <c r="B4678" s="190">
        <f t="shared" si="750"/>
        <v>44025</v>
      </c>
      <c r="C4678" s="1">
        <f t="shared" si="751"/>
        <v>18</v>
      </c>
      <c r="D4678" s="191">
        <v>4.2690704959045833</v>
      </c>
      <c r="E4678" s="192">
        <f t="shared" si="752"/>
        <v>1.4823769692475988E-4</v>
      </c>
      <c r="F4678" s="193">
        <f t="shared" si="753"/>
        <v>6.3650243427458548</v>
      </c>
      <c r="G4678" s="193">
        <f t="shared" si="749"/>
        <v>6.6003926620069642</v>
      </c>
      <c r="H4678" s="193">
        <f t="shared" si="749"/>
        <v>6.8444645215420303</v>
      </c>
      <c r="I4678" s="193">
        <f t="shared" si="749"/>
        <v>7.0975617642122248</v>
      </c>
      <c r="J4678" s="193">
        <f t="shared" si="749"/>
        <v>7.3600181341078788</v>
      </c>
      <c r="K4678" s="193">
        <f>MAX(0,(F4678-'2031 forecast'!$C$10))</f>
        <v>0.62802434274585472</v>
      </c>
      <c r="L4678" s="193">
        <f>MAX(0,(G4678-'2031 forecast'!$C$10))</f>
        <v>0.86339266200696407</v>
      </c>
      <c r="M4678" s="193">
        <f>MAX(0,(H4678-'2031 forecast'!$C$10))</f>
        <v>1.1074645215420302</v>
      </c>
      <c r="N4678" s="193">
        <f>MAX(0,(I4678-'2031 forecast'!$C$10))</f>
        <v>1.3605617642122247</v>
      </c>
      <c r="O4678" s="193">
        <f>MAX(0,(J4678-'2031 forecast'!$C$10))</f>
        <v>1.6230181341078787</v>
      </c>
      <c r="P4678" s="175">
        <f t="shared" ref="P4678:P4741" si="755">IF(K4678&gt;0,IF(K4677&gt;0,P4677+1,1),"")</f>
        <v>9</v>
      </c>
      <c r="Q4678" s="175" t="str">
        <f t="shared" ref="Q4678:Q4741" si="756">IF(AND(K4678&gt;0,K4679=0),P4678,"")</f>
        <v/>
      </c>
    </row>
    <row r="4679" spans="1:17" s="1" customFormat="1" x14ac:dyDescent="0.3">
      <c r="A4679" s="189">
        <f t="shared" si="754"/>
        <v>44025.791666655328</v>
      </c>
      <c r="B4679" s="190">
        <f t="shared" si="750"/>
        <v>44025</v>
      </c>
      <c r="C4679" s="1">
        <f t="shared" si="751"/>
        <v>19</v>
      </c>
      <c r="D4679" s="191">
        <v>4.1410736732760505</v>
      </c>
      <c r="E4679" s="192">
        <f t="shared" si="752"/>
        <v>1.4379318043847958E-4</v>
      </c>
      <c r="F4679" s="193">
        <f t="shared" si="753"/>
        <v>6.1741858703883947</v>
      </c>
      <c r="G4679" s="193">
        <f t="shared" si="749"/>
        <v>6.4024972911884124</v>
      </c>
      <c r="H4679" s="193">
        <f t="shared" si="749"/>
        <v>6.6392512995557604</v>
      </c>
      <c r="I4679" s="193">
        <f t="shared" si="749"/>
        <v>6.8847600887420164</v>
      </c>
      <c r="J4679" s="193">
        <f t="shared" si="749"/>
        <v>7.1393473964009404</v>
      </c>
      <c r="K4679" s="193">
        <f>MAX(0,(F4679-'2031 forecast'!$C$10))</f>
        <v>0.43718587038839463</v>
      </c>
      <c r="L4679" s="193">
        <f>MAX(0,(G4679-'2031 forecast'!$C$10))</f>
        <v>0.66549729118841228</v>
      </c>
      <c r="M4679" s="193">
        <f>MAX(0,(H4679-'2031 forecast'!$C$10))</f>
        <v>0.90225129955576033</v>
      </c>
      <c r="N4679" s="193">
        <f>MAX(0,(I4679-'2031 forecast'!$C$10))</f>
        <v>1.1477600887420163</v>
      </c>
      <c r="O4679" s="193">
        <f>MAX(0,(J4679-'2031 forecast'!$C$10))</f>
        <v>1.4023473964009403</v>
      </c>
      <c r="P4679" s="175">
        <f t="shared" si="755"/>
        <v>10</v>
      </c>
      <c r="Q4679" s="175" t="str">
        <f t="shared" si="756"/>
        <v/>
      </c>
    </row>
    <row r="4680" spans="1:17" s="1" customFormat="1" x14ac:dyDescent="0.3">
      <c r="A4680" s="189">
        <f t="shared" si="754"/>
        <v>44025.833333321993</v>
      </c>
      <c r="B4680" s="190">
        <f t="shared" si="750"/>
        <v>44025</v>
      </c>
      <c r="C4680" s="1">
        <f t="shared" si="751"/>
        <v>20</v>
      </c>
      <c r="D4680" s="191">
        <v>3.9904891760660122</v>
      </c>
      <c r="E4680" s="192">
        <f t="shared" si="752"/>
        <v>1.3856433751344396E-4</v>
      </c>
      <c r="F4680" s="193">
        <f t="shared" si="753"/>
        <v>5.9496700205560886</v>
      </c>
      <c r="G4680" s="193">
        <f t="shared" si="749"/>
        <v>6.1696792078724707</v>
      </c>
      <c r="H4680" s="193">
        <f t="shared" si="749"/>
        <v>6.397823979571915</v>
      </c>
      <c r="I4680" s="193">
        <f t="shared" si="749"/>
        <v>6.6344051764241243</v>
      </c>
      <c r="J4680" s="193">
        <f t="shared" si="749"/>
        <v>6.8797347638045423</v>
      </c>
      <c r="K4680" s="193">
        <f>MAX(0,(F4680-'2031 forecast'!$C$10))</f>
        <v>0.21267002055608852</v>
      </c>
      <c r="L4680" s="193">
        <f>MAX(0,(G4680-'2031 forecast'!$C$10))</f>
        <v>0.43267920787247061</v>
      </c>
      <c r="M4680" s="193">
        <f>MAX(0,(H4680-'2031 forecast'!$C$10))</f>
        <v>0.66082397957191485</v>
      </c>
      <c r="N4680" s="193">
        <f>MAX(0,(I4680-'2031 forecast'!$C$10))</f>
        <v>0.89740517642412421</v>
      </c>
      <c r="O4680" s="193">
        <f>MAX(0,(J4680-'2031 forecast'!$C$10))</f>
        <v>1.1427347638045422</v>
      </c>
      <c r="P4680" s="175">
        <f t="shared" si="755"/>
        <v>11</v>
      </c>
      <c r="Q4680" s="175">
        <f t="shared" si="756"/>
        <v>11</v>
      </c>
    </row>
    <row r="4681" spans="1:17" s="1" customFormat="1" x14ac:dyDescent="0.3">
      <c r="A4681" s="189">
        <f t="shared" si="754"/>
        <v>44025.874999988657</v>
      </c>
      <c r="B4681" s="190">
        <f t="shared" si="750"/>
        <v>44025</v>
      </c>
      <c r="C4681" s="1">
        <f t="shared" si="751"/>
        <v>21</v>
      </c>
      <c r="D4681" s="191">
        <v>3.8248462291349705</v>
      </c>
      <c r="E4681" s="192">
        <f t="shared" si="752"/>
        <v>1.328126102959048E-4</v>
      </c>
      <c r="F4681" s="193">
        <f t="shared" si="753"/>
        <v>5.7027025857405542</v>
      </c>
      <c r="G4681" s="193">
        <f t="shared" si="749"/>
        <v>5.9135793162249346</v>
      </c>
      <c r="H4681" s="193">
        <f t="shared" si="749"/>
        <v>6.1322539275896855</v>
      </c>
      <c r="I4681" s="193">
        <f t="shared" si="749"/>
        <v>6.3590147728744446</v>
      </c>
      <c r="J4681" s="193">
        <f t="shared" si="749"/>
        <v>6.5941608679485055</v>
      </c>
      <c r="K4681" s="193">
        <f>MAX(0,(F4681-'2031 forecast'!$C$10))</f>
        <v>0</v>
      </c>
      <c r="L4681" s="193">
        <f>MAX(0,(G4681-'2031 forecast'!$C$10))</f>
        <v>0.1765793162249345</v>
      </c>
      <c r="M4681" s="193">
        <f>MAX(0,(H4681-'2031 forecast'!$C$10))</f>
        <v>0.39525392758968536</v>
      </c>
      <c r="N4681" s="193">
        <f>MAX(0,(I4681-'2031 forecast'!$C$10))</f>
        <v>0.62201477287444451</v>
      </c>
      <c r="O4681" s="193">
        <f>MAX(0,(J4681-'2031 forecast'!$C$10))</f>
        <v>0.85716086794850543</v>
      </c>
      <c r="P4681" s="175" t="str">
        <f t="shared" si="755"/>
        <v/>
      </c>
      <c r="Q4681" s="175" t="str">
        <f t="shared" si="756"/>
        <v/>
      </c>
    </row>
    <row r="4682" spans="1:17" s="1" customFormat="1" x14ac:dyDescent="0.3">
      <c r="A4682" s="189">
        <f t="shared" si="754"/>
        <v>44025.916666655321</v>
      </c>
      <c r="B4682" s="190">
        <f t="shared" si="750"/>
        <v>44025</v>
      </c>
      <c r="C4682" s="1">
        <f t="shared" si="751"/>
        <v>22</v>
      </c>
      <c r="D4682" s="191">
        <v>3.4107388618073653</v>
      </c>
      <c r="E4682" s="192">
        <f t="shared" si="752"/>
        <v>1.1843329225205683E-4</v>
      </c>
      <c r="F4682" s="193">
        <f t="shared" si="753"/>
        <v>5.0852839987017147</v>
      </c>
      <c r="G4682" s="193">
        <f t="shared" si="749"/>
        <v>5.273329587106093</v>
      </c>
      <c r="H4682" s="193">
        <f t="shared" si="749"/>
        <v>5.4683287976341086</v>
      </c>
      <c r="I4682" s="193">
        <f t="shared" si="749"/>
        <v>5.6705387640002431</v>
      </c>
      <c r="J4682" s="193">
        <f t="shared" si="749"/>
        <v>5.8802261283084114</v>
      </c>
      <c r="K4682" s="193">
        <f>MAX(0,(F4682-'2031 forecast'!$C$10))</f>
        <v>0</v>
      </c>
      <c r="L4682" s="193">
        <f>MAX(0,(G4682-'2031 forecast'!$C$10))</f>
        <v>0</v>
      </c>
      <c r="M4682" s="193">
        <f>MAX(0,(H4682-'2031 forecast'!$C$10))</f>
        <v>0</v>
      </c>
      <c r="N4682" s="193">
        <f>MAX(0,(I4682-'2031 forecast'!$C$10))</f>
        <v>0</v>
      </c>
      <c r="O4682" s="193">
        <f>MAX(0,(J4682-'2031 forecast'!$C$10))</f>
        <v>0.1432261283084113</v>
      </c>
      <c r="P4682" s="175" t="str">
        <f t="shared" si="755"/>
        <v/>
      </c>
      <c r="Q4682" s="175" t="str">
        <f t="shared" si="756"/>
        <v/>
      </c>
    </row>
    <row r="4683" spans="1:17" s="1" customFormat="1" x14ac:dyDescent="0.3">
      <c r="A4683" s="189">
        <f t="shared" si="754"/>
        <v>44025.958333321985</v>
      </c>
      <c r="B4683" s="190">
        <f t="shared" si="750"/>
        <v>44025</v>
      </c>
      <c r="C4683" s="1">
        <f t="shared" si="751"/>
        <v>23</v>
      </c>
      <c r="D4683" s="191">
        <v>3.2074497905738135</v>
      </c>
      <c r="E4683" s="192">
        <f t="shared" si="752"/>
        <v>1.1137435430325874E-4</v>
      </c>
      <c r="F4683" s="193">
        <f t="shared" si="753"/>
        <v>4.7821876014281024</v>
      </c>
      <c r="G4683" s="193">
        <f t="shared" si="749"/>
        <v>4.9590251746295708</v>
      </c>
      <c r="H4683" s="193">
        <f t="shared" si="749"/>
        <v>5.1424019156559169</v>
      </c>
      <c r="I4683" s="193">
        <f t="shared" si="749"/>
        <v>5.3325596323710887</v>
      </c>
      <c r="J4683" s="193">
        <f t="shared" si="749"/>
        <v>5.5297490743032736</v>
      </c>
      <c r="K4683" s="193">
        <f>MAX(0,(F4683-'2031 forecast'!$C$10))</f>
        <v>0</v>
      </c>
      <c r="L4683" s="193">
        <f>MAX(0,(G4683-'2031 forecast'!$C$10))</f>
        <v>0</v>
      </c>
      <c r="M4683" s="193">
        <f>MAX(0,(H4683-'2031 forecast'!$C$10))</f>
        <v>0</v>
      </c>
      <c r="N4683" s="193">
        <f>MAX(0,(I4683-'2031 forecast'!$C$10))</f>
        <v>0</v>
      </c>
      <c r="O4683" s="193">
        <f>MAX(0,(J4683-'2031 forecast'!$C$10))</f>
        <v>0</v>
      </c>
      <c r="P4683" s="175" t="str">
        <f t="shared" si="755"/>
        <v/>
      </c>
      <c r="Q4683" s="175" t="str">
        <f t="shared" si="756"/>
        <v/>
      </c>
    </row>
    <row r="4684" spans="1:17" s="1" customFormat="1" x14ac:dyDescent="0.3">
      <c r="A4684" s="189">
        <f t="shared" si="754"/>
        <v>44025.99999998865</v>
      </c>
      <c r="B4684" s="190">
        <f t="shared" si="750"/>
        <v>44025</v>
      </c>
      <c r="C4684" s="1">
        <f t="shared" si="751"/>
        <v>0</v>
      </c>
      <c r="D4684" s="191">
        <v>3.0794529679452816</v>
      </c>
      <c r="E4684" s="192">
        <f t="shared" si="752"/>
        <v>1.0692983781697848E-4</v>
      </c>
      <c r="F4684" s="193">
        <f t="shared" si="753"/>
        <v>4.5913491290706432</v>
      </c>
      <c r="G4684" s="193">
        <f t="shared" si="749"/>
        <v>4.7611298038110208</v>
      </c>
      <c r="H4684" s="193">
        <f t="shared" si="749"/>
        <v>4.9371886936696487</v>
      </c>
      <c r="I4684" s="193">
        <f t="shared" si="749"/>
        <v>5.119757956900882</v>
      </c>
      <c r="J4684" s="193">
        <f t="shared" si="749"/>
        <v>5.309078336596337</v>
      </c>
      <c r="K4684" s="193">
        <f>MAX(0,(F4684-'2031 forecast'!$C$10))</f>
        <v>0</v>
      </c>
      <c r="L4684" s="193">
        <f>MAX(0,(G4684-'2031 forecast'!$C$10))</f>
        <v>0</v>
      </c>
      <c r="M4684" s="193">
        <f>MAX(0,(H4684-'2031 forecast'!$C$10))</f>
        <v>0</v>
      </c>
      <c r="N4684" s="193">
        <f>MAX(0,(I4684-'2031 forecast'!$C$10))</f>
        <v>0</v>
      </c>
      <c r="O4684" s="193">
        <f>MAX(0,(J4684-'2031 forecast'!$C$10))</f>
        <v>0</v>
      </c>
      <c r="P4684" s="175" t="str">
        <f t="shared" si="755"/>
        <v/>
      </c>
      <c r="Q4684" s="175" t="str">
        <f t="shared" si="756"/>
        <v/>
      </c>
    </row>
    <row r="4685" spans="1:17" s="1" customFormat="1" x14ac:dyDescent="0.3">
      <c r="A4685" s="189">
        <f t="shared" si="754"/>
        <v>44026.041666655314</v>
      </c>
      <c r="B4685" s="190">
        <f t="shared" si="750"/>
        <v>44026</v>
      </c>
      <c r="C4685" s="1">
        <f t="shared" si="751"/>
        <v>1</v>
      </c>
      <c r="D4685" s="191">
        <v>2.7029917249201856</v>
      </c>
      <c r="E4685" s="192">
        <f t="shared" si="752"/>
        <v>9.3857730504389407E-5</v>
      </c>
      <c r="F4685" s="193">
        <f t="shared" si="753"/>
        <v>4.0300595044898797</v>
      </c>
      <c r="G4685" s="193">
        <f t="shared" ref="G4685:J4704" si="757">$E4685*G$2</f>
        <v>4.1790845955211644</v>
      </c>
      <c r="H4685" s="193">
        <f t="shared" si="757"/>
        <v>4.3336203937100333</v>
      </c>
      <c r="I4685" s="193">
        <f t="shared" si="757"/>
        <v>4.4938706761061527</v>
      </c>
      <c r="J4685" s="193">
        <f t="shared" si="757"/>
        <v>4.6600467551053413</v>
      </c>
      <c r="K4685" s="193">
        <f>MAX(0,(F4685-'2031 forecast'!$C$10))</f>
        <v>0</v>
      </c>
      <c r="L4685" s="193">
        <f>MAX(0,(G4685-'2031 forecast'!$C$10))</f>
        <v>0</v>
      </c>
      <c r="M4685" s="193">
        <f>MAX(0,(H4685-'2031 forecast'!$C$10))</f>
        <v>0</v>
      </c>
      <c r="N4685" s="193">
        <f>MAX(0,(I4685-'2031 forecast'!$C$10))</f>
        <v>0</v>
      </c>
      <c r="O4685" s="193">
        <f>MAX(0,(J4685-'2031 forecast'!$C$10))</f>
        <v>0</v>
      </c>
      <c r="P4685" s="175" t="str">
        <f t="shared" si="755"/>
        <v/>
      </c>
      <c r="Q4685" s="175" t="str">
        <f t="shared" si="756"/>
        <v/>
      </c>
    </row>
    <row r="4686" spans="1:17" s="1" customFormat="1" x14ac:dyDescent="0.3">
      <c r="A4686" s="189">
        <f t="shared" si="754"/>
        <v>44026.083333321978</v>
      </c>
      <c r="B4686" s="190">
        <f t="shared" si="750"/>
        <v>44026</v>
      </c>
      <c r="C4686" s="1">
        <f t="shared" si="751"/>
        <v>2</v>
      </c>
      <c r="D4686" s="191">
        <v>2.6126410265941633</v>
      </c>
      <c r="E4686" s="192">
        <f t="shared" si="752"/>
        <v>9.0720424749368055E-5</v>
      </c>
      <c r="F4686" s="193">
        <f t="shared" si="753"/>
        <v>3.895349994590497</v>
      </c>
      <c r="G4686" s="193">
        <f t="shared" si="757"/>
        <v>4.0393937455315996</v>
      </c>
      <c r="H4686" s="193">
        <f t="shared" si="757"/>
        <v>4.1887640017197265</v>
      </c>
      <c r="I4686" s="193">
        <f t="shared" si="757"/>
        <v>4.343657728715419</v>
      </c>
      <c r="J4686" s="193">
        <f t="shared" si="757"/>
        <v>4.5042791755475031</v>
      </c>
      <c r="K4686" s="193">
        <f>MAX(0,(F4686-'2031 forecast'!$C$10))</f>
        <v>0</v>
      </c>
      <c r="L4686" s="193">
        <f>MAX(0,(G4686-'2031 forecast'!$C$10))</f>
        <v>0</v>
      </c>
      <c r="M4686" s="193">
        <f>MAX(0,(H4686-'2031 forecast'!$C$10))</f>
        <v>0</v>
      </c>
      <c r="N4686" s="193">
        <f>MAX(0,(I4686-'2031 forecast'!$C$10))</f>
        <v>0</v>
      </c>
      <c r="O4686" s="193">
        <f>MAX(0,(J4686-'2031 forecast'!$C$10))</f>
        <v>0</v>
      </c>
      <c r="P4686" s="175" t="str">
        <f t="shared" si="755"/>
        <v/>
      </c>
      <c r="Q4686" s="175" t="str">
        <f t="shared" si="756"/>
        <v/>
      </c>
    </row>
    <row r="4687" spans="1:17" s="1" customFormat="1" x14ac:dyDescent="0.3">
      <c r="A4687" s="189">
        <f t="shared" si="754"/>
        <v>44026.124999988642</v>
      </c>
      <c r="B4687" s="190">
        <f t="shared" si="750"/>
        <v>44026</v>
      </c>
      <c r="C4687" s="1">
        <f t="shared" si="751"/>
        <v>3</v>
      </c>
      <c r="D4687" s="191">
        <v>2.5448780028496456</v>
      </c>
      <c r="E4687" s="192">
        <f t="shared" si="752"/>
        <v>8.8367445433102014E-5</v>
      </c>
      <c r="F4687" s="193">
        <f t="shared" si="753"/>
        <v>3.7943178621659595</v>
      </c>
      <c r="G4687" s="193">
        <f t="shared" si="757"/>
        <v>3.9346256080394251</v>
      </c>
      <c r="H4687" s="193">
        <f t="shared" si="757"/>
        <v>4.0801217077269953</v>
      </c>
      <c r="I4687" s="193">
        <f t="shared" si="757"/>
        <v>4.2309980181723672</v>
      </c>
      <c r="J4687" s="193">
        <f t="shared" si="757"/>
        <v>4.3874534908791238</v>
      </c>
      <c r="K4687" s="193">
        <f>MAX(0,(F4687-'2031 forecast'!$C$10))</f>
        <v>0</v>
      </c>
      <c r="L4687" s="193">
        <f>MAX(0,(G4687-'2031 forecast'!$C$10))</f>
        <v>0</v>
      </c>
      <c r="M4687" s="193">
        <f>MAX(0,(H4687-'2031 forecast'!$C$10))</f>
        <v>0</v>
      </c>
      <c r="N4687" s="193">
        <f>MAX(0,(I4687-'2031 forecast'!$C$10))</f>
        <v>0</v>
      </c>
      <c r="O4687" s="193">
        <f>MAX(0,(J4687-'2031 forecast'!$C$10))</f>
        <v>0</v>
      </c>
      <c r="P4687" s="175" t="str">
        <f t="shared" si="755"/>
        <v/>
      </c>
      <c r="Q4687" s="175" t="str">
        <f t="shared" si="756"/>
        <v/>
      </c>
    </row>
    <row r="4688" spans="1:17" s="1" customFormat="1" x14ac:dyDescent="0.3">
      <c r="A4688" s="189">
        <f t="shared" si="754"/>
        <v>44026.166666655306</v>
      </c>
      <c r="B4688" s="190">
        <f t="shared" si="750"/>
        <v>44026</v>
      </c>
      <c r="C4688" s="1">
        <f t="shared" si="751"/>
        <v>4</v>
      </c>
      <c r="D4688" s="191">
        <v>2.5298195531286418</v>
      </c>
      <c r="E4688" s="192">
        <f t="shared" si="752"/>
        <v>8.7844561140598446E-5</v>
      </c>
      <c r="F4688" s="193">
        <f t="shared" si="753"/>
        <v>3.7718662771827285</v>
      </c>
      <c r="G4688" s="193">
        <f t="shared" si="757"/>
        <v>3.9113437997078306</v>
      </c>
      <c r="H4688" s="193">
        <f t="shared" si="757"/>
        <v>4.0559789757286104</v>
      </c>
      <c r="I4688" s="193">
        <f t="shared" si="757"/>
        <v>4.2059625269405778</v>
      </c>
      <c r="J4688" s="193">
        <f t="shared" si="757"/>
        <v>4.3614922276194834</v>
      </c>
      <c r="K4688" s="193">
        <f>MAX(0,(F4688-'2031 forecast'!$C$10))</f>
        <v>0</v>
      </c>
      <c r="L4688" s="193">
        <f>MAX(0,(G4688-'2031 forecast'!$C$10))</f>
        <v>0</v>
      </c>
      <c r="M4688" s="193">
        <f>MAX(0,(H4688-'2031 forecast'!$C$10))</f>
        <v>0</v>
      </c>
      <c r="N4688" s="193">
        <f>MAX(0,(I4688-'2031 forecast'!$C$10))</f>
        <v>0</v>
      </c>
      <c r="O4688" s="193">
        <f>MAX(0,(J4688-'2031 forecast'!$C$10))</f>
        <v>0</v>
      </c>
      <c r="P4688" s="175" t="str">
        <f t="shared" si="755"/>
        <v/>
      </c>
      <c r="Q4688" s="175" t="str">
        <f t="shared" si="756"/>
        <v/>
      </c>
    </row>
    <row r="4689" spans="1:17" s="1" customFormat="1" x14ac:dyDescent="0.3">
      <c r="A4689" s="189">
        <f t="shared" si="754"/>
        <v>44026.208333321971</v>
      </c>
      <c r="B4689" s="190">
        <f t="shared" si="750"/>
        <v>44026</v>
      </c>
      <c r="C4689" s="1">
        <f t="shared" si="751"/>
        <v>5</v>
      </c>
      <c r="D4689" s="191">
        <v>2.5825241271521548</v>
      </c>
      <c r="E4689" s="192">
        <f t="shared" si="752"/>
        <v>8.9674656164360906E-5</v>
      </c>
      <c r="F4689" s="193">
        <f t="shared" si="753"/>
        <v>3.8504468246240351</v>
      </c>
      <c r="G4689" s="193">
        <f t="shared" si="757"/>
        <v>3.9928301288684103</v>
      </c>
      <c r="H4689" s="193">
        <f t="shared" si="757"/>
        <v>4.1404785377229558</v>
      </c>
      <c r="I4689" s="193">
        <f t="shared" si="757"/>
        <v>4.2935867462518393</v>
      </c>
      <c r="J4689" s="193">
        <f t="shared" si="757"/>
        <v>4.4523566490282223</v>
      </c>
      <c r="K4689" s="193">
        <f>MAX(0,(F4689-'2031 forecast'!$C$10))</f>
        <v>0</v>
      </c>
      <c r="L4689" s="193">
        <f>MAX(0,(G4689-'2031 forecast'!$C$10))</f>
        <v>0</v>
      </c>
      <c r="M4689" s="193">
        <f>MAX(0,(H4689-'2031 forecast'!$C$10))</f>
        <v>0</v>
      </c>
      <c r="N4689" s="193">
        <f>MAX(0,(I4689-'2031 forecast'!$C$10))</f>
        <v>0</v>
      </c>
      <c r="O4689" s="193">
        <f>MAX(0,(J4689-'2031 forecast'!$C$10))</f>
        <v>0</v>
      </c>
      <c r="P4689" s="175" t="str">
        <f t="shared" si="755"/>
        <v/>
      </c>
      <c r="Q4689" s="175" t="str">
        <f t="shared" si="756"/>
        <v/>
      </c>
    </row>
    <row r="4690" spans="1:17" s="1" customFormat="1" x14ac:dyDescent="0.3">
      <c r="A4690" s="189">
        <f t="shared" si="754"/>
        <v>44026.249999988635</v>
      </c>
      <c r="B4690" s="190">
        <f t="shared" si="750"/>
        <v>44026</v>
      </c>
      <c r="C4690" s="1">
        <f t="shared" si="751"/>
        <v>6</v>
      </c>
      <c r="D4690" s="191">
        <v>2.8460469972697218</v>
      </c>
      <c r="E4690" s="192">
        <f t="shared" si="752"/>
        <v>9.8825131283173246E-5</v>
      </c>
      <c r="F4690" s="193">
        <f t="shared" si="753"/>
        <v>4.2433495618305699</v>
      </c>
      <c r="G4690" s="193">
        <f t="shared" si="757"/>
        <v>4.4002617746713097</v>
      </c>
      <c r="H4690" s="193">
        <f t="shared" si="757"/>
        <v>4.5629763476946863</v>
      </c>
      <c r="I4690" s="193">
        <f t="shared" si="757"/>
        <v>4.7317078428081496</v>
      </c>
      <c r="J4690" s="193">
        <f t="shared" si="757"/>
        <v>4.9066787560719192</v>
      </c>
      <c r="K4690" s="193">
        <f>MAX(0,(F4690-'2031 forecast'!$C$10))</f>
        <v>0</v>
      </c>
      <c r="L4690" s="193">
        <f>MAX(0,(G4690-'2031 forecast'!$C$10))</f>
        <v>0</v>
      </c>
      <c r="M4690" s="193">
        <f>MAX(0,(H4690-'2031 forecast'!$C$10))</f>
        <v>0</v>
      </c>
      <c r="N4690" s="193">
        <f>MAX(0,(I4690-'2031 forecast'!$C$10))</f>
        <v>0</v>
      </c>
      <c r="O4690" s="193">
        <f>MAX(0,(J4690-'2031 forecast'!$C$10))</f>
        <v>0</v>
      </c>
      <c r="P4690" s="175" t="str">
        <f t="shared" si="755"/>
        <v/>
      </c>
      <c r="Q4690" s="175" t="str">
        <f t="shared" si="756"/>
        <v/>
      </c>
    </row>
    <row r="4691" spans="1:17" s="1" customFormat="1" x14ac:dyDescent="0.3">
      <c r="A4691" s="189">
        <f t="shared" si="754"/>
        <v>44026.291666655299</v>
      </c>
      <c r="B4691" s="190">
        <f t="shared" si="750"/>
        <v>44026</v>
      </c>
      <c r="C4691" s="1">
        <f t="shared" si="751"/>
        <v>7</v>
      </c>
      <c r="D4691" s="191">
        <v>3.102040642526787</v>
      </c>
      <c r="E4691" s="192">
        <f t="shared" si="752"/>
        <v>1.0771416425573382E-4</v>
      </c>
      <c r="F4691" s="193">
        <f t="shared" si="753"/>
        <v>4.6250265065454892</v>
      </c>
      <c r="G4691" s="193">
        <f t="shared" si="757"/>
        <v>4.7960525163084116</v>
      </c>
      <c r="H4691" s="193">
        <f t="shared" si="757"/>
        <v>4.9734027916672252</v>
      </c>
      <c r="I4691" s="193">
        <f t="shared" si="757"/>
        <v>5.1573111937485656</v>
      </c>
      <c r="J4691" s="193">
        <f t="shared" si="757"/>
        <v>5.3480202314857959</v>
      </c>
      <c r="K4691" s="193">
        <f>MAX(0,(F4691-'2031 forecast'!$C$10))</f>
        <v>0</v>
      </c>
      <c r="L4691" s="193">
        <f>MAX(0,(G4691-'2031 forecast'!$C$10))</f>
        <v>0</v>
      </c>
      <c r="M4691" s="193">
        <f>MAX(0,(H4691-'2031 forecast'!$C$10))</f>
        <v>0</v>
      </c>
      <c r="N4691" s="193">
        <f>MAX(0,(I4691-'2031 forecast'!$C$10))</f>
        <v>0</v>
      </c>
      <c r="O4691" s="193">
        <f>MAX(0,(J4691-'2031 forecast'!$C$10))</f>
        <v>0</v>
      </c>
      <c r="P4691" s="175" t="str">
        <f t="shared" si="755"/>
        <v/>
      </c>
      <c r="Q4691" s="175" t="str">
        <f t="shared" si="756"/>
        <v/>
      </c>
    </row>
    <row r="4692" spans="1:17" s="1" customFormat="1" x14ac:dyDescent="0.3">
      <c r="A4692" s="189">
        <f t="shared" si="754"/>
        <v>44026.333333321963</v>
      </c>
      <c r="B4692" s="190">
        <f t="shared" si="750"/>
        <v>44026</v>
      </c>
      <c r="C4692" s="1">
        <f t="shared" si="751"/>
        <v>8</v>
      </c>
      <c r="D4692" s="191">
        <v>3.4483849861098745</v>
      </c>
      <c r="E4692" s="192">
        <f t="shared" si="752"/>
        <v>1.1974050298331573E-4</v>
      </c>
      <c r="F4692" s="193">
        <f t="shared" si="753"/>
        <v>5.1414129611597899</v>
      </c>
      <c r="G4692" s="193">
        <f t="shared" si="757"/>
        <v>5.3315341079350782</v>
      </c>
      <c r="H4692" s="193">
        <f t="shared" si="757"/>
        <v>5.52868562763007</v>
      </c>
      <c r="I4692" s="193">
        <f t="shared" si="757"/>
        <v>5.7331274920797153</v>
      </c>
      <c r="J4692" s="193">
        <f t="shared" si="757"/>
        <v>5.9451292864575098</v>
      </c>
      <c r="K4692" s="193">
        <f>MAX(0,(F4692-'2031 forecast'!$C$10))</f>
        <v>0</v>
      </c>
      <c r="L4692" s="193">
        <f>MAX(0,(G4692-'2031 forecast'!$C$10))</f>
        <v>0</v>
      </c>
      <c r="M4692" s="193">
        <f>MAX(0,(H4692-'2031 forecast'!$C$10))</f>
        <v>0</v>
      </c>
      <c r="N4692" s="193">
        <f>MAX(0,(I4692-'2031 forecast'!$C$10))</f>
        <v>0</v>
      </c>
      <c r="O4692" s="193">
        <f>MAX(0,(J4692-'2031 forecast'!$C$10))</f>
        <v>0.20812928645750972</v>
      </c>
      <c r="P4692" s="175" t="str">
        <f t="shared" si="755"/>
        <v/>
      </c>
      <c r="Q4692" s="175" t="str">
        <f t="shared" si="756"/>
        <v/>
      </c>
    </row>
    <row r="4693" spans="1:17" s="1" customFormat="1" x14ac:dyDescent="0.3">
      <c r="A4693" s="189">
        <f t="shared" si="754"/>
        <v>44026.374999988628</v>
      </c>
      <c r="B4693" s="190">
        <f t="shared" si="750"/>
        <v>44026</v>
      </c>
      <c r="C4693" s="1">
        <f t="shared" si="751"/>
        <v>9</v>
      </c>
      <c r="D4693" s="191">
        <v>3.8097877794139663</v>
      </c>
      <c r="E4693" s="192">
        <f t="shared" si="752"/>
        <v>1.3228972600340123E-4</v>
      </c>
      <c r="F4693" s="193">
        <f t="shared" si="753"/>
        <v>5.6802510007573233</v>
      </c>
      <c r="G4693" s="193">
        <f t="shared" si="757"/>
        <v>5.8902975078933402</v>
      </c>
      <c r="H4693" s="193">
        <f t="shared" si="757"/>
        <v>6.1081111955913006</v>
      </c>
      <c r="I4693" s="193">
        <f t="shared" si="757"/>
        <v>6.3339792816426552</v>
      </c>
      <c r="J4693" s="193">
        <f t="shared" si="757"/>
        <v>6.5681996046888651</v>
      </c>
      <c r="K4693" s="193">
        <f>MAX(0,(F4693-'2031 forecast'!$C$10))</f>
        <v>0</v>
      </c>
      <c r="L4693" s="193">
        <f>MAX(0,(G4693-'2031 forecast'!$C$10))</f>
        <v>0.15329750789334007</v>
      </c>
      <c r="M4693" s="193">
        <f>MAX(0,(H4693-'2031 forecast'!$C$10))</f>
        <v>0.37111119559130046</v>
      </c>
      <c r="N4693" s="193">
        <f>MAX(0,(I4693-'2031 forecast'!$C$10))</f>
        <v>0.59697928164265512</v>
      </c>
      <c r="O4693" s="193">
        <f>MAX(0,(J4693-'2031 forecast'!$C$10))</f>
        <v>0.831199604688865</v>
      </c>
      <c r="P4693" s="175" t="str">
        <f t="shared" si="755"/>
        <v/>
      </c>
      <c r="Q4693" s="175" t="str">
        <f t="shared" si="756"/>
        <v/>
      </c>
    </row>
    <row r="4694" spans="1:17" s="1" customFormat="1" x14ac:dyDescent="0.3">
      <c r="A4694" s="189">
        <f t="shared" si="754"/>
        <v>44026.416666655292</v>
      </c>
      <c r="B4694" s="190">
        <f t="shared" si="750"/>
        <v>44026</v>
      </c>
      <c r="C4694" s="1">
        <f t="shared" si="751"/>
        <v>10</v>
      </c>
      <c r="D4694" s="191">
        <v>4.2540120461835791</v>
      </c>
      <c r="E4694" s="192">
        <f t="shared" si="752"/>
        <v>1.4771481263225632E-4</v>
      </c>
      <c r="F4694" s="193">
        <f t="shared" si="753"/>
        <v>6.3425727577626239</v>
      </c>
      <c r="G4694" s="193">
        <f t="shared" si="757"/>
        <v>6.5771108536753697</v>
      </c>
      <c r="H4694" s="193">
        <f t="shared" si="757"/>
        <v>6.8203217895436454</v>
      </c>
      <c r="I4694" s="193">
        <f t="shared" si="757"/>
        <v>7.0725262729804355</v>
      </c>
      <c r="J4694" s="193">
        <f t="shared" si="757"/>
        <v>7.3340568708482392</v>
      </c>
      <c r="K4694" s="193">
        <f>MAX(0,(F4694-'2031 forecast'!$C$10))</f>
        <v>0.60557275776262376</v>
      </c>
      <c r="L4694" s="193">
        <f>MAX(0,(G4694-'2031 forecast'!$C$10))</f>
        <v>0.84011085367536964</v>
      </c>
      <c r="M4694" s="193">
        <f>MAX(0,(H4694-'2031 forecast'!$C$10))</f>
        <v>1.0833217895436453</v>
      </c>
      <c r="N4694" s="193">
        <f>MAX(0,(I4694-'2031 forecast'!$C$10))</f>
        <v>1.3355262729804354</v>
      </c>
      <c r="O4694" s="193">
        <f>MAX(0,(J4694-'2031 forecast'!$C$10))</f>
        <v>1.5970568708482391</v>
      </c>
      <c r="P4694" s="175">
        <f t="shared" si="755"/>
        <v>1</v>
      </c>
      <c r="Q4694" s="175" t="str">
        <f t="shared" si="756"/>
        <v/>
      </c>
    </row>
    <row r="4695" spans="1:17" s="1" customFormat="1" x14ac:dyDescent="0.3">
      <c r="A4695" s="189">
        <f t="shared" si="754"/>
        <v>44026.458333321956</v>
      </c>
      <c r="B4695" s="190">
        <f t="shared" si="750"/>
        <v>44026</v>
      </c>
      <c r="C4695" s="1">
        <f t="shared" si="751"/>
        <v>11</v>
      </c>
      <c r="D4695" s="191">
        <v>4.547651815743154</v>
      </c>
      <c r="E4695" s="192">
        <f t="shared" si="752"/>
        <v>1.5791105633607578E-4</v>
      </c>
      <c r="F4695" s="193">
        <f t="shared" si="753"/>
        <v>6.7803786649356192</v>
      </c>
      <c r="G4695" s="193">
        <f t="shared" si="757"/>
        <v>7.0311061161414576</v>
      </c>
      <c r="H4695" s="193">
        <f t="shared" si="757"/>
        <v>7.2911050635121448</v>
      </c>
      <c r="I4695" s="193">
        <f t="shared" si="757"/>
        <v>7.5607183520003236</v>
      </c>
      <c r="J4695" s="193">
        <f t="shared" si="757"/>
        <v>7.8403015044112152</v>
      </c>
      <c r="K4695" s="193">
        <f>MAX(0,(F4695-'2031 forecast'!$C$10))</f>
        <v>1.0433786649356191</v>
      </c>
      <c r="L4695" s="193">
        <f>MAX(0,(G4695-'2031 forecast'!$C$10))</f>
        <v>1.2941061161414575</v>
      </c>
      <c r="M4695" s="193">
        <f>MAX(0,(H4695-'2031 forecast'!$C$10))</f>
        <v>1.5541050635121447</v>
      </c>
      <c r="N4695" s="193">
        <f>MAX(0,(I4695-'2031 forecast'!$C$10))</f>
        <v>1.8237183520003235</v>
      </c>
      <c r="O4695" s="193">
        <f>MAX(0,(J4695-'2031 forecast'!$C$10))</f>
        <v>2.1033015044112151</v>
      </c>
      <c r="P4695" s="175">
        <f t="shared" si="755"/>
        <v>2</v>
      </c>
      <c r="Q4695" s="175" t="str">
        <f t="shared" si="756"/>
        <v/>
      </c>
    </row>
    <row r="4696" spans="1:17" s="1" customFormat="1" x14ac:dyDescent="0.3">
      <c r="A4696" s="189">
        <f t="shared" si="754"/>
        <v>44026.49999998862</v>
      </c>
      <c r="B4696" s="190">
        <f t="shared" si="750"/>
        <v>44026</v>
      </c>
      <c r="C4696" s="1">
        <f t="shared" si="751"/>
        <v>12</v>
      </c>
      <c r="D4696" s="191">
        <v>4.7057655378136944</v>
      </c>
      <c r="E4696" s="192">
        <f t="shared" si="752"/>
        <v>1.6340134140736321E-4</v>
      </c>
      <c r="F4696" s="193">
        <f t="shared" si="753"/>
        <v>7.0161203072595413</v>
      </c>
      <c r="G4696" s="193">
        <f t="shared" si="757"/>
        <v>7.2755651036231983</v>
      </c>
      <c r="H4696" s="193">
        <f t="shared" si="757"/>
        <v>7.5446037494951845</v>
      </c>
      <c r="I4696" s="193">
        <f t="shared" si="757"/>
        <v>7.8235910099341117</v>
      </c>
      <c r="J4696" s="193">
        <f t="shared" si="757"/>
        <v>8.1128947686374335</v>
      </c>
      <c r="K4696" s="193">
        <f>MAX(0,(F4696-'2031 forecast'!$C$10))</f>
        <v>1.2791203072595412</v>
      </c>
      <c r="L4696" s="193">
        <f>MAX(0,(G4696-'2031 forecast'!$C$10))</f>
        <v>1.5385651036231982</v>
      </c>
      <c r="M4696" s="193">
        <f>MAX(0,(H4696-'2031 forecast'!$C$10))</f>
        <v>1.8076037494951844</v>
      </c>
      <c r="N4696" s="193">
        <f>MAX(0,(I4696-'2031 forecast'!$C$10))</f>
        <v>2.0865910099341116</v>
      </c>
      <c r="O4696" s="193">
        <f>MAX(0,(J4696-'2031 forecast'!$C$10))</f>
        <v>2.3758947686374334</v>
      </c>
      <c r="P4696" s="175">
        <f t="shared" si="755"/>
        <v>3</v>
      </c>
      <c r="Q4696" s="175" t="str">
        <f t="shared" si="756"/>
        <v/>
      </c>
    </row>
    <row r="4697" spans="1:17" s="1" customFormat="1" x14ac:dyDescent="0.3">
      <c r="A4697" s="189">
        <f t="shared" si="754"/>
        <v>44026.541666655285</v>
      </c>
      <c r="B4697" s="190">
        <f t="shared" si="750"/>
        <v>44026</v>
      </c>
      <c r="C4697" s="1">
        <f t="shared" si="751"/>
        <v>13</v>
      </c>
      <c r="D4697" s="191">
        <v>4.7283532123952003</v>
      </c>
      <c r="E4697" s="192">
        <f t="shared" si="752"/>
        <v>1.6418566784611856E-4</v>
      </c>
      <c r="F4697" s="193">
        <f t="shared" si="753"/>
        <v>7.0497976847343873</v>
      </c>
      <c r="G4697" s="193">
        <f t="shared" si="757"/>
        <v>7.31048781612059</v>
      </c>
      <c r="H4697" s="193">
        <f t="shared" si="757"/>
        <v>7.5808178474927619</v>
      </c>
      <c r="I4697" s="193">
        <f t="shared" si="757"/>
        <v>7.8611442467817954</v>
      </c>
      <c r="J4697" s="193">
        <f t="shared" si="757"/>
        <v>8.1518366635268951</v>
      </c>
      <c r="K4697" s="193">
        <f>MAX(0,(F4697-'2031 forecast'!$C$10))</f>
        <v>1.3127976847343872</v>
      </c>
      <c r="L4697" s="193">
        <f>MAX(0,(G4697-'2031 forecast'!$C$10))</f>
        <v>1.5734878161205899</v>
      </c>
      <c r="M4697" s="193">
        <f>MAX(0,(H4697-'2031 forecast'!$C$10))</f>
        <v>1.8438178474927618</v>
      </c>
      <c r="N4697" s="193">
        <f>MAX(0,(I4697-'2031 forecast'!$C$10))</f>
        <v>2.1241442467817953</v>
      </c>
      <c r="O4697" s="193">
        <f>MAX(0,(J4697-'2031 forecast'!$C$10))</f>
        <v>2.414836663526895</v>
      </c>
      <c r="P4697" s="175">
        <f t="shared" si="755"/>
        <v>4</v>
      </c>
      <c r="Q4697" s="175" t="str">
        <f t="shared" si="756"/>
        <v/>
      </c>
    </row>
    <row r="4698" spans="1:17" s="1" customFormat="1" x14ac:dyDescent="0.3">
      <c r="A4698" s="189">
        <f t="shared" si="754"/>
        <v>44026.583333321949</v>
      </c>
      <c r="B4698" s="190">
        <f t="shared" si="750"/>
        <v>44026</v>
      </c>
      <c r="C4698" s="1">
        <f t="shared" si="751"/>
        <v>14</v>
      </c>
      <c r="D4698" s="191">
        <v>4.9692884079312609</v>
      </c>
      <c r="E4698" s="192">
        <f t="shared" si="752"/>
        <v>1.7255181652617554E-4</v>
      </c>
      <c r="F4698" s="193">
        <f t="shared" si="753"/>
        <v>7.4090230444660747</v>
      </c>
      <c r="G4698" s="193">
        <f t="shared" si="757"/>
        <v>7.6829967494260973</v>
      </c>
      <c r="H4698" s="193">
        <f t="shared" si="757"/>
        <v>7.9671015594669141</v>
      </c>
      <c r="I4698" s="193">
        <f t="shared" si="757"/>
        <v>8.2617121064904211</v>
      </c>
      <c r="J4698" s="193">
        <f t="shared" si="757"/>
        <v>8.5672168756811296</v>
      </c>
      <c r="K4698" s="193">
        <f>MAX(0,(F4698-'2031 forecast'!$C$10))</f>
        <v>1.6720230444660746</v>
      </c>
      <c r="L4698" s="193">
        <f>MAX(0,(G4698-'2031 forecast'!$C$10))</f>
        <v>1.9459967494260972</v>
      </c>
      <c r="M4698" s="193">
        <f>MAX(0,(H4698-'2031 forecast'!$C$10))</f>
        <v>2.230101559466914</v>
      </c>
      <c r="N4698" s="193">
        <f>MAX(0,(I4698-'2031 forecast'!$C$10))</f>
        <v>2.524712106490421</v>
      </c>
      <c r="O4698" s="193">
        <f>MAX(0,(J4698-'2031 forecast'!$C$10))</f>
        <v>2.8302168756811295</v>
      </c>
      <c r="P4698" s="175">
        <f t="shared" si="755"/>
        <v>5</v>
      </c>
      <c r="Q4698" s="175" t="str">
        <f t="shared" si="756"/>
        <v/>
      </c>
    </row>
    <row r="4699" spans="1:17" s="1" customFormat="1" x14ac:dyDescent="0.3">
      <c r="A4699" s="189">
        <f t="shared" si="754"/>
        <v>44026.624999988613</v>
      </c>
      <c r="B4699" s="190">
        <f t="shared" si="750"/>
        <v>44026</v>
      </c>
      <c r="C4699" s="1">
        <f t="shared" si="751"/>
        <v>15</v>
      </c>
      <c r="D4699" s="191">
        <v>5.074697555978287</v>
      </c>
      <c r="E4699" s="192">
        <f t="shared" si="752"/>
        <v>1.7621200657370043E-4</v>
      </c>
      <c r="F4699" s="193">
        <f t="shared" si="753"/>
        <v>7.5661841393486871</v>
      </c>
      <c r="G4699" s="193">
        <f t="shared" si="757"/>
        <v>7.8459694077472548</v>
      </c>
      <c r="H4699" s="193">
        <f t="shared" si="757"/>
        <v>8.136100683455604</v>
      </c>
      <c r="I4699" s="193">
        <f t="shared" si="757"/>
        <v>8.4369605451129424</v>
      </c>
      <c r="J4699" s="193">
        <f t="shared" si="757"/>
        <v>8.7489457184986055</v>
      </c>
      <c r="K4699" s="193">
        <f>MAX(0,(F4699-'2031 forecast'!$C$10))</f>
        <v>1.829184139348687</v>
      </c>
      <c r="L4699" s="193">
        <f>MAX(0,(G4699-'2031 forecast'!$C$10))</f>
        <v>2.1089694077472547</v>
      </c>
      <c r="M4699" s="193">
        <f>MAX(0,(H4699-'2031 forecast'!$C$10))</f>
        <v>2.3991006834556039</v>
      </c>
      <c r="N4699" s="193">
        <f>MAX(0,(I4699-'2031 forecast'!$C$10))</f>
        <v>2.6999605451129423</v>
      </c>
      <c r="O4699" s="193">
        <f>MAX(0,(J4699-'2031 forecast'!$C$10))</f>
        <v>3.0119457184986054</v>
      </c>
      <c r="P4699" s="175">
        <f t="shared" si="755"/>
        <v>6</v>
      </c>
      <c r="Q4699" s="175" t="str">
        <f t="shared" si="756"/>
        <v/>
      </c>
    </row>
    <row r="4700" spans="1:17" s="1" customFormat="1" x14ac:dyDescent="0.3">
      <c r="A4700" s="189">
        <f t="shared" si="754"/>
        <v>44026.666666655277</v>
      </c>
      <c r="B4700" s="190">
        <f t="shared" si="750"/>
        <v>44026</v>
      </c>
      <c r="C4700" s="1">
        <f t="shared" si="751"/>
        <v>16</v>
      </c>
      <c r="D4700" s="191">
        <v>5.1650482543043097</v>
      </c>
      <c r="E4700" s="192">
        <f t="shared" si="752"/>
        <v>1.7934931232872181E-4</v>
      </c>
      <c r="F4700" s="193">
        <f t="shared" si="753"/>
        <v>7.7008936492480702</v>
      </c>
      <c r="G4700" s="193">
        <f t="shared" si="757"/>
        <v>7.9856602577368205</v>
      </c>
      <c r="H4700" s="193">
        <f t="shared" si="757"/>
        <v>8.2809570754459116</v>
      </c>
      <c r="I4700" s="193">
        <f t="shared" si="757"/>
        <v>8.5871734925036787</v>
      </c>
      <c r="J4700" s="193">
        <f t="shared" si="757"/>
        <v>8.9047132980564445</v>
      </c>
      <c r="K4700" s="193">
        <f>MAX(0,(F4700-'2031 forecast'!$C$10))</f>
        <v>1.9638936492480701</v>
      </c>
      <c r="L4700" s="193">
        <f>MAX(0,(G4700-'2031 forecast'!$C$10))</f>
        <v>2.2486602577368204</v>
      </c>
      <c r="M4700" s="193">
        <f>MAX(0,(H4700-'2031 forecast'!$C$10))</f>
        <v>2.5439570754459115</v>
      </c>
      <c r="N4700" s="193">
        <f>MAX(0,(I4700-'2031 forecast'!$C$10))</f>
        <v>2.8501734925036786</v>
      </c>
      <c r="O4700" s="193">
        <f>MAX(0,(J4700-'2031 forecast'!$C$10))</f>
        <v>3.1677132980564444</v>
      </c>
      <c r="P4700" s="175">
        <f t="shared" si="755"/>
        <v>7</v>
      </c>
      <c r="Q4700" s="175" t="str">
        <f t="shared" si="756"/>
        <v/>
      </c>
    </row>
    <row r="4701" spans="1:17" s="1" customFormat="1" x14ac:dyDescent="0.3">
      <c r="A4701" s="189">
        <f t="shared" si="754"/>
        <v>44026.708333321942</v>
      </c>
      <c r="B4701" s="190">
        <f t="shared" si="750"/>
        <v>44026</v>
      </c>
      <c r="C4701" s="1">
        <f t="shared" si="751"/>
        <v>17</v>
      </c>
      <c r="D4701" s="191">
        <v>5.1048144554202954</v>
      </c>
      <c r="E4701" s="192">
        <f t="shared" si="752"/>
        <v>1.7725777515870759E-4</v>
      </c>
      <c r="F4701" s="193">
        <f t="shared" si="753"/>
        <v>7.6110873093151499</v>
      </c>
      <c r="G4701" s="193">
        <f t="shared" si="757"/>
        <v>7.8925330244104446</v>
      </c>
      <c r="H4701" s="193">
        <f t="shared" si="757"/>
        <v>8.1843861474523756</v>
      </c>
      <c r="I4701" s="193">
        <f t="shared" si="757"/>
        <v>8.4870315275765229</v>
      </c>
      <c r="J4701" s="193">
        <f t="shared" si="757"/>
        <v>8.8008682450178881</v>
      </c>
      <c r="K4701" s="193">
        <f>MAX(0,(F4701-'2031 forecast'!$C$10))</f>
        <v>1.8740873093151498</v>
      </c>
      <c r="L4701" s="193">
        <f>MAX(0,(G4701-'2031 forecast'!$C$10))</f>
        <v>2.1555330244104445</v>
      </c>
      <c r="M4701" s="193">
        <f>MAX(0,(H4701-'2031 forecast'!$C$10))</f>
        <v>2.4473861474523755</v>
      </c>
      <c r="N4701" s="193">
        <f>MAX(0,(I4701-'2031 forecast'!$C$10))</f>
        <v>2.7500315275765228</v>
      </c>
      <c r="O4701" s="193">
        <f>MAX(0,(J4701-'2031 forecast'!$C$10))</f>
        <v>3.063868245017888</v>
      </c>
      <c r="P4701" s="175">
        <f t="shared" si="755"/>
        <v>8</v>
      </c>
      <c r="Q4701" s="175" t="str">
        <f t="shared" si="756"/>
        <v/>
      </c>
    </row>
    <row r="4702" spans="1:17" s="1" customFormat="1" x14ac:dyDescent="0.3">
      <c r="A4702" s="189">
        <f t="shared" si="754"/>
        <v>44026.749999988606</v>
      </c>
      <c r="B4702" s="190">
        <f t="shared" si="750"/>
        <v>44026</v>
      </c>
      <c r="C4702" s="1">
        <f t="shared" si="751"/>
        <v>18</v>
      </c>
      <c r="D4702" s="191">
        <v>4.8337623604422264</v>
      </c>
      <c r="E4702" s="192">
        <f t="shared" si="752"/>
        <v>1.6784585789364346E-4</v>
      </c>
      <c r="F4702" s="193">
        <f t="shared" si="753"/>
        <v>7.2069587796169996</v>
      </c>
      <c r="G4702" s="193">
        <f t="shared" si="757"/>
        <v>7.4734604744417483</v>
      </c>
      <c r="H4702" s="193">
        <f t="shared" si="757"/>
        <v>7.7498169714814518</v>
      </c>
      <c r="I4702" s="193">
        <f t="shared" si="757"/>
        <v>8.0363926854043175</v>
      </c>
      <c r="J4702" s="193">
        <f t="shared" si="757"/>
        <v>8.333565506344371</v>
      </c>
      <c r="K4702" s="193">
        <f>MAX(0,(F4702-'2031 forecast'!$C$10))</f>
        <v>1.4699587796169995</v>
      </c>
      <c r="L4702" s="193">
        <f>MAX(0,(G4702-'2031 forecast'!$C$10))</f>
        <v>1.7364604744417482</v>
      </c>
      <c r="M4702" s="193">
        <f>MAX(0,(H4702-'2031 forecast'!$C$10))</f>
        <v>2.0128169714814517</v>
      </c>
      <c r="N4702" s="193">
        <f>MAX(0,(I4702-'2031 forecast'!$C$10))</f>
        <v>2.2993926854043174</v>
      </c>
      <c r="O4702" s="193">
        <f>MAX(0,(J4702-'2031 forecast'!$C$10))</f>
        <v>2.5965655063443709</v>
      </c>
      <c r="P4702" s="175">
        <f t="shared" si="755"/>
        <v>9</v>
      </c>
      <c r="Q4702" s="175" t="str">
        <f t="shared" si="756"/>
        <v/>
      </c>
    </row>
    <row r="4703" spans="1:17" s="1" customFormat="1" x14ac:dyDescent="0.3">
      <c r="A4703" s="189">
        <f t="shared" si="754"/>
        <v>44026.79166665527</v>
      </c>
      <c r="B4703" s="190">
        <f t="shared" si="750"/>
        <v>44026</v>
      </c>
      <c r="C4703" s="1">
        <f t="shared" si="751"/>
        <v>19</v>
      </c>
      <c r="D4703" s="191">
        <v>4.6605901886506826</v>
      </c>
      <c r="E4703" s="192">
        <f t="shared" si="752"/>
        <v>1.6183268852985251E-4</v>
      </c>
      <c r="F4703" s="193">
        <f t="shared" si="753"/>
        <v>6.9487655523098493</v>
      </c>
      <c r="G4703" s="193">
        <f t="shared" si="757"/>
        <v>7.205719678628415</v>
      </c>
      <c r="H4703" s="193">
        <f t="shared" si="757"/>
        <v>7.4721755535000298</v>
      </c>
      <c r="I4703" s="193">
        <f t="shared" si="757"/>
        <v>7.7484845362387427</v>
      </c>
      <c r="J4703" s="193">
        <f t="shared" si="757"/>
        <v>8.035010978858514</v>
      </c>
      <c r="K4703" s="193">
        <f>MAX(0,(F4703-'2031 forecast'!$C$10))</f>
        <v>1.2117655523098492</v>
      </c>
      <c r="L4703" s="193">
        <f>MAX(0,(G4703-'2031 forecast'!$C$10))</f>
        <v>1.4687196786284149</v>
      </c>
      <c r="M4703" s="193">
        <f>MAX(0,(H4703-'2031 forecast'!$C$10))</f>
        <v>1.7351755535000297</v>
      </c>
      <c r="N4703" s="193">
        <f>MAX(0,(I4703-'2031 forecast'!$C$10))</f>
        <v>2.0114845362387426</v>
      </c>
      <c r="O4703" s="193">
        <f>MAX(0,(J4703-'2031 forecast'!$C$10))</f>
        <v>2.2980109788585139</v>
      </c>
      <c r="P4703" s="175">
        <f t="shared" si="755"/>
        <v>10</v>
      </c>
      <c r="Q4703" s="175" t="str">
        <f t="shared" si="756"/>
        <v/>
      </c>
    </row>
    <row r="4704" spans="1:17" s="1" customFormat="1" x14ac:dyDescent="0.3">
      <c r="A4704" s="189">
        <f t="shared" si="754"/>
        <v>44026.833333321934</v>
      </c>
      <c r="B4704" s="190">
        <f t="shared" si="750"/>
        <v>44026</v>
      </c>
      <c r="C4704" s="1">
        <f t="shared" si="751"/>
        <v>20</v>
      </c>
      <c r="D4704" s="191">
        <v>4.276599720765085</v>
      </c>
      <c r="E4704" s="192">
        <f t="shared" si="752"/>
        <v>1.4849913907101167E-4</v>
      </c>
      <c r="F4704" s="193">
        <f t="shared" si="753"/>
        <v>6.3762501352374699</v>
      </c>
      <c r="G4704" s="193">
        <f t="shared" si="757"/>
        <v>6.6120335661727623</v>
      </c>
      <c r="H4704" s="193">
        <f t="shared" si="757"/>
        <v>6.8565358875412228</v>
      </c>
      <c r="I4704" s="193">
        <f t="shared" si="757"/>
        <v>7.1100795098281191</v>
      </c>
      <c r="J4704" s="193">
        <f t="shared" si="757"/>
        <v>7.372998765737699</v>
      </c>
      <c r="K4704" s="193">
        <f>MAX(0,(F4704-'2031 forecast'!$C$10))</f>
        <v>0.63925013523746976</v>
      </c>
      <c r="L4704" s="193">
        <f>MAX(0,(G4704-'2031 forecast'!$C$10))</f>
        <v>0.87503356617276218</v>
      </c>
      <c r="M4704" s="193">
        <f>MAX(0,(H4704-'2031 forecast'!$C$10))</f>
        <v>1.1195358875412227</v>
      </c>
      <c r="N4704" s="193">
        <f>MAX(0,(I4704-'2031 forecast'!$C$10))</f>
        <v>1.373079509828119</v>
      </c>
      <c r="O4704" s="193">
        <f>MAX(0,(J4704-'2031 forecast'!$C$10))</f>
        <v>1.6359987657376989</v>
      </c>
      <c r="P4704" s="175">
        <f t="shared" si="755"/>
        <v>11</v>
      </c>
      <c r="Q4704" s="175" t="str">
        <f t="shared" si="756"/>
        <v/>
      </c>
    </row>
    <row r="4705" spans="1:17" s="1" customFormat="1" x14ac:dyDescent="0.3">
      <c r="A4705" s="189">
        <f t="shared" si="754"/>
        <v>44026.874999988599</v>
      </c>
      <c r="B4705" s="190">
        <f t="shared" si="750"/>
        <v>44026</v>
      </c>
      <c r="C4705" s="1">
        <f t="shared" si="751"/>
        <v>21</v>
      </c>
      <c r="D4705" s="191">
        <v>4.0582521998105294</v>
      </c>
      <c r="E4705" s="192">
        <f t="shared" si="752"/>
        <v>1.4091731682971002E-4</v>
      </c>
      <c r="F4705" s="193">
        <f t="shared" si="753"/>
        <v>6.0507021529806275</v>
      </c>
      <c r="G4705" s="193">
        <f t="shared" ref="G4705:J4724" si="758">$E4705*G$2</f>
        <v>6.2744473453646457</v>
      </c>
      <c r="H4705" s="193">
        <f t="shared" si="758"/>
        <v>6.5064662735646461</v>
      </c>
      <c r="I4705" s="193">
        <f t="shared" si="758"/>
        <v>6.747064886967177</v>
      </c>
      <c r="J4705" s="193">
        <f t="shared" si="758"/>
        <v>6.9965604484729225</v>
      </c>
      <c r="K4705" s="193">
        <f>MAX(0,(F4705-'2031 forecast'!$C$10))</f>
        <v>0.31370215298062742</v>
      </c>
      <c r="L4705" s="193">
        <f>MAX(0,(G4705-'2031 forecast'!$C$10))</f>
        <v>0.53744734536464556</v>
      </c>
      <c r="M4705" s="193">
        <f>MAX(0,(H4705-'2031 forecast'!$C$10))</f>
        <v>0.76946627356464603</v>
      </c>
      <c r="N4705" s="193">
        <f>MAX(0,(I4705-'2031 forecast'!$C$10))</f>
        <v>1.0100648869671769</v>
      </c>
      <c r="O4705" s="193">
        <f>MAX(0,(J4705-'2031 forecast'!$C$10))</f>
        <v>1.2595604484729224</v>
      </c>
      <c r="P4705" s="175">
        <f t="shared" si="755"/>
        <v>12</v>
      </c>
      <c r="Q4705" s="175">
        <f t="shared" si="756"/>
        <v>12</v>
      </c>
    </row>
    <row r="4706" spans="1:17" s="1" customFormat="1" x14ac:dyDescent="0.3">
      <c r="A4706" s="189">
        <f t="shared" si="754"/>
        <v>44026.916666655263</v>
      </c>
      <c r="B4706" s="190">
        <f t="shared" si="750"/>
        <v>44026</v>
      </c>
      <c r="C4706" s="1">
        <f t="shared" si="751"/>
        <v>22</v>
      </c>
      <c r="D4706" s="191">
        <v>3.6742617319249322</v>
      </c>
      <c r="E4706" s="192">
        <f t="shared" si="752"/>
        <v>1.2758376737086917E-4</v>
      </c>
      <c r="F4706" s="193">
        <f t="shared" si="753"/>
        <v>5.478186735908249</v>
      </c>
      <c r="G4706" s="193">
        <f t="shared" si="758"/>
        <v>5.680761232908992</v>
      </c>
      <c r="H4706" s="193">
        <f t="shared" si="758"/>
        <v>5.8908266076058391</v>
      </c>
      <c r="I4706" s="193">
        <f t="shared" si="758"/>
        <v>6.1086598605565534</v>
      </c>
      <c r="J4706" s="193">
        <f t="shared" si="758"/>
        <v>6.3345482353521074</v>
      </c>
      <c r="K4706" s="193">
        <f>MAX(0,(F4706-'2031 forecast'!$C$10))</f>
        <v>0</v>
      </c>
      <c r="L4706" s="193">
        <f>MAX(0,(G4706-'2031 forecast'!$C$10))</f>
        <v>0</v>
      </c>
      <c r="M4706" s="193">
        <f>MAX(0,(H4706-'2031 forecast'!$C$10))</f>
        <v>0.15382660760583899</v>
      </c>
      <c r="N4706" s="193">
        <f>MAX(0,(I4706-'2031 forecast'!$C$10))</f>
        <v>0.37165986055655331</v>
      </c>
      <c r="O4706" s="193">
        <f>MAX(0,(J4706-'2031 forecast'!$C$10))</f>
        <v>0.59754823535210733</v>
      </c>
      <c r="P4706" s="175" t="str">
        <f t="shared" si="755"/>
        <v/>
      </c>
      <c r="Q4706" s="175" t="str">
        <f t="shared" si="756"/>
        <v/>
      </c>
    </row>
    <row r="4707" spans="1:17" s="1" customFormat="1" x14ac:dyDescent="0.3">
      <c r="A4707" s="189">
        <f t="shared" si="754"/>
        <v>44026.958333321927</v>
      </c>
      <c r="B4707" s="190">
        <f t="shared" si="750"/>
        <v>44026</v>
      </c>
      <c r="C4707" s="1">
        <f t="shared" si="751"/>
        <v>23</v>
      </c>
      <c r="D4707" s="191">
        <v>3.2601543645973274</v>
      </c>
      <c r="E4707" s="192">
        <f t="shared" si="752"/>
        <v>1.1320444932702122E-4</v>
      </c>
      <c r="F4707" s="193">
        <f t="shared" si="753"/>
        <v>4.8607681488694094</v>
      </c>
      <c r="G4707" s="193">
        <f t="shared" si="758"/>
        <v>5.0405115037901513</v>
      </c>
      <c r="H4707" s="193">
        <f t="shared" si="758"/>
        <v>5.2269014776502631</v>
      </c>
      <c r="I4707" s="193">
        <f t="shared" si="758"/>
        <v>5.4201838516823519</v>
      </c>
      <c r="J4707" s="193">
        <f t="shared" si="758"/>
        <v>5.6206134957120142</v>
      </c>
      <c r="K4707" s="193">
        <f>MAX(0,(F4707-'2031 forecast'!$C$10))</f>
        <v>0</v>
      </c>
      <c r="L4707" s="193">
        <f>MAX(0,(G4707-'2031 forecast'!$C$10))</f>
        <v>0</v>
      </c>
      <c r="M4707" s="193">
        <f>MAX(0,(H4707-'2031 forecast'!$C$10))</f>
        <v>0</v>
      </c>
      <c r="N4707" s="193">
        <f>MAX(0,(I4707-'2031 forecast'!$C$10))</f>
        <v>0</v>
      </c>
      <c r="O4707" s="193">
        <f>MAX(0,(J4707-'2031 forecast'!$C$10))</f>
        <v>0</v>
      </c>
      <c r="P4707" s="175" t="str">
        <f t="shared" si="755"/>
        <v/>
      </c>
      <c r="Q4707" s="175" t="str">
        <f t="shared" si="756"/>
        <v/>
      </c>
    </row>
    <row r="4708" spans="1:17" s="1" customFormat="1" x14ac:dyDescent="0.3">
      <c r="A4708" s="189">
        <f t="shared" si="754"/>
        <v>44026.999999988591</v>
      </c>
      <c r="B4708" s="190">
        <f t="shared" si="750"/>
        <v>44026</v>
      </c>
      <c r="C4708" s="1">
        <f t="shared" si="751"/>
        <v>0</v>
      </c>
      <c r="D4708" s="191">
        <v>2.9213392458747411</v>
      </c>
      <c r="E4708" s="192">
        <f t="shared" si="752"/>
        <v>1.0143955274569106E-4</v>
      </c>
      <c r="F4708" s="193">
        <f t="shared" si="753"/>
        <v>4.355607486746722</v>
      </c>
      <c r="G4708" s="193">
        <f t="shared" si="758"/>
        <v>4.5166708163292801</v>
      </c>
      <c r="H4708" s="193">
        <f t="shared" si="758"/>
        <v>4.6836900076866099</v>
      </c>
      <c r="I4708" s="193">
        <f t="shared" si="758"/>
        <v>4.8568852989670948</v>
      </c>
      <c r="J4708" s="193">
        <f t="shared" si="758"/>
        <v>5.0364850723701178</v>
      </c>
      <c r="K4708" s="193">
        <f>MAX(0,(F4708-'2031 forecast'!$C$10))</f>
        <v>0</v>
      </c>
      <c r="L4708" s="193">
        <f>MAX(0,(G4708-'2031 forecast'!$C$10))</f>
        <v>0</v>
      </c>
      <c r="M4708" s="193">
        <f>MAX(0,(H4708-'2031 forecast'!$C$10))</f>
        <v>0</v>
      </c>
      <c r="N4708" s="193">
        <f>MAX(0,(I4708-'2031 forecast'!$C$10))</f>
        <v>0</v>
      </c>
      <c r="O4708" s="193">
        <f>MAX(0,(J4708-'2031 forecast'!$C$10))</f>
        <v>0</v>
      </c>
      <c r="P4708" s="175" t="str">
        <f t="shared" si="755"/>
        <v/>
      </c>
      <c r="Q4708" s="175" t="str">
        <f t="shared" si="756"/>
        <v/>
      </c>
    </row>
    <row r="4709" spans="1:17" s="1" customFormat="1" x14ac:dyDescent="0.3">
      <c r="A4709" s="189">
        <f t="shared" si="754"/>
        <v>44027.041666655256</v>
      </c>
      <c r="B4709" s="190">
        <f t="shared" si="750"/>
        <v>44027</v>
      </c>
      <c r="C4709" s="1">
        <f t="shared" si="751"/>
        <v>1</v>
      </c>
      <c r="D4709" s="191">
        <v>2.830988547548718</v>
      </c>
      <c r="E4709" s="192">
        <f t="shared" si="752"/>
        <v>9.8302246990669679E-5</v>
      </c>
      <c r="F4709" s="193">
        <f t="shared" si="753"/>
        <v>4.2208979768473389</v>
      </c>
      <c r="G4709" s="193">
        <f t="shared" si="758"/>
        <v>4.3769799663397144</v>
      </c>
      <c r="H4709" s="193">
        <f t="shared" si="758"/>
        <v>4.5388336156963014</v>
      </c>
      <c r="I4709" s="193">
        <f t="shared" si="758"/>
        <v>4.7066723515763602</v>
      </c>
      <c r="J4709" s="193">
        <f t="shared" si="758"/>
        <v>4.8807174928122787</v>
      </c>
      <c r="K4709" s="193">
        <f>MAX(0,(F4709-'2031 forecast'!$C$10))</f>
        <v>0</v>
      </c>
      <c r="L4709" s="193">
        <f>MAX(0,(G4709-'2031 forecast'!$C$10))</f>
        <v>0</v>
      </c>
      <c r="M4709" s="193">
        <f>MAX(0,(H4709-'2031 forecast'!$C$10))</f>
        <v>0</v>
      </c>
      <c r="N4709" s="193">
        <f>MAX(0,(I4709-'2031 forecast'!$C$10))</f>
        <v>0</v>
      </c>
      <c r="O4709" s="193">
        <f>MAX(0,(J4709-'2031 forecast'!$C$10))</f>
        <v>0</v>
      </c>
      <c r="P4709" s="175" t="str">
        <f t="shared" si="755"/>
        <v/>
      </c>
      <c r="Q4709" s="175" t="str">
        <f t="shared" si="756"/>
        <v/>
      </c>
    </row>
    <row r="4710" spans="1:17" s="1" customFormat="1" x14ac:dyDescent="0.3">
      <c r="A4710" s="189">
        <f t="shared" si="754"/>
        <v>44027.08333332192</v>
      </c>
      <c r="B4710" s="190">
        <f t="shared" si="750"/>
        <v>44027</v>
      </c>
      <c r="C4710" s="1">
        <f t="shared" si="751"/>
        <v>2</v>
      </c>
      <c r="D4710" s="191">
        <v>2.6879332751991818</v>
      </c>
      <c r="E4710" s="192">
        <f t="shared" si="752"/>
        <v>9.3334846211885839E-5</v>
      </c>
      <c r="F4710" s="193">
        <f t="shared" si="753"/>
        <v>4.0076079195066487</v>
      </c>
      <c r="G4710" s="193">
        <f t="shared" si="758"/>
        <v>4.15580278718957</v>
      </c>
      <c r="H4710" s="193">
        <f t="shared" si="758"/>
        <v>4.3094776617116484</v>
      </c>
      <c r="I4710" s="193">
        <f t="shared" si="758"/>
        <v>4.4688351848743633</v>
      </c>
      <c r="J4710" s="193">
        <f t="shared" si="758"/>
        <v>4.6340854918457008</v>
      </c>
      <c r="K4710" s="193">
        <f>MAX(0,(F4710-'2031 forecast'!$C$10))</f>
        <v>0</v>
      </c>
      <c r="L4710" s="193">
        <f>MAX(0,(G4710-'2031 forecast'!$C$10))</f>
        <v>0</v>
      </c>
      <c r="M4710" s="193">
        <f>MAX(0,(H4710-'2031 forecast'!$C$10))</f>
        <v>0</v>
      </c>
      <c r="N4710" s="193">
        <f>MAX(0,(I4710-'2031 forecast'!$C$10))</f>
        <v>0</v>
      </c>
      <c r="O4710" s="193">
        <f>MAX(0,(J4710-'2031 forecast'!$C$10))</f>
        <v>0</v>
      </c>
      <c r="P4710" s="175" t="str">
        <f t="shared" si="755"/>
        <v/>
      </c>
      <c r="Q4710" s="175" t="str">
        <f t="shared" si="756"/>
        <v/>
      </c>
    </row>
    <row r="4711" spans="1:17" s="1" customFormat="1" x14ac:dyDescent="0.3">
      <c r="A4711" s="189">
        <f t="shared" si="754"/>
        <v>44027.124999988584</v>
      </c>
      <c r="B4711" s="190">
        <f t="shared" si="750"/>
        <v>44027</v>
      </c>
      <c r="C4711" s="1">
        <f t="shared" si="751"/>
        <v>3</v>
      </c>
      <c r="D4711" s="191">
        <v>2.6352287011756683</v>
      </c>
      <c r="E4711" s="192">
        <f t="shared" si="752"/>
        <v>9.1504751188123379E-5</v>
      </c>
      <c r="F4711" s="193">
        <f t="shared" si="753"/>
        <v>3.9290273720653421</v>
      </c>
      <c r="G4711" s="193">
        <f t="shared" si="758"/>
        <v>4.0743164580289903</v>
      </c>
      <c r="H4711" s="193">
        <f t="shared" si="758"/>
        <v>4.2249780997173021</v>
      </c>
      <c r="I4711" s="193">
        <f t="shared" si="758"/>
        <v>4.3812109655631017</v>
      </c>
      <c r="J4711" s="193">
        <f t="shared" si="758"/>
        <v>4.543221070436962</v>
      </c>
      <c r="K4711" s="193">
        <f>MAX(0,(F4711-'2031 forecast'!$C$10))</f>
        <v>0</v>
      </c>
      <c r="L4711" s="193">
        <f>MAX(0,(G4711-'2031 forecast'!$C$10))</f>
        <v>0</v>
      </c>
      <c r="M4711" s="193">
        <f>MAX(0,(H4711-'2031 forecast'!$C$10))</f>
        <v>0</v>
      </c>
      <c r="N4711" s="193">
        <f>MAX(0,(I4711-'2031 forecast'!$C$10))</f>
        <v>0</v>
      </c>
      <c r="O4711" s="193">
        <f>MAX(0,(J4711-'2031 forecast'!$C$10))</f>
        <v>0</v>
      </c>
      <c r="P4711" s="175" t="str">
        <f t="shared" si="755"/>
        <v/>
      </c>
      <c r="Q4711" s="175" t="str">
        <f t="shared" si="756"/>
        <v/>
      </c>
    </row>
    <row r="4712" spans="1:17" s="1" customFormat="1" x14ac:dyDescent="0.3">
      <c r="A4712" s="189">
        <f t="shared" si="754"/>
        <v>44027.166666655248</v>
      </c>
      <c r="B4712" s="190">
        <f t="shared" si="750"/>
        <v>44027</v>
      </c>
      <c r="C4712" s="1">
        <f t="shared" si="751"/>
        <v>4</v>
      </c>
      <c r="D4712" s="191">
        <v>2.6879332751991818</v>
      </c>
      <c r="E4712" s="192">
        <f t="shared" si="752"/>
        <v>9.3334846211885839E-5</v>
      </c>
      <c r="F4712" s="193">
        <f t="shared" si="753"/>
        <v>4.0076079195066487</v>
      </c>
      <c r="G4712" s="193">
        <f t="shared" si="758"/>
        <v>4.15580278718957</v>
      </c>
      <c r="H4712" s="193">
        <f t="shared" si="758"/>
        <v>4.3094776617116484</v>
      </c>
      <c r="I4712" s="193">
        <f t="shared" si="758"/>
        <v>4.4688351848743633</v>
      </c>
      <c r="J4712" s="193">
        <f t="shared" si="758"/>
        <v>4.6340854918457008</v>
      </c>
      <c r="K4712" s="193">
        <f>MAX(0,(F4712-'2031 forecast'!$C$10))</f>
        <v>0</v>
      </c>
      <c r="L4712" s="193">
        <f>MAX(0,(G4712-'2031 forecast'!$C$10))</f>
        <v>0</v>
      </c>
      <c r="M4712" s="193">
        <f>MAX(0,(H4712-'2031 forecast'!$C$10))</f>
        <v>0</v>
      </c>
      <c r="N4712" s="193">
        <f>MAX(0,(I4712-'2031 forecast'!$C$10))</f>
        <v>0</v>
      </c>
      <c r="O4712" s="193">
        <f>MAX(0,(J4712-'2031 forecast'!$C$10))</f>
        <v>0</v>
      </c>
      <c r="P4712" s="175" t="str">
        <f t="shared" si="755"/>
        <v/>
      </c>
      <c r="Q4712" s="175" t="str">
        <f t="shared" si="756"/>
        <v/>
      </c>
    </row>
    <row r="4713" spans="1:17" s="1" customFormat="1" x14ac:dyDescent="0.3">
      <c r="A4713" s="189">
        <f t="shared" si="754"/>
        <v>44027.208333321913</v>
      </c>
      <c r="B4713" s="190">
        <f t="shared" si="750"/>
        <v>44027</v>
      </c>
      <c r="C4713" s="1">
        <f t="shared" si="751"/>
        <v>5</v>
      </c>
      <c r="D4713" s="191">
        <v>2.6427579260361704</v>
      </c>
      <c r="E4713" s="192">
        <f t="shared" si="752"/>
        <v>9.1766193334375163E-5</v>
      </c>
      <c r="F4713" s="193">
        <f t="shared" si="753"/>
        <v>3.9402531645569576</v>
      </c>
      <c r="G4713" s="193">
        <f t="shared" si="758"/>
        <v>4.0859573621947876</v>
      </c>
      <c r="H4713" s="193">
        <f t="shared" si="758"/>
        <v>4.2370494657164945</v>
      </c>
      <c r="I4713" s="193">
        <f t="shared" si="758"/>
        <v>4.393728711178996</v>
      </c>
      <c r="J4713" s="193">
        <f t="shared" si="758"/>
        <v>4.5562017020667822</v>
      </c>
      <c r="K4713" s="193">
        <f>MAX(0,(F4713-'2031 forecast'!$C$10))</f>
        <v>0</v>
      </c>
      <c r="L4713" s="193">
        <f>MAX(0,(G4713-'2031 forecast'!$C$10))</f>
        <v>0</v>
      </c>
      <c r="M4713" s="193">
        <f>MAX(0,(H4713-'2031 forecast'!$C$10))</f>
        <v>0</v>
      </c>
      <c r="N4713" s="193">
        <f>MAX(0,(I4713-'2031 forecast'!$C$10))</f>
        <v>0</v>
      </c>
      <c r="O4713" s="193">
        <f>MAX(0,(J4713-'2031 forecast'!$C$10))</f>
        <v>0</v>
      </c>
      <c r="P4713" s="175" t="str">
        <f t="shared" si="755"/>
        <v/>
      </c>
      <c r="Q4713" s="175" t="str">
        <f t="shared" si="756"/>
        <v/>
      </c>
    </row>
    <row r="4714" spans="1:17" s="1" customFormat="1" x14ac:dyDescent="0.3">
      <c r="A4714" s="189">
        <f t="shared" si="754"/>
        <v>44027.249999988577</v>
      </c>
      <c r="B4714" s="190">
        <f t="shared" si="750"/>
        <v>44027</v>
      </c>
      <c r="C4714" s="1">
        <f t="shared" si="751"/>
        <v>6</v>
      </c>
      <c r="D4714" s="191">
        <v>3.0418068436427714</v>
      </c>
      <c r="E4714" s="192">
        <f t="shared" si="752"/>
        <v>1.0562262708571955E-4</v>
      </c>
      <c r="F4714" s="193">
        <f t="shared" si="753"/>
        <v>4.5352201666125662</v>
      </c>
      <c r="G4714" s="193">
        <f t="shared" si="758"/>
        <v>4.7029252829820338</v>
      </c>
      <c r="H4714" s="193">
        <f t="shared" si="758"/>
        <v>4.8768318636736856</v>
      </c>
      <c r="I4714" s="193">
        <f t="shared" si="758"/>
        <v>5.0571692288214081</v>
      </c>
      <c r="J4714" s="193">
        <f t="shared" si="758"/>
        <v>5.2441751784472359</v>
      </c>
      <c r="K4714" s="193">
        <f>MAX(0,(F4714-'2031 forecast'!$C$10))</f>
        <v>0</v>
      </c>
      <c r="L4714" s="193">
        <f>MAX(0,(G4714-'2031 forecast'!$C$10))</f>
        <v>0</v>
      </c>
      <c r="M4714" s="193">
        <f>MAX(0,(H4714-'2031 forecast'!$C$10))</f>
        <v>0</v>
      </c>
      <c r="N4714" s="193">
        <f>MAX(0,(I4714-'2031 forecast'!$C$10))</f>
        <v>0</v>
      </c>
      <c r="O4714" s="193">
        <f>MAX(0,(J4714-'2031 forecast'!$C$10))</f>
        <v>0</v>
      </c>
      <c r="P4714" s="175" t="str">
        <f t="shared" si="755"/>
        <v/>
      </c>
      <c r="Q4714" s="175" t="str">
        <f t="shared" si="756"/>
        <v/>
      </c>
    </row>
    <row r="4715" spans="1:17" s="1" customFormat="1" x14ac:dyDescent="0.3">
      <c r="A4715" s="189">
        <f t="shared" si="754"/>
        <v>44027.291666655241</v>
      </c>
      <c r="B4715" s="190">
        <f t="shared" si="750"/>
        <v>44027</v>
      </c>
      <c r="C4715" s="1">
        <f t="shared" si="751"/>
        <v>7</v>
      </c>
      <c r="D4715" s="191">
        <v>3.2902712640393346</v>
      </c>
      <c r="E4715" s="192">
        <f t="shared" si="752"/>
        <v>1.1425021791202833E-4</v>
      </c>
      <c r="F4715" s="193">
        <f t="shared" si="753"/>
        <v>4.9056713188358705</v>
      </c>
      <c r="G4715" s="193">
        <f t="shared" si="758"/>
        <v>5.0870751204533393</v>
      </c>
      <c r="H4715" s="193">
        <f t="shared" si="758"/>
        <v>5.2751869416470321</v>
      </c>
      <c r="I4715" s="193">
        <f t="shared" si="758"/>
        <v>5.4702548341459298</v>
      </c>
      <c r="J4715" s="193">
        <f t="shared" si="758"/>
        <v>5.6725360222312924</v>
      </c>
      <c r="K4715" s="193">
        <f>MAX(0,(F4715-'2031 forecast'!$C$10))</f>
        <v>0</v>
      </c>
      <c r="L4715" s="193">
        <f>MAX(0,(G4715-'2031 forecast'!$C$10))</f>
        <v>0</v>
      </c>
      <c r="M4715" s="193">
        <f>MAX(0,(H4715-'2031 forecast'!$C$10))</f>
        <v>0</v>
      </c>
      <c r="N4715" s="193">
        <f>MAX(0,(I4715-'2031 forecast'!$C$10))</f>
        <v>0</v>
      </c>
      <c r="O4715" s="193">
        <f>MAX(0,(J4715-'2031 forecast'!$C$10))</f>
        <v>0</v>
      </c>
      <c r="P4715" s="175" t="str">
        <f t="shared" si="755"/>
        <v/>
      </c>
      <c r="Q4715" s="175" t="str">
        <f t="shared" si="756"/>
        <v/>
      </c>
    </row>
    <row r="4716" spans="1:17" s="1" customFormat="1" x14ac:dyDescent="0.3">
      <c r="A4716" s="189">
        <f t="shared" si="754"/>
        <v>44027.333333321905</v>
      </c>
      <c r="B4716" s="190">
        <f t="shared" si="750"/>
        <v>44027</v>
      </c>
      <c r="C4716" s="1">
        <f t="shared" si="751"/>
        <v>8</v>
      </c>
      <c r="D4716" s="191">
        <v>3.7119078562274419</v>
      </c>
      <c r="E4716" s="192">
        <f t="shared" si="752"/>
        <v>1.2889097810212809E-4</v>
      </c>
      <c r="F4716" s="193">
        <f t="shared" si="753"/>
        <v>5.534315698366326</v>
      </c>
      <c r="G4716" s="193">
        <f t="shared" si="758"/>
        <v>5.7389657537379781</v>
      </c>
      <c r="H4716" s="193">
        <f t="shared" si="758"/>
        <v>5.9511834376018014</v>
      </c>
      <c r="I4716" s="193">
        <f t="shared" si="758"/>
        <v>6.1712485886360264</v>
      </c>
      <c r="J4716" s="193">
        <f t="shared" si="758"/>
        <v>6.3994513935012076</v>
      </c>
      <c r="K4716" s="193">
        <f>MAX(0,(F4716-'2031 forecast'!$C$10))</f>
        <v>0</v>
      </c>
      <c r="L4716" s="193">
        <f>MAX(0,(G4716-'2031 forecast'!$C$10))</f>
        <v>1.9657537379780265E-3</v>
      </c>
      <c r="M4716" s="193">
        <f>MAX(0,(H4716-'2031 forecast'!$C$10))</f>
        <v>0.21418343760180125</v>
      </c>
      <c r="N4716" s="193">
        <f>MAX(0,(I4716-'2031 forecast'!$C$10))</f>
        <v>0.43424858863602633</v>
      </c>
      <c r="O4716" s="193">
        <f>MAX(0,(J4716-'2031 forecast'!$C$10))</f>
        <v>0.66245139350120752</v>
      </c>
      <c r="P4716" s="175" t="str">
        <f t="shared" si="755"/>
        <v/>
      </c>
      <c r="Q4716" s="175" t="str">
        <f t="shared" si="756"/>
        <v/>
      </c>
    </row>
    <row r="4717" spans="1:17" s="1" customFormat="1" x14ac:dyDescent="0.3">
      <c r="A4717" s="189">
        <f t="shared" si="754"/>
        <v>44027.374999988569</v>
      </c>
      <c r="B4717" s="190">
        <f t="shared" si="750"/>
        <v>44027</v>
      </c>
      <c r="C4717" s="1">
        <f t="shared" si="751"/>
        <v>9</v>
      </c>
      <c r="D4717" s="191">
        <v>4.1335444484155488</v>
      </c>
      <c r="E4717" s="192">
        <f t="shared" si="752"/>
        <v>1.4353173829222783E-4</v>
      </c>
      <c r="F4717" s="193">
        <f t="shared" si="753"/>
        <v>6.1629600778967806</v>
      </c>
      <c r="G4717" s="193">
        <f t="shared" si="758"/>
        <v>6.3908563870226169</v>
      </c>
      <c r="H4717" s="193">
        <f t="shared" si="758"/>
        <v>6.6271799335565698</v>
      </c>
      <c r="I4717" s="193">
        <f t="shared" si="758"/>
        <v>6.8722423431261221</v>
      </c>
      <c r="J4717" s="193">
        <f t="shared" si="758"/>
        <v>7.1263667647711211</v>
      </c>
      <c r="K4717" s="193">
        <f>MAX(0,(F4717-'2031 forecast'!$C$10))</f>
        <v>0.42596007789678048</v>
      </c>
      <c r="L4717" s="193">
        <f>MAX(0,(G4717-'2031 forecast'!$C$10))</f>
        <v>0.65385638702261684</v>
      </c>
      <c r="M4717" s="193">
        <f>MAX(0,(H4717-'2031 forecast'!$C$10))</f>
        <v>0.89017993355656966</v>
      </c>
      <c r="N4717" s="193">
        <f>MAX(0,(I4717-'2031 forecast'!$C$10))</f>
        <v>1.135242343126122</v>
      </c>
      <c r="O4717" s="193">
        <f>MAX(0,(J4717-'2031 forecast'!$C$10))</f>
        <v>1.389366764771121</v>
      </c>
      <c r="P4717" s="175">
        <f t="shared" si="755"/>
        <v>1</v>
      </c>
      <c r="Q4717" s="175" t="str">
        <f t="shared" si="756"/>
        <v/>
      </c>
    </row>
    <row r="4718" spans="1:17" s="1" customFormat="1" x14ac:dyDescent="0.3">
      <c r="A4718" s="189">
        <f t="shared" si="754"/>
        <v>44027.416666655234</v>
      </c>
      <c r="B4718" s="190">
        <f t="shared" si="750"/>
        <v>44027</v>
      </c>
      <c r="C4718" s="1">
        <f t="shared" si="751"/>
        <v>10</v>
      </c>
      <c r="D4718" s="191">
        <v>4.7358824372557011</v>
      </c>
      <c r="E4718" s="192">
        <f t="shared" si="752"/>
        <v>1.6444710999237029E-4</v>
      </c>
      <c r="F4718" s="193">
        <f t="shared" si="753"/>
        <v>7.0610234772260005</v>
      </c>
      <c r="G4718" s="193">
        <f t="shared" si="758"/>
        <v>7.3221287202863854</v>
      </c>
      <c r="H4718" s="193">
        <f t="shared" si="758"/>
        <v>7.5928892134919517</v>
      </c>
      <c r="I4718" s="193">
        <f t="shared" si="758"/>
        <v>7.8736619923976878</v>
      </c>
      <c r="J4718" s="193">
        <f t="shared" si="758"/>
        <v>8.1648172951567108</v>
      </c>
      <c r="K4718" s="193">
        <f>MAX(0,(F4718-'2031 forecast'!$C$10))</f>
        <v>1.3240234772260004</v>
      </c>
      <c r="L4718" s="193">
        <f>MAX(0,(G4718-'2031 forecast'!$C$10))</f>
        <v>1.5851287202863853</v>
      </c>
      <c r="M4718" s="193">
        <f>MAX(0,(H4718-'2031 forecast'!$C$10))</f>
        <v>1.8558892134919516</v>
      </c>
      <c r="N4718" s="193">
        <f>MAX(0,(I4718-'2031 forecast'!$C$10))</f>
        <v>2.1366619923976877</v>
      </c>
      <c r="O4718" s="193">
        <f>MAX(0,(J4718-'2031 forecast'!$C$10))</f>
        <v>2.4278172951567107</v>
      </c>
      <c r="P4718" s="175">
        <f t="shared" si="755"/>
        <v>2</v>
      </c>
      <c r="Q4718" s="175" t="str">
        <f t="shared" si="756"/>
        <v/>
      </c>
    </row>
    <row r="4719" spans="1:17" s="1" customFormat="1" x14ac:dyDescent="0.3">
      <c r="A4719" s="189">
        <f t="shared" si="754"/>
        <v>44027.458333321898</v>
      </c>
      <c r="B4719" s="190">
        <f t="shared" si="750"/>
        <v>44027</v>
      </c>
      <c r="C4719" s="1">
        <f t="shared" si="751"/>
        <v>11</v>
      </c>
      <c r="D4719" s="191">
        <v>4.8939961593262415</v>
      </c>
      <c r="E4719" s="192">
        <f t="shared" si="752"/>
        <v>1.699373950636577E-4</v>
      </c>
      <c r="F4719" s="193">
        <f t="shared" si="753"/>
        <v>7.2967651195499208</v>
      </c>
      <c r="G4719" s="193">
        <f t="shared" si="758"/>
        <v>7.5665877077681243</v>
      </c>
      <c r="H4719" s="193">
        <f t="shared" si="758"/>
        <v>7.8463878994749905</v>
      </c>
      <c r="I4719" s="193">
        <f t="shared" si="758"/>
        <v>8.1365346503314733</v>
      </c>
      <c r="J4719" s="193">
        <f t="shared" si="758"/>
        <v>8.4374105593829292</v>
      </c>
      <c r="K4719" s="193">
        <f>MAX(0,(F4719-'2031 forecast'!$C$10))</f>
        <v>1.5597651195499207</v>
      </c>
      <c r="L4719" s="193">
        <f>MAX(0,(G4719-'2031 forecast'!$C$10))</f>
        <v>1.8295877077681242</v>
      </c>
      <c r="M4719" s="193">
        <f>MAX(0,(H4719-'2031 forecast'!$C$10))</f>
        <v>2.1093878994749904</v>
      </c>
      <c r="N4719" s="193">
        <f>MAX(0,(I4719-'2031 forecast'!$C$10))</f>
        <v>2.3995346503314732</v>
      </c>
      <c r="O4719" s="193">
        <f>MAX(0,(J4719-'2031 forecast'!$C$10))</f>
        <v>2.7004105593829291</v>
      </c>
      <c r="P4719" s="175">
        <f t="shared" si="755"/>
        <v>3</v>
      </c>
      <c r="Q4719" s="175" t="str">
        <f t="shared" si="756"/>
        <v/>
      </c>
    </row>
    <row r="4720" spans="1:17" s="1" customFormat="1" x14ac:dyDescent="0.3">
      <c r="A4720" s="189">
        <f t="shared" si="754"/>
        <v>44027.499999988562</v>
      </c>
      <c r="B4720" s="190">
        <f t="shared" si="750"/>
        <v>44027</v>
      </c>
      <c r="C4720" s="1">
        <f t="shared" si="751"/>
        <v>12</v>
      </c>
      <c r="D4720" s="191">
        <v>4.9316422836287508</v>
      </c>
      <c r="E4720" s="192">
        <f t="shared" si="752"/>
        <v>1.7124460579491659E-4</v>
      </c>
      <c r="F4720" s="193">
        <f t="shared" si="753"/>
        <v>7.3528940820079969</v>
      </c>
      <c r="G4720" s="193">
        <f t="shared" si="758"/>
        <v>7.6247922285971095</v>
      </c>
      <c r="H4720" s="193">
        <f t="shared" si="758"/>
        <v>7.906744729470951</v>
      </c>
      <c r="I4720" s="193">
        <f t="shared" si="758"/>
        <v>8.1991233784109454</v>
      </c>
      <c r="J4720" s="193">
        <f t="shared" si="758"/>
        <v>8.5023137175320276</v>
      </c>
      <c r="K4720" s="193">
        <f>MAX(0,(F4720-'2031 forecast'!$C$10))</f>
        <v>1.6158940820079968</v>
      </c>
      <c r="L4720" s="193">
        <f>MAX(0,(G4720-'2031 forecast'!$C$10))</f>
        <v>1.8877922285971094</v>
      </c>
      <c r="M4720" s="193">
        <f>MAX(0,(H4720-'2031 forecast'!$C$10))</f>
        <v>2.1697447294709509</v>
      </c>
      <c r="N4720" s="193">
        <f>MAX(0,(I4720-'2031 forecast'!$C$10))</f>
        <v>2.4621233784109453</v>
      </c>
      <c r="O4720" s="193">
        <f>MAX(0,(J4720-'2031 forecast'!$C$10))</f>
        <v>2.7653137175320275</v>
      </c>
      <c r="P4720" s="175">
        <f t="shared" si="755"/>
        <v>4</v>
      </c>
      <c r="Q4720" s="175" t="str">
        <f t="shared" si="756"/>
        <v/>
      </c>
    </row>
    <row r="4721" spans="1:17" s="1" customFormat="1" x14ac:dyDescent="0.3">
      <c r="A4721" s="189">
        <f t="shared" si="754"/>
        <v>44027.541666655226</v>
      </c>
      <c r="B4721" s="190">
        <f t="shared" si="750"/>
        <v>44027</v>
      </c>
      <c r="C4721" s="1">
        <f t="shared" si="751"/>
        <v>13</v>
      </c>
      <c r="D4721" s="191">
        <v>5.1048144554202954</v>
      </c>
      <c r="E4721" s="192">
        <f t="shared" si="752"/>
        <v>1.7725777515870759E-4</v>
      </c>
      <c r="F4721" s="193">
        <f t="shared" si="753"/>
        <v>7.6110873093151499</v>
      </c>
      <c r="G4721" s="193">
        <f t="shared" si="758"/>
        <v>7.8925330244104446</v>
      </c>
      <c r="H4721" s="193">
        <f t="shared" si="758"/>
        <v>8.1843861474523756</v>
      </c>
      <c r="I4721" s="193">
        <f t="shared" si="758"/>
        <v>8.4870315275765229</v>
      </c>
      <c r="J4721" s="193">
        <f t="shared" si="758"/>
        <v>8.8008682450178881</v>
      </c>
      <c r="K4721" s="193">
        <f>MAX(0,(F4721-'2031 forecast'!$C$10))</f>
        <v>1.8740873093151498</v>
      </c>
      <c r="L4721" s="193">
        <f>MAX(0,(G4721-'2031 forecast'!$C$10))</f>
        <v>2.1555330244104445</v>
      </c>
      <c r="M4721" s="193">
        <f>MAX(0,(H4721-'2031 forecast'!$C$10))</f>
        <v>2.4473861474523755</v>
      </c>
      <c r="N4721" s="193">
        <f>MAX(0,(I4721-'2031 forecast'!$C$10))</f>
        <v>2.7500315275765228</v>
      </c>
      <c r="O4721" s="193">
        <f>MAX(0,(J4721-'2031 forecast'!$C$10))</f>
        <v>3.063868245017888</v>
      </c>
      <c r="P4721" s="175">
        <f t="shared" si="755"/>
        <v>5</v>
      </c>
      <c r="Q4721" s="175" t="str">
        <f t="shared" si="756"/>
        <v/>
      </c>
    </row>
    <row r="4722" spans="1:17" s="1" customFormat="1" x14ac:dyDescent="0.3">
      <c r="A4722" s="189">
        <f t="shared" si="754"/>
        <v>44027.583333321891</v>
      </c>
      <c r="B4722" s="190">
        <f t="shared" si="750"/>
        <v>44027</v>
      </c>
      <c r="C4722" s="1">
        <f t="shared" si="751"/>
        <v>14</v>
      </c>
      <c r="D4722" s="191">
        <v>5.1198729051412988</v>
      </c>
      <c r="E4722" s="192">
        <f t="shared" si="752"/>
        <v>1.7778065945121114E-4</v>
      </c>
      <c r="F4722" s="193">
        <f t="shared" si="753"/>
        <v>7.6335388942983791</v>
      </c>
      <c r="G4722" s="193">
        <f t="shared" si="758"/>
        <v>7.9158148327420381</v>
      </c>
      <c r="H4722" s="193">
        <f t="shared" si="758"/>
        <v>8.2085288794507587</v>
      </c>
      <c r="I4722" s="193">
        <f t="shared" si="758"/>
        <v>8.5120670188083114</v>
      </c>
      <c r="J4722" s="193">
        <f t="shared" si="758"/>
        <v>8.8268295082775268</v>
      </c>
      <c r="K4722" s="193">
        <f>MAX(0,(F4722-'2031 forecast'!$C$10))</f>
        <v>1.896538894298379</v>
      </c>
      <c r="L4722" s="193">
        <f>MAX(0,(G4722-'2031 forecast'!$C$10))</f>
        <v>2.178814832742038</v>
      </c>
      <c r="M4722" s="193">
        <f>MAX(0,(H4722-'2031 forecast'!$C$10))</f>
        <v>2.4715288794507586</v>
      </c>
      <c r="N4722" s="193">
        <f>MAX(0,(I4722-'2031 forecast'!$C$10))</f>
        <v>2.7750670188083113</v>
      </c>
      <c r="O4722" s="193">
        <f>MAX(0,(J4722-'2031 forecast'!$C$10))</f>
        <v>3.0898295082775267</v>
      </c>
      <c r="P4722" s="175">
        <f t="shared" si="755"/>
        <v>6</v>
      </c>
      <c r="Q4722" s="175" t="str">
        <f t="shared" si="756"/>
        <v/>
      </c>
    </row>
    <row r="4723" spans="1:17" s="1" customFormat="1" x14ac:dyDescent="0.3">
      <c r="A4723" s="189">
        <f t="shared" si="754"/>
        <v>44027.624999988555</v>
      </c>
      <c r="B4723" s="190">
        <f t="shared" si="750"/>
        <v>44027</v>
      </c>
      <c r="C4723" s="1">
        <f t="shared" si="751"/>
        <v>15</v>
      </c>
      <c r="D4723" s="191">
        <v>5.1951651537463173</v>
      </c>
      <c r="E4723" s="192">
        <f t="shared" si="752"/>
        <v>1.8039508091372892E-4</v>
      </c>
      <c r="F4723" s="193">
        <f t="shared" si="753"/>
        <v>7.7457968192145303</v>
      </c>
      <c r="G4723" s="193">
        <f t="shared" si="758"/>
        <v>8.0322238744000085</v>
      </c>
      <c r="H4723" s="193">
        <f t="shared" si="758"/>
        <v>8.3292425394426814</v>
      </c>
      <c r="I4723" s="193">
        <f t="shared" si="758"/>
        <v>8.6372444749672557</v>
      </c>
      <c r="J4723" s="193">
        <f t="shared" si="758"/>
        <v>8.9566358245757236</v>
      </c>
      <c r="K4723" s="193">
        <f>MAX(0,(F4723-'2031 forecast'!$C$10))</f>
        <v>2.0087968192145302</v>
      </c>
      <c r="L4723" s="193">
        <f>MAX(0,(G4723-'2031 forecast'!$C$10))</f>
        <v>2.2952238744000084</v>
      </c>
      <c r="M4723" s="193">
        <f>MAX(0,(H4723-'2031 forecast'!$C$10))</f>
        <v>2.5922425394426813</v>
      </c>
      <c r="N4723" s="193">
        <f>MAX(0,(I4723-'2031 forecast'!$C$10))</f>
        <v>2.9002444749672556</v>
      </c>
      <c r="O4723" s="193">
        <f>MAX(0,(J4723-'2031 forecast'!$C$10))</f>
        <v>3.2196358245757235</v>
      </c>
      <c r="P4723" s="175">
        <f t="shared" si="755"/>
        <v>7</v>
      </c>
      <c r="Q4723" s="175" t="str">
        <f t="shared" si="756"/>
        <v/>
      </c>
    </row>
    <row r="4724" spans="1:17" s="1" customFormat="1" x14ac:dyDescent="0.3">
      <c r="A4724" s="189">
        <f t="shared" si="754"/>
        <v>44027.666666655219</v>
      </c>
      <c r="B4724" s="190">
        <f t="shared" si="750"/>
        <v>44027</v>
      </c>
      <c r="C4724" s="1">
        <f t="shared" si="751"/>
        <v>16</v>
      </c>
      <c r="D4724" s="191">
        <v>5.2177528283278232</v>
      </c>
      <c r="E4724" s="192">
        <f t="shared" si="752"/>
        <v>1.8117940735248427E-4</v>
      </c>
      <c r="F4724" s="193">
        <f t="shared" si="753"/>
        <v>7.7794741966893763</v>
      </c>
      <c r="G4724" s="193">
        <f t="shared" si="758"/>
        <v>8.0671465868973993</v>
      </c>
      <c r="H4724" s="193">
        <f t="shared" si="758"/>
        <v>8.3654566374402588</v>
      </c>
      <c r="I4724" s="193">
        <f t="shared" si="758"/>
        <v>8.6747977118149393</v>
      </c>
      <c r="J4724" s="193">
        <f t="shared" si="758"/>
        <v>8.9955777194651834</v>
      </c>
      <c r="K4724" s="193">
        <f>MAX(0,(F4724-'2031 forecast'!$C$10))</f>
        <v>2.0424741966893762</v>
      </c>
      <c r="L4724" s="193">
        <f>MAX(0,(G4724-'2031 forecast'!$C$10))</f>
        <v>2.3301465868973992</v>
      </c>
      <c r="M4724" s="193">
        <f>MAX(0,(H4724-'2031 forecast'!$C$10))</f>
        <v>2.6284566374402587</v>
      </c>
      <c r="N4724" s="193">
        <f>MAX(0,(I4724-'2031 forecast'!$C$10))</f>
        <v>2.9377977118149392</v>
      </c>
      <c r="O4724" s="193">
        <f>MAX(0,(J4724-'2031 forecast'!$C$10))</f>
        <v>3.2585777194651833</v>
      </c>
      <c r="P4724" s="175">
        <f t="shared" si="755"/>
        <v>8</v>
      </c>
      <c r="Q4724" s="175" t="str">
        <f t="shared" si="756"/>
        <v/>
      </c>
    </row>
    <row r="4725" spans="1:17" s="1" customFormat="1" x14ac:dyDescent="0.3">
      <c r="A4725" s="189">
        <f t="shared" si="754"/>
        <v>44027.708333321883</v>
      </c>
      <c r="B4725" s="190">
        <f t="shared" si="750"/>
        <v>44027</v>
      </c>
      <c r="C4725" s="1">
        <f t="shared" si="751"/>
        <v>17</v>
      </c>
      <c r="D4725" s="191">
        <v>5.052109881396782</v>
      </c>
      <c r="E4725" s="192">
        <f t="shared" si="752"/>
        <v>1.7542768013494513E-4</v>
      </c>
      <c r="F4725" s="193">
        <f t="shared" si="753"/>
        <v>7.5325067618738428</v>
      </c>
      <c r="G4725" s="193">
        <f t="shared" ref="G4725:J4744" si="759">$E4725*G$2</f>
        <v>7.8110466952498658</v>
      </c>
      <c r="H4725" s="193">
        <f t="shared" si="759"/>
        <v>8.0998865854580302</v>
      </c>
      <c r="I4725" s="193">
        <f t="shared" si="759"/>
        <v>8.3994073082652623</v>
      </c>
      <c r="J4725" s="193">
        <f t="shared" si="759"/>
        <v>8.7100038236091493</v>
      </c>
      <c r="K4725" s="193">
        <f>MAX(0,(F4725-'2031 forecast'!$C$10))</f>
        <v>1.7955067618738427</v>
      </c>
      <c r="L4725" s="193">
        <f>MAX(0,(G4725-'2031 forecast'!$C$10))</f>
        <v>2.0740466952498657</v>
      </c>
      <c r="M4725" s="193">
        <f>MAX(0,(H4725-'2031 forecast'!$C$10))</f>
        <v>2.3628865854580301</v>
      </c>
      <c r="N4725" s="193">
        <f>MAX(0,(I4725-'2031 forecast'!$C$10))</f>
        <v>2.6624073082652622</v>
      </c>
      <c r="O4725" s="193">
        <f>MAX(0,(J4725-'2031 forecast'!$C$10))</f>
        <v>2.9730038236091492</v>
      </c>
      <c r="P4725" s="175">
        <f t="shared" si="755"/>
        <v>9</v>
      </c>
      <c r="Q4725" s="175" t="str">
        <f t="shared" si="756"/>
        <v/>
      </c>
    </row>
    <row r="4726" spans="1:17" s="1" customFormat="1" x14ac:dyDescent="0.3">
      <c r="A4726" s="189">
        <f t="shared" si="754"/>
        <v>44027.749999988548</v>
      </c>
      <c r="B4726" s="190">
        <f t="shared" si="750"/>
        <v>44027</v>
      </c>
      <c r="C4726" s="1">
        <f t="shared" si="751"/>
        <v>18</v>
      </c>
      <c r="D4726" s="191">
        <v>4.9090546090472449</v>
      </c>
      <c r="E4726" s="192">
        <f t="shared" si="752"/>
        <v>1.7046027935616124E-4</v>
      </c>
      <c r="F4726" s="193">
        <f t="shared" si="753"/>
        <v>7.3192167045331509</v>
      </c>
      <c r="G4726" s="193">
        <f t="shared" si="759"/>
        <v>7.5898695160997178</v>
      </c>
      <c r="H4726" s="193">
        <f t="shared" si="759"/>
        <v>7.8705306314733736</v>
      </c>
      <c r="I4726" s="193">
        <f t="shared" si="759"/>
        <v>8.1615701415632618</v>
      </c>
      <c r="J4726" s="193">
        <f t="shared" si="759"/>
        <v>8.4633718226425678</v>
      </c>
      <c r="K4726" s="193">
        <f>MAX(0,(F4726-'2031 forecast'!$C$10))</f>
        <v>1.5822167045331508</v>
      </c>
      <c r="L4726" s="193">
        <f>MAX(0,(G4726-'2031 forecast'!$C$10))</f>
        <v>1.8528695160997177</v>
      </c>
      <c r="M4726" s="193">
        <f>MAX(0,(H4726-'2031 forecast'!$C$10))</f>
        <v>2.1335306314733735</v>
      </c>
      <c r="N4726" s="193">
        <f>MAX(0,(I4726-'2031 forecast'!$C$10))</f>
        <v>2.4245701415632617</v>
      </c>
      <c r="O4726" s="193">
        <f>MAX(0,(J4726-'2031 forecast'!$C$10))</f>
        <v>2.7263718226425677</v>
      </c>
      <c r="P4726" s="175">
        <f t="shared" si="755"/>
        <v>10</v>
      </c>
      <c r="Q4726" s="175" t="str">
        <f t="shared" si="756"/>
        <v/>
      </c>
    </row>
    <row r="4727" spans="1:17" s="1" customFormat="1" x14ac:dyDescent="0.3">
      <c r="A4727" s="189">
        <f t="shared" si="754"/>
        <v>44027.791666655212</v>
      </c>
      <c r="B4727" s="190">
        <f t="shared" si="750"/>
        <v>44027</v>
      </c>
      <c r="C4727" s="1">
        <f t="shared" si="751"/>
        <v>19</v>
      </c>
      <c r="D4727" s="191">
        <v>4.758470111837207</v>
      </c>
      <c r="E4727" s="192">
        <f t="shared" si="752"/>
        <v>1.6523143643112565E-4</v>
      </c>
      <c r="F4727" s="193">
        <f t="shared" si="753"/>
        <v>7.0947008547008465</v>
      </c>
      <c r="G4727" s="193">
        <f t="shared" si="759"/>
        <v>7.357051432783777</v>
      </c>
      <c r="H4727" s="193">
        <f t="shared" si="759"/>
        <v>7.629103311489529</v>
      </c>
      <c r="I4727" s="193">
        <f t="shared" si="759"/>
        <v>7.9112152292453715</v>
      </c>
      <c r="J4727" s="193">
        <f t="shared" si="759"/>
        <v>8.2037591900461724</v>
      </c>
      <c r="K4727" s="193">
        <f>MAX(0,(F4727-'2031 forecast'!$C$10))</f>
        <v>1.3577008547008464</v>
      </c>
      <c r="L4727" s="193">
        <f>MAX(0,(G4727-'2031 forecast'!$C$10))</f>
        <v>1.6200514327837769</v>
      </c>
      <c r="M4727" s="193">
        <f>MAX(0,(H4727-'2031 forecast'!$C$10))</f>
        <v>1.8921033114895289</v>
      </c>
      <c r="N4727" s="193">
        <f>MAX(0,(I4727-'2031 forecast'!$C$10))</f>
        <v>2.1742152292453714</v>
      </c>
      <c r="O4727" s="193">
        <f>MAX(0,(J4727-'2031 forecast'!$C$10))</f>
        <v>2.4667591900461723</v>
      </c>
      <c r="P4727" s="175">
        <f t="shared" si="755"/>
        <v>11</v>
      </c>
      <c r="Q4727" s="175" t="str">
        <f t="shared" si="756"/>
        <v/>
      </c>
    </row>
    <row r="4728" spans="1:17" s="1" customFormat="1" x14ac:dyDescent="0.3">
      <c r="A4728" s="189">
        <f t="shared" si="754"/>
        <v>44027.833333321876</v>
      </c>
      <c r="B4728" s="190">
        <f t="shared" si="750"/>
        <v>44027</v>
      </c>
      <c r="C4728" s="1">
        <f t="shared" si="751"/>
        <v>20</v>
      </c>
      <c r="D4728" s="191">
        <v>4.4121257682541204</v>
      </c>
      <c r="E4728" s="192">
        <f t="shared" si="752"/>
        <v>1.5320509770354375E-4</v>
      </c>
      <c r="F4728" s="193">
        <f t="shared" si="753"/>
        <v>6.5783144000865459</v>
      </c>
      <c r="G4728" s="193">
        <f t="shared" si="759"/>
        <v>6.8215698411571113</v>
      </c>
      <c r="H4728" s="193">
        <f t="shared" si="759"/>
        <v>7.0738204755266851</v>
      </c>
      <c r="I4728" s="193">
        <f t="shared" si="759"/>
        <v>7.3353989309142227</v>
      </c>
      <c r="J4728" s="193">
        <f t="shared" si="759"/>
        <v>7.6066501350744584</v>
      </c>
      <c r="K4728" s="193">
        <f>MAX(0,(F4728-'2031 forecast'!$C$10))</f>
        <v>0.84131440008654579</v>
      </c>
      <c r="L4728" s="193">
        <f>MAX(0,(G4728-'2031 forecast'!$C$10))</f>
        <v>1.0845698411571112</v>
      </c>
      <c r="M4728" s="193">
        <f>MAX(0,(H4728-'2031 forecast'!$C$10))</f>
        <v>1.336820475526685</v>
      </c>
      <c r="N4728" s="193">
        <f>MAX(0,(I4728-'2031 forecast'!$C$10))</f>
        <v>1.5983989309142226</v>
      </c>
      <c r="O4728" s="193">
        <f>MAX(0,(J4728-'2031 forecast'!$C$10))</f>
        <v>1.8696501350744583</v>
      </c>
      <c r="P4728" s="175">
        <f t="shared" si="755"/>
        <v>12</v>
      </c>
      <c r="Q4728" s="175" t="str">
        <f t="shared" si="756"/>
        <v/>
      </c>
    </row>
    <row r="4729" spans="1:17" s="1" customFormat="1" x14ac:dyDescent="0.3">
      <c r="A4729" s="189">
        <f t="shared" si="754"/>
        <v>44027.87499998854</v>
      </c>
      <c r="B4729" s="190">
        <f t="shared" si="750"/>
        <v>44027</v>
      </c>
      <c r="C4729" s="1">
        <f t="shared" si="751"/>
        <v>21</v>
      </c>
      <c r="D4729" s="191">
        <v>4.2013074721600656</v>
      </c>
      <c r="E4729" s="192">
        <f t="shared" si="752"/>
        <v>1.4588471760849383E-4</v>
      </c>
      <c r="F4729" s="193">
        <f t="shared" si="753"/>
        <v>6.2639922103213159</v>
      </c>
      <c r="G4729" s="193">
        <f t="shared" si="759"/>
        <v>6.4956245245147892</v>
      </c>
      <c r="H4729" s="193">
        <f t="shared" si="759"/>
        <v>6.7358222275492983</v>
      </c>
      <c r="I4729" s="193">
        <f t="shared" si="759"/>
        <v>6.9849020536691722</v>
      </c>
      <c r="J4729" s="193">
        <f t="shared" si="759"/>
        <v>7.2431924494394986</v>
      </c>
      <c r="K4729" s="193">
        <f>MAX(0,(F4729-'2031 forecast'!$C$10))</f>
        <v>0.52699221032131582</v>
      </c>
      <c r="L4729" s="193">
        <f>MAX(0,(G4729-'2031 forecast'!$C$10))</f>
        <v>0.75862452451478912</v>
      </c>
      <c r="M4729" s="193">
        <f>MAX(0,(H4729-'2031 forecast'!$C$10))</f>
        <v>0.99882222754929817</v>
      </c>
      <c r="N4729" s="193">
        <f>MAX(0,(I4729-'2031 forecast'!$C$10))</f>
        <v>1.2479020536691721</v>
      </c>
      <c r="O4729" s="193">
        <f>MAX(0,(J4729-'2031 forecast'!$C$10))</f>
        <v>1.5061924494394985</v>
      </c>
      <c r="P4729" s="175">
        <f t="shared" si="755"/>
        <v>13</v>
      </c>
      <c r="Q4729" s="175">
        <f t="shared" si="756"/>
        <v>13</v>
      </c>
    </row>
    <row r="4730" spans="1:17" s="1" customFormat="1" x14ac:dyDescent="0.3">
      <c r="A4730" s="189">
        <f t="shared" si="754"/>
        <v>44027.916666655205</v>
      </c>
      <c r="B4730" s="190">
        <f t="shared" si="750"/>
        <v>44027</v>
      </c>
      <c r="C4730" s="1">
        <f t="shared" si="751"/>
        <v>22</v>
      </c>
      <c r="D4730" s="191">
        <v>3.7947293296929629</v>
      </c>
      <c r="E4730" s="192">
        <f t="shared" si="752"/>
        <v>1.3176684171089769E-4</v>
      </c>
      <c r="F4730" s="193">
        <f t="shared" si="753"/>
        <v>5.6577994157740941</v>
      </c>
      <c r="G4730" s="193">
        <f t="shared" si="759"/>
        <v>5.8670156995617466</v>
      </c>
      <c r="H4730" s="193">
        <f t="shared" si="759"/>
        <v>6.0839684635929165</v>
      </c>
      <c r="I4730" s="193">
        <f t="shared" si="759"/>
        <v>6.3089437904108667</v>
      </c>
      <c r="J4730" s="193">
        <f t="shared" si="759"/>
        <v>6.5422383414292264</v>
      </c>
      <c r="K4730" s="193">
        <f>MAX(0,(F4730-'2031 forecast'!$C$10))</f>
        <v>0</v>
      </c>
      <c r="L4730" s="193">
        <f>MAX(0,(G4730-'2031 forecast'!$C$10))</f>
        <v>0.13001569956174652</v>
      </c>
      <c r="M4730" s="193">
        <f>MAX(0,(H4730-'2031 forecast'!$C$10))</f>
        <v>0.34696846359291644</v>
      </c>
      <c r="N4730" s="193">
        <f>MAX(0,(I4730-'2031 forecast'!$C$10))</f>
        <v>0.57194379041086663</v>
      </c>
      <c r="O4730" s="193">
        <f>MAX(0,(J4730-'2031 forecast'!$C$10))</f>
        <v>0.80523834142922635</v>
      </c>
      <c r="P4730" s="175" t="str">
        <f t="shared" si="755"/>
        <v/>
      </c>
      <c r="Q4730" s="175" t="str">
        <f t="shared" si="756"/>
        <v/>
      </c>
    </row>
    <row r="4731" spans="1:17" s="1" customFormat="1" x14ac:dyDescent="0.3">
      <c r="A4731" s="189">
        <f t="shared" si="754"/>
        <v>44027.958333321869</v>
      </c>
      <c r="B4731" s="190">
        <f t="shared" si="750"/>
        <v>44027</v>
      </c>
      <c r="C4731" s="1">
        <f t="shared" si="751"/>
        <v>23</v>
      </c>
      <c r="D4731" s="191">
        <v>3.501089560133388</v>
      </c>
      <c r="E4731" s="192">
        <f t="shared" si="752"/>
        <v>1.215705980070782E-4</v>
      </c>
      <c r="F4731" s="193">
        <f t="shared" si="753"/>
        <v>5.2199935086010969</v>
      </c>
      <c r="G4731" s="193">
        <f t="shared" si="759"/>
        <v>5.4130204370956587</v>
      </c>
      <c r="H4731" s="193">
        <f t="shared" si="759"/>
        <v>5.6131851896244163</v>
      </c>
      <c r="I4731" s="193">
        <f t="shared" si="759"/>
        <v>5.8207517113909777</v>
      </c>
      <c r="J4731" s="193">
        <f t="shared" si="759"/>
        <v>6.0359937078662496</v>
      </c>
      <c r="K4731" s="193">
        <f>MAX(0,(F4731-'2031 forecast'!$C$10))</f>
        <v>0</v>
      </c>
      <c r="L4731" s="193">
        <f>MAX(0,(G4731-'2031 forecast'!$C$10))</f>
        <v>0</v>
      </c>
      <c r="M4731" s="193">
        <f>MAX(0,(H4731-'2031 forecast'!$C$10))</f>
        <v>0</v>
      </c>
      <c r="N4731" s="193">
        <f>MAX(0,(I4731-'2031 forecast'!$C$10))</f>
        <v>8.375171139097759E-2</v>
      </c>
      <c r="O4731" s="193">
        <f>MAX(0,(J4731-'2031 forecast'!$C$10))</f>
        <v>0.29899370786624946</v>
      </c>
      <c r="P4731" s="175" t="str">
        <f t="shared" si="755"/>
        <v/>
      </c>
      <c r="Q4731" s="175" t="str">
        <f t="shared" si="756"/>
        <v/>
      </c>
    </row>
    <row r="4732" spans="1:17" s="1" customFormat="1" x14ac:dyDescent="0.3">
      <c r="A4732" s="189">
        <f t="shared" si="754"/>
        <v>44027.999999988533</v>
      </c>
      <c r="B4732" s="190">
        <f t="shared" si="750"/>
        <v>44027</v>
      </c>
      <c r="C4732" s="1">
        <f t="shared" si="751"/>
        <v>0</v>
      </c>
      <c r="D4732" s="191">
        <v>3.0719237430847794</v>
      </c>
      <c r="E4732" s="192">
        <f t="shared" si="752"/>
        <v>1.0666839567072669E-4</v>
      </c>
      <c r="F4732" s="193">
        <f t="shared" si="753"/>
        <v>4.5801233365790281</v>
      </c>
      <c r="G4732" s="193">
        <f t="shared" si="759"/>
        <v>4.7494888996452236</v>
      </c>
      <c r="H4732" s="193">
        <f t="shared" si="759"/>
        <v>4.9251173276704563</v>
      </c>
      <c r="I4732" s="193">
        <f t="shared" si="759"/>
        <v>5.1072402112849877</v>
      </c>
      <c r="J4732" s="193">
        <f t="shared" si="759"/>
        <v>5.2960977049665168</v>
      </c>
      <c r="K4732" s="193">
        <f>MAX(0,(F4732-'2031 forecast'!$C$10))</f>
        <v>0</v>
      </c>
      <c r="L4732" s="193">
        <f>MAX(0,(G4732-'2031 forecast'!$C$10))</f>
        <v>0</v>
      </c>
      <c r="M4732" s="193">
        <f>MAX(0,(H4732-'2031 forecast'!$C$10))</f>
        <v>0</v>
      </c>
      <c r="N4732" s="193">
        <f>MAX(0,(I4732-'2031 forecast'!$C$10))</f>
        <v>0</v>
      </c>
      <c r="O4732" s="193">
        <f>MAX(0,(J4732-'2031 forecast'!$C$10))</f>
        <v>0</v>
      </c>
      <c r="P4732" s="175" t="str">
        <f t="shared" si="755"/>
        <v/>
      </c>
      <c r="Q4732" s="175" t="str">
        <f t="shared" si="756"/>
        <v/>
      </c>
    </row>
    <row r="4733" spans="1:17" s="1" customFormat="1" x14ac:dyDescent="0.3">
      <c r="A4733" s="189">
        <f t="shared" si="754"/>
        <v>44028.041666655197</v>
      </c>
      <c r="B4733" s="190">
        <f t="shared" si="750"/>
        <v>44028</v>
      </c>
      <c r="C4733" s="1">
        <f t="shared" si="751"/>
        <v>1</v>
      </c>
      <c r="D4733" s="191">
        <v>3.0418068436427714</v>
      </c>
      <c r="E4733" s="192">
        <f t="shared" si="752"/>
        <v>1.0562262708571955E-4</v>
      </c>
      <c r="F4733" s="193">
        <f t="shared" si="753"/>
        <v>4.5352201666125662</v>
      </c>
      <c r="G4733" s="193">
        <f t="shared" si="759"/>
        <v>4.7029252829820338</v>
      </c>
      <c r="H4733" s="193">
        <f t="shared" si="759"/>
        <v>4.8768318636736856</v>
      </c>
      <c r="I4733" s="193">
        <f t="shared" si="759"/>
        <v>5.0571692288214081</v>
      </c>
      <c r="J4733" s="193">
        <f t="shared" si="759"/>
        <v>5.2441751784472359</v>
      </c>
      <c r="K4733" s="193">
        <f>MAX(0,(F4733-'2031 forecast'!$C$10))</f>
        <v>0</v>
      </c>
      <c r="L4733" s="193">
        <f>MAX(0,(G4733-'2031 forecast'!$C$10))</f>
        <v>0</v>
      </c>
      <c r="M4733" s="193">
        <f>MAX(0,(H4733-'2031 forecast'!$C$10))</f>
        <v>0</v>
      </c>
      <c r="N4733" s="193">
        <f>MAX(0,(I4733-'2031 forecast'!$C$10))</f>
        <v>0</v>
      </c>
      <c r="O4733" s="193">
        <f>MAX(0,(J4733-'2031 forecast'!$C$10))</f>
        <v>0</v>
      </c>
      <c r="P4733" s="175" t="str">
        <f t="shared" si="755"/>
        <v/>
      </c>
      <c r="Q4733" s="175" t="str">
        <f t="shared" si="756"/>
        <v/>
      </c>
    </row>
    <row r="4734" spans="1:17" s="1" customFormat="1" x14ac:dyDescent="0.3">
      <c r="A4734" s="189">
        <f t="shared" si="754"/>
        <v>44028.083333321862</v>
      </c>
      <c r="B4734" s="190">
        <f t="shared" si="750"/>
        <v>44028</v>
      </c>
      <c r="C4734" s="1">
        <f t="shared" si="751"/>
        <v>2</v>
      </c>
      <c r="D4734" s="191">
        <v>2.9062807961537369</v>
      </c>
      <c r="E4734" s="192">
        <f t="shared" si="752"/>
        <v>1.0091666845318749E-4</v>
      </c>
      <c r="F4734" s="193">
        <f t="shared" si="753"/>
        <v>4.3331559017634911</v>
      </c>
      <c r="G4734" s="193">
        <f t="shared" si="759"/>
        <v>4.4933890079976857</v>
      </c>
      <c r="H4734" s="193">
        <f t="shared" si="759"/>
        <v>4.659547275688225</v>
      </c>
      <c r="I4734" s="193">
        <f t="shared" si="759"/>
        <v>4.8318498077353054</v>
      </c>
      <c r="J4734" s="193">
        <f t="shared" si="759"/>
        <v>5.0105238091104782</v>
      </c>
      <c r="K4734" s="193">
        <f>MAX(0,(F4734-'2031 forecast'!$C$10))</f>
        <v>0</v>
      </c>
      <c r="L4734" s="193">
        <f>MAX(0,(G4734-'2031 forecast'!$C$10))</f>
        <v>0</v>
      </c>
      <c r="M4734" s="193">
        <f>MAX(0,(H4734-'2031 forecast'!$C$10))</f>
        <v>0</v>
      </c>
      <c r="N4734" s="193">
        <f>MAX(0,(I4734-'2031 forecast'!$C$10))</f>
        <v>0</v>
      </c>
      <c r="O4734" s="193">
        <f>MAX(0,(J4734-'2031 forecast'!$C$10))</f>
        <v>0</v>
      </c>
      <c r="P4734" s="175" t="str">
        <f t="shared" si="755"/>
        <v/>
      </c>
      <c r="Q4734" s="175" t="str">
        <f t="shared" si="756"/>
        <v/>
      </c>
    </row>
    <row r="4735" spans="1:17" s="1" customFormat="1" x14ac:dyDescent="0.3">
      <c r="A4735" s="189">
        <f t="shared" si="754"/>
        <v>44028.124999988526</v>
      </c>
      <c r="B4735" s="190">
        <f t="shared" si="750"/>
        <v>44028</v>
      </c>
      <c r="C4735" s="1">
        <f t="shared" si="751"/>
        <v>3</v>
      </c>
      <c r="D4735" s="191">
        <v>2.8686346718512277</v>
      </c>
      <c r="E4735" s="192">
        <f t="shared" si="752"/>
        <v>9.9609457721928598E-5</v>
      </c>
      <c r="F4735" s="193">
        <f t="shared" si="753"/>
        <v>4.2770269393054159</v>
      </c>
      <c r="G4735" s="193">
        <f t="shared" si="759"/>
        <v>4.4351844871687014</v>
      </c>
      <c r="H4735" s="193">
        <f t="shared" si="759"/>
        <v>4.5991904456922637</v>
      </c>
      <c r="I4735" s="193">
        <f t="shared" si="759"/>
        <v>4.7692610796558332</v>
      </c>
      <c r="J4735" s="193">
        <f t="shared" si="759"/>
        <v>4.9456206509613789</v>
      </c>
      <c r="K4735" s="193">
        <f>MAX(0,(F4735-'2031 forecast'!$C$10))</f>
        <v>0</v>
      </c>
      <c r="L4735" s="193">
        <f>MAX(0,(G4735-'2031 forecast'!$C$10))</f>
        <v>0</v>
      </c>
      <c r="M4735" s="193">
        <f>MAX(0,(H4735-'2031 forecast'!$C$10))</f>
        <v>0</v>
      </c>
      <c r="N4735" s="193">
        <f>MAX(0,(I4735-'2031 forecast'!$C$10))</f>
        <v>0</v>
      </c>
      <c r="O4735" s="193">
        <f>MAX(0,(J4735-'2031 forecast'!$C$10))</f>
        <v>0</v>
      </c>
      <c r="P4735" s="175" t="str">
        <f t="shared" si="755"/>
        <v/>
      </c>
      <c r="Q4735" s="175" t="str">
        <f t="shared" si="756"/>
        <v/>
      </c>
    </row>
    <row r="4736" spans="1:17" s="1" customFormat="1" x14ac:dyDescent="0.3">
      <c r="A4736" s="189">
        <f t="shared" si="754"/>
        <v>44028.16666665519</v>
      </c>
      <c r="B4736" s="190">
        <f t="shared" si="750"/>
        <v>44028</v>
      </c>
      <c r="C4736" s="1">
        <f t="shared" si="751"/>
        <v>4</v>
      </c>
      <c r="D4736" s="191">
        <v>2.8234593226882163</v>
      </c>
      <c r="E4736" s="192">
        <f t="shared" si="752"/>
        <v>9.8040804844417908E-5</v>
      </c>
      <c r="F4736" s="193">
        <f t="shared" si="753"/>
        <v>4.2096721843557239</v>
      </c>
      <c r="G4736" s="193">
        <f t="shared" si="759"/>
        <v>4.3653390621739181</v>
      </c>
      <c r="H4736" s="193">
        <f t="shared" si="759"/>
        <v>4.5267622496971098</v>
      </c>
      <c r="I4736" s="193">
        <f t="shared" si="759"/>
        <v>4.694154605960466</v>
      </c>
      <c r="J4736" s="193">
        <f t="shared" si="759"/>
        <v>4.8677368611824594</v>
      </c>
      <c r="K4736" s="193">
        <f>MAX(0,(F4736-'2031 forecast'!$C$10))</f>
        <v>0</v>
      </c>
      <c r="L4736" s="193">
        <f>MAX(0,(G4736-'2031 forecast'!$C$10))</f>
        <v>0</v>
      </c>
      <c r="M4736" s="193">
        <f>MAX(0,(H4736-'2031 forecast'!$C$10))</f>
        <v>0</v>
      </c>
      <c r="N4736" s="193">
        <f>MAX(0,(I4736-'2031 forecast'!$C$10))</f>
        <v>0</v>
      </c>
      <c r="O4736" s="193">
        <f>MAX(0,(J4736-'2031 forecast'!$C$10))</f>
        <v>0</v>
      </c>
      <c r="P4736" s="175" t="str">
        <f t="shared" si="755"/>
        <v/>
      </c>
      <c r="Q4736" s="175" t="str">
        <f t="shared" si="756"/>
        <v/>
      </c>
    </row>
    <row r="4737" spans="1:17" s="1" customFormat="1" x14ac:dyDescent="0.3">
      <c r="A4737" s="189">
        <f t="shared" si="754"/>
        <v>44028.208333321854</v>
      </c>
      <c r="B4737" s="190">
        <f t="shared" si="750"/>
        <v>44028</v>
      </c>
      <c r="C4737" s="1">
        <f t="shared" si="751"/>
        <v>5</v>
      </c>
      <c r="D4737" s="191">
        <v>2.9740438198982542</v>
      </c>
      <c r="E4737" s="192">
        <f t="shared" si="752"/>
        <v>1.0326964776945352E-4</v>
      </c>
      <c r="F4737" s="193">
        <f t="shared" si="753"/>
        <v>4.4341880341880282</v>
      </c>
      <c r="G4737" s="193">
        <f t="shared" si="759"/>
        <v>4.5981571454898598</v>
      </c>
      <c r="H4737" s="193">
        <f t="shared" si="759"/>
        <v>4.7681895696809553</v>
      </c>
      <c r="I4737" s="193">
        <f t="shared" si="759"/>
        <v>4.9445095182783572</v>
      </c>
      <c r="J4737" s="193">
        <f t="shared" si="759"/>
        <v>5.1273494937788566</v>
      </c>
      <c r="K4737" s="193">
        <f>MAX(0,(F4737-'2031 forecast'!$C$10))</f>
        <v>0</v>
      </c>
      <c r="L4737" s="193">
        <f>MAX(0,(G4737-'2031 forecast'!$C$10))</f>
        <v>0</v>
      </c>
      <c r="M4737" s="193">
        <f>MAX(0,(H4737-'2031 forecast'!$C$10))</f>
        <v>0</v>
      </c>
      <c r="N4737" s="193">
        <f>MAX(0,(I4737-'2031 forecast'!$C$10))</f>
        <v>0</v>
      </c>
      <c r="O4737" s="193">
        <f>MAX(0,(J4737-'2031 forecast'!$C$10))</f>
        <v>0</v>
      </c>
      <c r="P4737" s="175" t="str">
        <f t="shared" si="755"/>
        <v/>
      </c>
      <c r="Q4737" s="175" t="str">
        <f t="shared" si="756"/>
        <v/>
      </c>
    </row>
    <row r="4738" spans="1:17" s="1" customFormat="1" x14ac:dyDescent="0.3">
      <c r="A4738" s="189">
        <f t="shared" si="754"/>
        <v>44028.249999988519</v>
      </c>
      <c r="B4738" s="190">
        <f t="shared" si="750"/>
        <v>44028</v>
      </c>
      <c r="C4738" s="1">
        <f t="shared" si="751"/>
        <v>6</v>
      </c>
      <c r="D4738" s="191">
        <v>3.342975838062848</v>
      </c>
      <c r="E4738" s="192">
        <f t="shared" si="752"/>
        <v>1.1608031293579081E-4</v>
      </c>
      <c r="F4738" s="193">
        <f t="shared" si="753"/>
        <v>4.9842518662771775</v>
      </c>
      <c r="G4738" s="193">
        <f t="shared" si="759"/>
        <v>5.1685614496139189</v>
      </c>
      <c r="H4738" s="193">
        <f t="shared" si="759"/>
        <v>5.3596865036413783</v>
      </c>
      <c r="I4738" s="193">
        <f t="shared" si="759"/>
        <v>5.5578790534571914</v>
      </c>
      <c r="J4738" s="193">
        <f t="shared" si="759"/>
        <v>5.7634004436400321</v>
      </c>
      <c r="K4738" s="193">
        <f>MAX(0,(F4738-'2031 forecast'!$C$10))</f>
        <v>0</v>
      </c>
      <c r="L4738" s="193">
        <f>MAX(0,(G4738-'2031 forecast'!$C$10))</f>
        <v>0</v>
      </c>
      <c r="M4738" s="193">
        <f>MAX(0,(H4738-'2031 forecast'!$C$10))</f>
        <v>0</v>
      </c>
      <c r="N4738" s="193">
        <f>MAX(0,(I4738-'2031 forecast'!$C$10))</f>
        <v>0</v>
      </c>
      <c r="O4738" s="193">
        <f>MAX(0,(J4738-'2031 forecast'!$C$10))</f>
        <v>2.6400443640032023E-2</v>
      </c>
      <c r="P4738" s="175" t="str">
        <f t="shared" si="755"/>
        <v/>
      </c>
      <c r="Q4738" s="175" t="str">
        <f t="shared" si="756"/>
        <v/>
      </c>
    </row>
    <row r="4739" spans="1:17" s="1" customFormat="1" x14ac:dyDescent="0.3">
      <c r="A4739" s="189">
        <f t="shared" si="754"/>
        <v>44028.291666655183</v>
      </c>
      <c r="B4739" s="190">
        <f t="shared" si="750"/>
        <v>44028</v>
      </c>
      <c r="C4739" s="1">
        <f t="shared" si="751"/>
        <v>7</v>
      </c>
      <c r="D4739" s="191">
        <v>3.7269663059484457</v>
      </c>
      <c r="E4739" s="192">
        <f t="shared" si="752"/>
        <v>1.2941386239463163E-4</v>
      </c>
      <c r="F4739" s="193">
        <f t="shared" si="753"/>
        <v>5.5567672833495552</v>
      </c>
      <c r="G4739" s="193">
        <f t="shared" si="759"/>
        <v>5.7622475620695717</v>
      </c>
      <c r="H4739" s="193">
        <f t="shared" si="759"/>
        <v>5.9753261696001845</v>
      </c>
      <c r="I4739" s="193">
        <f t="shared" si="759"/>
        <v>6.1962840798678149</v>
      </c>
      <c r="J4739" s="193">
        <f t="shared" si="759"/>
        <v>6.4254126567608463</v>
      </c>
      <c r="K4739" s="193">
        <f>MAX(0,(F4739-'2031 forecast'!$C$10))</f>
        <v>0</v>
      </c>
      <c r="L4739" s="193">
        <f>MAX(0,(G4739-'2031 forecast'!$C$10))</f>
        <v>2.5247562069571572E-2</v>
      </c>
      <c r="M4739" s="193">
        <f>MAX(0,(H4739-'2031 forecast'!$C$10))</f>
        <v>0.23832616960018438</v>
      </c>
      <c r="N4739" s="193">
        <f>MAX(0,(I4739-'2031 forecast'!$C$10))</f>
        <v>0.45928407986781483</v>
      </c>
      <c r="O4739" s="193">
        <f>MAX(0,(J4739-'2031 forecast'!$C$10))</f>
        <v>0.68841265676084618</v>
      </c>
      <c r="P4739" s="175" t="str">
        <f t="shared" si="755"/>
        <v/>
      </c>
      <c r="Q4739" s="175" t="str">
        <f t="shared" si="756"/>
        <v/>
      </c>
    </row>
    <row r="4740" spans="1:17" s="1" customFormat="1" x14ac:dyDescent="0.3">
      <c r="A4740" s="189">
        <f t="shared" si="754"/>
        <v>44028.333333321847</v>
      </c>
      <c r="B4740" s="190">
        <f t="shared" si="750"/>
        <v>44028</v>
      </c>
      <c r="C4740" s="1">
        <f t="shared" si="751"/>
        <v>8</v>
      </c>
      <c r="D4740" s="191">
        <v>4.1636613478575564</v>
      </c>
      <c r="E4740" s="192">
        <f t="shared" si="752"/>
        <v>1.4457750687723494E-4</v>
      </c>
      <c r="F4740" s="193">
        <f t="shared" si="753"/>
        <v>6.2078632478632407</v>
      </c>
      <c r="G4740" s="193">
        <f t="shared" si="759"/>
        <v>6.437420003685804</v>
      </c>
      <c r="H4740" s="193">
        <f t="shared" si="759"/>
        <v>6.6754653975533378</v>
      </c>
      <c r="I4740" s="193">
        <f t="shared" si="759"/>
        <v>6.9223133255897</v>
      </c>
      <c r="J4740" s="193">
        <f t="shared" si="759"/>
        <v>7.1782892912904002</v>
      </c>
      <c r="K4740" s="193">
        <f>MAX(0,(F4740-'2031 forecast'!$C$10))</f>
        <v>0.47086324786324063</v>
      </c>
      <c r="L4740" s="193">
        <f>MAX(0,(G4740-'2031 forecast'!$C$10))</f>
        <v>0.70042000368580393</v>
      </c>
      <c r="M4740" s="193">
        <f>MAX(0,(H4740-'2031 forecast'!$C$10))</f>
        <v>0.93846539755333769</v>
      </c>
      <c r="N4740" s="193">
        <f>MAX(0,(I4740-'2031 forecast'!$C$10))</f>
        <v>1.1853133255896999</v>
      </c>
      <c r="O4740" s="193">
        <f>MAX(0,(J4740-'2031 forecast'!$C$10))</f>
        <v>1.4412892912904001</v>
      </c>
      <c r="P4740" s="175">
        <f t="shared" si="755"/>
        <v>1</v>
      </c>
      <c r="Q4740" s="175" t="str">
        <f t="shared" si="756"/>
        <v/>
      </c>
    </row>
    <row r="4741" spans="1:17" s="1" customFormat="1" x14ac:dyDescent="0.3">
      <c r="A4741" s="189">
        <f t="shared" si="754"/>
        <v>44028.374999988511</v>
      </c>
      <c r="B4741" s="190">
        <f t="shared" ref="B4741:B4804" si="760">INT(A4741)</f>
        <v>44028</v>
      </c>
      <c r="C4741" s="1">
        <f t="shared" ref="C4741:C4804" si="761">HOUR(A4741)</f>
        <v>9</v>
      </c>
      <c r="D4741" s="191">
        <v>4.4422426676961271</v>
      </c>
      <c r="E4741" s="192">
        <f t="shared" ref="E4741:E4804" si="762">D4741/SUM($D$4:$D$8763)</f>
        <v>1.5425086628855086E-4</v>
      </c>
      <c r="F4741" s="193">
        <f t="shared" ref="F4741:F4804" si="763">E4741*$F$2</f>
        <v>6.623217570053006</v>
      </c>
      <c r="G4741" s="193">
        <f t="shared" si="759"/>
        <v>6.8681334578202984</v>
      </c>
      <c r="H4741" s="193">
        <f t="shared" si="759"/>
        <v>7.1221059395234541</v>
      </c>
      <c r="I4741" s="193">
        <f t="shared" si="759"/>
        <v>7.3854699133778006</v>
      </c>
      <c r="J4741" s="193">
        <f t="shared" si="759"/>
        <v>7.6585726615937375</v>
      </c>
      <c r="K4741" s="193">
        <f>MAX(0,(F4741-'2031 forecast'!$C$10))</f>
        <v>0.88621757005300594</v>
      </c>
      <c r="L4741" s="193">
        <f>MAX(0,(G4741-'2031 forecast'!$C$10))</f>
        <v>1.1311334578202983</v>
      </c>
      <c r="M4741" s="193">
        <f>MAX(0,(H4741-'2031 forecast'!$C$10))</f>
        <v>1.385105939523454</v>
      </c>
      <c r="N4741" s="193">
        <f>MAX(0,(I4741-'2031 forecast'!$C$10))</f>
        <v>1.6484699133778005</v>
      </c>
      <c r="O4741" s="193">
        <f>MAX(0,(J4741-'2031 forecast'!$C$10))</f>
        <v>1.9215726615937374</v>
      </c>
      <c r="P4741" s="175">
        <f t="shared" si="755"/>
        <v>2</v>
      </c>
      <c r="Q4741" s="175" t="str">
        <f t="shared" si="756"/>
        <v/>
      </c>
    </row>
    <row r="4742" spans="1:17" s="1" customFormat="1" x14ac:dyDescent="0.3">
      <c r="A4742" s="189">
        <f t="shared" ref="A4742:A4805" si="764">A4741 + TIME(1,0,0)</f>
        <v>44028.416666655176</v>
      </c>
      <c r="B4742" s="190">
        <f t="shared" si="760"/>
        <v>44028</v>
      </c>
      <c r="C4742" s="1">
        <f t="shared" si="761"/>
        <v>10</v>
      </c>
      <c r="D4742" s="191">
        <v>4.653060963790181</v>
      </c>
      <c r="E4742" s="192">
        <f t="shared" si="762"/>
        <v>1.6157124638360073E-4</v>
      </c>
      <c r="F4742" s="193">
        <f t="shared" si="763"/>
        <v>6.9375397598182333</v>
      </c>
      <c r="G4742" s="193">
        <f t="shared" si="759"/>
        <v>7.1940787744626178</v>
      </c>
      <c r="H4742" s="193">
        <f t="shared" si="759"/>
        <v>7.4601041875008374</v>
      </c>
      <c r="I4742" s="193">
        <f t="shared" si="759"/>
        <v>7.7359667906228484</v>
      </c>
      <c r="J4742" s="193">
        <f t="shared" si="759"/>
        <v>8.0220303472286947</v>
      </c>
      <c r="K4742" s="193">
        <f>MAX(0,(F4742-'2031 forecast'!$C$10))</f>
        <v>1.2005397598182332</v>
      </c>
      <c r="L4742" s="193">
        <f>MAX(0,(G4742-'2031 forecast'!$C$10))</f>
        <v>1.4570787744626177</v>
      </c>
      <c r="M4742" s="193">
        <f>MAX(0,(H4742-'2031 forecast'!$C$10))</f>
        <v>1.7231041875008373</v>
      </c>
      <c r="N4742" s="193">
        <f>MAX(0,(I4742-'2031 forecast'!$C$10))</f>
        <v>1.9989667906228483</v>
      </c>
      <c r="O4742" s="193">
        <f>MAX(0,(J4742-'2031 forecast'!$C$10))</f>
        <v>2.2850303472286946</v>
      </c>
      <c r="P4742" s="175">
        <f t="shared" ref="P4742:P4805" si="765">IF(K4742&gt;0,IF(K4741&gt;0,P4741+1,1),"")</f>
        <v>3</v>
      </c>
      <c r="Q4742" s="175" t="str">
        <f t="shared" ref="Q4742:Q4805" si="766">IF(AND(K4742&gt;0,K4743=0),P4742,"")</f>
        <v/>
      </c>
    </row>
    <row r="4743" spans="1:17" s="1" customFormat="1" x14ac:dyDescent="0.3">
      <c r="A4743" s="189">
        <f t="shared" si="764"/>
        <v>44028.45833332184</v>
      </c>
      <c r="B4743" s="190">
        <f t="shared" si="760"/>
        <v>44028</v>
      </c>
      <c r="C4743" s="1">
        <f t="shared" si="761"/>
        <v>11</v>
      </c>
      <c r="D4743" s="191">
        <v>4.7509408869767054</v>
      </c>
      <c r="E4743" s="192">
        <f t="shared" si="762"/>
        <v>1.6496999428487386E-4</v>
      </c>
      <c r="F4743" s="193">
        <f t="shared" si="763"/>
        <v>7.0834750622092315</v>
      </c>
      <c r="G4743" s="193">
        <f t="shared" si="759"/>
        <v>7.3454105286179798</v>
      </c>
      <c r="H4743" s="193">
        <f t="shared" si="759"/>
        <v>7.6170319454903366</v>
      </c>
      <c r="I4743" s="193">
        <f t="shared" si="759"/>
        <v>7.8986974836294772</v>
      </c>
      <c r="J4743" s="193">
        <f t="shared" si="759"/>
        <v>8.1907785584163513</v>
      </c>
      <c r="K4743" s="193">
        <f>MAX(0,(F4743-'2031 forecast'!$C$10))</f>
        <v>1.3464750622092314</v>
      </c>
      <c r="L4743" s="193">
        <f>MAX(0,(G4743-'2031 forecast'!$C$10))</f>
        <v>1.6084105286179797</v>
      </c>
      <c r="M4743" s="193">
        <f>MAX(0,(H4743-'2031 forecast'!$C$10))</f>
        <v>1.8800319454903365</v>
      </c>
      <c r="N4743" s="193">
        <f>MAX(0,(I4743-'2031 forecast'!$C$10))</f>
        <v>2.1616974836294771</v>
      </c>
      <c r="O4743" s="193">
        <f>MAX(0,(J4743-'2031 forecast'!$C$10))</f>
        <v>2.4537785584163512</v>
      </c>
      <c r="P4743" s="175">
        <f t="shared" si="765"/>
        <v>4</v>
      </c>
      <c r="Q4743" s="175" t="str">
        <f t="shared" si="766"/>
        <v/>
      </c>
    </row>
    <row r="4744" spans="1:17" s="1" customFormat="1" x14ac:dyDescent="0.3">
      <c r="A4744" s="189">
        <f t="shared" si="764"/>
        <v>44028.499999988504</v>
      </c>
      <c r="B4744" s="190">
        <f t="shared" si="760"/>
        <v>44028</v>
      </c>
      <c r="C4744" s="1">
        <f t="shared" si="761"/>
        <v>12</v>
      </c>
      <c r="D4744" s="191">
        <v>4.8262331355817238</v>
      </c>
      <c r="E4744" s="192">
        <f t="shared" si="762"/>
        <v>1.6758441574739167E-4</v>
      </c>
      <c r="F4744" s="193">
        <f t="shared" si="763"/>
        <v>7.1957329871253837</v>
      </c>
      <c r="G4744" s="193">
        <f t="shared" si="759"/>
        <v>7.4618195702759502</v>
      </c>
      <c r="H4744" s="193">
        <f t="shared" si="759"/>
        <v>7.7377456054822593</v>
      </c>
      <c r="I4744" s="193">
        <f t="shared" si="759"/>
        <v>8.0238749397884224</v>
      </c>
      <c r="J4744" s="193">
        <f t="shared" si="759"/>
        <v>8.3205848747145499</v>
      </c>
      <c r="K4744" s="193">
        <f>MAX(0,(F4744-'2031 forecast'!$C$10))</f>
        <v>1.4587329871253836</v>
      </c>
      <c r="L4744" s="193">
        <f>MAX(0,(G4744-'2031 forecast'!$C$10))</f>
        <v>1.7248195702759501</v>
      </c>
      <c r="M4744" s="193">
        <f>MAX(0,(H4744-'2031 forecast'!$C$10))</f>
        <v>2.0007456054822592</v>
      </c>
      <c r="N4744" s="193">
        <f>MAX(0,(I4744-'2031 forecast'!$C$10))</f>
        <v>2.2868749397884223</v>
      </c>
      <c r="O4744" s="193">
        <f>MAX(0,(J4744-'2031 forecast'!$C$10))</f>
        <v>2.5835848747145498</v>
      </c>
      <c r="P4744" s="175">
        <f t="shared" si="765"/>
        <v>5</v>
      </c>
      <c r="Q4744" s="175" t="str">
        <f t="shared" si="766"/>
        <v/>
      </c>
    </row>
    <row r="4745" spans="1:17" s="1" customFormat="1" x14ac:dyDescent="0.3">
      <c r="A4745" s="189">
        <f t="shared" si="764"/>
        <v>44028.541666655168</v>
      </c>
      <c r="B4745" s="190">
        <f t="shared" si="760"/>
        <v>44028</v>
      </c>
      <c r="C4745" s="1">
        <f t="shared" si="761"/>
        <v>13</v>
      </c>
      <c r="D4745" s="191">
        <v>4.7057655378136944</v>
      </c>
      <c r="E4745" s="192">
        <f t="shared" si="762"/>
        <v>1.6340134140736321E-4</v>
      </c>
      <c r="F4745" s="193">
        <f t="shared" si="763"/>
        <v>7.0161203072595413</v>
      </c>
      <c r="G4745" s="193">
        <f t="shared" ref="G4745:J4764" si="767">$E4745*G$2</f>
        <v>7.2755651036231983</v>
      </c>
      <c r="H4745" s="193">
        <f t="shared" si="767"/>
        <v>7.5446037494951845</v>
      </c>
      <c r="I4745" s="193">
        <f t="shared" si="767"/>
        <v>7.8235910099341117</v>
      </c>
      <c r="J4745" s="193">
        <f t="shared" si="767"/>
        <v>8.1128947686374335</v>
      </c>
      <c r="K4745" s="193">
        <f>MAX(0,(F4745-'2031 forecast'!$C$10))</f>
        <v>1.2791203072595412</v>
      </c>
      <c r="L4745" s="193">
        <f>MAX(0,(G4745-'2031 forecast'!$C$10))</f>
        <v>1.5385651036231982</v>
      </c>
      <c r="M4745" s="193">
        <f>MAX(0,(H4745-'2031 forecast'!$C$10))</f>
        <v>1.8076037494951844</v>
      </c>
      <c r="N4745" s="193">
        <f>MAX(0,(I4745-'2031 forecast'!$C$10))</f>
        <v>2.0865910099341116</v>
      </c>
      <c r="O4745" s="193">
        <f>MAX(0,(J4745-'2031 forecast'!$C$10))</f>
        <v>2.3758947686374334</v>
      </c>
      <c r="P4745" s="175">
        <f t="shared" si="765"/>
        <v>6</v>
      </c>
      <c r="Q4745" s="175" t="str">
        <f t="shared" si="766"/>
        <v/>
      </c>
    </row>
    <row r="4746" spans="1:17" s="1" customFormat="1" x14ac:dyDescent="0.3">
      <c r="A4746" s="189">
        <f t="shared" si="764"/>
        <v>44028.583333321832</v>
      </c>
      <c r="B4746" s="190">
        <f t="shared" si="760"/>
        <v>44028</v>
      </c>
      <c r="C4746" s="1">
        <f t="shared" si="761"/>
        <v>14</v>
      </c>
      <c r="D4746" s="191">
        <v>4.5401225908826515</v>
      </c>
      <c r="E4746" s="192">
        <f t="shared" si="762"/>
        <v>1.5764961418982399E-4</v>
      </c>
      <c r="F4746" s="193">
        <f t="shared" si="763"/>
        <v>6.7691528724440042</v>
      </c>
      <c r="G4746" s="193">
        <f t="shared" si="767"/>
        <v>7.0194652119756604</v>
      </c>
      <c r="H4746" s="193">
        <f t="shared" si="767"/>
        <v>7.2790336975129524</v>
      </c>
      <c r="I4746" s="193">
        <f t="shared" si="767"/>
        <v>7.5482006063844294</v>
      </c>
      <c r="J4746" s="193">
        <f t="shared" si="767"/>
        <v>7.827320872781395</v>
      </c>
      <c r="K4746" s="193">
        <f>MAX(0,(F4746-'2031 forecast'!$C$10))</f>
        <v>1.0321528724440041</v>
      </c>
      <c r="L4746" s="193">
        <f>MAX(0,(G4746-'2031 forecast'!$C$10))</f>
        <v>1.2824652119756603</v>
      </c>
      <c r="M4746" s="193">
        <f>MAX(0,(H4746-'2031 forecast'!$C$10))</f>
        <v>1.5420336975129523</v>
      </c>
      <c r="N4746" s="193">
        <f>MAX(0,(I4746-'2031 forecast'!$C$10))</f>
        <v>1.8112006063844293</v>
      </c>
      <c r="O4746" s="193">
        <f>MAX(0,(J4746-'2031 forecast'!$C$10))</f>
        <v>2.0903208727813949</v>
      </c>
      <c r="P4746" s="175">
        <f t="shared" si="765"/>
        <v>7</v>
      </c>
      <c r="Q4746" s="175" t="str">
        <f t="shared" si="766"/>
        <v/>
      </c>
    </row>
    <row r="4747" spans="1:17" s="1" customFormat="1" x14ac:dyDescent="0.3">
      <c r="A4747" s="189">
        <f t="shared" si="764"/>
        <v>44028.624999988497</v>
      </c>
      <c r="B4747" s="190">
        <f t="shared" si="760"/>
        <v>44028</v>
      </c>
      <c r="C4747" s="1">
        <f t="shared" si="761"/>
        <v>15</v>
      </c>
      <c r="D4747" s="191">
        <v>4.487418016859138</v>
      </c>
      <c r="E4747" s="192">
        <f t="shared" si="762"/>
        <v>1.5581951916606151E-4</v>
      </c>
      <c r="F4747" s="193">
        <f t="shared" si="763"/>
        <v>6.6905723250026963</v>
      </c>
      <c r="G4747" s="193">
        <f t="shared" si="767"/>
        <v>6.9379788828150799</v>
      </c>
      <c r="H4747" s="193">
        <f t="shared" si="767"/>
        <v>7.1945341355186061</v>
      </c>
      <c r="I4747" s="193">
        <f t="shared" si="767"/>
        <v>7.4605763870731661</v>
      </c>
      <c r="J4747" s="193">
        <f t="shared" si="767"/>
        <v>7.7364564513726544</v>
      </c>
      <c r="K4747" s="193">
        <f>MAX(0,(F4747-'2031 forecast'!$C$10))</f>
        <v>0.95357232500269618</v>
      </c>
      <c r="L4747" s="193">
        <f>MAX(0,(G4747-'2031 forecast'!$C$10))</f>
        <v>1.2009788828150798</v>
      </c>
      <c r="M4747" s="193">
        <f>MAX(0,(H4747-'2031 forecast'!$C$10))</f>
        <v>1.457534135518606</v>
      </c>
      <c r="N4747" s="193">
        <f>MAX(0,(I4747-'2031 forecast'!$C$10))</f>
        <v>1.723576387073166</v>
      </c>
      <c r="O4747" s="193">
        <f>MAX(0,(J4747-'2031 forecast'!$C$10))</f>
        <v>1.9994564513726543</v>
      </c>
      <c r="P4747" s="175">
        <f t="shared" si="765"/>
        <v>8</v>
      </c>
      <c r="Q4747" s="175" t="str">
        <f t="shared" si="766"/>
        <v/>
      </c>
    </row>
    <row r="4748" spans="1:17" s="1" customFormat="1" x14ac:dyDescent="0.3">
      <c r="A4748" s="189">
        <f t="shared" si="764"/>
        <v>44028.666666655161</v>
      </c>
      <c r="B4748" s="190">
        <f t="shared" si="760"/>
        <v>44028</v>
      </c>
      <c r="C4748" s="1">
        <f t="shared" si="761"/>
        <v>16</v>
      </c>
      <c r="D4748" s="191">
        <v>4.4121257682541204</v>
      </c>
      <c r="E4748" s="192">
        <f t="shared" si="762"/>
        <v>1.5320509770354375E-4</v>
      </c>
      <c r="F4748" s="193">
        <f t="shared" si="763"/>
        <v>6.5783144000865459</v>
      </c>
      <c r="G4748" s="193">
        <f t="shared" si="767"/>
        <v>6.8215698411571113</v>
      </c>
      <c r="H4748" s="193">
        <f t="shared" si="767"/>
        <v>7.0738204755266851</v>
      </c>
      <c r="I4748" s="193">
        <f t="shared" si="767"/>
        <v>7.3353989309142227</v>
      </c>
      <c r="J4748" s="193">
        <f t="shared" si="767"/>
        <v>7.6066501350744584</v>
      </c>
      <c r="K4748" s="193">
        <f>MAX(0,(F4748-'2031 forecast'!$C$10))</f>
        <v>0.84131440008654579</v>
      </c>
      <c r="L4748" s="193">
        <f>MAX(0,(G4748-'2031 forecast'!$C$10))</f>
        <v>1.0845698411571112</v>
      </c>
      <c r="M4748" s="193">
        <f>MAX(0,(H4748-'2031 forecast'!$C$10))</f>
        <v>1.336820475526685</v>
      </c>
      <c r="N4748" s="193">
        <f>MAX(0,(I4748-'2031 forecast'!$C$10))</f>
        <v>1.5983989309142226</v>
      </c>
      <c r="O4748" s="193">
        <f>MAX(0,(J4748-'2031 forecast'!$C$10))</f>
        <v>1.8696501350744583</v>
      </c>
      <c r="P4748" s="175">
        <f t="shared" si="765"/>
        <v>9</v>
      </c>
      <c r="Q4748" s="175" t="str">
        <f t="shared" si="766"/>
        <v/>
      </c>
    </row>
    <row r="4749" spans="1:17" s="1" customFormat="1" x14ac:dyDescent="0.3">
      <c r="A4749" s="189">
        <f t="shared" si="764"/>
        <v>44028.708333321825</v>
      </c>
      <c r="B4749" s="190">
        <f t="shared" si="760"/>
        <v>44028</v>
      </c>
      <c r="C4749" s="1">
        <f t="shared" si="761"/>
        <v>17</v>
      </c>
      <c r="D4749" s="191">
        <v>4.336833519649101</v>
      </c>
      <c r="E4749" s="192">
        <f t="shared" si="762"/>
        <v>1.5059067624102594E-4</v>
      </c>
      <c r="F4749" s="193">
        <f t="shared" si="763"/>
        <v>6.4660564751703928</v>
      </c>
      <c r="G4749" s="193">
        <f t="shared" si="767"/>
        <v>6.70516079949914</v>
      </c>
      <c r="H4749" s="193">
        <f t="shared" si="767"/>
        <v>6.9531068155347624</v>
      </c>
      <c r="I4749" s="193">
        <f t="shared" si="767"/>
        <v>7.2102214747552775</v>
      </c>
      <c r="J4749" s="193">
        <f t="shared" si="767"/>
        <v>7.4768438187762598</v>
      </c>
      <c r="K4749" s="193">
        <f>MAX(0,(F4749-'2031 forecast'!$C$10))</f>
        <v>0.72905647517039274</v>
      </c>
      <c r="L4749" s="193">
        <f>MAX(0,(G4749-'2031 forecast'!$C$10))</f>
        <v>0.96816079949913991</v>
      </c>
      <c r="M4749" s="193">
        <f>MAX(0,(H4749-'2031 forecast'!$C$10))</f>
        <v>1.2161068155347623</v>
      </c>
      <c r="N4749" s="193">
        <f>MAX(0,(I4749-'2031 forecast'!$C$10))</f>
        <v>1.4732214747552774</v>
      </c>
      <c r="O4749" s="193">
        <f>MAX(0,(J4749-'2031 forecast'!$C$10))</f>
        <v>1.7398438187762597</v>
      </c>
      <c r="P4749" s="175">
        <f t="shared" si="765"/>
        <v>10</v>
      </c>
      <c r="Q4749" s="175" t="str">
        <f t="shared" si="766"/>
        <v/>
      </c>
    </row>
    <row r="4750" spans="1:17" s="1" customFormat="1" x14ac:dyDescent="0.3">
      <c r="A4750" s="189">
        <f t="shared" si="764"/>
        <v>44028.749999988489</v>
      </c>
      <c r="B4750" s="190">
        <f t="shared" si="760"/>
        <v>44028</v>
      </c>
      <c r="C4750" s="1">
        <f t="shared" si="761"/>
        <v>18</v>
      </c>
      <c r="D4750" s="191">
        <v>4.1561321229970547</v>
      </c>
      <c r="E4750" s="192">
        <f t="shared" si="762"/>
        <v>1.4431606473098318E-4</v>
      </c>
      <c r="F4750" s="193">
        <f t="shared" si="763"/>
        <v>6.1966374553716266</v>
      </c>
      <c r="G4750" s="193">
        <f t="shared" si="767"/>
        <v>6.4257790995200086</v>
      </c>
      <c r="H4750" s="193">
        <f t="shared" si="767"/>
        <v>6.6633940315541471</v>
      </c>
      <c r="I4750" s="193">
        <f t="shared" si="767"/>
        <v>6.9097955799738067</v>
      </c>
      <c r="J4750" s="193">
        <f t="shared" si="767"/>
        <v>7.1653086596605817</v>
      </c>
      <c r="K4750" s="193">
        <f>MAX(0,(F4750-'2031 forecast'!$C$10))</f>
        <v>0.45963745537162648</v>
      </c>
      <c r="L4750" s="193">
        <f>MAX(0,(G4750-'2031 forecast'!$C$10))</f>
        <v>0.68877909952000849</v>
      </c>
      <c r="M4750" s="193">
        <f>MAX(0,(H4750-'2031 forecast'!$C$10))</f>
        <v>0.92639403155414701</v>
      </c>
      <c r="N4750" s="193">
        <f>MAX(0,(I4750-'2031 forecast'!$C$10))</f>
        <v>1.1727955799738066</v>
      </c>
      <c r="O4750" s="193">
        <f>MAX(0,(J4750-'2031 forecast'!$C$10))</f>
        <v>1.4283086596605816</v>
      </c>
      <c r="P4750" s="175">
        <f t="shared" si="765"/>
        <v>11</v>
      </c>
      <c r="Q4750" s="175" t="str">
        <f t="shared" si="766"/>
        <v/>
      </c>
    </row>
    <row r="4751" spans="1:17" s="1" customFormat="1" x14ac:dyDescent="0.3">
      <c r="A4751" s="189">
        <f t="shared" si="764"/>
        <v>44028.791666655154</v>
      </c>
      <c r="B4751" s="190">
        <f t="shared" si="760"/>
        <v>44028</v>
      </c>
      <c r="C4751" s="1">
        <f t="shared" si="761"/>
        <v>19</v>
      </c>
      <c r="D4751" s="191">
        <v>4.0657814246710311</v>
      </c>
      <c r="E4751" s="192">
        <f t="shared" si="762"/>
        <v>1.4117875897596177E-4</v>
      </c>
      <c r="F4751" s="193">
        <f t="shared" si="763"/>
        <v>6.0619279454722417</v>
      </c>
      <c r="G4751" s="193">
        <f t="shared" si="767"/>
        <v>6.286088249530442</v>
      </c>
      <c r="H4751" s="193">
        <f t="shared" si="767"/>
        <v>6.5185376395638377</v>
      </c>
      <c r="I4751" s="193">
        <f t="shared" si="767"/>
        <v>6.7595826325830703</v>
      </c>
      <c r="J4751" s="193">
        <f t="shared" si="767"/>
        <v>7.0095410801027409</v>
      </c>
      <c r="K4751" s="193">
        <f>MAX(0,(F4751-'2031 forecast'!$C$10))</f>
        <v>0.32492794547224157</v>
      </c>
      <c r="L4751" s="193">
        <f>MAX(0,(G4751-'2031 forecast'!$C$10))</f>
        <v>0.54908824953044189</v>
      </c>
      <c r="M4751" s="193">
        <f>MAX(0,(H4751-'2031 forecast'!$C$10))</f>
        <v>0.78153763956383759</v>
      </c>
      <c r="N4751" s="193">
        <f>MAX(0,(I4751-'2031 forecast'!$C$10))</f>
        <v>1.0225826325830703</v>
      </c>
      <c r="O4751" s="193">
        <f>MAX(0,(J4751-'2031 forecast'!$C$10))</f>
        <v>1.2725410801027408</v>
      </c>
      <c r="P4751" s="175">
        <f t="shared" si="765"/>
        <v>12</v>
      </c>
      <c r="Q4751" s="175" t="str">
        <f t="shared" si="766"/>
        <v/>
      </c>
    </row>
    <row r="4752" spans="1:17" s="1" customFormat="1" x14ac:dyDescent="0.3">
      <c r="A4752" s="189">
        <f t="shared" si="764"/>
        <v>44028.833333321818</v>
      </c>
      <c r="B4752" s="190">
        <f t="shared" si="760"/>
        <v>44028</v>
      </c>
      <c r="C4752" s="1">
        <f t="shared" si="761"/>
        <v>20</v>
      </c>
      <c r="D4752" s="191">
        <v>4.0281353003685219</v>
      </c>
      <c r="E4752" s="192">
        <f t="shared" si="762"/>
        <v>1.3987154824470288E-4</v>
      </c>
      <c r="F4752" s="193">
        <f t="shared" si="763"/>
        <v>6.0057989830141656</v>
      </c>
      <c r="G4752" s="193">
        <f t="shared" si="767"/>
        <v>6.2278837287014568</v>
      </c>
      <c r="H4752" s="193">
        <f t="shared" si="767"/>
        <v>6.4581808095678763</v>
      </c>
      <c r="I4752" s="193">
        <f t="shared" si="767"/>
        <v>6.6969939045035982</v>
      </c>
      <c r="J4752" s="193">
        <f t="shared" si="767"/>
        <v>6.9446379219536425</v>
      </c>
      <c r="K4752" s="193">
        <f>MAX(0,(F4752-'2031 forecast'!$C$10))</f>
        <v>0.26879898301416549</v>
      </c>
      <c r="L4752" s="193">
        <f>MAX(0,(G4752-'2031 forecast'!$C$10))</f>
        <v>0.49088372870145669</v>
      </c>
      <c r="M4752" s="193">
        <f>MAX(0,(H4752-'2031 forecast'!$C$10))</f>
        <v>0.72118080956787622</v>
      </c>
      <c r="N4752" s="193">
        <f>MAX(0,(I4752-'2031 forecast'!$C$10))</f>
        <v>0.95999390450359812</v>
      </c>
      <c r="O4752" s="193">
        <f>MAX(0,(J4752-'2031 forecast'!$C$10))</f>
        <v>1.2076379219536424</v>
      </c>
      <c r="P4752" s="175">
        <f t="shared" si="765"/>
        <v>13</v>
      </c>
      <c r="Q4752" s="175">
        <f t="shared" si="766"/>
        <v>13</v>
      </c>
    </row>
    <row r="4753" spans="1:17" s="1" customFormat="1" x14ac:dyDescent="0.3">
      <c r="A4753" s="189">
        <f t="shared" si="764"/>
        <v>44028.874999988482</v>
      </c>
      <c r="B4753" s="190">
        <f t="shared" si="760"/>
        <v>44028</v>
      </c>
      <c r="C4753" s="1">
        <f t="shared" si="761"/>
        <v>21</v>
      </c>
      <c r="D4753" s="191">
        <v>3.8022585545534646</v>
      </c>
      <c r="E4753" s="192">
        <f t="shared" si="762"/>
        <v>1.3202828385714945E-4</v>
      </c>
      <c r="F4753" s="193">
        <f t="shared" si="763"/>
        <v>5.6690252082657082</v>
      </c>
      <c r="G4753" s="193">
        <f t="shared" si="767"/>
        <v>5.878656603727543</v>
      </c>
      <c r="H4753" s="193">
        <f t="shared" si="767"/>
        <v>6.0960398295921081</v>
      </c>
      <c r="I4753" s="193">
        <f t="shared" si="767"/>
        <v>6.321461536026761</v>
      </c>
      <c r="J4753" s="193">
        <f t="shared" si="767"/>
        <v>6.5552189730590458</v>
      </c>
      <c r="K4753" s="193">
        <f>MAX(0,(F4753-'2031 forecast'!$C$10))</f>
        <v>0</v>
      </c>
      <c r="L4753" s="193">
        <f>MAX(0,(G4753-'2031 forecast'!$C$10))</f>
        <v>0.14165660372754285</v>
      </c>
      <c r="M4753" s="193">
        <f>MAX(0,(H4753-'2031 forecast'!$C$10))</f>
        <v>0.35903982959210801</v>
      </c>
      <c r="N4753" s="193">
        <f>MAX(0,(I4753-'2031 forecast'!$C$10))</f>
        <v>0.58446153602676088</v>
      </c>
      <c r="O4753" s="193">
        <f>MAX(0,(J4753-'2031 forecast'!$C$10))</f>
        <v>0.81821897305904567</v>
      </c>
      <c r="P4753" s="175" t="str">
        <f t="shared" si="765"/>
        <v/>
      </c>
      <c r="Q4753" s="175" t="str">
        <f t="shared" si="766"/>
        <v/>
      </c>
    </row>
    <row r="4754" spans="1:17" s="1" customFormat="1" x14ac:dyDescent="0.3">
      <c r="A4754" s="189">
        <f t="shared" si="764"/>
        <v>44028.916666655146</v>
      </c>
      <c r="B4754" s="190">
        <f t="shared" si="760"/>
        <v>44028</v>
      </c>
      <c r="C4754" s="1">
        <f t="shared" si="761"/>
        <v>22</v>
      </c>
      <c r="D4754" s="191">
        <v>3.5839110335989091</v>
      </c>
      <c r="E4754" s="192">
        <f t="shared" si="762"/>
        <v>1.2444646161584779E-4</v>
      </c>
      <c r="F4754" s="193">
        <f t="shared" si="763"/>
        <v>5.343477226008865</v>
      </c>
      <c r="G4754" s="193">
        <f t="shared" si="767"/>
        <v>5.5410703829194263</v>
      </c>
      <c r="H4754" s="193">
        <f t="shared" si="767"/>
        <v>5.7459702156155315</v>
      </c>
      <c r="I4754" s="193">
        <f t="shared" si="767"/>
        <v>5.958446913165818</v>
      </c>
      <c r="J4754" s="193">
        <f t="shared" si="767"/>
        <v>6.1787806557942684</v>
      </c>
      <c r="K4754" s="193">
        <f>MAX(0,(F4754-'2031 forecast'!$C$10))</f>
        <v>0</v>
      </c>
      <c r="L4754" s="193">
        <f>MAX(0,(G4754-'2031 forecast'!$C$10))</f>
        <v>0</v>
      </c>
      <c r="M4754" s="193">
        <f>MAX(0,(H4754-'2031 forecast'!$C$10))</f>
        <v>8.9702156155313517E-3</v>
      </c>
      <c r="N4754" s="193">
        <f>MAX(0,(I4754-'2031 forecast'!$C$10))</f>
        <v>0.22144691316581788</v>
      </c>
      <c r="O4754" s="193">
        <f>MAX(0,(J4754-'2031 forecast'!$C$10))</f>
        <v>0.44178065579426828</v>
      </c>
      <c r="P4754" s="175" t="str">
        <f t="shared" si="765"/>
        <v/>
      </c>
      <c r="Q4754" s="175" t="str">
        <f t="shared" si="766"/>
        <v/>
      </c>
    </row>
    <row r="4755" spans="1:17" s="1" customFormat="1" x14ac:dyDescent="0.3">
      <c r="A4755" s="189">
        <f t="shared" si="764"/>
        <v>44028.958333321811</v>
      </c>
      <c r="B4755" s="190">
        <f t="shared" si="760"/>
        <v>44028</v>
      </c>
      <c r="C4755" s="1">
        <f t="shared" si="761"/>
        <v>23</v>
      </c>
      <c r="D4755" s="191">
        <v>3.342975838062848</v>
      </c>
      <c r="E4755" s="192">
        <f t="shared" si="762"/>
        <v>1.1608031293579081E-4</v>
      </c>
      <c r="F4755" s="193">
        <f t="shared" si="763"/>
        <v>4.9842518662771775</v>
      </c>
      <c r="G4755" s="193">
        <f t="shared" si="767"/>
        <v>5.1685614496139189</v>
      </c>
      <c r="H4755" s="193">
        <f t="shared" si="767"/>
        <v>5.3596865036413783</v>
      </c>
      <c r="I4755" s="193">
        <f t="shared" si="767"/>
        <v>5.5578790534571914</v>
      </c>
      <c r="J4755" s="193">
        <f t="shared" si="767"/>
        <v>5.7634004436400321</v>
      </c>
      <c r="K4755" s="193">
        <f>MAX(0,(F4755-'2031 forecast'!$C$10))</f>
        <v>0</v>
      </c>
      <c r="L4755" s="193">
        <f>MAX(0,(G4755-'2031 forecast'!$C$10))</f>
        <v>0</v>
      </c>
      <c r="M4755" s="193">
        <f>MAX(0,(H4755-'2031 forecast'!$C$10))</f>
        <v>0</v>
      </c>
      <c r="N4755" s="193">
        <f>MAX(0,(I4755-'2031 forecast'!$C$10))</f>
        <v>0</v>
      </c>
      <c r="O4755" s="193">
        <f>MAX(0,(J4755-'2031 forecast'!$C$10))</f>
        <v>2.6400443640032023E-2</v>
      </c>
      <c r="P4755" s="175" t="str">
        <f t="shared" si="765"/>
        <v/>
      </c>
      <c r="Q4755" s="175" t="str">
        <f t="shared" si="766"/>
        <v/>
      </c>
    </row>
    <row r="4756" spans="1:17" s="1" customFormat="1" x14ac:dyDescent="0.3">
      <c r="A4756" s="189">
        <f t="shared" si="764"/>
        <v>44028.999999988475</v>
      </c>
      <c r="B4756" s="190">
        <f t="shared" si="760"/>
        <v>44028</v>
      </c>
      <c r="C4756" s="1">
        <f t="shared" si="761"/>
        <v>0</v>
      </c>
      <c r="D4756" s="191">
        <v>3.1848621159923081</v>
      </c>
      <c r="E4756" s="192">
        <f t="shared" si="762"/>
        <v>1.105900278645034E-4</v>
      </c>
      <c r="F4756" s="193">
        <f t="shared" si="763"/>
        <v>4.7485102239532564</v>
      </c>
      <c r="G4756" s="193">
        <f t="shared" si="767"/>
        <v>4.9241024621321801</v>
      </c>
      <c r="H4756" s="193">
        <f t="shared" si="767"/>
        <v>5.1061878176583395</v>
      </c>
      <c r="I4756" s="193">
        <f t="shared" si="767"/>
        <v>5.295006395523405</v>
      </c>
      <c r="J4756" s="193">
        <f t="shared" si="767"/>
        <v>5.4908071794138147</v>
      </c>
      <c r="K4756" s="193">
        <f>MAX(0,(F4756-'2031 forecast'!$C$10))</f>
        <v>0</v>
      </c>
      <c r="L4756" s="193">
        <f>MAX(0,(G4756-'2031 forecast'!$C$10))</f>
        <v>0</v>
      </c>
      <c r="M4756" s="193">
        <f>MAX(0,(H4756-'2031 forecast'!$C$10))</f>
        <v>0</v>
      </c>
      <c r="N4756" s="193">
        <f>MAX(0,(I4756-'2031 forecast'!$C$10))</f>
        <v>0</v>
      </c>
      <c r="O4756" s="193">
        <f>MAX(0,(J4756-'2031 forecast'!$C$10))</f>
        <v>0</v>
      </c>
      <c r="P4756" s="175" t="str">
        <f t="shared" si="765"/>
        <v/>
      </c>
      <c r="Q4756" s="175" t="str">
        <f t="shared" si="766"/>
        <v/>
      </c>
    </row>
    <row r="4757" spans="1:17" s="1" customFormat="1" x14ac:dyDescent="0.3">
      <c r="A4757" s="189">
        <f t="shared" si="764"/>
        <v>44029.041666655139</v>
      </c>
      <c r="B4757" s="190">
        <f t="shared" si="760"/>
        <v>44029</v>
      </c>
      <c r="C4757" s="1">
        <f t="shared" si="761"/>
        <v>1</v>
      </c>
      <c r="D4757" s="191">
        <v>3.0116899442007643</v>
      </c>
      <c r="E4757" s="192">
        <f t="shared" si="762"/>
        <v>1.0457685850071245E-4</v>
      </c>
      <c r="F4757" s="193">
        <f t="shared" si="763"/>
        <v>4.4903169966461061</v>
      </c>
      <c r="G4757" s="193">
        <f t="shared" si="767"/>
        <v>4.6563616663188467</v>
      </c>
      <c r="H4757" s="193">
        <f t="shared" si="767"/>
        <v>4.8285463996769176</v>
      </c>
      <c r="I4757" s="193">
        <f t="shared" si="767"/>
        <v>5.0070982463578311</v>
      </c>
      <c r="J4757" s="193">
        <f t="shared" si="767"/>
        <v>5.1922526519279577</v>
      </c>
      <c r="K4757" s="193">
        <f>MAX(0,(F4757-'2031 forecast'!$C$10))</f>
        <v>0</v>
      </c>
      <c r="L4757" s="193">
        <f>MAX(0,(G4757-'2031 forecast'!$C$10))</f>
        <v>0</v>
      </c>
      <c r="M4757" s="193">
        <f>MAX(0,(H4757-'2031 forecast'!$C$10))</f>
        <v>0</v>
      </c>
      <c r="N4757" s="193">
        <f>MAX(0,(I4757-'2031 forecast'!$C$10))</f>
        <v>0</v>
      </c>
      <c r="O4757" s="193">
        <f>MAX(0,(J4757-'2031 forecast'!$C$10))</f>
        <v>0</v>
      </c>
      <c r="P4757" s="175" t="str">
        <f t="shared" si="765"/>
        <v/>
      </c>
      <c r="Q4757" s="175" t="str">
        <f t="shared" si="766"/>
        <v/>
      </c>
    </row>
    <row r="4758" spans="1:17" s="1" customFormat="1" x14ac:dyDescent="0.3">
      <c r="A4758" s="189">
        <f t="shared" si="764"/>
        <v>44029.083333321803</v>
      </c>
      <c r="B4758" s="190">
        <f t="shared" si="760"/>
        <v>44029</v>
      </c>
      <c r="C4758" s="1">
        <f t="shared" si="761"/>
        <v>2</v>
      </c>
      <c r="D4758" s="191">
        <v>2.9213392458747411</v>
      </c>
      <c r="E4758" s="192">
        <f t="shared" si="762"/>
        <v>1.0143955274569106E-4</v>
      </c>
      <c r="F4758" s="193">
        <f t="shared" si="763"/>
        <v>4.355607486746722</v>
      </c>
      <c r="G4758" s="193">
        <f t="shared" si="767"/>
        <v>4.5166708163292801</v>
      </c>
      <c r="H4758" s="193">
        <f t="shared" si="767"/>
        <v>4.6836900076866099</v>
      </c>
      <c r="I4758" s="193">
        <f t="shared" si="767"/>
        <v>4.8568852989670948</v>
      </c>
      <c r="J4758" s="193">
        <f t="shared" si="767"/>
        <v>5.0364850723701178</v>
      </c>
      <c r="K4758" s="193">
        <f>MAX(0,(F4758-'2031 forecast'!$C$10))</f>
        <v>0</v>
      </c>
      <c r="L4758" s="193">
        <f>MAX(0,(G4758-'2031 forecast'!$C$10))</f>
        <v>0</v>
      </c>
      <c r="M4758" s="193">
        <f>MAX(0,(H4758-'2031 forecast'!$C$10))</f>
        <v>0</v>
      </c>
      <c r="N4758" s="193">
        <f>MAX(0,(I4758-'2031 forecast'!$C$10))</f>
        <v>0</v>
      </c>
      <c r="O4758" s="193">
        <f>MAX(0,(J4758-'2031 forecast'!$C$10))</f>
        <v>0</v>
      </c>
      <c r="P4758" s="175" t="str">
        <f t="shared" si="765"/>
        <v/>
      </c>
      <c r="Q4758" s="175" t="str">
        <f t="shared" si="766"/>
        <v/>
      </c>
    </row>
    <row r="4759" spans="1:17" s="1" customFormat="1" x14ac:dyDescent="0.3">
      <c r="A4759" s="189">
        <f t="shared" si="764"/>
        <v>44029.124999988468</v>
      </c>
      <c r="B4759" s="190">
        <f t="shared" si="760"/>
        <v>44029</v>
      </c>
      <c r="C4759" s="1">
        <f t="shared" si="761"/>
        <v>3</v>
      </c>
      <c r="D4759" s="191">
        <v>2.943926920456247</v>
      </c>
      <c r="E4759" s="192">
        <f t="shared" si="762"/>
        <v>1.0222387918444641E-4</v>
      </c>
      <c r="F4759" s="193">
        <f t="shared" si="763"/>
        <v>4.389284864221568</v>
      </c>
      <c r="G4759" s="193">
        <f t="shared" si="767"/>
        <v>4.5515935288266727</v>
      </c>
      <c r="H4759" s="193">
        <f t="shared" si="767"/>
        <v>4.7199041056841864</v>
      </c>
      <c r="I4759" s="193">
        <f t="shared" si="767"/>
        <v>4.8944385358147793</v>
      </c>
      <c r="J4759" s="193">
        <f t="shared" si="767"/>
        <v>5.0754269672595784</v>
      </c>
      <c r="K4759" s="193">
        <f>MAX(0,(F4759-'2031 forecast'!$C$10))</f>
        <v>0</v>
      </c>
      <c r="L4759" s="193">
        <f>MAX(0,(G4759-'2031 forecast'!$C$10))</f>
        <v>0</v>
      </c>
      <c r="M4759" s="193">
        <f>MAX(0,(H4759-'2031 forecast'!$C$10))</f>
        <v>0</v>
      </c>
      <c r="N4759" s="193">
        <f>MAX(0,(I4759-'2031 forecast'!$C$10))</f>
        <v>0</v>
      </c>
      <c r="O4759" s="193">
        <f>MAX(0,(J4759-'2031 forecast'!$C$10))</f>
        <v>0</v>
      </c>
      <c r="P4759" s="175" t="str">
        <f t="shared" si="765"/>
        <v/>
      </c>
      <c r="Q4759" s="175" t="str">
        <f t="shared" si="766"/>
        <v/>
      </c>
    </row>
    <row r="4760" spans="1:17" s="1" customFormat="1" x14ac:dyDescent="0.3">
      <c r="A4760" s="189">
        <f t="shared" si="764"/>
        <v>44029.166666655132</v>
      </c>
      <c r="B4760" s="190">
        <f t="shared" si="760"/>
        <v>44029</v>
      </c>
      <c r="C4760" s="1">
        <f t="shared" si="761"/>
        <v>4</v>
      </c>
      <c r="D4760" s="191">
        <v>2.9815730447587567</v>
      </c>
      <c r="E4760" s="192">
        <f t="shared" si="762"/>
        <v>1.0353108991570533E-4</v>
      </c>
      <c r="F4760" s="193">
        <f t="shared" si="763"/>
        <v>4.445413826679645</v>
      </c>
      <c r="G4760" s="193">
        <f t="shared" si="767"/>
        <v>4.6097980496556588</v>
      </c>
      <c r="H4760" s="193">
        <f t="shared" si="767"/>
        <v>4.7802609356801486</v>
      </c>
      <c r="I4760" s="193">
        <f t="shared" si="767"/>
        <v>4.9570272638942532</v>
      </c>
      <c r="J4760" s="193">
        <f t="shared" si="767"/>
        <v>5.1403301254086786</v>
      </c>
      <c r="K4760" s="193">
        <f>MAX(0,(F4760-'2031 forecast'!$C$10))</f>
        <v>0</v>
      </c>
      <c r="L4760" s="193">
        <f>MAX(0,(G4760-'2031 forecast'!$C$10))</f>
        <v>0</v>
      </c>
      <c r="M4760" s="193">
        <f>MAX(0,(H4760-'2031 forecast'!$C$10))</f>
        <v>0</v>
      </c>
      <c r="N4760" s="193">
        <f>MAX(0,(I4760-'2031 forecast'!$C$10))</f>
        <v>0</v>
      </c>
      <c r="O4760" s="193">
        <f>MAX(0,(J4760-'2031 forecast'!$C$10))</f>
        <v>0</v>
      </c>
      <c r="P4760" s="175" t="str">
        <f t="shared" si="765"/>
        <v/>
      </c>
      <c r="Q4760" s="175" t="str">
        <f t="shared" si="766"/>
        <v/>
      </c>
    </row>
    <row r="4761" spans="1:17" s="1" customFormat="1" x14ac:dyDescent="0.3">
      <c r="A4761" s="189">
        <f t="shared" si="764"/>
        <v>44029.208333321796</v>
      </c>
      <c r="B4761" s="190">
        <f t="shared" si="760"/>
        <v>44029</v>
      </c>
      <c r="C4761" s="1">
        <f t="shared" si="761"/>
        <v>5</v>
      </c>
      <c r="D4761" s="191">
        <v>3.102040642526787</v>
      </c>
      <c r="E4761" s="192">
        <f t="shared" si="762"/>
        <v>1.0771416425573382E-4</v>
      </c>
      <c r="F4761" s="193">
        <f t="shared" si="763"/>
        <v>4.6250265065454892</v>
      </c>
      <c r="G4761" s="193">
        <f t="shared" si="767"/>
        <v>4.7960525163084116</v>
      </c>
      <c r="H4761" s="193">
        <f t="shared" si="767"/>
        <v>4.9734027916672252</v>
      </c>
      <c r="I4761" s="193">
        <f t="shared" si="767"/>
        <v>5.1573111937485656</v>
      </c>
      <c r="J4761" s="193">
        <f t="shared" si="767"/>
        <v>5.3480202314857959</v>
      </c>
      <c r="K4761" s="193">
        <f>MAX(0,(F4761-'2031 forecast'!$C$10))</f>
        <v>0</v>
      </c>
      <c r="L4761" s="193">
        <f>MAX(0,(G4761-'2031 forecast'!$C$10))</f>
        <v>0</v>
      </c>
      <c r="M4761" s="193">
        <f>MAX(0,(H4761-'2031 forecast'!$C$10))</f>
        <v>0</v>
      </c>
      <c r="N4761" s="193">
        <f>MAX(0,(I4761-'2031 forecast'!$C$10))</f>
        <v>0</v>
      </c>
      <c r="O4761" s="193">
        <f>MAX(0,(J4761-'2031 forecast'!$C$10))</f>
        <v>0</v>
      </c>
      <c r="P4761" s="175" t="str">
        <f t="shared" si="765"/>
        <v/>
      </c>
      <c r="Q4761" s="175" t="str">
        <f t="shared" si="766"/>
        <v/>
      </c>
    </row>
    <row r="4762" spans="1:17" s="1" customFormat="1" x14ac:dyDescent="0.3">
      <c r="A4762" s="189">
        <f t="shared" si="764"/>
        <v>44029.24999998846</v>
      </c>
      <c r="B4762" s="190">
        <f t="shared" si="760"/>
        <v>44029</v>
      </c>
      <c r="C4762" s="1">
        <f t="shared" si="761"/>
        <v>6</v>
      </c>
      <c r="D4762" s="191">
        <v>3.2450959148763232</v>
      </c>
      <c r="E4762" s="192">
        <f t="shared" si="762"/>
        <v>1.1268156503451764E-4</v>
      </c>
      <c r="F4762" s="193">
        <f t="shared" si="763"/>
        <v>4.8383165638861785</v>
      </c>
      <c r="G4762" s="193">
        <f t="shared" si="767"/>
        <v>5.017229695458556</v>
      </c>
      <c r="H4762" s="193">
        <f t="shared" si="767"/>
        <v>5.2027587456518782</v>
      </c>
      <c r="I4762" s="193">
        <f t="shared" si="767"/>
        <v>5.3951483604505617</v>
      </c>
      <c r="J4762" s="193">
        <f t="shared" si="767"/>
        <v>5.5946522324523729</v>
      </c>
      <c r="K4762" s="193">
        <f>MAX(0,(F4762-'2031 forecast'!$C$10))</f>
        <v>0</v>
      </c>
      <c r="L4762" s="193">
        <f>MAX(0,(G4762-'2031 forecast'!$C$10))</f>
        <v>0</v>
      </c>
      <c r="M4762" s="193">
        <f>MAX(0,(H4762-'2031 forecast'!$C$10))</f>
        <v>0</v>
      </c>
      <c r="N4762" s="193">
        <f>MAX(0,(I4762-'2031 forecast'!$C$10))</f>
        <v>0</v>
      </c>
      <c r="O4762" s="193">
        <f>MAX(0,(J4762-'2031 forecast'!$C$10))</f>
        <v>0</v>
      </c>
      <c r="P4762" s="175" t="str">
        <f t="shared" si="765"/>
        <v/>
      </c>
      <c r="Q4762" s="175" t="str">
        <f t="shared" si="766"/>
        <v/>
      </c>
    </row>
    <row r="4763" spans="1:17" s="1" customFormat="1" x14ac:dyDescent="0.3">
      <c r="A4763" s="189">
        <f t="shared" si="764"/>
        <v>44029.291666655125</v>
      </c>
      <c r="B4763" s="190">
        <f t="shared" si="760"/>
        <v>44029</v>
      </c>
      <c r="C4763" s="1">
        <f t="shared" si="761"/>
        <v>7</v>
      </c>
      <c r="D4763" s="191">
        <v>3.5236772347148939</v>
      </c>
      <c r="E4763" s="192">
        <f t="shared" si="762"/>
        <v>1.2235492444583355E-4</v>
      </c>
      <c r="F4763" s="193">
        <f t="shared" si="763"/>
        <v>5.2536708860759438</v>
      </c>
      <c r="G4763" s="193">
        <f t="shared" si="767"/>
        <v>5.4479431495930504</v>
      </c>
      <c r="H4763" s="193">
        <f t="shared" si="767"/>
        <v>5.6493992876219936</v>
      </c>
      <c r="I4763" s="193">
        <f t="shared" si="767"/>
        <v>5.8583049482386613</v>
      </c>
      <c r="J4763" s="193">
        <f t="shared" si="767"/>
        <v>6.0749356027557093</v>
      </c>
      <c r="K4763" s="193">
        <f>MAX(0,(F4763-'2031 forecast'!$C$10))</f>
        <v>0</v>
      </c>
      <c r="L4763" s="193">
        <f>MAX(0,(G4763-'2031 forecast'!$C$10))</f>
        <v>0</v>
      </c>
      <c r="M4763" s="193">
        <f>MAX(0,(H4763-'2031 forecast'!$C$10))</f>
        <v>0</v>
      </c>
      <c r="N4763" s="193">
        <f>MAX(0,(I4763-'2031 forecast'!$C$10))</f>
        <v>0.12130494823866123</v>
      </c>
      <c r="O4763" s="193">
        <f>MAX(0,(J4763-'2031 forecast'!$C$10))</f>
        <v>0.33793560275570922</v>
      </c>
      <c r="P4763" s="175" t="str">
        <f t="shared" si="765"/>
        <v/>
      </c>
      <c r="Q4763" s="175" t="str">
        <f t="shared" si="766"/>
        <v/>
      </c>
    </row>
    <row r="4764" spans="1:17" s="1" customFormat="1" x14ac:dyDescent="0.3">
      <c r="A4764" s="189">
        <f t="shared" si="764"/>
        <v>44029.333333321789</v>
      </c>
      <c r="B4764" s="190">
        <f t="shared" si="760"/>
        <v>44029</v>
      </c>
      <c r="C4764" s="1">
        <f t="shared" si="761"/>
        <v>8</v>
      </c>
      <c r="D4764" s="191">
        <v>4.0130768506475176</v>
      </c>
      <c r="E4764" s="192">
        <f t="shared" si="762"/>
        <v>1.3934866395219931E-4</v>
      </c>
      <c r="F4764" s="193">
        <f t="shared" si="763"/>
        <v>5.9833473980309355</v>
      </c>
      <c r="G4764" s="193">
        <f t="shared" si="767"/>
        <v>6.2046019203698624</v>
      </c>
      <c r="H4764" s="193">
        <f t="shared" si="767"/>
        <v>6.4340380775694923</v>
      </c>
      <c r="I4764" s="193">
        <f t="shared" si="767"/>
        <v>6.6719584132718088</v>
      </c>
      <c r="J4764" s="193">
        <f t="shared" si="767"/>
        <v>6.9186766586940021</v>
      </c>
      <c r="K4764" s="193">
        <f>MAX(0,(F4764-'2031 forecast'!$C$10))</f>
        <v>0.24634739803093542</v>
      </c>
      <c r="L4764" s="193">
        <f>MAX(0,(G4764-'2031 forecast'!$C$10))</f>
        <v>0.46760192036986226</v>
      </c>
      <c r="M4764" s="193">
        <f>MAX(0,(H4764-'2031 forecast'!$C$10))</f>
        <v>0.69703807756949221</v>
      </c>
      <c r="N4764" s="193">
        <f>MAX(0,(I4764-'2031 forecast'!$C$10))</f>
        <v>0.93495841327180873</v>
      </c>
      <c r="O4764" s="193">
        <f>MAX(0,(J4764-'2031 forecast'!$C$10))</f>
        <v>1.181676658694002</v>
      </c>
      <c r="P4764" s="175">
        <f t="shared" si="765"/>
        <v>1</v>
      </c>
      <c r="Q4764" s="175" t="str">
        <f t="shared" si="766"/>
        <v/>
      </c>
    </row>
    <row r="4765" spans="1:17" s="1" customFormat="1" x14ac:dyDescent="0.3">
      <c r="A4765" s="189">
        <f t="shared" si="764"/>
        <v>44029.374999988453</v>
      </c>
      <c r="B4765" s="190">
        <f t="shared" si="760"/>
        <v>44029</v>
      </c>
      <c r="C4765" s="1">
        <f t="shared" si="761"/>
        <v>9</v>
      </c>
      <c r="D4765" s="191">
        <v>4.4196549931146212</v>
      </c>
      <c r="E4765" s="192">
        <f t="shared" si="762"/>
        <v>1.5346653984979551E-4</v>
      </c>
      <c r="F4765" s="193">
        <f t="shared" si="763"/>
        <v>6.58954019257816</v>
      </c>
      <c r="G4765" s="193">
        <f t="shared" ref="G4765:J4784" si="768">$E4765*G$2</f>
        <v>6.8332107453229067</v>
      </c>
      <c r="H4765" s="193">
        <f t="shared" si="768"/>
        <v>7.0858918415258767</v>
      </c>
      <c r="I4765" s="193">
        <f t="shared" si="768"/>
        <v>7.347916676530116</v>
      </c>
      <c r="J4765" s="193">
        <f t="shared" si="768"/>
        <v>7.6196307667042769</v>
      </c>
      <c r="K4765" s="193">
        <f>MAX(0,(F4765-'2031 forecast'!$C$10))</f>
        <v>0.85254019257815994</v>
      </c>
      <c r="L4765" s="193">
        <f>MAX(0,(G4765-'2031 forecast'!$C$10))</f>
        <v>1.0962107453229066</v>
      </c>
      <c r="M4765" s="193">
        <f>MAX(0,(H4765-'2031 forecast'!$C$10))</f>
        <v>1.3488918415258766</v>
      </c>
      <c r="N4765" s="193">
        <f>MAX(0,(I4765-'2031 forecast'!$C$10))</f>
        <v>1.6109166765301159</v>
      </c>
      <c r="O4765" s="193">
        <f>MAX(0,(J4765-'2031 forecast'!$C$10))</f>
        <v>1.8826307667042768</v>
      </c>
      <c r="P4765" s="175">
        <f t="shared" si="765"/>
        <v>2</v>
      </c>
      <c r="Q4765" s="175" t="str">
        <f t="shared" si="766"/>
        <v/>
      </c>
    </row>
    <row r="4766" spans="1:17" s="1" customFormat="1" x14ac:dyDescent="0.3">
      <c r="A4766" s="189">
        <f t="shared" si="764"/>
        <v>44029.416666655117</v>
      </c>
      <c r="B4766" s="190">
        <f t="shared" si="760"/>
        <v>44029</v>
      </c>
      <c r="C4766" s="1">
        <f t="shared" si="761"/>
        <v>10</v>
      </c>
      <c r="D4766" s="191">
        <v>4.5928271649061649</v>
      </c>
      <c r="E4766" s="192">
        <f t="shared" si="762"/>
        <v>1.5947970921358645E-4</v>
      </c>
      <c r="F4766" s="193">
        <f t="shared" si="763"/>
        <v>6.8477334198853104</v>
      </c>
      <c r="G4766" s="193">
        <f t="shared" si="768"/>
        <v>7.1009515411362401</v>
      </c>
      <c r="H4766" s="193">
        <f t="shared" si="768"/>
        <v>7.3635332595072986</v>
      </c>
      <c r="I4766" s="193">
        <f t="shared" si="768"/>
        <v>7.6358248256956909</v>
      </c>
      <c r="J4766" s="193">
        <f t="shared" si="768"/>
        <v>7.9181852941901338</v>
      </c>
      <c r="K4766" s="193">
        <f>MAX(0,(F4766-'2031 forecast'!$C$10))</f>
        <v>1.1107334198853103</v>
      </c>
      <c r="L4766" s="193">
        <f>MAX(0,(G4766-'2031 forecast'!$C$10))</f>
        <v>1.36395154113624</v>
      </c>
      <c r="M4766" s="193">
        <f>MAX(0,(H4766-'2031 forecast'!$C$10))</f>
        <v>1.6265332595072985</v>
      </c>
      <c r="N4766" s="193">
        <f>MAX(0,(I4766-'2031 forecast'!$C$10))</f>
        <v>1.8988248256956908</v>
      </c>
      <c r="O4766" s="193">
        <f>MAX(0,(J4766-'2031 forecast'!$C$10))</f>
        <v>2.1811852941901337</v>
      </c>
      <c r="P4766" s="175">
        <f t="shared" si="765"/>
        <v>3</v>
      </c>
      <c r="Q4766" s="175" t="str">
        <f t="shared" si="766"/>
        <v/>
      </c>
    </row>
    <row r="4767" spans="1:17" s="1" customFormat="1" x14ac:dyDescent="0.3">
      <c r="A4767" s="189">
        <f t="shared" si="764"/>
        <v>44029.458333321782</v>
      </c>
      <c r="B4767" s="190">
        <f t="shared" si="760"/>
        <v>44029</v>
      </c>
      <c r="C4767" s="1">
        <f t="shared" si="761"/>
        <v>11</v>
      </c>
      <c r="D4767" s="191">
        <v>4.8036454610002179</v>
      </c>
      <c r="E4767" s="192">
        <f t="shared" si="762"/>
        <v>1.6680008930863632E-4</v>
      </c>
      <c r="F4767" s="193">
        <f t="shared" si="763"/>
        <v>7.1620556096505377</v>
      </c>
      <c r="G4767" s="193">
        <f t="shared" si="768"/>
        <v>7.4268968577785586</v>
      </c>
      <c r="H4767" s="193">
        <f t="shared" si="768"/>
        <v>7.7015315074846828</v>
      </c>
      <c r="I4767" s="193">
        <f t="shared" si="768"/>
        <v>7.9863217029407387</v>
      </c>
      <c r="J4767" s="193">
        <f t="shared" si="768"/>
        <v>8.2816429798250901</v>
      </c>
      <c r="K4767" s="193">
        <f>MAX(0,(F4767-'2031 forecast'!$C$10))</f>
        <v>1.4250556096505376</v>
      </c>
      <c r="L4767" s="193">
        <f>MAX(0,(G4767-'2031 forecast'!$C$10))</f>
        <v>1.6898968577785585</v>
      </c>
      <c r="M4767" s="193">
        <f>MAX(0,(H4767-'2031 forecast'!$C$10))</f>
        <v>1.9645315074846827</v>
      </c>
      <c r="N4767" s="193">
        <f>MAX(0,(I4767-'2031 forecast'!$C$10))</f>
        <v>2.2493217029407386</v>
      </c>
      <c r="O4767" s="193">
        <f>MAX(0,(J4767-'2031 forecast'!$C$10))</f>
        <v>2.54464297982509</v>
      </c>
      <c r="P4767" s="175">
        <f t="shared" si="765"/>
        <v>4</v>
      </c>
      <c r="Q4767" s="175" t="str">
        <f t="shared" si="766"/>
        <v/>
      </c>
    </row>
    <row r="4768" spans="1:17" s="1" customFormat="1" x14ac:dyDescent="0.3">
      <c r="A4768" s="189">
        <f t="shared" si="764"/>
        <v>44029.499999988446</v>
      </c>
      <c r="B4768" s="190">
        <f t="shared" si="760"/>
        <v>44029</v>
      </c>
      <c r="C4768" s="1">
        <f t="shared" si="761"/>
        <v>12</v>
      </c>
      <c r="D4768" s="191">
        <v>5.0069345322337702</v>
      </c>
      <c r="E4768" s="192">
        <f t="shared" si="762"/>
        <v>1.7385902725743443E-4</v>
      </c>
      <c r="F4768" s="193">
        <f t="shared" si="763"/>
        <v>7.4651520069241508</v>
      </c>
      <c r="G4768" s="193">
        <f t="shared" si="768"/>
        <v>7.7412012702550816</v>
      </c>
      <c r="H4768" s="193">
        <f t="shared" si="768"/>
        <v>8.0274583894628755</v>
      </c>
      <c r="I4768" s="193">
        <f t="shared" si="768"/>
        <v>8.3243008345698932</v>
      </c>
      <c r="J4768" s="193">
        <f t="shared" si="768"/>
        <v>8.632120033830228</v>
      </c>
      <c r="K4768" s="193">
        <f>MAX(0,(F4768-'2031 forecast'!$C$10))</f>
        <v>1.7281520069241507</v>
      </c>
      <c r="L4768" s="193">
        <f>MAX(0,(G4768-'2031 forecast'!$C$10))</f>
        <v>2.0042012702550815</v>
      </c>
      <c r="M4768" s="193">
        <f>MAX(0,(H4768-'2031 forecast'!$C$10))</f>
        <v>2.2904583894628754</v>
      </c>
      <c r="N4768" s="193">
        <f>MAX(0,(I4768-'2031 forecast'!$C$10))</f>
        <v>2.5873008345698931</v>
      </c>
      <c r="O4768" s="193">
        <f>MAX(0,(J4768-'2031 forecast'!$C$10))</f>
        <v>2.8951200338302279</v>
      </c>
      <c r="P4768" s="175">
        <f t="shared" si="765"/>
        <v>5</v>
      </c>
      <c r="Q4768" s="175" t="str">
        <f t="shared" si="766"/>
        <v/>
      </c>
    </row>
    <row r="4769" spans="1:17" s="1" customFormat="1" x14ac:dyDescent="0.3">
      <c r="A4769" s="189">
        <f t="shared" si="764"/>
        <v>44029.54166665511</v>
      </c>
      <c r="B4769" s="190">
        <f t="shared" si="760"/>
        <v>44029</v>
      </c>
      <c r="C4769" s="1">
        <f t="shared" si="761"/>
        <v>13</v>
      </c>
      <c r="D4769" s="191">
        <v>5.1575190294438089</v>
      </c>
      <c r="E4769" s="192">
        <f t="shared" si="762"/>
        <v>1.7908787018247005E-4</v>
      </c>
      <c r="F4769" s="193">
        <f t="shared" si="763"/>
        <v>7.689667856756456</v>
      </c>
      <c r="G4769" s="193">
        <f t="shared" si="768"/>
        <v>7.9740193535710242</v>
      </c>
      <c r="H4769" s="193">
        <f t="shared" si="768"/>
        <v>8.268885709446721</v>
      </c>
      <c r="I4769" s="193">
        <f t="shared" si="768"/>
        <v>8.5746557468877853</v>
      </c>
      <c r="J4769" s="193">
        <f t="shared" si="768"/>
        <v>8.891732666426627</v>
      </c>
      <c r="K4769" s="193">
        <f>MAX(0,(F4769-'2031 forecast'!$C$10))</f>
        <v>1.9526678567564559</v>
      </c>
      <c r="L4769" s="193">
        <f>MAX(0,(G4769-'2031 forecast'!$C$10))</f>
        <v>2.2370193535710241</v>
      </c>
      <c r="M4769" s="193">
        <f>MAX(0,(H4769-'2031 forecast'!$C$10))</f>
        <v>2.5318857094467209</v>
      </c>
      <c r="N4769" s="193">
        <f>MAX(0,(I4769-'2031 forecast'!$C$10))</f>
        <v>2.8376557468877852</v>
      </c>
      <c r="O4769" s="193">
        <f>MAX(0,(J4769-'2031 forecast'!$C$10))</f>
        <v>3.1547326664266269</v>
      </c>
      <c r="P4769" s="175">
        <f t="shared" si="765"/>
        <v>6</v>
      </c>
      <c r="Q4769" s="175" t="str">
        <f t="shared" si="766"/>
        <v/>
      </c>
    </row>
    <row r="4770" spans="1:17" s="1" customFormat="1" x14ac:dyDescent="0.3">
      <c r="A4770" s="189">
        <f t="shared" si="764"/>
        <v>44029.583333321774</v>
      </c>
      <c r="B4770" s="190">
        <f t="shared" si="760"/>
        <v>44029</v>
      </c>
      <c r="C4770" s="1">
        <f t="shared" si="761"/>
        <v>14</v>
      </c>
      <c r="D4770" s="191">
        <v>5.4812756984453896</v>
      </c>
      <c r="E4770" s="192">
        <f t="shared" si="762"/>
        <v>1.903298824712966E-4</v>
      </c>
      <c r="F4770" s="193">
        <f t="shared" si="763"/>
        <v>8.1723769338959098</v>
      </c>
      <c r="G4770" s="193">
        <f t="shared" si="768"/>
        <v>8.4745782327002992</v>
      </c>
      <c r="H4770" s="193">
        <f t="shared" si="768"/>
        <v>8.7879544474119875</v>
      </c>
      <c r="I4770" s="193">
        <f t="shared" si="768"/>
        <v>9.1129188083712496</v>
      </c>
      <c r="J4770" s="193">
        <f t="shared" si="768"/>
        <v>9.4498998265088794</v>
      </c>
      <c r="K4770" s="193">
        <f>MAX(0,(F4770-'2031 forecast'!$C$10))</f>
        <v>2.4353769338959097</v>
      </c>
      <c r="L4770" s="193">
        <f>MAX(0,(G4770-'2031 forecast'!$C$10))</f>
        <v>2.7375782327002991</v>
      </c>
      <c r="M4770" s="193">
        <f>MAX(0,(H4770-'2031 forecast'!$C$10))</f>
        <v>3.0509544474119874</v>
      </c>
      <c r="N4770" s="193">
        <f>MAX(0,(I4770-'2031 forecast'!$C$10))</f>
        <v>3.3759188083712495</v>
      </c>
      <c r="O4770" s="193">
        <f>MAX(0,(J4770-'2031 forecast'!$C$10))</f>
        <v>3.7128998265088793</v>
      </c>
      <c r="P4770" s="175">
        <f t="shared" si="765"/>
        <v>7</v>
      </c>
      <c r="Q4770" s="175" t="str">
        <f t="shared" si="766"/>
        <v/>
      </c>
    </row>
    <row r="4771" spans="1:17" s="1" customFormat="1" x14ac:dyDescent="0.3">
      <c r="A4771" s="189">
        <f t="shared" si="764"/>
        <v>44029.624999988439</v>
      </c>
      <c r="B4771" s="190">
        <f t="shared" si="760"/>
        <v>44029</v>
      </c>
      <c r="C4771" s="1">
        <f t="shared" si="761"/>
        <v>15</v>
      </c>
      <c r="D4771" s="191">
        <v>5.3306912012353527</v>
      </c>
      <c r="E4771" s="192">
        <f t="shared" si="762"/>
        <v>1.8510103954626103E-4</v>
      </c>
      <c r="F4771" s="193">
        <f t="shared" si="763"/>
        <v>7.9478610840636073</v>
      </c>
      <c r="G4771" s="193">
        <f t="shared" si="768"/>
        <v>8.2417601493843584</v>
      </c>
      <c r="H4771" s="193">
        <f t="shared" si="768"/>
        <v>8.5465271274281438</v>
      </c>
      <c r="I4771" s="193">
        <f t="shared" si="768"/>
        <v>8.862563896053361</v>
      </c>
      <c r="J4771" s="193">
        <f t="shared" si="768"/>
        <v>9.1902871939124839</v>
      </c>
      <c r="K4771" s="193">
        <f>MAX(0,(F4771-'2031 forecast'!$C$10))</f>
        <v>2.2108610840636072</v>
      </c>
      <c r="L4771" s="193">
        <f>MAX(0,(G4771-'2031 forecast'!$C$10))</f>
        <v>2.5047601493843583</v>
      </c>
      <c r="M4771" s="193">
        <f>MAX(0,(H4771-'2031 forecast'!$C$10))</f>
        <v>2.8095271274281437</v>
      </c>
      <c r="N4771" s="193">
        <f>MAX(0,(I4771-'2031 forecast'!$C$10))</f>
        <v>3.1255638960533609</v>
      </c>
      <c r="O4771" s="193">
        <f>MAX(0,(J4771-'2031 forecast'!$C$10))</f>
        <v>3.4532871939124838</v>
      </c>
      <c r="P4771" s="175">
        <f t="shared" si="765"/>
        <v>8</v>
      </c>
      <c r="Q4771" s="175" t="str">
        <f t="shared" si="766"/>
        <v/>
      </c>
    </row>
    <row r="4772" spans="1:17" s="1" customFormat="1" x14ac:dyDescent="0.3">
      <c r="A4772" s="189">
        <f t="shared" si="764"/>
        <v>44029.666666655103</v>
      </c>
      <c r="B4772" s="190">
        <f t="shared" si="760"/>
        <v>44029</v>
      </c>
      <c r="C4772" s="1">
        <f t="shared" si="761"/>
        <v>16</v>
      </c>
      <c r="D4772" s="191">
        <v>5.4586880238638846</v>
      </c>
      <c r="E4772" s="192">
        <f t="shared" si="762"/>
        <v>1.8954555603254127E-4</v>
      </c>
      <c r="F4772" s="193">
        <f t="shared" si="763"/>
        <v>8.1386995564210647</v>
      </c>
      <c r="G4772" s="193">
        <f t="shared" si="768"/>
        <v>8.4396555202029084</v>
      </c>
      <c r="H4772" s="193">
        <f t="shared" si="768"/>
        <v>8.7517403494144119</v>
      </c>
      <c r="I4772" s="193">
        <f t="shared" si="768"/>
        <v>9.0753655715235659</v>
      </c>
      <c r="J4772" s="193">
        <f t="shared" si="768"/>
        <v>9.4109579316194214</v>
      </c>
      <c r="K4772" s="193">
        <f>MAX(0,(F4772-'2031 forecast'!$C$10))</f>
        <v>2.4016995564210646</v>
      </c>
      <c r="L4772" s="193">
        <f>MAX(0,(G4772-'2031 forecast'!$C$10))</f>
        <v>2.7026555202029083</v>
      </c>
      <c r="M4772" s="193">
        <f>MAX(0,(H4772-'2031 forecast'!$C$10))</f>
        <v>3.0147403494144118</v>
      </c>
      <c r="N4772" s="193">
        <f>MAX(0,(I4772-'2031 forecast'!$C$10))</f>
        <v>3.3383655715235658</v>
      </c>
      <c r="O4772" s="193">
        <f>MAX(0,(J4772-'2031 forecast'!$C$10))</f>
        <v>3.6739579316194213</v>
      </c>
      <c r="P4772" s="175">
        <f t="shared" si="765"/>
        <v>9</v>
      </c>
      <c r="Q4772" s="175" t="str">
        <f t="shared" si="766"/>
        <v/>
      </c>
    </row>
    <row r="4773" spans="1:17" s="1" customFormat="1" x14ac:dyDescent="0.3">
      <c r="A4773" s="189">
        <f t="shared" si="764"/>
        <v>44029.708333321767</v>
      </c>
      <c r="B4773" s="190">
        <f t="shared" si="760"/>
        <v>44029</v>
      </c>
      <c r="C4773" s="1">
        <f t="shared" si="761"/>
        <v>17</v>
      </c>
      <c r="D4773" s="191">
        <v>5.345749650956356</v>
      </c>
      <c r="E4773" s="192">
        <f t="shared" si="762"/>
        <v>1.8562392383876457E-4</v>
      </c>
      <c r="F4773" s="193">
        <f t="shared" si="763"/>
        <v>7.9703126690468373</v>
      </c>
      <c r="G4773" s="193">
        <f t="shared" si="768"/>
        <v>8.2650419577159511</v>
      </c>
      <c r="H4773" s="193">
        <f t="shared" si="768"/>
        <v>8.5706698594265287</v>
      </c>
      <c r="I4773" s="193">
        <f t="shared" si="768"/>
        <v>8.8875993872851478</v>
      </c>
      <c r="J4773" s="193">
        <f t="shared" si="768"/>
        <v>9.2162484571721226</v>
      </c>
      <c r="K4773" s="193">
        <f>MAX(0,(F4773-'2031 forecast'!$C$10))</f>
        <v>2.2333126690468372</v>
      </c>
      <c r="L4773" s="193">
        <f>MAX(0,(G4773-'2031 forecast'!$C$10))</f>
        <v>2.528041957715951</v>
      </c>
      <c r="M4773" s="193">
        <f>MAX(0,(H4773-'2031 forecast'!$C$10))</f>
        <v>2.8336698594265286</v>
      </c>
      <c r="N4773" s="193">
        <f>MAX(0,(I4773-'2031 forecast'!$C$10))</f>
        <v>3.1505993872851477</v>
      </c>
      <c r="O4773" s="193">
        <f>MAX(0,(J4773-'2031 forecast'!$C$10))</f>
        <v>3.4792484571721225</v>
      </c>
      <c r="P4773" s="175">
        <f t="shared" si="765"/>
        <v>10</v>
      </c>
      <c r="Q4773" s="175" t="str">
        <f t="shared" si="766"/>
        <v/>
      </c>
    </row>
    <row r="4774" spans="1:17" s="1" customFormat="1" x14ac:dyDescent="0.3">
      <c r="A4774" s="189">
        <f t="shared" si="764"/>
        <v>44029.749999988431</v>
      </c>
      <c r="B4774" s="190">
        <f t="shared" si="760"/>
        <v>44029</v>
      </c>
      <c r="C4774" s="1">
        <f t="shared" si="761"/>
        <v>18</v>
      </c>
      <c r="D4774" s="191">
        <v>5.1876359288858156</v>
      </c>
      <c r="E4774" s="192">
        <f t="shared" si="762"/>
        <v>1.8013363876747716E-4</v>
      </c>
      <c r="F4774" s="193">
        <f t="shared" si="763"/>
        <v>7.7345710267229162</v>
      </c>
      <c r="G4774" s="193">
        <f t="shared" si="768"/>
        <v>8.0205829702342122</v>
      </c>
      <c r="H4774" s="193">
        <f t="shared" si="768"/>
        <v>8.317171173443489</v>
      </c>
      <c r="I4774" s="193">
        <f t="shared" si="768"/>
        <v>8.6247267293513623</v>
      </c>
      <c r="J4774" s="193">
        <f t="shared" si="768"/>
        <v>8.9436551929459061</v>
      </c>
      <c r="K4774" s="193">
        <f>MAX(0,(F4774-'2031 forecast'!$C$10))</f>
        <v>1.9975710267229161</v>
      </c>
      <c r="L4774" s="193">
        <f>MAX(0,(G4774-'2031 forecast'!$C$10))</f>
        <v>2.2835829702342121</v>
      </c>
      <c r="M4774" s="193">
        <f>MAX(0,(H4774-'2031 forecast'!$C$10))</f>
        <v>2.5801711734434889</v>
      </c>
      <c r="N4774" s="193">
        <f>MAX(0,(I4774-'2031 forecast'!$C$10))</f>
        <v>2.8877267293513622</v>
      </c>
      <c r="O4774" s="193">
        <f>MAX(0,(J4774-'2031 forecast'!$C$10))</f>
        <v>3.206655192945906</v>
      </c>
      <c r="P4774" s="175">
        <f t="shared" si="765"/>
        <v>11</v>
      </c>
      <c r="Q4774" s="175" t="str">
        <f t="shared" si="766"/>
        <v/>
      </c>
    </row>
    <row r="4775" spans="1:17" s="1" customFormat="1" x14ac:dyDescent="0.3">
      <c r="A4775" s="189">
        <f t="shared" si="764"/>
        <v>44029.791666655095</v>
      </c>
      <c r="B4775" s="190">
        <f t="shared" si="760"/>
        <v>44029</v>
      </c>
      <c r="C4775" s="1">
        <f t="shared" si="761"/>
        <v>19</v>
      </c>
      <c r="D4775" s="191">
        <v>4.946700733349755</v>
      </c>
      <c r="E4775" s="192">
        <f t="shared" si="762"/>
        <v>1.7176749008742019E-4</v>
      </c>
      <c r="F4775" s="193">
        <f t="shared" si="763"/>
        <v>7.3753456669912287</v>
      </c>
      <c r="G4775" s="193">
        <f t="shared" si="768"/>
        <v>7.6480740369287057</v>
      </c>
      <c r="H4775" s="193">
        <f t="shared" si="768"/>
        <v>7.9308874614693368</v>
      </c>
      <c r="I4775" s="193">
        <f t="shared" si="768"/>
        <v>8.2241588696427375</v>
      </c>
      <c r="J4775" s="193">
        <f t="shared" si="768"/>
        <v>8.5282749807916698</v>
      </c>
      <c r="K4775" s="193">
        <f>MAX(0,(F4775-'2031 forecast'!$C$10))</f>
        <v>1.6383456669912286</v>
      </c>
      <c r="L4775" s="193">
        <f>MAX(0,(G4775-'2031 forecast'!$C$10))</f>
        <v>1.9110740369287056</v>
      </c>
      <c r="M4775" s="193">
        <f>MAX(0,(H4775-'2031 forecast'!$C$10))</f>
        <v>2.1938874614693367</v>
      </c>
      <c r="N4775" s="193">
        <f>MAX(0,(I4775-'2031 forecast'!$C$10))</f>
        <v>2.4871588696427374</v>
      </c>
      <c r="O4775" s="193">
        <f>MAX(0,(J4775-'2031 forecast'!$C$10))</f>
        <v>2.7912749807916697</v>
      </c>
      <c r="P4775" s="175">
        <f t="shared" si="765"/>
        <v>12</v>
      </c>
      <c r="Q4775" s="175" t="str">
        <f t="shared" si="766"/>
        <v/>
      </c>
    </row>
    <row r="4776" spans="1:17" s="1" customFormat="1" x14ac:dyDescent="0.3">
      <c r="A4776" s="189">
        <f t="shared" si="764"/>
        <v>44029.83333332176</v>
      </c>
      <c r="B4776" s="190">
        <f t="shared" si="760"/>
        <v>44029</v>
      </c>
      <c r="C4776" s="1">
        <f t="shared" si="761"/>
        <v>20</v>
      </c>
      <c r="D4776" s="191">
        <v>4.5627102654641574</v>
      </c>
      <c r="E4776" s="192">
        <f t="shared" si="762"/>
        <v>1.5843394062857935E-4</v>
      </c>
      <c r="F4776" s="193">
        <f t="shared" si="763"/>
        <v>6.8028302499188502</v>
      </c>
      <c r="G4776" s="193">
        <f t="shared" si="768"/>
        <v>7.0543879244730521</v>
      </c>
      <c r="H4776" s="193">
        <f t="shared" si="768"/>
        <v>7.3152477955105297</v>
      </c>
      <c r="I4776" s="193">
        <f t="shared" si="768"/>
        <v>7.585753843232113</v>
      </c>
      <c r="J4776" s="193">
        <f t="shared" si="768"/>
        <v>7.8662627676708547</v>
      </c>
      <c r="K4776" s="193">
        <f>MAX(0,(F4776-'2031 forecast'!$C$10))</f>
        <v>1.0658302499188501</v>
      </c>
      <c r="L4776" s="193">
        <f>MAX(0,(G4776-'2031 forecast'!$C$10))</f>
        <v>1.317387924473052</v>
      </c>
      <c r="M4776" s="193">
        <f>MAX(0,(H4776-'2031 forecast'!$C$10))</f>
        <v>1.5782477955105296</v>
      </c>
      <c r="N4776" s="193">
        <f>MAX(0,(I4776-'2031 forecast'!$C$10))</f>
        <v>1.8487538432321129</v>
      </c>
      <c r="O4776" s="193">
        <f>MAX(0,(J4776-'2031 forecast'!$C$10))</f>
        <v>2.1292627676708547</v>
      </c>
      <c r="P4776" s="175">
        <f t="shared" si="765"/>
        <v>13</v>
      </c>
      <c r="Q4776" s="175" t="str">
        <f t="shared" si="766"/>
        <v/>
      </c>
    </row>
    <row r="4777" spans="1:17" s="1" customFormat="1" x14ac:dyDescent="0.3">
      <c r="A4777" s="189">
        <f t="shared" si="764"/>
        <v>44029.874999988424</v>
      </c>
      <c r="B4777" s="190">
        <f t="shared" si="760"/>
        <v>44029</v>
      </c>
      <c r="C4777" s="1">
        <f t="shared" si="761"/>
        <v>21</v>
      </c>
      <c r="D4777" s="191">
        <v>4.2389535964625757</v>
      </c>
      <c r="E4777" s="192">
        <f t="shared" si="762"/>
        <v>1.4719192833975277E-4</v>
      </c>
      <c r="F4777" s="193">
        <f t="shared" si="763"/>
        <v>6.3201211727793947</v>
      </c>
      <c r="G4777" s="193">
        <f t="shared" si="768"/>
        <v>6.5538290453437771</v>
      </c>
      <c r="H4777" s="193">
        <f t="shared" si="768"/>
        <v>6.7961790575452623</v>
      </c>
      <c r="I4777" s="193">
        <f t="shared" si="768"/>
        <v>7.047490781748647</v>
      </c>
      <c r="J4777" s="193">
        <f t="shared" si="768"/>
        <v>7.3080956075886006</v>
      </c>
      <c r="K4777" s="193">
        <f>MAX(0,(F4777-'2031 forecast'!$C$10))</f>
        <v>0.58312117277939457</v>
      </c>
      <c r="L4777" s="193">
        <f>MAX(0,(G4777-'2031 forecast'!$C$10))</f>
        <v>0.81682904534377698</v>
      </c>
      <c r="M4777" s="193">
        <f>MAX(0,(H4777-'2031 forecast'!$C$10))</f>
        <v>1.0591790575452622</v>
      </c>
      <c r="N4777" s="193">
        <f>MAX(0,(I4777-'2031 forecast'!$C$10))</f>
        <v>1.3104907817486469</v>
      </c>
      <c r="O4777" s="193">
        <f>MAX(0,(J4777-'2031 forecast'!$C$10))</f>
        <v>1.5710956075886005</v>
      </c>
      <c r="P4777" s="175">
        <f t="shared" si="765"/>
        <v>14</v>
      </c>
      <c r="Q4777" s="175" t="str">
        <f t="shared" si="766"/>
        <v/>
      </c>
    </row>
    <row r="4778" spans="1:17" s="1" customFormat="1" x14ac:dyDescent="0.3">
      <c r="A4778" s="189">
        <f t="shared" si="764"/>
        <v>44029.916666655088</v>
      </c>
      <c r="B4778" s="190">
        <f t="shared" si="760"/>
        <v>44029</v>
      </c>
      <c r="C4778" s="1">
        <f t="shared" si="761"/>
        <v>22</v>
      </c>
      <c r="D4778" s="191">
        <v>3.9528430517635029</v>
      </c>
      <c r="E4778" s="192">
        <f t="shared" si="762"/>
        <v>1.3725712678218507E-4</v>
      </c>
      <c r="F4778" s="193">
        <f t="shared" si="763"/>
        <v>5.8935410580980134</v>
      </c>
      <c r="G4778" s="193">
        <f t="shared" si="768"/>
        <v>6.1114746870434855</v>
      </c>
      <c r="H4778" s="193">
        <f t="shared" si="768"/>
        <v>6.3374671495759536</v>
      </c>
      <c r="I4778" s="193">
        <f t="shared" si="768"/>
        <v>6.5718164483446522</v>
      </c>
      <c r="J4778" s="193">
        <f t="shared" si="768"/>
        <v>6.814831605655443</v>
      </c>
      <c r="K4778" s="193">
        <f>MAX(0,(F4778-'2031 forecast'!$C$10))</f>
        <v>0.15654105809801333</v>
      </c>
      <c r="L4778" s="193">
        <f>MAX(0,(G4778-'2031 forecast'!$C$10))</f>
        <v>0.37447468704348541</v>
      </c>
      <c r="M4778" s="193">
        <f>MAX(0,(H4778-'2031 forecast'!$C$10))</f>
        <v>0.60046714957595348</v>
      </c>
      <c r="N4778" s="193">
        <f>MAX(0,(I4778-'2031 forecast'!$C$10))</f>
        <v>0.83481644834465207</v>
      </c>
      <c r="O4778" s="193">
        <f>MAX(0,(J4778-'2031 forecast'!$C$10))</f>
        <v>1.0778316056554429</v>
      </c>
      <c r="P4778" s="175">
        <f t="shared" si="765"/>
        <v>15</v>
      </c>
      <c r="Q4778" s="175">
        <f t="shared" si="766"/>
        <v>15</v>
      </c>
    </row>
    <row r="4779" spans="1:17" s="1" customFormat="1" x14ac:dyDescent="0.3">
      <c r="A4779" s="189">
        <f t="shared" si="764"/>
        <v>44029.958333321752</v>
      </c>
      <c r="B4779" s="190">
        <f t="shared" si="760"/>
        <v>44029</v>
      </c>
      <c r="C4779" s="1">
        <f t="shared" si="761"/>
        <v>23</v>
      </c>
      <c r="D4779" s="191">
        <v>3.5989694833199133</v>
      </c>
      <c r="E4779" s="192">
        <f t="shared" si="762"/>
        <v>1.2496934590835136E-4</v>
      </c>
      <c r="F4779" s="193">
        <f t="shared" si="763"/>
        <v>5.365928810992096</v>
      </c>
      <c r="G4779" s="193">
        <f t="shared" si="768"/>
        <v>5.5643521912510208</v>
      </c>
      <c r="H4779" s="193">
        <f t="shared" si="768"/>
        <v>5.7701129476139164</v>
      </c>
      <c r="I4779" s="193">
        <f t="shared" si="768"/>
        <v>5.9834824043976074</v>
      </c>
      <c r="J4779" s="193">
        <f t="shared" si="768"/>
        <v>6.2047419190539088</v>
      </c>
      <c r="K4779" s="193">
        <f>MAX(0,(F4779-'2031 forecast'!$C$10))</f>
        <v>0</v>
      </c>
      <c r="L4779" s="193">
        <f>MAX(0,(G4779-'2031 forecast'!$C$10))</f>
        <v>0</v>
      </c>
      <c r="M4779" s="193">
        <f>MAX(0,(H4779-'2031 forecast'!$C$10))</f>
        <v>3.3112947613916255E-2</v>
      </c>
      <c r="N4779" s="193">
        <f>MAX(0,(I4779-'2031 forecast'!$C$10))</f>
        <v>0.24648240439760727</v>
      </c>
      <c r="O4779" s="193">
        <f>MAX(0,(J4779-'2031 forecast'!$C$10))</f>
        <v>0.46774191905390872</v>
      </c>
      <c r="P4779" s="175" t="str">
        <f t="shared" si="765"/>
        <v/>
      </c>
      <c r="Q4779" s="175" t="str">
        <f t="shared" si="766"/>
        <v/>
      </c>
    </row>
    <row r="4780" spans="1:17" s="1" customFormat="1" x14ac:dyDescent="0.3">
      <c r="A4780" s="189">
        <f t="shared" si="764"/>
        <v>44029.999999988417</v>
      </c>
      <c r="B4780" s="190">
        <f t="shared" si="760"/>
        <v>44029</v>
      </c>
      <c r="C4780" s="1">
        <f t="shared" si="761"/>
        <v>0</v>
      </c>
      <c r="D4780" s="191">
        <v>3.0643945182242773</v>
      </c>
      <c r="E4780" s="192">
        <f t="shared" si="762"/>
        <v>1.064069535244749E-4</v>
      </c>
      <c r="F4780" s="193">
        <f t="shared" si="763"/>
        <v>4.5688975440874122</v>
      </c>
      <c r="G4780" s="193">
        <f t="shared" si="768"/>
        <v>4.7378479954794255</v>
      </c>
      <c r="H4780" s="193">
        <f t="shared" si="768"/>
        <v>4.913045961671263</v>
      </c>
      <c r="I4780" s="193">
        <f t="shared" si="768"/>
        <v>5.0947224656690917</v>
      </c>
      <c r="J4780" s="193">
        <f t="shared" si="768"/>
        <v>5.2831170733366957</v>
      </c>
      <c r="K4780" s="193">
        <f>MAX(0,(F4780-'2031 forecast'!$C$10))</f>
        <v>0</v>
      </c>
      <c r="L4780" s="193">
        <f>MAX(0,(G4780-'2031 forecast'!$C$10))</f>
        <v>0</v>
      </c>
      <c r="M4780" s="193">
        <f>MAX(0,(H4780-'2031 forecast'!$C$10))</f>
        <v>0</v>
      </c>
      <c r="N4780" s="193">
        <f>MAX(0,(I4780-'2031 forecast'!$C$10))</f>
        <v>0</v>
      </c>
      <c r="O4780" s="193">
        <f>MAX(0,(J4780-'2031 forecast'!$C$10))</f>
        <v>0</v>
      </c>
      <c r="P4780" s="175" t="str">
        <f t="shared" si="765"/>
        <v/>
      </c>
      <c r="Q4780" s="175" t="str">
        <f t="shared" si="766"/>
        <v/>
      </c>
    </row>
    <row r="4781" spans="1:17" s="1" customFormat="1" x14ac:dyDescent="0.3">
      <c r="A4781" s="189">
        <f t="shared" si="764"/>
        <v>44030.041666655081</v>
      </c>
      <c r="B4781" s="190">
        <f t="shared" si="760"/>
        <v>44030</v>
      </c>
      <c r="C4781" s="1">
        <f t="shared" si="761"/>
        <v>1</v>
      </c>
      <c r="D4781" s="191">
        <v>3.1923913408528102</v>
      </c>
      <c r="E4781" s="192">
        <f t="shared" si="762"/>
        <v>1.108514700107552E-4</v>
      </c>
      <c r="F4781" s="193">
        <f t="shared" si="763"/>
        <v>4.7597360164448723</v>
      </c>
      <c r="G4781" s="193">
        <f t="shared" si="768"/>
        <v>4.9357433662979773</v>
      </c>
      <c r="H4781" s="193">
        <f t="shared" si="768"/>
        <v>5.1182591836575329</v>
      </c>
      <c r="I4781" s="193">
        <f t="shared" si="768"/>
        <v>5.307524141139301</v>
      </c>
      <c r="J4781" s="193">
        <f t="shared" si="768"/>
        <v>5.5037878110436349</v>
      </c>
      <c r="K4781" s="193">
        <f>MAX(0,(F4781-'2031 forecast'!$C$10))</f>
        <v>0</v>
      </c>
      <c r="L4781" s="193">
        <f>MAX(0,(G4781-'2031 forecast'!$C$10))</f>
        <v>0</v>
      </c>
      <c r="M4781" s="193">
        <f>MAX(0,(H4781-'2031 forecast'!$C$10))</f>
        <v>0</v>
      </c>
      <c r="N4781" s="193">
        <f>MAX(0,(I4781-'2031 forecast'!$C$10))</f>
        <v>0</v>
      </c>
      <c r="O4781" s="193">
        <f>MAX(0,(J4781-'2031 forecast'!$C$10))</f>
        <v>0</v>
      </c>
      <c r="P4781" s="175" t="str">
        <f t="shared" si="765"/>
        <v/>
      </c>
      <c r="Q4781" s="175" t="str">
        <f t="shared" si="766"/>
        <v/>
      </c>
    </row>
    <row r="4782" spans="1:17" s="1" customFormat="1" x14ac:dyDescent="0.3">
      <c r="A4782" s="189">
        <f t="shared" si="764"/>
        <v>44030.083333321745</v>
      </c>
      <c r="B4782" s="190">
        <f t="shared" si="760"/>
        <v>44030</v>
      </c>
      <c r="C4782" s="1">
        <f t="shared" si="761"/>
        <v>2</v>
      </c>
      <c r="D4782" s="191">
        <v>3.0794529679452816</v>
      </c>
      <c r="E4782" s="192">
        <f t="shared" si="762"/>
        <v>1.0692983781697848E-4</v>
      </c>
      <c r="F4782" s="193">
        <f t="shared" si="763"/>
        <v>4.5913491290706432</v>
      </c>
      <c r="G4782" s="193">
        <f t="shared" si="768"/>
        <v>4.7611298038110208</v>
      </c>
      <c r="H4782" s="193">
        <f t="shared" si="768"/>
        <v>4.9371886936696487</v>
      </c>
      <c r="I4782" s="193">
        <f t="shared" si="768"/>
        <v>5.119757956900882</v>
      </c>
      <c r="J4782" s="193">
        <f t="shared" si="768"/>
        <v>5.309078336596337</v>
      </c>
      <c r="K4782" s="193">
        <f>MAX(0,(F4782-'2031 forecast'!$C$10))</f>
        <v>0</v>
      </c>
      <c r="L4782" s="193">
        <f>MAX(0,(G4782-'2031 forecast'!$C$10))</f>
        <v>0</v>
      </c>
      <c r="M4782" s="193">
        <f>MAX(0,(H4782-'2031 forecast'!$C$10))</f>
        <v>0</v>
      </c>
      <c r="N4782" s="193">
        <f>MAX(0,(I4782-'2031 forecast'!$C$10))</f>
        <v>0</v>
      </c>
      <c r="O4782" s="193">
        <f>MAX(0,(J4782-'2031 forecast'!$C$10))</f>
        <v>0</v>
      </c>
      <c r="P4782" s="175" t="str">
        <f t="shared" si="765"/>
        <v/>
      </c>
      <c r="Q4782" s="175" t="str">
        <f t="shared" si="766"/>
        <v/>
      </c>
    </row>
    <row r="4783" spans="1:17" s="1" customFormat="1" x14ac:dyDescent="0.3">
      <c r="A4783" s="189">
        <f t="shared" si="764"/>
        <v>44030.124999988409</v>
      </c>
      <c r="B4783" s="190">
        <f t="shared" si="760"/>
        <v>44030</v>
      </c>
      <c r="C4783" s="1">
        <f t="shared" si="761"/>
        <v>3</v>
      </c>
      <c r="D4783" s="191">
        <v>2.9062807961537369</v>
      </c>
      <c r="E4783" s="192">
        <f t="shared" si="762"/>
        <v>1.0091666845318749E-4</v>
      </c>
      <c r="F4783" s="193">
        <f t="shared" si="763"/>
        <v>4.3331559017634911</v>
      </c>
      <c r="G4783" s="193">
        <f t="shared" si="768"/>
        <v>4.4933890079976857</v>
      </c>
      <c r="H4783" s="193">
        <f t="shared" si="768"/>
        <v>4.659547275688225</v>
      </c>
      <c r="I4783" s="193">
        <f t="shared" si="768"/>
        <v>4.8318498077353054</v>
      </c>
      <c r="J4783" s="193">
        <f t="shared" si="768"/>
        <v>5.0105238091104782</v>
      </c>
      <c r="K4783" s="193">
        <f>MAX(0,(F4783-'2031 forecast'!$C$10))</f>
        <v>0</v>
      </c>
      <c r="L4783" s="193">
        <f>MAX(0,(G4783-'2031 forecast'!$C$10))</f>
        <v>0</v>
      </c>
      <c r="M4783" s="193">
        <f>MAX(0,(H4783-'2031 forecast'!$C$10))</f>
        <v>0</v>
      </c>
      <c r="N4783" s="193">
        <f>MAX(0,(I4783-'2031 forecast'!$C$10))</f>
        <v>0</v>
      </c>
      <c r="O4783" s="193">
        <f>MAX(0,(J4783-'2031 forecast'!$C$10))</f>
        <v>0</v>
      </c>
      <c r="P4783" s="175" t="str">
        <f t="shared" si="765"/>
        <v/>
      </c>
      <c r="Q4783" s="175" t="str">
        <f t="shared" si="766"/>
        <v/>
      </c>
    </row>
    <row r="4784" spans="1:17" s="1" customFormat="1" x14ac:dyDescent="0.3">
      <c r="A4784" s="189">
        <f t="shared" si="764"/>
        <v>44030.166666655074</v>
      </c>
      <c r="B4784" s="190">
        <f t="shared" si="760"/>
        <v>44030</v>
      </c>
      <c r="C4784" s="1">
        <f t="shared" si="761"/>
        <v>4</v>
      </c>
      <c r="D4784" s="191">
        <v>2.7933424232462087</v>
      </c>
      <c r="E4784" s="192">
        <f t="shared" si="762"/>
        <v>9.6995036259410786E-5</v>
      </c>
      <c r="F4784" s="193">
        <f t="shared" si="763"/>
        <v>4.1647690143892628</v>
      </c>
      <c r="G4784" s="193">
        <f t="shared" si="768"/>
        <v>4.3187754455107301</v>
      </c>
      <c r="H4784" s="193">
        <f t="shared" si="768"/>
        <v>4.4784767857003409</v>
      </c>
      <c r="I4784" s="193">
        <f t="shared" si="768"/>
        <v>4.6440836234968881</v>
      </c>
      <c r="J4784" s="193">
        <f t="shared" si="768"/>
        <v>4.8158143346631803</v>
      </c>
      <c r="K4784" s="193">
        <f>MAX(0,(F4784-'2031 forecast'!$C$10))</f>
        <v>0</v>
      </c>
      <c r="L4784" s="193">
        <f>MAX(0,(G4784-'2031 forecast'!$C$10))</f>
        <v>0</v>
      </c>
      <c r="M4784" s="193">
        <f>MAX(0,(H4784-'2031 forecast'!$C$10))</f>
        <v>0</v>
      </c>
      <c r="N4784" s="193">
        <f>MAX(0,(I4784-'2031 forecast'!$C$10))</f>
        <v>0</v>
      </c>
      <c r="O4784" s="193">
        <f>MAX(0,(J4784-'2031 forecast'!$C$10))</f>
        <v>0</v>
      </c>
      <c r="P4784" s="175" t="str">
        <f t="shared" si="765"/>
        <v/>
      </c>
      <c r="Q4784" s="175" t="str">
        <f t="shared" si="766"/>
        <v/>
      </c>
    </row>
    <row r="4785" spans="1:17" s="1" customFormat="1" x14ac:dyDescent="0.3">
      <c r="A4785" s="189">
        <f t="shared" si="764"/>
        <v>44030.208333321738</v>
      </c>
      <c r="B4785" s="190">
        <f t="shared" si="760"/>
        <v>44030</v>
      </c>
      <c r="C4785" s="1">
        <f t="shared" si="761"/>
        <v>5</v>
      </c>
      <c r="D4785" s="191">
        <v>2.8008716481067104</v>
      </c>
      <c r="E4785" s="192">
        <f t="shared" si="762"/>
        <v>9.7256478405662557E-5</v>
      </c>
      <c r="F4785" s="193">
        <f t="shared" si="763"/>
        <v>4.1759948068808779</v>
      </c>
      <c r="G4785" s="193">
        <f t="shared" ref="G4785:J4804" si="769">$E4785*G$2</f>
        <v>4.3304163496765264</v>
      </c>
      <c r="H4785" s="193">
        <f t="shared" si="769"/>
        <v>4.4905481516995325</v>
      </c>
      <c r="I4785" s="193">
        <f t="shared" si="769"/>
        <v>4.6566013691127814</v>
      </c>
      <c r="J4785" s="193">
        <f t="shared" si="769"/>
        <v>4.8287949662929996</v>
      </c>
      <c r="K4785" s="193">
        <f>MAX(0,(F4785-'2031 forecast'!$C$10))</f>
        <v>0</v>
      </c>
      <c r="L4785" s="193">
        <f>MAX(0,(G4785-'2031 forecast'!$C$10))</f>
        <v>0</v>
      </c>
      <c r="M4785" s="193">
        <f>MAX(0,(H4785-'2031 forecast'!$C$10))</f>
        <v>0</v>
      </c>
      <c r="N4785" s="193">
        <f>MAX(0,(I4785-'2031 forecast'!$C$10))</f>
        <v>0</v>
      </c>
      <c r="O4785" s="193">
        <f>MAX(0,(J4785-'2031 forecast'!$C$10))</f>
        <v>0</v>
      </c>
      <c r="P4785" s="175" t="str">
        <f t="shared" si="765"/>
        <v/>
      </c>
      <c r="Q4785" s="175" t="str">
        <f t="shared" si="766"/>
        <v/>
      </c>
    </row>
    <row r="4786" spans="1:17" s="1" customFormat="1" x14ac:dyDescent="0.3">
      <c r="A4786" s="189">
        <f t="shared" si="764"/>
        <v>44030.249999988402</v>
      </c>
      <c r="B4786" s="190">
        <f t="shared" si="760"/>
        <v>44030</v>
      </c>
      <c r="C4786" s="1">
        <f t="shared" si="761"/>
        <v>6</v>
      </c>
      <c r="D4786" s="191">
        <v>2.8535762221302239</v>
      </c>
      <c r="E4786" s="192">
        <f t="shared" si="762"/>
        <v>9.908657342942503E-5</v>
      </c>
      <c r="F4786" s="193">
        <f t="shared" si="763"/>
        <v>4.2545753543221849</v>
      </c>
      <c r="G4786" s="193">
        <f t="shared" si="769"/>
        <v>4.411902678837107</v>
      </c>
      <c r="H4786" s="193">
        <f t="shared" si="769"/>
        <v>4.5750477136938787</v>
      </c>
      <c r="I4786" s="193">
        <f t="shared" si="769"/>
        <v>4.7442255884240438</v>
      </c>
      <c r="J4786" s="193">
        <f t="shared" si="769"/>
        <v>4.9196593877017394</v>
      </c>
      <c r="K4786" s="193">
        <f>MAX(0,(F4786-'2031 forecast'!$C$10))</f>
        <v>0</v>
      </c>
      <c r="L4786" s="193">
        <f>MAX(0,(G4786-'2031 forecast'!$C$10))</f>
        <v>0</v>
      </c>
      <c r="M4786" s="193">
        <f>MAX(0,(H4786-'2031 forecast'!$C$10))</f>
        <v>0</v>
      </c>
      <c r="N4786" s="193">
        <f>MAX(0,(I4786-'2031 forecast'!$C$10))</f>
        <v>0</v>
      </c>
      <c r="O4786" s="193">
        <f>MAX(0,(J4786-'2031 forecast'!$C$10))</f>
        <v>0</v>
      </c>
      <c r="P4786" s="175" t="str">
        <f t="shared" si="765"/>
        <v/>
      </c>
      <c r="Q4786" s="175" t="str">
        <f t="shared" si="766"/>
        <v/>
      </c>
    </row>
    <row r="4787" spans="1:17" s="1" customFormat="1" x14ac:dyDescent="0.3">
      <c r="A4787" s="189">
        <f t="shared" si="764"/>
        <v>44030.291666655066</v>
      </c>
      <c r="B4787" s="190">
        <f t="shared" si="760"/>
        <v>44030</v>
      </c>
      <c r="C4787" s="1">
        <f t="shared" si="761"/>
        <v>7</v>
      </c>
      <c r="D4787" s="191">
        <v>3.3580342877838514</v>
      </c>
      <c r="E4787" s="192">
        <f t="shared" si="762"/>
        <v>1.1660319722829435E-4</v>
      </c>
      <c r="F4787" s="193">
        <f t="shared" si="763"/>
        <v>5.0067034512604067</v>
      </c>
      <c r="G4787" s="193">
        <f t="shared" si="769"/>
        <v>5.1918432579455125</v>
      </c>
      <c r="H4787" s="193">
        <f t="shared" si="769"/>
        <v>5.3838292356397615</v>
      </c>
      <c r="I4787" s="193">
        <f t="shared" si="769"/>
        <v>5.5829145446889799</v>
      </c>
      <c r="J4787" s="193">
        <f t="shared" si="769"/>
        <v>5.7893617068996708</v>
      </c>
      <c r="K4787" s="193">
        <f>MAX(0,(F4787-'2031 forecast'!$C$10))</f>
        <v>0</v>
      </c>
      <c r="L4787" s="193">
        <f>MAX(0,(G4787-'2031 forecast'!$C$10))</f>
        <v>0</v>
      </c>
      <c r="M4787" s="193">
        <f>MAX(0,(H4787-'2031 forecast'!$C$10))</f>
        <v>0</v>
      </c>
      <c r="N4787" s="193">
        <f>MAX(0,(I4787-'2031 forecast'!$C$10))</f>
        <v>0</v>
      </c>
      <c r="O4787" s="193">
        <f>MAX(0,(J4787-'2031 forecast'!$C$10))</f>
        <v>5.2361706899670679E-2</v>
      </c>
      <c r="P4787" s="175" t="str">
        <f t="shared" si="765"/>
        <v/>
      </c>
      <c r="Q4787" s="175" t="str">
        <f t="shared" si="766"/>
        <v/>
      </c>
    </row>
    <row r="4788" spans="1:17" s="1" customFormat="1" x14ac:dyDescent="0.3">
      <c r="A4788" s="189">
        <f t="shared" si="764"/>
        <v>44030.333333321731</v>
      </c>
      <c r="B4788" s="190">
        <f t="shared" si="760"/>
        <v>44030</v>
      </c>
      <c r="C4788" s="1">
        <f t="shared" si="761"/>
        <v>8</v>
      </c>
      <c r="D4788" s="191">
        <v>3.7043786313669398</v>
      </c>
      <c r="E4788" s="192">
        <f t="shared" si="762"/>
        <v>1.2862953595587631E-4</v>
      </c>
      <c r="F4788" s="193">
        <f t="shared" si="763"/>
        <v>5.52308990587471</v>
      </c>
      <c r="G4788" s="193">
        <f t="shared" si="769"/>
        <v>5.7273248495721809</v>
      </c>
      <c r="H4788" s="193">
        <f t="shared" si="769"/>
        <v>5.9391120716026089</v>
      </c>
      <c r="I4788" s="193">
        <f t="shared" si="769"/>
        <v>6.1587308430201322</v>
      </c>
      <c r="J4788" s="193">
        <f t="shared" si="769"/>
        <v>6.3864707618713874</v>
      </c>
      <c r="K4788" s="193">
        <f>MAX(0,(F4788-'2031 forecast'!$C$10))</f>
        <v>0</v>
      </c>
      <c r="L4788" s="193">
        <f>MAX(0,(G4788-'2031 forecast'!$C$10))</f>
        <v>0</v>
      </c>
      <c r="M4788" s="193">
        <f>MAX(0,(H4788-'2031 forecast'!$C$10))</f>
        <v>0.2021120716026088</v>
      </c>
      <c r="N4788" s="193">
        <f>MAX(0,(I4788-'2031 forecast'!$C$10))</f>
        <v>0.42173084302013208</v>
      </c>
      <c r="O4788" s="193">
        <f>MAX(0,(J4788-'2031 forecast'!$C$10))</f>
        <v>0.6494707618713873</v>
      </c>
      <c r="P4788" s="175" t="str">
        <f t="shared" si="765"/>
        <v/>
      </c>
      <c r="Q4788" s="175" t="str">
        <f t="shared" si="766"/>
        <v/>
      </c>
    </row>
    <row r="4789" spans="1:17" s="1" customFormat="1" x14ac:dyDescent="0.3">
      <c r="A4789" s="189">
        <f t="shared" si="764"/>
        <v>44030.374999988395</v>
      </c>
      <c r="B4789" s="190">
        <f t="shared" si="760"/>
        <v>44030</v>
      </c>
      <c r="C4789" s="1">
        <f t="shared" si="761"/>
        <v>9</v>
      </c>
      <c r="D4789" s="191">
        <v>4.3067166202070917</v>
      </c>
      <c r="E4789" s="192">
        <f t="shared" si="762"/>
        <v>1.4954490765601875E-4</v>
      </c>
      <c r="F4789" s="193">
        <f t="shared" si="763"/>
        <v>6.4211533052039291</v>
      </c>
      <c r="G4789" s="193">
        <f t="shared" si="769"/>
        <v>6.6585971828359485</v>
      </c>
      <c r="H4789" s="193">
        <f t="shared" si="769"/>
        <v>6.9048213515379899</v>
      </c>
      <c r="I4789" s="193">
        <f t="shared" si="769"/>
        <v>7.1601504922916961</v>
      </c>
      <c r="J4789" s="193">
        <f t="shared" si="769"/>
        <v>7.4249212922569763</v>
      </c>
      <c r="K4789" s="193">
        <f>MAX(0,(F4789-'2031 forecast'!$C$10))</f>
        <v>0.68415330520392903</v>
      </c>
      <c r="L4789" s="193">
        <f>MAX(0,(G4789-'2031 forecast'!$C$10))</f>
        <v>0.92159718283594838</v>
      </c>
      <c r="M4789" s="193">
        <f>MAX(0,(H4789-'2031 forecast'!$C$10))</f>
        <v>1.1678213515379898</v>
      </c>
      <c r="N4789" s="193">
        <f>MAX(0,(I4789-'2031 forecast'!$C$10))</f>
        <v>1.423150492291696</v>
      </c>
      <c r="O4789" s="193">
        <f>MAX(0,(J4789-'2031 forecast'!$C$10))</f>
        <v>1.6879212922569762</v>
      </c>
      <c r="P4789" s="175">
        <f t="shared" si="765"/>
        <v>1</v>
      </c>
      <c r="Q4789" s="175" t="str">
        <f t="shared" si="766"/>
        <v/>
      </c>
    </row>
    <row r="4790" spans="1:17" s="1" customFormat="1" x14ac:dyDescent="0.3">
      <c r="A4790" s="189">
        <f t="shared" si="764"/>
        <v>44030.416666655059</v>
      </c>
      <c r="B4790" s="190">
        <f t="shared" si="760"/>
        <v>44030</v>
      </c>
      <c r="C4790" s="1">
        <f t="shared" si="761"/>
        <v>10</v>
      </c>
      <c r="D4790" s="191">
        <v>4.6907070880926893</v>
      </c>
      <c r="E4790" s="192">
        <f t="shared" si="762"/>
        <v>1.6287845711485959E-4</v>
      </c>
      <c r="F4790" s="193">
        <f t="shared" si="763"/>
        <v>6.9936687222763076</v>
      </c>
      <c r="G4790" s="193">
        <f t="shared" si="769"/>
        <v>7.2522832952916012</v>
      </c>
      <c r="H4790" s="193">
        <f t="shared" si="769"/>
        <v>7.520461017496797</v>
      </c>
      <c r="I4790" s="193">
        <f t="shared" si="769"/>
        <v>7.7985555187023197</v>
      </c>
      <c r="J4790" s="193">
        <f t="shared" si="769"/>
        <v>8.0869335053777913</v>
      </c>
      <c r="K4790" s="193">
        <f>MAX(0,(F4790-'2031 forecast'!$C$10))</f>
        <v>1.2566687222763075</v>
      </c>
      <c r="L4790" s="193">
        <f>MAX(0,(G4790-'2031 forecast'!$C$10))</f>
        <v>1.5152832952916011</v>
      </c>
      <c r="M4790" s="193">
        <f>MAX(0,(H4790-'2031 forecast'!$C$10))</f>
        <v>1.7834610174967969</v>
      </c>
      <c r="N4790" s="193">
        <f>MAX(0,(I4790-'2031 forecast'!$C$10))</f>
        <v>2.0615555187023196</v>
      </c>
      <c r="O4790" s="193">
        <f>MAX(0,(J4790-'2031 forecast'!$C$10))</f>
        <v>2.3499335053777912</v>
      </c>
      <c r="P4790" s="175">
        <f t="shared" si="765"/>
        <v>2</v>
      </c>
      <c r="Q4790" s="175" t="str">
        <f t="shared" si="766"/>
        <v/>
      </c>
    </row>
    <row r="4791" spans="1:17" s="1" customFormat="1" x14ac:dyDescent="0.3">
      <c r="A4791" s="189">
        <f t="shared" si="764"/>
        <v>44030.458333321723</v>
      </c>
      <c r="B4791" s="190">
        <f t="shared" si="760"/>
        <v>44030</v>
      </c>
      <c r="C4791" s="1">
        <f t="shared" si="761"/>
        <v>11</v>
      </c>
      <c r="D4791" s="191">
        <v>4.9090546090472449</v>
      </c>
      <c r="E4791" s="192">
        <f t="shared" si="762"/>
        <v>1.7046027935616124E-4</v>
      </c>
      <c r="F4791" s="193">
        <f t="shared" si="763"/>
        <v>7.3192167045331509</v>
      </c>
      <c r="G4791" s="193">
        <f t="shared" si="769"/>
        <v>7.5898695160997178</v>
      </c>
      <c r="H4791" s="193">
        <f t="shared" si="769"/>
        <v>7.8705306314733736</v>
      </c>
      <c r="I4791" s="193">
        <f t="shared" si="769"/>
        <v>8.1615701415632618</v>
      </c>
      <c r="J4791" s="193">
        <f t="shared" si="769"/>
        <v>8.4633718226425678</v>
      </c>
      <c r="K4791" s="193">
        <f>MAX(0,(F4791-'2031 forecast'!$C$10))</f>
        <v>1.5822167045331508</v>
      </c>
      <c r="L4791" s="193">
        <f>MAX(0,(G4791-'2031 forecast'!$C$10))</f>
        <v>1.8528695160997177</v>
      </c>
      <c r="M4791" s="193">
        <f>MAX(0,(H4791-'2031 forecast'!$C$10))</f>
        <v>2.1335306314733735</v>
      </c>
      <c r="N4791" s="193">
        <f>MAX(0,(I4791-'2031 forecast'!$C$10))</f>
        <v>2.4245701415632617</v>
      </c>
      <c r="O4791" s="193">
        <f>MAX(0,(J4791-'2031 forecast'!$C$10))</f>
        <v>2.7263718226425677</v>
      </c>
      <c r="P4791" s="175">
        <f t="shared" si="765"/>
        <v>3</v>
      </c>
      <c r="Q4791" s="175" t="str">
        <f t="shared" si="766"/>
        <v/>
      </c>
    </row>
    <row r="4792" spans="1:17" s="1" customFormat="1" x14ac:dyDescent="0.3">
      <c r="A4792" s="189">
        <f t="shared" si="764"/>
        <v>44030.499999988388</v>
      </c>
      <c r="B4792" s="190">
        <f t="shared" si="760"/>
        <v>44030</v>
      </c>
      <c r="C4792" s="1">
        <f t="shared" si="761"/>
        <v>12</v>
      </c>
      <c r="D4792" s="191">
        <v>4.9918760825127668</v>
      </c>
      <c r="E4792" s="192">
        <f t="shared" si="762"/>
        <v>1.7333614296493089E-4</v>
      </c>
      <c r="F4792" s="193">
        <f t="shared" si="763"/>
        <v>7.4427004219409207</v>
      </c>
      <c r="G4792" s="193">
        <f t="shared" si="769"/>
        <v>7.717919461923489</v>
      </c>
      <c r="H4792" s="193">
        <f t="shared" si="769"/>
        <v>8.0033156574644924</v>
      </c>
      <c r="I4792" s="193">
        <f t="shared" si="769"/>
        <v>8.2992653433381047</v>
      </c>
      <c r="J4792" s="193">
        <f t="shared" si="769"/>
        <v>8.6061587705705893</v>
      </c>
      <c r="K4792" s="193">
        <f>MAX(0,(F4792-'2031 forecast'!$C$10))</f>
        <v>1.7057004219409206</v>
      </c>
      <c r="L4792" s="193">
        <f>MAX(0,(G4792-'2031 forecast'!$C$10))</f>
        <v>1.9809194619234889</v>
      </c>
      <c r="M4792" s="193">
        <f>MAX(0,(H4792-'2031 forecast'!$C$10))</f>
        <v>2.2663156574644923</v>
      </c>
      <c r="N4792" s="193">
        <f>MAX(0,(I4792-'2031 forecast'!$C$10))</f>
        <v>2.5622653433381046</v>
      </c>
      <c r="O4792" s="193">
        <f>MAX(0,(J4792-'2031 forecast'!$C$10))</f>
        <v>2.8691587705705892</v>
      </c>
      <c r="P4792" s="175">
        <f t="shared" si="765"/>
        <v>4</v>
      </c>
      <c r="Q4792" s="175" t="str">
        <f t="shared" si="766"/>
        <v/>
      </c>
    </row>
    <row r="4793" spans="1:17" s="1" customFormat="1" x14ac:dyDescent="0.3">
      <c r="A4793" s="189">
        <f t="shared" si="764"/>
        <v>44030.541666655052</v>
      </c>
      <c r="B4793" s="190">
        <f t="shared" si="760"/>
        <v>44030</v>
      </c>
      <c r="C4793" s="1">
        <f t="shared" si="761"/>
        <v>13</v>
      </c>
      <c r="D4793" s="191">
        <v>5.134931354862303</v>
      </c>
      <c r="E4793" s="192">
        <f t="shared" si="762"/>
        <v>1.783035437437147E-4</v>
      </c>
      <c r="F4793" s="193">
        <f t="shared" si="763"/>
        <v>7.65599047928161</v>
      </c>
      <c r="G4793" s="193">
        <f t="shared" si="769"/>
        <v>7.9390966410736326</v>
      </c>
      <c r="H4793" s="193">
        <f t="shared" si="769"/>
        <v>8.2326716114491436</v>
      </c>
      <c r="I4793" s="193">
        <f t="shared" si="769"/>
        <v>8.5371025100400999</v>
      </c>
      <c r="J4793" s="193">
        <f t="shared" si="769"/>
        <v>8.8527907715371672</v>
      </c>
      <c r="K4793" s="193">
        <f>MAX(0,(F4793-'2031 forecast'!$C$10))</f>
        <v>1.9189904792816099</v>
      </c>
      <c r="L4793" s="193">
        <f>MAX(0,(G4793-'2031 forecast'!$C$10))</f>
        <v>2.2020966410736325</v>
      </c>
      <c r="M4793" s="193">
        <f>MAX(0,(H4793-'2031 forecast'!$C$10))</f>
        <v>2.4956716114491435</v>
      </c>
      <c r="N4793" s="193">
        <f>MAX(0,(I4793-'2031 forecast'!$C$10))</f>
        <v>2.8001025100400998</v>
      </c>
      <c r="O4793" s="193">
        <f>MAX(0,(J4793-'2031 forecast'!$C$10))</f>
        <v>3.1157907715371671</v>
      </c>
      <c r="P4793" s="175">
        <f t="shared" si="765"/>
        <v>5</v>
      </c>
      <c r="Q4793" s="175" t="str">
        <f t="shared" si="766"/>
        <v/>
      </c>
    </row>
    <row r="4794" spans="1:17" s="1" customFormat="1" x14ac:dyDescent="0.3">
      <c r="A4794" s="189">
        <f t="shared" si="764"/>
        <v>44030.583333321716</v>
      </c>
      <c r="B4794" s="190">
        <f t="shared" si="760"/>
        <v>44030</v>
      </c>
      <c r="C4794" s="1">
        <f t="shared" si="761"/>
        <v>14</v>
      </c>
      <c r="D4794" s="191">
        <v>5.074697555978287</v>
      </c>
      <c r="E4794" s="192">
        <f t="shared" si="762"/>
        <v>1.7621200657370043E-4</v>
      </c>
      <c r="F4794" s="193">
        <f t="shared" si="763"/>
        <v>7.5661841393486871</v>
      </c>
      <c r="G4794" s="193">
        <f t="shared" si="769"/>
        <v>7.8459694077472548</v>
      </c>
      <c r="H4794" s="193">
        <f t="shared" si="769"/>
        <v>8.136100683455604</v>
      </c>
      <c r="I4794" s="193">
        <f t="shared" si="769"/>
        <v>8.4369605451129424</v>
      </c>
      <c r="J4794" s="193">
        <f t="shared" si="769"/>
        <v>8.7489457184986055</v>
      </c>
      <c r="K4794" s="193">
        <f>MAX(0,(F4794-'2031 forecast'!$C$10))</f>
        <v>1.829184139348687</v>
      </c>
      <c r="L4794" s="193">
        <f>MAX(0,(G4794-'2031 forecast'!$C$10))</f>
        <v>2.1089694077472547</v>
      </c>
      <c r="M4794" s="193">
        <f>MAX(0,(H4794-'2031 forecast'!$C$10))</f>
        <v>2.3991006834556039</v>
      </c>
      <c r="N4794" s="193">
        <f>MAX(0,(I4794-'2031 forecast'!$C$10))</f>
        <v>2.6999605451129423</v>
      </c>
      <c r="O4794" s="193">
        <f>MAX(0,(J4794-'2031 forecast'!$C$10))</f>
        <v>3.0119457184986054</v>
      </c>
      <c r="P4794" s="175">
        <f t="shared" si="765"/>
        <v>6</v>
      </c>
      <c r="Q4794" s="175" t="str">
        <f t="shared" si="766"/>
        <v/>
      </c>
    </row>
    <row r="4795" spans="1:17" s="1" customFormat="1" x14ac:dyDescent="0.3">
      <c r="A4795" s="189">
        <f t="shared" si="764"/>
        <v>44030.62499998838</v>
      </c>
      <c r="B4795" s="190">
        <f t="shared" si="760"/>
        <v>44030</v>
      </c>
      <c r="C4795" s="1">
        <f t="shared" si="761"/>
        <v>15</v>
      </c>
      <c r="D4795" s="191">
        <v>5.1123436802807971</v>
      </c>
      <c r="E4795" s="192">
        <f t="shared" si="762"/>
        <v>1.7751921730495938E-4</v>
      </c>
      <c r="F4795" s="193">
        <f t="shared" si="763"/>
        <v>7.6223131018067649</v>
      </c>
      <c r="G4795" s="193">
        <f t="shared" si="769"/>
        <v>7.9041739285762418</v>
      </c>
      <c r="H4795" s="193">
        <f t="shared" si="769"/>
        <v>8.196457513451568</v>
      </c>
      <c r="I4795" s="193">
        <f t="shared" si="769"/>
        <v>8.499549273192418</v>
      </c>
      <c r="J4795" s="193">
        <f t="shared" si="769"/>
        <v>8.8138488766477074</v>
      </c>
      <c r="K4795" s="193">
        <f>MAX(0,(F4795-'2031 forecast'!$C$10))</f>
        <v>1.8853131018067648</v>
      </c>
      <c r="L4795" s="193">
        <f>MAX(0,(G4795-'2031 forecast'!$C$10))</f>
        <v>2.1671739285762417</v>
      </c>
      <c r="M4795" s="193">
        <f>MAX(0,(H4795-'2031 forecast'!$C$10))</f>
        <v>2.4594575134515679</v>
      </c>
      <c r="N4795" s="193">
        <f>MAX(0,(I4795-'2031 forecast'!$C$10))</f>
        <v>2.7625492731924179</v>
      </c>
      <c r="O4795" s="193">
        <f>MAX(0,(J4795-'2031 forecast'!$C$10))</f>
        <v>3.0768488766477073</v>
      </c>
      <c r="P4795" s="175">
        <f t="shared" si="765"/>
        <v>7</v>
      </c>
      <c r="Q4795" s="175" t="str">
        <f t="shared" si="766"/>
        <v/>
      </c>
    </row>
    <row r="4796" spans="1:17" s="1" customFormat="1" x14ac:dyDescent="0.3">
      <c r="A4796" s="189">
        <f t="shared" si="764"/>
        <v>44030.666666655045</v>
      </c>
      <c r="B4796" s="190">
        <f t="shared" si="760"/>
        <v>44030</v>
      </c>
      <c r="C4796" s="1">
        <f t="shared" si="761"/>
        <v>16</v>
      </c>
      <c r="D4796" s="191">
        <v>5.3231619763748501</v>
      </c>
      <c r="E4796" s="192">
        <f t="shared" si="762"/>
        <v>1.8483959740000922E-4</v>
      </c>
      <c r="F4796" s="193">
        <f t="shared" si="763"/>
        <v>7.9366352915719913</v>
      </c>
      <c r="G4796" s="193">
        <f t="shared" si="769"/>
        <v>8.2301192452185603</v>
      </c>
      <c r="H4796" s="193">
        <f t="shared" si="769"/>
        <v>8.5344557614289513</v>
      </c>
      <c r="I4796" s="193">
        <f t="shared" si="769"/>
        <v>8.8500461504374641</v>
      </c>
      <c r="J4796" s="193">
        <f t="shared" si="769"/>
        <v>9.1773065622826628</v>
      </c>
      <c r="K4796" s="193">
        <f>MAX(0,(F4796-'2031 forecast'!$C$10))</f>
        <v>2.1996352915719912</v>
      </c>
      <c r="L4796" s="193">
        <f>MAX(0,(G4796-'2031 forecast'!$C$10))</f>
        <v>2.4931192452185602</v>
      </c>
      <c r="M4796" s="193">
        <f>MAX(0,(H4796-'2031 forecast'!$C$10))</f>
        <v>2.7974557614289512</v>
      </c>
      <c r="N4796" s="193">
        <f>MAX(0,(I4796-'2031 forecast'!$C$10))</f>
        <v>3.113046150437464</v>
      </c>
      <c r="O4796" s="193">
        <f>MAX(0,(J4796-'2031 forecast'!$C$10))</f>
        <v>3.4403065622826627</v>
      </c>
      <c r="P4796" s="175">
        <f t="shared" si="765"/>
        <v>8</v>
      </c>
      <c r="Q4796" s="175" t="str">
        <f t="shared" si="766"/>
        <v/>
      </c>
    </row>
    <row r="4797" spans="1:17" s="1" customFormat="1" x14ac:dyDescent="0.3">
      <c r="A4797" s="189">
        <f t="shared" si="764"/>
        <v>44030.708333321709</v>
      </c>
      <c r="B4797" s="190">
        <f t="shared" si="760"/>
        <v>44030</v>
      </c>
      <c r="C4797" s="1">
        <f t="shared" si="761"/>
        <v>17</v>
      </c>
      <c r="D4797" s="191">
        <v>5.3909250001193678</v>
      </c>
      <c r="E4797" s="192">
        <f t="shared" si="762"/>
        <v>1.8719257671627527E-4</v>
      </c>
      <c r="F4797" s="193">
        <f t="shared" si="763"/>
        <v>8.0376674239965293</v>
      </c>
      <c r="G4797" s="193">
        <f t="shared" si="769"/>
        <v>8.3348873827107344</v>
      </c>
      <c r="H4797" s="193">
        <f t="shared" si="769"/>
        <v>8.6430980554216834</v>
      </c>
      <c r="I4797" s="193">
        <f t="shared" si="769"/>
        <v>8.9627058609805168</v>
      </c>
      <c r="J4797" s="193">
        <f t="shared" si="769"/>
        <v>9.2941322469510439</v>
      </c>
      <c r="K4797" s="193">
        <f>MAX(0,(F4797-'2031 forecast'!$C$10))</f>
        <v>2.3006674239965292</v>
      </c>
      <c r="L4797" s="193">
        <f>MAX(0,(G4797-'2031 forecast'!$C$10))</f>
        <v>2.5978873827107343</v>
      </c>
      <c r="M4797" s="193">
        <f>MAX(0,(H4797-'2031 forecast'!$C$10))</f>
        <v>2.9060980554216833</v>
      </c>
      <c r="N4797" s="193">
        <f>MAX(0,(I4797-'2031 forecast'!$C$10))</f>
        <v>3.2257058609805167</v>
      </c>
      <c r="O4797" s="193">
        <f>MAX(0,(J4797-'2031 forecast'!$C$10))</f>
        <v>3.5571322469510438</v>
      </c>
      <c r="P4797" s="175">
        <f t="shared" si="765"/>
        <v>9</v>
      </c>
      <c r="Q4797" s="175" t="str">
        <f t="shared" si="766"/>
        <v/>
      </c>
    </row>
    <row r="4798" spans="1:17" s="1" customFormat="1" x14ac:dyDescent="0.3">
      <c r="A4798" s="189">
        <f t="shared" si="764"/>
        <v>44030.749999988373</v>
      </c>
      <c r="B4798" s="190">
        <f t="shared" si="760"/>
        <v>44030</v>
      </c>
      <c r="C4798" s="1">
        <f t="shared" si="761"/>
        <v>18</v>
      </c>
      <c r="D4798" s="191">
        <v>5.3532788758168577</v>
      </c>
      <c r="E4798" s="192">
        <f t="shared" si="762"/>
        <v>1.8588536598501635E-4</v>
      </c>
      <c r="F4798" s="193">
        <f t="shared" si="763"/>
        <v>7.9815384615384524</v>
      </c>
      <c r="G4798" s="193">
        <f t="shared" si="769"/>
        <v>8.2766828618817492</v>
      </c>
      <c r="H4798" s="193">
        <f t="shared" si="769"/>
        <v>8.5827412254257212</v>
      </c>
      <c r="I4798" s="193">
        <f t="shared" si="769"/>
        <v>8.9001171329010429</v>
      </c>
      <c r="J4798" s="193">
        <f t="shared" si="769"/>
        <v>9.2292290888019437</v>
      </c>
      <c r="K4798" s="193">
        <f>MAX(0,(F4798-'2031 forecast'!$C$10))</f>
        <v>2.2445384615384523</v>
      </c>
      <c r="L4798" s="193">
        <f>MAX(0,(G4798-'2031 forecast'!$C$10))</f>
        <v>2.5396828618817491</v>
      </c>
      <c r="M4798" s="193">
        <f>MAX(0,(H4798-'2031 forecast'!$C$10))</f>
        <v>2.8457412254257211</v>
      </c>
      <c r="N4798" s="193">
        <f>MAX(0,(I4798-'2031 forecast'!$C$10))</f>
        <v>3.1631171329010428</v>
      </c>
      <c r="O4798" s="193">
        <f>MAX(0,(J4798-'2031 forecast'!$C$10))</f>
        <v>3.4922290888019436</v>
      </c>
      <c r="P4798" s="175">
        <f t="shared" si="765"/>
        <v>10</v>
      </c>
      <c r="Q4798" s="175" t="str">
        <f t="shared" si="766"/>
        <v/>
      </c>
    </row>
    <row r="4799" spans="1:17" s="1" customFormat="1" x14ac:dyDescent="0.3">
      <c r="A4799" s="189">
        <f t="shared" si="764"/>
        <v>44030.791666655037</v>
      </c>
      <c r="B4799" s="190">
        <f t="shared" si="760"/>
        <v>44030</v>
      </c>
      <c r="C4799" s="1">
        <f t="shared" si="761"/>
        <v>19</v>
      </c>
      <c r="D4799" s="191">
        <v>4.8714084847447356</v>
      </c>
      <c r="E4799" s="192">
        <f t="shared" si="762"/>
        <v>1.6915306862490235E-4</v>
      </c>
      <c r="F4799" s="193">
        <f t="shared" si="763"/>
        <v>7.2630877420750748</v>
      </c>
      <c r="G4799" s="193">
        <f t="shared" si="769"/>
        <v>7.5316649952707326</v>
      </c>
      <c r="H4799" s="193">
        <f t="shared" si="769"/>
        <v>7.8101738014774131</v>
      </c>
      <c r="I4799" s="193">
        <f t="shared" si="769"/>
        <v>8.0989814134837896</v>
      </c>
      <c r="J4799" s="193">
        <f t="shared" si="769"/>
        <v>8.3984686644934694</v>
      </c>
      <c r="K4799" s="193">
        <f>MAX(0,(F4799-'2031 forecast'!$C$10))</f>
        <v>1.5260877420750747</v>
      </c>
      <c r="L4799" s="193">
        <f>MAX(0,(G4799-'2031 forecast'!$C$10))</f>
        <v>1.7946649952707325</v>
      </c>
      <c r="M4799" s="193">
        <f>MAX(0,(H4799-'2031 forecast'!$C$10))</f>
        <v>2.073173801477413</v>
      </c>
      <c r="N4799" s="193">
        <f>MAX(0,(I4799-'2031 forecast'!$C$10))</f>
        <v>2.3619814134837895</v>
      </c>
      <c r="O4799" s="193">
        <f>MAX(0,(J4799-'2031 forecast'!$C$10))</f>
        <v>2.6614686644934693</v>
      </c>
      <c r="P4799" s="175">
        <f t="shared" si="765"/>
        <v>11</v>
      </c>
      <c r="Q4799" s="175" t="str">
        <f t="shared" si="766"/>
        <v/>
      </c>
    </row>
    <row r="4800" spans="1:17" s="1" customFormat="1" x14ac:dyDescent="0.3">
      <c r="A4800" s="189">
        <f t="shared" si="764"/>
        <v>44030.833333321702</v>
      </c>
      <c r="B4800" s="190">
        <f t="shared" si="760"/>
        <v>44030</v>
      </c>
      <c r="C4800" s="1">
        <f t="shared" si="761"/>
        <v>20</v>
      </c>
      <c r="D4800" s="191">
        <v>4.5928271649061649</v>
      </c>
      <c r="E4800" s="192">
        <f t="shared" si="762"/>
        <v>1.5947970921358645E-4</v>
      </c>
      <c r="F4800" s="193">
        <f t="shared" si="763"/>
        <v>6.8477334198853104</v>
      </c>
      <c r="G4800" s="193">
        <f t="shared" si="769"/>
        <v>7.1009515411362401</v>
      </c>
      <c r="H4800" s="193">
        <f t="shared" si="769"/>
        <v>7.3635332595072986</v>
      </c>
      <c r="I4800" s="193">
        <f t="shared" si="769"/>
        <v>7.6358248256956909</v>
      </c>
      <c r="J4800" s="193">
        <f t="shared" si="769"/>
        <v>7.9181852941901338</v>
      </c>
      <c r="K4800" s="193">
        <f>MAX(0,(F4800-'2031 forecast'!$C$10))</f>
        <v>1.1107334198853103</v>
      </c>
      <c r="L4800" s="193">
        <f>MAX(0,(G4800-'2031 forecast'!$C$10))</f>
        <v>1.36395154113624</v>
      </c>
      <c r="M4800" s="193">
        <f>MAX(0,(H4800-'2031 forecast'!$C$10))</f>
        <v>1.6265332595072985</v>
      </c>
      <c r="N4800" s="193">
        <f>MAX(0,(I4800-'2031 forecast'!$C$10))</f>
        <v>1.8988248256956908</v>
      </c>
      <c r="O4800" s="193">
        <f>MAX(0,(J4800-'2031 forecast'!$C$10))</f>
        <v>2.1811852941901337</v>
      </c>
      <c r="P4800" s="175">
        <f t="shared" si="765"/>
        <v>12</v>
      </c>
      <c r="Q4800" s="175" t="str">
        <f t="shared" si="766"/>
        <v/>
      </c>
    </row>
    <row r="4801" spans="1:17" s="1" customFormat="1" x14ac:dyDescent="0.3">
      <c r="A4801" s="189">
        <f t="shared" si="764"/>
        <v>44030.874999988366</v>
      </c>
      <c r="B4801" s="190">
        <f t="shared" si="760"/>
        <v>44030</v>
      </c>
      <c r="C4801" s="1">
        <f t="shared" si="761"/>
        <v>21</v>
      </c>
      <c r="D4801" s="191">
        <v>4.4347134428356245</v>
      </c>
      <c r="E4801" s="192">
        <f t="shared" si="762"/>
        <v>1.5398942414229905E-4</v>
      </c>
      <c r="F4801" s="193">
        <f t="shared" si="763"/>
        <v>6.6119917775613901</v>
      </c>
      <c r="G4801" s="193">
        <f t="shared" si="769"/>
        <v>6.8564925536545003</v>
      </c>
      <c r="H4801" s="193">
        <f t="shared" si="769"/>
        <v>7.1100345735242598</v>
      </c>
      <c r="I4801" s="193">
        <f t="shared" si="769"/>
        <v>7.3729521677619045</v>
      </c>
      <c r="J4801" s="193">
        <f t="shared" si="769"/>
        <v>7.6455920299639155</v>
      </c>
      <c r="K4801" s="193">
        <f>MAX(0,(F4801-'2031 forecast'!$C$10))</f>
        <v>0.87499177756139002</v>
      </c>
      <c r="L4801" s="193">
        <f>MAX(0,(G4801-'2031 forecast'!$C$10))</f>
        <v>1.1194925536545002</v>
      </c>
      <c r="M4801" s="193">
        <f>MAX(0,(H4801-'2031 forecast'!$C$10))</f>
        <v>1.3730345735242597</v>
      </c>
      <c r="N4801" s="193">
        <f>MAX(0,(I4801-'2031 forecast'!$C$10))</f>
        <v>1.6359521677619044</v>
      </c>
      <c r="O4801" s="193">
        <f>MAX(0,(J4801-'2031 forecast'!$C$10))</f>
        <v>1.9085920299639154</v>
      </c>
      <c r="P4801" s="175">
        <f t="shared" si="765"/>
        <v>13</v>
      </c>
      <c r="Q4801" s="175" t="str">
        <f t="shared" si="766"/>
        <v/>
      </c>
    </row>
    <row r="4802" spans="1:17" s="1" customFormat="1" x14ac:dyDescent="0.3">
      <c r="A4802" s="189">
        <f t="shared" si="764"/>
        <v>44030.91666665503</v>
      </c>
      <c r="B4802" s="190">
        <f t="shared" si="760"/>
        <v>44030</v>
      </c>
      <c r="C4802" s="1">
        <f t="shared" si="761"/>
        <v>22</v>
      </c>
      <c r="D4802" s="191">
        <v>4.0507229749500278</v>
      </c>
      <c r="E4802" s="192">
        <f t="shared" si="762"/>
        <v>1.4065587468345823E-4</v>
      </c>
      <c r="F4802" s="193">
        <f t="shared" si="763"/>
        <v>6.0394763604890125</v>
      </c>
      <c r="G4802" s="193">
        <f t="shared" si="769"/>
        <v>6.2628064411988484</v>
      </c>
      <c r="H4802" s="193">
        <f t="shared" si="769"/>
        <v>6.4943949075654537</v>
      </c>
      <c r="I4802" s="193">
        <f t="shared" si="769"/>
        <v>6.7345471413512819</v>
      </c>
      <c r="J4802" s="193">
        <f t="shared" si="769"/>
        <v>6.9835798168431023</v>
      </c>
      <c r="K4802" s="193">
        <f>MAX(0,(F4802-'2031 forecast'!$C$10))</f>
        <v>0.30247636048901239</v>
      </c>
      <c r="L4802" s="193">
        <f>MAX(0,(G4802-'2031 forecast'!$C$10))</f>
        <v>0.52580644119884834</v>
      </c>
      <c r="M4802" s="193">
        <f>MAX(0,(H4802-'2031 forecast'!$C$10))</f>
        <v>0.75739490756545358</v>
      </c>
      <c r="N4802" s="193">
        <f>MAX(0,(I4802-'2031 forecast'!$C$10))</f>
        <v>0.99754714135128175</v>
      </c>
      <c r="O4802" s="193">
        <f>MAX(0,(J4802-'2031 forecast'!$C$10))</f>
        <v>1.2465798168431022</v>
      </c>
      <c r="P4802" s="175">
        <f t="shared" si="765"/>
        <v>14</v>
      </c>
      <c r="Q4802" s="175">
        <f t="shared" si="766"/>
        <v>14</v>
      </c>
    </row>
    <row r="4803" spans="1:17" s="1" customFormat="1" x14ac:dyDescent="0.3">
      <c r="A4803" s="189">
        <f t="shared" si="764"/>
        <v>44030.958333321694</v>
      </c>
      <c r="B4803" s="190">
        <f t="shared" si="760"/>
        <v>44030</v>
      </c>
      <c r="C4803" s="1">
        <f t="shared" si="761"/>
        <v>23</v>
      </c>
      <c r="D4803" s="191">
        <v>3.7119078562274419</v>
      </c>
      <c r="E4803" s="192">
        <f t="shared" si="762"/>
        <v>1.2889097810212809E-4</v>
      </c>
      <c r="F4803" s="193">
        <f t="shared" si="763"/>
        <v>5.534315698366326</v>
      </c>
      <c r="G4803" s="193">
        <f t="shared" si="769"/>
        <v>5.7389657537379781</v>
      </c>
      <c r="H4803" s="193">
        <f t="shared" si="769"/>
        <v>5.9511834376018014</v>
      </c>
      <c r="I4803" s="193">
        <f t="shared" si="769"/>
        <v>6.1712485886360264</v>
      </c>
      <c r="J4803" s="193">
        <f t="shared" si="769"/>
        <v>6.3994513935012076</v>
      </c>
      <c r="K4803" s="193">
        <f>MAX(0,(F4803-'2031 forecast'!$C$10))</f>
        <v>0</v>
      </c>
      <c r="L4803" s="193">
        <f>MAX(0,(G4803-'2031 forecast'!$C$10))</f>
        <v>1.9657537379780265E-3</v>
      </c>
      <c r="M4803" s="193">
        <f>MAX(0,(H4803-'2031 forecast'!$C$10))</f>
        <v>0.21418343760180125</v>
      </c>
      <c r="N4803" s="193">
        <f>MAX(0,(I4803-'2031 forecast'!$C$10))</f>
        <v>0.43424858863602633</v>
      </c>
      <c r="O4803" s="193">
        <f>MAX(0,(J4803-'2031 forecast'!$C$10))</f>
        <v>0.66245139350120752</v>
      </c>
      <c r="P4803" s="175" t="str">
        <f t="shared" si="765"/>
        <v/>
      </c>
      <c r="Q4803" s="175" t="str">
        <f t="shared" si="766"/>
        <v/>
      </c>
    </row>
    <row r="4804" spans="1:17" s="1" customFormat="1" x14ac:dyDescent="0.3">
      <c r="A4804" s="189">
        <f t="shared" si="764"/>
        <v>44030.999999988358</v>
      </c>
      <c r="B4804" s="190">
        <f t="shared" si="760"/>
        <v>44030</v>
      </c>
      <c r="C4804" s="1">
        <f t="shared" si="761"/>
        <v>0</v>
      </c>
      <c r="D4804" s="191">
        <v>3.3806219623653573</v>
      </c>
      <c r="E4804" s="192">
        <f t="shared" si="762"/>
        <v>1.173875236670497E-4</v>
      </c>
      <c r="F4804" s="193">
        <f t="shared" si="763"/>
        <v>5.0403808287352527</v>
      </c>
      <c r="G4804" s="193">
        <f t="shared" si="769"/>
        <v>5.2267659704429041</v>
      </c>
      <c r="H4804" s="193">
        <f t="shared" si="769"/>
        <v>5.4200433336373388</v>
      </c>
      <c r="I4804" s="193">
        <f t="shared" si="769"/>
        <v>5.6204677815366644</v>
      </c>
      <c r="J4804" s="193">
        <f t="shared" si="769"/>
        <v>5.8283036017891314</v>
      </c>
      <c r="K4804" s="193">
        <f>MAX(0,(F4804-'2031 forecast'!$C$10))</f>
        <v>0</v>
      </c>
      <c r="L4804" s="193">
        <f>MAX(0,(G4804-'2031 forecast'!$C$10))</f>
        <v>0</v>
      </c>
      <c r="M4804" s="193">
        <f>MAX(0,(H4804-'2031 forecast'!$C$10))</f>
        <v>0</v>
      </c>
      <c r="N4804" s="193">
        <f>MAX(0,(I4804-'2031 forecast'!$C$10))</f>
        <v>0</v>
      </c>
      <c r="O4804" s="193">
        <f>MAX(0,(J4804-'2031 forecast'!$C$10))</f>
        <v>9.1303601789131328E-2</v>
      </c>
      <c r="P4804" s="175" t="str">
        <f t="shared" si="765"/>
        <v/>
      </c>
      <c r="Q4804" s="175" t="str">
        <f t="shared" si="766"/>
        <v/>
      </c>
    </row>
    <row r="4805" spans="1:17" s="1" customFormat="1" x14ac:dyDescent="0.3">
      <c r="A4805" s="189">
        <f t="shared" si="764"/>
        <v>44031.041666655023</v>
      </c>
      <c r="B4805" s="190">
        <f t="shared" ref="B4805:B4868" si="770">INT(A4805)</f>
        <v>44031</v>
      </c>
      <c r="C4805" s="1">
        <f t="shared" ref="C4805:C4868" si="771">HOUR(A4805)</f>
        <v>1</v>
      </c>
      <c r="D4805" s="191">
        <v>3.1848621159923081</v>
      </c>
      <c r="E4805" s="192">
        <f t="shared" ref="E4805:E4868" si="772">D4805/SUM($D$4:$D$8763)</f>
        <v>1.105900278645034E-4</v>
      </c>
      <c r="F4805" s="193">
        <f t="shared" ref="F4805:F4868" si="773">E4805*$F$2</f>
        <v>4.7485102239532564</v>
      </c>
      <c r="G4805" s="193">
        <f t="shared" ref="G4805:J4824" si="774">$E4805*G$2</f>
        <v>4.9241024621321801</v>
      </c>
      <c r="H4805" s="193">
        <f t="shared" si="774"/>
        <v>5.1061878176583395</v>
      </c>
      <c r="I4805" s="193">
        <f t="shared" si="774"/>
        <v>5.295006395523405</v>
      </c>
      <c r="J4805" s="193">
        <f t="shared" si="774"/>
        <v>5.4908071794138147</v>
      </c>
      <c r="K4805" s="193">
        <f>MAX(0,(F4805-'2031 forecast'!$C$10))</f>
        <v>0</v>
      </c>
      <c r="L4805" s="193">
        <f>MAX(0,(G4805-'2031 forecast'!$C$10))</f>
        <v>0</v>
      </c>
      <c r="M4805" s="193">
        <f>MAX(0,(H4805-'2031 forecast'!$C$10))</f>
        <v>0</v>
      </c>
      <c r="N4805" s="193">
        <f>MAX(0,(I4805-'2031 forecast'!$C$10))</f>
        <v>0</v>
      </c>
      <c r="O4805" s="193">
        <f>MAX(0,(J4805-'2031 forecast'!$C$10))</f>
        <v>0</v>
      </c>
      <c r="P4805" s="175" t="str">
        <f t="shared" si="765"/>
        <v/>
      </c>
      <c r="Q4805" s="175" t="str">
        <f t="shared" si="766"/>
        <v/>
      </c>
    </row>
    <row r="4806" spans="1:17" s="1" customFormat="1" x14ac:dyDescent="0.3">
      <c r="A4806" s="189">
        <f t="shared" ref="A4806:A4869" si="775">A4805 + TIME(1,0,0)</f>
        <v>44031.083333321687</v>
      </c>
      <c r="B4806" s="190">
        <f t="shared" si="770"/>
        <v>44031</v>
      </c>
      <c r="C4806" s="1">
        <f t="shared" si="771"/>
        <v>2</v>
      </c>
      <c r="D4806" s="191">
        <v>3.1095698673872887</v>
      </c>
      <c r="E4806" s="192">
        <f t="shared" si="772"/>
        <v>1.0797560640198559E-4</v>
      </c>
      <c r="F4806" s="193">
        <f t="shared" si="773"/>
        <v>4.6362522990371033</v>
      </c>
      <c r="G4806" s="193">
        <f t="shared" si="774"/>
        <v>4.8076934204742088</v>
      </c>
      <c r="H4806" s="193">
        <f t="shared" si="774"/>
        <v>4.9854741576664168</v>
      </c>
      <c r="I4806" s="193">
        <f t="shared" si="774"/>
        <v>5.1698289393644599</v>
      </c>
      <c r="J4806" s="193">
        <f t="shared" si="774"/>
        <v>5.3610008631156152</v>
      </c>
      <c r="K4806" s="193">
        <f>MAX(0,(F4806-'2031 forecast'!$C$10))</f>
        <v>0</v>
      </c>
      <c r="L4806" s="193">
        <f>MAX(0,(G4806-'2031 forecast'!$C$10))</f>
        <v>0</v>
      </c>
      <c r="M4806" s="193">
        <f>MAX(0,(H4806-'2031 forecast'!$C$10))</f>
        <v>0</v>
      </c>
      <c r="N4806" s="193">
        <f>MAX(0,(I4806-'2031 forecast'!$C$10))</f>
        <v>0</v>
      </c>
      <c r="O4806" s="193">
        <f>MAX(0,(J4806-'2031 forecast'!$C$10))</f>
        <v>0</v>
      </c>
      <c r="P4806" s="175" t="str">
        <f t="shared" ref="P4806:P4869" si="776">IF(K4806&gt;0,IF(K4805&gt;0,P4805+1,1),"")</f>
        <v/>
      </c>
      <c r="Q4806" s="175" t="str">
        <f t="shared" ref="Q4806:Q4869" si="777">IF(AND(K4806&gt;0,K4807=0),P4806,"")</f>
        <v/>
      </c>
    </row>
    <row r="4807" spans="1:17" s="1" customFormat="1" x14ac:dyDescent="0.3">
      <c r="A4807" s="189">
        <f t="shared" si="775"/>
        <v>44031.124999988351</v>
      </c>
      <c r="B4807" s="190">
        <f t="shared" si="770"/>
        <v>44031</v>
      </c>
      <c r="C4807" s="1">
        <f t="shared" si="771"/>
        <v>3</v>
      </c>
      <c r="D4807" s="191">
        <v>2.9815730447587567</v>
      </c>
      <c r="E4807" s="192">
        <f t="shared" si="772"/>
        <v>1.0353108991570533E-4</v>
      </c>
      <c r="F4807" s="193">
        <f t="shared" si="773"/>
        <v>4.445413826679645</v>
      </c>
      <c r="G4807" s="193">
        <f t="shared" si="774"/>
        <v>4.6097980496556588</v>
      </c>
      <c r="H4807" s="193">
        <f t="shared" si="774"/>
        <v>4.7802609356801486</v>
      </c>
      <c r="I4807" s="193">
        <f t="shared" si="774"/>
        <v>4.9570272638942532</v>
      </c>
      <c r="J4807" s="193">
        <f t="shared" si="774"/>
        <v>5.1403301254086786</v>
      </c>
      <c r="K4807" s="193">
        <f>MAX(0,(F4807-'2031 forecast'!$C$10))</f>
        <v>0</v>
      </c>
      <c r="L4807" s="193">
        <f>MAX(0,(G4807-'2031 forecast'!$C$10))</f>
        <v>0</v>
      </c>
      <c r="M4807" s="193">
        <f>MAX(0,(H4807-'2031 forecast'!$C$10))</f>
        <v>0</v>
      </c>
      <c r="N4807" s="193">
        <f>MAX(0,(I4807-'2031 forecast'!$C$10))</f>
        <v>0</v>
      </c>
      <c r="O4807" s="193">
        <f>MAX(0,(J4807-'2031 forecast'!$C$10))</f>
        <v>0</v>
      </c>
      <c r="P4807" s="175" t="str">
        <f t="shared" si="776"/>
        <v/>
      </c>
      <c r="Q4807" s="175" t="str">
        <f t="shared" si="777"/>
        <v/>
      </c>
    </row>
    <row r="4808" spans="1:17" s="1" customFormat="1" x14ac:dyDescent="0.3">
      <c r="A4808" s="189">
        <f t="shared" si="775"/>
        <v>44031.166666655015</v>
      </c>
      <c r="B4808" s="190">
        <f t="shared" si="770"/>
        <v>44031</v>
      </c>
      <c r="C4808" s="1">
        <f t="shared" si="771"/>
        <v>4</v>
      </c>
      <c r="D4808" s="191">
        <v>2.9815730447587567</v>
      </c>
      <c r="E4808" s="192">
        <f t="shared" si="772"/>
        <v>1.0353108991570533E-4</v>
      </c>
      <c r="F4808" s="193">
        <f t="shared" si="773"/>
        <v>4.445413826679645</v>
      </c>
      <c r="G4808" s="193">
        <f t="shared" si="774"/>
        <v>4.6097980496556588</v>
      </c>
      <c r="H4808" s="193">
        <f t="shared" si="774"/>
        <v>4.7802609356801486</v>
      </c>
      <c r="I4808" s="193">
        <f t="shared" si="774"/>
        <v>4.9570272638942532</v>
      </c>
      <c r="J4808" s="193">
        <f t="shared" si="774"/>
        <v>5.1403301254086786</v>
      </c>
      <c r="K4808" s="193">
        <f>MAX(0,(F4808-'2031 forecast'!$C$10))</f>
        <v>0</v>
      </c>
      <c r="L4808" s="193">
        <f>MAX(0,(G4808-'2031 forecast'!$C$10))</f>
        <v>0</v>
      </c>
      <c r="M4808" s="193">
        <f>MAX(0,(H4808-'2031 forecast'!$C$10))</f>
        <v>0</v>
      </c>
      <c r="N4808" s="193">
        <f>MAX(0,(I4808-'2031 forecast'!$C$10))</f>
        <v>0</v>
      </c>
      <c r="O4808" s="193">
        <f>MAX(0,(J4808-'2031 forecast'!$C$10))</f>
        <v>0</v>
      </c>
      <c r="P4808" s="175" t="str">
        <f t="shared" si="776"/>
        <v/>
      </c>
      <c r="Q4808" s="175" t="str">
        <f t="shared" si="777"/>
        <v/>
      </c>
    </row>
    <row r="4809" spans="1:17" s="1" customFormat="1" x14ac:dyDescent="0.3">
      <c r="A4809" s="189">
        <f t="shared" si="775"/>
        <v>44031.20833332168</v>
      </c>
      <c r="B4809" s="190">
        <f t="shared" si="770"/>
        <v>44031</v>
      </c>
      <c r="C4809" s="1">
        <f t="shared" si="771"/>
        <v>5</v>
      </c>
      <c r="D4809" s="191">
        <v>3.0116899442007643</v>
      </c>
      <c r="E4809" s="192">
        <f t="shared" si="772"/>
        <v>1.0457685850071245E-4</v>
      </c>
      <c r="F4809" s="193">
        <f t="shared" si="773"/>
        <v>4.4903169966461061</v>
      </c>
      <c r="G4809" s="193">
        <f t="shared" si="774"/>
        <v>4.6563616663188467</v>
      </c>
      <c r="H4809" s="193">
        <f t="shared" si="774"/>
        <v>4.8285463996769176</v>
      </c>
      <c r="I4809" s="193">
        <f t="shared" si="774"/>
        <v>5.0070982463578311</v>
      </c>
      <c r="J4809" s="193">
        <f t="shared" si="774"/>
        <v>5.1922526519279577</v>
      </c>
      <c r="K4809" s="193">
        <f>MAX(0,(F4809-'2031 forecast'!$C$10))</f>
        <v>0</v>
      </c>
      <c r="L4809" s="193">
        <f>MAX(0,(G4809-'2031 forecast'!$C$10))</f>
        <v>0</v>
      </c>
      <c r="M4809" s="193">
        <f>MAX(0,(H4809-'2031 forecast'!$C$10))</f>
        <v>0</v>
      </c>
      <c r="N4809" s="193">
        <f>MAX(0,(I4809-'2031 forecast'!$C$10))</f>
        <v>0</v>
      </c>
      <c r="O4809" s="193">
        <f>MAX(0,(J4809-'2031 forecast'!$C$10))</f>
        <v>0</v>
      </c>
      <c r="P4809" s="175" t="str">
        <f t="shared" si="776"/>
        <v/>
      </c>
      <c r="Q4809" s="175" t="str">
        <f t="shared" si="777"/>
        <v/>
      </c>
    </row>
    <row r="4810" spans="1:17" s="1" customFormat="1" x14ac:dyDescent="0.3">
      <c r="A4810" s="189">
        <f t="shared" si="775"/>
        <v>44031.249999988344</v>
      </c>
      <c r="B4810" s="190">
        <f t="shared" si="770"/>
        <v>44031</v>
      </c>
      <c r="C4810" s="1">
        <f t="shared" si="771"/>
        <v>6</v>
      </c>
      <c r="D4810" s="191">
        <v>3.0643945182242773</v>
      </c>
      <c r="E4810" s="192">
        <f t="shared" si="772"/>
        <v>1.064069535244749E-4</v>
      </c>
      <c r="F4810" s="193">
        <f t="shared" si="773"/>
        <v>4.5688975440874122</v>
      </c>
      <c r="G4810" s="193">
        <f t="shared" si="774"/>
        <v>4.7378479954794255</v>
      </c>
      <c r="H4810" s="193">
        <f t="shared" si="774"/>
        <v>4.913045961671263</v>
      </c>
      <c r="I4810" s="193">
        <f t="shared" si="774"/>
        <v>5.0947224656690917</v>
      </c>
      <c r="J4810" s="193">
        <f t="shared" si="774"/>
        <v>5.2831170733366957</v>
      </c>
      <c r="K4810" s="193">
        <f>MAX(0,(F4810-'2031 forecast'!$C$10))</f>
        <v>0</v>
      </c>
      <c r="L4810" s="193">
        <f>MAX(0,(G4810-'2031 forecast'!$C$10))</f>
        <v>0</v>
      </c>
      <c r="M4810" s="193">
        <f>MAX(0,(H4810-'2031 forecast'!$C$10))</f>
        <v>0</v>
      </c>
      <c r="N4810" s="193">
        <f>MAX(0,(I4810-'2031 forecast'!$C$10))</f>
        <v>0</v>
      </c>
      <c r="O4810" s="193">
        <f>MAX(0,(J4810-'2031 forecast'!$C$10))</f>
        <v>0</v>
      </c>
      <c r="P4810" s="175" t="str">
        <f t="shared" si="776"/>
        <v/>
      </c>
      <c r="Q4810" s="175" t="str">
        <f t="shared" si="777"/>
        <v/>
      </c>
    </row>
    <row r="4811" spans="1:17" s="1" customFormat="1" x14ac:dyDescent="0.3">
      <c r="A4811" s="189">
        <f t="shared" si="775"/>
        <v>44031.291666655008</v>
      </c>
      <c r="B4811" s="190">
        <f t="shared" si="770"/>
        <v>44031</v>
      </c>
      <c r="C4811" s="1">
        <f t="shared" si="771"/>
        <v>7</v>
      </c>
      <c r="D4811" s="191">
        <v>3.7043786313669398</v>
      </c>
      <c r="E4811" s="192">
        <f t="shared" si="772"/>
        <v>1.2862953595587631E-4</v>
      </c>
      <c r="F4811" s="193">
        <f t="shared" si="773"/>
        <v>5.52308990587471</v>
      </c>
      <c r="G4811" s="193">
        <f t="shared" si="774"/>
        <v>5.7273248495721809</v>
      </c>
      <c r="H4811" s="193">
        <f t="shared" si="774"/>
        <v>5.9391120716026089</v>
      </c>
      <c r="I4811" s="193">
        <f t="shared" si="774"/>
        <v>6.1587308430201322</v>
      </c>
      <c r="J4811" s="193">
        <f t="shared" si="774"/>
        <v>6.3864707618713874</v>
      </c>
      <c r="K4811" s="193">
        <f>MAX(0,(F4811-'2031 forecast'!$C$10))</f>
        <v>0</v>
      </c>
      <c r="L4811" s="193">
        <f>MAX(0,(G4811-'2031 forecast'!$C$10))</f>
        <v>0</v>
      </c>
      <c r="M4811" s="193">
        <f>MAX(0,(H4811-'2031 forecast'!$C$10))</f>
        <v>0.2021120716026088</v>
      </c>
      <c r="N4811" s="193">
        <f>MAX(0,(I4811-'2031 forecast'!$C$10))</f>
        <v>0.42173084302013208</v>
      </c>
      <c r="O4811" s="193">
        <f>MAX(0,(J4811-'2031 forecast'!$C$10))</f>
        <v>0.6494707618713873</v>
      </c>
      <c r="P4811" s="175" t="str">
        <f t="shared" si="776"/>
        <v/>
      </c>
      <c r="Q4811" s="175" t="str">
        <f t="shared" si="777"/>
        <v/>
      </c>
    </row>
    <row r="4812" spans="1:17" s="1" customFormat="1" x14ac:dyDescent="0.3">
      <c r="A4812" s="189">
        <f t="shared" si="775"/>
        <v>44031.333333321672</v>
      </c>
      <c r="B4812" s="190">
        <f t="shared" si="770"/>
        <v>44031</v>
      </c>
      <c r="C4812" s="1">
        <f t="shared" si="771"/>
        <v>8</v>
      </c>
      <c r="D4812" s="191">
        <v>4.0130768506475176</v>
      </c>
      <c r="E4812" s="192">
        <f t="shared" si="772"/>
        <v>1.3934866395219931E-4</v>
      </c>
      <c r="F4812" s="193">
        <f t="shared" si="773"/>
        <v>5.9833473980309355</v>
      </c>
      <c r="G4812" s="193">
        <f t="shared" si="774"/>
        <v>6.2046019203698624</v>
      </c>
      <c r="H4812" s="193">
        <f t="shared" si="774"/>
        <v>6.4340380775694923</v>
      </c>
      <c r="I4812" s="193">
        <f t="shared" si="774"/>
        <v>6.6719584132718088</v>
      </c>
      <c r="J4812" s="193">
        <f t="shared" si="774"/>
        <v>6.9186766586940021</v>
      </c>
      <c r="K4812" s="193">
        <f>MAX(0,(F4812-'2031 forecast'!$C$10))</f>
        <v>0.24634739803093542</v>
      </c>
      <c r="L4812" s="193">
        <f>MAX(0,(G4812-'2031 forecast'!$C$10))</f>
        <v>0.46760192036986226</v>
      </c>
      <c r="M4812" s="193">
        <f>MAX(0,(H4812-'2031 forecast'!$C$10))</f>
        <v>0.69703807756949221</v>
      </c>
      <c r="N4812" s="193">
        <f>MAX(0,(I4812-'2031 forecast'!$C$10))</f>
        <v>0.93495841327180873</v>
      </c>
      <c r="O4812" s="193">
        <f>MAX(0,(J4812-'2031 forecast'!$C$10))</f>
        <v>1.181676658694002</v>
      </c>
      <c r="P4812" s="175">
        <f t="shared" si="776"/>
        <v>1</v>
      </c>
      <c r="Q4812" s="175" t="str">
        <f t="shared" si="777"/>
        <v/>
      </c>
    </row>
    <row r="4813" spans="1:17" s="1" customFormat="1" x14ac:dyDescent="0.3">
      <c r="A4813" s="189">
        <f t="shared" si="775"/>
        <v>44031.374999988337</v>
      </c>
      <c r="B4813" s="190">
        <f t="shared" si="770"/>
        <v>44031</v>
      </c>
      <c r="C4813" s="1">
        <f t="shared" si="771"/>
        <v>9</v>
      </c>
      <c r="D4813" s="191">
        <v>4.3443627445096027</v>
      </c>
      <c r="E4813" s="192">
        <f t="shared" si="772"/>
        <v>1.5085211838727772E-4</v>
      </c>
      <c r="F4813" s="193">
        <f t="shared" si="773"/>
        <v>6.4772822676620088</v>
      </c>
      <c r="G4813" s="193">
        <f t="shared" si="774"/>
        <v>6.7168017036649372</v>
      </c>
      <c r="H4813" s="193">
        <f t="shared" si="774"/>
        <v>6.9651781815339548</v>
      </c>
      <c r="I4813" s="193">
        <f t="shared" si="774"/>
        <v>7.2227392203711718</v>
      </c>
      <c r="J4813" s="193">
        <f t="shared" si="774"/>
        <v>7.4898244504060791</v>
      </c>
      <c r="K4813" s="193">
        <f>MAX(0,(F4813-'2031 forecast'!$C$10))</f>
        <v>0.74028226766200866</v>
      </c>
      <c r="L4813" s="193">
        <f>MAX(0,(G4813-'2031 forecast'!$C$10))</f>
        <v>0.97980170366493713</v>
      </c>
      <c r="M4813" s="193">
        <f>MAX(0,(H4813-'2031 forecast'!$C$10))</f>
        <v>1.2281781815339547</v>
      </c>
      <c r="N4813" s="193">
        <f>MAX(0,(I4813-'2031 forecast'!$C$10))</f>
        <v>1.4857392203711717</v>
      </c>
      <c r="O4813" s="193">
        <f>MAX(0,(J4813-'2031 forecast'!$C$10))</f>
        <v>1.752824450406079</v>
      </c>
      <c r="P4813" s="175">
        <f t="shared" si="776"/>
        <v>2</v>
      </c>
      <c r="Q4813" s="175" t="str">
        <f t="shared" si="777"/>
        <v/>
      </c>
    </row>
    <row r="4814" spans="1:17" s="1" customFormat="1" x14ac:dyDescent="0.3">
      <c r="A4814" s="189">
        <f t="shared" si="775"/>
        <v>44031.416666655001</v>
      </c>
      <c r="B4814" s="190">
        <f t="shared" si="770"/>
        <v>44031</v>
      </c>
      <c r="C4814" s="1">
        <f t="shared" si="771"/>
        <v>10</v>
      </c>
      <c r="D4814" s="191">
        <v>4.9165838339077474</v>
      </c>
      <c r="E4814" s="192">
        <f t="shared" si="772"/>
        <v>1.7072172150241305E-4</v>
      </c>
      <c r="F4814" s="193">
        <f t="shared" si="773"/>
        <v>7.3304424970247668</v>
      </c>
      <c r="G4814" s="193">
        <f t="shared" si="774"/>
        <v>7.6015104202655159</v>
      </c>
      <c r="H4814" s="193">
        <f t="shared" si="774"/>
        <v>7.8826019974725678</v>
      </c>
      <c r="I4814" s="193">
        <f t="shared" si="774"/>
        <v>8.1740878871791587</v>
      </c>
      <c r="J4814" s="193">
        <f t="shared" si="774"/>
        <v>8.4763524542723889</v>
      </c>
      <c r="K4814" s="193">
        <f>MAX(0,(F4814-'2031 forecast'!$C$10))</f>
        <v>1.5934424970247667</v>
      </c>
      <c r="L4814" s="193">
        <f>MAX(0,(G4814-'2031 forecast'!$C$10))</f>
        <v>1.8645104202655158</v>
      </c>
      <c r="M4814" s="193">
        <f>MAX(0,(H4814-'2031 forecast'!$C$10))</f>
        <v>2.1456019974725677</v>
      </c>
      <c r="N4814" s="193">
        <f>MAX(0,(I4814-'2031 forecast'!$C$10))</f>
        <v>2.4370878871791586</v>
      </c>
      <c r="O4814" s="193">
        <f>MAX(0,(J4814-'2031 forecast'!$C$10))</f>
        <v>2.7393524542723888</v>
      </c>
      <c r="P4814" s="175">
        <f t="shared" si="776"/>
        <v>3</v>
      </c>
      <c r="Q4814" s="175" t="str">
        <f t="shared" si="777"/>
        <v/>
      </c>
    </row>
    <row r="4815" spans="1:17" s="1" customFormat="1" x14ac:dyDescent="0.3">
      <c r="A4815" s="189">
        <f t="shared" si="775"/>
        <v>44031.458333321665</v>
      </c>
      <c r="B4815" s="190">
        <f t="shared" si="770"/>
        <v>44031</v>
      </c>
      <c r="C4815" s="1">
        <f t="shared" si="771"/>
        <v>11</v>
      </c>
      <c r="D4815" s="191">
        <v>5.0295222068152761</v>
      </c>
      <c r="E4815" s="192">
        <f t="shared" si="772"/>
        <v>1.7464335369618978E-4</v>
      </c>
      <c r="F4815" s="193">
        <f t="shared" si="773"/>
        <v>7.4988293843989968</v>
      </c>
      <c r="G4815" s="193">
        <f t="shared" si="774"/>
        <v>7.7761239827524733</v>
      </c>
      <c r="H4815" s="193">
        <f t="shared" si="774"/>
        <v>8.0636724874604528</v>
      </c>
      <c r="I4815" s="193">
        <f t="shared" si="774"/>
        <v>8.3618540714175769</v>
      </c>
      <c r="J4815" s="193">
        <f t="shared" si="774"/>
        <v>8.6710619287196895</v>
      </c>
      <c r="K4815" s="193">
        <f>MAX(0,(F4815-'2031 forecast'!$C$10))</f>
        <v>1.7618293843989967</v>
      </c>
      <c r="L4815" s="193">
        <f>MAX(0,(G4815-'2031 forecast'!$C$10))</f>
        <v>2.0391239827524732</v>
      </c>
      <c r="M4815" s="193">
        <f>MAX(0,(H4815-'2031 forecast'!$C$10))</f>
        <v>2.3266724874604527</v>
      </c>
      <c r="N4815" s="193">
        <f>MAX(0,(I4815-'2031 forecast'!$C$10))</f>
        <v>2.6248540714175768</v>
      </c>
      <c r="O4815" s="193">
        <f>MAX(0,(J4815-'2031 forecast'!$C$10))</f>
        <v>2.9340619287196894</v>
      </c>
      <c r="P4815" s="175">
        <f t="shared" si="776"/>
        <v>4</v>
      </c>
      <c r="Q4815" s="175" t="str">
        <f t="shared" si="777"/>
        <v/>
      </c>
    </row>
    <row r="4816" spans="1:17" s="1" customFormat="1" x14ac:dyDescent="0.3">
      <c r="A4816" s="189">
        <f t="shared" si="775"/>
        <v>44031.499999988329</v>
      </c>
      <c r="B4816" s="190">
        <f t="shared" si="770"/>
        <v>44031</v>
      </c>
      <c r="C4816" s="1">
        <f t="shared" si="771"/>
        <v>12</v>
      </c>
      <c r="D4816" s="191">
        <v>5.2930450769328425</v>
      </c>
      <c r="E4816" s="192">
        <f t="shared" si="772"/>
        <v>1.8379382881500211E-4</v>
      </c>
      <c r="F4816" s="193">
        <f t="shared" si="773"/>
        <v>7.8917321216055303</v>
      </c>
      <c r="G4816" s="193">
        <f t="shared" si="774"/>
        <v>8.1835556285553714</v>
      </c>
      <c r="H4816" s="193">
        <f t="shared" si="774"/>
        <v>8.4861702974321815</v>
      </c>
      <c r="I4816" s="193">
        <f t="shared" si="774"/>
        <v>8.7999751679738871</v>
      </c>
      <c r="J4816" s="193">
        <f t="shared" si="774"/>
        <v>9.1253840357633837</v>
      </c>
      <c r="K4816" s="193">
        <f>MAX(0,(F4816-'2031 forecast'!$C$10))</f>
        <v>2.1547321216055302</v>
      </c>
      <c r="L4816" s="193">
        <f>MAX(0,(G4816-'2031 forecast'!$C$10))</f>
        <v>2.4465556285553713</v>
      </c>
      <c r="M4816" s="193">
        <f>MAX(0,(H4816-'2031 forecast'!$C$10))</f>
        <v>2.7491702974321814</v>
      </c>
      <c r="N4816" s="193">
        <f>MAX(0,(I4816-'2031 forecast'!$C$10))</f>
        <v>3.062975167973887</v>
      </c>
      <c r="O4816" s="193">
        <f>MAX(0,(J4816-'2031 forecast'!$C$10))</f>
        <v>3.3883840357633837</v>
      </c>
      <c r="P4816" s="175">
        <f t="shared" si="776"/>
        <v>5</v>
      </c>
      <c r="Q4816" s="175" t="str">
        <f t="shared" si="777"/>
        <v/>
      </c>
    </row>
    <row r="4817" spans="1:17" s="1" customFormat="1" x14ac:dyDescent="0.3">
      <c r="A4817" s="189">
        <f t="shared" si="775"/>
        <v>44031.541666654994</v>
      </c>
      <c r="B4817" s="190">
        <f t="shared" si="770"/>
        <v>44031</v>
      </c>
      <c r="C4817" s="1">
        <f t="shared" si="771"/>
        <v>13</v>
      </c>
      <c r="D4817" s="191">
        <v>5.2177528283278232</v>
      </c>
      <c r="E4817" s="192">
        <f t="shared" si="772"/>
        <v>1.8117940735248427E-4</v>
      </c>
      <c r="F4817" s="193">
        <f t="shared" si="773"/>
        <v>7.7794741966893763</v>
      </c>
      <c r="G4817" s="193">
        <f t="shared" si="774"/>
        <v>8.0671465868973993</v>
      </c>
      <c r="H4817" s="193">
        <f t="shared" si="774"/>
        <v>8.3654566374402588</v>
      </c>
      <c r="I4817" s="193">
        <f t="shared" si="774"/>
        <v>8.6747977118149393</v>
      </c>
      <c r="J4817" s="193">
        <f t="shared" si="774"/>
        <v>8.9955777194651834</v>
      </c>
      <c r="K4817" s="193">
        <f>MAX(0,(F4817-'2031 forecast'!$C$10))</f>
        <v>2.0424741966893762</v>
      </c>
      <c r="L4817" s="193">
        <f>MAX(0,(G4817-'2031 forecast'!$C$10))</f>
        <v>2.3301465868973992</v>
      </c>
      <c r="M4817" s="193">
        <f>MAX(0,(H4817-'2031 forecast'!$C$10))</f>
        <v>2.6284566374402587</v>
      </c>
      <c r="N4817" s="193">
        <f>MAX(0,(I4817-'2031 forecast'!$C$10))</f>
        <v>2.9377977118149392</v>
      </c>
      <c r="O4817" s="193">
        <f>MAX(0,(J4817-'2031 forecast'!$C$10))</f>
        <v>3.2585777194651833</v>
      </c>
      <c r="P4817" s="175">
        <f t="shared" si="776"/>
        <v>6</v>
      </c>
      <c r="Q4817" s="175" t="str">
        <f t="shared" si="777"/>
        <v/>
      </c>
    </row>
    <row r="4818" spans="1:17" s="1" customFormat="1" x14ac:dyDescent="0.3">
      <c r="A4818" s="189">
        <f t="shared" si="775"/>
        <v>44031.583333321658</v>
      </c>
      <c r="B4818" s="190">
        <f t="shared" si="770"/>
        <v>44031</v>
      </c>
      <c r="C4818" s="1">
        <f t="shared" si="771"/>
        <v>14</v>
      </c>
      <c r="D4818" s="191">
        <v>5.0445806565362803</v>
      </c>
      <c r="E4818" s="192">
        <f t="shared" si="772"/>
        <v>1.7516623798869335E-4</v>
      </c>
      <c r="F4818" s="193">
        <f t="shared" si="773"/>
        <v>7.5212809693822278</v>
      </c>
      <c r="G4818" s="193">
        <f t="shared" si="774"/>
        <v>7.7994057910840677</v>
      </c>
      <c r="H4818" s="193">
        <f t="shared" si="774"/>
        <v>8.0878152194588377</v>
      </c>
      <c r="I4818" s="193">
        <f t="shared" si="774"/>
        <v>8.3868895626493671</v>
      </c>
      <c r="J4818" s="193">
        <f t="shared" si="774"/>
        <v>8.6970231919793282</v>
      </c>
      <c r="K4818" s="193">
        <f>MAX(0,(F4818-'2031 forecast'!$C$10))</f>
        <v>1.7842809693822277</v>
      </c>
      <c r="L4818" s="193">
        <f>MAX(0,(G4818-'2031 forecast'!$C$10))</f>
        <v>2.0624057910840676</v>
      </c>
      <c r="M4818" s="193">
        <f>MAX(0,(H4818-'2031 forecast'!$C$10))</f>
        <v>2.3508152194588376</v>
      </c>
      <c r="N4818" s="193">
        <f>MAX(0,(I4818-'2031 forecast'!$C$10))</f>
        <v>2.649889562649367</v>
      </c>
      <c r="O4818" s="193">
        <f>MAX(0,(J4818-'2031 forecast'!$C$10))</f>
        <v>2.9600231919793281</v>
      </c>
      <c r="P4818" s="175">
        <f t="shared" si="776"/>
        <v>7</v>
      </c>
      <c r="Q4818" s="175" t="str">
        <f t="shared" si="777"/>
        <v/>
      </c>
    </row>
    <row r="4819" spans="1:17" s="1" customFormat="1" x14ac:dyDescent="0.3">
      <c r="A4819" s="189">
        <f t="shared" si="775"/>
        <v>44031.624999988322</v>
      </c>
      <c r="B4819" s="190">
        <f t="shared" si="770"/>
        <v>44031</v>
      </c>
      <c r="C4819" s="1">
        <f t="shared" si="771"/>
        <v>15</v>
      </c>
      <c r="D4819" s="191">
        <v>4.8864669344657399</v>
      </c>
      <c r="E4819" s="192">
        <f t="shared" si="772"/>
        <v>1.6967595291740594E-4</v>
      </c>
      <c r="F4819" s="193">
        <f t="shared" si="773"/>
        <v>7.2855393270583066</v>
      </c>
      <c r="G4819" s="193">
        <f t="shared" si="774"/>
        <v>7.5549468036023288</v>
      </c>
      <c r="H4819" s="193">
        <f t="shared" si="774"/>
        <v>7.8343165334757989</v>
      </c>
      <c r="I4819" s="193">
        <f t="shared" si="774"/>
        <v>8.1240169047155799</v>
      </c>
      <c r="J4819" s="193">
        <f t="shared" si="774"/>
        <v>8.4244299277531116</v>
      </c>
      <c r="K4819" s="193">
        <f>MAX(0,(F4819-'2031 forecast'!$C$10))</f>
        <v>1.5485393270583065</v>
      </c>
      <c r="L4819" s="193">
        <f>MAX(0,(G4819-'2031 forecast'!$C$10))</f>
        <v>1.8179468036023287</v>
      </c>
      <c r="M4819" s="193">
        <f>MAX(0,(H4819-'2031 forecast'!$C$10))</f>
        <v>2.0973165334757988</v>
      </c>
      <c r="N4819" s="193">
        <f>MAX(0,(I4819-'2031 forecast'!$C$10))</f>
        <v>2.3870169047155798</v>
      </c>
      <c r="O4819" s="193">
        <f>MAX(0,(J4819-'2031 forecast'!$C$10))</f>
        <v>2.6874299277531115</v>
      </c>
      <c r="P4819" s="175">
        <f t="shared" si="776"/>
        <v>8</v>
      </c>
      <c r="Q4819" s="175" t="str">
        <f t="shared" si="777"/>
        <v/>
      </c>
    </row>
    <row r="4820" spans="1:17" s="1" customFormat="1" x14ac:dyDescent="0.3">
      <c r="A4820" s="189">
        <f t="shared" si="775"/>
        <v>44031.666666654986</v>
      </c>
      <c r="B4820" s="190">
        <f t="shared" si="770"/>
        <v>44031</v>
      </c>
      <c r="C4820" s="1">
        <f t="shared" si="771"/>
        <v>16</v>
      </c>
      <c r="D4820" s="191">
        <v>4.6907070880926893</v>
      </c>
      <c r="E4820" s="192">
        <f t="shared" si="772"/>
        <v>1.6287845711485959E-4</v>
      </c>
      <c r="F4820" s="193">
        <f t="shared" si="773"/>
        <v>6.9936687222763076</v>
      </c>
      <c r="G4820" s="193">
        <f t="shared" si="774"/>
        <v>7.2522832952916012</v>
      </c>
      <c r="H4820" s="193">
        <f t="shared" si="774"/>
        <v>7.520461017496797</v>
      </c>
      <c r="I4820" s="193">
        <f t="shared" si="774"/>
        <v>7.7985555187023197</v>
      </c>
      <c r="J4820" s="193">
        <f t="shared" si="774"/>
        <v>8.0869335053777913</v>
      </c>
      <c r="K4820" s="193">
        <f>MAX(0,(F4820-'2031 forecast'!$C$10))</f>
        <v>1.2566687222763075</v>
      </c>
      <c r="L4820" s="193">
        <f>MAX(0,(G4820-'2031 forecast'!$C$10))</f>
        <v>1.5152832952916011</v>
      </c>
      <c r="M4820" s="193">
        <f>MAX(0,(H4820-'2031 forecast'!$C$10))</f>
        <v>1.7834610174967969</v>
      </c>
      <c r="N4820" s="193">
        <f>MAX(0,(I4820-'2031 forecast'!$C$10))</f>
        <v>2.0615555187023196</v>
      </c>
      <c r="O4820" s="193">
        <f>MAX(0,(J4820-'2031 forecast'!$C$10))</f>
        <v>2.3499335053777912</v>
      </c>
      <c r="P4820" s="175">
        <f t="shared" si="776"/>
        <v>9</v>
      </c>
      <c r="Q4820" s="175" t="str">
        <f t="shared" si="777"/>
        <v/>
      </c>
    </row>
    <row r="4821" spans="1:17" s="1" customFormat="1" x14ac:dyDescent="0.3">
      <c r="A4821" s="189">
        <f t="shared" si="775"/>
        <v>44031.708333321651</v>
      </c>
      <c r="B4821" s="190">
        <f t="shared" si="770"/>
        <v>44031</v>
      </c>
      <c r="C4821" s="1">
        <f t="shared" si="771"/>
        <v>17</v>
      </c>
      <c r="D4821" s="191">
        <v>4.8789377096052373</v>
      </c>
      <c r="E4821" s="192">
        <f t="shared" si="772"/>
        <v>1.6941451077115413E-4</v>
      </c>
      <c r="F4821" s="193">
        <f t="shared" si="773"/>
        <v>7.2743135345666907</v>
      </c>
      <c r="G4821" s="193">
        <f t="shared" si="774"/>
        <v>7.5433058994365298</v>
      </c>
      <c r="H4821" s="193">
        <f t="shared" si="774"/>
        <v>7.8222451674766056</v>
      </c>
      <c r="I4821" s="193">
        <f t="shared" si="774"/>
        <v>8.1114991590996848</v>
      </c>
      <c r="J4821" s="193">
        <f t="shared" si="774"/>
        <v>8.4114492961232887</v>
      </c>
      <c r="K4821" s="193">
        <f>MAX(0,(F4821-'2031 forecast'!$C$10))</f>
        <v>1.5373135345666906</v>
      </c>
      <c r="L4821" s="193">
        <f>MAX(0,(G4821-'2031 forecast'!$C$10))</f>
        <v>1.8063058994365297</v>
      </c>
      <c r="M4821" s="193">
        <f>MAX(0,(H4821-'2031 forecast'!$C$10))</f>
        <v>2.0852451674766055</v>
      </c>
      <c r="N4821" s="193">
        <f>MAX(0,(I4821-'2031 forecast'!$C$10))</f>
        <v>2.3744991590996847</v>
      </c>
      <c r="O4821" s="193">
        <f>MAX(0,(J4821-'2031 forecast'!$C$10))</f>
        <v>2.6744492961232886</v>
      </c>
      <c r="P4821" s="175">
        <f t="shared" si="776"/>
        <v>10</v>
      </c>
      <c r="Q4821" s="175" t="str">
        <f t="shared" si="777"/>
        <v/>
      </c>
    </row>
    <row r="4822" spans="1:17" s="1" customFormat="1" x14ac:dyDescent="0.3">
      <c r="A4822" s="189">
        <f t="shared" si="775"/>
        <v>44031.749999988315</v>
      </c>
      <c r="B4822" s="190">
        <f t="shared" si="770"/>
        <v>44031</v>
      </c>
      <c r="C4822" s="1">
        <f t="shared" si="771"/>
        <v>18</v>
      </c>
      <c r="D4822" s="191">
        <v>4.7659993366977087</v>
      </c>
      <c r="E4822" s="192">
        <f t="shared" si="772"/>
        <v>1.6549287857737743E-4</v>
      </c>
      <c r="F4822" s="193">
        <f t="shared" si="773"/>
        <v>7.1059266471924616</v>
      </c>
      <c r="G4822" s="193">
        <f t="shared" si="774"/>
        <v>7.3686923369495743</v>
      </c>
      <c r="H4822" s="193">
        <f t="shared" si="774"/>
        <v>7.6411746774887215</v>
      </c>
      <c r="I4822" s="193">
        <f t="shared" si="774"/>
        <v>7.9237329748612666</v>
      </c>
      <c r="J4822" s="193">
        <f t="shared" si="774"/>
        <v>8.2167398216759917</v>
      </c>
      <c r="K4822" s="193">
        <f>MAX(0,(F4822-'2031 forecast'!$C$10))</f>
        <v>1.3689266471924615</v>
      </c>
      <c r="L4822" s="193">
        <f>MAX(0,(G4822-'2031 forecast'!$C$10))</f>
        <v>1.6316923369495742</v>
      </c>
      <c r="M4822" s="193">
        <f>MAX(0,(H4822-'2031 forecast'!$C$10))</f>
        <v>1.9041746774887214</v>
      </c>
      <c r="N4822" s="193">
        <f>MAX(0,(I4822-'2031 forecast'!$C$10))</f>
        <v>2.1867329748612665</v>
      </c>
      <c r="O4822" s="193">
        <f>MAX(0,(J4822-'2031 forecast'!$C$10))</f>
        <v>2.4797398216759916</v>
      </c>
      <c r="P4822" s="175">
        <f t="shared" si="776"/>
        <v>11</v>
      </c>
      <c r="Q4822" s="175" t="str">
        <f t="shared" si="777"/>
        <v/>
      </c>
    </row>
    <row r="4823" spans="1:17" s="1" customFormat="1" x14ac:dyDescent="0.3">
      <c r="A4823" s="189">
        <f t="shared" si="775"/>
        <v>44031.791666654979</v>
      </c>
      <c r="B4823" s="190">
        <f t="shared" si="770"/>
        <v>44031</v>
      </c>
      <c r="C4823" s="1">
        <f t="shared" si="771"/>
        <v>19</v>
      </c>
      <c r="D4823" s="191">
        <v>4.5175349163011465</v>
      </c>
      <c r="E4823" s="192">
        <f t="shared" si="772"/>
        <v>1.5686528775106867E-4</v>
      </c>
      <c r="F4823" s="193">
        <f t="shared" si="773"/>
        <v>6.7354754949691591</v>
      </c>
      <c r="G4823" s="193">
        <f t="shared" si="774"/>
        <v>6.9845424994782697</v>
      </c>
      <c r="H4823" s="193">
        <f t="shared" si="774"/>
        <v>7.2428195995153768</v>
      </c>
      <c r="I4823" s="193">
        <f t="shared" si="774"/>
        <v>7.5106473695367466</v>
      </c>
      <c r="J4823" s="193">
        <f t="shared" si="774"/>
        <v>7.7883789778919361</v>
      </c>
      <c r="K4823" s="193">
        <f>MAX(0,(F4823-'2031 forecast'!$C$10))</f>
        <v>0.99847549496915899</v>
      </c>
      <c r="L4823" s="193">
        <f>MAX(0,(G4823-'2031 forecast'!$C$10))</f>
        <v>1.2475424994782696</v>
      </c>
      <c r="M4823" s="193">
        <f>MAX(0,(H4823-'2031 forecast'!$C$10))</f>
        <v>1.5058195995153767</v>
      </c>
      <c r="N4823" s="193">
        <f>MAX(0,(I4823-'2031 forecast'!$C$10))</f>
        <v>1.7736473695367465</v>
      </c>
      <c r="O4823" s="193">
        <f>MAX(0,(J4823-'2031 forecast'!$C$10))</f>
        <v>2.051378977891936</v>
      </c>
      <c r="P4823" s="175">
        <f t="shared" si="776"/>
        <v>12</v>
      </c>
      <c r="Q4823" s="175" t="str">
        <f t="shared" si="777"/>
        <v/>
      </c>
    </row>
    <row r="4824" spans="1:17" s="1" customFormat="1" x14ac:dyDescent="0.3">
      <c r="A4824" s="189">
        <f t="shared" si="775"/>
        <v>44031.833333321643</v>
      </c>
      <c r="B4824" s="190">
        <f t="shared" si="770"/>
        <v>44031</v>
      </c>
      <c r="C4824" s="1">
        <f t="shared" si="771"/>
        <v>20</v>
      </c>
      <c r="D4824" s="191">
        <v>4.1034275489735412</v>
      </c>
      <c r="E4824" s="192">
        <f t="shared" si="772"/>
        <v>1.4248596970722069E-4</v>
      </c>
      <c r="F4824" s="193">
        <f t="shared" si="773"/>
        <v>6.1180569079303186</v>
      </c>
      <c r="G4824" s="193">
        <f t="shared" si="774"/>
        <v>6.3442927703594281</v>
      </c>
      <c r="H4824" s="193">
        <f t="shared" si="774"/>
        <v>6.5788944695598</v>
      </c>
      <c r="I4824" s="193">
        <f t="shared" si="774"/>
        <v>6.8221713606625434</v>
      </c>
      <c r="J4824" s="193">
        <f t="shared" si="774"/>
        <v>7.0744442382518411</v>
      </c>
      <c r="K4824" s="193">
        <f>MAX(0,(F4824-'2031 forecast'!$C$10))</f>
        <v>0.38105690793031854</v>
      </c>
      <c r="L4824" s="193">
        <f>MAX(0,(G4824-'2031 forecast'!$C$10))</f>
        <v>0.60729277035942797</v>
      </c>
      <c r="M4824" s="193">
        <f>MAX(0,(H4824-'2031 forecast'!$C$10))</f>
        <v>0.84189446955979985</v>
      </c>
      <c r="N4824" s="193">
        <f>MAX(0,(I4824-'2031 forecast'!$C$10))</f>
        <v>1.0851713606625433</v>
      </c>
      <c r="O4824" s="193">
        <f>MAX(0,(J4824-'2031 forecast'!$C$10))</f>
        <v>1.337444238251841</v>
      </c>
      <c r="P4824" s="175">
        <f t="shared" si="776"/>
        <v>13</v>
      </c>
      <c r="Q4824" s="175" t="str">
        <f t="shared" si="777"/>
        <v/>
      </c>
    </row>
    <row r="4825" spans="1:17" s="1" customFormat="1" x14ac:dyDescent="0.3">
      <c r="A4825" s="189">
        <f t="shared" si="775"/>
        <v>44031.874999988308</v>
      </c>
      <c r="B4825" s="190">
        <f t="shared" si="770"/>
        <v>44031</v>
      </c>
      <c r="C4825" s="1">
        <f t="shared" si="771"/>
        <v>21</v>
      </c>
      <c r="D4825" s="191">
        <v>4.088369099252537</v>
      </c>
      <c r="E4825" s="192">
        <f t="shared" si="772"/>
        <v>1.4196308541471712E-4</v>
      </c>
      <c r="F4825" s="193">
        <f t="shared" si="773"/>
        <v>6.0956053229470877</v>
      </c>
      <c r="G4825" s="193">
        <f t="shared" ref="G4825:J4844" si="778">$E4825*G$2</f>
        <v>6.3210109620278336</v>
      </c>
      <c r="H4825" s="193">
        <f t="shared" si="778"/>
        <v>6.554751737561415</v>
      </c>
      <c r="I4825" s="193">
        <f t="shared" si="778"/>
        <v>6.797135869430754</v>
      </c>
      <c r="J4825" s="193">
        <f t="shared" si="778"/>
        <v>7.0484829749922016</v>
      </c>
      <c r="K4825" s="193">
        <f>MAX(0,(F4825-'2031 forecast'!$C$10))</f>
        <v>0.35860532294708758</v>
      </c>
      <c r="L4825" s="193">
        <f>MAX(0,(G4825-'2031 forecast'!$C$10))</f>
        <v>0.58401096202783354</v>
      </c>
      <c r="M4825" s="193">
        <f>MAX(0,(H4825-'2031 forecast'!$C$10))</f>
        <v>0.81775173756141495</v>
      </c>
      <c r="N4825" s="193">
        <f>MAX(0,(I4825-'2031 forecast'!$C$10))</f>
        <v>1.0601358694307539</v>
      </c>
      <c r="O4825" s="193">
        <f>MAX(0,(J4825-'2031 forecast'!$C$10))</f>
        <v>1.3114829749922015</v>
      </c>
      <c r="P4825" s="175">
        <f t="shared" si="776"/>
        <v>14</v>
      </c>
      <c r="Q4825" s="175" t="str">
        <f t="shared" si="777"/>
        <v/>
      </c>
    </row>
    <row r="4826" spans="1:17" s="1" customFormat="1" x14ac:dyDescent="0.3">
      <c r="A4826" s="189">
        <f t="shared" si="775"/>
        <v>44031.916666654972</v>
      </c>
      <c r="B4826" s="190">
        <f t="shared" si="770"/>
        <v>44031</v>
      </c>
      <c r="C4826" s="1">
        <f t="shared" si="771"/>
        <v>22</v>
      </c>
      <c r="D4826" s="191">
        <v>3.8775508031584835</v>
      </c>
      <c r="E4826" s="192">
        <f t="shared" si="772"/>
        <v>1.3464270531966726E-4</v>
      </c>
      <c r="F4826" s="193">
        <f t="shared" si="773"/>
        <v>5.7812831331818604</v>
      </c>
      <c r="G4826" s="193">
        <f t="shared" si="778"/>
        <v>5.9950656453855142</v>
      </c>
      <c r="H4826" s="193">
        <f t="shared" si="778"/>
        <v>6.2167534895840308</v>
      </c>
      <c r="I4826" s="193">
        <f t="shared" si="778"/>
        <v>6.4466389921857061</v>
      </c>
      <c r="J4826" s="193">
        <f t="shared" si="778"/>
        <v>6.6850252893572444</v>
      </c>
      <c r="K4826" s="193">
        <f>MAX(0,(F4826-'2031 forecast'!$C$10))</f>
        <v>4.4283133181860279E-2</v>
      </c>
      <c r="L4826" s="193">
        <f>MAX(0,(G4826-'2031 forecast'!$C$10))</f>
        <v>0.25806564538551413</v>
      </c>
      <c r="M4826" s="193">
        <f>MAX(0,(H4826-'2031 forecast'!$C$10))</f>
        <v>0.47975348958403075</v>
      </c>
      <c r="N4826" s="193">
        <f>MAX(0,(I4826-'2031 forecast'!$C$10))</f>
        <v>0.70963899218570603</v>
      </c>
      <c r="O4826" s="193">
        <f>MAX(0,(J4826-'2031 forecast'!$C$10))</f>
        <v>0.94802528935724428</v>
      </c>
      <c r="P4826" s="175">
        <f t="shared" si="776"/>
        <v>15</v>
      </c>
      <c r="Q4826" s="175">
        <f t="shared" si="777"/>
        <v>15</v>
      </c>
    </row>
    <row r="4827" spans="1:17" s="1" customFormat="1" x14ac:dyDescent="0.3">
      <c r="A4827" s="189">
        <f t="shared" si="775"/>
        <v>44031.958333321636</v>
      </c>
      <c r="B4827" s="190">
        <f t="shared" si="770"/>
        <v>44031</v>
      </c>
      <c r="C4827" s="1">
        <f t="shared" si="771"/>
        <v>23</v>
      </c>
      <c r="D4827" s="191">
        <v>3.6215571579014192</v>
      </c>
      <c r="E4827" s="192">
        <f t="shared" si="772"/>
        <v>1.2575367234710671E-4</v>
      </c>
      <c r="F4827" s="193">
        <f t="shared" si="773"/>
        <v>5.399606188466942</v>
      </c>
      <c r="G4827" s="193">
        <f t="shared" si="778"/>
        <v>5.5992749037484133</v>
      </c>
      <c r="H4827" s="193">
        <f t="shared" si="778"/>
        <v>5.8063270456114937</v>
      </c>
      <c r="I4827" s="193">
        <f t="shared" si="778"/>
        <v>6.021035641245291</v>
      </c>
      <c r="J4827" s="193">
        <f t="shared" si="778"/>
        <v>6.2436838139433686</v>
      </c>
      <c r="K4827" s="193">
        <f>MAX(0,(F4827-'2031 forecast'!$C$10))</f>
        <v>0</v>
      </c>
      <c r="L4827" s="193">
        <f>MAX(0,(G4827-'2031 forecast'!$C$10))</f>
        <v>0</v>
      </c>
      <c r="M4827" s="193">
        <f>MAX(0,(H4827-'2031 forecast'!$C$10))</f>
        <v>6.932704561149361E-2</v>
      </c>
      <c r="N4827" s="193">
        <f>MAX(0,(I4827-'2031 forecast'!$C$10))</f>
        <v>0.2840356412452909</v>
      </c>
      <c r="O4827" s="193">
        <f>MAX(0,(J4827-'2031 forecast'!$C$10))</f>
        <v>0.50668381394336848</v>
      </c>
      <c r="P4827" s="175" t="str">
        <f t="shared" si="776"/>
        <v/>
      </c>
      <c r="Q4827" s="175" t="str">
        <f t="shared" si="777"/>
        <v/>
      </c>
    </row>
    <row r="4828" spans="1:17" s="1" customFormat="1" x14ac:dyDescent="0.3">
      <c r="A4828" s="189">
        <f t="shared" si="775"/>
        <v>44031.9999999883</v>
      </c>
      <c r="B4828" s="190">
        <f t="shared" si="770"/>
        <v>44031</v>
      </c>
      <c r="C4828" s="1">
        <f t="shared" si="771"/>
        <v>0</v>
      </c>
      <c r="D4828" s="191">
        <v>3.4257973115283691</v>
      </c>
      <c r="E4828" s="192">
        <f t="shared" si="772"/>
        <v>1.189561765445604E-4</v>
      </c>
      <c r="F4828" s="193">
        <f t="shared" si="773"/>
        <v>5.1077355836849456</v>
      </c>
      <c r="G4828" s="193">
        <f t="shared" si="778"/>
        <v>5.2966113954376874</v>
      </c>
      <c r="H4828" s="193">
        <f t="shared" si="778"/>
        <v>5.4924715296324935</v>
      </c>
      <c r="I4828" s="193">
        <f t="shared" si="778"/>
        <v>5.6955742552320325</v>
      </c>
      <c r="J4828" s="193">
        <f t="shared" si="778"/>
        <v>5.9061873915680509</v>
      </c>
      <c r="K4828" s="193">
        <f>MAX(0,(F4828-'2031 forecast'!$C$10))</f>
        <v>0</v>
      </c>
      <c r="L4828" s="193">
        <f>MAX(0,(G4828-'2031 forecast'!$C$10))</f>
        <v>0</v>
      </c>
      <c r="M4828" s="193">
        <f>MAX(0,(H4828-'2031 forecast'!$C$10))</f>
        <v>0</v>
      </c>
      <c r="N4828" s="193">
        <f>MAX(0,(I4828-'2031 forecast'!$C$10))</f>
        <v>0</v>
      </c>
      <c r="O4828" s="193">
        <f>MAX(0,(J4828-'2031 forecast'!$C$10))</f>
        <v>0.16918739156805085</v>
      </c>
      <c r="P4828" s="175" t="str">
        <f t="shared" si="776"/>
        <v/>
      </c>
      <c r="Q4828" s="175" t="str">
        <f t="shared" si="777"/>
        <v/>
      </c>
    </row>
    <row r="4829" spans="1:17" s="1" customFormat="1" x14ac:dyDescent="0.3">
      <c r="A4829" s="189">
        <f t="shared" si="775"/>
        <v>44032.041666654965</v>
      </c>
      <c r="B4829" s="190">
        <f t="shared" si="770"/>
        <v>44032</v>
      </c>
      <c r="C4829" s="1">
        <f t="shared" si="771"/>
        <v>1</v>
      </c>
      <c r="D4829" s="191">
        <v>3.2526251397368249</v>
      </c>
      <c r="E4829" s="192">
        <f t="shared" si="772"/>
        <v>1.1294300718076943E-4</v>
      </c>
      <c r="F4829" s="193">
        <f t="shared" si="773"/>
        <v>4.8495423563777935</v>
      </c>
      <c r="G4829" s="193">
        <f t="shared" si="778"/>
        <v>5.0288705996243532</v>
      </c>
      <c r="H4829" s="193">
        <f t="shared" si="778"/>
        <v>5.2148301116510707</v>
      </c>
      <c r="I4829" s="193">
        <f t="shared" si="778"/>
        <v>5.4076661060664568</v>
      </c>
      <c r="J4829" s="193">
        <f t="shared" si="778"/>
        <v>5.6076328640821931</v>
      </c>
      <c r="K4829" s="193">
        <f>MAX(0,(F4829-'2031 forecast'!$C$10))</f>
        <v>0</v>
      </c>
      <c r="L4829" s="193">
        <f>MAX(0,(G4829-'2031 forecast'!$C$10))</f>
        <v>0</v>
      </c>
      <c r="M4829" s="193">
        <f>MAX(0,(H4829-'2031 forecast'!$C$10))</f>
        <v>0</v>
      </c>
      <c r="N4829" s="193">
        <f>MAX(0,(I4829-'2031 forecast'!$C$10))</f>
        <v>0</v>
      </c>
      <c r="O4829" s="193">
        <f>MAX(0,(J4829-'2031 forecast'!$C$10))</f>
        <v>0</v>
      </c>
      <c r="P4829" s="175" t="str">
        <f t="shared" si="776"/>
        <v/>
      </c>
      <c r="Q4829" s="175" t="str">
        <f t="shared" si="777"/>
        <v/>
      </c>
    </row>
    <row r="4830" spans="1:17" s="1" customFormat="1" x14ac:dyDescent="0.3">
      <c r="A4830" s="189">
        <f t="shared" si="775"/>
        <v>44032.083333321629</v>
      </c>
      <c r="B4830" s="190">
        <f t="shared" si="770"/>
        <v>44032</v>
      </c>
      <c r="C4830" s="1">
        <f t="shared" si="771"/>
        <v>2</v>
      </c>
      <c r="D4830" s="191">
        <v>3.1547452165503</v>
      </c>
      <c r="E4830" s="192">
        <f t="shared" si="772"/>
        <v>1.0954425927949626E-4</v>
      </c>
      <c r="F4830" s="193">
        <f t="shared" si="773"/>
        <v>4.7036070539867953</v>
      </c>
      <c r="G4830" s="193">
        <f t="shared" si="778"/>
        <v>4.8775388454689903</v>
      </c>
      <c r="H4830" s="193">
        <f t="shared" si="778"/>
        <v>5.0579023536615706</v>
      </c>
      <c r="I4830" s="193">
        <f t="shared" si="778"/>
        <v>5.2449354130598262</v>
      </c>
      <c r="J4830" s="193">
        <f t="shared" si="778"/>
        <v>5.4388846528945338</v>
      </c>
      <c r="K4830" s="193">
        <f>MAX(0,(F4830-'2031 forecast'!$C$10))</f>
        <v>0</v>
      </c>
      <c r="L4830" s="193">
        <f>MAX(0,(G4830-'2031 forecast'!$C$10))</f>
        <v>0</v>
      </c>
      <c r="M4830" s="193">
        <f>MAX(0,(H4830-'2031 forecast'!$C$10))</f>
        <v>0</v>
      </c>
      <c r="N4830" s="193">
        <f>MAX(0,(I4830-'2031 forecast'!$C$10))</f>
        <v>0</v>
      </c>
      <c r="O4830" s="193">
        <f>MAX(0,(J4830-'2031 forecast'!$C$10))</f>
        <v>0</v>
      </c>
      <c r="P4830" s="175" t="str">
        <f t="shared" si="776"/>
        <v/>
      </c>
      <c r="Q4830" s="175" t="str">
        <f t="shared" si="777"/>
        <v/>
      </c>
    </row>
    <row r="4831" spans="1:17" s="1" customFormat="1" x14ac:dyDescent="0.3">
      <c r="A4831" s="189">
        <f t="shared" si="775"/>
        <v>44032.124999988293</v>
      </c>
      <c r="B4831" s="190">
        <f t="shared" si="770"/>
        <v>44032</v>
      </c>
      <c r="C4831" s="1">
        <f t="shared" si="771"/>
        <v>3</v>
      </c>
      <c r="D4831" s="191">
        <v>3.0794529679452816</v>
      </c>
      <c r="E4831" s="192">
        <f t="shared" si="772"/>
        <v>1.0692983781697848E-4</v>
      </c>
      <c r="F4831" s="193">
        <f t="shared" si="773"/>
        <v>4.5913491290706432</v>
      </c>
      <c r="G4831" s="193">
        <f t="shared" si="778"/>
        <v>4.7611298038110208</v>
      </c>
      <c r="H4831" s="193">
        <f t="shared" si="778"/>
        <v>4.9371886936696487</v>
      </c>
      <c r="I4831" s="193">
        <f t="shared" si="778"/>
        <v>5.119757956900882</v>
      </c>
      <c r="J4831" s="193">
        <f t="shared" si="778"/>
        <v>5.309078336596337</v>
      </c>
      <c r="K4831" s="193">
        <f>MAX(0,(F4831-'2031 forecast'!$C$10))</f>
        <v>0</v>
      </c>
      <c r="L4831" s="193">
        <f>MAX(0,(G4831-'2031 forecast'!$C$10))</f>
        <v>0</v>
      </c>
      <c r="M4831" s="193">
        <f>MAX(0,(H4831-'2031 forecast'!$C$10))</f>
        <v>0</v>
      </c>
      <c r="N4831" s="193">
        <f>MAX(0,(I4831-'2031 forecast'!$C$10))</f>
        <v>0</v>
      </c>
      <c r="O4831" s="193">
        <f>MAX(0,(J4831-'2031 forecast'!$C$10))</f>
        <v>0</v>
      </c>
      <c r="P4831" s="175" t="str">
        <f t="shared" si="776"/>
        <v/>
      </c>
      <c r="Q4831" s="175" t="str">
        <f t="shared" si="777"/>
        <v/>
      </c>
    </row>
    <row r="4832" spans="1:17" s="1" customFormat="1" x14ac:dyDescent="0.3">
      <c r="A4832" s="189">
        <f t="shared" si="775"/>
        <v>44032.166666654957</v>
      </c>
      <c r="B4832" s="190">
        <f t="shared" si="770"/>
        <v>44032</v>
      </c>
      <c r="C4832" s="1">
        <f t="shared" si="771"/>
        <v>4</v>
      </c>
      <c r="D4832" s="191">
        <v>3.019219169061266</v>
      </c>
      <c r="E4832" s="192">
        <f t="shared" si="772"/>
        <v>1.0483830064696422E-4</v>
      </c>
      <c r="F4832" s="193">
        <f t="shared" si="773"/>
        <v>4.5015427891377211</v>
      </c>
      <c r="G4832" s="193">
        <f t="shared" si="778"/>
        <v>4.6680025704846431</v>
      </c>
      <c r="H4832" s="193">
        <f t="shared" si="778"/>
        <v>4.84061776567611</v>
      </c>
      <c r="I4832" s="193">
        <f t="shared" si="778"/>
        <v>5.0196159919737253</v>
      </c>
      <c r="J4832" s="193">
        <f t="shared" si="778"/>
        <v>5.205233283557777</v>
      </c>
      <c r="K4832" s="193">
        <f>MAX(0,(F4832-'2031 forecast'!$C$10))</f>
        <v>0</v>
      </c>
      <c r="L4832" s="193">
        <f>MAX(0,(G4832-'2031 forecast'!$C$10))</f>
        <v>0</v>
      </c>
      <c r="M4832" s="193">
        <f>MAX(0,(H4832-'2031 forecast'!$C$10))</f>
        <v>0</v>
      </c>
      <c r="N4832" s="193">
        <f>MAX(0,(I4832-'2031 forecast'!$C$10))</f>
        <v>0</v>
      </c>
      <c r="O4832" s="193">
        <f>MAX(0,(J4832-'2031 forecast'!$C$10))</f>
        <v>0</v>
      </c>
      <c r="P4832" s="175" t="str">
        <f t="shared" si="776"/>
        <v/>
      </c>
      <c r="Q4832" s="175" t="str">
        <f t="shared" si="777"/>
        <v/>
      </c>
    </row>
    <row r="4833" spans="1:17" s="1" customFormat="1" x14ac:dyDescent="0.3">
      <c r="A4833" s="189">
        <f t="shared" si="775"/>
        <v>44032.208333321621</v>
      </c>
      <c r="B4833" s="190">
        <f t="shared" si="770"/>
        <v>44032</v>
      </c>
      <c r="C4833" s="1">
        <f t="shared" si="771"/>
        <v>5</v>
      </c>
      <c r="D4833" s="191">
        <v>3.0643945182242773</v>
      </c>
      <c r="E4833" s="192">
        <f t="shared" si="772"/>
        <v>1.064069535244749E-4</v>
      </c>
      <c r="F4833" s="193">
        <f t="shared" si="773"/>
        <v>4.5688975440874122</v>
      </c>
      <c r="G4833" s="193">
        <f t="shared" si="778"/>
        <v>4.7378479954794255</v>
      </c>
      <c r="H4833" s="193">
        <f t="shared" si="778"/>
        <v>4.913045961671263</v>
      </c>
      <c r="I4833" s="193">
        <f t="shared" si="778"/>
        <v>5.0947224656690917</v>
      </c>
      <c r="J4833" s="193">
        <f t="shared" si="778"/>
        <v>5.2831170733366957</v>
      </c>
      <c r="K4833" s="193">
        <f>MAX(0,(F4833-'2031 forecast'!$C$10))</f>
        <v>0</v>
      </c>
      <c r="L4833" s="193">
        <f>MAX(0,(G4833-'2031 forecast'!$C$10))</f>
        <v>0</v>
      </c>
      <c r="M4833" s="193">
        <f>MAX(0,(H4833-'2031 forecast'!$C$10))</f>
        <v>0</v>
      </c>
      <c r="N4833" s="193">
        <f>MAX(0,(I4833-'2031 forecast'!$C$10))</f>
        <v>0</v>
      </c>
      <c r="O4833" s="193">
        <f>MAX(0,(J4833-'2031 forecast'!$C$10))</f>
        <v>0</v>
      </c>
      <c r="P4833" s="175" t="str">
        <f t="shared" si="776"/>
        <v/>
      </c>
      <c r="Q4833" s="175" t="str">
        <f t="shared" si="777"/>
        <v/>
      </c>
    </row>
    <row r="4834" spans="1:17" s="1" customFormat="1" x14ac:dyDescent="0.3">
      <c r="A4834" s="189">
        <f t="shared" si="775"/>
        <v>44032.249999988286</v>
      </c>
      <c r="B4834" s="190">
        <f t="shared" si="770"/>
        <v>44032</v>
      </c>
      <c r="C4834" s="1">
        <f t="shared" si="771"/>
        <v>6</v>
      </c>
      <c r="D4834" s="191">
        <v>3.4333265363888708</v>
      </c>
      <c r="E4834" s="192">
        <f t="shared" si="772"/>
        <v>1.1921761869081217E-4</v>
      </c>
      <c r="F4834" s="193">
        <f t="shared" si="773"/>
        <v>5.1189613761765598</v>
      </c>
      <c r="G4834" s="193">
        <f t="shared" si="778"/>
        <v>5.3082522996034847</v>
      </c>
      <c r="H4834" s="193">
        <f t="shared" si="778"/>
        <v>5.5045428956316851</v>
      </c>
      <c r="I4834" s="193">
        <f t="shared" si="778"/>
        <v>5.7080920008479259</v>
      </c>
      <c r="J4834" s="193">
        <f t="shared" si="778"/>
        <v>5.9191680231978703</v>
      </c>
      <c r="K4834" s="193">
        <f>MAX(0,(F4834-'2031 forecast'!$C$10))</f>
        <v>0</v>
      </c>
      <c r="L4834" s="193">
        <f>MAX(0,(G4834-'2031 forecast'!$C$10))</f>
        <v>0</v>
      </c>
      <c r="M4834" s="193">
        <f>MAX(0,(H4834-'2031 forecast'!$C$10))</f>
        <v>0</v>
      </c>
      <c r="N4834" s="193">
        <f>MAX(0,(I4834-'2031 forecast'!$C$10))</f>
        <v>0</v>
      </c>
      <c r="O4834" s="193">
        <f>MAX(0,(J4834-'2031 forecast'!$C$10))</f>
        <v>0.18216802319787018</v>
      </c>
      <c r="P4834" s="175" t="str">
        <f t="shared" si="776"/>
        <v/>
      </c>
      <c r="Q4834" s="175" t="str">
        <f t="shared" si="777"/>
        <v/>
      </c>
    </row>
    <row r="4835" spans="1:17" s="1" customFormat="1" x14ac:dyDescent="0.3">
      <c r="A4835" s="189">
        <f t="shared" si="775"/>
        <v>44032.29166665495</v>
      </c>
      <c r="B4835" s="190">
        <f t="shared" si="770"/>
        <v>44032</v>
      </c>
      <c r="C4835" s="1">
        <f t="shared" si="771"/>
        <v>7</v>
      </c>
      <c r="D4835" s="191">
        <v>3.7796708799719592</v>
      </c>
      <c r="E4835" s="192">
        <f t="shared" si="772"/>
        <v>1.3124395741839412E-4</v>
      </c>
      <c r="F4835" s="193">
        <f t="shared" si="773"/>
        <v>5.6353478307908631</v>
      </c>
      <c r="G4835" s="193">
        <f t="shared" si="778"/>
        <v>5.8437338912301522</v>
      </c>
      <c r="H4835" s="193">
        <f t="shared" si="778"/>
        <v>6.0598257315945316</v>
      </c>
      <c r="I4835" s="193">
        <f t="shared" si="778"/>
        <v>6.2839082991790773</v>
      </c>
      <c r="J4835" s="193">
        <f t="shared" si="778"/>
        <v>6.5162770781695869</v>
      </c>
      <c r="K4835" s="193">
        <f>MAX(0,(F4835-'2031 forecast'!$C$10))</f>
        <v>0</v>
      </c>
      <c r="L4835" s="193">
        <f>MAX(0,(G4835-'2031 forecast'!$C$10))</f>
        <v>0.10673389123015209</v>
      </c>
      <c r="M4835" s="193">
        <f>MAX(0,(H4835-'2031 forecast'!$C$10))</f>
        <v>0.32282573159453154</v>
      </c>
      <c r="N4835" s="193">
        <f>MAX(0,(I4835-'2031 forecast'!$C$10))</f>
        <v>0.54690829917907724</v>
      </c>
      <c r="O4835" s="193">
        <f>MAX(0,(J4835-'2031 forecast'!$C$10))</f>
        <v>0.7792770781695868</v>
      </c>
      <c r="P4835" s="175" t="str">
        <f t="shared" si="776"/>
        <v/>
      </c>
      <c r="Q4835" s="175" t="str">
        <f t="shared" si="777"/>
        <v/>
      </c>
    </row>
    <row r="4836" spans="1:17" s="1" customFormat="1" x14ac:dyDescent="0.3">
      <c r="A4836" s="189">
        <f t="shared" si="775"/>
        <v>44032.333333321614</v>
      </c>
      <c r="B4836" s="190">
        <f t="shared" si="770"/>
        <v>44032</v>
      </c>
      <c r="C4836" s="1">
        <f t="shared" si="771"/>
        <v>8</v>
      </c>
      <c r="D4836" s="191">
        <v>4.1486028981365521</v>
      </c>
      <c r="E4836" s="192">
        <f t="shared" si="772"/>
        <v>1.4405462258473137E-4</v>
      </c>
      <c r="F4836" s="193">
        <f t="shared" si="773"/>
        <v>6.1854116628800098</v>
      </c>
      <c r="G4836" s="193">
        <f t="shared" si="778"/>
        <v>6.4141381953542096</v>
      </c>
      <c r="H4836" s="193">
        <f t="shared" si="778"/>
        <v>6.6513226655549529</v>
      </c>
      <c r="I4836" s="193">
        <f t="shared" si="778"/>
        <v>6.8972778343579106</v>
      </c>
      <c r="J4836" s="193">
        <f t="shared" si="778"/>
        <v>7.1523280280307597</v>
      </c>
      <c r="K4836" s="193">
        <f>MAX(0,(F4836-'2031 forecast'!$C$10))</f>
        <v>0.44841166288000966</v>
      </c>
      <c r="L4836" s="193">
        <f>MAX(0,(G4836-'2031 forecast'!$C$10))</f>
        <v>0.67713819535420949</v>
      </c>
      <c r="M4836" s="193">
        <f>MAX(0,(H4836-'2031 forecast'!$C$10))</f>
        <v>0.91432266555495278</v>
      </c>
      <c r="N4836" s="193">
        <f>MAX(0,(I4836-'2031 forecast'!$C$10))</f>
        <v>1.1602778343579105</v>
      </c>
      <c r="O4836" s="193">
        <f>MAX(0,(J4836-'2031 forecast'!$C$10))</f>
        <v>1.4153280280307596</v>
      </c>
      <c r="P4836" s="175">
        <f t="shared" si="776"/>
        <v>1</v>
      </c>
      <c r="Q4836" s="175" t="str">
        <f t="shared" si="777"/>
        <v/>
      </c>
    </row>
    <row r="4837" spans="1:17" s="1" customFormat="1" x14ac:dyDescent="0.3">
      <c r="A4837" s="189">
        <f t="shared" si="775"/>
        <v>44032.374999988278</v>
      </c>
      <c r="B4837" s="190">
        <f t="shared" si="770"/>
        <v>44032</v>
      </c>
      <c r="C4837" s="1">
        <f t="shared" si="771"/>
        <v>9</v>
      </c>
      <c r="D4837" s="191">
        <v>4.5325933660221498</v>
      </c>
      <c r="E4837" s="192">
        <f t="shared" si="772"/>
        <v>1.5738817204357221E-4</v>
      </c>
      <c r="F4837" s="193">
        <f t="shared" si="773"/>
        <v>6.7579270799523883</v>
      </c>
      <c r="G4837" s="193">
        <f t="shared" si="778"/>
        <v>7.0078243078098632</v>
      </c>
      <c r="H4837" s="193">
        <f t="shared" si="778"/>
        <v>7.2669623315137599</v>
      </c>
      <c r="I4837" s="193">
        <f t="shared" si="778"/>
        <v>7.5356828607685342</v>
      </c>
      <c r="J4837" s="193">
        <f t="shared" si="778"/>
        <v>7.8143402411515748</v>
      </c>
      <c r="K4837" s="193">
        <f>MAX(0,(F4837-'2031 forecast'!$C$10))</f>
        <v>1.0209270799523882</v>
      </c>
      <c r="L4837" s="193">
        <f>MAX(0,(G4837-'2031 forecast'!$C$10))</f>
        <v>1.2708243078098631</v>
      </c>
      <c r="M4837" s="193">
        <f>MAX(0,(H4837-'2031 forecast'!$C$10))</f>
        <v>1.5299623315137598</v>
      </c>
      <c r="N4837" s="193">
        <f>MAX(0,(I4837-'2031 forecast'!$C$10))</f>
        <v>1.7986828607685341</v>
      </c>
      <c r="O4837" s="193">
        <f>MAX(0,(J4837-'2031 forecast'!$C$10))</f>
        <v>2.0773402411515747</v>
      </c>
      <c r="P4837" s="175">
        <f t="shared" si="776"/>
        <v>2</v>
      </c>
      <c r="Q4837" s="175" t="str">
        <f t="shared" si="777"/>
        <v/>
      </c>
    </row>
    <row r="4838" spans="1:17" s="1" customFormat="1" x14ac:dyDescent="0.3">
      <c r="A4838" s="189">
        <f t="shared" si="775"/>
        <v>44032.416666654943</v>
      </c>
      <c r="B4838" s="190">
        <f t="shared" si="770"/>
        <v>44032</v>
      </c>
      <c r="C4838" s="1">
        <f t="shared" si="771"/>
        <v>10</v>
      </c>
      <c r="D4838" s="191">
        <v>4.758470111837207</v>
      </c>
      <c r="E4838" s="192">
        <f t="shared" si="772"/>
        <v>1.6523143643112565E-4</v>
      </c>
      <c r="F4838" s="193">
        <f t="shared" si="773"/>
        <v>7.0947008547008465</v>
      </c>
      <c r="G4838" s="193">
        <f t="shared" si="778"/>
        <v>7.357051432783777</v>
      </c>
      <c r="H4838" s="193">
        <f t="shared" si="778"/>
        <v>7.629103311489529</v>
      </c>
      <c r="I4838" s="193">
        <f t="shared" si="778"/>
        <v>7.9112152292453715</v>
      </c>
      <c r="J4838" s="193">
        <f t="shared" si="778"/>
        <v>8.2037591900461724</v>
      </c>
      <c r="K4838" s="193">
        <f>MAX(0,(F4838-'2031 forecast'!$C$10))</f>
        <v>1.3577008547008464</v>
      </c>
      <c r="L4838" s="193">
        <f>MAX(0,(G4838-'2031 forecast'!$C$10))</f>
        <v>1.6200514327837769</v>
      </c>
      <c r="M4838" s="193">
        <f>MAX(0,(H4838-'2031 forecast'!$C$10))</f>
        <v>1.8921033114895289</v>
      </c>
      <c r="N4838" s="193">
        <f>MAX(0,(I4838-'2031 forecast'!$C$10))</f>
        <v>2.1742152292453714</v>
      </c>
      <c r="O4838" s="193">
        <f>MAX(0,(J4838-'2031 forecast'!$C$10))</f>
        <v>2.4667591900461723</v>
      </c>
      <c r="P4838" s="175">
        <f t="shared" si="776"/>
        <v>3</v>
      </c>
      <c r="Q4838" s="175" t="str">
        <f t="shared" si="777"/>
        <v/>
      </c>
    </row>
    <row r="4839" spans="1:17" s="1" customFormat="1" x14ac:dyDescent="0.3">
      <c r="A4839" s="189">
        <f t="shared" si="775"/>
        <v>44032.458333321607</v>
      </c>
      <c r="B4839" s="190">
        <f t="shared" si="770"/>
        <v>44032</v>
      </c>
      <c r="C4839" s="1">
        <f t="shared" si="771"/>
        <v>11</v>
      </c>
      <c r="D4839" s="191">
        <v>5.0671683311177862</v>
      </c>
      <c r="E4839" s="192">
        <f t="shared" si="772"/>
        <v>1.759505644274487E-4</v>
      </c>
      <c r="F4839" s="193">
        <f t="shared" si="773"/>
        <v>7.5549583468570738</v>
      </c>
      <c r="G4839" s="193">
        <f t="shared" si="778"/>
        <v>7.8343285035814603</v>
      </c>
      <c r="H4839" s="193">
        <f t="shared" si="778"/>
        <v>8.1240293174564151</v>
      </c>
      <c r="I4839" s="193">
        <f t="shared" si="778"/>
        <v>8.4244427994970508</v>
      </c>
      <c r="J4839" s="193">
        <f t="shared" si="778"/>
        <v>8.7359650868687897</v>
      </c>
      <c r="K4839" s="193">
        <f>MAX(0,(F4839-'2031 forecast'!$C$10))</f>
        <v>1.8179583468570737</v>
      </c>
      <c r="L4839" s="193">
        <f>MAX(0,(G4839-'2031 forecast'!$C$10))</f>
        <v>2.0973285035814602</v>
      </c>
      <c r="M4839" s="193">
        <f>MAX(0,(H4839-'2031 forecast'!$C$10))</f>
        <v>2.387029317456415</v>
      </c>
      <c r="N4839" s="193">
        <f>MAX(0,(I4839-'2031 forecast'!$C$10))</f>
        <v>2.6874427994970507</v>
      </c>
      <c r="O4839" s="193">
        <f>MAX(0,(J4839-'2031 forecast'!$C$10))</f>
        <v>2.9989650868687896</v>
      </c>
      <c r="P4839" s="175">
        <f t="shared" si="776"/>
        <v>4</v>
      </c>
      <c r="Q4839" s="175" t="str">
        <f t="shared" si="777"/>
        <v/>
      </c>
    </row>
    <row r="4840" spans="1:17" s="1" customFormat="1" x14ac:dyDescent="0.3">
      <c r="A4840" s="189">
        <f t="shared" si="775"/>
        <v>44032.499999988271</v>
      </c>
      <c r="B4840" s="190">
        <f t="shared" si="770"/>
        <v>44032</v>
      </c>
      <c r="C4840" s="1">
        <f t="shared" si="771"/>
        <v>12</v>
      </c>
      <c r="D4840" s="191">
        <v>5.1575190294438089</v>
      </c>
      <c r="E4840" s="192">
        <f t="shared" si="772"/>
        <v>1.7908787018247005E-4</v>
      </c>
      <c r="F4840" s="193">
        <f t="shared" si="773"/>
        <v>7.689667856756456</v>
      </c>
      <c r="G4840" s="193">
        <f t="shared" si="778"/>
        <v>7.9740193535710242</v>
      </c>
      <c r="H4840" s="193">
        <f t="shared" si="778"/>
        <v>8.268885709446721</v>
      </c>
      <c r="I4840" s="193">
        <f t="shared" si="778"/>
        <v>8.5746557468877853</v>
      </c>
      <c r="J4840" s="193">
        <f t="shared" si="778"/>
        <v>8.891732666426627</v>
      </c>
      <c r="K4840" s="193">
        <f>MAX(0,(F4840-'2031 forecast'!$C$10))</f>
        <v>1.9526678567564559</v>
      </c>
      <c r="L4840" s="193">
        <f>MAX(0,(G4840-'2031 forecast'!$C$10))</f>
        <v>2.2370193535710241</v>
      </c>
      <c r="M4840" s="193">
        <f>MAX(0,(H4840-'2031 forecast'!$C$10))</f>
        <v>2.5318857094467209</v>
      </c>
      <c r="N4840" s="193">
        <f>MAX(0,(I4840-'2031 forecast'!$C$10))</f>
        <v>2.8376557468877852</v>
      </c>
      <c r="O4840" s="193">
        <f>MAX(0,(J4840-'2031 forecast'!$C$10))</f>
        <v>3.1547326664266269</v>
      </c>
      <c r="P4840" s="175">
        <f t="shared" si="776"/>
        <v>5</v>
      </c>
      <c r="Q4840" s="175" t="str">
        <f t="shared" si="777"/>
        <v/>
      </c>
    </row>
    <row r="4841" spans="1:17" s="1" customFormat="1" x14ac:dyDescent="0.3">
      <c r="A4841" s="189">
        <f t="shared" si="775"/>
        <v>44032.541666654935</v>
      </c>
      <c r="B4841" s="190">
        <f t="shared" si="770"/>
        <v>44032</v>
      </c>
      <c r="C4841" s="1">
        <f t="shared" si="771"/>
        <v>13</v>
      </c>
      <c r="D4841" s="191">
        <v>5.2328112780488274</v>
      </c>
      <c r="E4841" s="192">
        <f t="shared" si="772"/>
        <v>1.8170229164498787E-4</v>
      </c>
      <c r="F4841" s="193">
        <f t="shared" si="773"/>
        <v>7.8019257816726091</v>
      </c>
      <c r="G4841" s="193">
        <f t="shared" si="778"/>
        <v>8.0904283952289955</v>
      </c>
      <c r="H4841" s="193">
        <f t="shared" si="778"/>
        <v>8.3895993694386437</v>
      </c>
      <c r="I4841" s="193">
        <f t="shared" si="778"/>
        <v>8.6998332030467314</v>
      </c>
      <c r="J4841" s="193">
        <f t="shared" si="778"/>
        <v>9.0215389827248256</v>
      </c>
      <c r="K4841" s="193">
        <f>MAX(0,(F4841-'2031 forecast'!$C$10))</f>
        <v>2.064925781672609</v>
      </c>
      <c r="L4841" s="193">
        <f>MAX(0,(G4841-'2031 forecast'!$C$10))</f>
        <v>2.3534283952289954</v>
      </c>
      <c r="M4841" s="193">
        <f>MAX(0,(H4841-'2031 forecast'!$C$10))</f>
        <v>2.6525993694386436</v>
      </c>
      <c r="N4841" s="193">
        <f>MAX(0,(I4841-'2031 forecast'!$C$10))</f>
        <v>2.9628332030467313</v>
      </c>
      <c r="O4841" s="193">
        <f>MAX(0,(J4841-'2031 forecast'!$C$10))</f>
        <v>3.2845389827248255</v>
      </c>
      <c r="P4841" s="175">
        <f t="shared" si="776"/>
        <v>6</v>
      </c>
      <c r="Q4841" s="175" t="str">
        <f t="shared" si="777"/>
        <v/>
      </c>
    </row>
    <row r="4842" spans="1:17" s="1" customFormat="1" x14ac:dyDescent="0.3">
      <c r="A4842" s="189">
        <f t="shared" si="775"/>
        <v>44032.5833333216</v>
      </c>
      <c r="B4842" s="190">
        <f t="shared" si="770"/>
        <v>44032</v>
      </c>
      <c r="C4842" s="1">
        <f t="shared" si="771"/>
        <v>14</v>
      </c>
      <c r="D4842" s="191">
        <v>5.1575190294438089</v>
      </c>
      <c r="E4842" s="192">
        <f t="shared" si="772"/>
        <v>1.7908787018247005E-4</v>
      </c>
      <c r="F4842" s="193">
        <f t="shared" si="773"/>
        <v>7.689667856756456</v>
      </c>
      <c r="G4842" s="193">
        <f t="shared" si="778"/>
        <v>7.9740193535710242</v>
      </c>
      <c r="H4842" s="193">
        <f t="shared" si="778"/>
        <v>8.268885709446721</v>
      </c>
      <c r="I4842" s="193">
        <f t="shared" si="778"/>
        <v>8.5746557468877853</v>
      </c>
      <c r="J4842" s="193">
        <f t="shared" si="778"/>
        <v>8.891732666426627</v>
      </c>
      <c r="K4842" s="193">
        <f>MAX(0,(F4842-'2031 forecast'!$C$10))</f>
        <v>1.9526678567564559</v>
      </c>
      <c r="L4842" s="193">
        <f>MAX(0,(G4842-'2031 forecast'!$C$10))</f>
        <v>2.2370193535710241</v>
      </c>
      <c r="M4842" s="193">
        <f>MAX(0,(H4842-'2031 forecast'!$C$10))</f>
        <v>2.5318857094467209</v>
      </c>
      <c r="N4842" s="193">
        <f>MAX(0,(I4842-'2031 forecast'!$C$10))</f>
        <v>2.8376557468877852</v>
      </c>
      <c r="O4842" s="193">
        <f>MAX(0,(J4842-'2031 forecast'!$C$10))</f>
        <v>3.1547326664266269</v>
      </c>
      <c r="P4842" s="175">
        <f t="shared" si="776"/>
        <v>7</v>
      </c>
      <c r="Q4842" s="175" t="str">
        <f t="shared" si="777"/>
        <v/>
      </c>
    </row>
    <row r="4843" spans="1:17" s="1" customFormat="1" x14ac:dyDescent="0.3">
      <c r="A4843" s="189">
        <f t="shared" si="775"/>
        <v>44032.624999988264</v>
      </c>
      <c r="B4843" s="190">
        <f t="shared" si="770"/>
        <v>44032</v>
      </c>
      <c r="C4843" s="1">
        <f t="shared" si="771"/>
        <v>15</v>
      </c>
      <c r="D4843" s="191">
        <v>5.0295222068152761</v>
      </c>
      <c r="E4843" s="192">
        <f t="shared" si="772"/>
        <v>1.7464335369618978E-4</v>
      </c>
      <c r="F4843" s="193">
        <f t="shared" si="773"/>
        <v>7.4988293843989968</v>
      </c>
      <c r="G4843" s="193">
        <f t="shared" si="778"/>
        <v>7.7761239827524733</v>
      </c>
      <c r="H4843" s="193">
        <f t="shared" si="778"/>
        <v>8.0636724874604528</v>
      </c>
      <c r="I4843" s="193">
        <f t="shared" si="778"/>
        <v>8.3618540714175769</v>
      </c>
      <c r="J4843" s="193">
        <f t="shared" si="778"/>
        <v>8.6710619287196895</v>
      </c>
      <c r="K4843" s="193">
        <f>MAX(0,(F4843-'2031 forecast'!$C$10))</f>
        <v>1.7618293843989967</v>
      </c>
      <c r="L4843" s="193">
        <f>MAX(0,(G4843-'2031 forecast'!$C$10))</f>
        <v>2.0391239827524732</v>
      </c>
      <c r="M4843" s="193">
        <f>MAX(0,(H4843-'2031 forecast'!$C$10))</f>
        <v>2.3266724874604527</v>
      </c>
      <c r="N4843" s="193">
        <f>MAX(0,(I4843-'2031 forecast'!$C$10))</f>
        <v>2.6248540714175768</v>
      </c>
      <c r="O4843" s="193">
        <f>MAX(0,(J4843-'2031 forecast'!$C$10))</f>
        <v>2.9340619287196894</v>
      </c>
      <c r="P4843" s="175">
        <f t="shared" si="776"/>
        <v>8</v>
      </c>
      <c r="Q4843" s="175" t="str">
        <f t="shared" si="777"/>
        <v/>
      </c>
    </row>
    <row r="4844" spans="1:17" s="1" customFormat="1" x14ac:dyDescent="0.3">
      <c r="A4844" s="189">
        <f t="shared" si="775"/>
        <v>44032.666666654928</v>
      </c>
      <c r="B4844" s="190">
        <f t="shared" si="770"/>
        <v>44032</v>
      </c>
      <c r="C4844" s="1">
        <f t="shared" si="771"/>
        <v>16</v>
      </c>
      <c r="D4844" s="191">
        <v>5.0897560056992912</v>
      </c>
      <c r="E4844" s="192">
        <f t="shared" si="772"/>
        <v>1.7673489086620403E-4</v>
      </c>
      <c r="F4844" s="193">
        <f t="shared" si="773"/>
        <v>7.5886357243319189</v>
      </c>
      <c r="G4844" s="193">
        <f t="shared" si="778"/>
        <v>7.8692512160788501</v>
      </c>
      <c r="H4844" s="193">
        <f t="shared" si="778"/>
        <v>8.1602434154539907</v>
      </c>
      <c r="I4844" s="193">
        <f t="shared" si="778"/>
        <v>8.4619960363447344</v>
      </c>
      <c r="J4844" s="193">
        <f t="shared" si="778"/>
        <v>8.7749069817582477</v>
      </c>
      <c r="K4844" s="193">
        <f>MAX(0,(F4844-'2031 forecast'!$C$10))</f>
        <v>1.8516357243319188</v>
      </c>
      <c r="L4844" s="193">
        <f>MAX(0,(G4844-'2031 forecast'!$C$10))</f>
        <v>2.13225121607885</v>
      </c>
      <c r="M4844" s="193">
        <f>MAX(0,(H4844-'2031 forecast'!$C$10))</f>
        <v>2.4232434154539906</v>
      </c>
      <c r="N4844" s="193">
        <f>MAX(0,(I4844-'2031 forecast'!$C$10))</f>
        <v>2.7249960363447343</v>
      </c>
      <c r="O4844" s="193">
        <f>MAX(0,(J4844-'2031 forecast'!$C$10))</f>
        <v>3.0379069817582476</v>
      </c>
      <c r="P4844" s="175">
        <f t="shared" si="776"/>
        <v>9</v>
      </c>
      <c r="Q4844" s="175" t="str">
        <f t="shared" si="777"/>
        <v/>
      </c>
    </row>
    <row r="4845" spans="1:17" s="1" customFormat="1" x14ac:dyDescent="0.3">
      <c r="A4845" s="189">
        <f t="shared" si="775"/>
        <v>44032.708333321592</v>
      </c>
      <c r="B4845" s="190">
        <f t="shared" si="770"/>
        <v>44032</v>
      </c>
      <c r="C4845" s="1">
        <f t="shared" si="771"/>
        <v>17</v>
      </c>
      <c r="D4845" s="191">
        <v>5.0445806565362803</v>
      </c>
      <c r="E4845" s="192">
        <f t="shared" si="772"/>
        <v>1.7516623798869335E-4</v>
      </c>
      <c r="F4845" s="193">
        <f t="shared" si="773"/>
        <v>7.5212809693822278</v>
      </c>
      <c r="G4845" s="193">
        <f t="shared" ref="G4845:J4864" si="779">$E4845*G$2</f>
        <v>7.7994057910840677</v>
      </c>
      <c r="H4845" s="193">
        <f t="shared" si="779"/>
        <v>8.0878152194588377</v>
      </c>
      <c r="I4845" s="193">
        <f t="shared" si="779"/>
        <v>8.3868895626493671</v>
      </c>
      <c r="J4845" s="193">
        <f t="shared" si="779"/>
        <v>8.6970231919793282</v>
      </c>
      <c r="K4845" s="193">
        <f>MAX(0,(F4845-'2031 forecast'!$C$10))</f>
        <v>1.7842809693822277</v>
      </c>
      <c r="L4845" s="193">
        <f>MAX(0,(G4845-'2031 forecast'!$C$10))</f>
        <v>2.0624057910840676</v>
      </c>
      <c r="M4845" s="193">
        <f>MAX(0,(H4845-'2031 forecast'!$C$10))</f>
        <v>2.3508152194588376</v>
      </c>
      <c r="N4845" s="193">
        <f>MAX(0,(I4845-'2031 forecast'!$C$10))</f>
        <v>2.649889562649367</v>
      </c>
      <c r="O4845" s="193">
        <f>MAX(0,(J4845-'2031 forecast'!$C$10))</f>
        <v>2.9600231919793281</v>
      </c>
      <c r="P4845" s="175">
        <f t="shared" si="776"/>
        <v>10</v>
      </c>
      <c r="Q4845" s="175" t="str">
        <f t="shared" si="777"/>
        <v/>
      </c>
    </row>
    <row r="4846" spans="1:17" s="1" customFormat="1" x14ac:dyDescent="0.3">
      <c r="A4846" s="189">
        <f t="shared" si="775"/>
        <v>44032.749999988257</v>
      </c>
      <c r="B4846" s="190">
        <f t="shared" si="770"/>
        <v>44032</v>
      </c>
      <c r="C4846" s="1">
        <f t="shared" si="771"/>
        <v>18</v>
      </c>
      <c r="D4846" s="191">
        <v>4.9542299582102567</v>
      </c>
      <c r="E4846" s="192">
        <f t="shared" si="772"/>
        <v>1.7202893223367194E-4</v>
      </c>
      <c r="F4846" s="193">
        <f t="shared" si="773"/>
        <v>7.3865714594828429</v>
      </c>
      <c r="G4846" s="193">
        <f t="shared" si="779"/>
        <v>7.6597149410945011</v>
      </c>
      <c r="H4846" s="193">
        <f t="shared" si="779"/>
        <v>7.9429588274685283</v>
      </c>
      <c r="I4846" s="193">
        <f t="shared" si="779"/>
        <v>8.2366766152586308</v>
      </c>
      <c r="J4846" s="193">
        <f t="shared" si="779"/>
        <v>8.5412556124214891</v>
      </c>
      <c r="K4846" s="193">
        <f>MAX(0,(F4846-'2031 forecast'!$C$10))</f>
        <v>1.6495714594828428</v>
      </c>
      <c r="L4846" s="193">
        <f>MAX(0,(G4846-'2031 forecast'!$C$10))</f>
        <v>1.922714941094501</v>
      </c>
      <c r="M4846" s="193">
        <f>MAX(0,(H4846-'2031 forecast'!$C$10))</f>
        <v>2.2059588274685282</v>
      </c>
      <c r="N4846" s="193">
        <f>MAX(0,(I4846-'2031 forecast'!$C$10))</f>
        <v>2.4996766152586307</v>
      </c>
      <c r="O4846" s="193">
        <f>MAX(0,(J4846-'2031 forecast'!$C$10))</f>
        <v>2.804255612421489</v>
      </c>
      <c r="P4846" s="175">
        <f t="shared" si="776"/>
        <v>11</v>
      </c>
      <c r="Q4846" s="175" t="str">
        <f t="shared" si="777"/>
        <v/>
      </c>
    </row>
    <row r="4847" spans="1:17" s="1" customFormat="1" x14ac:dyDescent="0.3">
      <c r="A4847" s="189">
        <f t="shared" si="775"/>
        <v>44032.791666654921</v>
      </c>
      <c r="B4847" s="190">
        <f t="shared" si="770"/>
        <v>44032</v>
      </c>
      <c r="C4847" s="1">
        <f t="shared" si="771"/>
        <v>19</v>
      </c>
      <c r="D4847" s="191">
        <v>4.7961162361397172</v>
      </c>
      <c r="E4847" s="192">
        <f t="shared" si="772"/>
        <v>1.6653864716238456E-4</v>
      </c>
      <c r="F4847" s="193">
        <f t="shared" si="773"/>
        <v>7.1508298171589235</v>
      </c>
      <c r="G4847" s="193">
        <f t="shared" si="779"/>
        <v>7.4152559536127631</v>
      </c>
      <c r="H4847" s="193">
        <f t="shared" si="779"/>
        <v>7.6894601414854913</v>
      </c>
      <c r="I4847" s="193">
        <f t="shared" si="779"/>
        <v>7.9738039573248454</v>
      </c>
      <c r="J4847" s="193">
        <f t="shared" si="779"/>
        <v>8.2686623481952726</v>
      </c>
      <c r="K4847" s="193">
        <f>MAX(0,(F4847-'2031 forecast'!$C$10))</f>
        <v>1.4138298171589234</v>
      </c>
      <c r="L4847" s="193">
        <f>MAX(0,(G4847-'2031 forecast'!$C$10))</f>
        <v>1.678255953612763</v>
      </c>
      <c r="M4847" s="193">
        <f>MAX(0,(H4847-'2031 forecast'!$C$10))</f>
        <v>1.9524601414854912</v>
      </c>
      <c r="N4847" s="193">
        <f>MAX(0,(I4847-'2031 forecast'!$C$10))</f>
        <v>2.2368039573248453</v>
      </c>
      <c r="O4847" s="193">
        <f>MAX(0,(J4847-'2031 forecast'!$C$10))</f>
        <v>2.5316623481952725</v>
      </c>
      <c r="P4847" s="175">
        <f t="shared" si="776"/>
        <v>12</v>
      </c>
      <c r="Q4847" s="175" t="str">
        <f t="shared" si="777"/>
        <v/>
      </c>
    </row>
    <row r="4848" spans="1:17" s="1" customFormat="1" x14ac:dyDescent="0.3">
      <c r="A4848" s="189">
        <f t="shared" si="775"/>
        <v>44032.833333321585</v>
      </c>
      <c r="B4848" s="190">
        <f t="shared" si="770"/>
        <v>44032</v>
      </c>
      <c r="C4848" s="1">
        <f t="shared" si="771"/>
        <v>20</v>
      </c>
      <c r="D4848" s="191">
        <v>4.4422426676961271</v>
      </c>
      <c r="E4848" s="192">
        <f t="shared" si="772"/>
        <v>1.5425086628855086E-4</v>
      </c>
      <c r="F4848" s="193">
        <f t="shared" si="773"/>
        <v>6.623217570053006</v>
      </c>
      <c r="G4848" s="193">
        <f t="shared" si="779"/>
        <v>6.8681334578202984</v>
      </c>
      <c r="H4848" s="193">
        <f t="shared" si="779"/>
        <v>7.1221059395234541</v>
      </c>
      <c r="I4848" s="193">
        <f t="shared" si="779"/>
        <v>7.3854699133778006</v>
      </c>
      <c r="J4848" s="193">
        <f t="shared" si="779"/>
        <v>7.6585726615937375</v>
      </c>
      <c r="K4848" s="193">
        <f>MAX(0,(F4848-'2031 forecast'!$C$10))</f>
        <v>0.88621757005300594</v>
      </c>
      <c r="L4848" s="193">
        <f>MAX(0,(G4848-'2031 forecast'!$C$10))</f>
        <v>1.1311334578202983</v>
      </c>
      <c r="M4848" s="193">
        <f>MAX(0,(H4848-'2031 forecast'!$C$10))</f>
        <v>1.385105939523454</v>
      </c>
      <c r="N4848" s="193">
        <f>MAX(0,(I4848-'2031 forecast'!$C$10))</f>
        <v>1.6484699133778005</v>
      </c>
      <c r="O4848" s="193">
        <f>MAX(0,(J4848-'2031 forecast'!$C$10))</f>
        <v>1.9215726615937374</v>
      </c>
      <c r="P4848" s="175">
        <f t="shared" si="776"/>
        <v>13</v>
      </c>
      <c r="Q4848" s="175" t="str">
        <f t="shared" si="777"/>
        <v/>
      </c>
    </row>
    <row r="4849" spans="1:17" s="1" customFormat="1" x14ac:dyDescent="0.3">
      <c r="A4849" s="189">
        <f t="shared" si="775"/>
        <v>44032.874999988249</v>
      </c>
      <c r="B4849" s="190">
        <f t="shared" si="770"/>
        <v>44032</v>
      </c>
      <c r="C4849" s="1">
        <f t="shared" si="771"/>
        <v>21</v>
      </c>
      <c r="D4849" s="191">
        <v>4.0431937500895252</v>
      </c>
      <c r="E4849" s="192">
        <f t="shared" si="772"/>
        <v>1.4039443253720642E-4</v>
      </c>
      <c r="F4849" s="193">
        <f t="shared" si="773"/>
        <v>6.0282505679973957</v>
      </c>
      <c r="G4849" s="193">
        <f t="shared" si="779"/>
        <v>6.2511655370330494</v>
      </c>
      <c r="H4849" s="193">
        <f t="shared" si="779"/>
        <v>6.4823235415662603</v>
      </c>
      <c r="I4849" s="193">
        <f t="shared" si="779"/>
        <v>6.7220293957353858</v>
      </c>
      <c r="J4849" s="193">
        <f t="shared" si="779"/>
        <v>6.9705991852132811</v>
      </c>
      <c r="K4849" s="193">
        <f>MAX(0,(F4849-'2031 forecast'!$C$10))</f>
        <v>0.29125056799739557</v>
      </c>
      <c r="L4849" s="193">
        <f>MAX(0,(G4849-'2031 forecast'!$C$10))</f>
        <v>0.51416553703304935</v>
      </c>
      <c r="M4849" s="193">
        <f>MAX(0,(H4849-'2031 forecast'!$C$10))</f>
        <v>0.74532354156626024</v>
      </c>
      <c r="N4849" s="193">
        <f>MAX(0,(I4849-'2031 forecast'!$C$10))</f>
        <v>0.98502939573538573</v>
      </c>
      <c r="O4849" s="193">
        <f>MAX(0,(J4849-'2031 forecast'!$C$10))</f>
        <v>1.233599185213281</v>
      </c>
      <c r="P4849" s="175">
        <f t="shared" si="776"/>
        <v>14</v>
      </c>
      <c r="Q4849" s="175">
        <f t="shared" si="777"/>
        <v>14</v>
      </c>
    </row>
    <row r="4850" spans="1:17" s="1" customFormat="1" x14ac:dyDescent="0.3">
      <c r="A4850" s="189">
        <f t="shared" si="775"/>
        <v>44032.916666654914</v>
      </c>
      <c r="B4850" s="190">
        <f t="shared" si="770"/>
        <v>44032</v>
      </c>
      <c r="C4850" s="1">
        <f t="shared" si="771"/>
        <v>22</v>
      </c>
      <c r="D4850" s="191">
        <v>3.6140279330409166</v>
      </c>
      <c r="E4850" s="192">
        <f t="shared" si="772"/>
        <v>1.254922302008549E-4</v>
      </c>
      <c r="F4850" s="193">
        <f t="shared" si="773"/>
        <v>5.388380395975326</v>
      </c>
      <c r="G4850" s="193">
        <f t="shared" si="779"/>
        <v>5.5876339995826143</v>
      </c>
      <c r="H4850" s="193">
        <f t="shared" si="779"/>
        <v>5.7942556796122995</v>
      </c>
      <c r="I4850" s="193">
        <f t="shared" si="779"/>
        <v>6.008517895629395</v>
      </c>
      <c r="J4850" s="193">
        <f t="shared" si="779"/>
        <v>6.2307031823135475</v>
      </c>
      <c r="K4850" s="193">
        <f>MAX(0,(F4850-'2031 forecast'!$C$10))</f>
        <v>0</v>
      </c>
      <c r="L4850" s="193">
        <f>MAX(0,(G4850-'2031 forecast'!$C$10))</f>
        <v>0</v>
      </c>
      <c r="M4850" s="193">
        <f>MAX(0,(H4850-'2031 forecast'!$C$10))</f>
        <v>5.7255679612299382E-2</v>
      </c>
      <c r="N4850" s="193">
        <f>MAX(0,(I4850-'2031 forecast'!$C$10))</f>
        <v>0.27151789562939488</v>
      </c>
      <c r="O4850" s="193">
        <f>MAX(0,(J4850-'2031 forecast'!$C$10))</f>
        <v>0.49370318231354737</v>
      </c>
      <c r="P4850" s="175" t="str">
        <f t="shared" si="776"/>
        <v/>
      </c>
      <c r="Q4850" s="175" t="str">
        <f t="shared" si="777"/>
        <v/>
      </c>
    </row>
    <row r="4851" spans="1:17" s="1" customFormat="1" x14ac:dyDescent="0.3">
      <c r="A4851" s="189">
        <f t="shared" si="775"/>
        <v>44032.958333321578</v>
      </c>
      <c r="B4851" s="190">
        <f t="shared" si="770"/>
        <v>44032</v>
      </c>
      <c r="C4851" s="1">
        <f t="shared" si="771"/>
        <v>23</v>
      </c>
      <c r="D4851" s="191">
        <v>3.2225082402948173</v>
      </c>
      <c r="E4851" s="192">
        <f t="shared" si="772"/>
        <v>1.118972385957623E-4</v>
      </c>
      <c r="F4851" s="193">
        <f t="shared" si="773"/>
        <v>4.8046391864113325</v>
      </c>
      <c r="G4851" s="193">
        <f t="shared" si="779"/>
        <v>4.9823069829611653</v>
      </c>
      <c r="H4851" s="193">
        <f t="shared" si="779"/>
        <v>5.1665446476543018</v>
      </c>
      <c r="I4851" s="193">
        <f t="shared" si="779"/>
        <v>5.357595123602878</v>
      </c>
      <c r="J4851" s="193">
        <f t="shared" si="779"/>
        <v>5.555710337562914</v>
      </c>
      <c r="K4851" s="193">
        <f>MAX(0,(F4851-'2031 forecast'!$C$10))</f>
        <v>0</v>
      </c>
      <c r="L4851" s="193">
        <f>MAX(0,(G4851-'2031 forecast'!$C$10))</f>
        <v>0</v>
      </c>
      <c r="M4851" s="193">
        <f>MAX(0,(H4851-'2031 forecast'!$C$10))</f>
        <v>0</v>
      </c>
      <c r="N4851" s="193">
        <f>MAX(0,(I4851-'2031 forecast'!$C$10))</f>
        <v>0</v>
      </c>
      <c r="O4851" s="193">
        <f>MAX(0,(J4851-'2031 forecast'!$C$10))</f>
        <v>0</v>
      </c>
      <c r="P4851" s="175" t="str">
        <f t="shared" si="776"/>
        <v/>
      </c>
      <c r="Q4851" s="175" t="str">
        <f t="shared" si="777"/>
        <v/>
      </c>
    </row>
    <row r="4852" spans="1:17" s="1" customFormat="1" x14ac:dyDescent="0.3">
      <c r="A4852" s="189">
        <f t="shared" si="775"/>
        <v>44032.999999988242</v>
      </c>
      <c r="B4852" s="190">
        <f t="shared" si="770"/>
        <v>44032</v>
      </c>
      <c r="C4852" s="1">
        <f t="shared" si="771"/>
        <v>0</v>
      </c>
      <c r="D4852" s="191">
        <v>3.3956804120863615</v>
      </c>
      <c r="E4852" s="192">
        <f t="shared" si="772"/>
        <v>1.1791040795955328E-4</v>
      </c>
      <c r="F4852" s="193">
        <f t="shared" si="773"/>
        <v>5.0628324137184846</v>
      </c>
      <c r="G4852" s="193">
        <f t="shared" si="779"/>
        <v>5.2500477787744995</v>
      </c>
      <c r="H4852" s="193">
        <f t="shared" si="779"/>
        <v>5.4441860656357246</v>
      </c>
      <c r="I4852" s="193">
        <f t="shared" si="779"/>
        <v>5.6455032727684538</v>
      </c>
      <c r="J4852" s="193">
        <f t="shared" si="779"/>
        <v>5.8542648650487719</v>
      </c>
      <c r="K4852" s="193">
        <f>MAX(0,(F4852-'2031 forecast'!$C$10))</f>
        <v>0</v>
      </c>
      <c r="L4852" s="193">
        <f>MAX(0,(G4852-'2031 forecast'!$C$10))</f>
        <v>0</v>
      </c>
      <c r="M4852" s="193">
        <f>MAX(0,(H4852-'2031 forecast'!$C$10))</f>
        <v>0</v>
      </c>
      <c r="N4852" s="193">
        <f>MAX(0,(I4852-'2031 forecast'!$C$10))</f>
        <v>0</v>
      </c>
      <c r="O4852" s="193">
        <f>MAX(0,(J4852-'2031 forecast'!$C$10))</f>
        <v>0.11726486504877176</v>
      </c>
      <c r="P4852" s="175" t="str">
        <f t="shared" si="776"/>
        <v/>
      </c>
      <c r="Q4852" s="175" t="str">
        <f t="shared" si="777"/>
        <v/>
      </c>
    </row>
    <row r="4853" spans="1:17" s="1" customFormat="1" x14ac:dyDescent="0.3">
      <c r="A4853" s="189">
        <f t="shared" si="775"/>
        <v>44033.041666654906</v>
      </c>
      <c r="B4853" s="190">
        <f t="shared" si="770"/>
        <v>44033</v>
      </c>
      <c r="C4853" s="1">
        <f t="shared" si="771"/>
        <v>1</v>
      </c>
      <c r="D4853" s="191">
        <v>2.830988547548718</v>
      </c>
      <c r="E4853" s="192">
        <f t="shared" si="772"/>
        <v>9.8302246990669679E-5</v>
      </c>
      <c r="F4853" s="193">
        <f t="shared" si="773"/>
        <v>4.2208979768473389</v>
      </c>
      <c r="G4853" s="193">
        <f t="shared" si="779"/>
        <v>4.3769799663397144</v>
      </c>
      <c r="H4853" s="193">
        <f t="shared" si="779"/>
        <v>4.5388336156963014</v>
      </c>
      <c r="I4853" s="193">
        <f t="shared" si="779"/>
        <v>4.7066723515763602</v>
      </c>
      <c r="J4853" s="193">
        <f t="shared" si="779"/>
        <v>4.8807174928122787</v>
      </c>
      <c r="K4853" s="193">
        <f>MAX(0,(F4853-'2031 forecast'!$C$10))</f>
        <v>0</v>
      </c>
      <c r="L4853" s="193">
        <f>MAX(0,(G4853-'2031 forecast'!$C$10))</f>
        <v>0</v>
      </c>
      <c r="M4853" s="193">
        <f>MAX(0,(H4853-'2031 forecast'!$C$10))</f>
        <v>0</v>
      </c>
      <c r="N4853" s="193">
        <f>MAX(0,(I4853-'2031 forecast'!$C$10))</f>
        <v>0</v>
      </c>
      <c r="O4853" s="193">
        <f>MAX(0,(J4853-'2031 forecast'!$C$10))</f>
        <v>0</v>
      </c>
      <c r="P4853" s="175" t="str">
        <f t="shared" si="776"/>
        <v/>
      </c>
      <c r="Q4853" s="175" t="str">
        <f t="shared" si="777"/>
        <v/>
      </c>
    </row>
    <row r="4854" spans="1:17" s="1" customFormat="1" x14ac:dyDescent="0.3">
      <c r="A4854" s="189">
        <f t="shared" si="775"/>
        <v>44033.083333321571</v>
      </c>
      <c r="B4854" s="190">
        <f t="shared" si="770"/>
        <v>44033</v>
      </c>
      <c r="C4854" s="1">
        <f t="shared" si="771"/>
        <v>2</v>
      </c>
      <c r="D4854" s="191">
        <v>2.7029917249201856</v>
      </c>
      <c r="E4854" s="192">
        <f t="shared" si="772"/>
        <v>9.3857730504389407E-5</v>
      </c>
      <c r="F4854" s="193">
        <f t="shared" si="773"/>
        <v>4.0300595044898797</v>
      </c>
      <c r="G4854" s="193">
        <f t="shared" si="779"/>
        <v>4.1790845955211644</v>
      </c>
      <c r="H4854" s="193">
        <f t="shared" si="779"/>
        <v>4.3336203937100333</v>
      </c>
      <c r="I4854" s="193">
        <f t="shared" si="779"/>
        <v>4.4938706761061527</v>
      </c>
      <c r="J4854" s="193">
        <f t="shared" si="779"/>
        <v>4.6600467551053413</v>
      </c>
      <c r="K4854" s="193">
        <f>MAX(0,(F4854-'2031 forecast'!$C$10))</f>
        <v>0</v>
      </c>
      <c r="L4854" s="193">
        <f>MAX(0,(G4854-'2031 forecast'!$C$10))</f>
        <v>0</v>
      </c>
      <c r="M4854" s="193">
        <f>MAX(0,(H4854-'2031 forecast'!$C$10))</f>
        <v>0</v>
      </c>
      <c r="N4854" s="193">
        <f>MAX(0,(I4854-'2031 forecast'!$C$10))</f>
        <v>0</v>
      </c>
      <c r="O4854" s="193">
        <f>MAX(0,(J4854-'2031 forecast'!$C$10))</f>
        <v>0</v>
      </c>
      <c r="P4854" s="175" t="str">
        <f t="shared" si="776"/>
        <v/>
      </c>
      <c r="Q4854" s="175" t="str">
        <f t="shared" si="777"/>
        <v/>
      </c>
    </row>
    <row r="4855" spans="1:17" s="1" customFormat="1" x14ac:dyDescent="0.3">
      <c r="A4855" s="189">
        <f t="shared" si="775"/>
        <v>44033.124999988235</v>
      </c>
      <c r="B4855" s="190">
        <f t="shared" si="770"/>
        <v>44033</v>
      </c>
      <c r="C4855" s="1">
        <f t="shared" si="771"/>
        <v>3</v>
      </c>
      <c r="D4855" s="191">
        <v>2.6126410265941633</v>
      </c>
      <c r="E4855" s="192">
        <f t="shared" si="772"/>
        <v>9.0720424749368055E-5</v>
      </c>
      <c r="F4855" s="193">
        <f t="shared" si="773"/>
        <v>3.895349994590497</v>
      </c>
      <c r="G4855" s="193">
        <f t="shared" si="779"/>
        <v>4.0393937455315996</v>
      </c>
      <c r="H4855" s="193">
        <f t="shared" si="779"/>
        <v>4.1887640017197265</v>
      </c>
      <c r="I4855" s="193">
        <f t="shared" si="779"/>
        <v>4.343657728715419</v>
      </c>
      <c r="J4855" s="193">
        <f t="shared" si="779"/>
        <v>4.5042791755475031</v>
      </c>
      <c r="K4855" s="193">
        <f>MAX(0,(F4855-'2031 forecast'!$C$10))</f>
        <v>0</v>
      </c>
      <c r="L4855" s="193">
        <f>MAX(0,(G4855-'2031 forecast'!$C$10))</f>
        <v>0</v>
      </c>
      <c r="M4855" s="193">
        <f>MAX(0,(H4855-'2031 forecast'!$C$10))</f>
        <v>0</v>
      </c>
      <c r="N4855" s="193">
        <f>MAX(0,(I4855-'2031 forecast'!$C$10))</f>
        <v>0</v>
      </c>
      <c r="O4855" s="193">
        <f>MAX(0,(J4855-'2031 forecast'!$C$10))</f>
        <v>0</v>
      </c>
      <c r="P4855" s="175" t="str">
        <f t="shared" si="776"/>
        <v/>
      </c>
      <c r="Q4855" s="175" t="str">
        <f t="shared" si="777"/>
        <v/>
      </c>
    </row>
    <row r="4856" spans="1:17" s="1" customFormat="1" x14ac:dyDescent="0.3">
      <c r="A4856" s="189">
        <f t="shared" si="775"/>
        <v>44033.166666654899</v>
      </c>
      <c r="B4856" s="190">
        <f t="shared" si="770"/>
        <v>44033</v>
      </c>
      <c r="C4856" s="1">
        <f t="shared" si="771"/>
        <v>4</v>
      </c>
      <c r="D4856" s="191">
        <v>2.5900533520126574</v>
      </c>
      <c r="E4856" s="192">
        <f t="shared" si="772"/>
        <v>8.9936098310612703E-5</v>
      </c>
      <c r="F4856" s="193">
        <f t="shared" si="773"/>
        <v>3.861672617115651</v>
      </c>
      <c r="G4856" s="193">
        <f t="shared" si="779"/>
        <v>4.0044710330342079</v>
      </c>
      <c r="H4856" s="193">
        <f t="shared" si="779"/>
        <v>4.1525499037221492</v>
      </c>
      <c r="I4856" s="193">
        <f t="shared" si="779"/>
        <v>4.3061044918677345</v>
      </c>
      <c r="J4856" s="193">
        <f t="shared" si="779"/>
        <v>4.4653372806580434</v>
      </c>
      <c r="K4856" s="193">
        <f>MAX(0,(F4856-'2031 forecast'!$C$10))</f>
        <v>0</v>
      </c>
      <c r="L4856" s="193">
        <f>MAX(0,(G4856-'2031 forecast'!$C$10))</f>
        <v>0</v>
      </c>
      <c r="M4856" s="193">
        <f>MAX(0,(H4856-'2031 forecast'!$C$10))</f>
        <v>0</v>
      </c>
      <c r="N4856" s="193">
        <f>MAX(0,(I4856-'2031 forecast'!$C$10))</f>
        <v>0</v>
      </c>
      <c r="O4856" s="193">
        <f>MAX(0,(J4856-'2031 forecast'!$C$10))</f>
        <v>0</v>
      </c>
      <c r="P4856" s="175" t="str">
        <f t="shared" si="776"/>
        <v/>
      </c>
      <c r="Q4856" s="175" t="str">
        <f t="shared" si="777"/>
        <v/>
      </c>
    </row>
    <row r="4857" spans="1:17" s="1" customFormat="1" x14ac:dyDescent="0.3">
      <c r="A4857" s="189">
        <f t="shared" si="775"/>
        <v>44033.208333321563</v>
      </c>
      <c r="B4857" s="190">
        <f t="shared" si="770"/>
        <v>44033</v>
      </c>
      <c r="C4857" s="1">
        <f t="shared" si="771"/>
        <v>5</v>
      </c>
      <c r="D4857" s="191">
        <v>2.6201702514546645</v>
      </c>
      <c r="E4857" s="192">
        <f t="shared" si="772"/>
        <v>9.0981866895619812E-5</v>
      </c>
      <c r="F4857" s="193">
        <f t="shared" si="773"/>
        <v>3.9065757870821116</v>
      </c>
      <c r="G4857" s="193">
        <f t="shared" si="779"/>
        <v>4.0510346496973959</v>
      </c>
      <c r="H4857" s="193">
        <f t="shared" si="779"/>
        <v>4.2008353677189181</v>
      </c>
      <c r="I4857" s="193">
        <f t="shared" si="779"/>
        <v>4.3561754743313124</v>
      </c>
      <c r="J4857" s="193">
        <f t="shared" si="779"/>
        <v>4.5172598071773225</v>
      </c>
      <c r="K4857" s="193">
        <f>MAX(0,(F4857-'2031 forecast'!$C$10))</f>
        <v>0</v>
      </c>
      <c r="L4857" s="193">
        <f>MAX(0,(G4857-'2031 forecast'!$C$10))</f>
        <v>0</v>
      </c>
      <c r="M4857" s="193">
        <f>MAX(0,(H4857-'2031 forecast'!$C$10))</f>
        <v>0</v>
      </c>
      <c r="N4857" s="193">
        <f>MAX(0,(I4857-'2031 forecast'!$C$10))</f>
        <v>0</v>
      </c>
      <c r="O4857" s="193">
        <f>MAX(0,(J4857-'2031 forecast'!$C$10))</f>
        <v>0</v>
      </c>
      <c r="P4857" s="175" t="str">
        <f t="shared" si="776"/>
        <v/>
      </c>
      <c r="Q4857" s="175" t="str">
        <f t="shared" si="777"/>
        <v/>
      </c>
    </row>
    <row r="4858" spans="1:17" s="1" customFormat="1" x14ac:dyDescent="0.3">
      <c r="A4858" s="189">
        <f t="shared" si="775"/>
        <v>44033.249999988228</v>
      </c>
      <c r="B4858" s="190">
        <f t="shared" si="770"/>
        <v>44033</v>
      </c>
      <c r="C4858" s="1">
        <f t="shared" si="771"/>
        <v>6</v>
      </c>
      <c r="D4858" s="191">
        <v>2.9589853701772508</v>
      </c>
      <c r="E4858" s="192">
        <f t="shared" si="772"/>
        <v>1.0274676347694998E-4</v>
      </c>
      <c r="F4858" s="193">
        <f t="shared" si="773"/>
        <v>4.411736449204799</v>
      </c>
      <c r="G4858" s="193">
        <f t="shared" si="779"/>
        <v>4.5748753371582671</v>
      </c>
      <c r="H4858" s="193">
        <f t="shared" si="779"/>
        <v>4.7440468376825713</v>
      </c>
      <c r="I4858" s="193">
        <f t="shared" si="779"/>
        <v>4.9194740270465687</v>
      </c>
      <c r="J4858" s="193">
        <f t="shared" si="779"/>
        <v>5.101388230519218</v>
      </c>
      <c r="K4858" s="193">
        <f>MAX(0,(F4858-'2031 forecast'!$C$10))</f>
        <v>0</v>
      </c>
      <c r="L4858" s="193">
        <f>MAX(0,(G4858-'2031 forecast'!$C$10))</f>
        <v>0</v>
      </c>
      <c r="M4858" s="193">
        <f>MAX(0,(H4858-'2031 forecast'!$C$10))</f>
        <v>0</v>
      </c>
      <c r="N4858" s="193">
        <f>MAX(0,(I4858-'2031 forecast'!$C$10))</f>
        <v>0</v>
      </c>
      <c r="O4858" s="193">
        <f>MAX(0,(J4858-'2031 forecast'!$C$10))</f>
        <v>0</v>
      </c>
      <c r="P4858" s="175" t="str">
        <f t="shared" si="776"/>
        <v/>
      </c>
      <c r="Q4858" s="175" t="str">
        <f t="shared" si="777"/>
        <v/>
      </c>
    </row>
    <row r="4859" spans="1:17" s="1" customFormat="1" x14ac:dyDescent="0.3">
      <c r="A4859" s="189">
        <f t="shared" si="775"/>
        <v>44033.291666654892</v>
      </c>
      <c r="B4859" s="190">
        <f t="shared" si="770"/>
        <v>44033</v>
      </c>
      <c r="C4859" s="1">
        <f t="shared" si="771"/>
        <v>7</v>
      </c>
      <c r="D4859" s="191">
        <v>3.1396867668292967</v>
      </c>
      <c r="E4859" s="192">
        <f t="shared" si="772"/>
        <v>1.0902137498699272E-4</v>
      </c>
      <c r="F4859" s="193">
        <f t="shared" si="773"/>
        <v>4.6811554690035653</v>
      </c>
      <c r="G4859" s="193">
        <f t="shared" si="779"/>
        <v>4.8542570371373976</v>
      </c>
      <c r="H4859" s="193">
        <f t="shared" si="779"/>
        <v>5.0337596216631866</v>
      </c>
      <c r="I4859" s="193">
        <f t="shared" si="779"/>
        <v>5.2198999218280386</v>
      </c>
      <c r="J4859" s="193">
        <f t="shared" si="779"/>
        <v>5.4129233896348952</v>
      </c>
      <c r="K4859" s="193">
        <f>MAX(0,(F4859-'2031 forecast'!$C$10))</f>
        <v>0</v>
      </c>
      <c r="L4859" s="193">
        <f>MAX(0,(G4859-'2031 forecast'!$C$10))</f>
        <v>0</v>
      </c>
      <c r="M4859" s="193">
        <f>MAX(0,(H4859-'2031 forecast'!$C$10))</f>
        <v>0</v>
      </c>
      <c r="N4859" s="193">
        <f>MAX(0,(I4859-'2031 forecast'!$C$10))</f>
        <v>0</v>
      </c>
      <c r="O4859" s="193">
        <f>MAX(0,(J4859-'2031 forecast'!$C$10))</f>
        <v>0</v>
      </c>
      <c r="P4859" s="175" t="str">
        <f t="shared" si="776"/>
        <v/>
      </c>
      <c r="Q4859" s="175" t="str">
        <f t="shared" si="777"/>
        <v/>
      </c>
    </row>
    <row r="4860" spans="1:17" s="1" customFormat="1" x14ac:dyDescent="0.3">
      <c r="A4860" s="189">
        <f t="shared" si="775"/>
        <v>44033.333333321556</v>
      </c>
      <c r="B4860" s="190">
        <f t="shared" si="770"/>
        <v>44033</v>
      </c>
      <c r="C4860" s="1">
        <f t="shared" si="771"/>
        <v>8</v>
      </c>
      <c r="D4860" s="191">
        <v>3.5537941341569015</v>
      </c>
      <c r="E4860" s="192">
        <f t="shared" si="772"/>
        <v>1.2340069303084066E-4</v>
      </c>
      <c r="F4860" s="193">
        <f t="shared" si="773"/>
        <v>5.2985740560424039</v>
      </c>
      <c r="G4860" s="193">
        <f t="shared" si="779"/>
        <v>5.4945067662562375</v>
      </c>
      <c r="H4860" s="193">
        <f t="shared" si="779"/>
        <v>5.6976847516187616</v>
      </c>
      <c r="I4860" s="193">
        <f t="shared" si="779"/>
        <v>5.9083759307022392</v>
      </c>
      <c r="J4860" s="193">
        <f t="shared" si="779"/>
        <v>6.1268581292749884</v>
      </c>
      <c r="K4860" s="193">
        <f>MAX(0,(F4860-'2031 forecast'!$C$10))</f>
        <v>0</v>
      </c>
      <c r="L4860" s="193">
        <f>MAX(0,(G4860-'2031 forecast'!$C$10))</f>
        <v>0</v>
      </c>
      <c r="M4860" s="193">
        <f>MAX(0,(H4860-'2031 forecast'!$C$10))</f>
        <v>0</v>
      </c>
      <c r="N4860" s="193">
        <f>MAX(0,(I4860-'2031 forecast'!$C$10))</f>
        <v>0.17137593070223911</v>
      </c>
      <c r="O4860" s="193">
        <f>MAX(0,(J4860-'2031 forecast'!$C$10))</f>
        <v>0.38985812927498831</v>
      </c>
      <c r="P4860" s="175" t="str">
        <f t="shared" si="776"/>
        <v/>
      </c>
      <c r="Q4860" s="175" t="str">
        <f t="shared" si="777"/>
        <v/>
      </c>
    </row>
    <row r="4861" spans="1:17" s="1" customFormat="1" x14ac:dyDescent="0.3">
      <c r="A4861" s="189">
        <f t="shared" si="775"/>
        <v>44033.37499998822</v>
      </c>
      <c r="B4861" s="190">
        <f t="shared" si="770"/>
        <v>44033</v>
      </c>
      <c r="C4861" s="1">
        <f t="shared" si="771"/>
        <v>9</v>
      </c>
      <c r="D4861" s="191">
        <v>3.6893201816459364</v>
      </c>
      <c r="E4861" s="192">
        <f t="shared" si="772"/>
        <v>1.2810665166337274E-4</v>
      </c>
      <c r="F4861" s="193">
        <f t="shared" si="773"/>
        <v>5.50063832089148</v>
      </c>
      <c r="G4861" s="193">
        <f t="shared" si="779"/>
        <v>5.7040430412405865</v>
      </c>
      <c r="H4861" s="193">
        <f t="shared" si="779"/>
        <v>5.914969339604224</v>
      </c>
      <c r="I4861" s="193">
        <f t="shared" si="779"/>
        <v>6.1336953517883428</v>
      </c>
      <c r="J4861" s="193">
        <f t="shared" si="779"/>
        <v>6.3605094986117479</v>
      </c>
      <c r="K4861" s="193">
        <f>MAX(0,(F4861-'2031 forecast'!$C$10))</f>
        <v>0</v>
      </c>
      <c r="L4861" s="193">
        <f>MAX(0,(G4861-'2031 forecast'!$C$10))</f>
        <v>0</v>
      </c>
      <c r="M4861" s="193">
        <f>MAX(0,(H4861-'2031 forecast'!$C$10))</f>
        <v>0.1779693396042239</v>
      </c>
      <c r="N4861" s="193">
        <f>MAX(0,(I4861-'2031 forecast'!$C$10))</f>
        <v>0.3966953517883427</v>
      </c>
      <c r="O4861" s="193">
        <f>MAX(0,(J4861-'2031 forecast'!$C$10))</f>
        <v>0.62350949861174776</v>
      </c>
      <c r="P4861" s="175" t="str">
        <f t="shared" si="776"/>
        <v/>
      </c>
      <c r="Q4861" s="175" t="str">
        <f t="shared" si="777"/>
        <v/>
      </c>
    </row>
    <row r="4862" spans="1:17" s="1" customFormat="1" x14ac:dyDescent="0.3">
      <c r="A4862" s="189">
        <f t="shared" si="775"/>
        <v>44033.416666654884</v>
      </c>
      <c r="B4862" s="190">
        <f t="shared" si="770"/>
        <v>44033</v>
      </c>
      <c r="C4862" s="1">
        <f t="shared" si="771"/>
        <v>10</v>
      </c>
      <c r="D4862" s="191">
        <v>4.1184859986945446</v>
      </c>
      <c r="E4862" s="192">
        <f t="shared" si="772"/>
        <v>1.4300885399972426E-4</v>
      </c>
      <c r="F4862" s="193">
        <f t="shared" si="773"/>
        <v>6.1405084929135496</v>
      </c>
      <c r="G4862" s="193">
        <f t="shared" si="779"/>
        <v>6.3675745786910225</v>
      </c>
      <c r="H4862" s="193">
        <f t="shared" si="779"/>
        <v>6.6030372015581849</v>
      </c>
      <c r="I4862" s="193">
        <f t="shared" si="779"/>
        <v>6.8472068518943328</v>
      </c>
      <c r="J4862" s="193">
        <f t="shared" si="779"/>
        <v>7.1004055015114815</v>
      </c>
      <c r="K4862" s="193">
        <f>MAX(0,(F4862-'2031 forecast'!$C$10))</f>
        <v>0.40350849291354951</v>
      </c>
      <c r="L4862" s="193">
        <f>MAX(0,(G4862-'2031 forecast'!$C$10))</f>
        <v>0.6305745786910224</v>
      </c>
      <c r="M4862" s="193">
        <f>MAX(0,(H4862-'2031 forecast'!$C$10))</f>
        <v>0.86603720155818475</v>
      </c>
      <c r="N4862" s="193">
        <f>MAX(0,(I4862-'2031 forecast'!$C$10))</f>
        <v>1.1102068518943327</v>
      </c>
      <c r="O4862" s="193">
        <f>MAX(0,(J4862-'2031 forecast'!$C$10))</f>
        <v>1.3634055015114814</v>
      </c>
      <c r="P4862" s="175">
        <f t="shared" si="776"/>
        <v>1</v>
      </c>
      <c r="Q4862" s="175" t="str">
        <f t="shared" si="777"/>
        <v/>
      </c>
    </row>
    <row r="4863" spans="1:17" s="1" customFormat="1" x14ac:dyDescent="0.3">
      <c r="A4863" s="189">
        <f t="shared" si="775"/>
        <v>44033.458333321549</v>
      </c>
      <c r="B4863" s="190">
        <f t="shared" si="770"/>
        <v>44033</v>
      </c>
      <c r="C4863" s="1">
        <f t="shared" si="771"/>
        <v>11</v>
      </c>
      <c r="D4863" s="191">
        <v>4.2916581704860892</v>
      </c>
      <c r="E4863" s="192">
        <f t="shared" si="772"/>
        <v>1.4902202336351523E-4</v>
      </c>
      <c r="F4863" s="193">
        <f t="shared" si="773"/>
        <v>6.3987017202207008</v>
      </c>
      <c r="G4863" s="193">
        <f t="shared" si="779"/>
        <v>6.6353153745043567</v>
      </c>
      <c r="H4863" s="193">
        <f t="shared" si="779"/>
        <v>6.8806786195396077</v>
      </c>
      <c r="I4863" s="193">
        <f t="shared" si="779"/>
        <v>7.1351150010599085</v>
      </c>
      <c r="J4863" s="193">
        <f t="shared" si="779"/>
        <v>7.3989600289973394</v>
      </c>
      <c r="K4863" s="193">
        <f>MAX(0,(F4863-'2031 forecast'!$C$10))</f>
        <v>0.66170172022070073</v>
      </c>
      <c r="L4863" s="193">
        <f>MAX(0,(G4863-'2031 forecast'!$C$10))</f>
        <v>0.89831537450435661</v>
      </c>
      <c r="M4863" s="193">
        <f>MAX(0,(H4863-'2031 forecast'!$C$10))</f>
        <v>1.1436786195396076</v>
      </c>
      <c r="N4863" s="193">
        <f>MAX(0,(I4863-'2031 forecast'!$C$10))</f>
        <v>1.3981150010599084</v>
      </c>
      <c r="O4863" s="193">
        <f>MAX(0,(J4863-'2031 forecast'!$C$10))</f>
        <v>1.6619600289973393</v>
      </c>
      <c r="P4863" s="175">
        <f t="shared" si="776"/>
        <v>2</v>
      </c>
      <c r="Q4863" s="175" t="str">
        <f t="shared" si="777"/>
        <v/>
      </c>
    </row>
    <row r="4864" spans="1:17" s="1" customFormat="1" x14ac:dyDescent="0.3">
      <c r="A4864" s="189">
        <f t="shared" si="775"/>
        <v>44033.499999988213</v>
      </c>
      <c r="B4864" s="190">
        <f t="shared" si="770"/>
        <v>44033</v>
      </c>
      <c r="C4864" s="1">
        <f t="shared" si="771"/>
        <v>12</v>
      </c>
      <c r="D4864" s="191">
        <v>4.3895380936726145</v>
      </c>
      <c r="E4864" s="192">
        <f t="shared" si="772"/>
        <v>1.524207712647884E-4</v>
      </c>
      <c r="F4864" s="193">
        <f t="shared" si="773"/>
        <v>6.5446370226116999</v>
      </c>
      <c r="G4864" s="193">
        <f t="shared" si="779"/>
        <v>6.7866471286597196</v>
      </c>
      <c r="H4864" s="193">
        <f t="shared" si="779"/>
        <v>7.0376063775291078</v>
      </c>
      <c r="I4864" s="193">
        <f t="shared" si="779"/>
        <v>7.297845694066539</v>
      </c>
      <c r="J4864" s="193">
        <f t="shared" si="779"/>
        <v>7.5677082401849987</v>
      </c>
      <c r="K4864" s="193">
        <f>MAX(0,(F4864-'2031 forecast'!$C$10))</f>
        <v>0.80763702261169978</v>
      </c>
      <c r="L4864" s="193">
        <f>MAX(0,(G4864-'2031 forecast'!$C$10))</f>
        <v>1.0496471286597195</v>
      </c>
      <c r="M4864" s="193">
        <f>MAX(0,(H4864-'2031 forecast'!$C$10))</f>
        <v>1.3006063775291077</v>
      </c>
      <c r="N4864" s="193">
        <f>MAX(0,(I4864-'2031 forecast'!$C$10))</f>
        <v>1.5608456940665389</v>
      </c>
      <c r="O4864" s="193">
        <f>MAX(0,(J4864-'2031 forecast'!$C$10))</f>
        <v>1.8307082401849986</v>
      </c>
      <c r="P4864" s="175">
        <f t="shared" si="776"/>
        <v>3</v>
      </c>
      <c r="Q4864" s="175" t="str">
        <f t="shared" si="777"/>
        <v/>
      </c>
    </row>
    <row r="4865" spans="1:17" s="1" customFormat="1" x14ac:dyDescent="0.3">
      <c r="A4865" s="189">
        <f t="shared" si="775"/>
        <v>44033.541666654877</v>
      </c>
      <c r="B4865" s="190">
        <f t="shared" si="770"/>
        <v>44033</v>
      </c>
      <c r="C4865" s="1">
        <f t="shared" si="771"/>
        <v>13</v>
      </c>
      <c r="D4865" s="191">
        <v>4.4497718925566287</v>
      </c>
      <c r="E4865" s="192">
        <f t="shared" si="772"/>
        <v>1.5451230843480261E-4</v>
      </c>
      <c r="F4865" s="193">
        <f t="shared" si="773"/>
        <v>6.6344433625446202</v>
      </c>
      <c r="G4865" s="193">
        <f t="shared" ref="G4865:J4884" si="780">$E4865*G$2</f>
        <v>6.8797743619860947</v>
      </c>
      <c r="H4865" s="193">
        <f t="shared" si="780"/>
        <v>7.1341773055226447</v>
      </c>
      <c r="I4865" s="193">
        <f t="shared" si="780"/>
        <v>7.3979876589936939</v>
      </c>
      <c r="J4865" s="193">
        <f t="shared" si="780"/>
        <v>7.6715532932235559</v>
      </c>
      <c r="K4865" s="193">
        <f>MAX(0,(F4865-'2031 forecast'!$C$10))</f>
        <v>0.89744336254462009</v>
      </c>
      <c r="L4865" s="193">
        <f>MAX(0,(G4865-'2031 forecast'!$C$10))</f>
        <v>1.1427743619860946</v>
      </c>
      <c r="M4865" s="193">
        <f>MAX(0,(H4865-'2031 forecast'!$C$10))</f>
        <v>1.3971773055226446</v>
      </c>
      <c r="N4865" s="193">
        <f>MAX(0,(I4865-'2031 forecast'!$C$10))</f>
        <v>1.6609876589936938</v>
      </c>
      <c r="O4865" s="193">
        <f>MAX(0,(J4865-'2031 forecast'!$C$10))</f>
        <v>1.9345532932235558</v>
      </c>
      <c r="P4865" s="175">
        <f t="shared" si="776"/>
        <v>4</v>
      </c>
      <c r="Q4865" s="175" t="str">
        <f t="shared" si="777"/>
        <v/>
      </c>
    </row>
    <row r="4866" spans="1:17" s="1" customFormat="1" x14ac:dyDescent="0.3">
      <c r="A4866" s="189">
        <f t="shared" si="775"/>
        <v>44033.583333321541</v>
      </c>
      <c r="B4866" s="190">
        <f t="shared" si="770"/>
        <v>44033</v>
      </c>
      <c r="C4866" s="1">
        <f t="shared" si="771"/>
        <v>14</v>
      </c>
      <c r="D4866" s="191">
        <v>4.4045965433936169</v>
      </c>
      <c r="E4866" s="192">
        <f t="shared" si="772"/>
        <v>1.5294365555729191E-4</v>
      </c>
      <c r="F4866" s="193">
        <f t="shared" si="773"/>
        <v>6.5670886075949282</v>
      </c>
      <c r="G4866" s="193">
        <f t="shared" si="780"/>
        <v>6.8099289369913114</v>
      </c>
      <c r="H4866" s="193">
        <f t="shared" si="780"/>
        <v>7.06174910952749</v>
      </c>
      <c r="I4866" s="193">
        <f t="shared" si="780"/>
        <v>7.3228811852983258</v>
      </c>
      <c r="J4866" s="193">
        <f t="shared" si="780"/>
        <v>7.5936695034446355</v>
      </c>
      <c r="K4866" s="193">
        <f>MAX(0,(F4866-'2031 forecast'!$C$10))</f>
        <v>0.83008860759492809</v>
      </c>
      <c r="L4866" s="193">
        <f>MAX(0,(G4866-'2031 forecast'!$C$10))</f>
        <v>1.0729289369913113</v>
      </c>
      <c r="M4866" s="193">
        <f>MAX(0,(H4866-'2031 forecast'!$C$10))</f>
        <v>1.3247491095274899</v>
      </c>
      <c r="N4866" s="193">
        <f>MAX(0,(I4866-'2031 forecast'!$C$10))</f>
        <v>1.5858811852983257</v>
      </c>
      <c r="O4866" s="193">
        <f>MAX(0,(J4866-'2031 forecast'!$C$10))</f>
        <v>1.8566695034446354</v>
      </c>
      <c r="P4866" s="175">
        <f t="shared" si="776"/>
        <v>5</v>
      </c>
      <c r="Q4866" s="175" t="str">
        <f t="shared" si="777"/>
        <v/>
      </c>
    </row>
    <row r="4867" spans="1:17" s="1" customFormat="1" x14ac:dyDescent="0.3">
      <c r="A4867" s="189">
        <f t="shared" si="775"/>
        <v>44033.624999988206</v>
      </c>
      <c r="B4867" s="190">
        <f t="shared" si="770"/>
        <v>44033</v>
      </c>
      <c r="C4867" s="1">
        <f t="shared" si="771"/>
        <v>15</v>
      </c>
      <c r="D4867" s="191">
        <v>4.5401225908826515</v>
      </c>
      <c r="E4867" s="192">
        <f t="shared" si="772"/>
        <v>1.5764961418982399E-4</v>
      </c>
      <c r="F4867" s="193">
        <f t="shared" si="773"/>
        <v>6.7691528724440042</v>
      </c>
      <c r="G4867" s="193">
        <f t="shared" si="780"/>
        <v>7.0194652119756604</v>
      </c>
      <c r="H4867" s="193">
        <f t="shared" si="780"/>
        <v>7.2790336975129524</v>
      </c>
      <c r="I4867" s="193">
        <f t="shared" si="780"/>
        <v>7.5482006063844294</v>
      </c>
      <c r="J4867" s="193">
        <f t="shared" si="780"/>
        <v>7.827320872781395</v>
      </c>
      <c r="K4867" s="193">
        <f>MAX(0,(F4867-'2031 forecast'!$C$10))</f>
        <v>1.0321528724440041</v>
      </c>
      <c r="L4867" s="193">
        <f>MAX(0,(G4867-'2031 forecast'!$C$10))</f>
        <v>1.2824652119756603</v>
      </c>
      <c r="M4867" s="193">
        <f>MAX(0,(H4867-'2031 forecast'!$C$10))</f>
        <v>1.5420336975129523</v>
      </c>
      <c r="N4867" s="193">
        <f>MAX(0,(I4867-'2031 forecast'!$C$10))</f>
        <v>1.8112006063844293</v>
      </c>
      <c r="O4867" s="193">
        <f>MAX(0,(J4867-'2031 forecast'!$C$10))</f>
        <v>2.0903208727813949</v>
      </c>
      <c r="P4867" s="175">
        <f t="shared" si="776"/>
        <v>6</v>
      </c>
      <c r="Q4867" s="175" t="str">
        <f t="shared" si="777"/>
        <v/>
      </c>
    </row>
    <row r="4868" spans="1:17" s="1" customFormat="1" x14ac:dyDescent="0.3">
      <c r="A4868" s="189">
        <f t="shared" si="775"/>
        <v>44033.66666665487</v>
      </c>
      <c r="B4868" s="190">
        <f t="shared" si="770"/>
        <v>44033</v>
      </c>
      <c r="C4868" s="1">
        <f t="shared" si="771"/>
        <v>16</v>
      </c>
      <c r="D4868" s="191">
        <v>4.653060963790181</v>
      </c>
      <c r="E4868" s="192">
        <f t="shared" si="772"/>
        <v>1.6157124638360073E-4</v>
      </c>
      <c r="F4868" s="193">
        <f t="shared" si="773"/>
        <v>6.9375397598182333</v>
      </c>
      <c r="G4868" s="193">
        <f t="shared" si="780"/>
        <v>7.1940787744626178</v>
      </c>
      <c r="H4868" s="193">
        <f t="shared" si="780"/>
        <v>7.4601041875008374</v>
      </c>
      <c r="I4868" s="193">
        <f t="shared" si="780"/>
        <v>7.7359667906228484</v>
      </c>
      <c r="J4868" s="193">
        <f t="shared" si="780"/>
        <v>8.0220303472286947</v>
      </c>
      <c r="K4868" s="193">
        <f>MAX(0,(F4868-'2031 forecast'!$C$10))</f>
        <v>1.2005397598182332</v>
      </c>
      <c r="L4868" s="193">
        <f>MAX(0,(G4868-'2031 forecast'!$C$10))</f>
        <v>1.4570787744626177</v>
      </c>
      <c r="M4868" s="193">
        <f>MAX(0,(H4868-'2031 forecast'!$C$10))</f>
        <v>1.7231041875008373</v>
      </c>
      <c r="N4868" s="193">
        <f>MAX(0,(I4868-'2031 forecast'!$C$10))</f>
        <v>1.9989667906228483</v>
      </c>
      <c r="O4868" s="193">
        <f>MAX(0,(J4868-'2031 forecast'!$C$10))</f>
        <v>2.2850303472286946</v>
      </c>
      <c r="P4868" s="175">
        <f t="shared" si="776"/>
        <v>7</v>
      </c>
      <c r="Q4868" s="175" t="str">
        <f t="shared" si="777"/>
        <v/>
      </c>
    </row>
    <row r="4869" spans="1:17" s="1" customFormat="1" x14ac:dyDescent="0.3">
      <c r="A4869" s="189">
        <f t="shared" si="775"/>
        <v>44033.708333321534</v>
      </c>
      <c r="B4869" s="190">
        <f t="shared" ref="B4869:B4932" si="781">INT(A4869)</f>
        <v>44033</v>
      </c>
      <c r="C4869" s="1">
        <f t="shared" ref="C4869:C4932" si="782">HOUR(A4869)</f>
        <v>17</v>
      </c>
      <c r="D4869" s="191">
        <v>4.6003563897666675</v>
      </c>
      <c r="E4869" s="192">
        <f t="shared" ref="E4869:E4932" si="783">D4869/SUM($D$4:$D$8763)</f>
        <v>1.5974115135983827E-4</v>
      </c>
      <c r="F4869" s="193">
        <f t="shared" ref="F4869:F4932" si="784">E4869*$F$2</f>
        <v>6.8589592123769272</v>
      </c>
      <c r="G4869" s="193">
        <f t="shared" si="780"/>
        <v>7.1125924453020382</v>
      </c>
      <c r="H4869" s="193">
        <f t="shared" si="780"/>
        <v>7.375604625506492</v>
      </c>
      <c r="I4869" s="193">
        <f t="shared" si="780"/>
        <v>7.6483425713115869</v>
      </c>
      <c r="J4869" s="193">
        <f t="shared" si="780"/>
        <v>7.9311659258199549</v>
      </c>
      <c r="K4869" s="193">
        <f>MAX(0,(F4869-'2031 forecast'!$C$10))</f>
        <v>1.1219592123769271</v>
      </c>
      <c r="L4869" s="193">
        <f>MAX(0,(G4869-'2031 forecast'!$C$10))</f>
        <v>1.3755924453020381</v>
      </c>
      <c r="M4869" s="193">
        <f>MAX(0,(H4869-'2031 forecast'!$C$10))</f>
        <v>1.6386046255064919</v>
      </c>
      <c r="N4869" s="193">
        <f>MAX(0,(I4869-'2031 forecast'!$C$10))</f>
        <v>1.9113425713115868</v>
      </c>
      <c r="O4869" s="193">
        <f>MAX(0,(J4869-'2031 forecast'!$C$10))</f>
        <v>2.1941659258199548</v>
      </c>
      <c r="P4869" s="175">
        <f t="shared" si="776"/>
        <v>8</v>
      </c>
      <c r="Q4869" s="175" t="str">
        <f t="shared" si="777"/>
        <v/>
      </c>
    </row>
    <row r="4870" spans="1:17" s="1" customFormat="1" x14ac:dyDescent="0.3">
      <c r="A4870" s="189">
        <f t="shared" ref="A4870:A4933" si="785">A4869 + TIME(1,0,0)</f>
        <v>44033.749999988198</v>
      </c>
      <c r="B4870" s="190">
        <f t="shared" si="781"/>
        <v>44033</v>
      </c>
      <c r="C4870" s="1">
        <f t="shared" si="782"/>
        <v>18</v>
      </c>
      <c r="D4870" s="191">
        <v>4.5100056914406439</v>
      </c>
      <c r="E4870" s="192">
        <f t="shared" si="783"/>
        <v>1.5660384560481686E-4</v>
      </c>
      <c r="F4870" s="193">
        <f t="shared" si="784"/>
        <v>6.7242497024775423</v>
      </c>
      <c r="G4870" s="193">
        <f t="shared" si="780"/>
        <v>6.9729015953124716</v>
      </c>
      <c r="H4870" s="193">
        <f t="shared" si="780"/>
        <v>7.2307482335161826</v>
      </c>
      <c r="I4870" s="193">
        <f t="shared" si="780"/>
        <v>7.4981296239208506</v>
      </c>
      <c r="J4870" s="193">
        <f t="shared" si="780"/>
        <v>7.775398346262115</v>
      </c>
      <c r="K4870" s="193">
        <f>MAX(0,(F4870-'2031 forecast'!$C$10))</f>
        <v>0.98724970247754218</v>
      </c>
      <c r="L4870" s="193">
        <f>MAX(0,(G4870-'2031 forecast'!$C$10))</f>
        <v>1.2359015953124715</v>
      </c>
      <c r="M4870" s="193">
        <f>MAX(0,(H4870-'2031 forecast'!$C$10))</f>
        <v>1.4937482335161825</v>
      </c>
      <c r="N4870" s="193">
        <f>MAX(0,(I4870-'2031 forecast'!$C$10))</f>
        <v>1.7611296239208505</v>
      </c>
      <c r="O4870" s="193">
        <f>MAX(0,(J4870-'2031 forecast'!$C$10))</f>
        <v>2.0383983462621149</v>
      </c>
      <c r="P4870" s="175">
        <f t="shared" ref="P4870:P4933" si="786">IF(K4870&gt;0,IF(K4869&gt;0,P4869+1,1),"")</f>
        <v>9</v>
      </c>
      <c r="Q4870" s="175" t="str">
        <f t="shared" ref="Q4870:Q4933" si="787">IF(AND(K4870&gt;0,K4871=0),P4870,"")</f>
        <v/>
      </c>
    </row>
    <row r="4871" spans="1:17" s="1" customFormat="1" x14ac:dyDescent="0.3">
      <c r="A4871" s="189">
        <f t="shared" si="785"/>
        <v>44033.791666654863</v>
      </c>
      <c r="B4871" s="190">
        <f t="shared" si="781"/>
        <v>44033</v>
      </c>
      <c r="C4871" s="1">
        <f t="shared" si="782"/>
        <v>19</v>
      </c>
      <c r="D4871" s="191">
        <v>4.4723595671381347</v>
      </c>
      <c r="E4871" s="192">
        <f t="shared" si="783"/>
        <v>1.5529663487355797E-4</v>
      </c>
      <c r="F4871" s="193">
        <f t="shared" si="784"/>
        <v>6.6681207400194662</v>
      </c>
      <c r="G4871" s="193">
        <f t="shared" si="780"/>
        <v>6.9146970744834864</v>
      </c>
      <c r="H4871" s="193">
        <f t="shared" si="780"/>
        <v>7.1703914035202221</v>
      </c>
      <c r="I4871" s="193">
        <f t="shared" si="780"/>
        <v>7.4355408958413776</v>
      </c>
      <c r="J4871" s="193">
        <f t="shared" si="780"/>
        <v>7.7104951881130157</v>
      </c>
      <c r="K4871" s="193">
        <f>MAX(0,(F4871-'2031 forecast'!$C$10))</f>
        <v>0.9311207400194661</v>
      </c>
      <c r="L4871" s="193">
        <f>MAX(0,(G4871-'2031 forecast'!$C$10))</f>
        <v>1.1776970744834863</v>
      </c>
      <c r="M4871" s="193">
        <f>MAX(0,(H4871-'2031 forecast'!$C$10))</f>
        <v>1.433391403520222</v>
      </c>
      <c r="N4871" s="193">
        <f>MAX(0,(I4871-'2031 forecast'!$C$10))</f>
        <v>1.6985408958413775</v>
      </c>
      <c r="O4871" s="193">
        <f>MAX(0,(J4871-'2031 forecast'!$C$10))</f>
        <v>1.9734951881130156</v>
      </c>
      <c r="P4871" s="175">
        <f t="shared" si="786"/>
        <v>10</v>
      </c>
      <c r="Q4871" s="175" t="str">
        <f t="shared" si="787"/>
        <v/>
      </c>
    </row>
    <row r="4872" spans="1:17" s="1" customFormat="1" x14ac:dyDescent="0.3">
      <c r="A4872" s="189">
        <f t="shared" si="785"/>
        <v>44033.833333321527</v>
      </c>
      <c r="B4872" s="190">
        <f t="shared" si="781"/>
        <v>44033</v>
      </c>
      <c r="C4872" s="1">
        <f t="shared" si="782"/>
        <v>20</v>
      </c>
      <c r="D4872" s="191">
        <v>4.0582521998105294</v>
      </c>
      <c r="E4872" s="192">
        <f t="shared" si="783"/>
        <v>1.4091731682971002E-4</v>
      </c>
      <c r="F4872" s="193">
        <f t="shared" si="784"/>
        <v>6.0507021529806275</v>
      </c>
      <c r="G4872" s="193">
        <f t="shared" si="780"/>
        <v>6.2744473453646457</v>
      </c>
      <c r="H4872" s="193">
        <f t="shared" si="780"/>
        <v>6.5064662735646461</v>
      </c>
      <c r="I4872" s="193">
        <f t="shared" si="780"/>
        <v>6.747064886967177</v>
      </c>
      <c r="J4872" s="193">
        <f t="shared" si="780"/>
        <v>6.9965604484729225</v>
      </c>
      <c r="K4872" s="193">
        <f>MAX(0,(F4872-'2031 forecast'!$C$10))</f>
        <v>0.31370215298062742</v>
      </c>
      <c r="L4872" s="193">
        <f>MAX(0,(G4872-'2031 forecast'!$C$10))</f>
        <v>0.53744734536464556</v>
      </c>
      <c r="M4872" s="193">
        <f>MAX(0,(H4872-'2031 forecast'!$C$10))</f>
        <v>0.76946627356464603</v>
      </c>
      <c r="N4872" s="193">
        <f>MAX(0,(I4872-'2031 forecast'!$C$10))</f>
        <v>1.0100648869671769</v>
      </c>
      <c r="O4872" s="193">
        <f>MAX(0,(J4872-'2031 forecast'!$C$10))</f>
        <v>1.2595604484729224</v>
      </c>
      <c r="P4872" s="175">
        <f t="shared" si="786"/>
        <v>11</v>
      </c>
      <c r="Q4872" s="175" t="str">
        <f t="shared" si="787"/>
        <v/>
      </c>
    </row>
    <row r="4873" spans="1:17" s="1" customFormat="1" x14ac:dyDescent="0.3">
      <c r="A4873" s="189">
        <f t="shared" si="785"/>
        <v>44033.874999988191</v>
      </c>
      <c r="B4873" s="190">
        <f t="shared" si="781"/>
        <v>44033</v>
      </c>
      <c r="C4873" s="1">
        <f t="shared" si="782"/>
        <v>21</v>
      </c>
      <c r="D4873" s="191">
        <v>3.9076677026004911</v>
      </c>
      <c r="E4873" s="192">
        <f t="shared" si="783"/>
        <v>1.3568847390467437E-4</v>
      </c>
      <c r="F4873" s="193">
        <f t="shared" si="784"/>
        <v>5.8261863031483214</v>
      </c>
      <c r="G4873" s="193">
        <f t="shared" si="780"/>
        <v>6.0416292620487022</v>
      </c>
      <c r="H4873" s="193">
        <f t="shared" si="780"/>
        <v>6.2650389535807989</v>
      </c>
      <c r="I4873" s="193">
        <f t="shared" si="780"/>
        <v>6.496709974649284</v>
      </c>
      <c r="J4873" s="193">
        <f t="shared" si="780"/>
        <v>6.7369478158765235</v>
      </c>
      <c r="K4873" s="193">
        <f>MAX(0,(F4873-'2031 forecast'!$C$10))</f>
        <v>8.9186303148321322E-2</v>
      </c>
      <c r="L4873" s="193">
        <f>MAX(0,(G4873-'2031 forecast'!$C$10))</f>
        <v>0.30462926204870211</v>
      </c>
      <c r="M4873" s="193">
        <f>MAX(0,(H4873-'2031 forecast'!$C$10))</f>
        <v>0.52803895358079878</v>
      </c>
      <c r="N4873" s="193">
        <f>MAX(0,(I4873-'2031 forecast'!$C$10))</f>
        <v>0.75970997464928391</v>
      </c>
      <c r="O4873" s="193">
        <f>MAX(0,(J4873-'2031 forecast'!$C$10))</f>
        <v>0.99994781587652337</v>
      </c>
      <c r="P4873" s="175">
        <f t="shared" si="786"/>
        <v>12</v>
      </c>
      <c r="Q4873" s="175">
        <f t="shared" si="787"/>
        <v>12</v>
      </c>
    </row>
    <row r="4874" spans="1:17" s="1" customFormat="1" x14ac:dyDescent="0.3">
      <c r="A4874" s="189">
        <f t="shared" si="785"/>
        <v>44033.916666654855</v>
      </c>
      <c r="B4874" s="190">
        <f t="shared" si="781"/>
        <v>44033</v>
      </c>
      <c r="C4874" s="1">
        <f t="shared" si="782"/>
        <v>22</v>
      </c>
      <c r="D4874" s="191">
        <v>3.6140279330409166</v>
      </c>
      <c r="E4874" s="192">
        <f t="shared" si="783"/>
        <v>1.254922302008549E-4</v>
      </c>
      <c r="F4874" s="193">
        <f t="shared" si="784"/>
        <v>5.388380395975326</v>
      </c>
      <c r="G4874" s="193">
        <f t="shared" si="780"/>
        <v>5.5876339995826143</v>
      </c>
      <c r="H4874" s="193">
        <f t="shared" si="780"/>
        <v>5.7942556796122995</v>
      </c>
      <c r="I4874" s="193">
        <f t="shared" si="780"/>
        <v>6.008517895629395</v>
      </c>
      <c r="J4874" s="193">
        <f t="shared" si="780"/>
        <v>6.2307031823135475</v>
      </c>
      <c r="K4874" s="193">
        <f>MAX(0,(F4874-'2031 forecast'!$C$10))</f>
        <v>0</v>
      </c>
      <c r="L4874" s="193">
        <f>MAX(0,(G4874-'2031 forecast'!$C$10))</f>
        <v>0</v>
      </c>
      <c r="M4874" s="193">
        <f>MAX(0,(H4874-'2031 forecast'!$C$10))</f>
        <v>5.7255679612299382E-2</v>
      </c>
      <c r="N4874" s="193">
        <f>MAX(0,(I4874-'2031 forecast'!$C$10))</f>
        <v>0.27151789562939488</v>
      </c>
      <c r="O4874" s="193">
        <f>MAX(0,(J4874-'2031 forecast'!$C$10))</f>
        <v>0.49370318231354737</v>
      </c>
      <c r="P4874" s="175" t="str">
        <f t="shared" si="786"/>
        <v/>
      </c>
      <c r="Q4874" s="175" t="str">
        <f t="shared" si="787"/>
        <v/>
      </c>
    </row>
    <row r="4875" spans="1:17" s="1" customFormat="1" x14ac:dyDescent="0.3">
      <c r="A4875" s="189">
        <f t="shared" si="785"/>
        <v>44033.95833332152</v>
      </c>
      <c r="B4875" s="190">
        <f t="shared" si="781"/>
        <v>44033</v>
      </c>
      <c r="C4875" s="1">
        <f t="shared" si="782"/>
        <v>23</v>
      </c>
      <c r="D4875" s="191">
        <v>3.2074497905738135</v>
      </c>
      <c r="E4875" s="192">
        <f t="shared" si="783"/>
        <v>1.1137435430325874E-4</v>
      </c>
      <c r="F4875" s="193">
        <f t="shared" si="784"/>
        <v>4.7821876014281024</v>
      </c>
      <c r="G4875" s="193">
        <f t="shared" si="780"/>
        <v>4.9590251746295708</v>
      </c>
      <c r="H4875" s="193">
        <f t="shared" si="780"/>
        <v>5.1424019156559169</v>
      </c>
      <c r="I4875" s="193">
        <f t="shared" si="780"/>
        <v>5.3325596323710887</v>
      </c>
      <c r="J4875" s="193">
        <f t="shared" si="780"/>
        <v>5.5297490743032736</v>
      </c>
      <c r="K4875" s="193">
        <f>MAX(0,(F4875-'2031 forecast'!$C$10))</f>
        <v>0</v>
      </c>
      <c r="L4875" s="193">
        <f>MAX(0,(G4875-'2031 forecast'!$C$10))</f>
        <v>0</v>
      </c>
      <c r="M4875" s="193">
        <f>MAX(0,(H4875-'2031 forecast'!$C$10))</f>
        <v>0</v>
      </c>
      <c r="N4875" s="193">
        <f>MAX(0,(I4875-'2031 forecast'!$C$10))</f>
        <v>0</v>
      </c>
      <c r="O4875" s="193">
        <f>MAX(0,(J4875-'2031 forecast'!$C$10))</f>
        <v>0</v>
      </c>
      <c r="P4875" s="175" t="str">
        <f t="shared" si="786"/>
        <v/>
      </c>
      <c r="Q4875" s="175" t="str">
        <f t="shared" si="787"/>
        <v/>
      </c>
    </row>
    <row r="4876" spans="1:17" s="1" customFormat="1" x14ac:dyDescent="0.3">
      <c r="A4876" s="189">
        <f t="shared" si="785"/>
        <v>44033.999999988184</v>
      </c>
      <c r="B4876" s="190">
        <f t="shared" si="781"/>
        <v>44033</v>
      </c>
      <c r="C4876" s="1">
        <f t="shared" si="782"/>
        <v>0</v>
      </c>
      <c r="D4876" s="191">
        <v>2.943926920456247</v>
      </c>
      <c r="E4876" s="192">
        <f t="shared" si="783"/>
        <v>1.0222387918444641E-4</v>
      </c>
      <c r="F4876" s="193">
        <f t="shared" si="784"/>
        <v>4.389284864221568</v>
      </c>
      <c r="G4876" s="193">
        <f t="shared" si="780"/>
        <v>4.5515935288266727</v>
      </c>
      <c r="H4876" s="193">
        <f t="shared" si="780"/>
        <v>4.7199041056841864</v>
      </c>
      <c r="I4876" s="193">
        <f t="shared" si="780"/>
        <v>4.8944385358147793</v>
      </c>
      <c r="J4876" s="193">
        <f t="shared" si="780"/>
        <v>5.0754269672595784</v>
      </c>
      <c r="K4876" s="193">
        <f>MAX(0,(F4876-'2031 forecast'!$C$10))</f>
        <v>0</v>
      </c>
      <c r="L4876" s="193">
        <f>MAX(0,(G4876-'2031 forecast'!$C$10))</f>
        <v>0</v>
      </c>
      <c r="M4876" s="193">
        <f>MAX(0,(H4876-'2031 forecast'!$C$10))</f>
        <v>0</v>
      </c>
      <c r="N4876" s="193">
        <f>MAX(0,(I4876-'2031 forecast'!$C$10))</f>
        <v>0</v>
      </c>
      <c r="O4876" s="193">
        <f>MAX(0,(J4876-'2031 forecast'!$C$10))</f>
        <v>0</v>
      </c>
      <c r="P4876" s="175" t="str">
        <f t="shared" si="786"/>
        <v/>
      </c>
      <c r="Q4876" s="175" t="str">
        <f t="shared" si="787"/>
        <v/>
      </c>
    </row>
    <row r="4877" spans="1:17" s="1" customFormat="1" x14ac:dyDescent="0.3">
      <c r="A4877" s="189">
        <f t="shared" si="785"/>
        <v>44034.041666654848</v>
      </c>
      <c r="B4877" s="190">
        <f t="shared" si="781"/>
        <v>44034</v>
      </c>
      <c r="C4877" s="1">
        <f t="shared" si="782"/>
        <v>1</v>
      </c>
      <c r="D4877" s="191">
        <v>2.7933424232462087</v>
      </c>
      <c r="E4877" s="192">
        <f t="shared" si="783"/>
        <v>9.6995036259410786E-5</v>
      </c>
      <c r="F4877" s="193">
        <f t="shared" si="784"/>
        <v>4.1647690143892628</v>
      </c>
      <c r="G4877" s="193">
        <f t="shared" si="780"/>
        <v>4.3187754455107301</v>
      </c>
      <c r="H4877" s="193">
        <f t="shared" si="780"/>
        <v>4.4784767857003409</v>
      </c>
      <c r="I4877" s="193">
        <f t="shared" si="780"/>
        <v>4.6440836234968881</v>
      </c>
      <c r="J4877" s="193">
        <f t="shared" si="780"/>
        <v>4.8158143346631803</v>
      </c>
      <c r="K4877" s="193">
        <f>MAX(0,(F4877-'2031 forecast'!$C$10))</f>
        <v>0</v>
      </c>
      <c r="L4877" s="193">
        <f>MAX(0,(G4877-'2031 forecast'!$C$10))</f>
        <v>0</v>
      </c>
      <c r="M4877" s="193">
        <f>MAX(0,(H4877-'2031 forecast'!$C$10))</f>
        <v>0</v>
      </c>
      <c r="N4877" s="193">
        <f>MAX(0,(I4877-'2031 forecast'!$C$10))</f>
        <v>0</v>
      </c>
      <c r="O4877" s="193">
        <f>MAX(0,(J4877-'2031 forecast'!$C$10))</f>
        <v>0</v>
      </c>
      <c r="P4877" s="175" t="str">
        <f t="shared" si="786"/>
        <v/>
      </c>
      <c r="Q4877" s="175" t="str">
        <f t="shared" si="787"/>
        <v/>
      </c>
    </row>
    <row r="4878" spans="1:17" s="1" customFormat="1" x14ac:dyDescent="0.3">
      <c r="A4878" s="189">
        <f t="shared" si="785"/>
        <v>44034.083333321512</v>
      </c>
      <c r="B4878" s="190">
        <f t="shared" si="781"/>
        <v>44034</v>
      </c>
      <c r="C4878" s="1">
        <f t="shared" si="782"/>
        <v>2</v>
      </c>
      <c r="D4878" s="191">
        <v>2.6578163757571742</v>
      </c>
      <c r="E4878" s="192">
        <f t="shared" si="783"/>
        <v>9.2289077626878717E-5</v>
      </c>
      <c r="F4878" s="193">
        <f t="shared" si="784"/>
        <v>3.9627047495401877</v>
      </c>
      <c r="G4878" s="193">
        <f t="shared" si="780"/>
        <v>4.1092391705263811</v>
      </c>
      <c r="H4878" s="193">
        <f t="shared" si="780"/>
        <v>4.2611921977148794</v>
      </c>
      <c r="I4878" s="193">
        <f t="shared" si="780"/>
        <v>4.4187642024107845</v>
      </c>
      <c r="J4878" s="193">
        <f t="shared" si="780"/>
        <v>4.5821629653264218</v>
      </c>
      <c r="K4878" s="193">
        <f>MAX(0,(F4878-'2031 forecast'!$C$10))</f>
        <v>0</v>
      </c>
      <c r="L4878" s="193">
        <f>MAX(0,(G4878-'2031 forecast'!$C$10))</f>
        <v>0</v>
      </c>
      <c r="M4878" s="193">
        <f>MAX(0,(H4878-'2031 forecast'!$C$10))</f>
        <v>0</v>
      </c>
      <c r="N4878" s="193">
        <f>MAX(0,(I4878-'2031 forecast'!$C$10))</f>
        <v>0</v>
      </c>
      <c r="O4878" s="193">
        <f>MAX(0,(J4878-'2031 forecast'!$C$10))</f>
        <v>0</v>
      </c>
      <c r="P4878" s="175" t="str">
        <f t="shared" si="786"/>
        <v/>
      </c>
      <c r="Q4878" s="175" t="str">
        <f t="shared" si="787"/>
        <v/>
      </c>
    </row>
    <row r="4879" spans="1:17" s="1" customFormat="1" x14ac:dyDescent="0.3">
      <c r="A4879" s="189">
        <f t="shared" si="785"/>
        <v>44034.124999988177</v>
      </c>
      <c r="B4879" s="190">
        <f t="shared" si="781"/>
        <v>44034</v>
      </c>
      <c r="C4879" s="1">
        <f t="shared" si="782"/>
        <v>3</v>
      </c>
      <c r="D4879" s="191">
        <v>2.5975825768731586</v>
      </c>
      <c r="E4879" s="192">
        <f t="shared" si="783"/>
        <v>9.019754045686446E-5</v>
      </c>
      <c r="F4879" s="193">
        <f t="shared" si="784"/>
        <v>3.8728984096072652</v>
      </c>
      <c r="G4879" s="193">
        <f t="shared" si="780"/>
        <v>4.0161119372000043</v>
      </c>
      <c r="H4879" s="193">
        <f t="shared" si="780"/>
        <v>4.1646212697213407</v>
      </c>
      <c r="I4879" s="193">
        <f t="shared" si="780"/>
        <v>4.3186222374836278</v>
      </c>
      <c r="J4879" s="193">
        <f t="shared" si="780"/>
        <v>4.4783179122878618</v>
      </c>
      <c r="K4879" s="193">
        <f>MAX(0,(F4879-'2031 forecast'!$C$10))</f>
        <v>0</v>
      </c>
      <c r="L4879" s="193">
        <f>MAX(0,(G4879-'2031 forecast'!$C$10))</f>
        <v>0</v>
      </c>
      <c r="M4879" s="193">
        <f>MAX(0,(H4879-'2031 forecast'!$C$10))</f>
        <v>0</v>
      </c>
      <c r="N4879" s="193">
        <f>MAX(0,(I4879-'2031 forecast'!$C$10))</f>
        <v>0</v>
      </c>
      <c r="O4879" s="193">
        <f>MAX(0,(J4879-'2031 forecast'!$C$10))</f>
        <v>0</v>
      </c>
      <c r="P4879" s="175" t="str">
        <f t="shared" si="786"/>
        <v/>
      </c>
      <c r="Q4879" s="175" t="str">
        <f t="shared" si="787"/>
        <v/>
      </c>
    </row>
    <row r="4880" spans="1:17" s="1" customFormat="1" x14ac:dyDescent="0.3">
      <c r="A4880" s="189">
        <f t="shared" si="785"/>
        <v>44034.166666654841</v>
      </c>
      <c r="B4880" s="190">
        <f t="shared" si="781"/>
        <v>44034</v>
      </c>
      <c r="C4880" s="1">
        <f t="shared" si="782"/>
        <v>4</v>
      </c>
      <c r="D4880" s="191">
        <v>2.5825241271521548</v>
      </c>
      <c r="E4880" s="192">
        <f t="shared" si="783"/>
        <v>8.9674656164360906E-5</v>
      </c>
      <c r="F4880" s="193">
        <f t="shared" si="784"/>
        <v>3.8504468246240351</v>
      </c>
      <c r="G4880" s="193">
        <f t="shared" si="780"/>
        <v>3.9928301288684103</v>
      </c>
      <c r="H4880" s="193">
        <f t="shared" si="780"/>
        <v>4.1404785377229558</v>
      </c>
      <c r="I4880" s="193">
        <f t="shared" si="780"/>
        <v>4.2935867462518393</v>
      </c>
      <c r="J4880" s="193">
        <f t="shared" si="780"/>
        <v>4.4523566490282223</v>
      </c>
      <c r="K4880" s="193">
        <f>MAX(0,(F4880-'2031 forecast'!$C$10))</f>
        <v>0</v>
      </c>
      <c r="L4880" s="193">
        <f>MAX(0,(G4880-'2031 forecast'!$C$10))</f>
        <v>0</v>
      </c>
      <c r="M4880" s="193">
        <f>MAX(0,(H4880-'2031 forecast'!$C$10))</f>
        <v>0</v>
      </c>
      <c r="N4880" s="193">
        <f>MAX(0,(I4880-'2031 forecast'!$C$10))</f>
        <v>0</v>
      </c>
      <c r="O4880" s="193">
        <f>MAX(0,(J4880-'2031 forecast'!$C$10))</f>
        <v>0</v>
      </c>
      <c r="P4880" s="175" t="str">
        <f t="shared" si="786"/>
        <v/>
      </c>
      <c r="Q4880" s="175" t="str">
        <f t="shared" si="787"/>
        <v/>
      </c>
    </row>
    <row r="4881" spans="1:17" s="1" customFormat="1" x14ac:dyDescent="0.3">
      <c r="A4881" s="189">
        <f t="shared" si="785"/>
        <v>44034.208333321505</v>
      </c>
      <c r="B4881" s="190">
        <f t="shared" si="781"/>
        <v>44034</v>
      </c>
      <c r="C4881" s="1">
        <f t="shared" si="782"/>
        <v>5</v>
      </c>
      <c r="D4881" s="191">
        <v>2.6276994763151666</v>
      </c>
      <c r="E4881" s="192">
        <f t="shared" si="783"/>
        <v>9.1243309041871595E-5</v>
      </c>
      <c r="F4881" s="193">
        <f t="shared" si="784"/>
        <v>3.9178015795737267</v>
      </c>
      <c r="G4881" s="193">
        <f t="shared" si="780"/>
        <v>4.0626755538631931</v>
      </c>
      <c r="H4881" s="193">
        <f t="shared" si="780"/>
        <v>4.2129067337181105</v>
      </c>
      <c r="I4881" s="193">
        <f t="shared" si="780"/>
        <v>4.3686932199472066</v>
      </c>
      <c r="J4881" s="193">
        <f t="shared" si="780"/>
        <v>4.5302404388071418</v>
      </c>
      <c r="K4881" s="193">
        <f>MAX(0,(F4881-'2031 forecast'!$C$10))</f>
        <v>0</v>
      </c>
      <c r="L4881" s="193">
        <f>MAX(0,(G4881-'2031 forecast'!$C$10))</f>
        <v>0</v>
      </c>
      <c r="M4881" s="193">
        <f>MAX(0,(H4881-'2031 forecast'!$C$10))</f>
        <v>0</v>
      </c>
      <c r="N4881" s="193">
        <f>MAX(0,(I4881-'2031 forecast'!$C$10))</f>
        <v>0</v>
      </c>
      <c r="O4881" s="193">
        <f>MAX(0,(J4881-'2031 forecast'!$C$10))</f>
        <v>0</v>
      </c>
      <c r="P4881" s="175" t="str">
        <f t="shared" si="786"/>
        <v/>
      </c>
      <c r="Q4881" s="175" t="str">
        <f t="shared" si="787"/>
        <v/>
      </c>
    </row>
    <row r="4882" spans="1:17" s="1" customFormat="1" x14ac:dyDescent="0.3">
      <c r="A4882" s="189">
        <f t="shared" si="785"/>
        <v>44034.249999988169</v>
      </c>
      <c r="B4882" s="190">
        <f t="shared" si="781"/>
        <v>44034</v>
      </c>
      <c r="C4882" s="1">
        <f t="shared" si="782"/>
        <v>6</v>
      </c>
      <c r="D4882" s="191">
        <v>2.861105446990726</v>
      </c>
      <c r="E4882" s="192">
        <f t="shared" si="783"/>
        <v>9.9348015575676814E-5</v>
      </c>
      <c r="F4882" s="193">
        <f t="shared" si="784"/>
        <v>4.2658011468138</v>
      </c>
      <c r="G4882" s="193">
        <f t="shared" si="780"/>
        <v>4.4235435830029042</v>
      </c>
      <c r="H4882" s="193">
        <f t="shared" si="780"/>
        <v>4.5871190796930712</v>
      </c>
      <c r="I4882" s="193">
        <f t="shared" si="780"/>
        <v>4.756743334039939</v>
      </c>
      <c r="J4882" s="193">
        <f t="shared" si="780"/>
        <v>4.9326400193315587</v>
      </c>
      <c r="K4882" s="193">
        <f>MAX(0,(F4882-'2031 forecast'!$C$10))</f>
        <v>0</v>
      </c>
      <c r="L4882" s="193">
        <f>MAX(0,(G4882-'2031 forecast'!$C$10))</f>
        <v>0</v>
      </c>
      <c r="M4882" s="193">
        <f>MAX(0,(H4882-'2031 forecast'!$C$10))</f>
        <v>0</v>
      </c>
      <c r="N4882" s="193">
        <f>MAX(0,(I4882-'2031 forecast'!$C$10))</f>
        <v>0</v>
      </c>
      <c r="O4882" s="193">
        <f>MAX(0,(J4882-'2031 forecast'!$C$10))</f>
        <v>0</v>
      </c>
      <c r="P4882" s="175" t="str">
        <f t="shared" si="786"/>
        <v/>
      </c>
      <c r="Q4882" s="175" t="str">
        <f t="shared" si="787"/>
        <v/>
      </c>
    </row>
    <row r="4883" spans="1:17" s="1" customFormat="1" x14ac:dyDescent="0.3">
      <c r="A4883" s="189">
        <f t="shared" si="785"/>
        <v>44034.291666654834</v>
      </c>
      <c r="B4883" s="190">
        <f t="shared" si="781"/>
        <v>44034</v>
      </c>
      <c r="C4883" s="1">
        <f t="shared" si="782"/>
        <v>7</v>
      </c>
      <c r="D4883" s="191">
        <v>3.1170990922477908</v>
      </c>
      <c r="E4883" s="192">
        <f t="shared" si="783"/>
        <v>1.0823704854823737E-4</v>
      </c>
      <c r="F4883" s="193">
        <f t="shared" si="784"/>
        <v>4.6474780915287193</v>
      </c>
      <c r="G4883" s="193">
        <f t="shared" si="780"/>
        <v>4.819334324640006</v>
      </c>
      <c r="H4883" s="193">
        <f t="shared" si="780"/>
        <v>4.9975455236656092</v>
      </c>
      <c r="I4883" s="193">
        <f t="shared" si="780"/>
        <v>5.1823466849803541</v>
      </c>
      <c r="J4883" s="193">
        <f t="shared" si="780"/>
        <v>5.3739814947454354</v>
      </c>
      <c r="K4883" s="193">
        <f>MAX(0,(F4883-'2031 forecast'!$C$10))</f>
        <v>0</v>
      </c>
      <c r="L4883" s="193">
        <f>MAX(0,(G4883-'2031 forecast'!$C$10))</f>
        <v>0</v>
      </c>
      <c r="M4883" s="193">
        <f>MAX(0,(H4883-'2031 forecast'!$C$10))</f>
        <v>0</v>
      </c>
      <c r="N4883" s="193">
        <f>MAX(0,(I4883-'2031 forecast'!$C$10))</f>
        <v>0</v>
      </c>
      <c r="O4883" s="193">
        <f>MAX(0,(J4883-'2031 forecast'!$C$10))</f>
        <v>0</v>
      </c>
      <c r="P4883" s="175" t="str">
        <f t="shared" si="786"/>
        <v/>
      </c>
      <c r="Q4883" s="175" t="str">
        <f t="shared" si="787"/>
        <v/>
      </c>
    </row>
    <row r="4884" spans="1:17" s="1" customFormat="1" x14ac:dyDescent="0.3">
      <c r="A4884" s="189">
        <f t="shared" si="785"/>
        <v>44034.333333321498</v>
      </c>
      <c r="B4884" s="190">
        <f t="shared" si="781"/>
        <v>44034</v>
      </c>
      <c r="C4884" s="1">
        <f t="shared" si="782"/>
        <v>8</v>
      </c>
      <c r="D4884" s="191">
        <v>3.4483849861098745</v>
      </c>
      <c r="E4884" s="192">
        <f t="shared" si="783"/>
        <v>1.1974050298331573E-4</v>
      </c>
      <c r="F4884" s="193">
        <f t="shared" si="784"/>
        <v>5.1414129611597899</v>
      </c>
      <c r="G4884" s="193">
        <f t="shared" si="780"/>
        <v>5.3315341079350782</v>
      </c>
      <c r="H4884" s="193">
        <f t="shared" si="780"/>
        <v>5.52868562763007</v>
      </c>
      <c r="I4884" s="193">
        <f t="shared" si="780"/>
        <v>5.7331274920797153</v>
      </c>
      <c r="J4884" s="193">
        <f t="shared" si="780"/>
        <v>5.9451292864575098</v>
      </c>
      <c r="K4884" s="193">
        <f>MAX(0,(F4884-'2031 forecast'!$C$10))</f>
        <v>0</v>
      </c>
      <c r="L4884" s="193">
        <f>MAX(0,(G4884-'2031 forecast'!$C$10))</f>
        <v>0</v>
      </c>
      <c r="M4884" s="193">
        <f>MAX(0,(H4884-'2031 forecast'!$C$10))</f>
        <v>0</v>
      </c>
      <c r="N4884" s="193">
        <f>MAX(0,(I4884-'2031 forecast'!$C$10))</f>
        <v>0</v>
      </c>
      <c r="O4884" s="193">
        <f>MAX(0,(J4884-'2031 forecast'!$C$10))</f>
        <v>0.20812928645750972</v>
      </c>
      <c r="P4884" s="175" t="str">
        <f t="shared" si="786"/>
        <v/>
      </c>
      <c r="Q4884" s="175" t="str">
        <f t="shared" si="787"/>
        <v/>
      </c>
    </row>
    <row r="4885" spans="1:17" s="1" customFormat="1" x14ac:dyDescent="0.3">
      <c r="A4885" s="189">
        <f t="shared" si="785"/>
        <v>44034.374999988162</v>
      </c>
      <c r="B4885" s="190">
        <f t="shared" si="781"/>
        <v>44034</v>
      </c>
      <c r="C4885" s="1">
        <f t="shared" si="782"/>
        <v>9</v>
      </c>
      <c r="D4885" s="191">
        <v>3.7269663059484457</v>
      </c>
      <c r="E4885" s="192">
        <f t="shared" si="783"/>
        <v>1.2941386239463163E-4</v>
      </c>
      <c r="F4885" s="193">
        <f t="shared" si="784"/>
        <v>5.5567672833495552</v>
      </c>
      <c r="G4885" s="193">
        <f t="shared" ref="G4885:J4904" si="788">$E4885*G$2</f>
        <v>5.7622475620695717</v>
      </c>
      <c r="H4885" s="193">
        <f t="shared" si="788"/>
        <v>5.9753261696001845</v>
      </c>
      <c r="I4885" s="193">
        <f t="shared" si="788"/>
        <v>6.1962840798678149</v>
      </c>
      <c r="J4885" s="193">
        <f t="shared" si="788"/>
        <v>6.4254126567608463</v>
      </c>
      <c r="K4885" s="193">
        <f>MAX(0,(F4885-'2031 forecast'!$C$10))</f>
        <v>0</v>
      </c>
      <c r="L4885" s="193">
        <f>MAX(0,(G4885-'2031 forecast'!$C$10))</f>
        <v>2.5247562069571572E-2</v>
      </c>
      <c r="M4885" s="193">
        <f>MAX(0,(H4885-'2031 forecast'!$C$10))</f>
        <v>0.23832616960018438</v>
      </c>
      <c r="N4885" s="193">
        <f>MAX(0,(I4885-'2031 forecast'!$C$10))</f>
        <v>0.45928407986781483</v>
      </c>
      <c r="O4885" s="193">
        <f>MAX(0,(J4885-'2031 forecast'!$C$10))</f>
        <v>0.68841265676084618</v>
      </c>
      <c r="P4885" s="175" t="str">
        <f t="shared" si="786"/>
        <v/>
      </c>
      <c r="Q4885" s="175" t="str">
        <f t="shared" si="787"/>
        <v/>
      </c>
    </row>
    <row r="4886" spans="1:17" s="1" customFormat="1" x14ac:dyDescent="0.3">
      <c r="A4886" s="189">
        <f t="shared" si="785"/>
        <v>44034.416666654826</v>
      </c>
      <c r="B4886" s="190">
        <f t="shared" si="781"/>
        <v>44034</v>
      </c>
      <c r="C4886" s="1">
        <f t="shared" si="782"/>
        <v>10</v>
      </c>
      <c r="D4886" s="191">
        <v>3.8926092528794878</v>
      </c>
      <c r="E4886" s="192">
        <f t="shared" si="783"/>
        <v>1.3516558961217083E-4</v>
      </c>
      <c r="F4886" s="193">
        <f t="shared" si="784"/>
        <v>5.8037347181650913</v>
      </c>
      <c r="G4886" s="193">
        <f t="shared" si="788"/>
        <v>6.0183474537171087</v>
      </c>
      <c r="H4886" s="193">
        <f t="shared" si="788"/>
        <v>6.2408962215824157</v>
      </c>
      <c r="I4886" s="193">
        <f t="shared" si="788"/>
        <v>6.4716744834174955</v>
      </c>
      <c r="J4886" s="193">
        <f t="shared" si="788"/>
        <v>6.7109865526168848</v>
      </c>
      <c r="K4886" s="193">
        <f>MAX(0,(F4886-'2031 forecast'!$C$10))</f>
        <v>6.6734718165091245E-2</v>
      </c>
      <c r="L4886" s="193">
        <f>MAX(0,(G4886-'2031 forecast'!$C$10))</f>
        <v>0.28134745371710856</v>
      </c>
      <c r="M4886" s="193">
        <f>MAX(0,(H4886-'2031 forecast'!$C$10))</f>
        <v>0.50389622158241565</v>
      </c>
      <c r="N4886" s="193">
        <f>MAX(0,(I4886-'2031 forecast'!$C$10))</f>
        <v>0.73467448341749542</v>
      </c>
      <c r="O4886" s="193">
        <f>MAX(0,(J4886-'2031 forecast'!$C$10))</f>
        <v>0.97398655261688472</v>
      </c>
      <c r="P4886" s="175">
        <f t="shared" si="786"/>
        <v>1</v>
      </c>
      <c r="Q4886" s="175" t="str">
        <f t="shared" si="787"/>
        <v/>
      </c>
    </row>
    <row r="4887" spans="1:17" s="1" customFormat="1" x14ac:dyDescent="0.3">
      <c r="A4887" s="189">
        <f t="shared" si="785"/>
        <v>44034.45833332149</v>
      </c>
      <c r="B4887" s="190">
        <f t="shared" si="781"/>
        <v>44034</v>
      </c>
      <c r="C4887" s="1">
        <f t="shared" si="782"/>
        <v>11</v>
      </c>
      <c r="D4887" s="191">
        <v>4.0507229749500278</v>
      </c>
      <c r="E4887" s="192">
        <f t="shared" si="783"/>
        <v>1.4065587468345823E-4</v>
      </c>
      <c r="F4887" s="193">
        <f t="shared" si="784"/>
        <v>6.0394763604890125</v>
      </c>
      <c r="G4887" s="193">
        <f t="shared" si="788"/>
        <v>6.2628064411988484</v>
      </c>
      <c r="H4887" s="193">
        <f t="shared" si="788"/>
        <v>6.4943949075654537</v>
      </c>
      <c r="I4887" s="193">
        <f t="shared" si="788"/>
        <v>6.7345471413512819</v>
      </c>
      <c r="J4887" s="193">
        <f t="shared" si="788"/>
        <v>6.9835798168431023</v>
      </c>
      <c r="K4887" s="193">
        <f>MAX(0,(F4887-'2031 forecast'!$C$10))</f>
        <v>0.30247636048901239</v>
      </c>
      <c r="L4887" s="193">
        <f>MAX(0,(G4887-'2031 forecast'!$C$10))</f>
        <v>0.52580644119884834</v>
      </c>
      <c r="M4887" s="193">
        <f>MAX(0,(H4887-'2031 forecast'!$C$10))</f>
        <v>0.75739490756545358</v>
      </c>
      <c r="N4887" s="193">
        <f>MAX(0,(I4887-'2031 forecast'!$C$10))</f>
        <v>0.99754714135128175</v>
      </c>
      <c r="O4887" s="193">
        <f>MAX(0,(J4887-'2031 forecast'!$C$10))</f>
        <v>1.2465798168431022</v>
      </c>
      <c r="P4887" s="175">
        <f t="shared" si="786"/>
        <v>2</v>
      </c>
      <c r="Q4887" s="175" t="str">
        <f t="shared" si="787"/>
        <v/>
      </c>
    </row>
    <row r="4888" spans="1:17" s="1" customFormat="1" x14ac:dyDescent="0.3">
      <c r="A4888" s="189">
        <f t="shared" si="785"/>
        <v>44034.499999988155</v>
      </c>
      <c r="B4888" s="190">
        <f t="shared" si="781"/>
        <v>44034</v>
      </c>
      <c r="C4888" s="1">
        <f t="shared" si="782"/>
        <v>12</v>
      </c>
      <c r="D4888" s="191">
        <v>4.2991873953465909</v>
      </c>
      <c r="E4888" s="192">
        <f t="shared" si="783"/>
        <v>1.4928346550976702E-4</v>
      </c>
      <c r="F4888" s="193">
        <f t="shared" si="784"/>
        <v>6.4099275127123159</v>
      </c>
      <c r="G4888" s="193">
        <f t="shared" si="788"/>
        <v>6.6469562786701539</v>
      </c>
      <c r="H4888" s="193">
        <f t="shared" si="788"/>
        <v>6.8927499855388001</v>
      </c>
      <c r="I4888" s="193">
        <f t="shared" si="788"/>
        <v>7.1476327466758036</v>
      </c>
      <c r="J4888" s="193">
        <f t="shared" si="788"/>
        <v>7.4119406606271596</v>
      </c>
      <c r="K4888" s="193">
        <f>MAX(0,(F4888-'2031 forecast'!$C$10))</f>
        <v>0.67292751271231577</v>
      </c>
      <c r="L4888" s="193">
        <f>MAX(0,(G4888-'2031 forecast'!$C$10))</f>
        <v>0.90995627867015383</v>
      </c>
      <c r="M4888" s="193">
        <f>MAX(0,(H4888-'2031 forecast'!$C$10))</f>
        <v>1.1557499855388</v>
      </c>
      <c r="N4888" s="193">
        <f>MAX(0,(I4888-'2031 forecast'!$C$10))</f>
        <v>1.4106327466758035</v>
      </c>
      <c r="O4888" s="193">
        <f>MAX(0,(J4888-'2031 forecast'!$C$10))</f>
        <v>1.6749406606271595</v>
      </c>
      <c r="P4888" s="175">
        <f t="shared" si="786"/>
        <v>3</v>
      </c>
      <c r="Q4888" s="175" t="str">
        <f t="shared" si="787"/>
        <v/>
      </c>
    </row>
    <row r="4889" spans="1:17" s="1" customFormat="1" x14ac:dyDescent="0.3">
      <c r="A4889" s="189">
        <f t="shared" si="785"/>
        <v>44034.541666654819</v>
      </c>
      <c r="B4889" s="190">
        <f t="shared" si="781"/>
        <v>44034</v>
      </c>
      <c r="C4889" s="1">
        <f t="shared" si="782"/>
        <v>13</v>
      </c>
      <c r="D4889" s="191">
        <v>4.3744796439516094</v>
      </c>
      <c r="E4889" s="192">
        <f t="shared" si="783"/>
        <v>1.518978869722848E-4</v>
      </c>
      <c r="F4889" s="193">
        <f t="shared" si="784"/>
        <v>6.522185437628468</v>
      </c>
      <c r="G4889" s="193">
        <f t="shared" si="788"/>
        <v>6.7633653203281234</v>
      </c>
      <c r="H4889" s="193">
        <f t="shared" si="788"/>
        <v>7.013463645530722</v>
      </c>
      <c r="I4889" s="193">
        <f t="shared" si="788"/>
        <v>7.2728102028347479</v>
      </c>
      <c r="J4889" s="193">
        <f t="shared" si="788"/>
        <v>7.5417469769253573</v>
      </c>
      <c r="K4889" s="193">
        <f>MAX(0,(F4889-'2031 forecast'!$C$10))</f>
        <v>0.78518543762846793</v>
      </c>
      <c r="L4889" s="193">
        <f>MAX(0,(G4889-'2031 forecast'!$C$10))</f>
        <v>1.0263653203281233</v>
      </c>
      <c r="M4889" s="193">
        <f>MAX(0,(H4889-'2031 forecast'!$C$10))</f>
        <v>1.2764636455307219</v>
      </c>
      <c r="N4889" s="193">
        <f>MAX(0,(I4889-'2031 forecast'!$C$10))</f>
        <v>1.5358102028347478</v>
      </c>
      <c r="O4889" s="193">
        <f>MAX(0,(J4889-'2031 forecast'!$C$10))</f>
        <v>1.8047469769253572</v>
      </c>
      <c r="P4889" s="175">
        <f t="shared" si="786"/>
        <v>4</v>
      </c>
      <c r="Q4889" s="175" t="str">
        <f t="shared" si="787"/>
        <v/>
      </c>
    </row>
    <row r="4890" spans="1:17" s="1" customFormat="1" x14ac:dyDescent="0.3">
      <c r="A4890" s="189">
        <f t="shared" si="785"/>
        <v>44034.583333321483</v>
      </c>
      <c r="B4890" s="190">
        <f t="shared" si="781"/>
        <v>44034</v>
      </c>
      <c r="C4890" s="1">
        <f t="shared" si="782"/>
        <v>14</v>
      </c>
      <c r="D4890" s="191">
        <v>4.3443627445096027</v>
      </c>
      <c r="E4890" s="192">
        <f t="shared" si="783"/>
        <v>1.5085211838727772E-4</v>
      </c>
      <c r="F4890" s="193">
        <f t="shared" si="784"/>
        <v>6.4772822676620088</v>
      </c>
      <c r="G4890" s="193">
        <f t="shared" si="788"/>
        <v>6.7168017036649372</v>
      </c>
      <c r="H4890" s="193">
        <f t="shared" si="788"/>
        <v>6.9651781815339548</v>
      </c>
      <c r="I4890" s="193">
        <f t="shared" si="788"/>
        <v>7.2227392203711718</v>
      </c>
      <c r="J4890" s="193">
        <f t="shared" si="788"/>
        <v>7.4898244504060791</v>
      </c>
      <c r="K4890" s="193">
        <f>MAX(0,(F4890-'2031 forecast'!$C$10))</f>
        <v>0.74028226766200866</v>
      </c>
      <c r="L4890" s="193">
        <f>MAX(0,(G4890-'2031 forecast'!$C$10))</f>
        <v>0.97980170366493713</v>
      </c>
      <c r="M4890" s="193">
        <f>MAX(0,(H4890-'2031 forecast'!$C$10))</f>
        <v>1.2281781815339547</v>
      </c>
      <c r="N4890" s="193">
        <f>MAX(0,(I4890-'2031 forecast'!$C$10))</f>
        <v>1.4857392203711717</v>
      </c>
      <c r="O4890" s="193">
        <f>MAX(0,(J4890-'2031 forecast'!$C$10))</f>
        <v>1.752824450406079</v>
      </c>
      <c r="P4890" s="175">
        <f t="shared" si="786"/>
        <v>5</v>
      </c>
      <c r="Q4890" s="175" t="str">
        <f t="shared" si="787"/>
        <v/>
      </c>
    </row>
    <row r="4891" spans="1:17" s="1" customFormat="1" x14ac:dyDescent="0.3">
      <c r="A4891" s="189">
        <f t="shared" si="785"/>
        <v>44034.624999988147</v>
      </c>
      <c r="B4891" s="190">
        <f t="shared" si="781"/>
        <v>44034</v>
      </c>
      <c r="C4891" s="1">
        <f t="shared" si="782"/>
        <v>15</v>
      </c>
      <c r="D4891" s="191">
        <v>4.5100056914406439</v>
      </c>
      <c r="E4891" s="192">
        <f t="shared" si="783"/>
        <v>1.5660384560481686E-4</v>
      </c>
      <c r="F4891" s="193">
        <f t="shared" si="784"/>
        <v>6.7242497024775423</v>
      </c>
      <c r="G4891" s="193">
        <f t="shared" si="788"/>
        <v>6.9729015953124716</v>
      </c>
      <c r="H4891" s="193">
        <f t="shared" si="788"/>
        <v>7.2307482335161826</v>
      </c>
      <c r="I4891" s="193">
        <f t="shared" si="788"/>
        <v>7.4981296239208506</v>
      </c>
      <c r="J4891" s="193">
        <f t="shared" si="788"/>
        <v>7.775398346262115</v>
      </c>
      <c r="K4891" s="193">
        <f>MAX(0,(F4891-'2031 forecast'!$C$10))</f>
        <v>0.98724970247754218</v>
      </c>
      <c r="L4891" s="193">
        <f>MAX(0,(G4891-'2031 forecast'!$C$10))</f>
        <v>1.2359015953124715</v>
      </c>
      <c r="M4891" s="193">
        <f>MAX(0,(H4891-'2031 forecast'!$C$10))</f>
        <v>1.4937482335161825</v>
      </c>
      <c r="N4891" s="193">
        <f>MAX(0,(I4891-'2031 forecast'!$C$10))</f>
        <v>1.7611296239208505</v>
      </c>
      <c r="O4891" s="193">
        <f>MAX(0,(J4891-'2031 forecast'!$C$10))</f>
        <v>2.0383983462621149</v>
      </c>
      <c r="P4891" s="175">
        <f t="shared" si="786"/>
        <v>6</v>
      </c>
      <c r="Q4891" s="175" t="str">
        <f t="shared" si="787"/>
        <v/>
      </c>
    </row>
    <row r="4892" spans="1:17" s="1" customFormat="1" x14ac:dyDescent="0.3">
      <c r="A4892" s="189">
        <f t="shared" si="785"/>
        <v>44034.666666654812</v>
      </c>
      <c r="B4892" s="190">
        <f t="shared" si="781"/>
        <v>44034</v>
      </c>
      <c r="C4892" s="1">
        <f t="shared" si="782"/>
        <v>16</v>
      </c>
      <c r="D4892" s="191">
        <v>4.7961162361397172</v>
      </c>
      <c r="E4892" s="192">
        <f t="shared" si="783"/>
        <v>1.6653864716238456E-4</v>
      </c>
      <c r="F4892" s="193">
        <f t="shared" si="784"/>
        <v>7.1508298171589235</v>
      </c>
      <c r="G4892" s="193">
        <f t="shared" si="788"/>
        <v>7.4152559536127631</v>
      </c>
      <c r="H4892" s="193">
        <f t="shared" si="788"/>
        <v>7.6894601414854913</v>
      </c>
      <c r="I4892" s="193">
        <f t="shared" si="788"/>
        <v>7.9738039573248454</v>
      </c>
      <c r="J4892" s="193">
        <f t="shared" si="788"/>
        <v>8.2686623481952726</v>
      </c>
      <c r="K4892" s="193">
        <f>MAX(0,(F4892-'2031 forecast'!$C$10))</f>
        <v>1.4138298171589234</v>
      </c>
      <c r="L4892" s="193">
        <f>MAX(0,(G4892-'2031 forecast'!$C$10))</f>
        <v>1.678255953612763</v>
      </c>
      <c r="M4892" s="193">
        <f>MAX(0,(H4892-'2031 forecast'!$C$10))</f>
        <v>1.9524601414854912</v>
      </c>
      <c r="N4892" s="193">
        <f>MAX(0,(I4892-'2031 forecast'!$C$10))</f>
        <v>2.2368039573248453</v>
      </c>
      <c r="O4892" s="193">
        <f>MAX(0,(J4892-'2031 forecast'!$C$10))</f>
        <v>2.5316623481952725</v>
      </c>
      <c r="P4892" s="175">
        <f t="shared" si="786"/>
        <v>7</v>
      </c>
      <c r="Q4892" s="175" t="str">
        <f t="shared" si="787"/>
        <v/>
      </c>
    </row>
    <row r="4893" spans="1:17" s="1" customFormat="1" x14ac:dyDescent="0.3">
      <c r="A4893" s="189">
        <f t="shared" si="785"/>
        <v>44034.708333321476</v>
      </c>
      <c r="B4893" s="190">
        <f t="shared" si="781"/>
        <v>44034</v>
      </c>
      <c r="C4893" s="1">
        <f t="shared" si="782"/>
        <v>17</v>
      </c>
      <c r="D4893" s="191">
        <v>4.5852979400456633</v>
      </c>
      <c r="E4893" s="192">
        <f t="shared" si="783"/>
        <v>1.592182670673347E-4</v>
      </c>
      <c r="F4893" s="193">
        <f t="shared" si="784"/>
        <v>6.8365076273936962</v>
      </c>
      <c r="G4893" s="193">
        <f t="shared" si="788"/>
        <v>7.0893106369704437</v>
      </c>
      <c r="H4893" s="193">
        <f t="shared" si="788"/>
        <v>7.3514618935081071</v>
      </c>
      <c r="I4893" s="193">
        <f t="shared" si="788"/>
        <v>7.6233070800797975</v>
      </c>
      <c r="J4893" s="193">
        <f t="shared" si="788"/>
        <v>7.9052046625603154</v>
      </c>
      <c r="K4893" s="193">
        <f>MAX(0,(F4893-'2031 forecast'!$C$10))</f>
        <v>1.0995076273936961</v>
      </c>
      <c r="L4893" s="193">
        <f>MAX(0,(G4893-'2031 forecast'!$C$10))</f>
        <v>1.3523106369704436</v>
      </c>
      <c r="M4893" s="193">
        <f>MAX(0,(H4893-'2031 forecast'!$C$10))</f>
        <v>1.614461893508107</v>
      </c>
      <c r="N4893" s="193">
        <f>MAX(0,(I4893-'2031 forecast'!$C$10))</f>
        <v>1.8863070800797974</v>
      </c>
      <c r="O4893" s="193">
        <f>MAX(0,(J4893-'2031 forecast'!$C$10))</f>
        <v>2.1682046625603153</v>
      </c>
      <c r="P4893" s="175">
        <f t="shared" si="786"/>
        <v>8</v>
      </c>
      <c r="Q4893" s="175" t="str">
        <f t="shared" si="787"/>
        <v/>
      </c>
    </row>
    <row r="4894" spans="1:17" s="1" customFormat="1" x14ac:dyDescent="0.3">
      <c r="A4894" s="189">
        <f t="shared" si="785"/>
        <v>44034.74999998814</v>
      </c>
      <c r="B4894" s="190">
        <f t="shared" si="781"/>
        <v>44034</v>
      </c>
      <c r="C4894" s="1">
        <f t="shared" si="782"/>
        <v>18</v>
      </c>
      <c r="D4894" s="191">
        <v>4.4347134428356245</v>
      </c>
      <c r="E4894" s="192">
        <f t="shared" si="783"/>
        <v>1.5398942414229905E-4</v>
      </c>
      <c r="F4894" s="193">
        <f t="shared" si="784"/>
        <v>6.6119917775613901</v>
      </c>
      <c r="G4894" s="193">
        <f t="shared" si="788"/>
        <v>6.8564925536545003</v>
      </c>
      <c r="H4894" s="193">
        <f t="shared" si="788"/>
        <v>7.1100345735242598</v>
      </c>
      <c r="I4894" s="193">
        <f t="shared" si="788"/>
        <v>7.3729521677619045</v>
      </c>
      <c r="J4894" s="193">
        <f t="shared" si="788"/>
        <v>7.6455920299639155</v>
      </c>
      <c r="K4894" s="193">
        <f>MAX(0,(F4894-'2031 forecast'!$C$10))</f>
        <v>0.87499177756139002</v>
      </c>
      <c r="L4894" s="193">
        <f>MAX(0,(G4894-'2031 forecast'!$C$10))</f>
        <v>1.1194925536545002</v>
      </c>
      <c r="M4894" s="193">
        <f>MAX(0,(H4894-'2031 forecast'!$C$10))</f>
        <v>1.3730345735242597</v>
      </c>
      <c r="N4894" s="193">
        <f>MAX(0,(I4894-'2031 forecast'!$C$10))</f>
        <v>1.6359521677619044</v>
      </c>
      <c r="O4894" s="193">
        <f>MAX(0,(J4894-'2031 forecast'!$C$10))</f>
        <v>1.9085920299639154</v>
      </c>
      <c r="P4894" s="175">
        <f t="shared" si="786"/>
        <v>9</v>
      </c>
      <c r="Q4894" s="175" t="str">
        <f t="shared" si="787"/>
        <v/>
      </c>
    </row>
    <row r="4895" spans="1:17" s="1" customFormat="1" x14ac:dyDescent="0.3">
      <c r="A4895" s="189">
        <f t="shared" si="785"/>
        <v>44034.791666654804</v>
      </c>
      <c r="B4895" s="190">
        <f t="shared" si="781"/>
        <v>44034</v>
      </c>
      <c r="C4895" s="1">
        <f t="shared" si="782"/>
        <v>19</v>
      </c>
      <c r="D4895" s="191">
        <v>4.2464828213230774</v>
      </c>
      <c r="E4895" s="192">
        <f t="shared" si="783"/>
        <v>1.4745337048600453E-4</v>
      </c>
      <c r="F4895" s="193">
        <f t="shared" si="784"/>
        <v>6.3313469652710088</v>
      </c>
      <c r="G4895" s="193">
        <f t="shared" si="788"/>
        <v>6.5654699495095725</v>
      </c>
      <c r="H4895" s="193">
        <f t="shared" si="788"/>
        <v>6.808250423544453</v>
      </c>
      <c r="I4895" s="193">
        <f t="shared" si="788"/>
        <v>7.0600085273645403</v>
      </c>
      <c r="J4895" s="193">
        <f t="shared" si="788"/>
        <v>7.321076239218419</v>
      </c>
      <c r="K4895" s="193">
        <f>MAX(0,(F4895-'2031 forecast'!$C$10))</f>
        <v>0.59434696527100872</v>
      </c>
      <c r="L4895" s="193">
        <f>MAX(0,(G4895-'2031 forecast'!$C$10))</f>
        <v>0.82846994950957242</v>
      </c>
      <c r="M4895" s="193">
        <f>MAX(0,(H4895-'2031 forecast'!$C$10))</f>
        <v>1.0712504235444529</v>
      </c>
      <c r="N4895" s="193">
        <f>MAX(0,(I4895-'2031 forecast'!$C$10))</f>
        <v>1.3230085273645402</v>
      </c>
      <c r="O4895" s="193">
        <f>MAX(0,(J4895-'2031 forecast'!$C$10))</f>
        <v>1.5840762392184189</v>
      </c>
      <c r="P4895" s="175">
        <f t="shared" si="786"/>
        <v>10</v>
      </c>
      <c r="Q4895" s="175" t="str">
        <f t="shared" si="787"/>
        <v/>
      </c>
    </row>
    <row r="4896" spans="1:17" s="1" customFormat="1" x14ac:dyDescent="0.3">
      <c r="A4896" s="189">
        <f t="shared" si="785"/>
        <v>44034.833333321469</v>
      </c>
      <c r="B4896" s="190">
        <f t="shared" si="781"/>
        <v>44034</v>
      </c>
      <c r="C4896" s="1">
        <f t="shared" si="782"/>
        <v>20</v>
      </c>
      <c r="D4896" s="191">
        <v>4.1260152235550471</v>
      </c>
      <c r="E4896" s="192">
        <f t="shared" si="783"/>
        <v>1.4327029614597604E-4</v>
      </c>
      <c r="F4896" s="193">
        <f t="shared" si="784"/>
        <v>6.1517342854051646</v>
      </c>
      <c r="G4896" s="193">
        <f t="shared" si="788"/>
        <v>6.3792154828568197</v>
      </c>
      <c r="H4896" s="193">
        <f t="shared" si="788"/>
        <v>6.6151085675573773</v>
      </c>
      <c r="I4896" s="193">
        <f t="shared" si="788"/>
        <v>6.8597245975102279</v>
      </c>
      <c r="J4896" s="193">
        <f t="shared" si="788"/>
        <v>7.1133861331413017</v>
      </c>
      <c r="K4896" s="193">
        <f>MAX(0,(F4896-'2031 forecast'!$C$10))</f>
        <v>0.41473428540516455</v>
      </c>
      <c r="L4896" s="193">
        <f>MAX(0,(G4896-'2031 forecast'!$C$10))</f>
        <v>0.64221548285681962</v>
      </c>
      <c r="M4896" s="193">
        <f>MAX(0,(H4896-'2031 forecast'!$C$10))</f>
        <v>0.87810856755737721</v>
      </c>
      <c r="N4896" s="193">
        <f>MAX(0,(I4896-'2031 forecast'!$C$10))</f>
        <v>1.1227245975102278</v>
      </c>
      <c r="O4896" s="193">
        <f>MAX(0,(J4896-'2031 forecast'!$C$10))</f>
        <v>1.3763861331413016</v>
      </c>
      <c r="P4896" s="175">
        <f t="shared" si="786"/>
        <v>11</v>
      </c>
      <c r="Q4896" s="175" t="str">
        <f t="shared" si="787"/>
        <v/>
      </c>
    </row>
    <row r="4897" spans="1:17" s="1" customFormat="1" x14ac:dyDescent="0.3">
      <c r="A4897" s="189">
        <f t="shared" si="785"/>
        <v>44034.874999988133</v>
      </c>
      <c r="B4897" s="190">
        <f t="shared" si="781"/>
        <v>44034</v>
      </c>
      <c r="C4897" s="1">
        <f t="shared" si="782"/>
        <v>21</v>
      </c>
      <c r="D4897" s="191">
        <v>3.9227261523214954</v>
      </c>
      <c r="E4897" s="192">
        <f t="shared" si="783"/>
        <v>1.3621135819717796E-4</v>
      </c>
      <c r="F4897" s="193">
        <f t="shared" si="784"/>
        <v>5.8486378881315533</v>
      </c>
      <c r="G4897" s="193">
        <f t="shared" si="788"/>
        <v>6.0649110703802975</v>
      </c>
      <c r="H4897" s="193">
        <f t="shared" si="788"/>
        <v>6.2891816855791856</v>
      </c>
      <c r="I4897" s="193">
        <f t="shared" si="788"/>
        <v>6.5217454658810743</v>
      </c>
      <c r="J4897" s="193">
        <f t="shared" si="788"/>
        <v>6.7629090791361648</v>
      </c>
      <c r="K4897" s="193">
        <f>MAX(0,(F4897-'2031 forecast'!$C$10))</f>
        <v>0.11163788813155318</v>
      </c>
      <c r="L4897" s="193">
        <f>MAX(0,(G4897-'2031 forecast'!$C$10))</f>
        <v>0.32791107038029743</v>
      </c>
      <c r="M4897" s="193">
        <f>MAX(0,(H4897-'2031 forecast'!$C$10))</f>
        <v>0.55218168557918546</v>
      </c>
      <c r="N4897" s="193">
        <f>MAX(0,(I4897-'2031 forecast'!$C$10))</f>
        <v>0.78474546588107419</v>
      </c>
      <c r="O4897" s="193">
        <f>MAX(0,(J4897-'2031 forecast'!$C$10))</f>
        <v>1.0259090791361647</v>
      </c>
      <c r="P4897" s="175">
        <f t="shared" si="786"/>
        <v>12</v>
      </c>
      <c r="Q4897" s="175">
        <f t="shared" si="787"/>
        <v>12</v>
      </c>
    </row>
    <row r="4898" spans="1:17" s="1" customFormat="1" x14ac:dyDescent="0.3">
      <c r="A4898" s="189">
        <f t="shared" si="785"/>
        <v>44034.916666654797</v>
      </c>
      <c r="B4898" s="190">
        <f t="shared" si="781"/>
        <v>44034</v>
      </c>
      <c r="C4898" s="1">
        <f t="shared" si="782"/>
        <v>22</v>
      </c>
      <c r="D4898" s="191">
        <v>3.7194370810879436</v>
      </c>
      <c r="E4898" s="192">
        <f t="shared" si="783"/>
        <v>1.2915242024837985E-4</v>
      </c>
      <c r="F4898" s="193">
        <f t="shared" si="784"/>
        <v>5.5455414908579401</v>
      </c>
      <c r="G4898" s="193">
        <f t="shared" si="788"/>
        <v>5.7506066579037745</v>
      </c>
      <c r="H4898" s="193">
        <f t="shared" si="788"/>
        <v>5.9632548036009929</v>
      </c>
      <c r="I4898" s="193">
        <f t="shared" si="788"/>
        <v>6.1837663342519198</v>
      </c>
      <c r="J4898" s="193">
        <f t="shared" si="788"/>
        <v>6.4124320251310261</v>
      </c>
      <c r="K4898" s="193">
        <f>MAX(0,(F4898-'2031 forecast'!$C$10))</f>
        <v>0</v>
      </c>
      <c r="L4898" s="193">
        <f>MAX(0,(G4898-'2031 forecast'!$C$10))</f>
        <v>1.3606657903774355E-2</v>
      </c>
      <c r="M4898" s="193">
        <f>MAX(0,(H4898-'2031 forecast'!$C$10))</f>
        <v>0.22625480360099282</v>
      </c>
      <c r="N4898" s="193">
        <f>MAX(0,(I4898-'2031 forecast'!$C$10))</f>
        <v>0.44676633425191969</v>
      </c>
      <c r="O4898" s="193">
        <f>MAX(0,(J4898-'2031 forecast'!$C$10))</f>
        <v>0.67543202513102596</v>
      </c>
      <c r="P4898" s="175" t="str">
        <f t="shared" si="786"/>
        <v/>
      </c>
      <c r="Q4898" s="175" t="str">
        <f t="shared" si="787"/>
        <v/>
      </c>
    </row>
    <row r="4899" spans="1:17" s="1" customFormat="1" x14ac:dyDescent="0.3">
      <c r="A4899" s="189">
        <f t="shared" si="785"/>
        <v>44034.958333321461</v>
      </c>
      <c r="B4899" s="190">
        <f t="shared" si="781"/>
        <v>44034</v>
      </c>
      <c r="C4899" s="1">
        <f t="shared" si="782"/>
        <v>23</v>
      </c>
      <c r="D4899" s="191">
        <v>3.3881511872258598</v>
      </c>
      <c r="E4899" s="192">
        <f t="shared" si="783"/>
        <v>1.176489658133015E-4</v>
      </c>
      <c r="F4899" s="193">
        <f t="shared" si="784"/>
        <v>5.0516066212268687</v>
      </c>
      <c r="G4899" s="193">
        <f t="shared" si="788"/>
        <v>5.2384068746087022</v>
      </c>
      <c r="H4899" s="193">
        <f t="shared" si="788"/>
        <v>5.4321146996365322</v>
      </c>
      <c r="I4899" s="193">
        <f t="shared" si="788"/>
        <v>5.6329855271525595</v>
      </c>
      <c r="J4899" s="193">
        <f t="shared" si="788"/>
        <v>5.8412842334189516</v>
      </c>
      <c r="K4899" s="193">
        <f>MAX(0,(F4899-'2031 forecast'!$C$10))</f>
        <v>0</v>
      </c>
      <c r="L4899" s="193">
        <f>MAX(0,(G4899-'2031 forecast'!$C$10))</f>
        <v>0</v>
      </c>
      <c r="M4899" s="193">
        <f>MAX(0,(H4899-'2031 forecast'!$C$10))</f>
        <v>0</v>
      </c>
      <c r="N4899" s="193">
        <f>MAX(0,(I4899-'2031 forecast'!$C$10))</f>
        <v>0</v>
      </c>
      <c r="O4899" s="193">
        <f>MAX(0,(J4899-'2031 forecast'!$C$10))</f>
        <v>0.10428423341895154</v>
      </c>
      <c r="P4899" s="175" t="str">
        <f t="shared" si="786"/>
        <v/>
      </c>
      <c r="Q4899" s="175" t="str">
        <f t="shared" si="787"/>
        <v/>
      </c>
    </row>
    <row r="4900" spans="1:17" s="1" customFormat="1" x14ac:dyDescent="0.3">
      <c r="A4900" s="189">
        <f t="shared" si="785"/>
        <v>44034.999999988126</v>
      </c>
      <c r="B4900" s="190">
        <f t="shared" si="781"/>
        <v>44034</v>
      </c>
      <c r="C4900" s="1">
        <f t="shared" si="782"/>
        <v>0</v>
      </c>
      <c r="D4900" s="191">
        <v>2.9288684707352428</v>
      </c>
      <c r="E4900" s="192">
        <f t="shared" si="783"/>
        <v>1.0170099489194284E-4</v>
      </c>
      <c r="F4900" s="193">
        <f t="shared" si="784"/>
        <v>4.3668332792383371</v>
      </c>
      <c r="G4900" s="193">
        <f t="shared" si="788"/>
        <v>4.5283117204950774</v>
      </c>
      <c r="H4900" s="193">
        <f t="shared" si="788"/>
        <v>4.6957613736858024</v>
      </c>
      <c r="I4900" s="193">
        <f t="shared" si="788"/>
        <v>4.8694030445829899</v>
      </c>
      <c r="J4900" s="193">
        <f t="shared" si="788"/>
        <v>5.049465703999938</v>
      </c>
      <c r="K4900" s="193">
        <f>MAX(0,(F4900-'2031 forecast'!$C$10))</f>
        <v>0</v>
      </c>
      <c r="L4900" s="193">
        <f>MAX(0,(G4900-'2031 forecast'!$C$10))</f>
        <v>0</v>
      </c>
      <c r="M4900" s="193">
        <f>MAX(0,(H4900-'2031 forecast'!$C$10))</f>
        <v>0</v>
      </c>
      <c r="N4900" s="193">
        <f>MAX(0,(I4900-'2031 forecast'!$C$10))</f>
        <v>0</v>
      </c>
      <c r="O4900" s="193">
        <f>MAX(0,(J4900-'2031 forecast'!$C$10))</f>
        <v>0</v>
      </c>
      <c r="P4900" s="175" t="str">
        <f t="shared" si="786"/>
        <v/>
      </c>
      <c r="Q4900" s="175" t="str">
        <f t="shared" si="787"/>
        <v/>
      </c>
    </row>
    <row r="4901" spans="1:17" s="1" customFormat="1" x14ac:dyDescent="0.3">
      <c r="A4901" s="189">
        <f t="shared" si="785"/>
        <v>44035.04166665479</v>
      </c>
      <c r="B4901" s="190">
        <f t="shared" si="781"/>
        <v>44035</v>
      </c>
      <c r="C4901" s="1">
        <f t="shared" si="782"/>
        <v>1</v>
      </c>
      <c r="D4901" s="191">
        <v>2.9589853701772508</v>
      </c>
      <c r="E4901" s="192">
        <f t="shared" si="783"/>
        <v>1.0274676347694998E-4</v>
      </c>
      <c r="F4901" s="193">
        <f t="shared" si="784"/>
        <v>4.411736449204799</v>
      </c>
      <c r="G4901" s="193">
        <f t="shared" si="788"/>
        <v>4.5748753371582671</v>
      </c>
      <c r="H4901" s="193">
        <f t="shared" si="788"/>
        <v>4.7440468376825713</v>
      </c>
      <c r="I4901" s="193">
        <f t="shared" si="788"/>
        <v>4.9194740270465687</v>
      </c>
      <c r="J4901" s="193">
        <f t="shared" si="788"/>
        <v>5.101388230519218</v>
      </c>
      <c r="K4901" s="193">
        <f>MAX(0,(F4901-'2031 forecast'!$C$10))</f>
        <v>0</v>
      </c>
      <c r="L4901" s="193">
        <f>MAX(0,(G4901-'2031 forecast'!$C$10))</f>
        <v>0</v>
      </c>
      <c r="M4901" s="193">
        <f>MAX(0,(H4901-'2031 forecast'!$C$10))</f>
        <v>0</v>
      </c>
      <c r="N4901" s="193">
        <f>MAX(0,(I4901-'2031 forecast'!$C$10))</f>
        <v>0</v>
      </c>
      <c r="O4901" s="193">
        <f>MAX(0,(J4901-'2031 forecast'!$C$10))</f>
        <v>0</v>
      </c>
      <c r="P4901" s="175" t="str">
        <f t="shared" si="786"/>
        <v/>
      </c>
      <c r="Q4901" s="175" t="str">
        <f t="shared" si="787"/>
        <v/>
      </c>
    </row>
    <row r="4902" spans="1:17" s="1" customFormat="1" x14ac:dyDescent="0.3">
      <c r="A4902" s="189">
        <f t="shared" si="785"/>
        <v>44035.083333321454</v>
      </c>
      <c r="B4902" s="190">
        <f t="shared" si="781"/>
        <v>44035</v>
      </c>
      <c r="C4902" s="1">
        <f t="shared" si="782"/>
        <v>2</v>
      </c>
      <c r="D4902" s="191">
        <v>2.8385177724092201</v>
      </c>
      <c r="E4902" s="192">
        <f t="shared" si="783"/>
        <v>9.8563689136921476E-5</v>
      </c>
      <c r="F4902" s="193">
        <f t="shared" si="784"/>
        <v>4.2321237693389548</v>
      </c>
      <c r="G4902" s="193">
        <f t="shared" si="788"/>
        <v>4.3886208705055125</v>
      </c>
      <c r="H4902" s="193">
        <f t="shared" si="788"/>
        <v>4.5509049816954947</v>
      </c>
      <c r="I4902" s="193">
        <f t="shared" si="788"/>
        <v>4.7191900971922554</v>
      </c>
      <c r="J4902" s="193">
        <f t="shared" si="788"/>
        <v>4.8936981244420998</v>
      </c>
      <c r="K4902" s="193">
        <f>MAX(0,(F4902-'2031 forecast'!$C$10))</f>
        <v>0</v>
      </c>
      <c r="L4902" s="193">
        <f>MAX(0,(G4902-'2031 forecast'!$C$10))</f>
        <v>0</v>
      </c>
      <c r="M4902" s="193">
        <f>MAX(0,(H4902-'2031 forecast'!$C$10))</f>
        <v>0</v>
      </c>
      <c r="N4902" s="193">
        <f>MAX(0,(I4902-'2031 forecast'!$C$10))</f>
        <v>0</v>
      </c>
      <c r="O4902" s="193">
        <f>MAX(0,(J4902-'2031 forecast'!$C$10))</f>
        <v>0</v>
      </c>
      <c r="P4902" s="175" t="str">
        <f t="shared" si="786"/>
        <v/>
      </c>
      <c r="Q4902" s="175" t="str">
        <f t="shared" si="787"/>
        <v/>
      </c>
    </row>
    <row r="4903" spans="1:17" s="1" customFormat="1" x14ac:dyDescent="0.3">
      <c r="A4903" s="189">
        <f t="shared" si="785"/>
        <v>44035.124999988118</v>
      </c>
      <c r="B4903" s="190">
        <f t="shared" si="781"/>
        <v>44035</v>
      </c>
      <c r="C4903" s="1">
        <f t="shared" si="782"/>
        <v>3</v>
      </c>
      <c r="D4903" s="191">
        <v>2.8084008729672125</v>
      </c>
      <c r="E4903" s="192">
        <f t="shared" si="783"/>
        <v>9.7517920551914354E-5</v>
      </c>
      <c r="F4903" s="193">
        <f t="shared" si="784"/>
        <v>4.1872205993724938</v>
      </c>
      <c r="G4903" s="193">
        <f t="shared" si="788"/>
        <v>4.3420572538423245</v>
      </c>
      <c r="H4903" s="193">
        <f t="shared" si="788"/>
        <v>4.5026195176987258</v>
      </c>
      <c r="I4903" s="193">
        <f t="shared" si="788"/>
        <v>4.6691191147286775</v>
      </c>
      <c r="J4903" s="193">
        <f t="shared" si="788"/>
        <v>4.8417755979228199</v>
      </c>
      <c r="K4903" s="193">
        <f>MAX(0,(F4903-'2031 forecast'!$C$10))</f>
        <v>0</v>
      </c>
      <c r="L4903" s="193">
        <f>MAX(0,(G4903-'2031 forecast'!$C$10))</f>
        <v>0</v>
      </c>
      <c r="M4903" s="193">
        <f>MAX(0,(H4903-'2031 forecast'!$C$10))</f>
        <v>0</v>
      </c>
      <c r="N4903" s="193">
        <f>MAX(0,(I4903-'2031 forecast'!$C$10))</f>
        <v>0</v>
      </c>
      <c r="O4903" s="193">
        <f>MAX(0,(J4903-'2031 forecast'!$C$10))</f>
        <v>0</v>
      </c>
      <c r="P4903" s="175" t="str">
        <f t="shared" si="786"/>
        <v/>
      </c>
      <c r="Q4903" s="175" t="str">
        <f t="shared" si="787"/>
        <v/>
      </c>
    </row>
    <row r="4904" spans="1:17" s="1" customFormat="1" x14ac:dyDescent="0.3">
      <c r="A4904" s="189">
        <f t="shared" si="785"/>
        <v>44035.166666654783</v>
      </c>
      <c r="B4904" s="190">
        <f t="shared" si="781"/>
        <v>44035</v>
      </c>
      <c r="C4904" s="1">
        <f t="shared" si="782"/>
        <v>4</v>
      </c>
      <c r="D4904" s="191">
        <v>2.8084008729672125</v>
      </c>
      <c r="E4904" s="192">
        <f t="shared" si="783"/>
        <v>9.7517920551914354E-5</v>
      </c>
      <c r="F4904" s="193">
        <f t="shared" si="784"/>
        <v>4.1872205993724938</v>
      </c>
      <c r="G4904" s="193">
        <f t="shared" si="788"/>
        <v>4.3420572538423245</v>
      </c>
      <c r="H4904" s="193">
        <f t="shared" si="788"/>
        <v>4.5026195176987258</v>
      </c>
      <c r="I4904" s="193">
        <f t="shared" si="788"/>
        <v>4.6691191147286775</v>
      </c>
      <c r="J4904" s="193">
        <f t="shared" si="788"/>
        <v>4.8417755979228199</v>
      </c>
      <c r="K4904" s="193">
        <f>MAX(0,(F4904-'2031 forecast'!$C$10))</f>
        <v>0</v>
      </c>
      <c r="L4904" s="193">
        <f>MAX(0,(G4904-'2031 forecast'!$C$10))</f>
        <v>0</v>
      </c>
      <c r="M4904" s="193">
        <f>MAX(0,(H4904-'2031 forecast'!$C$10))</f>
        <v>0</v>
      </c>
      <c r="N4904" s="193">
        <f>MAX(0,(I4904-'2031 forecast'!$C$10))</f>
        <v>0</v>
      </c>
      <c r="O4904" s="193">
        <f>MAX(0,(J4904-'2031 forecast'!$C$10))</f>
        <v>0</v>
      </c>
      <c r="P4904" s="175" t="str">
        <f t="shared" si="786"/>
        <v/>
      </c>
      <c r="Q4904" s="175" t="str">
        <f t="shared" si="787"/>
        <v/>
      </c>
    </row>
    <row r="4905" spans="1:17" s="1" customFormat="1" x14ac:dyDescent="0.3">
      <c r="A4905" s="189">
        <f t="shared" si="785"/>
        <v>44035.208333321447</v>
      </c>
      <c r="B4905" s="190">
        <f t="shared" si="781"/>
        <v>44035</v>
      </c>
      <c r="C4905" s="1">
        <f t="shared" si="782"/>
        <v>5</v>
      </c>
      <c r="D4905" s="191">
        <v>2.8535762221302239</v>
      </c>
      <c r="E4905" s="192">
        <f t="shared" si="783"/>
        <v>9.908657342942503E-5</v>
      </c>
      <c r="F4905" s="193">
        <f t="shared" si="784"/>
        <v>4.2545753543221849</v>
      </c>
      <c r="G4905" s="193">
        <f t="shared" ref="G4905:J4924" si="789">$E4905*G$2</f>
        <v>4.411902678837107</v>
      </c>
      <c r="H4905" s="193">
        <f t="shared" si="789"/>
        <v>4.5750477136938787</v>
      </c>
      <c r="I4905" s="193">
        <f t="shared" si="789"/>
        <v>4.7442255884240438</v>
      </c>
      <c r="J4905" s="193">
        <f t="shared" si="789"/>
        <v>4.9196593877017394</v>
      </c>
      <c r="K4905" s="193">
        <f>MAX(0,(F4905-'2031 forecast'!$C$10))</f>
        <v>0</v>
      </c>
      <c r="L4905" s="193">
        <f>MAX(0,(G4905-'2031 forecast'!$C$10))</f>
        <v>0</v>
      </c>
      <c r="M4905" s="193">
        <f>MAX(0,(H4905-'2031 forecast'!$C$10))</f>
        <v>0</v>
      </c>
      <c r="N4905" s="193">
        <f>MAX(0,(I4905-'2031 forecast'!$C$10))</f>
        <v>0</v>
      </c>
      <c r="O4905" s="193">
        <f>MAX(0,(J4905-'2031 forecast'!$C$10))</f>
        <v>0</v>
      </c>
      <c r="P4905" s="175" t="str">
        <f t="shared" si="786"/>
        <v/>
      </c>
      <c r="Q4905" s="175" t="str">
        <f t="shared" si="787"/>
        <v/>
      </c>
    </row>
    <row r="4906" spans="1:17" s="1" customFormat="1" x14ac:dyDescent="0.3">
      <c r="A4906" s="189">
        <f t="shared" si="785"/>
        <v>44035.249999988111</v>
      </c>
      <c r="B4906" s="190">
        <f t="shared" si="781"/>
        <v>44035</v>
      </c>
      <c r="C4906" s="1">
        <f t="shared" si="782"/>
        <v>6</v>
      </c>
      <c r="D4906" s="191">
        <v>3.1472159916897984</v>
      </c>
      <c r="E4906" s="192">
        <f t="shared" si="783"/>
        <v>1.0928281713324449E-4</v>
      </c>
      <c r="F4906" s="193">
        <f t="shared" si="784"/>
        <v>4.6923812614951803</v>
      </c>
      <c r="G4906" s="193">
        <f t="shared" si="789"/>
        <v>4.865897941303194</v>
      </c>
      <c r="H4906" s="193">
        <f t="shared" si="789"/>
        <v>5.0458309876623781</v>
      </c>
      <c r="I4906" s="193">
        <f t="shared" si="789"/>
        <v>5.2324176674439329</v>
      </c>
      <c r="J4906" s="193">
        <f t="shared" si="789"/>
        <v>5.4259040212647145</v>
      </c>
      <c r="K4906" s="193">
        <f>MAX(0,(F4906-'2031 forecast'!$C$10))</f>
        <v>0</v>
      </c>
      <c r="L4906" s="193">
        <f>MAX(0,(G4906-'2031 forecast'!$C$10))</f>
        <v>0</v>
      </c>
      <c r="M4906" s="193">
        <f>MAX(0,(H4906-'2031 forecast'!$C$10))</f>
        <v>0</v>
      </c>
      <c r="N4906" s="193">
        <f>MAX(0,(I4906-'2031 forecast'!$C$10))</f>
        <v>0</v>
      </c>
      <c r="O4906" s="193">
        <f>MAX(0,(J4906-'2031 forecast'!$C$10))</f>
        <v>0</v>
      </c>
      <c r="P4906" s="175" t="str">
        <f t="shared" si="786"/>
        <v/>
      </c>
      <c r="Q4906" s="175" t="str">
        <f t="shared" si="787"/>
        <v/>
      </c>
    </row>
    <row r="4907" spans="1:17" s="1" customFormat="1" x14ac:dyDescent="0.3">
      <c r="A4907" s="189">
        <f t="shared" si="785"/>
        <v>44035.291666654775</v>
      </c>
      <c r="B4907" s="190">
        <f t="shared" si="781"/>
        <v>44035</v>
      </c>
      <c r="C4907" s="1">
        <f t="shared" si="782"/>
        <v>7</v>
      </c>
      <c r="D4907" s="191">
        <v>3.3505050629233502</v>
      </c>
      <c r="E4907" s="192">
        <f t="shared" si="783"/>
        <v>1.1634175508204259E-4</v>
      </c>
      <c r="F4907" s="193">
        <f t="shared" si="784"/>
        <v>4.9954776587687926</v>
      </c>
      <c r="G4907" s="193">
        <f t="shared" si="789"/>
        <v>5.1802023537797162</v>
      </c>
      <c r="H4907" s="193">
        <f t="shared" si="789"/>
        <v>5.3717578696405708</v>
      </c>
      <c r="I4907" s="193">
        <f t="shared" si="789"/>
        <v>5.5703967990730865</v>
      </c>
      <c r="J4907" s="193">
        <f t="shared" si="789"/>
        <v>5.7763810752698523</v>
      </c>
      <c r="K4907" s="193">
        <f>MAX(0,(F4907-'2031 forecast'!$C$10))</f>
        <v>0</v>
      </c>
      <c r="L4907" s="193">
        <f>MAX(0,(G4907-'2031 forecast'!$C$10))</f>
        <v>0</v>
      </c>
      <c r="M4907" s="193">
        <f>MAX(0,(H4907-'2031 forecast'!$C$10))</f>
        <v>0</v>
      </c>
      <c r="N4907" s="193">
        <f>MAX(0,(I4907-'2031 forecast'!$C$10))</f>
        <v>0</v>
      </c>
      <c r="O4907" s="193">
        <f>MAX(0,(J4907-'2031 forecast'!$C$10))</f>
        <v>3.9381075269852239E-2</v>
      </c>
      <c r="P4907" s="175" t="str">
        <f t="shared" si="786"/>
        <v/>
      </c>
      <c r="Q4907" s="175" t="str">
        <f t="shared" si="787"/>
        <v/>
      </c>
    </row>
    <row r="4908" spans="1:17" s="1" customFormat="1" x14ac:dyDescent="0.3">
      <c r="A4908" s="189">
        <f t="shared" si="785"/>
        <v>44035.33333332144</v>
      </c>
      <c r="B4908" s="190">
        <f t="shared" si="781"/>
        <v>44035</v>
      </c>
      <c r="C4908" s="1">
        <f t="shared" si="782"/>
        <v>8</v>
      </c>
      <c r="D4908" s="191">
        <v>3.8323754539954722</v>
      </c>
      <c r="E4908" s="192">
        <f t="shared" si="783"/>
        <v>1.3307405244215658E-4</v>
      </c>
      <c r="F4908" s="193">
        <f t="shared" si="784"/>
        <v>5.7139283782321693</v>
      </c>
      <c r="G4908" s="193">
        <f t="shared" si="789"/>
        <v>5.9252202203907318</v>
      </c>
      <c r="H4908" s="193">
        <f t="shared" si="789"/>
        <v>6.1443252935888779</v>
      </c>
      <c r="I4908" s="193">
        <f t="shared" si="789"/>
        <v>6.3715325184903397</v>
      </c>
      <c r="J4908" s="193">
        <f t="shared" si="789"/>
        <v>6.6071414995783257</v>
      </c>
      <c r="K4908" s="193">
        <f>MAX(0,(F4908-'2031 forecast'!$C$10))</f>
        <v>0</v>
      </c>
      <c r="L4908" s="193">
        <f>MAX(0,(G4908-'2031 forecast'!$C$10))</f>
        <v>0.18822022039073172</v>
      </c>
      <c r="M4908" s="193">
        <f>MAX(0,(H4908-'2031 forecast'!$C$10))</f>
        <v>0.40732529358887781</v>
      </c>
      <c r="N4908" s="193">
        <f>MAX(0,(I4908-'2031 forecast'!$C$10))</f>
        <v>0.63453251849033965</v>
      </c>
      <c r="O4908" s="193">
        <f>MAX(0,(J4908-'2031 forecast'!$C$10))</f>
        <v>0.87014149957832565</v>
      </c>
      <c r="P4908" s="175" t="str">
        <f t="shared" si="786"/>
        <v/>
      </c>
      <c r="Q4908" s="175" t="str">
        <f t="shared" si="787"/>
        <v/>
      </c>
    </row>
    <row r="4909" spans="1:17" s="1" customFormat="1" x14ac:dyDescent="0.3">
      <c r="A4909" s="189">
        <f t="shared" si="785"/>
        <v>44035.374999988104</v>
      </c>
      <c r="B4909" s="190">
        <f t="shared" si="781"/>
        <v>44035</v>
      </c>
      <c r="C4909" s="1">
        <f t="shared" si="782"/>
        <v>9</v>
      </c>
      <c r="D4909" s="191">
        <v>4.2088366970205682</v>
      </c>
      <c r="E4909" s="192">
        <f t="shared" si="783"/>
        <v>1.4614615975474564E-4</v>
      </c>
      <c r="F4909" s="193">
        <f t="shared" si="784"/>
        <v>6.2752180028129327</v>
      </c>
      <c r="G4909" s="193">
        <f t="shared" si="789"/>
        <v>6.5072654286805882</v>
      </c>
      <c r="H4909" s="193">
        <f t="shared" si="789"/>
        <v>6.7478935935484925</v>
      </c>
      <c r="I4909" s="193">
        <f t="shared" si="789"/>
        <v>6.9974197992850682</v>
      </c>
      <c r="J4909" s="193">
        <f t="shared" si="789"/>
        <v>7.2561730810693206</v>
      </c>
      <c r="K4909" s="193">
        <f>MAX(0,(F4909-'2031 forecast'!$C$10))</f>
        <v>0.53821800281293264</v>
      </c>
      <c r="L4909" s="193">
        <f>MAX(0,(G4909-'2031 forecast'!$C$10))</f>
        <v>0.77026542868058812</v>
      </c>
      <c r="M4909" s="193">
        <f>MAX(0,(H4909-'2031 forecast'!$C$10))</f>
        <v>1.0108935935484924</v>
      </c>
      <c r="N4909" s="193">
        <f>MAX(0,(I4909-'2031 forecast'!$C$10))</f>
        <v>1.2604197992850681</v>
      </c>
      <c r="O4909" s="193">
        <f>MAX(0,(J4909-'2031 forecast'!$C$10))</f>
        <v>1.5191730810693205</v>
      </c>
      <c r="P4909" s="175">
        <f t="shared" si="786"/>
        <v>1</v>
      </c>
      <c r="Q4909" s="175" t="str">
        <f t="shared" si="787"/>
        <v/>
      </c>
    </row>
    <row r="4910" spans="1:17" s="1" customFormat="1" x14ac:dyDescent="0.3">
      <c r="A4910" s="189">
        <f t="shared" si="785"/>
        <v>44035.416666654768</v>
      </c>
      <c r="B4910" s="190">
        <f t="shared" si="781"/>
        <v>44035</v>
      </c>
      <c r="C4910" s="1">
        <f t="shared" si="782"/>
        <v>10</v>
      </c>
      <c r="D4910" s="191">
        <v>4.4347134428356245</v>
      </c>
      <c r="E4910" s="192">
        <f t="shared" si="783"/>
        <v>1.5398942414229905E-4</v>
      </c>
      <c r="F4910" s="193">
        <f t="shared" si="784"/>
        <v>6.6119917775613901</v>
      </c>
      <c r="G4910" s="193">
        <f t="shared" si="789"/>
        <v>6.8564925536545003</v>
      </c>
      <c r="H4910" s="193">
        <f t="shared" si="789"/>
        <v>7.1100345735242598</v>
      </c>
      <c r="I4910" s="193">
        <f t="shared" si="789"/>
        <v>7.3729521677619045</v>
      </c>
      <c r="J4910" s="193">
        <f t="shared" si="789"/>
        <v>7.6455920299639155</v>
      </c>
      <c r="K4910" s="193">
        <f>MAX(0,(F4910-'2031 forecast'!$C$10))</f>
        <v>0.87499177756139002</v>
      </c>
      <c r="L4910" s="193">
        <f>MAX(0,(G4910-'2031 forecast'!$C$10))</f>
        <v>1.1194925536545002</v>
      </c>
      <c r="M4910" s="193">
        <f>MAX(0,(H4910-'2031 forecast'!$C$10))</f>
        <v>1.3730345735242597</v>
      </c>
      <c r="N4910" s="193">
        <f>MAX(0,(I4910-'2031 forecast'!$C$10))</f>
        <v>1.6359521677619044</v>
      </c>
      <c r="O4910" s="193">
        <f>MAX(0,(J4910-'2031 forecast'!$C$10))</f>
        <v>1.9085920299639154</v>
      </c>
      <c r="P4910" s="175">
        <f t="shared" si="786"/>
        <v>2</v>
      </c>
      <c r="Q4910" s="175" t="str">
        <f t="shared" si="787"/>
        <v/>
      </c>
    </row>
    <row r="4911" spans="1:17" s="1" customFormat="1" x14ac:dyDescent="0.3">
      <c r="A4911" s="189">
        <f t="shared" si="785"/>
        <v>44035.458333321432</v>
      </c>
      <c r="B4911" s="190">
        <f t="shared" si="781"/>
        <v>44035</v>
      </c>
      <c r="C4911" s="1">
        <f t="shared" si="782"/>
        <v>11</v>
      </c>
      <c r="D4911" s="191">
        <v>4.7358824372557011</v>
      </c>
      <c r="E4911" s="192">
        <f t="shared" si="783"/>
        <v>1.6444710999237029E-4</v>
      </c>
      <c r="F4911" s="193">
        <f t="shared" si="784"/>
        <v>7.0610234772260005</v>
      </c>
      <c r="G4911" s="193">
        <f t="shared" si="789"/>
        <v>7.3221287202863854</v>
      </c>
      <c r="H4911" s="193">
        <f t="shared" si="789"/>
        <v>7.5928892134919517</v>
      </c>
      <c r="I4911" s="193">
        <f t="shared" si="789"/>
        <v>7.8736619923976878</v>
      </c>
      <c r="J4911" s="193">
        <f t="shared" si="789"/>
        <v>8.1648172951567108</v>
      </c>
      <c r="K4911" s="193">
        <f>MAX(0,(F4911-'2031 forecast'!$C$10))</f>
        <v>1.3240234772260004</v>
      </c>
      <c r="L4911" s="193">
        <f>MAX(0,(G4911-'2031 forecast'!$C$10))</f>
        <v>1.5851287202863853</v>
      </c>
      <c r="M4911" s="193">
        <f>MAX(0,(H4911-'2031 forecast'!$C$10))</f>
        <v>1.8558892134919516</v>
      </c>
      <c r="N4911" s="193">
        <f>MAX(0,(I4911-'2031 forecast'!$C$10))</f>
        <v>2.1366619923976877</v>
      </c>
      <c r="O4911" s="193">
        <f>MAX(0,(J4911-'2031 forecast'!$C$10))</f>
        <v>2.4278172951567107</v>
      </c>
      <c r="P4911" s="175">
        <f t="shared" si="786"/>
        <v>3</v>
      </c>
      <c r="Q4911" s="175" t="str">
        <f t="shared" si="787"/>
        <v/>
      </c>
    </row>
    <row r="4912" spans="1:17" s="1" customFormat="1" x14ac:dyDescent="0.3">
      <c r="A4912" s="189">
        <f t="shared" si="785"/>
        <v>44035.499999988097</v>
      </c>
      <c r="B4912" s="190">
        <f t="shared" si="781"/>
        <v>44035</v>
      </c>
      <c r="C4912" s="1">
        <f t="shared" si="782"/>
        <v>12</v>
      </c>
      <c r="D4912" s="191">
        <v>4.9015253841867432</v>
      </c>
      <c r="E4912" s="192">
        <f t="shared" si="783"/>
        <v>1.7019883720990948E-4</v>
      </c>
      <c r="F4912" s="193">
        <f t="shared" si="784"/>
        <v>7.3079909120415367</v>
      </c>
      <c r="G4912" s="193">
        <f t="shared" si="789"/>
        <v>7.5782286119339215</v>
      </c>
      <c r="H4912" s="193">
        <f t="shared" si="789"/>
        <v>7.8584592654741829</v>
      </c>
      <c r="I4912" s="193">
        <f t="shared" si="789"/>
        <v>8.1490523959473684</v>
      </c>
      <c r="J4912" s="193">
        <f t="shared" si="789"/>
        <v>8.4503911910127503</v>
      </c>
      <c r="K4912" s="193">
        <f>MAX(0,(F4912-'2031 forecast'!$C$10))</f>
        <v>1.5709909120415366</v>
      </c>
      <c r="L4912" s="193">
        <f>MAX(0,(G4912-'2031 forecast'!$C$10))</f>
        <v>1.8412286119339214</v>
      </c>
      <c r="M4912" s="193">
        <f>MAX(0,(H4912-'2031 forecast'!$C$10))</f>
        <v>2.1214592654741828</v>
      </c>
      <c r="N4912" s="193">
        <f>MAX(0,(I4912-'2031 forecast'!$C$10))</f>
        <v>2.4120523959473683</v>
      </c>
      <c r="O4912" s="193">
        <f>MAX(0,(J4912-'2031 forecast'!$C$10))</f>
        <v>2.7133911910127502</v>
      </c>
      <c r="P4912" s="175">
        <f t="shared" si="786"/>
        <v>4</v>
      </c>
      <c r="Q4912" s="175" t="str">
        <f t="shared" si="787"/>
        <v/>
      </c>
    </row>
    <row r="4913" spans="1:17" s="1" customFormat="1" x14ac:dyDescent="0.3">
      <c r="A4913" s="189">
        <f t="shared" si="785"/>
        <v>44035.541666654761</v>
      </c>
      <c r="B4913" s="190">
        <f t="shared" si="781"/>
        <v>44035</v>
      </c>
      <c r="C4913" s="1">
        <f t="shared" si="782"/>
        <v>13</v>
      </c>
      <c r="D4913" s="191">
        <v>5.0897560056992912</v>
      </c>
      <c r="E4913" s="192">
        <f t="shared" si="783"/>
        <v>1.7673489086620403E-4</v>
      </c>
      <c r="F4913" s="193">
        <f t="shared" si="784"/>
        <v>7.5886357243319189</v>
      </c>
      <c r="G4913" s="193">
        <f t="shared" si="789"/>
        <v>7.8692512160788501</v>
      </c>
      <c r="H4913" s="193">
        <f t="shared" si="789"/>
        <v>8.1602434154539907</v>
      </c>
      <c r="I4913" s="193">
        <f t="shared" si="789"/>
        <v>8.4619960363447344</v>
      </c>
      <c r="J4913" s="193">
        <f t="shared" si="789"/>
        <v>8.7749069817582477</v>
      </c>
      <c r="K4913" s="193">
        <f>MAX(0,(F4913-'2031 forecast'!$C$10))</f>
        <v>1.8516357243319188</v>
      </c>
      <c r="L4913" s="193">
        <f>MAX(0,(G4913-'2031 forecast'!$C$10))</f>
        <v>2.13225121607885</v>
      </c>
      <c r="M4913" s="193">
        <f>MAX(0,(H4913-'2031 forecast'!$C$10))</f>
        <v>2.4232434154539906</v>
      </c>
      <c r="N4913" s="193">
        <f>MAX(0,(I4913-'2031 forecast'!$C$10))</f>
        <v>2.7249960363447343</v>
      </c>
      <c r="O4913" s="193">
        <f>MAX(0,(J4913-'2031 forecast'!$C$10))</f>
        <v>3.0379069817582476</v>
      </c>
      <c r="P4913" s="175">
        <f t="shared" si="786"/>
        <v>5</v>
      </c>
      <c r="Q4913" s="175" t="str">
        <f t="shared" si="787"/>
        <v/>
      </c>
    </row>
    <row r="4914" spans="1:17" s="1" customFormat="1" x14ac:dyDescent="0.3">
      <c r="A4914" s="189">
        <f t="shared" si="785"/>
        <v>44035.583333321425</v>
      </c>
      <c r="B4914" s="190">
        <f t="shared" si="781"/>
        <v>44035</v>
      </c>
      <c r="C4914" s="1">
        <f t="shared" si="782"/>
        <v>14</v>
      </c>
      <c r="D4914" s="191">
        <v>5.2026943786068207</v>
      </c>
      <c r="E4914" s="192">
        <f t="shared" si="783"/>
        <v>1.8065652305998076E-4</v>
      </c>
      <c r="F4914" s="193">
        <f t="shared" si="784"/>
        <v>7.757022611706148</v>
      </c>
      <c r="G4914" s="193">
        <f t="shared" si="789"/>
        <v>8.0438647785658084</v>
      </c>
      <c r="H4914" s="193">
        <f t="shared" si="789"/>
        <v>8.3413139054418757</v>
      </c>
      <c r="I4914" s="193">
        <f t="shared" si="789"/>
        <v>8.6497622205831526</v>
      </c>
      <c r="J4914" s="193">
        <f t="shared" si="789"/>
        <v>8.9696164562055465</v>
      </c>
      <c r="K4914" s="193">
        <f>MAX(0,(F4914-'2031 forecast'!$C$10))</f>
        <v>2.0200226117061479</v>
      </c>
      <c r="L4914" s="193">
        <f>MAX(0,(G4914-'2031 forecast'!$C$10))</f>
        <v>2.3068647785658083</v>
      </c>
      <c r="M4914" s="193">
        <f>MAX(0,(H4914-'2031 forecast'!$C$10))</f>
        <v>2.6043139054418756</v>
      </c>
      <c r="N4914" s="193">
        <f>MAX(0,(I4914-'2031 forecast'!$C$10))</f>
        <v>2.9127622205831525</v>
      </c>
      <c r="O4914" s="193">
        <f>MAX(0,(J4914-'2031 forecast'!$C$10))</f>
        <v>3.2326164562055464</v>
      </c>
      <c r="P4914" s="175">
        <f t="shared" si="786"/>
        <v>6</v>
      </c>
      <c r="Q4914" s="175" t="str">
        <f t="shared" si="787"/>
        <v/>
      </c>
    </row>
    <row r="4915" spans="1:17" s="1" customFormat="1" x14ac:dyDescent="0.3">
      <c r="A4915" s="189">
        <f t="shared" si="785"/>
        <v>44035.624999988089</v>
      </c>
      <c r="B4915" s="190">
        <f t="shared" si="781"/>
        <v>44035</v>
      </c>
      <c r="C4915" s="1">
        <f t="shared" si="782"/>
        <v>15</v>
      </c>
      <c r="D4915" s="191">
        <v>5.3005743017933442</v>
      </c>
      <c r="E4915" s="192">
        <f t="shared" si="783"/>
        <v>1.8405527096125387E-4</v>
      </c>
      <c r="F4915" s="193">
        <f t="shared" si="784"/>
        <v>7.9029579140971444</v>
      </c>
      <c r="G4915" s="193">
        <f t="shared" si="789"/>
        <v>8.1951965327211678</v>
      </c>
      <c r="H4915" s="193">
        <f t="shared" si="789"/>
        <v>8.498241663431374</v>
      </c>
      <c r="I4915" s="193">
        <f t="shared" si="789"/>
        <v>8.8124929135897805</v>
      </c>
      <c r="J4915" s="193">
        <f t="shared" si="789"/>
        <v>9.1383646673932031</v>
      </c>
      <c r="K4915" s="193">
        <f>MAX(0,(F4915-'2031 forecast'!$C$10))</f>
        <v>2.1659579140971443</v>
      </c>
      <c r="L4915" s="193">
        <f>MAX(0,(G4915-'2031 forecast'!$C$10))</f>
        <v>2.4581965327211677</v>
      </c>
      <c r="M4915" s="193">
        <f>MAX(0,(H4915-'2031 forecast'!$C$10))</f>
        <v>2.7612416634313739</v>
      </c>
      <c r="N4915" s="193">
        <f>MAX(0,(I4915-'2031 forecast'!$C$10))</f>
        <v>3.0754929135897804</v>
      </c>
      <c r="O4915" s="193">
        <f>MAX(0,(J4915-'2031 forecast'!$C$10))</f>
        <v>3.401364667393203</v>
      </c>
      <c r="P4915" s="175">
        <f t="shared" si="786"/>
        <v>7</v>
      </c>
      <c r="Q4915" s="175" t="str">
        <f t="shared" si="787"/>
        <v/>
      </c>
    </row>
    <row r="4916" spans="1:17" s="1" customFormat="1" x14ac:dyDescent="0.3">
      <c r="A4916" s="189">
        <f t="shared" si="785"/>
        <v>44035.666666654753</v>
      </c>
      <c r="B4916" s="190">
        <f t="shared" si="781"/>
        <v>44035</v>
      </c>
      <c r="C4916" s="1">
        <f t="shared" si="782"/>
        <v>16</v>
      </c>
      <c r="D4916" s="191">
        <v>5.4135126747008737</v>
      </c>
      <c r="E4916" s="192">
        <f t="shared" si="783"/>
        <v>1.8797690315503063E-4</v>
      </c>
      <c r="F4916" s="193">
        <f t="shared" si="784"/>
        <v>8.0713448014713762</v>
      </c>
      <c r="G4916" s="193">
        <f t="shared" si="789"/>
        <v>8.3698100952081269</v>
      </c>
      <c r="H4916" s="193">
        <f t="shared" si="789"/>
        <v>8.679312153419259</v>
      </c>
      <c r="I4916" s="193">
        <f t="shared" si="789"/>
        <v>9.0002590978282004</v>
      </c>
      <c r="J4916" s="193">
        <f t="shared" si="789"/>
        <v>9.3330741418405037</v>
      </c>
      <c r="K4916" s="193">
        <f>MAX(0,(F4916-'2031 forecast'!$C$10))</f>
        <v>2.3343448014713761</v>
      </c>
      <c r="L4916" s="193">
        <f>MAX(0,(G4916-'2031 forecast'!$C$10))</f>
        <v>2.6328100952081268</v>
      </c>
      <c r="M4916" s="193">
        <f>MAX(0,(H4916-'2031 forecast'!$C$10))</f>
        <v>2.9423121534192589</v>
      </c>
      <c r="N4916" s="193">
        <f>MAX(0,(I4916-'2031 forecast'!$C$10))</f>
        <v>3.2632590978282003</v>
      </c>
      <c r="O4916" s="193">
        <f>MAX(0,(J4916-'2031 forecast'!$C$10))</f>
        <v>3.5960741418405036</v>
      </c>
      <c r="P4916" s="175">
        <f t="shared" si="786"/>
        <v>8</v>
      </c>
      <c r="Q4916" s="175" t="str">
        <f t="shared" si="787"/>
        <v/>
      </c>
    </row>
    <row r="4917" spans="1:17" s="1" customFormat="1" x14ac:dyDescent="0.3">
      <c r="A4917" s="189">
        <f t="shared" si="785"/>
        <v>44035.708333321418</v>
      </c>
      <c r="B4917" s="190">
        <f t="shared" si="781"/>
        <v>44035</v>
      </c>
      <c r="C4917" s="1">
        <f t="shared" si="782"/>
        <v>17</v>
      </c>
      <c r="D4917" s="191">
        <v>5.345749650956356</v>
      </c>
      <c r="E4917" s="192">
        <f t="shared" si="783"/>
        <v>1.8562392383876457E-4</v>
      </c>
      <c r="F4917" s="193">
        <f t="shared" si="784"/>
        <v>7.9703126690468373</v>
      </c>
      <c r="G4917" s="193">
        <f t="shared" si="789"/>
        <v>8.2650419577159511</v>
      </c>
      <c r="H4917" s="193">
        <f t="shared" si="789"/>
        <v>8.5706698594265287</v>
      </c>
      <c r="I4917" s="193">
        <f t="shared" si="789"/>
        <v>8.8875993872851478</v>
      </c>
      <c r="J4917" s="193">
        <f t="shared" si="789"/>
        <v>9.2162484571721226</v>
      </c>
      <c r="K4917" s="193">
        <f>MAX(0,(F4917-'2031 forecast'!$C$10))</f>
        <v>2.2333126690468372</v>
      </c>
      <c r="L4917" s="193">
        <f>MAX(0,(G4917-'2031 forecast'!$C$10))</f>
        <v>2.528041957715951</v>
      </c>
      <c r="M4917" s="193">
        <f>MAX(0,(H4917-'2031 forecast'!$C$10))</f>
        <v>2.8336698594265286</v>
      </c>
      <c r="N4917" s="193">
        <f>MAX(0,(I4917-'2031 forecast'!$C$10))</f>
        <v>3.1505993872851477</v>
      </c>
      <c r="O4917" s="193">
        <f>MAX(0,(J4917-'2031 forecast'!$C$10))</f>
        <v>3.4792484571721225</v>
      </c>
      <c r="P4917" s="175">
        <f t="shared" si="786"/>
        <v>9</v>
      </c>
      <c r="Q4917" s="175" t="str">
        <f t="shared" si="787"/>
        <v/>
      </c>
    </row>
    <row r="4918" spans="1:17" s="1" customFormat="1" x14ac:dyDescent="0.3">
      <c r="A4918" s="189">
        <f t="shared" si="785"/>
        <v>44035.749999988082</v>
      </c>
      <c r="B4918" s="190">
        <f t="shared" si="781"/>
        <v>44035</v>
      </c>
      <c r="C4918" s="1">
        <f t="shared" si="782"/>
        <v>18</v>
      </c>
      <c r="D4918" s="191">
        <v>5.2704574023513366</v>
      </c>
      <c r="E4918" s="192">
        <f t="shared" si="783"/>
        <v>1.8300950237624676E-4</v>
      </c>
      <c r="F4918" s="193">
        <f t="shared" si="784"/>
        <v>7.8580547441306843</v>
      </c>
      <c r="G4918" s="193">
        <f t="shared" si="789"/>
        <v>8.1486329160579807</v>
      </c>
      <c r="H4918" s="193">
        <f t="shared" si="789"/>
        <v>8.4499561994346042</v>
      </c>
      <c r="I4918" s="193">
        <f t="shared" si="789"/>
        <v>8.7624219311262035</v>
      </c>
      <c r="J4918" s="193">
        <f t="shared" si="789"/>
        <v>9.086442140873924</v>
      </c>
      <c r="K4918" s="193">
        <f>MAX(0,(F4918-'2031 forecast'!$C$10))</f>
        <v>2.1210547441306842</v>
      </c>
      <c r="L4918" s="193">
        <f>MAX(0,(G4918-'2031 forecast'!$C$10))</f>
        <v>2.4116329160579806</v>
      </c>
      <c r="M4918" s="193">
        <f>MAX(0,(H4918-'2031 forecast'!$C$10))</f>
        <v>2.7129561994346041</v>
      </c>
      <c r="N4918" s="193">
        <f>MAX(0,(I4918-'2031 forecast'!$C$10))</f>
        <v>3.0254219311262034</v>
      </c>
      <c r="O4918" s="193">
        <f>MAX(0,(J4918-'2031 forecast'!$C$10))</f>
        <v>3.3494421408739239</v>
      </c>
      <c r="P4918" s="175">
        <f t="shared" si="786"/>
        <v>10</v>
      </c>
      <c r="Q4918" s="175" t="str">
        <f t="shared" si="787"/>
        <v/>
      </c>
    </row>
    <row r="4919" spans="1:17" s="1" customFormat="1" x14ac:dyDescent="0.3">
      <c r="A4919" s="189">
        <f t="shared" si="785"/>
        <v>44035.791666654746</v>
      </c>
      <c r="B4919" s="190">
        <f t="shared" si="781"/>
        <v>44035</v>
      </c>
      <c r="C4919" s="1">
        <f t="shared" si="782"/>
        <v>19</v>
      </c>
      <c r="D4919" s="191">
        <v>4.9692884079312609</v>
      </c>
      <c r="E4919" s="192">
        <f t="shared" si="783"/>
        <v>1.7255181652617554E-4</v>
      </c>
      <c r="F4919" s="193">
        <f t="shared" si="784"/>
        <v>7.4090230444660747</v>
      </c>
      <c r="G4919" s="193">
        <f t="shared" si="789"/>
        <v>7.6829967494260973</v>
      </c>
      <c r="H4919" s="193">
        <f t="shared" si="789"/>
        <v>7.9671015594669141</v>
      </c>
      <c r="I4919" s="193">
        <f t="shared" si="789"/>
        <v>8.2617121064904211</v>
      </c>
      <c r="J4919" s="193">
        <f t="shared" si="789"/>
        <v>8.5672168756811296</v>
      </c>
      <c r="K4919" s="193">
        <f>MAX(0,(F4919-'2031 forecast'!$C$10))</f>
        <v>1.6720230444660746</v>
      </c>
      <c r="L4919" s="193">
        <f>MAX(0,(G4919-'2031 forecast'!$C$10))</f>
        <v>1.9459967494260972</v>
      </c>
      <c r="M4919" s="193">
        <f>MAX(0,(H4919-'2031 forecast'!$C$10))</f>
        <v>2.230101559466914</v>
      </c>
      <c r="N4919" s="193">
        <f>MAX(0,(I4919-'2031 forecast'!$C$10))</f>
        <v>2.524712106490421</v>
      </c>
      <c r="O4919" s="193">
        <f>MAX(0,(J4919-'2031 forecast'!$C$10))</f>
        <v>2.8302168756811295</v>
      </c>
      <c r="P4919" s="175">
        <f t="shared" si="786"/>
        <v>11</v>
      </c>
      <c r="Q4919" s="175" t="str">
        <f t="shared" si="787"/>
        <v/>
      </c>
    </row>
    <row r="4920" spans="1:17" s="1" customFormat="1" x14ac:dyDescent="0.3">
      <c r="A4920" s="189">
        <f t="shared" si="785"/>
        <v>44035.83333332141</v>
      </c>
      <c r="B4920" s="190">
        <f t="shared" si="781"/>
        <v>44035</v>
      </c>
      <c r="C4920" s="1">
        <f t="shared" si="782"/>
        <v>20</v>
      </c>
      <c r="D4920" s="191">
        <v>4.5928271649061649</v>
      </c>
      <c r="E4920" s="192">
        <f t="shared" si="783"/>
        <v>1.5947970921358645E-4</v>
      </c>
      <c r="F4920" s="193">
        <f t="shared" si="784"/>
        <v>6.8477334198853104</v>
      </c>
      <c r="G4920" s="193">
        <f t="shared" si="789"/>
        <v>7.1009515411362401</v>
      </c>
      <c r="H4920" s="193">
        <f t="shared" si="789"/>
        <v>7.3635332595072986</v>
      </c>
      <c r="I4920" s="193">
        <f t="shared" si="789"/>
        <v>7.6358248256956909</v>
      </c>
      <c r="J4920" s="193">
        <f t="shared" si="789"/>
        <v>7.9181852941901338</v>
      </c>
      <c r="K4920" s="193">
        <f>MAX(0,(F4920-'2031 forecast'!$C$10))</f>
        <v>1.1107334198853103</v>
      </c>
      <c r="L4920" s="193">
        <f>MAX(0,(G4920-'2031 forecast'!$C$10))</f>
        <v>1.36395154113624</v>
      </c>
      <c r="M4920" s="193">
        <f>MAX(0,(H4920-'2031 forecast'!$C$10))</f>
        <v>1.6265332595072985</v>
      </c>
      <c r="N4920" s="193">
        <f>MAX(0,(I4920-'2031 forecast'!$C$10))</f>
        <v>1.8988248256956908</v>
      </c>
      <c r="O4920" s="193">
        <f>MAX(0,(J4920-'2031 forecast'!$C$10))</f>
        <v>2.1811852941901337</v>
      </c>
      <c r="P4920" s="175">
        <f t="shared" si="786"/>
        <v>12</v>
      </c>
      <c r="Q4920" s="175" t="str">
        <f t="shared" si="787"/>
        <v/>
      </c>
    </row>
    <row r="4921" spans="1:17" s="1" customFormat="1" x14ac:dyDescent="0.3">
      <c r="A4921" s="189">
        <f t="shared" si="785"/>
        <v>44035.874999988075</v>
      </c>
      <c r="B4921" s="190">
        <f t="shared" si="781"/>
        <v>44035</v>
      </c>
      <c r="C4921" s="1">
        <f t="shared" si="782"/>
        <v>21</v>
      </c>
      <c r="D4921" s="191">
        <v>4.2841289456255867</v>
      </c>
      <c r="E4921" s="192">
        <f t="shared" si="783"/>
        <v>1.4876058121726342E-4</v>
      </c>
      <c r="F4921" s="193">
        <f t="shared" si="784"/>
        <v>6.387475927729084</v>
      </c>
      <c r="G4921" s="193">
        <f t="shared" si="789"/>
        <v>6.6236744703385577</v>
      </c>
      <c r="H4921" s="193">
        <f t="shared" si="789"/>
        <v>6.8686072535404143</v>
      </c>
      <c r="I4921" s="193">
        <f t="shared" si="789"/>
        <v>7.1225972554440125</v>
      </c>
      <c r="J4921" s="193">
        <f t="shared" si="789"/>
        <v>7.3859793973675183</v>
      </c>
      <c r="K4921" s="193">
        <f>MAX(0,(F4921-'2031 forecast'!$C$10))</f>
        <v>0.65047592772908391</v>
      </c>
      <c r="L4921" s="193">
        <f>MAX(0,(G4921-'2031 forecast'!$C$10))</f>
        <v>0.88667447033855762</v>
      </c>
      <c r="M4921" s="193">
        <f>MAX(0,(H4921-'2031 forecast'!$C$10))</f>
        <v>1.1316072535404142</v>
      </c>
      <c r="N4921" s="193">
        <f>MAX(0,(I4921-'2031 forecast'!$C$10))</f>
        <v>1.3855972554440124</v>
      </c>
      <c r="O4921" s="193">
        <f>MAX(0,(J4921-'2031 forecast'!$C$10))</f>
        <v>1.6489793973675182</v>
      </c>
      <c r="P4921" s="175">
        <f t="shared" si="786"/>
        <v>13</v>
      </c>
      <c r="Q4921" s="175" t="str">
        <f t="shared" si="787"/>
        <v/>
      </c>
    </row>
    <row r="4922" spans="1:17" s="1" customFormat="1" x14ac:dyDescent="0.3">
      <c r="A4922" s="189">
        <f t="shared" si="785"/>
        <v>44035.916666654739</v>
      </c>
      <c r="B4922" s="190">
        <f t="shared" si="781"/>
        <v>44035</v>
      </c>
      <c r="C4922" s="1">
        <f t="shared" si="782"/>
        <v>22</v>
      </c>
      <c r="D4922" s="191">
        <v>4.0958983241130396</v>
      </c>
      <c r="E4922" s="192">
        <f t="shared" si="783"/>
        <v>1.4222452756096894E-4</v>
      </c>
      <c r="F4922" s="193">
        <f t="shared" si="784"/>
        <v>6.1068311154387045</v>
      </c>
      <c r="G4922" s="193">
        <f t="shared" si="789"/>
        <v>6.3326518661936317</v>
      </c>
      <c r="H4922" s="193">
        <f t="shared" si="789"/>
        <v>6.5668231035606084</v>
      </c>
      <c r="I4922" s="193">
        <f t="shared" si="789"/>
        <v>6.80965361504665</v>
      </c>
      <c r="J4922" s="193">
        <f t="shared" si="789"/>
        <v>7.0614636066220227</v>
      </c>
      <c r="K4922" s="193">
        <f>MAX(0,(F4922-'2031 forecast'!$C$10))</f>
        <v>0.36983111543870439</v>
      </c>
      <c r="L4922" s="193">
        <f>MAX(0,(G4922-'2031 forecast'!$C$10))</f>
        <v>0.59565186619363164</v>
      </c>
      <c r="M4922" s="193">
        <f>MAX(0,(H4922-'2031 forecast'!$C$10))</f>
        <v>0.82982310356060829</v>
      </c>
      <c r="N4922" s="193">
        <f>MAX(0,(I4922-'2031 forecast'!$C$10))</f>
        <v>1.0726536150466499</v>
      </c>
      <c r="O4922" s="193">
        <f>MAX(0,(J4922-'2031 forecast'!$C$10))</f>
        <v>1.3244636066220226</v>
      </c>
      <c r="P4922" s="175">
        <f t="shared" si="786"/>
        <v>14</v>
      </c>
      <c r="Q4922" s="175">
        <f t="shared" si="787"/>
        <v>14</v>
      </c>
    </row>
    <row r="4923" spans="1:17" s="1" customFormat="1" x14ac:dyDescent="0.3">
      <c r="A4923" s="189">
        <f t="shared" si="785"/>
        <v>44035.958333321403</v>
      </c>
      <c r="B4923" s="190">
        <f t="shared" si="781"/>
        <v>44035</v>
      </c>
      <c r="C4923" s="1">
        <f t="shared" si="782"/>
        <v>23</v>
      </c>
      <c r="D4923" s="191">
        <v>3.6140279330409166</v>
      </c>
      <c r="E4923" s="192">
        <f t="shared" si="783"/>
        <v>1.254922302008549E-4</v>
      </c>
      <c r="F4923" s="193">
        <f t="shared" si="784"/>
        <v>5.388380395975326</v>
      </c>
      <c r="G4923" s="193">
        <f t="shared" si="789"/>
        <v>5.5876339995826143</v>
      </c>
      <c r="H4923" s="193">
        <f t="shared" si="789"/>
        <v>5.7942556796122995</v>
      </c>
      <c r="I4923" s="193">
        <f t="shared" si="789"/>
        <v>6.008517895629395</v>
      </c>
      <c r="J4923" s="193">
        <f t="shared" si="789"/>
        <v>6.2307031823135475</v>
      </c>
      <c r="K4923" s="193">
        <f>MAX(0,(F4923-'2031 forecast'!$C$10))</f>
        <v>0</v>
      </c>
      <c r="L4923" s="193">
        <f>MAX(0,(G4923-'2031 forecast'!$C$10))</f>
        <v>0</v>
      </c>
      <c r="M4923" s="193">
        <f>MAX(0,(H4923-'2031 forecast'!$C$10))</f>
        <v>5.7255679612299382E-2</v>
      </c>
      <c r="N4923" s="193">
        <f>MAX(0,(I4923-'2031 forecast'!$C$10))</f>
        <v>0.27151789562939488</v>
      </c>
      <c r="O4923" s="193">
        <f>MAX(0,(J4923-'2031 forecast'!$C$10))</f>
        <v>0.49370318231354737</v>
      </c>
      <c r="P4923" s="175" t="str">
        <f t="shared" si="786"/>
        <v/>
      </c>
      <c r="Q4923" s="175" t="str">
        <f t="shared" si="787"/>
        <v/>
      </c>
    </row>
    <row r="4924" spans="1:17" s="1" customFormat="1" x14ac:dyDescent="0.3">
      <c r="A4924" s="189">
        <f t="shared" si="785"/>
        <v>44035.999999988067</v>
      </c>
      <c r="B4924" s="190">
        <f t="shared" si="781"/>
        <v>44035</v>
      </c>
      <c r="C4924" s="1">
        <f t="shared" si="782"/>
        <v>0</v>
      </c>
      <c r="D4924" s="191">
        <v>3.2149790154343161</v>
      </c>
      <c r="E4924" s="192">
        <f t="shared" si="783"/>
        <v>1.1163579644951055E-4</v>
      </c>
      <c r="F4924" s="193">
        <f t="shared" si="784"/>
        <v>4.7934133939197183</v>
      </c>
      <c r="G4924" s="193">
        <f t="shared" si="789"/>
        <v>4.9706660787953689</v>
      </c>
      <c r="H4924" s="193">
        <f t="shared" si="789"/>
        <v>5.1544732816551102</v>
      </c>
      <c r="I4924" s="193">
        <f t="shared" si="789"/>
        <v>5.3450773779869847</v>
      </c>
      <c r="J4924" s="193">
        <f t="shared" si="789"/>
        <v>5.5427297059330956</v>
      </c>
      <c r="K4924" s="193">
        <f>MAX(0,(F4924-'2031 forecast'!$C$10))</f>
        <v>0</v>
      </c>
      <c r="L4924" s="193">
        <f>MAX(0,(G4924-'2031 forecast'!$C$10))</f>
        <v>0</v>
      </c>
      <c r="M4924" s="193">
        <f>MAX(0,(H4924-'2031 forecast'!$C$10))</f>
        <v>0</v>
      </c>
      <c r="N4924" s="193">
        <f>MAX(0,(I4924-'2031 forecast'!$C$10))</f>
        <v>0</v>
      </c>
      <c r="O4924" s="193">
        <f>MAX(0,(J4924-'2031 forecast'!$C$10))</f>
        <v>0</v>
      </c>
      <c r="P4924" s="175" t="str">
        <f t="shared" si="786"/>
        <v/>
      </c>
      <c r="Q4924" s="175" t="str">
        <f t="shared" si="787"/>
        <v/>
      </c>
    </row>
    <row r="4925" spans="1:17" s="1" customFormat="1" x14ac:dyDescent="0.3">
      <c r="A4925" s="189">
        <f t="shared" si="785"/>
        <v>44036.041666654732</v>
      </c>
      <c r="B4925" s="190">
        <f t="shared" si="781"/>
        <v>44036</v>
      </c>
      <c r="C4925" s="1">
        <f t="shared" si="782"/>
        <v>1</v>
      </c>
      <c r="D4925" s="191">
        <v>2.9891022696192584</v>
      </c>
      <c r="E4925" s="192">
        <f t="shared" si="783"/>
        <v>1.037925320619571E-4</v>
      </c>
      <c r="F4925" s="193">
        <f t="shared" si="784"/>
        <v>4.4566396191712601</v>
      </c>
      <c r="G4925" s="193">
        <f t="shared" ref="G4925:J4944" si="790">$E4925*G$2</f>
        <v>4.6214389538214551</v>
      </c>
      <c r="H4925" s="193">
        <f t="shared" si="790"/>
        <v>4.7923323016793411</v>
      </c>
      <c r="I4925" s="193">
        <f t="shared" si="790"/>
        <v>4.9695450095101465</v>
      </c>
      <c r="J4925" s="193">
        <f t="shared" si="790"/>
        <v>5.1533107570384979</v>
      </c>
      <c r="K4925" s="193">
        <f>MAX(0,(F4925-'2031 forecast'!$C$10))</f>
        <v>0</v>
      </c>
      <c r="L4925" s="193">
        <f>MAX(0,(G4925-'2031 forecast'!$C$10))</f>
        <v>0</v>
      </c>
      <c r="M4925" s="193">
        <f>MAX(0,(H4925-'2031 forecast'!$C$10))</f>
        <v>0</v>
      </c>
      <c r="N4925" s="193">
        <f>MAX(0,(I4925-'2031 forecast'!$C$10))</f>
        <v>0</v>
      </c>
      <c r="O4925" s="193">
        <f>MAX(0,(J4925-'2031 forecast'!$C$10))</f>
        <v>0</v>
      </c>
      <c r="P4925" s="175" t="str">
        <f t="shared" si="786"/>
        <v/>
      </c>
      <c r="Q4925" s="175" t="str">
        <f t="shared" si="787"/>
        <v/>
      </c>
    </row>
    <row r="4926" spans="1:17" s="1" customFormat="1" x14ac:dyDescent="0.3">
      <c r="A4926" s="189">
        <f t="shared" si="785"/>
        <v>44036.083333321396</v>
      </c>
      <c r="B4926" s="190">
        <f t="shared" si="781"/>
        <v>44036</v>
      </c>
      <c r="C4926" s="1">
        <f t="shared" si="782"/>
        <v>2</v>
      </c>
      <c r="D4926" s="191">
        <v>2.8535762221302239</v>
      </c>
      <c r="E4926" s="192">
        <f t="shared" si="783"/>
        <v>9.908657342942503E-5</v>
      </c>
      <c r="F4926" s="193">
        <f t="shared" si="784"/>
        <v>4.2545753543221849</v>
      </c>
      <c r="G4926" s="193">
        <f t="shared" si="790"/>
        <v>4.411902678837107</v>
      </c>
      <c r="H4926" s="193">
        <f t="shared" si="790"/>
        <v>4.5750477136938787</v>
      </c>
      <c r="I4926" s="193">
        <f t="shared" si="790"/>
        <v>4.7442255884240438</v>
      </c>
      <c r="J4926" s="193">
        <f t="shared" si="790"/>
        <v>4.9196593877017394</v>
      </c>
      <c r="K4926" s="193">
        <f>MAX(0,(F4926-'2031 forecast'!$C$10))</f>
        <v>0</v>
      </c>
      <c r="L4926" s="193">
        <f>MAX(0,(G4926-'2031 forecast'!$C$10))</f>
        <v>0</v>
      </c>
      <c r="M4926" s="193">
        <f>MAX(0,(H4926-'2031 forecast'!$C$10))</f>
        <v>0</v>
      </c>
      <c r="N4926" s="193">
        <f>MAX(0,(I4926-'2031 forecast'!$C$10))</f>
        <v>0</v>
      </c>
      <c r="O4926" s="193">
        <f>MAX(0,(J4926-'2031 forecast'!$C$10))</f>
        <v>0</v>
      </c>
      <c r="P4926" s="175" t="str">
        <f t="shared" si="786"/>
        <v/>
      </c>
      <c r="Q4926" s="175" t="str">
        <f t="shared" si="787"/>
        <v/>
      </c>
    </row>
    <row r="4927" spans="1:17" s="1" customFormat="1" x14ac:dyDescent="0.3">
      <c r="A4927" s="189">
        <f t="shared" si="785"/>
        <v>44036.12499998806</v>
      </c>
      <c r="B4927" s="190">
        <f t="shared" si="781"/>
        <v>44036</v>
      </c>
      <c r="C4927" s="1">
        <f t="shared" si="782"/>
        <v>3</v>
      </c>
      <c r="D4927" s="191">
        <v>2.7556962989436995</v>
      </c>
      <c r="E4927" s="192">
        <f t="shared" si="783"/>
        <v>9.5687825528151894E-5</v>
      </c>
      <c r="F4927" s="193">
        <f t="shared" si="784"/>
        <v>4.1086400519311868</v>
      </c>
      <c r="G4927" s="193">
        <f t="shared" si="790"/>
        <v>4.2605709246817449</v>
      </c>
      <c r="H4927" s="193">
        <f t="shared" si="790"/>
        <v>4.4181199557043804</v>
      </c>
      <c r="I4927" s="193">
        <f t="shared" si="790"/>
        <v>4.5814948954174151</v>
      </c>
      <c r="J4927" s="193">
        <f t="shared" si="790"/>
        <v>4.750911176514081</v>
      </c>
      <c r="K4927" s="193">
        <f>MAX(0,(F4927-'2031 forecast'!$C$10))</f>
        <v>0</v>
      </c>
      <c r="L4927" s="193">
        <f>MAX(0,(G4927-'2031 forecast'!$C$10))</f>
        <v>0</v>
      </c>
      <c r="M4927" s="193">
        <f>MAX(0,(H4927-'2031 forecast'!$C$10))</f>
        <v>0</v>
      </c>
      <c r="N4927" s="193">
        <f>MAX(0,(I4927-'2031 forecast'!$C$10))</f>
        <v>0</v>
      </c>
      <c r="O4927" s="193">
        <f>MAX(0,(J4927-'2031 forecast'!$C$10))</f>
        <v>0</v>
      </c>
      <c r="P4927" s="175" t="str">
        <f t="shared" si="786"/>
        <v/>
      </c>
      <c r="Q4927" s="175" t="str">
        <f t="shared" si="787"/>
        <v/>
      </c>
    </row>
    <row r="4928" spans="1:17" s="1" customFormat="1" x14ac:dyDescent="0.3">
      <c r="A4928" s="189">
        <f t="shared" si="785"/>
        <v>44036.166666654724</v>
      </c>
      <c r="B4928" s="190">
        <f t="shared" si="781"/>
        <v>44036</v>
      </c>
      <c r="C4928" s="1">
        <f t="shared" si="782"/>
        <v>4</v>
      </c>
      <c r="D4928" s="191">
        <v>2.6804040503386801</v>
      </c>
      <c r="E4928" s="192">
        <f t="shared" si="783"/>
        <v>9.3073404065634069E-5</v>
      </c>
      <c r="F4928" s="193">
        <f t="shared" si="784"/>
        <v>3.9963821270150337</v>
      </c>
      <c r="G4928" s="193">
        <f t="shared" si="790"/>
        <v>4.1441618830237728</v>
      </c>
      <c r="H4928" s="193">
        <f t="shared" si="790"/>
        <v>4.2974062957124568</v>
      </c>
      <c r="I4928" s="193">
        <f t="shared" si="790"/>
        <v>4.456317439258469</v>
      </c>
      <c r="J4928" s="193">
        <f t="shared" si="790"/>
        <v>4.6211048602158815</v>
      </c>
      <c r="K4928" s="193">
        <f>MAX(0,(F4928-'2031 forecast'!$C$10))</f>
        <v>0</v>
      </c>
      <c r="L4928" s="193">
        <f>MAX(0,(G4928-'2031 forecast'!$C$10))</f>
        <v>0</v>
      </c>
      <c r="M4928" s="193">
        <f>MAX(0,(H4928-'2031 forecast'!$C$10))</f>
        <v>0</v>
      </c>
      <c r="N4928" s="193">
        <f>MAX(0,(I4928-'2031 forecast'!$C$10))</f>
        <v>0</v>
      </c>
      <c r="O4928" s="193">
        <f>MAX(0,(J4928-'2031 forecast'!$C$10))</f>
        <v>0</v>
      </c>
      <c r="P4928" s="175" t="str">
        <f t="shared" si="786"/>
        <v/>
      </c>
      <c r="Q4928" s="175" t="str">
        <f t="shared" si="787"/>
        <v/>
      </c>
    </row>
    <row r="4929" spans="1:17" s="1" customFormat="1" x14ac:dyDescent="0.3">
      <c r="A4929" s="189">
        <f t="shared" si="785"/>
        <v>44036.208333321389</v>
      </c>
      <c r="B4929" s="190">
        <f t="shared" si="781"/>
        <v>44036</v>
      </c>
      <c r="C4929" s="1">
        <f t="shared" si="782"/>
        <v>5</v>
      </c>
      <c r="D4929" s="191">
        <v>2.7331086243621936</v>
      </c>
      <c r="E4929" s="192">
        <f t="shared" si="783"/>
        <v>9.4903499089396543E-5</v>
      </c>
      <c r="F4929" s="193">
        <f t="shared" si="784"/>
        <v>4.0749626744563407</v>
      </c>
      <c r="G4929" s="193">
        <f t="shared" si="790"/>
        <v>4.2256482121843533</v>
      </c>
      <c r="H4929" s="193">
        <f t="shared" si="790"/>
        <v>4.3819058577068031</v>
      </c>
      <c r="I4929" s="193">
        <f t="shared" si="790"/>
        <v>4.5439416585697314</v>
      </c>
      <c r="J4929" s="193">
        <f t="shared" si="790"/>
        <v>4.7119692816246213</v>
      </c>
      <c r="K4929" s="193">
        <f>MAX(0,(F4929-'2031 forecast'!$C$10))</f>
        <v>0</v>
      </c>
      <c r="L4929" s="193">
        <f>MAX(0,(G4929-'2031 forecast'!$C$10))</f>
        <v>0</v>
      </c>
      <c r="M4929" s="193">
        <f>MAX(0,(H4929-'2031 forecast'!$C$10))</f>
        <v>0</v>
      </c>
      <c r="N4929" s="193">
        <f>MAX(0,(I4929-'2031 forecast'!$C$10))</f>
        <v>0</v>
      </c>
      <c r="O4929" s="193">
        <f>MAX(0,(J4929-'2031 forecast'!$C$10))</f>
        <v>0</v>
      </c>
      <c r="P4929" s="175" t="str">
        <f t="shared" si="786"/>
        <v/>
      </c>
      <c r="Q4929" s="175" t="str">
        <f t="shared" si="787"/>
        <v/>
      </c>
    </row>
    <row r="4930" spans="1:17" s="1" customFormat="1" x14ac:dyDescent="0.3">
      <c r="A4930" s="189">
        <f t="shared" si="785"/>
        <v>44036.249999988053</v>
      </c>
      <c r="B4930" s="190">
        <f t="shared" si="781"/>
        <v>44036</v>
      </c>
      <c r="C4930" s="1">
        <f t="shared" si="782"/>
        <v>6</v>
      </c>
      <c r="D4930" s="191">
        <v>3.0342776187822702</v>
      </c>
      <c r="E4930" s="192">
        <f t="shared" si="783"/>
        <v>1.0536118493946779E-4</v>
      </c>
      <c r="F4930" s="193">
        <f t="shared" si="784"/>
        <v>4.5239943741209521</v>
      </c>
      <c r="G4930" s="193">
        <f t="shared" si="790"/>
        <v>4.6912843788162375</v>
      </c>
      <c r="H4930" s="193">
        <f t="shared" si="790"/>
        <v>4.8647604976744949</v>
      </c>
      <c r="I4930" s="193">
        <f t="shared" si="790"/>
        <v>5.0446514832055147</v>
      </c>
      <c r="J4930" s="193">
        <f t="shared" si="790"/>
        <v>5.2311945468174175</v>
      </c>
      <c r="K4930" s="193">
        <f>MAX(0,(F4930-'2031 forecast'!$C$10))</f>
        <v>0</v>
      </c>
      <c r="L4930" s="193">
        <f>MAX(0,(G4930-'2031 forecast'!$C$10))</f>
        <v>0</v>
      </c>
      <c r="M4930" s="193">
        <f>MAX(0,(H4930-'2031 forecast'!$C$10))</f>
        <v>0</v>
      </c>
      <c r="N4930" s="193">
        <f>MAX(0,(I4930-'2031 forecast'!$C$10))</f>
        <v>0</v>
      </c>
      <c r="O4930" s="193">
        <f>MAX(0,(J4930-'2031 forecast'!$C$10))</f>
        <v>0</v>
      </c>
      <c r="P4930" s="175" t="str">
        <f t="shared" si="786"/>
        <v/>
      </c>
      <c r="Q4930" s="175" t="str">
        <f t="shared" si="787"/>
        <v/>
      </c>
    </row>
    <row r="4931" spans="1:17" s="1" customFormat="1" x14ac:dyDescent="0.3">
      <c r="A4931" s="189">
        <f t="shared" si="785"/>
        <v>44036.291666654717</v>
      </c>
      <c r="B4931" s="190">
        <f t="shared" si="781"/>
        <v>44036</v>
      </c>
      <c r="C4931" s="1">
        <f t="shared" si="782"/>
        <v>7</v>
      </c>
      <c r="D4931" s="191">
        <v>3.3279173883418443</v>
      </c>
      <c r="E4931" s="192">
        <f t="shared" si="783"/>
        <v>1.1555742864328724E-4</v>
      </c>
      <c r="F4931" s="193">
        <f t="shared" si="784"/>
        <v>4.9618002812939466</v>
      </c>
      <c r="G4931" s="193">
        <f t="shared" si="790"/>
        <v>5.1452796412823245</v>
      </c>
      <c r="H4931" s="193">
        <f t="shared" si="790"/>
        <v>5.3355437716429934</v>
      </c>
      <c r="I4931" s="193">
        <f t="shared" si="790"/>
        <v>5.532843562225402</v>
      </c>
      <c r="J4931" s="193">
        <f t="shared" si="790"/>
        <v>5.7374391803803926</v>
      </c>
      <c r="K4931" s="193">
        <f>MAX(0,(F4931-'2031 forecast'!$C$10))</f>
        <v>0</v>
      </c>
      <c r="L4931" s="193">
        <f>MAX(0,(G4931-'2031 forecast'!$C$10))</f>
        <v>0</v>
      </c>
      <c r="M4931" s="193">
        <f>MAX(0,(H4931-'2031 forecast'!$C$10))</f>
        <v>0</v>
      </c>
      <c r="N4931" s="193">
        <f>MAX(0,(I4931-'2031 forecast'!$C$10))</f>
        <v>0</v>
      </c>
      <c r="O4931" s="193">
        <f>MAX(0,(J4931-'2031 forecast'!$C$10))</f>
        <v>4.3918038039247875E-4</v>
      </c>
      <c r="P4931" s="175" t="str">
        <f t="shared" si="786"/>
        <v/>
      </c>
      <c r="Q4931" s="175" t="str">
        <f t="shared" si="787"/>
        <v/>
      </c>
    </row>
    <row r="4932" spans="1:17" s="1" customFormat="1" x14ac:dyDescent="0.3">
      <c r="A4932" s="189">
        <f t="shared" si="785"/>
        <v>44036.333333321381</v>
      </c>
      <c r="B4932" s="190">
        <f t="shared" si="781"/>
        <v>44036</v>
      </c>
      <c r="C4932" s="1">
        <f t="shared" si="782"/>
        <v>8</v>
      </c>
      <c r="D4932" s="191">
        <v>3.742024755669449</v>
      </c>
      <c r="E4932" s="192">
        <f t="shared" si="783"/>
        <v>1.299367466871352E-4</v>
      </c>
      <c r="F4932" s="193">
        <f t="shared" si="784"/>
        <v>5.5792188683327861</v>
      </c>
      <c r="G4932" s="193">
        <f t="shared" si="790"/>
        <v>5.7855293704011661</v>
      </c>
      <c r="H4932" s="193">
        <f t="shared" si="790"/>
        <v>5.9994689015985694</v>
      </c>
      <c r="I4932" s="193">
        <f t="shared" si="790"/>
        <v>6.2213195710996043</v>
      </c>
      <c r="J4932" s="193">
        <f t="shared" si="790"/>
        <v>6.4513739200204867</v>
      </c>
      <c r="K4932" s="193">
        <f>MAX(0,(F4932-'2031 forecast'!$C$10))</f>
        <v>0</v>
      </c>
      <c r="L4932" s="193">
        <f>MAX(0,(G4932-'2031 forecast'!$C$10))</f>
        <v>4.8529370401166005E-2</v>
      </c>
      <c r="M4932" s="193">
        <f>MAX(0,(H4932-'2031 forecast'!$C$10))</f>
        <v>0.26246890159856928</v>
      </c>
      <c r="N4932" s="193">
        <f>MAX(0,(I4932-'2031 forecast'!$C$10))</f>
        <v>0.48431957109960422</v>
      </c>
      <c r="O4932" s="193">
        <f>MAX(0,(J4932-'2031 forecast'!$C$10))</f>
        <v>0.71437392002048661</v>
      </c>
      <c r="P4932" s="175" t="str">
        <f t="shared" si="786"/>
        <v/>
      </c>
      <c r="Q4932" s="175" t="str">
        <f t="shared" si="787"/>
        <v/>
      </c>
    </row>
    <row r="4933" spans="1:17" s="1" customFormat="1" x14ac:dyDescent="0.3">
      <c r="A4933" s="189">
        <f t="shared" si="785"/>
        <v>44036.374999988046</v>
      </c>
      <c r="B4933" s="190">
        <f t="shared" ref="B4933:B4996" si="791">INT(A4933)</f>
        <v>44036</v>
      </c>
      <c r="C4933" s="1">
        <f t="shared" ref="C4933:C4996" si="792">HOUR(A4933)</f>
        <v>9</v>
      </c>
      <c r="D4933" s="191">
        <v>4.2013074721600656</v>
      </c>
      <c r="E4933" s="192">
        <f t="shared" ref="E4933:E4996" si="793">D4933/SUM($D$4:$D$8763)</f>
        <v>1.4588471760849383E-4</v>
      </c>
      <c r="F4933" s="193">
        <f t="shared" ref="F4933:F4996" si="794">E4933*$F$2</f>
        <v>6.2639922103213159</v>
      </c>
      <c r="G4933" s="193">
        <f t="shared" si="790"/>
        <v>6.4956245245147892</v>
      </c>
      <c r="H4933" s="193">
        <f t="shared" si="790"/>
        <v>6.7358222275492983</v>
      </c>
      <c r="I4933" s="193">
        <f t="shared" si="790"/>
        <v>6.9849020536691722</v>
      </c>
      <c r="J4933" s="193">
        <f t="shared" si="790"/>
        <v>7.2431924494394986</v>
      </c>
      <c r="K4933" s="193">
        <f>MAX(0,(F4933-'2031 forecast'!$C$10))</f>
        <v>0.52699221032131582</v>
      </c>
      <c r="L4933" s="193">
        <f>MAX(0,(G4933-'2031 forecast'!$C$10))</f>
        <v>0.75862452451478912</v>
      </c>
      <c r="M4933" s="193">
        <f>MAX(0,(H4933-'2031 forecast'!$C$10))</f>
        <v>0.99882222754929817</v>
      </c>
      <c r="N4933" s="193">
        <f>MAX(0,(I4933-'2031 forecast'!$C$10))</f>
        <v>1.2479020536691721</v>
      </c>
      <c r="O4933" s="193">
        <f>MAX(0,(J4933-'2031 forecast'!$C$10))</f>
        <v>1.5061924494394985</v>
      </c>
      <c r="P4933" s="175">
        <f t="shared" si="786"/>
        <v>1</v>
      </c>
      <c r="Q4933" s="175" t="str">
        <f t="shared" si="787"/>
        <v/>
      </c>
    </row>
    <row r="4934" spans="1:17" s="1" customFormat="1" x14ac:dyDescent="0.3">
      <c r="A4934" s="189">
        <f t="shared" ref="A4934:A4997" si="795">A4933 + TIME(1,0,0)</f>
        <v>44036.41666665471</v>
      </c>
      <c r="B4934" s="190">
        <f t="shared" si="791"/>
        <v>44036</v>
      </c>
      <c r="C4934" s="1">
        <f t="shared" si="792"/>
        <v>10</v>
      </c>
      <c r="D4934" s="191">
        <v>4.3518919693701035</v>
      </c>
      <c r="E4934" s="192">
        <f t="shared" si="793"/>
        <v>1.5111356053352945E-4</v>
      </c>
      <c r="F4934" s="193">
        <f t="shared" si="794"/>
        <v>6.488508060153622</v>
      </c>
      <c r="G4934" s="193">
        <f t="shared" si="790"/>
        <v>6.7284426078307318</v>
      </c>
      <c r="H4934" s="193">
        <f t="shared" si="790"/>
        <v>6.9772495475331446</v>
      </c>
      <c r="I4934" s="193">
        <f t="shared" si="790"/>
        <v>7.2352569659870642</v>
      </c>
      <c r="J4934" s="193">
        <f t="shared" si="790"/>
        <v>7.5028050820358967</v>
      </c>
      <c r="K4934" s="193">
        <f>MAX(0,(F4934-'2031 forecast'!$C$10))</f>
        <v>0.75150806015362193</v>
      </c>
      <c r="L4934" s="193">
        <f>MAX(0,(G4934-'2031 forecast'!$C$10))</f>
        <v>0.99144260783073168</v>
      </c>
      <c r="M4934" s="193">
        <f>MAX(0,(H4934-'2031 forecast'!$C$10))</f>
        <v>1.2402495475331445</v>
      </c>
      <c r="N4934" s="193">
        <f>MAX(0,(I4934-'2031 forecast'!$C$10))</f>
        <v>1.4982569659870641</v>
      </c>
      <c r="O4934" s="193">
        <f>MAX(0,(J4934-'2031 forecast'!$C$10))</f>
        <v>1.7658050820358966</v>
      </c>
      <c r="P4934" s="175">
        <f t="shared" ref="P4934:P4997" si="796">IF(K4934&gt;0,IF(K4933&gt;0,P4933+1,1),"")</f>
        <v>2</v>
      </c>
      <c r="Q4934" s="175" t="str">
        <f t="shared" ref="Q4934:Q4997" si="797">IF(AND(K4934&gt;0,K4935=0),P4934,"")</f>
        <v/>
      </c>
    </row>
    <row r="4935" spans="1:17" s="1" customFormat="1" x14ac:dyDescent="0.3">
      <c r="A4935" s="189">
        <f t="shared" si="795"/>
        <v>44036.458333321374</v>
      </c>
      <c r="B4935" s="190">
        <f t="shared" si="791"/>
        <v>44036</v>
      </c>
      <c r="C4935" s="1">
        <f t="shared" si="792"/>
        <v>11</v>
      </c>
      <c r="D4935" s="191">
        <v>4.6831778632321885</v>
      </c>
      <c r="E4935" s="192">
        <f t="shared" si="793"/>
        <v>1.6261701496860786E-4</v>
      </c>
      <c r="F4935" s="193">
        <f t="shared" si="794"/>
        <v>6.9824429297846953</v>
      </c>
      <c r="G4935" s="193">
        <f t="shared" si="790"/>
        <v>7.2406423911258067</v>
      </c>
      <c r="H4935" s="193">
        <f t="shared" si="790"/>
        <v>7.5083896514976072</v>
      </c>
      <c r="I4935" s="193">
        <f t="shared" si="790"/>
        <v>7.7860377730864272</v>
      </c>
      <c r="J4935" s="193">
        <f t="shared" si="790"/>
        <v>8.0739528737479738</v>
      </c>
      <c r="K4935" s="193">
        <f>MAX(0,(F4935-'2031 forecast'!$C$10))</f>
        <v>1.2454429297846952</v>
      </c>
      <c r="L4935" s="193">
        <f>MAX(0,(G4935-'2031 forecast'!$C$10))</f>
        <v>1.5036423911258066</v>
      </c>
      <c r="M4935" s="193">
        <f>MAX(0,(H4935-'2031 forecast'!$C$10))</f>
        <v>1.7713896514976071</v>
      </c>
      <c r="N4935" s="193">
        <f>MAX(0,(I4935-'2031 forecast'!$C$10))</f>
        <v>2.0490377730864271</v>
      </c>
      <c r="O4935" s="193">
        <f>MAX(0,(J4935-'2031 forecast'!$C$10))</f>
        <v>2.3369528737479737</v>
      </c>
      <c r="P4935" s="175">
        <f t="shared" si="796"/>
        <v>3</v>
      </c>
      <c r="Q4935" s="175" t="str">
        <f t="shared" si="797"/>
        <v/>
      </c>
    </row>
    <row r="4936" spans="1:17" s="1" customFormat="1" x14ac:dyDescent="0.3">
      <c r="A4936" s="189">
        <f t="shared" si="795"/>
        <v>44036.499999988038</v>
      </c>
      <c r="B4936" s="190">
        <f t="shared" si="791"/>
        <v>44036</v>
      </c>
      <c r="C4936" s="1">
        <f t="shared" si="792"/>
        <v>12</v>
      </c>
      <c r="D4936" s="191">
        <v>4.9015253841867432</v>
      </c>
      <c r="E4936" s="192">
        <f t="shared" si="793"/>
        <v>1.7019883720990948E-4</v>
      </c>
      <c r="F4936" s="193">
        <f t="shared" si="794"/>
        <v>7.3079909120415367</v>
      </c>
      <c r="G4936" s="193">
        <f t="shared" si="790"/>
        <v>7.5782286119339215</v>
      </c>
      <c r="H4936" s="193">
        <f t="shared" si="790"/>
        <v>7.8584592654741829</v>
      </c>
      <c r="I4936" s="193">
        <f t="shared" si="790"/>
        <v>8.1490523959473684</v>
      </c>
      <c r="J4936" s="193">
        <f t="shared" si="790"/>
        <v>8.4503911910127503</v>
      </c>
      <c r="K4936" s="193">
        <f>MAX(0,(F4936-'2031 forecast'!$C$10))</f>
        <v>1.5709909120415366</v>
      </c>
      <c r="L4936" s="193">
        <f>MAX(0,(G4936-'2031 forecast'!$C$10))</f>
        <v>1.8412286119339214</v>
      </c>
      <c r="M4936" s="193">
        <f>MAX(0,(H4936-'2031 forecast'!$C$10))</f>
        <v>2.1214592654741828</v>
      </c>
      <c r="N4936" s="193">
        <f>MAX(0,(I4936-'2031 forecast'!$C$10))</f>
        <v>2.4120523959473683</v>
      </c>
      <c r="O4936" s="193">
        <f>MAX(0,(J4936-'2031 forecast'!$C$10))</f>
        <v>2.7133911910127502</v>
      </c>
      <c r="P4936" s="175">
        <f t="shared" si="796"/>
        <v>4</v>
      </c>
      <c r="Q4936" s="175" t="str">
        <f t="shared" si="797"/>
        <v/>
      </c>
    </row>
    <row r="4937" spans="1:17" s="1" customFormat="1" x14ac:dyDescent="0.3">
      <c r="A4937" s="189">
        <f t="shared" si="795"/>
        <v>44036.541666654703</v>
      </c>
      <c r="B4937" s="190">
        <f t="shared" si="791"/>
        <v>44036</v>
      </c>
      <c r="C4937" s="1">
        <f t="shared" si="792"/>
        <v>13</v>
      </c>
      <c r="D4937" s="191">
        <v>4.9843468576522643</v>
      </c>
      <c r="E4937" s="192">
        <f t="shared" si="793"/>
        <v>1.7307470081867908E-4</v>
      </c>
      <c r="F4937" s="193">
        <f t="shared" si="794"/>
        <v>7.4314746294493048</v>
      </c>
      <c r="G4937" s="193">
        <f t="shared" si="790"/>
        <v>7.70627855775769</v>
      </c>
      <c r="H4937" s="193">
        <f t="shared" si="790"/>
        <v>7.9912442914652981</v>
      </c>
      <c r="I4937" s="193">
        <f t="shared" si="790"/>
        <v>8.2867475977222096</v>
      </c>
      <c r="J4937" s="193">
        <f t="shared" si="790"/>
        <v>8.5931781389407682</v>
      </c>
      <c r="K4937" s="193">
        <f>MAX(0,(F4937-'2031 forecast'!$C$10))</f>
        <v>1.6944746294493047</v>
      </c>
      <c r="L4937" s="193">
        <f>MAX(0,(G4937-'2031 forecast'!$C$10))</f>
        <v>1.9692785577576899</v>
      </c>
      <c r="M4937" s="193">
        <f>MAX(0,(H4937-'2031 forecast'!$C$10))</f>
        <v>2.254244291465298</v>
      </c>
      <c r="N4937" s="193">
        <f>MAX(0,(I4937-'2031 forecast'!$C$10))</f>
        <v>2.5497475977222095</v>
      </c>
      <c r="O4937" s="193">
        <f>MAX(0,(J4937-'2031 forecast'!$C$10))</f>
        <v>2.8561781389407681</v>
      </c>
      <c r="P4937" s="175">
        <f t="shared" si="796"/>
        <v>5</v>
      </c>
      <c r="Q4937" s="175" t="str">
        <f t="shared" si="797"/>
        <v/>
      </c>
    </row>
    <row r="4938" spans="1:17" s="1" customFormat="1" x14ac:dyDescent="0.3">
      <c r="A4938" s="189">
        <f t="shared" si="795"/>
        <v>44036.583333321367</v>
      </c>
      <c r="B4938" s="190">
        <f t="shared" si="791"/>
        <v>44036</v>
      </c>
      <c r="C4938" s="1">
        <f t="shared" si="792"/>
        <v>14</v>
      </c>
      <c r="D4938" s="191">
        <v>4.9994053073732685</v>
      </c>
      <c r="E4938" s="192">
        <f t="shared" si="793"/>
        <v>1.7359758511118265E-4</v>
      </c>
      <c r="F4938" s="193">
        <f t="shared" si="794"/>
        <v>7.4539262144325349</v>
      </c>
      <c r="G4938" s="193">
        <f t="shared" si="790"/>
        <v>7.7295603660892844</v>
      </c>
      <c r="H4938" s="193">
        <f t="shared" si="790"/>
        <v>8.015387023463683</v>
      </c>
      <c r="I4938" s="193">
        <f t="shared" si="790"/>
        <v>8.3117830889539981</v>
      </c>
      <c r="J4938" s="193">
        <f t="shared" si="790"/>
        <v>8.6191394022004086</v>
      </c>
      <c r="K4938" s="193">
        <f>MAX(0,(F4938-'2031 forecast'!$C$10))</f>
        <v>1.7169262144325348</v>
      </c>
      <c r="L4938" s="193">
        <f>MAX(0,(G4938-'2031 forecast'!$C$10))</f>
        <v>1.9925603660892843</v>
      </c>
      <c r="M4938" s="193">
        <f>MAX(0,(H4938-'2031 forecast'!$C$10))</f>
        <v>2.2783870234636829</v>
      </c>
      <c r="N4938" s="193">
        <f>MAX(0,(I4938-'2031 forecast'!$C$10))</f>
        <v>2.574783088953998</v>
      </c>
      <c r="O4938" s="193">
        <f>MAX(0,(J4938-'2031 forecast'!$C$10))</f>
        <v>2.8821394022004085</v>
      </c>
      <c r="P4938" s="175">
        <f t="shared" si="796"/>
        <v>6</v>
      </c>
      <c r="Q4938" s="175" t="str">
        <f t="shared" si="797"/>
        <v/>
      </c>
    </row>
    <row r="4939" spans="1:17" s="1" customFormat="1" x14ac:dyDescent="0.3">
      <c r="A4939" s="189">
        <f t="shared" si="795"/>
        <v>44036.624999988031</v>
      </c>
      <c r="B4939" s="190">
        <f t="shared" si="791"/>
        <v>44036</v>
      </c>
      <c r="C4939" s="1">
        <f t="shared" si="792"/>
        <v>15</v>
      </c>
      <c r="D4939" s="191">
        <v>5.2328112780488274</v>
      </c>
      <c r="E4939" s="192">
        <f t="shared" si="793"/>
        <v>1.8170229164498787E-4</v>
      </c>
      <c r="F4939" s="193">
        <f t="shared" si="794"/>
        <v>7.8019257816726091</v>
      </c>
      <c r="G4939" s="193">
        <f t="shared" si="790"/>
        <v>8.0904283952289955</v>
      </c>
      <c r="H4939" s="193">
        <f t="shared" si="790"/>
        <v>8.3895993694386437</v>
      </c>
      <c r="I4939" s="193">
        <f t="shared" si="790"/>
        <v>8.6998332030467314</v>
      </c>
      <c r="J4939" s="193">
        <f t="shared" si="790"/>
        <v>9.0215389827248256</v>
      </c>
      <c r="K4939" s="193">
        <f>MAX(0,(F4939-'2031 forecast'!$C$10))</f>
        <v>2.064925781672609</v>
      </c>
      <c r="L4939" s="193">
        <f>MAX(0,(G4939-'2031 forecast'!$C$10))</f>
        <v>2.3534283952289954</v>
      </c>
      <c r="M4939" s="193">
        <f>MAX(0,(H4939-'2031 forecast'!$C$10))</f>
        <v>2.6525993694386436</v>
      </c>
      <c r="N4939" s="193">
        <f>MAX(0,(I4939-'2031 forecast'!$C$10))</f>
        <v>2.9628332030467313</v>
      </c>
      <c r="O4939" s="193">
        <f>MAX(0,(J4939-'2031 forecast'!$C$10))</f>
        <v>3.2845389827248255</v>
      </c>
      <c r="P4939" s="175">
        <f t="shared" si="796"/>
        <v>7</v>
      </c>
      <c r="Q4939" s="175" t="str">
        <f t="shared" si="797"/>
        <v/>
      </c>
    </row>
    <row r="4940" spans="1:17" s="1" customFormat="1" x14ac:dyDescent="0.3">
      <c r="A4940" s="189">
        <f t="shared" si="795"/>
        <v>44036.666666654695</v>
      </c>
      <c r="B4940" s="190">
        <f t="shared" si="791"/>
        <v>44036</v>
      </c>
      <c r="C4940" s="1">
        <f t="shared" si="792"/>
        <v>16</v>
      </c>
      <c r="D4940" s="191">
        <v>5.4059834498403712</v>
      </c>
      <c r="E4940" s="192">
        <f t="shared" si="793"/>
        <v>1.8771546100877881E-4</v>
      </c>
      <c r="F4940" s="193">
        <f t="shared" si="794"/>
        <v>8.0601190089797594</v>
      </c>
      <c r="G4940" s="193">
        <f t="shared" si="790"/>
        <v>8.3581691910423288</v>
      </c>
      <c r="H4940" s="193">
        <f t="shared" si="790"/>
        <v>8.6672407874200665</v>
      </c>
      <c r="I4940" s="193">
        <f t="shared" si="790"/>
        <v>8.9877413522123053</v>
      </c>
      <c r="J4940" s="193">
        <f t="shared" si="790"/>
        <v>9.3200935102106826</v>
      </c>
      <c r="K4940" s="193">
        <f>MAX(0,(F4940-'2031 forecast'!$C$10))</f>
        <v>2.3231190089797593</v>
      </c>
      <c r="L4940" s="193">
        <f>MAX(0,(G4940-'2031 forecast'!$C$10))</f>
        <v>2.6211691910423287</v>
      </c>
      <c r="M4940" s="193">
        <f>MAX(0,(H4940-'2031 forecast'!$C$10))</f>
        <v>2.9302407874200664</v>
      </c>
      <c r="N4940" s="193">
        <f>MAX(0,(I4940-'2031 forecast'!$C$10))</f>
        <v>3.2507413522123052</v>
      </c>
      <c r="O4940" s="193">
        <f>MAX(0,(J4940-'2031 forecast'!$C$10))</f>
        <v>3.5830935102106825</v>
      </c>
      <c r="P4940" s="175">
        <f t="shared" si="796"/>
        <v>8</v>
      </c>
      <c r="Q4940" s="175" t="str">
        <f t="shared" si="797"/>
        <v/>
      </c>
    </row>
    <row r="4941" spans="1:17" s="1" customFormat="1" x14ac:dyDescent="0.3">
      <c r="A4941" s="189">
        <f t="shared" si="795"/>
        <v>44036.70833332136</v>
      </c>
      <c r="B4941" s="190">
        <f t="shared" si="791"/>
        <v>44036</v>
      </c>
      <c r="C4941" s="1">
        <f t="shared" si="792"/>
        <v>17</v>
      </c>
      <c r="D4941" s="191">
        <v>5.1801067040253148</v>
      </c>
      <c r="E4941" s="192">
        <f t="shared" si="793"/>
        <v>1.7987219662122541E-4</v>
      </c>
      <c r="F4941" s="193">
        <f t="shared" si="794"/>
        <v>7.723345234231302</v>
      </c>
      <c r="G4941" s="193">
        <f t="shared" si="790"/>
        <v>8.0089420660684159</v>
      </c>
      <c r="H4941" s="193">
        <f t="shared" si="790"/>
        <v>8.3050998074442983</v>
      </c>
      <c r="I4941" s="193">
        <f t="shared" si="790"/>
        <v>8.6122089837354689</v>
      </c>
      <c r="J4941" s="193">
        <f t="shared" si="790"/>
        <v>8.9306745613160867</v>
      </c>
      <c r="K4941" s="193">
        <f>MAX(0,(F4941-'2031 forecast'!$C$10))</f>
        <v>1.9863452342313019</v>
      </c>
      <c r="L4941" s="193">
        <f>MAX(0,(G4941-'2031 forecast'!$C$10))</f>
        <v>2.2719420660684158</v>
      </c>
      <c r="M4941" s="193">
        <f>MAX(0,(H4941-'2031 forecast'!$C$10))</f>
        <v>2.5680998074442982</v>
      </c>
      <c r="N4941" s="193">
        <f>MAX(0,(I4941-'2031 forecast'!$C$10))</f>
        <v>2.8752089837354688</v>
      </c>
      <c r="O4941" s="193">
        <f>MAX(0,(J4941-'2031 forecast'!$C$10))</f>
        <v>3.1936745613160866</v>
      </c>
      <c r="P4941" s="175">
        <f t="shared" si="796"/>
        <v>9</v>
      </c>
      <c r="Q4941" s="175" t="str">
        <f t="shared" si="797"/>
        <v/>
      </c>
    </row>
    <row r="4942" spans="1:17" s="1" customFormat="1" x14ac:dyDescent="0.3">
      <c r="A4942" s="189">
        <f t="shared" si="795"/>
        <v>44036.749999988024</v>
      </c>
      <c r="B4942" s="190">
        <f t="shared" si="791"/>
        <v>44036</v>
      </c>
      <c r="C4942" s="1">
        <f t="shared" si="792"/>
        <v>18</v>
      </c>
      <c r="D4942" s="191">
        <v>5.1123436802807971</v>
      </c>
      <c r="E4942" s="192">
        <f t="shared" si="793"/>
        <v>1.7751921730495938E-4</v>
      </c>
      <c r="F4942" s="193">
        <f t="shared" si="794"/>
        <v>7.6223131018067649</v>
      </c>
      <c r="G4942" s="193">
        <f t="shared" si="790"/>
        <v>7.9041739285762418</v>
      </c>
      <c r="H4942" s="193">
        <f t="shared" si="790"/>
        <v>8.196457513451568</v>
      </c>
      <c r="I4942" s="193">
        <f t="shared" si="790"/>
        <v>8.499549273192418</v>
      </c>
      <c r="J4942" s="193">
        <f t="shared" si="790"/>
        <v>8.8138488766477074</v>
      </c>
      <c r="K4942" s="193">
        <f>MAX(0,(F4942-'2031 forecast'!$C$10))</f>
        <v>1.8853131018067648</v>
      </c>
      <c r="L4942" s="193">
        <f>MAX(0,(G4942-'2031 forecast'!$C$10))</f>
        <v>2.1671739285762417</v>
      </c>
      <c r="M4942" s="193">
        <f>MAX(0,(H4942-'2031 forecast'!$C$10))</f>
        <v>2.4594575134515679</v>
      </c>
      <c r="N4942" s="193">
        <f>MAX(0,(I4942-'2031 forecast'!$C$10))</f>
        <v>2.7625492731924179</v>
      </c>
      <c r="O4942" s="193">
        <f>MAX(0,(J4942-'2031 forecast'!$C$10))</f>
        <v>3.0768488766477073</v>
      </c>
      <c r="P4942" s="175">
        <f t="shared" si="796"/>
        <v>10</v>
      </c>
      <c r="Q4942" s="175" t="str">
        <f t="shared" si="797"/>
        <v/>
      </c>
    </row>
    <row r="4943" spans="1:17" s="1" customFormat="1" x14ac:dyDescent="0.3">
      <c r="A4943" s="189">
        <f t="shared" si="795"/>
        <v>44036.791666654688</v>
      </c>
      <c r="B4943" s="190">
        <f t="shared" si="791"/>
        <v>44036</v>
      </c>
      <c r="C4943" s="1">
        <f t="shared" si="792"/>
        <v>19</v>
      </c>
      <c r="D4943" s="191">
        <v>4.9617591830707592</v>
      </c>
      <c r="E4943" s="192">
        <f t="shared" si="793"/>
        <v>1.7229037437992376E-4</v>
      </c>
      <c r="F4943" s="193">
        <f t="shared" si="794"/>
        <v>7.3977972519744597</v>
      </c>
      <c r="G4943" s="193">
        <f t="shared" si="790"/>
        <v>7.6713558452603001</v>
      </c>
      <c r="H4943" s="193">
        <f t="shared" si="790"/>
        <v>7.9550301934677217</v>
      </c>
      <c r="I4943" s="193">
        <f t="shared" si="790"/>
        <v>8.249194360874526</v>
      </c>
      <c r="J4943" s="193">
        <f t="shared" si="790"/>
        <v>8.5542362440513102</v>
      </c>
      <c r="K4943" s="193">
        <f>MAX(0,(F4943-'2031 forecast'!$C$10))</f>
        <v>1.6607972519744596</v>
      </c>
      <c r="L4943" s="193">
        <f>MAX(0,(G4943-'2031 forecast'!$C$10))</f>
        <v>1.9343558452603</v>
      </c>
      <c r="M4943" s="193">
        <f>MAX(0,(H4943-'2031 forecast'!$C$10))</f>
        <v>2.2180301934677216</v>
      </c>
      <c r="N4943" s="193">
        <f>MAX(0,(I4943-'2031 forecast'!$C$10))</f>
        <v>2.5121943608745259</v>
      </c>
      <c r="O4943" s="193">
        <f>MAX(0,(J4943-'2031 forecast'!$C$10))</f>
        <v>2.8172362440513101</v>
      </c>
      <c r="P4943" s="175">
        <f t="shared" si="796"/>
        <v>11</v>
      </c>
      <c r="Q4943" s="175" t="str">
        <f t="shared" si="797"/>
        <v/>
      </c>
    </row>
    <row r="4944" spans="1:17" s="1" customFormat="1" x14ac:dyDescent="0.3">
      <c r="A4944" s="189">
        <f t="shared" si="795"/>
        <v>44036.833333321352</v>
      </c>
      <c r="B4944" s="190">
        <f t="shared" si="791"/>
        <v>44036</v>
      </c>
      <c r="C4944" s="1">
        <f t="shared" si="792"/>
        <v>20</v>
      </c>
      <c r="D4944" s="191">
        <v>4.6078856146271692</v>
      </c>
      <c r="E4944" s="192">
        <f t="shared" si="793"/>
        <v>1.6000259350609002E-4</v>
      </c>
      <c r="F4944" s="193">
        <f t="shared" si="794"/>
        <v>6.8701850048685413</v>
      </c>
      <c r="G4944" s="193">
        <f t="shared" si="790"/>
        <v>7.1242333494678345</v>
      </c>
      <c r="H4944" s="193">
        <f t="shared" si="790"/>
        <v>7.3876759915056835</v>
      </c>
      <c r="I4944" s="193">
        <f t="shared" si="790"/>
        <v>7.6608603169274803</v>
      </c>
      <c r="J4944" s="193">
        <f t="shared" si="790"/>
        <v>7.9441465574497743</v>
      </c>
      <c r="K4944" s="193">
        <f>MAX(0,(F4944-'2031 forecast'!$C$10))</f>
        <v>1.1331850048685412</v>
      </c>
      <c r="L4944" s="193">
        <f>MAX(0,(G4944-'2031 forecast'!$C$10))</f>
        <v>1.3872333494678344</v>
      </c>
      <c r="M4944" s="193">
        <f>MAX(0,(H4944-'2031 forecast'!$C$10))</f>
        <v>1.6506759915056834</v>
      </c>
      <c r="N4944" s="193">
        <f>MAX(0,(I4944-'2031 forecast'!$C$10))</f>
        <v>1.9238603169274802</v>
      </c>
      <c r="O4944" s="193">
        <f>MAX(0,(J4944-'2031 forecast'!$C$10))</f>
        <v>2.2071465574497742</v>
      </c>
      <c r="P4944" s="175">
        <f t="shared" si="796"/>
        <v>12</v>
      </c>
      <c r="Q4944" s="175" t="str">
        <f t="shared" si="797"/>
        <v/>
      </c>
    </row>
    <row r="4945" spans="1:17" s="1" customFormat="1" x14ac:dyDescent="0.3">
      <c r="A4945" s="189">
        <f t="shared" si="795"/>
        <v>44036.874999988016</v>
      </c>
      <c r="B4945" s="190">
        <f t="shared" si="791"/>
        <v>44036</v>
      </c>
      <c r="C4945" s="1">
        <f t="shared" si="792"/>
        <v>21</v>
      </c>
      <c r="D4945" s="191">
        <v>4.2690704959045833</v>
      </c>
      <c r="E4945" s="192">
        <f t="shared" si="793"/>
        <v>1.4823769692475988E-4</v>
      </c>
      <c r="F4945" s="193">
        <f t="shared" si="794"/>
        <v>6.3650243427458548</v>
      </c>
      <c r="G4945" s="193">
        <f t="shared" ref="G4945:J4964" si="798">$E4945*G$2</f>
        <v>6.6003926620069642</v>
      </c>
      <c r="H4945" s="193">
        <f t="shared" si="798"/>
        <v>6.8444645215420303</v>
      </c>
      <c r="I4945" s="193">
        <f t="shared" si="798"/>
        <v>7.0975617642122248</v>
      </c>
      <c r="J4945" s="193">
        <f t="shared" si="798"/>
        <v>7.3600181341078788</v>
      </c>
      <c r="K4945" s="193">
        <f>MAX(0,(F4945-'2031 forecast'!$C$10))</f>
        <v>0.62802434274585472</v>
      </c>
      <c r="L4945" s="193">
        <f>MAX(0,(G4945-'2031 forecast'!$C$10))</f>
        <v>0.86339266200696407</v>
      </c>
      <c r="M4945" s="193">
        <f>MAX(0,(H4945-'2031 forecast'!$C$10))</f>
        <v>1.1074645215420302</v>
      </c>
      <c r="N4945" s="193">
        <f>MAX(0,(I4945-'2031 forecast'!$C$10))</f>
        <v>1.3605617642122247</v>
      </c>
      <c r="O4945" s="193">
        <f>MAX(0,(J4945-'2031 forecast'!$C$10))</f>
        <v>1.6230181341078787</v>
      </c>
      <c r="P4945" s="175">
        <f t="shared" si="796"/>
        <v>13</v>
      </c>
      <c r="Q4945" s="175" t="str">
        <f t="shared" si="797"/>
        <v/>
      </c>
    </row>
    <row r="4946" spans="1:17" s="1" customFormat="1" x14ac:dyDescent="0.3">
      <c r="A4946" s="189">
        <f t="shared" si="795"/>
        <v>44036.916666654681</v>
      </c>
      <c r="B4946" s="190">
        <f t="shared" si="791"/>
        <v>44036</v>
      </c>
      <c r="C4946" s="1">
        <f t="shared" si="792"/>
        <v>22</v>
      </c>
      <c r="D4946" s="191">
        <v>3.9377846020424991</v>
      </c>
      <c r="E4946" s="192">
        <f t="shared" si="793"/>
        <v>1.3673424248968153E-4</v>
      </c>
      <c r="F4946" s="193">
        <f t="shared" si="794"/>
        <v>5.8710894731147834</v>
      </c>
      <c r="G4946" s="193">
        <f t="shared" si="798"/>
        <v>6.088192878711892</v>
      </c>
      <c r="H4946" s="193">
        <f t="shared" si="798"/>
        <v>6.3133244175775705</v>
      </c>
      <c r="I4946" s="193">
        <f t="shared" si="798"/>
        <v>6.5467809571128637</v>
      </c>
      <c r="J4946" s="193">
        <f t="shared" si="798"/>
        <v>6.7888703423958043</v>
      </c>
      <c r="K4946" s="193">
        <f>MAX(0,(F4946-'2031 forecast'!$C$10))</f>
        <v>0.13408947311478325</v>
      </c>
      <c r="L4946" s="193">
        <f>MAX(0,(G4946-'2031 forecast'!$C$10))</f>
        <v>0.35119287871189186</v>
      </c>
      <c r="M4946" s="193">
        <f>MAX(0,(H4946-'2031 forecast'!$C$10))</f>
        <v>0.57632441757757036</v>
      </c>
      <c r="N4946" s="193">
        <f>MAX(0,(I4946-'2031 forecast'!$C$10))</f>
        <v>0.80978095711286358</v>
      </c>
      <c r="O4946" s="193">
        <f>MAX(0,(J4946-'2031 forecast'!$C$10))</f>
        <v>1.0518703423958042</v>
      </c>
      <c r="P4946" s="175">
        <f t="shared" si="796"/>
        <v>14</v>
      </c>
      <c r="Q4946" s="175">
        <f t="shared" si="797"/>
        <v>14</v>
      </c>
    </row>
    <row r="4947" spans="1:17" s="1" customFormat="1" x14ac:dyDescent="0.3">
      <c r="A4947" s="189">
        <f t="shared" si="795"/>
        <v>44036.958333321345</v>
      </c>
      <c r="B4947" s="190">
        <f t="shared" si="791"/>
        <v>44036</v>
      </c>
      <c r="C4947" s="1">
        <f t="shared" si="792"/>
        <v>23</v>
      </c>
      <c r="D4947" s="191">
        <v>3.501089560133388</v>
      </c>
      <c r="E4947" s="192">
        <f t="shared" si="793"/>
        <v>1.215705980070782E-4</v>
      </c>
      <c r="F4947" s="193">
        <f t="shared" si="794"/>
        <v>5.2199935086010969</v>
      </c>
      <c r="G4947" s="193">
        <f t="shared" si="798"/>
        <v>5.4130204370956587</v>
      </c>
      <c r="H4947" s="193">
        <f t="shared" si="798"/>
        <v>5.6131851896244163</v>
      </c>
      <c r="I4947" s="193">
        <f t="shared" si="798"/>
        <v>5.8207517113909777</v>
      </c>
      <c r="J4947" s="193">
        <f t="shared" si="798"/>
        <v>6.0359937078662496</v>
      </c>
      <c r="K4947" s="193">
        <f>MAX(0,(F4947-'2031 forecast'!$C$10))</f>
        <v>0</v>
      </c>
      <c r="L4947" s="193">
        <f>MAX(0,(G4947-'2031 forecast'!$C$10))</f>
        <v>0</v>
      </c>
      <c r="M4947" s="193">
        <f>MAX(0,(H4947-'2031 forecast'!$C$10))</f>
        <v>0</v>
      </c>
      <c r="N4947" s="193">
        <f>MAX(0,(I4947-'2031 forecast'!$C$10))</f>
        <v>8.375171139097759E-2</v>
      </c>
      <c r="O4947" s="193">
        <f>MAX(0,(J4947-'2031 forecast'!$C$10))</f>
        <v>0.29899370786624946</v>
      </c>
      <c r="P4947" s="175" t="str">
        <f t="shared" si="796"/>
        <v/>
      </c>
      <c r="Q4947" s="175" t="str">
        <f t="shared" si="797"/>
        <v/>
      </c>
    </row>
    <row r="4948" spans="1:17" s="1" customFormat="1" x14ac:dyDescent="0.3">
      <c r="A4948" s="189">
        <f t="shared" si="795"/>
        <v>44036.999999988009</v>
      </c>
      <c r="B4948" s="190">
        <f t="shared" si="791"/>
        <v>44036</v>
      </c>
      <c r="C4948" s="1">
        <f t="shared" si="792"/>
        <v>0</v>
      </c>
      <c r="D4948" s="191">
        <v>3.2375666900158215</v>
      </c>
      <c r="E4948" s="192">
        <f t="shared" si="793"/>
        <v>1.1242012288826587E-4</v>
      </c>
      <c r="F4948" s="193">
        <f t="shared" si="794"/>
        <v>4.8270907713945634</v>
      </c>
      <c r="G4948" s="193">
        <f t="shared" si="798"/>
        <v>5.0055887912927597</v>
      </c>
      <c r="H4948" s="193">
        <f t="shared" si="798"/>
        <v>5.1906873796526867</v>
      </c>
      <c r="I4948" s="193">
        <f t="shared" si="798"/>
        <v>5.3826306148346674</v>
      </c>
      <c r="J4948" s="193">
        <f t="shared" si="798"/>
        <v>5.5816716008225535</v>
      </c>
      <c r="K4948" s="193">
        <f>MAX(0,(F4948-'2031 forecast'!$C$10))</f>
        <v>0</v>
      </c>
      <c r="L4948" s="193">
        <f>MAX(0,(G4948-'2031 forecast'!$C$10))</f>
        <v>0</v>
      </c>
      <c r="M4948" s="193">
        <f>MAX(0,(H4948-'2031 forecast'!$C$10))</f>
        <v>0</v>
      </c>
      <c r="N4948" s="193">
        <f>MAX(0,(I4948-'2031 forecast'!$C$10))</f>
        <v>0</v>
      </c>
      <c r="O4948" s="193">
        <f>MAX(0,(J4948-'2031 forecast'!$C$10))</f>
        <v>0</v>
      </c>
      <c r="P4948" s="175" t="str">
        <f t="shared" si="796"/>
        <v/>
      </c>
      <c r="Q4948" s="175" t="str">
        <f t="shared" si="797"/>
        <v/>
      </c>
    </row>
    <row r="4949" spans="1:17" s="1" customFormat="1" x14ac:dyDescent="0.3">
      <c r="A4949" s="189">
        <f t="shared" si="795"/>
        <v>44037.041666654673</v>
      </c>
      <c r="B4949" s="190">
        <f t="shared" si="791"/>
        <v>44037</v>
      </c>
      <c r="C4949" s="1">
        <f t="shared" si="792"/>
        <v>1</v>
      </c>
      <c r="D4949" s="191">
        <v>2.9514561453167483</v>
      </c>
      <c r="E4949" s="192">
        <f t="shared" si="793"/>
        <v>1.0248532133069817E-4</v>
      </c>
      <c r="F4949" s="193">
        <f t="shared" si="794"/>
        <v>4.4005106567131822</v>
      </c>
      <c r="G4949" s="193">
        <f t="shared" si="798"/>
        <v>4.5632344329924681</v>
      </c>
      <c r="H4949" s="193">
        <f t="shared" si="798"/>
        <v>4.731975471683378</v>
      </c>
      <c r="I4949" s="193">
        <f t="shared" si="798"/>
        <v>4.9069562814306726</v>
      </c>
      <c r="J4949" s="193">
        <f t="shared" si="798"/>
        <v>5.0884075988893969</v>
      </c>
      <c r="K4949" s="193">
        <f>MAX(0,(F4949-'2031 forecast'!$C$10))</f>
        <v>0</v>
      </c>
      <c r="L4949" s="193">
        <f>MAX(0,(G4949-'2031 forecast'!$C$10))</f>
        <v>0</v>
      </c>
      <c r="M4949" s="193">
        <f>MAX(0,(H4949-'2031 forecast'!$C$10))</f>
        <v>0</v>
      </c>
      <c r="N4949" s="193">
        <f>MAX(0,(I4949-'2031 forecast'!$C$10))</f>
        <v>0</v>
      </c>
      <c r="O4949" s="193">
        <f>MAX(0,(J4949-'2031 forecast'!$C$10))</f>
        <v>0</v>
      </c>
      <c r="P4949" s="175" t="str">
        <f t="shared" si="796"/>
        <v/>
      </c>
      <c r="Q4949" s="175" t="str">
        <f t="shared" si="797"/>
        <v/>
      </c>
    </row>
    <row r="4950" spans="1:17" s="1" customFormat="1" x14ac:dyDescent="0.3">
      <c r="A4950" s="189">
        <f t="shared" si="795"/>
        <v>44037.083333321338</v>
      </c>
      <c r="B4950" s="190">
        <f t="shared" si="791"/>
        <v>44037</v>
      </c>
      <c r="C4950" s="1">
        <f t="shared" si="792"/>
        <v>2</v>
      </c>
      <c r="D4950" s="191">
        <v>2.7632255238042007</v>
      </c>
      <c r="E4950" s="192">
        <f t="shared" si="793"/>
        <v>9.5949267674403651E-5</v>
      </c>
      <c r="F4950" s="193">
        <f t="shared" si="794"/>
        <v>4.1198658444228018</v>
      </c>
      <c r="G4950" s="193">
        <f t="shared" si="798"/>
        <v>4.2722118288475412</v>
      </c>
      <c r="H4950" s="193">
        <f t="shared" si="798"/>
        <v>4.4301913217035711</v>
      </c>
      <c r="I4950" s="193">
        <f t="shared" si="798"/>
        <v>4.5940126410333093</v>
      </c>
      <c r="J4950" s="193">
        <f t="shared" si="798"/>
        <v>4.7638918081439003</v>
      </c>
      <c r="K4950" s="193">
        <f>MAX(0,(F4950-'2031 forecast'!$C$10))</f>
        <v>0</v>
      </c>
      <c r="L4950" s="193">
        <f>MAX(0,(G4950-'2031 forecast'!$C$10))</f>
        <v>0</v>
      </c>
      <c r="M4950" s="193">
        <f>MAX(0,(H4950-'2031 forecast'!$C$10))</f>
        <v>0</v>
      </c>
      <c r="N4950" s="193">
        <f>MAX(0,(I4950-'2031 forecast'!$C$10))</f>
        <v>0</v>
      </c>
      <c r="O4950" s="193">
        <f>MAX(0,(J4950-'2031 forecast'!$C$10))</f>
        <v>0</v>
      </c>
      <c r="P4950" s="175" t="str">
        <f t="shared" si="796"/>
        <v/>
      </c>
      <c r="Q4950" s="175" t="str">
        <f t="shared" si="797"/>
        <v/>
      </c>
    </row>
    <row r="4951" spans="1:17" s="1" customFormat="1" x14ac:dyDescent="0.3">
      <c r="A4951" s="189">
        <f t="shared" si="795"/>
        <v>44037.124999988002</v>
      </c>
      <c r="B4951" s="190">
        <f t="shared" si="791"/>
        <v>44037</v>
      </c>
      <c r="C4951" s="1">
        <f t="shared" si="792"/>
        <v>3</v>
      </c>
      <c r="D4951" s="191">
        <v>2.6578163757571742</v>
      </c>
      <c r="E4951" s="192">
        <f t="shared" si="793"/>
        <v>9.2289077626878717E-5</v>
      </c>
      <c r="F4951" s="193">
        <f t="shared" si="794"/>
        <v>3.9627047495401877</v>
      </c>
      <c r="G4951" s="193">
        <f t="shared" si="798"/>
        <v>4.1092391705263811</v>
      </c>
      <c r="H4951" s="193">
        <f t="shared" si="798"/>
        <v>4.2611921977148794</v>
      </c>
      <c r="I4951" s="193">
        <f t="shared" si="798"/>
        <v>4.4187642024107845</v>
      </c>
      <c r="J4951" s="193">
        <f t="shared" si="798"/>
        <v>4.5821629653264218</v>
      </c>
      <c r="K4951" s="193">
        <f>MAX(0,(F4951-'2031 forecast'!$C$10))</f>
        <v>0</v>
      </c>
      <c r="L4951" s="193">
        <f>MAX(0,(G4951-'2031 forecast'!$C$10))</f>
        <v>0</v>
      </c>
      <c r="M4951" s="193">
        <f>MAX(0,(H4951-'2031 forecast'!$C$10))</f>
        <v>0</v>
      </c>
      <c r="N4951" s="193">
        <f>MAX(0,(I4951-'2031 forecast'!$C$10))</f>
        <v>0</v>
      </c>
      <c r="O4951" s="193">
        <f>MAX(0,(J4951-'2031 forecast'!$C$10))</f>
        <v>0</v>
      </c>
      <c r="P4951" s="175" t="str">
        <f t="shared" si="796"/>
        <v/>
      </c>
      <c r="Q4951" s="175" t="str">
        <f t="shared" si="797"/>
        <v/>
      </c>
    </row>
    <row r="4952" spans="1:17" s="1" customFormat="1" x14ac:dyDescent="0.3">
      <c r="A4952" s="189">
        <f t="shared" si="795"/>
        <v>44037.166666654666</v>
      </c>
      <c r="B4952" s="190">
        <f t="shared" si="791"/>
        <v>44037</v>
      </c>
      <c r="C4952" s="1">
        <f t="shared" si="792"/>
        <v>4</v>
      </c>
      <c r="D4952" s="191">
        <v>2.5975825768731586</v>
      </c>
      <c r="E4952" s="192">
        <f t="shared" si="793"/>
        <v>9.019754045686446E-5</v>
      </c>
      <c r="F4952" s="193">
        <f t="shared" si="794"/>
        <v>3.8728984096072652</v>
      </c>
      <c r="G4952" s="193">
        <f t="shared" si="798"/>
        <v>4.0161119372000043</v>
      </c>
      <c r="H4952" s="193">
        <f t="shared" si="798"/>
        <v>4.1646212697213407</v>
      </c>
      <c r="I4952" s="193">
        <f t="shared" si="798"/>
        <v>4.3186222374836278</v>
      </c>
      <c r="J4952" s="193">
        <f t="shared" si="798"/>
        <v>4.4783179122878618</v>
      </c>
      <c r="K4952" s="193">
        <f>MAX(0,(F4952-'2031 forecast'!$C$10))</f>
        <v>0</v>
      </c>
      <c r="L4952" s="193">
        <f>MAX(0,(G4952-'2031 forecast'!$C$10))</f>
        <v>0</v>
      </c>
      <c r="M4952" s="193">
        <f>MAX(0,(H4952-'2031 forecast'!$C$10))</f>
        <v>0</v>
      </c>
      <c r="N4952" s="193">
        <f>MAX(0,(I4952-'2031 forecast'!$C$10))</f>
        <v>0</v>
      </c>
      <c r="O4952" s="193">
        <f>MAX(0,(J4952-'2031 forecast'!$C$10))</f>
        <v>0</v>
      </c>
      <c r="P4952" s="175" t="str">
        <f t="shared" si="796"/>
        <v/>
      </c>
      <c r="Q4952" s="175" t="str">
        <f t="shared" si="797"/>
        <v/>
      </c>
    </row>
    <row r="4953" spans="1:17" s="1" customFormat="1" x14ac:dyDescent="0.3">
      <c r="A4953" s="189">
        <f t="shared" si="795"/>
        <v>44037.20833332133</v>
      </c>
      <c r="B4953" s="190">
        <f t="shared" si="791"/>
        <v>44037</v>
      </c>
      <c r="C4953" s="1">
        <f t="shared" si="792"/>
        <v>5</v>
      </c>
      <c r="D4953" s="191">
        <v>2.6126410265941633</v>
      </c>
      <c r="E4953" s="192">
        <f t="shared" si="793"/>
        <v>9.0720424749368055E-5</v>
      </c>
      <c r="F4953" s="193">
        <f t="shared" si="794"/>
        <v>3.895349994590497</v>
      </c>
      <c r="G4953" s="193">
        <f t="shared" si="798"/>
        <v>4.0393937455315996</v>
      </c>
      <c r="H4953" s="193">
        <f t="shared" si="798"/>
        <v>4.1887640017197265</v>
      </c>
      <c r="I4953" s="193">
        <f t="shared" si="798"/>
        <v>4.343657728715419</v>
      </c>
      <c r="J4953" s="193">
        <f t="shared" si="798"/>
        <v>4.5042791755475031</v>
      </c>
      <c r="K4953" s="193">
        <f>MAX(0,(F4953-'2031 forecast'!$C$10))</f>
        <v>0</v>
      </c>
      <c r="L4953" s="193">
        <f>MAX(0,(G4953-'2031 forecast'!$C$10))</f>
        <v>0</v>
      </c>
      <c r="M4953" s="193">
        <f>MAX(0,(H4953-'2031 forecast'!$C$10))</f>
        <v>0</v>
      </c>
      <c r="N4953" s="193">
        <f>MAX(0,(I4953-'2031 forecast'!$C$10))</f>
        <v>0</v>
      </c>
      <c r="O4953" s="193">
        <f>MAX(0,(J4953-'2031 forecast'!$C$10))</f>
        <v>0</v>
      </c>
      <c r="P4953" s="175" t="str">
        <f t="shared" si="796"/>
        <v/>
      </c>
      <c r="Q4953" s="175" t="str">
        <f t="shared" si="797"/>
        <v/>
      </c>
    </row>
    <row r="4954" spans="1:17" s="1" customFormat="1" x14ac:dyDescent="0.3">
      <c r="A4954" s="189">
        <f t="shared" si="795"/>
        <v>44037.249999987995</v>
      </c>
      <c r="B4954" s="190">
        <f t="shared" si="791"/>
        <v>44037</v>
      </c>
      <c r="C4954" s="1">
        <f t="shared" si="792"/>
        <v>6</v>
      </c>
      <c r="D4954" s="191">
        <v>2.6879332751991818</v>
      </c>
      <c r="E4954" s="192">
        <f t="shared" si="793"/>
        <v>9.3334846211885839E-5</v>
      </c>
      <c r="F4954" s="193">
        <f t="shared" si="794"/>
        <v>4.0076079195066487</v>
      </c>
      <c r="G4954" s="193">
        <f t="shared" si="798"/>
        <v>4.15580278718957</v>
      </c>
      <c r="H4954" s="193">
        <f t="shared" si="798"/>
        <v>4.3094776617116484</v>
      </c>
      <c r="I4954" s="193">
        <f t="shared" si="798"/>
        <v>4.4688351848743633</v>
      </c>
      <c r="J4954" s="193">
        <f t="shared" si="798"/>
        <v>4.6340854918457008</v>
      </c>
      <c r="K4954" s="193">
        <f>MAX(0,(F4954-'2031 forecast'!$C$10))</f>
        <v>0</v>
      </c>
      <c r="L4954" s="193">
        <f>MAX(0,(G4954-'2031 forecast'!$C$10))</f>
        <v>0</v>
      </c>
      <c r="M4954" s="193">
        <f>MAX(0,(H4954-'2031 forecast'!$C$10))</f>
        <v>0</v>
      </c>
      <c r="N4954" s="193">
        <f>MAX(0,(I4954-'2031 forecast'!$C$10))</f>
        <v>0</v>
      </c>
      <c r="O4954" s="193">
        <f>MAX(0,(J4954-'2031 forecast'!$C$10))</f>
        <v>0</v>
      </c>
      <c r="P4954" s="175" t="str">
        <f t="shared" si="796"/>
        <v/>
      </c>
      <c r="Q4954" s="175" t="str">
        <f t="shared" si="797"/>
        <v/>
      </c>
    </row>
    <row r="4955" spans="1:17" s="1" customFormat="1" x14ac:dyDescent="0.3">
      <c r="A4955" s="189">
        <f t="shared" si="795"/>
        <v>44037.291666654659</v>
      </c>
      <c r="B4955" s="190">
        <f t="shared" si="791"/>
        <v>44037</v>
      </c>
      <c r="C4955" s="1">
        <f t="shared" si="792"/>
        <v>7</v>
      </c>
      <c r="D4955" s="191">
        <v>2.8987515712932352</v>
      </c>
      <c r="E4955" s="192">
        <f t="shared" si="793"/>
        <v>1.0065522630693572E-4</v>
      </c>
      <c r="F4955" s="193">
        <f t="shared" si="794"/>
        <v>4.3219301092718769</v>
      </c>
      <c r="G4955" s="193">
        <f t="shared" si="798"/>
        <v>4.4817481038318894</v>
      </c>
      <c r="H4955" s="193">
        <f t="shared" si="798"/>
        <v>4.6474759096890326</v>
      </c>
      <c r="I4955" s="193">
        <f t="shared" si="798"/>
        <v>4.819332062119412</v>
      </c>
      <c r="J4955" s="193">
        <f t="shared" si="798"/>
        <v>4.9975431774806589</v>
      </c>
      <c r="K4955" s="193">
        <f>MAX(0,(F4955-'2031 forecast'!$C$10))</f>
        <v>0</v>
      </c>
      <c r="L4955" s="193">
        <f>MAX(0,(G4955-'2031 forecast'!$C$10))</f>
        <v>0</v>
      </c>
      <c r="M4955" s="193">
        <f>MAX(0,(H4955-'2031 forecast'!$C$10))</f>
        <v>0</v>
      </c>
      <c r="N4955" s="193">
        <f>MAX(0,(I4955-'2031 forecast'!$C$10))</f>
        <v>0</v>
      </c>
      <c r="O4955" s="193">
        <f>MAX(0,(J4955-'2031 forecast'!$C$10))</f>
        <v>0</v>
      </c>
      <c r="P4955" s="175" t="str">
        <f t="shared" si="796"/>
        <v/>
      </c>
      <c r="Q4955" s="175" t="str">
        <f t="shared" si="797"/>
        <v/>
      </c>
    </row>
    <row r="4956" spans="1:17" s="1" customFormat="1" x14ac:dyDescent="0.3">
      <c r="A4956" s="189">
        <f t="shared" si="795"/>
        <v>44037.333333321323</v>
      </c>
      <c r="B4956" s="190">
        <f t="shared" si="791"/>
        <v>44037</v>
      </c>
      <c r="C4956" s="1">
        <f t="shared" si="792"/>
        <v>8</v>
      </c>
      <c r="D4956" s="191">
        <v>3.3505050629233502</v>
      </c>
      <c r="E4956" s="192">
        <f t="shared" si="793"/>
        <v>1.1634175508204259E-4</v>
      </c>
      <c r="F4956" s="193">
        <f t="shared" si="794"/>
        <v>4.9954776587687926</v>
      </c>
      <c r="G4956" s="193">
        <f t="shared" si="798"/>
        <v>5.1802023537797162</v>
      </c>
      <c r="H4956" s="193">
        <f t="shared" si="798"/>
        <v>5.3717578696405708</v>
      </c>
      <c r="I4956" s="193">
        <f t="shared" si="798"/>
        <v>5.5703967990730865</v>
      </c>
      <c r="J4956" s="193">
        <f t="shared" si="798"/>
        <v>5.7763810752698523</v>
      </c>
      <c r="K4956" s="193">
        <f>MAX(0,(F4956-'2031 forecast'!$C$10))</f>
        <v>0</v>
      </c>
      <c r="L4956" s="193">
        <f>MAX(0,(G4956-'2031 forecast'!$C$10))</f>
        <v>0</v>
      </c>
      <c r="M4956" s="193">
        <f>MAX(0,(H4956-'2031 forecast'!$C$10))</f>
        <v>0</v>
      </c>
      <c r="N4956" s="193">
        <f>MAX(0,(I4956-'2031 forecast'!$C$10))</f>
        <v>0</v>
      </c>
      <c r="O4956" s="193">
        <f>MAX(0,(J4956-'2031 forecast'!$C$10))</f>
        <v>3.9381075269852239E-2</v>
      </c>
      <c r="P4956" s="175" t="str">
        <f t="shared" si="796"/>
        <v/>
      </c>
      <c r="Q4956" s="175" t="str">
        <f t="shared" si="797"/>
        <v/>
      </c>
    </row>
    <row r="4957" spans="1:17" s="1" customFormat="1" x14ac:dyDescent="0.3">
      <c r="A4957" s="189">
        <f t="shared" si="795"/>
        <v>44037.374999987987</v>
      </c>
      <c r="B4957" s="190">
        <f t="shared" si="791"/>
        <v>44037</v>
      </c>
      <c r="C4957" s="1">
        <f t="shared" si="792"/>
        <v>9</v>
      </c>
      <c r="D4957" s="191">
        <v>3.7796708799719592</v>
      </c>
      <c r="E4957" s="192">
        <f t="shared" si="793"/>
        <v>1.3124395741839412E-4</v>
      </c>
      <c r="F4957" s="193">
        <f t="shared" si="794"/>
        <v>5.6353478307908631</v>
      </c>
      <c r="G4957" s="193">
        <f t="shared" si="798"/>
        <v>5.8437338912301522</v>
      </c>
      <c r="H4957" s="193">
        <f t="shared" si="798"/>
        <v>6.0598257315945316</v>
      </c>
      <c r="I4957" s="193">
        <f t="shared" si="798"/>
        <v>6.2839082991790773</v>
      </c>
      <c r="J4957" s="193">
        <f t="shared" si="798"/>
        <v>6.5162770781695869</v>
      </c>
      <c r="K4957" s="193">
        <f>MAX(0,(F4957-'2031 forecast'!$C$10))</f>
        <v>0</v>
      </c>
      <c r="L4957" s="193">
        <f>MAX(0,(G4957-'2031 forecast'!$C$10))</f>
        <v>0.10673389123015209</v>
      </c>
      <c r="M4957" s="193">
        <f>MAX(0,(H4957-'2031 forecast'!$C$10))</f>
        <v>0.32282573159453154</v>
      </c>
      <c r="N4957" s="193">
        <f>MAX(0,(I4957-'2031 forecast'!$C$10))</f>
        <v>0.54690829917907724</v>
      </c>
      <c r="O4957" s="193">
        <f>MAX(0,(J4957-'2031 forecast'!$C$10))</f>
        <v>0.7792770781695868</v>
      </c>
      <c r="P4957" s="175" t="str">
        <f t="shared" si="796"/>
        <v/>
      </c>
      <c r="Q4957" s="175" t="str">
        <f t="shared" si="797"/>
        <v/>
      </c>
    </row>
    <row r="4958" spans="1:17" s="1" customFormat="1" x14ac:dyDescent="0.3">
      <c r="A4958" s="189">
        <f t="shared" si="795"/>
        <v>44037.416666654652</v>
      </c>
      <c r="B4958" s="190">
        <f t="shared" si="791"/>
        <v>44037</v>
      </c>
      <c r="C4958" s="1">
        <f t="shared" si="792"/>
        <v>10</v>
      </c>
      <c r="D4958" s="191">
        <v>4.2916581704860892</v>
      </c>
      <c r="E4958" s="192">
        <f t="shared" si="793"/>
        <v>1.4902202336351523E-4</v>
      </c>
      <c r="F4958" s="193">
        <f t="shared" si="794"/>
        <v>6.3987017202207008</v>
      </c>
      <c r="G4958" s="193">
        <f t="shared" si="798"/>
        <v>6.6353153745043567</v>
      </c>
      <c r="H4958" s="193">
        <f t="shared" si="798"/>
        <v>6.8806786195396077</v>
      </c>
      <c r="I4958" s="193">
        <f t="shared" si="798"/>
        <v>7.1351150010599085</v>
      </c>
      <c r="J4958" s="193">
        <f t="shared" si="798"/>
        <v>7.3989600289973394</v>
      </c>
      <c r="K4958" s="193">
        <f>MAX(0,(F4958-'2031 forecast'!$C$10))</f>
        <v>0.66170172022070073</v>
      </c>
      <c r="L4958" s="193">
        <f>MAX(0,(G4958-'2031 forecast'!$C$10))</f>
        <v>0.89831537450435661</v>
      </c>
      <c r="M4958" s="193">
        <f>MAX(0,(H4958-'2031 forecast'!$C$10))</f>
        <v>1.1436786195396076</v>
      </c>
      <c r="N4958" s="193">
        <f>MAX(0,(I4958-'2031 forecast'!$C$10))</f>
        <v>1.3981150010599084</v>
      </c>
      <c r="O4958" s="193">
        <f>MAX(0,(J4958-'2031 forecast'!$C$10))</f>
        <v>1.6619600289973393</v>
      </c>
      <c r="P4958" s="175">
        <f t="shared" si="796"/>
        <v>1</v>
      </c>
      <c r="Q4958" s="175" t="str">
        <f t="shared" si="797"/>
        <v/>
      </c>
    </row>
    <row r="4959" spans="1:17" s="1" customFormat="1" x14ac:dyDescent="0.3">
      <c r="A4959" s="189">
        <f t="shared" si="795"/>
        <v>44037.458333321316</v>
      </c>
      <c r="B4959" s="190">
        <f t="shared" si="791"/>
        <v>44037</v>
      </c>
      <c r="C4959" s="1">
        <f t="shared" si="792"/>
        <v>11</v>
      </c>
      <c r="D4959" s="191">
        <v>4.6304732892086751</v>
      </c>
      <c r="E4959" s="192">
        <f t="shared" si="793"/>
        <v>1.6078691994484537E-4</v>
      </c>
      <c r="F4959" s="193">
        <f t="shared" si="794"/>
        <v>6.9038623823433873</v>
      </c>
      <c r="G4959" s="193">
        <f t="shared" si="798"/>
        <v>7.1591560619652261</v>
      </c>
      <c r="H4959" s="193">
        <f t="shared" si="798"/>
        <v>7.4238900895032609</v>
      </c>
      <c r="I4959" s="193">
        <f t="shared" si="798"/>
        <v>7.6984135537751639</v>
      </c>
      <c r="J4959" s="193">
        <f t="shared" si="798"/>
        <v>7.983088452339234</v>
      </c>
      <c r="K4959" s="193">
        <f>MAX(0,(F4959-'2031 forecast'!$C$10))</f>
        <v>1.1668623823433872</v>
      </c>
      <c r="L4959" s="193">
        <f>MAX(0,(G4959-'2031 forecast'!$C$10))</f>
        <v>1.422156061965226</v>
      </c>
      <c r="M4959" s="193">
        <f>MAX(0,(H4959-'2031 forecast'!$C$10))</f>
        <v>1.6868900895032608</v>
      </c>
      <c r="N4959" s="193">
        <f>MAX(0,(I4959-'2031 forecast'!$C$10))</f>
        <v>1.9614135537751638</v>
      </c>
      <c r="O4959" s="193">
        <f>MAX(0,(J4959-'2031 forecast'!$C$10))</f>
        <v>2.2460884523392339</v>
      </c>
      <c r="P4959" s="175">
        <f t="shared" si="796"/>
        <v>2</v>
      </c>
      <c r="Q4959" s="175" t="str">
        <f t="shared" si="797"/>
        <v/>
      </c>
    </row>
    <row r="4960" spans="1:17" s="1" customFormat="1" x14ac:dyDescent="0.3">
      <c r="A4960" s="189">
        <f t="shared" si="795"/>
        <v>44037.49999998798</v>
      </c>
      <c r="B4960" s="190">
        <f t="shared" si="791"/>
        <v>44037</v>
      </c>
      <c r="C4960" s="1">
        <f t="shared" si="792"/>
        <v>12</v>
      </c>
      <c r="D4960" s="191">
        <v>4.7283532123952003</v>
      </c>
      <c r="E4960" s="192">
        <f t="shared" si="793"/>
        <v>1.6418566784611856E-4</v>
      </c>
      <c r="F4960" s="193">
        <f t="shared" si="794"/>
        <v>7.0497976847343873</v>
      </c>
      <c r="G4960" s="193">
        <f t="shared" si="798"/>
        <v>7.31048781612059</v>
      </c>
      <c r="H4960" s="193">
        <f t="shared" si="798"/>
        <v>7.5808178474927619</v>
      </c>
      <c r="I4960" s="193">
        <f t="shared" si="798"/>
        <v>7.8611442467817954</v>
      </c>
      <c r="J4960" s="193">
        <f t="shared" si="798"/>
        <v>8.1518366635268951</v>
      </c>
      <c r="K4960" s="193">
        <f>MAX(0,(F4960-'2031 forecast'!$C$10))</f>
        <v>1.3127976847343872</v>
      </c>
      <c r="L4960" s="193">
        <f>MAX(0,(G4960-'2031 forecast'!$C$10))</f>
        <v>1.5734878161205899</v>
      </c>
      <c r="M4960" s="193">
        <f>MAX(0,(H4960-'2031 forecast'!$C$10))</f>
        <v>1.8438178474927618</v>
      </c>
      <c r="N4960" s="193">
        <f>MAX(0,(I4960-'2031 forecast'!$C$10))</f>
        <v>2.1241442467817953</v>
      </c>
      <c r="O4960" s="193">
        <f>MAX(0,(J4960-'2031 forecast'!$C$10))</f>
        <v>2.414836663526895</v>
      </c>
      <c r="P4960" s="175">
        <f t="shared" si="796"/>
        <v>3</v>
      </c>
      <c r="Q4960" s="175" t="str">
        <f t="shared" si="797"/>
        <v/>
      </c>
    </row>
    <row r="4961" spans="1:17" s="1" customFormat="1" x14ac:dyDescent="0.3">
      <c r="A4961" s="189">
        <f t="shared" si="795"/>
        <v>44037.541666654644</v>
      </c>
      <c r="B4961" s="190">
        <f t="shared" si="791"/>
        <v>44037</v>
      </c>
      <c r="C4961" s="1">
        <f t="shared" si="792"/>
        <v>13</v>
      </c>
      <c r="D4961" s="191">
        <v>4.758470111837207</v>
      </c>
      <c r="E4961" s="192">
        <f t="shared" si="793"/>
        <v>1.6523143643112565E-4</v>
      </c>
      <c r="F4961" s="193">
        <f t="shared" si="794"/>
        <v>7.0947008547008465</v>
      </c>
      <c r="G4961" s="193">
        <f t="shared" si="798"/>
        <v>7.357051432783777</v>
      </c>
      <c r="H4961" s="193">
        <f t="shared" si="798"/>
        <v>7.629103311489529</v>
      </c>
      <c r="I4961" s="193">
        <f t="shared" si="798"/>
        <v>7.9112152292453715</v>
      </c>
      <c r="J4961" s="193">
        <f t="shared" si="798"/>
        <v>8.2037591900461724</v>
      </c>
      <c r="K4961" s="193">
        <f>MAX(0,(F4961-'2031 forecast'!$C$10))</f>
        <v>1.3577008547008464</v>
      </c>
      <c r="L4961" s="193">
        <f>MAX(0,(G4961-'2031 forecast'!$C$10))</f>
        <v>1.6200514327837769</v>
      </c>
      <c r="M4961" s="193">
        <f>MAX(0,(H4961-'2031 forecast'!$C$10))</f>
        <v>1.8921033114895289</v>
      </c>
      <c r="N4961" s="193">
        <f>MAX(0,(I4961-'2031 forecast'!$C$10))</f>
        <v>2.1742152292453714</v>
      </c>
      <c r="O4961" s="193">
        <f>MAX(0,(J4961-'2031 forecast'!$C$10))</f>
        <v>2.4667591900461723</v>
      </c>
      <c r="P4961" s="175">
        <f t="shared" si="796"/>
        <v>4</v>
      </c>
      <c r="Q4961" s="175" t="str">
        <f t="shared" si="797"/>
        <v/>
      </c>
    </row>
    <row r="4962" spans="1:17" s="1" customFormat="1" x14ac:dyDescent="0.3">
      <c r="A4962" s="189">
        <f t="shared" si="795"/>
        <v>44037.583333321309</v>
      </c>
      <c r="B4962" s="190">
        <f t="shared" si="791"/>
        <v>44037</v>
      </c>
      <c r="C4962" s="1">
        <f t="shared" si="792"/>
        <v>14</v>
      </c>
      <c r="D4962" s="191">
        <v>4.9241130587682491</v>
      </c>
      <c r="E4962" s="192">
        <f t="shared" si="793"/>
        <v>1.7098316364866484E-4</v>
      </c>
      <c r="F4962" s="193">
        <f t="shared" si="794"/>
        <v>7.3416682895163827</v>
      </c>
      <c r="G4962" s="193">
        <f t="shared" si="798"/>
        <v>7.6131513244313131</v>
      </c>
      <c r="H4962" s="193">
        <f t="shared" si="798"/>
        <v>7.8946733634717603</v>
      </c>
      <c r="I4962" s="193">
        <f t="shared" si="798"/>
        <v>8.186605632795052</v>
      </c>
      <c r="J4962" s="193">
        <f t="shared" si="798"/>
        <v>8.48933308590221</v>
      </c>
      <c r="K4962" s="193">
        <f>MAX(0,(F4962-'2031 forecast'!$C$10))</f>
        <v>1.6046682895163826</v>
      </c>
      <c r="L4962" s="193">
        <f>MAX(0,(G4962-'2031 forecast'!$C$10))</f>
        <v>1.876151324431313</v>
      </c>
      <c r="M4962" s="193">
        <f>MAX(0,(H4962-'2031 forecast'!$C$10))</f>
        <v>2.1576733634717602</v>
      </c>
      <c r="N4962" s="193">
        <f>MAX(0,(I4962-'2031 forecast'!$C$10))</f>
        <v>2.4496056327950519</v>
      </c>
      <c r="O4962" s="193">
        <f>MAX(0,(J4962-'2031 forecast'!$C$10))</f>
        <v>2.7523330859022099</v>
      </c>
      <c r="P4962" s="175">
        <f t="shared" si="796"/>
        <v>5</v>
      </c>
      <c r="Q4962" s="175" t="str">
        <f t="shared" si="797"/>
        <v/>
      </c>
    </row>
    <row r="4963" spans="1:17" s="1" customFormat="1" x14ac:dyDescent="0.3">
      <c r="A4963" s="189">
        <f t="shared" si="795"/>
        <v>44037.624999987973</v>
      </c>
      <c r="B4963" s="190">
        <f t="shared" si="791"/>
        <v>44037</v>
      </c>
      <c r="C4963" s="1">
        <f t="shared" si="792"/>
        <v>15</v>
      </c>
      <c r="D4963" s="191">
        <v>4.9768176327917626</v>
      </c>
      <c r="E4963" s="192">
        <f t="shared" si="793"/>
        <v>1.728132586724273E-4</v>
      </c>
      <c r="F4963" s="193">
        <f t="shared" si="794"/>
        <v>7.4202488369576889</v>
      </c>
      <c r="G4963" s="193">
        <f t="shared" si="798"/>
        <v>7.6946376535918928</v>
      </c>
      <c r="H4963" s="193">
        <f t="shared" si="798"/>
        <v>7.9791729254661057</v>
      </c>
      <c r="I4963" s="193">
        <f t="shared" si="798"/>
        <v>8.2742298521063145</v>
      </c>
      <c r="J4963" s="193">
        <f t="shared" si="798"/>
        <v>8.5801975073109489</v>
      </c>
      <c r="K4963" s="193">
        <f>MAX(0,(F4963-'2031 forecast'!$C$10))</f>
        <v>1.6832488369576888</v>
      </c>
      <c r="L4963" s="193">
        <f>MAX(0,(G4963-'2031 forecast'!$C$10))</f>
        <v>1.9576376535918927</v>
      </c>
      <c r="M4963" s="193">
        <f>MAX(0,(H4963-'2031 forecast'!$C$10))</f>
        <v>2.2421729254661056</v>
      </c>
      <c r="N4963" s="193">
        <f>MAX(0,(I4963-'2031 forecast'!$C$10))</f>
        <v>2.5372298521063144</v>
      </c>
      <c r="O4963" s="193">
        <f>MAX(0,(J4963-'2031 forecast'!$C$10))</f>
        <v>2.8431975073109488</v>
      </c>
      <c r="P4963" s="175">
        <f t="shared" si="796"/>
        <v>6</v>
      </c>
      <c r="Q4963" s="175" t="str">
        <f t="shared" si="797"/>
        <v/>
      </c>
    </row>
    <row r="4964" spans="1:17" s="1" customFormat="1" x14ac:dyDescent="0.3">
      <c r="A4964" s="189">
        <f t="shared" si="795"/>
        <v>44037.666666654637</v>
      </c>
      <c r="B4964" s="190">
        <f t="shared" si="791"/>
        <v>44037</v>
      </c>
      <c r="C4964" s="1">
        <f t="shared" si="792"/>
        <v>16</v>
      </c>
      <c r="D4964" s="191">
        <v>5.0897560056992912</v>
      </c>
      <c r="E4964" s="192">
        <f t="shared" si="793"/>
        <v>1.7673489086620403E-4</v>
      </c>
      <c r="F4964" s="193">
        <f t="shared" si="794"/>
        <v>7.5886357243319189</v>
      </c>
      <c r="G4964" s="193">
        <f t="shared" si="798"/>
        <v>7.8692512160788501</v>
      </c>
      <c r="H4964" s="193">
        <f t="shared" si="798"/>
        <v>8.1602434154539907</v>
      </c>
      <c r="I4964" s="193">
        <f t="shared" si="798"/>
        <v>8.4619960363447344</v>
      </c>
      <c r="J4964" s="193">
        <f t="shared" si="798"/>
        <v>8.7749069817582477</v>
      </c>
      <c r="K4964" s="193">
        <f>MAX(0,(F4964-'2031 forecast'!$C$10))</f>
        <v>1.8516357243319188</v>
      </c>
      <c r="L4964" s="193">
        <f>MAX(0,(G4964-'2031 forecast'!$C$10))</f>
        <v>2.13225121607885</v>
      </c>
      <c r="M4964" s="193">
        <f>MAX(0,(H4964-'2031 forecast'!$C$10))</f>
        <v>2.4232434154539906</v>
      </c>
      <c r="N4964" s="193">
        <f>MAX(0,(I4964-'2031 forecast'!$C$10))</f>
        <v>2.7249960363447343</v>
      </c>
      <c r="O4964" s="193">
        <f>MAX(0,(J4964-'2031 forecast'!$C$10))</f>
        <v>3.0379069817582476</v>
      </c>
      <c r="P4964" s="175">
        <f t="shared" si="796"/>
        <v>7</v>
      </c>
      <c r="Q4964" s="175" t="str">
        <f t="shared" si="797"/>
        <v/>
      </c>
    </row>
    <row r="4965" spans="1:17" s="1" customFormat="1" x14ac:dyDescent="0.3">
      <c r="A4965" s="189">
        <f t="shared" si="795"/>
        <v>44037.708333321301</v>
      </c>
      <c r="B4965" s="190">
        <f t="shared" si="791"/>
        <v>44037</v>
      </c>
      <c r="C4965" s="1">
        <f t="shared" si="792"/>
        <v>17</v>
      </c>
      <c r="D4965" s="191">
        <v>5.074697555978287</v>
      </c>
      <c r="E4965" s="192">
        <f t="shared" si="793"/>
        <v>1.7621200657370043E-4</v>
      </c>
      <c r="F4965" s="193">
        <f t="shared" si="794"/>
        <v>7.5661841393486871</v>
      </c>
      <c r="G4965" s="193">
        <f t="shared" ref="G4965:J4984" si="799">$E4965*G$2</f>
        <v>7.8459694077472548</v>
      </c>
      <c r="H4965" s="193">
        <f t="shared" si="799"/>
        <v>8.136100683455604</v>
      </c>
      <c r="I4965" s="193">
        <f t="shared" si="799"/>
        <v>8.4369605451129424</v>
      </c>
      <c r="J4965" s="193">
        <f t="shared" si="799"/>
        <v>8.7489457184986055</v>
      </c>
      <c r="K4965" s="193">
        <f>MAX(0,(F4965-'2031 forecast'!$C$10))</f>
        <v>1.829184139348687</v>
      </c>
      <c r="L4965" s="193">
        <f>MAX(0,(G4965-'2031 forecast'!$C$10))</f>
        <v>2.1089694077472547</v>
      </c>
      <c r="M4965" s="193">
        <f>MAX(0,(H4965-'2031 forecast'!$C$10))</f>
        <v>2.3991006834556039</v>
      </c>
      <c r="N4965" s="193">
        <f>MAX(0,(I4965-'2031 forecast'!$C$10))</f>
        <v>2.6999605451129423</v>
      </c>
      <c r="O4965" s="193">
        <f>MAX(0,(J4965-'2031 forecast'!$C$10))</f>
        <v>3.0119457184986054</v>
      </c>
      <c r="P4965" s="175">
        <f t="shared" si="796"/>
        <v>8</v>
      </c>
      <c r="Q4965" s="175" t="str">
        <f t="shared" si="797"/>
        <v/>
      </c>
    </row>
    <row r="4966" spans="1:17" s="1" customFormat="1" x14ac:dyDescent="0.3">
      <c r="A4966" s="189">
        <f t="shared" si="795"/>
        <v>44037.749999987966</v>
      </c>
      <c r="B4966" s="190">
        <f t="shared" si="791"/>
        <v>44037</v>
      </c>
      <c r="C4966" s="1">
        <f t="shared" si="792"/>
        <v>18</v>
      </c>
      <c r="D4966" s="191">
        <v>4.9768176327917626</v>
      </c>
      <c r="E4966" s="192">
        <f t="shared" si="793"/>
        <v>1.728132586724273E-4</v>
      </c>
      <c r="F4966" s="193">
        <f t="shared" si="794"/>
        <v>7.4202488369576889</v>
      </c>
      <c r="G4966" s="193">
        <f t="shared" si="799"/>
        <v>7.6946376535918928</v>
      </c>
      <c r="H4966" s="193">
        <f t="shared" si="799"/>
        <v>7.9791729254661057</v>
      </c>
      <c r="I4966" s="193">
        <f t="shared" si="799"/>
        <v>8.2742298521063145</v>
      </c>
      <c r="J4966" s="193">
        <f t="shared" si="799"/>
        <v>8.5801975073109489</v>
      </c>
      <c r="K4966" s="193">
        <f>MAX(0,(F4966-'2031 forecast'!$C$10))</f>
        <v>1.6832488369576888</v>
      </c>
      <c r="L4966" s="193">
        <f>MAX(0,(G4966-'2031 forecast'!$C$10))</f>
        <v>1.9576376535918927</v>
      </c>
      <c r="M4966" s="193">
        <f>MAX(0,(H4966-'2031 forecast'!$C$10))</f>
        <v>2.2421729254661056</v>
      </c>
      <c r="N4966" s="193">
        <f>MAX(0,(I4966-'2031 forecast'!$C$10))</f>
        <v>2.5372298521063144</v>
      </c>
      <c r="O4966" s="193">
        <f>MAX(0,(J4966-'2031 forecast'!$C$10))</f>
        <v>2.8431975073109488</v>
      </c>
      <c r="P4966" s="175">
        <f t="shared" si="796"/>
        <v>9</v>
      </c>
      <c r="Q4966" s="175" t="str">
        <f t="shared" si="797"/>
        <v/>
      </c>
    </row>
    <row r="4967" spans="1:17" s="1" customFormat="1" x14ac:dyDescent="0.3">
      <c r="A4967" s="189">
        <f t="shared" si="795"/>
        <v>44037.79166665463</v>
      </c>
      <c r="B4967" s="190">
        <f t="shared" si="791"/>
        <v>44037</v>
      </c>
      <c r="C4967" s="1">
        <f t="shared" si="792"/>
        <v>19</v>
      </c>
      <c r="D4967" s="191">
        <v>4.8187039107212231</v>
      </c>
      <c r="E4967" s="192">
        <f t="shared" si="793"/>
        <v>1.6732297360113992E-4</v>
      </c>
      <c r="F4967" s="193">
        <f t="shared" si="794"/>
        <v>7.1845071946337695</v>
      </c>
      <c r="G4967" s="193">
        <f t="shared" si="799"/>
        <v>7.4501786661101548</v>
      </c>
      <c r="H4967" s="193">
        <f t="shared" si="799"/>
        <v>7.7256742394830686</v>
      </c>
      <c r="I4967" s="193">
        <f t="shared" si="799"/>
        <v>8.011357194172529</v>
      </c>
      <c r="J4967" s="193">
        <f t="shared" si="799"/>
        <v>8.3076042430847323</v>
      </c>
      <c r="K4967" s="193">
        <f>MAX(0,(F4967-'2031 forecast'!$C$10))</f>
        <v>1.4475071946337694</v>
      </c>
      <c r="L4967" s="193">
        <f>MAX(0,(G4967-'2031 forecast'!$C$10))</f>
        <v>1.7131786661101547</v>
      </c>
      <c r="M4967" s="193">
        <f>MAX(0,(H4967-'2031 forecast'!$C$10))</f>
        <v>1.9886742394830685</v>
      </c>
      <c r="N4967" s="193">
        <f>MAX(0,(I4967-'2031 forecast'!$C$10))</f>
        <v>2.2743571941725289</v>
      </c>
      <c r="O4967" s="193">
        <f>MAX(0,(J4967-'2031 forecast'!$C$10))</f>
        <v>2.5706042430847322</v>
      </c>
      <c r="P4967" s="175">
        <f t="shared" si="796"/>
        <v>10</v>
      </c>
      <c r="Q4967" s="175" t="str">
        <f t="shared" si="797"/>
        <v/>
      </c>
    </row>
    <row r="4968" spans="1:17" s="1" customFormat="1" x14ac:dyDescent="0.3">
      <c r="A4968" s="189">
        <f t="shared" si="795"/>
        <v>44037.833333321294</v>
      </c>
      <c r="B4968" s="190">
        <f t="shared" si="791"/>
        <v>44037</v>
      </c>
      <c r="C4968" s="1">
        <f t="shared" si="792"/>
        <v>20</v>
      </c>
      <c r="D4968" s="191">
        <v>4.3518919693701035</v>
      </c>
      <c r="E4968" s="192">
        <f t="shared" si="793"/>
        <v>1.5111356053352945E-4</v>
      </c>
      <c r="F4968" s="193">
        <f t="shared" si="794"/>
        <v>6.488508060153622</v>
      </c>
      <c r="G4968" s="193">
        <f t="shared" si="799"/>
        <v>6.7284426078307318</v>
      </c>
      <c r="H4968" s="193">
        <f t="shared" si="799"/>
        <v>6.9772495475331446</v>
      </c>
      <c r="I4968" s="193">
        <f t="shared" si="799"/>
        <v>7.2352569659870642</v>
      </c>
      <c r="J4968" s="193">
        <f t="shared" si="799"/>
        <v>7.5028050820358967</v>
      </c>
      <c r="K4968" s="193">
        <f>MAX(0,(F4968-'2031 forecast'!$C$10))</f>
        <v>0.75150806015362193</v>
      </c>
      <c r="L4968" s="193">
        <f>MAX(0,(G4968-'2031 forecast'!$C$10))</f>
        <v>0.99144260783073168</v>
      </c>
      <c r="M4968" s="193">
        <f>MAX(0,(H4968-'2031 forecast'!$C$10))</f>
        <v>1.2402495475331445</v>
      </c>
      <c r="N4968" s="193">
        <f>MAX(0,(I4968-'2031 forecast'!$C$10))</f>
        <v>1.4982569659870641</v>
      </c>
      <c r="O4968" s="193">
        <f>MAX(0,(J4968-'2031 forecast'!$C$10))</f>
        <v>1.7658050820358966</v>
      </c>
      <c r="P4968" s="175">
        <f t="shared" si="796"/>
        <v>11</v>
      </c>
      <c r="Q4968" s="175" t="str">
        <f t="shared" si="797"/>
        <v/>
      </c>
    </row>
    <row r="4969" spans="1:17" s="1" customFormat="1" x14ac:dyDescent="0.3">
      <c r="A4969" s="189">
        <f t="shared" si="795"/>
        <v>44037.874999987958</v>
      </c>
      <c r="B4969" s="190">
        <f t="shared" si="791"/>
        <v>44037</v>
      </c>
      <c r="C4969" s="1">
        <f t="shared" si="792"/>
        <v>21</v>
      </c>
      <c r="D4969" s="191">
        <v>4.0733106495315337</v>
      </c>
      <c r="E4969" s="192">
        <f t="shared" si="793"/>
        <v>1.4144020112221358E-4</v>
      </c>
      <c r="F4969" s="193">
        <f t="shared" si="794"/>
        <v>6.0731537379638585</v>
      </c>
      <c r="G4969" s="193">
        <f t="shared" si="799"/>
        <v>6.2977291536962401</v>
      </c>
      <c r="H4969" s="193">
        <f t="shared" si="799"/>
        <v>6.530609005563031</v>
      </c>
      <c r="I4969" s="193">
        <f t="shared" si="799"/>
        <v>6.7721003781989664</v>
      </c>
      <c r="J4969" s="193">
        <f t="shared" si="799"/>
        <v>7.022521711732562</v>
      </c>
      <c r="K4969" s="193">
        <f>MAX(0,(F4969-'2031 forecast'!$C$10))</f>
        <v>0.33615373796385839</v>
      </c>
      <c r="L4969" s="193">
        <f>MAX(0,(G4969-'2031 forecast'!$C$10))</f>
        <v>0.56072915369623999</v>
      </c>
      <c r="M4969" s="193">
        <f>MAX(0,(H4969-'2031 forecast'!$C$10))</f>
        <v>0.79360900556303093</v>
      </c>
      <c r="N4969" s="193">
        <f>MAX(0,(I4969-'2031 forecast'!$C$10))</f>
        <v>1.0351003781989663</v>
      </c>
      <c r="O4969" s="193">
        <f>MAX(0,(J4969-'2031 forecast'!$C$10))</f>
        <v>1.2855217117325619</v>
      </c>
      <c r="P4969" s="175">
        <f t="shared" si="796"/>
        <v>12</v>
      </c>
      <c r="Q4969" s="175">
        <f t="shared" si="797"/>
        <v>12</v>
      </c>
    </row>
    <row r="4970" spans="1:17" s="1" customFormat="1" x14ac:dyDescent="0.3">
      <c r="A4970" s="189">
        <f t="shared" si="795"/>
        <v>44037.916666654623</v>
      </c>
      <c r="B4970" s="190">
        <f t="shared" si="791"/>
        <v>44037</v>
      </c>
      <c r="C4970" s="1">
        <f t="shared" si="792"/>
        <v>22</v>
      </c>
      <c r="D4970" s="191">
        <v>3.8323754539954722</v>
      </c>
      <c r="E4970" s="192">
        <f t="shared" si="793"/>
        <v>1.3307405244215658E-4</v>
      </c>
      <c r="F4970" s="193">
        <f t="shared" si="794"/>
        <v>5.7139283782321693</v>
      </c>
      <c r="G4970" s="193">
        <f t="shared" si="799"/>
        <v>5.9252202203907318</v>
      </c>
      <c r="H4970" s="193">
        <f t="shared" si="799"/>
        <v>6.1443252935888779</v>
      </c>
      <c r="I4970" s="193">
        <f t="shared" si="799"/>
        <v>6.3715325184903397</v>
      </c>
      <c r="J4970" s="193">
        <f t="shared" si="799"/>
        <v>6.6071414995783257</v>
      </c>
      <c r="K4970" s="193">
        <f>MAX(0,(F4970-'2031 forecast'!$C$10))</f>
        <v>0</v>
      </c>
      <c r="L4970" s="193">
        <f>MAX(0,(G4970-'2031 forecast'!$C$10))</f>
        <v>0.18822022039073172</v>
      </c>
      <c r="M4970" s="193">
        <f>MAX(0,(H4970-'2031 forecast'!$C$10))</f>
        <v>0.40732529358887781</v>
      </c>
      <c r="N4970" s="193">
        <f>MAX(0,(I4970-'2031 forecast'!$C$10))</f>
        <v>0.63453251849033965</v>
      </c>
      <c r="O4970" s="193">
        <f>MAX(0,(J4970-'2031 forecast'!$C$10))</f>
        <v>0.87014149957832565</v>
      </c>
      <c r="P4970" s="175" t="str">
        <f t="shared" si="796"/>
        <v/>
      </c>
      <c r="Q4970" s="175" t="str">
        <f t="shared" si="797"/>
        <v/>
      </c>
    </row>
    <row r="4971" spans="1:17" s="1" customFormat="1" x14ac:dyDescent="0.3">
      <c r="A4971" s="189">
        <f t="shared" si="795"/>
        <v>44037.958333321287</v>
      </c>
      <c r="B4971" s="190">
        <f t="shared" si="791"/>
        <v>44037</v>
      </c>
      <c r="C4971" s="1">
        <f t="shared" si="792"/>
        <v>23</v>
      </c>
      <c r="D4971" s="191">
        <v>3.5537941341569015</v>
      </c>
      <c r="E4971" s="192">
        <f t="shared" si="793"/>
        <v>1.2340069303084066E-4</v>
      </c>
      <c r="F4971" s="193">
        <f t="shared" si="794"/>
        <v>5.2985740560424039</v>
      </c>
      <c r="G4971" s="193">
        <f t="shared" si="799"/>
        <v>5.4945067662562375</v>
      </c>
      <c r="H4971" s="193">
        <f t="shared" si="799"/>
        <v>5.6976847516187616</v>
      </c>
      <c r="I4971" s="193">
        <f t="shared" si="799"/>
        <v>5.9083759307022392</v>
      </c>
      <c r="J4971" s="193">
        <f t="shared" si="799"/>
        <v>6.1268581292749884</v>
      </c>
      <c r="K4971" s="193">
        <f>MAX(0,(F4971-'2031 forecast'!$C$10))</f>
        <v>0</v>
      </c>
      <c r="L4971" s="193">
        <f>MAX(0,(G4971-'2031 forecast'!$C$10))</f>
        <v>0</v>
      </c>
      <c r="M4971" s="193">
        <f>MAX(0,(H4971-'2031 forecast'!$C$10))</f>
        <v>0</v>
      </c>
      <c r="N4971" s="193">
        <f>MAX(0,(I4971-'2031 forecast'!$C$10))</f>
        <v>0.17137593070223911</v>
      </c>
      <c r="O4971" s="193">
        <f>MAX(0,(J4971-'2031 forecast'!$C$10))</f>
        <v>0.38985812927498831</v>
      </c>
      <c r="P4971" s="175" t="str">
        <f t="shared" si="796"/>
        <v/>
      </c>
      <c r="Q4971" s="175" t="str">
        <f t="shared" si="797"/>
        <v/>
      </c>
    </row>
    <row r="4972" spans="1:17" s="1" customFormat="1" x14ac:dyDescent="0.3">
      <c r="A4972" s="189">
        <f t="shared" si="795"/>
        <v>44037.999999987951</v>
      </c>
      <c r="B4972" s="190">
        <f t="shared" si="791"/>
        <v>44037</v>
      </c>
      <c r="C4972" s="1">
        <f t="shared" si="792"/>
        <v>0</v>
      </c>
      <c r="D4972" s="191">
        <v>3.2978004888998367</v>
      </c>
      <c r="E4972" s="192">
        <f t="shared" si="793"/>
        <v>1.1451166005828012E-4</v>
      </c>
      <c r="F4972" s="193">
        <f t="shared" si="794"/>
        <v>4.9168971113274855</v>
      </c>
      <c r="G4972" s="193">
        <f t="shared" si="799"/>
        <v>5.0987160246191365</v>
      </c>
      <c r="H4972" s="193">
        <f t="shared" si="799"/>
        <v>5.2872583076462245</v>
      </c>
      <c r="I4972" s="193">
        <f t="shared" si="799"/>
        <v>5.4827725797618241</v>
      </c>
      <c r="J4972" s="193">
        <f t="shared" si="799"/>
        <v>5.6855166538611126</v>
      </c>
      <c r="K4972" s="193">
        <f>MAX(0,(F4972-'2031 forecast'!$C$10))</f>
        <v>0</v>
      </c>
      <c r="L4972" s="193">
        <f>MAX(0,(G4972-'2031 forecast'!$C$10))</f>
        <v>0</v>
      </c>
      <c r="M4972" s="193">
        <f>MAX(0,(H4972-'2031 forecast'!$C$10))</f>
        <v>0</v>
      </c>
      <c r="N4972" s="193">
        <f>MAX(0,(I4972-'2031 forecast'!$C$10))</f>
        <v>0</v>
      </c>
      <c r="O4972" s="193">
        <f>MAX(0,(J4972-'2031 forecast'!$C$10))</f>
        <v>0</v>
      </c>
      <c r="P4972" s="175" t="str">
        <f t="shared" si="796"/>
        <v/>
      </c>
      <c r="Q4972" s="175" t="str">
        <f t="shared" si="797"/>
        <v/>
      </c>
    </row>
    <row r="4973" spans="1:17" s="1" customFormat="1" x14ac:dyDescent="0.3">
      <c r="A4973" s="189">
        <f t="shared" si="795"/>
        <v>44038.041666654615</v>
      </c>
      <c r="B4973" s="190">
        <f t="shared" si="791"/>
        <v>44038</v>
      </c>
      <c r="C4973" s="1">
        <f t="shared" si="792"/>
        <v>1</v>
      </c>
      <c r="D4973" s="191">
        <v>3.0493360685032735</v>
      </c>
      <c r="E4973" s="192">
        <f t="shared" si="793"/>
        <v>1.0588406923197134E-4</v>
      </c>
      <c r="F4973" s="193">
        <f t="shared" si="794"/>
        <v>4.5464459591041821</v>
      </c>
      <c r="G4973" s="193">
        <f t="shared" si="799"/>
        <v>4.7145661871478319</v>
      </c>
      <c r="H4973" s="193">
        <f t="shared" si="799"/>
        <v>4.8889032296728789</v>
      </c>
      <c r="I4973" s="193">
        <f t="shared" si="799"/>
        <v>5.0696869744373032</v>
      </c>
      <c r="J4973" s="193">
        <f t="shared" si="799"/>
        <v>5.2571558100770561</v>
      </c>
      <c r="K4973" s="193">
        <f>MAX(0,(F4973-'2031 forecast'!$C$10))</f>
        <v>0</v>
      </c>
      <c r="L4973" s="193">
        <f>MAX(0,(G4973-'2031 forecast'!$C$10))</f>
        <v>0</v>
      </c>
      <c r="M4973" s="193">
        <f>MAX(0,(H4973-'2031 forecast'!$C$10))</f>
        <v>0</v>
      </c>
      <c r="N4973" s="193">
        <f>MAX(0,(I4973-'2031 forecast'!$C$10))</f>
        <v>0</v>
      </c>
      <c r="O4973" s="193">
        <f>MAX(0,(J4973-'2031 forecast'!$C$10))</f>
        <v>0</v>
      </c>
      <c r="P4973" s="175" t="str">
        <f t="shared" si="796"/>
        <v/>
      </c>
      <c r="Q4973" s="175" t="str">
        <f t="shared" si="797"/>
        <v/>
      </c>
    </row>
    <row r="4974" spans="1:17" s="1" customFormat="1" x14ac:dyDescent="0.3">
      <c r="A4974" s="189">
        <f t="shared" si="795"/>
        <v>44038.083333321279</v>
      </c>
      <c r="B4974" s="190">
        <f t="shared" si="791"/>
        <v>44038</v>
      </c>
      <c r="C4974" s="1">
        <f t="shared" si="792"/>
        <v>2</v>
      </c>
      <c r="D4974" s="191">
        <v>3.0041607193402617</v>
      </c>
      <c r="E4974" s="192">
        <f t="shared" si="793"/>
        <v>1.0431541635446064E-4</v>
      </c>
      <c r="F4974" s="193">
        <f t="shared" si="794"/>
        <v>4.4790912041544892</v>
      </c>
      <c r="G4974" s="193">
        <f t="shared" si="799"/>
        <v>4.6447207621530486</v>
      </c>
      <c r="H4974" s="193">
        <f t="shared" si="799"/>
        <v>4.8164750336777242</v>
      </c>
      <c r="I4974" s="193">
        <f t="shared" si="799"/>
        <v>4.994580500741935</v>
      </c>
      <c r="J4974" s="193">
        <f t="shared" si="799"/>
        <v>5.1792720202981366</v>
      </c>
      <c r="K4974" s="193">
        <f>MAX(0,(F4974-'2031 forecast'!$C$10))</f>
        <v>0</v>
      </c>
      <c r="L4974" s="193">
        <f>MAX(0,(G4974-'2031 forecast'!$C$10))</f>
        <v>0</v>
      </c>
      <c r="M4974" s="193">
        <f>MAX(0,(H4974-'2031 forecast'!$C$10))</f>
        <v>0</v>
      </c>
      <c r="N4974" s="193">
        <f>MAX(0,(I4974-'2031 forecast'!$C$10))</f>
        <v>0</v>
      </c>
      <c r="O4974" s="193">
        <f>MAX(0,(J4974-'2031 forecast'!$C$10))</f>
        <v>0</v>
      </c>
      <c r="P4974" s="175" t="str">
        <f t="shared" si="796"/>
        <v/>
      </c>
      <c r="Q4974" s="175" t="str">
        <f t="shared" si="797"/>
        <v/>
      </c>
    </row>
    <row r="4975" spans="1:17" s="1" customFormat="1" x14ac:dyDescent="0.3">
      <c r="A4975" s="189">
        <f t="shared" si="795"/>
        <v>44038.124999987944</v>
      </c>
      <c r="B4975" s="190">
        <f t="shared" si="791"/>
        <v>44038</v>
      </c>
      <c r="C4975" s="1">
        <f t="shared" si="792"/>
        <v>3</v>
      </c>
      <c r="D4975" s="191">
        <v>2.8008716481067104</v>
      </c>
      <c r="E4975" s="192">
        <f t="shared" si="793"/>
        <v>9.7256478405662557E-5</v>
      </c>
      <c r="F4975" s="193">
        <f t="shared" si="794"/>
        <v>4.1759948068808779</v>
      </c>
      <c r="G4975" s="193">
        <f t="shared" si="799"/>
        <v>4.3304163496765264</v>
      </c>
      <c r="H4975" s="193">
        <f t="shared" si="799"/>
        <v>4.4905481516995325</v>
      </c>
      <c r="I4975" s="193">
        <f t="shared" si="799"/>
        <v>4.6566013691127814</v>
      </c>
      <c r="J4975" s="193">
        <f t="shared" si="799"/>
        <v>4.8287949662929996</v>
      </c>
      <c r="K4975" s="193">
        <f>MAX(0,(F4975-'2031 forecast'!$C$10))</f>
        <v>0</v>
      </c>
      <c r="L4975" s="193">
        <f>MAX(0,(G4975-'2031 forecast'!$C$10))</f>
        <v>0</v>
      </c>
      <c r="M4975" s="193">
        <f>MAX(0,(H4975-'2031 forecast'!$C$10))</f>
        <v>0</v>
      </c>
      <c r="N4975" s="193">
        <f>MAX(0,(I4975-'2031 forecast'!$C$10))</f>
        <v>0</v>
      </c>
      <c r="O4975" s="193">
        <f>MAX(0,(J4975-'2031 forecast'!$C$10))</f>
        <v>0</v>
      </c>
      <c r="P4975" s="175" t="str">
        <f t="shared" si="796"/>
        <v/>
      </c>
      <c r="Q4975" s="175" t="str">
        <f t="shared" si="797"/>
        <v/>
      </c>
    </row>
    <row r="4976" spans="1:17" s="1" customFormat="1" x14ac:dyDescent="0.3">
      <c r="A4976" s="189">
        <f t="shared" si="795"/>
        <v>44038.166666654608</v>
      </c>
      <c r="B4976" s="190">
        <f t="shared" si="791"/>
        <v>44038</v>
      </c>
      <c r="C4976" s="1">
        <f t="shared" si="792"/>
        <v>4</v>
      </c>
      <c r="D4976" s="191">
        <v>2.7632255238042007</v>
      </c>
      <c r="E4976" s="192">
        <f t="shared" si="793"/>
        <v>9.5949267674403651E-5</v>
      </c>
      <c r="F4976" s="193">
        <f t="shared" si="794"/>
        <v>4.1198658444228018</v>
      </c>
      <c r="G4976" s="193">
        <f t="shared" si="799"/>
        <v>4.2722118288475412</v>
      </c>
      <c r="H4976" s="193">
        <f t="shared" si="799"/>
        <v>4.4301913217035711</v>
      </c>
      <c r="I4976" s="193">
        <f t="shared" si="799"/>
        <v>4.5940126410333093</v>
      </c>
      <c r="J4976" s="193">
        <f t="shared" si="799"/>
        <v>4.7638918081439003</v>
      </c>
      <c r="K4976" s="193">
        <f>MAX(0,(F4976-'2031 forecast'!$C$10))</f>
        <v>0</v>
      </c>
      <c r="L4976" s="193">
        <f>MAX(0,(G4976-'2031 forecast'!$C$10))</f>
        <v>0</v>
      </c>
      <c r="M4976" s="193">
        <f>MAX(0,(H4976-'2031 forecast'!$C$10))</f>
        <v>0</v>
      </c>
      <c r="N4976" s="193">
        <f>MAX(0,(I4976-'2031 forecast'!$C$10))</f>
        <v>0</v>
      </c>
      <c r="O4976" s="193">
        <f>MAX(0,(J4976-'2031 forecast'!$C$10))</f>
        <v>0</v>
      </c>
      <c r="P4976" s="175" t="str">
        <f t="shared" si="796"/>
        <v/>
      </c>
      <c r="Q4976" s="175" t="str">
        <f t="shared" si="797"/>
        <v/>
      </c>
    </row>
    <row r="4977" spans="1:17" s="1" customFormat="1" x14ac:dyDescent="0.3">
      <c r="A4977" s="189">
        <f t="shared" si="795"/>
        <v>44038.208333321272</v>
      </c>
      <c r="B4977" s="190">
        <f t="shared" si="791"/>
        <v>44038</v>
      </c>
      <c r="C4977" s="1">
        <f t="shared" si="792"/>
        <v>5</v>
      </c>
      <c r="D4977" s="191">
        <v>2.7105209497806877</v>
      </c>
      <c r="E4977" s="192">
        <f t="shared" si="793"/>
        <v>9.4119172650641191E-5</v>
      </c>
      <c r="F4977" s="193">
        <f t="shared" si="794"/>
        <v>4.0412852969814947</v>
      </c>
      <c r="G4977" s="193">
        <f t="shared" si="799"/>
        <v>4.1907254996869616</v>
      </c>
      <c r="H4977" s="193">
        <f t="shared" si="799"/>
        <v>4.3456917597092257</v>
      </c>
      <c r="I4977" s="193">
        <f t="shared" si="799"/>
        <v>4.5063884217220469</v>
      </c>
      <c r="J4977" s="193">
        <f t="shared" si="799"/>
        <v>4.6730273867351615</v>
      </c>
      <c r="K4977" s="193">
        <f>MAX(0,(F4977-'2031 forecast'!$C$10))</f>
        <v>0</v>
      </c>
      <c r="L4977" s="193">
        <f>MAX(0,(G4977-'2031 forecast'!$C$10))</f>
        <v>0</v>
      </c>
      <c r="M4977" s="193">
        <f>MAX(0,(H4977-'2031 forecast'!$C$10))</f>
        <v>0</v>
      </c>
      <c r="N4977" s="193">
        <f>MAX(0,(I4977-'2031 forecast'!$C$10))</f>
        <v>0</v>
      </c>
      <c r="O4977" s="193">
        <f>MAX(0,(J4977-'2031 forecast'!$C$10))</f>
        <v>0</v>
      </c>
      <c r="P4977" s="175" t="str">
        <f t="shared" si="796"/>
        <v/>
      </c>
      <c r="Q4977" s="175" t="str">
        <f t="shared" si="797"/>
        <v/>
      </c>
    </row>
    <row r="4978" spans="1:17" s="1" customFormat="1" x14ac:dyDescent="0.3">
      <c r="A4978" s="189">
        <f t="shared" si="795"/>
        <v>44038.249999987936</v>
      </c>
      <c r="B4978" s="190">
        <f t="shared" si="791"/>
        <v>44038</v>
      </c>
      <c r="C4978" s="1">
        <f t="shared" si="792"/>
        <v>6</v>
      </c>
      <c r="D4978" s="191">
        <v>2.7029917249201856</v>
      </c>
      <c r="E4978" s="192">
        <f t="shared" si="793"/>
        <v>9.3857730504389407E-5</v>
      </c>
      <c r="F4978" s="193">
        <f t="shared" si="794"/>
        <v>4.0300595044898797</v>
      </c>
      <c r="G4978" s="193">
        <f t="shared" si="799"/>
        <v>4.1790845955211644</v>
      </c>
      <c r="H4978" s="193">
        <f t="shared" si="799"/>
        <v>4.3336203937100333</v>
      </c>
      <c r="I4978" s="193">
        <f t="shared" si="799"/>
        <v>4.4938706761061527</v>
      </c>
      <c r="J4978" s="193">
        <f t="shared" si="799"/>
        <v>4.6600467551053413</v>
      </c>
      <c r="K4978" s="193">
        <f>MAX(0,(F4978-'2031 forecast'!$C$10))</f>
        <v>0</v>
      </c>
      <c r="L4978" s="193">
        <f>MAX(0,(G4978-'2031 forecast'!$C$10))</f>
        <v>0</v>
      </c>
      <c r="M4978" s="193">
        <f>MAX(0,(H4978-'2031 forecast'!$C$10))</f>
        <v>0</v>
      </c>
      <c r="N4978" s="193">
        <f>MAX(0,(I4978-'2031 forecast'!$C$10))</f>
        <v>0</v>
      </c>
      <c r="O4978" s="193">
        <f>MAX(0,(J4978-'2031 forecast'!$C$10))</f>
        <v>0</v>
      </c>
      <c r="P4978" s="175" t="str">
        <f t="shared" si="796"/>
        <v/>
      </c>
      <c r="Q4978" s="175" t="str">
        <f t="shared" si="797"/>
        <v/>
      </c>
    </row>
    <row r="4979" spans="1:17" s="1" customFormat="1" x14ac:dyDescent="0.3">
      <c r="A4979" s="189">
        <f t="shared" si="795"/>
        <v>44038.291666654601</v>
      </c>
      <c r="B4979" s="190">
        <f t="shared" si="791"/>
        <v>44038</v>
      </c>
      <c r="C4979" s="1">
        <f t="shared" si="792"/>
        <v>7</v>
      </c>
      <c r="D4979" s="191">
        <v>3.0945114176662849</v>
      </c>
      <c r="E4979" s="192">
        <f t="shared" si="793"/>
        <v>1.0745272210948202E-4</v>
      </c>
      <c r="F4979" s="193">
        <f t="shared" si="794"/>
        <v>4.6138007140538733</v>
      </c>
      <c r="G4979" s="193">
        <f t="shared" si="799"/>
        <v>4.7844116121426143</v>
      </c>
      <c r="H4979" s="193">
        <f t="shared" si="799"/>
        <v>4.9613314256680319</v>
      </c>
      <c r="I4979" s="193">
        <f t="shared" si="799"/>
        <v>5.1447934481326705</v>
      </c>
      <c r="J4979" s="193">
        <f t="shared" si="799"/>
        <v>5.3350395998559756</v>
      </c>
      <c r="K4979" s="193">
        <f>MAX(0,(F4979-'2031 forecast'!$C$10))</f>
        <v>0</v>
      </c>
      <c r="L4979" s="193">
        <f>MAX(0,(G4979-'2031 forecast'!$C$10))</f>
        <v>0</v>
      </c>
      <c r="M4979" s="193">
        <f>MAX(0,(H4979-'2031 forecast'!$C$10))</f>
        <v>0</v>
      </c>
      <c r="N4979" s="193">
        <f>MAX(0,(I4979-'2031 forecast'!$C$10))</f>
        <v>0</v>
      </c>
      <c r="O4979" s="193">
        <f>MAX(0,(J4979-'2031 forecast'!$C$10))</f>
        <v>0</v>
      </c>
      <c r="P4979" s="175" t="str">
        <f t="shared" si="796"/>
        <v/>
      </c>
      <c r="Q4979" s="175" t="str">
        <f t="shared" si="797"/>
        <v/>
      </c>
    </row>
    <row r="4980" spans="1:17" s="1" customFormat="1" x14ac:dyDescent="0.3">
      <c r="A4980" s="189">
        <f t="shared" si="795"/>
        <v>44038.333333321265</v>
      </c>
      <c r="B4980" s="190">
        <f t="shared" si="791"/>
        <v>44038</v>
      </c>
      <c r="C4980" s="1">
        <f t="shared" si="792"/>
        <v>8</v>
      </c>
      <c r="D4980" s="191">
        <v>3.5086187849938901</v>
      </c>
      <c r="E4980" s="192">
        <f t="shared" si="793"/>
        <v>1.2183204015332998E-4</v>
      </c>
      <c r="F4980" s="193">
        <f t="shared" si="794"/>
        <v>5.2312193010927128</v>
      </c>
      <c r="G4980" s="193">
        <f t="shared" si="799"/>
        <v>5.4246613412614559</v>
      </c>
      <c r="H4980" s="193">
        <f t="shared" si="799"/>
        <v>5.6252565556236087</v>
      </c>
      <c r="I4980" s="193">
        <f t="shared" si="799"/>
        <v>5.8332694570068719</v>
      </c>
      <c r="J4980" s="193">
        <f t="shared" si="799"/>
        <v>6.0489743394960698</v>
      </c>
      <c r="K4980" s="193">
        <f>MAX(0,(F4980-'2031 forecast'!$C$10))</f>
        <v>0</v>
      </c>
      <c r="L4980" s="193">
        <f>MAX(0,(G4980-'2031 forecast'!$C$10))</f>
        <v>0</v>
      </c>
      <c r="M4980" s="193">
        <f>MAX(0,(H4980-'2031 forecast'!$C$10))</f>
        <v>0</v>
      </c>
      <c r="N4980" s="193">
        <f>MAX(0,(I4980-'2031 forecast'!$C$10))</f>
        <v>9.6269457006871839E-2</v>
      </c>
      <c r="O4980" s="193">
        <f>MAX(0,(J4980-'2031 forecast'!$C$10))</f>
        <v>0.31197433949606967</v>
      </c>
      <c r="P4980" s="175" t="str">
        <f t="shared" si="796"/>
        <v/>
      </c>
      <c r="Q4980" s="175" t="str">
        <f t="shared" si="797"/>
        <v/>
      </c>
    </row>
    <row r="4981" spans="1:17" s="1" customFormat="1" x14ac:dyDescent="0.3">
      <c r="A4981" s="189">
        <f t="shared" si="795"/>
        <v>44038.374999987929</v>
      </c>
      <c r="B4981" s="190">
        <f t="shared" si="791"/>
        <v>44038</v>
      </c>
      <c r="C4981" s="1">
        <f t="shared" si="792"/>
        <v>9</v>
      </c>
      <c r="D4981" s="191">
        <v>3.9377846020424991</v>
      </c>
      <c r="E4981" s="192">
        <f t="shared" si="793"/>
        <v>1.3673424248968153E-4</v>
      </c>
      <c r="F4981" s="193">
        <f t="shared" si="794"/>
        <v>5.8710894731147834</v>
      </c>
      <c r="G4981" s="193">
        <f t="shared" si="799"/>
        <v>6.088192878711892</v>
      </c>
      <c r="H4981" s="193">
        <f t="shared" si="799"/>
        <v>6.3133244175775705</v>
      </c>
      <c r="I4981" s="193">
        <f t="shared" si="799"/>
        <v>6.5467809571128637</v>
      </c>
      <c r="J4981" s="193">
        <f t="shared" si="799"/>
        <v>6.7888703423958043</v>
      </c>
      <c r="K4981" s="193">
        <f>MAX(0,(F4981-'2031 forecast'!$C$10))</f>
        <v>0.13408947311478325</v>
      </c>
      <c r="L4981" s="193">
        <f>MAX(0,(G4981-'2031 forecast'!$C$10))</f>
        <v>0.35119287871189186</v>
      </c>
      <c r="M4981" s="193">
        <f>MAX(0,(H4981-'2031 forecast'!$C$10))</f>
        <v>0.57632441757757036</v>
      </c>
      <c r="N4981" s="193">
        <f>MAX(0,(I4981-'2031 forecast'!$C$10))</f>
        <v>0.80978095711286358</v>
      </c>
      <c r="O4981" s="193">
        <f>MAX(0,(J4981-'2031 forecast'!$C$10))</f>
        <v>1.0518703423958042</v>
      </c>
      <c r="P4981" s="175">
        <f t="shared" si="796"/>
        <v>1</v>
      </c>
      <c r="Q4981" s="175" t="str">
        <f t="shared" si="797"/>
        <v/>
      </c>
    </row>
    <row r="4982" spans="1:17" s="1" customFormat="1" x14ac:dyDescent="0.3">
      <c r="A4982" s="189">
        <f t="shared" si="795"/>
        <v>44038.416666654593</v>
      </c>
      <c r="B4982" s="190">
        <f t="shared" si="791"/>
        <v>44038</v>
      </c>
      <c r="C4982" s="1">
        <f t="shared" si="792"/>
        <v>10</v>
      </c>
      <c r="D4982" s="191">
        <v>4.4196549931146212</v>
      </c>
      <c r="E4982" s="192">
        <f t="shared" si="793"/>
        <v>1.5346653984979551E-4</v>
      </c>
      <c r="F4982" s="193">
        <f t="shared" si="794"/>
        <v>6.58954019257816</v>
      </c>
      <c r="G4982" s="193">
        <f t="shared" si="799"/>
        <v>6.8332107453229067</v>
      </c>
      <c r="H4982" s="193">
        <f t="shared" si="799"/>
        <v>7.0858918415258767</v>
      </c>
      <c r="I4982" s="193">
        <f t="shared" si="799"/>
        <v>7.347916676530116</v>
      </c>
      <c r="J4982" s="193">
        <f t="shared" si="799"/>
        <v>7.6196307667042769</v>
      </c>
      <c r="K4982" s="193">
        <f>MAX(0,(F4982-'2031 forecast'!$C$10))</f>
        <v>0.85254019257815994</v>
      </c>
      <c r="L4982" s="193">
        <f>MAX(0,(G4982-'2031 forecast'!$C$10))</f>
        <v>1.0962107453229066</v>
      </c>
      <c r="M4982" s="193">
        <f>MAX(0,(H4982-'2031 forecast'!$C$10))</f>
        <v>1.3488918415258766</v>
      </c>
      <c r="N4982" s="193">
        <f>MAX(0,(I4982-'2031 forecast'!$C$10))</f>
        <v>1.6109166765301159</v>
      </c>
      <c r="O4982" s="193">
        <f>MAX(0,(J4982-'2031 forecast'!$C$10))</f>
        <v>1.8826307667042768</v>
      </c>
      <c r="P4982" s="175">
        <f t="shared" si="796"/>
        <v>2</v>
      </c>
      <c r="Q4982" s="175" t="str">
        <f t="shared" si="797"/>
        <v/>
      </c>
    </row>
    <row r="4983" spans="1:17" s="1" customFormat="1" x14ac:dyDescent="0.3">
      <c r="A4983" s="189">
        <f t="shared" si="795"/>
        <v>44038.458333321258</v>
      </c>
      <c r="B4983" s="190">
        <f t="shared" si="791"/>
        <v>44038</v>
      </c>
      <c r="C4983" s="1">
        <f t="shared" si="792"/>
        <v>11</v>
      </c>
      <c r="D4983" s="191">
        <v>4.7057655378136944</v>
      </c>
      <c r="E4983" s="192">
        <f t="shared" si="793"/>
        <v>1.6340134140736321E-4</v>
      </c>
      <c r="F4983" s="193">
        <f t="shared" si="794"/>
        <v>7.0161203072595413</v>
      </c>
      <c r="G4983" s="193">
        <f t="shared" si="799"/>
        <v>7.2755651036231983</v>
      </c>
      <c r="H4983" s="193">
        <f t="shared" si="799"/>
        <v>7.5446037494951845</v>
      </c>
      <c r="I4983" s="193">
        <f t="shared" si="799"/>
        <v>7.8235910099341117</v>
      </c>
      <c r="J4983" s="193">
        <f t="shared" si="799"/>
        <v>8.1128947686374335</v>
      </c>
      <c r="K4983" s="193">
        <f>MAX(0,(F4983-'2031 forecast'!$C$10))</f>
        <v>1.2791203072595412</v>
      </c>
      <c r="L4983" s="193">
        <f>MAX(0,(G4983-'2031 forecast'!$C$10))</f>
        <v>1.5385651036231982</v>
      </c>
      <c r="M4983" s="193">
        <f>MAX(0,(H4983-'2031 forecast'!$C$10))</f>
        <v>1.8076037494951844</v>
      </c>
      <c r="N4983" s="193">
        <f>MAX(0,(I4983-'2031 forecast'!$C$10))</f>
        <v>2.0865910099341116</v>
      </c>
      <c r="O4983" s="193">
        <f>MAX(0,(J4983-'2031 forecast'!$C$10))</f>
        <v>2.3758947686374334</v>
      </c>
      <c r="P4983" s="175">
        <f t="shared" si="796"/>
        <v>3</v>
      </c>
      <c r="Q4983" s="175" t="str">
        <f t="shared" si="797"/>
        <v/>
      </c>
    </row>
    <row r="4984" spans="1:17" s="1" customFormat="1" x14ac:dyDescent="0.3">
      <c r="A4984" s="189">
        <f t="shared" si="795"/>
        <v>44038.499999987922</v>
      </c>
      <c r="B4984" s="190">
        <f t="shared" si="791"/>
        <v>44038</v>
      </c>
      <c r="C4984" s="1">
        <f t="shared" si="792"/>
        <v>12</v>
      </c>
      <c r="D4984" s="191">
        <v>4.8864669344657399</v>
      </c>
      <c r="E4984" s="192">
        <f t="shared" si="793"/>
        <v>1.6967595291740594E-4</v>
      </c>
      <c r="F4984" s="193">
        <f t="shared" si="794"/>
        <v>7.2855393270583066</v>
      </c>
      <c r="G4984" s="193">
        <f t="shared" si="799"/>
        <v>7.5549468036023288</v>
      </c>
      <c r="H4984" s="193">
        <f t="shared" si="799"/>
        <v>7.8343165334757989</v>
      </c>
      <c r="I4984" s="193">
        <f t="shared" si="799"/>
        <v>8.1240169047155799</v>
      </c>
      <c r="J4984" s="193">
        <f t="shared" si="799"/>
        <v>8.4244299277531116</v>
      </c>
      <c r="K4984" s="193">
        <f>MAX(0,(F4984-'2031 forecast'!$C$10))</f>
        <v>1.5485393270583065</v>
      </c>
      <c r="L4984" s="193">
        <f>MAX(0,(G4984-'2031 forecast'!$C$10))</f>
        <v>1.8179468036023287</v>
      </c>
      <c r="M4984" s="193">
        <f>MAX(0,(H4984-'2031 forecast'!$C$10))</f>
        <v>2.0973165334757988</v>
      </c>
      <c r="N4984" s="193">
        <f>MAX(0,(I4984-'2031 forecast'!$C$10))</f>
        <v>2.3870169047155798</v>
      </c>
      <c r="O4984" s="193">
        <f>MAX(0,(J4984-'2031 forecast'!$C$10))</f>
        <v>2.6874299277531115</v>
      </c>
      <c r="P4984" s="175">
        <f t="shared" si="796"/>
        <v>4</v>
      </c>
      <c r="Q4984" s="175" t="str">
        <f t="shared" si="797"/>
        <v/>
      </c>
    </row>
    <row r="4985" spans="1:17" s="1" customFormat="1" x14ac:dyDescent="0.3">
      <c r="A4985" s="189">
        <f t="shared" si="795"/>
        <v>44038.541666654586</v>
      </c>
      <c r="B4985" s="190">
        <f t="shared" si="791"/>
        <v>44038</v>
      </c>
      <c r="C4985" s="1">
        <f t="shared" si="792"/>
        <v>13</v>
      </c>
      <c r="D4985" s="191">
        <v>4.9692884079312609</v>
      </c>
      <c r="E4985" s="192">
        <f t="shared" si="793"/>
        <v>1.7255181652617554E-4</v>
      </c>
      <c r="F4985" s="193">
        <f t="shared" si="794"/>
        <v>7.4090230444660747</v>
      </c>
      <c r="G4985" s="193">
        <f t="shared" ref="G4985:J5004" si="800">$E4985*G$2</f>
        <v>7.6829967494260973</v>
      </c>
      <c r="H4985" s="193">
        <f t="shared" si="800"/>
        <v>7.9671015594669141</v>
      </c>
      <c r="I4985" s="193">
        <f t="shared" si="800"/>
        <v>8.2617121064904211</v>
      </c>
      <c r="J4985" s="193">
        <f t="shared" si="800"/>
        <v>8.5672168756811296</v>
      </c>
      <c r="K4985" s="193">
        <f>MAX(0,(F4985-'2031 forecast'!$C$10))</f>
        <v>1.6720230444660746</v>
      </c>
      <c r="L4985" s="193">
        <f>MAX(0,(G4985-'2031 forecast'!$C$10))</f>
        <v>1.9459967494260972</v>
      </c>
      <c r="M4985" s="193">
        <f>MAX(0,(H4985-'2031 forecast'!$C$10))</f>
        <v>2.230101559466914</v>
      </c>
      <c r="N4985" s="193">
        <f>MAX(0,(I4985-'2031 forecast'!$C$10))</f>
        <v>2.524712106490421</v>
      </c>
      <c r="O4985" s="193">
        <f>MAX(0,(J4985-'2031 forecast'!$C$10))</f>
        <v>2.8302168756811295</v>
      </c>
      <c r="P4985" s="175">
        <f t="shared" si="796"/>
        <v>5</v>
      </c>
      <c r="Q4985" s="175" t="str">
        <f t="shared" si="797"/>
        <v/>
      </c>
    </row>
    <row r="4986" spans="1:17" s="1" customFormat="1" x14ac:dyDescent="0.3">
      <c r="A4986" s="189">
        <f t="shared" si="795"/>
        <v>44038.58333332125</v>
      </c>
      <c r="B4986" s="190">
        <f t="shared" si="791"/>
        <v>44038</v>
      </c>
      <c r="C4986" s="1">
        <f t="shared" si="792"/>
        <v>14</v>
      </c>
      <c r="D4986" s="191">
        <v>5.1198729051412988</v>
      </c>
      <c r="E4986" s="192">
        <f t="shared" si="793"/>
        <v>1.7778065945121114E-4</v>
      </c>
      <c r="F4986" s="193">
        <f t="shared" si="794"/>
        <v>7.6335388942983791</v>
      </c>
      <c r="G4986" s="193">
        <f t="shared" si="800"/>
        <v>7.9158148327420381</v>
      </c>
      <c r="H4986" s="193">
        <f t="shared" si="800"/>
        <v>8.2085288794507587</v>
      </c>
      <c r="I4986" s="193">
        <f t="shared" si="800"/>
        <v>8.5120670188083114</v>
      </c>
      <c r="J4986" s="193">
        <f t="shared" si="800"/>
        <v>8.8268295082775268</v>
      </c>
      <c r="K4986" s="193">
        <f>MAX(0,(F4986-'2031 forecast'!$C$10))</f>
        <v>1.896538894298379</v>
      </c>
      <c r="L4986" s="193">
        <f>MAX(0,(G4986-'2031 forecast'!$C$10))</f>
        <v>2.178814832742038</v>
      </c>
      <c r="M4986" s="193">
        <f>MAX(0,(H4986-'2031 forecast'!$C$10))</f>
        <v>2.4715288794507586</v>
      </c>
      <c r="N4986" s="193">
        <f>MAX(0,(I4986-'2031 forecast'!$C$10))</f>
        <v>2.7750670188083113</v>
      </c>
      <c r="O4986" s="193">
        <f>MAX(0,(J4986-'2031 forecast'!$C$10))</f>
        <v>3.0898295082775267</v>
      </c>
      <c r="P4986" s="175">
        <f t="shared" si="796"/>
        <v>6</v>
      </c>
      <c r="Q4986" s="175" t="str">
        <f t="shared" si="797"/>
        <v/>
      </c>
    </row>
    <row r="4987" spans="1:17" s="1" customFormat="1" x14ac:dyDescent="0.3">
      <c r="A4987" s="189">
        <f t="shared" si="795"/>
        <v>44038.624999987915</v>
      </c>
      <c r="B4987" s="190">
        <f t="shared" si="791"/>
        <v>44038</v>
      </c>
      <c r="C4987" s="1">
        <f t="shared" si="792"/>
        <v>15</v>
      </c>
      <c r="D4987" s="191">
        <v>5.2403405029093291</v>
      </c>
      <c r="E4987" s="192">
        <f t="shared" si="793"/>
        <v>1.8196373379123962E-4</v>
      </c>
      <c r="F4987" s="193">
        <f t="shared" si="794"/>
        <v>7.8131515741642232</v>
      </c>
      <c r="G4987" s="193">
        <f t="shared" si="800"/>
        <v>8.1020692993947918</v>
      </c>
      <c r="H4987" s="193">
        <f t="shared" si="800"/>
        <v>8.4016707354378362</v>
      </c>
      <c r="I4987" s="193">
        <f t="shared" si="800"/>
        <v>8.7123509486626247</v>
      </c>
      <c r="J4987" s="193">
        <f t="shared" si="800"/>
        <v>9.0345196143546449</v>
      </c>
      <c r="K4987" s="193">
        <f>MAX(0,(F4987-'2031 forecast'!$C$10))</f>
        <v>2.0761515741642231</v>
      </c>
      <c r="L4987" s="193">
        <f>MAX(0,(G4987-'2031 forecast'!$C$10))</f>
        <v>2.3650692993947917</v>
      </c>
      <c r="M4987" s="193">
        <f>MAX(0,(H4987-'2031 forecast'!$C$10))</f>
        <v>2.6646707354378361</v>
      </c>
      <c r="N4987" s="193">
        <f>MAX(0,(I4987-'2031 forecast'!$C$10))</f>
        <v>2.9753509486626246</v>
      </c>
      <c r="O4987" s="193">
        <f>MAX(0,(J4987-'2031 forecast'!$C$10))</f>
        <v>3.2975196143546448</v>
      </c>
      <c r="P4987" s="175">
        <f t="shared" si="796"/>
        <v>7</v>
      </c>
      <c r="Q4987" s="175" t="str">
        <f t="shared" si="797"/>
        <v/>
      </c>
    </row>
    <row r="4988" spans="1:17" s="1" customFormat="1" x14ac:dyDescent="0.3">
      <c r="A4988" s="189">
        <f t="shared" si="795"/>
        <v>44038.666666654579</v>
      </c>
      <c r="B4988" s="190">
        <f t="shared" si="791"/>
        <v>44038</v>
      </c>
      <c r="C4988" s="1">
        <f t="shared" si="792"/>
        <v>16</v>
      </c>
      <c r="D4988" s="191">
        <v>5.3532788758168577</v>
      </c>
      <c r="E4988" s="192">
        <f t="shared" si="793"/>
        <v>1.8588536598501635E-4</v>
      </c>
      <c r="F4988" s="193">
        <f t="shared" si="794"/>
        <v>7.9815384615384524</v>
      </c>
      <c r="G4988" s="193">
        <f t="shared" si="800"/>
        <v>8.2766828618817492</v>
      </c>
      <c r="H4988" s="193">
        <f t="shared" si="800"/>
        <v>8.5827412254257212</v>
      </c>
      <c r="I4988" s="193">
        <f t="shared" si="800"/>
        <v>8.9001171329010429</v>
      </c>
      <c r="J4988" s="193">
        <f t="shared" si="800"/>
        <v>9.2292290888019437</v>
      </c>
      <c r="K4988" s="193">
        <f>MAX(0,(F4988-'2031 forecast'!$C$10))</f>
        <v>2.2445384615384523</v>
      </c>
      <c r="L4988" s="193">
        <f>MAX(0,(G4988-'2031 forecast'!$C$10))</f>
        <v>2.5396828618817491</v>
      </c>
      <c r="M4988" s="193">
        <f>MAX(0,(H4988-'2031 forecast'!$C$10))</f>
        <v>2.8457412254257211</v>
      </c>
      <c r="N4988" s="193">
        <f>MAX(0,(I4988-'2031 forecast'!$C$10))</f>
        <v>3.1631171329010428</v>
      </c>
      <c r="O4988" s="193">
        <f>MAX(0,(J4988-'2031 forecast'!$C$10))</f>
        <v>3.4922290888019436</v>
      </c>
      <c r="P4988" s="175">
        <f t="shared" si="796"/>
        <v>8</v>
      </c>
      <c r="Q4988" s="175" t="str">
        <f t="shared" si="797"/>
        <v/>
      </c>
    </row>
    <row r="4989" spans="1:17" s="1" customFormat="1" x14ac:dyDescent="0.3">
      <c r="A4989" s="189">
        <f t="shared" si="795"/>
        <v>44038.708333321243</v>
      </c>
      <c r="B4989" s="190">
        <f t="shared" si="791"/>
        <v>44038</v>
      </c>
      <c r="C4989" s="1">
        <f t="shared" si="792"/>
        <v>17</v>
      </c>
      <c r="D4989" s="191">
        <v>5.4963341481663948</v>
      </c>
      <c r="E4989" s="192">
        <f t="shared" si="793"/>
        <v>1.9085276676380022E-4</v>
      </c>
      <c r="F4989" s="193">
        <f t="shared" si="794"/>
        <v>8.1948285188791434</v>
      </c>
      <c r="G4989" s="193">
        <f t="shared" si="800"/>
        <v>8.4978600410318954</v>
      </c>
      <c r="H4989" s="193">
        <f t="shared" si="800"/>
        <v>8.812097179410376</v>
      </c>
      <c r="I4989" s="193">
        <f t="shared" si="800"/>
        <v>9.1379542996030416</v>
      </c>
      <c r="J4989" s="193">
        <f t="shared" si="800"/>
        <v>9.4758610897685234</v>
      </c>
      <c r="K4989" s="193">
        <f>MAX(0,(F4989-'2031 forecast'!$C$10))</f>
        <v>2.4578285188791433</v>
      </c>
      <c r="L4989" s="193">
        <f>MAX(0,(G4989-'2031 forecast'!$C$10))</f>
        <v>2.7608600410318953</v>
      </c>
      <c r="M4989" s="193">
        <f>MAX(0,(H4989-'2031 forecast'!$C$10))</f>
        <v>3.0750971794103759</v>
      </c>
      <c r="N4989" s="193">
        <f>MAX(0,(I4989-'2031 forecast'!$C$10))</f>
        <v>3.4009542996030415</v>
      </c>
      <c r="O4989" s="193">
        <f>MAX(0,(J4989-'2031 forecast'!$C$10))</f>
        <v>3.7388610897685233</v>
      </c>
      <c r="P4989" s="175">
        <f t="shared" si="796"/>
        <v>9</v>
      </c>
      <c r="Q4989" s="175" t="str">
        <f t="shared" si="797"/>
        <v/>
      </c>
    </row>
    <row r="4990" spans="1:17" s="1" customFormat="1" x14ac:dyDescent="0.3">
      <c r="A4990" s="189">
        <f t="shared" si="795"/>
        <v>44038.749999987907</v>
      </c>
      <c r="B4990" s="190">
        <f t="shared" si="791"/>
        <v>44038</v>
      </c>
      <c r="C4990" s="1">
        <f t="shared" si="792"/>
        <v>18</v>
      </c>
      <c r="D4990" s="191">
        <v>5.4436295741428813</v>
      </c>
      <c r="E4990" s="192">
        <f t="shared" si="793"/>
        <v>1.8902267174003773E-4</v>
      </c>
      <c r="F4990" s="193">
        <f t="shared" si="794"/>
        <v>8.1162479714378364</v>
      </c>
      <c r="G4990" s="193">
        <f t="shared" si="800"/>
        <v>8.416373711871314</v>
      </c>
      <c r="H4990" s="193">
        <f t="shared" si="800"/>
        <v>8.7275976174160288</v>
      </c>
      <c r="I4990" s="193">
        <f t="shared" si="800"/>
        <v>9.0503300802917792</v>
      </c>
      <c r="J4990" s="193">
        <f t="shared" si="800"/>
        <v>9.3849966683597827</v>
      </c>
      <c r="K4990" s="193">
        <f>MAX(0,(F4990-'2031 forecast'!$C$10))</f>
        <v>2.3792479714378363</v>
      </c>
      <c r="L4990" s="193">
        <f>MAX(0,(G4990-'2031 forecast'!$C$10))</f>
        <v>2.6793737118713139</v>
      </c>
      <c r="M4990" s="193">
        <f>MAX(0,(H4990-'2031 forecast'!$C$10))</f>
        <v>2.9905976174160287</v>
      </c>
      <c r="N4990" s="193">
        <f>MAX(0,(I4990-'2031 forecast'!$C$10))</f>
        <v>3.3133300802917791</v>
      </c>
      <c r="O4990" s="193">
        <f>MAX(0,(J4990-'2031 forecast'!$C$10))</f>
        <v>3.6479966683597826</v>
      </c>
      <c r="P4990" s="175">
        <f t="shared" si="796"/>
        <v>10</v>
      </c>
      <c r="Q4990" s="175" t="str">
        <f t="shared" si="797"/>
        <v/>
      </c>
    </row>
    <row r="4991" spans="1:17" s="1" customFormat="1" x14ac:dyDescent="0.3">
      <c r="A4991" s="189">
        <f t="shared" si="795"/>
        <v>44038.791666654572</v>
      </c>
      <c r="B4991" s="190">
        <f t="shared" si="791"/>
        <v>44038</v>
      </c>
      <c r="C4991" s="1">
        <f t="shared" si="792"/>
        <v>19</v>
      </c>
      <c r="D4991" s="191">
        <v>4.9692884079312609</v>
      </c>
      <c r="E4991" s="192">
        <f t="shared" si="793"/>
        <v>1.7255181652617554E-4</v>
      </c>
      <c r="F4991" s="193">
        <f t="shared" si="794"/>
        <v>7.4090230444660747</v>
      </c>
      <c r="G4991" s="193">
        <f t="shared" si="800"/>
        <v>7.6829967494260973</v>
      </c>
      <c r="H4991" s="193">
        <f t="shared" si="800"/>
        <v>7.9671015594669141</v>
      </c>
      <c r="I4991" s="193">
        <f t="shared" si="800"/>
        <v>8.2617121064904211</v>
      </c>
      <c r="J4991" s="193">
        <f t="shared" si="800"/>
        <v>8.5672168756811296</v>
      </c>
      <c r="K4991" s="193">
        <f>MAX(0,(F4991-'2031 forecast'!$C$10))</f>
        <v>1.6720230444660746</v>
      </c>
      <c r="L4991" s="193">
        <f>MAX(0,(G4991-'2031 forecast'!$C$10))</f>
        <v>1.9459967494260972</v>
      </c>
      <c r="M4991" s="193">
        <f>MAX(0,(H4991-'2031 forecast'!$C$10))</f>
        <v>2.230101559466914</v>
      </c>
      <c r="N4991" s="193">
        <f>MAX(0,(I4991-'2031 forecast'!$C$10))</f>
        <v>2.524712106490421</v>
      </c>
      <c r="O4991" s="193">
        <f>MAX(0,(J4991-'2031 forecast'!$C$10))</f>
        <v>2.8302168756811295</v>
      </c>
      <c r="P4991" s="175">
        <f t="shared" si="796"/>
        <v>11</v>
      </c>
      <c r="Q4991" s="175" t="str">
        <f t="shared" si="797"/>
        <v/>
      </c>
    </row>
    <row r="4992" spans="1:17" s="1" customFormat="1" x14ac:dyDescent="0.3">
      <c r="A4992" s="189">
        <f t="shared" si="795"/>
        <v>44038.833333321236</v>
      </c>
      <c r="B4992" s="190">
        <f t="shared" si="791"/>
        <v>44038</v>
      </c>
      <c r="C4992" s="1">
        <f t="shared" si="792"/>
        <v>20</v>
      </c>
      <c r="D4992" s="191">
        <v>4.6907070880926893</v>
      </c>
      <c r="E4992" s="192">
        <f t="shared" si="793"/>
        <v>1.6287845711485959E-4</v>
      </c>
      <c r="F4992" s="193">
        <f t="shared" si="794"/>
        <v>6.9936687222763076</v>
      </c>
      <c r="G4992" s="193">
        <f t="shared" si="800"/>
        <v>7.2522832952916012</v>
      </c>
      <c r="H4992" s="193">
        <f t="shared" si="800"/>
        <v>7.520461017496797</v>
      </c>
      <c r="I4992" s="193">
        <f t="shared" si="800"/>
        <v>7.7985555187023197</v>
      </c>
      <c r="J4992" s="193">
        <f t="shared" si="800"/>
        <v>8.0869335053777913</v>
      </c>
      <c r="K4992" s="193">
        <f>MAX(0,(F4992-'2031 forecast'!$C$10))</f>
        <v>1.2566687222763075</v>
      </c>
      <c r="L4992" s="193">
        <f>MAX(0,(G4992-'2031 forecast'!$C$10))</f>
        <v>1.5152832952916011</v>
      </c>
      <c r="M4992" s="193">
        <f>MAX(0,(H4992-'2031 forecast'!$C$10))</f>
        <v>1.7834610174967969</v>
      </c>
      <c r="N4992" s="193">
        <f>MAX(0,(I4992-'2031 forecast'!$C$10))</f>
        <v>2.0615555187023196</v>
      </c>
      <c r="O4992" s="193">
        <f>MAX(0,(J4992-'2031 forecast'!$C$10))</f>
        <v>2.3499335053777912</v>
      </c>
      <c r="P4992" s="175">
        <f t="shared" si="796"/>
        <v>12</v>
      </c>
      <c r="Q4992" s="175" t="str">
        <f t="shared" si="797"/>
        <v/>
      </c>
    </row>
    <row r="4993" spans="1:17" s="1" customFormat="1" x14ac:dyDescent="0.3">
      <c r="A4993" s="189">
        <f t="shared" si="795"/>
        <v>44038.8749999879</v>
      </c>
      <c r="B4993" s="190">
        <f t="shared" si="791"/>
        <v>44038</v>
      </c>
      <c r="C4993" s="1">
        <f t="shared" si="792"/>
        <v>21</v>
      </c>
      <c r="D4993" s="191">
        <v>4.4196549931146212</v>
      </c>
      <c r="E4993" s="192">
        <f t="shared" si="793"/>
        <v>1.5346653984979551E-4</v>
      </c>
      <c r="F4993" s="193">
        <f t="shared" si="794"/>
        <v>6.58954019257816</v>
      </c>
      <c r="G4993" s="193">
        <f t="shared" si="800"/>
        <v>6.8332107453229067</v>
      </c>
      <c r="H4993" s="193">
        <f t="shared" si="800"/>
        <v>7.0858918415258767</v>
      </c>
      <c r="I4993" s="193">
        <f t="shared" si="800"/>
        <v>7.347916676530116</v>
      </c>
      <c r="J4993" s="193">
        <f t="shared" si="800"/>
        <v>7.6196307667042769</v>
      </c>
      <c r="K4993" s="193">
        <f>MAX(0,(F4993-'2031 forecast'!$C$10))</f>
        <v>0.85254019257815994</v>
      </c>
      <c r="L4993" s="193">
        <f>MAX(0,(G4993-'2031 forecast'!$C$10))</f>
        <v>1.0962107453229066</v>
      </c>
      <c r="M4993" s="193">
        <f>MAX(0,(H4993-'2031 forecast'!$C$10))</f>
        <v>1.3488918415258766</v>
      </c>
      <c r="N4993" s="193">
        <f>MAX(0,(I4993-'2031 forecast'!$C$10))</f>
        <v>1.6109166765301159</v>
      </c>
      <c r="O4993" s="193">
        <f>MAX(0,(J4993-'2031 forecast'!$C$10))</f>
        <v>1.8826307667042768</v>
      </c>
      <c r="P4993" s="175">
        <f t="shared" si="796"/>
        <v>13</v>
      </c>
      <c r="Q4993" s="175" t="str">
        <f t="shared" si="797"/>
        <v/>
      </c>
    </row>
    <row r="4994" spans="1:17" s="1" customFormat="1" x14ac:dyDescent="0.3">
      <c r="A4994" s="189">
        <f t="shared" si="795"/>
        <v>44038.916666654564</v>
      </c>
      <c r="B4994" s="190">
        <f t="shared" si="791"/>
        <v>44038</v>
      </c>
      <c r="C4994" s="1">
        <f t="shared" si="792"/>
        <v>22</v>
      </c>
      <c r="D4994" s="191">
        <v>4.2013074721600656</v>
      </c>
      <c r="E4994" s="192">
        <f t="shared" si="793"/>
        <v>1.4588471760849383E-4</v>
      </c>
      <c r="F4994" s="193">
        <f t="shared" si="794"/>
        <v>6.2639922103213159</v>
      </c>
      <c r="G4994" s="193">
        <f t="shared" si="800"/>
        <v>6.4956245245147892</v>
      </c>
      <c r="H4994" s="193">
        <f t="shared" si="800"/>
        <v>6.7358222275492983</v>
      </c>
      <c r="I4994" s="193">
        <f t="shared" si="800"/>
        <v>6.9849020536691722</v>
      </c>
      <c r="J4994" s="193">
        <f t="shared" si="800"/>
        <v>7.2431924494394986</v>
      </c>
      <c r="K4994" s="193">
        <f>MAX(0,(F4994-'2031 forecast'!$C$10))</f>
        <v>0.52699221032131582</v>
      </c>
      <c r="L4994" s="193">
        <f>MAX(0,(G4994-'2031 forecast'!$C$10))</f>
        <v>0.75862452451478912</v>
      </c>
      <c r="M4994" s="193">
        <f>MAX(0,(H4994-'2031 forecast'!$C$10))</f>
        <v>0.99882222754929817</v>
      </c>
      <c r="N4994" s="193">
        <f>MAX(0,(I4994-'2031 forecast'!$C$10))</f>
        <v>1.2479020536691721</v>
      </c>
      <c r="O4994" s="193">
        <f>MAX(0,(J4994-'2031 forecast'!$C$10))</f>
        <v>1.5061924494394985</v>
      </c>
      <c r="P4994" s="175">
        <f t="shared" si="796"/>
        <v>14</v>
      </c>
      <c r="Q4994" s="175" t="str">
        <f t="shared" si="797"/>
        <v/>
      </c>
    </row>
    <row r="4995" spans="1:17" s="1" customFormat="1" x14ac:dyDescent="0.3">
      <c r="A4995" s="189">
        <f t="shared" si="795"/>
        <v>44038.958333321229</v>
      </c>
      <c r="B4995" s="190">
        <f t="shared" si="791"/>
        <v>44038</v>
      </c>
      <c r="C4995" s="1">
        <f t="shared" si="792"/>
        <v>23</v>
      </c>
      <c r="D4995" s="191">
        <v>3.9528430517635029</v>
      </c>
      <c r="E4995" s="192">
        <f t="shared" si="793"/>
        <v>1.3725712678218507E-4</v>
      </c>
      <c r="F4995" s="193">
        <f t="shared" si="794"/>
        <v>5.8935410580980134</v>
      </c>
      <c r="G4995" s="193">
        <f t="shared" si="800"/>
        <v>6.1114746870434855</v>
      </c>
      <c r="H4995" s="193">
        <f t="shared" si="800"/>
        <v>6.3374671495759536</v>
      </c>
      <c r="I4995" s="193">
        <f t="shared" si="800"/>
        <v>6.5718164483446522</v>
      </c>
      <c r="J4995" s="193">
        <f t="shared" si="800"/>
        <v>6.814831605655443</v>
      </c>
      <c r="K4995" s="193">
        <f>MAX(0,(F4995-'2031 forecast'!$C$10))</f>
        <v>0.15654105809801333</v>
      </c>
      <c r="L4995" s="193">
        <f>MAX(0,(G4995-'2031 forecast'!$C$10))</f>
        <v>0.37447468704348541</v>
      </c>
      <c r="M4995" s="193">
        <f>MAX(0,(H4995-'2031 forecast'!$C$10))</f>
        <v>0.60046714957595348</v>
      </c>
      <c r="N4995" s="193">
        <f>MAX(0,(I4995-'2031 forecast'!$C$10))</f>
        <v>0.83481644834465207</v>
      </c>
      <c r="O4995" s="193">
        <f>MAX(0,(J4995-'2031 forecast'!$C$10))</f>
        <v>1.0778316056554429</v>
      </c>
      <c r="P4995" s="175">
        <f t="shared" si="796"/>
        <v>15</v>
      </c>
      <c r="Q4995" s="175">
        <f t="shared" si="797"/>
        <v>15</v>
      </c>
    </row>
    <row r="4996" spans="1:17" s="1" customFormat="1" x14ac:dyDescent="0.3">
      <c r="A4996" s="189">
        <f t="shared" si="795"/>
        <v>44038.999999987893</v>
      </c>
      <c r="B4996" s="190">
        <f t="shared" si="791"/>
        <v>44038</v>
      </c>
      <c r="C4996" s="1">
        <f t="shared" si="792"/>
        <v>0</v>
      </c>
      <c r="D4996" s="191">
        <v>3.2827420391788333</v>
      </c>
      <c r="E4996" s="192">
        <f t="shared" si="793"/>
        <v>1.1398877576577658E-4</v>
      </c>
      <c r="F4996" s="193">
        <f t="shared" si="794"/>
        <v>4.8944455263442554</v>
      </c>
      <c r="G4996" s="193">
        <f t="shared" si="800"/>
        <v>5.075434216287543</v>
      </c>
      <c r="H4996" s="193">
        <f t="shared" si="800"/>
        <v>5.2631155756478405</v>
      </c>
      <c r="I4996" s="193">
        <f t="shared" si="800"/>
        <v>5.4577370885300356</v>
      </c>
      <c r="J4996" s="193">
        <f t="shared" si="800"/>
        <v>5.6595553906014739</v>
      </c>
      <c r="K4996" s="193">
        <f>MAX(0,(F4996-'2031 forecast'!$C$10))</f>
        <v>0</v>
      </c>
      <c r="L4996" s="193">
        <f>MAX(0,(G4996-'2031 forecast'!$C$10))</f>
        <v>0</v>
      </c>
      <c r="M4996" s="193">
        <f>MAX(0,(H4996-'2031 forecast'!$C$10))</f>
        <v>0</v>
      </c>
      <c r="N4996" s="193">
        <f>MAX(0,(I4996-'2031 forecast'!$C$10))</f>
        <v>0</v>
      </c>
      <c r="O4996" s="193">
        <f>MAX(0,(J4996-'2031 forecast'!$C$10))</f>
        <v>0</v>
      </c>
      <c r="P4996" s="175" t="str">
        <f t="shared" si="796"/>
        <v/>
      </c>
      <c r="Q4996" s="175" t="str">
        <f t="shared" si="797"/>
        <v/>
      </c>
    </row>
    <row r="4997" spans="1:17" s="1" customFormat="1" x14ac:dyDescent="0.3">
      <c r="A4997" s="189">
        <f t="shared" si="795"/>
        <v>44039.041666654557</v>
      </c>
      <c r="B4997" s="190">
        <f t="shared" ref="B4997:B5060" si="801">INT(A4997)</f>
        <v>44039</v>
      </c>
      <c r="C4997" s="1">
        <f t="shared" ref="C4997:C5060" si="802">HOUR(A4997)</f>
        <v>1</v>
      </c>
      <c r="D4997" s="191">
        <v>3.4709726606913804</v>
      </c>
      <c r="E4997" s="192">
        <f t="shared" ref="E4997:E5060" si="803">D4997/SUM($D$4:$D$8763)</f>
        <v>1.2052482942207108E-4</v>
      </c>
      <c r="F4997" s="193">
        <f t="shared" ref="F4997:F5060" si="804">E4997*$F$2</f>
        <v>5.1750903386346367</v>
      </c>
      <c r="G4997" s="193">
        <f t="shared" si="800"/>
        <v>5.3664568204324699</v>
      </c>
      <c r="H4997" s="193">
        <f t="shared" si="800"/>
        <v>5.5648997256276473</v>
      </c>
      <c r="I4997" s="193">
        <f t="shared" si="800"/>
        <v>5.7706807289273989</v>
      </c>
      <c r="J4997" s="193">
        <f t="shared" si="800"/>
        <v>5.9840711813469705</v>
      </c>
      <c r="K4997" s="193">
        <f>MAX(0,(F4997-'2031 forecast'!$C$10))</f>
        <v>0</v>
      </c>
      <c r="L4997" s="193">
        <f>MAX(0,(G4997-'2031 forecast'!$C$10))</f>
        <v>0</v>
      </c>
      <c r="M4997" s="193">
        <f>MAX(0,(H4997-'2031 forecast'!$C$10))</f>
        <v>0</v>
      </c>
      <c r="N4997" s="193">
        <f>MAX(0,(I4997-'2031 forecast'!$C$10))</f>
        <v>3.3680728927398818E-2</v>
      </c>
      <c r="O4997" s="193">
        <f>MAX(0,(J4997-'2031 forecast'!$C$10))</f>
        <v>0.24707118134697037</v>
      </c>
      <c r="P4997" s="175" t="str">
        <f t="shared" si="796"/>
        <v/>
      </c>
      <c r="Q4997" s="175" t="str">
        <f t="shared" si="797"/>
        <v/>
      </c>
    </row>
    <row r="4998" spans="1:17" s="1" customFormat="1" x14ac:dyDescent="0.3">
      <c r="A4998" s="189">
        <f t="shared" ref="A4998:A5061" si="805">A4997 + TIME(1,0,0)</f>
        <v>44039.083333321221</v>
      </c>
      <c r="B4998" s="190">
        <f t="shared" si="801"/>
        <v>44039</v>
      </c>
      <c r="C4998" s="1">
        <f t="shared" si="802"/>
        <v>2</v>
      </c>
      <c r="D4998" s="191">
        <v>3.31285893862084</v>
      </c>
      <c r="E4998" s="192">
        <f t="shared" si="803"/>
        <v>1.1503454435078367E-4</v>
      </c>
      <c r="F4998" s="193">
        <f t="shared" si="804"/>
        <v>4.9393486963107156</v>
      </c>
      <c r="G4998" s="193">
        <f t="shared" si="800"/>
        <v>5.1219978329507301</v>
      </c>
      <c r="H4998" s="193">
        <f t="shared" si="800"/>
        <v>5.3114010396446085</v>
      </c>
      <c r="I4998" s="193">
        <f t="shared" si="800"/>
        <v>5.5078080709936126</v>
      </c>
      <c r="J4998" s="193">
        <f t="shared" si="800"/>
        <v>5.7114779171207521</v>
      </c>
      <c r="K4998" s="193">
        <f>MAX(0,(F4998-'2031 forecast'!$C$10))</f>
        <v>0</v>
      </c>
      <c r="L4998" s="193">
        <f>MAX(0,(G4998-'2031 forecast'!$C$10))</f>
        <v>0</v>
      </c>
      <c r="M4998" s="193">
        <f>MAX(0,(H4998-'2031 forecast'!$C$10))</f>
        <v>0</v>
      </c>
      <c r="N4998" s="193">
        <f>MAX(0,(I4998-'2031 forecast'!$C$10))</f>
        <v>0</v>
      </c>
      <c r="O4998" s="193">
        <f>MAX(0,(J4998-'2031 forecast'!$C$10))</f>
        <v>0</v>
      </c>
      <c r="P4998" s="175" t="str">
        <f t="shared" ref="P4998:P5061" si="806">IF(K4998&gt;0,IF(K4997&gt;0,P4997+1,1),"")</f>
        <v/>
      </c>
      <c r="Q4998" s="175" t="str">
        <f t="shared" ref="Q4998:Q5061" si="807">IF(AND(K4998&gt;0,K4999=0),P4998,"")</f>
        <v/>
      </c>
    </row>
    <row r="4999" spans="1:17" s="1" customFormat="1" x14ac:dyDescent="0.3">
      <c r="A4999" s="189">
        <f t="shared" si="805"/>
        <v>44039.124999987886</v>
      </c>
      <c r="B4999" s="190">
        <f t="shared" si="801"/>
        <v>44039</v>
      </c>
      <c r="C4999" s="1">
        <f t="shared" si="802"/>
        <v>3</v>
      </c>
      <c r="D4999" s="191">
        <v>3.2676835894578291</v>
      </c>
      <c r="E4999" s="192">
        <f t="shared" si="803"/>
        <v>1.1346589147327299E-4</v>
      </c>
      <c r="F4999" s="193">
        <f t="shared" si="804"/>
        <v>4.8719939413610245</v>
      </c>
      <c r="G4999" s="193">
        <f t="shared" si="800"/>
        <v>5.0521524079559477</v>
      </c>
      <c r="H4999" s="193">
        <f t="shared" si="800"/>
        <v>5.2389728436494556</v>
      </c>
      <c r="I4999" s="193">
        <f t="shared" si="800"/>
        <v>5.4327015972982462</v>
      </c>
      <c r="J4999" s="193">
        <f t="shared" si="800"/>
        <v>5.6335941273418335</v>
      </c>
      <c r="K4999" s="193">
        <f>MAX(0,(F4999-'2031 forecast'!$C$10))</f>
        <v>0</v>
      </c>
      <c r="L4999" s="193">
        <f>MAX(0,(G4999-'2031 forecast'!$C$10))</f>
        <v>0</v>
      </c>
      <c r="M4999" s="193">
        <f>MAX(0,(H4999-'2031 forecast'!$C$10))</f>
        <v>0</v>
      </c>
      <c r="N4999" s="193">
        <f>MAX(0,(I4999-'2031 forecast'!$C$10))</f>
        <v>0</v>
      </c>
      <c r="O4999" s="193">
        <f>MAX(0,(J4999-'2031 forecast'!$C$10))</f>
        <v>0</v>
      </c>
      <c r="P4999" s="175" t="str">
        <f t="shared" si="806"/>
        <v/>
      </c>
      <c r="Q4999" s="175" t="str">
        <f t="shared" si="807"/>
        <v/>
      </c>
    </row>
    <row r="5000" spans="1:17" s="1" customFormat="1" x14ac:dyDescent="0.3">
      <c r="A5000" s="189">
        <f t="shared" si="805"/>
        <v>44039.16666665455</v>
      </c>
      <c r="B5000" s="190">
        <f t="shared" si="801"/>
        <v>44039</v>
      </c>
      <c r="C5000" s="1">
        <f t="shared" si="802"/>
        <v>4</v>
      </c>
      <c r="D5000" s="191">
        <v>3.2149790154343161</v>
      </c>
      <c r="E5000" s="192">
        <f t="shared" si="803"/>
        <v>1.1163579644951055E-4</v>
      </c>
      <c r="F5000" s="193">
        <f t="shared" si="804"/>
        <v>4.7934133939197183</v>
      </c>
      <c r="G5000" s="193">
        <f t="shared" si="800"/>
        <v>4.9706660787953689</v>
      </c>
      <c r="H5000" s="193">
        <f t="shared" si="800"/>
        <v>5.1544732816551102</v>
      </c>
      <c r="I5000" s="193">
        <f t="shared" si="800"/>
        <v>5.3450773779869847</v>
      </c>
      <c r="J5000" s="193">
        <f t="shared" si="800"/>
        <v>5.5427297059330956</v>
      </c>
      <c r="K5000" s="193">
        <f>MAX(0,(F5000-'2031 forecast'!$C$10))</f>
        <v>0</v>
      </c>
      <c r="L5000" s="193">
        <f>MAX(0,(G5000-'2031 forecast'!$C$10))</f>
        <v>0</v>
      </c>
      <c r="M5000" s="193">
        <f>MAX(0,(H5000-'2031 forecast'!$C$10))</f>
        <v>0</v>
      </c>
      <c r="N5000" s="193">
        <f>MAX(0,(I5000-'2031 forecast'!$C$10))</f>
        <v>0</v>
      </c>
      <c r="O5000" s="193">
        <f>MAX(0,(J5000-'2031 forecast'!$C$10))</f>
        <v>0</v>
      </c>
      <c r="P5000" s="175" t="str">
        <f t="shared" si="806"/>
        <v/>
      </c>
      <c r="Q5000" s="175" t="str">
        <f t="shared" si="807"/>
        <v/>
      </c>
    </row>
    <row r="5001" spans="1:17" s="1" customFormat="1" x14ac:dyDescent="0.3">
      <c r="A5001" s="189">
        <f t="shared" si="805"/>
        <v>44039.208333321214</v>
      </c>
      <c r="B5001" s="190">
        <f t="shared" si="801"/>
        <v>44039</v>
      </c>
      <c r="C5001" s="1">
        <f t="shared" si="802"/>
        <v>5</v>
      </c>
      <c r="D5001" s="191">
        <v>3.2827420391788333</v>
      </c>
      <c r="E5001" s="192">
        <f t="shared" si="803"/>
        <v>1.1398877576577658E-4</v>
      </c>
      <c r="F5001" s="193">
        <f t="shared" si="804"/>
        <v>4.8944455263442554</v>
      </c>
      <c r="G5001" s="193">
        <f t="shared" si="800"/>
        <v>5.075434216287543</v>
      </c>
      <c r="H5001" s="193">
        <f t="shared" si="800"/>
        <v>5.2631155756478405</v>
      </c>
      <c r="I5001" s="193">
        <f t="shared" si="800"/>
        <v>5.4577370885300356</v>
      </c>
      <c r="J5001" s="193">
        <f t="shared" si="800"/>
        <v>5.6595553906014739</v>
      </c>
      <c r="K5001" s="193">
        <f>MAX(0,(F5001-'2031 forecast'!$C$10))</f>
        <v>0</v>
      </c>
      <c r="L5001" s="193">
        <f>MAX(0,(G5001-'2031 forecast'!$C$10))</f>
        <v>0</v>
      </c>
      <c r="M5001" s="193">
        <f>MAX(0,(H5001-'2031 forecast'!$C$10))</f>
        <v>0</v>
      </c>
      <c r="N5001" s="193">
        <f>MAX(0,(I5001-'2031 forecast'!$C$10))</f>
        <v>0</v>
      </c>
      <c r="O5001" s="193">
        <f>MAX(0,(J5001-'2031 forecast'!$C$10))</f>
        <v>0</v>
      </c>
      <c r="P5001" s="175" t="str">
        <f t="shared" si="806"/>
        <v/>
      </c>
      <c r="Q5001" s="175" t="str">
        <f t="shared" si="807"/>
        <v/>
      </c>
    </row>
    <row r="5002" spans="1:17" s="1" customFormat="1" x14ac:dyDescent="0.3">
      <c r="A5002" s="189">
        <f t="shared" si="805"/>
        <v>44039.249999987878</v>
      </c>
      <c r="B5002" s="190">
        <f t="shared" si="801"/>
        <v>44039</v>
      </c>
      <c r="C5002" s="1">
        <f t="shared" si="802"/>
        <v>6</v>
      </c>
      <c r="D5002" s="191">
        <v>3.5613233590174032</v>
      </c>
      <c r="E5002" s="192">
        <f t="shared" si="803"/>
        <v>1.2366213517709244E-4</v>
      </c>
      <c r="F5002" s="193">
        <f t="shared" si="804"/>
        <v>5.309799848534019</v>
      </c>
      <c r="G5002" s="193">
        <f t="shared" si="800"/>
        <v>5.5061476704220347</v>
      </c>
      <c r="H5002" s="193">
        <f t="shared" si="800"/>
        <v>5.7097561176179541</v>
      </c>
      <c r="I5002" s="193">
        <f t="shared" si="800"/>
        <v>5.9208936763181335</v>
      </c>
      <c r="J5002" s="193">
        <f t="shared" si="800"/>
        <v>6.1398387609048086</v>
      </c>
      <c r="K5002" s="193">
        <f>MAX(0,(F5002-'2031 forecast'!$C$10))</f>
        <v>0</v>
      </c>
      <c r="L5002" s="193">
        <f>MAX(0,(G5002-'2031 forecast'!$C$10))</f>
        <v>0</v>
      </c>
      <c r="M5002" s="193">
        <f>MAX(0,(H5002-'2031 forecast'!$C$10))</f>
        <v>0</v>
      </c>
      <c r="N5002" s="193">
        <f>MAX(0,(I5002-'2031 forecast'!$C$10))</f>
        <v>0.18389367631813336</v>
      </c>
      <c r="O5002" s="193">
        <f>MAX(0,(J5002-'2031 forecast'!$C$10))</f>
        <v>0.40283876090480852</v>
      </c>
      <c r="P5002" s="175" t="str">
        <f t="shared" si="806"/>
        <v/>
      </c>
      <c r="Q5002" s="175" t="str">
        <f t="shared" si="807"/>
        <v/>
      </c>
    </row>
    <row r="5003" spans="1:17" s="1" customFormat="1" x14ac:dyDescent="0.3">
      <c r="A5003" s="189">
        <f t="shared" si="805"/>
        <v>44039.291666654542</v>
      </c>
      <c r="B5003" s="190">
        <f t="shared" si="801"/>
        <v>44039</v>
      </c>
      <c r="C5003" s="1">
        <f t="shared" si="802"/>
        <v>7</v>
      </c>
      <c r="D5003" s="191">
        <v>4.2389535964625757</v>
      </c>
      <c r="E5003" s="192">
        <f t="shared" si="803"/>
        <v>1.4719192833975277E-4</v>
      </c>
      <c r="F5003" s="193">
        <f t="shared" si="804"/>
        <v>6.3201211727793947</v>
      </c>
      <c r="G5003" s="193">
        <f t="shared" si="800"/>
        <v>6.5538290453437771</v>
      </c>
      <c r="H5003" s="193">
        <f t="shared" si="800"/>
        <v>6.7961790575452623</v>
      </c>
      <c r="I5003" s="193">
        <f t="shared" si="800"/>
        <v>7.047490781748647</v>
      </c>
      <c r="J5003" s="193">
        <f t="shared" si="800"/>
        <v>7.3080956075886006</v>
      </c>
      <c r="K5003" s="193">
        <f>MAX(0,(F5003-'2031 forecast'!$C$10))</f>
        <v>0.58312117277939457</v>
      </c>
      <c r="L5003" s="193">
        <f>MAX(0,(G5003-'2031 forecast'!$C$10))</f>
        <v>0.81682904534377698</v>
      </c>
      <c r="M5003" s="193">
        <f>MAX(0,(H5003-'2031 forecast'!$C$10))</f>
        <v>1.0591790575452622</v>
      </c>
      <c r="N5003" s="193">
        <f>MAX(0,(I5003-'2031 forecast'!$C$10))</f>
        <v>1.3104907817486469</v>
      </c>
      <c r="O5003" s="193">
        <f>MAX(0,(J5003-'2031 forecast'!$C$10))</f>
        <v>1.5710956075886005</v>
      </c>
      <c r="P5003" s="175">
        <f t="shared" si="806"/>
        <v>1</v>
      </c>
      <c r="Q5003" s="175" t="str">
        <f t="shared" si="807"/>
        <v/>
      </c>
    </row>
    <row r="5004" spans="1:17" s="1" customFormat="1" x14ac:dyDescent="0.3">
      <c r="A5004" s="189">
        <f t="shared" si="805"/>
        <v>44039.333333321207</v>
      </c>
      <c r="B5004" s="190">
        <f t="shared" si="801"/>
        <v>44039</v>
      </c>
      <c r="C5004" s="1">
        <f t="shared" si="802"/>
        <v>8</v>
      </c>
      <c r="D5004" s="191">
        <v>4.5777687151851616</v>
      </c>
      <c r="E5004" s="192">
        <f t="shared" si="803"/>
        <v>1.5895682492108291E-4</v>
      </c>
      <c r="F5004" s="193">
        <f t="shared" si="804"/>
        <v>6.8252818349020812</v>
      </c>
      <c r="G5004" s="193">
        <f t="shared" si="800"/>
        <v>7.0776697328046465</v>
      </c>
      <c r="H5004" s="193">
        <f t="shared" si="800"/>
        <v>7.3393905275089146</v>
      </c>
      <c r="I5004" s="193">
        <f t="shared" si="800"/>
        <v>7.6107893344639024</v>
      </c>
      <c r="J5004" s="193">
        <f t="shared" si="800"/>
        <v>7.8922240309304952</v>
      </c>
      <c r="K5004" s="193">
        <f>MAX(0,(F5004-'2031 forecast'!$C$10))</f>
        <v>1.0882818349020811</v>
      </c>
      <c r="L5004" s="193">
        <f>MAX(0,(G5004-'2031 forecast'!$C$10))</f>
        <v>1.3406697328046464</v>
      </c>
      <c r="M5004" s="193">
        <f>MAX(0,(H5004-'2031 forecast'!$C$10))</f>
        <v>1.6023905275089145</v>
      </c>
      <c r="N5004" s="193">
        <f>MAX(0,(I5004-'2031 forecast'!$C$10))</f>
        <v>1.8737893344639023</v>
      </c>
      <c r="O5004" s="193">
        <f>MAX(0,(J5004-'2031 forecast'!$C$10))</f>
        <v>2.1552240309304951</v>
      </c>
      <c r="P5004" s="175">
        <f t="shared" si="806"/>
        <v>2</v>
      </c>
      <c r="Q5004" s="175" t="str">
        <f t="shared" si="807"/>
        <v/>
      </c>
    </row>
    <row r="5005" spans="1:17" s="1" customFormat="1" x14ac:dyDescent="0.3">
      <c r="A5005" s="189">
        <f t="shared" si="805"/>
        <v>44039.374999987871</v>
      </c>
      <c r="B5005" s="190">
        <f t="shared" si="801"/>
        <v>44039</v>
      </c>
      <c r="C5005" s="1">
        <f t="shared" si="802"/>
        <v>9</v>
      </c>
      <c r="D5005" s="191">
        <v>5.0596391062572836</v>
      </c>
      <c r="E5005" s="192">
        <f t="shared" si="803"/>
        <v>1.7568912228119689E-4</v>
      </c>
      <c r="F5005" s="193">
        <f t="shared" si="804"/>
        <v>7.543732554365457</v>
      </c>
      <c r="G5005" s="193">
        <f t="shared" ref="G5005:J5024" si="808">$E5005*G$2</f>
        <v>7.8226875994156613</v>
      </c>
      <c r="H5005" s="193">
        <f t="shared" si="808"/>
        <v>8.1119579514572209</v>
      </c>
      <c r="I5005" s="193">
        <f t="shared" si="808"/>
        <v>8.4119250538811556</v>
      </c>
      <c r="J5005" s="193">
        <f t="shared" si="808"/>
        <v>8.7229844552389668</v>
      </c>
      <c r="K5005" s="193">
        <f>MAX(0,(F5005-'2031 forecast'!$C$10))</f>
        <v>1.8067325543654569</v>
      </c>
      <c r="L5005" s="193">
        <f>MAX(0,(G5005-'2031 forecast'!$C$10))</f>
        <v>2.0856875994156612</v>
      </c>
      <c r="M5005" s="193">
        <f>MAX(0,(H5005-'2031 forecast'!$C$10))</f>
        <v>2.3749579514572208</v>
      </c>
      <c r="N5005" s="193">
        <f>MAX(0,(I5005-'2031 forecast'!$C$10))</f>
        <v>2.6749250538811555</v>
      </c>
      <c r="O5005" s="193">
        <f>MAX(0,(J5005-'2031 forecast'!$C$10))</f>
        <v>2.9859844552389667</v>
      </c>
      <c r="P5005" s="175">
        <f t="shared" si="806"/>
        <v>3</v>
      </c>
      <c r="Q5005" s="175" t="str">
        <f t="shared" si="807"/>
        <v/>
      </c>
    </row>
    <row r="5006" spans="1:17" s="1" customFormat="1" x14ac:dyDescent="0.3">
      <c r="A5006" s="189">
        <f t="shared" si="805"/>
        <v>44039.416666654535</v>
      </c>
      <c r="B5006" s="190">
        <f t="shared" si="801"/>
        <v>44039</v>
      </c>
      <c r="C5006" s="1">
        <f t="shared" si="802"/>
        <v>10</v>
      </c>
      <c r="D5006" s="191">
        <v>5.2478697277698316</v>
      </c>
      <c r="E5006" s="192">
        <f t="shared" si="803"/>
        <v>1.8222517593749143E-4</v>
      </c>
      <c r="F5006" s="193">
        <f t="shared" si="804"/>
        <v>7.8243773666558392</v>
      </c>
      <c r="G5006" s="193">
        <f t="shared" si="808"/>
        <v>8.1137102035605899</v>
      </c>
      <c r="H5006" s="193">
        <f t="shared" si="808"/>
        <v>8.4137421014370286</v>
      </c>
      <c r="I5006" s="193">
        <f t="shared" si="808"/>
        <v>8.7248686942785199</v>
      </c>
      <c r="J5006" s="193">
        <f t="shared" si="808"/>
        <v>9.047500245984466</v>
      </c>
      <c r="K5006" s="193">
        <f>MAX(0,(F5006-'2031 forecast'!$C$10))</f>
        <v>2.0873773666558391</v>
      </c>
      <c r="L5006" s="193">
        <f>MAX(0,(G5006-'2031 forecast'!$C$10))</f>
        <v>2.3767102035605898</v>
      </c>
      <c r="M5006" s="193">
        <f>MAX(0,(H5006-'2031 forecast'!$C$10))</f>
        <v>2.6767421014370285</v>
      </c>
      <c r="N5006" s="193">
        <f>MAX(0,(I5006-'2031 forecast'!$C$10))</f>
        <v>2.9878686942785198</v>
      </c>
      <c r="O5006" s="193">
        <f>MAX(0,(J5006-'2031 forecast'!$C$10))</f>
        <v>3.3105002459844659</v>
      </c>
      <c r="P5006" s="175">
        <f t="shared" si="806"/>
        <v>4</v>
      </c>
      <c r="Q5006" s="175" t="str">
        <f t="shared" si="807"/>
        <v/>
      </c>
    </row>
    <row r="5007" spans="1:17" s="1" customFormat="1" x14ac:dyDescent="0.3">
      <c r="A5007" s="189">
        <f t="shared" si="805"/>
        <v>44039.458333321199</v>
      </c>
      <c r="B5007" s="190">
        <f t="shared" si="801"/>
        <v>44039</v>
      </c>
      <c r="C5007" s="1">
        <f t="shared" si="802"/>
        <v>11</v>
      </c>
      <c r="D5007" s="191">
        <v>5.4210418995613754</v>
      </c>
      <c r="E5007" s="192">
        <f t="shared" si="803"/>
        <v>1.8823834530128238E-4</v>
      </c>
      <c r="F5007" s="193">
        <f t="shared" si="804"/>
        <v>8.0825705939629895</v>
      </c>
      <c r="G5007" s="193">
        <f t="shared" si="808"/>
        <v>8.3814509993739232</v>
      </c>
      <c r="H5007" s="193">
        <f t="shared" si="808"/>
        <v>8.6913835194184514</v>
      </c>
      <c r="I5007" s="193">
        <f t="shared" si="808"/>
        <v>9.0127768434440938</v>
      </c>
      <c r="J5007" s="193">
        <f t="shared" si="808"/>
        <v>9.346054773470323</v>
      </c>
      <c r="K5007" s="193">
        <f>MAX(0,(F5007-'2031 forecast'!$C$10))</f>
        <v>2.3455705939629894</v>
      </c>
      <c r="L5007" s="193">
        <f>MAX(0,(G5007-'2031 forecast'!$C$10))</f>
        <v>2.6444509993739231</v>
      </c>
      <c r="M5007" s="193">
        <f>MAX(0,(H5007-'2031 forecast'!$C$10))</f>
        <v>2.9543835194184513</v>
      </c>
      <c r="N5007" s="193">
        <f>MAX(0,(I5007-'2031 forecast'!$C$10))</f>
        <v>3.2757768434440937</v>
      </c>
      <c r="O5007" s="193">
        <f>MAX(0,(J5007-'2031 forecast'!$C$10))</f>
        <v>3.6090547734703229</v>
      </c>
      <c r="P5007" s="175">
        <f t="shared" si="806"/>
        <v>5</v>
      </c>
      <c r="Q5007" s="175" t="str">
        <f t="shared" si="807"/>
        <v/>
      </c>
    </row>
    <row r="5008" spans="1:17" s="1" customFormat="1" x14ac:dyDescent="0.3">
      <c r="A5008" s="189">
        <f t="shared" si="805"/>
        <v>44039.499999987864</v>
      </c>
      <c r="B5008" s="190">
        <f t="shared" si="801"/>
        <v>44039</v>
      </c>
      <c r="C5008" s="1">
        <f t="shared" si="802"/>
        <v>12</v>
      </c>
      <c r="D5008" s="191">
        <v>5.6469186453764326</v>
      </c>
      <c r="E5008" s="192">
        <f t="shared" si="803"/>
        <v>1.9608160968883582E-4</v>
      </c>
      <c r="F5008" s="193">
        <f t="shared" si="804"/>
        <v>8.4193443687114478</v>
      </c>
      <c r="G5008" s="193">
        <f t="shared" si="808"/>
        <v>8.7306781243478362</v>
      </c>
      <c r="H5008" s="193">
        <f t="shared" si="808"/>
        <v>9.0535244993942197</v>
      </c>
      <c r="I5008" s="193">
        <f t="shared" si="808"/>
        <v>9.3883092119209319</v>
      </c>
      <c r="J5008" s="193">
        <f t="shared" si="808"/>
        <v>9.7354737223649188</v>
      </c>
      <c r="K5008" s="193">
        <f>MAX(0,(F5008-'2031 forecast'!$C$10))</f>
        <v>2.6823443687114477</v>
      </c>
      <c r="L5008" s="193">
        <f>MAX(0,(G5008-'2031 forecast'!$C$10))</f>
        <v>2.9936781243478361</v>
      </c>
      <c r="M5008" s="193">
        <f>MAX(0,(H5008-'2031 forecast'!$C$10))</f>
        <v>3.3165244993942196</v>
      </c>
      <c r="N5008" s="193">
        <f>MAX(0,(I5008-'2031 forecast'!$C$10))</f>
        <v>3.6513092119209318</v>
      </c>
      <c r="O5008" s="193">
        <f>MAX(0,(J5008-'2031 forecast'!$C$10))</f>
        <v>3.9984737223649187</v>
      </c>
      <c r="P5008" s="175">
        <f t="shared" si="806"/>
        <v>6</v>
      </c>
      <c r="Q5008" s="175" t="str">
        <f t="shared" si="807"/>
        <v/>
      </c>
    </row>
    <row r="5009" spans="1:17" s="1" customFormat="1" x14ac:dyDescent="0.3">
      <c r="A5009" s="189">
        <f t="shared" si="805"/>
        <v>44039.541666654528</v>
      </c>
      <c r="B5009" s="190">
        <f t="shared" si="801"/>
        <v>44039</v>
      </c>
      <c r="C5009" s="1">
        <f t="shared" si="802"/>
        <v>13</v>
      </c>
      <c r="D5009" s="191">
        <v>5.7071524442604478</v>
      </c>
      <c r="E5009" s="192">
        <f t="shared" si="803"/>
        <v>1.9817314685885006E-4</v>
      </c>
      <c r="F5009" s="193">
        <f t="shared" si="804"/>
        <v>8.5091507086443698</v>
      </c>
      <c r="G5009" s="193">
        <f t="shared" si="808"/>
        <v>8.8238053576742139</v>
      </c>
      <c r="H5009" s="193">
        <f t="shared" si="808"/>
        <v>9.1500954273877575</v>
      </c>
      <c r="I5009" s="193">
        <f t="shared" si="808"/>
        <v>9.4884511768480877</v>
      </c>
      <c r="J5009" s="193">
        <f t="shared" si="808"/>
        <v>9.8393187754034788</v>
      </c>
      <c r="K5009" s="193">
        <f>MAX(0,(F5009-'2031 forecast'!$C$10))</f>
        <v>2.7721507086443697</v>
      </c>
      <c r="L5009" s="193">
        <f>MAX(0,(G5009-'2031 forecast'!$C$10))</f>
        <v>3.0868053576742138</v>
      </c>
      <c r="M5009" s="193">
        <f>MAX(0,(H5009-'2031 forecast'!$C$10))</f>
        <v>3.4130954273877574</v>
      </c>
      <c r="N5009" s="193">
        <f>MAX(0,(I5009-'2031 forecast'!$C$10))</f>
        <v>3.7514511768480876</v>
      </c>
      <c r="O5009" s="193">
        <f>MAX(0,(J5009-'2031 forecast'!$C$10))</f>
        <v>4.1023187754034787</v>
      </c>
      <c r="P5009" s="175">
        <f t="shared" si="806"/>
        <v>7</v>
      </c>
      <c r="Q5009" s="175" t="str">
        <f t="shared" si="807"/>
        <v/>
      </c>
    </row>
    <row r="5010" spans="1:17" s="1" customFormat="1" x14ac:dyDescent="0.3">
      <c r="A5010" s="189">
        <f t="shared" si="805"/>
        <v>44039.583333321192</v>
      </c>
      <c r="B5010" s="190">
        <f t="shared" si="801"/>
        <v>44039</v>
      </c>
      <c r="C5010" s="1">
        <f t="shared" si="802"/>
        <v>14</v>
      </c>
      <c r="D5010" s="191">
        <v>5.6544478702369352</v>
      </c>
      <c r="E5010" s="192">
        <f t="shared" si="803"/>
        <v>1.9634305183508763E-4</v>
      </c>
      <c r="F5010" s="193">
        <f t="shared" si="804"/>
        <v>8.4305701612030646</v>
      </c>
      <c r="G5010" s="193">
        <f t="shared" si="808"/>
        <v>8.7423190285136343</v>
      </c>
      <c r="H5010" s="193">
        <f t="shared" si="808"/>
        <v>9.0655958653934139</v>
      </c>
      <c r="I5010" s="193">
        <f t="shared" si="808"/>
        <v>9.4008269575368271</v>
      </c>
      <c r="J5010" s="193">
        <f t="shared" si="808"/>
        <v>9.7484543539947399</v>
      </c>
      <c r="K5010" s="193">
        <f>MAX(0,(F5010-'2031 forecast'!$C$10))</f>
        <v>2.6935701612030645</v>
      </c>
      <c r="L5010" s="193">
        <f>MAX(0,(G5010-'2031 forecast'!$C$10))</f>
        <v>3.0053190285136342</v>
      </c>
      <c r="M5010" s="193">
        <f>MAX(0,(H5010-'2031 forecast'!$C$10))</f>
        <v>3.3285958653934138</v>
      </c>
      <c r="N5010" s="193">
        <f>MAX(0,(I5010-'2031 forecast'!$C$10))</f>
        <v>3.663826957536827</v>
      </c>
      <c r="O5010" s="193">
        <f>MAX(0,(J5010-'2031 forecast'!$C$10))</f>
        <v>4.0114543539947398</v>
      </c>
      <c r="P5010" s="175">
        <f t="shared" si="806"/>
        <v>8</v>
      </c>
      <c r="Q5010" s="175" t="str">
        <f t="shared" si="807"/>
        <v/>
      </c>
    </row>
    <row r="5011" spans="1:17" s="1" customFormat="1" x14ac:dyDescent="0.3">
      <c r="A5011" s="189">
        <f t="shared" si="805"/>
        <v>44039.624999987856</v>
      </c>
      <c r="B5011" s="190">
        <f t="shared" si="801"/>
        <v>44039</v>
      </c>
      <c r="C5011" s="1">
        <f t="shared" si="802"/>
        <v>15</v>
      </c>
      <c r="D5011" s="191">
        <v>5.6845647696789419</v>
      </c>
      <c r="E5011" s="192">
        <f t="shared" si="803"/>
        <v>1.9738882042009471E-4</v>
      </c>
      <c r="F5011" s="193">
        <f t="shared" si="804"/>
        <v>8.475473331169523</v>
      </c>
      <c r="G5011" s="193">
        <f t="shared" si="808"/>
        <v>8.7888826451768214</v>
      </c>
      <c r="H5011" s="193">
        <f t="shared" si="808"/>
        <v>9.1138813293901801</v>
      </c>
      <c r="I5011" s="193">
        <f t="shared" si="808"/>
        <v>9.4508979400004041</v>
      </c>
      <c r="J5011" s="193">
        <f t="shared" si="808"/>
        <v>9.8003768805140172</v>
      </c>
      <c r="K5011" s="193">
        <f>MAX(0,(F5011-'2031 forecast'!$C$10))</f>
        <v>2.7384733311695229</v>
      </c>
      <c r="L5011" s="193">
        <f>MAX(0,(G5011-'2031 forecast'!$C$10))</f>
        <v>3.0518826451768213</v>
      </c>
      <c r="M5011" s="193">
        <f>MAX(0,(H5011-'2031 forecast'!$C$10))</f>
        <v>3.37688132939018</v>
      </c>
      <c r="N5011" s="193">
        <f>MAX(0,(I5011-'2031 forecast'!$C$10))</f>
        <v>3.713897940000404</v>
      </c>
      <c r="O5011" s="193">
        <f>MAX(0,(J5011-'2031 forecast'!$C$10))</f>
        <v>4.0633768805140171</v>
      </c>
      <c r="P5011" s="175">
        <f t="shared" si="806"/>
        <v>9</v>
      </c>
      <c r="Q5011" s="175" t="str">
        <f t="shared" si="807"/>
        <v/>
      </c>
    </row>
    <row r="5012" spans="1:17" s="1" customFormat="1" x14ac:dyDescent="0.3">
      <c r="A5012" s="189">
        <f t="shared" si="805"/>
        <v>44039.666666654521</v>
      </c>
      <c r="B5012" s="190">
        <f t="shared" si="801"/>
        <v>44039</v>
      </c>
      <c r="C5012" s="1">
        <f t="shared" si="802"/>
        <v>16</v>
      </c>
      <c r="D5012" s="191">
        <v>5.4135126747008737</v>
      </c>
      <c r="E5012" s="192">
        <f t="shared" si="803"/>
        <v>1.8797690315503063E-4</v>
      </c>
      <c r="F5012" s="193">
        <f t="shared" si="804"/>
        <v>8.0713448014713762</v>
      </c>
      <c r="G5012" s="193">
        <f t="shared" si="808"/>
        <v>8.3698100952081269</v>
      </c>
      <c r="H5012" s="193">
        <f t="shared" si="808"/>
        <v>8.679312153419259</v>
      </c>
      <c r="I5012" s="193">
        <f t="shared" si="808"/>
        <v>9.0002590978282004</v>
      </c>
      <c r="J5012" s="193">
        <f t="shared" si="808"/>
        <v>9.3330741418405037</v>
      </c>
      <c r="K5012" s="193">
        <f>MAX(0,(F5012-'2031 forecast'!$C$10))</f>
        <v>2.3343448014713761</v>
      </c>
      <c r="L5012" s="193">
        <f>MAX(0,(G5012-'2031 forecast'!$C$10))</f>
        <v>2.6328100952081268</v>
      </c>
      <c r="M5012" s="193">
        <f>MAX(0,(H5012-'2031 forecast'!$C$10))</f>
        <v>2.9423121534192589</v>
      </c>
      <c r="N5012" s="193">
        <f>MAX(0,(I5012-'2031 forecast'!$C$10))</f>
        <v>3.2632590978282003</v>
      </c>
      <c r="O5012" s="193">
        <f>MAX(0,(J5012-'2031 forecast'!$C$10))</f>
        <v>3.5960741418405036</v>
      </c>
      <c r="P5012" s="175">
        <f t="shared" si="806"/>
        <v>10</v>
      </c>
      <c r="Q5012" s="175" t="str">
        <f t="shared" si="807"/>
        <v/>
      </c>
    </row>
    <row r="5013" spans="1:17" s="1" customFormat="1" x14ac:dyDescent="0.3">
      <c r="A5013" s="189">
        <f t="shared" si="805"/>
        <v>44039.708333321185</v>
      </c>
      <c r="B5013" s="190">
        <f t="shared" si="801"/>
        <v>44039</v>
      </c>
      <c r="C5013" s="1">
        <f t="shared" si="802"/>
        <v>17</v>
      </c>
      <c r="D5013" s="191">
        <v>5.7071524442604478</v>
      </c>
      <c r="E5013" s="192">
        <f t="shared" si="803"/>
        <v>1.9817314685885006E-4</v>
      </c>
      <c r="F5013" s="193">
        <f t="shared" si="804"/>
        <v>8.5091507086443698</v>
      </c>
      <c r="G5013" s="193">
        <f t="shared" si="808"/>
        <v>8.8238053576742139</v>
      </c>
      <c r="H5013" s="193">
        <f t="shared" si="808"/>
        <v>9.1500954273877575</v>
      </c>
      <c r="I5013" s="193">
        <f t="shared" si="808"/>
        <v>9.4884511768480877</v>
      </c>
      <c r="J5013" s="193">
        <f t="shared" si="808"/>
        <v>9.8393187754034788</v>
      </c>
      <c r="K5013" s="193">
        <f>MAX(0,(F5013-'2031 forecast'!$C$10))</f>
        <v>2.7721507086443697</v>
      </c>
      <c r="L5013" s="193">
        <f>MAX(0,(G5013-'2031 forecast'!$C$10))</f>
        <v>3.0868053576742138</v>
      </c>
      <c r="M5013" s="193">
        <f>MAX(0,(H5013-'2031 forecast'!$C$10))</f>
        <v>3.4130954273877574</v>
      </c>
      <c r="N5013" s="193">
        <f>MAX(0,(I5013-'2031 forecast'!$C$10))</f>
        <v>3.7514511768480876</v>
      </c>
      <c r="O5013" s="193">
        <f>MAX(0,(J5013-'2031 forecast'!$C$10))</f>
        <v>4.1023187754034787</v>
      </c>
      <c r="P5013" s="175">
        <f t="shared" si="806"/>
        <v>11</v>
      </c>
      <c r="Q5013" s="175" t="str">
        <f t="shared" si="807"/>
        <v/>
      </c>
    </row>
    <row r="5014" spans="1:17" s="1" customFormat="1" x14ac:dyDescent="0.3">
      <c r="A5014" s="189">
        <f t="shared" si="805"/>
        <v>44039.749999987849</v>
      </c>
      <c r="B5014" s="190">
        <f t="shared" si="801"/>
        <v>44039</v>
      </c>
      <c r="C5014" s="1">
        <f t="shared" si="802"/>
        <v>18</v>
      </c>
      <c r="D5014" s="191">
        <v>5.5038633730268955</v>
      </c>
      <c r="E5014" s="192">
        <f t="shared" si="803"/>
        <v>1.9111420891005195E-4</v>
      </c>
      <c r="F5014" s="193">
        <f t="shared" si="804"/>
        <v>8.2060543113707567</v>
      </c>
      <c r="G5014" s="193">
        <f t="shared" si="808"/>
        <v>8.50950094519769</v>
      </c>
      <c r="H5014" s="193">
        <f t="shared" si="808"/>
        <v>8.8241685454095649</v>
      </c>
      <c r="I5014" s="193">
        <f t="shared" si="808"/>
        <v>9.1504720452189332</v>
      </c>
      <c r="J5014" s="193">
        <f t="shared" si="808"/>
        <v>9.4888417213983391</v>
      </c>
      <c r="K5014" s="193">
        <f>MAX(0,(F5014-'2031 forecast'!$C$10))</f>
        <v>2.4690543113707566</v>
      </c>
      <c r="L5014" s="193">
        <f>MAX(0,(G5014-'2031 forecast'!$C$10))</f>
        <v>2.7725009451976899</v>
      </c>
      <c r="M5014" s="193">
        <f>MAX(0,(H5014-'2031 forecast'!$C$10))</f>
        <v>3.0871685454095648</v>
      </c>
      <c r="N5014" s="193">
        <f>MAX(0,(I5014-'2031 forecast'!$C$10))</f>
        <v>3.4134720452189331</v>
      </c>
      <c r="O5014" s="193">
        <f>MAX(0,(J5014-'2031 forecast'!$C$10))</f>
        <v>3.751841721398339</v>
      </c>
      <c r="P5014" s="175">
        <f t="shared" si="806"/>
        <v>12</v>
      </c>
      <c r="Q5014" s="175" t="str">
        <f t="shared" si="807"/>
        <v/>
      </c>
    </row>
    <row r="5015" spans="1:17" s="1" customFormat="1" x14ac:dyDescent="0.3">
      <c r="A5015" s="189">
        <f t="shared" si="805"/>
        <v>44039.791666654513</v>
      </c>
      <c r="B5015" s="190">
        <f t="shared" si="801"/>
        <v>44039</v>
      </c>
      <c r="C5015" s="1">
        <f t="shared" si="802"/>
        <v>19</v>
      </c>
      <c r="D5015" s="191">
        <v>5.2252820531883266</v>
      </c>
      <c r="E5015" s="192">
        <f t="shared" si="803"/>
        <v>1.8144084949873611E-4</v>
      </c>
      <c r="F5015" s="193">
        <f t="shared" si="804"/>
        <v>7.790699989180994</v>
      </c>
      <c r="G5015" s="193">
        <f t="shared" si="808"/>
        <v>8.0787874910631992</v>
      </c>
      <c r="H5015" s="193">
        <f t="shared" si="808"/>
        <v>8.377528003439453</v>
      </c>
      <c r="I5015" s="193">
        <f t="shared" si="808"/>
        <v>8.687315457430838</v>
      </c>
      <c r="J5015" s="193">
        <f t="shared" si="808"/>
        <v>9.0085583510950062</v>
      </c>
      <c r="K5015" s="193">
        <f>MAX(0,(F5015-'2031 forecast'!$C$10))</f>
        <v>2.0536999891809939</v>
      </c>
      <c r="L5015" s="193">
        <f>MAX(0,(G5015-'2031 forecast'!$C$10))</f>
        <v>2.3417874910631991</v>
      </c>
      <c r="M5015" s="193">
        <f>MAX(0,(H5015-'2031 forecast'!$C$10))</f>
        <v>2.6405280034394529</v>
      </c>
      <c r="N5015" s="193">
        <f>MAX(0,(I5015-'2031 forecast'!$C$10))</f>
        <v>2.9503154574308379</v>
      </c>
      <c r="O5015" s="193">
        <f>MAX(0,(J5015-'2031 forecast'!$C$10))</f>
        <v>3.2715583510950061</v>
      </c>
      <c r="P5015" s="175">
        <f t="shared" si="806"/>
        <v>13</v>
      </c>
      <c r="Q5015" s="175" t="str">
        <f t="shared" si="807"/>
        <v/>
      </c>
    </row>
    <row r="5016" spans="1:17" s="1" customFormat="1" x14ac:dyDescent="0.3">
      <c r="A5016" s="189">
        <f t="shared" si="805"/>
        <v>44039.833333321178</v>
      </c>
      <c r="B5016" s="190">
        <f t="shared" si="801"/>
        <v>44039</v>
      </c>
      <c r="C5016" s="1">
        <f t="shared" si="802"/>
        <v>20</v>
      </c>
      <c r="D5016" s="191">
        <v>4.9316422836287508</v>
      </c>
      <c r="E5016" s="192">
        <f t="shared" si="803"/>
        <v>1.7124460579491659E-4</v>
      </c>
      <c r="F5016" s="193">
        <f t="shared" si="804"/>
        <v>7.3528940820079969</v>
      </c>
      <c r="G5016" s="193">
        <f t="shared" si="808"/>
        <v>7.6247922285971095</v>
      </c>
      <c r="H5016" s="193">
        <f t="shared" si="808"/>
        <v>7.906744729470951</v>
      </c>
      <c r="I5016" s="193">
        <f t="shared" si="808"/>
        <v>8.1991233784109454</v>
      </c>
      <c r="J5016" s="193">
        <f t="shared" si="808"/>
        <v>8.5023137175320276</v>
      </c>
      <c r="K5016" s="193">
        <f>MAX(0,(F5016-'2031 forecast'!$C$10))</f>
        <v>1.6158940820079968</v>
      </c>
      <c r="L5016" s="193">
        <f>MAX(0,(G5016-'2031 forecast'!$C$10))</f>
        <v>1.8877922285971094</v>
      </c>
      <c r="M5016" s="193">
        <f>MAX(0,(H5016-'2031 forecast'!$C$10))</f>
        <v>2.1697447294709509</v>
      </c>
      <c r="N5016" s="193">
        <f>MAX(0,(I5016-'2031 forecast'!$C$10))</f>
        <v>2.4621233784109453</v>
      </c>
      <c r="O5016" s="193">
        <f>MAX(0,(J5016-'2031 forecast'!$C$10))</f>
        <v>2.7653137175320275</v>
      </c>
      <c r="P5016" s="175">
        <f t="shared" si="806"/>
        <v>14</v>
      </c>
      <c r="Q5016" s="175" t="str">
        <f t="shared" si="807"/>
        <v/>
      </c>
    </row>
    <row r="5017" spans="1:17" s="1" customFormat="1" x14ac:dyDescent="0.3">
      <c r="A5017" s="189">
        <f t="shared" si="805"/>
        <v>44039.874999987842</v>
      </c>
      <c r="B5017" s="190">
        <f t="shared" si="801"/>
        <v>44039</v>
      </c>
      <c r="C5017" s="1">
        <f t="shared" si="802"/>
        <v>21</v>
      </c>
      <c r="D5017" s="191">
        <v>4.6229440643481734</v>
      </c>
      <c r="E5017" s="192">
        <f t="shared" si="803"/>
        <v>1.6052547779859362E-4</v>
      </c>
      <c r="F5017" s="193">
        <f t="shared" si="804"/>
        <v>6.8926365898517732</v>
      </c>
      <c r="G5017" s="193">
        <f t="shared" si="808"/>
        <v>7.1475151577994298</v>
      </c>
      <c r="H5017" s="193">
        <f t="shared" si="808"/>
        <v>7.4118187235040693</v>
      </c>
      <c r="I5017" s="193">
        <f t="shared" si="808"/>
        <v>7.6858958081592705</v>
      </c>
      <c r="J5017" s="193">
        <f t="shared" si="808"/>
        <v>7.9701078207094156</v>
      </c>
      <c r="K5017" s="193">
        <f>MAX(0,(F5017-'2031 forecast'!$C$10))</f>
        <v>1.1556365898517731</v>
      </c>
      <c r="L5017" s="193">
        <f>MAX(0,(G5017-'2031 forecast'!$C$10))</f>
        <v>1.4105151577994297</v>
      </c>
      <c r="M5017" s="193">
        <f>MAX(0,(H5017-'2031 forecast'!$C$10))</f>
        <v>1.6748187235040692</v>
      </c>
      <c r="N5017" s="193">
        <f>MAX(0,(I5017-'2031 forecast'!$C$10))</f>
        <v>1.9488958081592704</v>
      </c>
      <c r="O5017" s="193">
        <f>MAX(0,(J5017-'2031 forecast'!$C$10))</f>
        <v>2.2331078207094155</v>
      </c>
      <c r="P5017" s="175">
        <f t="shared" si="806"/>
        <v>15</v>
      </c>
      <c r="Q5017" s="175" t="str">
        <f t="shared" si="807"/>
        <v/>
      </c>
    </row>
    <row r="5018" spans="1:17" s="1" customFormat="1" x14ac:dyDescent="0.3">
      <c r="A5018" s="189">
        <f t="shared" si="805"/>
        <v>44039.916666654506</v>
      </c>
      <c r="B5018" s="190">
        <f t="shared" si="801"/>
        <v>44039</v>
      </c>
      <c r="C5018" s="1">
        <f t="shared" si="802"/>
        <v>22</v>
      </c>
      <c r="D5018" s="191">
        <v>4.3217750699280968</v>
      </c>
      <c r="E5018" s="192">
        <f t="shared" si="803"/>
        <v>1.5006779194852237E-4</v>
      </c>
      <c r="F5018" s="193">
        <f t="shared" si="804"/>
        <v>6.4436048901871628</v>
      </c>
      <c r="G5018" s="193">
        <f t="shared" si="808"/>
        <v>6.6818789911675456</v>
      </c>
      <c r="H5018" s="193">
        <f t="shared" si="808"/>
        <v>6.9289640835363775</v>
      </c>
      <c r="I5018" s="193">
        <f t="shared" si="808"/>
        <v>7.1851859835234873</v>
      </c>
      <c r="J5018" s="193">
        <f t="shared" si="808"/>
        <v>7.4508825555166194</v>
      </c>
      <c r="K5018" s="193">
        <f>MAX(0,(F5018-'2031 forecast'!$C$10))</f>
        <v>0.70660489018716266</v>
      </c>
      <c r="L5018" s="193">
        <f>MAX(0,(G5018-'2031 forecast'!$C$10))</f>
        <v>0.94487899116754548</v>
      </c>
      <c r="M5018" s="193">
        <f>MAX(0,(H5018-'2031 forecast'!$C$10))</f>
        <v>1.1919640835363774</v>
      </c>
      <c r="N5018" s="193">
        <f>MAX(0,(I5018-'2031 forecast'!$C$10))</f>
        <v>1.4481859835234872</v>
      </c>
      <c r="O5018" s="193">
        <f>MAX(0,(J5018-'2031 forecast'!$C$10))</f>
        <v>1.7138825555166193</v>
      </c>
      <c r="P5018" s="175">
        <f t="shared" si="806"/>
        <v>16</v>
      </c>
      <c r="Q5018" s="175" t="str">
        <f t="shared" si="807"/>
        <v/>
      </c>
    </row>
    <row r="5019" spans="1:17" s="1" customFormat="1" x14ac:dyDescent="0.3">
      <c r="A5019" s="189">
        <f t="shared" si="805"/>
        <v>44039.95833332117</v>
      </c>
      <c r="B5019" s="190">
        <f t="shared" si="801"/>
        <v>44039</v>
      </c>
      <c r="C5019" s="1">
        <f t="shared" si="802"/>
        <v>23</v>
      </c>
      <c r="D5019" s="191">
        <v>3.8926092528794878</v>
      </c>
      <c r="E5019" s="192">
        <f t="shared" si="803"/>
        <v>1.3516558961217083E-4</v>
      </c>
      <c r="F5019" s="193">
        <f t="shared" si="804"/>
        <v>5.8037347181650913</v>
      </c>
      <c r="G5019" s="193">
        <f t="shared" si="808"/>
        <v>6.0183474537171087</v>
      </c>
      <c r="H5019" s="193">
        <f t="shared" si="808"/>
        <v>6.2408962215824157</v>
      </c>
      <c r="I5019" s="193">
        <f t="shared" si="808"/>
        <v>6.4716744834174955</v>
      </c>
      <c r="J5019" s="193">
        <f t="shared" si="808"/>
        <v>6.7109865526168848</v>
      </c>
      <c r="K5019" s="193">
        <f>MAX(0,(F5019-'2031 forecast'!$C$10))</f>
        <v>6.6734718165091245E-2</v>
      </c>
      <c r="L5019" s="193">
        <f>MAX(0,(G5019-'2031 forecast'!$C$10))</f>
        <v>0.28134745371710856</v>
      </c>
      <c r="M5019" s="193">
        <f>MAX(0,(H5019-'2031 forecast'!$C$10))</f>
        <v>0.50389622158241565</v>
      </c>
      <c r="N5019" s="193">
        <f>MAX(0,(I5019-'2031 forecast'!$C$10))</f>
        <v>0.73467448341749542</v>
      </c>
      <c r="O5019" s="193">
        <f>MAX(0,(J5019-'2031 forecast'!$C$10))</f>
        <v>0.97398655261688472</v>
      </c>
      <c r="P5019" s="175">
        <f t="shared" si="806"/>
        <v>17</v>
      </c>
      <c r="Q5019" s="175">
        <f t="shared" si="807"/>
        <v>17</v>
      </c>
    </row>
    <row r="5020" spans="1:17" s="1" customFormat="1" x14ac:dyDescent="0.3">
      <c r="A5020" s="189">
        <f t="shared" si="805"/>
        <v>44039.999999987835</v>
      </c>
      <c r="B5020" s="190">
        <f t="shared" si="801"/>
        <v>44039</v>
      </c>
      <c r="C5020" s="1">
        <f t="shared" si="802"/>
        <v>0</v>
      </c>
      <c r="D5020" s="191">
        <v>3.7269663059484457</v>
      </c>
      <c r="E5020" s="192">
        <f t="shared" si="803"/>
        <v>1.2941386239463163E-4</v>
      </c>
      <c r="F5020" s="193">
        <f t="shared" si="804"/>
        <v>5.5567672833495552</v>
      </c>
      <c r="G5020" s="193">
        <f t="shared" si="808"/>
        <v>5.7622475620695717</v>
      </c>
      <c r="H5020" s="193">
        <f t="shared" si="808"/>
        <v>5.9753261696001845</v>
      </c>
      <c r="I5020" s="193">
        <f t="shared" si="808"/>
        <v>6.1962840798678149</v>
      </c>
      <c r="J5020" s="193">
        <f t="shared" si="808"/>
        <v>6.4254126567608463</v>
      </c>
      <c r="K5020" s="193">
        <f>MAX(0,(F5020-'2031 forecast'!$C$10))</f>
        <v>0</v>
      </c>
      <c r="L5020" s="193">
        <f>MAX(0,(G5020-'2031 forecast'!$C$10))</f>
        <v>2.5247562069571572E-2</v>
      </c>
      <c r="M5020" s="193">
        <f>MAX(0,(H5020-'2031 forecast'!$C$10))</f>
        <v>0.23832616960018438</v>
      </c>
      <c r="N5020" s="193">
        <f>MAX(0,(I5020-'2031 forecast'!$C$10))</f>
        <v>0.45928407986781483</v>
      </c>
      <c r="O5020" s="193">
        <f>MAX(0,(J5020-'2031 forecast'!$C$10))</f>
        <v>0.68841265676084618</v>
      </c>
      <c r="P5020" s="175" t="str">
        <f t="shared" si="806"/>
        <v/>
      </c>
      <c r="Q5020" s="175" t="str">
        <f t="shared" si="807"/>
        <v/>
      </c>
    </row>
    <row r="5021" spans="1:17" s="1" customFormat="1" x14ac:dyDescent="0.3">
      <c r="A5021" s="189">
        <f t="shared" si="805"/>
        <v>44040.041666654499</v>
      </c>
      <c r="B5021" s="190">
        <f t="shared" si="801"/>
        <v>44040</v>
      </c>
      <c r="C5021" s="1">
        <f t="shared" si="802"/>
        <v>1</v>
      </c>
      <c r="D5021" s="191">
        <v>3.3580342877838514</v>
      </c>
      <c r="E5021" s="192">
        <f t="shared" si="803"/>
        <v>1.1660319722829435E-4</v>
      </c>
      <c r="F5021" s="193">
        <f t="shared" si="804"/>
        <v>5.0067034512604067</v>
      </c>
      <c r="G5021" s="193">
        <f t="shared" si="808"/>
        <v>5.1918432579455125</v>
      </c>
      <c r="H5021" s="193">
        <f t="shared" si="808"/>
        <v>5.3838292356397615</v>
      </c>
      <c r="I5021" s="193">
        <f t="shared" si="808"/>
        <v>5.5829145446889799</v>
      </c>
      <c r="J5021" s="193">
        <f t="shared" si="808"/>
        <v>5.7893617068996708</v>
      </c>
      <c r="K5021" s="193">
        <f>MAX(0,(F5021-'2031 forecast'!$C$10))</f>
        <v>0</v>
      </c>
      <c r="L5021" s="193">
        <f>MAX(0,(G5021-'2031 forecast'!$C$10))</f>
        <v>0</v>
      </c>
      <c r="M5021" s="193">
        <f>MAX(0,(H5021-'2031 forecast'!$C$10))</f>
        <v>0</v>
      </c>
      <c r="N5021" s="193">
        <f>MAX(0,(I5021-'2031 forecast'!$C$10))</f>
        <v>0</v>
      </c>
      <c r="O5021" s="193">
        <f>MAX(0,(J5021-'2031 forecast'!$C$10))</f>
        <v>5.2361706899670679E-2</v>
      </c>
      <c r="P5021" s="175" t="str">
        <f t="shared" si="806"/>
        <v/>
      </c>
      <c r="Q5021" s="175" t="str">
        <f t="shared" si="807"/>
        <v/>
      </c>
    </row>
    <row r="5022" spans="1:17" s="1" customFormat="1" x14ac:dyDescent="0.3">
      <c r="A5022" s="189">
        <f t="shared" si="805"/>
        <v>44040.083333321163</v>
      </c>
      <c r="B5022" s="190">
        <f t="shared" si="801"/>
        <v>44040</v>
      </c>
      <c r="C5022" s="1">
        <f t="shared" si="802"/>
        <v>2</v>
      </c>
      <c r="D5022" s="191">
        <v>3.3053297137603384</v>
      </c>
      <c r="E5022" s="192">
        <f t="shared" si="803"/>
        <v>1.1477310220453189E-4</v>
      </c>
      <c r="F5022" s="193">
        <f t="shared" si="804"/>
        <v>4.9281229038191006</v>
      </c>
      <c r="G5022" s="193">
        <f t="shared" si="808"/>
        <v>5.1103569287849329</v>
      </c>
      <c r="H5022" s="193">
        <f t="shared" si="808"/>
        <v>5.2993296736454161</v>
      </c>
      <c r="I5022" s="193">
        <f t="shared" si="808"/>
        <v>5.4952903253777183</v>
      </c>
      <c r="J5022" s="193">
        <f t="shared" si="808"/>
        <v>5.6984972854909319</v>
      </c>
      <c r="K5022" s="193">
        <f>MAX(0,(F5022-'2031 forecast'!$C$10))</f>
        <v>0</v>
      </c>
      <c r="L5022" s="193">
        <f>MAX(0,(G5022-'2031 forecast'!$C$10))</f>
        <v>0</v>
      </c>
      <c r="M5022" s="193">
        <f>MAX(0,(H5022-'2031 forecast'!$C$10))</f>
        <v>0</v>
      </c>
      <c r="N5022" s="193">
        <f>MAX(0,(I5022-'2031 forecast'!$C$10))</f>
        <v>0</v>
      </c>
      <c r="O5022" s="193">
        <f>MAX(0,(J5022-'2031 forecast'!$C$10))</f>
        <v>0</v>
      </c>
      <c r="P5022" s="175" t="str">
        <f t="shared" si="806"/>
        <v/>
      </c>
      <c r="Q5022" s="175" t="str">
        <f t="shared" si="807"/>
        <v/>
      </c>
    </row>
    <row r="5023" spans="1:17" s="1" customFormat="1" x14ac:dyDescent="0.3">
      <c r="A5023" s="189">
        <f t="shared" si="805"/>
        <v>44040.124999987827</v>
      </c>
      <c r="B5023" s="190">
        <f t="shared" si="801"/>
        <v>44040</v>
      </c>
      <c r="C5023" s="1">
        <f t="shared" si="802"/>
        <v>3</v>
      </c>
      <c r="D5023" s="191">
        <v>3.1999205657133114</v>
      </c>
      <c r="E5023" s="192">
        <f t="shared" si="803"/>
        <v>1.1111291215700695E-4</v>
      </c>
      <c r="F5023" s="193">
        <f t="shared" si="804"/>
        <v>4.7709618089364865</v>
      </c>
      <c r="G5023" s="193">
        <f t="shared" si="808"/>
        <v>4.9473842704637736</v>
      </c>
      <c r="H5023" s="193">
        <f t="shared" si="808"/>
        <v>5.1303305496567244</v>
      </c>
      <c r="I5023" s="193">
        <f t="shared" si="808"/>
        <v>5.3200418867551944</v>
      </c>
      <c r="J5023" s="193">
        <f t="shared" si="808"/>
        <v>5.5167684426734533</v>
      </c>
      <c r="K5023" s="193">
        <f>MAX(0,(F5023-'2031 forecast'!$C$10))</f>
        <v>0</v>
      </c>
      <c r="L5023" s="193">
        <f>MAX(0,(G5023-'2031 forecast'!$C$10))</f>
        <v>0</v>
      </c>
      <c r="M5023" s="193">
        <f>MAX(0,(H5023-'2031 forecast'!$C$10))</f>
        <v>0</v>
      </c>
      <c r="N5023" s="193">
        <f>MAX(0,(I5023-'2031 forecast'!$C$10))</f>
        <v>0</v>
      </c>
      <c r="O5023" s="193">
        <f>MAX(0,(J5023-'2031 forecast'!$C$10))</f>
        <v>0</v>
      </c>
      <c r="P5023" s="175" t="str">
        <f t="shared" si="806"/>
        <v/>
      </c>
      <c r="Q5023" s="175" t="str">
        <f t="shared" si="807"/>
        <v/>
      </c>
    </row>
    <row r="5024" spans="1:17" s="1" customFormat="1" x14ac:dyDescent="0.3">
      <c r="A5024" s="189">
        <f t="shared" si="805"/>
        <v>44040.166666654492</v>
      </c>
      <c r="B5024" s="190">
        <f t="shared" si="801"/>
        <v>44040</v>
      </c>
      <c r="C5024" s="1">
        <f t="shared" si="802"/>
        <v>4</v>
      </c>
      <c r="D5024" s="191">
        <v>3.0568652933637761</v>
      </c>
      <c r="E5024" s="192">
        <f t="shared" si="803"/>
        <v>1.0614551137822314E-4</v>
      </c>
      <c r="F5024" s="193">
        <f t="shared" si="804"/>
        <v>4.5576717515957981</v>
      </c>
      <c r="G5024" s="193">
        <f t="shared" si="808"/>
        <v>4.72620709131363</v>
      </c>
      <c r="H5024" s="193">
        <f t="shared" si="808"/>
        <v>4.9009745956720723</v>
      </c>
      <c r="I5024" s="193">
        <f t="shared" si="808"/>
        <v>5.0822047200531983</v>
      </c>
      <c r="J5024" s="193">
        <f t="shared" si="808"/>
        <v>5.2701364417068772</v>
      </c>
      <c r="K5024" s="193">
        <f>MAX(0,(F5024-'2031 forecast'!$C$10))</f>
        <v>0</v>
      </c>
      <c r="L5024" s="193">
        <f>MAX(0,(G5024-'2031 forecast'!$C$10))</f>
        <v>0</v>
      </c>
      <c r="M5024" s="193">
        <f>MAX(0,(H5024-'2031 forecast'!$C$10))</f>
        <v>0</v>
      </c>
      <c r="N5024" s="193">
        <f>MAX(0,(I5024-'2031 forecast'!$C$10))</f>
        <v>0</v>
      </c>
      <c r="O5024" s="193">
        <f>MAX(0,(J5024-'2031 forecast'!$C$10))</f>
        <v>0</v>
      </c>
      <c r="P5024" s="175" t="str">
        <f t="shared" si="806"/>
        <v/>
      </c>
      <c r="Q5024" s="175" t="str">
        <f t="shared" si="807"/>
        <v/>
      </c>
    </row>
    <row r="5025" spans="1:17" s="1" customFormat="1" x14ac:dyDescent="0.3">
      <c r="A5025" s="189">
        <f t="shared" si="805"/>
        <v>44040.208333321156</v>
      </c>
      <c r="B5025" s="190">
        <f t="shared" si="801"/>
        <v>44040</v>
      </c>
      <c r="C5025" s="1">
        <f t="shared" si="802"/>
        <v>5</v>
      </c>
      <c r="D5025" s="191">
        <v>3.0041607193402617</v>
      </c>
      <c r="E5025" s="192">
        <f t="shared" si="803"/>
        <v>1.0431541635446064E-4</v>
      </c>
      <c r="F5025" s="193">
        <f t="shared" si="804"/>
        <v>4.4790912041544892</v>
      </c>
      <c r="G5025" s="193">
        <f t="shared" ref="G5025:J5044" si="809">$E5025*G$2</f>
        <v>4.6447207621530486</v>
      </c>
      <c r="H5025" s="193">
        <f t="shared" si="809"/>
        <v>4.8164750336777242</v>
      </c>
      <c r="I5025" s="193">
        <f t="shared" si="809"/>
        <v>4.994580500741935</v>
      </c>
      <c r="J5025" s="193">
        <f t="shared" si="809"/>
        <v>5.1792720202981366</v>
      </c>
      <c r="K5025" s="193">
        <f>MAX(0,(F5025-'2031 forecast'!$C$10))</f>
        <v>0</v>
      </c>
      <c r="L5025" s="193">
        <f>MAX(0,(G5025-'2031 forecast'!$C$10))</f>
        <v>0</v>
      </c>
      <c r="M5025" s="193">
        <f>MAX(0,(H5025-'2031 forecast'!$C$10))</f>
        <v>0</v>
      </c>
      <c r="N5025" s="193">
        <f>MAX(0,(I5025-'2031 forecast'!$C$10))</f>
        <v>0</v>
      </c>
      <c r="O5025" s="193">
        <f>MAX(0,(J5025-'2031 forecast'!$C$10))</f>
        <v>0</v>
      </c>
      <c r="P5025" s="175" t="str">
        <f t="shared" si="806"/>
        <v/>
      </c>
      <c r="Q5025" s="175" t="str">
        <f t="shared" si="807"/>
        <v/>
      </c>
    </row>
    <row r="5026" spans="1:17" s="1" customFormat="1" x14ac:dyDescent="0.3">
      <c r="A5026" s="189">
        <f t="shared" si="805"/>
        <v>44040.24999998782</v>
      </c>
      <c r="B5026" s="190">
        <f t="shared" si="801"/>
        <v>44040</v>
      </c>
      <c r="C5026" s="1">
        <f t="shared" si="802"/>
        <v>6</v>
      </c>
      <c r="D5026" s="191">
        <v>3.2752128143183308</v>
      </c>
      <c r="E5026" s="192">
        <f t="shared" si="803"/>
        <v>1.1372733361952476E-4</v>
      </c>
      <c r="F5026" s="193">
        <f t="shared" si="804"/>
        <v>4.8832197338526395</v>
      </c>
      <c r="G5026" s="193">
        <f t="shared" si="809"/>
        <v>5.0637933121217449</v>
      </c>
      <c r="H5026" s="193">
        <f t="shared" si="809"/>
        <v>5.2510442096486472</v>
      </c>
      <c r="I5026" s="193">
        <f t="shared" si="809"/>
        <v>5.4452193429141396</v>
      </c>
      <c r="J5026" s="193">
        <f t="shared" si="809"/>
        <v>5.6465747589716528</v>
      </c>
      <c r="K5026" s="193">
        <f>MAX(0,(F5026-'2031 forecast'!$C$10))</f>
        <v>0</v>
      </c>
      <c r="L5026" s="193">
        <f>MAX(0,(G5026-'2031 forecast'!$C$10))</f>
        <v>0</v>
      </c>
      <c r="M5026" s="193">
        <f>MAX(0,(H5026-'2031 forecast'!$C$10))</f>
        <v>0</v>
      </c>
      <c r="N5026" s="193">
        <f>MAX(0,(I5026-'2031 forecast'!$C$10))</f>
        <v>0</v>
      </c>
      <c r="O5026" s="193">
        <f>MAX(0,(J5026-'2031 forecast'!$C$10))</f>
        <v>0</v>
      </c>
      <c r="P5026" s="175" t="str">
        <f t="shared" si="806"/>
        <v/>
      </c>
      <c r="Q5026" s="175" t="str">
        <f t="shared" si="807"/>
        <v/>
      </c>
    </row>
    <row r="5027" spans="1:17" s="1" customFormat="1" x14ac:dyDescent="0.3">
      <c r="A5027" s="189">
        <f t="shared" si="805"/>
        <v>44040.291666654484</v>
      </c>
      <c r="B5027" s="190">
        <f t="shared" si="801"/>
        <v>44040</v>
      </c>
      <c r="C5027" s="1">
        <f t="shared" si="802"/>
        <v>7</v>
      </c>
      <c r="D5027" s="191">
        <v>3.6140279330409166</v>
      </c>
      <c r="E5027" s="192">
        <f t="shared" si="803"/>
        <v>1.254922302008549E-4</v>
      </c>
      <c r="F5027" s="193">
        <f t="shared" si="804"/>
        <v>5.388380395975326</v>
      </c>
      <c r="G5027" s="193">
        <f t="shared" si="809"/>
        <v>5.5876339995826143</v>
      </c>
      <c r="H5027" s="193">
        <f t="shared" si="809"/>
        <v>5.7942556796122995</v>
      </c>
      <c r="I5027" s="193">
        <f t="shared" si="809"/>
        <v>6.008517895629395</v>
      </c>
      <c r="J5027" s="193">
        <f t="shared" si="809"/>
        <v>6.2307031823135475</v>
      </c>
      <c r="K5027" s="193">
        <f>MAX(0,(F5027-'2031 forecast'!$C$10))</f>
        <v>0</v>
      </c>
      <c r="L5027" s="193">
        <f>MAX(0,(G5027-'2031 forecast'!$C$10))</f>
        <v>0</v>
      </c>
      <c r="M5027" s="193">
        <f>MAX(0,(H5027-'2031 forecast'!$C$10))</f>
        <v>5.7255679612299382E-2</v>
      </c>
      <c r="N5027" s="193">
        <f>MAX(0,(I5027-'2031 forecast'!$C$10))</f>
        <v>0.27151789562939488</v>
      </c>
      <c r="O5027" s="193">
        <f>MAX(0,(J5027-'2031 forecast'!$C$10))</f>
        <v>0.49370318231354737</v>
      </c>
      <c r="P5027" s="175" t="str">
        <f t="shared" si="806"/>
        <v/>
      </c>
      <c r="Q5027" s="175" t="str">
        <f t="shared" si="807"/>
        <v/>
      </c>
    </row>
    <row r="5028" spans="1:17" s="1" customFormat="1" x14ac:dyDescent="0.3">
      <c r="A5028" s="189">
        <f t="shared" si="805"/>
        <v>44040.333333321149</v>
      </c>
      <c r="B5028" s="190">
        <f t="shared" si="801"/>
        <v>44040</v>
      </c>
      <c r="C5028" s="1">
        <f t="shared" si="802"/>
        <v>8</v>
      </c>
      <c r="D5028" s="191">
        <v>4.0356645252290235</v>
      </c>
      <c r="E5028" s="192">
        <f t="shared" si="803"/>
        <v>1.4013299039095466E-4</v>
      </c>
      <c r="F5028" s="193">
        <f t="shared" si="804"/>
        <v>6.0170247755057815</v>
      </c>
      <c r="G5028" s="193">
        <f t="shared" si="809"/>
        <v>6.239524632867254</v>
      </c>
      <c r="H5028" s="193">
        <f t="shared" si="809"/>
        <v>6.4702521755670688</v>
      </c>
      <c r="I5028" s="193">
        <f t="shared" si="809"/>
        <v>6.7095116501194925</v>
      </c>
      <c r="J5028" s="193">
        <f t="shared" si="809"/>
        <v>6.9576185535834627</v>
      </c>
      <c r="K5028" s="193">
        <f>MAX(0,(F5028-'2031 forecast'!$C$10))</f>
        <v>0.28002477550578142</v>
      </c>
      <c r="L5028" s="193">
        <f>MAX(0,(G5028-'2031 forecast'!$C$10))</f>
        <v>0.50252463286725391</v>
      </c>
      <c r="M5028" s="193">
        <f>MAX(0,(H5028-'2031 forecast'!$C$10))</f>
        <v>0.73325217556706868</v>
      </c>
      <c r="N5028" s="193">
        <f>MAX(0,(I5028-'2031 forecast'!$C$10))</f>
        <v>0.97251165011949237</v>
      </c>
      <c r="O5028" s="193">
        <f>MAX(0,(J5028-'2031 forecast'!$C$10))</f>
        <v>1.2206185535834626</v>
      </c>
      <c r="P5028" s="175">
        <f t="shared" si="806"/>
        <v>1</v>
      </c>
      <c r="Q5028" s="175" t="str">
        <f t="shared" si="807"/>
        <v/>
      </c>
    </row>
    <row r="5029" spans="1:17" s="1" customFormat="1" x14ac:dyDescent="0.3">
      <c r="A5029" s="189">
        <f t="shared" si="805"/>
        <v>44040.374999987813</v>
      </c>
      <c r="B5029" s="190">
        <f t="shared" si="801"/>
        <v>44040</v>
      </c>
      <c r="C5029" s="1">
        <f t="shared" si="802"/>
        <v>9</v>
      </c>
      <c r="D5029" s="191">
        <v>4.3594211942306051</v>
      </c>
      <c r="E5029" s="192">
        <f t="shared" si="803"/>
        <v>1.5137500267978124E-4</v>
      </c>
      <c r="F5029" s="193">
        <f t="shared" si="804"/>
        <v>6.4997338526452371</v>
      </c>
      <c r="G5029" s="193">
        <f t="shared" si="809"/>
        <v>6.740083511996529</v>
      </c>
      <c r="H5029" s="193">
        <f t="shared" si="809"/>
        <v>6.9893209135323371</v>
      </c>
      <c r="I5029" s="193">
        <f t="shared" si="809"/>
        <v>7.2477747116029585</v>
      </c>
      <c r="J5029" s="193">
        <f t="shared" si="809"/>
        <v>7.5157857136657169</v>
      </c>
      <c r="K5029" s="193">
        <f>MAX(0,(F5029-'2031 forecast'!$C$10))</f>
        <v>0.76273385264523696</v>
      </c>
      <c r="L5029" s="193">
        <f>MAX(0,(G5029-'2031 forecast'!$C$10))</f>
        <v>1.0030835119965289</v>
      </c>
      <c r="M5029" s="193">
        <f>MAX(0,(H5029-'2031 forecast'!$C$10))</f>
        <v>1.252320913532337</v>
      </c>
      <c r="N5029" s="193">
        <f>MAX(0,(I5029-'2031 forecast'!$C$10))</f>
        <v>1.5107747116029584</v>
      </c>
      <c r="O5029" s="193">
        <f>MAX(0,(J5029-'2031 forecast'!$C$10))</f>
        <v>1.7787857136657168</v>
      </c>
      <c r="P5029" s="175">
        <f t="shared" si="806"/>
        <v>2</v>
      </c>
      <c r="Q5029" s="175" t="str">
        <f t="shared" si="807"/>
        <v/>
      </c>
    </row>
    <row r="5030" spans="1:17" s="1" customFormat="1" x14ac:dyDescent="0.3">
      <c r="A5030" s="189">
        <f t="shared" si="805"/>
        <v>44040.416666654477</v>
      </c>
      <c r="B5030" s="190">
        <f t="shared" si="801"/>
        <v>44040</v>
      </c>
      <c r="C5030" s="1">
        <f t="shared" si="802"/>
        <v>10</v>
      </c>
      <c r="D5030" s="191">
        <v>4.4798887919986363</v>
      </c>
      <c r="E5030" s="192">
        <f t="shared" si="803"/>
        <v>1.5555807701980975E-4</v>
      </c>
      <c r="F5030" s="193">
        <f t="shared" si="804"/>
        <v>6.6793465325110821</v>
      </c>
      <c r="G5030" s="193">
        <f t="shared" si="809"/>
        <v>6.9263379786492836</v>
      </c>
      <c r="H5030" s="193">
        <f t="shared" si="809"/>
        <v>7.1824627695194145</v>
      </c>
      <c r="I5030" s="193">
        <f t="shared" si="809"/>
        <v>7.4480586414572727</v>
      </c>
      <c r="J5030" s="193">
        <f t="shared" si="809"/>
        <v>7.7234758197428359</v>
      </c>
      <c r="K5030" s="193">
        <f>MAX(0,(F5030-'2031 forecast'!$C$10))</f>
        <v>0.94234653251108202</v>
      </c>
      <c r="L5030" s="193">
        <f>MAX(0,(G5030-'2031 forecast'!$C$10))</f>
        <v>1.1893379786492835</v>
      </c>
      <c r="M5030" s="193">
        <f>MAX(0,(H5030-'2031 forecast'!$C$10))</f>
        <v>1.4454627695194144</v>
      </c>
      <c r="N5030" s="193">
        <f>MAX(0,(I5030-'2031 forecast'!$C$10))</f>
        <v>1.7110586414572726</v>
      </c>
      <c r="O5030" s="193">
        <f>MAX(0,(J5030-'2031 forecast'!$C$10))</f>
        <v>1.9864758197428358</v>
      </c>
      <c r="P5030" s="175">
        <f t="shared" si="806"/>
        <v>3</v>
      </c>
      <c r="Q5030" s="175" t="str">
        <f t="shared" si="807"/>
        <v/>
      </c>
    </row>
    <row r="5031" spans="1:17" s="1" customFormat="1" x14ac:dyDescent="0.3">
      <c r="A5031" s="189">
        <f t="shared" si="805"/>
        <v>44040.458333321141</v>
      </c>
      <c r="B5031" s="190">
        <f t="shared" si="801"/>
        <v>44040</v>
      </c>
      <c r="C5031" s="1">
        <f t="shared" si="802"/>
        <v>11</v>
      </c>
      <c r="D5031" s="191">
        <v>4.7509408869767054</v>
      </c>
      <c r="E5031" s="192">
        <f t="shared" si="803"/>
        <v>1.6496999428487386E-4</v>
      </c>
      <c r="F5031" s="193">
        <f t="shared" si="804"/>
        <v>7.0834750622092315</v>
      </c>
      <c r="G5031" s="193">
        <f t="shared" si="809"/>
        <v>7.3454105286179798</v>
      </c>
      <c r="H5031" s="193">
        <f t="shared" si="809"/>
        <v>7.6170319454903366</v>
      </c>
      <c r="I5031" s="193">
        <f t="shared" si="809"/>
        <v>7.8986974836294772</v>
      </c>
      <c r="J5031" s="193">
        <f t="shared" si="809"/>
        <v>8.1907785584163513</v>
      </c>
      <c r="K5031" s="193">
        <f>MAX(0,(F5031-'2031 forecast'!$C$10))</f>
        <v>1.3464750622092314</v>
      </c>
      <c r="L5031" s="193">
        <f>MAX(0,(G5031-'2031 forecast'!$C$10))</f>
        <v>1.6084105286179797</v>
      </c>
      <c r="M5031" s="193">
        <f>MAX(0,(H5031-'2031 forecast'!$C$10))</f>
        <v>1.8800319454903365</v>
      </c>
      <c r="N5031" s="193">
        <f>MAX(0,(I5031-'2031 forecast'!$C$10))</f>
        <v>2.1616974836294771</v>
      </c>
      <c r="O5031" s="193">
        <f>MAX(0,(J5031-'2031 forecast'!$C$10))</f>
        <v>2.4537785584163512</v>
      </c>
      <c r="P5031" s="175">
        <f t="shared" si="806"/>
        <v>4</v>
      </c>
      <c r="Q5031" s="175" t="str">
        <f t="shared" si="807"/>
        <v/>
      </c>
    </row>
    <row r="5032" spans="1:17" s="1" customFormat="1" x14ac:dyDescent="0.3">
      <c r="A5032" s="189">
        <f t="shared" si="805"/>
        <v>44040.499999987805</v>
      </c>
      <c r="B5032" s="190">
        <f t="shared" si="801"/>
        <v>44040</v>
      </c>
      <c r="C5032" s="1">
        <f t="shared" si="802"/>
        <v>12</v>
      </c>
      <c r="D5032" s="191">
        <v>4.8939961593262415</v>
      </c>
      <c r="E5032" s="192">
        <f t="shared" si="803"/>
        <v>1.699373950636577E-4</v>
      </c>
      <c r="F5032" s="193">
        <f t="shared" si="804"/>
        <v>7.2967651195499208</v>
      </c>
      <c r="G5032" s="193">
        <f t="shared" si="809"/>
        <v>7.5665877077681243</v>
      </c>
      <c r="H5032" s="193">
        <f t="shared" si="809"/>
        <v>7.8463878994749905</v>
      </c>
      <c r="I5032" s="193">
        <f t="shared" si="809"/>
        <v>8.1365346503314733</v>
      </c>
      <c r="J5032" s="193">
        <f t="shared" si="809"/>
        <v>8.4374105593829292</v>
      </c>
      <c r="K5032" s="193">
        <f>MAX(0,(F5032-'2031 forecast'!$C$10))</f>
        <v>1.5597651195499207</v>
      </c>
      <c r="L5032" s="193">
        <f>MAX(0,(G5032-'2031 forecast'!$C$10))</f>
        <v>1.8295877077681242</v>
      </c>
      <c r="M5032" s="193">
        <f>MAX(0,(H5032-'2031 forecast'!$C$10))</f>
        <v>2.1093878994749904</v>
      </c>
      <c r="N5032" s="193">
        <f>MAX(0,(I5032-'2031 forecast'!$C$10))</f>
        <v>2.3995346503314732</v>
      </c>
      <c r="O5032" s="193">
        <f>MAX(0,(J5032-'2031 forecast'!$C$10))</f>
        <v>2.7004105593829291</v>
      </c>
      <c r="P5032" s="175">
        <f t="shared" si="806"/>
        <v>5</v>
      </c>
      <c r="Q5032" s="175" t="str">
        <f t="shared" si="807"/>
        <v/>
      </c>
    </row>
    <row r="5033" spans="1:17" s="1" customFormat="1" x14ac:dyDescent="0.3">
      <c r="A5033" s="189">
        <f t="shared" si="805"/>
        <v>44040.54166665447</v>
      </c>
      <c r="B5033" s="190">
        <f t="shared" si="801"/>
        <v>44040</v>
      </c>
      <c r="C5033" s="1">
        <f t="shared" si="802"/>
        <v>13</v>
      </c>
      <c r="D5033" s="191">
        <v>4.9994053073732685</v>
      </c>
      <c r="E5033" s="192">
        <f t="shared" si="803"/>
        <v>1.7359758511118265E-4</v>
      </c>
      <c r="F5033" s="193">
        <f t="shared" si="804"/>
        <v>7.4539262144325349</v>
      </c>
      <c r="G5033" s="193">
        <f t="shared" si="809"/>
        <v>7.7295603660892844</v>
      </c>
      <c r="H5033" s="193">
        <f t="shared" si="809"/>
        <v>8.015387023463683</v>
      </c>
      <c r="I5033" s="193">
        <f t="shared" si="809"/>
        <v>8.3117830889539981</v>
      </c>
      <c r="J5033" s="193">
        <f t="shared" si="809"/>
        <v>8.6191394022004086</v>
      </c>
      <c r="K5033" s="193">
        <f>MAX(0,(F5033-'2031 forecast'!$C$10))</f>
        <v>1.7169262144325348</v>
      </c>
      <c r="L5033" s="193">
        <f>MAX(0,(G5033-'2031 forecast'!$C$10))</f>
        <v>1.9925603660892843</v>
      </c>
      <c r="M5033" s="193">
        <f>MAX(0,(H5033-'2031 forecast'!$C$10))</f>
        <v>2.2783870234636829</v>
      </c>
      <c r="N5033" s="193">
        <f>MAX(0,(I5033-'2031 forecast'!$C$10))</f>
        <v>2.574783088953998</v>
      </c>
      <c r="O5033" s="193">
        <f>MAX(0,(J5033-'2031 forecast'!$C$10))</f>
        <v>2.8821394022004085</v>
      </c>
      <c r="P5033" s="175">
        <f t="shared" si="806"/>
        <v>6</v>
      </c>
      <c r="Q5033" s="175" t="str">
        <f t="shared" si="807"/>
        <v/>
      </c>
    </row>
    <row r="5034" spans="1:17" s="1" customFormat="1" x14ac:dyDescent="0.3">
      <c r="A5034" s="189">
        <f t="shared" si="805"/>
        <v>44040.583333321134</v>
      </c>
      <c r="B5034" s="190">
        <f t="shared" si="801"/>
        <v>44040</v>
      </c>
      <c r="C5034" s="1">
        <f t="shared" si="802"/>
        <v>14</v>
      </c>
      <c r="D5034" s="191">
        <v>5.134931354862303</v>
      </c>
      <c r="E5034" s="192">
        <f t="shared" si="803"/>
        <v>1.783035437437147E-4</v>
      </c>
      <c r="F5034" s="193">
        <f t="shared" si="804"/>
        <v>7.65599047928161</v>
      </c>
      <c r="G5034" s="193">
        <f t="shared" si="809"/>
        <v>7.9390966410736326</v>
      </c>
      <c r="H5034" s="193">
        <f t="shared" si="809"/>
        <v>8.2326716114491436</v>
      </c>
      <c r="I5034" s="193">
        <f t="shared" si="809"/>
        <v>8.5371025100400999</v>
      </c>
      <c r="J5034" s="193">
        <f t="shared" si="809"/>
        <v>8.8527907715371672</v>
      </c>
      <c r="K5034" s="193">
        <f>MAX(0,(F5034-'2031 forecast'!$C$10))</f>
        <v>1.9189904792816099</v>
      </c>
      <c r="L5034" s="193">
        <f>MAX(0,(G5034-'2031 forecast'!$C$10))</f>
        <v>2.2020966410736325</v>
      </c>
      <c r="M5034" s="193">
        <f>MAX(0,(H5034-'2031 forecast'!$C$10))</f>
        <v>2.4956716114491435</v>
      </c>
      <c r="N5034" s="193">
        <f>MAX(0,(I5034-'2031 forecast'!$C$10))</f>
        <v>2.8001025100400998</v>
      </c>
      <c r="O5034" s="193">
        <f>MAX(0,(J5034-'2031 forecast'!$C$10))</f>
        <v>3.1157907715371671</v>
      </c>
      <c r="P5034" s="175">
        <f t="shared" si="806"/>
        <v>7</v>
      </c>
      <c r="Q5034" s="175" t="str">
        <f t="shared" si="807"/>
        <v/>
      </c>
    </row>
    <row r="5035" spans="1:17" s="1" customFormat="1" x14ac:dyDescent="0.3">
      <c r="A5035" s="189">
        <f t="shared" si="805"/>
        <v>44040.624999987798</v>
      </c>
      <c r="B5035" s="190">
        <f t="shared" si="801"/>
        <v>44040</v>
      </c>
      <c r="C5035" s="1">
        <f t="shared" si="802"/>
        <v>15</v>
      </c>
      <c r="D5035" s="191">
        <v>5.052109881396782</v>
      </c>
      <c r="E5035" s="192">
        <f t="shared" si="803"/>
        <v>1.7542768013494513E-4</v>
      </c>
      <c r="F5035" s="193">
        <f t="shared" si="804"/>
        <v>7.5325067618738428</v>
      </c>
      <c r="G5035" s="193">
        <f t="shared" si="809"/>
        <v>7.8110466952498658</v>
      </c>
      <c r="H5035" s="193">
        <f t="shared" si="809"/>
        <v>8.0998865854580302</v>
      </c>
      <c r="I5035" s="193">
        <f t="shared" si="809"/>
        <v>8.3994073082652623</v>
      </c>
      <c r="J5035" s="193">
        <f t="shared" si="809"/>
        <v>8.7100038236091493</v>
      </c>
      <c r="K5035" s="193">
        <f>MAX(0,(F5035-'2031 forecast'!$C$10))</f>
        <v>1.7955067618738427</v>
      </c>
      <c r="L5035" s="193">
        <f>MAX(0,(G5035-'2031 forecast'!$C$10))</f>
        <v>2.0740466952498657</v>
      </c>
      <c r="M5035" s="193">
        <f>MAX(0,(H5035-'2031 forecast'!$C$10))</f>
        <v>2.3628865854580301</v>
      </c>
      <c r="N5035" s="193">
        <f>MAX(0,(I5035-'2031 forecast'!$C$10))</f>
        <v>2.6624073082652622</v>
      </c>
      <c r="O5035" s="193">
        <f>MAX(0,(J5035-'2031 forecast'!$C$10))</f>
        <v>2.9730038236091492</v>
      </c>
      <c r="P5035" s="175">
        <f t="shared" si="806"/>
        <v>8</v>
      </c>
      <c r="Q5035" s="175" t="str">
        <f t="shared" si="807"/>
        <v/>
      </c>
    </row>
    <row r="5036" spans="1:17" s="1" customFormat="1" x14ac:dyDescent="0.3">
      <c r="A5036" s="189">
        <f t="shared" si="805"/>
        <v>44040.666666654462</v>
      </c>
      <c r="B5036" s="190">
        <f t="shared" si="801"/>
        <v>44040</v>
      </c>
      <c r="C5036" s="1">
        <f t="shared" si="802"/>
        <v>16</v>
      </c>
      <c r="D5036" s="191">
        <v>5.1575190294438089</v>
      </c>
      <c r="E5036" s="192">
        <f t="shared" si="803"/>
        <v>1.7908787018247005E-4</v>
      </c>
      <c r="F5036" s="193">
        <f t="shared" si="804"/>
        <v>7.689667856756456</v>
      </c>
      <c r="G5036" s="193">
        <f t="shared" si="809"/>
        <v>7.9740193535710242</v>
      </c>
      <c r="H5036" s="193">
        <f t="shared" si="809"/>
        <v>8.268885709446721</v>
      </c>
      <c r="I5036" s="193">
        <f t="shared" si="809"/>
        <v>8.5746557468877853</v>
      </c>
      <c r="J5036" s="193">
        <f t="shared" si="809"/>
        <v>8.891732666426627</v>
      </c>
      <c r="K5036" s="193">
        <f>MAX(0,(F5036-'2031 forecast'!$C$10))</f>
        <v>1.9526678567564559</v>
      </c>
      <c r="L5036" s="193">
        <f>MAX(0,(G5036-'2031 forecast'!$C$10))</f>
        <v>2.2370193535710241</v>
      </c>
      <c r="M5036" s="193">
        <f>MAX(0,(H5036-'2031 forecast'!$C$10))</f>
        <v>2.5318857094467209</v>
      </c>
      <c r="N5036" s="193">
        <f>MAX(0,(I5036-'2031 forecast'!$C$10))</f>
        <v>2.8376557468877852</v>
      </c>
      <c r="O5036" s="193">
        <f>MAX(0,(J5036-'2031 forecast'!$C$10))</f>
        <v>3.1547326664266269</v>
      </c>
      <c r="P5036" s="175">
        <f t="shared" si="806"/>
        <v>9</v>
      </c>
      <c r="Q5036" s="175" t="str">
        <f t="shared" si="807"/>
        <v/>
      </c>
    </row>
    <row r="5037" spans="1:17" s="1" customFormat="1" x14ac:dyDescent="0.3">
      <c r="A5037" s="189">
        <f t="shared" si="805"/>
        <v>44040.708333321127</v>
      </c>
      <c r="B5037" s="190">
        <f t="shared" si="801"/>
        <v>44040</v>
      </c>
      <c r="C5037" s="1">
        <f t="shared" si="802"/>
        <v>17</v>
      </c>
      <c r="D5037" s="191">
        <v>4.9241130587682491</v>
      </c>
      <c r="E5037" s="192">
        <f t="shared" si="803"/>
        <v>1.7098316364866484E-4</v>
      </c>
      <c r="F5037" s="193">
        <f t="shared" si="804"/>
        <v>7.3416682895163827</v>
      </c>
      <c r="G5037" s="193">
        <f t="shared" si="809"/>
        <v>7.6131513244313131</v>
      </c>
      <c r="H5037" s="193">
        <f t="shared" si="809"/>
        <v>7.8946733634717603</v>
      </c>
      <c r="I5037" s="193">
        <f t="shared" si="809"/>
        <v>8.186605632795052</v>
      </c>
      <c r="J5037" s="193">
        <f t="shared" si="809"/>
        <v>8.48933308590221</v>
      </c>
      <c r="K5037" s="193">
        <f>MAX(0,(F5037-'2031 forecast'!$C$10))</f>
        <v>1.6046682895163826</v>
      </c>
      <c r="L5037" s="193">
        <f>MAX(0,(G5037-'2031 forecast'!$C$10))</f>
        <v>1.876151324431313</v>
      </c>
      <c r="M5037" s="193">
        <f>MAX(0,(H5037-'2031 forecast'!$C$10))</f>
        <v>2.1576733634717602</v>
      </c>
      <c r="N5037" s="193">
        <f>MAX(0,(I5037-'2031 forecast'!$C$10))</f>
        <v>2.4496056327950519</v>
      </c>
      <c r="O5037" s="193">
        <f>MAX(0,(J5037-'2031 forecast'!$C$10))</f>
        <v>2.7523330859022099</v>
      </c>
      <c r="P5037" s="175">
        <f t="shared" si="806"/>
        <v>10</v>
      </c>
      <c r="Q5037" s="175" t="str">
        <f t="shared" si="807"/>
        <v/>
      </c>
    </row>
    <row r="5038" spans="1:17" s="1" customFormat="1" x14ac:dyDescent="0.3">
      <c r="A5038" s="189">
        <f t="shared" si="805"/>
        <v>44040.749999987791</v>
      </c>
      <c r="B5038" s="190">
        <f t="shared" si="801"/>
        <v>44040</v>
      </c>
      <c r="C5038" s="1">
        <f t="shared" si="802"/>
        <v>18</v>
      </c>
      <c r="D5038" s="191">
        <v>4.7735285615582113</v>
      </c>
      <c r="E5038" s="192">
        <f t="shared" si="803"/>
        <v>1.6575432072362921E-4</v>
      </c>
      <c r="F5038" s="193">
        <f t="shared" si="804"/>
        <v>7.1171524396840775</v>
      </c>
      <c r="G5038" s="193">
        <f t="shared" si="809"/>
        <v>7.3803332411153715</v>
      </c>
      <c r="H5038" s="193">
        <f t="shared" si="809"/>
        <v>7.6532460434879139</v>
      </c>
      <c r="I5038" s="193">
        <f t="shared" si="809"/>
        <v>7.9362507204771608</v>
      </c>
      <c r="J5038" s="193">
        <f t="shared" si="809"/>
        <v>8.229720453305811</v>
      </c>
      <c r="K5038" s="193">
        <f>MAX(0,(F5038-'2031 forecast'!$C$10))</f>
        <v>1.3801524396840774</v>
      </c>
      <c r="L5038" s="193">
        <f>MAX(0,(G5038-'2031 forecast'!$C$10))</f>
        <v>1.6433332411153714</v>
      </c>
      <c r="M5038" s="193">
        <f>MAX(0,(H5038-'2031 forecast'!$C$10))</f>
        <v>1.9162460434879138</v>
      </c>
      <c r="N5038" s="193">
        <f>MAX(0,(I5038-'2031 forecast'!$C$10))</f>
        <v>2.1992507204771607</v>
      </c>
      <c r="O5038" s="193">
        <f>MAX(0,(J5038-'2031 forecast'!$C$10))</f>
        <v>2.4927204533058109</v>
      </c>
      <c r="P5038" s="175">
        <f t="shared" si="806"/>
        <v>11</v>
      </c>
      <c r="Q5038" s="175" t="str">
        <f t="shared" si="807"/>
        <v/>
      </c>
    </row>
    <row r="5039" spans="1:17" s="1" customFormat="1" x14ac:dyDescent="0.3">
      <c r="A5039" s="189">
        <f t="shared" si="805"/>
        <v>44040.791666654455</v>
      </c>
      <c r="B5039" s="190">
        <f t="shared" si="801"/>
        <v>44040</v>
      </c>
      <c r="C5039" s="1">
        <f t="shared" si="802"/>
        <v>19</v>
      </c>
      <c r="D5039" s="191">
        <v>4.5551810406036557</v>
      </c>
      <c r="E5039" s="192">
        <f t="shared" si="803"/>
        <v>1.5817249848232756E-4</v>
      </c>
      <c r="F5039" s="193">
        <f t="shared" si="804"/>
        <v>6.7916044574272343</v>
      </c>
      <c r="G5039" s="193">
        <f t="shared" si="809"/>
        <v>7.0427470203072549</v>
      </c>
      <c r="H5039" s="193">
        <f t="shared" si="809"/>
        <v>7.3031764295113373</v>
      </c>
      <c r="I5039" s="193">
        <f t="shared" si="809"/>
        <v>7.5732360976162187</v>
      </c>
      <c r="J5039" s="193">
        <f t="shared" si="809"/>
        <v>7.8532821360410345</v>
      </c>
      <c r="K5039" s="193">
        <f>MAX(0,(F5039-'2031 forecast'!$C$10))</f>
        <v>1.0546044574272342</v>
      </c>
      <c r="L5039" s="193">
        <f>MAX(0,(G5039-'2031 forecast'!$C$10))</f>
        <v>1.3057470203072548</v>
      </c>
      <c r="M5039" s="193">
        <f>MAX(0,(H5039-'2031 forecast'!$C$10))</f>
        <v>1.5661764295113372</v>
      </c>
      <c r="N5039" s="193">
        <f>MAX(0,(I5039-'2031 forecast'!$C$10))</f>
        <v>1.8362360976162186</v>
      </c>
      <c r="O5039" s="193">
        <f>MAX(0,(J5039-'2031 forecast'!$C$10))</f>
        <v>2.1162821360410344</v>
      </c>
      <c r="P5039" s="175">
        <f t="shared" si="806"/>
        <v>12</v>
      </c>
      <c r="Q5039" s="175" t="str">
        <f t="shared" si="807"/>
        <v/>
      </c>
    </row>
    <row r="5040" spans="1:17" s="1" customFormat="1" x14ac:dyDescent="0.3">
      <c r="A5040" s="189">
        <f t="shared" si="805"/>
        <v>44040.833333321119</v>
      </c>
      <c r="B5040" s="190">
        <f t="shared" si="801"/>
        <v>44040</v>
      </c>
      <c r="C5040" s="1">
        <f t="shared" si="802"/>
        <v>20</v>
      </c>
      <c r="D5040" s="191">
        <v>4.3895380936726145</v>
      </c>
      <c r="E5040" s="192">
        <f t="shared" si="803"/>
        <v>1.524207712647884E-4</v>
      </c>
      <c r="F5040" s="193">
        <f t="shared" si="804"/>
        <v>6.5446370226116999</v>
      </c>
      <c r="G5040" s="193">
        <f t="shared" si="809"/>
        <v>6.7866471286597196</v>
      </c>
      <c r="H5040" s="193">
        <f t="shared" si="809"/>
        <v>7.0376063775291078</v>
      </c>
      <c r="I5040" s="193">
        <f t="shared" si="809"/>
        <v>7.297845694066539</v>
      </c>
      <c r="J5040" s="193">
        <f t="shared" si="809"/>
        <v>7.5677082401849987</v>
      </c>
      <c r="K5040" s="193">
        <f>MAX(0,(F5040-'2031 forecast'!$C$10))</f>
        <v>0.80763702261169978</v>
      </c>
      <c r="L5040" s="193">
        <f>MAX(0,(G5040-'2031 forecast'!$C$10))</f>
        <v>1.0496471286597195</v>
      </c>
      <c r="M5040" s="193">
        <f>MAX(0,(H5040-'2031 forecast'!$C$10))</f>
        <v>1.3006063775291077</v>
      </c>
      <c r="N5040" s="193">
        <f>MAX(0,(I5040-'2031 forecast'!$C$10))</f>
        <v>1.5608456940665389</v>
      </c>
      <c r="O5040" s="193">
        <f>MAX(0,(J5040-'2031 forecast'!$C$10))</f>
        <v>1.8307082401849986</v>
      </c>
      <c r="P5040" s="175">
        <f t="shared" si="806"/>
        <v>13</v>
      </c>
      <c r="Q5040" s="175" t="str">
        <f t="shared" si="807"/>
        <v/>
      </c>
    </row>
    <row r="5041" spans="1:17" s="1" customFormat="1" x14ac:dyDescent="0.3">
      <c r="A5041" s="189">
        <f t="shared" si="805"/>
        <v>44040.874999987784</v>
      </c>
      <c r="B5041" s="190">
        <f t="shared" si="801"/>
        <v>44040</v>
      </c>
      <c r="C5041" s="1">
        <f t="shared" si="802"/>
        <v>21</v>
      </c>
      <c r="D5041" s="191">
        <v>4.1787197975785606</v>
      </c>
      <c r="E5041" s="192">
        <f t="shared" si="803"/>
        <v>1.4510039116973853E-4</v>
      </c>
      <c r="F5041" s="193">
        <f t="shared" si="804"/>
        <v>6.2303148328464726</v>
      </c>
      <c r="G5041" s="193">
        <f t="shared" si="809"/>
        <v>6.4607018120174002</v>
      </c>
      <c r="H5041" s="193">
        <f t="shared" si="809"/>
        <v>6.6996081295517236</v>
      </c>
      <c r="I5041" s="193">
        <f t="shared" si="809"/>
        <v>6.9473488168214912</v>
      </c>
      <c r="J5041" s="193">
        <f t="shared" si="809"/>
        <v>7.2042505545500415</v>
      </c>
      <c r="K5041" s="193">
        <f>MAX(0,(F5041-'2031 forecast'!$C$10))</f>
        <v>0.49331483284647248</v>
      </c>
      <c r="L5041" s="193">
        <f>MAX(0,(G5041-'2031 forecast'!$C$10))</f>
        <v>0.72370181201740014</v>
      </c>
      <c r="M5041" s="193">
        <f>MAX(0,(H5041-'2031 forecast'!$C$10))</f>
        <v>0.96260812955172348</v>
      </c>
      <c r="N5041" s="193">
        <f>MAX(0,(I5041-'2031 forecast'!$C$10))</f>
        <v>1.2103488168214911</v>
      </c>
      <c r="O5041" s="193">
        <f>MAX(0,(J5041-'2031 forecast'!$C$10))</f>
        <v>1.4672505545500414</v>
      </c>
      <c r="P5041" s="175">
        <f t="shared" si="806"/>
        <v>14</v>
      </c>
      <c r="Q5041" s="175">
        <f t="shared" si="807"/>
        <v>14</v>
      </c>
    </row>
    <row r="5042" spans="1:17" s="1" customFormat="1" x14ac:dyDescent="0.3">
      <c r="A5042" s="189">
        <f t="shared" si="805"/>
        <v>44040.916666654448</v>
      </c>
      <c r="B5042" s="190">
        <f t="shared" si="801"/>
        <v>44040</v>
      </c>
      <c r="C5042" s="1">
        <f t="shared" si="802"/>
        <v>22</v>
      </c>
      <c r="D5042" s="191">
        <v>3.7269663059484457</v>
      </c>
      <c r="E5042" s="192">
        <f t="shared" si="803"/>
        <v>1.2941386239463163E-4</v>
      </c>
      <c r="F5042" s="193">
        <f t="shared" si="804"/>
        <v>5.5567672833495552</v>
      </c>
      <c r="G5042" s="193">
        <f t="shared" si="809"/>
        <v>5.7622475620695717</v>
      </c>
      <c r="H5042" s="193">
        <f t="shared" si="809"/>
        <v>5.9753261696001845</v>
      </c>
      <c r="I5042" s="193">
        <f t="shared" si="809"/>
        <v>6.1962840798678149</v>
      </c>
      <c r="J5042" s="193">
        <f t="shared" si="809"/>
        <v>6.4254126567608463</v>
      </c>
      <c r="K5042" s="193">
        <f>MAX(0,(F5042-'2031 forecast'!$C$10))</f>
        <v>0</v>
      </c>
      <c r="L5042" s="193">
        <f>MAX(0,(G5042-'2031 forecast'!$C$10))</f>
        <v>2.5247562069571572E-2</v>
      </c>
      <c r="M5042" s="193">
        <f>MAX(0,(H5042-'2031 forecast'!$C$10))</f>
        <v>0.23832616960018438</v>
      </c>
      <c r="N5042" s="193">
        <f>MAX(0,(I5042-'2031 forecast'!$C$10))</f>
        <v>0.45928407986781483</v>
      </c>
      <c r="O5042" s="193">
        <f>MAX(0,(J5042-'2031 forecast'!$C$10))</f>
        <v>0.68841265676084618</v>
      </c>
      <c r="P5042" s="175" t="str">
        <f t="shared" si="806"/>
        <v/>
      </c>
      <c r="Q5042" s="175" t="str">
        <f t="shared" si="807"/>
        <v/>
      </c>
    </row>
    <row r="5043" spans="1:17" s="1" customFormat="1" x14ac:dyDescent="0.3">
      <c r="A5043" s="189">
        <f t="shared" si="805"/>
        <v>44040.958333321112</v>
      </c>
      <c r="B5043" s="190">
        <f t="shared" si="801"/>
        <v>44040</v>
      </c>
      <c r="C5043" s="1">
        <f t="shared" si="802"/>
        <v>23</v>
      </c>
      <c r="D5043" s="191">
        <v>3.4182680866678674</v>
      </c>
      <c r="E5043" s="192">
        <f t="shared" si="803"/>
        <v>1.1869473439830862E-4</v>
      </c>
      <c r="F5043" s="193">
        <f t="shared" si="804"/>
        <v>5.0965097911933297</v>
      </c>
      <c r="G5043" s="193">
        <f t="shared" si="809"/>
        <v>5.2849704912718902</v>
      </c>
      <c r="H5043" s="193">
        <f t="shared" si="809"/>
        <v>5.4804001636333011</v>
      </c>
      <c r="I5043" s="193">
        <f t="shared" si="809"/>
        <v>5.6830565096161374</v>
      </c>
      <c r="J5043" s="193">
        <f t="shared" si="809"/>
        <v>5.8932067599382316</v>
      </c>
      <c r="K5043" s="193">
        <f>MAX(0,(F5043-'2031 forecast'!$C$10))</f>
        <v>0</v>
      </c>
      <c r="L5043" s="193">
        <f>MAX(0,(G5043-'2031 forecast'!$C$10))</f>
        <v>0</v>
      </c>
      <c r="M5043" s="193">
        <f>MAX(0,(H5043-'2031 forecast'!$C$10))</f>
        <v>0</v>
      </c>
      <c r="N5043" s="193">
        <f>MAX(0,(I5043-'2031 forecast'!$C$10))</f>
        <v>0</v>
      </c>
      <c r="O5043" s="193">
        <f>MAX(0,(J5043-'2031 forecast'!$C$10))</f>
        <v>0.15620675993823152</v>
      </c>
      <c r="P5043" s="175" t="str">
        <f t="shared" si="806"/>
        <v/>
      </c>
      <c r="Q5043" s="175" t="str">
        <f t="shared" si="807"/>
        <v/>
      </c>
    </row>
    <row r="5044" spans="1:17" s="1" customFormat="1" x14ac:dyDescent="0.3">
      <c r="A5044" s="189">
        <f t="shared" si="805"/>
        <v>44040.999999987776</v>
      </c>
      <c r="B5044" s="190">
        <f t="shared" si="801"/>
        <v>44040</v>
      </c>
      <c r="C5044" s="1">
        <f t="shared" si="802"/>
        <v>0</v>
      </c>
      <c r="D5044" s="191">
        <v>3.6140279330409166</v>
      </c>
      <c r="E5044" s="192">
        <f t="shared" si="803"/>
        <v>1.254922302008549E-4</v>
      </c>
      <c r="F5044" s="193">
        <f t="shared" si="804"/>
        <v>5.388380395975326</v>
      </c>
      <c r="G5044" s="193">
        <f t="shared" si="809"/>
        <v>5.5876339995826143</v>
      </c>
      <c r="H5044" s="193">
        <f t="shared" si="809"/>
        <v>5.7942556796122995</v>
      </c>
      <c r="I5044" s="193">
        <f t="shared" si="809"/>
        <v>6.008517895629395</v>
      </c>
      <c r="J5044" s="193">
        <f t="shared" si="809"/>
        <v>6.2307031823135475</v>
      </c>
      <c r="K5044" s="193">
        <f>MAX(0,(F5044-'2031 forecast'!$C$10))</f>
        <v>0</v>
      </c>
      <c r="L5044" s="193">
        <f>MAX(0,(G5044-'2031 forecast'!$C$10))</f>
        <v>0</v>
      </c>
      <c r="M5044" s="193">
        <f>MAX(0,(H5044-'2031 forecast'!$C$10))</f>
        <v>5.7255679612299382E-2</v>
      </c>
      <c r="N5044" s="193">
        <f>MAX(0,(I5044-'2031 forecast'!$C$10))</f>
        <v>0.27151789562939488</v>
      </c>
      <c r="O5044" s="193">
        <f>MAX(0,(J5044-'2031 forecast'!$C$10))</f>
        <v>0.49370318231354737</v>
      </c>
      <c r="P5044" s="175" t="str">
        <f t="shared" si="806"/>
        <v/>
      </c>
      <c r="Q5044" s="175" t="str">
        <f t="shared" si="807"/>
        <v/>
      </c>
    </row>
    <row r="5045" spans="1:17" s="1" customFormat="1" x14ac:dyDescent="0.3">
      <c r="A5045" s="189">
        <f t="shared" si="805"/>
        <v>44041.041666654441</v>
      </c>
      <c r="B5045" s="190">
        <f t="shared" si="801"/>
        <v>44041</v>
      </c>
      <c r="C5045" s="1">
        <f t="shared" si="802"/>
        <v>1</v>
      </c>
      <c r="D5045" s="191">
        <v>2.8686346718512277</v>
      </c>
      <c r="E5045" s="192">
        <f t="shared" si="803"/>
        <v>9.9609457721928598E-5</v>
      </c>
      <c r="F5045" s="193">
        <f t="shared" si="804"/>
        <v>4.2770269393054159</v>
      </c>
      <c r="G5045" s="193">
        <f t="shared" ref="G5045:J5064" si="810">$E5045*G$2</f>
        <v>4.4351844871687014</v>
      </c>
      <c r="H5045" s="193">
        <f t="shared" si="810"/>
        <v>4.5991904456922637</v>
      </c>
      <c r="I5045" s="193">
        <f t="shared" si="810"/>
        <v>4.7692610796558332</v>
      </c>
      <c r="J5045" s="193">
        <f t="shared" si="810"/>
        <v>4.9456206509613789</v>
      </c>
      <c r="K5045" s="193">
        <f>MAX(0,(F5045-'2031 forecast'!$C$10))</f>
        <v>0</v>
      </c>
      <c r="L5045" s="193">
        <f>MAX(0,(G5045-'2031 forecast'!$C$10))</f>
        <v>0</v>
      </c>
      <c r="M5045" s="193">
        <f>MAX(0,(H5045-'2031 forecast'!$C$10))</f>
        <v>0</v>
      </c>
      <c r="N5045" s="193">
        <f>MAX(0,(I5045-'2031 forecast'!$C$10))</f>
        <v>0</v>
      </c>
      <c r="O5045" s="193">
        <f>MAX(0,(J5045-'2031 forecast'!$C$10))</f>
        <v>0</v>
      </c>
      <c r="P5045" s="175" t="str">
        <f t="shared" si="806"/>
        <v/>
      </c>
      <c r="Q5045" s="175" t="str">
        <f t="shared" si="807"/>
        <v/>
      </c>
    </row>
    <row r="5046" spans="1:17" s="1" customFormat="1" x14ac:dyDescent="0.3">
      <c r="A5046" s="189">
        <f t="shared" si="805"/>
        <v>44041.083333321105</v>
      </c>
      <c r="B5046" s="190">
        <f t="shared" si="801"/>
        <v>44041</v>
      </c>
      <c r="C5046" s="1">
        <f t="shared" si="802"/>
        <v>2</v>
      </c>
      <c r="D5046" s="191">
        <v>2.778283973525205</v>
      </c>
      <c r="E5046" s="192">
        <f t="shared" si="803"/>
        <v>9.6472151966907232E-5</v>
      </c>
      <c r="F5046" s="193">
        <f t="shared" si="804"/>
        <v>4.1423174294060328</v>
      </c>
      <c r="G5046" s="193">
        <f t="shared" si="810"/>
        <v>4.2954936371791357</v>
      </c>
      <c r="H5046" s="193">
        <f t="shared" si="810"/>
        <v>4.4543340537019569</v>
      </c>
      <c r="I5046" s="193">
        <f t="shared" si="810"/>
        <v>4.6190481322650987</v>
      </c>
      <c r="J5046" s="193">
        <f t="shared" si="810"/>
        <v>4.7898530714035408</v>
      </c>
      <c r="K5046" s="193">
        <f>MAX(0,(F5046-'2031 forecast'!$C$10))</f>
        <v>0</v>
      </c>
      <c r="L5046" s="193">
        <f>MAX(0,(G5046-'2031 forecast'!$C$10))</f>
        <v>0</v>
      </c>
      <c r="M5046" s="193">
        <f>MAX(0,(H5046-'2031 forecast'!$C$10))</f>
        <v>0</v>
      </c>
      <c r="N5046" s="193">
        <f>MAX(0,(I5046-'2031 forecast'!$C$10))</f>
        <v>0</v>
      </c>
      <c r="O5046" s="193">
        <f>MAX(0,(J5046-'2031 forecast'!$C$10))</f>
        <v>0</v>
      </c>
      <c r="P5046" s="175" t="str">
        <f t="shared" si="806"/>
        <v/>
      </c>
      <c r="Q5046" s="175" t="str">
        <f t="shared" si="807"/>
        <v/>
      </c>
    </row>
    <row r="5047" spans="1:17" s="1" customFormat="1" x14ac:dyDescent="0.3">
      <c r="A5047" s="189">
        <f t="shared" si="805"/>
        <v>44041.124999987769</v>
      </c>
      <c r="B5047" s="190">
        <f t="shared" si="801"/>
        <v>44041</v>
      </c>
      <c r="C5047" s="1">
        <f t="shared" si="802"/>
        <v>3</v>
      </c>
      <c r="D5047" s="191">
        <v>2.7180501746411898</v>
      </c>
      <c r="E5047" s="192">
        <f t="shared" si="803"/>
        <v>9.4380614796892988E-5</v>
      </c>
      <c r="F5047" s="193">
        <f t="shared" si="804"/>
        <v>4.0525110894731107</v>
      </c>
      <c r="G5047" s="193">
        <f t="shared" si="810"/>
        <v>4.2023664038527597</v>
      </c>
      <c r="H5047" s="193">
        <f t="shared" si="810"/>
        <v>4.3577631257084182</v>
      </c>
      <c r="I5047" s="193">
        <f t="shared" si="810"/>
        <v>4.5189061673379429</v>
      </c>
      <c r="J5047" s="193">
        <f t="shared" si="810"/>
        <v>4.6860080183649817</v>
      </c>
      <c r="K5047" s="193">
        <f>MAX(0,(F5047-'2031 forecast'!$C$10))</f>
        <v>0</v>
      </c>
      <c r="L5047" s="193">
        <f>MAX(0,(G5047-'2031 forecast'!$C$10))</f>
        <v>0</v>
      </c>
      <c r="M5047" s="193">
        <f>MAX(0,(H5047-'2031 forecast'!$C$10))</f>
        <v>0</v>
      </c>
      <c r="N5047" s="193">
        <f>MAX(0,(I5047-'2031 forecast'!$C$10))</f>
        <v>0</v>
      </c>
      <c r="O5047" s="193">
        <f>MAX(0,(J5047-'2031 forecast'!$C$10))</f>
        <v>0</v>
      </c>
      <c r="P5047" s="175" t="str">
        <f t="shared" si="806"/>
        <v/>
      </c>
      <c r="Q5047" s="175" t="str">
        <f t="shared" si="807"/>
        <v/>
      </c>
    </row>
    <row r="5048" spans="1:17" s="1" customFormat="1" x14ac:dyDescent="0.3">
      <c r="A5048" s="189">
        <f t="shared" si="805"/>
        <v>44041.166666654433</v>
      </c>
      <c r="B5048" s="190">
        <f t="shared" si="801"/>
        <v>44041</v>
      </c>
      <c r="C5048" s="1">
        <f t="shared" si="802"/>
        <v>4</v>
      </c>
      <c r="D5048" s="191">
        <v>2.7406378492226948</v>
      </c>
      <c r="E5048" s="192">
        <f t="shared" si="803"/>
        <v>9.5164941235648299E-5</v>
      </c>
      <c r="F5048" s="193">
        <f t="shared" si="804"/>
        <v>4.0861884669479549</v>
      </c>
      <c r="G5048" s="193">
        <f t="shared" si="810"/>
        <v>4.2372891163501496</v>
      </c>
      <c r="H5048" s="193">
        <f t="shared" si="810"/>
        <v>4.3939772237059938</v>
      </c>
      <c r="I5048" s="193">
        <f t="shared" si="810"/>
        <v>4.5564594041856248</v>
      </c>
      <c r="J5048" s="193">
        <f t="shared" si="810"/>
        <v>4.7249499132544397</v>
      </c>
      <c r="K5048" s="193">
        <f>MAX(0,(F5048-'2031 forecast'!$C$10))</f>
        <v>0</v>
      </c>
      <c r="L5048" s="193">
        <f>MAX(0,(G5048-'2031 forecast'!$C$10))</f>
        <v>0</v>
      </c>
      <c r="M5048" s="193">
        <f>MAX(0,(H5048-'2031 forecast'!$C$10))</f>
        <v>0</v>
      </c>
      <c r="N5048" s="193">
        <f>MAX(0,(I5048-'2031 forecast'!$C$10))</f>
        <v>0</v>
      </c>
      <c r="O5048" s="193">
        <f>MAX(0,(J5048-'2031 forecast'!$C$10))</f>
        <v>0</v>
      </c>
      <c r="P5048" s="175" t="str">
        <f t="shared" si="806"/>
        <v/>
      </c>
      <c r="Q5048" s="175" t="str">
        <f t="shared" si="807"/>
        <v/>
      </c>
    </row>
    <row r="5049" spans="1:17" s="1" customFormat="1" x14ac:dyDescent="0.3">
      <c r="A5049" s="189">
        <f t="shared" si="805"/>
        <v>44041.208333321098</v>
      </c>
      <c r="B5049" s="190">
        <f t="shared" si="801"/>
        <v>44041</v>
      </c>
      <c r="C5049" s="1">
        <f t="shared" si="802"/>
        <v>5</v>
      </c>
      <c r="D5049" s="191">
        <v>2.8234593226882163</v>
      </c>
      <c r="E5049" s="192">
        <f t="shared" si="803"/>
        <v>9.8040804844417908E-5</v>
      </c>
      <c r="F5049" s="193">
        <f t="shared" si="804"/>
        <v>4.2096721843557239</v>
      </c>
      <c r="G5049" s="193">
        <f t="shared" si="810"/>
        <v>4.3653390621739181</v>
      </c>
      <c r="H5049" s="193">
        <f t="shared" si="810"/>
        <v>4.5267622496971098</v>
      </c>
      <c r="I5049" s="193">
        <f t="shared" si="810"/>
        <v>4.694154605960466</v>
      </c>
      <c r="J5049" s="193">
        <f t="shared" si="810"/>
        <v>4.8677368611824594</v>
      </c>
      <c r="K5049" s="193">
        <f>MAX(0,(F5049-'2031 forecast'!$C$10))</f>
        <v>0</v>
      </c>
      <c r="L5049" s="193">
        <f>MAX(0,(G5049-'2031 forecast'!$C$10))</f>
        <v>0</v>
      </c>
      <c r="M5049" s="193">
        <f>MAX(0,(H5049-'2031 forecast'!$C$10))</f>
        <v>0</v>
      </c>
      <c r="N5049" s="193">
        <f>MAX(0,(I5049-'2031 forecast'!$C$10))</f>
        <v>0</v>
      </c>
      <c r="O5049" s="193">
        <f>MAX(0,(J5049-'2031 forecast'!$C$10))</f>
        <v>0</v>
      </c>
      <c r="P5049" s="175" t="str">
        <f t="shared" si="806"/>
        <v/>
      </c>
      <c r="Q5049" s="175" t="str">
        <f t="shared" si="807"/>
        <v/>
      </c>
    </row>
    <row r="5050" spans="1:17" s="1" customFormat="1" x14ac:dyDescent="0.3">
      <c r="A5050" s="189">
        <f t="shared" si="805"/>
        <v>44041.249999987762</v>
      </c>
      <c r="B5050" s="190">
        <f t="shared" si="801"/>
        <v>44041</v>
      </c>
      <c r="C5050" s="1">
        <f t="shared" si="802"/>
        <v>6</v>
      </c>
      <c r="D5050" s="191">
        <v>3.0643945182242773</v>
      </c>
      <c r="E5050" s="192">
        <f t="shared" si="803"/>
        <v>1.064069535244749E-4</v>
      </c>
      <c r="F5050" s="193">
        <f t="shared" si="804"/>
        <v>4.5688975440874122</v>
      </c>
      <c r="G5050" s="193">
        <f t="shared" si="810"/>
        <v>4.7378479954794255</v>
      </c>
      <c r="H5050" s="193">
        <f t="shared" si="810"/>
        <v>4.913045961671263</v>
      </c>
      <c r="I5050" s="193">
        <f t="shared" si="810"/>
        <v>5.0947224656690917</v>
      </c>
      <c r="J5050" s="193">
        <f t="shared" si="810"/>
        <v>5.2831170733366957</v>
      </c>
      <c r="K5050" s="193">
        <f>MAX(0,(F5050-'2031 forecast'!$C$10))</f>
        <v>0</v>
      </c>
      <c r="L5050" s="193">
        <f>MAX(0,(G5050-'2031 forecast'!$C$10))</f>
        <v>0</v>
      </c>
      <c r="M5050" s="193">
        <f>MAX(0,(H5050-'2031 forecast'!$C$10))</f>
        <v>0</v>
      </c>
      <c r="N5050" s="193">
        <f>MAX(0,(I5050-'2031 forecast'!$C$10))</f>
        <v>0</v>
      </c>
      <c r="O5050" s="193">
        <f>MAX(0,(J5050-'2031 forecast'!$C$10))</f>
        <v>0</v>
      </c>
      <c r="P5050" s="175" t="str">
        <f t="shared" si="806"/>
        <v/>
      </c>
      <c r="Q5050" s="175" t="str">
        <f t="shared" si="807"/>
        <v/>
      </c>
    </row>
    <row r="5051" spans="1:17" s="1" customFormat="1" x14ac:dyDescent="0.3">
      <c r="A5051" s="189">
        <f t="shared" si="805"/>
        <v>44041.291666654426</v>
      </c>
      <c r="B5051" s="190">
        <f t="shared" si="801"/>
        <v>44041</v>
      </c>
      <c r="C5051" s="1">
        <f t="shared" si="802"/>
        <v>7</v>
      </c>
      <c r="D5051" s="191">
        <v>3.4107388618073653</v>
      </c>
      <c r="E5051" s="192">
        <f t="shared" si="803"/>
        <v>1.1843329225205683E-4</v>
      </c>
      <c r="F5051" s="193">
        <f t="shared" si="804"/>
        <v>5.0852839987017147</v>
      </c>
      <c r="G5051" s="193">
        <f t="shared" si="810"/>
        <v>5.273329587106093</v>
      </c>
      <c r="H5051" s="193">
        <f t="shared" si="810"/>
        <v>5.4683287976341086</v>
      </c>
      <c r="I5051" s="193">
        <f t="shared" si="810"/>
        <v>5.6705387640002431</v>
      </c>
      <c r="J5051" s="193">
        <f t="shared" si="810"/>
        <v>5.8802261283084114</v>
      </c>
      <c r="K5051" s="193">
        <f>MAX(0,(F5051-'2031 forecast'!$C$10))</f>
        <v>0</v>
      </c>
      <c r="L5051" s="193">
        <f>MAX(0,(G5051-'2031 forecast'!$C$10))</f>
        <v>0</v>
      </c>
      <c r="M5051" s="193">
        <f>MAX(0,(H5051-'2031 forecast'!$C$10))</f>
        <v>0</v>
      </c>
      <c r="N5051" s="193">
        <f>MAX(0,(I5051-'2031 forecast'!$C$10))</f>
        <v>0</v>
      </c>
      <c r="O5051" s="193">
        <f>MAX(0,(J5051-'2031 forecast'!$C$10))</f>
        <v>0.1432261283084113</v>
      </c>
      <c r="P5051" s="175" t="str">
        <f t="shared" si="806"/>
        <v/>
      </c>
      <c r="Q5051" s="175" t="str">
        <f t="shared" si="807"/>
        <v/>
      </c>
    </row>
    <row r="5052" spans="1:17" s="1" customFormat="1" x14ac:dyDescent="0.3">
      <c r="A5052" s="189">
        <f t="shared" si="805"/>
        <v>44041.33333332109</v>
      </c>
      <c r="B5052" s="190">
        <f t="shared" si="801"/>
        <v>44041</v>
      </c>
      <c r="C5052" s="1">
        <f t="shared" si="802"/>
        <v>8</v>
      </c>
      <c r="D5052" s="191">
        <v>3.7872001048324604</v>
      </c>
      <c r="E5052" s="192">
        <f t="shared" si="803"/>
        <v>1.3150539956464588E-4</v>
      </c>
      <c r="F5052" s="193">
        <f t="shared" si="804"/>
        <v>5.6465736232824773</v>
      </c>
      <c r="G5052" s="193">
        <f t="shared" si="810"/>
        <v>5.8553747953959485</v>
      </c>
      <c r="H5052" s="193">
        <f t="shared" si="810"/>
        <v>6.0718970975937232</v>
      </c>
      <c r="I5052" s="193">
        <f t="shared" si="810"/>
        <v>6.2964260447949707</v>
      </c>
      <c r="J5052" s="193">
        <f t="shared" si="810"/>
        <v>6.5292577097994053</v>
      </c>
      <c r="K5052" s="193">
        <f>MAX(0,(F5052-'2031 forecast'!$C$10))</f>
        <v>0</v>
      </c>
      <c r="L5052" s="193">
        <f>MAX(0,(G5052-'2031 forecast'!$C$10))</f>
        <v>0.11837479539594842</v>
      </c>
      <c r="M5052" s="193">
        <f>MAX(0,(H5052-'2031 forecast'!$C$10))</f>
        <v>0.3348970975937231</v>
      </c>
      <c r="N5052" s="193">
        <f>MAX(0,(I5052-'2031 forecast'!$C$10))</f>
        <v>0.5594260447949706</v>
      </c>
      <c r="O5052" s="193">
        <f>MAX(0,(J5052-'2031 forecast'!$C$10))</f>
        <v>0.79225770979940524</v>
      </c>
      <c r="P5052" s="175" t="str">
        <f t="shared" si="806"/>
        <v/>
      </c>
      <c r="Q5052" s="175" t="str">
        <f t="shared" si="807"/>
        <v/>
      </c>
    </row>
    <row r="5053" spans="1:17" s="1" customFormat="1" x14ac:dyDescent="0.3">
      <c r="A5053" s="189">
        <f t="shared" si="805"/>
        <v>44041.374999987755</v>
      </c>
      <c r="B5053" s="190">
        <f t="shared" si="801"/>
        <v>44041</v>
      </c>
      <c r="C5053" s="1">
        <f t="shared" si="802"/>
        <v>9</v>
      </c>
      <c r="D5053" s="191">
        <v>4.1335444484155488</v>
      </c>
      <c r="E5053" s="192">
        <f t="shared" si="803"/>
        <v>1.4353173829222783E-4</v>
      </c>
      <c r="F5053" s="193">
        <f t="shared" si="804"/>
        <v>6.1629600778967806</v>
      </c>
      <c r="G5053" s="193">
        <f t="shared" si="810"/>
        <v>6.3908563870226169</v>
      </c>
      <c r="H5053" s="193">
        <f t="shared" si="810"/>
        <v>6.6271799335565698</v>
      </c>
      <c r="I5053" s="193">
        <f t="shared" si="810"/>
        <v>6.8722423431261221</v>
      </c>
      <c r="J5053" s="193">
        <f t="shared" si="810"/>
        <v>7.1263667647711211</v>
      </c>
      <c r="K5053" s="193">
        <f>MAX(0,(F5053-'2031 forecast'!$C$10))</f>
        <v>0.42596007789678048</v>
      </c>
      <c r="L5053" s="193">
        <f>MAX(0,(G5053-'2031 forecast'!$C$10))</f>
        <v>0.65385638702261684</v>
      </c>
      <c r="M5053" s="193">
        <f>MAX(0,(H5053-'2031 forecast'!$C$10))</f>
        <v>0.89017993355656966</v>
      </c>
      <c r="N5053" s="193">
        <f>MAX(0,(I5053-'2031 forecast'!$C$10))</f>
        <v>1.135242343126122</v>
      </c>
      <c r="O5053" s="193">
        <f>MAX(0,(J5053-'2031 forecast'!$C$10))</f>
        <v>1.389366764771121</v>
      </c>
      <c r="P5053" s="175">
        <f t="shared" si="806"/>
        <v>1</v>
      </c>
      <c r="Q5053" s="175" t="str">
        <f t="shared" si="807"/>
        <v/>
      </c>
    </row>
    <row r="5054" spans="1:17" s="1" customFormat="1" x14ac:dyDescent="0.3">
      <c r="A5054" s="189">
        <f t="shared" si="805"/>
        <v>44041.416666654419</v>
      </c>
      <c r="B5054" s="190">
        <f t="shared" si="801"/>
        <v>44041</v>
      </c>
      <c r="C5054" s="1">
        <f t="shared" si="802"/>
        <v>10</v>
      </c>
      <c r="D5054" s="191">
        <v>4.336833519649101</v>
      </c>
      <c r="E5054" s="192">
        <f t="shared" si="803"/>
        <v>1.5059067624102594E-4</v>
      </c>
      <c r="F5054" s="193">
        <f t="shared" si="804"/>
        <v>6.4660564751703928</v>
      </c>
      <c r="G5054" s="193">
        <f t="shared" si="810"/>
        <v>6.70516079949914</v>
      </c>
      <c r="H5054" s="193">
        <f t="shared" si="810"/>
        <v>6.9531068155347624</v>
      </c>
      <c r="I5054" s="193">
        <f t="shared" si="810"/>
        <v>7.2102214747552775</v>
      </c>
      <c r="J5054" s="193">
        <f t="shared" si="810"/>
        <v>7.4768438187762598</v>
      </c>
      <c r="K5054" s="193">
        <f>MAX(0,(F5054-'2031 forecast'!$C$10))</f>
        <v>0.72905647517039274</v>
      </c>
      <c r="L5054" s="193">
        <f>MAX(0,(G5054-'2031 forecast'!$C$10))</f>
        <v>0.96816079949913991</v>
      </c>
      <c r="M5054" s="193">
        <f>MAX(0,(H5054-'2031 forecast'!$C$10))</f>
        <v>1.2161068155347623</v>
      </c>
      <c r="N5054" s="193">
        <f>MAX(0,(I5054-'2031 forecast'!$C$10))</f>
        <v>1.4732214747552774</v>
      </c>
      <c r="O5054" s="193">
        <f>MAX(0,(J5054-'2031 forecast'!$C$10))</f>
        <v>1.7398438187762597</v>
      </c>
      <c r="P5054" s="175">
        <f t="shared" si="806"/>
        <v>2</v>
      </c>
      <c r="Q5054" s="175" t="str">
        <f t="shared" si="807"/>
        <v/>
      </c>
    </row>
    <row r="5055" spans="1:17" s="1" customFormat="1" x14ac:dyDescent="0.3">
      <c r="A5055" s="189">
        <f t="shared" si="805"/>
        <v>44041.458333321083</v>
      </c>
      <c r="B5055" s="190">
        <f t="shared" si="801"/>
        <v>44041</v>
      </c>
      <c r="C5055" s="1">
        <f t="shared" si="802"/>
        <v>11</v>
      </c>
      <c r="D5055" s="191">
        <v>4.4271842179751228</v>
      </c>
      <c r="E5055" s="192">
        <f t="shared" si="803"/>
        <v>1.5372798199604726E-4</v>
      </c>
      <c r="F5055" s="193">
        <f t="shared" si="804"/>
        <v>6.6007659850697742</v>
      </c>
      <c r="G5055" s="193">
        <f t="shared" si="810"/>
        <v>6.8448516494887031</v>
      </c>
      <c r="H5055" s="193">
        <f t="shared" si="810"/>
        <v>7.0979632075250674</v>
      </c>
      <c r="I5055" s="193">
        <f t="shared" si="810"/>
        <v>7.3604344221460094</v>
      </c>
      <c r="J5055" s="193">
        <f t="shared" si="810"/>
        <v>7.6326113983340962</v>
      </c>
      <c r="K5055" s="193">
        <f>MAX(0,(F5055-'2031 forecast'!$C$10))</f>
        <v>0.86376598506977409</v>
      </c>
      <c r="L5055" s="193">
        <f>MAX(0,(G5055-'2031 forecast'!$C$10))</f>
        <v>1.107851649488703</v>
      </c>
      <c r="M5055" s="193">
        <f>MAX(0,(H5055-'2031 forecast'!$C$10))</f>
        <v>1.3609632075250673</v>
      </c>
      <c r="N5055" s="193">
        <f>MAX(0,(I5055-'2031 forecast'!$C$10))</f>
        <v>1.6234344221460093</v>
      </c>
      <c r="O5055" s="193">
        <f>MAX(0,(J5055-'2031 forecast'!$C$10))</f>
        <v>1.8956113983340961</v>
      </c>
      <c r="P5055" s="175">
        <f t="shared" si="806"/>
        <v>3</v>
      </c>
      <c r="Q5055" s="175" t="str">
        <f t="shared" si="807"/>
        <v/>
      </c>
    </row>
    <row r="5056" spans="1:17" s="1" customFormat="1" x14ac:dyDescent="0.3">
      <c r="A5056" s="189">
        <f t="shared" si="805"/>
        <v>44041.499999987747</v>
      </c>
      <c r="B5056" s="190">
        <f t="shared" si="801"/>
        <v>44041</v>
      </c>
      <c r="C5056" s="1">
        <f t="shared" si="802"/>
        <v>12</v>
      </c>
      <c r="D5056" s="191">
        <v>4.7283532123952003</v>
      </c>
      <c r="E5056" s="192">
        <f t="shared" si="803"/>
        <v>1.6418566784611856E-4</v>
      </c>
      <c r="F5056" s="193">
        <f t="shared" si="804"/>
        <v>7.0497976847343873</v>
      </c>
      <c r="G5056" s="193">
        <f t="shared" si="810"/>
        <v>7.31048781612059</v>
      </c>
      <c r="H5056" s="193">
        <f t="shared" si="810"/>
        <v>7.5808178474927619</v>
      </c>
      <c r="I5056" s="193">
        <f t="shared" si="810"/>
        <v>7.8611442467817954</v>
      </c>
      <c r="J5056" s="193">
        <f t="shared" si="810"/>
        <v>8.1518366635268951</v>
      </c>
      <c r="K5056" s="193">
        <f>MAX(0,(F5056-'2031 forecast'!$C$10))</f>
        <v>1.3127976847343872</v>
      </c>
      <c r="L5056" s="193">
        <f>MAX(0,(G5056-'2031 forecast'!$C$10))</f>
        <v>1.5734878161205899</v>
      </c>
      <c r="M5056" s="193">
        <f>MAX(0,(H5056-'2031 forecast'!$C$10))</f>
        <v>1.8438178474927618</v>
      </c>
      <c r="N5056" s="193">
        <f>MAX(0,(I5056-'2031 forecast'!$C$10))</f>
        <v>2.1241442467817953</v>
      </c>
      <c r="O5056" s="193">
        <f>MAX(0,(J5056-'2031 forecast'!$C$10))</f>
        <v>2.414836663526895</v>
      </c>
      <c r="P5056" s="175">
        <f t="shared" si="806"/>
        <v>4</v>
      </c>
      <c r="Q5056" s="175" t="str">
        <f t="shared" si="807"/>
        <v/>
      </c>
    </row>
    <row r="5057" spans="1:17" s="1" customFormat="1" x14ac:dyDescent="0.3">
      <c r="A5057" s="189">
        <f t="shared" si="805"/>
        <v>44041.541666654412</v>
      </c>
      <c r="B5057" s="190">
        <f t="shared" si="801"/>
        <v>44041</v>
      </c>
      <c r="C5057" s="1">
        <f t="shared" si="802"/>
        <v>13</v>
      </c>
      <c r="D5057" s="191">
        <v>4.7434116621162037</v>
      </c>
      <c r="E5057" s="192">
        <f t="shared" si="803"/>
        <v>1.647085521386221E-4</v>
      </c>
      <c r="F5057" s="193">
        <f t="shared" si="804"/>
        <v>7.0722492697176165</v>
      </c>
      <c r="G5057" s="193">
        <f t="shared" si="810"/>
        <v>7.3337696244521835</v>
      </c>
      <c r="H5057" s="193">
        <f t="shared" si="810"/>
        <v>7.6049605794911459</v>
      </c>
      <c r="I5057" s="193">
        <f t="shared" si="810"/>
        <v>7.8861797380135839</v>
      </c>
      <c r="J5057" s="193">
        <f t="shared" si="810"/>
        <v>8.1777979267865337</v>
      </c>
      <c r="K5057" s="193">
        <f>MAX(0,(F5057-'2031 forecast'!$C$10))</f>
        <v>1.3352492697176164</v>
      </c>
      <c r="L5057" s="193">
        <f>MAX(0,(G5057-'2031 forecast'!$C$10))</f>
        <v>1.5967696244521834</v>
      </c>
      <c r="M5057" s="193">
        <f>MAX(0,(H5057-'2031 forecast'!$C$10))</f>
        <v>1.8679605794911458</v>
      </c>
      <c r="N5057" s="193">
        <f>MAX(0,(I5057-'2031 forecast'!$C$10))</f>
        <v>2.1491797380135838</v>
      </c>
      <c r="O5057" s="193">
        <f>MAX(0,(J5057-'2031 forecast'!$C$10))</f>
        <v>2.4407979267865336</v>
      </c>
      <c r="P5057" s="175">
        <f t="shared" si="806"/>
        <v>5</v>
      </c>
      <c r="Q5057" s="175" t="str">
        <f t="shared" si="807"/>
        <v/>
      </c>
    </row>
    <row r="5058" spans="1:17" s="1" customFormat="1" x14ac:dyDescent="0.3">
      <c r="A5058" s="189">
        <f t="shared" si="805"/>
        <v>44041.583333321076</v>
      </c>
      <c r="B5058" s="190">
        <f t="shared" si="801"/>
        <v>44041</v>
      </c>
      <c r="C5058" s="1">
        <f t="shared" si="802"/>
        <v>14</v>
      </c>
      <c r="D5058" s="191">
        <v>4.863879259884234</v>
      </c>
      <c r="E5058" s="192">
        <f t="shared" si="803"/>
        <v>1.6889162647865059E-4</v>
      </c>
      <c r="F5058" s="193">
        <f t="shared" si="804"/>
        <v>7.2518619495834606</v>
      </c>
      <c r="G5058" s="193">
        <f t="shared" si="810"/>
        <v>7.5200240911049372</v>
      </c>
      <c r="H5058" s="193">
        <f t="shared" si="810"/>
        <v>7.7981024354782216</v>
      </c>
      <c r="I5058" s="193">
        <f t="shared" si="810"/>
        <v>8.0864636678678963</v>
      </c>
      <c r="J5058" s="193">
        <f t="shared" si="810"/>
        <v>8.3854880328636501</v>
      </c>
      <c r="K5058" s="193">
        <f>MAX(0,(F5058-'2031 forecast'!$C$10))</f>
        <v>1.5148619495834605</v>
      </c>
      <c r="L5058" s="193">
        <f>MAX(0,(G5058-'2031 forecast'!$C$10))</f>
        <v>1.7830240911049371</v>
      </c>
      <c r="M5058" s="193">
        <f>MAX(0,(H5058-'2031 forecast'!$C$10))</f>
        <v>2.0611024354782215</v>
      </c>
      <c r="N5058" s="193">
        <f>MAX(0,(I5058-'2031 forecast'!$C$10))</f>
        <v>2.3494636678678962</v>
      </c>
      <c r="O5058" s="193">
        <f>MAX(0,(J5058-'2031 forecast'!$C$10))</f>
        <v>2.64848803286365</v>
      </c>
      <c r="P5058" s="175">
        <f t="shared" si="806"/>
        <v>6</v>
      </c>
      <c r="Q5058" s="175" t="str">
        <f t="shared" si="807"/>
        <v/>
      </c>
    </row>
    <row r="5059" spans="1:17" s="1" customFormat="1" x14ac:dyDescent="0.3">
      <c r="A5059" s="189">
        <f t="shared" si="805"/>
        <v>44041.62499998774</v>
      </c>
      <c r="B5059" s="190">
        <f t="shared" si="801"/>
        <v>44041</v>
      </c>
      <c r="C5059" s="1">
        <f t="shared" si="802"/>
        <v>15</v>
      </c>
      <c r="D5059" s="191">
        <v>4.9241130587682491</v>
      </c>
      <c r="E5059" s="192">
        <f t="shared" si="803"/>
        <v>1.7098316364866484E-4</v>
      </c>
      <c r="F5059" s="193">
        <f t="shared" si="804"/>
        <v>7.3416682895163827</v>
      </c>
      <c r="G5059" s="193">
        <f t="shared" si="810"/>
        <v>7.6131513244313131</v>
      </c>
      <c r="H5059" s="193">
        <f t="shared" si="810"/>
        <v>7.8946733634717603</v>
      </c>
      <c r="I5059" s="193">
        <f t="shared" si="810"/>
        <v>8.186605632795052</v>
      </c>
      <c r="J5059" s="193">
        <f t="shared" si="810"/>
        <v>8.48933308590221</v>
      </c>
      <c r="K5059" s="193">
        <f>MAX(0,(F5059-'2031 forecast'!$C$10))</f>
        <v>1.6046682895163826</v>
      </c>
      <c r="L5059" s="193">
        <f>MAX(0,(G5059-'2031 forecast'!$C$10))</f>
        <v>1.876151324431313</v>
      </c>
      <c r="M5059" s="193">
        <f>MAX(0,(H5059-'2031 forecast'!$C$10))</f>
        <v>2.1576733634717602</v>
      </c>
      <c r="N5059" s="193">
        <f>MAX(0,(I5059-'2031 forecast'!$C$10))</f>
        <v>2.4496056327950519</v>
      </c>
      <c r="O5059" s="193">
        <f>MAX(0,(J5059-'2031 forecast'!$C$10))</f>
        <v>2.7523330859022099</v>
      </c>
      <c r="P5059" s="175">
        <f t="shared" si="806"/>
        <v>7</v>
      </c>
      <c r="Q5059" s="175" t="str">
        <f t="shared" si="807"/>
        <v/>
      </c>
    </row>
    <row r="5060" spans="1:17" s="1" customFormat="1" x14ac:dyDescent="0.3">
      <c r="A5060" s="189">
        <f t="shared" si="805"/>
        <v>44041.666666654404</v>
      </c>
      <c r="B5060" s="190">
        <f t="shared" si="801"/>
        <v>44041</v>
      </c>
      <c r="C5060" s="1">
        <f t="shared" si="802"/>
        <v>16</v>
      </c>
      <c r="D5060" s="191">
        <v>4.9692884079312609</v>
      </c>
      <c r="E5060" s="192">
        <f t="shared" si="803"/>
        <v>1.7255181652617554E-4</v>
      </c>
      <c r="F5060" s="193">
        <f t="shared" si="804"/>
        <v>7.4090230444660747</v>
      </c>
      <c r="G5060" s="193">
        <f t="shared" si="810"/>
        <v>7.6829967494260973</v>
      </c>
      <c r="H5060" s="193">
        <f t="shared" si="810"/>
        <v>7.9671015594669141</v>
      </c>
      <c r="I5060" s="193">
        <f t="shared" si="810"/>
        <v>8.2617121064904211</v>
      </c>
      <c r="J5060" s="193">
        <f t="shared" si="810"/>
        <v>8.5672168756811296</v>
      </c>
      <c r="K5060" s="193">
        <f>MAX(0,(F5060-'2031 forecast'!$C$10))</f>
        <v>1.6720230444660746</v>
      </c>
      <c r="L5060" s="193">
        <f>MAX(0,(G5060-'2031 forecast'!$C$10))</f>
        <v>1.9459967494260972</v>
      </c>
      <c r="M5060" s="193">
        <f>MAX(0,(H5060-'2031 forecast'!$C$10))</f>
        <v>2.230101559466914</v>
      </c>
      <c r="N5060" s="193">
        <f>MAX(0,(I5060-'2031 forecast'!$C$10))</f>
        <v>2.524712106490421</v>
      </c>
      <c r="O5060" s="193">
        <f>MAX(0,(J5060-'2031 forecast'!$C$10))</f>
        <v>2.8302168756811295</v>
      </c>
      <c r="P5060" s="175">
        <f t="shared" si="806"/>
        <v>8</v>
      </c>
      <c r="Q5060" s="175" t="str">
        <f t="shared" si="807"/>
        <v/>
      </c>
    </row>
    <row r="5061" spans="1:17" s="1" customFormat="1" x14ac:dyDescent="0.3">
      <c r="A5061" s="189">
        <f t="shared" si="805"/>
        <v>44041.708333321068</v>
      </c>
      <c r="B5061" s="190">
        <f t="shared" ref="B5061:B5124" si="811">INT(A5061)</f>
        <v>44041</v>
      </c>
      <c r="C5061" s="1">
        <f t="shared" ref="C5061:C5124" si="812">HOUR(A5061)</f>
        <v>17</v>
      </c>
      <c r="D5061" s="191">
        <v>4.841291585302729</v>
      </c>
      <c r="E5061" s="192">
        <f t="shared" ref="E5061:E5124" si="813">D5061/SUM($D$4:$D$8763)</f>
        <v>1.6810730003989527E-4</v>
      </c>
      <c r="F5061" s="193">
        <f t="shared" ref="F5061:F5124" si="814">E5061*$F$2</f>
        <v>7.2181845721086155</v>
      </c>
      <c r="G5061" s="193">
        <f t="shared" si="810"/>
        <v>7.4851013786075464</v>
      </c>
      <c r="H5061" s="193">
        <f t="shared" si="810"/>
        <v>7.761888337480646</v>
      </c>
      <c r="I5061" s="193">
        <f t="shared" si="810"/>
        <v>8.0489104310202126</v>
      </c>
      <c r="J5061" s="193">
        <f t="shared" si="810"/>
        <v>8.3465461379741921</v>
      </c>
      <c r="K5061" s="193">
        <f>MAX(0,(F5061-'2031 forecast'!$C$10))</f>
        <v>1.4811845721086154</v>
      </c>
      <c r="L5061" s="193">
        <f>MAX(0,(G5061-'2031 forecast'!$C$10))</f>
        <v>1.7481013786075463</v>
      </c>
      <c r="M5061" s="193">
        <f>MAX(0,(H5061-'2031 forecast'!$C$10))</f>
        <v>2.0248883374806459</v>
      </c>
      <c r="N5061" s="193">
        <f>MAX(0,(I5061-'2031 forecast'!$C$10))</f>
        <v>2.3119104310202125</v>
      </c>
      <c r="O5061" s="193">
        <f>MAX(0,(J5061-'2031 forecast'!$C$10))</f>
        <v>2.609546137974192</v>
      </c>
      <c r="P5061" s="175">
        <f t="shared" si="806"/>
        <v>9</v>
      </c>
      <c r="Q5061" s="175" t="str">
        <f t="shared" si="807"/>
        <v/>
      </c>
    </row>
    <row r="5062" spans="1:17" s="1" customFormat="1" x14ac:dyDescent="0.3">
      <c r="A5062" s="189">
        <f t="shared" ref="A5062:A5125" si="815">A5061 + TIME(1,0,0)</f>
        <v>44041.749999987733</v>
      </c>
      <c r="B5062" s="190">
        <f t="shared" si="811"/>
        <v>44041</v>
      </c>
      <c r="C5062" s="1">
        <f t="shared" si="812"/>
        <v>18</v>
      </c>
      <c r="D5062" s="191">
        <v>4.6229440643481734</v>
      </c>
      <c r="E5062" s="192">
        <f t="shared" si="813"/>
        <v>1.6052547779859362E-4</v>
      </c>
      <c r="F5062" s="193">
        <f t="shared" si="814"/>
        <v>6.8926365898517732</v>
      </c>
      <c r="G5062" s="193">
        <f t="shared" si="810"/>
        <v>7.1475151577994298</v>
      </c>
      <c r="H5062" s="193">
        <f t="shared" si="810"/>
        <v>7.4118187235040693</v>
      </c>
      <c r="I5062" s="193">
        <f t="shared" si="810"/>
        <v>7.6858958081592705</v>
      </c>
      <c r="J5062" s="193">
        <f t="shared" si="810"/>
        <v>7.9701078207094156</v>
      </c>
      <c r="K5062" s="193">
        <f>MAX(0,(F5062-'2031 forecast'!$C$10))</f>
        <v>1.1556365898517731</v>
      </c>
      <c r="L5062" s="193">
        <f>MAX(0,(G5062-'2031 forecast'!$C$10))</f>
        <v>1.4105151577994297</v>
      </c>
      <c r="M5062" s="193">
        <f>MAX(0,(H5062-'2031 forecast'!$C$10))</f>
        <v>1.6748187235040692</v>
      </c>
      <c r="N5062" s="193">
        <f>MAX(0,(I5062-'2031 forecast'!$C$10))</f>
        <v>1.9488958081592704</v>
      </c>
      <c r="O5062" s="193">
        <f>MAX(0,(J5062-'2031 forecast'!$C$10))</f>
        <v>2.2331078207094155</v>
      </c>
      <c r="P5062" s="175">
        <f t="shared" ref="P5062:P5125" si="816">IF(K5062&gt;0,IF(K5061&gt;0,P5061+1,1),"")</f>
        <v>10</v>
      </c>
      <c r="Q5062" s="175" t="str">
        <f t="shared" ref="Q5062:Q5125" si="817">IF(AND(K5062&gt;0,K5063=0),P5062,"")</f>
        <v/>
      </c>
    </row>
    <row r="5063" spans="1:17" s="1" customFormat="1" x14ac:dyDescent="0.3">
      <c r="A5063" s="189">
        <f t="shared" si="815"/>
        <v>44041.791666654397</v>
      </c>
      <c r="B5063" s="190">
        <f t="shared" si="811"/>
        <v>44041</v>
      </c>
      <c r="C5063" s="1">
        <f t="shared" si="812"/>
        <v>19</v>
      </c>
      <c r="D5063" s="191">
        <v>4.3443627445096027</v>
      </c>
      <c r="E5063" s="192">
        <f t="shared" si="813"/>
        <v>1.5085211838727772E-4</v>
      </c>
      <c r="F5063" s="193">
        <f t="shared" si="814"/>
        <v>6.4772822676620088</v>
      </c>
      <c r="G5063" s="193">
        <f t="shared" si="810"/>
        <v>6.7168017036649372</v>
      </c>
      <c r="H5063" s="193">
        <f t="shared" si="810"/>
        <v>6.9651781815339548</v>
      </c>
      <c r="I5063" s="193">
        <f t="shared" si="810"/>
        <v>7.2227392203711718</v>
      </c>
      <c r="J5063" s="193">
        <f t="shared" si="810"/>
        <v>7.4898244504060791</v>
      </c>
      <c r="K5063" s="193">
        <f>MAX(0,(F5063-'2031 forecast'!$C$10))</f>
        <v>0.74028226766200866</v>
      </c>
      <c r="L5063" s="193">
        <f>MAX(0,(G5063-'2031 forecast'!$C$10))</f>
        <v>0.97980170366493713</v>
      </c>
      <c r="M5063" s="193">
        <f>MAX(0,(H5063-'2031 forecast'!$C$10))</f>
        <v>1.2281781815339547</v>
      </c>
      <c r="N5063" s="193">
        <f>MAX(0,(I5063-'2031 forecast'!$C$10))</f>
        <v>1.4857392203711717</v>
      </c>
      <c r="O5063" s="193">
        <f>MAX(0,(J5063-'2031 forecast'!$C$10))</f>
        <v>1.752824450406079</v>
      </c>
      <c r="P5063" s="175">
        <f t="shared" si="816"/>
        <v>11</v>
      </c>
      <c r="Q5063" s="175" t="str">
        <f t="shared" si="817"/>
        <v/>
      </c>
    </row>
    <row r="5064" spans="1:17" s="1" customFormat="1" x14ac:dyDescent="0.3">
      <c r="A5064" s="189">
        <f t="shared" si="815"/>
        <v>44041.833333321061</v>
      </c>
      <c r="B5064" s="190">
        <f t="shared" si="811"/>
        <v>44041</v>
      </c>
      <c r="C5064" s="1">
        <f t="shared" si="812"/>
        <v>20</v>
      </c>
      <c r="D5064" s="191">
        <v>4.0130768506475176</v>
      </c>
      <c r="E5064" s="192">
        <f t="shared" si="813"/>
        <v>1.3934866395219931E-4</v>
      </c>
      <c r="F5064" s="193">
        <f t="shared" si="814"/>
        <v>5.9833473980309355</v>
      </c>
      <c r="G5064" s="193">
        <f t="shared" si="810"/>
        <v>6.2046019203698624</v>
      </c>
      <c r="H5064" s="193">
        <f t="shared" si="810"/>
        <v>6.4340380775694923</v>
      </c>
      <c r="I5064" s="193">
        <f t="shared" si="810"/>
        <v>6.6719584132718088</v>
      </c>
      <c r="J5064" s="193">
        <f t="shared" si="810"/>
        <v>6.9186766586940021</v>
      </c>
      <c r="K5064" s="193">
        <f>MAX(0,(F5064-'2031 forecast'!$C$10))</f>
        <v>0.24634739803093542</v>
      </c>
      <c r="L5064" s="193">
        <f>MAX(0,(G5064-'2031 forecast'!$C$10))</f>
        <v>0.46760192036986226</v>
      </c>
      <c r="M5064" s="193">
        <f>MAX(0,(H5064-'2031 forecast'!$C$10))</f>
        <v>0.69703807756949221</v>
      </c>
      <c r="N5064" s="193">
        <f>MAX(0,(I5064-'2031 forecast'!$C$10))</f>
        <v>0.93495841327180873</v>
      </c>
      <c r="O5064" s="193">
        <f>MAX(0,(J5064-'2031 forecast'!$C$10))</f>
        <v>1.181676658694002</v>
      </c>
      <c r="P5064" s="175">
        <f t="shared" si="816"/>
        <v>12</v>
      </c>
      <c r="Q5064" s="175">
        <f t="shared" si="817"/>
        <v>12</v>
      </c>
    </row>
    <row r="5065" spans="1:17" s="1" customFormat="1" x14ac:dyDescent="0.3">
      <c r="A5065" s="189">
        <f t="shared" si="815"/>
        <v>44041.874999987725</v>
      </c>
      <c r="B5065" s="190">
        <f t="shared" si="811"/>
        <v>44041</v>
      </c>
      <c r="C5065" s="1">
        <f t="shared" si="812"/>
        <v>21</v>
      </c>
      <c r="D5065" s="191">
        <v>3.8323754539954722</v>
      </c>
      <c r="E5065" s="192">
        <f t="shared" si="813"/>
        <v>1.3307405244215658E-4</v>
      </c>
      <c r="F5065" s="193">
        <f t="shared" si="814"/>
        <v>5.7139283782321693</v>
      </c>
      <c r="G5065" s="193">
        <f t="shared" ref="G5065:J5084" si="818">$E5065*G$2</f>
        <v>5.9252202203907318</v>
      </c>
      <c r="H5065" s="193">
        <f t="shared" si="818"/>
        <v>6.1443252935888779</v>
      </c>
      <c r="I5065" s="193">
        <f t="shared" si="818"/>
        <v>6.3715325184903397</v>
      </c>
      <c r="J5065" s="193">
        <f t="shared" si="818"/>
        <v>6.6071414995783257</v>
      </c>
      <c r="K5065" s="193">
        <f>MAX(0,(F5065-'2031 forecast'!$C$10))</f>
        <v>0</v>
      </c>
      <c r="L5065" s="193">
        <f>MAX(0,(G5065-'2031 forecast'!$C$10))</f>
        <v>0.18822022039073172</v>
      </c>
      <c r="M5065" s="193">
        <f>MAX(0,(H5065-'2031 forecast'!$C$10))</f>
        <v>0.40732529358887781</v>
      </c>
      <c r="N5065" s="193">
        <f>MAX(0,(I5065-'2031 forecast'!$C$10))</f>
        <v>0.63453251849033965</v>
      </c>
      <c r="O5065" s="193">
        <f>MAX(0,(J5065-'2031 forecast'!$C$10))</f>
        <v>0.87014149957832565</v>
      </c>
      <c r="P5065" s="175" t="str">
        <f t="shared" si="816"/>
        <v/>
      </c>
      <c r="Q5065" s="175" t="str">
        <f t="shared" si="817"/>
        <v/>
      </c>
    </row>
    <row r="5066" spans="1:17" s="1" customFormat="1" x14ac:dyDescent="0.3">
      <c r="A5066" s="189">
        <f t="shared" si="815"/>
        <v>44041.91666665439</v>
      </c>
      <c r="B5066" s="190">
        <f t="shared" si="811"/>
        <v>44041</v>
      </c>
      <c r="C5066" s="1">
        <f t="shared" si="812"/>
        <v>22</v>
      </c>
      <c r="D5066" s="191">
        <v>3.531206459575396</v>
      </c>
      <c r="E5066" s="192">
        <f t="shared" si="813"/>
        <v>1.2261636659208533E-4</v>
      </c>
      <c r="F5066" s="193">
        <f t="shared" si="814"/>
        <v>5.2648966785675588</v>
      </c>
      <c r="G5066" s="193">
        <f t="shared" si="818"/>
        <v>5.4595840537588476</v>
      </c>
      <c r="H5066" s="193">
        <f t="shared" si="818"/>
        <v>5.6614706536211861</v>
      </c>
      <c r="I5066" s="193">
        <f t="shared" si="818"/>
        <v>5.8708226938545565</v>
      </c>
      <c r="J5066" s="193">
        <f t="shared" si="818"/>
        <v>6.0879162343855295</v>
      </c>
      <c r="K5066" s="193">
        <f>MAX(0,(F5066-'2031 forecast'!$C$10))</f>
        <v>0</v>
      </c>
      <c r="L5066" s="193">
        <f>MAX(0,(G5066-'2031 forecast'!$C$10))</f>
        <v>0</v>
      </c>
      <c r="M5066" s="193">
        <f>MAX(0,(H5066-'2031 forecast'!$C$10))</f>
        <v>0</v>
      </c>
      <c r="N5066" s="193">
        <f>MAX(0,(I5066-'2031 forecast'!$C$10))</f>
        <v>0.13382269385455636</v>
      </c>
      <c r="O5066" s="193">
        <f>MAX(0,(J5066-'2031 forecast'!$C$10))</f>
        <v>0.35091623438552944</v>
      </c>
      <c r="P5066" s="175" t="str">
        <f t="shared" si="816"/>
        <v/>
      </c>
      <c r="Q5066" s="175" t="str">
        <f t="shared" si="817"/>
        <v/>
      </c>
    </row>
    <row r="5067" spans="1:17" s="1" customFormat="1" x14ac:dyDescent="0.3">
      <c r="A5067" s="189">
        <f t="shared" si="815"/>
        <v>44041.958333321054</v>
      </c>
      <c r="B5067" s="190">
        <f t="shared" si="811"/>
        <v>44041</v>
      </c>
      <c r="C5067" s="1">
        <f t="shared" si="812"/>
        <v>23</v>
      </c>
      <c r="D5067" s="191">
        <v>3.1923913408528102</v>
      </c>
      <c r="E5067" s="192">
        <f t="shared" si="813"/>
        <v>1.108514700107552E-4</v>
      </c>
      <c r="F5067" s="193">
        <f t="shared" si="814"/>
        <v>4.7597360164448723</v>
      </c>
      <c r="G5067" s="193">
        <f t="shared" si="818"/>
        <v>4.9357433662979773</v>
      </c>
      <c r="H5067" s="193">
        <f t="shared" si="818"/>
        <v>5.1182591836575329</v>
      </c>
      <c r="I5067" s="193">
        <f t="shared" si="818"/>
        <v>5.307524141139301</v>
      </c>
      <c r="J5067" s="193">
        <f t="shared" si="818"/>
        <v>5.5037878110436349</v>
      </c>
      <c r="K5067" s="193">
        <f>MAX(0,(F5067-'2031 forecast'!$C$10))</f>
        <v>0</v>
      </c>
      <c r="L5067" s="193">
        <f>MAX(0,(G5067-'2031 forecast'!$C$10))</f>
        <v>0</v>
      </c>
      <c r="M5067" s="193">
        <f>MAX(0,(H5067-'2031 forecast'!$C$10))</f>
        <v>0</v>
      </c>
      <c r="N5067" s="193">
        <f>MAX(0,(I5067-'2031 forecast'!$C$10))</f>
        <v>0</v>
      </c>
      <c r="O5067" s="193">
        <f>MAX(0,(J5067-'2031 forecast'!$C$10))</f>
        <v>0</v>
      </c>
      <c r="P5067" s="175" t="str">
        <f t="shared" si="816"/>
        <v/>
      </c>
      <c r="Q5067" s="175" t="str">
        <f t="shared" si="817"/>
        <v/>
      </c>
    </row>
    <row r="5068" spans="1:17" s="1" customFormat="1" x14ac:dyDescent="0.3">
      <c r="A5068" s="189">
        <f t="shared" si="815"/>
        <v>44041.999999987718</v>
      </c>
      <c r="B5068" s="190">
        <f t="shared" si="811"/>
        <v>44041</v>
      </c>
      <c r="C5068" s="1">
        <f t="shared" si="812"/>
        <v>0</v>
      </c>
      <c r="D5068" s="191">
        <v>3.1396867668292967</v>
      </c>
      <c r="E5068" s="192">
        <f t="shared" si="813"/>
        <v>1.0902137498699272E-4</v>
      </c>
      <c r="F5068" s="193">
        <f t="shared" si="814"/>
        <v>4.6811554690035653</v>
      </c>
      <c r="G5068" s="193">
        <f t="shared" si="818"/>
        <v>4.8542570371373976</v>
      </c>
      <c r="H5068" s="193">
        <f t="shared" si="818"/>
        <v>5.0337596216631866</v>
      </c>
      <c r="I5068" s="193">
        <f t="shared" si="818"/>
        <v>5.2198999218280386</v>
      </c>
      <c r="J5068" s="193">
        <f t="shared" si="818"/>
        <v>5.4129233896348952</v>
      </c>
      <c r="K5068" s="193">
        <f>MAX(0,(F5068-'2031 forecast'!$C$10))</f>
        <v>0</v>
      </c>
      <c r="L5068" s="193">
        <f>MAX(0,(G5068-'2031 forecast'!$C$10))</f>
        <v>0</v>
      </c>
      <c r="M5068" s="193">
        <f>MAX(0,(H5068-'2031 forecast'!$C$10))</f>
        <v>0</v>
      </c>
      <c r="N5068" s="193">
        <f>MAX(0,(I5068-'2031 forecast'!$C$10))</f>
        <v>0</v>
      </c>
      <c r="O5068" s="193">
        <f>MAX(0,(J5068-'2031 forecast'!$C$10))</f>
        <v>0</v>
      </c>
      <c r="P5068" s="175" t="str">
        <f t="shared" si="816"/>
        <v/>
      </c>
      <c r="Q5068" s="175" t="str">
        <f t="shared" si="817"/>
        <v/>
      </c>
    </row>
    <row r="5069" spans="1:17" s="1" customFormat="1" x14ac:dyDescent="0.3">
      <c r="A5069" s="189">
        <f t="shared" si="815"/>
        <v>44042.041666654382</v>
      </c>
      <c r="B5069" s="190">
        <f t="shared" si="811"/>
        <v>44042</v>
      </c>
      <c r="C5069" s="1">
        <f t="shared" si="812"/>
        <v>1</v>
      </c>
      <c r="D5069" s="191">
        <v>2.8385177724092201</v>
      </c>
      <c r="E5069" s="192">
        <f t="shared" si="813"/>
        <v>9.8563689136921476E-5</v>
      </c>
      <c r="F5069" s="193">
        <f t="shared" si="814"/>
        <v>4.2321237693389548</v>
      </c>
      <c r="G5069" s="193">
        <f t="shared" si="818"/>
        <v>4.3886208705055125</v>
      </c>
      <c r="H5069" s="193">
        <f t="shared" si="818"/>
        <v>4.5509049816954947</v>
      </c>
      <c r="I5069" s="193">
        <f t="shared" si="818"/>
        <v>4.7191900971922554</v>
      </c>
      <c r="J5069" s="193">
        <f t="shared" si="818"/>
        <v>4.8936981244420998</v>
      </c>
      <c r="K5069" s="193">
        <f>MAX(0,(F5069-'2031 forecast'!$C$10))</f>
        <v>0</v>
      </c>
      <c r="L5069" s="193">
        <f>MAX(0,(G5069-'2031 forecast'!$C$10))</f>
        <v>0</v>
      </c>
      <c r="M5069" s="193">
        <f>MAX(0,(H5069-'2031 forecast'!$C$10))</f>
        <v>0</v>
      </c>
      <c r="N5069" s="193">
        <f>MAX(0,(I5069-'2031 forecast'!$C$10))</f>
        <v>0</v>
      </c>
      <c r="O5069" s="193">
        <f>MAX(0,(J5069-'2031 forecast'!$C$10))</f>
        <v>0</v>
      </c>
      <c r="P5069" s="175" t="str">
        <f t="shared" si="816"/>
        <v/>
      </c>
      <c r="Q5069" s="175" t="str">
        <f t="shared" si="817"/>
        <v/>
      </c>
    </row>
    <row r="5070" spans="1:17" s="1" customFormat="1" x14ac:dyDescent="0.3">
      <c r="A5070" s="189">
        <f t="shared" si="815"/>
        <v>44042.083333321047</v>
      </c>
      <c r="B5070" s="190">
        <f t="shared" si="811"/>
        <v>44042</v>
      </c>
      <c r="C5070" s="1">
        <f t="shared" si="812"/>
        <v>2</v>
      </c>
      <c r="D5070" s="191">
        <v>2.8159300978277146</v>
      </c>
      <c r="E5070" s="192">
        <f t="shared" si="813"/>
        <v>9.7779362698166138E-5</v>
      </c>
      <c r="F5070" s="193">
        <f t="shared" si="814"/>
        <v>4.1984463918641088</v>
      </c>
      <c r="G5070" s="193">
        <f t="shared" si="818"/>
        <v>4.3536981580081218</v>
      </c>
      <c r="H5070" s="193">
        <f t="shared" si="818"/>
        <v>4.5146908836979183</v>
      </c>
      <c r="I5070" s="193">
        <f t="shared" si="818"/>
        <v>4.6816368603445717</v>
      </c>
      <c r="J5070" s="193">
        <f t="shared" si="818"/>
        <v>4.8547562295526401</v>
      </c>
      <c r="K5070" s="193">
        <f>MAX(0,(F5070-'2031 forecast'!$C$10))</f>
        <v>0</v>
      </c>
      <c r="L5070" s="193">
        <f>MAX(0,(G5070-'2031 forecast'!$C$10))</f>
        <v>0</v>
      </c>
      <c r="M5070" s="193">
        <f>MAX(0,(H5070-'2031 forecast'!$C$10))</f>
        <v>0</v>
      </c>
      <c r="N5070" s="193">
        <f>MAX(0,(I5070-'2031 forecast'!$C$10))</f>
        <v>0</v>
      </c>
      <c r="O5070" s="193">
        <f>MAX(0,(J5070-'2031 forecast'!$C$10))</f>
        <v>0</v>
      </c>
      <c r="P5070" s="175" t="str">
        <f t="shared" si="816"/>
        <v/>
      </c>
      <c r="Q5070" s="175" t="str">
        <f t="shared" si="817"/>
        <v/>
      </c>
    </row>
    <row r="5071" spans="1:17" s="1" customFormat="1" x14ac:dyDescent="0.3">
      <c r="A5071" s="189">
        <f t="shared" si="815"/>
        <v>44042.124999987711</v>
      </c>
      <c r="B5071" s="190">
        <f t="shared" si="811"/>
        <v>44042</v>
      </c>
      <c r="C5071" s="1">
        <f t="shared" si="812"/>
        <v>3</v>
      </c>
      <c r="D5071" s="191">
        <v>2.5900533520126574</v>
      </c>
      <c r="E5071" s="192">
        <f t="shared" si="813"/>
        <v>8.9936098310612703E-5</v>
      </c>
      <c r="F5071" s="193">
        <f t="shared" si="814"/>
        <v>3.861672617115651</v>
      </c>
      <c r="G5071" s="193">
        <f t="shared" si="818"/>
        <v>4.0044710330342079</v>
      </c>
      <c r="H5071" s="193">
        <f t="shared" si="818"/>
        <v>4.1525499037221492</v>
      </c>
      <c r="I5071" s="193">
        <f t="shared" si="818"/>
        <v>4.3061044918677345</v>
      </c>
      <c r="J5071" s="193">
        <f t="shared" si="818"/>
        <v>4.4653372806580434</v>
      </c>
      <c r="K5071" s="193">
        <f>MAX(0,(F5071-'2031 forecast'!$C$10))</f>
        <v>0</v>
      </c>
      <c r="L5071" s="193">
        <f>MAX(0,(G5071-'2031 forecast'!$C$10))</f>
        <v>0</v>
      </c>
      <c r="M5071" s="193">
        <f>MAX(0,(H5071-'2031 forecast'!$C$10))</f>
        <v>0</v>
      </c>
      <c r="N5071" s="193">
        <f>MAX(0,(I5071-'2031 forecast'!$C$10))</f>
        <v>0</v>
      </c>
      <c r="O5071" s="193">
        <f>MAX(0,(J5071-'2031 forecast'!$C$10))</f>
        <v>0</v>
      </c>
      <c r="P5071" s="175" t="str">
        <f t="shared" si="816"/>
        <v/>
      </c>
      <c r="Q5071" s="175" t="str">
        <f t="shared" si="817"/>
        <v/>
      </c>
    </row>
    <row r="5072" spans="1:17" s="1" customFormat="1" x14ac:dyDescent="0.3">
      <c r="A5072" s="189">
        <f t="shared" si="815"/>
        <v>44042.166666654375</v>
      </c>
      <c r="B5072" s="190">
        <f t="shared" si="811"/>
        <v>44042</v>
      </c>
      <c r="C5072" s="1">
        <f t="shared" si="812"/>
        <v>4</v>
      </c>
      <c r="D5072" s="191">
        <v>2.5674656774311515</v>
      </c>
      <c r="E5072" s="192">
        <f t="shared" si="813"/>
        <v>8.9151771871857352E-5</v>
      </c>
      <c r="F5072" s="193">
        <f t="shared" si="814"/>
        <v>3.827995239640805</v>
      </c>
      <c r="G5072" s="193">
        <f t="shared" si="818"/>
        <v>3.9695483205368163</v>
      </c>
      <c r="H5072" s="193">
        <f t="shared" si="818"/>
        <v>4.1163358057245718</v>
      </c>
      <c r="I5072" s="193">
        <f t="shared" si="818"/>
        <v>4.26855125502005</v>
      </c>
      <c r="J5072" s="193">
        <f t="shared" si="818"/>
        <v>4.4263953857685836</v>
      </c>
      <c r="K5072" s="193">
        <f>MAX(0,(F5072-'2031 forecast'!$C$10))</f>
        <v>0</v>
      </c>
      <c r="L5072" s="193">
        <f>MAX(0,(G5072-'2031 forecast'!$C$10))</f>
        <v>0</v>
      </c>
      <c r="M5072" s="193">
        <f>MAX(0,(H5072-'2031 forecast'!$C$10))</f>
        <v>0</v>
      </c>
      <c r="N5072" s="193">
        <f>MAX(0,(I5072-'2031 forecast'!$C$10))</f>
        <v>0</v>
      </c>
      <c r="O5072" s="193">
        <f>MAX(0,(J5072-'2031 forecast'!$C$10))</f>
        <v>0</v>
      </c>
      <c r="P5072" s="175" t="str">
        <f t="shared" si="816"/>
        <v/>
      </c>
      <c r="Q5072" s="175" t="str">
        <f t="shared" si="817"/>
        <v/>
      </c>
    </row>
    <row r="5073" spans="1:17" s="1" customFormat="1" x14ac:dyDescent="0.3">
      <c r="A5073" s="189">
        <f t="shared" si="815"/>
        <v>44042.208333321039</v>
      </c>
      <c r="B5073" s="190">
        <f t="shared" si="811"/>
        <v>44042</v>
      </c>
      <c r="C5073" s="1">
        <f t="shared" si="812"/>
        <v>5</v>
      </c>
      <c r="D5073" s="191">
        <v>2.6427579260361704</v>
      </c>
      <c r="E5073" s="192">
        <f t="shared" si="813"/>
        <v>9.1766193334375163E-5</v>
      </c>
      <c r="F5073" s="193">
        <f t="shared" si="814"/>
        <v>3.9402531645569576</v>
      </c>
      <c r="G5073" s="193">
        <f t="shared" si="818"/>
        <v>4.0859573621947876</v>
      </c>
      <c r="H5073" s="193">
        <f t="shared" si="818"/>
        <v>4.2370494657164945</v>
      </c>
      <c r="I5073" s="193">
        <f t="shared" si="818"/>
        <v>4.393728711178996</v>
      </c>
      <c r="J5073" s="193">
        <f t="shared" si="818"/>
        <v>4.5562017020667822</v>
      </c>
      <c r="K5073" s="193">
        <f>MAX(0,(F5073-'2031 forecast'!$C$10))</f>
        <v>0</v>
      </c>
      <c r="L5073" s="193">
        <f>MAX(0,(G5073-'2031 forecast'!$C$10))</f>
        <v>0</v>
      </c>
      <c r="M5073" s="193">
        <f>MAX(0,(H5073-'2031 forecast'!$C$10))</f>
        <v>0</v>
      </c>
      <c r="N5073" s="193">
        <f>MAX(0,(I5073-'2031 forecast'!$C$10))</f>
        <v>0</v>
      </c>
      <c r="O5073" s="193">
        <f>MAX(0,(J5073-'2031 forecast'!$C$10))</f>
        <v>0</v>
      </c>
      <c r="P5073" s="175" t="str">
        <f t="shared" si="816"/>
        <v/>
      </c>
      <c r="Q5073" s="175" t="str">
        <f t="shared" si="817"/>
        <v/>
      </c>
    </row>
    <row r="5074" spans="1:17" s="1" customFormat="1" x14ac:dyDescent="0.3">
      <c r="A5074" s="189">
        <f t="shared" si="815"/>
        <v>44042.249999987704</v>
      </c>
      <c r="B5074" s="190">
        <f t="shared" si="811"/>
        <v>44042</v>
      </c>
      <c r="C5074" s="1">
        <f t="shared" si="812"/>
        <v>6</v>
      </c>
      <c r="D5074" s="191">
        <v>2.8987515712932352</v>
      </c>
      <c r="E5074" s="192">
        <f t="shared" si="813"/>
        <v>1.0065522630693572E-4</v>
      </c>
      <c r="F5074" s="193">
        <f t="shared" si="814"/>
        <v>4.3219301092718769</v>
      </c>
      <c r="G5074" s="193">
        <f t="shared" si="818"/>
        <v>4.4817481038318894</v>
      </c>
      <c r="H5074" s="193">
        <f t="shared" si="818"/>
        <v>4.6474759096890326</v>
      </c>
      <c r="I5074" s="193">
        <f t="shared" si="818"/>
        <v>4.819332062119412</v>
      </c>
      <c r="J5074" s="193">
        <f t="shared" si="818"/>
        <v>4.9975431774806589</v>
      </c>
      <c r="K5074" s="193">
        <f>MAX(0,(F5074-'2031 forecast'!$C$10))</f>
        <v>0</v>
      </c>
      <c r="L5074" s="193">
        <f>MAX(0,(G5074-'2031 forecast'!$C$10))</f>
        <v>0</v>
      </c>
      <c r="M5074" s="193">
        <f>MAX(0,(H5074-'2031 forecast'!$C$10))</f>
        <v>0</v>
      </c>
      <c r="N5074" s="193">
        <f>MAX(0,(I5074-'2031 forecast'!$C$10))</f>
        <v>0</v>
      </c>
      <c r="O5074" s="193">
        <f>MAX(0,(J5074-'2031 forecast'!$C$10))</f>
        <v>0</v>
      </c>
      <c r="P5074" s="175" t="str">
        <f t="shared" si="816"/>
        <v/>
      </c>
      <c r="Q5074" s="175" t="str">
        <f t="shared" si="817"/>
        <v/>
      </c>
    </row>
    <row r="5075" spans="1:17" s="1" customFormat="1" x14ac:dyDescent="0.3">
      <c r="A5075" s="189">
        <f t="shared" si="815"/>
        <v>44042.291666654368</v>
      </c>
      <c r="B5075" s="190">
        <f t="shared" si="811"/>
        <v>44042</v>
      </c>
      <c r="C5075" s="1">
        <f t="shared" si="812"/>
        <v>7</v>
      </c>
      <c r="D5075" s="191">
        <v>3.1773328911318059</v>
      </c>
      <c r="E5075" s="192">
        <f t="shared" si="813"/>
        <v>1.1032858571825161E-4</v>
      </c>
      <c r="F5075" s="193">
        <f t="shared" si="814"/>
        <v>4.7372844314616414</v>
      </c>
      <c r="G5075" s="193">
        <f t="shared" si="818"/>
        <v>4.9124615579663828</v>
      </c>
      <c r="H5075" s="193">
        <f t="shared" si="818"/>
        <v>5.0941164516591471</v>
      </c>
      <c r="I5075" s="193">
        <f t="shared" si="818"/>
        <v>5.2824886499075108</v>
      </c>
      <c r="J5075" s="193">
        <f t="shared" si="818"/>
        <v>5.4778265477839945</v>
      </c>
      <c r="K5075" s="193">
        <f>MAX(0,(F5075-'2031 forecast'!$C$10))</f>
        <v>0</v>
      </c>
      <c r="L5075" s="193">
        <f>MAX(0,(G5075-'2031 forecast'!$C$10))</f>
        <v>0</v>
      </c>
      <c r="M5075" s="193">
        <f>MAX(0,(H5075-'2031 forecast'!$C$10))</f>
        <v>0</v>
      </c>
      <c r="N5075" s="193">
        <f>MAX(0,(I5075-'2031 forecast'!$C$10))</f>
        <v>0</v>
      </c>
      <c r="O5075" s="193">
        <f>MAX(0,(J5075-'2031 forecast'!$C$10))</f>
        <v>0</v>
      </c>
      <c r="P5075" s="175" t="str">
        <f t="shared" si="816"/>
        <v/>
      </c>
      <c r="Q5075" s="175" t="str">
        <f t="shared" si="817"/>
        <v/>
      </c>
    </row>
    <row r="5076" spans="1:17" s="1" customFormat="1" x14ac:dyDescent="0.3">
      <c r="A5076" s="189">
        <f t="shared" si="815"/>
        <v>44042.333333321032</v>
      </c>
      <c r="B5076" s="190">
        <f t="shared" si="811"/>
        <v>44042</v>
      </c>
      <c r="C5076" s="1">
        <f t="shared" si="812"/>
        <v>8</v>
      </c>
      <c r="D5076" s="191">
        <v>3.5537941341569015</v>
      </c>
      <c r="E5076" s="192">
        <f t="shared" si="813"/>
        <v>1.2340069303084066E-4</v>
      </c>
      <c r="F5076" s="193">
        <f t="shared" si="814"/>
        <v>5.2985740560424039</v>
      </c>
      <c r="G5076" s="193">
        <f t="shared" si="818"/>
        <v>5.4945067662562375</v>
      </c>
      <c r="H5076" s="193">
        <f t="shared" si="818"/>
        <v>5.6976847516187616</v>
      </c>
      <c r="I5076" s="193">
        <f t="shared" si="818"/>
        <v>5.9083759307022392</v>
      </c>
      <c r="J5076" s="193">
        <f t="shared" si="818"/>
        <v>6.1268581292749884</v>
      </c>
      <c r="K5076" s="193">
        <f>MAX(0,(F5076-'2031 forecast'!$C$10))</f>
        <v>0</v>
      </c>
      <c r="L5076" s="193">
        <f>MAX(0,(G5076-'2031 forecast'!$C$10))</f>
        <v>0</v>
      </c>
      <c r="M5076" s="193">
        <f>MAX(0,(H5076-'2031 forecast'!$C$10))</f>
        <v>0</v>
      </c>
      <c r="N5076" s="193">
        <f>MAX(0,(I5076-'2031 forecast'!$C$10))</f>
        <v>0.17137593070223911</v>
      </c>
      <c r="O5076" s="193">
        <f>MAX(0,(J5076-'2031 forecast'!$C$10))</f>
        <v>0.38985812927498831</v>
      </c>
      <c r="P5076" s="175" t="str">
        <f t="shared" si="816"/>
        <v/>
      </c>
      <c r="Q5076" s="175" t="str">
        <f t="shared" si="817"/>
        <v/>
      </c>
    </row>
    <row r="5077" spans="1:17" s="1" customFormat="1" x14ac:dyDescent="0.3">
      <c r="A5077" s="189">
        <f t="shared" si="815"/>
        <v>44042.374999987696</v>
      </c>
      <c r="B5077" s="190">
        <f t="shared" si="811"/>
        <v>44042</v>
      </c>
      <c r="C5077" s="1">
        <f t="shared" si="812"/>
        <v>9</v>
      </c>
      <c r="D5077" s="191">
        <v>3.9227261523214954</v>
      </c>
      <c r="E5077" s="192">
        <f t="shared" si="813"/>
        <v>1.3621135819717796E-4</v>
      </c>
      <c r="F5077" s="193">
        <f t="shared" si="814"/>
        <v>5.8486378881315533</v>
      </c>
      <c r="G5077" s="193">
        <f t="shared" si="818"/>
        <v>6.0649110703802975</v>
      </c>
      <c r="H5077" s="193">
        <f t="shared" si="818"/>
        <v>6.2891816855791856</v>
      </c>
      <c r="I5077" s="193">
        <f t="shared" si="818"/>
        <v>6.5217454658810743</v>
      </c>
      <c r="J5077" s="193">
        <f t="shared" si="818"/>
        <v>6.7629090791361648</v>
      </c>
      <c r="K5077" s="193">
        <f>MAX(0,(F5077-'2031 forecast'!$C$10))</f>
        <v>0.11163788813155318</v>
      </c>
      <c r="L5077" s="193">
        <f>MAX(0,(G5077-'2031 forecast'!$C$10))</f>
        <v>0.32791107038029743</v>
      </c>
      <c r="M5077" s="193">
        <f>MAX(0,(H5077-'2031 forecast'!$C$10))</f>
        <v>0.55218168557918546</v>
      </c>
      <c r="N5077" s="193">
        <f>MAX(0,(I5077-'2031 forecast'!$C$10))</f>
        <v>0.78474546588107419</v>
      </c>
      <c r="O5077" s="193">
        <f>MAX(0,(J5077-'2031 forecast'!$C$10))</f>
        <v>1.0259090791361647</v>
      </c>
      <c r="P5077" s="175">
        <f t="shared" si="816"/>
        <v>1</v>
      </c>
      <c r="Q5077" s="175" t="str">
        <f t="shared" si="817"/>
        <v/>
      </c>
    </row>
    <row r="5078" spans="1:17" s="1" customFormat="1" x14ac:dyDescent="0.3">
      <c r="A5078" s="189">
        <f t="shared" si="815"/>
        <v>44042.416666654361</v>
      </c>
      <c r="B5078" s="190">
        <f t="shared" si="811"/>
        <v>44042</v>
      </c>
      <c r="C5078" s="1">
        <f t="shared" si="812"/>
        <v>10</v>
      </c>
      <c r="D5078" s="191">
        <v>4.4798887919986363</v>
      </c>
      <c r="E5078" s="192">
        <f t="shared" si="813"/>
        <v>1.5555807701980975E-4</v>
      </c>
      <c r="F5078" s="193">
        <f t="shared" si="814"/>
        <v>6.6793465325110821</v>
      </c>
      <c r="G5078" s="193">
        <f t="shared" si="818"/>
        <v>6.9263379786492836</v>
      </c>
      <c r="H5078" s="193">
        <f t="shared" si="818"/>
        <v>7.1824627695194145</v>
      </c>
      <c r="I5078" s="193">
        <f t="shared" si="818"/>
        <v>7.4480586414572727</v>
      </c>
      <c r="J5078" s="193">
        <f t="shared" si="818"/>
        <v>7.7234758197428359</v>
      </c>
      <c r="K5078" s="193">
        <f>MAX(0,(F5078-'2031 forecast'!$C$10))</f>
        <v>0.94234653251108202</v>
      </c>
      <c r="L5078" s="193">
        <f>MAX(0,(G5078-'2031 forecast'!$C$10))</f>
        <v>1.1893379786492835</v>
      </c>
      <c r="M5078" s="193">
        <f>MAX(0,(H5078-'2031 forecast'!$C$10))</f>
        <v>1.4454627695194144</v>
      </c>
      <c r="N5078" s="193">
        <f>MAX(0,(I5078-'2031 forecast'!$C$10))</f>
        <v>1.7110586414572726</v>
      </c>
      <c r="O5078" s="193">
        <f>MAX(0,(J5078-'2031 forecast'!$C$10))</f>
        <v>1.9864758197428358</v>
      </c>
      <c r="P5078" s="175">
        <f t="shared" si="816"/>
        <v>2</v>
      </c>
      <c r="Q5078" s="175" t="str">
        <f t="shared" si="817"/>
        <v/>
      </c>
    </row>
    <row r="5079" spans="1:17" s="1" customFormat="1" x14ac:dyDescent="0.3">
      <c r="A5079" s="189">
        <f t="shared" si="815"/>
        <v>44042.458333321025</v>
      </c>
      <c r="B5079" s="190">
        <f t="shared" si="811"/>
        <v>44042</v>
      </c>
      <c r="C5079" s="1">
        <f t="shared" si="812"/>
        <v>11</v>
      </c>
      <c r="D5079" s="191">
        <v>4.5401225908826515</v>
      </c>
      <c r="E5079" s="192">
        <f t="shared" si="813"/>
        <v>1.5764961418982399E-4</v>
      </c>
      <c r="F5079" s="193">
        <f t="shared" si="814"/>
        <v>6.7691528724440042</v>
      </c>
      <c r="G5079" s="193">
        <f t="shared" si="818"/>
        <v>7.0194652119756604</v>
      </c>
      <c r="H5079" s="193">
        <f t="shared" si="818"/>
        <v>7.2790336975129524</v>
      </c>
      <c r="I5079" s="193">
        <f t="shared" si="818"/>
        <v>7.5482006063844294</v>
      </c>
      <c r="J5079" s="193">
        <f t="shared" si="818"/>
        <v>7.827320872781395</v>
      </c>
      <c r="K5079" s="193">
        <f>MAX(0,(F5079-'2031 forecast'!$C$10))</f>
        <v>1.0321528724440041</v>
      </c>
      <c r="L5079" s="193">
        <f>MAX(0,(G5079-'2031 forecast'!$C$10))</f>
        <v>1.2824652119756603</v>
      </c>
      <c r="M5079" s="193">
        <f>MAX(0,(H5079-'2031 forecast'!$C$10))</f>
        <v>1.5420336975129523</v>
      </c>
      <c r="N5079" s="193">
        <f>MAX(0,(I5079-'2031 forecast'!$C$10))</f>
        <v>1.8112006063844293</v>
      </c>
      <c r="O5079" s="193">
        <f>MAX(0,(J5079-'2031 forecast'!$C$10))</f>
        <v>2.0903208727813949</v>
      </c>
      <c r="P5079" s="175">
        <f t="shared" si="816"/>
        <v>3</v>
      </c>
      <c r="Q5079" s="175" t="str">
        <f t="shared" si="817"/>
        <v/>
      </c>
    </row>
    <row r="5080" spans="1:17" s="1" customFormat="1" x14ac:dyDescent="0.3">
      <c r="A5080" s="189">
        <f t="shared" si="815"/>
        <v>44042.499999987689</v>
      </c>
      <c r="B5080" s="190">
        <f t="shared" si="811"/>
        <v>44042</v>
      </c>
      <c r="C5080" s="1">
        <f t="shared" si="812"/>
        <v>12</v>
      </c>
      <c r="D5080" s="191">
        <v>4.653060963790181</v>
      </c>
      <c r="E5080" s="192">
        <f t="shared" si="813"/>
        <v>1.6157124638360073E-4</v>
      </c>
      <c r="F5080" s="193">
        <f t="shared" si="814"/>
        <v>6.9375397598182333</v>
      </c>
      <c r="G5080" s="193">
        <f t="shared" si="818"/>
        <v>7.1940787744626178</v>
      </c>
      <c r="H5080" s="193">
        <f t="shared" si="818"/>
        <v>7.4601041875008374</v>
      </c>
      <c r="I5080" s="193">
        <f t="shared" si="818"/>
        <v>7.7359667906228484</v>
      </c>
      <c r="J5080" s="193">
        <f t="shared" si="818"/>
        <v>8.0220303472286947</v>
      </c>
      <c r="K5080" s="193">
        <f>MAX(0,(F5080-'2031 forecast'!$C$10))</f>
        <v>1.2005397598182332</v>
      </c>
      <c r="L5080" s="193">
        <f>MAX(0,(G5080-'2031 forecast'!$C$10))</f>
        <v>1.4570787744626177</v>
      </c>
      <c r="M5080" s="193">
        <f>MAX(0,(H5080-'2031 forecast'!$C$10))</f>
        <v>1.7231041875008373</v>
      </c>
      <c r="N5080" s="193">
        <f>MAX(0,(I5080-'2031 forecast'!$C$10))</f>
        <v>1.9989667906228483</v>
      </c>
      <c r="O5080" s="193">
        <f>MAX(0,(J5080-'2031 forecast'!$C$10))</f>
        <v>2.2850303472286946</v>
      </c>
      <c r="P5080" s="175">
        <f t="shared" si="816"/>
        <v>4</v>
      </c>
      <c r="Q5080" s="175" t="str">
        <f t="shared" si="817"/>
        <v/>
      </c>
    </row>
    <row r="5081" spans="1:17" s="1" customFormat="1" x14ac:dyDescent="0.3">
      <c r="A5081" s="189">
        <f t="shared" si="815"/>
        <v>44042.541666654353</v>
      </c>
      <c r="B5081" s="190">
        <f t="shared" si="811"/>
        <v>44042</v>
      </c>
      <c r="C5081" s="1">
        <f t="shared" si="812"/>
        <v>13</v>
      </c>
      <c r="D5081" s="191">
        <v>4.7358824372557011</v>
      </c>
      <c r="E5081" s="192">
        <f t="shared" si="813"/>
        <v>1.6444710999237029E-4</v>
      </c>
      <c r="F5081" s="193">
        <f t="shared" si="814"/>
        <v>7.0610234772260005</v>
      </c>
      <c r="G5081" s="193">
        <f t="shared" si="818"/>
        <v>7.3221287202863854</v>
      </c>
      <c r="H5081" s="193">
        <f t="shared" si="818"/>
        <v>7.5928892134919517</v>
      </c>
      <c r="I5081" s="193">
        <f t="shared" si="818"/>
        <v>7.8736619923976878</v>
      </c>
      <c r="J5081" s="193">
        <f t="shared" si="818"/>
        <v>8.1648172951567108</v>
      </c>
      <c r="K5081" s="193">
        <f>MAX(0,(F5081-'2031 forecast'!$C$10))</f>
        <v>1.3240234772260004</v>
      </c>
      <c r="L5081" s="193">
        <f>MAX(0,(G5081-'2031 forecast'!$C$10))</f>
        <v>1.5851287202863853</v>
      </c>
      <c r="M5081" s="193">
        <f>MAX(0,(H5081-'2031 forecast'!$C$10))</f>
        <v>1.8558892134919516</v>
      </c>
      <c r="N5081" s="193">
        <f>MAX(0,(I5081-'2031 forecast'!$C$10))</f>
        <v>2.1366619923976877</v>
      </c>
      <c r="O5081" s="193">
        <f>MAX(0,(J5081-'2031 forecast'!$C$10))</f>
        <v>2.4278172951567107</v>
      </c>
      <c r="P5081" s="175">
        <f t="shared" si="816"/>
        <v>5</v>
      </c>
      <c r="Q5081" s="175" t="str">
        <f t="shared" si="817"/>
        <v/>
      </c>
    </row>
    <row r="5082" spans="1:17" s="1" customFormat="1" x14ac:dyDescent="0.3">
      <c r="A5082" s="189">
        <f t="shared" si="815"/>
        <v>44042.583333321018</v>
      </c>
      <c r="B5082" s="190">
        <f t="shared" si="811"/>
        <v>44042</v>
      </c>
      <c r="C5082" s="1">
        <f t="shared" si="812"/>
        <v>14</v>
      </c>
      <c r="D5082" s="191">
        <v>4.7208239875346978</v>
      </c>
      <c r="E5082" s="192">
        <f t="shared" si="813"/>
        <v>1.6392422569986675E-4</v>
      </c>
      <c r="F5082" s="193">
        <f t="shared" si="814"/>
        <v>7.0385718922427705</v>
      </c>
      <c r="G5082" s="193">
        <f t="shared" si="818"/>
        <v>7.2988469119547918</v>
      </c>
      <c r="H5082" s="193">
        <f t="shared" si="818"/>
        <v>7.5687464814935685</v>
      </c>
      <c r="I5082" s="193">
        <f t="shared" si="818"/>
        <v>7.8486265011658993</v>
      </c>
      <c r="J5082" s="193">
        <f t="shared" si="818"/>
        <v>8.1388560318970722</v>
      </c>
      <c r="K5082" s="193">
        <f>MAX(0,(F5082-'2031 forecast'!$C$10))</f>
        <v>1.3015718922427704</v>
      </c>
      <c r="L5082" s="193">
        <f>MAX(0,(G5082-'2031 forecast'!$C$10))</f>
        <v>1.5618469119547918</v>
      </c>
      <c r="M5082" s="193">
        <f>MAX(0,(H5082-'2031 forecast'!$C$10))</f>
        <v>1.8317464814935684</v>
      </c>
      <c r="N5082" s="193">
        <f>MAX(0,(I5082-'2031 forecast'!$C$10))</f>
        <v>2.1116265011658992</v>
      </c>
      <c r="O5082" s="193">
        <f>MAX(0,(J5082-'2031 forecast'!$C$10))</f>
        <v>2.4018560318970721</v>
      </c>
      <c r="P5082" s="175">
        <f t="shared" si="816"/>
        <v>6</v>
      </c>
      <c r="Q5082" s="175" t="str">
        <f t="shared" si="817"/>
        <v/>
      </c>
    </row>
    <row r="5083" spans="1:17" s="1" customFormat="1" x14ac:dyDescent="0.3">
      <c r="A5083" s="189">
        <f t="shared" si="815"/>
        <v>44042.624999987682</v>
      </c>
      <c r="B5083" s="190">
        <f t="shared" si="811"/>
        <v>44042</v>
      </c>
      <c r="C5083" s="1">
        <f t="shared" si="812"/>
        <v>15</v>
      </c>
      <c r="D5083" s="191">
        <v>4.7961162361397172</v>
      </c>
      <c r="E5083" s="192">
        <f t="shared" si="813"/>
        <v>1.6653864716238456E-4</v>
      </c>
      <c r="F5083" s="193">
        <f t="shared" si="814"/>
        <v>7.1508298171589235</v>
      </c>
      <c r="G5083" s="193">
        <f t="shared" si="818"/>
        <v>7.4152559536127631</v>
      </c>
      <c r="H5083" s="193">
        <f t="shared" si="818"/>
        <v>7.6894601414854913</v>
      </c>
      <c r="I5083" s="193">
        <f t="shared" si="818"/>
        <v>7.9738039573248454</v>
      </c>
      <c r="J5083" s="193">
        <f t="shared" si="818"/>
        <v>8.2686623481952726</v>
      </c>
      <c r="K5083" s="193">
        <f>MAX(0,(F5083-'2031 forecast'!$C$10))</f>
        <v>1.4138298171589234</v>
      </c>
      <c r="L5083" s="193">
        <f>MAX(0,(G5083-'2031 forecast'!$C$10))</f>
        <v>1.678255953612763</v>
      </c>
      <c r="M5083" s="193">
        <f>MAX(0,(H5083-'2031 forecast'!$C$10))</f>
        <v>1.9524601414854912</v>
      </c>
      <c r="N5083" s="193">
        <f>MAX(0,(I5083-'2031 forecast'!$C$10))</f>
        <v>2.2368039573248453</v>
      </c>
      <c r="O5083" s="193">
        <f>MAX(0,(J5083-'2031 forecast'!$C$10))</f>
        <v>2.5316623481952725</v>
      </c>
      <c r="P5083" s="175">
        <f t="shared" si="816"/>
        <v>7</v>
      </c>
      <c r="Q5083" s="175" t="str">
        <f t="shared" si="817"/>
        <v/>
      </c>
    </row>
    <row r="5084" spans="1:17" s="1" customFormat="1" x14ac:dyDescent="0.3">
      <c r="A5084" s="189">
        <f t="shared" si="815"/>
        <v>44042.666666654346</v>
      </c>
      <c r="B5084" s="190">
        <f t="shared" si="811"/>
        <v>44042</v>
      </c>
      <c r="C5084" s="1">
        <f t="shared" si="812"/>
        <v>16</v>
      </c>
      <c r="D5084" s="191">
        <v>4.8488208101632297</v>
      </c>
      <c r="E5084" s="192">
        <f t="shared" si="813"/>
        <v>1.68368742186147E-4</v>
      </c>
      <c r="F5084" s="193">
        <f t="shared" si="814"/>
        <v>7.2294103646002288</v>
      </c>
      <c r="G5084" s="193">
        <f t="shared" si="818"/>
        <v>7.496742282773341</v>
      </c>
      <c r="H5084" s="193">
        <f t="shared" si="818"/>
        <v>7.7739597034798358</v>
      </c>
      <c r="I5084" s="193">
        <f t="shared" si="818"/>
        <v>8.061428176636106</v>
      </c>
      <c r="J5084" s="193">
        <f t="shared" si="818"/>
        <v>8.3595267696040096</v>
      </c>
      <c r="K5084" s="193">
        <f>MAX(0,(F5084-'2031 forecast'!$C$10))</f>
        <v>1.4924103646002287</v>
      </c>
      <c r="L5084" s="193">
        <f>MAX(0,(G5084-'2031 forecast'!$C$10))</f>
        <v>1.7597422827733409</v>
      </c>
      <c r="M5084" s="193">
        <f>MAX(0,(H5084-'2031 forecast'!$C$10))</f>
        <v>2.0369597034798357</v>
      </c>
      <c r="N5084" s="193">
        <f>MAX(0,(I5084-'2031 forecast'!$C$10))</f>
        <v>2.3244281766361059</v>
      </c>
      <c r="O5084" s="193">
        <f>MAX(0,(J5084-'2031 forecast'!$C$10))</f>
        <v>2.6225267696040095</v>
      </c>
      <c r="P5084" s="175">
        <f t="shared" si="816"/>
        <v>8</v>
      </c>
      <c r="Q5084" s="175" t="str">
        <f t="shared" si="817"/>
        <v/>
      </c>
    </row>
    <row r="5085" spans="1:17" s="1" customFormat="1" x14ac:dyDescent="0.3">
      <c r="A5085" s="189">
        <f t="shared" si="815"/>
        <v>44042.70833332101</v>
      </c>
      <c r="B5085" s="190">
        <f t="shared" si="811"/>
        <v>44042</v>
      </c>
      <c r="C5085" s="1">
        <f t="shared" si="812"/>
        <v>17</v>
      </c>
      <c r="D5085" s="191">
        <v>4.8714084847447356</v>
      </c>
      <c r="E5085" s="192">
        <f t="shared" si="813"/>
        <v>1.6915306862490235E-4</v>
      </c>
      <c r="F5085" s="193">
        <f t="shared" si="814"/>
        <v>7.2630877420750748</v>
      </c>
      <c r="G5085" s="193">
        <f t="shared" ref="G5085:J5104" si="819">$E5085*G$2</f>
        <v>7.5316649952707326</v>
      </c>
      <c r="H5085" s="193">
        <f t="shared" si="819"/>
        <v>7.8101738014774131</v>
      </c>
      <c r="I5085" s="193">
        <f t="shared" si="819"/>
        <v>8.0989814134837896</v>
      </c>
      <c r="J5085" s="193">
        <f t="shared" si="819"/>
        <v>8.3984686644934694</v>
      </c>
      <c r="K5085" s="193">
        <f>MAX(0,(F5085-'2031 forecast'!$C$10))</f>
        <v>1.5260877420750747</v>
      </c>
      <c r="L5085" s="193">
        <f>MAX(0,(G5085-'2031 forecast'!$C$10))</f>
        <v>1.7946649952707325</v>
      </c>
      <c r="M5085" s="193">
        <f>MAX(0,(H5085-'2031 forecast'!$C$10))</f>
        <v>2.073173801477413</v>
      </c>
      <c r="N5085" s="193">
        <f>MAX(0,(I5085-'2031 forecast'!$C$10))</f>
        <v>2.3619814134837895</v>
      </c>
      <c r="O5085" s="193">
        <f>MAX(0,(J5085-'2031 forecast'!$C$10))</f>
        <v>2.6614686644934693</v>
      </c>
      <c r="P5085" s="175">
        <f t="shared" si="816"/>
        <v>9</v>
      </c>
      <c r="Q5085" s="175" t="str">
        <f t="shared" si="817"/>
        <v/>
      </c>
    </row>
    <row r="5086" spans="1:17" s="1" customFormat="1" x14ac:dyDescent="0.3">
      <c r="A5086" s="189">
        <f t="shared" si="815"/>
        <v>44042.749999987675</v>
      </c>
      <c r="B5086" s="190">
        <f t="shared" si="811"/>
        <v>44042</v>
      </c>
      <c r="C5086" s="1">
        <f t="shared" si="812"/>
        <v>18</v>
      </c>
      <c r="D5086" s="191">
        <v>4.7283532123952003</v>
      </c>
      <c r="E5086" s="192">
        <f t="shared" si="813"/>
        <v>1.6418566784611856E-4</v>
      </c>
      <c r="F5086" s="193">
        <f t="shared" si="814"/>
        <v>7.0497976847343873</v>
      </c>
      <c r="G5086" s="193">
        <f t="shared" si="819"/>
        <v>7.31048781612059</v>
      </c>
      <c r="H5086" s="193">
        <f t="shared" si="819"/>
        <v>7.5808178474927619</v>
      </c>
      <c r="I5086" s="193">
        <f t="shared" si="819"/>
        <v>7.8611442467817954</v>
      </c>
      <c r="J5086" s="193">
        <f t="shared" si="819"/>
        <v>8.1518366635268951</v>
      </c>
      <c r="K5086" s="193">
        <f>MAX(0,(F5086-'2031 forecast'!$C$10))</f>
        <v>1.3127976847343872</v>
      </c>
      <c r="L5086" s="193">
        <f>MAX(0,(G5086-'2031 forecast'!$C$10))</f>
        <v>1.5734878161205899</v>
      </c>
      <c r="M5086" s="193">
        <f>MAX(0,(H5086-'2031 forecast'!$C$10))</f>
        <v>1.8438178474927618</v>
      </c>
      <c r="N5086" s="193">
        <f>MAX(0,(I5086-'2031 forecast'!$C$10))</f>
        <v>2.1241442467817953</v>
      </c>
      <c r="O5086" s="193">
        <f>MAX(0,(J5086-'2031 forecast'!$C$10))</f>
        <v>2.414836663526895</v>
      </c>
      <c r="P5086" s="175">
        <f t="shared" si="816"/>
        <v>10</v>
      </c>
      <c r="Q5086" s="175" t="str">
        <f t="shared" si="817"/>
        <v/>
      </c>
    </row>
    <row r="5087" spans="1:17" s="1" customFormat="1" x14ac:dyDescent="0.3">
      <c r="A5087" s="189">
        <f t="shared" si="815"/>
        <v>44042.791666654339</v>
      </c>
      <c r="B5087" s="190">
        <f t="shared" si="811"/>
        <v>44042</v>
      </c>
      <c r="C5087" s="1">
        <f t="shared" si="812"/>
        <v>19</v>
      </c>
      <c r="D5087" s="191">
        <v>4.4949472417196406</v>
      </c>
      <c r="E5087" s="192">
        <f t="shared" si="813"/>
        <v>1.5608096131231332E-4</v>
      </c>
      <c r="F5087" s="193">
        <f t="shared" si="814"/>
        <v>6.7017981174943131</v>
      </c>
      <c r="G5087" s="193">
        <f t="shared" si="819"/>
        <v>6.949619786980878</v>
      </c>
      <c r="H5087" s="193">
        <f t="shared" si="819"/>
        <v>7.2066055015177994</v>
      </c>
      <c r="I5087" s="193">
        <f t="shared" si="819"/>
        <v>7.4730941326890621</v>
      </c>
      <c r="J5087" s="193">
        <f t="shared" si="819"/>
        <v>7.7494370830024764</v>
      </c>
      <c r="K5087" s="193">
        <f>MAX(0,(F5087-'2031 forecast'!$C$10))</f>
        <v>0.96479811749431299</v>
      </c>
      <c r="L5087" s="193">
        <f>MAX(0,(G5087-'2031 forecast'!$C$10))</f>
        <v>1.2126197869808779</v>
      </c>
      <c r="M5087" s="193">
        <f>MAX(0,(H5087-'2031 forecast'!$C$10))</f>
        <v>1.4696055015177993</v>
      </c>
      <c r="N5087" s="193">
        <f>MAX(0,(I5087-'2031 forecast'!$C$10))</f>
        <v>1.736094132689062</v>
      </c>
      <c r="O5087" s="193">
        <f>MAX(0,(J5087-'2031 forecast'!$C$10))</f>
        <v>2.0124370830024763</v>
      </c>
      <c r="P5087" s="175">
        <f t="shared" si="816"/>
        <v>11</v>
      </c>
      <c r="Q5087" s="175" t="str">
        <f t="shared" si="817"/>
        <v/>
      </c>
    </row>
    <row r="5088" spans="1:17" s="1" customFormat="1" x14ac:dyDescent="0.3">
      <c r="A5088" s="189">
        <f t="shared" si="815"/>
        <v>44042.833333321003</v>
      </c>
      <c r="B5088" s="190">
        <f t="shared" si="811"/>
        <v>44042</v>
      </c>
      <c r="C5088" s="1">
        <f t="shared" si="812"/>
        <v>20</v>
      </c>
      <c r="D5088" s="191">
        <v>4.2916581704860892</v>
      </c>
      <c r="E5088" s="192">
        <f t="shared" si="813"/>
        <v>1.4902202336351523E-4</v>
      </c>
      <c r="F5088" s="193">
        <f t="shared" si="814"/>
        <v>6.3987017202207008</v>
      </c>
      <c r="G5088" s="193">
        <f t="shared" si="819"/>
        <v>6.6353153745043567</v>
      </c>
      <c r="H5088" s="193">
        <f t="shared" si="819"/>
        <v>6.8806786195396077</v>
      </c>
      <c r="I5088" s="193">
        <f t="shared" si="819"/>
        <v>7.1351150010599085</v>
      </c>
      <c r="J5088" s="193">
        <f t="shared" si="819"/>
        <v>7.3989600289973394</v>
      </c>
      <c r="K5088" s="193">
        <f>MAX(0,(F5088-'2031 forecast'!$C$10))</f>
        <v>0.66170172022070073</v>
      </c>
      <c r="L5088" s="193">
        <f>MAX(0,(G5088-'2031 forecast'!$C$10))</f>
        <v>0.89831537450435661</v>
      </c>
      <c r="M5088" s="193">
        <f>MAX(0,(H5088-'2031 forecast'!$C$10))</f>
        <v>1.1436786195396076</v>
      </c>
      <c r="N5088" s="193">
        <f>MAX(0,(I5088-'2031 forecast'!$C$10))</f>
        <v>1.3981150010599084</v>
      </c>
      <c r="O5088" s="193">
        <f>MAX(0,(J5088-'2031 forecast'!$C$10))</f>
        <v>1.6619600289973393</v>
      </c>
      <c r="P5088" s="175">
        <f t="shared" si="816"/>
        <v>12</v>
      </c>
      <c r="Q5088" s="175" t="str">
        <f t="shared" si="817"/>
        <v/>
      </c>
    </row>
    <row r="5089" spans="1:17" s="1" customFormat="1" x14ac:dyDescent="0.3">
      <c r="A5089" s="189">
        <f t="shared" si="815"/>
        <v>44042.874999987667</v>
      </c>
      <c r="B5089" s="190">
        <f t="shared" si="811"/>
        <v>44042</v>
      </c>
      <c r="C5089" s="1">
        <f t="shared" si="812"/>
        <v>21</v>
      </c>
      <c r="D5089" s="191">
        <v>4.0130768506475176</v>
      </c>
      <c r="E5089" s="192">
        <f t="shared" si="813"/>
        <v>1.3934866395219931E-4</v>
      </c>
      <c r="F5089" s="193">
        <f t="shared" si="814"/>
        <v>5.9833473980309355</v>
      </c>
      <c r="G5089" s="193">
        <f t="shared" si="819"/>
        <v>6.2046019203698624</v>
      </c>
      <c r="H5089" s="193">
        <f t="shared" si="819"/>
        <v>6.4340380775694923</v>
      </c>
      <c r="I5089" s="193">
        <f t="shared" si="819"/>
        <v>6.6719584132718088</v>
      </c>
      <c r="J5089" s="193">
        <f t="shared" si="819"/>
        <v>6.9186766586940021</v>
      </c>
      <c r="K5089" s="193">
        <f>MAX(0,(F5089-'2031 forecast'!$C$10))</f>
        <v>0.24634739803093542</v>
      </c>
      <c r="L5089" s="193">
        <f>MAX(0,(G5089-'2031 forecast'!$C$10))</f>
        <v>0.46760192036986226</v>
      </c>
      <c r="M5089" s="193">
        <f>MAX(0,(H5089-'2031 forecast'!$C$10))</f>
        <v>0.69703807756949221</v>
      </c>
      <c r="N5089" s="193">
        <f>MAX(0,(I5089-'2031 forecast'!$C$10))</f>
        <v>0.93495841327180873</v>
      </c>
      <c r="O5089" s="193">
        <f>MAX(0,(J5089-'2031 forecast'!$C$10))</f>
        <v>1.181676658694002</v>
      </c>
      <c r="P5089" s="175">
        <f t="shared" si="816"/>
        <v>13</v>
      </c>
      <c r="Q5089" s="175">
        <f t="shared" si="817"/>
        <v>13</v>
      </c>
    </row>
    <row r="5090" spans="1:17" s="1" customFormat="1" x14ac:dyDescent="0.3">
      <c r="A5090" s="189">
        <f t="shared" si="815"/>
        <v>44042.916666654331</v>
      </c>
      <c r="B5090" s="190">
        <f t="shared" si="811"/>
        <v>44042</v>
      </c>
      <c r="C5090" s="1">
        <f t="shared" si="812"/>
        <v>22</v>
      </c>
      <c r="D5090" s="191">
        <v>3.6290863827619204</v>
      </c>
      <c r="E5090" s="192">
        <f t="shared" si="813"/>
        <v>1.2601511449335847E-4</v>
      </c>
      <c r="F5090" s="193">
        <f t="shared" si="814"/>
        <v>5.4108319809585561</v>
      </c>
      <c r="G5090" s="193">
        <f t="shared" si="819"/>
        <v>5.6109158079142087</v>
      </c>
      <c r="H5090" s="193">
        <f t="shared" si="819"/>
        <v>5.8183984116106844</v>
      </c>
      <c r="I5090" s="193">
        <f t="shared" si="819"/>
        <v>6.0335533868611853</v>
      </c>
      <c r="J5090" s="193">
        <f t="shared" si="819"/>
        <v>6.256664445573187</v>
      </c>
      <c r="K5090" s="193">
        <f>MAX(0,(F5090-'2031 forecast'!$C$10))</f>
        <v>0</v>
      </c>
      <c r="L5090" s="193">
        <f>MAX(0,(G5090-'2031 forecast'!$C$10))</f>
        <v>0</v>
      </c>
      <c r="M5090" s="193">
        <f>MAX(0,(H5090-'2031 forecast'!$C$10))</f>
        <v>8.1398411610684285E-2</v>
      </c>
      <c r="N5090" s="193">
        <f>MAX(0,(I5090-'2031 forecast'!$C$10))</f>
        <v>0.29655338686118515</v>
      </c>
      <c r="O5090" s="193">
        <f>MAX(0,(J5090-'2031 forecast'!$C$10))</f>
        <v>0.51966444557318692</v>
      </c>
      <c r="P5090" s="175" t="str">
        <f t="shared" si="816"/>
        <v/>
      </c>
      <c r="Q5090" s="175" t="str">
        <f t="shared" si="817"/>
        <v/>
      </c>
    </row>
    <row r="5091" spans="1:17" s="1" customFormat="1" x14ac:dyDescent="0.3">
      <c r="A5091" s="189">
        <f t="shared" si="815"/>
        <v>44042.958333320996</v>
      </c>
      <c r="B5091" s="190">
        <f t="shared" si="811"/>
        <v>44042</v>
      </c>
      <c r="C5091" s="1">
        <f t="shared" si="812"/>
        <v>23</v>
      </c>
      <c r="D5091" s="191">
        <v>3.2375666900158215</v>
      </c>
      <c r="E5091" s="192">
        <f t="shared" si="813"/>
        <v>1.1242012288826587E-4</v>
      </c>
      <c r="F5091" s="193">
        <f t="shared" si="814"/>
        <v>4.8270907713945634</v>
      </c>
      <c r="G5091" s="193">
        <f t="shared" si="819"/>
        <v>5.0055887912927597</v>
      </c>
      <c r="H5091" s="193">
        <f t="shared" si="819"/>
        <v>5.1906873796526867</v>
      </c>
      <c r="I5091" s="193">
        <f t="shared" si="819"/>
        <v>5.3826306148346674</v>
      </c>
      <c r="J5091" s="193">
        <f t="shared" si="819"/>
        <v>5.5816716008225535</v>
      </c>
      <c r="K5091" s="193">
        <f>MAX(0,(F5091-'2031 forecast'!$C$10))</f>
        <v>0</v>
      </c>
      <c r="L5091" s="193">
        <f>MAX(0,(G5091-'2031 forecast'!$C$10))</f>
        <v>0</v>
      </c>
      <c r="M5091" s="193">
        <f>MAX(0,(H5091-'2031 forecast'!$C$10))</f>
        <v>0</v>
      </c>
      <c r="N5091" s="193">
        <f>MAX(0,(I5091-'2031 forecast'!$C$10))</f>
        <v>0</v>
      </c>
      <c r="O5091" s="193">
        <f>MAX(0,(J5091-'2031 forecast'!$C$10))</f>
        <v>0</v>
      </c>
      <c r="P5091" s="175" t="str">
        <f t="shared" si="816"/>
        <v/>
      </c>
      <c r="Q5091" s="175" t="str">
        <f t="shared" si="817"/>
        <v/>
      </c>
    </row>
    <row r="5092" spans="1:17" s="1" customFormat="1" x14ac:dyDescent="0.3">
      <c r="A5092" s="189">
        <f t="shared" si="815"/>
        <v>44042.99999998766</v>
      </c>
      <c r="B5092" s="190">
        <f t="shared" si="811"/>
        <v>44042</v>
      </c>
      <c r="C5092" s="1">
        <f t="shared" si="812"/>
        <v>0</v>
      </c>
      <c r="D5092" s="191">
        <v>3.0041607193402617</v>
      </c>
      <c r="E5092" s="192">
        <f t="shared" si="813"/>
        <v>1.0431541635446064E-4</v>
      </c>
      <c r="F5092" s="193">
        <f t="shared" si="814"/>
        <v>4.4790912041544892</v>
      </c>
      <c r="G5092" s="193">
        <f t="shared" si="819"/>
        <v>4.6447207621530486</v>
      </c>
      <c r="H5092" s="193">
        <f t="shared" si="819"/>
        <v>4.8164750336777242</v>
      </c>
      <c r="I5092" s="193">
        <f t="shared" si="819"/>
        <v>4.994580500741935</v>
      </c>
      <c r="J5092" s="193">
        <f t="shared" si="819"/>
        <v>5.1792720202981366</v>
      </c>
      <c r="K5092" s="193">
        <f>MAX(0,(F5092-'2031 forecast'!$C$10))</f>
        <v>0</v>
      </c>
      <c r="L5092" s="193">
        <f>MAX(0,(G5092-'2031 forecast'!$C$10))</f>
        <v>0</v>
      </c>
      <c r="M5092" s="193">
        <f>MAX(0,(H5092-'2031 forecast'!$C$10))</f>
        <v>0</v>
      </c>
      <c r="N5092" s="193">
        <f>MAX(0,(I5092-'2031 forecast'!$C$10))</f>
        <v>0</v>
      </c>
      <c r="O5092" s="193">
        <f>MAX(0,(J5092-'2031 forecast'!$C$10))</f>
        <v>0</v>
      </c>
      <c r="P5092" s="175" t="str">
        <f t="shared" si="816"/>
        <v/>
      </c>
      <c r="Q5092" s="175" t="str">
        <f t="shared" si="817"/>
        <v/>
      </c>
    </row>
    <row r="5093" spans="1:17" s="1" customFormat="1" x14ac:dyDescent="0.3">
      <c r="A5093" s="189">
        <f t="shared" si="815"/>
        <v>44043.041666654324</v>
      </c>
      <c r="B5093" s="190">
        <f t="shared" si="811"/>
        <v>44043</v>
      </c>
      <c r="C5093" s="1">
        <f t="shared" si="812"/>
        <v>1</v>
      </c>
      <c r="D5093" s="191">
        <v>2.8159300978277146</v>
      </c>
      <c r="E5093" s="192">
        <f t="shared" si="813"/>
        <v>9.7779362698166138E-5</v>
      </c>
      <c r="F5093" s="193">
        <f t="shared" si="814"/>
        <v>4.1984463918641088</v>
      </c>
      <c r="G5093" s="193">
        <f t="shared" si="819"/>
        <v>4.3536981580081218</v>
      </c>
      <c r="H5093" s="193">
        <f t="shared" si="819"/>
        <v>4.5146908836979183</v>
      </c>
      <c r="I5093" s="193">
        <f t="shared" si="819"/>
        <v>4.6816368603445717</v>
      </c>
      <c r="J5093" s="193">
        <f t="shared" si="819"/>
        <v>4.8547562295526401</v>
      </c>
      <c r="K5093" s="193">
        <f>MAX(0,(F5093-'2031 forecast'!$C$10))</f>
        <v>0</v>
      </c>
      <c r="L5093" s="193">
        <f>MAX(0,(G5093-'2031 forecast'!$C$10))</f>
        <v>0</v>
      </c>
      <c r="M5093" s="193">
        <f>MAX(0,(H5093-'2031 forecast'!$C$10))</f>
        <v>0</v>
      </c>
      <c r="N5093" s="193">
        <f>MAX(0,(I5093-'2031 forecast'!$C$10))</f>
        <v>0</v>
      </c>
      <c r="O5093" s="193">
        <f>MAX(0,(J5093-'2031 forecast'!$C$10))</f>
        <v>0</v>
      </c>
      <c r="P5093" s="175" t="str">
        <f t="shared" si="816"/>
        <v/>
      </c>
      <c r="Q5093" s="175" t="str">
        <f t="shared" si="817"/>
        <v/>
      </c>
    </row>
    <row r="5094" spans="1:17" s="1" customFormat="1" x14ac:dyDescent="0.3">
      <c r="A5094" s="189">
        <f t="shared" si="815"/>
        <v>44043.083333320988</v>
      </c>
      <c r="B5094" s="190">
        <f t="shared" si="811"/>
        <v>44043</v>
      </c>
      <c r="C5094" s="1">
        <f t="shared" si="812"/>
        <v>2</v>
      </c>
      <c r="D5094" s="191">
        <v>2.7481670740831974</v>
      </c>
      <c r="E5094" s="192">
        <f t="shared" si="813"/>
        <v>9.542638338190011E-5</v>
      </c>
      <c r="F5094" s="193">
        <f t="shared" si="814"/>
        <v>4.0974142594395717</v>
      </c>
      <c r="G5094" s="193">
        <f t="shared" si="819"/>
        <v>4.2489300205159477</v>
      </c>
      <c r="H5094" s="193">
        <f t="shared" si="819"/>
        <v>4.406048589705188</v>
      </c>
      <c r="I5094" s="193">
        <f t="shared" si="819"/>
        <v>4.5689771498015208</v>
      </c>
      <c r="J5094" s="193">
        <f t="shared" si="819"/>
        <v>4.7379305448842617</v>
      </c>
      <c r="K5094" s="193">
        <f>MAX(0,(F5094-'2031 forecast'!$C$10))</f>
        <v>0</v>
      </c>
      <c r="L5094" s="193">
        <f>MAX(0,(G5094-'2031 forecast'!$C$10))</f>
        <v>0</v>
      </c>
      <c r="M5094" s="193">
        <f>MAX(0,(H5094-'2031 forecast'!$C$10))</f>
        <v>0</v>
      </c>
      <c r="N5094" s="193">
        <f>MAX(0,(I5094-'2031 forecast'!$C$10))</f>
        <v>0</v>
      </c>
      <c r="O5094" s="193">
        <f>MAX(0,(J5094-'2031 forecast'!$C$10))</f>
        <v>0</v>
      </c>
      <c r="P5094" s="175" t="str">
        <f t="shared" si="816"/>
        <v/>
      </c>
      <c r="Q5094" s="175" t="str">
        <f t="shared" si="817"/>
        <v/>
      </c>
    </row>
    <row r="5095" spans="1:17" s="1" customFormat="1" x14ac:dyDescent="0.3">
      <c r="A5095" s="189">
        <f t="shared" si="815"/>
        <v>44043.124999987653</v>
      </c>
      <c r="B5095" s="190">
        <f t="shared" si="811"/>
        <v>44043</v>
      </c>
      <c r="C5095" s="1">
        <f t="shared" si="812"/>
        <v>3</v>
      </c>
      <c r="D5095" s="191">
        <v>2.6051118017336607</v>
      </c>
      <c r="E5095" s="192">
        <f t="shared" si="813"/>
        <v>9.0458982603116257E-5</v>
      </c>
      <c r="F5095" s="193">
        <f t="shared" si="814"/>
        <v>3.8841242020988811</v>
      </c>
      <c r="G5095" s="193">
        <f t="shared" si="819"/>
        <v>4.0277528413658015</v>
      </c>
      <c r="H5095" s="193">
        <f t="shared" si="819"/>
        <v>4.1766926357205332</v>
      </c>
      <c r="I5095" s="193">
        <f t="shared" si="819"/>
        <v>4.331139983099523</v>
      </c>
      <c r="J5095" s="193">
        <f t="shared" si="819"/>
        <v>4.4912985439176829</v>
      </c>
      <c r="K5095" s="193">
        <f>MAX(0,(F5095-'2031 forecast'!$C$10))</f>
        <v>0</v>
      </c>
      <c r="L5095" s="193">
        <f>MAX(0,(G5095-'2031 forecast'!$C$10))</f>
        <v>0</v>
      </c>
      <c r="M5095" s="193">
        <f>MAX(0,(H5095-'2031 forecast'!$C$10))</f>
        <v>0</v>
      </c>
      <c r="N5095" s="193">
        <f>MAX(0,(I5095-'2031 forecast'!$C$10))</f>
        <v>0</v>
      </c>
      <c r="O5095" s="193">
        <f>MAX(0,(J5095-'2031 forecast'!$C$10))</f>
        <v>0</v>
      </c>
      <c r="P5095" s="175" t="str">
        <f t="shared" si="816"/>
        <v/>
      </c>
      <c r="Q5095" s="175" t="str">
        <f t="shared" si="817"/>
        <v/>
      </c>
    </row>
    <row r="5096" spans="1:17" s="1" customFormat="1" x14ac:dyDescent="0.3">
      <c r="A5096" s="189">
        <f t="shared" si="815"/>
        <v>44043.166666654317</v>
      </c>
      <c r="B5096" s="190">
        <f t="shared" si="811"/>
        <v>44043</v>
      </c>
      <c r="C5096" s="1">
        <f t="shared" si="812"/>
        <v>4</v>
      </c>
      <c r="D5096" s="191">
        <v>2.6051118017336607</v>
      </c>
      <c r="E5096" s="192">
        <f t="shared" si="813"/>
        <v>9.0458982603116257E-5</v>
      </c>
      <c r="F5096" s="193">
        <f t="shared" si="814"/>
        <v>3.8841242020988811</v>
      </c>
      <c r="G5096" s="193">
        <f t="shared" si="819"/>
        <v>4.0277528413658015</v>
      </c>
      <c r="H5096" s="193">
        <f t="shared" si="819"/>
        <v>4.1766926357205332</v>
      </c>
      <c r="I5096" s="193">
        <f t="shared" si="819"/>
        <v>4.331139983099523</v>
      </c>
      <c r="J5096" s="193">
        <f t="shared" si="819"/>
        <v>4.4912985439176829</v>
      </c>
      <c r="K5096" s="193">
        <f>MAX(0,(F5096-'2031 forecast'!$C$10))</f>
        <v>0</v>
      </c>
      <c r="L5096" s="193">
        <f>MAX(0,(G5096-'2031 forecast'!$C$10))</f>
        <v>0</v>
      </c>
      <c r="M5096" s="193">
        <f>MAX(0,(H5096-'2031 forecast'!$C$10))</f>
        <v>0</v>
      </c>
      <c r="N5096" s="193">
        <f>MAX(0,(I5096-'2031 forecast'!$C$10))</f>
        <v>0</v>
      </c>
      <c r="O5096" s="193">
        <f>MAX(0,(J5096-'2031 forecast'!$C$10))</f>
        <v>0</v>
      </c>
      <c r="P5096" s="175" t="str">
        <f t="shared" si="816"/>
        <v/>
      </c>
      <c r="Q5096" s="175" t="str">
        <f t="shared" si="817"/>
        <v/>
      </c>
    </row>
    <row r="5097" spans="1:17" s="1" customFormat="1" x14ac:dyDescent="0.3">
      <c r="A5097" s="189">
        <f t="shared" si="815"/>
        <v>44043.208333320981</v>
      </c>
      <c r="B5097" s="190">
        <f t="shared" si="811"/>
        <v>44043</v>
      </c>
      <c r="C5097" s="1">
        <f t="shared" si="812"/>
        <v>5</v>
      </c>
      <c r="D5097" s="191">
        <v>2.6126410265941633</v>
      </c>
      <c r="E5097" s="192">
        <f t="shared" si="813"/>
        <v>9.0720424749368055E-5</v>
      </c>
      <c r="F5097" s="193">
        <f t="shared" si="814"/>
        <v>3.895349994590497</v>
      </c>
      <c r="G5097" s="193">
        <f t="shared" si="819"/>
        <v>4.0393937455315996</v>
      </c>
      <c r="H5097" s="193">
        <f t="shared" si="819"/>
        <v>4.1887640017197265</v>
      </c>
      <c r="I5097" s="193">
        <f t="shared" si="819"/>
        <v>4.343657728715419</v>
      </c>
      <c r="J5097" s="193">
        <f t="shared" si="819"/>
        <v>4.5042791755475031</v>
      </c>
      <c r="K5097" s="193">
        <f>MAX(0,(F5097-'2031 forecast'!$C$10))</f>
        <v>0</v>
      </c>
      <c r="L5097" s="193">
        <f>MAX(0,(G5097-'2031 forecast'!$C$10))</f>
        <v>0</v>
      </c>
      <c r="M5097" s="193">
        <f>MAX(0,(H5097-'2031 forecast'!$C$10))</f>
        <v>0</v>
      </c>
      <c r="N5097" s="193">
        <f>MAX(0,(I5097-'2031 forecast'!$C$10))</f>
        <v>0</v>
      </c>
      <c r="O5097" s="193">
        <f>MAX(0,(J5097-'2031 forecast'!$C$10))</f>
        <v>0</v>
      </c>
      <c r="P5097" s="175" t="str">
        <f t="shared" si="816"/>
        <v/>
      </c>
      <c r="Q5097" s="175" t="str">
        <f t="shared" si="817"/>
        <v/>
      </c>
    </row>
    <row r="5098" spans="1:17" s="1" customFormat="1" x14ac:dyDescent="0.3">
      <c r="A5098" s="189">
        <f t="shared" si="815"/>
        <v>44043.249999987645</v>
      </c>
      <c r="B5098" s="190">
        <f t="shared" si="811"/>
        <v>44043</v>
      </c>
      <c r="C5098" s="1">
        <f t="shared" si="812"/>
        <v>6</v>
      </c>
      <c r="D5098" s="191">
        <v>2.778283973525205</v>
      </c>
      <c r="E5098" s="192">
        <f t="shared" si="813"/>
        <v>9.6472151966907232E-5</v>
      </c>
      <c r="F5098" s="193">
        <f t="shared" si="814"/>
        <v>4.1423174294060328</v>
      </c>
      <c r="G5098" s="193">
        <f t="shared" si="819"/>
        <v>4.2954936371791357</v>
      </c>
      <c r="H5098" s="193">
        <f t="shared" si="819"/>
        <v>4.4543340537019569</v>
      </c>
      <c r="I5098" s="193">
        <f t="shared" si="819"/>
        <v>4.6190481322650987</v>
      </c>
      <c r="J5098" s="193">
        <f t="shared" si="819"/>
        <v>4.7898530714035408</v>
      </c>
      <c r="K5098" s="193">
        <f>MAX(0,(F5098-'2031 forecast'!$C$10))</f>
        <v>0</v>
      </c>
      <c r="L5098" s="193">
        <f>MAX(0,(G5098-'2031 forecast'!$C$10))</f>
        <v>0</v>
      </c>
      <c r="M5098" s="193">
        <f>MAX(0,(H5098-'2031 forecast'!$C$10))</f>
        <v>0</v>
      </c>
      <c r="N5098" s="193">
        <f>MAX(0,(I5098-'2031 forecast'!$C$10))</f>
        <v>0</v>
      </c>
      <c r="O5098" s="193">
        <f>MAX(0,(J5098-'2031 forecast'!$C$10))</f>
        <v>0</v>
      </c>
      <c r="P5098" s="175" t="str">
        <f t="shared" si="816"/>
        <v/>
      </c>
      <c r="Q5098" s="175" t="str">
        <f t="shared" si="817"/>
        <v/>
      </c>
    </row>
    <row r="5099" spans="1:17" s="1" customFormat="1" x14ac:dyDescent="0.3">
      <c r="A5099" s="189">
        <f t="shared" si="815"/>
        <v>44043.29166665431</v>
      </c>
      <c r="B5099" s="190">
        <f t="shared" si="811"/>
        <v>44043</v>
      </c>
      <c r="C5099" s="1">
        <f t="shared" si="812"/>
        <v>7</v>
      </c>
      <c r="D5099" s="191">
        <v>3.102040642526787</v>
      </c>
      <c r="E5099" s="192">
        <f t="shared" si="813"/>
        <v>1.0771416425573382E-4</v>
      </c>
      <c r="F5099" s="193">
        <f t="shared" si="814"/>
        <v>4.6250265065454892</v>
      </c>
      <c r="G5099" s="193">
        <f t="shared" si="819"/>
        <v>4.7960525163084116</v>
      </c>
      <c r="H5099" s="193">
        <f t="shared" si="819"/>
        <v>4.9734027916672252</v>
      </c>
      <c r="I5099" s="193">
        <f t="shared" si="819"/>
        <v>5.1573111937485656</v>
      </c>
      <c r="J5099" s="193">
        <f t="shared" si="819"/>
        <v>5.3480202314857959</v>
      </c>
      <c r="K5099" s="193">
        <f>MAX(0,(F5099-'2031 forecast'!$C$10))</f>
        <v>0</v>
      </c>
      <c r="L5099" s="193">
        <f>MAX(0,(G5099-'2031 forecast'!$C$10))</f>
        <v>0</v>
      </c>
      <c r="M5099" s="193">
        <f>MAX(0,(H5099-'2031 forecast'!$C$10))</f>
        <v>0</v>
      </c>
      <c r="N5099" s="193">
        <f>MAX(0,(I5099-'2031 forecast'!$C$10))</f>
        <v>0</v>
      </c>
      <c r="O5099" s="193">
        <f>MAX(0,(J5099-'2031 forecast'!$C$10))</f>
        <v>0</v>
      </c>
      <c r="P5099" s="175" t="str">
        <f t="shared" si="816"/>
        <v/>
      </c>
      <c r="Q5099" s="175" t="str">
        <f t="shared" si="817"/>
        <v/>
      </c>
    </row>
    <row r="5100" spans="1:17" s="1" customFormat="1" x14ac:dyDescent="0.3">
      <c r="A5100" s="189">
        <f t="shared" si="815"/>
        <v>44043.333333320974</v>
      </c>
      <c r="B5100" s="190">
        <f t="shared" si="811"/>
        <v>44043</v>
      </c>
      <c r="C5100" s="1">
        <f t="shared" si="812"/>
        <v>8</v>
      </c>
      <c r="D5100" s="191">
        <v>3.5161480098543922</v>
      </c>
      <c r="E5100" s="192">
        <f t="shared" si="813"/>
        <v>1.2209348229958177E-4</v>
      </c>
      <c r="F5100" s="193">
        <f t="shared" si="814"/>
        <v>5.2424450935843279</v>
      </c>
      <c r="G5100" s="193">
        <f t="shared" si="819"/>
        <v>5.4363022454272532</v>
      </c>
      <c r="H5100" s="193">
        <f t="shared" si="819"/>
        <v>5.6373279216228012</v>
      </c>
      <c r="I5100" s="193">
        <f t="shared" si="819"/>
        <v>5.8457872026227671</v>
      </c>
      <c r="J5100" s="193">
        <f t="shared" si="819"/>
        <v>6.06195497112589</v>
      </c>
      <c r="K5100" s="193">
        <f>MAX(0,(F5100-'2031 forecast'!$C$10))</f>
        <v>0</v>
      </c>
      <c r="L5100" s="193">
        <f>MAX(0,(G5100-'2031 forecast'!$C$10))</f>
        <v>0</v>
      </c>
      <c r="M5100" s="193">
        <f>MAX(0,(H5100-'2031 forecast'!$C$10))</f>
        <v>0</v>
      </c>
      <c r="N5100" s="193">
        <f>MAX(0,(I5100-'2031 forecast'!$C$10))</f>
        <v>0.10878720262276698</v>
      </c>
      <c r="O5100" s="193">
        <f>MAX(0,(J5100-'2031 forecast'!$C$10))</f>
        <v>0.32495497112588989</v>
      </c>
      <c r="P5100" s="175" t="str">
        <f t="shared" si="816"/>
        <v/>
      </c>
      <c r="Q5100" s="175" t="str">
        <f t="shared" si="817"/>
        <v/>
      </c>
    </row>
    <row r="5101" spans="1:17" s="1" customFormat="1" x14ac:dyDescent="0.3">
      <c r="A5101" s="189">
        <f t="shared" si="815"/>
        <v>44043.374999987638</v>
      </c>
      <c r="B5101" s="190">
        <f t="shared" si="811"/>
        <v>44043</v>
      </c>
      <c r="C5101" s="1">
        <f t="shared" si="812"/>
        <v>9</v>
      </c>
      <c r="D5101" s="191">
        <v>3.9076677026004911</v>
      </c>
      <c r="E5101" s="192">
        <f t="shared" si="813"/>
        <v>1.3568847390467437E-4</v>
      </c>
      <c r="F5101" s="193">
        <f t="shared" si="814"/>
        <v>5.8261863031483214</v>
      </c>
      <c r="G5101" s="193">
        <f t="shared" si="819"/>
        <v>6.0416292620487022</v>
      </c>
      <c r="H5101" s="193">
        <f t="shared" si="819"/>
        <v>6.2650389535807989</v>
      </c>
      <c r="I5101" s="193">
        <f t="shared" si="819"/>
        <v>6.496709974649284</v>
      </c>
      <c r="J5101" s="193">
        <f t="shared" si="819"/>
        <v>6.7369478158765235</v>
      </c>
      <c r="K5101" s="193">
        <f>MAX(0,(F5101-'2031 forecast'!$C$10))</f>
        <v>8.9186303148321322E-2</v>
      </c>
      <c r="L5101" s="193">
        <f>MAX(0,(G5101-'2031 forecast'!$C$10))</f>
        <v>0.30462926204870211</v>
      </c>
      <c r="M5101" s="193">
        <f>MAX(0,(H5101-'2031 forecast'!$C$10))</f>
        <v>0.52803895358079878</v>
      </c>
      <c r="N5101" s="193">
        <f>MAX(0,(I5101-'2031 forecast'!$C$10))</f>
        <v>0.75970997464928391</v>
      </c>
      <c r="O5101" s="193">
        <f>MAX(0,(J5101-'2031 forecast'!$C$10))</f>
        <v>0.99994781587652337</v>
      </c>
      <c r="P5101" s="175">
        <f t="shared" si="816"/>
        <v>1</v>
      </c>
      <c r="Q5101" s="175" t="str">
        <f t="shared" si="817"/>
        <v/>
      </c>
    </row>
    <row r="5102" spans="1:17" s="1" customFormat="1" x14ac:dyDescent="0.3">
      <c r="A5102" s="189">
        <f t="shared" si="815"/>
        <v>44043.416666654302</v>
      </c>
      <c r="B5102" s="190">
        <f t="shared" si="811"/>
        <v>44043</v>
      </c>
      <c r="C5102" s="1">
        <f t="shared" si="812"/>
        <v>10</v>
      </c>
      <c r="D5102" s="191">
        <v>4.4045965433936169</v>
      </c>
      <c r="E5102" s="192">
        <f t="shared" si="813"/>
        <v>1.5294365555729191E-4</v>
      </c>
      <c r="F5102" s="193">
        <f t="shared" si="814"/>
        <v>6.5670886075949282</v>
      </c>
      <c r="G5102" s="193">
        <f t="shared" si="819"/>
        <v>6.8099289369913114</v>
      </c>
      <c r="H5102" s="193">
        <f t="shared" si="819"/>
        <v>7.06174910952749</v>
      </c>
      <c r="I5102" s="193">
        <f t="shared" si="819"/>
        <v>7.3228811852983258</v>
      </c>
      <c r="J5102" s="193">
        <f t="shared" si="819"/>
        <v>7.5936695034446355</v>
      </c>
      <c r="K5102" s="193">
        <f>MAX(0,(F5102-'2031 forecast'!$C$10))</f>
        <v>0.83008860759492809</v>
      </c>
      <c r="L5102" s="193">
        <f>MAX(0,(G5102-'2031 forecast'!$C$10))</f>
        <v>1.0729289369913113</v>
      </c>
      <c r="M5102" s="193">
        <f>MAX(0,(H5102-'2031 forecast'!$C$10))</f>
        <v>1.3247491095274899</v>
      </c>
      <c r="N5102" s="193">
        <f>MAX(0,(I5102-'2031 forecast'!$C$10))</f>
        <v>1.5858811852983257</v>
      </c>
      <c r="O5102" s="193">
        <f>MAX(0,(J5102-'2031 forecast'!$C$10))</f>
        <v>1.8566695034446354</v>
      </c>
      <c r="P5102" s="175">
        <f t="shared" si="816"/>
        <v>2</v>
      </c>
      <c r="Q5102" s="175" t="str">
        <f t="shared" si="817"/>
        <v/>
      </c>
    </row>
    <row r="5103" spans="1:17" s="1" customFormat="1" x14ac:dyDescent="0.3">
      <c r="A5103" s="189">
        <f t="shared" si="815"/>
        <v>44043.458333320967</v>
      </c>
      <c r="B5103" s="190">
        <f t="shared" si="811"/>
        <v>44043</v>
      </c>
      <c r="C5103" s="1">
        <f t="shared" si="812"/>
        <v>11</v>
      </c>
      <c r="D5103" s="191">
        <v>4.6304732892086751</v>
      </c>
      <c r="E5103" s="192">
        <f t="shared" si="813"/>
        <v>1.6078691994484537E-4</v>
      </c>
      <c r="F5103" s="193">
        <f t="shared" si="814"/>
        <v>6.9038623823433873</v>
      </c>
      <c r="G5103" s="193">
        <f t="shared" si="819"/>
        <v>7.1591560619652261</v>
      </c>
      <c r="H5103" s="193">
        <f t="shared" si="819"/>
        <v>7.4238900895032609</v>
      </c>
      <c r="I5103" s="193">
        <f t="shared" si="819"/>
        <v>7.6984135537751639</v>
      </c>
      <c r="J5103" s="193">
        <f t="shared" si="819"/>
        <v>7.983088452339234</v>
      </c>
      <c r="K5103" s="193">
        <f>MAX(0,(F5103-'2031 forecast'!$C$10))</f>
        <v>1.1668623823433872</v>
      </c>
      <c r="L5103" s="193">
        <f>MAX(0,(G5103-'2031 forecast'!$C$10))</f>
        <v>1.422156061965226</v>
      </c>
      <c r="M5103" s="193">
        <f>MAX(0,(H5103-'2031 forecast'!$C$10))</f>
        <v>1.6868900895032608</v>
      </c>
      <c r="N5103" s="193">
        <f>MAX(0,(I5103-'2031 forecast'!$C$10))</f>
        <v>1.9614135537751638</v>
      </c>
      <c r="O5103" s="193">
        <f>MAX(0,(J5103-'2031 forecast'!$C$10))</f>
        <v>2.2460884523392339</v>
      </c>
      <c r="P5103" s="175">
        <f t="shared" si="816"/>
        <v>3</v>
      </c>
      <c r="Q5103" s="175" t="str">
        <f t="shared" si="817"/>
        <v/>
      </c>
    </row>
    <row r="5104" spans="1:17" s="1" customFormat="1" x14ac:dyDescent="0.3">
      <c r="A5104" s="189">
        <f t="shared" si="815"/>
        <v>44043.499999987631</v>
      </c>
      <c r="B5104" s="190">
        <f t="shared" si="811"/>
        <v>44043</v>
      </c>
      <c r="C5104" s="1">
        <f t="shared" si="812"/>
        <v>12</v>
      </c>
      <c r="D5104" s="191">
        <v>4.8262331355817238</v>
      </c>
      <c r="E5104" s="192">
        <f t="shared" si="813"/>
        <v>1.6758441574739167E-4</v>
      </c>
      <c r="F5104" s="193">
        <f t="shared" si="814"/>
        <v>7.1957329871253837</v>
      </c>
      <c r="G5104" s="193">
        <f t="shared" si="819"/>
        <v>7.4618195702759502</v>
      </c>
      <c r="H5104" s="193">
        <f t="shared" si="819"/>
        <v>7.7377456054822593</v>
      </c>
      <c r="I5104" s="193">
        <f t="shared" si="819"/>
        <v>8.0238749397884224</v>
      </c>
      <c r="J5104" s="193">
        <f t="shared" si="819"/>
        <v>8.3205848747145499</v>
      </c>
      <c r="K5104" s="193">
        <f>MAX(0,(F5104-'2031 forecast'!$C$10))</f>
        <v>1.4587329871253836</v>
      </c>
      <c r="L5104" s="193">
        <f>MAX(0,(G5104-'2031 forecast'!$C$10))</f>
        <v>1.7248195702759501</v>
      </c>
      <c r="M5104" s="193">
        <f>MAX(0,(H5104-'2031 forecast'!$C$10))</f>
        <v>2.0007456054822592</v>
      </c>
      <c r="N5104" s="193">
        <f>MAX(0,(I5104-'2031 forecast'!$C$10))</f>
        <v>2.2868749397884223</v>
      </c>
      <c r="O5104" s="193">
        <f>MAX(0,(J5104-'2031 forecast'!$C$10))</f>
        <v>2.5835848747145498</v>
      </c>
      <c r="P5104" s="175">
        <f t="shared" si="816"/>
        <v>4</v>
      </c>
      <c r="Q5104" s="175" t="str">
        <f t="shared" si="817"/>
        <v/>
      </c>
    </row>
    <row r="5105" spans="1:17" s="1" customFormat="1" x14ac:dyDescent="0.3">
      <c r="A5105" s="189">
        <f t="shared" si="815"/>
        <v>44043.541666654295</v>
      </c>
      <c r="B5105" s="190">
        <f t="shared" si="811"/>
        <v>44043</v>
      </c>
      <c r="C5105" s="1">
        <f t="shared" si="812"/>
        <v>13</v>
      </c>
      <c r="D5105" s="191">
        <v>4.863879259884234</v>
      </c>
      <c r="E5105" s="192">
        <f t="shared" si="813"/>
        <v>1.6889162647865059E-4</v>
      </c>
      <c r="F5105" s="193">
        <f t="shared" si="814"/>
        <v>7.2518619495834606</v>
      </c>
      <c r="G5105" s="193">
        <f t="shared" ref="G5105:J5124" si="820">$E5105*G$2</f>
        <v>7.5200240911049372</v>
      </c>
      <c r="H5105" s="193">
        <f t="shared" si="820"/>
        <v>7.7981024354782216</v>
      </c>
      <c r="I5105" s="193">
        <f t="shared" si="820"/>
        <v>8.0864636678678963</v>
      </c>
      <c r="J5105" s="193">
        <f t="shared" si="820"/>
        <v>8.3854880328636501</v>
      </c>
      <c r="K5105" s="193">
        <f>MAX(0,(F5105-'2031 forecast'!$C$10))</f>
        <v>1.5148619495834605</v>
      </c>
      <c r="L5105" s="193">
        <f>MAX(0,(G5105-'2031 forecast'!$C$10))</f>
        <v>1.7830240911049371</v>
      </c>
      <c r="M5105" s="193">
        <f>MAX(0,(H5105-'2031 forecast'!$C$10))</f>
        <v>2.0611024354782215</v>
      </c>
      <c r="N5105" s="193">
        <f>MAX(0,(I5105-'2031 forecast'!$C$10))</f>
        <v>2.3494636678678962</v>
      </c>
      <c r="O5105" s="193">
        <f>MAX(0,(J5105-'2031 forecast'!$C$10))</f>
        <v>2.64848803286365</v>
      </c>
      <c r="P5105" s="175">
        <f t="shared" si="816"/>
        <v>5</v>
      </c>
      <c r="Q5105" s="175" t="str">
        <f t="shared" si="817"/>
        <v/>
      </c>
    </row>
    <row r="5106" spans="1:17" s="1" customFormat="1" x14ac:dyDescent="0.3">
      <c r="A5106" s="189">
        <f t="shared" si="815"/>
        <v>44043.583333320959</v>
      </c>
      <c r="B5106" s="190">
        <f t="shared" si="811"/>
        <v>44043</v>
      </c>
      <c r="C5106" s="1">
        <f t="shared" si="812"/>
        <v>14</v>
      </c>
      <c r="D5106" s="191">
        <v>5.0295222068152761</v>
      </c>
      <c r="E5106" s="192">
        <f t="shared" si="813"/>
        <v>1.7464335369618978E-4</v>
      </c>
      <c r="F5106" s="193">
        <f t="shared" si="814"/>
        <v>7.4988293843989968</v>
      </c>
      <c r="G5106" s="193">
        <f t="shared" si="820"/>
        <v>7.7761239827524733</v>
      </c>
      <c r="H5106" s="193">
        <f t="shared" si="820"/>
        <v>8.0636724874604528</v>
      </c>
      <c r="I5106" s="193">
        <f t="shared" si="820"/>
        <v>8.3618540714175769</v>
      </c>
      <c r="J5106" s="193">
        <f t="shared" si="820"/>
        <v>8.6710619287196895</v>
      </c>
      <c r="K5106" s="193">
        <f>MAX(0,(F5106-'2031 forecast'!$C$10))</f>
        <v>1.7618293843989967</v>
      </c>
      <c r="L5106" s="193">
        <f>MAX(0,(G5106-'2031 forecast'!$C$10))</f>
        <v>2.0391239827524732</v>
      </c>
      <c r="M5106" s="193">
        <f>MAX(0,(H5106-'2031 forecast'!$C$10))</f>
        <v>2.3266724874604527</v>
      </c>
      <c r="N5106" s="193">
        <f>MAX(0,(I5106-'2031 forecast'!$C$10))</f>
        <v>2.6248540714175768</v>
      </c>
      <c r="O5106" s="193">
        <f>MAX(0,(J5106-'2031 forecast'!$C$10))</f>
        <v>2.9340619287196894</v>
      </c>
      <c r="P5106" s="175">
        <f t="shared" si="816"/>
        <v>6</v>
      </c>
      <c r="Q5106" s="175" t="str">
        <f t="shared" si="817"/>
        <v/>
      </c>
    </row>
    <row r="5107" spans="1:17" s="1" customFormat="1" x14ac:dyDescent="0.3">
      <c r="A5107" s="189">
        <f t="shared" si="815"/>
        <v>44043.624999987624</v>
      </c>
      <c r="B5107" s="190">
        <f t="shared" si="811"/>
        <v>44043</v>
      </c>
      <c r="C5107" s="1">
        <f t="shared" si="812"/>
        <v>15</v>
      </c>
      <c r="D5107" s="191">
        <v>5.1725774791648123</v>
      </c>
      <c r="E5107" s="192">
        <f t="shared" si="813"/>
        <v>1.7961075447497362E-4</v>
      </c>
      <c r="F5107" s="193">
        <f t="shared" si="814"/>
        <v>7.712119441739687</v>
      </c>
      <c r="G5107" s="193">
        <f t="shared" si="820"/>
        <v>7.9973011619026186</v>
      </c>
      <c r="H5107" s="193">
        <f t="shared" si="820"/>
        <v>8.2930284414451059</v>
      </c>
      <c r="I5107" s="193">
        <f t="shared" si="820"/>
        <v>8.5996912381195738</v>
      </c>
      <c r="J5107" s="193">
        <f t="shared" si="820"/>
        <v>8.9176939296862674</v>
      </c>
      <c r="K5107" s="193">
        <f>MAX(0,(F5107-'2031 forecast'!$C$10))</f>
        <v>1.9751194417396869</v>
      </c>
      <c r="L5107" s="193">
        <f>MAX(0,(G5107-'2031 forecast'!$C$10))</f>
        <v>2.2603011619026185</v>
      </c>
      <c r="M5107" s="193">
        <f>MAX(0,(H5107-'2031 forecast'!$C$10))</f>
        <v>2.5560284414451058</v>
      </c>
      <c r="N5107" s="193">
        <f>MAX(0,(I5107-'2031 forecast'!$C$10))</f>
        <v>2.8626912381195737</v>
      </c>
      <c r="O5107" s="193">
        <f>MAX(0,(J5107-'2031 forecast'!$C$10))</f>
        <v>3.1806939296862673</v>
      </c>
      <c r="P5107" s="175">
        <f t="shared" si="816"/>
        <v>7</v>
      </c>
      <c r="Q5107" s="175" t="str">
        <f t="shared" si="817"/>
        <v/>
      </c>
    </row>
    <row r="5108" spans="1:17" s="1" customFormat="1" x14ac:dyDescent="0.3">
      <c r="A5108" s="189">
        <f t="shared" si="815"/>
        <v>44043.666666654288</v>
      </c>
      <c r="B5108" s="190">
        <f t="shared" si="811"/>
        <v>44043</v>
      </c>
      <c r="C5108" s="1">
        <f t="shared" si="812"/>
        <v>16</v>
      </c>
      <c r="D5108" s="191">
        <v>5.1123436802807971</v>
      </c>
      <c r="E5108" s="192">
        <f t="shared" si="813"/>
        <v>1.7751921730495938E-4</v>
      </c>
      <c r="F5108" s="193">
        <f t="shared" si="814"/>
        <v>7.6223131018067649</v>
      </c>
      <c r="G5108" s="193">
        <f t="shared" si="820"/>
        <v>7.9041739285762418</v>
      </c>
      <c r="H5108" s="193">
        <f t="shared" si="820"/>
        <v>8.196457513451568</v>
      </c>
      <c r="I5108" s="193">
        <f t="shared" si="820"/>
        <v>8.499549273192418</v>
      </c>
      <c r="J5108" s="193">
        <f t="shared" si="820"/>
        <v>8.8138488766477074</v>
      </c>
      <c r="K5108" s="193">
        <f>MAX(0,(F5108-'2031 forecast'!$C$10))</f>
        <v>1.8853131018067648</v>
      </c>
      <c r="L5108" s="193">
        <f>MAX(0,(G5108-'2031 forecast'!$C$10))</f>
        <v>2.1671739285762417</v>
      </c>
      <c r="M5108" s="193">
        <f>MAX(0,(H5108-'2031 forecast'!$C$10))</f>
        <v>2.4594575134515679</v>
      </c>
      <c r="N5108" s="193">
        <f>MAX(0,(I5108-'2031 forecast'!$C$10))</f>
        <v>2.7625492731924179</v>
      </c>
      <c r="O5108" s="193">
        <f>MAX(0,(J5108-'2031 forecast'!$C$10))</f>
        <v>3.0768488766477073</v>
      </c>
      <c r="P5108" s="175">
        <f t="shared" si="816"/>
        <v>8</v>
      </c>
      <c r="Q5108" s="175" t="str">
        <f t="shared" si="817"/>
        <v/>
      </c>
    </row>
    <row r="5109" spans="1:17" s="1" customFormat="1" x14ac:dyDescent="0.3">
      <c r="A5109" s="189">
        <f t="shared" si="815"/>
        <v>44043.708333320952</v>
      </c>
      <c r="B5109" s="190">
        <f t="shared" si="811"/>
        <v>44043</v>
      </c>
      <c r="C5109" s="1">
        <f t="shared" si="812"/>
        <v>17</v>
      </c>
      <c r="D5109" s="191">
        <v>5.074697555978287</v>
      </c>
      <c r="E5109" s="192">
        <f t="shared" si="813"/>
        <v>1.7621200657370043E-4</v>
      </c>
      <c r="F5109" s="193">
        <f t="shared" si="814"/>
        <v>7.5661841393486871</v>
      </c>
      <c r="G5109" s="193">
        <f t="shared" si="820"/>
        <v>7.8459694077472548</v>
      </c>
      <c r="H5109" s="193">
        <f t="shared" si="820"/>
        <v>8.136100683455604</v>
      </c>
      <c r="I5109" s="193">
        <f t="shared" si="820"/>
        <v>8.4369605451129424</v>
      </c>
      <c r="J5109" s="193">
        <f t="shared" si="820"/>
        <v>8.7489457184986055</v>
      </c>
      <c r="K5109" s="193">
        <f>MAX(0,(F5109-'2031 forecast'!$C$10))</f>
        <v>1.829184139348687</v>
      </c>
      <c r="L5109" s="193">
        <f>MAX(0,(G5109-'2031 forecast'!$C$10))</f>
        <v>2.1089694077472547</v>
      </c>
      <c r="M5109" s="193">
        <f>MAX(0,(H5109-'2031 forecast'!$C$10))</f>
        <v>2.3991006834556039</v>
      </c>
      <c r="N5109" s="193">
        <f>MAX(0,(I5109-'2031 forecast'!$C$10))</f>
        <v>2.6999605451129423</v>
      </c>
      <c r="O5109" s="193">
        <f>MAX(0,(J5109-'2031 forecast'!$C$10))</f>
        <v>3.0119457184986054</v>
      </c>
      <c r="P5109" s="175">
        <f t="shared" si="816"/>
        <v>9</v>
      </c>
      <c r="Q5109" s="175" t="str">
        <f t="shared" si="817"/>
        <v/>
      </c>
    </row>
    <row r="5110" spans="1:17" s="1" customFormat="1" x14ac:dyDescent="0.3">
      <c r="A5110" s="189">
        <f t="shared" si="815"/>
        <v>44043.749999987616</v>
      </c>
      <c r="B5110" s="190">
        <f t="shared" si="811"/>
        <v>44043</v>
      </c>
      <c r="C5110" s="1">
        <f t="shared" si="812"/>
        <v>18</v>
      </c>
      <c r="D5110" s="191">
        <v>4.8864669344657399</v>
      </c>
      <c r="E5110" s="192">
        <f t="shared" si="813"/>
        <v>1.6967595291740594E-4</v>
      </c>
      <c r="F5110" s="193">
        <f t="shared" si="814"/>
        <v>7.2855393270583066</v>
      </c>
      <c r="G5110" s="193">
        <f t="shared" si="820"/>
        <v>7.5549468036023288</v>
      </c>
      <c r="H5110" s="193">
        <f t="shared" si="820"/>
        <v>7.8343165334757989</v>
      </c>
      <c r="I5110" s="193">
        <f t="shared" si="820"/>
        <v>8.1240169047155799</v>
      </c>
      <c r="J5110" s="193">
        <f t="shared" si="820"/>
        <v>8.4244299277531116</v>
      </c>
      <c r="K5110" s="193">
        <f>MAX(0,(F5110-'2031 forecast'!$C$10))</f>
        <v>1.5485393270583065</v>
      </c>
      <c r="L5110" s="193">
        <f>MAX(0,(G5110-'2031 forecast'!$C$10))</f>
        <v>1.8179468036023287</v>
      </c>
      <c r="M5110" s="193">
        <f>MAX(0,(H5110-'2031 forecast'!$C$10))</f>
        <v>2.0973165334757988</v>
      </c>
      <c r="N5110" s="193">
        <f>MAX(0,(I5110-'2031 forecast'!$C$10))</f>
        <v>2.3870169047155798</v>
      </c>
      <c r="O5110" s="193">
        <f>MAX(0,(J5110-'2031 forecast'!$C$10))</f>
        <v>2.6874299277531115</v>
      </c>
      <c r="P5110" s="175">
        <f t="shared" si="816"/>
        <v>10</v>
      </c>
      <c r="Q5110" s="175" t="str">
        <f t="shared" si="817"/>
        <v/>
      </c>
    </row>
    <row r="5111" spans="1:17" s="1" customFormat="1" x14ac:dyDescent="0.3">
      <c r="A5111" s="189">
        <f t="shared" si="815"/>
        <v>44043.791666654281</v>
      </c>
      <c r="B5111" s="190">
        <f t="shared" si="811"/>
        <v>44043</v>
      </c>
      <c r="C5111" s="1">
        <f t="shared" si="812"/>
        <v>19</v>
      </c>
      <c r="D5111" s="191">
        <v>4.8337623604422264</v>
      </c>
      <c r="E5111" s="192">
        <f t="shared" si="813"/>
        <v>1.6784585789364346E-4</v>
      </c>
      <c r="F5111" s="193">
        <f t="shared" si="814"/>
        <v>7.2069587796169996</v>
      </c>
      <c r="G5111" s="193">
        <f t="shared" si="820"/>
        <v>7.4734604744417483</v>
      </c>
      <c r="H5111" s="193">
        <f t="shared" si="820"/>
        <v>7.7498169714814518</v>
      </c>
      <c r="I5111" s="193">
        <f t="shared" si="820"/>
        <v>8.0363926854043175</v>
      </c>
      <c r="J5111" s="193">
        <f t="shared" si="820"/>
        <v>8.333565506344371</v>
      </c>
      <c r="K5111" s="193">
        <f>MAX(0,(F5111-'2031 forecast'!$C$10))</f>
        <v>1.4699587796169995</v>
      </c>
      <c r="L5111" s="193">
        <f>MAX(0,(G5111-'2031 forecast'!$C$10))</f>
        <v>1.7364604744417482</v>
      </c>
      <c r="M5111" s="193">
        <f>MAX(0,(H5111-'2031 forecast'!$C$10))</f>
        <v>2.0128169714814517</v>
      </c>
      <c r="N5111" s="193">
        <f>MAX(0,(I5111-'2031 forecast'!$C$10))</f>
        <v>2.2993926854043174</v>
      </c>
      <c r="O5111" s="193">
        <f>MAX(0,(J5111-'2031 forecast'!$C$10))</f>
        <v>2.5965655063443709</v>
      </c>
      <c r="P5111" s="175">
        <f t="shared" si="816"/>
        <v>11</v>
      </c>
      <c r="Q5111" s="175" t="str">
        <f t="shared" si="817"/>
        <v/>
      </c>
    </row>
    <row r="5112" spans="1:17" s="1" customFormat="1" x14ac:dyDescent="0.3">
      <c r="A5112" s="189">
        <f t="shared" si="815"/>
        <v>44043.833333320945</v>
      </c>
      <c r="B5112" s="190">
        <f t="shared" si="811"/>
        <v>44043</v>
      </c>
      <c r="C5112" s="1">
        <f t="shared" si="812"/>
        <v>20</v>
      </c>
      <c r="D5112" s="191">
        <v>4.4798887919986363</v>
      </c>
      <c r="E5112" s="192">
        <f t="shared" si="813"/>
        <v>1.5555807701980975E-4</v>
      </c>
      <c r="F5112" s="193">
        <f t="shared" si="814"/>
        <v>6.6793465325110821</v>
      </c>
      <c r="G5112" s="193">
        <f t="shared" si="820"/>
        <v>6.9263379786492836</v>
      </c>
      <c r="H5112" s="193">
        <f t="shared" si="820"/>
        <v>7.1824627695194145</v>
      </c>
      <c r="I5112" s="193">
        <f t="shared" si="820"/>
        <v>7.4480586414572727</v>
      </c>
      <c r="J5112" s="193">
        <f t="shared" si="820"/>
        <v>7.7234758197428359</v>
      </c>
      <c r="K5112" s="193">
        <f>MAX(0,(F5112-'2031 forecast'!$C$10))</f>
        <v>0.94234653251108202</v>
      </c>
      <c r="L5112" s="193">
        <f>MAX(0,(G5112-'2031 forecast'!$C$10))</f>
        <v>1.1893379786492835</v>
      </c>
      <c r="M5112" s="193">
        <f>MAX(0,(H5112-'2031 forecast'!$C$10))</f>
        <v>1.4454627695194144</v>
      </c>
      <c r="N5112" s="193">
        <f>MAX(0,(I5112-'2031 forecast'!$C$10))</f>
        <v>1.7110586414572726</v>
      </c>
      <c r="O5112" s="193">
        <f>MAX(0,(J5112-'2031 forecast'!$C$10))</f>
        <v>1.9864758197428358</v>
      </c>
      <c r="P5112" s="175">
        <f t="shared" si="816"/>
        <v>12</v>
      </c>
      <c r="Q5112" s="175" t="str">
        <f t="shared" si="817"/>
        <v/>
      </c>
    </row>
    <row r="5113" spans="1:17" s="1" customFormat="1" x14ac:dyDescent="0.3">
      <c r="A5113" s="189">
        <f t="shared" si="815"/>
        <v>44043.874999987609</v>
      </c>
      <c r="B5113" s="190">
        <f t="shared" si="811"/>
        <v>44043</v>
      </c>
      <c r="C5113" s="1">
        <f t="shared" si="812"/>
        <v>21</v>
      </c>
      <c r="D5113" s="191">
        <v>4.1937782472995639</v>
      </c>
      <c r="E5113" s="192">
        <f t="shared" si="813"/>
        <v>1.4562327546224207E-4</v>
      </c>
      <c r="F5113" s="193">
        <f t="shared" si="814"/>
        <v>6.2527664178297018</v>
      </c>
      <c r="G5113" s="193">
        <f t="shared" si="820"/>
        <v>6.4839836203489938</v>
      </c>
      <c r="H5113" s="193">
        <f t="shared" si="820"/>
        <v>6.7237508615501076</v>
      </c>
      <c r="I5113" s="193">
        <f t="shared" si="820"/>
        <v>6.9723843080532788</v>
      </c>
      <c r="J5113" s="193">
        <f t="shared" si="820"/>
        <v>7.2302118178096801</v>
      </c>
      <c r="K5113" s="193">
        <f>MAX(0,(F5113-'2031 forecast'!$C$10))</f>
        <v>0.51576641782970167</v>
      </c>
      <c r="L5113" s="193">
        <f>MAX(0,(G5113-'2031 forecast'!$C$10))</f>
        <v>0.74698362034899368</v>
      </c>
      <c r="M5113" s="193">
        <f>MAX(0,(H5113-'2031 forecast'!$C$10))</f>
        <v>0.98675086155010749</v>
      </c>
      <c r="N5113" s="193">
        <f>MAX(0,(I5113-'2031 forecast'!$C$10))</f>
        <v>1.2353843080532787</v>
      </c>
      <c r="O5113" s="193">
        <f>MAX(0,(J5113-'2031 forecast'!$C$10))</f>
        <v>1.49321181780968</v>
      </c>
      <c r="P5113" s="175">
        <f t="shared" si="816"/>
        <v>13</v>
      </c>
      <c r="Q5113" s="175">
        <f t="shared" si="817"/>
        <v>13</v>
      </c>
    </row>
    <row r="5114" spans="1:17" s="1" customFormat="1" x14ac:dyDescent="0.3">
      <c r="A5114" s="189">
        <f t="shared" si="815"/>
        <v>44043.916666654273</v>
      </c>
      <c r="B5114" s="190">
        <f t="shared" si="811"/>
        <v>44043</v>
      </c>
      <c r="C5114" s="1">
        <f t="shared" si="812"/>
        <v>22</v>
      </c>
      <c r="D5114" s="191">
        <v>3.8097877794139663</v>
      </c>
      <c r="E5114" s="192">
        <f t="shared" si="813"/>
        <v>1.3228972600340123E-4</v>
      </c>
      <c r="F5114" s="193">
        <f t="shared" si="814"/>
        <v>5.6802510007573233</v>
      </c>
      <c r="G5114" s="193">
        <f t="shared" si="820"/>
        <v>5.8902975078933402</v>
      </c>
      <c r="H5114" s="193">
        <f t="shared" si="820"/>
        <v>6.1081111955913006</v>
      </c>
      <c r="I5114" s="193">
        <f t="shared" si="820"/>
        <v>6.3339792816426552</v>
      </c>
      <c r="J5114" s="193">
        <f t="shared" si="820"/>
        <v>6.5681996046888651</v>
      </c>
      <c r="K5114" s="193">
        <f>MAX(0,(F5114-'2031 forecast'!$C$10))</f>
        <v>0</v>
      </c>
      <c r="L5114" s="193">
        <f>MAX(0,(G5114-'2031 forecast'!$C$10))</f>
        <v>0.15329750789334007</v>
      </c>
      <c r="M5114" s="193">
        <f>MAX(0,(H5114-'2031 forecast'!$C$10))</f>
        <v>0.37111119559130046</v>
      </c>
      <c r="N5114" s="193">
        <f>MAX(0,(I5114-'2031 forecast'!$C$10))</f>
        <v>0.59697928164265512</v>
      </c>
      <c r="O5114" s="193">
        <f>MAX(0,(J5114-'2031 forecast'!$C$10))</f>
        <v>0.831199604688865</v>
      </c>
      <c r="P5114" s="175" t="str">
        <f t="shared" si="816"/>
        <v/>
      </c>
      <c r="Q5114" s="175" t="str">
        <f t="shared" si="817"/>
        <v/>
      </c>
    </row>
    <row r="5115" spans="1:17" s="1" customFormat="1" x14ac:dyDescent="0.3">
      <c r="A5115" s="189">
        <f t="shared" si="815"/>
        <v>44043.958333320938</v>
      </c>
      <c r="B5115" s="190">
        <f t="shared" si="811"/>
        <v>44043</v>
      </c>
      <c r="C5115" s="1">
        <f t="shared" si="812"/>
        <v>23</v>
      </c>
      <c r="D5115" s="191">
        <v>3.4107388618073653</v>
      </c>
      <c r="E5115" s="192">
        <f t="shared" si="813"/>
        <v>1.1843329225205683E-4</v>
      </c>
      <c r="F5115" s="193">
        <f t="shared" si="814"/>
        <v>5.0852839987017147</v>
      </c>
      <c r="G5115" s="193">
        <f t="shared" si="820"/>
        <v>5.273329587106093</v>
      </c>
      <c r="H5115" s="193">
        <f t="shared" si="820"/>
        <v>5.4683287976341086</v>
      </c>
      <c r="I5115" s="193">
        <f t="shared" si="820"/>
        <v>5.6705387640002431</v>
      </c>
      <c r="J5115" s="193">
        <f t="shared" si="820"/>
        <v>5.8802261283084114</v>
      </c>
      <c r="K5115" s="193">
        <f>MAX(0,(F5115-'2031 forecast'!$C$10))</f>
        <v>0</v>
      </c>
      <c r="L5115" s="193">
        <f>MAX(0,(G5115-'2031 forecast'!$C$10))</f>
        <v>0</v>
      </c>
      <c r="M5115" s="193">
        <f>MAX(0,(H5115-'2031 forecast'!$C$10))</f>
        <v>0</v>
      </c>
      <c r="N5115" s="193">
        <f>MAX(0,(I5115-'2031 forecast'!$C$10))</f>
        <v>0</v>
      </c>
      <c r="O5115" s="193">
        <f>MAX(0,(J5115-'2031 forecast'!$C$10))</f>
        <v>0.1432261283084113</v>
      </c>
      <c r="P5115" s="175" t="str">
        <f t="shared" si="816"/>
        <v/>
      </c>
      <c r="Q5115" s="175" t="str">
        <f t="shared" si="817"/>
        <v/>
      </c>
    </row>
    <row r="5116" spans="1:17" s="1" customFormat="1" x14ac:dyDescent="0.3">
      <c r="A5116" s="189">
        <f t="shared" si="815"/>
        <v>44043.999999987602</v>
      </c>
      <c r="B5116" s="190">
        <f t="shared" si="811"/>
        <v>44043</v>
      </c>
      <c r="C5116" s="1">
        <f t="shared" si="812"/>
        <v>0</v>
      </c>
      <c r="D5116" s="191">
        <v>2.9062807961537369</v>
      </c>
      <c r="E5116" s="192">
        <f t="shared" si="813"/>
        <v>1.0091666845318749E-4</v>
      </c>
      <c r="F5116" s="193">
        <f t="shared" si="814"/>
        <v>4.3331559017634911</v>
      </c>
      <c r="G5116" s="193">
        <f t="shared" si="820"/>
        <v>4.4933890079976857</v>
      </c>
      <c r="H5116" s="193">
        <f t="shared" si="820"/>
        <v>4.659547275688225</v>
      </c>
      <c r="I5116" s="193">
        <f t="shared" si="820"/>
        <v>4.8318498077353054</v>
      </c>
      <c r="J5116" s="193">
        <f t="shared" si="820"/>
        <v>5.0105238091104782</v>
      </c>
      <c r="K5116" s="193">
        <f>MAX(0,(F5116-'2031 forecast'!$C$10))</f>
        <v>0</v>
      </c>
      <c r="L5116" s="193">
        <f>MAX(0,(G5116-'2031 forecast'!$C$10))</f>
        <v>0</v>
      </c>
      <c r="M5116" s="193">
        <f>MAX(0,(H5116-'2031 forecast'!$C$10))</f>
        <v>0</v>
      </c>
      <c r="N5116" s="193">
        <f>MAX(0,(I5116-'2031 forecast'!$C$10))</f>
        <v>0</v>
      </c>
      <c r="O5116" s="193">
        <f>MAX(0,(J5116-'2031 forecast'!$C$10))</f>
        <v>0</v>
      </c>
      <c r="P5116" s="175" t="str">
        <f t="shared" si="816"/>
        <v/>
      </c>
      <c r="Q5116" s="175" t="str">
        <f t="shared" si="817"/>
        <v/>
      </c>
    </row>
    <row r="5117" spans="1:17" s="1" customFormat="1" x14ac:dyDescent="0.3">
      <c r="A5117" s="189">
        <f t="shared" si="815"/>
        <v>44044.041666654266</v>
      </c>
      <c r="B5117" s="190">
        <f t="shared" si="811"/>
        <v>44044</v>
      </c>
      <c r="C5117" s="1">
        <f t="shared" si="812"/>
        <v>1</v>
      </c>
      <c r="D5117" s="191">
        <v>2.9062807961537369</v>
      </c>
      <c r="E5117" s="192">
        <f t="shared" si="813"/>
        <v>1.0091666845318749E-4</v>
      </c>
      <c r="F5117" s="193">
        <f t="shared" si="814"/>
        <v>4.3331559017634911</v>
      </c>
      <c r="G5117" s="193">
        <f t="shared" si="820"/>
        <v>4.4933890079976857</v>
      </c>
      <c r="H5117" s="193">
        <f t="shared" si="820"/>
        <v>4.659547275688225</v>
      </c>
      <c r="I5117" s="193">
        <f t="shared" si="820"/>
        <v>4.8318498077353054</v>
      </c>
      <c r="J5117" s="193">
        <f t="shared" si="820"/>
        <v>5.0105238091104782</v>
      </c>
      <c r="K5117" s="193">
        <f>MAX(0,(F5117-'2031 forecast'!$C$10))</f>
        <v>0</v>
      </c>
      <c r="L5117" s="193">
        <f>MAX(0,(G5117-'2031 forecast'!$C$10))</f>
        <v>0</v>
      </c>
      <c r="M5117" s="193">
        <f>MAX(0,(H5117-'2031 forecast'!$C$10))</f>
        <v>0</v>
      </c>
      <c r="N5117" s="193">
        <f>MAX(0,(I5117-'2031 forecast'!$C$10))</f>
        <v>0</v>
      </c>
      <c r="O5117" s="193">
        <f>MAX(0,(J5117-'2031 forecast'!$C$10))</f>
        <v>0</v>
      </c>
      <c r="P5117" s="175" t="str">
        <f t="shared" si="816"/>
        <v/>
      </c>
      <c r="Q5117" s="175" t="str">
        <f t="shared" si="817"/>
        <v/>
      </c>
    </row>
    <row r="5118" spans="1:17" s="1" customFormat="1" x14ac:dyDescent="0.3">
      <c r="A5118" s="189">
        <f t="shared" si="815"/>
        <v>44044.08333332093</v>
      </c>
      <c r="B5118" s="190">
        <f t="shared" si="811"/>
        <v>44044</v>
      </c>
      <c r="C5118" s="1">
        <f t="shared" si="812"/>
        <v>2</v>
      </c>
      <c r="D5118" s="191">
        <v>2.8159300978277146</v>
      </c>
      <c r="E5118" s="192">
        <f t="shared" si="813"/>
        <v>9.7779362698166138E-5</v>
      </c>
      <c r="F5118" s="193">
        <f t="shared" si="814"/>
        <v>4.1984463918641088</v>
      </c>
      <c r="G5118" s="193">
        <f t="shared" si="820"/>
        <v>4.3536981580081218</v>
      </c>
      <c r="H5118" s="193">
        <f t="shared" si="820"/>
        <v>4.5146908836979183</v>
      </c>
      <c r="I5118" s="193">
        <f t="shared" si="820"/>
        <v>4.6816368603445717</v>
      </c>
      <c r="J5118" s="193">
        <f t="shared" si="820"/>
        <v>4.8547562295526401</v>
      </c>
      <c r="K5118" s="193">
        <f>MAX(0,(F5118-'2031 forecast'!$C$10))</f>
        <v>0</v>
      </c>
      <c r="L5118" s="193">
        <f>MAX(0,(G5118-'2031 forecast'!$C$10))</f>
        <v>0</v>
      </c>
      <c r="M5118" s="193">
        <f>MAX(0,(H5118-'2031 forecast'!$C$10))</f>
        <v>0</v>
      </c>
      <c r="N5118" s="193">
        <f>MAX(0,(I5118-'2031 forecast'!$C$10))</f>
        <v>0</v>
      </c>
      <c r="O5118" s="193">
        <f>MAX(0,(J5118-'2031 forecast'!$C$10))</f>
        <v>0</v>
      </c>
      <c r="P5118" s="175" t="str">
        <f t="shared" si="816"/>
        <v/>
      </c>
      <c r="Q5118" s="175" t="str">
        <f t="shared" si="817"/>
        <v/>
      </c>
    </row>
    <row r="5119" spans="1:17" s="1" customFormat="1" x14ac:dyDescent="0.3">
      <c r="A5119" s="189">
        <f t="shared" si="815"/>
        <v>44044.124999987594</v>
      </c>
      <c r="B5119" s="190">
        <f t="shared" si="811"/>
        <v>44044</v>
      </c>
      <c r="C5119" s="1">
        <f t="shared" si="812"/>
        <v>3</v>
      </c>
      <c r="D5119" s="191">
        <v>2.6804040503386801</v>
      </c>
      <c r="E5119" s="192">
        <f t="shared" si="813"/>
        <v>9.3073404065634069E-5</v>
      </c>
      <c r="F5119" s="193">
        <f t="shared" si="814"/>
        <v>3.9963821270150337</v>
      </c>
      <c r="G5119" s="193">
        <f t="shared" si="820"/>
        <v>4.1441618830237728</v>
      </c>
      <c r="H5119" s="193">
        <f t="shared" si="820"/>
        <v>4.2974062957124568</v>
      </c>
      <c r="I5119" s="193">
        <f t="shared" si="820"/>
        <v>4.456317439258469</v>
      </c>
      <c r="J5119" s="193">
        <f t="shared" si="820"/>
        <v>4.6211048602158815</v>
      </c>
      <c r="K5119" s="193">
        <f>MAX(0,(F5119-'2031 forecast'!$C$10))</f>
        <v>0</v>
      </c>
      <c r="L5119" s="193">
        <f>MAX(0,(G5119-'2031 forecast'!$C$10))</f>
        <v>0</v>
      </c>
      <c r="M5119" s="193">
        <f>MAX(0,(H5119-'2031 forecast'!$C$10))</f>
        <v>0</v>
      </c>
      <c r="N5119" s="193">
        <f>MAX(0,(I5119-'2031 forecast'!$C$10))</f>
        <v>0</v>
      </c>
      <c r="O5119" s="193">
        <f>MAX(0,(J5119-'2031 forecast'!$C$10))</f>
        <v>0</v>
      </c>
      <c r="P5119" s="175" t="str">
        <f t="shared" si="816"/>
        <v/>
      </c>
      <c r="Q5119" s="175" t="str">
        <f t="shared" si="817"/>
        <v/>
      </c>
    </row>
    <row r="5120" spans="1:17" s="1" customFormat="1" x14ac:dyDescent="0.3">
      <c r="A5120" s="189">
        <f t="shared" si="815"/>
        <v>44044.166666654259</v>
      </c>
      <c r="B5120" s="190">
        <f t="shared" si="811"/>
        <v>44044</v>
      </c>
      <c r="C5120" s="1">
        <f t="shared" si="812"/>
        <v>4</v>
      </c>
      <c r="D5120" s="191">
        <v>2.6201702514546645</v>
      </c>
      <c r="E5120" s="192">
        <f t="shared" si="813"/>
        <v>9.0981866895619812E-5</v>
      </c>
      <c r="F5120" s="193">
        <f t="shared" si="814"/>
        <v>3.9065757870821116</v>
      </c>
      <c r="G5120" s="193">
        <f t="shared" si="820"/>
        <v>4.0510346496973959</v>
      </c>
      <c r="H5120" s="193">
        <f t="shared" si="820"/>
        <v>4.2008353677189181</v>
      </c>
      <c r="I5120" s="193">
        <f t="shared" si="820"/>
        <v>4.3561754743313124</v>
      </c>
      <c r="J5120" s="193">
        <f t="shared" si="820"/>
        <v>4.5172598071773225</v>
      </c>
      <c r="K5120" s="193">
        <f>MAX(0,(F5120-'2031 forecast'!$C$10))</f>
        <v>0</v>
      </c>
      <c r="L5120" s="193">
        <f>MAX(0,(G5120-'2031 forecast'!$C$10))</f>
        <v>0</v>
      </c>
      <c r="M5120" s="193">
        <f>MAX(0,(H5120-'2031 forecast'!$C$10))</f>
        <v>0</v>
      </c>
      <c r="N5120" s="193">
        <f>MAX(0,(I5120-'2031 forecast'!$C$10))</f>
        <v>0</v>
      </c>
      <c r="O5120" s="193">
        <f>MAX(0,(J5120-'2031 forecast'!$C$10))</f>
        <v>0</v>
      </c>
      <c r="P5120" s="175" t="str">
        <f t="shared" si="816"/>
        <v/>
      </c>
      <c r="Q5120" s="175" t="str">
        <f t="shared" si="817"/>
        <v/>
      </c>
    </row>
    <row r="5121" spans="1:17" s="1" customFormat="1" x14ac:dyDescent="0.3">
      <c r="A5121" s="189">
        <f t="shared" si="815"/>
        <v>44044.208333320923</v>
      </c>
      <c r="B5121" s="190">
        <f t="shared" si="811"/>
        <v>44044</v>
      </c>
      <c r="C5121" s="1">
        <f t="shared" si="812"/>
        <v>5</v>
      </c>
      <c r="D5121" s="191">
        <v>2.6126410265941633</v>
      </c>
      <c r="E5121" s="192">
        <f t="shared" si="813"/>
        <v>9.0720424749368055E-5</v>
      </c>
      <c r="F5121" s="193">
        <f t="shared" si="814"/>
        <v>3.895349994590497</v>
      </c>
      <c r="G5121" s="193">
        <f t="shared" si="820"/>
        <v>4.0393937455315996</v>
      </c>
      <c r="H5121" s="193">
        <f t="shared" si="820"/>
        <v>4.1887640017197265</v>
      </c>
      <c r="I5121" s="193">
        <f t="shared" si="820"/>
        <v>4.343657728715419</v>
      </c>
      <c r="J5121" s="193">
        <f t="shared" si="820"/>
        <v>4.5042791755475031</v>
      </c>
      <c r="K5121" s="193">
        <f>MAX(0,(F5121-'2031 forecast'!$C$10))</f>
        <v>0</v>
      </c>
      <c r="L5121" s="193">
        <f>MAX(0,(G5121-'2031 forecast'!$C$10))</f>
        <v>0</v>
      </c>
      <c r="M5121" s="193">
        <f>MAX(0,(H5121-'2031 forecast'!$C$10))</f>
        <v>0</v>
      </c>
      <c r="N5121" s="193">
        <f>MAX(0,(I5121-'2031 forecast'!$C$10))</f>
        <v>0</v>
      </c>
      <c r="O5121" s="193">
        <f>MAX(0,(J5121-'2031 forecast'!$C$10))</f>
        <v>0</v>
      </c>
      <c r="P5121" s="175" t="str">
        <f t="shared" si="816"/>
        <v/>
      </c>
      <c r="Q5121" s="175" t="str">
        <f t="shared" si="817"/>
        <v/>
      </c>
    </row>
    <row r="5122" spans="1:17" s="1" customFormat="1" x14ac:dyDescent="0.3">
      <c r="A5122" s="189">
        <f t="shared" si="815"/>
        <v>44044.249999987587</v>
      </c>
      <c r="B5122" s="190">
        <f t="shared" si="811"/>
        <v>44044</v>
      </c>
      <c r="C5122" s="1">
        <f t="shared" si="812"/>
        <v>6</v>
      </c>
      <c r="D5122" s="191">
        <v>2.6201702514546645</v>
      </c>
      <c r="E5122" s="192">
        <f t="shared" si="813"/>
        <v>9.0981866895619812E-5</v>
      </c>
      <c r="F5122" s="193">
        <f t="shared" si="814"/>
        <v>3.9065757870821116</v>
      </c>
      <c r="G5122" s="193">
        <f t="shared" si="820"/>
        <v>4.0510346496973959</v>
      </c>
      <c r="H5122" s="193">
        <f t="shared" si="820"/>
        <v>4.2008353677189181</v>
      </c>
      <c r="I5122" s="193">
        <f t="shared" si="820"/>
        <v>4.3561754743313124</v>
      </c>
      <c r="J5122" s="193">
        <f t="shared" si="820"/>
        <v>4.5172598071773225</v>
      </c>
      <c r="K5122" s="193">
        <f>MAX(0,(F5122-'2031 forecast'!$C$10))</f>
        <v>0</v>
      </c>
      <c r="L5122" s="193">
        <f>MAX(0,(G5122-'2031 forecast'!$C$10))</f>
        <v>0</v>
      </c>
      <c r="M5122" s="193">
        <f>MAX(0,(H5122-'2031 forecast'!$C$10))</f>
        <v>0</v>
      </c>
      <c r="N5122" s="193">
        <f>MAX(0,(I5122-'2031 forecast'!$C$10))</f>
        <v>0</v>
      </c>
      <c r="O5122" s="193">
        <f>MAX(0,(J5122-'2031 forecast'!$C$10))</f>
        <v>0</v>
      </c>
      <c r="P5122" s="175" t="str">
        <f t="shared" si="816"/>
        <v/>
      </c>
      <c r="Q5122" s="175" t="str">
        <f t="shared" si="817"/>
        <v/>
      </c>
    </row>
    <row r="5123" spans="1:17" s="1" customFormat="1" x14ac:dyDescent="0.3">
      <c r="A5123" s="189">
        <f t="shared" si="815"/>
        <v>44044.291666654251</v>
      </c>
      <c r="B5123" s="190">
        <f t="shared" si="811"/>
        <v>44044</v>
      </c>
      <c r="C5123" s="1">
        <f t="shared" si="812"/>
        <v>7</v>
      </c>
      <c r="D5123" s="191">
        <v>2.8836931215722315</v>
      </c>
      <c r="E5123" s="192">
        <f t="shared" si="813"/>
        <v>1.0013234201443215E-4</v>
      </c>
      <c r="F5123" s="193">
        <f t="shared" si="814"/>
        <v>4.299478524288646</v>
      </c>
      <c r="G5123" s="193">
        <f t="shared" si="820"/>
        <v>4.4584662955002949</v>
      </c>
      <c r="H5123" s="193">
        <f t="shared" si="820"/>
        <v>4.6233331776906477</v>
      </c>
      <c r="I5123" s="193">
        <f t="shared" si="820"/>
        <v>4.7942965708876226</v>
      </c>
      <c r="J5123" s="193">
        <f t="shared" si="820"/>
        <v>4.9715819142210185</v>
      </c>
      <c r="K5123" s="193">
        <f>MAX(0,(F5123-'2031 forecast'!$C$10))</f>
        <v>0</v>
      </c>
      <c r="L5123" s="193">
        <f>MAX(0,(G5123-'2031 forecast'!$C$10))</f>
        <v>0</v>
      </c>
      <c r="M5123" s="193">
        <f>MAX(0,(H5123-'2031 forecast'!$C$10))</f>
        <v>0</v>
      </c>
      <c r="N5123" s="193">
        <f>MAX(0,(I5123-'2031 forecast'!$C$10))</f>
        <v>0</v>
      </c>
      <c r="O5123" s="193">
        <f>MAX(0,(J5123-'2031 forecast'!$C$10))</f>
        <v>0</v>
      </c>
      <c r="P5123" s="175" t="str">
        <f t="shared" si="816"/>
        <v/>
      </c>
      <c r="Q5123" s="175" t="str">
        <f t="shared" si="817"/>
        <v/>
      </c>
    </row>
    <row r="5124" spans="1:17" s="1" customFormat="1" x14ac:dyDescent="0.3">
      <c r="A5124" s="189">
        <f t="shared" si="815"/>
        <v>44044.333333320916</v>
      </c>
      <c r="B5124" s="190">
        <f t="shared" si="811"/>
        <v>44044</v>
      </c>
      <c r="C5124" s="1">
        <f t="shared" si="812"/>
        <v>8</v>
      </c>
      <c r="D5124" s="191">
        <v>3.2676835894578291</v>
      </c>
      <c r="E5124" s="192">
        <f t="shared" si="813"/>
        <v>1.1346589147327299E-4</v>
      </c>
      <c r="F5124" s="193">
        <f t="shared" si="814"/>
        <v>4.8719939413610245</v>
      </c>
      <c r="G5124" s="193">
        <f t="shared" si="820"/>
        <v>5.0521524079559477</v>
      </c>
      <c r="H5124" s="193">
        <f t="shared" si="820"/>
        <v>5.2389728436494556</v>
      </c>
      <c r="I5124" s="193">
        <f t="shared" si="820"/>
        <v>5.4327015972982462</v>
      </c>
      <c r="J5124" s="193">
        <f t="shared" si="820"/>
        <v>5.6335941273418335</v>
      </c>
      <c r="K5124" s="193">
        <f>MAX(0,(F5124-'2031 forecast'!$C$10))</f>
        <v>0</v>
      </c>
      <c r="L5124" s="193">
        <f>MAX(0,(G5124-'2031 forecast'!$C$10))</f>
        <v>0</v>
      </c>
      <c r="M5124" s="193">
        <f>MAX(0,(H5124-'2031 forecast'!$C$10))</f>
        <v>0</v>
      </c>
      <c r="N5124" s="193">
        <f>MAX(0,(I5124-'2031 forecast'!$C$10))</f>
        <v>0</v>
      </c>
      <c r="O5124" s="193">
        <f>MAX(0,(J5124-'2031 forecast'!$C$10))</f>
        <v>0</v>
      </c>
      <c r="P5124" s="175" t="str">
        <f t="shared" si="816"/>
        <v/>
      </c>
      <c r="Q5124" s="175" t="str">
        <f t="shared" si="817"/>
        <v/>
      </c>
    </row>
    <row r="5125" spans="1:17" s="1" customFormat="1" x14ac:dyDescent="0.3">
      <c r="A5125" s="189">
        <f t="shared" si="815"/>
        <v>44044.37499998758</v>
      </c>
      <c r="B5125" s="190">
        <f t="shared" ref="B5125:B5188" si="821">INT(A5125)</f>
        <v>44044</v>
      </c>
      <c r="C5125" s="1">
        <f t="shared" ref="C5125:C5188" si="822">HOUR(A5125)</f>
        <v>9</v>
      </c>
      <c r="D5125" s="191">
        <v>3.6667325070644305</v>
      </c>
      <c r="E5125" s="192">
        <f t="shared" ref="E5125:E5188" si="823">D5125/SUM($D$4:$D$8763)</f>
        <v>1.2732232522461739E-4</v>
      </c>
      <c r="F5125" s="193">
        <f t="shared" ref="F5125:F5188" si="824">E5125*$F$2</f>
        <v>5.4669609434166331</v>
      </c>
      <c r="G5125" s="193">
        <f t="shared" ref="G5125:J5144" si="825">$E5125*G$2</f>
        <v>5.6691203287431948</v>
      </c>
      <c r="H5125" s="193">
        <f t="shared" si="825"/>
        <v>5.8787552416066466</v>
      </c>
      <c r="I5125" s="193">
        <f t="shared" si="825"/>
        <v>6.0961421149406583</v>
      </c>
      <c r="J5125" s="193">
        <f t="shared" si="825"/>
        <v>6.3215676037222872</v>
      </c>
      <c r="K5125" s="193">
        <f>MAX(0,(F5125-'2031 forecast'!$C$10))</f>
        <v>0</v>
      </c>
      <c r="L5125" s="193">
        <f>MAX(0,(G5125-'2031 forecast'!$C$10))</f>
        <v>0</v>
      </c>
      <c r="M5125" s="193">
        <f>MAX(0,(H5125-'2031 forecast'!$C$10))</f>
        <v>0.14175524160664654</v>
      </c>
      <c r="N5125" s="193">
        <f>MAX(0,(I5125-'2031 forecast'!$C$10))</f>
        <v>0.35914211494065817</v>
      </c>
      <c r="O5125" s="193">
        <f>MAX(0,(J5125-'2031 forecast'!$C$10))</f>
        <v>0.58456760372228711</v>
      </c>
      <c r="P5125" s="175" t="str">
        <f t="shared" si="816"/>
        <v/>
      </c>
      <c r="Q5125" s="175" t="str">
        <f t="shared" si="817"/>
        <v/>
      </c>
    </row>
    <row r="5126" spans="1:17" s="1" customFormat="1" x14ac:dyDescent="0.3">
      <c r="A5126" s="189">
        <f t="shared" ref="A5126:A5189" si="826">A5125 + TIME(1,0,0)</f>
        <v>44044.416666654244</v>
      </c>
      <c r="B5126" s="190">
        <f t="shared" si="821"/>
        <v>44044</v>
      </c>
      <c r="C5126" s="1">
        <f t="shared" si="822"/>
        <v>10</v>
      </c>
      <c r="D5126" s="191">
        <v>4.171190572718058</v>
      </c>
      <c r="E5126" s="192">
        <f t="shared" si="823"/>
        <v>1.4483894902348672E-4</v>
      </c>
      <c r="F5126" s="193">
        <f t="shared" si="824"/>
        <v>6.2190890403548558</v>
      </c>
      <c r="G5126" s="193">
        <f t="shared" si="825"/>
        <v>6.4490609078516021</v>
      </c>
      <c r="H5126" s="193">
        <f t="shared" si="825"/>
        <v>6.6875367635525302</v>
      </c>
      <c r="I5126" s="193">
        <f t="shared" si="825"/>
        <v>6.9348310712055952</v>
      </c>
      <c r="J5126" s="193">
        <f t="shared" si="825"/>
        <v>7.1912699229202204</v>
      </c>
      <c r="K5126" s="193">
        <f>MAX(0,(F5126-'2031 forecast'!$C$10))</f>
        <v>0.48208904035485567</v>
      </c>
      <c r="L5126" s="193">
        <f>MAX(0,(G5126-'2031 forecast'!$C$10))</f>
        <v>0.71206090785160203</v>
      </c>
      <c r="M5126" s="193">
        <f>MAX(0,(H5126-'2031 forecast'!$C$10))</f>
        <v>0.95053676355253014</v>
      </c>
      <c r="N5126" s="193">
        <f>MAX(0,(I5126-'2031 forecast'!$C$10))</f>
        <v>1.1978310712055951</v>
      </c>
      <c r="O5126" s="193">
        <f>MAX(0,(J5126-'2031 forecast'!$C$10))</f>
        <v>1.4542699229202203</v>
      </c>
      <c r="P5126" s="175">
        <f t="shared" ref="P5126:P5189" si="827">IF(K5126&gt;0,IF(K5125&gt;0,P5125+1,1),"")</f>
        <v>1</v>
      </c>
      <c r="Q5126" s="175" t="str">
        <f t="shared" ref="Q5126:Q5189" si="828">IF(AND(K5126&gt;0,K5127=0),P5126,"")</f>
        <v/>
      </c>
    </row>
    <row r="5127" spans="1:17" s="1" customFormat="1" x14ac:dyDescent="0.3">
      <c r="A5127" s="189">
        <f t="shared" si="826"/>
        <v>44044.458333320908</v>
      </c>
      <c r="B5127" s="190">
        <f t="shared" si="821"/>
        <v>44044</v>
      </c>
      <c r="C5127" s="1">
        <f t="shared" si="822"/>
        <v>11</v>
      </c>
      <c r="D5127" s="191">
        <v>4.5627102654641574</v>
      </c>
      <c r="E5127" s="192">
        <f t="shared" si="823"/>
        <v>1.5843394062857935E-4</v>
      </c>
      <c r="F5127" s="193">
        <f t="shared" si="824"/>
        <v>6.8028302499188502</v>
      </c>
      <c r="G5127" s="193">
        <f t="shared" si="825"/>
        <v>7.0543879244730521</v>
      </c>
      <c r="H5127" s="193">
        <f t="shared" si="825"/>
        <v>7.3152477955105297</v>
      </c>
      <c r="I5127" s="193">
        <f t="shared" si="825"/>
        <v>7.585753843232113</v>
      </c>
      <c r="J5127" s="193">
        <f t="shared" si="825"/>
        <v>7.8662627676708547</v>
      </c>
      <c r="K5127" s="193">
        <f>MAX(0,(F5127-'2031 forecast'!$C$10))</f>
        <v>1.0658302499188501</v>
      </c>
      <c r="L5127" s="193">
        <f>MAX(0,(G5127-'2031 forecast'!$C$10))</f>
        <v>1.317387924473052</v>
      </c>
      <c r="M5127" s="193">
        <f>MAX(0,(H5127-'2031 forecast'!$C$10))</f>
        <v>1.5782477955105296</v>
      </c>
      <c r="N5127" s="193">
        <f>MAX(0,(I5127-'2031 forecast'!$C$10))</f>
        <v>1.8487538432321129</v>
      </c>
      <c r="O5127" s="193">
        <f>MAX(0,(J5127-'2031 forecast'!$C$10))</f>
        <v>2.1292627676708547</v>
      </c>
      <c r="P5127" s="175">
        <f t="shared" si="827"/>
        <v>2</v>
      </c>
      <c r="Q5127" s="175" t="str">
        <f t="shared" si="828"/>
        <v/>
      </c>
    </row>
    <row r="5128" spans="1:17" s="1" customFormat="1" x14ac:dyDescent="0.3">
      <c r="A5128" s="189">
        <f t="shared" si="826"/>
        <v>44044.499999987573</v>
      </c>
      <c r="B5128" s="190">
        <f t="shared" si="821"/>
        <v>44044</v>
      </c>
      <c r="C5128" s="1">
        <f t="shared" si="822"/>
        <v>12</v>
      </c>
      <c r="D5128" s="191">
        <v>4.8714084847447356</v>
      </c>
      <c r="E5128" s="192">
        <f t="shared" si="823"/>
        <v>1.6915306862490235E-4</v>
      </c>
      <c r="F5128" s="193">
        <f t="shared" si="824"/>
        <v>7.2630877420750748</v>
      </c>
      <c r="G5128" s="193">
        <f t="shared" si="825"/>
        <v>7.5316649952707326</v>
      </c>
      <c r="H5128" s="193">
        <f t="shared" si="825"/>
        <v>7.8101738014774131</v>
      </c>
      <c r="I5128" s="193">
        <f t="shared" si="825"/>
        <v>8.0989814134837896</v>
      </c>
      <c r="J5128" s="193">
        <f t="shared" si="825"/>
        <v>8.3984686644934694</v>
      </c>
      <c r="K5128" s="193">
        <f>MAX(0,(F5128-'2031 forecast'!$C$10))</f>
        <v>1.5260877420750747</v>
      </c>
      <c r="L5128" s="193">
        <f>MAX(0,(G5128-'2031 forecast'!$C$10))</f>
        <v>1.7946649952707325</v>
      </c>
      <c r="M5128" s="193">
        <f>MAX(0,(H5128-'2031 forecast'!$C$10))</f>
        <v>2.073173801477413</v>
      </c>
      <c r="N5128" s="193">
        <f>MAX(0,(I5128-'2031 forecast'!$C$10))</f>
        <v>2.3619814134837895</v>
      </c>
      <c r="O5128" s="193">
        <f>MAX(0,(J5128-'2031 forecast'!$C$10))</f>
        <v>2.6614686644934693</v>
      </c>
      <c r="P5128" s="175">
        <f t="shared" si="827"/>
        <v>3</v>
      </c>
      <c r="Q5128" s="175" t="str">
        <f t="shared" si="828"/>
        <v/>
      </c>
    </row>
    <row r="5129" spans="1:17" s="1" customFormat="1" x14ac:dyDescent="0.3">
      <c r="A5129" s="189">
        <f t="shared" si="826"/>
        <v>44044.541666654237</v>
      </c>
      <c r="B5129" s="190">
        <f t="shared" si="821"/>
        <v>44044</v>
      </c>
      <c r="C5129" s="1">
        <f t="shared" si="822"/>
        <v>13</v>
      </c>
      <c r="D5129" s="191">
        <v>4.7735285615582113</v>
      </c>
      <c r="E5129" s="192">
        <f t="shared" si="823"/>
        <v>1.6575432072362921E-4</v>
      </c>
      <c r="F5129" s="193">
        <f t="shared" si="824"/>
        <v>7.1171524396840775</v>
      </c>
      <c r="G5129" s="193">
        <f t="shared" si="825"/>
        <v>7.3803332411153715</v>
      </c>
      <c r="H5129" s="193">
        <f t="shared" si="825"/>
        <v>7.6532460434879139</v>
      </c>
      <c r="I5129" s="193">
        <f t="shared" si="825"/>
        <v>7.9362507204771608</v>
      </c>
      <c r="J5129" s="193">
        <f t="shared" si="825"/>
        <v>8.229720453305811</v>
      </c>
      <c r="K5129" s="193">
        <f>MAX(0,(F5129-'2031 forecast'!$C$10))</f>
        <v>1.3801524396840774</v>
      </c>
      <c r="L5129" s="193">
        <f>MAX(0,(G5129-'2031 forecast'!$C$10))</f>
        <v>1.6433332411153714</v>
      </c>
      <c r="M5129" s="193">
        <f>MAX(0,(H5129-'2031 forecast'!$C$10))</f>
        <v>1.9162460434879138</v>
      </c>
      <c r="N5129" s="193">
        <f>MAX(0,(I5129-'2031 forecast'!$C$10))</f>
        <v>2.1992507204771607</v>
      </c>
      <c r="O5129" s="193">
        <f>MAX(0,(J5129-'2031 forecast'!$C$10))</f>
        <v>2.4927204533058109</v>
      </c>
      <c r="P5129" s="175">
        <f t="shared" si="827"/>
        <v>4</v>
      </c>
      <c r="Q5129" s="175" t="str">
        <f t="shared" si="828"/>
        <v/>
      </c>
    </row>
    <row r="5130" spans="1:17" s="1" customFormat="1" x14ac:dyDescent="0.3">
      <c r="A5130" s="189">
        <f t="shared" si="826"/>
        <v>44044.583333320901</v>
      </c>
      <c r="B5130" s="190">
        <f t="shared" si="821"/>
        <v>44044</v>
      </c>
      <c r="C5130" s="1">
        <f t="shared" si="822"/>
        <v>14</v>
      </c>
      <c r="D5130" s="191">
        <v>4.9241130587682491</v>
      </c>
      <c r="E5130" s="192">
        <f t="shared" si="823"/>
        <v>1.7098316364866484E-4</v>
      </c>
      <c r="F5130" s="193">
        <f t="shared" si="824"/>
        <v>7.3416682895163827</v>
      </c>
      <c r="G5130" s="193">
        <f t="shared" si="825"/>
        <v>7.6131513244313131</v>
      </c>
      <c r="H5130" s="193">
        <f t="shared" si="825"/>
        <v>7.8946733634717603</v>
      </c>
      <c r="I5130" s="193">
        <f t="shared" si="825"/>
        <v>8.186605632795052</v>
      </c>
      <c r="J5130" s="193">
        <f t="shared" si="825"/>
        <v>8.48933308590221</v>
      </c>
      <c r="K5130" s="193">
        <f>MAX(0,(F5130-'2031 forecast'!$C$10))</f>
        <v>1.6046682895163826</v>
      </c>
      <c r="L5130" s="193">
        <f>MAX(0,(G5130-'2031 forecast'!$C$10))</f>
        <v>1.876151324431313</v>
      </c>
      <c r="M5130" s="193">
        <f>MAX(0,(H5130-'2031 forecast'!$C$10))</f>
        <v>2.1576733634717602</v>
      </c>
      <c r="N5130" s="193">
        <f>MAX(0,(I5130-'2031 forecast'!$C$10))</f>
        <v>2.4496056327950519</v>
      </c>
      <c r="O5130" s="193">
        <f>MAX(0,(J5130-'2031 forecast'!$C$10))</f>
        <v>2.7523330859022099</v>
      </c>
      <c r="P5130" s="175">
        <f t="shared" si="827"/>
        <v>5</v>
      </c>
      <c r="Q5130" s="175" t="str">
        <f t="shared" si="828"/>
        <v/>
      </c>
    </row>
    <row r="5131" spans="1:17" s="1" customFormat="1" x14ac:dyDescent="0.3">
      <c r="A5131" s="189">
        <f t="shared" si="826"/>
        <v>44044.624999987565</v>
      </c>
      <c r="B5131" s="190">
        <f t="shared" si="821"/>
        <v>44044</v>
      </c>
      <c r="C5131" s="1">
        <f t="shared" si="822"/>
        <v>15</v>
      </c>
      <c r="D5131" s="191">
        <v>4.9241130587682491</v>
      </c>
      <c r="E5131" s="192">
        <f t="shared" si="823"/>
        <v>1.7098316364866484E-4</v>
      </c>
      <c r="F5131" s="193">
        <f t="shared" si="824"/>
        <v>7.3416682895163827</v>
      </c>
      <c r="G5131" s="193">
        <f t="shared" si="825"/>
        <v>7.6131513244313131</v>
      </c>
      <c r="H5131" s="193">
        <f t="shared" si="825"/>
        <v>7.8946733634717603</v>
      </c>
      <c r="I5131" s="193">
        <f t="shared" si="825"/>
        <v>8.186605632795052</v>
      </c>
      <c r="J5131" s="193">
        <f t="shared" si="825"/>
        <v>8.48933308590221</v>
      </c>
      <c r="K5131" s="193">
        <f>MAX(0,(F5131-'2031 forecast'!$C$10))</f>
        <v>1.6046682895163826</v>
      </c>
      <c r="L5131" s="193">
        <f>MAX(0,(G5131-'2031 forecast'!$C$10))</f>
        <v>1.876151324431313</v>
      </c>
      <c r="M5131" s="193">
        <f>MAX(0,(H5131-'2031 forecast'!$C$10))</f>
        <v>2.1576733634717602</v>
      </c>
      <c r="N5131" s="193">
        <f>MAX(0,(I5131-'2031 forecast'!$C$10))</f>
        <v>2.4496056327950519</v>
      </c>
      <c r="O5131" s="193">
        <f>MAX(0,(J5131-'2031 forecast'!$C$10))</f>
        <v>2.7523330859022099</v>
      </c>
      <c r="P5131" s="175">
        <f t="shared" si="827"/>
        <v>6</v>
      </c>
      <c r="Q5131" s="175" t="str">
        <f t="shared" si="828"/>
        <v/>
      </c>
    </row>
    <row r="5132" spans="1:17" s="1" customFormat="1" x14ac:dyDescent="0.3">
      <c r="A5132" s="189">
        <f t="shared" si="826"/>
        <v>44044.66666665423</v>
      </c>
      <c r="B5132" s="190">
        <f t="shared" si="821"/>
        <v>44044</v>
      </c>
      <c r="C5132" s="1">
        <f t="shared" si="822"/>
        <v>16</v>
      </c>
      <c r="D5132" s="191">
        <v>5.1198729051412988</v>
      </c>
      <c r="E5132" s="192">
        <f t="shared" si="823"/>
        <v>1.7778065945121114E-4</v>
      </c>
      <c r="F5132" s="193">
        <f t="shared" si="824"/>
        <v>7.6335388942983791</v>
      </c>
      <c r="G5132" s="193">
        <f t="shared" si="825"/>
        <v>7.9158148327420381</v>
      </c>
      <c r="H5132" s="193">
        <f t="shared" si="825"/>
        <v>8.2085288794507587</v>
      </c>
      <c r="I5132" s="193">
        <f t="shared" si="825"/>
        <v>8.5120670188083114</v>
      </c>
      <c r="J5132" s="193">
        <f t="shared" si="825"/>
        <v>8.8268295082775268</v>
      </c>
      <c r="K5132" s="193">
        <f>MAX(0,(F5132-'2031 forecast'!$C$10))</f>
        <v>1.896538894298379</v>
      </c>
      <c r="L5132" s="193">
        <f>MAX(0,(G5132-'2031 forecast'!$C$10))</f>
        <v>2.178814832742038</v>
      </c>
      <c r="M5132" s="193">
        <f>MAX(0,(H5132-'2031 forecast'!$C$10))</f>
        <v>2.4715288794507586</v>
      </c>
      <c r="N5132" s="193">
        <f>MAX(0,(I5132-'2031 forecast'!$C$10))</f>
        <v>2.7750670188083113</v>
      </c>
      <c r="O5132" s="193">
        <f>MAX(0,(J5132-'2031 forecast'!$C$10))</f>
        <v>3.0898295082775267</v>
      </c>
      <c r="P5132" s="175">
        <f t="shared" si="827"/>
        <v>7</v>
      </c>
      <c r="Q5132" s="175" t="str">
        <f t="shared" si="828"/>
        <v/>
      </c>
    </row>
    <row r="5133" spans="1:17" s="1" customFormat="1" x14ac:dyDescent="0.3">
      <c r="A5133" s="189">
        <f t="shared" si="826"/>
        <v>44044.708333320894</v>
      </c>
      <c r="B5133" s="190">
        <f t="shared" si="821"/>
        <v>44044</v>
      </c>
      <c r="C5133" s="1">
        <f t="shared" si="822"/>
        <v>17</v>
      </c>
      <c r="D5133" s="191">
        <v>5.1048144554202954</v>
      </c>
      <c r="E5133" s="192">
        <f t="shared" si="823"/>
        <v>1.7725777515870759E-4</v>
      </c>
      <c r="F5133" s="193">
        <f t="shared" si="824"/>
        <v>7.6110873093151499</v>
      </c>
      <c r="G5133" s="193">
        <f t="shared" si="825"/>
        <v>7.8925330244104446</v>
      </c>
      <c r="H5133" s="193">
        <f t="shared" si="825"/>
        <v>8.1843861474523756</v>
      </c>
      <c r="I5133" s="193">
        <f t="shared" si="825"/>
        <v>8.4870315275765229</v>
      </c>
      <c r="J5133" s="193">
        <f t="shared" si="825"/>
        <v>8.8008682450178881</v>
      </c>
      <c r="K5133" s="193">
        <f>MAX(0,(F5133-'2031 forecast'!$C$10))</f>
        <v>1.8740873093151498</v>
      </c>
      <c r="L5133" s="193">
        <f>MAX(0,(G5133-'2031 forecast'!$C$10))</f>
        <v>2.1555330244104445</v>
      </c>
      <c r="M5133" s="193">
        <f>MAX(0,(H5133-'2031 forecast'!$C$10))</f>
        <v>2.4473861474523755</v>
      </c>
      <c r="N5133" s="193">
        <f>MAX(0,(I5133-'2031 forecast'!$C$10))</f>
        <v>2.7500315275765228</v>
      </c>
      <c r="O5133" s="193">
        <f>MAX(0,(J5133-'2031 forecast'!$C$10))</f>
        <v>3.063868245017888</v>
      </c>
      <c r="P5133" s="175">
        <f t="shared" si="827"/>
        <v>8</v>
      </c>
      <c r="Q5133" s="175" t="str">
        <f t="shared" si="828"/>
        <v/>
      </c>
    </row>
    <row r="5134" spans="1:17" s="1" customFormat="1" x14ac:dyDescent="0.3">
      <c r="A5134" s="189">
        <f t="shared" si="826"/>
        <v>44044.749999987558</v>
      </c>
      <c r="B5134" s="190">
        <f t="shared" si="821"/>
        <v>44044</v>
      </c>
      <c r="C5134" s="1">
        <f t="shared" si="822"/>
        <v>18</v>
      </c>
      <c r="D5134" s="191">
        <v>5.052109881396782</v>
      </c>
      <c r="E5134" s="192">
        <f t="shared" si="823"/>
        <v>1.7542768013494513E-4</v>
      </c>
      <c r="F5134" s="193">
        <f t="shared" si="824"/>
        <v>7.5325067618738428</v>
      </c>
      <c r="G5134" s="193">
        <f t="shared" si="825"/>
        <v>7.8110466952498658</v>
      </c>
      <c r="H5134" s="193">
        <f t="shared" si="825"/>
        <v>8.0998865854580302</v>
      </c>
      <c r="I5134" s="193">
        <f t="shared" si="825"/>
        <v>8.3994073082652623</v>
      </c>
      <c r="J5134" s="193">
        <f t="shared" si="825"/>
        <v>8.7100038236091493</v>
      </c>
      <c r="K5134" s="193">
        <f>MAX(0,(F5134-'2031 forecast'!$C$10))</f>
        <v>1.7955067618738427</v>
      </c>
      <c r="L5134" s="193">
        <f>MAX(0,(G5134-'2031 forecast'!$C$10))</f>
        <v>2.0740466952498657</v>
      </c>
      <c r="M5134" s="193">
        <f>MAX(0,(H5134-'2031 forecast'!$C$10))</f>
        <v>2.3628865854580301</v>
      </c>
      <c r="N5134" s="193">
        <f>MAX(0,(I5134-'2031 forecast'!$C$10))</f>
        <v>2.6624073082652622</v>
      </c>
      <c r="O5134" s="193">
        <f>MAX(0,(J5134-'2031 forecast'!$C$10))</f>
        <v>2.9730038236091492</v>
      </c>
      <c r="P5134" s="175">
        <f t="shared" si="827"/>
        <v>9</v>
      </c>
      <c r="Q5134" s="175" t="str">
        <f t="shared" si="828"/>
        <v/>
      </c>
    </row>
    <row r="5135" spans="1:17" s="1" customFormat="1" x14ac:dyDescent="0.3">
      <c r="A5135" s="189">
        <f t="shared" si="826"/>
        <v>44044.791666654222</v>
      </c>
      <c r="B5135" s="190">
        <f t="shared" si="821"/>
        <v>44044</v>
      </c>
      <c r="C5135" s="1">
        <f t="shared" si="822"/>
        <v>19</v>
      </c>
      <c r="D5135" s="191">
        <v>4.6154148394876708</v>
      </c>
      <c r="E5135" s="192">
        <f t="shared" si="823"/>
        <v>1.6026403565234181E-4</v>
      </c>
      <c r="F5135" s="193">
        <f t="shared" si="824"/>
        <v>6.8814107973601564</v>
      </c>
      <c r="G5135" s="193">
        <f t="shared" si="825"/>
        <v>7.1358742536336317</v>
      </c>
      <c r="H5135" s="193">
        <f t="shared" si="825"/>
        <v>7.399747357504876</v>
      </c>
      <c r="I5135" s="193">
        <f t="shared" si="825"/>
        <v>7.6733780625433745</v>
      </c>
      <c r="J5135" s="193">
        <f t="shared" si="825"/>
        <v>7.9571271890795936</v>
      </c>
      <c r="K5135" s="193">
        <f>MAX(0,(F5135-'2031 forecast'!$C$10))</f>
        <v>1.1444107973601563</v>
      </c>
      <c r="L5135" s="193">
        <f>MAX(0,(G5135-'2031 forecast'!$C$10))</f>
        <v>1.3988742536336316</v>
      </c>
      <c r="M5135" s="193">
        <f>MAX(0,(H5135-'2031 forecast'!$C$10))</f>
        <v>1.6627473575048759</v>
      </c>
      <c r="N5135" s="193">
        <f>MAX(0,(I5135-'2031 forecast'!$C$10))</f>
        <v>1.9363780625433744</v>
      </c>
      <c r="O5135" s="193">
        <f>MAX(0,(J5135-'2031 forecast'!$C$10))</f>
        <v>2.2201271890795935</v>
      </c>
      <c r="P5135" s="175">
        <f t="shared" si="827"/>
        <v>10</v>
      </c>
      <c r="Q5135" s="175" t="str">
        <f t="shared" si="828"/>
        <v/>
      </c>
    </row>
    <row r="5136" spans="1:17" s="1" customFormat="1" x14ac:dyDescent="0.3">
      <c r="A5136" s="189">
        <f t="shared" si="826"/>
        <v>44044.833333320887</v>
      </c>
      <c r="B5136" s="190">
        <f t="shared" si="821"/>
        <v>44044</v>
      </c>
      <c r="C5136" s="1">
        <f t="shared" si="822"/>
        <v>20</v>
      </c>
      <c r="D5136" s="191">
        <v>4.3594211942306051</v>
      </c>
      <c r="E5136" s="192">
        <f t="shared" si="823"/>
        <v>1.5137500267978124E-4</v>
      </c>
      <c r="F5136" s="193">
        <f t="shared" si="824"/>
        <v>6.4997338526452371</v>
      </c>
      <c r="G5136" s="193">
        <f t="shared" si="825"/>
        <v>6.740083511996529</v>
      </c>
      <c r="H5136" s="193">
        <f t="shared" si="825"/>
        <v>6.9893209135323371</v>
      </c>
      <c r="I5136" s="193">
        <f t="shared" si="825"/>
        <v>7.2477747116029585</v>
      </c>
      <c r="J5136" s="193">
        <f t="shared" si="825"/>
        <v>7.5157857136657169</v>
      </c>
      <c r="K5136" s="193">
        <f>MAX(0,(F5136-'2031 forecast'!$C$10))</f>
        <v>0.76273385264523696</v>
      </c>
      <c r="L5136" s="193">
        <f>MAX(0,(G5136-'2031 forecast'!$C$10))</f>
        <v>1.0030835119965289</v>
      </c>
      <c r="M5136" s="193">
        <f>MAX(0,(H5136-'2031 forecast'!$C$10))</f>
        <v>1.252320913532337</v>
      </c>
      <c r="N5136" s="193">
        <f>MAX(0,(I5136-'2031 forecast'!$C$10))</f>
        <v>1.5107747116029584</v>
      </c>
      <c r="O5136" s="193">
        <f>MAX(0,(J5136-'2031 forecast'!$C$10))</f>
        <v>1.7787857136657168</v>
      </c>
      <c r="P5136" s="175">
        <f t="shared" si="827"/>
        <v>11</v>
      </c>
      <c r="Q5136" s="175" t="str">
        <f t="shared" si="828"/>
        <v/>
      </c>
    </row>
    <row r="5137" spans="1:17" s="1" customFormat="1" x14ac:dyDescent="0.3">
      <c r="A5137" s="189">
        <f t="shared" si="826"/>
        <v>44044.874999987551</v>
      </c>
      <c r="B5137" s="190">
        <f t="shared" si="821"/>
        <v>44044</v>
      </c>
      <c r="C5137" s="1">
        <f t="shared" si="822"/>
        <v>21</v>
      </c>
      <c r="D5137" s="191">
        <v>4.1636613478575564</v>
      </c>
      <c r="E5137" s="192">
        <f t="shared" si="823"/>
        <v>1.4457750687723494E-4</v>
      </c>
      <c r="F5137" s="193">
        <f t="shared" si="824"/>
        <v>6.2078632478632407</v>
      </c>
      <c r="G5137" s="193">
        <f t="shared" si="825"/>
        <v>6.437420003685804</v>
      </c>
      <c r="H5137" s="193">
        <f t="shared" si="825"/>
        <v>6.6754653975533378</v>
      </c>
      <c r="I5137" s="193">
        <f t="shared" si="825"/>
        <v>6.9223133255897</v>
      </c>
      <c r="J5137" s="193">
        <f t="shared" si="825"/>
        <v>7.1782892912904002</v>
      </c>
      <c r="K5137" s="193">
        <f>MAX(0,(F5137-'2031 forecast'!$C$10))</f>
        <v>0.47086324786324063</v>
      </c>
      <c r="L5137" s="193">
        <f>MAX(0,(G5137-'2031 forecast'!$C$10))</f>
        <v>0.70042000368580393</v>
      </c>
      <c r="M5137" s="193">
        <f>MAX(0,(H5137-'2031 forecast'!$C$10))</f>
        <v>0.93846539755333769</v>
      </c>
      <c r="N5137" s="193">
        <f>MAX(0,(I5137-'2031 forecast'!$C$10))</f>
        <v>1.1853133255896999</v>
      </c>
      <c r="O5137" s="193">
        <f>MAX(0,(J5137-'2031 forecast'!$C$10))</f>
        <v>1.4412892912904001</v>
      </c>
      <c r="P5137" s="175">
        <f t="shared" si="827"/>
        <v>12</v>
      </c>
      <c r="Q5137" s="175">
        <f t="shared" si="828"/>
        <v>12</v>
      </c>
    </row>
    <row r="5138" spans="1:17" s="1" customFormat="1" x14ac:dyDescent="0.3">
      <c r="A5138" s="189">
        <f t="shared" si="826"/>
        <v>44044.916666654215</v>
      </c>
      <c r="B5138" s="190">
        <f t="shared" si="821"/>
        <v>44044</v>
      </c>
      <c r="C5138" s="1">
        <f t="shared" si="822"/>
        <v>22</v>
      </c>
      <c r="D5138" s="191">
        <v>3.7872001048324604</v>
      </c>
      <c r="E5138" s="192">
        <f t="shared" si="823"/>
        <v>1.3150539956464588E-4</v>
      </c>
      <c r="F5138" s="193">
        <f t="shared" si="824"/>
        <v>5.6465736232824773</v>
      </c>
      <c r="G5138" s="193">
        <f t="shared" si="825"/>
        <v>5.8553747953959485</v>
      </c>
      <c r="H5138" s="193">
        <f t="shared" si="825"/>
        <v>6.0718970975937232</v>
      </c>
      <c r="I5138" s="193">
        <f t="shared" si="825"/>
        <v>6.2964260447949707</v>
      </c>
      <c r="J5138" s="193">
        <f t="shared" si="825"/>
        <v>6.5292577097994053</v>
      </c>
      <c r="K5138" s="193">
        <f>MAX(0,(F5138-'2031 forecast'!$C$10))</f>
        <v>0</v>
      </c>
      <c r="L5138" s="193">
        <f>MAX(0,(G5138-'2031 forecast'!$C$10))</f>
        <v>0.11837479539594842</v>
      </c>
      <c r="M5138" s="193">
        <f>MAX(0,(H5138-'2031 forecast'!$C$10))</f>
        <v>0.3348970975937231</v>
      </c>
      <c r="N5138" s="193">
        <f>MAX(0,(I5138-'2031 forecast'!$C$10))</f>
        <v>0.5594260447949706</v>
      </c>
      <c r="O5138" s="193">
        <f>MAX(0,(J5138-'2031 forecast'!$C$10))</f>
        <v>0.79225770979940524</v>
      </c>
      <c r="P5138" s="175" t="str">
        <f t="shared" si="827"/>
        <v/>
      </c>
      <c r="Q5138" s="175" t="str">
        <f t="shared" si="828"/>
        <v/>
      </c>
    </row>
    <row r="5139" spans="1:17" s="1" customFormat="1" x14ac:dyDescent="0.3">
      <c r="A5139" s="189">
        <f t="shared" si="826"/>
        <v>44044.958333320879</v>
      </c>
      <c r="B5139" s="190">
        <f t="shared" si="821"/>
        <v>44044</v>
      </c>
      <c r="C5139" s="1">
        <f t="shared" si="822"/>
        <v>23</v>
      </c>
      <c r="D5139" s="191">
        <v>3.5236772347148939</v>
      </c>
      <c r="E5139" s="192">
        <f t="shared" si="823"/>
        <v>1.2235492444583355E-4</v>
      </c>
      <c r="F5139" s="193">
        <f t="shared" si="824"/>
        <v>5.2536708860759438</v>
      </c>
      <c r="G5139" s="193">
        <f t="shared" si="825"/>
        <v>5.4479431495930504</v>
      </c>
      <c r="H5139" s="193">
        <f t="shared" si="825"/>
        <v>5.6493992876219936</v>
      </c>
      <c r="I5139" s="193">
        <f t="shared" si="825"/>
        <v>5.8583049482386613</v>
      </c>
      <c r="J5139" s="193">
        <f t="shared" si="825"/>
        <v>6.0749356027557093</v>
      </c>
      <c r="K5139" s="193">
        <f>MAX(0,(F5139-'2031 forecast'!$C$10))</f>
        <v>0</v>
      </c>
      <c r="L5139" s="193">
        <f>MAX(0,(G5139-'2031 forecast'!$C$10))</f>
        <v>0</v>
      </c>
      <c r="M5139" s="193">
        <f>MAX(0,(H5139-'2031 forecast'!$C$10))</f>
        <v>0</v>
      </c>
      <c r="N5139" s="193">
        <f>MAX(0,(I5139-'2031 forecast'!$C$10))</f>
        <v>0.12130494823866123</v>
      </c>
      <c r="O5139" s="193">
        <f>MAX(0,(J5139-'2031 forecast'!$C$10))</f>
        <v>0.33793560275570922</v>
      </c>
      <c r="P5139" s="175" t="str">
        <f t="shared" si="827"/>
        <v/>
      </c>
      <c r="Q5139" s="175" t="str">
        <f t="shared" si="828"/>
        <v/>
      </c>
    </row>
    <row r="5140" spans="1:17" s="1" customFormat="1" x14ac:dyDescent="0.3">
      <c r="A5140" s="189">
        <f t="shared" si="826"/>
        <v>44044.999999987544</v>
      </c>
      <c r="B5140" s="190">
        <f t="shared" si="821"/>
        <v>44044</v>
      </c>
      <c r="C5140" s="1">
        <f t="shared" si="822"/>
        <v>0</v>
      </c>
      <c r="D5140" s="191">
        <v>3.102040642526787</v>
      </c>
      <c r="E5140" s="192">
        <f t="shared" si="823"/>
        <v>1.0771416425573382E-4</v>
      </c>
      <c r="F5140" s="193">
        <f t="shared" si="824"/>
        <v>4.6250265065454892</v>
      </c>
      <c r="G5140" s="193">
        <f t="shared" si="825"/>
        <v>4.7960525163084116</v>
      </c>
      <c r="H5140" s="193">
        <f t="shared" si="825"/>
        <v>4.9734027916672252</v>
      </c>
      <c r="I5140" s="193">
        <f t="shared" si="825"/>
        <v>5.1573111937485656</v>
      </c>
      <c r="J5140" s="193">
        <f t="shared" si="825"/>
        <v>5.3480202314857959</v>
      </c>
      <c r="K5140" s="193">
        <f>MAX(0,(F5140-'2031 forecast'!$C$10))</f>
        <v>0</v>
      </c>
      <c r="L5140" s="193">
        <f>MAX(0,(G5140-'2031 forecast'!$C$10))</f>
        <v>0</v>
      </c>
      <c r="M5140" s="193">
        <f>MAX(0,(H5140-'2031 forecast'!$C$10))</f>
        <v>0</v>
      </c>
      <c r="N5140" s="193">
        <f>MAX(0,(I5140-'2031 forecast'!$C$10))</f>
        <v>0</v>
      </c>
      <c r="O5140" s="193">
        <f>MAX(0,(J5140-'2031 forecast'!$C$10))</f>
        <v>0</v>
      </c>
      <c r="P5140" s="175" t="str">
        <f t="shared" si="827"/>
        <v/>
      </c>
      <c r="Q5140" s="175" t="str">
        <f t="shared" si="828"/>
        <v/>
      </c>
    </row>
    <row r="5141" spans="1:17" s="1" customFormat="1" x14ac:dyDescent="0.3">
      <c r="A5141" s="189">
        <f t="shared" si="826"/>
        <v>44045.041666654208</v>
      </c>
      <c r="B5141" s="190">
        <f t="shared" si="821"/>
        <v>44045</v>
      </c>
      <c r="C5141" s="1">
        <f t="shared" si="822"/>
        <v>1</v>
      </c>
      <c r="D5141" s="191">
        <v>2.9589853701772508</v>
      </c>
      <c r="E5141" s="192">
        <f t="shared" si="823"/>
        <v>1.0274676347694998E-4</v>
      </c>
      <c r="F5141" s="193">
        <f t="shared" si="824"/>
        <v>4.411736449204799</v>
      </c>
      <c r="G5141" s="193">
        <f t="shared" si="825"/>
        <v>4.5748753371582671</v>
      </c>
      <c r="H5141" s="193">
        <f t="shared" si="825"/>
        <v>4.7440468376825713</v>
      </c>
      <c r="I5141" s="193">
        <f t="shared" si="825"/>
        <v>4.9194740270465687</v>
      </c>
      <c r="J5141" s="193">
        <f t="shared" si="825"/>
        <v>5.101388230519218</v>
      </c>
      <c r="K5141" s="193">
        <f>MAX(0,(F5141-'2031 forecast'!$C$10))</f>
        <v>0</v>
      </c>
      <c r="L5141" s="193">
        <f>MAX(0,(G5141-'2031 forecast'!$C$10))</f>
        <v>0</v>
      </c>
      <c r="M5141" s="193">
        <f>MAX(0,(H5141-'2031 forecast'!$C$10))</f>
        <v>0</v>
      </c>
      <c r="N5141" s="193">
        <f>MAX(0,(I5141-'2031 forecast'!$C$10))</f>
        <v>0</v>
      </c>
      <c r="O5141" s="193">
        <f>MAX(0,(J5141-'2031 forecast'!$C$10))</f>
        <v>0</v>
      </c>
      <c r="P5141" s="175" t="str">
        <f t="shared" si="827"/>
        <v/>
      </c>
      <c r="Q5141" s="175" t="str">
        <f t="shared" si="828"/>
        <v/>
      </c>
    </row>
    <row r="5142" spans="1:17" s="1" customFormat="1" x14ac:dyDescent="0.3">
      <c r="A5142" s="189">
        <f t="shared" si="826"/>
        <v>44045.083333320872</v>
      </c>
      <c r="B5142" s="190">
        <f t="shared" si="821"/>
        <v>44045</v>
      </c>
      <c r="C5142" s="1">
        <f t="shared" si="822"/>
        <v>2</v>
      </c>
      <c r="D5142" s="191">
        <v>2.9514561453167483</v>
      </c>
      <c r="E5142" s="192">
        <f t="shared" si="823"/>
        <v>1.0248532133069817E-4</v>
      </c>
      <c r="F5142" s="193">
        <f t="shared" si="824"/>
        <v>4.4005106567131822</v>
      </c>
      <c r="G5142" s="193">
        <f t="shared" si="825"/>
        <v>4.5632344329924681</v>
      </c>
      <c r="H5142" s="193">
        <f t="shared" si="825"/>
        <v>4.731975471683378</v>
      </c>
      <c r="I5142" s="193">
        <f t="shared" si="825"/>
        <v>4.9069562814306726</v>
      </c>
      <c r="J5142" s="193">
        <f t="shared" si="825"/>
        <v>5.0884075988893969</v>
      </c>
      <c r="K5142" s="193">
        <f>MAX(0,(F5142-'2031 forecast'!$C$10))</f>
        <v>0</v>
      </c>
      <c r="L5142" s="193">
        <f>MAX(0,(G5142-'2031 forecast'!$C$10))</f>
        <v>0</v>
      </c>
      <c r="M5142" s="193">
        <f>MAX(0,(H5142-'2031 forecast'!$C$10))</f>
        <v>0</v>
      </c>
      <c r="N5142" s="193">
        <f>MAX(0,(I5142-'2031 forecast'!$C$10))</f>
        <v>0</v>
      </c>
      <c r="O5142" s="193">
        <f>MAX(0,(J5142-'2031 forecast'!$C$10))</f>
        <v>0</v>
      </c>
      <c r="P5142" s="175" t="str">
        <f t="shared" si="827"/>
        <v/>
      </c>
      <c r="Q5142" s="175" t="str">
        <f t="shared" si="828"/>
        <v/>
      </c>
    </row>
    <row r="5143" spans="1:17" s="1" customFormat="1" x14ac:dyDescent="0.3">
      <c r="A5143" s="189">
        <f t="shared" si="826"/>
        <v>44045.124999987536</v>
      </c>
      <c r="B5143" s="190">
        <f t="shared" si="821"/>
        <v>44045</v>
      </c>
      <c r="C5143" s="1">
        <f t="shared" si="822"/>
        <v>3</v>
      </c>
      <c r="D5143" s="191">
        <v>2.8460469972697218</v>
      </c>
      <c r="E5143" s="192">
        <f t="shared" si="823"/>
        <v>9.8825131283173246E-5</v>
      </c>
      <c r="F5143" s="193">
        <f t="shared" si="824"/>
        <v>4.2433495618305699</v>
      </c>
      <c r="G5143" s="193">
        <f t="shared" si="825"/>
        <v>4.4002617746713097</v>
      </c>
      <c r="H5143" s="193">
        <f t="shared" si="825"/>
        <v>4.5629763476946863</v>
      </c>
      <c r="I5143" s="193">
        <f t="shared" si="825"/>
        <v>4.7317078428081496</v>
      </c>
      <c r="J5143" s="193">
        <f t="shared" si="825"/>
        <v>4.9066787560719192</v>
      </c>
      <c r="K5143" s="193">
        <f>MAX(0,(F5143-'2031 forecast'!$C$10))</f>
        <v>0</v>
      </c>
      <c r="L5143" s="193">
        <f>MAX(0,(G5143-'2031 forecast'!$C$10))</f>
        <v>0</v>
      </c>
      <c r="M5143" s="193">
        <f>MAX(0,(H5143-'2031 forecast'!$C$10))</f>
        <v>0</v>
      </c>
      <c r="N5143" s="193">
        <f>MAX(0,(I5143-'2031 forecast'!$C$10))</f>
        <v>0</v>
      </c>
      <c r="O5143" s="193">
        <f>MAX(0,(J5143-'2031 forecast'!$C$10))</f>
        <v>0</v>
      </c>
      <c r="P5143" s="175" t="str">
        <f t="shared" si="827"/>
        <v/>
      </c>
      <c r="Q5143" s="175" t="str">
        <f t="shared" si="828"/>
        <v/>
      </c>
    </row>
    <row r="5144" spans="1:17" s="1" customFormat="1" x14ac:dyDescent="0.3">
      <c r="A5144" s="189">
        <f t="shared" si="826"/>
        <v>44045.166666654201</v>
      </c>
      <c r="B5144" s="190">
        <f t="shared" si="821"/>
        <v>44045</v>
      </c>
      <c r="C5144" s="1">
        <f t="shared" si="822"/>
        <v>4</v>
      </c>
      <c r="D5144" s="191">
        <v>2.7858131983857066</v>
      </c>
      <c r="E5144" s="192">
        <f t="shared" si="823"/>
        <v>9.6733594113159003E-5</v>
      </c>
      <c r="F5144" s="193">
        <f t="shared" si="824"/>
        <v>4.1535432218976478</v>
      </c>
      <c r="G5144" s="193">
        <f t="shared" si="825"/>
        <v>4.3071345413449329</v>
      </c>
      <c r="H5144" s="193">
        <f t="shared" si="825"/>
        <v>4.4664054197011485</v>
      </c>
      <c r="I5144" s="193">
        <f t="shared" si="825"/>
        <v>4.6315658778809929</v>
      </c>
      <c r="J5144" s="193">
        <f t="shared" si="825"/>
        <v>4.8028337030333601</v>
      </c>
      <c r="K5144" s="193">
        <f>MAX(0,(F5144-'2031 forecast'!$C$10))</f>
        <v>0</v>
      </c>
      <c r="L5144" s="193">
        <f>MAX(0,(G5144-'2031 forecast'!$C$10))</f>
        <v>0</v>
      </c>
      <c r="M5144" s="193">
        <f>MAX(0,(H5144-'2031 forecast'!$C$10))</f>
        <v>0</v>
      </c>
      <c r="N5144" s="193">
        <f>MAX(0,(I5144-'2031 forecast'!$C$10))</f>
        <v>0</v>
      </c>
      <c r="O5144" s="193">
        <f>MAX(0,(J5144-'2031 forecast'!$C$10))</f>
        <v>0</v>
      </c>
      <c r="P5144" s="175" t="str">
        <f t="shared" si="827"/>
        <v/>
      </c>
      <c r="Q5144" s="175" t="str">
        <f t="shared" si="828"/>
        <v/>
      </c>
    </row>
    <row r="5145" spans="1:17" s="1" customFormat="1" x14ac:dyDescent="0.3">
      <c r="A5145" s="189">
        <f t="shared" si="826"/>
        <v>44045.208333320865</v>
      </c>
      <c r="B5145" s="190">
        <f t="shared" si="821"/>
        <v>44045</v>
      </c>
      <c r="C5145" s="1">
        <f t="shared" si="822"/>
        <v>5</v>
      </c>
      <c r="D5145" s="191">
        <v>2.7255793995016915</v>
      </c>
      <c r="E5145" s="192">
        <f t="shared" si="823"/>
        <v>9.4642056943144759E-5</v>
      </c>
      <c r="F5145" s="193">
        <f t="shared" si="824"/>
        <v>4.0637368819647257</v>
      </c>
      <c r="G5145" s="193">
        <f t="shared" ref="G5145:J5164" si="829">$E5145*G$2</f>
        <v>4.2140073080185561</v>
      </c>
      <c r="H5145" s="193">
        <f t="shared" si="829"/>
        <v>4.3698344917076106</v>
      </c>
      <c r="I5145" s="193">
        <f t="shared" si="829"/>
        <v>4.5314239129538363</v>
      </c>
      <c r="J5145" s="193">
        <f t="shared" si="829"/>
        <v>4.698988649994801</v>
      </c>
      <c r="K5145" s="193">
        <f>MAX(0,(F5145-'2031 forecast'!$C$10))</f>
        <v>0</v>
      </c>
      <c r="L5145" s="193">
        <f>MAX(0,(G5145-'2031 forecast'!$C$10))</f>
        <v>0</v>
      </c>
      <c r="M5145" s="193">
        <f>MAX(0,(H5145-'2031 forecast'!$C$10))</f>
        <v>0</v>
      </c>
      <c r="N5145" s="193">
        <f>MAX(0,(I5145-'2031 forecast'!$C$10))</f>
        <v>0</v>
      </c>
      <c r="O5145" s="193">
        <f>MAX(0,(J5145-'2031 forecast'!$C$10))</f>
        <v>0</v>
      </c>
      <c r="P5145" s="175" t="str">
        <f t="shared" si="827"/>
        <v/>
      </c>
      <c r="Q5145" s="175" t="str">
        <f t="shared" si="828"/>
        <v/>
      </c>
    </row>
    <row r="5146" spans="1:17" s="1" customFormat="1" x14ac:dyDescent="0.3">
      <c r="A5146" s="189">
        <f t="shared" si="826"/>
        <v>44045.249999987529</v>
      </c>
      <c r="B5146" s="190">
        <f t="shared" si="821"/>
        <v>44045</v>
      </c>
      <c r="C5146" s="1">
        <f t="shared" si="822"/>
        <v>6</v>
      </c>
      <c r="D5146" s="191">
        <v>2.7858131983857066</v>
      </c>
      <c r="E5146" s="192">
        <f t="shared" si="823"/>
        <v>9.6733594113159003E-5</v>
      </c>
      <c r="F5146" s="193">
        <f t="shared" si="824"/>
        <v>4.1535432218976478</v>
      </c>
      <c r="G5146" s="193">
        <f t="shared" si="829"/>
        <v>4.3071345413449329</v>
      </c>
      <c r="H5146" s="193">
        <f t="shared" si="829"/>
        <v>4.4664054197011485</v>
      </c>
      <c r="I5146" s="193">
        <f t="shared" si="829"/>
        <v>4.6315658778809929</v>
      </c>
      <c r="J5146" s="193">
        <f t="shared" si="829"/>
        <v>4.8028337030333601</v>
      </c>
      <c r="K5146" s="193">
        <f>MAX(0,(F5146-'2031 forecast'!$C$10))</f>
        <v>0</v>
      </c>
      <c r="L5146" s="193">
        <f>MAX(0,(G5146-'2031 forecast'!$C$10))</f>
        <v>0</v>
      </c>
      <c r="M5146" s="193">
        <f>MAX(0,(H5146-'2031 forecast'!$C$10))</f>
        <v>0</v>
      </c>
      <c r="N5146" s="193">
        <f>MAX(0,(I5146-'2031 forecast'!$C$10))</f>
        <v>0</v>
      </c>
      <c r="O5146" s="193">
        <f>MAX(0,(J5146-'2031 forecast'!$C$10))</f>
        <v>0</v>
      </c>
      <c r="P5146" s="175" t="str">
        <f t="shared" si="827"/>
        <v/>
      </c>
      <c r="Q5146" s="175" t="str">
        <f t="shared" si="828"/>
        <v/>
      </c>
    </row>
    <row r="5147" spans="1:17" s="1" customFormat="1" x14ac:dyDescent="0.3">
      <c r="A5147" s="189">
        <f t="shared" si="826"/>
        <v>44045.291666654193</v>
      </c>
      <c r="B5147" s="190">
        <f t="shared" si="821"/>
        <v>44045</v>
      </c>
      <c r="C5147" s="1">
        <f t="shared" si="822"/>
        <v>7</v>
      </c>
      <c r="D5147" s="191">
        <v>2.8836931215722315</v>
      </c>
      <c r="E5147" s="192">
        <f t="shared" si="823"/>
        <v>1.0013234201443215E-4</v>
      </c>
      <c r="F5147" s="193">
        <f t="shared" si="824"/>
        <v>4.299478524288646</v>
      </c>
      <c r="G5147" s="193">
        <f t="shared" si="829"/>
        <v>4.4584662955002949</v>
      </c>
      <c r="H5147" s="193">
        <f t="shared" si="829"/>
        <v>4.6233331776906477</v>
      </c>
      <c r="I5147" s="193">
        <f t="shared" si="829"/>
        <v>4.7942965708876226</v>
      </c>
      <c r="J5147" s="193">
        <f t="shared" si="829"/>
        <v>4.9715819142210185</v>
      </c>
      <c r="K5147" s="193">
        <f>MAX(0,(F5147-'2031 forecast'!$C$10))</f>
        <v>0</v>
      </c>
      <c r="L5147" s="193">
        <f>MAX(0,(G5147-'2031 forecast'!$C$10))</f>
        <v>0</v>
      </c>
      <c r="M5147" s="193">
        <f>MAX(0,(H5147-'2031 forecast'!$C$10))</f>
        <v>0</v>
      </c>
      <c r="N5147" s="193">
        <f>MAX(0,(I5147-'2031 forecast'!$C$10))</f>
        <v>0</v>
      </c>
      <c r="O5147" s="193">
        <f>MAX(0,(J5147-'2031 forecast'!$C$10))</f>
        <v>0</v>
      </c>
      <c r="P5147" s="175" t="str">
        <f t="shared" si="827"/>
        <v/>
      </c>
      <c r="Q5147" s="175" t="str">
        <f t="shared" si="828"/>
        <v/>
      </c>
    </row>
    <row r="5148" spans="1:17" s="1" customFormat="1" x14ac:dyDescent="0.3">
      <c r="A5148" s="189">
        <f t="shared" si="826"/>
        <v>44045.333333320857</v>
      </c>
      <c r="B5148" s="190">
        <f t="shared" si="821"/>
        <v>44045</v>
      </c>
      <c r="C5148" s="1">
        <f t="shared" si="822"/>
        <v>8</v>
      </c>
      <c r="D5148" s="191">
        <v>3.0945114176662849</v>
      </c>
      <c r="E5148" s="192">
        <f t="shared" si="823"/>
        <v>1.0745272210948202E-4</v>
      </c>
      <c r="F5148" s="193">
        <f t="shared" si="824"/>
        <v>4.6138007140538733</v>
      </c>
      <c r="G5148" s="193">
        <f t="shared" si="829"/>
        <v>4.7844116121426143</v>
      </c>
      <c r="H5148" s="193">
        <f t="shared" si="829"/>
        <v>4.9613314256680319</v>
      </c>
      <c r="I5148" s="193">
        <f t="shared" si="829"/>
        <v>5.1447934481326705</v>
      </c>
      <c r="J5148" s="193">
        <f t="shared" si="829"/>
        <v>5.3350395998559756</v>
      </c>
      <c r="K5148" s="193">
        <f>MAX(0,(F5148-'2031 forecast'!$C$10))</f>
        <v>0</v>
      </c>
      <c r="L5148" s="193">
        <f>MAX(0,(G5148-'2031 forecast'!$C$10))</f>
        <v>0</v>
      </c>
      <c r="M5148" s="193">
        <f>MAX(0,(H5148-'2031 forecast'!$C$10))</f>
        <v>0</v>
      </c>
      <c r="N5148" s="193">
        <f>MAX(0,(I5148-'2031 forecast'!$C$10))</f>
        <v>0</v>
      </c>
      <c r="O5148" s="193">
        <f>MAX(0,(J5148-'2031 forecast'!$C$10))</f>
        <v>0</v>
      </c>
      <c r="P5148" s="175" t="str">
        <f t="shared" si="827"/>
        <v/>
      </c>
      <c r="Q5148" s="175" t="str">
        <f t="shared" si="828"/>
        <v/>
      </c>
    </row>
    <row r="5149" spans="1:17" s="1" customFormat="1" x14ac:dyDescent="0.3">
      <c r="A5149" s="189">
        <f t="shared" si="826"/>
        <v>44045.374999987522</v>
      </c>
      <c r="B5149" s="190">
        <f t="shared" si="821"/>
        <v>44045</v>
      </c>
      <c r="C5149" s="1">
        <f t="shared" si="822"/>
        <v>9</v>
      </c>
      <c r="D5149" s="191">
        <v>3.2752128143183308</v>
      </c>
      <c r="E5149" s="192">
        <f t="shared" si="823"/>
        <v>1.1372733361952476E-4</v>
      </c>
      <c r="F5149" s="193">
        <f t="shared" si="824"/>
        <v>4.8832197338526395</v>
      </c>
      <c r="G5149" s="193">
        <f t="shared" si="829"/>
        <v>5.0637933121217449</v>
      </c>
      <c r="H5149" s="193">
        <f t="shared" si="829"/>
        <v>5.2510442096486472</v>
      </c>
      <c r="I5149" s="193">
        <f t="shared" si="829"/>
        <v>5.4452193429141396</v>
      </c>
      <c r="J5149" s="193">
        <f t="shared" si="829"/>
        <v>5.6465747589716528</v>
      </c>
      <c r="K5149" s="193">
        <f>MAX(0,(F5149-'2031 forecast'!$C$10))</f>
        <v>0</v>
      </c>
      <c r="L5149" s="193">
        <f>MAX(0,(G5149-'2031 forecast'!$C$10))</f>
        <v>0</v>
      </c>
      <c r="M5149" s="193">
        <f>MAX(0,(H5149-'2031 forecast'!$C$10))</f>
        <v>0</v>
      </c>
      <c r="N5149" s="193">
        <f>MAX(0,(I5149-'2031 forecast'!$C$10))</f>
        <v>0</v>
      </c>
      <c r="O5149" s="193">
        <f>MAX(0,(J5149-'2031 forecast'!$C$10))</f>
        <v>0</v>
      </c>
      <c r="P5149" s="175" t="str">
        <f t="shared" si="827"/>
        <v/>
      </c>
      <c r="Q5149" s="175" t="str">
        <f t="shared" si="828"/>
        <v/>
      </c>
    </row>
    <row r="5150" spans="1:17" s="1" customFormat="1" x14ac:dyDescent="0.3">
      <c r="A5150" s="189">
        <f t="shared" si="826"/>
        <v>44045.416666654186</v>
      </c>
      <c r="B5150" s="190">
        <f t="shared" si="821"/>
        <v>44045</v>
      </c>
      <c r="C5150" s="1">
        <f t="shared" si="822"/>
        <v>10</v>
      </c>
      <c r="D5150" s="191">
        <v>3.6592032822039284</v>
      </c>
      <c r="E5150" s="192">
        <f t="shared" si="823"/>
        <v>1.2706088307836561E-4</v>
      </c>
      <c r="F5150" s="193">
        <f t="shared" si="824"/>
        <v>5.455735150925018</v>
      </c>
      <c r="G5150" s="193">
        <f t="shared" si="829"/>
        <v>5.6574794245773976</v>
      </c>
      <c r="H5150" s="193">
        <f t="shared" si="829"/>
        <v>5.8666838756074542</v>
      </c>
      <c r="I5150" s="193">
        <f t="shared" si="829"/>
        <v>6.083624369324764</v>
      </c>
      <c r="J5150" s="193">
        <f t="shared" si="829"/>
        <v>6.3085869720924679</v>
      </c>
      <c r="K5150" s="193">
        <f>MAX(0,(F5150-'2031 forecast'!$C$10))</f>
        <v>0</v>
      </c>
      <c r="L5150" s="193">
        <f>MAX(0,(G5150-'2031 forecast'!$C$10))</f>
        <v>0</v>
      </c>
      <c r="M5150" s="193">
        <f>MAX(0,(H5150-'2031 forecast'!$C$10))</f>
        <v>0.12968387560745409</v>
      </c>
      <c r="N5150" s="193">
        <f>MAX(0,(I5150-'2031 forecast'!$C$10))</f>
        <v>0.34662436932476393</v>
      </c>
      <c r="O5150" s="193">
        <f>MAX(0,(J5150-'2031 forecast'!$C$10))</f>
        <v>0.57158697209246778</v>
      </c>
      <c r="P5150" s="175" t="str">
        <f t="shared" si="827"/>
        <v/>
      </c>
      <c r="Q5150" s="175" t="str">
        <f t="shared" si="828"/>
        <v/>
      </c>
    </row>
    <row r="5151" spans="1:17" s="1" customFormat="1" x14ac:dyDescent="0.3">
      <c r="A5151" s="189">
        <f t="shared" si="826"/>
        <v>44045.45833332085</v>
      </c>
      <c r="B5151" s="190">
        <f t="shared" si="821"/>
        <v>44045</v>
      </c>
      <c r="C5151" s="1">
        <f t="shared" si="822"/>
        <v>11</v>
      </c>
      <c r="D5151" s="191">
        <v>3.6742617319249322</v>
      </c>
      <c r="E5151" s="192">
        <f t="shared" si="823"/>
        <v>1.2758376737086917E-4</v>
      </c>
      <c r="F5151" s="193">
        <f t="shared" si="824"/>
        <v>5.478186735908249</v>
      </c>
      <c r="G5151" s="193">
        <f t="shared" si="829"/>
        <v>5.680761232908992</v>
      </c>
      <c r="H5151" s="193">
        <f t="shared" si="829"/>
        <v>5.8908266076058391</v>
      </c>
      <c r="I5151" s="193">
        <f t="shared" si="829"/>
        <v>6.1086598605565534</v>
      </c>
      <c r="J5151" s="193">
        <f t="shared" si="829"/>
        <v>6.3345482353521074</v>
      </c>
      <c r="K5151" s="193">
        <f>MAX(0,(F5151-'2031 forecast'!$C$10))</f>
        <v>0</v>
      </c>
      <c r="L5151" s="193">
        <f>MAX(0,(G5151-'2031 forecast'!$C$10))</f>
        <v>0</v>
      </c>
      <c r="M5151" s="193">
        <f>MAX(0,(H5151-'2031 forecast'!$C$10))</f>
        <v>0.15382660760583899</v>
      </c>
      <c r="N5151" s="193">
        <f>MAX(0,(I5151-'2031 forecast'!$C$10))</f>
        <v>0.37165986055655331</v>
      </c>
      <c r="O5151" s="193">
        <f>MAX(0,(J5151-'2031 forecast'!$C$10))</f>
        <v>0.59754823535210733</v>
      </c>
      <c r="P5151" s="175" t="str">
        <f t="shared" si="827"/>
        <v/>
      </c>
      <c r="Q5151" s="175" t="str">
        <f t="shared" si="828"/>
        <v/>
      </c>
    </row>
    <row r="5152" spans="1:17" s="1" customFormat="1" x14ac:dyDescent="0.3">
      <c r="A5152" s="189">
        <f t="shared" si="826"/>
        <v>44045.499999987514</v>
      </c>
      <c r="B5152" s="190">
        <f t="shared" si="821"/>
        <v>44045</v>
      </c>
      <c r="C5152" s="1">
        <f t="shared" si="822"/>
        <v>12</v>
      </c>
      <c r="D5152" s="191">
        <v>4.1787197975785606</v>
      </c>
      <c r="E5152" s="192">
        <f t="shared" si="823"/>
        <v>1.4510039116973853E-4</v>
      </c>
      <c r="F5152" s="193">
        <f t="shared" si="824"/>
        <v>6.2303148328464726</v>
      </c>
      <c r="G5152" s="193">
        <f t="shared" si="829"/>
        <v>6.4607018120174002</v>
      </c>
      <c r="H5152" s="193">
        <f t="shared" si="829"/>
        <v>6.6996081295517236</v>
      </c>
      <c r="I5152" s="193">
        <f t="shared" si="829"/>
        <v>6.9473488168214912</v>
      </c>
      <c r="J5152" s="193">
        <f t="shared" si="829"/>
        <v>7.2042505545500415</v>
      </c>
      <c r="K5152" s="193">
        <f>MAX(0,(F5152-'2031 forecast'!$C$10))</f>
        <v>0.49331483284647248</v>
      </c>
      <c r="L5152" s="193">
        <f>MAX(0,(G5152-'2031 forecast'!$C$10))</f>
        <v>0.72370181201740014</v>
      </c>
      <c r="M5152" s="193">
        <f>MAX(0,(H5152-'2031 forecast'!$C$10))</f>
        <v>0.96260812955172348</v>
      </c>
      <c r="N5152" s="193">
        <f>MAX(0,(I5152-'2031 forecast'!$C$10))</f>
        <v>1.2103488168214911</v>
      </c>
      <c r="O5152" s="193">
        <f>MAX(0,(J5152-'2031 forecast'!$C$10))</f>
        <v>1.4672505545500414</v>
      </c>
      <c r="P5152" s="175">
        <f t="shared" si="827"/>
        <v>1</v>
      </c>
      <c r="Q5152" s="175" t="str">
        <f t="shared" si="828"/>
        <v/>
      </c>
    </row>
    <row r="5153" spans="1:17" s="1" customFormat="1" x14ac:dyDescent="0.3">
      <c r="A5153" s="189">
        <f t="shared" si="826"/>
        <v>44045.541666654179</v>
      </c>
      <c r="B5153" s="190">
        <f t="shared" si="821"/>
        <v>44045</v>
      </c>
      <c r="C5153" s="1">
        <f t="shared" si="822"/>
        <v>13</v>
      </c>
      <c r="D5153" s="191">
        <v>4.2690704959045833</v>
      </c>
      <c r="E5153" s="192">
        <f t="shared" si="823"/>
        <v>1.4823769692475988E-4</v>
      </c>
      <c r="F5153" s="193">
        <f t="shared" si="824"/>
        <v>6.3650243427458548</v>
      </c>
      <c r="G5153" s="193">
        <f t="shared" si="829"/>
        <v>6.6003926620069642</v>
      </c>
      <c r="H5153" s="193">
        <f t="shared" si="829"/>
        <v>6.8444645215420303</v>
      </c>
      <c r="I5153" s="193">
        <f t="shared" si="829"/>
        <v>7.0975617642122248</v>
      </c>
      <c r="J5153" s="193">
        <f t="shared" si="829"/>
        <v>7.3600181341078788</v>
      </c>
      <c r="K5153" s="193">
        <f>MAX(0,(F5153-'2031 forecast'!$C$10))</f>
        <v>0.62802434274585472</v>
      </c>
      <c r="L5153" s="193">
        <f>MAX(0,(G5153-'2031 forecast'!$C$10))</f>
        <v>0.86339266200696407</v>
      </c>
      <c r="M5153" s="193">
        <f>MAX(0,(H5153-'2031 forecast'!$C$10))</f>
        <v>1.1074645215420302</v>
      </c>
      <c r="N5153" s="193">
        <f>MAX(0,(I5153-'2031 forecast'!$C$10))</f>
        <v>1.3605617642122247</v>
      </c>
      <c r="O5153" s="193">
        <f>MAX(0,(J5153-'2031 forecast'!$C$10))</f>
        <v>1.6230181341078787</v>
      </c>
      <c r="P5153" s="175">
        <f t="shared" si="827"/>
        <v>2</v>
      </c>
      <c r="Q5153" s="175" t="str">
        <f t="shared" si="828"/>
        <v/>
      </c>
    </row>
    <row r="5154" spans="1:17" s="1" customFormat="1" x14ac:dyDescent="0.3">
      <c r="A5154" s="189">
        <f t="shared" si="826"/>
        <v>44045.583333320843</v>
      </c>
      <c r="B5154" s="190">
        <f t="shared" si="821"/>
        <v>44045</v>
      </c>
      <c r="C5154" s="1">
        <f t="shared" si="822"/>
        <v>14</v>
      </c>
      <c r="D5154" s="191">
        <v>4.336833519649101</v>
      </c>
      <c r="E5154" s="192">
        <f t="shared" si="823"/>
        <v>1.5059067624102594E-4</v>
      </c>
      <c r="F5154" s="193">
        <f t="shared" si="824"/>
        <v>6.4660564751703928</v>
      </c>
      <c r="G5154" s="193">
        <f t="shared" si="829"/>
        <v>6.70516079949914</v>
      </c>
      <c r="H5154" s="193">
        <f t="shared" si="829"/>
        <v>6.9531068155347624</v>
      </c>
      <c r="I5154" s="193">
        <f t="shared" si="829"/>
        <v>7.2102214747552775</v>
      </c>
      <c r="J5154" s="193">
        <f t="shared" si="829"/>
        <v>7.4768438187762598</v>
      </c>
      <c r="K5154" s="193">
        <f>MAX(0,(F5154-'2031 forecast'!$C$10))</f>
        <v>0.72905647517039274</v>
      </c>
      <c r="L5154" s="193">
        <f>MAX(0,(G5154-'2031 forecast'!$C$10))</f>
        <v>0.96816079949913991</v>
      </c>
      <c r="M5154" s="193">
        <f>MAX(0,(H5154-'2031 forecast'!$C$10))</f>
        <v>1.2161068155347623</v>
      </c>
      <c r="N5154" s="193">
        <f>MAX(0,(I5154-'2031 forecast'!$C$10))</f>
        <v>1.4732214747552774</v>
      </c>
      <c r="O5154" s="193">
        <f>MAX(0,(J5154-'2031 forecast'!$C$10))</f>
        <v>1.7398438187762597</v>
      </c>
      <c r="P5154" s="175">
        <f t="shared" si="827"/>
        <v>3</v>
      </c>
      <c r="Q5154" s="175" t="str">
        <f t="shared" si="828"/>
        <v/>
      </c>
    </row>
    <row r="5155" spans="1:17" s="1" customFormat="1" x14ac:dyDescent="0.3">
      <c r="A5155" s="189">
        <f t="shared" si="826"/>
        <v>44045.624999987507</v>
      </c>
      <c r="B5155" s="190">
        <f t="shared" si="821"/>
        <v>44045</v>
      </c>
      <c r="C5155" s="1">
        <f t="shared" si="822"/>
        <v>15</v>
      </c>
      <c r="D5155" s="191">
        <v>4.2690704959045833</v>
      </c>
      <c r="E5155" s="192">
        <f t="shared" si="823"/>
        <v>1.4823769692475988E-4</v>
      </c>
      <c r="F5155" s="193">
        <f t="shared" si="824"/>
        <v>6.3650243427458548</v>
      </c>
      <c r="G5155" s="193">
        <f t="shared" si="829"/>
        <v>6.6003926620069642</v>
      </c>
      <c r="H5155" s="193">
        <f t="shared" si="829"/>
        <v>6.8444645215420303</v>
      </c>
      <c r="I5155" s="193">
        <f t="shared" si="829"/>
        <v>7.0975617642122248</v>
      </c>
      <c r="J5155" s="193">
        <f t="shared" si="829"/>
        <v>7.3600181341078788</v>
      </c>
      <c r="K5155" s="193">
        <f>MAX(0,(F5155-'2031 forecast'!$C$10))</f>
        <v>0.62802434274585472</v>
      </c>
      <c r="L5155" s="193">
        <f>MAX(0,(G5155-'2031 forecast'!$C$10))</f>
        <v>0.86339266200696407</v>
      </c>
      <c r="M5155" s="193">
        <f>MAX(0,(H5155-'2031 forecast'!$C$10))</f>
        <v>1.1074645215420302</v>
      </c>
      <c r="N5155" s="193">
        <f>MAX(0,(I5155-'2031 forecast'!$C$10))</f>
        <v>1.3605617642122247</v>
      </c>
      <c r="O5155" s="193">
        <f>MAX(0,(J5155-'2031 forecast'!$C$10))</f>
        <v>1.6230181341078787</v>
      </c>
      <c r="P5155" s="175">
        <f t="shared" si="827"/>
        <v>4</v>
      </c>
      <c r="Q5155" s="175" t="str">
        <f t="shared" si="828"/>
        <v/>
      </c>
    </row>
    <row r="5156" spans="1:17" s="1" customFormat="1" x14ac:dyDescent="0.3">
      <c r="A5156" s="189">
        <f t="shared" si="826"/>
        <v>44045.666666654171</v>
      </c>
      <c r="B5156" s="190">
        <f t="shared" si="821"/>
        <v>44045</v>
      </c>
      <c r="C5156" s="1">
        <f t="shared" si="822"/>
        <v>16</v>
      </c>
      <c r="D5156" s="191">
        <v>4.3518919693701035</v>
      </c>
      <c r="E5156" s="192">
        <f t="shared" si="823"/>
        <v>1.5111356053352945E-4</v>
      </c>
      <c r="F5156" s="193">
        <f t="shared" si="824"/>
        <v>6.488508060153622</v>
      </c>
      <c r="G5156" s="193">
        <f t="shared" si="829"/>
        <v>6.7284426078307318</v>
      </c>
      <c r="H5156" s="193">
        <f t="shared" si="829"/>
        <v>6.9772495475331446</v>
      </c>
      <c r="I5156" s="193">
        <f t="shared" si="829"/>
        <v>7.2352569659870642</v>
      </c>
      <c r="J5156" s="193">
        <f t="shared" si="829"/>
        <v>7.5028050820358967</v>
      </c>
      <c r="K5156" s="193">
        <f>MAX(0,(F5156-'2031 forecast'!$C$10))</f>
        <v>0.75150806015362193</v>
      </c>
      <c r="L5156" s="193">
        <f>MAX(0,(G5156-'2031 forecast'!$C$10))</f>
        <v>0.99144260783073168</v>
      </c>
      <c r="M5156" s="193">
        <f>MAX(0,(H5156-'2031 forecast'!$C$10))</f>
        <v>1.2402495475331445</v>
      </c>
      <c r="N5156" s="193">
        <f>MAX(0,(I5156-'2031 forecast'!$C$10))</f>
        <v>1.4982569659870641</v>
      </c>
      <c r="O5156" s="193">
        <f>MAX(0,(J5156-'2031 forecast'!$C$10))</f>
        <v>1.7658050820358966</v>
      </c>
      <c r="P5156" s="175">
        <f t="shared" si="827"/>
        <v>5</v>
      </c>
      <c r="Q5156" s="175" t="str">
        <f t="shared" si="828"/>
        <v/>
      </c>
    </row>
    <row r="5157" spans="1:17" s="1" customFormat="1" x14ac:dyDescent="0.3">
      <c r="A5157" s="189">
        <f t="shared" si="826"/>
        <v>44045.708333320836</v>
      </c>
      <c r="B5157" s="190">
        <f t="shared" si="821"/>
        <v>44045</v>
      </c>
      <c r="C5157" s="1">
        <f t="shared" si="822"/>
        <v>17</v>
      </c>
      <c r="D5157" s="191">
        <v>4.4573011174171304</v>
      </c>
      <c r="E5157" s="192">
        <f t="shared" si="823"/>
        <v>1.547737505810544E-4</v>
      </c>
      <c r="F5157" s="193">
        <f t="shared" si="824"/>
        <v>6.6456691550362361</v>
      </c>
      <c r="G5157" s="193">
        <f t="shared" si="829"/>
        <v>6.8914152661518919</v>
      </c>
      <c r="H5157" s="193">
        <f t="shared" si="829"/>
        <v>7.1462486715218372</v>
      </c>
      <c r="I5157" s="193">
        <f t="shared" si="829"/>
        <v>7.4105054046095882</v>
      </c>
      <c r="J5157" s="193">
        <f t="shared" si="829"/>
        <v>7.6845339248533762</v>
      </c>
      <c r="K5157" s="193">
        <f>MAX(0,(F5157-'2031 forecast'!$C$10))</f>
        <v>0.90866915503623602</v>
      </c>
      <c r="L5157" s="193">
        <f>MAX(0,(G5157-'2031 forecast'!$C$10))</f>
        <v>1.1544152661518918</v>
      </c>
      <c r="M5157" s="193">
        <f>MAX(0,(H5157-'2031 forecast'!$C$10))</f>
        <v>1.4092486715218371</v>
      </c>
      <c r="N5157" s="193">
        <f>MAX(0,(I5157-'2031 forecast'!$C$10))</f>
        <v>1.6735054046095881</v>
      </c>
      <c r="O5157" s="193">
        <f>MAX(0,(J5157-'2031 forecast'!$C$10))</f>
        <v>1.9475339248533761</v>
      </c>
      <c r="P5157" s="175">
        <f t="shared" si="827"/>
        <v>6</v>
      </c>
      <c r="Q5157" s="175" t="str">
        <f t="shared" si="828"/>
        <v/>
      </c>
    </row>
    <row r="5158" spans="1:17" s="1" customFormat="1" x14ac:dyDescent="0.3">
      <c r="A5158" s="189">
        <f t="shared" si="826"/>
        <v>44045.7499999875</v>
      </c>
      <c r="B5158" s="190">
        <f t="shared" si="821"/>
        <v>44045</v>
      </c>
      <c r="C5158" s="1">
        <f t="shared" si="822"/>
        <v>18</v>
      </c>
      <c r="D5158" s="191">
        <v>4.2690704959045833</v>
      </c>
      <c r="E5158" s="192">
        <f t="shared" si="823"/>
        <v>1.4823769692475988E-4</v>
      </c>
      <c r="F5158" s="193">
        <f t="shared" si="824"/>
        <v>6.3650243427458548</v>
      </c>
      <c r="G5158" s="193">
        <f t="shared" si="829"/>
        <v>6.6003926620069642</v>
      </c>
      <c r="H5158" s="193">
        <f t="shared" si="829"/>
        <v>6.8444645215420303</v>
      </c>
      <c r="I5158" s="193">
        <f t="shared" si="829"/>
        <v>7.0975617642122248</v>
      </c>
      <c r="J5158" s="193">
        <f t="shared" si="829"/>
        <v>7.3600181341078788</v>
      </c>
      <c r="K5158" s="193">
        <f>MAX(0,(F5158-'2031 forecast'!$C$10))</f>
        <v>0.62802434274585472</v>
      </c>
      <c r="L5158" s="193">
        <f>MAX(0,(G5158-'2031 forecast'!$C$10))</f>
        <v>0.86339266200696407</v>
      </c>
      <c r="M5158" s="193">
        <f>MAX(0,(H5158-'2031 forecast'!$C$10))</f>
        <v>1.1074645215420302</v>
      </c>
      <c r="N5158" s="193">
        <f>MAX(0,(I5158-'2031 forecast'!$C$10))</f>
        <v>1.3605617642122247</v>
      </c>
      <c r="O5158" s="193">
        <f>MAX(0,(J5158-'2031 forecast'!$C$10))</f>
        <v>1.6230181341078787</v>
      </c>
      <c r="P5158" s="175">
        <f t="shared" si="827"/>
        <v>7</v>
      </c>
      <c r="Q5158" s="175" t="str">
        <f t="shared" si="828"/>
        <v/>
      </c>
    </row>
    <row r="5159" spans="1:17" s="1" customFormat="1" x14ac:dyDescent="0.3">
      <c r="A5159" s="189">
        <f t="shared" si="826"/>
        <v>44045.791666654164</v>
      </c>
      <c r="B5159" s="190">
        <f t="shared" si="821"/>
        <v>44045</v>
      </c>
      <c r="C5159" s="1">
        <f t="shared" si="822"/>
        <v>19</v>
      </c>
      <c r="D5159" s="191">
        <v>3.9001384777399895</v>
      </c>
      <c r="E5159" s="192">
        <f t="shared" si="823"/>
        <v>1.3542703175842261E-4</v>
      </c>
      <c r="F5159" s="193">
        <f t="shared" si="824"/>
        <v>5.8149605106567064</v>
      </c>
      <c r="G5159" s="193">
        <f t="shared" si="829"/>
        <v>6.0299883578829059</v>
      </c>
      <c r="H5159" s="193">
        <f t="shared" si="829"/>
        <v>6.2529675875816082</v>
      </c>
      <c r="I5159" s="193">
        <f t="shared" si="829"/>
        <v>6.4841922290333907</v>
      </c>
      <c r="J5159" s="193">
        <f t="shared" si="829"/>
        <v>6.7239671842467041</v>
      </c>
      <c r="K5159" s="193">
        <f>MAX(0,(F5159-'2031 forecast'!$C$10))</f>
        <v>7.7960510656706283E-2</v>
      </c>
      <c r="L5159" s="193">
        <f>MAX(0,(G5159-'2031 forecast'!$C$10))</f>
        <v>0.29298835788290578</v>
      </c>
      <c r="M5159" s="193">
        <f>MAX(0,(H5159-'2031 forecast'!$C$10))</f>
        <v>0.5159675875816081</v>
      </c>
      <c r="N5159" s="193">
        <f>MAX(0,(I5159-'2031 forecast'!$C$10))</f>
        <v>0.74719222903339055</v>
      </c>
      <c r="O5159" s="193">
        <f>MAX(0,(J5159-'2031 forecast'!$C$10))</f>
        <v>0.98696718424670404</v>
      </c>
      <c r="P5159" s="175">
        <f t="shared" si="827"/>
        <v>8</v>
      </c>
      <c r="Q5159" s="175">
        <f t="shared" si="828"/>
        <v>8</v>
      </c>
    </row>
    <row r="5160" spans="1:17" s="1" customFormat="1" x14ac:dyDescent="0.3">
      <c r="A5160" s="189">
        <f t="shared" si="826"/>
        <v>44045.833333320828</v>
      </c>
      <c r="B5160" s="190">
        <f t="shared" si="821"/>
        <v>44045</v>
      </c>
      <c r="C5160" s="1">
        <f t="shared" si="822"/>
        <v>20</v>
      </c>
      <c r="D5160" s="191">
        <v>3.7119078562274419</v>
      </c>
      <c r="E5160" s="192">
        <f t="shared" si="823"/>
        <v>1.2889097810212809E-4</v>
      </c>
      <c r="F5160" s="193">
        <f t="shared" si="824"/>
        <v>5.534315698366326</v>
      </c>
      <c r="G5160" s="193">
        <f t="shared" si="829"/>
        <v>5.7389657537379781</v>
      </c>
      <c r="H5160" s="193">
        <f t="shared" si="829"/>
        <v>5.9511834376018014</v>
      </c>
      <c r="I5160" s="193">
        <f t="shared" si="829"/>
        <v>6.1712485886360264</v>
      </c>
      <c r="J5160" s="193">
        <f t="shared" si="829"/>
        <v>6.3994513935012076</v>
      </c>
      <c r="K5160" s="193">
        <f>MAX(0,(F5160-'2031 forecast'!$C$10))</f>
        <v>0</v>
      </c>
      <c r="L5160" s="193">
        <f>MAX(0,(G5160-'2031 forecast'!$C$10))</f>
        <v>1.9657537379780265E-3</v>
      </c>
      <c r="M5160" s="193">
        <f>MAX(0,(H5160-'2031 forecast'!$C$10))</f>
        <v>0.21418343760180125</v>
      </c>
      <c r="N5160" s="193">
        <f>MAX(0,(I5160-'2031 forecast'!$C$10))</f>
        <v>0.43424858863602633</v>
      </c>
      <c r="O5160" s="193">
        <f>MAX(0,(J5160-'2031 forecast'!$C$10))</f>
        <v>0.66245139350120752</v>
      </c>
      <c r="P5160" s="175" t="str">
        <f t="shared" si="827"/>
        <v/>
      </c>
      <c r="Q5160" s="175" t="str">
        <f t="shared" si="828"/>
        <v/>
      </c>
    </row>
    <row r="5161" spans="1:17" s="1" customFormat="1" x14ac:dyDescent="0.3">
      <c r="A5161" s="189">
        <f t="shared" si="826"/>
        <v>44045.874999987493</v>
      </c>
      <c r="B5161" s="190">
        <f t="shared" si="821"/>
        <v>44045</v>
      </c>
      <c r="C5161" s="1">
        <f t="shared" si="822"/>
        <v>21</v>
      </c>
      <c r="D5161" s="191">
        <v>3.6968494065064377</v>
      </c>
      <c r="E5161" s="192">
        <f t="shared" si="823"/>
        <v>1.283680938096245E-4</v>
      </c>
      <c r="F5161" s="193">
        <f t="shared" si="824"/>
        <v>5.5118641133830941</v>
      </c>
      <c r="G5161" s="193">
        <f t="shared" si="829"/>
        <v>5.7156839454063828</v>
      </c>
      <c r="H5161" s="193">
        <f t="shared" si="829"/>
        <v>5.9270407056034156</v>
      </c>
      <c r="I5161" s="193">
        <f t="shared" si="829"/>
        <v>6.1462130974042362</v>
      </c>
      <c r="J5161" s="193">
        <f t="shared" si="829"/>
        <v>6.3734901302415663</v>
      </c>
      <c r="K5161" s="193">
        <f>MAX(0,(F5161-'2031 forecast'!$C$10))</f>
        <v>0</v>
      </c>
      <c r="L5161" s="193">
        <f>MAX(0,(G5161-'2031 forecast'!$C$10))</f>
        <v>0</v>
      </c>
      <c r="M5161" s="193">
        <f>MAX(0,(H5161-'2031 forecast'!$C$10))</f>
        <v>0.19004070560341546</v>
      </c>
      <c r="N5161" s="193">
        <f>MAX(0,(I5161-'2031 forecast'!$C$10))</f>
        <v>0.40921309740423606</v>
      </c>
      <c r="O5161" s="193">
        <f>MAX(0,(J5161-'2031 forecast'!$C$10))</f>
        <v>0.6364901302415662</v>
      </c>
      <c r="P5161" s="175" t="str">
        <f t="shared" si="827"/>
        <v/>
      </c>
      <c r="Q5161" s="175" t="str">
        <f t="shared" si="828"/>
        <v/>
      </c>
    </row>
    <row r="5162" spans="1:17" s="1" customFormat="1" x14ac:dyDescent="0.3">
      <c r="A5162" s="189">
        <f t="shared" si="826"/>
        <v>44045.916666654157</v>
      </c>
      <c r="B5162" s="190">
        <f t="shared" si="821"/>
        <v>44045</v>
      </c>
      <c r="C5162" s="1">
        <f t="shared" si="822"/>
        <v>22</v>
      </c>
      <c r="D5162" s="191">
        <v>3.4709726606913804</v>
      </c>
      <c r="E5162" s="192">
        <f t="shared" si="823"/>
        <v>1.2052482942207108E-4</v>
      </c>
      <c r="F5162" s="193">
        <f t="shared" si="824"/>
        <v>5.1750903386346367</v>
      </c>
      <c r="G5162" s="193">
        <f t="shared" si="829"/>
        <v>5.3664568204324699</v>
      </c>
      <c r="H5162" s="193">
        <f t="shared" si="829"/>
        <v>5.5648997256276473</v>
      </c>
      <c r="I5162" s="193">
        <f t="shared" si="829"/>
        <v>5.7706807289273989</v>
      </c>
      <c r="J5162" s="193">
        <f t="shared" si="829"/>
        <v>5.9840711813469705</v>
      </c>
      <c r="K5162" s="193">
        <f>MAX(0,(F5162-'2031 forecast'!$C$10))</f>
        <v>0</v>
      </c>
      <c r="L5162" s="193">
        <f>MAX(0,(G5162-'2031 forecast'!$C$10))</f>
        <v>0</v>
      </c>
      <c r="M5162" s="193">
        <f>MAX(0,(H5162-'2031 forecast'!$C$10))</f>
        <v>0</v>
      </c>
      <c r="N5162" s="193">
        <f>MAX(0,(I5162-'2031 forecast'!$C$10))</f>
        <v>3.3680728927398818E-2</v>
      </c>
      <c r="O5162" s="193">
        <f>MAX(0,(J5162-'2031 forecast'!$C$10))</f>
        <v>0.24707118134697037</v>
      </c>
      <c r="P5162" s="175" t="str">
        <f t="shared" si="827"/>
        <v/>
      </c>
      <c r="Q5162" s="175" t="str">
        <f t="shared" si="828"/>
        <v/>
      </c>
    </row>
    <row r="5163" spans="1:17" s="1" customFormat="1" x14ac:dyDescent="0.3">
      <c r="A5163" s="189">
        <f t="shared" si="826"/>
        <v>44045.958333320821</v>
      </c>
      <c r="B5163" s="190">
        <f t="shared" si="821"/>
        <v>44045</v>
      </c>
      <c r="C5163" s="1">
        <f t="shared" si="822"/>
        <v>23</v>
      </c>
      <c r="D5163" s="191">
        <v>3.2676835894578291</v>
      </c>
      <c r="E5163" s="192">
        <f t="shared" si="823"/>
        <v>1.1346589147327299E-4</v>
      </c>
      <c r="F5163" s="193">
        <f t="shared" si="824"/>
        <v>4.8719939413610245</v>
      </c>
      <c r="G5163" s="193">
        <f t="shared" si="829"/>
        <v>5.0521524079559477</v>
      </c>
      <c r="H5163" s="193">
        <f t="shared" si="829"/>
        <v>5.2389728436494556</v>
      </c>
      <c r="I5163" s="193">
        <f t="shared" si="829"/>
        <v>5.4327015972982462</v>
      </c>
      <c r="J5163" s="193">
        <f t="shared" si="829"/>
        <v>5.6335941273418335</v>
      </c>
      <c r="K5163" s="193">
        <f>MAX(0,(F5163-'2031 forecast'!$C$10))</f>
        <v>0</v>
      </c>
      <c r="L5163" s="193">
        <f>MAX(0,(G5163-'2031 forecast'!$C$10))</f>
        <v>0</v>
      </c>
      <c r="M5163" s="193">
        <f>MAX(0,(H5163-'2031 forecast'!$C$10))</f>
        <v>0</v>
      </c>
      <c r="N5163" s="193">
        <f>MAX(0,(I5163-'2031 forecast'!$C$10))</f>
        <v>0</v>
      </c>
      <c r="O5163" s="193">
        <f>MAX(0,(J5163-'2031 forecast'!$C$10))</f>
        <v>0</v>
      </c>
      <c r="P5163" s="175" t="str">
        <f t="shared" si="827"/>
        <v/>
      </c>
      <c r="Q5163" s="175" t="str">
        <f t="shared" si="828"/>
        <v/>
      </c>
    </row>
    <row r="5164" spans="1:17" s="1" customFormat="1" x14ac:dyDescent="0.3">
      <c r="A5164" s="189">
        <f t="shared" si="826"/>
        <v>44045.999999987485</v>
      </c>
      <c r="B5164" s="190">
        <f t="shared" si="821"/>
        <v>44045</v>
      </c>
      <c r="C5164" s="1">
        <f t="shared" si="822"/>
        <v>0</v>
      </c>
      <c r="D5164" s="191">
        <v>3.1923913408528102</v>
      </c>
      <c r="E5164" s="192">
        <f t="shared" si="823"/>
        <v>1.108514700107552E-4</v>
      </c>
      <c r="F5164" s="193">
        <f t="shared" si="824"/>
        <v>4.7597360164448723</v>
      </c>
      <c r="G5164" s="193">
        <f t="shared" si="829"/>
        <v>4.9357433662979773</v>
      </c>
      <c r="H5164" s="193">
        <f t="shared" si="829"/>
        <v>5.1182591836575329</v>
      </c>
      <c r="I5164" s="193">
        <f t="shared" si="829"/>
        <v>5.307524141139301</v>
      </c>
      <c r="J5164" s="193">
        <f t="shared" si="829"/>
        <v>5.5037878110436349</v>
      </c>
      <c r="K5164" s="193">
        <f>MAX(0,(F5164-'2031 forecast'!$C$10))</f>
        <v>0</v>
      </c>
      <c r="L5164" s="193">
        <f>MAX(0,(G5164-'2031 forecast'!$C$10))</f>
        <v>0</v>
      </c>
      <c r="M5164" s="193">
        <f>MAX(0,(H5164-'2031 forecast'!$C$10))</f>
        <v>0</v>
      </c>
      <c r="N5164" s="193">
        <f>MAX(0,(I5164-'2031 forecast'!$C$10))</f>
        <v>0</v>
      </c>
      <c r="O5164" s="193">
        <f>MAX(0,(J5164-'2031 forecast'!$C$10))</f>
        <v>0</v>
      </c>
      <c r="P5164" s="175" t="str">
        <f t="shared" si="827"/>
        <v/>
      </c>
      <c r="Q5164" s="175" t="str">
        <f t="shared" si="828"/>
        <v/>
      </c>
    </row>
    <row r="5165" spans="1:17" s="1" customFormat="1" x14ac:dyDescent="0.3">
      <c r="A5165" s="189">
        <f t="shared" si="826"/>
        <v>44046.04166665415</v>
      </c>
      <c r="B5165" s="190">
        <f t="shared" si="821"/>
        <v>44046</v>
      </c>
      <c r="C5165" s="1">
        <f t="shared" si="822"/>
        <v>1</v>
      </c>
      <c r="D5165" s="191">
        <v>2.8084008729672125</v>
      </c>
      <c r="E5165" s="192">
        <f t="shared" si="823"/>
        <v>9.7517920551914354E-5</v>
      </c>
      <c r="F5165" s="193">
        <f t="shared" si="824"/>
        <v>4.1872205993724938</v>
      </c>
      <c r="G5165" s="193">
        <f t="shared" ref="G5165:J5184" si="830">$E5165*G$2</f>
        <v>4.3420572538423245</v>
      </c>
      <c r="H5165" s="193">
        <f t="shared" si="830"/>
        <v>4.5026195176987258</v>
      </c>
      <c r="I5165" s="193">
        <f t="shared" si="830"/>
        <v>4.6691191147286775</v>
      </c>
      <c r="J5165" s="193">
        <f t="shared" si="830"/>
        <v>4.8417755979228199</v>
      </c>
      <c r="K5165" s="193">
        <f>MAX(0,(F5165-'2031 forecast'!$C$10))</f>
        <v>0</v>
      </c>
      <c r="L5165" s="193">
        <f>MAX(0,(G5165-'2031 forecast'!$C$10))</f>
        <v>0</v>
      </c>
      <c r="M5165" s="193">
        <f>MAX(0,(H5165-'2031 forecast'!$C$10))</f>
        <v>0</v>
      </c>
      <c r="N5165" s="193">
        <f>MAX(0,(I5165-'2031 forecast'!$C$10))</f>
        <v>0</v>
      </c>
      <c r="O5165" s="193">
        <f>MAX(0,(J5165-'2031 forecast'!$C$10))</f>
        <v>0</v>
      </c>
      <c r="P5165" s="175" t="str">
        <f t="shared" si="827"/>
        <v/>
      </c>
      <c r="Q5165" s="175" t="str">
        <f t="shared" si="828"/>
        <v/>
      </c>
    </row>
    <row r="5166" spans="1:17" s="1" customFormat="1" x14ac:dyDescent="0.3">
      <c r="A5166" s="189">
        <f t="shared" si="826"/>
        <v>44046.083333320814</v>
      </c>
      <c r="B5166" s="190">
        <f t="shared" si="821"/>
        <v>44046</v>
      </c>
      <c r="C5166" s="1">
        <f t="shared" si="822"/>
        <v>2</v>
      </c>
      <c r="D5166" s="191">
        <v>2.7406378492226948</v>
      </c>
      <c r="E5166" s="192">
        <f t="shared" si="823"/>
        <v>9.5164941235648299E-5</v>
      </c>
      <c r="F5166" s="193">
        <f t="shared" si="824"/>
        <v>4.0861884669479549</v>
      </c>
      <c r="G5166" s="193">
        <f t="shared" si="830"/>
        <v>4.2372891163501496</v>
      </c>
      <c r="H5166" s="193">
        <f t="shared" si="830"/>
        <v>4.3939772237059938</v>
      </c>
      <c r="I5166" s="193">
        <f t="shared" si="830"/>
        <v>4.5564594041856248</v>
      </c>
      <c r="J5166" s="193">
        <f t="shared" si="830"/>
        <v>4.7249499132544397</v>
      </c>
      <c r="K5166" s="193">
        <f>MAX(0,(F5166-'2031 forecast'!$C$10))</f>
        <v>0</v>
      </c>
      <c r="L5166" s="193">
        <f>MAX(0,(G5166-'2031 forecast'!$C$10))</f>
        <v>0</v>
      </c>
      <c r="M5166" s="193">
        <f>MAX(0,(H5166-'2031 forecast'!$C$10))</f>
        <v>0</v>
      </c>
      <c r="N5166" s="193">
        <f>MAX(0,(I5166-'2031 forecast'!$C$10))</f>
        <v>0</v>
      </c>
      <c r="O5166" s="193">
        <f>MAX(0,(J5166-'2031 forecast'!$C$10))</f>
        <v>0</v>
      </c>
      <c r="P5166" s="175" t="str">
        <f t="shared" si="827"/>
        <v/>
      </c>
      <c r="Q5166" s="175" t="str">
        <f t="shared" si="828"/>
        <v/>
      </c>
    </row>
    <row r="5167" spans="1:17" s="1" customFormat="1" x14ac:dyDescent="0.3">
      <c r="A5167" s="189">
        <f t="shared" si="826"/>
        <v>44046.124999987478</v>
      </c>
      <c r="B5167" s="190">
        <f t="shared" si="821"/>
        <v>44046</v>
      </c>
      <c r="C5167" s="1">
        <f t="shared" si="822"/>
        <v>3</v>
      </c>
      <c r="D5167" s="191">
        <v>2.6352287011756683</v>
      </c>
      <c r="E5167" s="192">
        <f t="shared" si="823"/>
        <v>9.1504751188123379E-5</v>
      </c>
      <c r="F5167" s="193">
        <f t="shared" si="824"/>
        <v>3.9290273720653421</v>
      </c>
      <c r="G5167" s="193">
        <f t="shared" si="830"/>
        <v>4.0743164580289903</v>
      </c>
      <c r="H5167" s="193">
        <f t="shared" si="830"/>
        <v>4.2249780997173021</v>
      </c>
      <c r="I5167" s="193">
        <f t="shared" si="830"/>
        <v>4.3812109655631017</v>
      </c>
      <c r="J5167" s="193">
        <f t="shared" si="830"/>
        <v>4.543221070436962</v>
      </c>
      <c r="K5167" s="193">
        <f>MAX(0,(F5167-'2031 forecast'!$C$10))</f>
        <v>0</v>
      </c>
      <c r="L5167" s="193">
        <f>MAX(0,(G5167-'2031 forecast'!$C$10))</f>
        <v>0</v>
      </c>
      <c r="M5167" s="193">
        <f>MAX(0,(H5167-'2031 forecast'!$C$10))</f>
        <v>0</v>
      </c>
      <c r="N5167" s="193">
        <f>MAX(0,(I5167-'2031 forecast'!$C$10))</f>
        <v>0</v>
      </c>
      <c r="O5167" s="193">
        <f>MAX(0,(J5167-'2031 forecast'!$C$10))</f>
        <v>0</v>
      </c>
      <c r="P5167" s="175" t="str">
        <f t="shared" si="827"/>
        <v/>
      </c>
      <c r="Q5167" s="175" t="str">
        <f t="shared" si="828"/>
        <v/>
      </c>
    </row>
    <row r="5168" spans="1:17" s="1" customFormat="1" x14ac:dyDescent="0.3">
      <c r="A5168" s="189">
        <f t="shared" si="826"/>
        <v>44046.166666654142</v>
      </c>
      <c r="B5168" s="190">
        <f t="shared" si="821"/>
        <v>44046</v>
      </c>
      <c r="C5168" s="1">
        <f t="shared" si="822"/>
        <v>4</v>
      </c>
      <c r="D5168" s="191">
        <v>2.5975825768731586</v>
      </c>
      <c r="E5168" s="192">
        <f t="shared" si="823"/>
        <v>9.019754045686446E-5</v>
      </c>
      <c r="F5168" s="193">
        <f t="shared" si="824"/>
        <v>3.8728984096072652</v>
      </c>
      <c r="G5168" s="193">
        <f t="shared" si="830"/>
        <v>4.0161119372000043</v>
      </c>
      <c r="H5168" s="193">
        <f t="shared" si="830"/>
        <v>4.1646212697213407</v>
      </c>
      <c r="I5168" s="193">
        <f t="shared" si="830"/>
        <v>4.3186222374836278</v>
      </c>
      <c r="J5168" s="193">
        <f t="shared" si="830"/>
        <v>4.4783179122878618</v>
      </c>
      <c r="K5168" s="193">
        <f>MAX(0,(F5168-'2031 forecast'!$C$10))</f>
        <v>0</v>
      </c>
      <c r="L5168" s="193">
        <f>MAX(0,(G5168-'2031 forecast'!$C$10))</f>
        <v>0</v>
      </c>
      <c r="M5168" s="193">
        <f>MAX(0,(H5168-'2031 forecast'!$C$10))</f>
        <v>0</v>
      </c>
      <c r="N5168" s="193">
        <f>MAX(0,(I5168-'2031 forecast'!$C$10))</f>
        <v>0</v>
      </c>
      <c r="O5168" s="193">
        <f>MAX(0,(J5168-'2031 forecast'!$C$10))</f>
        <v>0</v>
      </c>
      <c r="P5168" s="175" t="str">
        <f t="shared" si="827"/>
        <v/>
      </c>
      <c r="Q5168" s="175" t="str">
        <f t="shared" si="828"/>
        <v/>
      </c>
    </row>
    <row r="5169" spans="1:17" s="1" customFormat="1" x14ac:dyDescent="0.3">
      <c r="A5169" s="189">
        <f t="shared" si="826"/>
        <v>44046.208333320807</v>
      </c>
      <c r="B5169" s="190">
        <f t="shared" si="821"/>
        <v>44046</v>
      </c>
      <c r="C5169" s="1">
        <f t="shared" si="822"/>
        <v>5</v>
      </c>
      <c r="D5169" s="191">
        <v>2.6126410265941633</v>
      </c>
      <c r="E5169" s="192">
        <f t="shared" si="823"/>
        <v>9.0720424749368055E-5</v>
      </c>
      <c r="F5169" s="193">
        <f t="shared" si="824"/>
        <v>3.895349994590497</v>
      </c>
      <c r="G5169" s="193">
        <f t="shared" si="830"/>
        <v>4.0393937455315996</v>
      </c>
      <c r="H5169" s="193">
        <f t="shared" si="830"/>
        <v>4.1887640017197265</v>
      </c>
      <c r="I5169" s="193">
        <f t="shared" si="830"/>
        <v>4.343657728715419</v>
      </c>
      <c r="J5169" s="193">
        <f t="shared" si="830"/>
        <v>4.5042791755475031</v>
      </c>
      <c r="K5169" s="193">
        <f>MAX(0,(F5169-'2031 forecast'!$C$10))</f>
        <v>0</v>
      </c>
      <c r="L5169" s="193">
        <f>MAX(0,(G5169-'2031 forecast'!$C$10))</f>
        <v>0</v>
      </c>
      <c r="M5169" s="193">
        <f>MAX(0,(H5169-'2031 forecast'!$C$10))</f>
        <v>0</v>
      </c>
      <c r="N5169" s="193">
        <f>MAX(0,(I5169-'2031 forecast'!$C$10))</f>
        <v>0</v>
      </c>
      <c r="O5169" s="193">
        <f>MAX(0,(J5169-'2031 forecast'!$C$10))</f>
        <v>0</v>
      </c>
      <c r="P5169" s="175" t="str">
        <f t="shared" si="827"/>
        <v/>
      </c>
      <c r="Q5169" s="175" t="str">
        <f t="shared" si="828"/>
        <v/>
      </c>
    </row>
    <row r="5170" spans="1:17" s="1" customFormat="1" x14ac:dyDescent="0.3">
      <c r="A5170" s="189">
        <f t="shared" si="826"/>
        <v>44046.249999987471</v>
      </c>
      <c r="B5170" s="190">
        <f t="shared" si="821"/>
        <v>44046</v>
      </c>
      <c r="C5170" s="1">
        <f t="shared" si="822"/>
        <v>6</v>
      </c>
      <c r="D5170" s="191">
        <v>2.6051118017336607</v>
      </c>
      <c r="E5170" s="192">
        <f t="shared" si="823"/>
        <v>9.0458982603116257E-5</v>
      </c>
      <c r="F5170" s="193">
        <f t="shared" si="824"/>
        <v>3.8841242020988811</v>
      </c>
      <c r="G5170" s="193">
        <f t="shared" si="830"/>
        <v>4.0277528413658015</v>
      </c>
      <c r="H5170" s="193">
        <f t="shared" si="830"/>
        <v>4.1766926357205332</v>
      </c>
      <c r="I5170" s="193">
        <f t="shared" si="830"/>
        <v>4.331139983099523</v>
      </c>
      <c r="J5170" s="193">
        <f t="shared" si="830"/>
        <v>4.4912985439176829</v>
      </c>
      <c r="K5170" s="193">
        <f>MAX(0,(F5170-'2031 forecast'!$C$10))</f>
        <v>0</v>
      </c>
      <c r="L5170" s="193">
        <f>MAX(0,(G5170-'2031 forecast'!$C$10))</f>
        <v>0</v>
      </c>
      <c r="M5170" s="193">
        <f>MAX(0,(H5170-'2031 forecast'!$C$10))</f>
        <v>0</v>
      </c>
      <c r="N5170" s="193">
        <f>MAX(0,(I5170-'2031 forecast'!$C$10))</f>
        <v>0</v>
      </c>
      <c r="O5170" s="193">
        <f>MAX(0,(J5170-'2031 forecast'!$C$10))</f>
        <v>0</v>
      </c>
      <c r="P5170" s="175" t="str">
        <f t="shared" si="827"/>
        <v/>
      </c>
      <c r="Q5170" s="175" t="str">
        <f t="shared" si="828"/>
        <v/>
      </c>
    </row>
    <row r="5171" spans="1:17" s="1" customFormat="1" x14ac:dyDescent="0.3">
      <c r="A5171" s="189">
        <f t="shared" si="826"/>
        <v>44046.291666654135</v>
      </c>
      <c r="B5171" s="190">
        <f t="shared" si="821"/>
        <v>44046</v>
      </c>
      <c r="C5171" s="1">
        <f t="shared" si="822"/>
        <v>7</v>
      </c>
      <c r="D5171" s="191">
        <v>2.9062807961537369</v>
      </c>
      <c r="E5171" s="192">
        <f t="shared" si="823"/>
        <v>1.0091666845318749E-4</v>
      </c>
      <c r="F5171" s="193">
        <f t="shared" si="824"/>
        <v>4.3331559017634911</v>
      </c>
      <c r="G5171" s="193">
        <f t="shared" si="830"/>
        <v>4.4933890079976857</v>
      </c>
      <c r="H5171" s="193">
        <f t="shared" si="830"/>
        <v>4.659547275688225</v>
      </c>
      <c r="I5171" s="193">
        <f t="shared" si="830"/>
        <v>4.8318498077353054</v>
      </c>
      <c r="J5171" s="193">
        <f t="shared" si="830"/>
        <v>5.0105238091104782</v>
      </c>
      <c r="K5171" s="193">
        <f>MAX(0,(F5171-'2031 forecast'!$C$10))</f>
        <v>0</v>
      </c>
      <c r="L5171" s="193">
        <f>MAX(0,(G5171-'2031 forecast'!$C$10))</f>
        <v>0</v>
      </c>
      <c r="M5171" s="193">
        <f>MAX(0,(H5171-'2031 forecast'!$C$10))</f>
        <v>0</v>
      </c>
      <c r="N5171" s="193">
        <f>MAX(0,(I5171-'2031 forecast'!$C$10))</f>
        <v>0</v>
      </c>
      <c r="O5171" s="193">
        <f>MAX(0,(J5171-'2031 forecast'!$C$10))</f>
        <v>0</v>
      </c>
      <c r="P5171" s="175" t="str">
        <f t="shared" si="827"/>
        <v/>
      </c>
      <c r="Q5171" s="175" t="str">
        <f t="shared" si="828"/>
        <v/>
      </c>
    </row>
    <row r="5172" spans="1:17" s="1" customFormat="1" x14ac:dyDescent="0.3">
      <c r="A5172" s="189">
        <f t="shared" si="826"/>
        <v>44046.333333320799</v>
      </c>
      <c r="B5172" s="190">
        <f t="shared" si="821"/>
        <v>44046</v>
      </c>
      <c r="C5172" s="1">
        <f t="shared" si="822"/>
        <v>8</v>
      </c>
      <c r="D5172" s="191">
        <v>3.2450959148763232</v>
      </c>
      <c r="E5172" s="192">
        <f t="shared" si="823"/>
        <v>1.1268156503451764E-4</v>
      </c>
      <c r="F5172" s="193">
        <f t="shared" si="824"/>
        <v>4.8383165638861785</v>
      </c>
      <c r="G5172" s="193">
        <f t="shared" si="830"/>
        <v>5.017229695458556</v>
      </c>
      <c r="H5172" s="193">
        <f t="shared" si="830"/>
        <v>5.2027587456518782</v>
      </c>
      <c r="I5172" s="193">
        <f t="shared" si="830"/>
        <v>5.3951483604505617</v>
      </c>
      <c r="J5172" s="193">
        <f t="shared" si="830"/>
        <v>5.5946522324523729</v>
      </c>
      <c r="K5172" s="193">
        <f>MAX(0,(F5172-'2031 forecast'!$C$10))</f>
        <v>0</v>
      </c>
      <c r="L5172" s="193">
        <f>MAX(0,(G5172-'2031 forecast'!$C$10))</f>
        <v>0</v>
      </c>
      <c r="M5172" s="193">
        <f>MAX(0,(H5172-'2031 forecast'!$C$10))</f>
        <v>0</v>
      </c>
      <c r="N5172" s="193">
        <f>MAX(0,(I5172-'2031 forecast'!$C$10))</f>
        <v>0</v>
      </c>
      <c r="O5172" s="193">
        <f>MAX(0,(J5172-'2031 forecast'!$C$10))</f>
        <v>0</v>
      </c>
      <c r="P5172" s="175" t="str">
        <f t="shared" si="827"/>
        <v/>
      </c>
      <c r="Q5172" s="175" t="str">
        <f t="shared" si="828"/>
        <v/>
      </c>
    </row>
    <row r="5173" spans="1:17" s="1" customFormat="1" x14ac:dyDescent="0.3">
      <c r="A5173" s="189">
        <f t="shared" si="826"/>
        <v>44046.374999987464</v>
      </c>
      <c r="B5173" s="190">
        <f t="shared" si="821"/>
        <v>44046</v>
      </c>
      <c r="C5173" s="1">
        <f t="shared" si="822"/>
        <v>9</v>
      </c>
      <c r="D5173" s="191">
        <v>3.3730927375048561</v>
      </c>
      <c r="E5173" s="192">
        <f t="shared" si="823"/>
        <v>1.1712608152079794E-4</v>
      </c>
      <c r="F5173" s="193">
        <f t="shared" si="824"/>
        <v>5.0291550362436386</v>
      </c>
      <c r="G5173" s="193">
        <f t="shared" si="830"/>
        <v>5.2151250662771078</v>
      </c>
      <c r="H5173" s="193">
        <f t="shared" si="830"/>
        <v>5.4079719676381481</v>
      </c>
      <c r="I5173" s="193">
        <f t="shared" si="830"/>
        <v>5.6079500359207701</v>
      </c>
      <c r="J5173" s="193">
        <f t="shared" si="830"/>
        <v>5.8153229701593121</v>
      </c>
      <c r="K5173" s="193">
        <f>MAX(0,(F5173-'2031 forecast'!$C$10))</f>
        <v>0</v>
      </c>
      <c r="L5173" s="193">
        <f>MAX(0,(G5173-'2031 forecast'!$C$10))</f>
        <v>0</v>
      </c>
      <c r="M5173" s="193">
        <f>MAX(0,(H5173-'2031 forecast'!$C$10))</f>
        <v>0</v>
      </c>
      <c r="N5173" s="193">
        <f>MAX(0,(I5173-'2031 forecast'!$C$10))</f>
        <v>0</v>
      </c>
      <c r="O5173" s="193">
        <f>MAX(0,(J5173-'2031 forecast'!$C$10))</f>
        <v>7.8322970159312E-2</v>
      </c>
      <c r="P5173" s="175" t="str">
        <f t="shared" si="827"/>
        <v/>
      </c>
      <c r="Q5173" s="175" t="str">
        <f t="shared" si="828"/>
        <v/>
      </c>
    </row>
    <row r="5174" spans="1:17" s="1" customFormat="1" x14ac:dyDescent="0.3">
      <c r="A5174" s="189">
        <f t="shared" si="826"/>
        <v>44046.416666654128</v>
      </c>
      <c r="B5174" s="190">
        <f t="shared" si="821"/>
        <v>44046</v>
      </c>
      <c r="C5174" s="1">
        <f t="shared" si="822"/>
        <v>10</v>
      </c>
      <c r="D5174" s="191">
        <v>3.6742617319249322</v>
      </c>
      <c r="E5174" s="192">
        <f t="shared" si="823"/>
        <v>1.2758376737086917E-4</v>
      </c>
      <c r="F5174" s="193">
        <f t="shared" si="824"/>
        <v>5.478186735908249</v>
      </c>
      <c r="G5174" s="193">
        <f t="shared" si="830"/>
        <v>5.680761232908992</v>
      </c>
      <c r="H5174" s="193">
        <f t="shared" si="830"/>
        <v>5.8908266076058391</v>
      </c>
      <c r="I5174" s="193">
        <f t="shared" si="830"/>
        <v>6.1086598605565534</v>
      </c>
      <c r="J5174" s="193">
        <f t="shared" si="830"/>
        <v>6.3345482353521074</v>
      </c>
      <c r="K5174" s="193">
        <f>MAX(0,(F5174-'2031 forecast'!$C$10))</f>
        <v>0</v>
      </c>
      <c r="L5174" s="193">
        <f>MAX(0,(G5174-'2031 forecast'!$C$10))</f>
        <v>0</v>
      </c>
      <c r="M5174" s="193">
        <f>MAX(0,(H5174-'2031 forecast'!$C$10))</f>
        <v>0.15382660760583899</v>
      </c>
      <c r="N5174" s="193">
        <f>MAX(0,(I5174-'2031 forecast'!$C$10))</f>
        <v>0.37165986055655331</v>
      </c>
      <c r="O5174" s="193">
        <f>MAX(0,(J5174-'2031 forecast'!$C$10))</f>
        <v>0.59754823535210733</v>
      </c>
      <c r="P5174" s="175" t="str">
        <f t="shared" si="827"/>
        <v/>
      </c>
      <c r="Q5174" s="175" t="str">
        <f t="shared" si="828"/>
        <v/>
      </c>
    </row>
    <row r="5175" spans="1:17" s="1" customFormat="1" x14ac:dyDescent="0.3">
      <c r="A5175" s="189">
        <f t="shared" si="826"/>
        <v>44046.458333320792</v>
      </c>
      <c r="B5175" s="190">
        <f t="shared" si="821"/>
        <v>44046</v>
      </c>
      <c r="C5175" s="1">
        <f t="shared" si="822"/>
        <v>11</v>
      </c>
      <c r="D5175" s="191">
        <v>3.8775508031584835</v>
      </c>
      <c r="E5175" s="192">
        <f t="shared" si="823"/>
        <v>1.3464270531966726E-4</v>
      </c>
      <c r="F5175" s="193">
        <f t="shared" si="824"/>
        <v>5.7812831331818604</v>
      </c>
      <c r="G5175" s="193">
        <f t="shared" si="830"/>
        <v>5.9950656453855142</v>
      </c>
      <c r="H5175" s="193">
        <f t="shared" si="830"/>
        <v>6.2167534895840308</v>
      </c>
      <c r="I5175" s="193">
        <f t="shared" si="830"/>
        <v>6.4466389921857061</v>
      </c>
      <c r="J5175" s="193">
        <f t="shared" si="830"/>
        <v>6.6850252893572444</v>
      </c>
      <c r="K5175" s="193">
        <f>MAX(0,(F5175-'2031 forecast'!$C$10))</f>
        <v>4.4283133181860279E-2</v>
      </c>
      <c r="L5175" s="193">
        <f>MAX(0,(G5175-'2031 forecast'!$C$10))</f>
        <v>0.25806564538551413</v>
      </c>
      <c r="M5175" s="193">
        <f>MAX(0,(H5175-'2031 forecast'!$C$10))</f>
        <v>0.47975348958403075</v>
      </c>
      <c r="N5175" s="193">
        <f>MAX(0,(I5175-'2031 forecast'!$C$10))</f>
        <v>0.70963899218570603</v>
      </c>
      <c r="O5175" s="193">
        <f>MAX(0,(J5175-'2031 forecast'!$C$10))</f>
        <v>0.94802528935724428</v>
      </c>
      <c r="P5175" s="175">
        <f t="shared" si="827"/>
        <v>1</v>
      </c>
      <c r="Q5175" s="175" t="str">
        <f t="shared" si="828"/>
        <v/>
      </c>
    </row>
    <row r="5176" spans="1:17" s="1" customFormat="1" x14ac:dyDescent="0.3">
      <c r="A5176" s="189">
        <f t="shared" si="826"/>
        <v>44046.499999987456</v>
      </c>
      <c r="B5176" s="190">
        <f t="shared" si="821"/>
        <v>44046</v>
      </c>
      <c r="C5176" s="1">
        <f t="shared" si="822"/>
        <v>12</v>
      </c>
      <c r="D5176" s="191">
        <v>4.0281353003685219</v>
      </c>
      <c r="E5176" s="192">
        <f t="shared" si="823"/>
        <v>1.3987154824470288E-4</v>
      </c>
      <c r="F5176" s="193">
        <f t="shared" si="824"/>
        <v>6.0057989830141656</v>
      </c>
      <c r="G5176" s="193">
        <f t="shared" si="830"/>
        <v>6.2278837287014568</v>
      </c>
      <c r="H5176" s="193">
        <f t="shared" si="830"/>
        <v>6.4581808095678763</v>
      </c>
      <c r="I5176" s="193">
        <f t="shared" si="830"/>
        <v>6.6969939045035982</v>
      </c>
      <c r="J5176" s="193">
        <f t="shared" si="830"/>
        <v>6.9446379219536425</v>
      </c>
      <c r="K5176" s="193">
        <f>MAX(0,(F5176-'2031 forecast'!$C$10))</f>
        <v>0.26879898301416549</v>
      </c>
      <c r="L5176" s="193">
        <f>MAX(0,(G5176-'2031 forecast'!$C$10))</f>
        <v>0.49088372870145669</v>
      </c>
      <c r="M5176" s="193">
        <f>MAX(0,(H5176-'2031 forecast'!$C$10))</f>
        <v>0.72118080956787622</v>
      </c>
      <c r="N5176" s="193">
        <f>MAX(0,(I5176-'2031 forecast'!$C$10))</f>
        <v>0.95999390450359812</v>
      </c>
      <c r="O5176" s="193">
        <f>MAX(0,(J5176-'2031 forecast'!$C$10))</f>
        <v>1.2076379219536424</v>
      </c>
      <c r="P5176" s="175">
        <f t="shared" si="827"/>
        <v>2</v>
      </c>
      <c r="Q5176" s="175" t="str">
        <f t="shared" si="828"/>
        <v/>
      </c>
    </row>
    <row r="5177" spans="1:17" s="1" customFormat="1" x14ac:dyDescent="0.3">
      <c r="A5177" s="189">
        <f t="shared" si="826"/>
        <v>44046.54166665412</v>
      </c>
      <c r="B5177" s="190">
        <f t="shared" si="821"/>
        <v>44046</v>
      </c>
      <c r="C5177" s="1">
        <f t="shared" si="822"/>
        <v>13</v>
      </c>
      <c r="D5177" s="191">
        <v>4.3067166202070917</v>
      </c>
      <c r="E5177" s="192">
        <f t="shared" si="823"/>
        <v>1.4954490765601875E-4</v>
      </c>
      <c r="F5177" s="193">
        <f t="shared" si="824"/>
        <v>6.4211533052039291</v>
      </c>
      <c r="G5177" s="193">
        <f t="shared" si="830"/>
        <v>6.6585971828359485</v>
      </c>
      <c r="H5177" s="193">
        <f t="shared" si="830"/>
        <v>6.9048213515379899</v>
      </c>
      <c r="I5177" s="193">
        <f t="shared" si="830"/>
        <v>7.1601504922916961</v>
      </c>
      <c r="J5177" s="193">
        <f t="shared" si="830"/>
        <v>7.4249212922569763</v>
      </c>
      <c r="K5177" s="193">
        <f>MAX(0,(F5177-'2031 forecast'!$C$10))</f>
        <v>0.68415330520392903</v>
      </c>
      <c r="L5177" s="193">
        <f>MAX(0,(G5177-'2031 forecast'!$C$10))</f>
        <v>0.92159718283594838</v>
      </c>
      <c r="M5177" s="193">
        <f>MAX(0,(H5177-'2031 forecast'!$C$10))</f>
        <v>1.1678213515379898</v>
      </c>
      <c r="N5177" s="193">
        <f>MAX(0,(I5177-'2031 forecast'!$C$10))</f>
        <v>1.423150492291696</v>
      </c>
      <c r="O5177" s="193">
        <f>MAX(0,(J5177-'2031 forecast'!$C$10))</f>
        <v>1.6879212922569762</v>
      </c>
      <c r="P5177" s="175">
        <f t="shared" si="827"/>
        <v>3</v>
      </c>
      <c r="Q5177" s="175" t="str">
        <f t="shared" si="828"/>
        <v/>
      </c>
    </row>
    <row r="5178" spans="1:17" s="1" customFormat="1" x14ac:dyDescent="0.3">
      <c r="A5178" s="189">
        <f t="shared" si="826"/>
        <v>44046.583333320785</v>
      </c>
      <c r="B5178" s="190">
        <f t="shared" si="821"/>
        <v>44046</v>
      </c>
      <c r="C5178" s="1">
        <f t="shared" si="822"/>
        <v>14</v>
      </c>
      <c r="D5178" s="191">
        <v>4.2916581704860892</v>
      </c>
      <c r="E5178" s="192">
        <f t="shared" si="823"/>
        <v>1.4902202336351523E-4</v>
      </c>
      <c r="F5178" s="193">
        <f t="shared" si="824"/>
        <v>6.3987017202207008</v>
      </c>
      <c r="G5178" s="193">
        <f t="shared" si="830"/>
        <v>6.6353153745043567</v>
      </c>
      <c r="H5178" s="193">
        <f t="shared" si="830"/>
        <v>6.8806786195396077</v>
      </c>
      <c r="I5178" s="193">
        <f t="shared" si="830"/>
        <v>7.1351150010599085</v>
      </c>
      <c r="J5178" s="193">
        <f t="shared" si="830"/>
        <v>7.3989600289973394</v>
      </c>
      <c r="K5178" s="193">
        <f>MAX(0,(F5178-'2031 forecast'!$C$10))</f>
        <v>0.66170172022070073</v>
      </c>
      <c r="L5178" s="193">
        <f>MAX(0,(G5178-'2031 forecast'!$C$10))</f>
        <v>0.89831537450435661</v>
      </c>
      <c r="M5178" s="193">
        <f>MAX(0,(H5178-'2031 forecast'!$C$10))</f>
        <v>1.1436786195396076</v>
      </c>
      <c r="N5178" s="193">
        <f>MAX(0,(I5178-'2031 forecast'!$C$10))</f>
        <v>1.3981150010599084</v>
      </c>
      <c r="O5178" s="193">
        <f>MAX(0,(J5178-'2031 forecast'!$C$10))</f>
        <v>1.6619600289973393</v>
      </c>
      <c r="P5178" s="175">
        <f t="shared" si="827"/>
        <v>4</v>
      </c>
      <c r="Q5178" s="175" t="str">
        <f t="shared" si="828"/>
        <v/>
      </c>
    </row>
    <row r="5179" spans="1:17" s="1" customFormat="1" x14ac:dyDescent="0.3">
      <c r="A5179" s="189">
        <f t="shared" si="826"/>
        <v>44046.624999987449</v>
      </c>
      <c r="B5179" s="190">
        <f t="shared" si="821"/>
        <v>44046</v>
      </c>
      <c r="C5179" s="1">
        <f t="shared" si="822"/>
        <v>15</v>
      </c>
      <c r="D5179" s="191">
        <v>4.4196549931146212</v>
      </c>
      <c r="E5179" s="192">
        <f t="shared" si="823"/>
        <v>1.5346653984979551E-4</v>
      </c>
      <c r="F5179" s="193">
        <f t="shared" si="824"/>
        <v>6.58954019257816</v>
      </c>
      <c r="G5179" s="193">
        <f t="shared" si="830"/>
        <v>6.8332107453229067</v>
      </c>
      <c r="H5179" s="193">
        <f t="shared" si="830"/>
        <v>7.0858918415258767</v>
      </c>
      <c r="I5179" s="193">
        <f t="shared" si="830"/>
        <v>7.347916676530116</v>
      </c>
      <c r="J5179" s="193">
        <f t="shared" si="830"/>
        <v>7.6196307667042769</v>
      </c>
      <c r="K5179" s="193">
        <f>MAX(0,(F5179-'2031 forecast'!$C$10))</f>
        <v>0.85254019257815994</v>
      </c>
      <c r="L5179" s="193">
        <f>MAX(0,(G5179-'2031 forecast'!$C$10))</f>
        <v>1.0962107453229066</v>
      </c>
      <c r="M5179" s="193">
        <f>MAX(0,(H5179-'2031 forecast'!$C$10))</f>
        <v>1.3488918415258766</v>
      </c>
      <c r="N5179" s="193">
        <f>MAX(0,(I5179-'2031 forecast'!$C$10))</f>
        <v>1.6109166765301159</v>
      </c>
      <c r="O5179" s="193">
        <f>MAX(0,(J5179-'2031 forecast'!$C$10))</f>
        <v>1.8826307667042768</v>
      </c>
      <c r="P5179" s="175">
        <f t="shared" si="827"/>
        <v>5</v>
      </c>
      <c r="Q5179" s="175" t="str">
        <f t="shared" si="828"/>
        <v/>
      </c>
    </row>
    <row r="5180" spans="1:17" s="1" customFormat="1" x14ac:dyDescent="0.3">
      <c r="A5180" s="189">
        <f t="shared" si="826"/>
        <v>44046.666666654113</v>
      </c>
      <c r="B5180" s="190">
        <f t="shared" si="821"/>
        <v>44046</v>
      </c>
      <c r="C5180" s="1">
        <f t="shared" si="822"/>
        <v>16</v>
      </c>
      <c r="D5180" s="191">
        <v>4.6003563897666675</v>
      </c>
      <c r="E5180" s="192">
        <f t="shared" si="823"/>
        <v>1.5974115135983827E-4</v>
      </c>
      <c r="F5180" s="193">
        <f t="shared" si="824"/>
        <v>6.8589592123769272</v>
      </c>
      <c r="G5180" s="193">
        <f t="shared" si="830"/>
        <v>7.1125924453020382</v>
      </c>
      <c r="H5180" s="193">
        <f t="shared" si="830"/>
        <v>7.375604625506492</v>
      </c>
      <c r="I5180" s="193">
        <f t="shared" si="830"/>
        <v>7.6483425713115869</v>
      </c>
      <c r="J5180" s="193">
        <f t="shared" si="830"/>
        <v>7.9311659258199549</v>
      </c>
      <c r="K5180" s="193">
        <f>MAX(0,(F5180-'2031 forecast'!$C$10))</f>
        <v>1.1219592123769271</v>
      </c>
      <c r="L5180" s="193">
        <f>MAX(0,(G5180-'2031 forecast'!$C$10))</f>
        <v>1.3755924453020381</v>
      </c>
      <c r="M5180" s="193">
        <f>MAX(0,(H5180-'2031 forecast'!$C$10))</f>
        <v>1.6386046255064919</v>
      </c>
      <c r="N5180" s="193">
        <f>MAX(0,(I5180-'2031 forecast'!$C$10))</f>
        <v>1.9113425713115868</v>
      </c>
      <c r="O5180" s="193">
        <f>MAX(0,(J5180-'2031 forecast'!$C$10))</f>
        <v>2.1941659258199548</v>
      </c>
      <c r="P5180" s="175">
        <f t="shared" si="827"/>
        <v>6</v>
      </c>
      <c r="Q5180" s="175" t="str">
        <f t="shared" si="828"/>
        <v/>
      </c>
    </row>
    <row r="5181" spans="1:17" s="1" customFormat="1" x14ac:dyDescent="0.3">
      <c r="A5181" s="189">
        <f t="shared" si="826"/>
        <v>44046.708333320777</v>
      </c>
      <c r="B5181" s="190">
        <f t="shared" si="821"/>
        <v>44046</v>
      </c>
      <c r="C5181" s="1">
        <f t="shared" si="822"/>
        <v>17</v>
      </c>
      <c r="D5181" s="191">
        <v>4.6380025140691767</v>
      </c>
      <c r="E5181" s="192">
        <f t="shared" si="823"/>
        <v>1.6104836209109716E-4</v>
      </c>
      <c r="F5181" s="193">
        <f t="shared" si="824"/>
        <v>6.9150881748350024</v>
      </c>
      <c r="G5181" s="193">
        <f t="shared" si="830"/>
        <v>7.1707969661310234</v>
      </c>
      <c r="H5181" s="193">
        <f t="shared" si="830"/>
        <v>7.4359614555024525</v>
      </c>
      <c r="I5181" s="193">
        <f t="shared" si="830"/>
        <v>7.710931299391059</v>
      </c>
      <c r="J5181" s="193">
        <f t="shared" si="830"/>
        <v>7.9960690839690542</v>
      </c>
      <c r="K5181" s="193">
        <f>MAX(0,(F5181-'2031 forecast'!$C$10))</f>
        <v>1.1780881748350023</v>
      </c>
      <c r="L5181" s="193">
        <f>MAX(0,(G5181-'2031 forecast'!$C$10))</f>
        <v>1.4337969661310233</v>
      </c>
      <c r="M5181" s="193">
        <f>MAX(0,(H5181-'2031 forecast'!$C$10))</f>
        <v>1.6989614555024524</v>
      </c>
      <c r="N5181" s="193">
        <f>MAX(0,(I5181-'2031 forecast'!$C$10))</f>
        <v>1.9739312993910589</v>
      </c>
      <c r="O5181" s="193">
        <f>MAX(0,(J5181-'2031 forecast'!$C$10))</f>
        <v>2.2590690839690541</v>
      </c>
      <c r="P5181" s="175">
        <f t="shared" si="827"/>
        <v>7</v>
      </c>
      <c r="Q5181" s="175" t="str">
        <f t="shared" si="828"/>
        <v/>
      </c>
    </row>
    <row r="5182" spans="1:17" s="1" customFormat="1" x14ac:dyDescent="0.3">
      <c r="A5182" s="189">
        <f t="shared" si="826"/>
        <v>44046.749999987442</v>
      </c>
      <c r="B5182" s="190">
        <f t="shared" si="821"/>
        <v>44046</v>
      </c>
      <c r="C5182" s="1">
        <f t="shared" si="822"/>
        <v>18</v>
      </c>
      <c r="D5182" s="191">
        <v>4.6078856146271692</v>
      </c>
      <c r="E5182" s="192">
        <f t="shared" si="823"/>
        <v>1.6000259350609002E-4</v>
      </c>
      <c r="F5182" s="193">
        <f t="shared" si="824"/>
        <v>6.8701850048685413</v>
      </c>
      <c r="G5182" s="193">
        <f t="shared" si="830"/>
        <v>7.1242333494678345</v>
      </c>
      <c r="H5182" s="193">
        <f t="shared" si="830"/>
        <v>7.3876759915056835</v>
      </c>
      <c r="I5182" s="193">
        <f t="shared" si="830"/>
        <v>7.6608603169274803</v>
      </c>
      <c r="J5182" s="193">
        <f t="shared" si="830"/>
        <v>7.9441465574497743</v>
      </c>
      <c r="K5182" s="193">
        <f>MAX(0,(F5182-'2031 forecast'!$C$10))</f>
        <v>1.1331850048685412</v>
      </c>
      <c r="L5182" s="193">
        <f>MAX(0,(G5182-'2031 forecast'!$C$10))</f>
        <v>1.3872333494678344</v>
      </c>
      <c r="M5182" s="193">
        <f>MAX(0,(H5182-'2031 forecast'!$C$10))</f>
        <v>1.6506759915056834</v>
      </c>
      <c r="N5182" s="193">
        <f>MAX(0,(I5182-'2031 forecast'!$C$10))</f>
        <v>1.9238603169274802</v>
      </c>
      <c r="O5182" s="193">
        <f>MAX(0,(J5182-'2031 forecast'!$C$10))</f>
        <v>2.2071465574497742</v>
      </c>
      <c r="P5182" s="175">
        <f t="shared" si="827"/>
        <v>8</v>
      </c>
      <c r="Q5182" s="175" t="str">
        <f t="shared" si="828"/>
        <v/>
      </c>
    </row>
    <row r="5183" spans="1:17" s="1" customFormat="1" x14ac:dyDescent="0.3">
      <c r="A5183" s="189">
        <f t="shared" si="826"/>
        <v>44046.791666654106</v>
      </c>
      <c r="B5183" s="190">
        <f t="shared" si="821"/>
        <v>44046</v>
      </c>
      <c r="C5183" s="1">
        <f t="shared" si="822"/>
        <v>19</v>
      </c>
      <c r="D5183" s="191">
        <v>4.3293042947885976</v>
      </c>
      <c r="E5183" s="192">
        <f t="shared" si="823"/>
        <v>1.503292340947741E-4</v>
      </c>
      <c r="F5183" s="193">
        <f t="shared" si="824"/>
        <v>6.4548306826787751</v>
      </c>
      <c r="G5183" s="193">
        <f t="shared" si="830"/>
        <v>6.6935198953333401</v>
      </c>
      <c r="H5183" s="193">
        <f t="shared" si="830"/>
        <v>6.9410354495355673</v>
      </c>
      <c r="I5183" s="193">
        <f t="shared" si="830"/>
        <v>7.1977037291393797</v>
      </c>
      <c r="J5183" s="193">
        <f t="shared" si="830"/>
        <v>7.4638631871464369</v>
      </c>
      <c r="K5183" s="193">
        <f>MAX(0,(F5183-'2031 forecast'!$C$10))</f>
        <v>0.71783068267877503</v>
      </c>
      <c r="L5183" s="193">
        <f>MAX(0,(G5183-'2031 forecast'!$C$10))</f>
        <v>0.95651989533334003</v>
      </c>
      <c r="M5183" s="193">
        <f>MAX(0,(H5183-'2031 forecast'!$C$10))</f>
        <v>1.2040354495355672</v>
      </c>
      <c r="N5183" s="193">
        <f>MAX(0,(I5183-'2031 forecast'!$C$10))</f>
        <v>1.4607037291393796</v>
      </c>
      <c r="O5183" s="193">
        <f>MAX(0,(J5183-'2031 forecast'!$C$10))</f>
        <v>1.7268631871464368</v>
      </c>
      <c r="P5183" s="175">
        <f t="shared" si="827"/>
        <v>9</v>
      </c>
      <c r="Q5183" s="175" t="str">
        <f t="shared" si="828"/>
        <v/>
      </c>
    </row>
    <row r="5184" spans="1:17" s="1" customFormat="1" x14ac:dyDescent="0.3">
      <c r="A5184" s="189">
        <f t="shared" si="826"/>
        <v>44046.83333332077</v>
      </c>
      <c r="B5184" s="190">
        <f t="shared" si="821"/>
        <v>44046</v>
      </c>
      <c r="C5184" s="1">
        <f t="shared" si="822"/>
        <v>20</v>
      </c>
      <c r="D5184" s="191">
        <v>4.1937782472995639</v>
      </c>
      <c r="E5184" s="192">
        <f t="shared" si="823"/>
        <v>1.4562327546224207E-4</v>
      </c>
      <c r="F5184" s="193">
        <f t="shared" si="824"/>
        <v>6.2527664178297018</v>
      </c>
      <c r="G5184" s="193">
        <f t="shared" si="830"/>
        <v>6.4839836203489938</v>
      </c>
      <c r="H5184" s="193">
        <f t="shared" si="830"/>
        <v>6.7237508615501076</v>
      </c>
      <c r="I5184" s="193">
        <f t="shared" si="830"/>
        <v>6.9723843080532788</v>
      </c>
      <c r="J5184" s="193">
        <f t="shared" si="830"/>
        <v>7.2302118178096801</v>
      </c>
      <c r="K5184" s="193">
        <f>MAX(0,(F5184-'2031 forecast'!$C$10))</f>
        <v>0.51576641782970167</v>
      </c>
      <c r="L5184" s="193">
        <f>MAX(0,(G5184-'2031 forecast'!$C$10))</f>
        <v>0.74698362034899368</v>
      </c>
      <c r="M5184" s="193">
        <f>MAX(0,(H5184-'2031 forecast'!$C$10))</f>
        <v>0.98675086155010749</v>
      </c>
      <c r="N5184" s="193">
        <f>MAX(0,(I5184-'2031 forecast'!$C$10))</f>
        <v>1.2353843080532787</v>
      </c>
      <c r="O5184" s="193">
        <f>MAX(0,(J5184-'2031 forecast'!$C$10))</f>
        <v>1.49321181780968</v>
      </c>
      <c r="P5184" s="175">
        <f t="shared" si="827"/>
        <v>10</v>
      </c>
      <c r="Q5184" s="175" t="str">
        <f t="shared" si="828"/>
        <v/>
      </c>
    </row>
    <row r="5185" spans="1:17" s="1" customFormat="1" x14ac:dyDescent="0.3">
      <c r="A5185" s="189">
        <f t="shared" si="826"/>
        <v>44046.874999987434</v>
      </c>
      <c r="B5185" s="190">
        <f t="shared" si="821"/>
        <v>44046</v>
      </c>
      <c r="C5185" s="1">
        <f t="shared" si="822"/>
        <v>21</v>
      </c>
      <c r="D5185" s="191">
        <v>3.8700215782979823</v>
      </c>
      <c r="E5185" s="192">
        <f t="shared" si="823"/>
        <v>1.343812631734155E-4</v>
      </c>
      <c r="F5185" s="193">
        <f t="shared" si="824"/>
        <v>5.7700573406902462</v>
      </c>
      <c r="G5185" s="193">
        <f t="shared" ref="G5185:J5204" si="831">$E5185*G$2</f>
        <v>5.9834247412197179</v>
      </c>
      <c r="H5185" s="193">
        <f t="shared" si="831"/>
        <v>6.2046821235848393</v>
      </c>
      <c r="I5185" s="193">
        <f t="shared" si="831"/>
        <v>6.4341212465698128</v>
      </c>
      <c r="J5185" s="193">
        <f t="shared" si="831"/>
        <v>6.6720446577274259</v>
      </c>
      <c r="K5185" s="193">
        <f>MAX(0,(F5185-'2031 forecast'!$C$10))</f>
        <v>3.3057340690246129E-2</v>
      </c>
      <c r="L5185" s="193">
        <f>MAX(0,(G5185-'2031 forecast'!$C$10))</f>
        <v>0.2464247412197178</v>
      </c>
      <c r="M5185" s="193">
        <f>MAX(0,(H5185-'2031 forecast'!$C$10))</f>
        <v>0.46768212358483918</v>
      </c>
      <c r="N5185" s="193">
        <f>MAX(0,(I5185-'2031 forecast'!$C$10))</f>
        <v>0.69712124656981267</v>
      </c>
      <c r="O5185" s="193">
        <f>MAX(0,(J5185-'2031 forecast'!$C$10))</f>
        <v>0.93504465772742584</v>
      </c>
      <c r="P5185" s="175">
        <f t="shared" si="827"/>
        <v>11</v>
      </c>
      <c r="Q5185" s="175">
        <f t="shared" si="828"/>
        <v>11</v>
      </c>
    </row>
    <row r="5186" spans="1:17" s="1" customFormat="1" x14ac:dyDescent="0.3">
      <c r="A5186" s="189">
        <f t="shared" si="826"/>
        <v>44046.916666654099</v>
      </c>
      <c r="B5186" s="190">
        <f t="shared" si="821"/>
        <v>44046</v>
      </c>
      <c r="C5186" s="1">
        <f t="shared" si="822"/>
        <v>22</v>
      </c>
      <c r="D5186" s="191">
        <v>3.6592032822039284</v>
      </c>
      <c r="E5186" s="192">
        <f t="shared" si="823"/>
        <v>1.2706088307836561E-4</v>
      </c>
      <c r="F5186" s="193">
        <f t="shared" si="824"/>
        <v>5.455735150925018</v>
      </c>
      <c r="G5186" s="193">
        <f t="shared" si="831"/>
        <v>5.6574794245773976</v>
      </c>
      <c r="H5186" s="193">
        <f t="shared" si="831"/>
        <v>5.8666838756074542</v>
      </c>
      <c r="I5186" s="193">
        <f t="shared" si="831"/>
        <v>6.083624369324764</v>
      </c>
      <c r="J5186" s="193">
        <f t="shared" si="831"/>
        <v>6.3085869720924679</v>
      </c>
      <c r="K5186" s="193">
        <f>MAX(0,(F5186-'2031 forecast'!$C$10))</f>
        <v>0</v>
      </c>
      <c r="L5186" s="193">
        <f>MAX(0,(G5186-'2031 forecast'!$C$10))</f>
        <v>0</v>
      </c>
      <c r="M5186" s="193">
        <f>MAX(0,(H5186-'2031 forecast'!$C$10))</f>
        <v>0.12968387560745409</v>
      </c>
      <c r="N5186" s="193">
        <f>MAX(0,(I5186-'2031 forecast'!$C$10))</f>
        <v>0.34662436932476393</v>
      </c>
      <c r="O5186" s="193">
        <f>MAX(0,(J5186-'2031 forecast'!$C$10))</f>
        <v>0.57158697209246778</v>
      </c>
      <c r="P5186" s="175" t="str">
        <f t="shared" si="827"/>
        <v/>
      </c>
      <c r="Q5186" s="175" t="str">
        <f t="shared" si="828"/>
        <v/>
      </c>
    </row>
    <row r="5187" spans="1:17" s="1" customFormat="1" x14ac:dyDescent="0.3">
      <c r="A5187" s="189">
        <f t="shared" si="826"/>
        <v>44046.958333320763</v>
      </c>
      <c r="B5187" s="190">
        <f t="shared" si="821"/>
        <v>44046</v>
      </c>
      <c r="C5187" s="1">
        <f t="shared" si="822"/>
        <v>23</v>
      </c>
      <c r="D5187" s="191">
        <v>3.2752128143183308</v>
      </c>
      <c r="E5187" s="192">
        <f t="shared" si="823"/>
        <v>1.1372733361952476E-4</v>
      </c>
      <c r="F5187" s="193">
        <f t="shared" si="824"/>
        <v>4.8832197338526395</v>
      </c>
      <c r="G5187" s="193">
        <f t="shared" si="831"/>
        <v>5.0637933121217449</v>
      </c>
      <c r="H5187" s="193">
        <f t="shared" si="831"/>
        <v>5.2510442096486472</v>
      </c>
      <c r="I5187" s="193">
        <f t="shared" si="831"/>
        <v>5.4452193429141396</v>
      </c>
      <c r="J5187" s="193">
        <f t="shared" si="831"/>
        <v>5.6465747589716528</v>
      </c>
      <c r="K5187" s="193">
        <f>MAX(0,(F5187-'2031 forecast'!$C$10))</f>
        <v>0</v>
      </c>
      <c r="L5187" s="193">
        <f>MAX(0,(G5187-'2031 forecast'!$C$10))</f>
        <v>0</v>
      </c>
      <c r="M5187" s="193">
        <f>MAX(0,(H5187-'2031 forecast'!$C$10))</f>
        <v>0</v>
      </c>
      <c r="N5187" s="193">
        <f>MAX(0,(I5187-'2031 forecast'!$C$10))</f>
        <v>0</v>
      </c>
      <c r="O5187" s="193">
        <f>MAX(0,(J5187-'2031 forecast'!$C$10))</f>
        <v>0</v>
      </c>
      <c r="P5187" s="175" t="str">
        <f t="shared" si="827"/>
        <v/>
      </c>
      <c r="Q5187" s="175" t="str">
        <f t="shared" si="828"/>
        <v/>
      </c>
    </row>
    <row r="5188" spans="1:17" s="1" customFormat="1" x14ac:dyDescent="0.3">
      <c r="A5188" s="189">
        <f t="shared" si="826"/>
        <v>44046.999999987427</v>
      </c>
      <c r="B5188" s="190">
        <f t="shared" si="821"/>
        <v>44046</v>
      </c>
      <c r="C5188" s="1">
        <f t="shared" si="822"/>
        <v>0</v>
      </c>
      <c r="D5188" s="191">
        <v>2.9138100210142395</v>
      </c>
      <c r="E5188" s="192">
        <f t="shared" si="823"/>
        <v>1.0117811059943929E-4</v>
      </c>
      <c r="F5188" s="193">
        <f t="shared" si="824"/>
        <v>4.344381694255107</v>
      </c>
      <c r="G5188" s="193">
        <f t="shared" si="831"/>
        <v>4.5050299121634838</v>
      </c>
      <c r="H5188" s="193">
        <f t="shared" si="831"/>
        <v>4.6716186416874175</v>
      </c>
      <c r="I5188" s="193">
        <f t="shared" si="831"/>
        <v>4.8443675533512014</v>
      </c>
      <c r="J5188" s="193">
        <f t="shared" si="831"/>
        <v>5.0235044407402984</v>
      </c>
      <c r="K5188" s="193">
        <f>MAX(0,(F5188-'2031 forecast'!$C$10))</f>
        <v>0</v>
      </c>
      <c r="L5188" s="193">
        <f>MAX(0,(G5188-'2031 forecast'!$C$10))</f>
        <v>0</v>
      </c>
      <c r="M5188" s="193">
        <f>MAX(0,(H5188-'2031 forecast'!$C$10))</f>
        <v>0</v>
      </c>
      <c r="N5188" s="193">
        <f>MAX(0,(I5188-'2031 forecast'!$C$10))</f>
        <v>0</v>
      </c>
      <c r="O5188" s="193">
        <f>MAX(0,(J5188-'2031 forecast'!$C$10))</f>
        <v>0</v>
      </c>
      <c r="P5188" s="175" t="str">
        <f t="shared" si="827"/>
        <v/>
      </c>
      <c r="Q5188" s="175" t="str">
        <f t="shared" si="828"/>
        <v/>
      </c>
    </row>
    <row r="5189" spans="1:17" s="1" customFormat="1" x14ac:dyDescent="0.3">
      <c r="A5189" s="189">
        <f t="shared" si="826"/>
        <v>44047.041666654091</v>
      </c>
      <c r="B5189" s="190">
        <f t="shared" ref="B5189:B5252" si="832">INT(A5189)</f>
        <v>44047</v>
      </c>
      <c r="C5189" s="1">
        <f t="shared" ref="C5189:C5252" si="833">HOUR(A5189)</f>
        <v>1</v>
      </c>
      <c r="D5189" s="191">
        <v>2.9288684707352428</v>
      </c>
      <c r="E5189" s="192">
        <f t="shared" ref="E5189:E5252" si="834">D5189/SUM($D$4:$D$8763)</f>
        <v>1.0170099489194284E-4</v>
      </c>
      <c r="F5189" s="193">
        <f t="shared" ref="F5189:F5252" si="835">E5189*$F$2</f>
        <v>4.3668332792383371</v>
      </c>
      <c r="G5189" s="193">
        <f t="shared" si="831"/>
        <v>4.5283117204950774</v>
      </c>
      <c r="H5189" s="193">
        <f t="shared" si="831"/>
        <v>4.6957613736858024</v>
      </c>
      <c r="I5189" s="193">
        <f t="shared" si="831"/>
        <v>4.8694030445829899</v>
      </c>
      <c r="J5189" s="193">
        <f t="shared" si="831"/>
        <v>5.049465703999938</v>
      </c>
      <c r="K5189" s="193">
        <f>MAX(0,(F5189-'2031 forecast'!$C$10))</f>
        <v>0</v>
      </c>
      <c r="L5189" s="193">
        <f>MAX(0,(G5189-'2031 forecast'!$C$10))</f>
        <v>0</v>
      </c>
      <c r="M5189" s="193">
        <f>MAX(0,(H5189-'2031 forecast'!$C$10))</f>
        <v>0</v>
      </c>
      <c r="N5189" s="193">
        <f>MAX(0,(I5189-'2031 forecast'!$C$10))</f>
        <v>0</v>
      </c>
      <c r="O5189" s="193">
        <f>MAX(0,(J5189-'2031 forecast'!$C$10))</f>
        <v>0</v>
      </c>
      <c r="P5189" s="175" t="str">
        <f t="shared" si="827"/>
        <v/>
      </c>
      <c r="Q5189" s="175" t="str">
        <f t="shared" si="828"/>
        <v/>
      </c>
    </row>
    <row r="5190" spans="1:17" s="1" customFormat="1" x14ac:dyDescent="0.3">
      <c r="A5190" s="189">
        <f t="shared" ref="A5190:A5253" si="836">A5189 + TIME(1,0,0)</f>
        <v>44047.083333320756</v>
      </c>
      <c r="B5190" s="190">
        <f t="shared" si="832"/>
        <v>44047</v>
      </c>
      <c r="C5190" s="1">
        <f t="shared" si="833"/>
        <v>2</v>
      </c>
      <c r="D5190" s="191">
        <v>2.8234593226882163</v>
      </c>
      <c r="E5190" s="192">
        <f t="shared" si="834"/>
        <v>9.8040804844417908E-5</v>
      </c>
      <c r="F5190" s="193">
        <f t="shared" si="835"/>
        <v>4.2096721843557239</v>
      </c>
      <c r="G5190" s="193">
        <f t="shared" si="831"/>
        <v>4.3653390621739181</v>
      </c>
      <c r="H5190" s="193">
        <f t="shared" si="831"/>
        <v>4.5267622496971098</v>
      </c>
      <c r="I5190" s="193">
        <f t="shared" si="831"/>
        <v>4.694154605960466</v>
      </c>
      <c r="J5190" s="193">
        <f t="shared" si="831"/>
        <v>4.8677368611824594</v>
      </c>
      <c r="K5190" s="193">
        <f>MAX(0,(F5190-'2031 forecast'!$C$10))</f>
        <v>0</v>
      </c>
      <c r="L5190" s="193">
        <f>MAX(0,(G5190-'2031 forecast'!$C$10))</f>
        <v>0</v>
      </c>
      <c r="M5190" s="193">
        <f>MAX(0,(H5190-'2031 forecast'!$C$10))</f>
        <v>0</v>
      </c>
      <c r="N5190" s="193">
        <f>MAX(0,(I5190-'2031 forecast'!$C$10))</f>
        <v>0</v>
      </c>
      <c r="O5190" s="193">
        <f>MAX(0,(J5190-'2031 forecast'!$C$10))</f>
        <v>0</v>
      </c>
      <c r="P5190" s="175" t="str">
        <f t="shared" ref="P5190:P5253" si="837">IF(K5190&gt;0,IF(K5189&gt;0,P5189+1,1),"")</f>
        <v/>
      </c>
      <c r="Q5190" s="175" t="str">
        <f t="shared" ref="Q5190:Q5253" si="838">IF(AND(K5190&gt;0,K5191=0),P5190,"")</f>
        <v/>
      </c>
    </row>
    <row r="5191" spans="1:17" s="1" customFormat="1" x14ac:dyDescent="0.3">
      <c r="A5191" s="189">
        <f t="shared" si="836"/>
        <v>44047.12499998742</v>
      </c>
      <c r="B5191" s="190">
        <f t="shared" si="832"/>
        <v>44047</v>
      </c>
      <c r="C5191" s="1">
        <f t="shared" si="833"/>
        <v>3</v>
      </c>
      <c r="D5191" s="191">
        <v>2.6804040503386801</v>
      </c>
      <c r="E5191" s="192">
        <f t="shared" si="834"/>
        <v>9.3073404065634069E-5</v>
      </c>
      <c r="F5191" s="193">
        <f t="shared" si="835"/>
        <v>3.9963821270150337</v>
      </c>
      <c r="G5191" s="193">
        <f t="shared" si="831"/>
        <v>4.1441618830237728</v>
      </c>
      <c r="H5191" s="193">
        <f t="shared" si="831"/>
        <v>4.2974062957124568</v>
      </c>
      <c r="I5191" s="193">
        <f t="shared" si="831"/>
        <v>4.456317439258469</v>
      </c>
      <c r="J5191" s="193">
        <f t="shared" si="831"/>
        <v>4.6211048602158815</v>
      </c>
      <c r="K5191" s="193">
        <f>MAX(0,(F5191-'2031 forecast'!$C$10))</f>
        <v>0</v>
      </c>
      <c r="L5191" s="193">
        <f>MAX(0,(G5191-'2031 forecast'!$C$10))</f>
        <v>0</v>
      </c>
      <c r="M5191" s="193">
        <f>MAX(0,(H5191-'2031 forecast'!$C$10))</f>
        <v>0</v>
      </c>
      <c r="N5191" s="193">
        <f>MAX(0,(I5191-'2031 forecast'!$C$10))</f>
        <v>0</v>
      </c>
      <c r="O5191" s="193">
        <f>MAX(0,(J5191-'2031 forecast'!$C$10))</f>
        <v>0</v>
      </c>
      <c r="P5191" s="175" t="str">
        <f t="shared" si="837"/>
        <v/>
      </c>
      <c r="Q5191" s="175" t="str">
        <f t="shared" si="838"/>
        <v/>
      </c>
    </row>
    <row r="5192" spans="1:17" s="1" customFormat="1" x14ac:dyDescent="0.3">
      <c r="A5192" s="189">
        <f t="shared" si="836"/>
        <v>44047.166666654084</v>
      </c>
      <c r="B5192" s="190">
        <f t="shared" si="832"/>
        <v>44047</v>
      </c>
      <c r="C5192" s="1">
        <f t="shared" si="833"/>
        <v>4</v>
      </c>
      <c r="D5192" s="191">
        <v>2.6051118017336607</v>
      </c>
      <c r="E5192" s="192">
        <f t="shared" si="834"/>
        <v>9.0458982603116257E-5</v>
      </c>
      <c r="F5192" s="193">
        <f t="shared" si="835"/>
        <v>3.8841242020988811</v>
      </c>
      <c r="G5192" s="193">
        <f t="shared" si="831"/>
        <v>4.0277528413658015</v>
      </c>
      <c r="H5192" s="193">
        <f t="shared" si="831"/>
        <v>4.1766926357205332</v>
      </c>
      <c r="I5192" s="193">
        <f t="shared" si="831"/>
        <v>4.331139983099523</v>
      </c>
      <c r="J5192" s="193">
        <f t="shared" si="831"/>
        <v>4.4912985439176829</v>
      </c>
      <c r="K5192" s="193">
        <f>MAX(0,(F5192-'2031 forecast'!$C$10))</f>
        <v>0</v>
      </c>
      <c r="L5192" s="193">
        <f>MAX(0,(G5192-'2031 forecast'!$C$10))</f>
        <v>0</v>
      </c>
      <c r="M5192" s="193">
        <f>MAX(0,(H5192-'2031 forecast'!$C$10))</f>
        <v>0</v>
      </c>
      <c r="N5192" s="193">
        <f>MAX(0,(I5192-'2031 forecast'!$C$10))</f>
        <v>0</v>
      </c>
      <c r="O5192" s="193">
        <f>MAX(0,(J5192-'2031 forecast'!$C$10))</f>
        <v>0</v>
      </c>
      <c r="P5192" s="175" t="str">
        <f t="shared" si="837"/>
        <v/>
      </c>
      <c r="Q5192" s="175" t="str">
        <f t="shared" si="838"/>
        <v/>
      </c>
    </row>
    <row r="5193" spans="1:17" s="1" customFormat="1" x14ac:dyDescent="0.3">
      <c r="A5193" s="189">
        <f t="shared" si="836"/>
        <v>44047.208333320748</v>
      </c>
      <c r="B5193" s="190">
        <f t="shared" si="832"/>
        <v>44047</v>
      </c>
      <c r="C5193" s="1">
        <f t="shared" si="833"/>
        <v>5</v>
      </c>
      <c r="D5193" s="191">
        <v>2.6954625000596839</v>
      </c>
      <c r="E5193" s="192">
        <f t="shared" si="834"/>
        <v>9.3596288358137637E-5</v>
      </c>
      <c r="F5193" s="193">
        <f t="shared" si="835"/>
        <v>4.0188337119982647</v>
      </c>
      <c r="G5193" s="193">
        <f t="shared" si="831"/>
        <v>4.1674436913553672</v>
      </c>
      <c r="H5193" s="193">
        <f t="shared" si="831"/>
        <v>4.3215490277108417</v>
      </c>
      <c r="I5193" s="193">
        <f t="shared" si="831"/>
        <v>4.4813529304902584</v>
      </c>
      <c r="J5193" s="193">
        <f t="shared" si="831"/>
        <v>4.6470661234755219</v>
      </c>
      <c r="K5193" s="193">
        <f>MAX(0,(F5193-'2031 forecast'!$C$10))</f>
        <v>0</v>
      </c>
      <c r="L5193" s="193">
        <f>MAX(0,(G5193-'2031 forecast'!$C$10))</f>
        <v>0</v>
      </c>
      <c r="M5193" s="193">
        <f>MAX(0,(H5193-'2031 forecast'!$C$10))</f>
        <v>0</v>
      </c>
      <c r="N5193" s="193">
        <f>MAX(0,(I5193-'2031 forecast'!$C$10))</f>
        <v>0</v>
      </c>
      <c r="O5193" s="193">
        <f>MAX(0,(J5193-'2031 forecast'!$C$10))</f>
        <v>0</v>
      </c>
      <c r="P5193" s="175" t="str">
        <f t="shared" si="837"/>
        <v/>
      </c>
      <c r="Q5193" s="175" t="str">
        <f t="shared" si="838"/>
        <v/>
      </c>
    </row>
    <row r="5194" spans="1:17" s="1" customFormat="1" x14ac:dyDescent="0.3">
      <c r="A5194" s="189">
        <f t="shared" si="836"/>
        <v>44047.249999987413</v>
      </c>
      <c r="B5194" s="190">
        <f t="shared" si="832"/>
        <v>44047</v>
      </c>
      <c r="C5194" s="1">
        <f t="shared" si="833"/>
        <v>6</v>
      </c>
      <c r="D5194" s="191">
        <v>3.0568652933637761</v>
      </c>
      <c r="E5194" s="192">
        <f t="shared" si="834"/>
        <v>1.0614551137822314E-4</v>
      </c>
      <c r="F5194" s="193">
        <f t="shared" si="835"/>
        <v>4.5576717515957981</v>
      </c>
      <c r="G5194" s="193">
        <f t="shared" si="831"/>
        <v>4.72620709131363</v>
      </c>
      <c r="H5194" s="193">
        <f t="shared" si="831"/>
        <v>4.9009745956720723</v>
      </c>
      <c r="I5194" s="193">
        <f t="shared" si="831"/>
        <v>5.0822047200531983</v>
      </c>
      <c r="J5194" s="193">
        <f t="shared" si="831"/>
        <v>5.2701364417068772</v>
      </c>
      <c r="K5194" s="193">
        <f>MAX(0,(F5194-'2031 forecast'!$C$10))</f>
        <v>0</v>
      </c>
      <c r="L5194" s="193">
        <f>MAX(0,(G5194-'2031 forecast'!$C$10))</f>
        <v>0</v>
      </c>
      <c r="M5194" s="193">
        <f>MAX(0,(H5194-'2031 forecast'!$C$10))</f>
        <v>0</v>
      </c>
      <c r="N5194" s="193">
        <f>MAX(0,(I5194-'2031 forecast'!$C$10))</f>
        <v>0</v>
      </c>
      <c r="O5194" s="193">
        <f>MAX(0,(J5194-'2031 forecast'!$C$10))</f>
        <v>0</v>
      </c>
      <c r="P5194" s="175" t="str">
        <f t="shared" si="837"/>
        <v/>
      </c>
      <c r="Q5194" s="175" t="str">
        <f t="shared" si="838"/>
        <v/>
      </c>
    </row>
    <row r="5195" spans="1:17" s="1" customFormat="1" x14ac:dyDescent="0.3">
      <c r="A5195" s="189">
        <f t="shared" si="836"/>
        <v>44047.291666654077</v>
      </c>
      <c r="B5195" s="190">
        <f t="shared" si="832"/>
        <v>44047</v>
      </c>
      <c r="C5195" s="1">
        <f t="shared" si="833"/>
        <v>7</v>
      </c>
      <c r="D5195" s="191">
        <v>3.2827420391788333</v>
      </c>
      <c r="E5195" s="192">
        <f t="shared" si="834"/>
        <v>1.1398877576577658E-4</v>
      </c>
      <c r="F5195" s="193">
        <f t="shared" si="835"/>
        <v>4.8944455263442554</v>
      </c>
      <c r="G5195" s="193">
        <f t="shared" si="831"/>
        <v>5.075434216287543</v>
      </c>
      <c r="H5195" s="193">
        <f t="shared" si="831"/>
        <v>5.2631155756478405</v>
      </c>
      <c r="I5195" s="193">
        <f t="shared" si="831"/>
        <v>5.4577370885300356</v>
      </c>
      <c r="J5195" s="193">
        <f t="shared" si="831"/>
        <v>5.6595553906014739</v>
      </c>
      <c r="K5195" s="193">
        <f>MAX(0,(F5195-'2031 forecast'!$C$10))</f>
        <v>0</v>
      </c>
      <c r="L5195" s="193">
        <f>MAX(0,(G5195-'2031 forecast'!$C$10))</f>
        <v>0</v>
      </c>
      <c r="M5195" s="193">
        <f>MAX(0,(H5195-'2031 forecast'!$C$10))</f>
        <v>0</v>
      </c>
      <c r="N5195" s="193">
        <f>MAX(0,(I5195-'2031 forecast'!$C$10))</f>
        <v>0</v>
      </c>
      <c r="O5195" s="193">
        <f>MAX(0,(J5195-'2031 forecast'!$C$10))</f>
        <v>0</v>
      </c>
      <c r="P5195" s="175" t="str">
        <f t="shared" si="837"/>
        <v/>
      </c>
      <c r="Q5195" s="175" t="str">
        <f t="shared" si="838"/>
        <v/>
      </c>
    </row>
    <row r="5196" spans="1:17" s="1" customFormat="1" x14ac:dyDescent="0.3">
      <c r="A5196" s="189">
        <f t="shared" si="836"/>
        <v>44047.333333320741</v>
      </c>
      <c r="B5196" s="190">
        <f t="shared" si="832"/>
        <v>44047</v>
      </c>
      <c r="C5196" s="1">
        <f t="shared" si="833"/>
        <v>8</v>
      </c>
      <c r="D5196" s="191">
        <v>3.6441448324829246</v>
      </c>
      <c r="E5196" s="192">
        <f t="shared" si="834"/>
        <v>1.2653799878586207E-4</v>
      </c>
      <c r="F5196" s="193">
        <f t="shared" si="835"/>
        <v>5.4332835659417889</v>
      </c>
      <c r="G5196" s="193">
        <f t="shared" si="831"/>
        <v>5.634197616245805</v>
      </c>
      <c r="H5196" s="193">
        <f t="shared" si="831"/>
        <v>5.8425411436090711</v>
      </c>
      <c r="I5196" s="193">
        <f t="shared" si="831"/>
        <v>6.0585888780929755</v>
      </c>
      <c r="J5196" s="193">
        <f t="shared" si="831"/>
        <v>6.2826257088328292</v>
      </c>
      <c r="K5196" s="193">
        <f>MAX(0,(F5196-'2031 forecast'!$C$10))</f>
        <v>0</v>
      </c>
      <c r="L5196" s="193">
        <f>MAX(0,(G5196-'2031 forecast'!$C$10))</f>
        <v>0</v>
      </c>
      <c r="M5196" s="193">
        <f>MAX(0,(H5196-'2031 forecast'!$C$10))</f>
        <v>0.10554114360907096</v>
      </c>
      <c r="N5196" s="193">
        <f>MAX(0,(I5196-'2031 forecast'!$C$10))</f>
        <v>0.32158887809297543</v>
      </c>
      <c r="O5196" s="193">
        <f>MAX(0,(J5196-'2031 forecast'!$C$10))</f>
        <v>0.54562570883282913</v>
      </c>
      <c r="P5196" s="175" t="str">
        <f t="shared" si="837"/>
        <v/>
      </c>
      <c r="Q5196" s="175" t="str">
        <f t="shared" si="838"/>
        <v/>
      </c>
    </row>
    <row r="5197" spans="1:17" s="1" customFormat="1" x14ac:dyDescent="0.3">
      <c r="A5197" s="189">
        <f t="shared" si="836"/>
        <v>44047.374999987405</v>
      </c>
      <c r="B5197" s="190">
        <f t="shared" si="832"/>
        <v>44047</v>
      </c>
      <c r="C5197" s="1">
        <f t="shared" si="833"/>
        <v>9</v>
      </c>
      <c r="D5197" s="191">
        <v>5.0370514316757777</v>
      </c>
      <c r="E5197" s="192">
        <f t="shared" si="834"/>
        <v>1.7490479584244154E-4</v>
      </c>
      <c r="F5197" s="193">
        <f t="shared" si="835"/>
        <v>7.510055176890611</v>
      </c>
      <c r="G5197" s="193">
        <f t="shared" si="831"/>
        <v>7.7877648869182696</v>
      </c>
      <c r="H5197" s="193">
        <f t="shared" si="831"/>
        <v>8.0757438534596435</v>
      </c>
      <c r="I5197" s="193">
        <f t="shared" si="831"/>
        <v>8.3743718170334702</v>
      </c>
      <c r="J5197" s="193">
        <f t="shared" si="831"/>
        <v>8.6840425603495071</v>
      </c>
      <c r="K5197" s="193">
        <f>MAX(0,(F5197-'2031 forecast'!$C$10))</f>
        <v>1.7730551768906109</v>
      </c>
      <c r="L5197" s="193">
        <f>MAX(0,(G5197-'2031 forecast'!$C$10))</f>
        <v>2.0507648869182695</v>
      </c>
      <c r="M5197" s="193">
        <f>MAX(0,(H5197-'2031 forecast'!$C$10))</f>
        <v>2.3387438534596434</v>
      </c>
      <c r="N5197" s="193">
        <f>MAX(0,(I5197-'2031 forecast'!$C$10))</f>
        <v>2.6373718170334701</v>
      </c>
      <c r="O5197" s="193">
        <f>MAX(0,(J5197-'2031 forecast'!$C$10))</f>
        <v>2.947042560349507</v>
      </c>
      <c r="P5197" s="175">
        <f t="shared" si="837"/>
        <v>1</v>
      </c>
      <c r="Q5197" s="175" t="str">
        <f t="shared" si="838"/>
        <v/>
      </c>
    </row>
    <row r="5198" spans="1:17" s="1" customFormat="1" x14ac:dyDescent="0.3">
      <c r="A5198" s="189">
        <f t="shared" si="836"/>
        <v>44047.41666665407</v>
      </c>
      <c r="B5198" s="190">
        <f t="shared" si="832"/>
        <v>44047</v>
      </c>
      <c r="C5198" s="1">
        <f t="shared" si="833"/>
        <v>10</v>
      </c>
      <c r="D5198" s="191">
        <v>5.1725774791648123</v>
      </c>
      <c r="E5198" s="192">
        <f t="shared" si="834"/>
        <v>1.7961075447497362E-4</v>
      </c>
      <c r="F5198" s="193">
        <f t="shared" si="835"/>
        <v>7.712119441739687</v>
      </c>
      <c r="G5198" s="193">
        <f t="shared" si="831"/>
        <v>7.9973011619026186</v>
      </c>
      <c r="H5198" s="193">
        <f t="shared" si="831"/>
        <v>8.2930284414451059</v>
      </c>
      <c r="I5198" s="193">
        <f t="shared" si="831"/>
        <v>8.5996912381195738</v>
      </c>
      <c r="J5198" s="193">
        <f t="shared" si="831"/>
        <v>8.9176939296862674</v>
      </c>
      <c r="K5198" s="193">
        <f>MAX(0,(F5198-'2031 forecast'!$C$10))</f>
        <v>1.9751194417396869</v>
      </c>
      <c r="L5198" s="193">
        <f>MAX(0,(G5198-'2031 forecast'!$C$10))</f>
        <v>2.2603011619026185</v>
      </c>
      <c r="M5198" s="193">
        <f>MAX(0,(H5198-'2031 forecast'!$C$10))</f>
        <v>2.5560284414451058</v>
      </c>
      <c r="N5198" s="193">
        <f>MAX(0,(I5198-'2031 forecast'!$C$10))</f>
        <v>2.8626912381195737</v>
      </c>
      <c r="O5198" s="193">
        <f>MAX(0,(J5198-'2031 forecast'!$C$10))</f>
        <v>3.1806939296862673</v>
      </c>
      <c r="P5198" s="175">
        <f t="shared" si="837"/>
        <v>2</v>
      </c>
      <c r="Q5198" s="175" t="str">
        <f t="shared" si="838"/>
        <v/>
      </c>
    </row>
    <row r="5199" spans="1:17" s="1" customFormat="1" x14ac:dyDescent="0.3">
      <c r="A5199" s="189">
        <f t="shared" si="836"/>
        <v>44047.458333320734</v>
      </c>
      <c r="B5199" s="190">
        <f t="shared" si="832"/>
        <v>44047</v>
      </c>
      <c r="C5199" s="1">
        <f t="shared" si="833"/>
        <v>11</v>
      </c>
      <c r="D5199" s="191">
        <v>5.4662172487243872</v>
      </c>
      <c r="E5199" s="192">
        <f t="shared" si="834"/>
        <v>1.8980699817879309E-4</v>
      </c>
      <c r="F5199" s="193">
        <f t="shared" si="835"/>
        <v>8.1499253489126815</v>
      </c>
      <c r="G5199" s="193">
        <f t="shared" si="831"/>
        <v>8.4512964243687065</v>
      </c>
      <c r="H5199" s="193">
        <f t="shared" si="831"/>
        <v>8.7638117154136062</v>
      </c>
      <c r="I5199" s="193">
        <f t="shared" si="831"/>
        <v>9.0878833171394628</v>
      </c>
      <c r="J5199" s="193">
        <f t="shared" si="831"/>
        <v>9.4239385632492425</v>
      </c>
      <c r="K5199" s="193">
        <f>MAX(0,(F5199-'2031 forecast'!$C$10))</f>
        <v>2.4129253489126814</v>
      </c>
      <c r="L5199" s="193">
        <f>MAX(0,(G5199-'2031 forecast'!$C$10))</f>
        <v>2.7142964243687064</v>
      </c>
      <c r="M5199" s="193">
        <f>MAX(0,(H5199-'2031 forecast'!$C$10))</f>
        <v>3.0268117154136061</v>
      </c>
      <c r="N5199" s="193">
        <f>MAX(0,(I5199-'2031 forecast'!$C$10))</f>
        <v>3.3508833171394627</v>
      </c>
      <c r="O5199" s="193">
        <f>MAX(0,(J5199-'2031 forecast'!$C$10))</f>
        <v>3.6869385632492424</v>
      </c>
      <c r="P5199" s="175">
        <f t="shared" si="837"/>
        <v>3</v>
      </c>
      <c r="Q5199" s="175" t="str">
        <f t="shared" si="838"/>
        <v/>
      </c>
    </row>
    <row r="5200" spans="1:17" s="1" customFormat="1" x14ac:dyDescent="0.3">
      <c r="A5200" s="189">
        <f t="shared" si="836"/>
        <v>44047.499999987398</v>
      </c>
      <c r="B5200" s="190">
        <f t="shared" si="832"/>
        <v>44047</v>
      </c>
      <c r="C5200" s="1">
        <f t="shared" si="833"/>
        <v>12</v>
      </c>
      <c r="D5200" s="191">
        <v>5.7598570182839612</v>
      </c>
      <c r="E5200" s="192">
        <f t="shared" si="834"/>
        <v>2.0000324188261255E-4</v>
      </c>
      <c r="F5200" s="193">
        <f t="shared" si="835"/>
        <v>8.5877312560856769</v>
      </c>
      <c r="G5200" s="193">
        <f t="shared" si="831"/>
        <v>8.9052916868347936</v>
      </c>
      <c r="H5200" s="193">
        <f t="shared" si="831"/>
        <v>9.2345949893821047</v>
      </c>
      <c r="I5200" s="193">
        <f t="shared" si="831"/>
        <v>9.5760753961593519</v>
      </c>
      <c r="J5200" s="193">
        <f t="shared" si="831"/>
        <v>9.9301831968122176</v>
      </c>
      <c r="K5200" s="193">
        <f>MAX(0,(F5200-'2031 forecast'!$C$10))</f>
        <v>2.8507312560856768</v>
      </c>
      <c r="L5200" s="193">
        <f>MAX(0,(G5200-'2031 forecast'!$C$10))</f>
        <v>3.1682916868347935</v>
      </c>
      <c r="M5200" s="193">
        <f>MAX(0,(H5200-'2031 forecast'!$C$10))</f>
        <v>3.4975949893821046</v>
      </c>
      <c r="N5200" s="193">
        <f>MAX(0,(I5200-'2031 forecast'!$C$10))</f>
        <v>3.8390753961593518</v>
      </c>
      <c r="O5200" s="193">
        <f>MAX(0,(J5200-'2031 forecast'!$C$10))</f>
        <v>4.1931831968122175</v>
      </c>
      <c r="P5200" s="175">
        <f t="shared" si="837"/>
        <v>4</v>
      </c>
      <c r="Q5200" s="175" t="str">
        <f t="shared" si="838"/>
        <v/>
      </c>
    </row>
    <row r="5201" spans="1:17" s="1" customFormat="1" x14ac:dyDescent="0.3">
      <c r="A5201" s="189">
        <f t="shared" si="836"/>
        <v>44047.541666654062</v>
      </c>
      <c r="B5201" s="190">
        <f t="shared" si="832"/>
        <v>44047</v>
      </c>
      <c r="C5201" s="1">
        <f t="shared" si="833"/>
        <v>13</v>
      </c>
      <c r="D5201" s="191">
        <v>5.8426784917494823</v>
      </c>
      <c r="E5201" s="192">
        <f t="shared" si="834"/>
        <v>2.0287910549138212E-4</v>
      </c>
      <c r="F5201" s="193">
        <f t="shared" si="835"/>
        <v>8.7112149734934441</v>
      </c>
      <c r="G5201" s="193">
        <f t="shared" si="831"/>
        <v>9.0333416326585603</v>
      </c>
      <c r="H5201" s="193">
        <f t="shared" si="831"/>
        <v>9.3673800153732198</v>
      </c>
      <c r="I5201" s="193">
        <f t="shared" si="831"/>
        <v>9.7137705979341895</v>
      </c>
      <c r="J5201" s="193">
        <f t="shared" si="831"/>
        <v>10.072970144740236</v>
      </c>
      <c r="K5201" s="193">
        <f>MAX(0,(F5201-'2031 forecast'!$C$10))</f>
        <v>2.974214973493444</v>
      </c>
      <c r="L5201" s="193">
        <f>MAX(0,(G5201-'2031 forecast'!$C$10))</f>
        <v>3.2963416326585602</v>
      </c>
      <c r="M5201" s="193">
        <f>MAX(0,(H5201-'2031 forecast'!$C$10))</f>
        <v>3.6303800153732197</v>
      </c>
      <c r="N5201" s="193">
        <f>MAX(0,(I5201-'2031 forecast'!$C$10))</f>
        <v>3.9767705979341894</v>
      </c>
      <c r="O5201" s="193">
        <f>MAX(0,(J5201-'2031 forecast'!$C$10))</f>
        <v>4.3359701447402355</v>
      </c>
      <c r="P5201" s="175">
        <f t="shared" si="837"/>
        <v>5</v>
      </c>
      <c r="Q5201" s="175" t="str">
        <f t="shared" si="838"/>
        <v/>
      </c>
    </row>
    <row r="5202" spans="1:17" s="1" customFormat="1" x14ac:dyDescent="0.3">
      <c r="A5202" s="189">
        <f t="shared" si="836"/>
        <v>44047.583333320727</v>
      </c>
      <c r="B5202" s="190">
        <f t="shared" si="832"/>
        <v>44047</v>
      </c>
      <c r="C5202" s="1">
        <f t="shared" si="833"/>
        <v>14</v>
      </c>
      <c r="D5202" s="191">
        <v>5.8577369414704856</v>
      </c>
      <c r="E5202" s="192">
        <f t="shared" si="834"/>
        <v>2.0340198978388568E-4</v>
      </c>
      <c r="F5202" s="193">
        <f t="shared" si="835"/>
        <v>8.7336665584766742</v>
      </c>
      <c r="G5202" s="193">
        <f t="shared" si="831"/>
        <v>9.0566234409901547</v>
      </c>
      <c r="H5202" s="193">
        <f t="shared" si="831"/>
        <v>9.3915227473716048</v>
      </c>
      <c r="I5202" s="193">
        <f t="shared" si="831"/>
        <v>9.7388060891659798</v>
      </c>
      <c r="J5202" s="193">
        <f t="shared" si="831"/>
        <v>10.098931407999876</v>
      </c>
      <c r="K5202" s="193">
        <f>MAX(0,(F5202-'2031 forecast'!$C$10))</f>
        <v>2.9966665584766741</v>
      </c>
      <c r="L5202" s="193">
        <f>MAX(0,(G5202-'2031 forecast'!$C$10))</f>
        <v>3.3196234409901546</v>
      </c>
      <c r="M5202" s="193">
        <f>MAX(0,(H5202-'2031 forecast'!$C$10))</f>
        <v>3.6545227473716047</v>
      </c>
      <c r="N5202" s="193">
        <f>MAX(0,(I5202-'2031 forecast'!$C$10))</f>
        <v>4.0018060891659797</v>
      </c>
      <c r="O5202" s="193">
        <f>MAX(0,(J5202-'2031 forecast'!$C$10))</f>
        <v>4.3619314079998759</v>
      </c>
      <c r="P5202" s="175">
        <f t="shared" si="837"/>
        <v>6</v>
      </c>
      <c r="Q5202" s="175" t="str">
        <f t="shared" si="838"/>
        <v/>
      </c>
    </row>
    <row r="5203" spans="1:17" s="1" customFormat="1" x14ac:dyDescent="0.3">
      <c r="A5203" s="189">
        <f t="shared" si="836"/>
        <v>44047.624999987391</v>
      </c>
      <c r="B5203" s="190">
        <f t="shared" si="832"/>
        <v>44047</v>
      </c>
      <c r="C5203" s="1">
        <f t="shared" si="833"/>
        <v>15</v>
      </c>
      <c r="D5203" s="191">
        <v>5.9179707403545017</v>
      </c>
      <c r="E5203" s="192">
        <f t="shared" si="834"/>
        <v>2.0549352695389995E-4</v>
      </c>
      <c r="F5203" s="193">
        <f t="shared" si="835"/>
        <v>8.823472898409598</v>
      </c>
      <c r="G5203" s="193">
        <f t="shared" si="831"/>
        <v>9.1497506743165342</v>
      </c>
      <c r="H5203" s="193">
        <f t="shared" si="831"/>
        <v>9.4880936753651426</v>
      </c>
      <c r="I5203" s="193">
        <f t="shared" si="831"/>
        <v>9.8389480540931373</v>
      </c>
      <c r="J5203" s="193">
        <f t="shared" si="831"/>
        <v>10.202776461038436</v>
      </c>
      <c r="K5203" s="193">
        <f>MAX(0,(F5203-'2031 forecast'!$C$10))</f>
        <v>3.0864728984095979</v>
      </c>
      <c r="L5203" s="193">
        <f>MAX(0,(G5203-'2031 forecast'!$C$10))</f>
        <v>3.4127506743165341</v>
      </c>
      <c r="M5203" s="193">
        <f>MAX(0,(H5203-'2031 forecast'!$C$10))</f>
        <v>3.7510936753651425</v>
      </c>
      <c r="N5203" s="193">
        <f>MAX(0,(I5203-'2031 forecast'!$C$10))</f>
        <v>4.1019480540931372</v>
      </c>
      <c r="O5203" s="193">
        <f>MAX(0,(J5203-'2031 forecast'!$C$10))</f>
        <v>4.4657764610384358</v>
      </c>
      <c r="P5203" s="175">
        <f t="shared" si="837"/>
        <v>7</v>
      </c>
      <c r="Q5203" s="175" t="str">
        <f t="shared" si="838"/>
        <v/>
      </c>
    </row>
    <row r="5204" spans="1:17" s="1" customFormat="1" x14ac:dyDescent="0.3">
      <c r="A5204" s="189">
        <f t="shared" si="836"/>
        <v>44047.666666654055</v>
      </c>
      <c r="B5204" s="190">
        <f t="shared" si="832"/>
        <v>44047</v>
      </c>
      <c r="C5204" s="1">
        <f t="shared" si="833"/>
        <v>16</v>
      </c>
      <c r="D5204" s="191">
        <v>5.8652661663309882</v>
      </c>
      <c r="E5204" s="192">
        <f t="shared" si="834"/>
        <v>2.0366343193013747E-4</v>
      </c>
      <c r="F5204" s="193">
        <f t="shared" si="835"/>
        <v>8.744892350968291</v>
      </c>
      <c r="G5204" s="193">
        <f t="shared" si="831"/>
        <v>9.0682643451559528</v>
      </c>
      <c r="H5204" s="193">
        <f t="shared" si="831"/>
        <v>9.4035941133707972</v>
      </c>
      <c r="I5204" s="193">
        <f t="shared" si="831"/>
        <v>9.7513238347818749</v>
      </c>
      <c r="J5204" s="193">
        <f t="shared" si="831"/>
        <v>10.111912039629695</v>
      </c>
      <c r="K5204" s="193">
        <f>MAX(0,(F5204-'2031 forecast'!$C$10))</f>
        <v>3.0078923509682909</v>
      </c>
      <c r="L5204" s="193">
        <f>MAX(0,(G5204-'2031 forecast'!$C$10))</f>
        <v>3.3312643451559527</v>
      </c>
      <c r="M5204" s="193">
        <f>MAX(0,(H5204-'2031 forecast'!$C$10))</f>
        <v>3.6665941133707971</v>
      </c>
      <c r="N5204" s="193">
        <f>MAX(0,(I5204-'2031 forecast'!$C$10))</f>
        <v>4.0143238347818748</v>
      </c>
      <c r="O5204" s="193">
        <f>MAX(0,(J5204-'2031 forecast'!$C$10))</f>
        <v>4.3749120396296952</v>
      </c>
      <c r="P5204" s="175">
        <f t="shared" si="837"/>
        <v>8</v>
      </c>
      <c r="Q5204" s="175" t="str">
        <f t="shared" si="838"/>
        <v/>
      </c>
    </row>
    <row r="5205" spans="1:17" s="1" customFormat="1" x14ac:dyDescent="0.3">
      <c r="A5205" s="189">
        <f t="shared" si="836"/>
        <v>44047.708333320719</v>
      </c>
      <c r="B5205" s="190">
        <f t="shared" si="832"/>
        <v>44047</v>
      </c>
      <c r="C5205" s="1">
        <f t="shared" si="833"/>
        <v>17</v>
      </c>
      <c r="D5205" s="191">
        <v>6.0760844624250412</v>
      </c>
      <c r="E5205" s="192">
        <f t="shared" si="834"/>
        <v>2.1098381202518733E-4</v>
      </c>
      <c r="F5205" s="193">
        <f t="shared" si="835"/>
        <v>9.0592145407335174</v>
      </c>
      <c r="G5205" s="193">
        <f t="shared" ref="G5205:J5224" si="839">$E5205*G$2</f>
        <v>9.3942096617982713</v>
      </c>
      <c r="H5205" s="193">
        <f t="shared" si="839"/>
        <v>9.7415923613481805</v>
      </c>
      <c r="I5205" s="193">
        <f t="shared" si="839"/>
        <v>10.101820712026923</v>
      </c>
      <c r="J5205" s="193">
        <f t="shared" si="839"/>
        <v>10.475369725264652</v>
      </c>
      <c r="K5205" s="193">
        <f>MAX(0,(F5205-'2031 forecast'!$C$10))</f>
        <v>3.3222145407335173</v>
      </c>
      <c r="L5205" s="193">
        <f>MAX(0,(G5205-'2031 forecast'!$C$10))</f>
        <v>3.6572096617982712</v>
      </c>
      <c r="M5205" s="193">
        <f>MAX(0,(H5205-'2031 forecast'!$C$10))</f>
        <v>4.0045923613481804</v>
      </c>
      <c r="N5205" s="193">
        <f>MAX(0,(I5205-'2031 forecast'!$C$10))</f>
        <v>4.3648207120269227</v>
      </c>
      <c r="O5205" s="193">
        <f>MAX(0,(J5205-'2031 forecast'!$C$10))</f>
        <v>4.7383697252646524</v>
      </c>
      <c r="P5205" s="175">
        <f t="shared" si="837"/>
        <v>9</v>
      </c>
      <c r="Q5205" s="175" t="str">
        <f t="shared" si="838"/>
        <v/>
      </c>
    </row>
    <row r="5206" spans="1:17" s="1" customFormat="1" x14ac:dyDescent="0.3">
      <c r="A5206" s="189">
        <f t="shared" si="836"/>
        <v>44047.749999987383</v>
      </c>
      <c r="B5206" s="190">
        <f t="shared" si="832"/>
        <v>44047</v>
      </c>
      <c r="C5206" s="1">
        <f t="shared" si="833"/>
        <v>18</v>
      </c>
      <c r="D5206" s="191">
        <v>6.0685552375645404</v>
      </c>
      <c r="E5206" s="192">
        <f t="shared" si="834"/>
        <v>2.1072236987893558E-4</v>
      </c>
      <c r="F5206" s="193">
        <f t="shared" si="835"/>
        <v>9.0479887482419041</v>
      </c>
      <c r="G5206" s="193">
        <f t="shared" si="839"/>
        <v>9.382568757632475</v>
      </c>
      <c r="H5206" s="193">
        <f t="shared" si="839"/>
        <v>9.7295209953489898</v>
      </c>
      <c r="I5206" s="193">
        <f t="shared" si="839"/>
        <v>10.089302966411029</v>
      </c>
      <c r="J5206" s="193">
        <f t="shared" si="839"/>
        <v>10.462389093634835</v>
      </c>
      <c r="K5206" s="193">
        <f>MAX(0,(F5206-'2031 forecast'!$C$10))</f>
        <v>3.310988748241904</v>
      </c>
      <c r="L5206" s="193">
        <f>MAX(0,(G5206-'2031 forecast'!$C$10))</f>
        <v>3.6455687576324749</v>
      </c>
      <c r="M5206" s="193">
        <f>MAX(0,(H5206-'2031 forecast'!$C$10))</f>
        <v>3.9925209953489897</v>
      </c>
      <c r="N5206" s="193">
        <f>MAX(0,(I5206-'2031 forecast'!$C$10))</f>
        <v>4.3523029664110293</v>
      </c>
      <c r="O5206" s="193">
        <f>MAX(0,(J5206-'2031 forecast'!$C$10))</f>
        <v>4.7253890936348348</v>
      </c>
      <c r="P5206" s="175">
        <f t="shared" si="837"/>
        <v>10</v>
      </c>
      <c r="Q5206" s="175" t="str">
        <f t="shared" si="838"/>
        <v/>
      </c>
    </row>
    <row r="5207" spans="1:17" s="1" customFormat="1" x14ac:dyDescent="0.3">
      <c r="A5207" s="189">
        <f t="shared" si="836"/>
        <v>44047.791666654048</v>
      </c>
      <c r="B5207" s="190">
        <f t="shared" si="832"/>
        <v>44047</v>
      </c>
      <c r="C5207" s="1">
        <f t="shared" si="833"/>
        <v>19</v>
      </c>
      <c r="D5207" s="191">
        <v>5.7824446928654671</v>
      </c>
      <c r="E5207" s="192">
        <f t="shared" si="834"/>
        <v>2.0078756832136787E-4</v>
      </c>
      <c r="F5207" s="193">
        <f t="shared" si="835"/>
        <v>8.621408633560522</v>
      </c>
      <c r="G5207" s="193">
        <f t="shared" si="839"/>
        <v>8.9402143993321843</v>
      </c>
      <c r="H5207" s="193">
        <f t="shared" si="839"/>
        <v>9.2708090873796802</v>
      </c>
      <c r="I5207" s="193">
        <f t="shared" si="839"/>
        <v>9.6136286330070337</v>
      </c>
      <c r="J5207" s="193">
        <f t="shared" si="839"/>
        <v>9.9691250917016774</v>
      </c>
      <c r="K5207" s="193">
        <f>MAX(0,(F5207-'2031 forecast'!$C$10))</f>
        <v>2.8844086335605219</v>
      </c>
      <c r="L5207" s="193">
        <f>MAX(0,(G5207-'2031 forecast'!$C$10))</f>
        <v>3.2032143993321842</v>
      </c>
      <c r="M5207" s="193">
        <f>MAX(0,(H5207-'2031 forecast'!$C$10))</f>
        <v>3.5338090873796801</v>
      </c>
      <c r="N5207" s="193">
        <f>MAX(0,(I5207-'2031 forecast'!$C$10))</f>
        <v>3.8766286330070336</v>
      </c>
      <c r="O5207" s="193">
        <f>MAX(0,(J5207-'2031 forecast'!$C$10))</f>
        <v>4.2321250917016773</v>
      </c>
      <c r="P5207" s="175">
        <f t="shared" si="837"/>
        <v>11</v>
      </c>
      <c r="Q5207" s="175" t="str">
        <f t="shared" si="838"/>
        <v/>
      </c>
    </row>
    <row r="5208" spans="1:17" s="1" customFormat="1" x14ac:dyDescent="0.3">
      <c r="A5208" s="189">
        <f t="shared" si="836"/>
        <v>44047.833333320712</v>
      </c>
      <c r="B5208" s="190">
        <f t="shared" si="832"/>
        <v>44047</v>
      </c>
      <c r="C5208" s="1">
        <f t="shared" si="833"/>
        <v>20</v>
      </c>
      <c r="D5208" s="191">
        <v>5.3833957752588661</v>
      </c>
      <c r="E5208" s="192">
        <f t="shared" si="834"/>
        <v>1.8693113457002349E-4</v>
      </c>
      <c r="F5208" s="193">
        <f t="shared" si="835"/>
        <v>8.0264416315049143</v>
      </c>
      <c r="G5208" s="193">
        <f t="shared" si="839"/>
        <v>8.323246478544938</v>
      </c>
      <c r="H5208" s="193">
        <f t="shared" si="839"/>
        <v>8.631026689422491</v>
      </c>
      <c r="I5208" s="193">
        <f t="shared" si="839"/>
        <v>8.9501881153646217</v>
      </c>
      <c r="J5208" s="193">
        <f t="shared" si="839"/>
        <v>9.2811516153212228</v>
      </c>
      <c r="K5208" s="193">
        <f>MAX(0,(F5208-'2031 forecast'!$C$10))</f>
        <v>2.2894416315049142</v>
      </c>
      <c r="L5208" s="193">
        <f>MAX(0,(G5208-'2031 forecast'!$C$10))</f>
        <v>2.5862464785449379</v>
      </c>
      <c r="M5208" s="193">
        <f>MAX(0,(H5208-'2031 forecast'!$C$10))</f>
        <v>2.8940266894224909</v>
      </c>
      <c r="N5208" s="193">
        <f>MAX(0,(I5208-'2031 forecast'!$C$10))</f>
        <v>3.2131881153646216</v>
      </c>
      <c r="O5208" s="193">
        <f>MAX(0,(J5208-'2031 forecast'!$C$10))</f>
        <v>3.5441516153212227</v>
      </c>
      <c r="P5208" s="175">
        <f t="shared" si="837"/>
        <v>12</v>
      </c>
      <c r="Q5208" s="175" t="str">
        <f t="shared" si="838"/>
        <v/>
      </c>
    </row>
    <row r="5209" spans="1:17" s="1" customFormat="1" x14ac:dyDescent="0.3">
      <c r="A5209" s="189">
        <f t="shared" si="836"/>
        <v>44047.874999987376</v>
      </c>
      <c r="B5209" s="190">
        <f t="shared" si="832"/>
        <v>44047</v>
      </c>
      <c r="C5209" s="1">
        <f t="shared" si="833"/>
        <v>21</v>
      </c>
      <c r="D5209" s="191">
        <v>5.2553989526303333</v>
      </c>
      <c r="E5209" s="192">
        <f t="shared" si="834"/>
        <v>1.8248661808374319E-4</v>
      </c>
      <c r="F5209" s="193">
        <f t="shared" si="835"/>
        <v>7.8356031591474533</v>
      </c>
      <c r="G5209" s="193">
        <f t="shared" si="839"/>
        <v>8.1253511077263862</v>
      </c>
      <c r="H5209" s="193">
        <f t="shared" si="839"/>
        <v>8.4258134674362211</v>
      </c>
      <c r="I5209" s="193">
        <f t="shared" si="839"/>
        <v>8.7373864398944132</v>
      </c>
      <c r="J5209" s="193">
        <f t="shared" si="839"/>
        <v>9.0604808776142836</v>
      </c>
      <c r="K5209" s="193">
        <f>MAX(0,(F5209-'2031 forecast'!$C$10))</f>
        <v>2.0986031591474532</v>
      </c>
      <c r="L5209" s="193">
        <f>MAX(0,(G5209-'2031 forecast'!$C$10))</f>
        <v>2.3883511077263861</v>
      </c>
      <c r="M5209" s="193">
        <f>MAX(0,(H5209-'2031 forecast'!$C$10))</f>
        <v>2.688813467436221</v>
      </c>
      <c r="N5209" s="193">
        <f>MAX(0,(I5209-'2031 forecast'!$C$10))</f>
        <v>3.0003864398944131</v>
      </c>
      <c r="O5209" s="193">
        <f>MAX(0,(J5209-'2031 forecast'!$C$10))</f>
        <v>3.3234808776142835</v>
      </c>
      <c r="P5209" s="175">
        <f t="shared" si="837"/>
        <v>13</v>
      </c>
      <c r="Q5209" s="175" t="str">
        <f t="shared" si="838"/>
        <v/>
      </c>
    </row>
    <row r="5210" spans="1:17" s="1" customFormat="1" x14ac:dyDescent="0.3">
      <c r="A5210" s="189">
        <f t="shared" si="836"/>
        <v>44047.91666665404</v>
      </c>
      <c r="B5210" s="190">
        <f t="shared" si="832"/>
        <v>44047</v>
      </c>
      <c r="C5210" s="1">
        <f t="shared" si="833"/>
        <v>22</v>
      </c>
      <c r="D5210" s="191">
        <v>4.8789377096052373</v>
      </c>
      <c r="E5210" s="192">
        <f t="shared" si="834"/>
        <v>1.6941451077115413E-4</v>
      </c>
      <c r="F5210" s="193">
        <f t="shared" si="835"/>
        <v>7.2743135345666907</v>
      </c>
      <c r="G5210" s="193">
        <f t="shared" si="839"/>
        <v>7.5433058994365298</v>
      </c>
      <c r="H5210" s="193">
        <f t="shared" si="839"/>
        <v>7.8222451674766056</v>
      </c>
      <c r="I5210" s="193">
        <f t="shared" si="839"/>
        <v>8.1114991590996848</v>
      </c>
      <c r="J5210" s="193">
        <f t="shared" si="839"/>
        <v>8.4114492961232887</v>
      </c>
      <c r="K5210" s="193">
        <f>MAX(0,(F5210-'2031 forecast'!$C$10))</f>
        <v>1.5373135345666906</v>
      </c>
      <c r="L5210" s="193">
        <f>MAX(0,(G5210-'2031 forecast'!$C$10))</f>
        <v>1.8063058994365297</v>
      </c>
      <c r="M5210" s="193">
        <f>MAX(0,(H5210-'2031 forecast'!$C$10))</f>
        <v>2.0852451674766055</v>
      </c>
      <c r="N5210" s="193">
        <f>MAX(0,(I5210-'2031 forecast'!$C$10))</f>
        <v>2.3744991590996847</v>
      </c>
      <c r="O5210" s="193">
        <f>MAX(0,(J5210-'2031 forecast'!$C$10))</f>
        <v>2.6744492961232886</v>
      </c>
      <c r="P5210" s="175">
        <f t="shared" si="837"/>
        <v>14</v>
      </c>
      <c r="Q5210" s="175" t="str">
        <f t="shared" si="838"/>
        <v/>
      </c>
    </row>
    <row r="5211" spans="1:17" s="1" customFormat="1" x14ac:dyDescent="0.3">
      <c r="A5211" s="189">
        <f t="shared" si="836"/>
        <v>44047.958333320705</v>
      </c>
      <c r="B5211" s="190">
        <f t="shared" si="832"/>
        <v>44047</v>
      </c>
      <c r="C5211" s="1">
        <f t="shared" si="833"/>
        <v>23</v>
      </c>
      <c r="D5211" s="191">
        <v>4.3293042947885976</v>
      </c>
      <c r="E5211" s="192">
        <f t="shared" si="834"/>
        <v>1.503292340947741E-4</v>
      </c>
      <c r="F5211" s="193">
        <f t="shared" si="835"/>
        <v>6.4548306826787751</v>
      </c>
      <c r="G5211" s="193">
        <f t="shared" si="839"/>
        <v>6.6935198953333401</v>
      </c>
      <c r="H5211" s="193">
        <f t="shared" si="839"/>
        <v>6.9410354495355673</v>
      </c>
      <c r="I5211" s="193">
        <f t="shared" si="839"/>
        <v>7.1977037291393797</v>
      </c>
      <c r="J5211" s="193">
        <f t="shared" si="839"/>
        <v>7.4638631871464369</v>
      </c>
      <c r="K5211" s="193">
        <f>MAX(0,(F5211-'2031 forecast'!$C$10))</f>
        <v>0.71783068267877503</v>
      </c>
      <c r="L5211" s="193">
        <f>MAX(0,(G5211-'2031 forecast'!$C$10))</f>
        <v>0.95651989533334003</v>
      </c>
      <c r="M5211" s="193">
        <f>MAX(0,(H5211-'2031 forecast'!$C$10))</f>
        <v>1.2040354495355672</v>
      </c>
      <c r="N5211" s="193">
        <f>MAX(0,(I5211-'2031 forecast'!$C$10))</f>
        <v>1.4607037291393796</v>
      </c>
      <c r="O5211" s="193">
        <f>MAX(0,(J5211-'2031 forecast'!$C$10))</f>
        <v>1.7268631871464368</v>
      </c>
      <c r="P5211" s="175">
        <f t="shared" si="837"/>
        <v>15</v>
      </c>
      <c r="Q5211" s="175">
        <f t="shared" si="838"/>
        <v>15</v>
      </c>
    </row>
    <row r="5212" spans="1:17" s="1" customFormat="1" x14ac:dyDescent="0.3">
      <c r="A5212" s="189">
        <f t="shared" si="836"/>
        <v>44047.999999987369</v>
      </c>
      <c r="B5212" s="190">
        <f t="shared" si="832"/>
        <v>44047</v>
      </c>
      <c r="C5212" s="1">
        <f t="shared" si="833"/>
        <v>0</v>
      </c>
      <c r="D5212" s="191">
        <v>3.102040642526787</v>
      </c>
      <c r="E5212" s="192">
        <f t="shared" si="834"/>
        <v>1.0771416425573382E-4</v>
      </c>
      <c r="F5212" s="193">
        <f t="shared" si="835"/>
        <v>4.6250265065454892</v>
      </c>
      <c r="G5212" s="193">
        <f t="shared" si="839"/>
        <v>4.7960525163084116</v>
      </c>
      <c r="H5212" s="193">
        <f t="shared" si="839"/>
        <v>4.9734027916672252</v>
      </c>
      <c r="I5212" s="193">
        <f t="shared" si="839"/>
        <v>5.1573111937485656</v>
      </c>
      <c r="J5212" s="193">
        <f t="shared" si="839"/>
        <v>5.3480202314857959</v>
      </c>
      <c r="K5212" s="193">
        <f>MAX(0,(F5212-'2031 forecast'!$C$10))</f>
        <v>0</v>
      </c>
      <c r="L5212" s="193">
        <f>MAX(0,(G5212-'2031 forecast'!$C$10))</f>
        <v>0</v>
      </c>
      <c r="M5212" s="193">
        <f>MAX(0,(H5212-'2031 forecast'!$C$10))</f>
        <v>0</v>
      </c>
      <c r="N5212" s="193">
        <f>MAX(0,(I5212-'2031 forecast'!$C$10))</f>
        <v>0</v>
      </c>
      <c r="O5212" s="193">
        <f>MAX(0,(J5212-'2031 forecast'!$C$10))</f>
        <v>0</v>
      </c>
      <c r="P5212" s="175" t="str">
        <f t="shared" si="837"/>
        <v/>
      </c>
      <c r="Q5212" s="175" t="str">
        <f t="shared" si="838"/>
        <v/>
      </c>
    </row>
    <row r="5213" spans="1:17" s="1" customFormat="1" x14ac:dyDescent="0.3">
      <c r="A5213" s="189">
        <f t="shared" si="836"/>
        <v>44048.041666654033</v>
      </c>
      <c r="B5213" s="190">
        <f t="shared" si="832"/>
        <v>44048</v>
      </c>
      <c r="C5213" s="1">
        <f t="shared" si="833"/>
        <v>1</v>
      </c>
      <c r="D5213" s="191">
        <v>3.7495539805299511</v>
      </c>
      <c r="E5213" s="192">
        <f t="shared" si="834"/>
        <v>1.3019818883338699E-4</v>
      </c>
      <c r="F5213" s="193">
        <f t="shared" si="835"/>
        <v>5.5904446608244012</v>
      </c>
      <c r="G5213" s="193">
        <f t="shared" si="839"/>
        <v>5.7971702745669633</v>
      </c>
      <c r="H5213" s="193">
        <f t="shared" si="839"/>
        <v>6.0115402675977618</v>
      </c>
      <c r="I5213" s="193">
        <f t="shared" si="839"/>
        <v>6.2338373167154986</v>
      </c>
      <c r="J5213" s="193">
        <f t="shared" si="839"/>
        <v>6.4643545516503069</v>
      </c>
      <c r="K5213" s="193">
        <f>MAX(0,(F5213-'2031 forecast'!$C$10))</f>
        <v>0</v>
      </c>
      <c r="L5213" s="193">
        <f>MAX(0,(G5213-'2031 forecast'!$C$10))</f>
        <v>6.0170274566963222E-2</v>
      </c>
      <c r="M5213" s="193">
        <f>MAX(0,(H5213-'2031 forecast'!$C$10))</f>
        <v>0.27454026759776173</v>
      </c>
      <c r="N5213" s="193">
        <f>MAX(0,(I5213-'2031 forecast'!$C$10))</f>
        <v>0.49683731671549847</v>
      </c>
      <c r="O5213" s="193">
        <f>MAX(0,(J5213-'2031 forecast'!$C$10))</f>
        <v>0.72735455165030682</v>
      </c>
      <c r="P5213" s="175" t="str">
        <f t="shared" si="837"/>
        <v/>
      </c>
      <c r="Q5213" s="175" t="str">
        <f t="shared" si="838"/>
        <v/>
      </c>
    </row>
    <row r="5214" spans="1:17" s="1" customFormat="1" x14ac:dyDescent="0.3">
      <c r="A5214" s="189">
        <f t="shared" si="836"/>
        <v>44048.083333320697</v>
      </c>
      <c r="B5214" s="190">
        <f t="shared" si="832"/>
        <v>44048</v>
      </c>
      <c r="C5214" s="1">
        <f t="shared" si="833"/>
        <v>2</v>
      </c>
      <c r="D5214" s="191">
        <v>3.6366156076224225</v>
      </c>
      <c r="E5214" s="192">
        <f t="shared" si="834"/>
        <v>1.2627655663961025E-4</v>
      </c>
      <c r="F5214" s="193">
        <f t="shared" si="835"/>
        <v>5.422057773450172</v>
      </c>
      <c r="G5214" s="193">
        <f t="shared" si="839"/>
        <v>5.622556712080006</v>
      </c>
      <c r="H5214" s="193">
        <f t="shared" si="839"/>
        <v>5.8304697776098768</v>
      </c>
      <c r="I5214" s="193">
        <f t="shared" si="839"/>
        <v>6.0460711324770795</v>
      </c>
      <c r="J5214" s="193">
        <f t="shared" si="839"/>
        <v>6.2696450772030072</v>
      </c>
      <c r="K5214" s="193">
        <f>MAX(0,(F5214-'2031 forecast'!$C$10))</f>
        <v>0</v>
      </c>
      <c r="L5214" s="193">
        <f>MAX(0,(G5214-'2031 forecast'!$C$10))</f>
        <v>0</v>
      </c>
      <c r="M5214" s="193">
        <f>MAX(0,(H5214-'2031 forecast'!$C$10))</f>
        <v>9.3469777609876736E-2</v>
      </c>
      <c r="N5214" s="193">
        <f>MAX(0,(I5214-'2031 forecast'!$C$10))</f>
        <v>0.3090711324770794</v>
      </c>
      <c r="O5214" s="193">
        <f>MAX(0,(J5214-'2031 forecast'!$C$10))</f>
        <v>0.53264507720300713</v>
      </c>
      <c r="P5214" s="175" t="str">
        <f t="shared" si="837"/>
        <v/>
      </c>
      <c r="Q5214" s="175" t="str">
        <f t="shared" si="838"/>
        <v/>
      </c>
    </row>
    <row r="5215" spans="1:17" s="1" customFormat="1" x14ac:dyDescent="0.3">
      <c r="A5215" s="189">
        <f t="shared" si="836"/>
        <v>44048.124999987362</v>
      </c>
      <c r="B5215" s="190">
        <f t="shared" si="832"/>
        <v>44048</v>
      </c>
      <c r="C5215" s="1">
        <f t="shared" si="833"/>
        <v>3</v>
      </c>
      <c r="D5215" s="191">
        <v>3.4257973115283691</v>
      </c>
      <c r="E5215" s="192">
        <f t="shared" si="834"/>
        <v>1.189561765445604E-4</v>
      </c>
      <c r="F5215" s="193">
        <f t="shared" si="835"/>
        <v>5.1077355836849456</v>
      </c>
      <c r="G5215" s="193">
        <f t="shared" si="839"/>
        <v>5.2966113954376874</v>
      </c>
      <c r="H5215" s="193">
        <f t="shared" si="839"/>
        <v>5.4924715296324935</v>
      </c>
      <c r="I5215" s="193">
        <f t="shared" si="839"/>
        <v>5.6955742552320325</v>
      </c>
      <c r="J5215" s="193">
        <f t="shared" si="839"/>
        <v>5.9061873915680509</v>
      </c>
      <c r="K5215" s="193">
        <f>MAX(0,(F5215-'2031 forecast'!$C$10))</f>
        <v>0</v>
      </c>
      <c r="L5215" s="193">
        <f>MAX(0,(G5215-'2031 forecast'!$C$10))</f>
        <v>0</v>
      </c>
      <c r="M5215" s="193">
        <f>MAX(0,(H5215-'2031 forecast'!$C$10))</f>
        <v>0</v>
      </c>
      <c r="N5215" s="193">
        <f>MAX(0,(I5215-'2031 forecast'!$C$10))</f>
        <v>0</v>
      </c>
      <c r="O5215" s="193">
        <f>MAX(0,(J5215-'2031 forecast'!$C$10))</f>
        <v>0.16918739156805085</v>
      </c>
      <c r="P5215" s="175" t="str">
        <f t="shared" si="837"/>
        <v/>
      </c>
      <c r="Q5215" s="175" t="str">
        <f t="shared" si="838"/>
        <v/>
      </c>
    </row>
    <row r="5216" spans="1:17" s="1" customFormat="1" x14ac:dyDescent="0.3">
      <c r="A5216" s="189">
        <f t="shared" si="836"/>
        <v>44048.166666654026</v>
      </c>
      <c r="B5216" s="190">
        <f t="shared" si="832"/>
        <v>44048</v>
      </c>
      <c r="C5216" s="1">
        <f t="shared" si="833"/>
        <v>4</v>
      </c>
      <c r="D5216" s="191">
        <v>3.4182680866678674</v>
      </c>
      <c r="E5216" s="192">
        <f t="shared" si="834"/>
        <v>1.1869473439830862E-4</v>
      </c>
      <c r="F5216" s="193">
        <f t="shared" si="835"/>
        <v>5.0965097911933297</v>
      </c>
      <c r="G5216" s="193">
        <f t="shared" si="839"/>
        <v>5.2849704912718902</v>
      </c>
      <c r="H5216" s="193">
        <f t="shared" si="839"/>
        <v>5.4804001636333011</v>
      </c>
      <c r="I5216" s="193">
        <f t="shared" si="839"/>
        <v>5.6830565096161374</v>
      </c>
      <c r="J5216" s="193">
        <f t="shared" si="839"/>
        <v>5.8932067599382316</v>
      </c>
      <c r="K5216" s="193">
        <f>MAX(0,(F5216-'2031 forecast'!$C$10))</f>
        <v>0</v>
      </c>
      <c r="L5216" s="193">
        <f>MAX(0,(G5216-'2031 forecast'!$C$10))</f>
        <v>0</v>
      </c>
      <c r="M5216" s="193">
        <f>MAX(0,(H5216-'2031 forecast'!$C$10))</f>
        <v>0</v>
      </c>
      <c r="N5216" s="193">
        <f>MAX(0,(I5216-'2031 forecast'!$C$10))</f>
        <v>0</v>
      </c>
      <c r="O5216" s="193">
        <f>MAX(0,(J5216-'2031 forecast'!$C$10))</f>
        <v>0.15620675993823152</v>
      </c>
      <c r="P5216" s="175" t="str">
        <f t="shared" si="837"/>
        <v/>
      </c>
      <c r="Q5216" s="175" t="str">
        <f t="shared" si="838"/>
        <v/>
      </c>
    </row>
    <row r="5217" spans="1:17" s="1" customFormat="1" x14ac:dyDescent="0.3">
      <c r="A5217" s="189">
        <f t="shared" si="836"/>
        <v>44048.20833332069</v>
      </c>
      <c r="B5217" s="190">
        <f t="shared" si="832"/>
        <v>44048</v>
      </c>
      <c r="C5217" s="1">
        <f t="shared" si="833"/>
        <v>5</v>
      </c>
      <c r="D5217" s="191">
        <v>3.4257973115283691</v>
      </c>
      <c r="E5217" s="192">
        <f t="shared" si="834"/>
        <v>1.189561765445604E-4</v>
      </c>
      <c r="F5217" s="193">
        <f t="shared" si="835"/>
        <v>5.1077355836849456</v>
      </c>
      <c r="G5217" s="193">
        <f t="shared" si="839"/>
        <v>5.2966113954376874</v>
      </c>
      <c r="H5217" s="193">
        <f t="shared" si="839"/>
        <v>5.4924715296324935</v>
      </c>
      <c r="I5217" s="193">
        <f t="shared" si="839"/>
        <v>5.6955742552320325</v>
      </c>
      <c r="J5217" s="193">
        <f t="shared" si="839"/>
        <v>5.9061873915680509</v>
      </c>
      <c r="K5217" s="193">
        <f>MAX(0,(F5217-'2031 forecast'!$C$10))</f>
        <v>0</v>
      </c>
      <c r="L5217" s="193">
        <f>MAX(0,(G5217-'2031 forecast'!$C$10))</f>
        <v>0</v>
      </c>
      <c r="M5217" s="193">
        <f>MAX(0,(H5217-'2031 forecast'!$C$10))</f>
        <v>0</v>
      </c>
      <c r="N5217" s="193">
        <f>MAX(0,(I5217-'2031 forecast'!$C$10))</f>
        <v>0</v>
      </c>
      <c r="O5217" s="193">
        <f>MAX(0,(J5217-'2031 forecast'!$C$10))</f>
        <v>0.16918739156805085</v>
      </c>
      <c r="P5217" s="175" t="str">
        <f t="shared" si="837"/>
        <v/>
      </c>
      <c r="Q5217" s="175" t="str">
        <f t="shared" si="838"/>
        <v/>
      </c>
    </row>
    <row r="5218" spans="1:17" s="1" customFormat="1" x14ac:dyDescent="0.3">
      <c r="A5218" s="189">
        <f t="shared" si="836"/>
        <v>44048.249999987354</v>
      </c>
      <c r="B5218" s="190">
        <f t="shared" si="832"/>
        <v>44048</v>
      </c>
      <c r="C5218" s="1">
        <f t="shared" si="833"/>
        <v>6</v>
      </c>
      <c r="D5218" s="191">
        <v>3.5914402584594112</v>
      </c>
      <c r="E5218" s="192">
        <f t="shared" si="834"/>
        <v>1.2470790376209958E-4</v>
      </c>
      <c r="F5218" s="193">
        <f t="shared" si="835"/>
        <v>5.3547030185004809</v>
      </c>
      <c r="G5218" s="193">
        <f t="shared" si="839"/>
        <v>5.5527112870852235</v>
      </c>
      <c r="H5218" s="193">
        <f t="shared" si="839"/>
        <v>5.7580415816147239</v>
      </c>
      <c r="I5218" s="193">
        <f t="shared" si="839"/>
        <v>5.9709646587817122</v>
      </c>
      <c r="J5218" s="193">
        <f t="shared" si="839"/>
        <v>6.1917612874240886</v>
      </c>
      <c r="K5218" s="193">
        <f>MAX(0,(F5218-'2031 forecast'!$C$10))</f>
        <v>0</v>
      </c>
      <c r="L5218" s="193">
        <f>MAX(0,(G5218-'2031 forecast'!$C$10))</f>
        <v>0</v>
      </c>
      <c r="M5218" s="193">
        <f>MAX(0,(H5218-'2031 forecast'!$C$10))</f>
        <v>2.1041581614723803E-2</v>
      </c>
      <c r="N5218" s="193">
        <f>MAX(0,(I5218-'2031 forecast'!$C$10))</f>
        <v>0.23396465878171213</v>
      </c>
      <c r="O5218" s="193">
        <f>MAX(0,(J5218-'2031 forecast'!$C$10))</f>
        <v>0.4547612874240885</v>
      </c>
      <c r="P5218" s="175" t="str">
        <f t="shared" si="837"/>
        <v/>
      </c>
      <c r="Q5218" s="175" t="str">
        <f t="shared" si="838"/>
        <v/>
      </c>
    </row>
    <row r="5219" spans="1:17" s="1" customFormat="1" x14ac:dyDescent="0.3">
      <c r="A5219" s="189">
        <f t="shared" si="836"/>
        <v>44048.291666654019</v>
      </c>
      <c r="B5219" s="190">
        <f t="shared" si="832"/>
        <v>44048</v>
      </c>
      <c r="C5219" s="1">
        <f t="shared" si="833"/>
        <v>7</v>
      </c>
      <c r="D5219" s="191">
        <v>4.1034275489735412</v>
      </c>
      <c r="E5219" s="192">
        <f t="shared" si="834"/>
        <v>1.4248596970722069E-4</v>
      </c>
      <c r="F5219" s="193">
        <f t="shared" si="835"/>
        <v>6.1180569079303186</v>
      </c>
      <c r="G5219" s="193">
        <f t="shared" si="839"/>
        <v>6.3442927703594281</v>
      </c>
      <c r="H5219" s="193">
        <f t="shared" si="839"/>
        <v>6.5788944695598</v>
      </c>
      <c r="I5219" s="193">
        <f t="shared" si="839"/>
        <v>6.8221713606625434</v>
      </c>
      <c r="J5219" s="193">
        <f t="shared" si="839"/>
        <v>7.0744442382518411</v>
      </c>
      <c r="K5219" s="193">
        <f>MAX(0,(F5219-'2031 forecast'!$C$10))</f>
        <v>0.38105690793031854</v>
      </c>
      <c r="L5219" s="193">
        <f>MAX(0,(G5219-'2031 forecast'!$C$10))</f>
        <v>0.60729277035942797</v>
      </c>
      <c r="M5219" s="193">
        <f>MAX(0,(H5219-'2031 forecast'!$C$10))</f>
        <v>0.84189446955979985</v>
      </c>
      <c r="N5219" s="193">
        <f>MAX(0,(I5219-'2031 forecast'!$C$10))</f>
        <v>1.0851713606625433</v>
      </c>
      <c r="O5219" s="193">
        <f>MAX(0,(J5219-'2031 forecast'!$C$10))</f>
        <v>1.337444238251841</v>
      </c>
      <c r="P5219" s="175">
        <f t="shared" si="837"/>
        <v>1</v>
      </c>
      <c r="Q5219" s="175" t="str">
        <f t="shared" si="838"/>
        <v/>
      </c>
    </row>
    <row r="5220" spans="1:17" s="1" customFormat="1" x14ac:dyDescent="0.3">
      <c r="A5220" s="189">
        <f t="shared" si="836"/>
        <v>44048.333333320683</v>
      </c>
      <c r="B5220" s="190">
        <f t="shared" si="832"/>
        <v>44048</v>
      </c>
      <c r="C5220" s="1">
        <f t="shared" si="833"/>
        <v>8</v>
      </c>
      <c r="D5220" s="191">
        <v>4.4271842179751228</v>
      </c>
      <c r="E5220" s="192">
        <f t="shared" si="834"/>
        <v>1.5372798199604726E-4</v>
      </c>
      <c r="F5220" s="193">
        <f t="shared" si="835"/>
        <v>6.6007659850697742</v>
      </c>
      <c r="G5220" s="193">
        <f t="shared" si="839"/>
        <v>6.8448516494887031</v>
      </c>
      <c r="H5220" s="193">
        <f t="shared" si="839"/>
        <v>7.0979632075250674</v>
      </c>
      <c r="I5220" s="193">
        <f t="shared" si="839"/>
        <v>7.3604344221460094</v>
      </c>
      <c r="J5220" s="193">
        <f t="shared" si="839"/>
        <v>7.6326113983340962</v>
      </c>
      <c r="K5220" s="193">
        <f>MAX(0,(F5220-'2031 forecast'!$C$10))</f>
        <v>0.86376598506977409</v>
      </c>
      <c r="L5220" s="193">
        <f>MAX(0,(G5220-'2031 forecast'!$C$10))</f>
        <v>1.107851649488703</v>
      </c>
      <c r="M5220" s="193">
        <f>MAX(0,(H5220-'2031 forecast'!$C$10))</f>
        <v>1.3609632075250673</v>
      </c>
      <c r="N5220" s="193">
        <f>MAX(0,(I5220-'2031 forecast'!$C$10))</f>
        <v>1.6234344221460093</v>
      </c>
      <c r="O5220" s="193">
        <f>MAX(0,(J5220-'2031 forecast'!$C$10))</f>
        <v>1.8956113983340961</v>
      </c>
      <c r="P5220" s="175">
        <f t="shared" si="837"/>
        <v>2</v>
      </c>
      <c r="Q5220" s="175" t="str">
        <f t="shared" si="838"/>
        <v/>
      </c>
    </row>
    <row r="5221" spans="1:17" s="1" customFormat="1" x14ac:dyDescent="0.3">
      <c r="A5221" s="189">
        <f t="shared" si="836"/>
        <v>44048.374999987347</v>
      </c>
      <c r="B5221" s="190">
        <f t="shared" si="832"/>
        <v>44048</v>
      </c>
      <c r="C5221" s="1">
        <f t="shared" si="833"/>
        <v>9</v>
      </c>
      <c r="D5221" s="191">
        <v>4.8111746858607205</v>
      </c>
      <c r="E5221" s="192">
        <f t="shared" si="834"/>
        <v>1.6706153145488811E-4</v>
      </c>
      <c r="F5221" s="193">
        <f t="shared" si="835"/>
        <v>7.1732814021421527</v>
      </c>
      <c r="G5221" s="193">
        <f t="shared" si="839"/>
        <v>7.4385377619443558</v>
      </c>
      <c r="H5221" s="193">
        <f t="shared" si="839"/>
        <v>7.7136028734838744</v>
      </c>
      <c r="I5221" s="193">
        <f t="shared" si="839"/>
        <v>7.998839448556633</v>
      </c>
      <c r="J5221" s="193">
        <f t="shared" si="839"/>
        <v>8.2946236114549112</v>
      </c>
      <c r="K5221" s="193">
        <f>MAX(0,(F5221-'2031 forecast'!$C$10))</f>
        <v>1.4362814021421526</v>
      </c>
      <c r="L5221" s="193">
        <f>MAX(0,(G5221-'2031 forecast'!$C$10))</f>
        <v>1.7015377619443557</v>
      </c>
      <c r="M5221" s="193">
        <f>MAX(0,(H5221-'2031 forecast'!$C$10))</f>
        <v>1.9766028734838743</v>
      </c>
      <c r="N5221" s="193">
        <f>MAX(0,(I5221-'2031 forecast'!$C$10))</f>
        <v>2.2618394485566329</v>
      </c>
      <c r="O5221" s="193">
        <f>MAX(0,(J5221-'2031 forecast'!$C$10))</f>
        <v>2.5576236114549111</v>
      </c>
      <c r="P5221" s="175">
        <f t="shared" si="837"/>
        <v>3</v>
      </c>
      <c r="Q5221" s="175" t="str">
        <f t="shared" si="838"/>
        <v/>
      </c>
    </row>
    <row r="5222" spans="1:17" s="1" customFormat="1" x14ac:dyDescent="0.3">
      <c r="A5222" s="189">
        <f t="shared" si="836"/>
        <v>44048.416666654011</v>
      </c>
      <c r="B5222" s="190">
        <f t="shared" si="832"/>
        <v>44048</v>
      </c>
      <c r="C5222" s="1">
        <f t="shared" si="833"/>
        <v>10</v>
      </c>
      <c r="D5222" s="191">
        <v>5.1876359288858156</v>
      </c>
      <c r="E5222" s="192">
        <f t="shared" si="834"/>
        <v>1.8013363876747716E-4</v>
      </c>
      <c r="F5222" s="193">
        <f t="shared" si="835"/>
        <v>7.7345710267229162</v>
      </c>
      <c r="G5222" s="193">
        <f t="shared" si="839"/>
        <v>8.0205829702342122</v>
      </c>
      <c r="H5222" s="193">
        <f t="shared" si="839"/>
        <v>8.317171173443489</v>
      </c>
      <c r="I5222" s="193">
        <f t="shared" si="839"/>
        <v>8.6247267293513623</v>
      </c>
      <c r="J5222" s="193">
        <f t="shared" si="839"/>
        <v>8.9436551929459061</v>
      </c>
      <c r="K5222" s="193">
        <f>MAX(0,(F5222-'2031 forecast'!$C$10))</f>
        <v>1.9975710267229161</v>
      </c>
      <c r="L5222" s="193">
        <f>MAX(0,(G5222-'2031 forecast'!$C$10))</f>
        <v>2.2835829702342121</v>
      </c>
      <c r="M5222" s="193">
        <f>MAX(0,(H5222-'2031 forecast'!$C$10))</f>
        <v>2.5801711734434889</v>
      </c>
      <c r="N5222" s="193">
        <f>MAX(0,(I5222-'2031 forecast'!$C$10))</f>
        <v>2.8877267293513622</v>
      </c>
      <c r="O5222" s="193">
        <f>MAX(0,(J5222-'2031 forecast'!$C$10))</f>
        <v>3.206655192945906</v>
      </c>
      <c r="P5222" s="175">
        <f t="shared" si="837"/>
        <v>4</v>
      </c>
      <c r="Q5222" s="175" t="str">
        <f t="shared" si="838"/>
        <v/>
      </c>
    </row>
    <row r="5223" spans="1:17" s="1" customFormat="1" x14ac:dyDescent="0.3">
      <c r="A5223" s="189">
        <f t="shared" si="836"/>
        <v>44048.458333320676</v>
      </c>
      <c r="B5223" s="190">
        <f t="shared" si="832"/>
        <v>44048</v>
      </c>
      <c r="C5223" s="1">
        <f t="shared" si="833"/>
        <v>11</v>
      </c>
      <c r="D5223" s="191">
        <v>5.1123436802807971</v>
      </c>
      <c r="E5223" s="192">
        <f t="shared" si="834"/>
        <v>1.7751921730495938E-4</v>
      </c>
      <c r="F5223" s="193">
        <f t="shared" si="835"/>
        <v>7.6223131018067649</v>
      </c>
      <c r="G5223" s="193">
        <f t="shared" si="839"/>
        <v>7.9041739285762418</v>
      </c>
      <c r="H5223" s="193">
        <f t="shared" si="839"/>
        <v>8.196457513451568</v>
      </c>
      <c r="I5223" s="193">
        <f t="shared" si="839"/>
        <v>8.499549273192418</v>
      </c>
      <c r="J5223" s="193">
        <f t="shared" si="839"/>
        <v>8.8138488766477074</v>
      </c>
      <c r="K5223" s="193">
        <f>MAX(0,(F5223-'2031 forecast'!$C$10))</f>
        <v>1.8853131018067648</v>
      </c>
      <c r="L5223" s="193">
        <f>MAX(0,(G5223-'2031 forecast'!$C$10))</f>
        <v>2.1671739285762417</v>
      </c>
      <c r="M5223" s="193">
        <f>MAX(0,(H5223-'2031 forecast'!$C$10))</f>
        <v>2.4594575134515679</v>
      </c>
      <c r="N5223" s="193">
        <f>MAX(0,(I5223-'2031 forecast'!$C$10))</f>
        <v>2.7625492731924179</v>
      </c>
      <c r="O5223" s="193">
        <f>MAX(0,(J5223-'2031 forecast'!$C$10))</f>
        <v>3.0768488766477073</v>
      </c>
      <c r="P5223" s="175">
        <f t="shared" si="837"/>
        <v>5</v>
      </c>
      <c r="Q5223" s="175" t="str">
        <f t="shared" si="838"/>
        <v/>
      </c>
    </row>
    <row r="5224" spans="1:17" s="1" customFormat="1" x14ac:dyDescent="0.3">
      <c r="A5224" s="189">
        <f t="shared" si="836"/>
        <v>44048.49999998734</v>
      </c>
      <c r="B5224" s="190">
        <f t="shared" si="832"/>
        <v>44048</v>
      </c>
      <c r="C5224" s="1">
        <f t="shared" si="833"/>
        <v>12</v>
      </c>
      <c r="D5224" s="191">
        <v>5.3231619763748501</v>
      </c>
      <c r="E5224" s="192">
        <f t="shared" si="834"/>
        <v>1.8483959740000922E-4</v>
      </c>
      <c r="F5224" s="193">
        <f t="shared" si="835"/>
        <v>7.9366352915719913</v>
      </c>
      <c r="G5224" s="193">
        <f t="shared" si="839"/>
        <v>8.2301192452185603</v>
      </c>
      <c r="H5224" s="193">
        <f t="shared" si="839"/>
        <v>8.5344557614289513</v>
      </c>
      <c r="I5224" s="193">
        <f t="shared" si="839"/>
        <v>8.8500461504374641</v>
      </c>
      <c r="J5224" s="193">
        <f t="shared" si="839"/>
        <v>9.1773065622826628</v>
      </c>
      <c r="K5224" s="193">
        <f>MAX(0,(F5224-'2031 forecast'!$C$10))</f>
        <v>2.1996352915719912</v>
      </c>
      <c r="L5224" s="193">
        <f>MAX(0,(G5224-'2031 forecast'!$C$10))</f>
        <v>2.4931192452185602</v>
      </c>
      <c r="M5224" s="193">
        <f>MAX(0,(H5224-'2031 forecast'!$C$10))</f>
        <v>2.7974557614289512</v>
      </c>
      <c r="N5224" s="193">
        <f>MAX(0,(I5224-'2031 forecast'!$C$10))</f>
        <v>3.113046150437464</v>
      </c>
      <c r="O5224" s="193">
        <f>MAX(0,(J5224-'2031 forecast'!$C$10))</f>
        <v>3.4403065622826627</v>
      </c>
      <c r="P5224" s="175">
        <f t="shared" si="837"/>
        <v>6</v>
      </c>
      <c r="Q5224" s="175" t="str">
        <f t="shared" si="838"/>
        <v/>
      </c>
    </row>
    <row r="5225" spans="1:17" s="1" customFormat="1" x14ac:dyDescent="0.3">
      <c r="A5225" s="189">
        <f t="shared" si="836"/>
        <v>44048.541666654004</v>
      </c>
      <c r="B5225" s="190">
        <f t="shared" si="832"/>
        <v>44048</v>
      </c>
      <c r="C5225" s="1">
        <f t="shared" si="833"/>
        <v>13</v>
      </c>
      <c r="D5225" s="191">
        <v>5.3306912012353527</v>
      </c>
      <c r="E5225" s="192">
        <f t="shared" si="834"/>
        <v>1.8510103954626103E-4</v>
      </c>
      <c r="F5225" s="193">
        <f t="shared" si="835"/>
        <v>7.9478610840636073</v>
      </c>
      <c r="G5225" s="193">
        <f t="shared" ref="G5225:J5244" si="840">$E5225*G$2</f>
        <v>8.2417601493843584</v>
      </c>
      <c r="H5225" s="193">
        <f t="shared" si="840"/>
        <v>8.5465271274281438</v>
      </c>
      <c r="I5225" s="193">
        <f t="shared" si="840"/>
        <v>8.862563896053361</v>
      </c>
      <c r="J5225" s="193">
        <f t="shared" si="840"/>
        <v>9.1902871939124839</v>
      </c>
      <c r="K5225" s="193">
        <f>MAX(0,(F5225-'2031 forecast'!$C$10))</f>
        <v>2.2108610840636072</v>
      </c>
      <c r="L5225" s="193">
        <f>MAX(0,(G5225-'2031 forecast'!$C$10))</f>
        <v>2.5047601493843583</v>
      </c>
      <c r="M5225" s="193">
        <f>MAX(0,(H5225-'2031 forecast'!$C$10))</f>
        <v>2.8095271274281437</v>
      </c>
      <c r="N5225" s="193">
        <f>MAX(0,(I5225-'2031 forecast'!$C$10))</f>
        <v>3.1255638960533609</v>
      </c>
      <c r="O5225" s="193">
        <f>MAX(0,(J5225-'2031 forecast'!$C$10))</f>
        <v>3.4532871939124838</v>
      </c>
      <c r="P5225" s="175">
        <f t="shared" si="837"/>
        <v>7</v>
      </c>
      <c r="Q5225" s="175" t="str">
        <f t="shared" si="838"/>
        <v/>
      </c>
    </row>
    <row r="5226" spans="1:17" s="1" customFormat="1" x14ac:dyDescent="0.3">
      <c r="A5226" s="189">
        <f t="shared" si="836"/>
        <v>44048.583333320668</v>
      </c>
      <c r="B5226" s="190">
        <f t="shared" si="832"/>
        <v>44048</v>
      </c>
      <c r="C5226" s="1">
        <f t="shared" si="833"/>
        <v>14</v>
      </c>
      <c r="D5226" s="191">
        <v>5.4361003492823796</v>
      </c>
      <c r="E5226" s="192">
        <f t="shared" si="834"/>
        <v>1.8876122959378598E-4</v>
      </c>
      <c r="F5226" s="193">
        <f t="shared" si="835"/>
        <v>8.1050221789462213</v>
      </c>
      <c r="G5226" s="193">
        <f t="shared" si="840"/>
        <v>8.4047328077055194</v>
      </c>
      <c r="H5226" s="193">
        <f t="shared" si="840"/>
        <v>8.7155262514168363</v>
      </c>
      <c r="I5226" s="193">
        <f t="shared" si="840"/>
        <v>9.0378123346758859</v>
      </c>
      <c r="J5226" s="193">
        <f t="shared" si="840"/>
        <v>9.3720160367299634</v>
      </c>
      <c r="K5226" s="193">
        <f>MAX(0,(F5226-'2031 forecast'!$C$10))</f>
        <v>2.3680221789462212</v>
      </c>
      <c r="L5226" s="193">
        <f>MAX(0,(G5226-'2031 forecast'!$C$10))</f>
        <v>2.6677328077055193</v>
      </c>
      <c r="M5226" s="193">
        <f>MAX(0,(H5226-'2031 forecast'!$C$10))</f>
        <v>2.9785262514168362</v>
      </c>
      <c r="N5226" s="193">
        <f>MAX(0,(I5226-'2031 forecast'!$C$10))</f>
        <v>3.3008123346758858</v>
      </c>
      <c r="O5226" s="193">
        <f>MAX(0,(J5226-'2031 forecast'!$C$10))</f>
        <v>3.6350160367299633</v>
      </c>
      <c r="P5226" s="175">
        <f t="shared" si="837"/>
        <v>8</v>
      </c>
      <c r="Q5226" s="175" t="str">
        <f t="shared" si="838"/>
        <v/>
      </c>
    </row>
    <row r="5227" spans="1:17" s="1" customFormat="1" x14ac:dyDescent="0.3">
      <c r="A5227" s="189">
        <f t="shared" si="836"/>
        <v>44048.624999987333</v>
      </c>
      <c r="B5227" s="190">
        <f t="shared" si="832"/>
        <v>44048</v>
      </c>
      <c r="C5227" s="1">
        <f t="shared" si="833"/>
        <v>15</v>
      </c>
      <c r="D5227" s="191">
        <v>5.3382204260958543</v>
      </c>
      <c r="E5227" s="192">
        <f t="shared" si="834"/>
        <v>1.8536248169251279E-4</v>
      </c>
      <c r="F5227" s="193">
        <f t="shared" si="835"/>
        <v>7.9590868765552214</v>
      </c>
      <c r="G5227" s="193">
        <f t="shared" si="840"/>
        <v>8.2534010535501547</v>
      </c>
      <c r="H5227" s="193">
        <f t="shared" si="840"/>
        <v>8.5585984934273363</v>
      </c>
      <c r="I5227" s="193">
        <f t="shared" si="840"/>
        <v>8.8750816416692544</v>
      </c>
      <c r="J5227" s="193">
        <f t="shared" si="840"/>
        <v>9.2032678255423033</v>
      </c>
      <c r="K5227" s="193">
        <f>MAX(0,(F5227-'2031 forecast'!$C$10))</f>
        <v>2.2220868765552213</v>
      </c>
      <c r="L5227" s="193">
        <f>MAX(0,(G5227-'2031 forecast'!$C$10))</f>
        <v>2.5164010535501546</v>
      </c>
      <c r="M5227" s="193">
        <f>MAX(0,(H5227-'2031 forecast'!$C$10))</f>
        <v>2.8215984934273362</v>
      </c>
      <c r="N5227" s="193">
        <f>MAX(0,(I5227-'2031 forecast'!$C$10))</f>
        <v>3.1380816416692543</v>
      </c>
      <c r="O5227" s="193">
        <f>MAX(0,(J5227-'2031 forecast'!$C$10))</f>
        <v>3.4662678255423032</v>
      </c>
      <c r="P5227" s="175">
        <f t="shared" si="837"/>
        <v>9</v>
      </c>
      <c r="Q5227" s="175" t="str">
        <f t="shared" si="838"/>
        <v/>
      </c>
    </row>
    <row r="5228" spans="1:17" s="1" customFormat="1" x14ac:dyDescent="0.3">
      <c r="A5228" s="189">
        <f t="shared" si="836"/>
        <v>44048.666666653997</v>
      </c>
      <c r="B5228" s="190">
        <f t="shared" si="832"/>
        <v>44048</v>
      </c>
      <c r="C5228" s="1">
        <f t="shared" si="833"/>
        <v>16</v>
      </c>
      <c r="D5228" s="191">
        <v>5.3909250001193678</v>
      </c>
      <c r="E5228" s="192">
        <f t="shared" si="834"/>
        <v>1.8719257671627527E-4</v>
      </c>
      <c r="F5228" s="193">
        <f t="shared" si="835"/>
        <v>8.0376674239965293</v>
      </c>
      <c r="G5228" s="193">
        <f t="shared" si="840"/>
        <v>8.3348873827107344</v>
      </c>
      <c r="H5228" s="193">
        <f t="shared" si="840"/>
        <v>8.6430980554216834</v>
      </c>
      <c r="I5228" s="193">
        <f t="shared" si="840"/>
        <v>8.9627058609805168</v>
      </c>
      <c r="J5228" s="193">
        <f t="shared" si="840"/>
        <v>9.2941322469510439</v>
      </c>
      <c r="K5228" s="193">
        <f>MAX(0,(F5228-'2031 forecast'!$C$10))</f>
        <v>2.3006674239965292</v>
      </c>
      <c r="L5228" s="193">
        <f>MAX(0,(G5228-'2031 forecast'!$C$10))</f>
        <v>2.5978873827107343</v>
      </c>
      <c r="M5228" s="193">
        <f>MAX(0,(H5228-'2031 forecast'!$C$10))</f>
        <v>2.9060980554216833</v>
      </c>
      <c r="N5228" s="193">
        <f>MAX(0,(I5228-'2031 forecast'!$C$10))</f>
        <v>3.2257058609805167</v>
      </c>
      <c r="O5228" s="193">
        <f>MAX(0,(J5228-'2031 forecast'!$C$10))</f>
        <v>3.5571322469510438</v>
      </c>
      <c r="P5228" s="175">
        <f t="shared" si="837"/>
        <v>10</v>
      </c>
      <c r="Q5228" s="175" t="str">
        <f t="shared" si="838"/>
        <v/>
      </c>
    </row>
    <row r="5229" spans="1:17" s="1" customFormat="1" x14ac:dyDescent="0.3">
      <c r="A5229" s="189">
        <f t="shared" si="836"/>
        <v>44048.708333320661</v>
      </c>
      <c r="B5229" s="190">
        <f t="shared" si="832"/>
        <v>44048</v>
      </c>
      <c r="C5229" s="1">
        <f t="shared" si="833"/>
        <v>17</v>
      </c>
      <c r="D5229" s="191">
        <v>5.6469186453764326</v>
      </c>
      <c r="E5229" s="192">
        <f t="shared" si="834"/>
        <v>1.9608160968883582E-4</v>
      </c>
      <c r="F5229" s="193">
        <f t="shared" si="835"/>
        <v>8.4193443687114478</v>
      </c>
      <c r="G5229" s="193">
        <f t="shared" si="840"/>
        <v>8.7306781243478362</v>
      </c>
      <c r="H5229" s="193">
        <f t="shared" si="840"/>
        <v>9.0535244993942197</v>
      </c>
      <c r="I5229" s="193">
        <f t="shared" si="840"/>
        <v>9.3883092119209319</v>
      </c>
      <c r="J5229" s="193">
        <f t="shared" si="840"/>
        <v>9.7354737223649188</v>
      </c>
      <c r="K5229" s="193">
        <f>MAX(0,(F5229-'2031 forecast'!$C$10))</f>
        <v>2.6823443687114477</v>
      </c>
      <c r="L5229" s="193">
        <f>MAX(0,(G5229-'2031 forecast'!$C$10))</f>
        <v>2.9936781243478361</v>
      </c>
      <c r="M5229" s="193">
        <f>MAX(0,(H5229-'2031 forecast'!$C$10))</f>
        <v>3.3165244993942196</v>
      </c>
      <c r="N5229" s="193">
        <f>MAX(0,(I5229-'2031 forecast'!$C$10))</f>
        <v>3.6513092119209318</v>
      </c>
      <c r="O5229" s="193">
        <f>MAX(0,(J5229-'2031 forecast'!$C$10))</f>
        <v>3.9984737223649187</v>
      </c>
      <c r="P5229" s="175">
        <f t="shared" si="837"/>
        <v>11</v>
      </c>
      <c r="Q5229" s="175" t="str">
        <f t="shared" si="838"/>
        <v/>
      </c>
    </row>
    <row r="5230" spans="1:17" s="1" customFormat="1" x14ac:dyDescent="0.3">
      <c r="A5230" s="189">
        <f t="shared" si="836"/>
        <v>44048.749999987325</v>
      </c>
      <c r="B5230" s="190">
        <f t="shared" si="832"/>
        <v>44048</v>
      </c>
      <c r="C5230" s="1">
        <f t="shared" si="833"/>
        <v>18</v>
      </c>
      <c r="D5230" s="191">
        <v>5.533980272468904</v>
      </c>
      <c r="E5230" s="192">
        <f t="shared" si="834"/>
        <v>1.9215997749505911E-4</v>
      </c>
      <c r="F5230" s="193">
        <f t="shared" si="835"/>
        <v>8.2509574813372186</v>
      </c>
      <c r="G5230" s="193">
        <f t="shared" si="840"/>
        <v>8.5560645618608806</v>
      </c>
      <c r="H5230" s="193">
        <f t="shared" si="840"/>
        <v>8.8724540094063364</v>
      </c>
      <c r="I5230" s="193">
        <f t="shared" si="840"/>
        <v>9.2005430276825138</v>
      </c>
      <c r="J5230" s="193">
        <f t="shared" si="840"/>
        <v>9.5407642479176218</v>
      </c>
      <c r="K5230" s="193">
        <f>MAX(0,(F5230-'2031 forecast'!$C$10))</f>
        <v>2.5139574813372185</v>
      </c>
      <c r="L5230" s="193">
        <f>MAX(0,(G5230-'2031 forecast'!$C$10))</f>
        <v>2.8190645618608805</v>
      </c>
      <c r="M5230" s="193">
        <f>MAX(0,(H5230-'2031 forecast'!$C$10))</f>
        <v>3.1354540094063363</v>
      </c>
      <c r="N5230" s="193">
        <f>MAX(0,(I5230-'2031 forecast'!$C$10))</f>
        <v>3.4635430276825137</v>
      </c>
      <c r="O5230" s="193">
        <f>MAX(0,(J5230-'2031 forecast'!$C$10))</f>
        <v>3.8037642479176217</v>
      </c>
      <c r="P5230" s="175">
        <f t="shared" si="837"/>
        <v>12</v>
      </c>
      <c r="Q5230" s="175" t="str">
        <f t="shared" si="838"/>
        <v/>
      </c>
    </row>
    <row r="5231" spans="1:17" s="1" customFormat="1" x14ac:dyDescent="0.3">
      <c r="A5231" s="189">
        <f t="shared" si="836"/>
        <v>44048.79166665399</v>
      </c>
      <c r="B5231" s="190">
        <f t="shared" si="832"/>
        <v>44048</v>
      </c>
      <c r="C5231" s="1">
        <f t="shared" si="833"/>
        <v>19</v>
      </c>
      <c r="D5231" s="191">
        <v>5.2779866272118392</v>
      </c>
      <c r="E5231" s="192">
        <f t="shared" si="834"/>
        <v>1.8327094452249854E-4</v>
      </c>
      <c r="F5231" s="193">
        <f t="shared" si="835"/>
        <v>7.8692805366223002</v>
      </c>
      <c r="G5231" s="193">
        <f t="shared" si="840"/>
        <v>8.160273820223777</v>
      </c>
      <c r="H5231" s="193">
        <f t="shared" si="840"/>
        <v>8.4620275654337966</v>
      </c>
      <c r="I5231" s="193">
        <f t="shared" si="840"/>
        <v>8.7749396767420969</v>
      </c>
      <c r="J5231" s="193">
        <f t="shared" si="840"/>
        <v>9.0994227725037451</v>
      </c>
      <c r="K5231" s="193">
        <f>MAX(0,(F5231-'2031 forecast'!$C$10))</f>
        <v>2.1322805366223001</v>
      </c>
      <c r="L5231" s="193">
        <f>MAX(0,(G5231-'2031 forecast'!$C$10))</f>
        <v>2.4232738202237769</v>
      </c>
      <c r="M5231" s="193">
        <f>MAX(0,(H5231-'2031 forecast'!$C$10))</f>
        <v>2.7250275654337965</v>
      </c>
      <c r="N5231" s="193">
        <f>MAX(0,(I5231-'2031 forecast'!$C$10))</f>
        <v>3.0379396767420968</v>
      </c>
      <c r="O5231" s="193">
        <f>MAX(0,(J5231-'2031 forecast'!$C$10))</f>
        <v>3.362422772503745</v>
      </c>
      <c r="P5231" s="175">
        <f t="shared" si="837"/>
        <v>13</v>
      </c>
      <c r="Q5231" s="175" t="str">
        <f t="shared" si="838"/>
        <v/>
      </c>
    </row>
    <row r="5232" spans="1:17" s="1" customFormat="1" x14ac:dyDescent="0.3">
      <c r="A5232" s="189">
        <f t="shared" si="836"/>
        <v>44048.833333320654</v>
      </c>
      <c r="B5232" s="190">
        <f t="shared" si="832"/>
        <v>44048</v>
      </c>
      <c r="C5232" s="1">
        <f t="shared" si="833"/>
        <v>20</v>
      </c>
      <c r="D5232" s="191">
        <v>4.8789377096052373</v>
      </c>
      <c r="E5232" s="192">
        <f t="shared" si="834"/>
        <v>1.6941451077115413E-4</v>
      </c>
      <c r="F5232" s="193">
        <f t="shared" si="835"/>
        <v>7.2743135345666907</v>
      </c>
      <c r="G5232" s="193">
        <f t="shared" si="840"/>
        <v>7.5433058994365298</v>
      </c>
      <c r="H5232" s="193">
        <f t="shared" si="840"/>
        <v>7.8222451674766056</v>
      </c>
      <c r="I5232" s="193">
        <f t="shared" si="840"/>
        <v>8.1114991590996848</v>
      </c>
      <c r="J5232" s="193">
        <f t="shared" si="840"/>
        <v>8.4114492961232887</v>
      </c>
      <c r="K5232" s="193">
        <f>MAX(0,(F5232-'2031 forecast'!$C$10))</f>
        <v>1.5373135345666906</v>
      </c>
      <c r="L5232" s="193">
        <f>MAX(0,(G5232-'2031 forecast'!$C$10))</f>
        <v>1.8063058994365297</v>
      </c>
      <c r="M5232" s="193">
        <f>MAX(0,(H5232-'2031 forecast'!$C$10))</f>
        <v>2.0852451674766055</v>
      </c>
      <c r="N5232" s="193">
        <f>MAX(0,(I5232-'2031 forecast'!$C$10))</f>
        <v>2.3744991590996847</v>
      </c>
      <c r="O5232" s="193">
        <f>MAX(0,(J5232-'2031 forecast'!$C$10))</f>
        <v>2.6744492961232886</v>
      </c>
      <c r="P5232" s="175">
        <f t="shared" si="837"/>
        <v>14</v>
      </c>
      <c r="Q5232" s="175" t="str">
        <f t="shared" si="838"/>
        <v/>
      </c>
    </row>
    <row r="5233" spans="1:17" s="1" customFormat="1" x14ac:dyDescent="0.3">
      <c r="A5233" s="189">
        <f t="shared" si="836"/>
        <v>44048.874999987318</v>
      </c>
      <c r="B5233" s="190">
        <f t="shared" si="832"/>
        <v>44048</v>
      </c>
      <c r="C5233" s="1">
        <f t="shared" si="833"/>
        <v>21</v>
      </c>
      <c r="D5233" s="191">
        <v>4.7358824372557011</v>
      </c>
      <c r="E5233" s="192">
        <f t="shared" si="834"/>
        <v>1.6444710999237029E-4</v>
      </c>
      <c r="F5233" s="193">
        <f t="shared" si="835"/>
        <v>7.0610234772260005</v>
      </c>
      <c r="G5233" s="193">
        <f t="shared" si="840"/>
        <v>7.3221287202863854</v>
      </c>
      <c r="H5233" s="193">
        <f t="shared" si="840"/>
        <v>7.5928892134919517</v>
      </c>
      <c r="I5233" s="193">
        <f t="shared" si="840"/>
        <v>7.8736619923976878</v>
      </c>
      <c r="J5233" s="193">
        <f t="shared" si="840"/>
        <v>8.1648172951567108</v>
      </c>
      <c r="K5233" s="193">
        <f>MAX(0,(F5233-'2031 forecast'!$C$10))</f>
        <v>1.3240234772260004</v>
      </c>
      <c r="L5233" s="193">
        <f>MAX(0,(G5233-'2031 forecast'!$C$10))</f>
        <v>1.5851287202863853</v>
      </c>
      <c r="M5233" s="193">
        <f>MAX(0,(H5233-'2031 forecast'!$C$10))</f>
        <v>1.8558892134919516</v>
      </c>
      <c r="N5233" s="193">
        <f>MAX(0,(I5233-'2031 forecast'!$C$10))</f>
        <v>2.1366619923976877</v>
      </c>
      <c r="O5233" s="193">
        <f>MAX(0,(J5233-'2031 forecast'!$C$10))</f>
        <v>2.4278172951567107</v>
      </c>
      <c r="P5233" s="175">
        <f t="shared" si="837"/>
        <v>15</v>
      </c>
      <c r="Q5233" s="175" t="str">
        <f t="shared" si="838"/>
        <v/>
      </c>
    </row>
    <row r="5234" spans="1:17" s="1" customFormat="1" x14ac:dyDescent="0.3">
      <c r="A5234" s="189">
        <f t="shared" si="836"/>
        <v>44048.916666653982</v>
      </c>
      <c r="B5234" s="190">
        <f t="shared" si="832"/>
        <v>44048</v>
      </c>
      <c r="C5234" s="1">
        <f t="shared" si="833"/>
        <v>22</v>
      </c>
      <c r="D5234" s="191">
        <v>4.3142458450675951</v>
      </c>
      <c r="E5234" s="192">
        <f t="shared" si="834"/>
        <v>1.4980634980227059E-4</v>
      </c>
      <c r="F5234" s="193">
        <f t="shared" si="835"/>
        <v>6.4323790976955468</v>
      </c>
      <c r="G5234" s="193">
        <f t="shared" si="840"/>
        <v>6.6702380870017484</v>
      </c>
      <c r="H5234" s="193">
        <f t="shared" si="840"/>
        <v>6.916892717537185</v>
      </c>
      <c r="I5234" s="193">
        <f t="shared" si="840"/>
        <v>7.172668237907593</v>
      </c>
      <c r="J5234" s="193">
        <f t="shared" si="840"/>
        <v>7.4379019238867992</v>
      </c>
      <c r="K5234" s="193">
        <f>MAX(0,(F5234-'2031 forecast'!$C$10))</f>
        <v>0.69537909769554673</v>
      </c>
      <c r="L5234" s="193">
        <f>MAX(0,(G5234-'2031 forecast'!$C$10))</f>
        <v>0.93323808700174826</v>
      </c>
      <c r="M5234" s="193">
        <f>MAX(0,(H5234-'2031 forecast'!$C$10))</f>
        <v>1.1798927175371849</v>
      </c>
      <c r="N5234" s="193">
        <f>MAX(0,(I5234-'2031 forecast'!$C$10))</f>
        <v>1.4356682379075929</v>
      </c>
      <c r="O5234" s="193">
        <f>MAX(0,(J5234-'2031 forecast'!$C$10))</f>
        <v>1.7009019238867991</v>
      </c>
      <c r="P5234" s="175">
        <f t="shared" si="837"/>
        <v>16</v>
      </c>
      <c r="Q5234" s="175" t="str">
        <f t="shared" si="838"/>
        <v/>
      </c>
    </row>
    <row r="5235" spans="1:17" s="1" customFormat="1" x14ac:dyDescent="0.3">
      <c r="A5235" s="189">
        <f t="shared" si="836"/>
        <v>44048.958333320646</v>
      </c>
      <c r="B5235" s="190">
        <f t="shared" si="832"/>
        <v>44048</v>
      </c>
      <c r="C5235" s="1">
        <f t="shared" si="833"/>
        <v>23</v>
      </c>
      <c r="D5235" s="191">
        <v>3.8700215782979823</v>
      </c>
      <c r="E5235" s="192">
        <f t="shared" si="834"/>
        <v>1.343812631734155E-4</v>
      </c>
      <c r="F5235" s="193">
        <f t="shared" si="835"/>
        <v>5.7700573406902462</v>
      </c>
      <c r="G5235" s="193">
        <f t="shared" si="840"/>
        <v>5.9834247412197179</v>
      </c>
      <c r="H5235" s="193">
        <f t="shared" si="840"/>
        <v>6.2046821235848393</v>
      </c>
      <c r="I5235" s="193">
        <f t="shared" si="840"/>
        <v>6.4341212465698128</v>
      </c>
      <c r="J5235" s="193">
        <f t="shared" si="840"/>
        <v>6.6720446577274259</v>
      </c>
      <c r="K5235" s="193">
        <f>MAX(0,(F5235-'2031 forecast'!$C$10))</f>
        <v>3.3057340690246129E-2</v>
      </c>
      <c r="L5235" s="193">
        <f>MAX(0,(G5235-'2031 forecast'!$C$10))</f>
        <v>0.2464247412197178</v>
      </c>
      <c r="M5235" s="193">
        <f>MAX(0,(H5235-'2031 forecast'!$C$10))</f>
        <v>0.46768212358483918</v>
      </c>
      <c r="N5235" s="193">
        <f>MAX(0,(I5235-'2031 forecast'!$C$10))</f>
        <v>0.69712124656981267</v>
      </c>
      <c r="O5235" s="193">
        <f>MAX(0,(J5235-'2031 forecast'!$C$10))</f>
        <v>0.93504465772742584</v>
      </c>
      <c r="P5235" s="175">
        <f t="shared" si="837"/>
        <v>17</v>
      </c>
      <c r="Q5235" s="175" t="str">
        <f t="shared" si="838"/>
        <v/>
      </c>
    </row>
    <row r="5236" spans="1:17" s="1" customFormat="1" x14ac:dyDescent="0.3">
      <c r="A5236" s="189">
        <f t="shared" si="836"/>
        <v>44048.999999987311</v>
      </c>
      <c r="B5236" s="190">
        <f t="shared" si="832"/>
        <v>44048</v>
      </c>
      <c r="C5236" s="1">
        <f t="shared" si="833"/>
        <v>0</v>
      </c>
      <c r="D5236" s="191">
        <v>3.9829599512055105</v>
      </c>
      <c r="E5236" s="192">
        <f t="shared" si="834"/>
        <v>1.383028953671922E-4</v>
      </c>
      <c r="F5236" s="193">
        <f t="shared" si="835"/>
        <v>5.9384442280644745</v>
      </c>
      <c r="G5236" s="193">
        <f t="shared" si="840"/>
        <v>6.1580383037066744</v>
      </c>
      <c r="H5236" s="193">
        <f t="shared" si="840"/>
        <v>6.3857526135727234</v>
      </c>
      <c r="I5236" s="193">
        <f t="shared" si="840"/>
        <v>6.6218874308082309</v>
      </c>
      <c r="J5236" s="193">
        <f t="shared" si="840"/>
        <v>6.8667541321747239</v>
      </c>
      <c r="K5236" s="193">
        <f>MAX(0,(F5236-'2031 forecast'!$C$10))</f>
        <v>0.20144422806447437</v>
      </c>
      <c r="L5236" s="193">
        <f>MAX(0,(G5236-'2031 forecast'!$C$10))</f>
        <v>0.42103830370667428</v>
      </c>
      <c r="M5236" s="193">
        <f>MAX(0,(H5236-'2031 forecast'!$C$10))</f>
        <v>0.64875261357272329</v>
      </c>
      <c r="N5236" s="193">
        <f>MAX(0,(I5236-'2031 forecast'!$C$10))</f>
        <v>0.88488743080823085</v>
      </c>
      <c r="O5236" s="193">
        <f>MAX(0,(J5236-'2031 forecast'!$C$10))</f>
        <v>1.1297541321747238</v>
      </c>
      <c r="P5236" s="175">
        <f t="shared" si="837"/>
        <v>18</v>
      </c>
      <c r="Q5236" s="175">
        <f t="shared" si="838"/>
        <v>18</v>
      </c>
    </row>
    <row r="5237" spans="1:17" s="1" customFormat="1" x14ac:dyDescent="0.3">
      <c r="A5237" s="189">
        <f t="shared" si="836"/>
        <v>44049.041666653975</v>
      </c>
      <c r="B5237" s="190">
        <f t="shared" si="832"/>
        <v>44049</v>
      </c>
      <c r="C5237" s="1">
        <f t="shared" si="833"/>
        <v>1</v>
      </c>
      <c r="D5237" s="191">
        <v>3.2450959148763232</v>
      </c>
      <c r="E5237" s="192">
        <f t="shared" si="834"/>
        <v>1.1268156503451764E-4</v>
      </c>
      <c r="F5237" s="193">
        <f t="shared" si="835"/>
        <v>4.8383165638861785</v>
      </c>
      <c r="G5237" s="193">
        <f t="shared" si="840"/>
        <v>5.017229695458556</v>
      </c>
      <c r="H5237" s="193">
        <f t="shared" si="840"/>
        <v>5.2027587456518782</v>
      </c>
      <c r="I5237" s="193">
        <f t="shared" si="840"/>
        <v>5.3951483604505617</v>
      </c>
      <c r="J5237" s="193">
        <f t="shared" si="840"/>
        <v>5.5946522324523729</v>
      </c>
      <c r="K5237" s="193">
        <f>MAX(0,(F5237-'2031 forecast'!$C$10))</f>
        <v>0</v>
      </c>
      <c r="L5237" s="193">
        <f>MAX(0,(G5237-'2031 forecast'!$C$10))</f>
        <v>0</v>
      </c>
      <c r="M5237" s="193">
        <f>MAX(0,(H5237-'2031 forecast'!$C$10))</f>
        <v>0</v>
      </c>
      <c r="N5237" s="193">
        <f>MAX(0,(I5237-'2031 forecast'!$C$10))</f>
        <v>0</v>
      </c>
      <c r="O5237" s="193">
        <f>MAX(0,(J5237-'2031 forecast'!$C$10))</f>
        <v>0</v>
      </c>
      <c r="P5237" s="175" t="str">
        <f t="shared" si="837"/>
        <v/>
      </c>
      <c r="Q5237" s="175" t="str">
        <f t="shared" si="838"/>
        <v/>
      </c>
    </row>
    <row r="5238" spans="1:17" s="1" customFormat="1" x14ac:dyDescent="0.3">
      <c r="A5238" s="189">
        <f t="shared" si="836"/>
        <v>44049.083333320639</v>
      </c>
      <c r="B5238" s="190">
        <f t="shared" si="832"/>
        <v>44049</v>
      </c>
      <c r="C5238" s="1">
        <f t="shared" si="833"/>
        <v>2</v>
      </c>
      <c r="D5238" s="191">
        <v>3.1698036662713043</v>
      </c>
      <c r="E5238" s="192">
        <f t="shared" si="834"/>
        <v>1.1006714357199984E-4</v>
      </c>
      <c r="F5238" s="193">
        <f t="shared" si="835"/>
        <v>4.7260586389700263</v>
      </c>
      <c r="G5238" s="193">
        <f t="shared" si="840"/>
        <v>4.9008206538005856</v>
      </c>
      <c r="H5238" s="193">
        <f t="shared" si="840"/>
        <v>5.0820450856599555</v>
      </c>
      <c r="I5238" s="193">
        <f t="shared" si="840"/>
        <v>5.2699709042916165</v>
      </c>
      <c r="J5238" s="193">
        <f t="shared" si="840"/>
        <v>5.4648459161541751</v>
      </c>
      <c r="K5238" s="193">
        <f>MAX(0,(F5238-'2031 forecast'!$C$10))</f>
        <v>0</v>
      </c>
      <c r="L5238" s="193">
        <f>MAX(0,(G5238-'2031 forecast'!$C$10))</f>
        <v>0</v>
      </c>
      <c r="M5238" s="193">
        <f>MAX(0,(H5238-'2031 forecast'!$C$10))</f>
        <v>0</v>
      </c>
      <c r="N5238" s="193">
        <f>MAX(0,(I5238-'2031 forecast'!$C$10))</f>
        <v>0</v>
      </c>
      <c r="O5238" s="193">
        <f>MAX(0,(J5238-'2031 forecast'!$C$10))</f>
        <v>0</v>
      </c>
      <c r="P5238" s="175" t="str">
        <f t="shared" si="837"/>
        <v/>
      </c>
      <c r="Q5238" s="175" t="str">
        <f t="shared" si="838"/>
        <v/>
      </c>
    </row>
    <row r="5239" spans="1:17" s="1" customFormat="1" x14ac:dyDescent="0.3">
      <c r="A5239" s="189">
        <f t="shared" si="836"/>
        <v>44049.124999987303</v>
      </c>
      <c r="B5239" s="190">
        <f t="shared" si="832"/>
        <v>44049</v>
      </c>
      <c r="C5239" s="1">
        <f t="shared" si="833"/>
        <v>3</v>
      </c>
      <c r="D5239" s="191">
        <v>3.0418068436427714</v>
      </c>
      <c r="E5239" s="192">
        <f t="shared" si="834"/>
        <v>1.0562262708571955E-4</v>
      </c>
      <c r="F5239" s="193">
        <f t="shared" si="835"/>
        <v>4.5352201666125662</v>
      </c>
      <c r="G5239" s="193">
        <f t="shared" si="840"/>
        <v>4.7029252829820338</v>
      </c>
      <c r="H5239" s="193">
        <f t="shared" si="840"/>
        <v>4.8768318636736856</v>
      </c>
      <c r="I5239" s="193">
        <f t="shared" si="840"/>
        <v>5.0571692288214081</v>
      </c>
      <c r="J5239" s="193">
        <f t="shared" si="840"/>
        <v>5.2441751784472359</v>
      </c>
      <c r="K5239" s="193">
        <f>MAX(0,(F5239-'2031 forecast'!$C$10))</f>
        <v>0</v>
      </c>
      <c r="L5239" s="193">
        <f>MAX(0,(G5239-'2031 forecast'!$C$10))</f>
        <v>0</v>
      </c>
      <c r="M5239" s="193">
        <f>MAX(0,(H5239-'2031 forecast'!$C$10))</f>
        <v>0</v>
      </c>
      <c r="N5239" s="193">
        <f>MAX(0,(I5239-'2031 forecast'!$C$10))</f>
        <v>0</v>
      </c>
      <c r="O5239" s="193">
        <f>MAX(0,(J5239-'2031 forecast'!$C$10))</f>
        <v>0</v>
      </c>
      <c r="P5239" s="175" t="str">
        <f t="shared" si="837"/>
        <v/>
      </c>
      <c r="Q5239" s="175" t="str">
        <f t="shared" si="838"/>
        <v/>
      </c>
    </row>
    <row r="5240" spans="1:17" s="1" customFormat="1" x14ac:dyDescent="0.3">
      <c r="A5240" s="189">
        <f t="shared" si="836"/>
        <v>44049.166666653968</v>
      </c>
      <c r="B5240" s="190">
        <f t="shared" si="832"/>
        <v>44049</v>
      </c>
      <c r="C5240" s="1">
        <f t="shared" si="833"/>
        <v>4</v>
      </c>
      <c r="D5240" s="191">
        <v>2.9589853701772508</v>
      </c>
      <c r="E5240" s="192">
        <f t="shared" si="834"/>
        <v>1.0274676347694998E-4</v>
      </c>
      <c r="F5240" s="193">
        <f t="shared" si="835"/>
        <v>4.411736449204799</v>
      </c>
      <c r="G5240" s="193">
        <f t="shared" si="840"/>
        <v>4.5748753371582671</v>
      </c>
      <c r="H5240" s="193">
        <f t="shared" si="840"/>
        <v>4.7440468376825713</v>
      </c>
      <c r="I5240" s="193">
        <f t="shared" si="840"/>
        <v>4.9194740270465687</v>
      </c>
      <c r="J5240" s="193">
        <f t="shared" si="840"/>
        <v>5.101388230519218</v>
      </c>
      <c r="K5240" s="193">
        <f>MAX(0,(F5240-'2031 forecast'!$C$10))</f>
        <v>0</v>
      </c>
      <c r="L5240" s="193">
        <f>MAX(0,(G5240-'2031 forecast'!$C$10))</f>
        <v>0</v>
      </c>
      <c r="M5240" s="193">
        <f>MAX(0,(H5240-'2031 forecast'!$C$10))</f>
        <v>0</v>
      </c>
      <c r="N5240" s="193">
        <f>MAX(0,(I5240-'2031 forecast'!$C$10))</f>
        <v>0</v>
      </c>
      <c r="O5240" s="193">
        <f>MAX(0,(J5240-'2031 forecast'!$C$10))</f>
        <v>0</v>
      </c>
      <c r="P5240" s="175" t="str">
        <f t="shared" si="837"/>
        <v/>
      </c>
      <c r="Q5240" s="175" t="str">
        <f t="shared" si="838"/>
        <v/>
      </c>
    </row>
    <row r="5241" spans="1:17" s="1" customFormat="1" x14ac:dyDescent="0.3">
      <c r="A5241" s="189">
        <f t="shared" si="836"/>
        <v>44049.208333320632</v>
      </c>
      <c r="B5241" s="190">
        <f t="shared" si="832"/>
        <v>44049</v>
      </c>
      <c r="C5241" s="1">
        <f t="shared" si="833"/>
        <v>5</v>
      </c>
      <c r="D5241" s="191">
        <v>3.0267483939217676</v>
      </c>
      <c r="E5241" s="192">
        <f t="shared" si="834"/>
        <v>1.0509974279321599E-4</v>
      </c>
      <c r="F5241" s="193">
        <f t="shared" si="835"/>
        <v>4.5127685816293361</v>
      </c>
      <c r="G5241" s="193">
        <f t="shared" si="840"/>
        <v>4.6796434746504403</v>
      </c>
      <c r="H5241" s="193">
        <f t="shared" si="840"/>
        <v>4.8526891316753016</v>
      </c>
      <c r="I5241" s="193">
        <f t="shared" si="840"/>
        <v>5.0321337375896196</v>
      </c>
      <c r="J5241" s="193">
        <f t="shared" si="840"/>
        <v>5.2182139151875964</v>
      </c>
      <c r="K5241" s="193">
        <f>MAX(0,(F5241-'2031 forecast'!$C$10))</f>
        <v>0</v>
      </c>
      <c r="L5241" s="193">
        <f>MAX(0,(G5241-'2031 forecast'!$C$10))</f>
        <v>0</v>
      </c>
      <c r="M5241" s="193">
        <f>MAX(0,(H5241-'2031 forecast'!$C$10))</f>
        <v>0</v>
      </c>
      <c r="N5241" s="193">
        <f>MAX(0,(I5241-'2031 forecast'!$C$10))</f>
        <v>0</v>
      </c>
      <c r="O5241" s="193">
        <f>MAX(0,(J5241-'2031 forecast'!$C$10))</f>
        <v>0</v>
      </c>
      <c r="P5241" s="175" t="str">
        <f t="shared" si="837"/>
        <v/>
      </c>
      <c r="Q5241" s="175" t="str">
        <f t="shared" si="838"/>
        <v/>
      </c>
    </row>
    <row r="5242" spans="1:17" s="1" customFormat="1" x14ac:dyDescent="0.3">
      <c r="A5242" s="189">
        <f t="shared" si="836"/>
        <v>44049.249999987296</v>
      </c>
      <c r="B5242" s="190">
        <f t="shared" si="832"/>
        <v>44049</v>
      </c>
      <c r="C5242" s="1">
        <f t="shared" si="833"/>
        <v>6</v>
      </c>
      <c r="D5242" s="191">
        <v>3.1547452165503</v>
      </c>
      <c r="E5242" s="192">
        <f t="shared" si="834"/>
        <v>1.0954425927949626E-4</v>
      </c>
      <c r="F5242" s="193">
        <f t="shared" si="835"/>
        <v>4.7036070539867953</v>
      </c>
      <c r="G5242" s="193">
        <f t="shared" si="840"/>
        <v>4.8775388454689903</v>
      </c>
      <c r="H5242" s="193">
        <f t="shared" si="840"/>
        <v>5.0579023536615706</v>
      </c>
      <c r="I5242" s="193">
        <f t="shared" si="840"/>
        <v>5.2449354130598262</v>
      </c>
      <c r="J5242" s="193">
        <f t="shared" si="840"/>
        <v>5.4388846528945338</v>
      </c>
      <c r="K5242" s="193">
        <f>MAX(0,(F5242-'2031 forecast'!$C$10))</f>
        <v>0</v>
      </c>
      <c r="L5242" s="193">
        <f>MAX(0,(G5242-'2031 forecast'!$C$10))</f>
        <v>0</v>
      </c>
      <c r="M5242" s="193">
        <f>MAX(0,(H5242-'2031 forecast'!$C$10))</f>
        <v>0</v>
      </c>
      <c r="N5242" s="193">
        <f>MAX(0,(I5242-'2031 forecast'!$C$10))</f>
        <v>0</v>
      </c>
      <c r="O5242" s="193">
        <f>MAX(0,(J5242-'2031 forecast'!$C$10))</f>
        <v>0</v>
      </c>
      <c r="P5242" s="175" t="str">
        <f t="shared" si="837"/>
        <v/>
      </c>
      <c r="Q5242" s="175" t="str">
        <f t="shared" si="838"/>
        <v/>
      </c>
    </row>
    <row r="5243" spans="1:17" s="1" customFormat="1" x14ac:dyDescent="0.3">
      <c r="A5243" s="189">
        <f t="shared" si="836"/>
        <v>44049.29166665396</v>
      </c>
      <c r="B5243" s="190">
        <f t="shared" si="832"/>
        <v>44049</v>
      </c>
      <c r="C5243" s="1">
        <f t="shared" si="833"/>
        <v>7</v>
      </c>
      <c r="D5243" s="191">
        <v>3.5763818087384074</v>
      </c>
      <c r="E5243" s="192">
        <f t="shared" si="834"/>
        <v>1.2418501946959601E-4</v>
      </c>
      <c r="F5243" s="193">
        <f t="shared" si="835"/>
        <v>5.33225143351725</v>
      </c>
      <c r="G5243" s="193">
        <f t="shared" si="840"/>
        <v>5.5294294787536291</v>
      </c>
      <c r="H5243" s="193">
        <f t="shared" si="840"/>
        <v>5.733898849616339</v>
      </c>
      <c r="I5243" s="193">
        <f t="shared" si="840"/>
        <v>5.9459291675499228</v>
      </c>
      <c r="J5243" s="193">
        <f t="shared" si="840"/>
        <v>6.1658000241644482</v>
      </c>
      <c r="K5243" s="193">
        <f>MAX(0,(F5243-'2031 forecast'!$C$10))</f>
        <v>0</v>
      </c>
      <c r="L5243" s="193">
        <f>MAX(0,(G5243-'2031 forecast'!$C$10))</f>
        <v>0</v>
      </c>
      <c r="M5243" s="193">
        <f>MAX(0,(H5243-'2031 forecast'!$C$10))</f>
        <v>0</v>
      </c>
      <c r="N5243" s="193">
        <f>MAX(0,(I5243-'2031 forecast'!$C$10))</f>
        <v>0.20892916754992275</v>
      </c>
      <c r="O5243" s="193">
        <f>MAX(0,(J5243-'2031 forecast'!$C$10))</f>
        <v>0.42880002416444807</v>
      </c>
      <c r="P5243" s="175" t="str">
        <f t="shared" si="837"/>
        <v/>
      </c>
      <c r="Q5243" s="175" t="str">
        <f t="shared" si="838"/>
        <v/>
      </c>
    </row>
    <row r="5244" spans="1:17" s="1" customFormat="1" x14ac:dyDescent="0.3">
      <c r="A5244" s="189">
        <f t="shared" si="836"/>
        <v>44049.333333320625</v>
      </c>
      <c r="B5244" s="190">
        <f t="shared" si="832"/>
        <v>44049</v>
      </c>
      <c r="C5244" s="1">
        <f t="shared" si="833"/>
        <v>8</v>
      </c>
      <c r="D5244" s="191">
        <v>3.9904891760660122</v>
      </c>
      <c r="E5244" s="192">
        <f t="shared" si="834"/>
        <v>1.3856433751344396E-4</v>
      </c>
      <c r="F5244" s="193">
        <f t="shared" si="835"/>
        <v>5.9496700205560886</v>
      </c>
      <c r="G5244" s="193">
        <f t="shared" si="840"/>
        <v>6.1696792078724707</v>
      </c>
      <c r="H5244" s="193">
        <f t="shared" si="840"/>
        <v>6.397823979571915</v>
      </c>
      <c r="I5244" s="193">
        <f t="shared" si="840"/>
        <v>6.6344051764241243</v>
      </c>
      <c r="J5244" s="193">
        <f t="shared" si="840"/>
        <v>6.8797347638045423</v>
      </c>
      <c r="K5244" s="193">
        <f>MAX(0,(F5244-'2031 forecast'!$C$10))</f>
        <v>0.21267002055608852</v>
      </c>
      <c r="L5244" s="193">
        <f>MAX(0,(G5244-'2031 forecast'!$C$10))</f>
        <v>0.43267920787247061</v>
      </c>
      <c r="M5244" s="193">
        <f>MAX(0,(H5244-'2031 forecast'!$C$10))</f>
        <v>0.66082397957191485</v>
      </c>
      <c r="N5244" s="193">
        <f>MAX(0,(I5244-'2031 forecast'!$C$10))</f>
        <v>0.89740517642412421</v>
      </c>
      <c r="O5244" s="193">
        <f>MAX(0,(J5244-'2031 forecast'!$C$10))</f>
        <v>1.1427347638045422</v>
      </c>
      <c r="P5244" s="175">
        <f t="shared" si="837"/>
        <v>1</v>
      </c>
      <c r="Q5244" s="175" t="str">
        <f t="shared" si="838"/>
        <v/>
      </c>
    </row>
    <row r="5245" spans="1:17" s="1" customFormat="1" x14ac:dyDescent="0.3">
      <c r="A5245" s="189">
        <f t="shared" si="836"/>
        <v>44049.374999987289</v>
      </c>
      <c r="B5245" s="190">
        <f t="shared" si="832"/>
        <v>44049</v>
      </c>
      <c r="C5245" s="1">
        <f t="shared" si="833"/>
        <v>9</v>
      </c>
      <c r="D5245" s="191">
        <v>4.2916581704860892</v>
      </c>
      <c r="E5245" s="192">
        <f t="shared" si="834"/>
        <v>1.4902202336351523E-4</v>
      </c>
      <c r="F5245" s="193">
        <f t="shared" si="835"/>
        <v>6.3987017202207008</v>
      </c>
      <c r="G5245" s="193">
        <f t="shared" ref="G5245:J5264" si="841">$E5245*G$2</f>
        <v>6.6353153745043567</v>
      </c>
      <c r="H5245" s="193">
        <f t="shared" si="841"/>
        <v>6.8806786195396077</v>
      </c>
      <c r="I5245" s="193">
        <f t="shared" si="841"/>
        <v>7.1351150010599085</v>
      </c>
      <c r="J5245" s="193">
        <f t="shared" si="841"/>
        <v>7.3989600289973394</v>
      </c>
      <c r="K5245" s="193">
        <f>MAX(0,(F5245-'2031 forecast'!$C$10))</f>
        <v>0.66170172022070073</v>
      </c>
      <c r="L5245" s="193">
        <f>MAX(0,(G5245-'2031 forecast'!$C$10))</f>
        <v>0.89831537450435661</v>
      </c>
      <c r="M5245" s="193">
        <f>MAX(0,(H5245-'2031 forecast'!$C$10))</f>
        <v>1.1436786195396076</v>
      </c>
      <c r="N5245" s="193">
        <f>MAX(0,(I5245-'2031 forecast'!$C$10))</f>
        <v>1.3981150010599084</v>
      </c>
      <c r="O5245" s="193">
        <f>MAX(0,(J5245-'2031 forecast'!$C$10))</f>
        <v>1.6619600289973393</v>
      </c>
      <c r="P5245" s="175">
        <f t="shared" si="837"/>
        <v>2</v>
      </c>
      <c r="Q5245" s="175" t="str">
        <f t="shared" si="838"/>
        <v/>
      </c>
    </row>
    <row r="5246" spans="1:17" s="1" customFormat="1" x14ac:dyDescent="0.3">
      <c r="A5246" s="189">
        <f t="shared" si="836"/>
        <v>44049.416666653953</v>
      </c>
      <c r="B5246" s="190">
        <f t="shared" si="832"/>
        <v>44049</v>
      </c>
      <c r="C5246" s="1">
        <f t="shared" si="833"/>
        <v>10</v>
      </c>
      <c r="D5246" s="191">
        <v>4.7283532123952003</v>
      </c>
      <c r="E5246" s="192">
        <f t="shared" si="834"/>
        <v>1.6418566784611856E-4</v>
      </c>
      <c r="F5246" s="193">
        <f t="shared" si="835"/>
        <v>7.0497976847343873</v>
      </c>
      <c r="G5246" s="193">
        <f t="shared" si="841"/>
        <v>7.31048781612059</v>
      </c>
      <c r="H5246" s="193">
        <f t="shared" si="841"/>
        <v>7.5808178474927619</v>
      </c>
      <c r="I5246" s="193">
        <f t="shared" si="841"/>
        <v>7.8611442467817954</v>
      </c>
      <c r="J5246" s="193">
        <f t="shared" si="841"/>
        <v>8.1518366635268951</v>
      </c>
      <c r="K5246" s="193">
        <f>MAX(0,(F5246-'2031 forecast'!$C$10))</f>
        <v>1.3127976847343872</v>
      </c>
      <c r="L5246" s="193">
        <f>MAX(0,(G5246-'2031 forecast'!$C$10))</f>
        <v>1.5734878161205899</v>
      </c>
      <c r="M5246" s="193">
        <f>MAX(0,(H5246-'2031 forecast'!$C$10))</f>
        <v>1.8438178474927618</v>
      </c>
      <c r="N5246" s="193">
        <f>MAX(0,(I5246-'2031 forecast'!$C$10))</f>
        <v>2.1241442467817953</v>
      </c>
      <c r="O5246" s="193">
        <f>MAX(0,(J5246-'2031 forecast'!$C$10))</f>
        <v>2.414836663526895</v>
      </c>
      <c r="P5246" s="175">
        <f t="shared" si="837"/>
        <v>3</v>
      </c>
      <c r="Q5246" s="175" t="str">
        <f t="shared" si="838"/>
        <v/>
      </c>
    </row>
    <row r="5247" spans="1:17" s="1" customFormat="1" x14ac:dyDescent="0.3">
      <c r="A5247" s="189">
        <f t="shared" si="836"/>
        <v>44049.458333320617</v>
      </c>
      <c r="B5247" s="190">
        <f t="shared" si="832"/>
        <v>44049</v>
      </c>
      <c r="C5247" s="1">
        <f t="shared" si="833"/>
        <v>11</v>
      </c>
      <c r="D5247" s="191">
        <v>4.946700733349755</v>
      </c>
      <c r="E5247" s="192">
        <f t="shared" si="834"/>
        <v>1.7176749008742019E-4</v>
      </c>
      <c r="F5247" s="193">
        <f t="shared" si="835"/>
        <v>7.3753456669912287</v>
      </c>
      <c r="G5247" s="193">
        <f t="shared" si="841"/>
        <v>7.6480740369287057</v>
      </c>
      <c r="H5247" s="193">
        <f t="shared" si="841"/>
        <v>7.9308874614693368</v>
      </c>
      <c r="I5247" s="193">
        <f t="shared" si="841"/>
        <v>8.2241588696427375</v>
      </c>
      <c r="J5247" s="193">
        <f t="shared" si="841"/>
        <v>8.5282749807916698</v>
      </c>
      <c r="K5247" s="193">
        <f>MAX(0,(F5247-'2031 forecast'!$C$10))</f>
        <v>1.6383456669912286</v>
      </c>
      <c r="L5247" s="193">
        <f>MAX(0,(G5247-'2031 forecast'!$C$10))</f>
        <v>1.9110740369287056</v>
      </c>
      <c r="M5247" s="193">
        <f>MAX(0,(H5247-'2031 forecast'!$C$10))</f>
        <v>2.1938874614693367</v>
      </c>
      <c r="N5247" s="193">
        <f>MAX(0,(I5247-'2031 forecast'!$C$10))</f>
        <v>2.4871588696427374</v>
      </c>
      <c r="O5247" s="193">
        <f>MAX(0,(J5247-'2031 forecast'!$C$10))</f>
        <v>2.7912749807916697</v>
      </c>
      <c r="P5247" s="175">
        <f t="shared" si="837"/>
        <v>4</v>
      </c>
      <c r="Q5247" s="175" t="str">
        <f t="shared" si="838"/>
        <v/>
      </c>
    </row>
    <row r="5248" spans="1:17" s="1" customFormat="1" x14ac:dyDescent="0.3">
      <c r="A5248" s="189">
        <f t="shared" si="836"/>
        <v>44049.499999987282</v>
      </c>
      <c r="B5248" s="190">
        <f t="shared" si="832"/>
        <v>44049</v>
      </c>
      <c r="C5248" s="1">
        <f t="shared" si="833"/>
        <v>12</v>
      </c>
      <c r="D5248" s="191">
        <v>5.1274021300018013</v>
      </c>
      <c r="E5248" s="192">
        <f t="shared" si="834"/>
        <v>1.7804210159746295E-4</v>
      </c>
      <c r="F5248" s="193">
        <f t="shared" si="835"/>
        <v>7.6447646867899959</v>
      </c>
      <c r="G5248" s="193">
        <f t="shared" si="841"/>
        <v>7.9274557369078362</v>
      </c>
      <c r="H5248" s="193">
        <f t="shared" si="841"/>
        <v>8.2206002454499529</v>
      </c>
      <c r="I5248" s="193">
        <f t="shared" si="841"/>
        <v>8.5245847644242065</v>
      </c>
      <c r="J5248" s="193">
        <f t="shared" si="841"/>
        <v>8.8398101399073479</v>
      </c>
      <c r="K5248" s="193">
        <f>MAX(0,(F5248-'2031 forecast'!$C$10))</f>
        <v>1.9077646867899958</v>
      </c>
      <c r="L5248" s="193">
        <f>MAX(0,(G5248-'2031 forecast'!$C$10))</f>
        <v>2.1904557369078361</v>
      </c>
      <c r="M5248" s="193">
        <f>MAX(0,(H5248-'2031 forecast'!$C$10))</f>
        <v>2.4836002454499528</v>
      </c>
      <c r="N5248" s="193">
        <f>MAX(0,(I5248-'2031 forecast'!$C$10))</f>
        <v>2.7875847644242064</v>
      </c>
      <c r="O5248" s="193">
        <f>MAX(0,(J5248-'2031 forecast'!$C$10))</f>
        <v>3.1028101399073478</v>
      </c>
      <c r="P5248" s="175">
        <f t="shared" si="837"/>
        <v>5</v>
      </c>
      <c r="Q5248" s="175" t="str">
        <f t="shared" si="838"/>
        <v/>
      </c>
    </row>
    <row r="5249" spans="1:17" s="1" customFormat="1" x14ac:dyDescent="0.3">
      <c r="A5249" s="189">
        <f t="shared" si="836"/>
        <v>44049.541666653946</v>
      </c>
      <c r="B5249" s="190">
        <f t="shared" si="832"/>
        <v>44049</v>
      </c>
      <c r="C5249" s="1">
        <f t="shared" si="833"/>
        <v>13</v>
      </c>
      <c r="D5249" s="191">
        <v>5.345749650956356</v>
      </c>
      <c r="E5249" s="192">
        <f t="shared" si="834"/>
        <v>1.8562392383876457E-4</v>
      </c>
      <c r="F5249" s="193">
        <f t="shared" si="835"/>
        <v>7.9703126690468373</v>
      </c>
      <c r="G5249" s="193">
        <f t="shared" si="841"/>
        <v>8.2650419577159511</v>
      </c>
      <c r="H5249" s="193">
        <f t="shared" si="841"/>
        <v>8.5706698594265287</v>
      </c>
      <c r="I5249" s="193">
        <f t="shared" si="841"/>
        <v>8.8875993872851478</v>
      </c>
      <c r="J5249" s="193">
        <f t="shared" si="841"/>
        <v>9.2162484571721226</v>
      </c>
      <c r="K5249" s="193">
        <f>MAX(0,(F5249-'2031 forecast'!$C$10))</f>
        <v>2.2333126690468372</v>
      </c>
      <c r="L5249" s="193">
        <f>MAX(0,(G5249-'2031 forecast'!$C$10))</f>
        <v>2.528041957715951</v>
      </c>
      <c r="M5249" s="193">
        <f>MAX(0,(H5249-'2031 forecast'!$C$10))</f>
        <v>2.8336698594265286</v>
      </c>
      <c r="N5249" s="193">
        <f>MAX(0,(I5249-'2031 forecast'!$C$10))</f>
        <v>3.1505993872851477</v>
      </c>
      <c r="O5249" s="193">
        <f>MAX(0,(J5249-'2031 forecast'!$C$10))</f>
        <v>3.4792484571721225</v>
      </c>
      <c r="P5249" s="175">
        <f t="shared" si="837"/>
        <v>6</v>
      </c>
      <c r="Q5249" s="175" t="str">
        <f t="shared" si="838"/>
        <v/>
      </c>
    </row>
    <row r="5250" spans="1:17" s="1" customFormat="1" x14ac:dyDescent="0.3">
      <c r="A5250" s="189">
        <f t="shared" si="836"/>
        <v>44049.58333332061</v>
      </c>
      <c r="B5250" s="190">
        <f t="shared" si="832"/>
        <v>44049</v>
      </c>
      <c r="C5250" s="1">
        <f t="shared" si="833"/>
        <v>14</v>
      </c>
      <c r="D5250" s="191">
        <v>5.4135126747008737</v>
      </c>
      <c r="E5250" s="192">
        <f t="shared" si="834"/>
        <v>1.8797690315503063E-4</v>
      </c>
      <c r="F5250" s="193">
        <f t="shared" si="835"/>
        <v>8.0713448014713762</v>
      </c>
      <c r="G5250" s="193">
        <f t="shared" si="841"/>
        <v>8.3698100952081269</v>
      </c>
      <c r="H5250" s="193">
        <f t="shared" si="841"/>
        <v>8.679312153419259</v>
      </c>
      <c r="I5250" s="193">
        <f t="shared" si="841"/>
        <v>9.0002590978282004</v>
      </c>
      <c r="J5250" s="193">
        <f t="shared" si="841"/>
        <v>9.3330741418405037</v>
      </c>
      <c r="K5250" s="193">
        <f>MAX(0,(F5250-'2031 forecast'!$C$10))</f>
        <v>2.3343448014713761</v>
      </c>
      <c r="L5250" s="193">
        <f>MAX(0,(G5250-'2031 forecast'!$C$10))</f>
        <v>2.6328100952081268</v>
      </c>
      <c r="M5250" s="193">
        <f>MAX(0,(H5250-'2031 forecast'!$C$10))</f>
        <v>2.9423121534192589</v>
      </c>
      <c r="N5250" s="193">
        <f>MAX(0,(I5250-'2031 forecast'!$C$10))</f>
        <v>3.2632590978282003</v>
      </c>
      <c r="O5250" s="193">
        <f>MAX(0,(J5250-'2031 forecast'!$C$10))</f>
        <v>3.5960741418405036</v>
      </c>
      <c r="P5250" s="175">
        <f t="shared" si="837"/>
        <v>7</v>
      </c>
      <c r="Q5250" s="175" t="str">
        <f t="shared" si="838"/>
        <v/>
      </c>
    </row>
    <row r="5251" spans="1:17" s="1" customFormat="1" x14ac:dyDescent="0.3">
      <c r="A5251" s="189">
        <f t="shared" si="836"/>
        <v>44049.624999987274</v>
      </c>
      <c r="B5251" s="190">
        <f t="shared" si="832"/>
        <v>44049</v>
      </c>
      <c r="C5251" s="1">
        <f t="shared" si="833"/>
        <v>15</v>
      </c>
      <c r="D5251" s="191">
        <v>5.5415094973294066</v>
      </c>
      <c r="E5251" s="192">
        <f t="shared" si="834"/>
        <v>1.924214196413109E-4</v>
      </c>
      <c r="F5251" s="193">
        <f t="shared" si="835"/>
        <v>8.2621832738288354</v>
      </c>
      <c r="G5251" s="193">
        <f t="shared" si="841"/>
        <v>8.5677054660266769</v>
      </c>
      <c r="H5251" s="193">
        <f t="shared" si="841"/>
        <v>8.8845253754055289</v>
      </c>
      <c r="I5251" s="193">
        <f t="shared" si="841"/>
        <v>9.2130607732984089</v>
      </c>
      <c r="J5251" s="193">
        <f t="shared" si="841"/>
        <v>9.5537448795474411</v>
      </c>
      <c r="K5251" s="193">
        <f>MAX(0,(F5251-'2031 forecast'!$C$10))</f>
        <v>2.5251832738288353</v>
      </c>
      <c r="L5251" s="193">
        <f>MAX(0,(G5251-'2031 forecast'!$C$10))</f>
        <v>2.8307054660266768</v>
      </c>
      <c r="M5251" s="193">
        <f>MAX(0,(H5251-'2031 forecast'!$C$10))</f>
        <v>3.1475253754055288</v>
      </c>
      <c r="N5251" s="193">
        <f>MAX(0,(I5251-'2031 forecast'!$C$10))</f>
        <v>3.4760607732984088</v>
      </c>
      <c r="O5251" s="193">
        <f>MAX(0,(J5251-'2031 forecast'!$C$10))</f>
        <v>3.816744879547441</v>
      </c>
      <c r="P5251" s="175">
        <f t="shared" si="837"/>
        <v>8</v>
      </c>
      <c r="Q5251" s="175" t="str">
        <f t="shared" si="838"/>
        <v/>
      </c>
    </row>
    <row r="5252" spans="1:17" s="1" customFormat="1" x14ac:dyDescent="0.3">
      <c r="A5252" s="189">
        <f t="shared" si="836"/>
        <v>44049.666666653939</v>
      </c>
      <c r="B5252" s="190">
        <f t="shared" si="832"/>
        <v>44049</v>
      </c>
      <c r="C5252" s="1">
        <f t="shared" si="833"/>
        <v>16</v>
      </c>
      <c r="D5252" s="191">
        <v>5.6770355448184402</v>
      </c>
      <c r="E5252" s="192">
        <f t="shared" si="834"/>
        <v>1.9712737827384295E-4</v>
      </c>
      <c r="F5252" s="193">
        <f t="shared" si="835"/>
        <v>8.4642475386779097</v>
      </c>
      <c r="G5252" s="193">
        <f t="shared" si="841"/>
        <v>8.7772417410110251</v>
      </c>
      <c r="H5252" s="193">
        <f t="shared" si="841"/>
        <v>9.1018099633909895</v>
      </c>
      <c r="I5252" s="193">
        <f t="shared" si="841"/>
        <v>9.4383801943845107</v>
      </c>
      <c r="J5252" s="193">
        <f t="shared" si="841"/>
        <v>9.7873962488841997</v>
      </c>
      <c r="K5252" s="193">
        <f>MAX(0,(F5252-'2031 forecast'!$C$10))</f>
        <v>2.7272475386779096</v>
      </c>
      <c r="L5252" s="193">
        <f>MAX(0,(G5252-'2031 forecast'!$C$10))</f>
        <v>3.040241741011025</v>
      </c>
      <c r="M5252" s="193">
        <f>MAX(0,(H5252-'2031 forecast'!$C$10))</f>
        <v>3.3648099633909894</v>
      </c>
      <c r="N5252" s="193">
        <f>MAX(0,(I5252-'2031 forecast'!$C$10))</f>
        <v>3.7013801943845106</v>
      </c>
      <c r="O5252" s="193">
        <f>MAX(0,(J5252-'2031 forecast'!$C$10))</f>
        <v>4.0503962488841996</v>
      </c>
      <c r="P5252" s="175">
        <f t="shared" si="837"/>
        <v>9</v>
      </c>
      <c r="Q5252" s="175" t="str">
        <f t="shared" si="838"/>
        <v/>
      </c>
    </row>
    <row r="5253" spans="1:17" s="1" customFormat="1" x14ac:dyDescent="0.3">
      <c r="A5253" s="189">
        <f t="shared" si="836"/>
        <v>44049.708333320603</v>
      </c>
      <c r="B5253" s="190">
        <f t="shared" ref="B5253:B5316" si="842">INT(A5253)</f>
        <v>44049</v>
      </c>
      <c r="C5253" s="1">
        <f t="shared" ref="C5253:C5316" si="843">HOUR(A5253)</f>
        <v>17</v>
      </c>
      <c r="D5253" s="191">
        <v>5.7372693437024553</v>
      </c>
      <c r="E5253" s="192">
        <f t="shared" ref="E5253:E5316" si="844">D5253/SUM($D$4:$D$8763)</f>
        <v>1.992189154438572E-4</v>
      </c>
      <c r="F5253" s="193">
        <f t="shared" ref="F5253:F5316" si="845">E5253*$F$2</f>
        <v>8.5540538786108318</v>
      </c>
      <c r="G5253" s="193">
        <f t="shared" si="841"/>
        <v>8.8703689743374028</v>
      </c>
      <c r="H5253" s="193">
        <f t="shared" si="841"/>
        <v>9.1983808913845273</v>
      </c>
      <c r="I5253" s="193">
        <f t="shared" si="841"/>
        <v>9.5385221593116665</v>
      </c>
      <c r="J5253" s="193">
        <f t="shared" si="841"/>
        <v>9.8912413019227579</v>
      </c>
      <c r="K5253" s="193">
        <f>MAX(0,(F5253-'2031 forecast'!$C$10))</f>
        <v>2.8170538786108317</v>
      </c>
      <c r="L5253" s="193">
        <f>MAX(0,(G5253-'2031 forecast'!$C$10))</f>
        <v>3.1333689743374027</v>
      </c>
      <c r="M5253" s="193">
        <f>MAX(0,(H5253-'2031 forecast'!$C$10))</f>
        <v>3.4613808913845272</v>
      </c>
      <c r="N5253" s="193">
        <f>MAX(0,(I5253-'2031 forecast'!$C$10))</f>
        <v>3.8015221593116664</v>
      </c>
      <c r="O5253" s="193">
        <f>MAX(0,(J5253-'2031 forecast'!$C$10))</f>
        <v>4.1542413019227578</v>
      </c>
      <c r="P5253" s="175">
        <f t="shared" si="837"/>
        <v>10</v>
      </c>
      <c r="Q5253" s="175" t="str">
        <f t="shared" si="838"/>
        <v/>
      </c>
    </row>
    <row r="5254" spans="1:17" s="1" customFormat="1" x14ac:dyDescent="0.3">
      <c r="A5254" s="189">
        <f t="shared" ref="A5254:A5317" si="846">A5253 + TIME(1,0,0)</f>
        <v>44049.749999987267</v>
      </c>
      <c r="B5254" s="190">
        <f t="shared" si="842"/>
        <v>44049</v>
      </c>
      <c r="C5254" s="1">
        <f t="shared" si="843"/>
        <v>18</v>
      </c>
      <c r="D5254" s="191">
        <v>5.7146816691209494</v>
      </c>
      <c r="E5254" s="192">
        <f t="shared" si="844"/>
        <v>1.9843458900510184E-4</v>
      </c>
      <c r="F5254" s="193">
        <f t="shared" si="845"/>
        <v>8.5203765011359849</v>
      </c>
      <c r="G5254" s="193">
        <f t="shared" si="841"/>
        <v>8.8354462618400103</v>
      </c>
      <c r="H5254" s="193">
        <f t="shared" si="841"/>
        <v>9.1621667933869499</v>
      </c>
      <c r="I5254" s="193">
        <f t="shared" si="841"/>
        <v>9.5009689224639828</v>
      </c>
      <c r="J5254" s="193">
        <f t="shared" si="841"/>
        <v>9.8522994070332981</v>
      </c>
      <c r="K5254" s="193">
        <f>MAX(0,(F5254-'2031 forecast'!$C$10))</f>
        <v>2.7833765011359848</v>
      </c>
      <c r="L5254" s="193">
        <f>MAX(0,(G5254-'2031 forecast'!$C$10))</f>
        <v>3.0984462618400102</v>
      </c>
      <c r="M5254" s="193">
        <f>MAX(0,(H5254-'2031 forecast'!$C$10))</f>
        <v>3.4251667933869498</v>
      </c>
      <c r="N5254" s="193">
        <f>MAX(0,(I5254-'2031 forecast'!$C$10))</f>
        <v>3.7639689224639827</v>
      </c>
      <c r="O5254" s="193">
        <f>MAX(0,(J5254-'2031 forecast'!$C$10))</f>
        <v>4.115299407033298</v>
      </c>
      <c r="P5254" s="175">
        <f t="shared" ref="P5254:P5317" si="847">IF(K5254&gt;0,IF(K5253&gt;0,P5253+1,1),"")</f>
        <v>11</v>
      </c>
      <c r="Q5254" s="175" t="str">
        <f t="shared" ref="Q5254:Q5317" si="848">IF(AND(K5254&gt;0,K5255=0),P5254,"")</f>
        <v/>
      </c>
    </row>
    <row r="5255" spans="1:17" s="1" customFormat="1" x14ac:dyDescent="0.3">
      <c r="A5255" s="189">
        <f t="shared" si="846"/>
        <v>44049.791666653931</v>
      </c>
      <c r="B5255" s="190">
        <f t="shared" si="842"/>
        <v>44049</v>
      </c>
      <c r="C5255" s="1">
        <f t="shared" si="843"/>
        <v>19</v>
      </c>
      <c r="D5255" s="191">
        <v>5.5189218227479007</v>
      </c>
      <c r="E5255" s="192">
        <f t="shared" si="844"/>
        <v>1.9163709320255557E-4</v>
      </c>
      <c r="F5255" s="193">
        <f t="shared" si="845"/>
        <v>8.2285058963539903</v>
      </c>
      <c r="G5255" s="193">
        <f t="shared" si="841"/>
        <v>8.5327827535292862</v>
      </c>
      <c r="H5255" s="193">
        <f t="shared" si="841"/>
        <v>8.8483112774079533</v>
      </c>
      <c r="I5255" s="193">
        <f t="shared" si="841"/>
        <v>9.1755075364507253</v>
      </c>
      <c r="J5255" s="193">
        <f t="shared" si="841"/>
        <v>9.5148029846579831</v>
      </c>
      <c r="K5255" s="193">
        <f>MAX(0,(F5255-'2031 forecast'!$C$10))</f>
        <v>2.4915058963539902</v>
      </c>
      <c r="L5255" s="193">
        <f>MAX(0,(G5255-'2031 forecast'!$C$10))</f>
        <v>2.7957827535292861</v>
      </c>
      <c r="M5255" s="193">
        <f>MAX(0,(H5255-'2031 forecast'!$C$10))</f>
        <v>3.1113112774079532</v>
      </c>
      <c r="N5255" s="193">
        <f>MAX(0,(I5255-'2031 forecast'!$C$10))</f>
        <v>3.4385075364507252</v>
      </c>
      <c r="O5255" s="193">
        <f>MAX(0,(J5255-'2031 forecast'!$C$10))</f>
        <v>3.777802984657983</v>
      </c>
      <c r="P5255" s="175">
        <f t="shared" si="847"/>
        <v>12</v>
      </c>
      <c r="Q5255" s="175" t="str">
        <f t="shared" si="848"/>
        <v/>
      </c>
    </row>
    <row r="5256" spans="1:17" s="1" customFormat="1" x14ac:dyDescent="0.3">
      <c r="A5256" s="189">
        <f t="shared" si="846"/>
        <v>44049.833333320596</v>
      </c>
      <c r="B5256" s="190">
        <f t="shared" si="842"/>
        <v>44049</v>
      </c>
      <c r="C5256" s="1">
        <f t="shared" si="843"/>
        <v>20</v>
      </c>
      <c r="D5256" s="191">
        <v>5.1650482543043097</v>
      </c>
      <c r="E5256" s="192">
        <f t="shared" si="844"/>
        <v>1.7934931232872181E-4</v>
      </c>
      <c r="F5256" s="193">
        <f t="shared" si="845"/>
        <v>7.7008936492480702</v>
      </c>
      <c r="G5256" s="193">
        <f t="shared" si="841"/>
        <v>7.9856602577368205</v>
      </c>
      <c r="H5256" s="193">
        <f t="shared" si="841"/>
        <v>8.2809570754459116</v>
      </c>
      <c r="I5256" s="193">
        <f t="shared" si="841"/>
        <v>8.5871734925036787</v>
      </c>
      <c r="J5256" s="193">
        <f t="shared" si="841"/>
        <v>8.9047132980564445</v>
      </c>
      <c r="K5256" s="193">
        <f>MAX(0,(F5256-'2031 forecast'!$C$10))</f>
        <v>1.9638936492480701</v>
      </c>
      <c r="L5256" s="193">
        <f>MAX(0,(G5256-'2031 forecast'!$C$10))</f>
        <v>2.2486602577368204</v>
      </c>
      <c r="M5256" s="193">
        <f>MAX(0,(H5256-'2031 forecast'!$C$10))</f>
        <v>2.5439570754459115</v>
      </c>
      <c r="N5256" s="193">
        <f>MAX(0,(I5256-'2031 forecast'!$C$10))</f>
        <v>2.8501734925036786</v>
      </c>
      <c r="O5256" s="193">
        <f>MAX(0,(J5256-'2031 forecast'!$C$10))</f>
        <v>3.1677132980564444</v>
      </c>
      <c r="P5256" s="175">
        <f t="shared" si="847"/>
        <v>13</v>
      </c>
      <c r="Q5256" s="175" t="str">
        <f t="shared" si="848"/>
        <v/>
      </c>
    </row>
    <row r="5257" spans="1:17" s="1" customFormat="1" x14ac:dyDescent="0.3">
      <c r="A5257" s="189">
        <f t="shared" si="846"/>
        <v>44049.87499998726</v>
      </c>
      <c r="B5257" s="190">
        <f t="shared" si="842"/>
        <v>44049</v>
      </c>
      <c r="C5257" s="1">
        <f t="shared" si="843"/>
        <v>21</v>
      </c>
      <c r="D5257" s="191">
        <v>5.0596391062572836</v>
      </c>
      <c r="E5257" s="192">
        <f t="shared" si="844"/>
        <v>1.7568912228119689E-4</v>
      </c>
      <c r="F5257" s="193">
        <f t="shared" si="845"/>
        <v>7.543732554365457</v>
      </c>
      <c r="G5257" s="193">
        <f t="shared" si="841"/>
        <v>7.8226875994156613</v>
      </c>
      <c r="H5257" s="193">
        <f t="shared" si="841"/>
        <v>8.1119579514572209</v>
      </c>
      <c r="I5257" s="193">
        <f t="shared" si="841"/>
        <v>8.4119250538811556</v>
      </c>
      <c r="J5257" s="193">
        <f t="shared" si="841"/>
        <v>8.7229844552389668</v>
      </c>
      <c r="K5257" s="193">
        <f>MAX(0,(F5257-'2031 forecast'!$C$10))</f>
        <v>1.8067325543654569</v>
      </c>
      <c r="L5257" s="193">
        <f>MAX(0,(G5257-'2031 forecast'!$C$10))</f>
        <v>2.0856875994156612</v>
      </c>
      <c r="M5257" s="193">
        <f>MAX(0,(H5257-'2031 forecast'!$C$10))</f>
        <v>2.3749579514572208</v>
      </c>
      <c r="N5257" s="193">
        <f>MAX(0,(I5257-'2031 forecast'!$C$10))</f>
        <v>2.6749250538811555</v>
      </c>
      <c r="O5257" s="193">
        <f>MAX(0,(J5257-'2031 forecast'!$C$10))</f>
        <v>2.9859844552389667</v>
      </c>
      <c r="P5257" s="175">
        <f t="shared" si="847"/>
        <v>14</v>
      </c>
      <c r="Q5257" s="175" t="str">
        <f t="shared" si="848"/>
        <v/>
      </c>
    </row>
    <row r="5258" spans="1:17" s="1" customFormat="1" x14ac:dyDescent="0.3">
      <c r="A5258" s="189">
        <f t="shared" si="846"/>
        <v>44049.916666653924</v>
      </c>
      <c r="B5258" s="190">
        <f t="shared" si="842"/>
        <v>44049</v>
      </c>
      <c r="C5258" s="1">
        <f t="shared" si="843"/>
        <v>22</v>
      </c>
      <c r="D5258" s="191">
        <v>4.5928271649061649</v>
      </c>
      <c r="E5258" s="192">
        <f t="shared" si="844"/>
        <v>1.5947970921358645E-4</v>
      </c>
      <c r="F5258" s="193">
        <f t="shared" si="845"/>
        <v>6.8477334198853104</v>
      </c>
      <c r="G5258" s="193">
        <f t="shared" si="841"/>
        <v>7.1009515411362401</v>
      </c>
      <c r="H5258" s="193">
        <f t="shared" si="841"/>
        <v>7.3635332595072986</v>
      </c>
      <c r="I5258" s="193">
        <f t="shared" si="841"/>
        <v>7.6358248256956909</v>
      </c>
      <c r="J5258" s="193">
        <f t="shared" si="841"/>
        <v>7.9181852941901338</v>
      </c>
      <c r="K5258" s="193">
        <f>MAX(0,(F5258-'2031 forecast'!$C$10))</f>
        <v>1.1107334198853103</v>
      </c>
      <c r="L5258" s="193">
        <f>MAX(0,(G5258-'2031 forecast'!$C$10))</f>
        <v>1.36395154113624</v>
      </c>
      <c r="M5258" s="193">
        <f>MAX(0,(H5258-'2031 forecast'!$C$10))</f>
        <v>1.6265332595072985</v>
      </c>
      <c r="N5258" s="193">
        <f>MAX(0,(I5258-'2031 forecast'!$C$10))</f>
        <v>1.8988248256956908</v>
      </c>
      <c r="O5258" s="193">
        <f>MAX(0,(J5258-'2031 forecast'!$C$10))</f>
        <v>2.1811852941901337</v>
      </c>
      <c r="P5258" s="175">
        <f t="shared" si="847"/>
        <v>15</v>
      </c>
      <c r="Q5258" s="175" t="str">
        <f t="shared" si="848"/>
        <v/>
      </c>
    </row>
    <row r="5259" spans="1:17" s="1" customFormat="1" x14ac:dyDescent="0.3">
      <c r="A5259" s="189">
        <f t="shared" si="846"/>
        <v>44049.958333320588</v>
      </c>
      <c r="B5259" s="190">
        <f t="shared" si="842"/>
        <v>44049</v>
      </c>
      <c r="C5259" s="1">
        <f t="shared" si="843"/>
        <v>23</v>
      </c>
      <c r="D5259" s="191">
        <v>4.1184859986945446</v>
      </c>
      <c r="E5259" s="192">
        <f t="shared" si="844"/>
        <v>1.4300885399972426E-4</v>
      </c>
      <c r="F5259" s="193">
        <f t="shared" si="845"/>
        <v>6.1405084929135496</v>
      </c>
      <c r="G5259" s="193">
        <f t="shared" si="841"/>
        <v>6.3675745786910225</v>
      </c>
      <c r="H5259" s="193">
        <f t="shared" si="841"/>
        <v>6.6030372015581849</v>
      </c>
      <c r="I5259" s="193">
        <f t="shared" si="841"/>
        <v>6.8472068518943328</v>
      </c>
      <c r="J5259" s="193">
        <f t="shared" si="841"/>
        <v>7.1004055015114815</v>
      </c>
      <c r="K5259" s="193">
        <f>MAX(0,(F5259-'2031 forecast'!$C$10))</f>
        <v>0.40350849291354951</v>
      </c>
      <c r="L5259" s="193">
        <f>MAX(0,(G5259-'2031 forecast'!$C$10))</f>
        <v>0.6305745786910224</v>
      </c>
      <c r="M5259" s="193">
        <f>MAX(0,(H5259-'2031 forecast'!$C$10))</f>
        <v>0.86603720155818475</v>
      </c>
      <c r="N5259" s="193">
        <f>MAX(0,(I5259-'2031 forecast'!$C$10))</f>
        <v>1.1102068518943327</v>
      </c>
      <c r="O5259" s="193">
        <f>MAX(0,(J5259-'2031 forecast'!$C$10))</f>
        <v>1.3634055015114814</v>
      </c>
      <c r="P5259" s="175">
        <f t="shared" si="847"/>
        <v>16</v>
      </c>
      <c r="Q5259" s="175">
        <f t="shared" si="848"/>
        <v>16</v>
      </c>
    </row>
    <row r="5260" spans="1:17" s="1" customFormat="1" x14ac:dyDescent="0.3">
      <c r="A5260" s="189">
        <f t="shared" si="846"/>
        <v>44049.999999987253</v>
      </c>
      <c r="B5260" s="190">
        <f t="shared" si="842"/>
        <v>44049</v>
      </c>
      <c r="C5260" s="1">
        <f t="shared" si="843"/>
        <v>0</v>
      </c>
      <c r="D5260" s="191">
        <v>3.4333265363888708</v>
      </c>
      <c r="E5260" s="192">
        <f t="shared" si="844"/>
        <v>1.1921761869081217E-4</v>
      </c>
      <c r="F5260" s="193">
        <f t="shared" si="845"/>
        <v>5.1189613761765598</v>
      </c>
      <c r="G5260" s="193">
        <f t="shared" si="841"/>
        <v>5.3082522996034847</v>
      </c>
      <c r="H5260" s="193">
        <f t="shared" si="841"/>
        <v>5.5045428956316851</v>
      </c>
      <c r="I5260" s="193">
        <f t="shared" si="841"/>
        <v>5.7080920008479259</v>
      </c>
      <c r="J5260" s="193">
        <f t="shared" si="841"/>
        <v>5.9191680231978703</v>
      </c>
      <c r="K5260" s="193">
        <f>MAX(0,(F5260-'2031 forecast'!$C$10))</f>
        <v>0</v>
      </c>
      <c r="L5260" s="193">
        <f>MAX(0,(G5260-'2031 forecast'!$C$10))</f>
        <v>0</v>
      </c>
      <c r="M5260" s="193">
        <f>MAX(0,(H5260-'2031 forecast'!$C$10))</f>
        <v>0</v>
      </c>
      <c r="N5260" s="193">
        <f>MAX(0,(I5260-'2031 forecast'!$C$10))</f>
        <v>0</v>
      </c>
      <c r="O5260" s="193">
        <f>MAX(0,(J5260-'2031 forecast'!$C$10))</f>
        <v>0.18216802319787018</v>
      </c>
      <c r="P5260" s="175" t="str">
        <f t="shared" si="847"/>
        <v/>
      </c>
      <c r="Q5260" s="175" t="str">
        <f t="shared" si="848"/>
        <v/>
      </c>
    </row>
    <row r="5261" spans="1:17" s="1" customFormat="1" x14ac:dyDescent="0.3">
      <c r="A5261" s="189">
        <f t="shared" si="846"/>
        <v>44050.041666653917</v>
      </c>
      <c r="B5261" s="190">
        <f t="shared" si="842"/>
        <v>44050</v>
      </c>
      <c r="C5261" s="1">
        <f t="shared" si="843"/>
        <v>1</v>
      </c>
      <c r="D5261" s="191">
        <v>3.3730927375048561</v>
      </c>
      <c r="E5261" s="192">
        <f t="shared" si="844"/>
        <v>1.1712608152079794E-4</v>
      </c>
      <c r="F5261" s="193">
        <f t="shared" si="845"/>
        <v>5.0291550362436386</v>
      </c>
      <c r="G5261" s="193">
        <f t="shared" si="841"/>
        <v>5.2151250662771078</v>
      </c>
      <c r="H5261" s="193">
        <f t="shared" si="841"/>
        <v>5.4079719676381481</v>
      </c>
      <c r="I5261" s="193">
        <f t="shared" si="841"/>
        <v>5.6079500359207701</v>
      </c>
      <c r="J5261" s="193">
        <f t="shared" si="841"/>
        <v>5.8153229701593121</v>
      </c>
      <c r="K5261" s="193">
        <f>MAX(0,(F5261-'2031 forecast'!$C$10))</f>
        <v>0</v>
      </c>
      <c r="L5261" s="193">
        <f>MAX(0,(G5261-'2031 forecast'!$C$10))</f>
        <v>0</v>
      </c>
      <c r="M5261" s="193">
        <f>MAX(0,(H5261-'2031 forecast'!$C$10))</f>
        <v>0</v>
      </c>
      <c r="N5261" s="193">
        <f>MAX(0,(I5261-'2031 forecast'!$C$10))</f>
        <v>0</v>
      </c>
      <c r="O5261" s="193">
        <f>MAX(0,(J5261-'2031 forecast'!$C$10))</f>
        <v>7.8322970159312E-2</v>
      </c>
      <c r="P5261" s="175" t="str">
        <f t="shared" si="847"/>
        <v/>
      </c>
      <c r="Q5261" s="175" t="str">
        <f t="shared" si="848"/>
        <v/>
      </c>
    </row>
    <row r="5262" spans="1:17" s="1" customFormat="1" x14ac:dyDescent="0.3">
      <c r="A5262" s="189">
        <f t="shared" si="846"/>
        <v>44050.083333320581</v>
      </c>
      <c r="B5262" s="190">
        <f t="shared" si="842"/>
        <v>44050</v>
      </c>
      <c r="C5262" s="1">
        <f t="shared" si="843"/>
        <v>2</v>
      </c>
      <c r="D5262" s="191">
        <v>3.2375666900158215</v>
      </c>
      <c r="E5262" s="192">
        <f t="shared" si="844"/>
        <v>1.1242012288826587E-4</v>
      </c>
      <c r="F5262" s="193">
        <f t="shared" si="845"/>
        <v>4.8270907713945634</v>
      </c>
      <c r="G5262" s="193">
        <f t="shared" si="841"/>
        <v>5.0055887912927597</v>
      </c>
      <c r="H5262" s="193">
        <f t="shared" si="841"/>
        <v>5.1906873796526867</v>
      </c>
      <c r="I5262" s="193">
        <f t="shared" si="841"/>
        <v>5.3826306148346674</v>
      </c>
      <c r="J5262" s="193">
        <f t="shared" si="841"/>
        <v>5.5816716008225535</v>
      </c>
      <c r="K5262" s="193">
        <f>MAX(0,(F5262-'2031 forecast'!$C$10))</f>
        <v>0</v>
      </c>
      <c r="L5262" s="193">
        <f>MAX(0,(G5262-'2031 forecast'!$C$10))</f>
        <v>0</v>
      </c>
      <c r="M5262" s="193">
        <f>MAX(0,(H5262-'2031 forecast'!$C$10))</f>
        <v>0</v>
      </c>
      <c r="N5262" s="193">
        <f>MAX(0,(I5262-'2031 forecast'!$C$10))</f>
        <v>0</v>
      </c>
      <c r="O5262" s="193">
        <f>MAX(0,(J5262-'2031 forecast'!$C$10))</f>
        <v>0</v>
      </c>
      <c r="P5262" s="175" t="str">
        <f t="shared" si="847"/>
        <v/>
      </c>
      <c r="Q5262" s="175" t="str">
        <f t="shared" si="848"/>
        <v/>
      </c>
    </row>
    <row r="5263" spans="1:17" s="1" customFormat="1" x14ac:dyDescent="0.3">
      <c r="A5263" s="189">
        <f t="shared" si="846"/>
        <v>44050.124999987245</v>
      </c>
      <c r="B5263" s="190">
        <f t="shared" si="842"/>
        <v>44050</v>
      </c>
      <c r="C5263" s="1">
        <f t="shared" si="843"/>
        <v>3</v>
      </c>
      <c r="D5263" s="191">
        <v>3.0493360685032735</v>
      </c>
      <c r="E5263" s="192">
        <f t="shared" si="844"/>
        <v>1.0588406923197134E-4</v>
      </c>
      <c r="F5263" s="193">
        <f t="shared" si="845"/>
        <v>4.5464459591041821</v>
      </c>
      <c r="G5263" s="193">
        <f t="shared" si="841"/>
        <v>4.7145661871478319</v>
      </c>
      <c r="H5263" s="193">
        <f t="shared" si="841"/>
        <v>4.8889032296728789</v>
      </c>
      <c r="I5263" s="193">
        <f t="shared" si="841"/>
        <v>5.0696869744373032</v>
      </c>
      <c r="J5263" s="193">
        <f t="shared" si="841"/>
        <v>5.2571558100770561</v>
      </c>
      <c r="K5263" s="193">
        <f>MAX(0,(F5263-'2031 forecast'!$C$10))</f>
        <v>0</v>
      </c>
      <c r="L5263" s="193">
        <f>MAX(0,(G5263-'2031 forecast'!$C$10))</f>
        <v>0</v>
      </c>
      <c r="M5263" s="193">
        <f>MAX(0,(H5263-'2031 forecast'!$C$10))</f>
        <v>0</v>
      </c>
      <c r="N5263" s="193">
        <f>MAX(0,(I5263-'2031 forecast'!$C$10))</f>
        <v>0</v>
      </c>
      <c r="O5263" s="193">
        <f>MAX(0,(J5263-'2031 forecast'!$C$10))</f>
        <v>0</v>
      </c>
      <c r="P5263" s="175" t="str">
        <f t="shared" si="847"/>
        <v/>
      </c>
      <c r="Q5263" s="175" t="str">
        <f t="shared" si="848"/>
        <v/>
      </c>
    </row>
    <row r="5264" spans="1:17" s="1" customFormat="1" x14ac:dyDescent="0.3">
      <c r="A5264" s="189">
        <f t="shared" si="846"/>
        <v>44050.166666653909</v>
      </c>
      <c r="B5264" s="190">
        <f t="shared" si="842"/>
        <v>44050</v>
      </c>
      <c r="C5264" s="1">
        <f t="shared" si="843"/>
        <v>4</v>
      </c>
      <c r="D5264" s="191">
        <v>3.019219169061266</v>
      </c>
      <c r="E5264" s="192">
        <f t="shared" si="844"/>
        <v>1.0483830064696422E-4</v>
      </c>
      <c r="F5264" s="193">
        <f t="shared" si="845"/>
        <v>4.5015427891377211</v>
      </c>
      <c r="G5264" s="193">
        <f t="shared" si="841"/>
        <v>4.6680025704846431</v>
      </c>
      <c r="H5264" s="193">
        <f t="shared" si="841"/>
        <v>4.84061776567611</v>
      </c>
      <c r="I5264" s="193">
        <f t="shared" si="841"/>
        <v>5.0196159919737253</v>
      </c>
      <c r="J5264" s="193">
        <f t="shared" si="841"/>
        <v>5.205233283557777</v>
      </c>
      <c r="K5264" s="193">
        <f>MAX(0,(F5264-'2031 forecast'!$C$10))</f>
        <v>0</v>
      </c>
      <c r="L5264" s="193">
        <f>MAX(0,(G5264-'2031 forecast'!$C$10))</f>
        <v>0</v>
      </c>
      <c r="M5264" s="193">
        <f>MAX(0,(H5264-'2031 forecast'!$C$10))</f>
        <v>0</v>
      </c>
      <c r="N5264" s="193">
        <f>MAX(0,(I5264-'2031 forecast'!$C$10))</f>
        <v>0</v>
      </c>
      <c r="O5264" s="193">
        <f>MAX(0,(J5264-'2031 forecast'!$C$10))</f>
        <v>0</v>
      </c>
      <c r="P5264" s="175" t="str">
        <f t="shared" si="847"/>
        <v/>
      </c>
      <c r="Q5264" s="175" t="str">
        <f t="shared" si="848"/>
        <v/>
      </c>
    </row>
    <row r="5265" spans="1:17" s="1" customFormat="1" x14ac:dyDescent="0.3">
      <c r="A5265" s="189">
        <f t="shared" si="846"/>
        <v>44050.208333320574</v>
      </c>
      <c r="B5265" s="190">
        <f t="shared" si="842"/>
        <v>44050</v>
      </c>
      <c r="C5265" s="1">
        <f t="shared" si="843"/>
        <v>5</v>
      </c>
      <c r="D5265" s="191">
        <v>3.0568652933637761</v>
      </c>
      <c r="E5265" s="192">
        <f t="shared" si="844"/>
        <v>1.0614551137822314E-4</v>
      </c>
      <c r="F5265" s="193">
        <f t="shared" si="845"/>
        <v>4.5576717515957981</v>
      </c>
      <c r="G5265" s="193">
        <f t="shared" ref="G5265:J5284" si="849">$E5265*G$2</f>
        <v>4.72620709131363</v>
      </c>
      <c r="H5265" s="193">
        <f t="shared" si="849"/>
        <v>4.9009745956720723</v>
      </c>
      <c r="I5265" s="193">
        <f t="shared" si="849"/>
        <v>5.0822047200531983</v>
      </c>
      <c r="J5265" s="193">
        <f t="shared" si="849"/>
        <v>5.2701364417068772</v>
      </c>
      <c r="K5265" s="193">
        <f>MAX(0,(F5265-'2031 forecast'!$C$10))</f>
        <v>0</v>
      </c>
      <c r="L5265" s="193">
        <f>MAX(0,(G5265-'2031 forecast'!$C$10))</f>
        <v>0</v>
      </c>
      <c r="M5265" s="193">
        <f>MAX(0,(H5265-'2031 forecast'!$C$10))</f>
        <v>0</v>
      </c>
      <c r="N5265" s="193">
        <f>MAX(0,(I5265-'2031 forecast'!$C$10))</f>
        <v>0</v>
      </c>
      <c r="O5265" s="193">
        <f>MAX(0,(J5265-'2031 forecast'!$C$10))</f>
        <v>0</v>
      </c>
      <c r="P5265" s="175" t="str">
        <f t="shared" si="847"/>
        <v/>
      </c>
      <c r="Q5265" s="175" t="str">
        <f t="shared" si="848"/>
        <v/>
      </c>
    </row>
    <row r="5266" spans="1:17" s="1" customFormat="1" x14ac:dyDescent="0.3">
      <c r="A5266" s="189">
        <f t="shared" si="846"/>
        <v>44050.249999987238</v>
      </c>
      <c r="B5266" s="190">
        <f t="shared" si="842"/>
        <v>44050</v>
      </c>
      <c r="C5266" s="1">
        <f t="shared" si="843"/>
        <v>6</v>
      </c>
      <c r="D5266" s="191">
        <v>3.4032096369468632</v>
      </c>
      <c r="E5266" s="192">
        <f t="shared" si="844"/>
        <v>1.1817185010580505E-4</v>
      </c>
      <c r="F5266" s="193">
        <f t="shared" si="845"/>
        <v>5.0740582062100987</v>
      </c>
      <c r="G5266" s="193">
        <f t="shared" si="849"/>
        <v>5.2616886829402958</v>
      </c>
      <c r="H5266" s="193">
        <f t="shared" si="849"/>
        <v>5.4562574316349162</v>
      </c>
      <c r="I5266" s="193">
        <f t="shared" si="849"/>
        <v>5.658021018384348</v>
      </c>
      <c r="J5266" s="193">
        <f t="shared" si="849"/>
        <v>5.8672454966785912</v>
      </c>
      <c r="K5266" s="193">
        <f>MAX(0,(F5266-'2031 forecast'!$C$10))</f>
        <v>0</v>
      </c>
      <c r="L5266" s="193">
        <f>MAX(0,(G5266-'2031 forecast'!$C$10))</f>
        <v>0</v>
      </c>
      <c r="M5266" s="193">
        <f>MAX(0,(H5266-'2031 forecast'!$C$10))</f>
        <v>0</v>
      </c>
      <c r="N5266" s="193">
        <f>MAX(0,(I5266-'2031 forecast'!$C$10))</f>
        <v>0</v>
      </c>
      <c r="O5266" s="193">
        <f>MAX(0,(J5266-'2031 forecast'!$C$10))</f>
        <v>0.13024549667859109</v>
      </c>
      <c r="P5266" s="175" t="str">
        <f t="shared" si="847"/>
        <v/>
      </c>
      <c r="Q5266" s="175" t="str">
        <f t="shared" si="848"/>
        <v/>
      </c>
    </row>
    <row r="5267" spans="1:17" s="1" customFormat="1" x14ac:dyDescent="0.3">
      <c r="A5267" s="189">
        <f t="shared" si="846"/>
        <v>44050.291666653902</v>
      </c>
      <c r="B5267" s="190">
        <f t="shared" si="842"/>
        <v>44050</v>
      </c>
      <c r="C5267" s="1">
        <f t="shared" si="843"/>
        <v>7</v>
      </c>
      <c r="D5267" s="191">
        <v>3.6140279330409166</v>
      </c>
      <c r="E5267" s="192">
        <f t="shared" si="844"/>
        <v>1.254922302008549E-4</v>
      </c>
      <c r="F5267" s="193">
        <f t="shared" si="845"/>
        <v>5.388380395975326</v>
      </c>
      <c r="G5267" s="193">
        <f t="shared" si="849"/>
        <v>5.5876339995826143</v>
      </c>
      <c r="H5267" s="193">
        <f t="shared" si="849"/>
        <v>5.7942556796122995</v>
      </c>
      <c r="I5267" s="193">
        <f t="shared" si="849"/>
        <v>6.008517895629395</v>
      </c>
      <c r="J5267" s="193">
        <f t="shared" si="849"/>
        <v>6.2307031823135475</v>
      </c>
      <c r="K5267" s="193">
        <f>MAX(0,(F5267-'2031 forecast'!$C$10))</f>
        <v>0</v>
      </c>
      <c r="L5267" s="193">
        <f>MAX(0,(G5267-'2031 forecast'!$C$10))</f>
        <v>0</v>
      </c>
      <c r="M5267" s="193">
        <f>MAX(0,(H5267-'2031 forecast'!$C$10))</f>
        <v>5.7255679612299382E-2</v>
      </c>
      <c r="N5267" s="193">
        <f>MAX(0,(I5267-'2031 forecast'!$C$10))</f>
        <v>0.27151789562939488</v>
      </c>
      <c r="O5267" s="193">
        <f>MAX(0,(J5267-'2031 forecast'!$C$10))</f>
        <v>0.49370318231354737</v>
      </c>
      <c r="P5267" s="175" t="str">
        <f t="shared" si="847"/>
        <v/>
      </c>
      <c r="Q5267" s="175" t="str">
        <f t="shared" si="848"/>
        <v/>
      </c>
    </row>
    <row r="5268" spans="1:17" s="1" customFormat="1" x14ac:dyDescent="0.3">
      <c r="A5268" s="189">
        <f t="shared" si="846"/>
        <v>44050.333333320566</v>
      </c>
      <c r="B5268" s="190">
        <f t="shared" si="842"/>
        <v>44050</v>
      </c>
      <c r="C5268" s="1">
        <f t="shared" si="843"/>
        <v>8</v>
      </c>
      <c r="D5268" s="191">
        <v>4.0130768506475176</v>
      </c>
      <c r="E5268" s="192">
        <f t="shared" si="844"/>
        <v>1.3934866395219931E-4</v>
      </c>
      <c r="F5268" s="193">
        <f t="shared" si="845"/>
        <v>5.9833473980309355</v>
      </c>
      <c r="G5268" s="193">
        <f t="shared" si="849"/>
        <v>6.2046019203698624</v>
      </c>
      <c r="H5268" s="193">
        <f t="shared" si="849"/>
        <v>6.4340380775694923</v>
      </c>
      <c r="I5268" s="193">
        <f t="shared" si="849"/>
        <v>6.6719584132718088</v>
      </c>
      <c r="J5268" s="193">
        <f t="shared" si="849"/>
        <v>6.9186766586940021</v>
      </c>
      <c r="K5268" s="193">
        <f>MAX(0,(F5268-'2031 forecast'!$C$10))</f>
        <v>0.24634739803093542</v>
      </c>
      <c r="L5268" s="193">
        <f>MAX(0,(G5268-'2031 forecast'!$C$10))</f>
        <v>0.46760192036986226</v>
      </c>
      <c r="M5268" s="193">
        <f>MAX(0,(H5268-'2031 forecast'!$C$10))</f>
        <v>0.69703807756949221</v>
      </c>
      <c r="N5268" s="193">
        <f>MAX(0,(I5268-'2031 forecast'!$C$10))</f>
        <v>0.93495841327180873</v>
      </c>
      <c r="O5268" s="193">
        <f>MAX(0,(J5268-'2031 forecast'!$C$10))</f>
        <v>1.181676658694002</v>
      </c>
      <c r="P5268" s="175">
        <f t="shared" si="847"/>
        <v>1</v>
      </c>
      <c r="Q5268" s="175" t="str">
        <f t="shared" si="848"/>
        <v/>
      </c>
    </row>
    <row r="5269" spans="1:17" s="1" customFormat="1" x14ac:dyDescent="0.3">
      <c r="A5269" s="189">
        <f t="shared" si="846"/>
        <v>44050.374999987231</v>
      </c>
      <c r="B5269" s="190">
        <f t="shared" si="842"/>
        <v>44050</v>
      </c>
      <c r="C5269" s="1">
        <f t="shared" si="843"/>
        <v>9</v>
      </c>
      <c r="D5269" s="191">
        <v>4.3293042947885976</v>
      </c>
      <c r="E5269" s="192">
        <f t="shared" si="844"/>
        <v>1.503292340947741E-4</v>
      </c>
      <c r="F5269" s="193">
        <f t="shared" si="845"/>
        <v>6.4548306826787751</v>
      </c>
      <c r="G5269" s="193">
        <f t="shared" si="849"/>
        <v>6.6935198953333401</v>
      </c>
      <c r="H5269" s="193">
        <f t="shared" si="849"/>
        <v>6.9410354495355673</v>
      </c>
      <c r="I5269" s="193">
        <f t="shared" si="849"/>
        <v>7.1977037291393797</v>
      </c>
      <c r="J5269" s="193">
        <f t="shared" si="849"/>
        <v>7.4638631871464369</v>
      </c>
      <c r="K5269" s="193">
        <f>MAX(0,(F5269-'2031 forecast'!$C$10))</f>
        <v>0.71783068267877503</v>
      </c>
      <c r="L5269" s="193">
        <f>MAX(0,(G5269-'2031 forecast'!$C$10))</f>
        <v>0.95651989533334003</v>
      </c>
      <c r="M5269" s="193">
        <f>MAX(0,(H5269-'2031 forecast'!$C$10))</f>
        <v>1.2040354495355672</v>
      </c>
      <c r="N5269" s="193">
        <f>MAX(0,(I5269-'2031 forecast'!$C$10))</f>
        <v>1.4607037291393796</v>
      </c>
      <c r="O5269" s="193">
        <f>MAX(0,(J5269-'2031 forecast'!$C$10))</f>
        <v>1.7268631871464368</v>
      </c>
      <c r="P5269" s="175">
        <f t="shared" si="847"/>
        <v>2</v>
      </c>
      <c r="Q5269" s="175" t="str">
        <f t="shared" si="848"/>
        <v/>
      </c>
    </row>
    <row r="5270" spans="1:17" s="1" customFormat="1" x14ac:dyDescent="0.3">
      <c r="A5270" s="189">
        <f t="shared" si="846"/>
        <v>44050.416666653895</v>
      </c>
      <c r="B5270" s="190">
        <f t="shared" si="842"/>
        <v>44050</v>
      </c>
      <c r="C5270" s="1">
        <f t="shared" si="843"/>
        <v>10</v>
      </c>
      <c r="D5270" s="191">
        <v>4.653060963790181</v>
      </c>
      <c r="E5270" s="192">
        <f t="shared" si="844"/>
        <v>1.6157124638360073E-4</v>
      </c>
      <c r="F5270" s="193">
        <f t="shared" si="845"/>
        <v>6.9375397598182333</v>
      </c>
      <c r="G5270" s="193">
        <f t="shared" si="849"/>
        <v>7.1940787744626178</v>
      </c>
      <c r="H5270" s="193">
        <f t="shared" si="849"/>
        <v>7.4601041875008374</v>
      </c>
      <c r="I5270" s="193">
        <f t="shared" si="849"/>
        <v>7.7359667906228484</v>
      </c>
      <c r="J5270" s="193">
        <f t="shared" si="849"/>
        <v>8.0220303472286947</v>
      </c>
      <c r="K5270" s="193">
        <f>MAX(0,(F5270-'2031 forecast'!$C$10))</f>
        <v>1.2005397598182332</v>
      </c>
      <c r="L5270" s="193">
        <f>MAX(0,(G5270-'2031 forecast'!$C$10))</f>
        <v>1.4570787744626177</v>
      </c>
      <c r="M5270" s="193">
        <f>MAX(0,(H5270-'2031 forecast'!$C$10))</f>
        <v>1.7231041875008373</v>
      </c>
      <c r="N5270" s="193">
        <f>MAX(0,(I5270-'2031 forecast'!$C$10))</f>
        <v>1.9989667906228483</v>
      </c>
      <c r="O5270" s="193">
        <f>MAX(0,(J5270-'2031 forecast'!$C$10))</f>
        <v>2.2850303472286946</v>
      </c>
      <c r="P5270" s="175">
        <f t="shared" si="847"/>
        <v>3</v>
      </c>
      <c r="Q5270" s="175" t="str">
        <f t="shared" si="848"/>
        <v/>
      </c>
    </row>
    <row r="5271" spans="1:17" s="1" customFormat="1" x14ac:dyDescent="0.3">
      <c r="A5271" s="189">
        <f t="shared" si="846"/>
        <v>44050.458333320559</v>
      </c>
      <c r="B5271" s="190">
        <f t="shared" si="842"/>
        <v>44050</v>
      </c>
      <c r="C5271" s="1">
        <f t="shared" si="843"/>
        <v>11</v>
      </c>
      <c r="D5271" s="191">
        <v>5.0144637570942727</v>
      </c>
      <c r="E5271" s="192">
        <f t="shared" si="844"/>
        <v>1.7412046940368622E-4</v>
      </c>
      <c r="F5271" s="193">
        <f t="shared" si="845"/>
        <v>7.4763777994157659</v>
      </c>
      <c r="G5271" s="193">
        <f t="shared" si="849"/>
        <v>7.7528421744208789</v>
      </c>
      <c r="H5271" s="193">
        <f t="shared" si="849"/>
        <v>8.0395297554620679</v>
      </c>
      <c r="I5271" s="193">
        <f t="shared" si="849"/>
        <v>8.3368185801857884</v>
      </c>
      <c r="J5271" s="193">
        <f t="shared" si="849"/>
        <v>8.6451006654600491</v>
      </c>
      <c r="K5271" s="193">
        <f>MAX(0,(F5271-'2031 forecast'!$C$10))</f>
        <v>1.7393777994157658</v>
      </c>
      <c r="L5271" s="193">
        <f>MAX(0,(G5271-'2031 forecast'!$C$10))</f>
        <v>2.0158421744208788</v>
      </c>
      <c r="M5271" s="193">
        <f>MAX(0,(H5271-'2031 forecast'!$C$10))</f>
        <v>2.3025297554620678</v>
      </c>
      <c r="N5271" s="193">
        <f>MAX(0,(I5271-'2031 forecast'!$C$10))</f>
        <v>2.5998185801857883</v>
      </c>
      <c r="O5271" s="193">
        <f>MAX(0,(J5271-'2031 forecast'!$C$10))</f>
        <v>2.908100665460049</v>
      </c>
      <c r="P5271" s="175">
        <f t="shared" si="847"/>
        <v>4</v>
      </c>
      <c r="Q5271" s="175" t="str">
        <f t="shared" si="848"/>
        <v/>
      </c>
    </row>
    <row r="5272" spans="1:17" s="1" customFormat="1" x14ac:dyDescent="0.3">
      <c r="A5272" s="189">
        <f t="shared" si="846"/>
        <v>44050.499999987223</v>
      </c>
      <c r="B5272" s="190">
        <f t="shared" si="842"/>
        <v>44050</v>
      </c>
      <c r="C5272" s="1">
        <f t="shared" si="843"/>
        <v>12</v>
      </c>
      <c r="D5272" s="191">
        <v>5.3909250001193678</v>
      </c>
      <c r="E5272" s="192">
        <f t="shared" si="844"/>
        <v>1.8719257671627527E-4</v>
      </c>
      <c r="F5272" s="193">
        <f t="shared" si="845"/>
        <v>8.0376674239965293</v>
      </c>
      <c r="G5272" s="193">
        <f t="shared" si="849"/>
        <v>8.3348873827107344</v>
      </c>
      <c r="H5272" s="193">
        <f t="shared" si="849"/>
        <v>8.6430980554216834</v>
      </c>
      <c r="I5272" s="193">
        <f t="shared" si="849"/>
        <v>8.9627058609805168</v>
      </c>
      <c r="J5272" s="193">
        <f t="shared" si="849"/>
        <v>9.2941322469510439</v>
      </c>
      <c r="K5272" s="193">
        <f>MAX(0,(F5272-'2031 forecast'!$C$10))</f>
        <v>2.3006674239965292</v>
      </c>
      <c r="L5272" s="193">
        <f>MAX(0,(G5272-'2031 forecast'!$C$10))</f>
        <v>2.5978873827107343</v>
      </c>
      <c r="M5272" s="193">
        <f>MAX(0,(H5272-'2031 forecast'!$C$10))</f>
        <v>2.9060980554216833</v>
      </c>
      <c r="N5272" s="193">
        <f>MAX(0,(I5272-'2031 forecast'!$C$10))</f>
        <v>3.2257058609805167</v>
      </c>
      <c r="O5272" s="193">
        <f>MAX(0,(J5272-'2031 forecast'!$C$10))</f>
        <v>3.5571322469510438</v>
      </c>
      <c r="P5272" s="175">
        <f t="shared" si="847"/>
        <v>5</v>
      </c>
      <c r="Q5272" s="175" t="str">
        <f t="shared" si="848"/>
        <v/>
      </c>
    </row>
    <row r="5273" spans="1:17" s="1" customFormat="1" x14ac:dyDescent="0.3">
      <c r="A5273" s="189">
        <f t="shared" si="846"/>
        <v>44050.541666653888</v>
      </c>
      <c r="B5273" s="190">
        <f t="shared" si="842"/>
        <v>44050</v>
      </c>
      <c r="C5273" s="1">
        <f t="shared" si="843"/>
        <v>13</v>
      </c>
      <c r="D5273" s="191">
        <v>5.4436295741428813</v>
      </c>
      <c r="E5273" s="192">
        <f t="shared" si="844"/>
        <v>1.8902267174003773E-4</v>
      </c>
      <c r="F5273" s="193">
        <f t="shared" si="845"/>
        <v>8.1162479714378364</v>
      </c>
      <c r="G5273" s="193">
        <f t="shared" si="849"/>
        <v>8.416373711871314</v>
      </c>
      <c r="H5273" s="193">
        <f t="shared" si="849"/>
        <v>8.7275976174160288</v>
      </c>
      <c r="I5273" s="193">
        <f t="shared" si="849"/>
        <v>9.0503300802917792</v>
      </c>
      <c r="J5273" s="193">
        <f t="shared" si="849"/>
        <v>9.3849966683597827</v>
      </c>
      <c r="K5273" s="193">
        <f>MAX(0,(F5273-'2031 forecast'!$C$10))</f>
        <v>2.3792479714378363</v>
      </c>
      <c r="L5273" s="193">
        <f>MAX(0,(G5273-'2031 forecast'!$C$10))</f>
        <v>2.6793737118713139</v>
      </c>
      <c r="M5273" s="193">
        <f>MAX(0,(H5273-'2031 forecast'!$C$10))</f>
        <v>2.9905976174160287</v>
      </c>
      <c r="N5273" s="193">
        <f>MAX(0,(I5273-'2031 forecast'!$C$10))</f>
        <v>3.3133300802917791</v>
      </c>
      <c r="O5273" s="193">
        <f>MAX(0,(J5273-'2031 forecast'!$C$10))</f>
        <v>3.6479966683597826</v>
      </c>
      <c r="P5273" s="175">
        <f t="shared" si="847"/>
        <v>6</v>
      </c>
      <c r="Q5273" s="175" t="str">
        <f t="shared" si="848"/>
        <v/>
      </c>
    </row>
    <row r="5274" spans="1:17" s="1" customFormat="1" x14ac:dyDescent="0.3">
      <c r="A5274" s="189">
        <f t="shared" si="846"/>
        <v>44050.583333320552</v>
      </c>
      <c r="B5274" s="190">
        <f t="shared" si="842"/>
        <v>44050</v>
      </c>
      <c r="C5274" s="1">
        <f t="shared" si="843"/>
        <v>14</v>
      </c>
      <c r="D5274" s="191">
        <v>5.7975031425864705</v>
      </c>
      <c r="E5274" s="192">
        <f t="shared" si="844"/>
        <v>2.0131045261387144E-4</v>
      </c>
      <c r="F5274" s="193">
        <f t="shared" si="845"/>
        <v>8.6438602185437539</v>
      </c>
      <c r="G5274" s="193">
        <f t="shared" si="849"/>
        <v>8.9634962076637787</v>
      </c>
      <c r="H5274" s="193">
        <f t="shared" si="849"/>
        <v>9.2949518193780651</v>
      </c>
      <c r="I5274" s="193">
        <f t="shared" si="849"/>
        <v>9.638664124238824</v>
      </c>
      <c r="J5274" s="193">
        <f t="shared" si="849"/>
        <v>9.9950863549613178</v>
      </c>
      <c r="K5274" s="193">
        <f>MAX(0,(F5274-'2031 forecast'!$C$10))</f>
        <v>2.9068602185437538</v>
      </c>
      <c r="L5274" s="193">
        <f>MAX(0,(G5274-'2031 forecast'!$C$10))</f>
        <v>3.2264962076637786</v>
      </c>
      <c r="M5274" s="193">
        <f>MAX(0,(H5274-'2031 forecast'!$C$10))</f>
        <v>3.557951819378065</v>
      </c>
      <c r="N5274" s="193">
        <f>MAX(0,(I5274-'2031 forecast'!$C$10))</f>
        <v>3.9016641242388239</v>
      </c>
      <c r="O5274" s="193">
        <f>MAX(0,(J5274-'2031 forecast'!$C$10))</f>
        <v>4.2580863549613177</v>
      </c>
      <c r="P5274" s="175">
        <f t="shared" si="847"/>
        <v>7</v>
      </c>
      <c r="Q5274" s="175" t="str">
        <f t="shared" si="848"/>
        <v/>
      </c>
    </row>
    <row r="5275" spans="1:17" s="1" customFormat="1" x14ac:dyDescent="0.3">
      <c r="A5275" s="189">
        <f t="shared" si="846"/>
        <v>44050.624999987216</v>
      </c>
      <c r="B5275" s="190">
        <f t="shared" si="842"/>
        <v>44050</v>
      </c>
      <c r="C5275" s="1">
        <f t="shared" si="843"/>
        <v>15</v>
      </c>
      <c r="D5275" s="191">
        <v>5.8803246160519915</v>
      </c>
      <c r="E5275" s="192">
        <f t="shared" si="844"/>
        <v>2.0418631622264104E-4</v>
      </c>
      <c r="F5275" s="193">
        <f t="shared" si="845"/>
        <v>8.7673439359515211</v>
      </c>
      <c r="G5275" s="193">
        <f t="shared" si="849"/>
        <v>9.0915461534875472</v>
      </c>
      <c r="H5275" s="193">
        <f t="shared" si="849"/>
        <v>9.4277368453691803</v>
      </c>
      <c r="I5275" s="193">
        <f t="shared" si="849"/>
        <v>9.7763593260136634</v>
      </c>
      <c r="J5275" s="193">
        <f t="shared" si="849"/>
        <v>10.137873302889336</v>
      </c>
      <c r="K5275" s="193">
        <f>MAX(0,(F5275-'2031 forecast'!$C$10))</f>
        <v>3.030343935951521</v>
      </c>
      <c r="L5275" s="193">
        <f>MAX(0,(G5275-'2031 forecast'!$C$10))</f>
        <v>3.3545461534875471</v>
      </c>
      <c r="M5275" s="193">
        <f>MAX(0,(H5275-'2031 forecast'!$C$10))</f>
        <v>3.6907368453691802</v>
      </c>
      <c r="N5275" s="193">
        <f>MAX(0,(I5275-'2031 forecast'!$C$10))</f>
        <v>4.0393593260136633</v>
      </c>
      <c r="O5275" s="193">
        <f>MAX(0,(J5275-'2031 forecast'!$C$10))</f>
        <v>4.4008733028893356</v>
      </c>
      <c r="P5275" s="175">
        <f t="shared" si="847"/>
        <v>8</v>
      </c>
      <c r="Q5275" s="175" t="str">
        <f t="shared" si="848"/>
        <v/>
      </c>
    </row>
    <row r="5276" spans="1:17" s="1" customFormat="1" x14ac:dyDescent="0.3">
      <c r="A5276" s="189">
        <f t="shared" si="846"/>
        <v>44050.66666665388</v>
      </c>
      <c r="B5276" s="190">
        <f t="shared" si="842"/>
        <v>44050</v>
      </c>
      <c r="C5276" s="1">
        <f t="shared" si="843"/>
        <v>16</v>
      </c>
      <c r="D5276" s="191">
        <v>6.0836136872855429</v>
      </c>
      <c r="E5276" s="192">
        <f t="shared" si="844"/>
        <v>2.1124525417143909E-4</v>
      </c>
      <c r="F5276" s="193">
        <f t="shared" si="845"/>
        <v>9.0704403332251324</v>
      </c>
      <c r="G5276" s="193">
        <f t="shared" si="849"/>
        <v>9.4058505659640677</v>
      </c>
      <c r="H5276" s="193">
        <f t="shared" si="849"/>
        <v>9.7536637273473712</v>
      </c>
      <c r="I5276" s="193">
        <f t="shared" si="849"/>
        <v>10.114338457642816</v>
      </c>
      <c r="J5276" s="193">
        <f t="shared" si="849"/>
        <v>10.488350356894472</v>
      </c>
      <c r="K5276" s="193">
        <f>MAX(0,(F5276-'2031 forecast'!$C$10))</f>
        <v>3.3334403332251323</v>
      </c>
      <c r="L5276" s="193">
        <f>MAX(0,(G5276-'2031 forecast'!$C$10))</f>
        <v>3.6688505659640676</v>
      </c>
      <c r="M5276" s="193">
        <f>MAX(0,(H5276-'2031 forecast'!$C$10))</f>
        <v>4.0166637273473711</v>
      </c>
      <c r="N5276" s="193">
        <f>MAX(0,(I5276-'2031 forecast'!$C$10))</f>
        <v>4.377338457642816</v>
      </c>
      <c r="O5276" s="193">
        <f>MAX(0,(J5276-'2031 forecast'!$C$10))</f>
        <v>4.7513503568944717</v>
      </c>
      <c r="P5276" s="175">
        <f t="shared" si="847"/>
        <v>9</v>
      </c>
      <c r="Q5276" s="175" t="str">
        <f t="shared" si="848"/>
        <v/>
      </c>
    </row>
    <row r="5277" spans="1:17" s="1" customFormat="1" x14ac:dyDescent="0.3">
      <c r="A5277" s="189">
        <f t="shared" si="846"/>
        <v>44050.708333320545</v>
      </c>
      <c r="B5277" s="190">
        <f t="shared" si="842"/>
        <v>44050</v>
      </c>
      <c r="C5277" s="1">
        <f t="shared" si="843"/>
        <v>17</v>
      </c>
      <c r="D5277" s="191">
        <v>6.0986721370065471</v>
      </c>
      <c r="E5277" s="192">
        <f t="shared" si="844"/>
        <v>2.1176813846394269E-4</v>
      </c>
      <c r="F5277" s="193">
        <f t="shared" si="845"/>
        <v>9.0928919182083643</v>
      </c>
      <c r="G5277" s="193">
        <f t="shared" si="849"/>
        <v>9.4291323742956639</v>
      </c>
      <c r="H5277" s="193">
        <f t="shared" si="849"/>
        <v>9.7778064593457579</v>
      </c>
      <c r="I5277" s="193">
        <f t="shared" si="849"/>
        <v>10.139373948874606</v>
      </c>
      <c r="J5277" s="193">
        <f t="shared" si="849"/>
        <v>10.514311620154112</v>
      </c>
      <c r="K5277" s="193">
        <f>MAX(0,(F5277-'2031 forecast'!$C$10))</f>
        <v>3.3558919182083642</v>
      </c>
      <c r="L5277" s="193">
        <f>MAX(0,(G5277-'2031 forecast'!$C$10))</f>
        <v>3.6921323742956638</v>
      </c>
      <c r="M5277" s="193">
        <f>MAX(0,(H5277-'2031 forecast'!$C$10))</f>
        <v>4.0408064593457578</v>
      </c>
      <c r="N5277" s="193">
        <f>MAX(0,(I5277-'2031 forecast'!$C$10))</f>
        <v>4.4023739488746063</v>
      </c>
      <c r="O5277" s="193">
        <f>MAX(0,(J5277-'2031 forecast'!$C$10))</f>
        <v>4.7773116201541121</v>
      </c>
      <c r="P5277" s="175">
        <f t="shared" si="847"/>
        <v>10</v>
      </c>
      <c r="Q5277" s="175" t="str">
        <f t="shared" si="848"/>
        <v/>
      </c>
    </row>
    <row r="5278" spans="1:17" s="1" customFormat="1" x14ac:dyDescent="0.3">
      <c r="A5278" s="189">
        <f t="shared" si="846"/>
        <v>44050.749999987209</v>
      </c>
      <c r="B5278" s="190">
        <f t="shared" si="842"/>
        <v>44050</v>
      </c>
      <c r="C5278" s="1">
        <f t="shared" si="843"/>
        <v>18</v>
      </c>
      <c r="D5278" s="191">
        <v>6.181493610472069</v>
      </c>
      <c r="E5278" s="192">
        <f t="shared" si="844"/>
        <v>2.1464400207271231E-4</v>
      </c>
      <c r="F5278" s="193">
        <f t="shared" si="845"/>
        <v>9.2163756356161333</v>
      </c>
      <c r="G5278" s="193">
        <f t="shared" si="849"/>
        <v>9.5571823201194324</v>
      </c>
      <c r="H5278" s="193">
        <f t="shared" si="849"/>
        <v>9.9105914853368748</v>
      </c>
      <c r="I5278" s="193">
        <f t="shared" si="849"/>
        <v>10.277069150649448</v>
      </c>
      <c r="J5278" s="193">
        <f t="shared" si="849"/>
        <v>10.657098568082134</v>
      </c>
      <c r="K5278" s="193">
        <f>MAX(0,(F5278-'2031 forecast'!$C$10))</f>
        <v>3.4793756356161332</v>
      </c>
      <c r="L5278" s="193">
        <f>MAX(0,(G5278-'2031 forecast'!$C$10))</f>
        <v>3.8201823201194323</v>
      </c>
      <c r="M5278" s="193">
        <f>MAX(0,(H5278-'2031 forecast'!$C$10))</f>
        <v>4.1735914853368747</v>
      </c>
      <c r="N5278" s="193">
        <f>MAX(0,(I5278-'2031 forecast'!$C$10))</f>
        <v>4.5400691506494475</v>
      </c>
      <c r="O5278" s="193">
        <f>MAX(0,(J5278-'2031 forecast'!$C$10))</f>
        <v>4.9200985680821336</v>
      </c>
      <c r="P5278" s="175">
        <f t="shared" si="847"/>
        <v>11</v>
      </c>
      <c r="Q5278" s="175" t="str">
        <f t="shared" si="848"/>
        <v/>
      </c>
    </row>
    <row r="5279" spans="1:17" s="1" customFormat="1" x14ac:dyDescent="0.3">
      <c r="A5279" s="189">
        <f t="shared" si="846"/>
        <v>44050.791666653873</v>
      </c>
      <c r="B5279" s="190">
        <f t="shared" si="842"/>
        <v>44050</v>
      </c>
      <c r="C5279" s="1">
        <f t="shared" si="843"/>
        <v>19</v>
      </c>
      <c r="D5279" s="191">
        <v>6.0309091132620294</v>
      </c>
      <c r="E5279" s="192">
        <f t="shared" si="844"/>
        <v>2.0941515914767663E-4</v>
      </c>
      <c r="F5279" s="193">
        <f t="shared" si="845"/>
        <v>8.9918597857838254</v>
      </c>
      <c r="G5279" s="193">
        <f t="shared" si="849"/>
        <v>9.324364236803488</v>
      </c>
      <c r="H5279" s="193">
        <f t="shared" si="849"/>
        <v>9.6691641653530258</v>
      </c>
      <c r="I5279" s="193">
        <f t="shared" si="849"/>
        <v>10.026714238331554</v>
      </c>
      <c r="J5279" s="193">
        <f t="shared" si="849"/>
        <v>10.397485935485733</v>
      </c>
      <c r="K5279" s="193">
        <f>MAX(0,(F5279-'2031 forecast'!$C$10))</f>
        <v>3.2548597857838253</v>
      </c>
      <c r="L5279" s="193">
        <f>MAX(0,(G5279-'2031 forecast'!$C$10))</f>
        <v>3.5873642368034879</v>
      </c>
      <c r="M5279" s="193">
        <f>MAX(0,(H5279-'2031 forecast'!$C$10))</f>
        <v>3.9321641653530257</v>
      </c>
      <c r="N5279" s="193">
        <f>MAX(0,(I5279-'2031 forecast'!$C$10))</f>
        <v>4.2897142383315536</v>
      </c>
      <c r="O5279" s="193">
        <f>MAX(0,(J5279-'2031 forecast'!$C$10))</f>
        <v>4.6604859354857329</v>
      </c>
      <c r="P5279" s="175">
        <f t="shared" si="847"/>
        <v>12</v>
      </c>
      <c r="Q5279" s="175" t="str">
        <f t="shared" si="848"/>
        <v/>
      </c>
    </row>
    <row r="5280" spans="1:17" s="1" customFormat="1" x14ac:dyDescent="0.3">
      <c r="A5280" s="189">
        <f t="shared" si="846"/>
        <v>44050.833333320537</v>
      </c>
      <c r="B5280" s="190">
        <f t="shared" si="842"/>
        <v>44050</v>
      </c>
      <c r="C5280" s="1">
        <f t="shared" si="843"/>
        <v>20</v>
      </c>
      <c r="D5280" s="191">
        <v>5.6092725210739234</v>
      </c>
      <c r="E5280" s="192">
        <f t="shared" si="844"/>
        <v>1.9477439895757692E-4</v>
      </c>
      <c r="F5280" s="193">
        <f t="shared" si="845"/>
        <v>8.3632154062533726</v>
      </c>
      <c r="G5280" s="193">
        <f t="shared" si="849"/>
        <v>8.672473603518851</v>
      </c>
      <c r="H5280" s="193">
        <f t="shared" si="849"/>
        <v>8.9931676693982592</v>
      </c>
      <c r="I5280" s="193">
        <f t="shared" si="849"/>
        <v>9.3257204838414598</v>
      </c>
      <c r="J5280" s="193">
        <f t="shared" si="849"/>
        <v>9.6705705642158204</v>
      </c>
      <c r="K5280" s="193">
        <f>MAX(0,(F5280-'2031 forecast'!$C$10))</f>
        <v>2.6262154062533725</v>
      </c>
      <c r="L5280" s="193">
        <f>MAX(0,(G5280-'2031 forecast'!$C$10))</f>
        <v>2.9354736035188509</v>
      </c>
      <c r="M5280" s="193">
        <f>MAX(0,(H5280-'2031 forecast'!$C$10))</f>
        <v>3.2561676693982591</v>
      </c>
      <c r="N5280" s="193">
        <f>MAX(0,(I5280-'2031 forecast'!$C$10))</f>
        <v>3.5887204838414597</v>
      </c>
      <c r="O5280" s="193">
        <f>MAX(0,(J5280-'2031 forecast'!$C$10))</f>
        <v>3.9335705642158203</v>
      </c>
      <c r="P5280" s="175">
        <f t="shared" si="847"/>
        <v>13</v>
      </c>
      <c r="Q5280" s="175" t="str">
        <f t="shared" si="848"/>
        <v/>
      </c>
    </row>
    <row r="5281" spans="1:17" s="1" customFormat="1" x14ac:dyDescent="0.3">
      <c r="A5281" s="189">
        <f t="shared" si="846"/>
        <v>44050.874999987202</v>
      </c>
      <c r="B5281" s="190">
        <f t="shared" si="842"/>
        <v>44050</v>
      </c>
      <c r="C5281" s="1">
        <f t="shared" si="843"/>
        <v>21</v>
      </c>
      <c r="D5281" s="191">
        <v>5.3758665503983636</v>
      </c>
      <c r="E5281" s="192">
        <f t="shared" si="844"/>
        <v>1.8666969242377168E-4</v>
      </c>
      <c r="F5281" s="193">
        <f t="shared" si="845"/>
        <v>8.0152158390132975</v>
      </c>
      <c r="G5281" s="193">
        <f t="shared" si="849"/>
        <v>8.3116055743791399</v>
      </c>
      <c r="H5281" s="193">
        <f t="shared" si="849"/>
        <v>8.6189553234232967</v>
      </c>
      <c r="I5281" s="193">
        <f t="shared" si="849"/>
        <v>8.9376703697487265</v>
      </c>
      <c r="J5281" s="193">
        <f t="shared" si="849"/>
        <v>9.2681709836914017</v>
      </c>
      <c r="K5281" s="193">
        <f>MAX(0,(F5281-'2031 forecast'!$C$10))</f>
        <v>2.2782158390132974</v>
      </c>
      <c r="L5281" s="193">
        <f>MAX(0,(G5281-'2031 forecast'!$C$10))</f>
        <v>2.5746055743791398</v>
      </c>
      <c r="M5281" s="193">
        <f>MAX(0,(H5281-'2031 forecast'!$C$10))</f>
        <v>2.8819553234232966</v>
      </c>
      <c r="N5281" s="193">
        <f>MAX(0,(I5281-'2031 forecast'!$C$10))</f>
        <v>3.2006703697487264</v>
      </c>
      <c r="O5281" s="193">
        <f>MAX(0,(J5281-'2031 forecast'!$C$10))</f>
        <v>3.5311709836914016</v>
      </c>
      <c r="P5281" s="175">
        <f t="shared" si="847"/>
        <v>14</v>
      </c>
      <c r="Q5281" s="175" t="str">
        <f t="shared" si="848"/>
        <v/>
      </c>
    </row>
    <row r="5282" spans="1:17" s="1" customFormat="1" x14ac:dyDescent="0.3">
      <c r="A5282" s="189">
        <f t="shared" si="846"/>
        <v>44050.916666653866</v>
      </c>
      <c r="B5282" s="190">
        <f t="shared" si="842"/>
        <v>44050</v>
      </c>
      <c r="C5282" s="1">
        <f t="shared" si="843"/>
        <v>22</v>
      </c>
      <c r="D5282" s="191">
        <v>5.0370514316757777</v>
      </c>
      <c r="E5282" s="192">
        <f t="shared" si="844"/>
        <v>1.7490479584244154E-4</v>
      </c>
      <c r="F5282" s="193">
        <f t="shared" si="845"/>
        <v>7.510055176890611</v>
      </c>
      <c r="G5282" s="193">
        <f t="shared" si="849"/>
        <v>7.7877648869182696</v>
      </c>
      <c r="H5282" s="193">
        <f t="shared" si="849"/>
        <v>8.0757438534596435</v>
      </c>
      <c r="I5282" s="193">
        <f t="shared" si="849"/>
        <v>8.3743718170334702</v>
      </c>
      <c r="J5282" s="193">
        <f t="shared" si="849"/>
        <v>8.6840425603495071</v>
      </c>
      <c r="K5282" s="193">
        <f>MAX(0,(F5282-'2031 forecast'!$C$10))</f>
        <v>1.7730551768906109</v>
      </c>
      <c r="L5282" s="193">
        <f>MAX(0,(G5282-'2031 forecast'!$C$10))</f>
        <v>2.0507648869182695</v>
      </c>
      <c r="M5282" s="193">
        <f>MAX(0,(H5282-'2031 forecast'!$C$10))</f>
        <v>2.3387438534596434</v>
      </c>
      <c r="N5282" s="193">
        <f>MAX(0,(I5282-'2031 forecast'!$C$10))</f>
        <v>2.6373718170334701</v>
      </c>
      <c r="O5282" s="193">
        <f>MAX(0,(J5282-'2031 forecast'!$C$10))</f>
        <v>2.947042560349507</v>
      </c>
      <c r="P5282" s="175">
        <f t="shared" si="847"/>
        <v>15</v>
      </c>
      <c r="Q5282" s="175" t="str">
        <f t="shared" si="848"/>
        <v/>
      </c>
    </row>
    <row r="5283" spans="1:17" s="1" customFormat="1" x14ac:dyDescent="0.3">
      <c r="A5283" s="189">
        <f t="shared" si="846"/>
        <v>44050.95833332053</v>
      </c>
      <c r="B5283" s="190">
        <f t="shared" si="842"/>
        <v>44050</v>
      </c>
      <c r="C5283" s="1">
        <f t="shared" si="843"/>
        <v>23</v>
      </c>
      <c r="D5283" s="191">
        <v>4.4949472417196406</v>
      </c>
      <c r="E5283" s="192">
        <f t="shared" si="844"/>
        <v>1.5608096131231332E-4</v>
      </c>
      <c r="F5283" s="193">
        <f t="shared" si="845"/>
        <v>6.7017981174943131</v>
      </c>
      <c r="G5283" s="193">
        <f t="shared" si="849"/>
        <v>6.949619786980878</v>
      </c>
      <c r="H5283" s="193">
        <f t="shared" si="849"/>
        <v>7.2066055015177994</v>
      </c>
      <c r="I5283" s="193">
        <f t="shared" si="849"/>
        <v>7.4730941326890621</v>
      </c>
      <c r="J5283" s="193">
        <f t="shared" si="849"/>
        <v>7.7494370830024764</v>
      </c>
      <c r="K5283" s="193">
        <f>MAX(0,(F5283-'2031 forecast'!$C$10))</f>
        <v>0.96479811749431299</v>
      </c>
      <c r="L5283" s="193">
        <f>MAX(0,(G5283-'2031 forecast'!$C$10))</f>
        <v>1.2126197869808779</v>
      </c>
      <c r="M5283" s="193">
        <f>MAX(0,(H5283-'2031 forecast'!$C$10))</f>
        <v>1.4696055015177993</v>
      </c>
      <c r="N5283" s="193">
        <f>MAX(0,(I5283-'2031 forecast'!$C$10))</f>
        <v>1.736094132689062</v>
      </c>
      <c r="O5283" s="193">
        <f>MAX(0,(J5283-'2031 forecast'!$C$10))</f>
        <v>2.0124370830024763</v>
      </c>
      <c r="P5283" s="175">
        <f t="shared" si="847"/>
        <v>16</v>
      </c>
      <c r="Q5283" s="175">
        <f t="shared" si="848"/>
        <v>16</v>
      </c>
    </row>
    <row r="5284" spans="1:17" s="1" customFormat="1" x14ac:dyDescent="0.3">
      <c r="A5284" s="189">
        <f t="shared" si="846"/>
        <v>44050.999999987194</v>
      </c>
      <c r="B5284" s="190">
        <f t="shared" si="842"/>
        <v>44050</v>
      </c>
      <c r="C5284" s="1">
        <f t="shared" si="843"/>
        <v>0</v>
      </c>
      <c r="D5284" s="191">
        <v>3.7194370810879436</v>
      </c>
      <c r="E5284" s="192">
        <f t="shared" si="844"/>
        <v>1.2915242024837985E-4</v>
      </c>
      <c r="F5284" s="193">
        <f t="shared" si="845"/>
        <v>5.5455414908579401</v>
      </c>
      <c r="G5284" s="193">
        <f t="shared" si="849"/>
        <v>5.7506066579037745</v>
      </c>
      <c r="H5284" s="193">
        <f t="shared" si="849"/>
        <v>5.9632548036009929</v>
      </c>
      <c r="I5284" s="193">
        <f t="shared" si="849"/>
        <v>6.1837663342519198</v>
      </c>
      <c r="J5284" s="193">
        <f t="shared" si="849"/>
        <v>6.4124320251310261</v>
      </c>
      <c r="K5284" s="193">
        <f>MAX(0,(F5284-'2031 forecast'!$C$10))</f>
        <v>0</v>
      </c>
      <c r="L5284" s="193">
        <f>MAX(0,(G5284-'2031 forecast'!$C$10))</f>
        <v>1.3606657903774355E-2</v>
      </c>
      <c r="M5284" s="193">
        <f>MAX(0,(H5284-'2031 forecast'!$C$10))</f>
        <v>0.22625480360099282</v>
      </c>
      <c r="N5284" s="193">
        <f>MAX(0,(I5284-'2031 forecast'!$C$10))</f>
        <v>0.44676633425191969</v>
      </c>
      <c r="O5284" s="193">
        <f>MAX(0,(J5284-'2031 forecast'!$C$10))</f>
        <v>0.67543202513102596</v>
      </c>
      <c r="P5284" s="175" t="str">
        <f t="shared" si="847"/>
        <v/>
      </c>
      <c r="Q5284" s="175" t="str">
        <f t="shared" si="848"/>
        <v/>
      </c>
    </row>
    <row r="5285" spans="1:17" s="1" customFormat="1" x14ac:dyDescent="0.3">
      <c r="A5285" s="189">
        <f t="shared" si="846"/>
        <v>44051.041666653859</v>
      </c>
      <c r="B5285" s="190">
        <f t="shared" si="842"/>
        <v>44051</v>
      </c>
      <c r="C5285" s="1">
        <f t="shared" si="843"/>
        <v>1</v>
      </c>
      <c r="D5285" s="191">
        <v>3.8022585545534646</v>
      </c>
      <c r="E5285" s="192">
        <f t="shared" si="844"/>
        <v>1.3202828385714945E-4</v>
      </c>
      <c r="F5285" s="193">
        <f t="shared" si="845"/>
        <v>5.6690252082657082</v>
      </c>
      <c r="G5285" s="193">
        <f t="shared" ref="G5285:J5304" si="850">$E5285*G$2</f>
        <v>5.878656603727543</v>
      </c>
      <c r="H5285" s="193">
        <f t="shared" si="850"/>
        <v>6.0960398295921081</v>
      </c>
      <c r="I5285" s="193">
        <f t="shared" si="850"/>
        <v>6.321461536026761</v>
      </c>
      <c r="J5285" s="193">
        <f t="shared" si="850"/>
        <v>6.5552189730590458</v>
      </c>
      <c r="K5285" s="193">
        <f>MAX(0,(F5285-'2031 forecast'!$C$10))</f>
        <v>0</v>
      </c>
      <c r="L5285" s="193">
        <f>MAX(0,(G5285-'2031 forecast'!$C$10))</f>
        <v>0.14165660372754285</v>
      </c>
      <c r="M5285" s="193">
        <f>MAX(0,(H5285-'2031 forecast'!$C$10))</f>
        <v>0.35903982959210801</v>
      </c>
      <c r="N5285" s="193">
        <f>MAX(0,(I5285-'2031 forecast'!$C$10))</f>
        <v>0.58446153602676088</v>
      </c>
      <c r="O5285" s="193">
        <f>MAX(0,(J5285-'2031 forecast'!$C$10))</f>
        <v>0.81821897305904567</v>
      </c>
      <c r="P5285" s="175" t="str">
        <f t="shared" si="847"/>
        <v/>
      </c>
      <c r="Q5285" s="175" t="str">
        <f t="shared" si="848"/>
        <v/>
      </c>
    </row>
    <row r="5286" spans="1:17" s="1" customFormat="1" x14ac:dyDescent="0.3">
      <c r="A5286" s="189">
        <f t="shared" si="846"/>
        <v>44051.083333320523</v>
      </c>
      <c r="B5286" s="190">
        <f t="shared" si="842"/>
        <v>44051</v>
      </c>
      <c r="C5286" s="1">
        <f t="shared" si="843"/>
        <v>2</v>
      </c>
      <c r="D5286" s="191">
        <v>3.5387356844358973</v>
      </c>
      <c r="E5286" s="192">
        <f t="shared" si="844"/>
        <v>1.2287780873833709E-4</v>
      </c>
      <c r="F5286" s="193">
        <f t="shared" si="845"/>
        <v>5.276122471059173</v>
      </c>
      <c r="G5286" s="193">
        <f t="shared" si="850"/>
        <v>5.471224957924643</v>
      </c>
      <c r="H5286" s="193">
        <f t="shared" si="850"/>
        <v>5.6735420196203767</v>
      </c>
      <c r="I5286" s="193">
        <f t="shared" si="850"/>
        <v>5.8833404394704498</v>
      </c>
      <c r="J5286" s="193">
        <f t="shared" si="850"/>
        <v>6.100896866015348</v>
      </c>
      <c r="K5286" s="193">
        <f>MAX(0,(F5286-'2031 forecast'!$C$10))</f>
        <v>0</v>
      </c>
      <c r="L5286" s="193">
        <f>MAX(0,(G5286-'2031 forecast'!$C$10))</f>
        <v>0</v>
      </c>
      <c r="M5286" s="193">
        <f>MAX(0,(H5286-'2031 forecast'!$C$10))</f>
        <v>0</v>
      </c>
      <c r="N5286" s="193">
        <f>MAX(0,(I5286-'2031 forecast'!$C$10))</f>
        <v>0.14634043947044972</v>
      </c>
      <c r="O5286" s="193">
        <f>MAX(0,(J5286-'2031 forecast'!$C$10))</f>
        <v>0.36389686601534788</v>
      </c>
      <c r="P5286" s="175" t="str">
        <f t="shared" si="847"/>
        <v/>
      </c>
      <c r="Q5286" s="175" t="str">
        <f t="shared" si="848"/>
        <v/>
      </c>
    </row>
    <row r="5287" spans="1:17" s="1" customFormat="1" x14ac:dyDescent="0.3">
      <c r="A5287" s="189">
        <f t="shared" si="846"/>
        <v>44051.124999987187</v>
      </c>
      <c r="B5287" s="190">
        <f t="shared" si="842"/>
        <v>44051</v>
      </c>
      <c r="C5287" s="1">
        <f t="shared" si="843"/>
        <v>3</v>
      </c>
      <c r="D5287" s="191">
        <v>3.4333265363888708</v>
      </c>
      <c r="E5287" s="192">
        <f t="shared" si="844"/>
        <v>1.1921761869081217E-4</v>
      </c>
      <c r="F5287" s="193">
        <f t="shared" si="845"/>
        <v>5.1189613761765598</v>
      </c>
      <c r="G5287" s="193">
        <f t="shared" si="850"/>
        <v>5.3082522996034847</v>
      </c>
      <c r="H5287" s="193">
        <f t="shared" si="850"/>
        <v>5.5045428956316851</v>
      </c>
      <c r="I5287" s="193">
        <f t="shared" si="850"/>
        <v>5.7080920008479259</v>
      </c>
      <c r="J5287" s="193">
        <f t="shared" si="850"/>
        <v>5.9191680231978703</v>
      </c>
      <c r="K5287" s="193">
        <f>MAX(0,(F5287-'2031 forecast'!$C$10))</f>
        <v>0</v>
      </c>
      <c r="L5287" s="193">
        <f>MAX(0,(G5287-'2031 forecast'!$C$10))</f>
        <v>0</v>
      </c>
      <c r="M5287" s="193">
        <f>MAX(0,(H5287-'2031 forecast'!$C$10))</f>
        <v>0</v>
      </c>
      <c r="N5287" s="193">
        <f>MAX(0,(I5287-'2031 forecast'!$C$10))</f>
        <v>0</v>
      </c>
      <c r="O5287" s="193">
        <f>MAX(0,(J5287-'2031 forecast'!$C$10))</f>
        <v>0.18216802319787018</v>
      </c>
      <c r="P5287" s="175" t="str">
        <f t="shared" si="847"/>
        <v/>
      </c>
      <c r="Q5287" s="175" t="str">
        <f t="shared" si="848"/>
        <v/>
      </c>
    </row>
    <row r="5288" spans="1:17" s="1" customFormat="1" x14ac:dyDescent="0.3">
      <c r="A5288" s="189">
        <f t="shared" si="846"/>
        <v>44051.166666653851</v>
      </c>
      <c r="B5288" s="190">
        <f t="shared" si="842"/>
        <v>44051</v>
      </c>
      <c r="C5288" s="1">
        <f t="shared" si="843"/>
        <v>4</v>
      </c>
      <c r="D5288" s="191">
        <v>3.31285893862084</v>
      </c>
      <c r="E5288" s="192">
        <f t="shared" si="844"/>
        <v>1.1503454435078367E-4</v>
      </c>
      <c r="F5288" s="193">
        <f t="shared" si="845"/>
        <v>4.9393486963107156</v>
      </c>
      <c r="G5288" s="193">
        <f t="shared" si="850"/>
        <v>5.1219978329507301</v>
      </c>
      <c r="H5288" s="193">
        <f t="shared" si="850"/>
        <v>5.3114010396446085</v>
      </c>
      <c r="I5288" s="193">
        <f t="shared" si="850"/>
        <v>5.5078080709936126</v>
      </c>
      <c r="J5288" s="193">
        <f t="shared" si="850"/>
        <v>5.7114779171207521</v>
      </c>
      <c r="K5288" s="193">
        <f>MAX(0,(F5288-'2031 forecast'!$C$10))</f>
        <v>0</v>
      </c>
      <c r="L5288" s="193">
        <f>MAX(0,(G5288-'2031 forecast'!$C$10))</f>
        <v>0</v>
      </c>
      <c r="M5288" s="193">
        <f>MAX(0,(H5288-'2031 forecast'!$C$10))</f>
        <v>0</v>
      </c>
      <c r="N5288" s="193">
        <f>MAX(0,(I5288-'2031 forecast'!$C$10))</f>
        <v>0</v>
      </c>
      <c r="O5288" s="193">
        <f>MAX(0,(J5288-'2031 forecast'!$C$10))</f>
        <v>0</v>
      </c>
      <c r="P5288" s="175" t="str">
        <f t="shared" si="847"/>
        <v/>
      </c>
      <c r="Q5288" s="175" t="str">
        <f t="shared" si="848"/>
        <v/>
      </c>
    </row>
    <row r="5289" spans="1:17" s="1" customFormat="1" x14ac:dyDescent="0.3">
      <c r="A5289" s="189">
        <f t="shared" si="846"/>
        <v>44051.208333320516</v>
      </c>
      <c r="B5289" s="190">
        <f t="shared" si="842"/>
        <v>44051</v>
      </c>
      <c r="C5289" s="1">
        <f t="shared" si="843"/>
        <v>5</v>
      </c>
      <c r="D5289" s="191">
        <v>3.2902712640393346</v>
      </c>
      <c r="E5289" s="192">
        <f t="shared" si="844"/>
        <v>1.1425021791202833E-4</v>
      </c>
      <c r="F5289" s="193">
        <f t="shared" si="845"/>
        <v>4.9056713188358705</v>
      </c>
      <c r="G5289" s="193">
        <f t="shared" si="850"/>
        <v>5.0870751204533393</v>
      </c>
      <c r="H5289" s="193">
        <f t="shared" si="850"/>
        <v>5.2751869416470321</v>
      </c>
      <c r="I5289" s="193">
        <f t="shared" si="850"/>
        <v>5.4702548341459298</v>
      </c>
      <c r="J5289" s="193">
        <f t="shared" si="850"/>
        <v>5.6725360222312924</v>
      </c>
      <c r="K5289" s="193">
        <f>MAX(0,(F5289-'2031 forecast'!$C$10))</f>
        <v>0</v>
      </c>
      <c r="L5289" s="193">
        <f>MAX(0,(G5289-'2031 forecast'!$C$10))</f>
        <v>0</v>
      </c>
      <c r="M5289" s="193">
        <f>MAX(0,(H5289-'2031 forecast'!$C$10))</f>
        <v>0</v>
      </c>
      <c r="N5289" s="193">
        <f>MAX(0,(I5289-'2031 forecast'!$C$10))</f>
        <v>0</v>
      </c>
      <c r="O5289" s="193">
        <f>MAX(0,(J5289-'2031 forecast'!$C$10))</f>
        <v>0</v>
      </c>
      <c r="P5289" s="175" t="str">
        <f t="shared" si="847"/>
        <v/>
      </c>
      <c r="Q5289" s="175" t="str">
        <f t="shared" si="848"/>
        <v/>
      </c>
    </row>
    <row r="5290" spans="1:17" s="1" customFormat="1" x14ac:dyDescent="0.3">
      <c r="A5290" s="189">
        <f t="shared" si="846"/>
        <v>44051.24999998718</v>
      </c>
      <c r="B5290" s="190">
        <f t="shared" si="842"/>
        <v>44051</v>
      </c>
      <c r="C5290" s="1">
        <f t="shared" si="843"/>
        <v>6</v>
      </c>
      <c r="D5290" s="191">
        <v>3.3730927375048561</v>
      </c>
      <c r="E5290" s="192">
        <f t="shared" si="844"/>
        <v>1.1712608152079794E-4</v>
      </c>
      <c r="F5290" s="193">
        <f t="shared" si="845"/>
        <v>5.0291550362436386</v>
      </c>
      <c r="G5290" s="193">
        <f t="shared" si="850"/>
        <v>5.2151250662771078</v>
      </c>
      <c r="H5290" s="193">
        <f t="shared" si="850"/>
        <v>5.4079719676381481</v>
      </c>
      <c r="I5290" s="193">
        <f t="shared" si="850"/>
        <v>5.6079500359207701</v>
      </c>
      <c r="J5290" s="193">
        <f t="shared" si="850"/>
        <v>5.8153229701593121</v>
      </c>
      <c r="K5290" s="193">
        <f>MAX(0,(F5290-'2031 forecast'!$C$10))</f>
        <v>0</v>
      </c>
      <c r="L5290" s="193">
        <f>MAX(0,(G5290-'2031 forecast'!$C$10))</f>
        <v>0</v>
      </c>
      <c r="M5290" s="193">
        <f>MAX(0,(H5290-'2031 forecast'!$C$10))</f>
        <v>0</v>
      </c>
      <c r="N5290" s="193">
        <f>MAX(0,(I5290-'2031 forecast'!$C$10))</f>
        <v>0</v>
      </c>
      <c r="O5290" s="193">
        <f>MAX(0,(J5290-'2031 forecast'!$C$10))</f>
        <v>7.8322970159312E-2</v>
      </c>
      <c r="P5290" s="175" t="str">
        <f t="shared" si="847"/>
        <v/>
      </c>
      <c r="Q5290" s="175" t="str">
        <f t="shared" si="848"/>
        <v/>
      </c>
    </row>
    <row r="5291" spans="1:17" s="1" customFormat="1" x14ac:dyDescent="0.3">
      <c r="A5291" s="189">
        <f t="shared" si="846"/>
        <v>44051.291666653844</v>
      </c>
      <c r="B5291" s="190">
        <f t="shared" si="842"/>
        <v>44051</v>
      </c>
      <c r="C5291" s="1">
        <f t="shared" si="843"/>
        <v>7</v>
      </c>
      <c r="D5291" s="191">
        <v>3.6290863827619204</v>
      </c>
      <c r="E5291" s="192">
        <f t="shared" si="844"/>
        <v>1.2601511449335847E-4</v>
      </c>
      <c r="F5291" s="193">
        <f t="shared" si="845"/>
        <v>5.4108319809585561</v>
      </c>
      <c r="G5291" s="193">
        <f t="shared" si="850"/>
        <v>5.6109158079142087</v>
      </c>
      <c r="H5291" s="193">
        <f t="shared" si="850"/>
        <v>5.8183984116106844</v>
      </c>
      <c r="I5291" s="193">
        <f t="shared" si="850"/>
        <v>6.0335533868611853</v>
      </c>
      <c r="J5291" s="193">
        <f t="shared" si="850"/>
        <v>6.256664445573187</v>
      </c>
      <c r="K5291" s="193">
        <f>MAX(0,(F5291-'2031 forecast'!$C$10))</f>
        <v>0</v>
      </c>
      <c r="L5291" s="193">
        <f>MAX(0,(G5291-'2031 forecast'!$C$10))</f>
        <v>0</v>
      </c>
      <c r="M5291" s="193">
        <f>MAX(0,(H5291-'2031 forecast'!$C$10))</f>
        <v>8.1398411610684285E-2</v>
      </c>
      <c r="N5291" s="193">
        <f>MAX(0,(I5291-'2031 forecast'!$C$10))</f>
        <v>0.29655338686118515</v>
      </c>
      <c r="O5291" s="193">
        <f>MAX(0,(J5291-'2031 forecast'!$C$10))</f>
        <v>0.51966444557318692</v>
      </c>
      <c r="P5291" s="175" t="str">
        <f t="shared" si="847"/>
        <v/>
      </c>
      <c r="Q5291" s="175" t="str">
        <f t="shared" si="848"/>
        <v/>
      </c>
    </row>
    <row r="5292" spans="1:17" s="1" customFormat="1" x14ac:dyDescent="0.3">
      <c r="A5292" s="189">
        <f t="shared" si="846"/>
        <v>44051.333333320508</v>
      </c>
      <c r="B5292" s="190">
        <f t="shared" si="842"/>
        <v>44051</v>
      </c>
      <c r="C5292" s="1">
        <f t="shared" si="843"/>
        <v>8</v>
      </c>
      <c r="D5292" s="191">
        <v>4.2389535964625757</v>
      </c>
      <c r="E5292" s="192">
        <f t="shared" si="844"/>
        <v>1.4719192833975277E-4</v>
      </c>
      <c r="F5292" s="193">
        <f t="shared" si="845"/>
        <v>6.3201211727793947</v>
      </c>
      <c r="G5292" s="193">
        <f t="shared" si="850"/>
        <v>6.5538290453437771</v>
      </c>
      <c r="H5292" s="193">
        <f t="shared" si="850"/>
        <v>6.7961790575452623</v>
      </c>
      <c r="I5292" s="193">
        <f t="shared" si="850"/>
        <v>7.047490781748647</v>
      </c>
      <c r="J5292" s="193">
        <f t="shared" si="850"/>
        <v>7.3080956075886006</v>
      </c>
      <c r="K5292" s="193">
        <f>MAX(0,(F5292-'2031 forecast'!$C$10))</f>
        <v>0.58312117277939457</v>
      </c>
      <c r="L5292" s="193">
        <f>MAX(0,(G5292-'2031 forecast'!$C$10))</f>
        <v>0.81682904534377698</v>
      </c>
      <c r="M5292" s="193">
        <f>MAX(0,(H5292-'2031 forecast'!$C$10))</f>
        <v>1.0591790575452622</v>
      </c>
      <c r="N5292" s="193">
        <f>MAX(0,(I5292-'2031 forecast'!$C$10))</f>
        <v>1.3104907817486469</v>
      </c>
      <c r="O5292" s="193">
        <f>MAX(0,(J5292-'2031 forecast'!$C$10))</f>
        <v>1.5710956075886005</v>
      </c>
      <c r="P5292" s="175">
        <f t="shared" si="847"/>
        <v>1</v>
      </c>
      <c r="Q5292" s="175" t="str">
        <f t="shared" si="848"/>
        <v/>
      </c>
    </row>
    <row r="5293" spans="1:17" s="1" customFormat="1" x14ac:dyDescent="0.3">
      <c r="A5293" s="189">
        <f t="shared" si="846"/>
        <v>44051.374999987172</v>
      </c>
      <c r="B5293" s="190">
        <f t="shared" si="842"/>
        <v>44051</v>
      </c>
      <c r="C5293" s="1">
        <f t="shared" si="843"/>
        <v>9</v>
      </c>
      <c r="D5293" s="191">
        <v>4.6982363129531919</v>
      </c>
      <c r="E5293" s="192">
        <f t="shared" si="844"/>
        <v>1.631398992611114E-4</v>
      </c>
      <c r="F5293" s="193">
        <f t="shared" si="845"/>
        <v>7.0048945147679245</v>
      </c>
      <c r="G5293" s="193">
        <f t="shared" si="850"/>
        <v>7.2639241994574002</v>
      </c>
      <c r="H5293" s="193">
        <f t="shared" si="850"/>
        <v>7.5325323834959912</v>
      </c>
      <c r="I5293" s="193">
        <f t="shared" si="850"/>
        <v>7.8110732643182157</v>
      </c>
      <c r="J5293" s="193">
        <f t="shared" si="850"/>
        <v>8.0999141370076124</v>
      </c>
      <c r="K5293" s="193">
        <f>MAX(0,(F5293-'2031 forecast'!$C$10))</f>
        <v>1.2678945147679244</v>
      </c>
      <c r="L5293" s="193">
        <f>MAX(0,(G5293-'2031 forecast'!$C$10))</f>
        <v>1.5269241994574001</v>
      </c>
      <c r="M5293" s="193">
        <f>MAX(0,(H5293-'2031 forecast'!$C$10))</f>
        <v>1.7955323834959911</v>
      </c>
      <c r="N5293" s="193">
        <f>MAX(0,(I5293-'2031 forecast'!$C$10))</f>
        <v>2.0740732643182156</v>
      </c>
      <c r="O5293" s="193">
        <f>MAX(0,(J5293-'2031 forecast'!$C$10))</f>
        <v>2.3629141370076123</v>
      </c>
      <c r="P5293" s="175">
        <f t="shared" si="847"/>
        <v>2</v>
      </c>
      <c r="Q5293" s="175" t="str">
        <f t="shared" si="848"/>
        <v/>
      </c>
    </row>
    <row r="5294" spans="1:17" s="1" customFormat="1" x14ac:dyDescent="0.3">
      <c r="A5294" s="189">
        <f t="shared" si="846"/>
        <v>44051.416666653837</v>
      </c>
      <c r="B5294" s="190">
        <f t="shared" si="842"/>
        <v>44051</v>
      </c>
      <c r="C5294" s="1">
        <f t="shared" si="843"/>
        <v>10</v>
      </c>
      <c r="D5294" s="191">
        <v>5.2553989526303333</v>
      </c>
      <c r="E5294" s="192">
        <f t="shared" si="844"/>
        <v>1.8248661808374319E-4</v>
      </c>
      <c r="F5294" s="193">
        <f t="shared" si="845"/>
        <v>7.8356031591474533</v>
      </c>
      <c r="G5294" s="193">
        <f t="shared" si="850"/>
        <v>8.1253511077263862</v>
      </c>
      <c r="H5294" s="193">
        <f t="shared" si="850"/>
        <v>8.4258134674362211</v>
      </c>
      <c r="I5294" s="193">
        <f t="shared" si="850"/>
        <v>8.7373864398944132</v>
      </c>
      <c r="J5294" s="193">
        <f t="shared" si="850"/>
        <v>9.0604808776142836</v>
      </c>
      <c r="K5294" s="193">
        <f>MAX(0,(F5294-'2031 forecast'!$C$10))</f>
        <v>2.0986031591474532</v>
      </c>
      <c r="L5294" s="193">
        <f>MAX(0,(G5294-'2031 forecast'!$C$10))</f>
        <v>2.3883511077263861</v>
      </c>
      <c r="M5294" s="193">
        <f>MAX(0,(H5294-'2031 forecast'!$C$10))</f>
        <v>2.688813467436221</v>
      </c>
      <c r="N5294" s="193">
        <f>MAX(0,(I5294-'2031 forecast'!$C$10))</f>
        <v>3.0003864398944131</v>
      </c>
      <c r="O5294" s="193">
        <f>MAX(0,(J5294-'2031 forecast'!$C$10))</f>
        <v>3.3234808776142835</v>
      </c>
      <c r="P5294" s="175">
        <f t="shared" si="847"/>
        <v>3</v>
      </c>
      <c r="Q5294" s="175" t="str">
        <f t="shared" si="848"/>
        <v/>
      </c>
    </row>
    <row r="5295" spans="1:17" s="1" customFormat="1" x14ac:dyDescent="0.3">
      <c r="A5295" s="189">
        <f t="shared" si="846"/>
        <v>44051.458333320501</v>
      </c>
      <c r="B5295" s="190">
        <f t="shared" si="842"/>
        <v>44051</v>
      </c>
      <c r="C5295" s="1">
        <f t="shared" si="843"/>
        <v>11</v>
      </c>
      <c r="D5295" s="191">
        <v>5.7975031425864705</v>
      </c>
      <c r="E5295" s="192">
        <f t="shared" si="844"/>
        <v>2.0131045261387144E-4</v>
      </c>
      <c r="F5295" s="193">
        <f t="shared" si="845"/>
        <v>8.6438602185437539</v>
      </c>
      <c r="G5295" s="193">
        <f t="shared" si="850"/>
        <v>8.9634962076637787</v>
      </c>
      <c r="H5295" s="193">
        <f t="shared" si="850"/>
        <v>9.2949518193780651</v>
      </c>
      <c r="I5295" s="193">
        <f t="shared" si="850"/>
        <v>9.638664124238824</v>
      </c>
      <c r="J5295" s="193">
        <f t="shared" si="850"/>
        <v>9.9950863549613178</v>
      </c>
      <c r="K5295" s="193">
        <f>MAX(0,(F5295-'2031 forecast'!$C$10))</f>
        <v>2.9068602185437538</v>
      </c>
      <c r="L5295" s="193">
        <f>MAX(0,(G5295-'2031 forecast'!$C$10))</f>
        <v>3.2264962076637786</v>
      </c>
      <c r="M5295" s="193">
        <f>MAX(0,(H5295-'2031 forecast'!$C$10))</f>
        <v>3.557951819378065</v>
      </c>
      <c r="N5295" s="193">
        <f>MAX(0,(I5295-'2031 forecast'!$C$10))</f>
        <v>3.9016641242388239</v>
      </c>
      <c r="O5295" s="193">
        <f>MAX(0,(J5295-'2031 forecast'!$C$10))</f>
        <v>4.2580863549613177</v>
      </c>
      <c r="P5295" s="175">
        <f t="shared" si="847"/>
        <v>4</v>
      </c>
      <c r="Q5295" s="175" t="str">
        <f t="shared" si="848"/>
        <v/>
      </c>
    </row>
    <row r="5296" spans="1:17" s="1" customFormat="1" x14ac:dyDescent="0.3">
      <c r="A5296" s="189">
        <f t="shared" si="846"/>
        <v>44051.499999987165</v>
      </c>
      <c r="B5296" s="190">
        <f t="shared" si="842"/>
        <v>44051</v>
      </c>
      <c r="C5296" s="1">
        <f t="shared" si="843"/>
        <v>12</v>
      </c>
      <c r="D5296" s="191">
        <v>5.8426784917494823</v>
      </c>
      <c r="E5296" s="192">
        <f t="shared" si="844"/>
        <v>2.0287910549138212E-4</v>
      </c>
      <c r="F5296" s="193">
        <f t="shared" si="845"/>
        <v>8.7112149734934441</v>
      </c>
      <c r="G5296" s="193">
        <f t="shared" si="850"/>
        <v>9.0333416326585603</v>
      </c>
      <c r="H5296" s="193">
        <f t="shared" si="850"/>
        <v>9.3673800153732198</v>
      </c>
      <c r="I5296" s="193">
        <f t="shared" si="850"/>
        <v>9.7137705979341895</v>
      </c>
      <c r="J5296" s="193">
        <f t="shared" si="850"/>
        <v>10.072970144740236</v>
      </c>
      <c r="K5296" s="193">
        <f>MAX(0,(F5296-'2031 forecast'!$C$10))</f>
        <v>2.974214973493444</v>
      </c>
      <c r="L5296" s="193">
        <f>MAX(0,(G5296-'2031 forecast'!$C$10))</f>
        <v>3.2963416326585602</v>
      </c>
      <c r="M5296" s="193">
        <f>MAX(0,(H5296-'2031 forecast'!$C$10))</f>
        <v>3.6303800153732197</v>
      </c>
      <c r="N5296" s="193">
        <f>MAX(0,(I5296-'2031 forecast'!$C$10))</f>
        <v>3.9767705979341894</v>
      </c>
      <c r="O5296" s="193">
        <f>MAX(0,(J5296-'2031 forecast'!$C$10))</f>
        <v>4.3359701447402355</v>
      </c>
      <c r="P5296" s="175">
        <f t="shared" si="847"/>
        <v>5</v>
      </c>
      <c r="Q5296" s="175" t="str">
        <f t="shared" si="848"/>
        <v/>
      </c>
    </row>
    <row r="5297" spans="1:17" s="1" customFormat="1" x14ac:dyDescent="0.3">
      <c r="A5297" s="189">
        <f t="shared" si="846"/>
        <v>44051.541666653829</v>
      </c>
      <c r="B5297" s="190">
        <f t="shared" si="842"/>
        <v>44051</v>
      </c>
      <c r="C5297" s="1">
        <f t="shared" si="843"/>
        <v>13</v>
      </c>
      <c r="D5297" s="191">
        <v>6.181493610472069</v>
      </c>
      <c r="E5297" s="192">
        <f t="shared" si="844"/>
        <v>2.1464400207271231E-4</v>
      </c>
      <c r="F5297" s="193">
        <f t="shared" si="845"/>
        <v>9.2163756356161333</v>
      </c>
      <c r="G5297" s="193">
        <f t="shared" si="850"/>
        <v>9.5571823201194324</v>
      </c>
      <c r="H5297" s="193">
        <f t="shared" si="850"/>
        <v>9.9105914853368748</v>
      </c>
      <c r="I5297" s="193">
        <f t="shared" si="850"/>
        <v>10.277069150649448</v>
      </c>
      <c r="J5297" s="193">
        <f t="shared" si="850"/>
        <v>10.657098568082134</v>
      </c>
      <c r="K5297" s="193">
        <f>MAX(0,(F5297-'2031 forecast'!$C$10))</f>
        <v>3.4793756356161332</v>
      </c>
      <c r="L5297" s="193">
        <f>MAX(0,(G5297-'2031 forecast'!$C$10))</f>
        <v>3.8201823201194323</v>
      </c>
      <c r="M5297" s="193">
        <f>MAX(0,(H5297-'2031 forecast'!$C$10))</f>
        <v>4.1735914853368747</v>
      </c>
      <c r="N5297" s="193">
        <f>MAX(0,(I5297-'2031 forecast'!$C$10))</f>
        <v>4.5400691506494475</v>
      </c>
      <c r="O5297" s="193">
        <f>MAX(0,(J5297-'2031 forecast'!$C$10))</f>
        <v>4.9200985680821336</v>
      </c>
      <c r="P5297" s="175">
        <f t="shared" si="847"/>
        <v>6</v>
      </c>
      <c r="Q5297" s="175" t="str">
        <f t="shared" si="848"/>
        <v/>
      </c>
    </row>
    <row r="5298" spans="1:17" s="1" customFormat="1" x14ac:dyDescent="0.3">
      <c r="A5298" s="189">
        <f t="shared" si="846"/>
        <v>44051.583333320494</v>
      </c>
      <c r="B5298" s="190">
        <f t="shared" si="842"/>
        <v>44051</v>
      </c>
      <c r="C5298" s="1">
        <f t="shared" si="843"/>
        <v>14</v>
      </c>
      <c r="D5298" s="191">
        <v>6.4299580308686322</v>
      </c>
      <c r="E5298" s="192">
        <f t="shared" si="844"/>
        <v>2.232715928990211E-4</v>
      </c>
      <c r="F5298" s="193">
        <f t="shared" si="845"/>
        <v>9.5868267878394366</v>
      </c>
      <c r="G5298" s="193">
        <f t="shared" si="850"/>
        <v>9.9413321575907379</v>
      </c>
      <c r="H5298" s="193">
        <f t="shared" si="850"/>
        <v>10.30894656331022</v>
      </c>
      <c r="I5298" s="193">
        <f t="shared" si="850"/>
        <v>10.690154755973969</v>
      </c>
      <c r="J5298" s="193">
        <f t="shared" si="850"/>
        <v>11.085459411866191</v>
      </c>
      <c r="K5298" s="193">
        <f>MAX(0,(F5298-'2031 forecast'!$C$10))</f>
        <v>3.8498267878394365</v>
      </c>
      <c r="L5298" s="193">
        <f>MAX(0,(G5298-'2031 forecast'!$C$10))</f>
        <v>4.2043321575907378</v>
      </c>
      <c r="M5298" s="193">
        <f>MAX(0,(H5298-'2031 forecast'!$C$10))</f>
        <v>4.5719465633102203</v>
      </c>
      <c r="N5298" s="193">
        <f>MAX(0,(I5298-'2031 forecast'!$C$10))</f>
        <v>4.9531547559739693</v>
      </c>
      <c r="O5298" s="193">
        <f>MAX(0,(J5298-'2031 forecast'!$C$10))</f>
        <v>5.348459411866191</v>
      </c>
      <c r="P5298" s="175">
        <f t="shared" si="847"/>
        <v>7</v>
      </c>
      <c r="Q5298" s="175" t="str">
        <f t="shared" si="848"/>
        <v/>
      </c>
    </row>
    <row r="5299" spans="1:17" s="1" customFormat="1" x14ac:dyDescent="0.3">
      <c r="A5299" s="189">
        <f t="shared" si="846"/>
        <v>44051.624999987158</v>
      </c>
      <c r="B5299" s="190">
        <f t="shared" si="842"/>
        <v>44051</v>
      </c>
      <c r="C5299" s="1">
        <f t="shared" si="843"/>
        <v>15</v>
      </c>
      <c r="D5299" s="191">
        <v>6.5052502794736498</v>
      </c>
      <c r="E5299" s="192">
        <f t="shared" si="844"/>
        <v>2.2588601436153885E-4</v>
      </c>
      <c r="F5299" s="193">
        <f t="shared" si="845"/>
        <v>9.699084712755587</v>
      </c>
      <c r="G5299" s="193">
        <f t="shared" si="850"/>
        <v>10.057741199248706</v>
      </c>
      <c r="H5299" s="193">
        <f t="shared" si="850"/>
        <v>10.429660223302141</v>
      </c>
      <c r="I5299" s="193">
        <f t="shared" si="850"/>
        <v>10.815332212132914</v>
      </c>
      <c r="J5299" s="193">
        <f t="shared" si="850"/>
        <v>11.215265728164386</v>
      </c>
      <c r="K5299" s="193">
        <f>MAX(0,(F5299-'2031 forecast'!$C$10))</f>
        <v>3.9620847127555869</v>
      </c>
      <c r="L5299" s="193">
        <f>MAX(0,(G5299-'2031 forecast'!$C$10))</f>
        <v>4.3207411992487064</v>
      </c>
      <c r="M5299" s="193">
        <f>MAX(0,(H5299-'2031 forecast'!$C$10))</f>
        <v>4.6926602233021413</v>
      </c>
      <c r="N5299" s="193">
        <f>MAX(0,(I5299-'2031 forecast'!$C$10))</f>
        <v>5.0783322121329135</v>
      </c>
      <c r="O5299" s="193">
        <f>MAX(0,(J5299-'2031 forecast'!$C$10))</f>
        <v>5.4782657281643861</v>
      </c>
      <c r="P5299" s="175">
        <f t="shared" si="847"/>
        <v>8</v>
      </c>
      <c r="Q5299" s="175" t="str">
        <f t="shared" si="848"/>
        <v/>
      </c>
    </row>
    <row r="5300" spans="1:17" s="1" customFormat="1" x14ac:dyDescent="0.3">
      <c r="A5300" s="189">
        <f t="shared" si="846"/>
        <v>44051.666666653822</v>
      </c>
      <c r="B5300" s="190">
        <f t="shared" si="842"/>
        <v>44051</v>
      </c>
      <c r="C5300" s="1">
        <f t="shared" si="843"/>
        <v>16</v>
      </c>
      <c r="D5300" s="191">
        <v>6.6934809009861977</v>
      </c>
      <c r="E5300" s="192">
        <f t="shared" si="844"/>
        <v>2.3242206801783337E-4</v>
      </c>
      <c r="F5300" s="193">
        <f t="shared" si="845"/>
        <v>9.9797295250459683</v>
      </c>
      <c r="G5300" s="193">
        <f t="shared" si="850"/>
        <v>10.348763803393634</v>
      </c>
      <c r="H5300" s="193">
        <f t="shared" si="850"/>
        <v>10.731444373281947</v>
      </c>
      <c r="I5300" s="193">
        <f t="shared" si="850"/>
        <v>11.128275852530276</v>
      </c>
      <c r="J5300" s="193">
        <f t="shared" si="850"/>
        <v>11.539781518909884</v>
      </c>
      <c r="K5300" s="193">
        <f>MAX(0,(F5300-'2031 forecast'!$C$10))</f>
        <v>4.2427295250459682</v>
      </c>
      <c r="L5300" s="193">
        <f>MAX(0,(G5300-'2031 forecast'!$C$10))</f>
        <v>4.6117638033936341</v>
      </c>
      <c r="M5300" s="193">
        <f>MAX(0,(H5300-'2031 forecast'!$C$10))</f>
        <v>4.9944443732819472</v>
      </c>
      <c r="N5300" s="193">
        <f>MAX(0,(I5300-'2031 forecast'!$C$10))</f>
        <v>5.391275852530276</v>
      </c>
      <c r="O5300" s="193">
        <f>MAX(0,(J5300-'2031 forecast'!$C$10))</f>
        <v>5.8027815189098835</v>
      </c>
      <c r="P5300" s="175">
        <f t="shared" si="847"/>
        <v>9</v>
      </c>
      <c r="Q5300" s="175" t="str">
        <f t="shared" si="848"/>
        <v/>
      </c>
    </row>
    <row r="5301" spans="1:17" s="1" customFormat="1" x14ac:dyDescent="0.3">
      <c r="A5301" s="189">
        <f t="shared" si="846"/>
        <v>44051.708333320486</v>
      </c>
      <c r="B5301" s="190">
        <f t="shared" si="842"/>
        <v>44051</v>
      </c>
      <c r="C5301" s="1">
        <f t="shared" si="843"/>
        <v>17</v>
      </c>
      <c r="D5301" s="191">
        <v>6.8290069484752323</v>
      </c>
      <c r="E5301" s="192">
        <f t="shared" si="844"/>
        <v>2.3712802665036545E-4</v>
      </c>
      <c r="F5301" s="193">
        <f t="shared" si="845"/>
        <v>10.181793789895044</v>
      </c>
      <c r="G5301" s="193">
        <f t="shared" si="850"/>
        <v>10.558300078377984</v>
      </c>
      <c r="H5301" s="193">
        <f t="shared" si="850"/>
        <v>10.94872896126741</v>
      </c>
      <c r="I5301" s="193">
        <f t="shared" si="850"/>
        <v>11.35359527361638</v>
      </c>
      <c r="J5301" s="193">
        <f t="shared" si="850"/>
        <v>11.773432888246642</v>
      </c>
      <c r="K5301" s="193">
        <f>MAX(0,(F5301-'2031 forecast'!$C$10))</f>
        <v>4.4447937898950443</v>
      </c>
      <c r="L5301" s="193">
        <f>MAX(0,(G5301-'2031 forecast'!$C$10))</f>
        <v>4.821300078377984</v>
      </c>
      <c r="M5301" s="193">
        <f>MAX(0,(H5301-'2031 forecast'!$C$10))</f>
        <v>5.2117289612674096</v>
      </c>
      <c r="N5301" s="193">
        <f>MAX(0,(I5301-'2031 forecast'!$C$10))</f>
        <v>5.6165952736163796</v>
      </c>
      <c r="O5301" s="193">
        <f>MAX(0,(J5301-'2031 forecast'!$C$10))</f>
        <v>6.036432888246642</v>
      </c>
      <c r="P5301" s="175">
        <f t="shared" si="847"/>
        <v>10</v>
      </c>
      <c r="Q5301" s="175" t="str">
        <f t="shared" si="848"/>
        <v/>
      </c>
    </row>
    <row r="5302" spans="1:17" s="1" customFormat="1" x14ac:dyDescent="0.3">
      <c r="A5302" s="189">
        <f t="shared" si="846"/>
        <v>44051.749999987151</v>
      </c>
      <c r="B5302" s="190">
        <f t="shared" si="842"/>
        <v>44051</v>
      </c>
      <c r="C5302" s="1">
        <f t="shared" si="843"/>
        <v>18</v>
      </c>
      <c r="D5302" s="191">
        <v>6.7612439247307146</v>
      </c>
      <c r="E5302" s="192">
        <f t="shared" si="844"/>
        <v>2.347750473340994E-4</v>
      </c>
      <c r="F5302" s="193">
        <f t="shared" si="845"/>
        <v>10.080761657470505</v>
      </c>
      <c r="G5302" s="193">
        <f t="shared" si="850"/>
        <v>10.453531940885808</v>
      </c>
      <c r="H5302" s="193">
        <f t="shared" si="850"/>
        <v>10.840086667274678</v>
      </c>
      <c r="I5302" s="193">
        <f t="shared" si="850"/>
        <v>11.240935563073329</v>
      </c>
      <c r="J5302" s="193">
        <f t="shared" si="850"/>
        <v>11.656607203578263</v>
      </c>
      <c r="K5302" s="193">
        <f>MAX(0,(F5302-'2031 forecast'!$C$10))</f>
        <v>4.3437616574705054</v>
      </c>
      <c r="L5302" s="193">
        <f>MAX(0,(G5302-'2031 forecast'!$C$10))</f>
        <v>4.7165319408858082</v>
      </c>
      <c r="M5302" s="193">
        <f>MAX(0,(H5302-'2031 forecast'!$C$10))</f>
        <v>5.1030866672746775</v>
      </c>
      <c r="N5302" s="193">
        <f>MAX(0,(I5302-'2031 forecast'!$C$10))</f>
        <v>5.5039355630733287</v>
      </c>
      <c r="O5302" s="193">
        <f>MAX(0,(J5302-'2031 forecast'!$C$10))</f>
        <v>5.9196072035782628</v>
      </c>
      <c r="P5302" s="175">
        <f t="shared" si="847"/>
        <v>11</v>
      </c>
      <c r="Q5302" s="175" t="str">
        <f t="shared" si="848"/>
        <v/>
      </c>
    </row>
    <row r="5303" spans="1:17" s="1" customFormat="1" x14ac:dyDescent="0.3">
      <c r="A5303" s="189">
        <f t="shared" si="846"/>
        <v>44051.791666653815</v>
      </c>
      <c r="B5303" s="190">
        <f t="shared" si="842"/>
        <v>44051</v>
      </c>
      <c r="C5303" s="1">
        <f t="shared" si="843"/>
        <v>19</v>
      </c>
      <c r="D5303" s="191">
        <v>6.392311906566122</v>
      </c>
      <c r="E5303" s="192">
        <f t="shared" si="844"/>
        <v>2.2196438216776215E-4</v>
      </c>
      <c r="F5303" s="193">
        <f t="shared" si="845"/>
        <v>9.5306978253813597</v>
      </c>
      <c r="G5303" s="193">
        <f t="shared" si="850"/>
        <v>9.8831276367617509</v>
      </c>
      <c r="H5303" s="193">
        <f t="shared" si="850"/>
        <v>10.248589733314256</v>
      </c>
      <c r="I5303" s="193">
        <f t="shared" si="850"/>
        <v>10.627566027894495</v>
      </c>
      <c r="J5303" s="193">
        <f t="shared" si="850"/>
        <v>11.020556253717089</v>
      </c>
      <c r="K5303" s="193">
        <f>MAX(0,(F5303-'2031 forecast'!$C$10))</f>
        <v>3.7936978253813596</v>
      </c>
      <c r="L5303" s="193">
        <f>MAX(0,(G5303-'2031 forecast'!$C$10))</f>
        <v>4.1461276367617508</v>
      </c>
      <c r="M5303" s="193">
        <f>MAX(0,(H5303-'2031 forecast'!$C$10))</f>
        <v>4.5115897333142563</v>
      </c>
      <c r="N5303" s="193">
        <f>MAX(0,(I5303-'2031 forecast'!$C$10))</f>
        <v>4.8905660278944953</v>
      </c>
      <c r="O5303" s="193">
        <f>MAX(0,(J5303-'2031 forecast'!$C$10))</f>
        <v>5.283556253717089</v>
      </c>
      <c r="P5303" s="175">
        <f t="shared" si="847"/>
        <v>12</v>
      </c>
      <c r="Q5303" s="175" t="str">
        <f t="shared" si="848"/>
        <v/>
      </c>
    </row>
    <row r="5304" spans="1:17" s="1" customFormat="1" x14ac:dyDescent="0.3">
      <c r="A5304" s="189">
        <f t="shared" si="846"/>
        <v>44051.833333320479</v>
      </c>
      <c r="B5304" s="190">
        <f t="shared" si="842"/>
        <v>44051</v>
      </c>
      <c r="C5304" s="1">
        <f t="shared" si="843"/>
        <v>20</v>
      </c>
      <c r="D5304" s="191">
        <v>5.722210893981452</v>
      </c>
      <c r="E5304" s="192">
        <f t="shared" si="844"/>
        <v>1.9869603115135363E-4</v>
      </c>
      <c r="F5304" s="193">
        <f t="shared" si="845"/>
        <v>8.5316022936275999</v>
      </c>
      <c r="G5304" s="193">
        <f t="shared" si="850"/>
        <v>8.8470871660058084</v>
      </c>
      <c r="H5304" s="193">
        <f t="shared" si="850"/>
        <v>9.1742381593861424</v>
      </c>
      <c r="I5304" s="193">
        <f t="shared" si="850"/>
        <v>9.513486668079878</v>
      </c>
      <c r="J5304" s="193">
        <f t="shared" si="850"/>
        <v>9.8652800386631174</v>
      </c>
      <c r="K5304" s="193">
        <f>MAX(0,(F5304-'2031 forecast'!$C$10))</f>
        <v>2.7946022936275998</v>
      </c>
      <c r="L5304" s="193">
        <f>MAX(0,(G5304-'2031 forecast'!$C$10))</f>
        <v>3.1100871660058083</v>
      </c>
      <c r="M5304" s="193">
        <f>MAX(0,(H5304-'2031 forecast'!$C$10))</f>
        <v>3.4372381593861423</v>
      </c>
      <c r="N5304" s="193">
        <f>MAX(0,(I5304-'2031 forecast'!$C$10))</f>
        <v>3.7764866680798779</v>
      </c>
      <c r="O5304" s="193">
        <f>MAX(0,(J5304-'2031 forecast'!$C$10))</f>
        <v>4.1282800386631173</v>
      </c>
      <c r="P5304" s="175">
        <f t="shared" si="847"/>
        <v>13</v>
      </c>
      <c r="Q5304" s="175" t="str">
        <f t="shared" si="848"/>
        <v/>
      </c>
    </row>
    <row r="5305" spans="1:17" s="1" customFormat="1" x14ac:dyDescent="0.3">
      <c r="A5305" s="189">
        <f t="shared" si="846"/>
        <v>44051.874999987143</v>
      </c>
      <c r="B5305" s="190">
        <f t="shared" si="842"/>
        <v>44051</v>
      </c>
      <c r="C5305" s="1">
        <f t="shared" si="843"/>
        <v>21</v>
      </c>
      <c r="D5305" s="191">
        <v>5.5565679470504099</v>
      </c>
      <c r="E5305" s="192">
        <f t="shared" si="844"/>
        <v>1.9294430393381446E-4</v>
      </c>
      <c r="F5305" s="193">
        <f t="shared" si="845"/>
        <v>8.2846348588120655</v>
      </c>
      <c r="G5305" s="193">
        <f t="shared" ref="G5305:J5324" si="851">$E5305*G$2</f>
        <v>8.5909872743582714</v>
      </c>
      <c r="H5305" s="193">
        <f t="shared" si="851"/>
        <v>8.9086681074039138</v>
      </c>
      <c r="I5305" s="193">
        <f t="shared" si="851"/>
        <v>9.2380962645301974</v>
      </c>
      <c r="J5305" s="193">
        <f t="shared" si="851"/>
        <v>9.5797061428070815</v>
      </c>
      <c r="K5305" s="193">
        <f>MAX(0,(F5305-'2031 forecast'!$C$10))</f>
        <v>2.5476348588120654</v>
      </c>
      <c r="L5305" s="193">
        <f>MAX(0,(G5305-'2031 forecast'!$C$10))</f>
        <v>2.8539872743582713</v>
      </c>
      <c r="M5305" s="193">
        <f>MAX(0,(H5305-'2031 forecast'!$C$10))</f>
        <v>3.1716681074039137</v>
      </c>
      <c r="N5305" s="193">
        <f>MAX(0,(I5305-'2031 forecast'!$C$10))</f>
        <v>3.5010962645301973</v>
      </c>
      <c r="O5305" s="193">
        <f>MAX(0,(J5305-'2031 forecast'!$C$10))</f>
        <v>3.8427061428070814</v>
      </c>
      <c r="P5305" s="175">
        <f t="shared" si="847"/>
        <v>14</v>
      </c>
      <c r="Q5305" s="175" t="str">
        <f t="shared" si="848"/>
        <v/>
      </c>
    </row>
    <row r="5306" spans="1:17" s="1" customFormat="1" x14ac:dyDescent="0.3">
      <c r="A5306" s="189">
        <f t="shared" si="846"/>
        <v>44051.916666653808</v>
      </c>
      <c r="B5306" s="190">
        <f t="shared" si="842"/>
        <v>44051</v>
      </c>
      <c r="C5306" s="1">
        <f t="shared" si="843"/>
        <v>22</v>
      </c>
      <c r="D5306" s="191">
        <v>5.1274021300018013</v>
      </c>
      <c r="E5306" s="192">
        <f t="shared" si="844"/>
        <v>1.7804210159746295E-4</v>
      </c>
      <c r="F5306" s="193">
        <f t="shared" si="845"/>
        <v>7.6447646867899959</v>
      </c>
      <c r="G5306" s="193">
        <f t="shared" si="851"/>
        <v>7.9274557369078362</v>
      </c>
      <c r="H5306" s="193">
        <f t="shared" si="851"/>
        <v>8.2206002454499529</v>
      </c>
      <c r="I5306" s="193">
        <f t="shared" si="851"/>
        <v>8.5245847644242065</v>
      </c>
      <c r="J5306" s="193">
        <f t="shared" si="851"/>
        <v>8.8398101399073479</v>
      </c>
      <c r="K5306" s="193">
        <f>MAX(0,(F5306-'2031 forecast'!$C$10))</f>
        <v>1.9077646867899958</v>
      </c>
      <c r="L5306" s="193">
        <f>MAX(0,(G5306-'2031 forecast'!$C$10))</f>
        <v>2.1904557369078361</v>
      </c>
      <c r="M5306" s="193">
        <f>MAX(0,(H5306-'2031 forecast'!$C$10))</f>
        <v>2.4836002454499528</v>
      </c>
      <c r="N5306" s="193">
        <f>MAX(0,(I5306-'2031 forecast'!$C$10))</f>
        <v>2.7875847644242064</v>
      </c>
      <c r="O5306" s="193">
        <f>MAX(0,(J5306-'2031 forecast'!$C$10))</f>
        <v>3.1028101399073478</v>
      </c>
      <c r="P5306" s="175">
        <f t="shared" si="847"/>
        <v>15</v>
      </c>
      <c r="Q5306" s="175" t="str">
        <f t="shared" si="848"/>
        <v/>
      </c>
    </row>
    <row r="5307" spans="1:17" s="1" customFormat="1" x14ac:dyDescent="0.3">
      <c r="A5307" s="189">
        <f t="shared" si="846"/>
        <v>44051.958333320472</v>
      </c>
      <c r="B5307" s="190">
        <f t="shared" si="842"/>
        <v>44051</v>
      </c>
      <c r="C5307" s="1">
        <f t="shared" si="843"/>
        <v>23</v>
      </c>
      <c r="D5307" s="191">
        <v>4.5551810406036557</v>
      </c>
      <c r="E5307" s="192">
        <f t="shared" si="844"/>
        <v>1.5817249848232756E-4</v>
      </c>
      <c r="F5307" s="193">
        <f t="shared" si="845"/>
        <v>6.7916044574272343</v>
      </c>
      <c r="G5307" s="193">
        <f t="shared" si="851"/>
        <v>7.0427470203072549</v>
      </c>
      <c r="H5307" s="193">
        <f t="shared" si="851"/>
        <v>7.3031764295113373</v>
      </c>
      <c r="I5307" s="193">
        <f t="shared" si="851"/>
        <v>7.5732360976162187</v>
      </c>
      <c r="J5307" s="193">
        <f t="shared" si="851"/>
        <v>7.8532821360410345</v>
      </c>
      <c r="K5307" s="193">
        <f>MAX(0,(F5307-'2031 forecast'!$C$10))</f>
        <v>1.0546044574272342</v>
      </c>
      <c r="L5307" s="193">
        <f>MAX(0,(G5307-'2031 forecast'!$C$10))</f>
        <v>1.3057470203072548</v>
      </c>
      <c r="M5307" s="193">
        <f>MAX(0,(H5307-'2031 forecast'!$C$10))</f>
        <v>1.5661764295113372</v>
      </c>
      <c r="N5307" s="193">
        <f>MAX(0,(I5307-'2031 forecast'!$C$10))</f>
        <v>1.8362360976162186</v>
      </c>
      <c r="O5307" s="193">
        <f>MAX(0,(J5307-'2031 forecast'!$C$10))</f>
        <v>2.1162821360410344</v>
      </c>
      <c r="P5307" s="175">
        <f t="shared" si="847"/>
        <v>16</v>
      </c>
      <c r="Q5307" s="175" t="str">
        <f t="shared" si="848"/>
        <v/>
      </c>
    </row>
    <row r="5308" spans="1:17" s="1" customFormat="1" x14ac:dyDescent="0.3">
      <c r="A5308" s="189">
        <f t="shared" si="846"/>
        <v>44051.999999987136</v>
      </c>
      <c r="B5308" s="190">
        <f t="shared" si="842"/>
        <v>44051</v>
      </c>
      <c r="C5308" s="1">
        <f t="shared" si="843"/>
        <v>0</v>
      </c>
      <c r="D5308" s="191">
        <v>4.1109567738340429</v>
      </c>
      <c r="E5308" s="192">
        <f t="shared" si="844"/>
        <v>1.4274741185347248E-4</v>
      </c>
      <c r="F5308" s="193">
        <f t="shared" si="845"/>
        <v>6.1292827004219337</v>
      </c>
      <c r="G5308" s="193">
        <f t="shared" si="851"/>
        <v>6.3559336745252253</v>
      </c>
      <c r="H5308" s="193">
        <f t="shared" si="851"/>
        <v>6.5909658355589924</v>
      </c>
      <c r="I5308" s="193">
        <f t="shared" si="851"/>
        <v>6.8346891062784385</v>
      </c>
      <c r="J5308" s="193">
        <f t="shared" si="851"/>
        <v>7.0874248698816613</v>
      </c>
      <c r="K5308" s="193">
        <f>MAX(0,(F5308-'2031 forecast'!$C$10))</f>
        <v>0.39228270042193358</v>
      </c>
      <c r="L5308" s="193">
        <f>MAX(0,(G5308-'2031 forecast'!$C$10))</f>
        <v>0.61893367452522519</v>
      </c>
      <c r="M5308" s="193">
        <f>MAX(0,(H5308-'2031 forecast'!$C$10))</f>
        <v>0.8539658355589923</v>
      </c>
      <c r="N5308" s="193">
        <f>MAX(0,(I5308-'2031 forecast'!$C$10))</f>
        <v>1.0976891062784384</v>
      </c>
      <c r="O5308" s="193">
        <f>MAX(0,(J5308-'2031 forecast'!$C$10))</f>
        <v>1.3504248698816612</v>
      </c>
      <c r="P5308" s="175">
        <f t="shared" si="847"/>
        <v>17</v>
      </c>
      <c r="Q5308" s="175" t="str">
        <f t="shared" si="848"/>
        <v/>
      </c>
    </row>
    <row r="5309" spans="1:17" s="1" customFormat="1" x14ac:dyDescent="0.3">
      <c r="A5309" s="189">
        <f t="shared" si="846"/>
        <v>44052.0416666538</v>
      </c>
      <c r="B5309" s="190">
        <f t="shared" si="842"/>
        <v>44052</v>
      </c>
      <c r="C5309" s="1">
        <f t="shared" si="843"/>
        <v>1</v>
      </c>
      <c r="D5309" s="191">
        <v>3.8549631285769776</v>
      </c>
      <c r="E5309" s="192">
        <f t="shared" si="844"/>
        <v>1.3385837888091191E-4</v>
      </c>
      <c r="F5309" s="193">
        <f t="shared" si="845"/>
        <v>5.7476057557070144</v>
      </c>
      <c r="G5309" s="193">
        <f t="shared" si="851"/>
        <v>5.9601429328881226</v>
      </c>
      <c r="H5309" s="193">
        <f t="shared" si="851"/>
        <v>6.1805393915864535</v>
      </c>
      <c r="I5309" s="193">
        <f t="shared" si="851"/>
        <v>6.4090857553380225</v>
      </c>
      <c r="J5309" s="193">
        <f t="shared" si="851"/>
        <v>6.6460833944677846</v>
      </c>
      <c r="K5309" s="193">
        <f>MAX(0,(F5309-'2031 forecast'!$C$10))</f>
        <v>1.0605755707014275E-2</v>
      </c>
      <c r="L5309" s="193">
        <f>MAX(0,(G5309-'2031 forecast'!$C$10))</f>
        <v>0.22314293288812248</v>
      </c>
      <c r="M5309" s="193">
        <f>MAX(0,(H5309-'2031 forecast'!$C$10))</f>
        <v>0.44353939158645339</v>
      </c>
      <c r="N5309" s="193">
        <f>MAX(0,(I5309-'2031 forecast'!$C$10))</f>
        <v>0.67208575533802239</v>
      </c>
      <c r="O5309" s="193">
        <f>MAX(0,(J5309-'2031 forecast'!$C$10))</f>
        <v>0.90908339446778452</v>
      </c>
      <c r="P5309" s="175">
        <f t="shared" si="847"/>
        <v>18</v>
      </c>
      <c r="Q5309" s="175">
        <f t="shared" si="848"/>
        <v>18</v>
      </c>
    </row>
    <row r="5310" spans="1:17" s="1" customFormat="1" x14ac:dyDescent="0.3">
      <c r="A5310" s="189">
        <f t="shared" si="846"/>
        <v>44052.083333320465</v>
      </c>
      <c r="B5310" s="190">
        <f t="shared" si="842"/>
        <v>44052</v>
      </c>
      <c r="C5310" s="1">
        <f t="shared" si="843"/>
        <v>2</v>
      </c>
      <c r="D5310" s="191">
        <v>3.6968494065064377</v>
      </c>
      <c r="E5310" s="192">
        <f t="shared" si="844"/>
        <v>1.283680938096245E-4</v>
      </c>
      <c r="F5310" s="193">
        <f t="shared" si="845"/>
        <v>5.5118641133830941</v>
      </c>
      <c r="G5310" s="193">
        <f t="shared" si="851"/>
        <v>5.7156839454063828</v>
      </c>
      <c r="H5310" s="193">
        <f t="shared" si="851"/>
        <v>5.9270407056034156</v>
      </c>
      <c r="I5310" s="193">
        <f t="shared" si="851"/>
        <v>6.1462130974042362</v>
      </c>
      <c r="J5310" s="193">
        <f t="shared" si="851"/>
        <v>6.3734901302415663</v>
      </c>
      <c r="K5310" s="193">
        <f>MAX(0,(F5310-'2031 forecast'!$C$10))</f>
        <v>0</v>
      </c>
      <c r="L5310" s="193">
        <f>MAX(0,(G5310-'2031 forecast'!$C$10))</f>
        <v>0</v>
      </c>
      <c r="M5310" s="193">
        <f>MAX(0,(H5310-'2031 forecast'!$C$10))</f>
        <v>0.19004070560341546</v>
      </c>
      <c r="N5310" s="193">
        <f>MAX(0,(I5310-'2031 forecast'!$C$10))</f>
        <v>0.40921309740423606</v>
      </c>
      <c r="O5310" s="193">
        <f>MAX(0,(J5310-'2031 forecast'!$C$10))</f>
        <v>0.6364901302415662</v>
      </c>
      <c r="P5310" s="175" t="str">
        <f t="shared" si="847"/>
        <v/>
      </c>
      <c r="Q5310" s="175" t="str">
        <f t="shared" si="848"/>
        <v/>
      </c>
    </row>
    <row r="5311" spans="1:17" s="1" customFormat="1" x14ac:dyDescent="0.3">
      <c r="A5311" s="189">
        <f t="shared" si="846"/>
        <v>44052.124999987129</v>
      </c>
      <c r="B5311" s="190">
        <f t="shared" si="842"/>
        <v>44052</v>
      </c>
      <c r="C5311" s="1">
        <f t="shared" si="843"/>
        <v>3</v>
      </c>
      <c r="D5311" s="191">
        <v>3.5613233590174032</v>
      </c>
      <c r="E5311" s="192">
        <f t="shared" si="844"/>
        <v>1.2366213517709244E-4</v>
      </c>
      <c r="F5311" s="193">
        <f t="shared" si="845"/>
        <v>5.309799848534019</v>
      </c>
      <c r="G5311" s="193">
        <f t="shared" si="851"/>
        <v>5.5061476704220347</v>
      </c>
      <c r="H5311" s="193">
        <f t="shared" si="851"/>
        <v>5.7097561176179541</v>
      </c>
      <c r="I5311" s="193">
        <f t="shared" si="851"/>
        <v>5.9208936763181335</v>
      </c>
      <c r="J5311" s="193">
        <f t="shared" si="851"/>
        <v>6.1398387609048086</v>
      </c>
      <c r="K5311" s="193">
        <f>MAX(0,(F5311-'2031 forecast'!$C$10))</f>
        <v>0</v>
      </c>
      <c r="L5311" s="193">
        <f>MAX(0,(G5311-'2031 forecast'!$C$10))</f>
        <v>0</v>
      </c>
      <c r="M5311" s="193">
        <f>MAX(0,(H5311-'2031 forecast'!$C$10))</f>
        <v>0</v>
      </c>
      <c r="N5311" s="193">
        <f>MAX(0,(I5311-'2031 forecast'!$C$10))</f>
        <v>0.18389367631813336</v>
      </c>
      <c r="O5311" s="193">
        <f>MAX(0,(J5311-'2031 forecast'!$C$10))</f>
        <v>0.40283876090480852</v>
      </c>
      <c r="P5311" s="175" t="str">
        <f t="shared" si="847"/>
        <v/>
      </c>
      <c r="Q5311" s="175" t="str">
        <f t="shared" si="848"/>
        <v/>
      </c>
    </row>
    <row r="5312" spans="1:17" s="1" customFormat="1" x14ac:dyDescent="0.3">
      <c r="A5312" s="189">
        <f t="shared" si="846"/>
        <v>44052.166666653793</v>
      </c>
      <c r="B5312" s="190">
        <f t="shared" si="842"/>
        <v>44052</v>
      </c>
      <c r="C5312" s="1">
        <f t="shared" si="843"/>
        <v>4</v>
      </c>
      <c r="D5312" s="191">
        <v>3.5161480098543922</v>
      </c>
      <c r="E5312" s="192">
        <f t="shared" si="844"/>
        <v>1.2209348229958177E-4</v>
      </c>
      <c r="F5312" s="193">
        <f t="shared" si="845"/>
        <v>5.2424450935843279</v>
      </c>
      <c r="G5312" s="193">
        <f t="shared" si="851"/>
        <v>5.4363022454272532</v>
      </c>
      <c r="H5312" s="193">
        <f t="shared" si="851"/>
        <v>5.6373279216228012</v>
      </c>
      <c r="I5312" s="193">
        <f t="shared" si="851"/>
        <v>5.8457872026227671</v>
      </c>
      <c r="J5312" s="193">
        <f t="shared" si="851"/>
        <v>6.06195497112589</v>
      </c>
      <c r="K5312" s="193">
        <f>MAX(0,(F5312-'2031 forecast'!$C$10))</f>
        <v>0</v>
      </c>
      <c r="L5312" s="193">
        <f>MAX(0,(G5312-'2031 forecast'!$C$10))</f>
        <v>0</v>
      </c>
      <c r="M5312" s="193">
        <f>MAX(0,(H5312-'2031 forecast'!$C$10))</f>
        <v>0</v>
      </c>
      <c r="N5312" s="193">
        <f>MAX(0,(I5312-'2031 forecast'!$C$10))</f>
        <v>0.10878720262276698</v>
      </c>
      <c r="O5312" s="193">
        <f>MAX(0,(J5312-'2031 forecast'!$C$10))</f>
        <v>0.32495497112588989</v>
      </c>
      <c r="P5312" s="175" t="str">
        <f t="shared" si="847"/>
        <v/>
      </c>
      <c r="Q5312" s="175" t="str">
        <f t="shared" si="848"/>
        <v/>
      </c>
    </row>
    <row r="5313" spans="1:17" s="1" customFormat="1" x14ac:dyDescent="0.3">
      <c r="A5313" s="189">
        <f t="shared" si="846"/>
        <v>44052.208333320457</v>
      </c>
      <c r="B5313" s="190">
        <f t="shared" si="842"/>
        <v>44052</v>
      </c>
      <c r="C5313" s="1">
        <f t="shared" si="843"/>
        <v>5</v>
      </c>
      <c r="D5313" s="191">
        <v>3.4709726606913804</v>
      </c>
      <c r="E5313" s="192">
        <f t="shared" si="844"/>
        <v>1.2052482942207108E-4</v>
      </c>
      <c r="F5313" s="193">
        <f t="shared" si="845"/>
        <v>5.1750903386346367</v>
      </c>
      <c r="G5313" s="193">
        <f t="shared" si="851"/>
        <v>5.3664568204324699</v>
      </c>
      <c r="H5313" s="193">
        <f t="shared" si="851"/>
        <v>5.5648997256276473</v>
      </c>
      <c r="I5313" s="193">
        <f t="shared" si="851"/>
        <v>5.7706807289273989</v>
      </c>
      <c r="J5313" s="193">
        <f t="shared" si="851"/>
        <v>5.9840711813469705</v>
      </c>
      <c r="K5313" s="193">
        <f>MAX(0,(F5313-'2031 forecast'!$C$10))</f>
        <v>0</v>
      </c>
      <c r="L5313" s="193">
        <f>MAX(0,(G5313-'2031 forecast'!$C$10))</f>
        <v>0</v>
      </c>
      <c r="M5313" s="193">
        <f>MAX(0,(H5313-'2031 forecast'!$C$10))</f>
        <v>0</v>
      </c>
      <c r="N5313" s="193">
        <f>MAX(0,(I5313-'2031 forecast'!$C$10))</f>
        <v>3.3680728927398818E-2</v>
      </c>
      <c r="O5313" s="193">
        <f>MAX(0,(J5313-'2031 forecast'!$C$10))</f>
        <v>0.24707118134697037</v>
      </c>
      <c r="P5313" s="175" t="str">
        <f t="shared" si="847"/>
        <v/>
      </c>
      <c r="Q5313" s="175" t="str">
        <f t="shared" si="848"/>
        <v/>
      </c>
    </row>
    <row r="5314" spans="1:17" s="1" customFormat="1" x14ac:dyDescent="0.3">
      <c r="A5314" s="189">
        <f t="shared" si="846"/>
        <v>44052.249999987122</v>
      </c>
      <c r="B5314" s="190">
        <f t="shared" si="842"/>
        <v>44052</v>
      </c>
      <c r="C5314" s="1">
        <f t="shared" si="843"/>
        <v>6</v>
      </c>
      <c r="D5314" s="191">
        <v>3.5086187849938901</v>
      </c>
      <c r="E5314" s="192">
        <f t="shared" si="844"/>
        <v>1.2183204015332998E-4</v>
      </c>
      <c r="F5314" s="193">
        <f t="shared" si="845"/>
        <v>5.2312193010927128</v>
      </c>
      <c r="G5314" s="193">
        <f t="shared" si="851"/>
        <v>5.4246613412614559</v>
      </c>
      <c r="H5314" s="193">
        <f t="shared" si="851"/>
        <v>5.6252565556236087</v>
      </c>
      <c r="I5314" s="193">
        <f t="shared" si="851"/>
        <v>5.8332694570068719</v>
      </c>
      <c r="J5314" s="193">
        <f t="shared" si="851"/>
        <v>6.0489743394960698</v>
      </c>
      <c r="K5314" s="193">
        <f>MAX(0,(F5314-'2031 forecast'!$C$10))</f>
        <v>0</v>
      </c>
      <c r="L5314" s="193">
        <f>MAX(0,(G5314-'2031 forecast'!$C$10))</f>
        <v>0</v>
      </c>
      <c r="M5314" s="193">
        <f>MAX(0,(H5314-'2031 forecast'!$C$10))</f>
        <v>0</v>
      </c>
      <c r="N5314" s="193">
        <f>MAX(0,(I5314-'2031 forecast'!$C$10))</f>
        <v>9.6269457006871839E-2</v>
      </c>
      <c r="O5314" s="193">
        <f>MAX(0,(J5314-'2031 forecast'!$C$10))</f>
        <v>0.31197433949606967</v>
      </c>
      <c r="P5314" s="175" t="str">
        <f t="shared" si="847"/>
        <v/>
      </c>
      <c r="Q5314" s="175" t="str">
        <f t="shared" si="848"/>
        <v/>
      </c>
    </row>
    <row r="5315" spans="1:17" s="1" customFormat="1" x14ac:dyDescent="0.3">
      <c r="A5315" s="189">
        <f t="shared" si="846"/>
        <v>44052.291666653786</v>
      </c>
      <c r="B5315" s="190">
        <f t="shared" si="842"/>
        <v>44052</v>
      </c>
      <c r="C5315" s="1">
        <f t="shared" si="843"/>
        <v>7</v>
      </c>
      <c r="D5315" s="191">
        <v>3.8248462291349705</v>
      </c>
      <c r="E5315" s="192">
        <f t="shared" si="844"/>
        <v>1.328126102959048E-4</v>
      </c>
      <c r="F5315" s="193">
        <f t="shared" si="845"/>
        <v>5.7027025857405542</v>
      </c>
      <c r="G5315" s="193">
        <f t="shared" si="851"/>
        <v>5.9135793162249346</v>
      </c>
      <c r="H5315" s="193">
        <f t="shared" si="851"/>
        <v>6.1322539275896855</v>
      </c>
      <c r="I5315" s="193">
        <f t="shared" si="851"/>
        <v>6.3590147728744446</v>
      </c>
      <c r="J5315" s="193">
        <f t="shared" si="851"/>
        <v>6.5941608679485055</v>
      </c>
      <c r="K5315" s="193">
        <f>MAX(0,(F5315-'2031 forecast'!$C$10))</f>
        <v>0</v>
      </c>
      <c r="L5315" s="193">
        <f>MAX(0,(G5315-'2031 forecast'!$C$10))</f>
        <v>0.1765793162249345</v>
      </c>
      <c r="M5315" s="193">
        <f>MAX(0,(H5315-'2031 forecast'!$C$10))</f>
        <v>0.39525392758968536</v>
      </c>
      <c r="N5315" s="193">
        <f>MAX(0,(I5315-'2031 forecast'!$C$10))</f>
        <v>0.62201477287444451</v>
      </c>
      <c r="O5315" s="193">
        <f>MAX(0,(J5315-'2031 forecast'!$C$10))</f>
        <v>0.85716086794850543</v>
      </c>
      <c r="P5315" s="175" t="str">
        <f t="shared" si="847"/>
        <v/>
      </c>
      <c r="Q5315" s="175" t="str">
        <f t="shared" si="848"/>
        <v/>
      </c>
    </row>
    <row r="5316" spans="1:17" s="1" customFormat="1" x14ac:dyDescent="0.3">
      <c r="A5316" s="189">
        <f t="shared" si="846"/>
        <v>44052.33333332045</v>
      </c>
      <c r="B5316" s="190">
        <f t="shared" si="842"/>
        <v>44052</v>
      </c>
      <c r="C5316" s="1">
        <f t="shared" si="843"/>
        <v>8</v>
      </c>
      <c r="D5316" s="191">
        <v>4.3443627445096027</v>
      </c>
      <c r="E5316" s="192">
        <f t="shared" si="844"/>
        <v>1.5085211838727772E-4</v>
      </c>
      <c r="F5316" s="193">
        <f t="shared" si="845"/>
        <v>6.4772822676620088</v>
      </c>
      <c r="G5316" s="193">
        <f t="shared" si="851"/>
        <v>6.7168017036649372</v>
      </c>
      <c r="H5316" s="193">
        <f t="shared" si="851"/>
        <v>6.9651781815339548</v>
      </c>
      <c r="I5316" s="193">
        <f t="shared" si="851"/>
        <v>7.2227392203711718</v>
      </c>
      <c r="J5316" s="193">
        <f t="shared" si="851"/>
        <v>7.4898244504060791</v>
      </c>
      <c r="K5316" s="193">
        <f>MAX(0,(F5316-'2031 forecast'!$C$10))</f>
        <v>0.74028226766200866</v>
      </c>
      <c r="L5316" s="193">
        <f>MAX(0,(G5316-'2031 forecast'!$C$10))</f>
        <v>0.97980170366493713</v>
      </c>
      <c r="M5316" s="193">
        <f>MAX(0,(H5316-'2031 forecast'!$C$10))</f>
        <v>1.2281781815339547</v>
      </c>
      <c r="N5316" s="193">
        <f>MAX(0,(I5316-'2031 forecast'!$C$10))</f>
        <v>1.4857392203711717</v>
      </c>
      <c r="O5316" s="193">
        <f>MAX(0,(J5316-'2031 forecast'!$C$10))</f>
        <v>1.752824450406079</v>
      </c>
      <c r="P5316" s="175">
        <f t="shared" si="847"/>
        <v>1</v>
      </c>
      <c r="Q5316" s="175" t="str">
        <f t="shared" si="848"/>
        <v/>
      </c>
    </row>
    <row r="5317" spans="1:17" s="1" customFormat="1" x14ac:dyDescent="0.3">
      <c r="A5317" s="189">
        <f t="shared" si="846"/>
        <v>44052.374999987114</v>
      </c>
      <c r="B5317" s="190">
        <f t="shared" ref="B5317:B5380" si="852">INT(A5317)</f>
        <v>44052</v>
      </c>
      <c r="C5317" s="1">
        <f t="shared" ref="C5317:C5380" si="853">HOUR(A5317)</f>
        <v>9</v>
      </c>
      <c r="D5317" s="191">
        <v>4.758470111837207</v>
      </c>
      <c r="E5317" s="192">
        <f t="shared" ref="E5317:E5380" si="854">D5317/SUM($D$4:$D$8763)</f>
        <v>1.6523143643112565E-4</v>
      </c>
      <c r="F5317" s="193">
        <f t="shared" ref="F5317:F5380" si="855">E5317*$F$2</f>
        <v>7.0947008547008465</v>
      </c>
      <c r="G5317" s="193">
        <f t="shared" si="851"/>
        <v>7.357051432783777</v>
      </c>
      <c r="H5317" s="193">
        <f t="shared" si="851"/>
        <v>7.629103311489529</v>
      </c>
      <c r="I5317" s="193">
        <f t="shared" si="851"/>
        <v>7.9112152292453715</v>
      </c>
      <c r="J5317" s="193">
        <f t="shared" si="851"/>
        <v>8.2037591900461724</v>
      </c>
      <c r="K5317" s="193">
        <f>MAX(0,(F5317-'2031 forecast'!$C$10))</f>
        <v>1.3577008547008464</v>
      </c>
      <c r="L5317" s="193">
        <f>MAX(0,(G5317-'2031 forecast'!$C$10))</f>
        <v>1.6200514327837769</v>
      </c>
      <c r="M5317" s="193">
        <f>MAX(0,(H5317-'2031 forecast'!$C$10))</f>
        <v>1.8921033114895289</v>
      </c>
      <c r="N5317" s="193">
        <f>MAX(0,(I5317-'2031 forecast'!$C$10))</f>
        <v>2.1742152292453714</v>
      </c>
      <c r="O5317" s="193">
        <f>MAX(0,(J5317-'2031 forecast'!$C$10))</f>
        <v>2.4667591900461723</v>
      </c>
      <c r="P5317" s="175">
        <f t="shared" si="847"/>
        <v>2</v>
      </c>
      <c r="Q5317" s="175" t="str">
        <f t="shared" si="848"/>
        <v/>
      </c>
    </row>
    <row r="5318" spans="1:17" s="1" customFormat="1" x14ac:dyDescent="0.3">
      <c r="A5318" s="189">
        <f t="shared" ref="A5318:A5381" si="856">A5317 + TIME(1,0,0)</f>
        <v>44052.416666653779</v>
      </c>
      <c r="B5318" s="190">
        <f t="shared" si="852"/>
        <v>44052</v>
      </c>
      <c r="C5318" s="1">
        <f t="shared" si="853"/>
        <v>10</v>
      </c>
      <c r="D5318" s="191">
        <v>5.0897560056992912</v>
      </c>
      <c r="E5318" s="192">
        <f t="shared" si="854"/>
        <v>1.7673489086620403E-4</v>
      </c>
      <c r="F5318" s="193">
        <f t="shared" si="855"/>
        <v>7.5886357243319189</v>
      </c>
      <c r="G5318" s="193">
        <f t="shared" si="851"/>
        <v>7.8692512160788501</v>
      </c>
      <c r="H5318" s="193">
        <f t="shared" si="851"/>
        <v>8.1602434154539907</v>
      </c>
      <c r="I5318" s="193">
        <f t="shared" si="851"/>
        <v>8.4619960363447344</v>
      </c>
      <c r="J5318" s="193">
        <f t="shared" si="851"/>
        <v>8.7749069817582477</v>
      </c>
      <c r="K5318" s="193">
        <f>MAX(0,(F5318-'2031 forecast'!$C$10))</f>
        <v>1.8516357243319188</v>
      </c>
      <c r="L5318" s="193">
        <f>MAX(0,(G5318-'2031 forecast'!$C$10))</f>
        <v>2.13225121607885</v>
      </c>
      <c r="M5318" s="193">
        <f>MAX(0,(H5318-'2031 forecast'!$C$10))</f>
        <v>2.4232434154539906</v>
      </c>
      <c r="N5318" s="193">
        <f>MAX(0,(I5318-'2031 forecast'!$C$10))</f>
        <v>2.7249960363447343</v>
      </c>
      <c r="O5318" s="193">
        <f>MAX(0,(J5318-'2031 forecast'!$C$10))</f>
        <v>3.0379069817582476</v>
      </c>
      <c r="P5318" s="175">
        <f t="shared" ref="P5318:P5381" si="857">IF(K5318&gt;0,IF(K5317&gt;0,P5317+1,1),"")</f>
        <v>3</v>
      </c>
      <c r="Q5318" s="175" t="str">
        <f t="shared" ref="Q5318:Q5381" si="858">IF(AND(K5318&gt;0,K5319=0),P5318,"")</f>
        <v/>
      </c>
    </row>
    <row r="5319" spans="1:17" s="1" customFormat="1" x14ac:dyDescent="0.3">
      <c r="A5319" s="189">
        <f t="shared" si="856"/>
        <v>44052.458333320443</v>
      </c>
      <c r="B5319" s="190">
        <f t="shared" si="852"/>
        <v>44052</v>
      </c>
      <c r="C5319" s="1">
        <f t="shared" si="853"/>
        <v>11</v>
      </c>
      <c r="D5319" s="191">
        <v>5.345749650956356</v>
      </c>
      <c r="E5319" s="192">
        <f t="shared" si="854"/>
        <v>1.8562392383876457E-4</v>
      </c>
      <c r="F5319" s="193">
        <f t="shared" si="855"/>
        <v>7.9703126690468373</v>
      </c>
      <c r="G5319" s="193">
        <f t="shared" si="851"/>
        <v>8.2650419577159511</v>
      </c>
      <c r="H5319" s="193">
        <f t="shared" si="851"/>
        <v>8.5706698594265287</v>
      </c>
      <c r="I5319" s="193">
        <f t="shared" si="851"/>
        <v>8.8875993872851478</v>
      </c>
      <c r="J5319" s="193">
        <f t="shared" si="851"/>
        <v>9.2162484571721226</v>
      </c>
      <c r="K5319" s="193">
        <f>MAX(0,(F5319-'2031 forecast'!$C$10))</f>
        <v>2.2333126690468372</v>
      </c>
      <c r="L5319" s="193">
        <f>MAX(0,(G5319-'2031 forecast'!$C$10))</f>
        <v>2.528041957715951</v>
      </c>
      <c r="M5319" s="193">
        <f>MAX(0,(H5319-'2031 forecast'!$C$10))</f>
        <v>2.8336698594265286</v>
      </c>
      <c r="N5319" s="193">
        <f>MAX(0,(I5319-'2031 forecast'!$C$10))</f>
        <v>3.1505993872851477</v>
      </c>
      <c r="O5319" s="193">
        <f>MAX(0,(J5319-'2031 forecast'!$C$10))</f>
        <v>3.4792484571721225</v>
      </c>
      <c r="P5319" s="175">
        <f t="shared" si="857"/>
        <v>4</v>
      </c>
      <c r="Q5319" s="175" t="str">
        <f t="shared" si="858"/>
        <v/>
      </c>
    </row>
    <row r="5320" spans="1:17" s="1" customFormat="1" x14ac:dyDescent="0.3">
      <c r="A5320" s="189">
        <f t="shared" si="856"/>
        <v>44052.499999987107</v>
      </c>
      <c r="B5320" s="190">
        <f t="shared" si="852"/>
        <v>44052</v>
      </c>
      <c r="C5320" s="1">
        <f t="shared" si="853"/>
        <v>12</v>
      </c>
      <c r="D5320" s="191">
        <v>5.4210418995613754</v>
      </c>
      <c r="E5320" s="192">
        <f t="shared" si="854"/>
        <v>1.8823834530128238E-4</v>
      </c>
      <c r="F5320" s="193">
        <f t="shared" si="855"/>
        <v>8.0825705939629895</v>
      </c>
      <c r="G5320" s="193">
        <f t="shared" si="851"/>
        <v>8.3814509993739232</v>
      </c>
      <c r="H5320" s="193">
        <f t="shared" si="851"/>
        <v>8.6913835194184514</v>
      </c>
      <c r="I5320" s="193">
        <f t="shared" si="851"/>
        <v>9.0127768434440938</v>
      </c>
      <c r="J5320" s="193">
        <f t="shared" si="851"/>
        <v>9.346054773470323</v>
      </c>
      <c r="K5320" s="193">
        <f>MAX(0,(F5320-'2031 forecast'!$C$10))</f>
        <v>2.3455705939629894</v>
      </c>
      <c r="L5320" s="193">
        <f>MAX(0,(G5320-'2031 forecast'!$C$10))</f>
        <v>2.6444509993739231</v>
      </c>
      <c r="M5320" s="193">
        <f>MAX(0,(H5320-'2031 forecast'!$C$10))</f>
        <v>2.9543835194184513</v>
      </c>
      <c r="N5320" s="193">
        <f>MAX(0,(I5320-'2031 forecast'!$C$10))</f>
        <v>3.2757768434440937</v>
      </c>
      <c r="O5320" s="193">
        <f>MAX(0,(J5320-'2031 forecast'!$C$10))</f>
        <v>3.6090547734703229</v>
      </c>
      <c r="P5320" s="175">
        <f t="shared" si="857"/>
        <v>5</v>
      </c>
      <c r="Q5320" s="175" t="str">
        <f t="shared" si="858"/>
        <v/>
      </c>
    </row>
    <row r="5321" spans="1:17" s="1" customFormat="1" x14ac:dyDescent="0.3">
      <c r="A5321" s="189">
        <f t="shared" si="856"/>
        <v>44052.541666653771</v>
      </c>
      <c r="B5321" s="190">
        <f t="shared" si="852"/>
        <v>44052</v>
      </c>
      <c r="C5321" s="1">
        <f t="shared" si="853"/>
        <v>13</v>
      </c>
      <c r="D5321" s="191">
        <v>5.8351492668889797</v>
      </c>
      <c r="E5321" s="192">
        <f t="shared" si="854"/>
        <v>2.0261766334513033E-4</v>
      </c>
      <c r="F5321" s="193">
        <f t="shared" si="855"/>
        <v>8.6999891810018291</v>
      </c>
      <c r="G5321" s="193">
        <f t="shared" si="851"/>
        <v>9.0217007284927639</v>
      </c>
      <c r="H5321" s="193">
        <f t="shared" si="851"/>
        <v>9.3553086493740274</v>
      </c>
      <c r="I5321" s="193">
        <f t="shared" si="851"/>
        <v>9.7012528523182961</v>
      </c>
      <c r="J5321" s="193">
        <f t="shared" si="851"/>
        <v>10.059989513110416</v>
      </c>
      <c r="K5321" s="193">
        <f>MAX(0,(F5321-'2031 forecast'!$C$10))</f>
        <v>2.962989181001829</v>
      </c>
      <c r="L5321" s="193">
        <f>MAX(0,(G5321-'2031 forecast'!$C$10))</f>
        <v>3.2847007284927638</v>
      </c>
      <c r="M5321" s="193">
        <f>MAX(0,(H5321-'2031 forecast'!$C$10))</f>
        <v>3.6183086493740273</v>
      </c>
      <c r="N5321" s="193">
        <f>MAX(0,(I5321-'2031 forecast'!$C$10))</f>
        <v>3.964252852318296</v>
      </c>
      <c r="O5321" s="193">
        <f>MAX(0,(J5321-'2031 forecast'!$C$10))</f>
        <v>4.3229895131104161</v>
      </c>
      <c r="P5321" s="175">
        <f t="shared" si="857"/>
        <v>6</v>
      </c>
      <c r="Q5321" s="175" t="str">
        <f t="shared" si="858"/>
        <v/>
      </c>
    </row>
    <row r="5322" spans="1:17" s="1" customFormat="1" x14ac:dyDescent="0.3">
      <c r="A5322" s="189">
        <f t="shared" si="856"/>
        <v>44052.583333320435</v>
      </c>
      <c r="B5322" s="190">
        <f t="shared" si="852"/>
        <v>44052</v>
      </c>
      <c r="C5322" s="1">
        <f t="shared" si="853"/>
        <v>14</v>
      </c>
      <c r="D5322" s="191">
        <v>5.8652661663309882</v>
      </c>
      <c r="E5322" s="192">
        <f t="shared" si="854"/>
        <v>2.0366343193013747E-4</v>
      </c>
      <c r="F5322" s="193">
        <f t="shared" si="855"/>
        <v>8.744892350968291</v>
      </c>
      <c r="G5322" s="193">
        <f t="shared" si="851"/>
        <v>9.0682643451559528</v>
      </c>
      <c r="H5322" s="193">
        <f t="shared" si="851"/>
        <v>9.4035941133707972</v>
      </c>
      <c r="I5322" s="193">
        <f t="shared" si="851"/>
        <v>9.7513238347818749</v>
      </c>
      <c r="J5322" s="193">
        <f t="shared" si="851"/>
        <v>10.111912039629695</v>
      </c>
      <c r="K5322" s="193">
        <f>MAX(0,(F5322-'2031 forecast'!$C$10))</f>
        <v>3.0078923509682909</v>
      </c>
      <c r="L5322" s="193">
        <f>MAX(0,(G5322-'2031 forecast'!$C$10))</f>
        <v>3.3312643451559527</v>
      </c>
      <c r="M5322" s="193">
        <f>MAX(0,(H5322-'2031 forecast'!$C$10))</f>
        <v>3.6665941133707971</v>
      </c>
      <c r="N5322" s="193">
        <f>MAX(0,(I5322-'2031 forecast'!$C$10))</f>
        <v>4.0143238347818748</v>
      </c>
      <c r="O5322" s="193">
        <f>MAX(0,(J5322-'2031 forecast'!$C$10))</f>
        <v>4.3749120396296952</v>
      </c>
      <c r="P5322" s="175">
        <f t="shared" si="857"/>
        <v>7</v>
      </c>
      <c r="Q5322" s="175" t="str">
        <f t="shared" si="858"/>
        <v/>
      </c>
    </row>
    <row r="5323" spans="1:17" s="1" customFormat="1" x14ac:dyDescent="0.3">
      <c r="A5323" s="189">
        <f t="shared" si="856"/>
        <v>44052.6249999871</v>
      </c>
      <c r="B5323" s="190">
        <f t="shared" si="852"/>
        <v>44052</v>
      </c>
      <c r="C5323" s="1">
        <f t="shared" si="853"/>
        <v>15</v>
      </c>
      <c r="D5323" s="191">
        <v>6.2492566342165858</v>
      </c>
      <c r="E5323" s="192">
        <f t="shared" si="854"/>
        <v>2.1699698138897831E-4</v>
      </c>
      <c r="F5323" s="193">
        <f t="shared" si="855"/>
        <v>9.3174077680406686</v>
      </c>
      <c r="G5323" s="193">
        <f t="shared" si="851"/>
        <v>9.6619504576116064</v>
      </c>
      <c r="H5323" s="193">
        <f t="shared" si="851"/>
        <v>10.019233779329603</v>
      </c>
      <c r="I5323" s="193">
        <f t="shared" si="851"/>
        <v>10.389728861192498</v>
      </c>
      <c r="J5323" s="193">
        <f t="shared" si="851"/>
        <v>10.773924252750511</v>
      </c>
      <c r="K5323" s="193">
        <f>MAX(0,(F5323-'2031 forecast'!$C$10))</f>
        <v>3.5804077680406685</v>
      </c>
      <c r="L5323" s="193">
        <f>MAX(0,(G5323-'2031 forecast'!$C$10))</f>
        <v>3.9249504576116063</v>
      </c>
      <c r="M5323" s="193">
        <f>MAX(0,(H5323-'2031 forecast'!$C$10))</f>
        <v>4.2822337793296033</v>
      </c>
      <c r="N5323" s="193">
        <f>MAX(0,(I5323-'2031 forecast'!$C$10))</f>
        <v>4.6527288611924984</v>
      </c>
      <c r="O5323" s="193">
        <f>MAX(0,(J5323-'2031 forecast'!$C$10))</f>
        <v>5.0369242527505111</v>
      </c>
      <c r="P5323" s="175">
        <f t="shared" si="857"/>
        <v>8</v>
      </c>
      <c r="Q5323" s="175" t="str">
        <f t="shared" si="858"/>
        <v/>
      </c>
    </row>
    <row r="5324" spans="1:17" s="1" customFormat="1" x14ac:dyDescent="0.3">
      <c r="A5324" s="189">
        <f t="shared" si="856"/>
        <v>44052.666666653764</v>
      </c>
      <c r="B5324" s="190">
        <f t="shared" si="852"/>
        <v>44052</v>
      </c>
      <c r="C5324" s="1">
        <f t="shared" si="853"/>
        <v>16</v>
      </c>
      <c r="D5324" s="191">
        <v>6.4525457054501372</v>
      </c>
      <c r="E5324" s="192">
        <f t="shared" si="854"/>
        <v>2.2405591933777639E-4</v>
      </c>
      <c r="F5324" s="193">
        <f t="shared" si="855"/>
        <v>9.6205041653142818</v>
      </c>
      <c r="G5324" s="193">
        <f t="shared" si="851"/>
        <v>9.9762548700881286</v>
      </c>
      <c r="H5324" s="193">
        <f t="shared" si="851"/>
        <v>10.345160661307796</v>
      </c>
      <c r="I5324" s="193">
        <f t="shared" si="851"/>
        <v>10.727707992821651</v>
      </c>
      <c r="J5324" s="193">
        <f t="shared" si="851"/>
        <v>11.124401306755647</v>
      </c>
      <c r="K5324" s="193">
        <f>MAX(0,(F5324-'2031 forecast'!$C$10))</f>
        <v>3.8835041653142817</v>
      </c>
      <c r="L5324" s="193">
        <f>MAX(0,(G5324-'2031 forecast'!$C$10))</f>
        <v>4.2392548700881285</v>
      </c>
      <c r="M5324" s="193">
        <f>MAX(0,(H5324-'2031 forecast'!$C$10))</f>
        <v>4.6081606613077959</v>
      </c>
      <c r="N5324" s="193">
        <f>MAX(0,(I5324-'2031 forecast'!$C$10))</f>
        <v>4.9907079928216511</v>
      </c>
      <c r="O5324" s="193">
        <f>MAX(0,(J5324-'2031 forecast'!$C$10))</f>
        <v>5.3874013067556472</v>
      </c>
      <c r="P5324" s="175">
        <f t="shared" si="857"/>
        <v>9</v>
      </c>
      <c r="Q5324" s="175" t="str">
        <f t="shared" si="858"/>
        <v/>
      </c>
    </row>
    <row r="5325" spans="1:17" s="1" customFormat="1" x14ac:dyDescent="0.3">
      <c r="A5325" s="189">
        <f t="shared" si="856"/>
        <v>44052.708333320428</v>
      </c>
      <c r="B5325" s="190">
        <f t="shared" si="852"/>
        <v>44052</v>
      </c>
      <c r="C5325" s="1">
        <f t="shared" si="853"/>
        <v>17</v>
      </c>
      <c r="D5325" s="191">
        <v>6.6934809009861977</v>
      </c>
      <c r="E5325" s="192">
        <f t="shared" si="854"/>
        <v>2.3242206801783337E-4</v>
      </c>
      <c r="F5325" s="193">
        <f t="shared" si="855"/>
        <v>9.9797295250459683</v>
      </c>
      <c r="G5325" s="193">
        <f t="shared" ref="G5325:J5344" si="859">$E5325*G$2</f>
        <v>10.348763803393634</v>
      </c>
      <c r="H5325" s="193">
        <f t="shared" si="859"/>
        <v>10.731444373281947</v>
      </c>
      <c r="I5325" s="193">
        <f t="shared" si="859"/>
        <v>11.128275852530276</v>
      </c>
      <c r="J5325" s="193">
        <f t="shared" si="859"/>
        <v>11.539781518909884</v>
      </c>
      <c r="K5325" s="193">
        <f>MAX(0,(F5325-'2031 forecast'!$C$10))</f>
        <v>4.2427295250459682</v>
      </c>
      <c r="L5325" s="193">
        <f>MAX(0,(G5325-'2031 forecast'!$C$10))</f>
        <v>4.6117638033936341</v>
      </c>
      <c r="M5325" s="193">
        <f>MAX(0,(H5325-'2031 forecast'!$C$10))</f>
        <v>4.9944443732819472</v>
      </c>
      <c r="N5325" s="193">
        <f>MAX(0,(I5325-'2031 forecast'!$C$10))</f>
        <v>5.391275852530276</v>
      </c>
      <c r="O5325" s="193">
        <f>MAX(0,(J5325-'2031 forecast'!$C$10))</f>
        <v>5.8027815189098835</v>
      </c>
      <c r="P5325" s="175">
        <f t="shared" si="857"/>
        <v>10</v>
      </c>
      <c r="Q5325" s="175" t="str">
        <f t="shared" si="858"/>
        <v/>
      </c>
    </row>
    <row r="5326" spans="1:17" s="1" customFormat="1" x14ac:dyDescent="0.3">
      <c r="A5326" s="189">
        <f t="shared" si="856"/>
        <v>44052.749999987092</v>
      </c>
      <c r="B5326" s="190">
        <f t="shared" si="852"/>
        <v>44052</v>
      </c>
      <c r="C5326" s="1">
        <f t="shared" si="853"/>
        <v>18</v>
      </c>
      <c r="D5326" s="191">
        <v>6.6332471021021826</v>
      </c>
      <c r="E5326" s="192">
        <f t="shared" si="854"/>
        <v>2.3033053084781912E-4</v>
      </c>
      <c r="F5326" s="193">
        <f t="shared" si="855"/>
        <v>9.8899231851130462</v>
      </c>
      <c r="G5326" s="193">
        <f t="shared" si="859"/>
        <v>10.255636570067258</v>
      </c>
      <c r="H5326" s="193">
        <f t="shared" si="859"/>
        <v>10.634873445288409</v>
      </c>
      <c r="I5326" s="193">
        <f t="shared" si="859"/>
        <v>11.02813388760312</v>
      </c>
      <c r="J5326" s="193">
        <f t="shared" si="859"/>
        <v>11.435936465871324</v>
      </c>
      <c r="K5326" s="193">
        <f>MAX(0,(F5326-'2031 forecast'!$C$10))</f>
        <v>4.1529231851130461</v>
      </c>
      <c r="L5326" s="193">
        <f>MAX(0,(G5326-'2031 forecast'!$C$10))</f>
        <v>4.5186365700672582</v>
      </c>
      <c r="M5326" s="193">
        <f>MAX(0,(H5326-'2031 forecast'!$C$10))</f>
        <v>4.8978734452884094</v>
      </c>
      <c r="N5326" s="193">
        <f>MAX(0,(I5326-'2031 forecast'!$C$10))</f>
        <v>5.2911338876031202</v>
      </c>
      <c r="O5326" s="193">
        <f>MAX(0,(J5326-'2031 forecast'!$C$10))</f>
        <v>5.6989364658713235</v>
      </c>
      <c r="P5326" s="175">
        <f t="shared" si="857"/>
        <v>11</v>
      </c>
      <c r="Q5326" s="175" t="str">
        <f t="shared" si="858"/>
        <v/>
      </c>
    </row>
    <row r="5327" spans="1:17" s="1" customFormat="1" x14ac:dyDescent="0.3">
      <c r="A5327" s="189">
        <f t="shared" si="856"/>
        <v>44052.791666653757</v>
      </c>
      <c r="B5327" s="190">
        <f t="shared" si="852"/>
        <v>44052</v>
      </c>
      <c r="C5327" s="1">
        <f t="shared" si="853"/>
        <v>19</v>
      </c>
      <c r="D5327" s="191">
        <v>6.2869027585190942</v>
      </c>
      <c r="E5327" s="192">
        <f t="shared" si="854"/>
        <v>2.1830419212023717E-4</v>
      </c>
      <c r="F5327" s="193">
        <f t="shared" si="855"/>
        <v>9.3735367304987438</v>
      </c>
      <c r="G5327" s="193">
        <f t="shared" si="859"/>
        <v>9.7201549784405898</v>
      </c>
      <c r="H5327" s="193">
        <f t="shared" si="859"/>
        <v>10.079590609325564</v>
      </c>
      <c r="I5327" s="193">
        <f t="shared" si="859"/>
        <v>10.452317589271969</v>
      </c>
      <c r="J5327" s="193">
        <f t="shared" si="859"/>
        <v>10.838827410899608</v>
      </c>
      <c r="K5327" s="193">
        <f>MAX(0,(F5327-'2031 forecast'!$C$10))</f>
        <v>3.6365367304987437</v>
      </c>
      <c r="L5327" s="193">
        <f>MAX(0,(G5327-'2031 forecast'!$C$10))</f>
        <v>3.9831549784405897</v>
      </c>
      <c r="M5327" s="193">
        <f>MAX(0,(H5327-'2031 forecast'!$C$10))</f>
        <v>4.3425906093255637</v>
      </c>
      <c r="N5327" s="193">
        <f>MAX(0,(I5327-'2031 forecast'!$C$10))</f>
        <v>4.7153175892719688</v>
      </c>
      <c r="O5327" s="193">
        <f>MAX(0,(J5327-'2031 forecast'!$C$10))</f>
        <v>5.1018274108996078</v>
      </c>
      <c r="P5327" s="175">
        <f t="shared" si="857"/>
        <v>12</v>
      </c>
      <c r="Q5327" s="175" t="str">
        <f t="shared" si="858"/>
        <v/>
      </c>
    </row>
    <row r="5328" spans="1:17" s="1" customFormat="1" x14ac:dyDescent="0.3">
      <c r="A5328" s="189">
        <f t="shared" si="856"/>
        <v>44052.833333320421</v>
      </c>
      <c r="B5328" s="190">
        <f t="shared" si="852"/>
        <v>44052</v>
      </c>
      <c r="C5328" s="1">
        <f t="shared" si="853"/>
        <v>20</v>
      </c>
      <c r="D5328" s="191">
        <v>5.8727953911914899</v>
      </c>
      <c r="E5328" s="192">
        <f t="shared" si="854"/>
        <v>2.0392487407638925E-4</v>
      </c>
      <c r="F5328" s="193">
        <f t="shared" si="855"/>
        <v>8.756118143459906</v>
      </c>
      <c r="G5328" s="193">
        <f t="shared" si="859"/>
        <v>9.0799052493217491</v>
      </c>
      <c r="H5328" s="193">
        <f t="shared" si="859"/>
        <v>9.4156654793699897</v>
      </c>
      <c r="I5328" s="193">
        <f t="shared" si="859"/>
        <v>9.7638415803977683</v>
      </c>
      <c r="J5328" s="193">
        <f t="shared" si="859"/>
        <v>10.124892671259516</v>
      </c>
      <c r="K5328" s="193">
        <f>MAX(0,(F5328-'2031 forecast'!$C$10))</f>
        <v>3.0191181434599059</v>
      </c>
      <c r="L5328" s="193">
        <f>MAX(0,(G5328-'2031 forecast'!$C$10))</f>
        <v>3.342905249321749</v>
      </c>
      <c r="M5328" s="193">
        <f>MAX(0,(H5328-'2031 forecast'!$C$10))</f>
        <v>3.6786654793699896</v>
      </c>
      <c r="N5328" s="193">
        <f>MAX(0,(I5328-'2031 forecast'!$C$10))</f>
        <v>4.0268415803977682</v>
      </c>
      <c r="O5328" s="193">
        <f>MAX(0,(J5328-'2031 forecast'!$C$10))</f>
        <v>4.3878926712595163</v>
      </c>
      <c r="P5328" s="175">
        <f t="shared" si="857"/>
        <v>13</v>
      </c>
      <c r="Q5328" s="175" t="str">
        <f t="shared" si="858"/>
        <v/>
      </c>
    </row>
    <row r="5329" spans="1:17" s="1" customFormat="1" x14ac:dyDescent="0.3">
      <c r="A5329" s="189">
        <f t="shared" si="856"/>
        <v>44052.874999987085</v>
      </c>
      <c r="B5329" s="190">
        <f t="shared" si="852"/>
        <v>44052</v>
      </c>
      <c r="C5329" s="1">
        <f t="shared" si="853"/>
        <v>21</v>
      </c>
      <c r="D5329" s="191">
        <v>5.8351492668889797</v>
      </c>
      <c r="E5329" s="192">
        <f t="shared" si="854"/>
        <v>2.0261766334513033E-4</v>
      </c>
      <c r="F5329" s="193">
        <f t="shared" si="855"/>
        <v>8.6999891810018291</v>
      </c>
      <c r="G5329" s="193">
        <f t="shared" si="859"/>
        <v>9.0217007284927639</v>
      </c>
      <c r="H5329" s="193">
        <f t="shared" si="859"/>
        <v>9.3553086493740274</v>
      </c>
      <c r="I5329" s="193">
        <f t="shared" si="859"/>
        <v>9.7012528523182961</v>
      </c>
      <c r="J5329" s="193">
        <f t="shared" si="859"/>
        <v>10.059989513110416</v>
      </c>
      <c r="K5329" s="193">
        <f>MAX(0,(F5329-'2031 forecast'!$C$10))</f>
        <v>2.962989181001829</v>
      </c>
      <c r="L5329" s="193">
        <f>MAX(0,(G5329-'2031 forecast'!$C$10))</f>
        <v>3.2847007284927638</v>
      </c>
      <c r="M5329" s="193">
        <f>MAX(0,(H5329-'2031 forecast'!$C$10))</f>
        <v>3.6183086493740273</v>
      </c>
      <c r="N5329" s="193">
        <f>MAX(0,(I5329-'2031 forecast'!$C$10))</f>
        <v>3.964252852318296</v>
      </c>
      <c r="O5329" s="193">
        <f>MAX(0,(J5329-'2031 forecast'!$C$10))</f>
        <v>4.3229895131104161</v>
      </c>
      <c r="P5329" s="175">
        <f t="shared" si="857"/>
        <v>14</v>
      </c>
      <c r="Q5329" s="175" t="str">
        <f t="shared" si="858"/>
        <v/>
      </c>
    </row>
    <row r="5330" spans="1:17" s="1" customFormat="1" x14ac:dyDescent="0.3">
      <c r="A5330" s="189">
        <f t="shared" si="856"/>
        <v>44052.916666653749</v>
      </c>
      <c r="B5330" s="190">
        <f t="shared" si="852"/>
        <v>44052</v>
      </c>
      <c r="C5330" s="1">
        <f t="shared" si="853"/>
        <v>22</v>
      </c>
      <c r="D5330" s="191">
        <v>5.4812756984453896</v>
      </c>
      <c r="E5330" s="192">
        <f t="shared" si="854"/>
        <v>1.903298824712966E-4</v>
      </c>
      <c r="F5330" s="193">
        <f t="shared" si="855"/>
        <v>8.1723769338959098</v>
      </c>
      <c r="G5330" s="193">
        <f t="shared" si="859"/>
        <v>8.4745782327002992</v>
      </c>
      <c r="H5330" s="193">
        <f t="shared" si="859"/>
        <v>8.7879544474119875</v>
      </c>
      <c r="I5330" s="193">
        <f t="shared" si="859"/>
        <v>9.1129188083712496</v>
      </c>
      <c r="J5330" s="193">
        <f t="shared" si="859"/>
        <v>9.4498998265088794</v>
      </c>
      <c r="K5330" s="193">
        <f>MAX(0,(F5330-'2031 forecast'!$C$10))</f>
        <v>2.4353769338959097</v>
      </c>
      <c r="L5330" s="193">
        <f>MAX(0,(G5330-'2031 forecast'!$C$10))</f>
        <v>2.7375782327002991</v>
      </c>
      <c r="M5330" s="193">
        <f>MAX(0,(H5330-'2031 forecast'!$C$10))</f>
        <v>3.0509544474119874</v>
      </c>
      <c r="N5330" s="193">
        <f>MAX(0,(I5330-'2031 forecast'!$C$10))</f>
        <v>3.3759188083712495</v>
      </c>
      <c r="O5330" s="193">
        <f>MAX(0,(J5330-'2031 forecast'!$C$10))</f>
        <v>3.7128998265088793</v>
      </c>
      <c r="P5330" s="175">
        <f t="shared" si="857"/>
        <v>15</v>
      </c>
      <c r="Q5330" s="175" t="str">
        <f t="shared" si="858"/>
        <v/>
      </c>
    </row>
    <row r="5331" spans="1:17" s="1" customFormat="1" x14ac:dyDescent="0.3">
      <c r="A5331" s="189">
        <f t="shared" si="856"/>
        <v>44052.958333320414</v>
      </c>
      <c r="B5331" s="190">
        <f t="shared" si="852"/>
        <v>44052</v>
      </c>
      <c r="C5331" s="1">
        <f t="shared" si="853"/>
        <v>23</v>
      </c>
      <c r="D5331" s="191">
        <v>4.8864669344657399</v>
      </c>
      <c r="E5331" s="192">
        <f t="shared" si="854"/>
        <v>1.6967595291740594E-4</v>
      </c>
      <c r="F5331" s="193">
        <f t="shared" si="855"/>
        <v>7.2855393270583066</v>
      </c>
      <c r="G5331" s="193">
        <f t="shared" si="859"/>
        <v>7.5549468036023288</v>
      </c>
      <c r="H5331" s="193">
        <f t="shared" si="859"/>
        <v>7.8343165334757989</v>
      </c>
      <c r="I5331" s="193">
        <f t="shared" si="859"/>
        <v>8.1240169047155799</v>
      </c>
      <c r="J5331" s="193">
        <f t="shared" si="859"/>
        <v>8.4244299277531116</v>
      </c>
      <c r="K5331" s="193">
        <f>MAX(0,(F5331-'2031 forecast'!$C$10))</f>
        <v>1.5485393270583065</v>
      </c>
      <c r="L5331" s="193">
        <f>MAX(0,(G5331-'2031 forecast'!$C$10))</f>
        <v>1.8179468036023287</v>
      </c>
      <c r="M5331" s="193">
        <f>MAX(0,(H5331-'2031 forecast'!$C$10))</f>
        <v>2.0973165334757988</v>
      </c>
      <c r="N5331" s="193">
        <f>MAX(0,(I5331-'2031 forecast'!$C$10))</f>
        <v>2.3870169047155798</v>
      </c>
      <c r="O5331" s="193">
        <f>MAX(0,(J5331-'2031 forecast'!$C$10))</f>
        <v>2.6874299277531115</v>
      </c>
      <c r="P5331" s="175">
        <f t="shared" si="857"/>
        <v>16</v>
      </c>
      <c r="Q5331" s="175" t="str">
        <f t="shared" si="858"/>
        <v/>
      </c>
    </row>
    <row r="5332" spans="1:17" s="1" customFormat="1" x14ac:dyDescent="0.3">
      <c r="A5332" s="189">
        <f t="shared" si="856"/>
        <v>44052.999999987078</v>
      </c>
      <c r="B5332" s="190">
        <f t="shared" si="852"/>
        <v>44052</v>
      </c>
      <c r="C5332" s="1">
        <f t="shared" si="853"/>
        <v>0</v>
      </c>
      <c r="D5332" s="191">
        <v>4.0958983241130396</v>
      </c>
      <c r="E5332" s="192">
        <f t="shared" si="854"/>
        <v>1.4222452756096894E-4</v>
      </c>
      <c r="F5332" s="193">
        <f t="shared" si="855"/>
        <v>6.1068311154387045</v>
      </c>
      <c r="G5332" s="193">
        <f t="shared" si="859"/>
        <v>6.3326518661936317</v>
      </c>
      <c r="H5332" s="193">
        <f t="shared" si="859"/>
        <v>6.5668231035606084</v>
      </c>
      <c r="I5332" s="193">
        <f t="shared" si="859"/>
        <v>6.80965361504665</v>
      </c>
      <c r="J5332" s="193">
        <f t="shared" si="859"/>
        <v>7.0614636066220227</v>
      </c>
      <c r="K5332" s="193">
        <f>MAX(0,(F5332-'2031 forecast'!$C$10))</f>
        <v>0.36983111543870439</v>
      </c>
      <c r="L5332" s="193">
        <f>MAX(0,(G5332-'2031 forecast'!$C$10))</f>
        <v>0.59565186619363164</v>
      </c>
      <c r="M5332" s="193">
        <f>MAX(0,(H5332-'2031 forecast'!$C$10))</f>
        <v>0.82982310356060829</v>
      </c>
      <c r="N5332" s="193">
        <f>MAX(0,(I5332-'2031 forecast'!$C$10))</f>
        <v>1.0726536150466499</v>
      </c>
      <c r="O5332" s="193">
        <f>MAX(0,(J5332-'2031 forecast'!$C$10))</f>
        <v>1.3244636066220226</v>
      </c>
      <c r="P5332" s="175">
        <f t="shared" si="857"/>
        <v>17</v>
      </c>
      <c r="Q5332" s="175" t="str">
        <f t="shared" si="858"/>
        <v/>
      </c>
    </row>
    <row r="5333" spans="1:17" s="1" customFormat="1" x14ac:dyDescent="0.3">
      <c r="A5333" s="189">
        <f t="shared" si="856"/>
        <v>44053.041666653742</v>
      </c>
      <c r="B5333" s="190">
        <f t="shared" si="852"/>
        <v>44053</v>
      </c>
      <c r="C5333" s="1">
        <f t="shared" si="853"/>
        <v>1</v>
      </c>
      <c r="D5333" s="191">
        <v>4.0507229749500278</v>
      </c>
      <c r="E5333" s="192">
        <f t="shared" si="854"/>
        <v>1.4065587468345823E-4</v>
      </c>
      <c r="F5333" s="193">
        <f t="shared" si="855"/>
        <v>6.0394763604890125</v>
      </c>
      <c r="G5333" s="193">
        <f t="shared" si="859"/>
        <v>6.2628064411988484</v>
      </c>
      <c r="H5333" s="193">
        <f t="shared" si="859"/>
        <v>6.4943949075654537</v>
      </c>
      <c r="I5333" s="193">
        <f t="shared" si="859"/>
        <v>6.7345471413512819</v>
      </c>
      <c r="J5333" s="193">
        <f t="shared" si="859"/>
        <v>6.9835798168431023</v>
      </c>
      <c r="K5333" s="193">
        <f>MAX(0,(F5333-'2031 forecast'!$C$10))</f>
        <v>0.30247636048901239</v>
      </c>
      <c r="L5333" s="193">
        <f>MAX(0,(G5333-'2031 forecast'!$C$10))</f>
        <v>0.52580644119884834</v>
      </c>
      <c r="M5333" s="193">
        <f>MAX(0,(H5333-'2031 forecast'!$C$10))</f>
        <v>0.75739490756545358</v>
      </c>
      <c r="N5333" s="193">
        <f>MAX(0,(I5333-'2031 forecast'!$C$10))</f>
        <v>0.99754714135128175</v>
      </c>
      <c r="O5333" s="193">
        <f>MAX(0,(J5333-'2031 forecast'!$C$10))</f>
        <v>1.2465798168431022</v>
      </c>
      <c r="P5333" s="175">
        <f t="shared" si="857"/>
        <v>18</v>
      </c>
      <c r="Q5333" s="175" t="str">
        <f t="shared" si="858"/>
        <v/>
      </c>
    </row>
    <row r="5334" spans="1:17" s="1" customFormat="1" x14ac:dyDescent="0.3">
      <c r="A5334" s="189">
        <f t="shared" si="856"/>
        <v>44053.083333320406</v>
      </c>
      <c r="B5334" s="190">
        <f t="shared" si="852"/>
        <v>44053</v>
      </c>
      <c r="C5334" s="1">
        <f t="shared" si="853"/>
        <v>2</v>
      </c>
      <c r="D5334" s="191">
        <v>3.9151969274609937</v>
      </c>
      <c r="E5334" s="192">
        <f t="shared" si="854"/>
        <v>1.3594991605092618E-4</v>
      </c>
      <c r="F5334" s="193">
        <f t="shared" si="855"/>
        <v>5.8374120956399373</v>
      </c>
      <c r="G5334" s="193">
        <f t="shared" si="859"/>
        <v>6.0532701662145003</v>
      </c>
      <c r="H5334" s="193">
        <f t="shared" si="859"/>
        <v>6.2771103195799931</v>
      </c>
      <c r="I5334" s="193">
        <f t="shared" si="859"/>
        <v>6.50922772026518</v>
      </c>
      <c r="J5334" s="193">
        <f t="shared" si="859"/>
        <v>6.7499284475063446</v>
      </c>
      <c r="K5334" s="193">
        <f>MAX(0,(F5334-'2031 forecast'!$C$10))</f>
        <v>0.10041209563993725</v>
      </c>
      <c r="L5334" s="193">
        <f>MAX(0,(G5334-'2031 forecast'!$C$10))</f>
        <v>0.31627016621450021</v>
      </c>
      <c r="M5334" s="193">
        <f>MAX(0,(H5334-'2031 forecast'!$C$10))</f>
        <v>0.540110319579993</v>
      </c>
      <c r="N5334" s="193">
        <f>MAX(0,(I5334-'2031 forecast'!$C$10))</f>
        <v>0.77222772026517994</v>
      </c>
      <c r="O5334" s="193">
        <f>MAX(0,(J5334-'2031 forecast'!$C$10))</f>
        <v>1.0129284475063445</v>
      </c>
      <c r="P5334" s="175">
        <f t="shared" si="857"/>
        <v>19</v>
      </c>
      <c r="Q5334" s="175">
        <f t="shared" si="858"/>
        <v>19</v>
      </c>
    </row>
    <row r="5335" spans="1:17" s="1" customFormat="1" x14ac:dyDescent="0.3">
      <c r="A5335" s="189">
        <f t="shared" si="856"/>
        <v>44053.124999987071</v>
      </c>
      <c r="B5335" s="190">
        <f t="shared" si="852"/>
        <v>44053</v>
      </c>
      <c r="C5335" s="1">
        <f t="shared" si="853"/>
        <v>3</v>
      </c>
      <c r="D5335" s="191">
        <v>3.8022585545534646</v>
      </c>
      <c r="E5335" s="192">
        <f t="shared" si="854"/>
        <v>1.3202828385714945E-4</v>
      </c>
      <c r="F5335" s="193">
        <f t="shared" si="855"/>
        <v>5.6690252082657082</v>
      </c>
      <c r="G5335" s="193">
        <f t="shared" si="859"/>
        <v>5.878656603727543</v>
      </c>
      <c r="H5335" s="193">
        <f t="shared" si="859"/>
        <v>6.0960398295921081</v>
      </c>
      <c r="I5335" s="193">
        <f t="shared" si="859"/>
        <v>6.321461536026761</v>
      </c>
      <c r="J5335" s="193">
        <f t="shared" si="859"/>
        <v>6.5552189730590458</v>
      </c>
      <c r="K5335" s="193">
        <f>MAX(0,(F5335-'2031 forecast'!$C$10))</f>
        <v>0</v>
      </c>
      <c r="L5335" s="193">
        <f>MAX(0,(G5335-'2031 forecast'!$C$10))</f>
        <v>0.14165660372754285</v>
      </c>
      <c r="M5335" s="193">
        <f>MAX(0,(H5335-'2031 forecast'!$C$10))</f>
        <v>0.35903982959210801</v>
      </c>
      <c r="N5335" s="193">
        <f>MAX(0,(I5335-'2031 forecast'!$C$10))</f>
        <v>0.58446153602676088</v>
      </c>
      <c r="O5335" s="193">
        <f>MAX(0,(J5335-'2031 forecast'!$C$10))</f>
        <v>0.81821897305904567</v>
      </c>
      <c r="P5335" s="175" t="str">
        <f t="shared" si="857"/>
        <v/>
      </c>
      <c r="Q5335" s="175" t="str">
        <f t="shared" si="858"/>
        <v/>
      </c>
    </row>
    <row r="5336" spans="1:17" s="1" customFormat="1" x14ac:dyDescent="0.3">
      <c r="A5336" s="189">
        <f t="shared" si="856"/>
        <v>44053.166666653735</v>
      </c>
      <c r="B5336" s="190">
        <f t="shared" si="852"/>
        <v>44053</v>
      </c>
      <c r="C5336" s="1">
        <f t="shared" si="853"/>
        <v>4</v>
      </c>
      <c r="D5336" s="191">
        <v>3.6968494065064377</v>
      </c>
      <c r="E5336" s="192">
        <f t="shared" si="854"/>
        <v>1.283680938096245E-4</v>
      </c>
      <c r="F5336" s="193">
        <f t="shared" si="855"/>
        <v>5.5118641133830941</v>
      </c>
      <c r="G5336" s="193">
        <f t="shared" si="859"/>
        <v>5.7156839454063828</v>
      </c>
      <c r="H5336" s="193">
        <f t="shared" si="859"/>
        <v>5.9270407056034156</v>
      </c>
      <c r="I5336" s="193">
        <f t="shared" si="859"/>
        <v>6.1462130974042362</v>
      </c>
      <c r="J5336" s="193">
        <f t="shared" si="859"/>
        <v>6.3734901302415663</v>
      </c>
      <c r="K5336" s="193">
        <f>MAX(0,(F5336-'2031 forecast'!$C$10))</f>
        <v>0</v>
      </c>
      <c r="L5336" s="193">
        <f>MAX(0,(G5336-'2031 forecast'!$C$10))</f>
        <v>0</v>
      </c>
      <c r="M5336" s="193">
        <f>MAX(0,(H5336-'2031 forecast'!$C$10))</f>
        <v>0.19004070560341546</v>
      </c>
      <c r="N5336" s="193">
        <f>MAX(0,(I5336-'2031 forecast'!$C$10))</f>
        <v>0.40921309740423606</v>
      </c>
      <c r="O5336" s="193">
        <f>MAX(0,(J5336-'2031 forecast'!$C$10))</f>
        <v>0.6364901302415662</v>
      </c>
      <c r="P5336" s="175" t="str">
        <f t="shared" si="857"/>
        <v/>
      </c>
      <c r="Q5336" s="175" t="str">
        <f t="shared" si="858"/>
        <v/>
      </c>
    </row>
    <row r="5337" spans="1:17" s="1" customFormat="1" x14ac:dyDescent="0.3">
      <c r="A5337" s="189">
        <f t="shared" si="856"/>
        <v>44053.208333320399</v>
      </c>
      <c r="B5337" s="190">
        <f t="shared" si="852"/>
        <v>44053</v>
      </c>
      <c r="C5337" s="1">
        <f t="shared" si="853"/>
        <v>5</v>
      </c>
      <c r="D5337" s="191">
        <v>3.8323754539954722</v>
      </c>
      <c r="E5337" s="192">
        <f t="shared" si="854"/>
        <v>1.3307405244215658E-4</v>
      </c>
      <c r="F5337" s="193">
        <f t="shared" si="855"/>
        <v>5.7139283782321693</v>
      </c>
      <c r="G5337" s="193">
        <f t="shared" si="859"/>
        <v>5.9252202203907318</v>
      </c>
      <c r="H5337" s="193">
        <f t="shared" si="859"/>
        <v>6.1443252935888779</v>
      </c>
      <c r="I5337" s="193">
        <f t="shared" si="859"/>
        <v>6.3715325184903397</v>
      </c>
      <c r="J5337" s="193">
        <f t="shared" si="859"/>
        <v>6.6071414995783257</v>
      </c>
      <c r="K5337" s="193">
        <f>MAX(0,(F5337-'2031 forecast'!$C$10))</f>
        <v>0</v>
      </c>
      <c r="L5337" s="193">
        <f>MAX(0,(G5337-'2031 forecast'!$C$10))</f>
        <v>0.18822022039073172</v>
      </c>
      <c r="M5337" s="193">
        <f>MAX(0,(H5337-'2031 forecast'!$C$10))</f>
        <v>0.40732529358887781</v>
      </c>
      <c r="N5337" s="193">
        <f>MAX(0,(I5337-'2031 forecast'!$C$10))</f>
        <v>0.63453251849033965</v>
      </c>
      <c r="O5337" s="193">
        <f>MAX(0,(J5337-'2031 forecast'!$C$10))</f>
        <v>0.87014149957832565</v>
      </c>
      <c r="P5337" s="175" t="str">
        <f t="shared" si="857"/>
        <v/>
      </c>
      <c r="Q5337" s="175" t="str">
        <f t="shared" si="858"/>
        <v/>
      </c>
    </row>
    <row r="5338" spans="1:17" s="1" customFormat="1" x14ac:dyDescent="0.3">
      <c r="A5338" s="189">
        <f t="shared" si="856"/>
        <v>44053.249999987063</v>
      </c>
      <c r="B5338" s="190">
        <f t="shared" si="852"/>
        <v>44053</v>
      </c>
      <c r="C5338" s="1">
        <f t="shared" si="853"/>
        <v>6</v>
      </c>
      <c r="D5338" s="191">
        <v>4.1109567738340429</v>
      </c>
      <c r="E5338" s="192">
        <f t="shared" si="854"/>
        <v>1.4274741185347248E-4</v>
      </c>
      <c r="F5338" s="193">
        <f t="shared" si="855"/>
        <v>6.1292827004219337</v>
      </c>
      <c r="G5338" s="193">
        <f t="shared" si="859"/>
        <v>6.3559336745252253</v>
      </c>
      <c r="H5338" s="193">
        <f t="shared" si="859"/>
        <v>6.5909658355589924</v>
      </c>
      <c r="I5338" s="193">
        <f t="shared" si="859"/>
        <v>6.8346891062784385</v>
      </c>
      <c r="J5338" s="193">
        <f t="shared" si="859"/>
        <v>7.0874248698816613</v>
      </c>
      <c r="K5338" s="193">
        <f>MAX(0,(F5338-'2031 forecast'!$C$10))</f>
        <v>0.39228270042193358</v>
      </c>
      <c r="L5338" s="193">
        <f>MAX(0,(G5338-'2031 forecast'!$C$10))</f>
        <v>0.61893367452522519</v>
      </c>
      <c r="M5338" s="193">
        <f>MAX(0,(H5338-'2031 forecast'!$C$10))</f>
        <v>0.8539658355589923</v>
      </c>
      <c r="N5338" s="193">
        <f>MAX(0,(I5338-'2031 forecast'!$C$10))</f>
        <v>1.0976891062784384</v>
      </c>
      <c r="O5338" s="193">
        <f>MAX(0,(J5338-'2031 forecast'!$C$10))</f>
        <v>1.3504248698816612</v>
      </c>
      <c r="P5338" s="175">
        <f t="shared" si="857"/>
        <v>1</v>
      </c>
      <c r="Q5338" s="175" t="str">
        <f t="shared" si="858"/>
        <v/>
      </c>
    </row>
    <row r="5339" spans="1:17" s="1" customFormat="1" x14ac:dyDescent="0.3">
      <c r="A5339" s="189">
        <f t="shared" si="856"/>
        <v>44053.291666653728</v>
      </c>
      <c r="B5339" s="190">
        <f t="shared" si="852"/>
        <v>44053</v>
      </c>
      <c r="C5339" s="1">
        <f t="shared" si="853"/>
        <v>7</v>
      </c>
      <c r="D5339" s="191">
        <v>4.7208239875346978</v>
      </c>
      <c r="E5339" s="192">
        <f t="shared" si="854"/>
        <v>1.6392422569986675E-4</v>
      </c>
      <c r="F5339" s="193">
        <f t="shared" si="855"/>
        <v>7.0385718922427705</v>
      </c>
      <c r="G5339" s="193">
        <f t="shared" si="859"/>
        <v>7.2988469119547918</v>
      </c>
      <c r="H5339" s="193">
        <f t="shared" si="859"/>
        <v>7.5687464814935685</v>
      </c>
      <c r="I5339" s="193">
        <f t="shared" si="859"/>
        <v>7.8486265011658993</v>
      </c>
      <c r="J5339" s="193">
        <f t="shared" si="859"/>
        <v>8.1388560318970722</v>
      </c>
      <c r="K5339" s="193">
        <f>MAX(0,(F5339-'2031 forecast'!$C$10))</f>
        <v>1.3015718922427704</v>
      </c>
      <c r="L5339" s="193">
        <f>MAX(0,(G5339-'2031 forecast'!$C$10))</f>
        <v>1.5618469119547918</v>
      </c>
      <c r="M5339" s="193">
        <f>MAX(0,(H5339-'2031 forecast'!$C$10))</f>
        <v>1.8317464814935684</v>
      </c>
      <c r="N5339" s="193">
        <f>MAX(0,(I5339-'2031 forecast'!$C$10))</f>
        <v>2.1116265011658992</v>
      </c>
      <c r="O5339" s="193">
        <f>MAX(0,(J5339-'2031 forecast'!$C$10))</f>
        <v>2.4018560318970721</v>
      </c>
      <c r="P5339" s="175">
        <f t="shared" si="857"/>
        <v>2</v>
      </c>
      <c r="Q5339" s="175" t="str">
        <f t="shared" si="858"/>
        <v/>
      </c>
    </row>
    <row r="5340" spans="1:17" s="1" customFormat="1" x14ac:dyDescent="0.3">
      <c r="A5340" s="189">
        <f t="shared" si="856"/>
        <v>44053.333333320392</v>
      </c>
      <c r="B5340" s="190">
        <f t="shared" si="852"/>
        <v>44053</v>
      </c>
      <c r="C5340" s="1">
        <f t="shared" si="853"/>
        <v>8</v>
      </c>
      <c r="D5340" s="191">
        <v>4.7132947626741952</v>
      </c>
      <c r="E5340" s="192">
        <f t="shared" si="854"/>
        <v>1.6366278355361494E-4</v>
      </c>
      <c r="F5340" s="193">
        <f t="shared" si="855"/>
        <v>7.0273460997511545</v>
      </c>
      <c r="G5340" s="193">
        <f t="shared" si="859"/>
        <v>7.2872060077889929</v>
      </c>
      <c r="H5340" s="193">
        <f t="shared" si="859"/>
        <v>7.5566751154943743</v>
      </c>
      <c r="I5340" s="193">
        <f t="shared" si="859"/>
        <v>7.8361087555500033</v>
      </c>
      <c r="J5340" s="193">
        <f t="shared" si="859"/>
        <v>8.1258754002672511</v>
      </c>
      <c r="K5340" s="193">
        <f>MAX(0,(F5340-'2031 forecast'!$C$10))</f>
        <v>1.2903460997511544</v>
      </c>
      <c r="L5340" s="193">
        <f>MAX(0,(G5340-'2031 forecast'!$C$10))</f>
        <v>1.5502060077889928</v>
      </c>
      <c r="M5340" s="193">
        <f>MAX(0,(H5340-'2031 forecast'!$C$10))</f>
        <v>1.8196751154943742</v>
      </c>
      <c r="N5340" s="193">
        <f>MAX(0,(I5340-'2031 forecast'!$C$10))</f>
        <v>2.0991087555500032</v>
      </c>
      <c r="O5340" s="193">
        <f>MAX(0,(J5340-'2031 forecast'!$C$10))</f>
        <v>2.388875400267251</v>
      </c>
      <c r="P5340" s="175">
        <f t="shared" si="857"/>
        <v>3</v>
      </c>
      <c r="Q5340" s="175">
        <f t="shared" si="858"/>
        <v>3</v>
      </c>
    </row>
    <row r="5341" spans="1:17" s="1" customFormat="1" x14ac:dyDescent="0.3">
      <c r="A5341" s="189">
        <f t="shared" si="856"/>
        <v>44053.374999987056</v>
      </c>
      <c r="B5341" s="190">
        <f t="shared" si="852"/>
        <v>44053</v>
      </c>
      <c r="C5341" s="1">
        <f t="shared" si="853"/>
        <v>9</v>
      </c>
      <c r="D5341" s="191">
        <v>0</v>
      </c>
      <c r="E5341" s="192">
        <f t="shared" si="854"/>
        <v>0</v>
      </c>
      <c r="F5341" s="193">
        <f t="shared" si="855"/>
        <v>0</v>
      </c>
      <c r="G5341" s="193">
        <f t="shared" si="859"/>
        <v>0</v>
      </c>
      <c r="H5341" s="193">
        <f t="shared" si="859"/>
        <v>0</v>
      </c>
      <c r="I5341" s="193">
        <f t="shared" si="859"/>
        <v>0</v>
      </c>
      <c r="J5341" s="193">
        <f t="shared" si="859"/>
        <v>0</v>
      </c>
      <c r="K5341" s="193">
        <f>MAX(0,(F5341-'2031 forecast'!$C$10))</f>
        <v>0</v>
      </c>
      <c r="L5341" s="193">
        <f>MAX(0,(G5341-'2031 forecast'!$C$10))</f>
        <v>0</v>
      </c>
      <c r="M5341" s="193">
        <f>MAX(0,(H5341-'2031 forecast'!$C$10))</f>
        <v>0</v>
      </c>
      <c r="N5341" s="193">
        <f>MAX(0,(I5341-'2031 forecast'!$C$10))</f>
        <v>0</v>
      </c>
      <c r="O5341" s="193">
        <f>MAX(0,(J5341-'2031 forecast'!$C$10))</f>
        <v>0</v>
      </c>
      <c r="P5341" s="175" t="str">
        <f t="shared" si="857"/>
        <v/>
      </c>
      <c r="Q5341" s="175" t="str">
        <f t="shared" si="858"/>
        <v/>
      </c>
    </row>
    <row r="5342" spans="1:17" s="1" customFormat="1" x14ac:dyDescent="0.3">
      <c r="A5342" s="189">
        <f t="shared" si="856"/>
        <v>44053.41666665372</v>
      </c>
      <c r="B5342" s="190">
        <f t="shared" si="852"/>
        <v>44053</v>
      </c>
      <c r="C5342" s="1">
        <f t="shared" si="853"/>
        <v>10</v>
      </c>
      <c r="D5342" s="191">
        <v>6.3094904331006001</v>
      </c>
      <c r="E5342" s="192">
        <f t="shared" si="854"/>
        <v>2.1908851855899253E-4</v>
      </c>
      <c r="F5342" s="193">
        <f t="shared" si="855"/>
        <v>9.4072141079735907</v>
      </c>
      <c r="G5342" s="193">
        <f t="shared" si="859"/>
        <v>9.7550776909379806</v>
      </c>
      <c r="H5342" s="193">
        <f t="shared" si="859"/>
        <v>10.115804707323141</v>
      </c>
      <c r="I5342" s="193">
        <f t="shared" si="859"/>
        <v>10.489870826119652</v>
      </c>
      <c r="J5342" s="193">
        <f t="shared" si="859"/>
        <v>10.877769305789068</v>
      </c>
      <c r="K5342" s="193">
        <f>MAX(0,(F5342-'2031 forecast'!$C$10))</f>
        <v>3.6702141079735906</v>
      </c>
      <c r="L5342" s="193">
        <f>MAX(0,(G5342-'2031 forecast'!$C$10))</f>
        <v>4.0180776909379805</v>
      </c>
      <c r="M5342" s="193">
        <f>MAX(0,(H5342-'2031 forecast'!$C$10))</f>
        <v>4.3788047073231411</v>
      </c>
      <c r="N5342" s="193">
        <f>MAX(0,(I5342-'2031 forecast'!$C$10))</f>
        <v>4.7528708261196524</v>
      </c>
      <c r="O5342" s="193">
        <f>MAX(0,(J5342-'2031 forecast'!$C$10))</f>
        <v>5.1407693057890675</v>
      </c>
      <c r="P5342" s="175">
        <f t="shared" si="857"/>
        <v>1</v>
      </c>
      <c r="Q5342" s="175" t="str">
        <f t="shared" si="858"/>
        <v/>
      </c>
    </row>
    <row r="5343" spans="1:17" s="1" customFormat="1" x14ac:dyDescent="0.3">
      <c r="A5343" s="189">
        <f t="shared" si="856"/>
        <v>44053.458333320385</v>
      </c>
      <c r="B5343" s="190">
        <f t="shared" si="852"/>
        <v>44053</v>
      </c>
      <c r="C5343" s="1">
        <f t="shared" si="853"/>
        <v>11</v>
      </c>
      <c r="D5343" s="191">
        <v>6.4525457054501372</v>
      </c>
      <c r="E5343" s="192">
        <f t="shared" si="854"/>
        <v>2.2405591933777639E-4</v>
      </c>
      <c r="F5343" s="193">
        <f t="shared" si="855"/>
        <v>9.6205041653142818</v>
      </c>
      <c r="G5343" s="193">
        <f t="shared" si="859"/>
        <v>9.9762548700881286</v>
      </c>
      <c r="H5343" s="193">
        <f t="shared" si="859"/>
        <v>10.345160661307796</v>
      </c>
      <c r="I5343" s="193">
        <f t="shared" si="859"/>
        <v>10.727707992821651</v>
      </c>
      <c r="J5343" s="193">
        <f t="shared" si="859"/>
        <v>11.124401306755647</v>
      </c>
      <c r="K5343" s="193">
        <f>MAX(0,(F5343-'2031 forecast'!$C$10))</f>
        <v>3.8835041653142817</v>
      </c>
      <c r="L5343" s="193">
        <f>MAX(0,(G5343-'2031 forecast'!$C$10))</f>
        <v>4.2392548700881285</v>
      </c>
      <c r="M5343" s="193">
        <f>MAX(0,(H5343-'2031 forecast'!$C$10))</f>
        <v>4.6081606613077959</v>
      </c>
      <c r="N5343" s="193">
        <f>MAX(0,(I5343-'2031 forecast'!$C$10))</f>
        <v>4.9907079928216511</v>
      </c>
      <c r="O5343" s="193">
        <f>MAX(0,(J5343-'2031 forecast'!$C$10))</f>
        <v>5.3874013067556472</v>
      </c>
      <c r="P5343" s="175">
        <f t="shared" si="857"/>
        <v>2</v>
      </c>
      <c r="Q5343" s="175" t="str">
        <f t="shared" si="858"/>
        <v/>
      </c>
    </row>
    <row r="5344" spans="1:17" s="1" customFormat="1" x14ac:dyDescent="0.3">
      <c r="A5344" s="189">
        <f t="shared" si="856"/>
        <v>44053.499999987049</v>
      </c>
      <c r="B5344" s="190">
        <f t="shared" si="852"/>
        <v>44053</v>
      </c>
      <c r="C5344" s="1">
        <f t="shared" si="853"/>
        <v>12</v>
      </c>
      <c r="D5344" s="191">
        <v>6.6558347766836885</v>
      </c>
      <c r="E5344" s="192">
        <f t="shared" si="854"/>
        <v>2.3111485728657448E-4</v>
      </c>
      <c r="F5344" s="193">
        <f t="shared" si="855"/>
        <v>9.9236005625878931</v>
      </c>
      <c r="G5344" s="193">
        <f t="shared" si="859"/>
        <v>10.290559282564649</v>
      </c>
      <c r="H5344" s="193">
        <f t="shared" si="859"/>
        <v>10.671087543285987</v>
      </c>
      <c r="I5344" s="193">
        <f t="shared" si="859"/>
        <v>11.065687124450804</v>
      </c>
      <c r="J5344" s="193">
        <f t="shared" si="859"/>
        <v>11.474878360760785</v>
      </c>
      <c r="K5344" s="193">
        <f>MAX(0,(F5344-'2031 forecast'!$C$10))</f>
        <v>4.186600562587893</v>
      </c>
      <c r="L5344" s="193">
        <f>MAX(0,(G5344-'2031 forecast'!$C$10))</f>
        <v>4.5535592825646489</v>
      </c>
      <c r="M5344" s="193">
        <f>MAX(0,(H5344-'2031 forecast'!$C$10))</f>
        <v>4.9340875432859868</v>
      </c>
      <c r="N5344" s="193">
        <f>MAX(0,(I5344-'2031 forecast'!$C$10))</f>
        <v>5.3286871244508038</v>
      </c>
      <c r="O5344" s="193">
        <f>MAX(0,(J5344-'2031 forecast'!$C$10))</f>
        <v>5.7378783607607851</v>
      </c>
      <c r="P5344" s="175">
        <f t="shared" si="857"/>
        <v>3</v>
      </c>
      <c r="Q5344" s="175" t="str">
        <f t="shared" si="858"/>
        <v/>
      </c>
    </row>
    <row r="5345" spans="1:17" s="1" customFormat="1" x14ac:dyDescent="0.3">
      <c r="A5345" s="189">
        <f t="shared" si="856"/>
        <v>44053.541666653713</v>
      </c>
      <c r="B5345" s="190">
        <f t="shared" si="852"/>
        <v>44053</v>
      </c>
      <c r="C5345" s="1">
        <f t="shared" si="853"/>
        <v>13</v>
      </c>
      <c r="D5345" s="191">
        <v>6.8515946230567382</v>
      </c>
      <c r="E5345" s="192">
        <f t="shared" si="854"/>
        <v>2.379123530891208E-4</v>
      </c>
      <c r="F5345" s="193">
        <f t="shared" si="855"/>
        <v>10.215471167369891</v>
      </c>
      <c r="G5345" s="193">
        <f t="shared" ref="G5345:J5364" si="860">$E5345*G$2</f>
        <v>10.593222790875375</v>
      </c>
      <c r="H5345" s="193">
        <f t="shared" si="860"/>
        <v>10.984943059264987</v>
      </c>
      <c r="I5345" s="193">
        <f t="shared" si="860"/>
        <v>11.391148510464065</v>
      </c>
      <c r="J5345" s="193">
        <f t="shared" si="860"/>
        <v>11.812374783136102</v>
      </c>
      <c r="K5345" s="193">
        <f>MAX(0,(F5345-'2031 forecast'!$C$10))</f>
        <v>4.4784711673698911</v>
      </c>
      <c r="L5345" s="193">
        <f>MAX(0,(G5345-'2031 forecast'!$C$10))</f>
        <v>4.8562227908753748</v>
      </c>
      <c r="M5345" s="193">
        <f>MAX(0,(H5345-'2031 forecast'!$C$10))</f>
        <v>5.2479430592649869</v>
      </c>
      <c r="N5345" s="193">
        <f>MAX(0,(I5345-'2031 forecast'!$C$10))</f>
        <v>5.654148510464065</v>
      </c>
      <c r="O5345" s="193">
        <f>MAX(0,(J5345-'2031 forecast'!$C$10))</f>
        <v>6.0753747831361018</v>
      </c>
      <c r="P5345" s="175">
        <f t="shared" si="857"/>
        <v>4</v>
      </c>
      <c r="Q5345" s="175" t="str">
        <f t="shared" si="858"/>
        <v/>
      </c>
    </row>
    <row r="5346" spans="1:17" s="1" customFormat="1" x14ac:dyDescent="0.3">
      <c r="A5346" s="189">
        <f t="shared" si="856"/>
        <v>44053.583333320377</v>
      </c>
      <c r="B5346" s="190">
        <f t="shared" si="852"/>
        <v>44053</v>
      </c>
      <c r="C5346" s="1">
        <f t="shared" si="853"/>
        <v>14</v>
      </c>
      <c r="D5346" s="191">
        <v>7.212997416360829</v>
      </c>
      <c r="E5346" s="192">
        <f t="shared" si="854"/>
        <v>2.5046157610920624E-4</v>
      </c>
      <c r="F5346" s="193">
        <f t="shared" si="855"/>
        <v>10.75430920696742</v>
      </c>
      <c r="G5346" s="193">
        <f t="shared" si="860"/>
        <v>11.151986190833634</v>
      </c>
      <c r="H5346" s="193">
        <f t="shared" si="860"/>
        <v>11.564368627226214</v>
      </c>
      <c r="I5346" s="193">
        <f t="shared" si="860"/>
        <v>11.992000300027001</v>
      </c>
      <c r="J5346" s="193">
        <f t="shared" si="860"/>
        <v>12.435445101367455</v>
      </c>
      <c r="K5346" s="193">
        <f>MAX(0,(F5346-'2031 forecast'!$C$10))</f>
        <v>5.0173092069674201</v>
      </c>
      <c r="L5346" s="193">
        <f>MAX(0,(G5346-'2031 forecast'!$C$10))</f>
        <v>5.4149861908336341</v>
      </c>
      <c r="M5346" s="193">
        <f>MAX(0,(H5346-'2031 forecast'!$C$10))</f>
        <v>5.827368627226214</v>
      </c>
      <c r="N5346" s="193">
        <f>MAX(0,(I5346-'2031 forecast'!$C$10))</f>
        <v>6.2550003000270014</v>
      </c>
      <c r="O5346" s="193">
        <f>MAX(0,(J5346-'2031 forecast'!$C$10))</f>
        <v>6.6984451013674544</v>
      </c>
      <c r="P5346" s="175">
        <f t="shared" si="857"/>
        <v>5</v>
      </c>
      <c r="Q5346" s="175" t="str">
        <f t="shared" si="858"/>
        <v/>
      </c>
    </row>
    <row r="5347" spans="1:17" s="1" customFormat="1" x14ac:dyDescent="0.3">
      <c r="A5347" s="189">
        <f t="shared" si="856"/>
        <v>44053.624999987042</v>
      </c>
      <c r="B5347" s="190">
        <f t="shared" si="852"/>
        <v>44053</v>
      </c>
      <c r="C5347" s="1">
        <f t="shared" si="853"/>
        <v>15</v>
      </c>
      <c r="D5347" s="191">
        <v>7.3334650141288611</v>
      </c>
      <c r="E5347" s="192">
        <f t="shared" si="854"/>
        <v>2.5464465044923478E-4</v>
      </c>
      <c r="F5347" s="193">
        <f t="shared" si="855"/>
        <v>10.933921886833266</v>
      </c>
      <c r="G5347" s="193">
        <f t="shared" si="860"/>
        <v>11.33824065748639</v>
      </c>
      <c r="H5347" s="193">
        <f t="shared" si="860"/>
        <v>11.757510483213293</v>
      </c>
      <c r="I5347" s="193">
        <f t="shared" si="860"/>
        <v>12.192284229881317</v>
      </c>
      <c r="J5347" s="193">
        <f t="shared" si="860"/>
        <v>12.643135207444574</v>
      </c>
      <c r="K5347" s="193">
        <f>MAX(0,(F5347-'2031 forecast'!$C$10))</f>
        <v>5.1969218868332661</v>
      </c>
      <c r="L5347" s="193">
        <f>MAX(0,(G5347-'2031 forecast'!$C$10))</f>
        <v>5.6012406574863896</v>
      </c>
      <c r="M5347" s="193">
        <f>MAX(0,(H5347-'2031 forecast'!$C$10))</f>
        <v>6.0205104832132932</v>
      </c>
      <c r="N5347" s="193">
        <f>MAX(0,(I5347-'2031 forecast'!$C$10))</f>
        <v>6.4552842298813164</v>
      </c>
      <c r="O5347" s="193">
        <f>MAX(0,(J5347-'2031 forecast'!$C$10))</f>
        <v>6.9061352074445743</v>
      </c>
      <c r="P5347" s="175">
        <f t="shared" si="857"/>
        <v>6</v>
      </c>
      <c r="Q5347" s="175" t="str">
        <f t="shared" si="858"/>
        <v/>
      </c>
    </row>
    <row r="5348" spans="1:17" s="1" customFormat="1" x14ac:dyDescent="0.3">
      <c r="A5348" s="189">
        <f t="shared" si="856"/>
        <v>44053.666666653706</v>
      </c>
      <c r="B5348" s="190">
        <f t="shared" si="852"/>
        <v>44053</v>
      </c>
      <c r="C5348" s="1">
        <f t="shared" si="853"/>
        <v>16</v>
      </c>
      <c r="D5348" s="191">
        <v>7.6120463339674318</v>
      </c>
      <c r="E5348" s="192">
        <f t="shared" si="854"/>
        <v>2.6431800986055073E-4</v>
      </c>
      <c r="F5348" s="193">
        <f t="shared" si="855"/>
        <v>11.349276209023033</v>
      </c>
      <c r="G5348" s="193">
        <f t="shared" si="860"/>
        <v>11.768954111620886</v>
      </c>
      <c r="H5348" s="193">
        <f t="shared" si="860"/>
        <v>12.20415102518341</v>
      </c>
      <c r="I5348" s="193">
        <f t="shared" si="860"/>
        <v>12.655440817669419</v>
      </c>
      <c r="J5348" s="193">
        <f t="shared" si="860"/>
        <v>13.123418577747913</v>
      </c>
      <c r="K5348" s="193">
        <f>MAX(0,(F5348-'2031 forecast'!$C$10))</f>
        <v>5.6122762090230331</v>
      </c>
      <c r="L5348" s="193">
        <f>MAX(0,(G5348-'2031 forecast'!$C$10))</f>
        <v>6.0319541116208857</v>
      </c>
      <c r="M5348" s="193">
        <f>MAX(0,(H5348-'2031 forecast'!$C$10))</f>
        <v>6.4671510251834103</v>
      </c>
      <c r="N5348" s="193">
        <f>MAX(0,(I5348-'2031 forecast'!$C$10))</f>
        <v>6.9184408176694188</v>
      </c>
      <c r="O5348" s="193">
        <f>MAX(0,(J5348-'2031 forecast'!$C$10))</f>
        <v>7.3864185777479126</v>
      </c>
      <c r="P5348" s="175">
        <f t="shared" si="857"/>
        <v>7</v>
      </c>
      <c r="Q5348" s="175" t="str">
        <f t="shared" si="858"/>
        <v/>
      </c>
    </row>
    <row r="5349" spans="1:17" s="1" customFormat="1" x14ac:dyDescent="0.3">
      <c r="A5349" s="189">
        <f t="shared" si="856"/>
        <v>44053.70833332037</v>
      </c>
      <c r="B5349" s="190">
        <f t="shared" si="852"/>
        <v>44053</v>
      </c>
      <c r="C5349" s="1">
        <f t="shared" si="853"/>
        <v>17</v>
      </c>
      <c r="D5349" s="191">
        <v>7.7325139317354612</v>
      </c>
      <c r="E5349" s="192">
        <f t="shared" si="854"/>
        <v>2.6850108420057916E-4</v>
      </c>
      <c r="F5349" s="193">
        <f t="shared" si="855"/>
        <v>11.528888888888876</v>
      </c>
      <c r="G5349" s="193">
        <f t="shared" si="860"/>
        <v>11.955208578273636</v>
      </c>
      <c r="H5349" s="193">
        <f t="shared" si="860"/>
        <v>12.397292881170484</v>
      </c>
      <c r="I5349" s="193">
        <f t="shared" si="860"/>
        <v>12.855724747523729</v>
      </c>
      <c r="J5349" s="193">
        <f t="shared" si="860"/>
        <v>13.331108683825029</v>
      </c>
      <c r="K5349" s="193">
        <f>MAX(0,(F5349-'2031 forecast'!$C$10))</f>
        <v>5.7918888888888755</v>
      </c>
      <c r="L5349" s="193">
        <f>MAX(0,(G5349-'2031 forecast'!$C$10))</f>
        <v>6.2182085782736358</v>
      </c>
      <c r="M5349" s="193">
        <f>MAX(0,(H5349-'2031 forecast'!$C$10))</f>
        <v>6.6602928811704842</v>
      </c>
      <c r="N5349" s="193">
        <f>MAX(0,(I5349-'2031 forecast'!$C$10))</f>
        <v>7.1187247475237285</v>
      </c>
      <c r="O5349" s="193">
        <f>MAX(0,(J5349-'2031 forecast'!$C$10))</f>
        <v>7.5941086838250289</v>
      </c>
      <c r="P5349" s="175">
        <f t="shared" si="857"/>
        <v>8</v>
      </c>
      <c r="Q5349" s="175" t="str">
        <f t="shared" si="858"/>
        <v/>
      </c>
    </row>
    <row r="5350" spans="1:17" s="1" customFormat="1" x14ac:dyDescent="0.3">
      <c r="A5350" s="189">
        <f t="shared" si="856"/>
        <v>44053.749999987034</v>
      </c>
      <c r="B5350" s="190">
        <f t="shared" si="852"/>
        <v>44053</v>
      </c>
      <c r="C5350" s="1">
        <f t="shared" si="853"/>
        <v>18</v>
      </c>
      <c r="D5350" s="191">
        <v>7.5216956356414082</v>
      </c>
      <c r="E5350" s="192">
        <f t="shared" si="854"/>
        <v>2.6118070410552932E-4</v>
      </c>
      <c r="F5350" s="193">
        <f t="shared" si="855"/>
        <v>11.214566699123649</v>
      </c>
      <c r="G5350" s="193">
        <f t="shared" si="860"/>
        <v>11.629263261631319</v>
      </c>
      <c r="H5350" s="193">
        <f t="shared" si="860"/>
        <v>12.059294633193101</v>
      </c>
      <c r="I5350" s="193">
        <f t="shared" si="860"/>
        <v>12.505227870278683</v>
      </c>
      <c r="J5350" s="193">
        <f t="shared" si="860"/>
        <v>12.967650998190074</v>
      </c>
      <c r="K5350" s="193">
        <f>MAX(0,(F5350-'2031 forecast'!$C$10))</f>
        <v>5.4775666991236491</v>
      </c>
      <c r="L5350" s="193">
        <f>MAX(0,(G5350-'2031 forecast'!$C$10))</f>
        <v>5.8922632616313191</v>
      </c>
      <c r="M5350" s="193">
        <f>MAX(0,(H5350-'2031 forecast'!$C$10))</f>
        <v>6.3222946331931009</v>
      </c>
      <c r="N5350" s="193">
        <f>MAX(0,(I5350-'2031 forecast'!$C$10))</f>
        <v>6.7682278702786824</v>
      </c>
      <c r="O5350" s="193">
        <f>MAX(0,(J5350-'2031 forecast'!$C$10))</f>
        <v>7.2306509981900735</v>
      </c>
      <c r="P5350" s="175">
        <f t="shared" si="857"/>
        <v>9</v>
      </c>
      <c r="Q5350" s="175" t="str">
        <f t="shared" si="858"/>
        <v/>
      </c>
    </row>
    <row r="5351" spans="1:17" s="1" customFormat="1" x14ac:dyDescent="0.3">
      <c r="A5351" s="189">
        <f t="shared" si="856"/>
        <v>44053.791666653698</v>
      </c>
      <c r="B5351" s="190">
        <f t="shared" si="852"/>
        <v>44053</v>
      </c>
      <c r="C5351" s="1">
        <f t="shared" si="853"/>
        <v>19</v>
      </c>
      <c r="D5351" s="191">
        <v>7.2807604401053467</v>
      </c>
      <c r="E5351" s="192">
        <f t="shared" si="854"/>
        <v>2.5281455542547229E-4</v>
      </c>
      <c r="F5351" s="193">
        <f t="shared" si="855"/>
        <v>10.855341339391959</v>
      </c>
      <c r="G5351" s="193">
        <f t="shared" si="860"/>
        <v>11.25675432832581</v>
      </c>
      <c r="H5351" s="193">
        <f t="shared" si="860"/>
        <v>11.673010921218946</v>
      </c>
      <c r="I5351" s="193">
        <f t="shared" si="860"/>
        <v>12.104660010570054</v>
      </c>
      <c r="J5351" s="193">
        <f t="shared" si="860"/>
        <v>12.552270786035836</v>
      </c>
      <c r="K5351" s="193">
        <f>MAX(0,(F5351-'2031 forecast'!$C$10))</f>
        <v>5.118341339391959</v>
      </c>
      <c r="L5351" s="193">
        <f>MAX(0,(G5351-'2031 forecast'!$C$10))</f>
        <v>5.5197543283258099</v>
      </c>
      <c r="M5351" s="193">
        <f>MAX(0,(H5351-'2031 forecast'!$C$10))</f>
        <v>5.936010921218946</v>
      </c>
      <c r="N5351" s="193">
        <f>MAX(0,(I5351-'2031 forecast'!$C$10))</f>
        <v>6.367660010570054</v>
      </c>
      <c r="O5351" s="193">
        <f>MAX(0,(J5351-'2031 forecast'!$C$10))</f>
        <v>6.8152707860358355</v>
      </c>
      <c r="P5351" s="175">
        <f t="shared" si="857"/>
        <v>10</v>
      </c>
      <c r="Q5351" s="175" t="str">
        <f t="shared" si="858"/>
        <v/>
      </c>
    </row>
    <row r="5352" spans="1:17" s="1" customFormat="1" x14ac:dyDescent="0.3">
      <c r="A5352" s="189">
        <f t="shared" si="856"/>
        <v>44053.833333320363</v>
      </c>
      <c r="B5352" s="190">
        <f t="shared" si="852"/>
        <v>44053</v>
      </c>
      <c r="C5352" s="1">
        <f t="shared" si="853"/>
        <v>20</v>
      </c>
      <c r="D5352" s="191">
        <v>6.8666530727777415</v>
      </c>
      <c r="E5352" s="192">
        <f t="shared" si="854"/>
        <v>2.3843523738162434E-4</v>
      </c>
      <c r="F5352" s="193">
        <f t="shared" si="855"/>
        <v>10.23792275235312</v>
      </c>
      <c r="G5352" s="193">
        <f t="shared" si="860"/>
        <v>10.616504599206969</v>
      </c>
      <c r="H5352" s="193">
        <f t="shared" si="860"/>
        <v>11.00908579126337</v>
      </c>
      <c r="I5352" s="193">
        <f t="shared" si="860"/>
        <v>11.416184001695852</v>
      </c>
      <c r="J5352" s="193">
        <f t="shared" si="860"/>
        <v>11.838336046395741</v>
      </c>
      <c r="K5352" s="193">
        <f>MAX(0,(F5352-'2031 forecast'!$C$10))</f>
        <v>4.5009227523531194</v>
      </c>
      <c r="L5352" s="193">
        <f>MAX(0,(G5352-'2031 forecast'!$C$10))</f>
        <v>4.8795045992069692</v>
      </c>
      <c r="M5352" s="193">
        <f>MAX(0,(H5352-'2031 forecast'!$C$10))</f>
        <v>5.2720857912633701</v>
      </c>
      <c r="N5352" s="193">
        <f>MAX(0,(I5352-'2031 forecast'!$C$10))</f>
        <v>5.6791840016958517</v>
      </c>
      <c r="O5352" s="193">
        <f>MAX(0,(J5352-'2031 forecast'!$C$10))</f>
        <v>6.1013360463957405</v>
      </c>
      <c r="P5352" s="175">
        <f t="shared" si="857"/>
        <v>11</v>
      </c>
      <c r="Q5352" s="175" t="str">
        <f t="shared" si="858"/>
        <v/>
      </c>
    </row>
    <row r="5353" spans="1:17" s="1" customFormat="1" x14ac:dyDescent="0.3">
      <c r="A5353" s="189">
        <f t="shared" si="856"/>
        <v>44053.874999987027</v>
      </c>
      <c r="B5353" s="190">
        <f t="shared" si="852"/>
        <v>44053</v>
      </c>
      <c r="C5353" s="1">
        <f t="shared" si="853"/>
        <v>21</v>
      </c>
      <c r="D5353" s="191">
        <v>6.6708932264046918</v>
      </c>
      <c r="E5353" s="192">
        <f t="shared" si="854"/>
        <v>2.3163774157907802E-4</v>
      </c>
      <c r="F5353" s="193">
        <f t="shared" si="855"/>
        <v>9.9460521475711232</v>
      </c>
      <c r="G5353" s="193">
        <f t="shared" si="860"/>
        <v>10.313841090896243</v>
      </c>
      <c r="H5353" s="193">
        <f t="shared" si="860"/>
        <v>10.69523027528437</v>
      </c>
      <c r="I5353" s="193">
        <f t="shared" si="860"/>
        <v>11.090722615682592</v>
      </c>
      <c r="J5353" s="193">
        <f t="shared" si="860"/>
        <v>11.500839624020424</v>
      </c>
      <c r="K5353" s="193">
        <f>MAX(0,(F5353-'2031 forecast'!$C$10))</f>
        <v>4.2090521475711231</v>
      </c>
      <c r="L5353" s="193">
        <f>MAX(0,(G5353-'2031 forecast'!$C$10))</f>
        <v>4.5768410908962434</v>
      </c>
      <c r="M5353" s="193">
        <f>MAX(0,(H5353-'2031 forecast'!$C$10))</f>
        <v>4.9582302752843699</v>
      </c>
      <c r="N5353" s="193">
        <f>MAX(0,(I5353-'2031 forecast'!$C$10))</f>
        <v>5.3537226156825923</v>
      </c>
      <c r="O5353" s="193">
        <f>MAX(0,(J5353-'2031 forecast'!$C$10))</f>
        <v>5.7638396240204237</v>
      </c>
      <c r="P5353" s="175">
        <f t="shared" si="857"/>
        <v>12</v>
      </c>
      <c r="Q5353" s="175" t="str">
        <f t="shared" si="858"/>
        <v/>
      </c>
    </row>
    <row r="5354" spans="1:17" s="1" customFormat="1" x14ac:dyDescent="0.3">
      <c r="A5354" s="189">
        <f t="shared" si="856"/>
        <v>44053.916666653691</v>
      </c>
      <c r="B5354" s="190">
        <f t="shared" si="852"/>
        <v>44053</v>
      </c>
      <c r="C5354" s="1">
        <f t="shared" si="853"/>
        <v>22</v>
      </c>
      <c r="D5354" s="191">
        <v>6.0911429121460463</v>
      </c>
      <c r="E5354" s="192">
        <f t="shared" si="854"/>
        <v>2.1150669631769093E-4</v>
      </c>
      <c r="F5354" s="193">
        <f t="shared" si="855"/>
        <v>9.0816661257167492</v>
      </c>
      <c r="G5354" s="193">
        <f t="shared" si="860"/>
        <v>9.4174914701298675</v>
      </c>
      <c r="H5354" s="193">
        <f t="shared" si="860"/>
        <v>9.7657350933465672</v>
      </c>
      <c r="I5354" s="193">
        <f t="shared" si="860"/>
        <v>10.126856203258713</v>
      </c>
      <c r="J5354" s="193">
        <f t="shared" si="860"/>
        <v>10.501330988524295</v>
      </c>
      <c r="K5354" s="193">
        <f>MAX(0,(F5354-'2031 forecast'!$C$10))</f>
        <v>3.3446661257167491</v>
      </c>
      <c r="L5354" s="193">
        <f>MAX(0,(G5354-'2031 forecast'!$C$10))</f>
        <v>3.6804914701298674</v>
      </c>
      <c r="M5354" s="193">
        <f>MAX(0,(H5354-'2031 forecast'!$C$10))</f>
        <v>4.0287350933465671</v>
      </c>
      <c r="N5354" s="193">
        <f>MAX(0,(I5354-'2031 forecast'!$C$10))</f>
        <v>4.389856203258713</v>
      </c>
      <c r="O5354" s="193">
        <f>MAX(0,(J5354-'2031 forecast'!$C$10))</f>
        <v>4.7643309885242946</v>
      </c>
      <c r="P5354" s="175">
        <f t="shared" si="857"/>
        <v>13</v>
      </c>
      <c r="Q5354" s="175" t="str">
        <f t="shared" si="858"/>
        <v/>
      </c>
    </row>
    <row r="5355" spans="1:17" s="1" customFormat="1" x14ac:dyDescent="0.3">
      <c r="A5355" s="189">
        <f t="shared" si="856"/>
        <v>44053.958333320355</v>
      </c>
      <c r="B5355" s="190">
        <f t="shared" si="852"/>
        <v>44053</v>
      </c>
      <c r="C5355" s="1">
        <f t="shared" si="853"/>
        <v>23</v>
      </c>
      <c r="D5355" s="191">
        <v>5.5791556216319149</v>
      </c>
      <c r="E5355" s="192">
        <f t="shared" si="854"/>
        <v>1.9372863037256976E-4</v>
      </c>
      <c r="F5355" s="193">
        <f t="shared" si="855"/>
        <v>8.3183122362869089</v>
      </c>
      <c r="G5355" s="193">
        <f t="shared" si="860"/>
        <v>8.6259099868556621</v>
      </c>
      <c r="H5355" s="193">
        <f t="shared" si="860"/>
        <v>8.9448822054014876</v>
      </c>
      <c r="I5355" s="193">
        <f t="shared" si="860"/>
        <v>9.2756495013778792</v>
      </c>
      <c r="J5355" s="193">
        <f t="shared" si="860"/>
        <v>9.6186480376965395</v>
      </c>
      <c r="K5355" s="193">
        <f>MAX(0,(F5355-'2031 forecast'!$C$10))</f>
        <v>2.5813122362869088</v>
      </c>
      <c r="L5355" s="193">
        <f>MAX(0,(G5355-'2031 forecast'!$C$10))</f>
        <v>2.888909986855662</v>
      </c>
      <c r="M5355" s="193">
        <f>MAX(0,(H5355-'2031 forecast'!$C$10))</f>
        <v>3.2078822054014875</v>
      </c>
      <c r="N5355" s="193">
        <f>MAX(0,(I5355-'2031 forecast'!$C$10))</f>
        <v>3.5386495013778791</v>
      </c>
      <c r="O5355" s="193">
        <f>MAX(0,(J5355-'2031 forecast'!$C$10))</f>
        <v>3.8816480376965394</v>
      </c>
      <c r="P5355" s="175">
        <f t="shared" si="857"/>
        <v>14</v>
      </c>
      <c r="Q5355" s="175" t="str">
        <f t="shared" si="858"/>
        <v/>
      </c>
    </row>
    <row r="5356" spans="1:17" s="1" customFormat="1" x14ac:dyDescent="0.3">
      <c r="A5356" s="189">
        <f t="shared" si="856"/>
        <v>44053.99999998702</v>
      </c>
      <c r="B5356" s="190">
        <f t="shared" si="852"/>
        <v>44053</v>
      </c>
      <c r="C5356" s="1">
        <f t="shared" si="853"/>
        <v>0</v>
      </c>
      <c r="D5356" s="191">
        <v>4.4121257682541204</v>
      </c>
      <c r="E5356" s="192">
        <f t="shared" si="854"/>
        <v>1.5320509770354375E-4</v>
      </c>
      <c r="F5356" s="193">
        <f t="shared" si="855"/>
        <v>6.5783144000865459</v>
      </c>
      <c r="G5356" s="193">
        <f t="shared" si="860"/>
        <v>6.8215698411571113</v>
      </c>
      <c r="H5356" s="193">
        <f t="shared" si="860"/>
        <v>7.0738204755266851</v>
      </c>
      <c r="I5356" s="193">
        <f t="shared" si="860"/>
        <v>7.3353989309142227</v>
      </c>
      <c r="J5356" s="193">
        <f t="shared" si="860"/>
        <v>7.6066501350744584</v>
      </c>
      <c r="K5356" s="193">
        <f>MAX(0,(F5356-'2031 forecast'!$C$10))</f>
        <v>0.84131440008654579</v>
      </c>
      <c r="L5356" s="193">
        <f>MAX(0,(G5356-'2031 forecast'!$C$10))</f>
        <v>1.0845698411571112</v>
      </c>
      <c r="M5356" s="193">
        <f>MAX(0,(H5356-'2031 forecast'!$C$10))</f>
        <v>1.336820475526685</v>
      </c>
      <c r="N5356" s="193">
        <f>MAX(0,(I5356-'2031 forecast'!$C$10))</f>
        <v>1.5983989309142226</v>
      </c>
      <c r="O5356" s="193">
        <f>MAX(0,(J5356-'2031 forecast'!$C$10))</f>
        <v>1.8696501350744583</v>
      </c>
      <c r="P5356" s="175">
        <f t="shared" si="857"/>
        <v>15</v>
      </c>
      <c r="Q5356" s="175" t="str">
        <f t="shared" si="858"/>
        <v/>
      </c>
    </row>
    <row r="5357" spans="1:17" s="1" customFormat="1" x14ac:dyDescent="0.3">
      <c r="A5357" s="189">
        <f t="shared" si="856"/>
        <v>44054.041666653684</v>
      </c>
      <c r="B5357" s="190">
        <f t="shared" si="852"/>
        <v>44054</v>
      </c>
      <c r="C5357" s="1">
        <f t="shared" si="853"/>
        <v>1</v>
      </c>
      <c r="D5357" s="191">
        <v>4.6380025140691767</v>
      </c>
      <c r="E5357" s="192">
        <f t="shared" si="854"/>
        <v>1.6104836209109716E-4</v>
      </c>
      <c r="F5357" s="193">
        <f t="shared" si="855"/>
        <v>6.9150881748350024</v>
      </c>
      <c r="G5357" s="193">
        <f t="shared" si="860"/>
        <v>7.1707969661310234</v>
      </c>
      <c r="H5357" s="193">
        <f t="shared" si="860"/>
        <v>7.4359614555024525</v>
      </c>
      <c r="I5357" s="193">
        <f t="shared" si="860"/>
        <v>7.710931299391059</v>
      </c>
      <c r="J5357" s="193">
        <f t="shared" si="860"/>
        <v>7.9960690839690542</v>
      </c>
      <c r="K5357" s="193">
        <f>MAX(0,(F5357-'2031 forecast'!$C$10))</f>
        <v>1.1780881748350023</v>
      </c>
      <c r="L5357" s="193">
        <f>MAX(0,(G5357-'2031 forecast'!$C$10))</f>
        <v>1.4337969661310233</v>
      </c>
      <c r="M5357" s="193">
        <f>MAX(0,(H5357-'2031 forecast'!$C$10))</f>
        <v>1.6989614555024524</v>
      </c>
      <c r="N5357" s="193">
        <f>MAX(0,(I5357-'2031 forecast'!$C$10))</f>
        <v>1.9739312993910589</v>
      </c>
      <c r="O5357" s="193">
        <f>MAX(0,(J5357-'2031 forecast'!$C$10))</f>
        <v>2.2590690839690541</v>
      </c>
      <c r="P5357" s="175">
        <f t="shared" si="857"/>
        <v>16</v>
      </c>
      <c r="Q5357" s="175" t="str">
        <f t="shared" si="858"/>
        <v/>
      </c>
    </row>
    <row r="5358" spans="1:17" s="1" customFormat="1" x14ac:dyDescent="0.3">
      <c r="A5358" s="189">
        <f t="shared" si="856"/>
        <v>44054.083333320348</v>
      </c>
      <c r="B5358" s="190">
        <f t="shared" si="852"/>
        <v>44054</v>
      </c>
      <c r="C5358" s="1">
        <f t="shared" si="853"/>
        <v>2</v>
      </c>
      <c r="D5358" s="191">
        <v>4.4347134428356245</v>
      </c>
      <c r="E5358" s="192">
        <f t="shared" si="854"/>
        <v>1.5398942414229905E-4</v>
      </c>
      <c r="F5358" s="193">
        <f t="shared" si="855"/>
        <v>6.6119917775613901</v>
      </c>
      <c r="G5358" s="193">
        <f t="shared" si="860"/>
        <v>6.8564925536545003</v>
      </c>
      <c r="H5358" s="193">
        <f t="shared" si="860"/>
        <v>7.1100345735242598</v>
      </c>
      <c r="I5358" s="193">
        <f t="shared" si="860"/>
        <v>7.3729521677619045</v>
      </c>
      <c r="J5358" s="193">
        <f t="shared" si="860"/>
        <v>7.6455920299639155</v>
      </c>
      <c r="K5358" s="193">
        <f>MAX(0,(F5358-'2031 forecast'!$C$10))</f>
        <v>0.87499177756139002</v>
      </c>
      <c r="L5358" s="193">
        <f>MAX(0,(G5358-'2031 forecast'!$C$10))</f>
        <v>1.1194925536545002</v>
      </c>
      <c r="M5358" s="193">
        <f>MAX(0,(H5358-'2031 forecast'!$C$10))</f>
        <v>1.3730345735242597</v>
      </c>
      <c r="N5358" s="193">
        <f>MAX(0,(I5358-'2031 forecast'!$C$10))</f>
        <v>1.6359521677619044</v>
      </c>
      <c r="O5358" s="193">
        <f>MAX(0,(J5358-'2031 forecast'!$C$10))</f>
        <v>1.9085920299639154</v>
      </c>
      <c r="P5358" s="175">
        <f t="shared" si="857"/>
        <v>17</v>
      </c>
      <c r="Q5358" s="175" t="str">
        <f t="shared" si="858"/>
        <v/>
      </c>
    </row>
    <row r="5359" spans="1:17" s="1" customFormat="1" x14ac:dyDescent="0.3">
      <c r="A5359" s="189">
        <f t="shared" si="856"/>
        <v>44054.124999987012</v>
      </c>
      <c r="B5359" s="190">
        <f t="shared" si="852"/>
        <v>44054</v>
      </c>
      <c r="C5359" s="1">
        <f t="shared" si="853"/>
        <v>3</v>
      </c>
      <c r="D5359" s="191">
        <v>4.2464828213230774</v>
      </c>
      <c r="E5359" s="192">
        <f t="shared" si="854"/>
        <v>1.4745337048600453E-4</v>
      </c>
      <c r="F5359" s="193">
        <f t="shared" si="855"/>
        <v>6.3313469652710088</v>
      </c>
      <c r="G5359" s="193">
        <f t="shared" si="860"/>
        <v>6.5654699495095725</v>
      </c>
      <c r="H5359" s="193">
        <f t="shared" si="860"/>
        <v>6.808250423544453</v>
      </c>
      <c r="I5359" s="193">
        <f t="shared" si="860"/>
        <v>7.0600085273645403</v>
      </c>
      <c r="J5359" s="193">
        <f t="shared" si="860"/>
        <v>7.321076239218419</v>
      </c>
      <c r="K5359" s="193">
        <f>MAX(0,(F5359-'2031 forecast'!$C$10))</f>
        <v>0.59434696527100872</v>
      </c>
      <c r="L5359" s="193">
        <f>MAX(0,(G5359-'2031 forecast'!$C$10))</f>
        <v>0.82846994950957242</v>
      </c>
      <c r="M5359" s="193">
        <f>MAX(0,(H5359-'2031 forecast'!$C$10))</f>
        <v>1.0712504235444529</v>
      </c>
      <c r="N5359" s="193">
        <f>MAX(0,(I5359-'2031 forecast'!$C$10))</f>
        <v>1.3230085273645402</v>
      </c>
      <c r="O5359" s="193">
        <f>MAX(0,(J5359-'2031 forecast'!$C$10))</f>
        <v>1.5840762392184189</v>
      </c>
      <c r="P5359" s="175">
        <f t="shared" si="857"/>
        <v>18</v>
      </c>
      <c r="Q5359" s="175" t="str">
        <f t="shared" si="858"/>
        <v/>
      </c>
    </row>
    <row r="5360" spans="1:17" s="1" customFormat="1" x14ac:dyDescent="0.3">
      <c r="A5360" s="189">
        <f t="shared" si="856"/>
        <v>44054.166666653677</v>
      </c>
      <c r="B5360" s="190">
        <f t="shared" si="852"/>
        <v>44054</v>
      </c>
      <c r="C5360" s="1">
        <f t="shared" si="853"/>
        <v>4</v>
      </c>
      <c r="D5360" s="191">
        <v>4.276599720765085</v>
      </c>
      <c r="E5360" s="192">
        <f t="shared" si="854"/>
        <v>1.4849913907101167E-4</v>
      </c>
      <c r="F5360" s="193">
        <f t="shared" si="855"/>
        <v>6.3762501352374699</v>
      </c>
      <c r="G5360" s="193">
        <f t="shared" si="860"/>
        <v>6.6120335661727623</v>
      </c>
      <c r="H5360" s="193">
        <f t="shared" si="860"/>
        <v>6.8565358875412228</v>
      </c>
      <c r="I5360" s="193">
        <f t="shared" si="860"/>
        <v>7.1100795098281191</v>
      </c>
      <c r="J5360" s="193">
        <f t="shared" si="860"/>
        <v>7.372998765737699</v>
      </c>
      <c r="K5360" s="193">
        <f>MAX(0,(F5360-'2031 forecast'!$C$10))</f>
        <v>0.63925013523746976</v>
      </c>
      <c r="L5360" s="193">
        <f>MAX(0,(G5360-'2031 forecast'!$C$10))</f>
        <v>0.87503356617276218</v>
      </c>
      <c r="M5360" s="193">
        <f>MAX(0,(H5360-'2031 forecast'!$C$10))</f>
        <v>1.1195358875412227</v>
      </c>
      <c r="N5360" s="193">
        <f>MAX(0,(I5360-'2031 forecast'!$C$10))</f>
        <v>1.373079509828119</v>
      </c>
      <c r="O5360" s="193">
        <f>MAX(0,(J5360-'2031 forecast'!$C$10))</f>
        <v>1.6359987657376989</v>
      </c>
      <c r="P5360" s="175">
        <f t="shared" si="857"/>
        <v>19</v>
      </c>
      <c r="Q5360" s="175" t="str">
        <f t="shared" si="858"/>
        <v/>
      </c>
    </row>
    <row r="5361" spans="1:17" s="1" customFormat="1" x14ac:dyDescent="0.3">
      <c r="A5361" s="189">
        <f t="shared" si="856"/>
        <v>44054.208333320341</v>
      </c>
      <c r="B5361" s="190">
        <f t="shared" si="852"/>
        <v>44054</v>
      </c>
      <c r="C5361" s="1">
        <f t="shared" si="853"/>
        <v>5</v>
      </c>
      <c r="D5361" s="191">
        <v>4.1335444484155488</v>
      </c>
      <c r="E5361" s="192">
        <f t="shared" si="854"/>
        <v>1.4353173829222783E-4</v>
      </c>
      <c r="F5361" s="193">
        <f t="shared" si="855"/>
        <v>6.1629600778967806</v>
      </c>
      <c r="G5361" s="193">
        <f t="shared" si="860"/>
        <v>6.3908563870226169</v>
      </c>
      <c r="H5361" s="193">
        <f t="shared" si="860"/>
        <v>6.6271799335565698</v>
      </c>
      <c r="I5361" s="193">
        <f t="shared" si="860"/>
        <v>6.8722423431261221</v>
      </c>
      <c r="J5361" s="193">
        <f t="shared" si="860"/>
        <v>7.1263667647711211</v>
      </c>
      <c r="K5361" s="193">
        <f>MAX(0,(F5361-'2031 forecast'!$C$10))</f>
        <v>0.42596007789678048</v>
      </c>
      <c r="L5361" s="193">
        <f>MAX(0,(G5361-'2031 forecast'!$C$10))</f>
        <v>0.65385638702261684</v>
      </c>
      <c r="M5361" s="193">
        <f>MAX(0,(H5361-'2031 forecast'!$C$10))</f>
        <v>0.89017993355656966</v>
      </c>
      <c r="N5361" s="193">
        <f>MAX(0,(I5361-'2031 forecast'!$C$10))</f>
        <v>1.135242343126122</v>
      </c>
      <c r="O5361" s="193">
        <f>MAX(0,(J5361-'2031 forecast'!$C$10))</f>
        <v>1.389366764771121</v>
      </c>
      <c r="P5361" s="175">
        <f t="shared" si="857"/>
        <v>20</v>
      </c>
      <c r="Q5361" s="175" t="str">
        <f t="shared" si="858"/>
        <v/>
      </c>
    </row>
    <row r="5362" spans="1:17" s="1" customFormat="1" x14ac:dyDescent="0.3">
      <c r="A5362" s="189">
        <f t="shared" si="856"/>
        <v>44054.249999987005</v>
      </c>
      <c r="B5362" s="190">
        <f t="shared" si="852"/>
        <v>44054</v>
      </c>
      <c r="C5362" s="1">
        <f t="shared" si="853"/>
        <v>6</v>
      </c>
      <c r="D5362" s="191">
        <v>4.4949472417196406</v>
      </c>
      <c r="E5362" s="192">
        <f t="shared" si="854"/>
        <v>1.5608096131231332E-4</v>
      </c>
      <c r="F5362" s="193">
        <f t="shared" si="855"/>
        <v>6.7017981174943131</v>
      </c>
      <c r="G5362" s="193">
        <f t="shared" si="860"/>
        <v>6.949619786980878</v>
      </c>
      <c r="H5362" s="193">
        <f t="shared" si="860"/>
        <v>7.2066055015177994</v>
      </c>
      <c r="I5362" s="193">
        <f t="shared" si="860"/>
        <v>7.4730941326890621</v>
      </c>
      <c r="J5362" s="193">
        <f t="shared" si="860"/>
        <v>7.7494370830024764</v>
      </c>
      <c r="K5362" s="193">
        <f>MAX(0,(F5362-'2031 forecast'!$C$10))</f>
        <v>0.96479811749431299</v>
      </c>
      <c r="L5362" s="193">
        <f>MAX(0,(G5362-'2031 forecast'!$C$10))</f>
        <v>1.2126197869808779</v>
      </c>
      <c r="M5362" s="193">
        <f>MAX(0,(H5362-'2031 forecast'!$C$10))</f>
        <v>1.4696055015177993</v>
      </c>
      <c r="N5362" s="193">
        <f>MAX(0,(I5362-'2031 forecast'!$C$10))</f>
        <v>1.736094132689062</v>
      </c>
      <c r="O5362" s="193">
        <f>MAX(0,(J5362-'2031 forecast'!$C$10))</f>
        <v>2.0124370830024763</v>
      </c>
      <c r="P5362" s="175">
        <f t="shared" si="857"/>
        <v>21</v>
      </c>
      <c r="Q5362" s="175" t="str">
        <f t="shared" si="858"/>
        <v/>
      </c>
    </row>
    <row r="5363" spans="1:17" s="1" customFormat="1" x14ac:dyDescent="0.3">
      <c r="A5363" s="189">
        <f t="shared" si="856"/>
        <v>44054.291666653669</v>
      </c>
      <c r="B5363" s="190">
        <f t="shared" si="852"/>
        <v>44054</v>
      </c>
      <c r="C5363" s="1">
        <f t="shared" si="853"/>
        <v>7</v>
      </c>
      <c r="D5363" s="191">
        <v>5.1650482543043097</v>
      </c>
      <c r="E5363" s="192">
        <f t="shared" si="854"/>
        <v>1.7934931232872181E-4</v>
      </c>
      <c r="F5363" s="193">
        <f t="shared" si="855"/>
        <v>7.7008936492480702</v>
      </c>
      <c r="G5363" s="193">
        <f t="shared" si="860"/>
        <v>7.9856602577368205</v>
      </c>
      <c r="H5363" s="193">
        <f t="shared" si="860"/>
        <v>8.2809570754459116</v>
      </c>
      <c r="I5363" s="193">
        <f t="shared" si="860"/>
        <v>8.5871734925036787</v>
      </c>
      <c r="J5363" s="193">
        <f t="shared" si="860"/>
        <v>8.9047132980564445</v>
      </c>
      <c r="K5363" s="193">
        <f>MAX(0,(F5363-'2031 forecast'!$C$10))</f>
        <v>1.9638936492480701</v>
      </c>
      <c r="L5363" s="193">
        <f>MAX(0,(G5363-'2031 forecast'!$C$10))</f>
        <v>2.2486602577368204</v>
      </c>
      <c r="M5363" s="193">
        <f>MAX(0,(H5363-'2031 forecast'!$C$10))</f>
        <v>2.5439570754459115</v>
      </c>
      <c r="N5363" s="193">
        <f>MAX(0,(I5363-'2031 forecast'!$C$10))</f>
        <v>2.8501734925036786</v>
      </c>
      <c r="O5363" s="193">
        <f>MAX(0,(J5363-'2031 forecast'!$C$10))</f>
        <v>3.1677132980564444</v>
      </c>
      <c r="P5363" s="175">
        <f t="shared" si="857"/>
        <v>22</v>
      </c>
      <c r="Q5363" s="175" t="str">
        <f t="shared" si="858"/>
        <v/>
      </c>
    </row>
    <row r="5364" spans="1:17" s="1" customFormat="1" x14ac:dyDescent="0.3">
      <c r="A5364" s="189">
        <f t="shared" si="856"/>
        <v>44054.333333320334</v>
      </c>
      <c r="B5364" s="190">
        <f t="shared" si="852"/>
        <v>44054</v>
      </c>
      <c r="C5364" s="1">
        <f t="shared" si="853"/>
        <v>8</v>
      </c>
      <c r="D5364" s="191">
        <v>5.7297401188419537</v>
      </c>
      <c r="E5364" s="192">
        <f t="shared" si="854"/>
        <v>1.9895747329760541E-4</v>
      </c>
      <c r="F5364" s="193">
        <f t="shared" si="855"/>
        <v>8.542828086119215</v>
      </c>
      <c r="G5364" s="193">
        <f t="shared" si="860"/>
        <v>8.8587280701716047</v>
      </c>
      <c r="H5364" s="193">
        <f t="shared" si="860"/>
        <v>9.1863095253853349</v>
      </c>
      <c r="I5364" s="193">
        <f t="shared" si="860"/>
        <v>9.5260044136957731</v>
      </c>
      <c r="J5364" s="193">
        <f t="shared" si="860"/>
        <v>9.8782606702929385</v>
      </c>
      <c r="K5364" s="193">
        <f>MAX(0,(F5364-'2031 forecast'!$C$10))</f>
        <v>2.8058280861192149</v>
      </c>
      <c r="L5364" s="193">
        <f>MAX(0,(G5364-'2031 forecast'!$C$10))</f>
        <v>3.1217280701716046</v>
      </c>
      <c r="M5364" s="193">
        <f>MAX(0,(H5364-'2031 forecast'!$C$10))</f>
        <v>3.4493095253853348</v>
      </c>
      <c r="N5364" s="193">
        <f>MAX(0,(I5364-'2031 forecast'!$C$10))</f>
        <v>3.789004413695773</v>
      </c>
      <c r="O5364" s="193">
        <f>MAX(0,(J5364-'2031 forecast'!$C$10))</f>
        <v>4.1412606702929384</v>
      </c>
      <c r="P5364" s="175">
        <f t="shared" si="857"/>
        <v>23</v>
      </c>
      <c r="Q5364" s="175" t="str">
        <f t="shared" si="858"/>
        <v/>
      </c>
    </row>
    <row r="5365" spans="1:17" s="1" customFormat="1" x14ac:dyDescent="0.3">
      <c r="A5365" s="189">
        <f t="shared" si="856"/>
        <v>44054.374999986998</v>
      </c>
      <c r="B5365" s="190">
        <f t="shared" si="852"/>
        <v>44054</v>
      </c>
      <c r="C5365" s="1">
        <f t="shared" si="853"/>
        <v>9</v>
      </c>
      <c r="D5365" s="191">
        <v>6.061026012704037</v>
      </c>
      <c r="E5365" s="192">
        <f t="shared" si="854"/>
        <v>2.1046092773268377E-4</v>
      </c>
      <c r="F5365" s="193">
        <f t="shared" si="855"/>
        <v>9.0367629557502873</v>
      </c>
      <c r="G5365" s="193">
        <f t="shared" ref="G5365:J5384" si="861">$E5365*G$2</f>
        <v>9.3709278534666769</v>
      </c>
      <c r="H5365" s="193">
        <f t="shared" si="861"/>
        <v>9.7174496293497956</v>
      </c>
      <c r="I5365" s="193">
        <f t="shared" si="861"/>
        <v>10.076785220795133</v>
      </c>
      <c r="J5365" s="193">
        <f t="shared" si="861"/>
        <v>10.449408462005012</v>
      </c>
      <c r="K5365" s="193">
        <f>MAX(0,(F5365-'2031 forecast'!$C$10))</f>
        <v>3.2997629557502872</v>
      </c>
      <c r="L5365" s="193">
        <f>MAX(0,(G5365-'2031 forecast'!$C$10))</f>
        <v>3.6339278534666768</v>
      </c>
      <c r="M5365" s="193">
        <f>MAX(0,(H5365-'2031 forecast'!$C$10))</f>
        <v>3.9804496293497955</v>
      </c>
      <c r="N5365" s="193">
        <f>MAX(0,(I5365-'2031 forecast'!$C$10))</f>
        <v>4.3397852207951324</v>
      </c>
      <c r="O5365" s="193">
        <f>MAX(0,(J5365-'2031 forecast'!$C$10))</f>
        <v>4.712408462005012</v>
      </c>
      <c r="P5365" s="175">
        <f t="shared" si="857"/>
        <v>24</v>
      </c>
      <c r="Q5365" s="175" t="str">
        <f t="shared" si="858"/>
        <v/>
      </c>
    </row>
    <row r="5366" spans="1:17" s="1" customFormat="1" x14ac:dyDescent="0.3">
      <c r="A5366" s="189">
        <f t="shared" si="856"/>
        <v>44054.416666653662</v>
      </c>
      <c r="B5366" s="190">
        <f t="shared" si="852"/>
        <v>44054</v>
      </c>
      <c r="C5366" s="1">
        <f t="shared" si="853"/>
        <v>10</v>
      </c>
      <c r="D5366" s="191">
        <v>6.5579548534971632</v>
      </c>
      <c r="E5366" s="192">
        <f t="shared" si="854"/>
        <v>2.2771610938530131E-4</v>
      </c>
      <c r="F5366" s="193">
        <f t="shared" si="855"/>
        <v>9.7776652601968941</v>
      </c>
      <c r="G5366" s="193">
        <f t="shared" si="861"/>
        <v>10.139227528409286</v>
      </c>
      <c r="H5366" s="193">
        <f t="shared" si="861"/>
        <v>10.514159785296487</v>
      </c>
      <c r="I5366" s="193">
        <f t="shared" si="861"/>
        <v>10.902956431444174</v>
      </c>
      <c r="J5366" s="193">
        <f t="shared" si="861"/>
        <v>11.306130149573125</v>
      </c>
      <c r="K5366" s="193">
        <f>MAX(0,(F5366-'2031 forecast'!$C$10))</f>
        <v>4.040665260196894</v>
      </c>
      <c r="L5366" s="193">
        <f>MAX(0,(G5366-'2031 forecast'!$C$10))</f>
        <v>4.402227528409286</v>
      </c>
      <c r="M5366" s="193">
        <f>MAX(0,(H5366-'2031 forecast'!$C$10))</f>
        <v>4.7771597852964867</v>
      </c>
      <c r="N5366" s="193">
        <f>MAX(0,(I5366-'2031 forecast'!$C$10))</f>
        <v>5.1659564314441742</v>
      </c>
      <c r="O5366" s="193">
        <f>MAX(0,(J5366-'2031 forecast'!$C$10))</f>
        <v>5.5691301495731249</v>
      </c>
      <c r="P5366" s="175">
        <f t="shared" si="857"/>
        <v>25</v>
      </c>
      <c r="Q5366" s="175" t="str">
        <f t="shared" si="858"/>
        <v/>
      </c>
    </row>
    <row r="5367" spans="1:17" s="1" customFormat="1" x14ac:dyDescent="0.3">
      <c r="A5367" s="189">
        <f t="shared" si="856"/>
        <v>44054.458333320326</v>
      </c>
      <c r="B5367" s="190">
        <f t="shared" si="852"/>
        <v>44054</v>
      </c>
      <c r="C5367" s="1">
        <f t="shared" si="853"/>
        <v>11</v>
      </c>
      <c r="D5367" s="191">
        <v>7.002179120266776</v>
      </c>
      <c r="E5367" s="192">
        <f t="shared" si="854"/>
        <v>2.431411960141564E-4</v>
      </c>
      <c r="F5367" s="193">
        <f t="shared" si="855"/>
        <v>10.439987017202194</v>
      </c>
      <c r="G5367" s="193">
        <f t="shared" si="861"/>
        <v>10.826040874191317</v>
      </c>
      <c r="H5367" s="193">
        <f t="shared" si="861"/>
        <v>11.226370379248833</v>
      </c>
      <c r="I5367" s="193">
        <f t="shared" si="861"/>
        <v>11.641503422781955</v>
      </c>
      <c r="J5367" s="193">
        <f t="shared" si="861"/>
        <v>12.071987415732499</v>
      </c>
      <c r="K5367" s="193">
        <f>MAX(0,(F5367-'2031 forecast'!$C$10))</f>
        <v>4.7029870172021937</v>
      </c>
      <c r="L5367" s="193">
        <f>MAX(0,(G5367-'2031 forecast'!$C$10))</f>
        <v>5.0890408741913173</v>
      </c>
      <c r="M5367" s="193">
        <f>MAX(0,(H5367-'2031 forecast'!$C$10))</f>
        <v>5.4893703792488324</v>
      </c>
      <c r="N5367" s="193">
        <f>MAX(0,(I5367-'2031 forecast'!$C$10))</f>
        <v>5.9045034227819553</v>
      </c>
      <c r="O5367" s="193">
        <f>MAX(0,(J5367-'2031 forecast'!$C$10))</f>
        <v>6.334987415732499</v>
      </c>
      <c r="P5367" s="175">
        <f t="shared" si="857"/>
        <v>26</v>
      </c>
      <c r="Q5367" s="175" t="str">
        <f t="shared" si="858"/>
        <v/>
      </c>
    </row>
    <row r="5368" spans="1:17" s="1" customFormat="1" x14ac:dyDescent="0.3">
      <c r="A5368" s="189">
        <f t="shared" si="856"/>
        <v>44054.499999986991</v>
      </c>
      <c r="B5368" s="190">
        <f t="shared" si="852"/>
        <v>44054</v>
      </c>
      <c r="C5368" s="1">
        <f t="shared" si="853"/>
        <v>12</v>
      </c>
      <c r="D5368" s="191">
        <v>6.9042991970802525</v>
      </c>
      <c r="E5368" s="192">
        <f t="shared" si="854"/>
        <v>2.3974244811288329E-4</v>
      </c>
      <c r="F5368" s="193">
        <f t="shared" si="855"/>
        <v>10.294051714811198</v>
      </c>
      <c r="G5368" s="193">
        <f t="shared" si="861"/>
        <v>10.674709120035956</v>
      </c>
      <c r="H5368" s="193">
        <f t="shared" si="861"/>
        <v>11.069442621259334</v>
      </c>
      <c r="I5368" s="193">
        <f t="shared" si="861"/>
        <v>11.478772729775327</v>
      </c>
      <c r="J5368" s="193">
        <f t="shared" si="861"/>
        <v>11.903239204544843</v>
      </c>
      <c r="K5368" s="193">
        <f>MAX(0,(F5368-'2031 forecast'!$C$10))</f>
        <v>4.5570517148111982</v>
      </c>
      <c r="L5368" s="193">
        <f>MAX(0,(G5368-'2031 forecast'!$C$10))</f>
        <v>4.9377091200359562</v>
      </c>
      <c r="M5368" s="193">
        <f>MAX(0,(H5368-'2031 forecast'!$C$10))</f>
        <v>5.3324426212593341</v>
      </c>
      <c r="N5368" s="193">
        <f>MAX(0,(I5368-'2031 forecast'!$C$10))</f>
        <v>5.7417727297753274</v>
      </c>
      <c r="O5368" s="193">
        <f>MAX(0,(J5368-'2031 forecast'!$C$10))</f>
        <v>6.1662392045448424</v>
      </c>
      <c r="P5368" s="175">
        <f t="shared" si="857"/>
        <v>27</v>
      </c>
      <c r="Q5368" s="175" t="str">
        <f t="shared" si="858"/>
        <v/>
      </c>
    </row>
    <row r="5369" spans="1:17" s="1" customFormat="1" x14ac:dyDescent="0.3">
      <c r="A5369" s="189">
        <f t="shared" si="856"/>
        <v>44054.541666653655</v>
      </c>
      <c r="B5369" s="190">
        <f t="shared" si="852"/>
        <v>44054</v>
      </c>
      <c r="C5369" s="1">
        <f t="shared" si="853"/>
        <v>13</v>
      </c>
      <c r="D5369" s="191">
        <v>7.1377051677558114</v>
      </c>
      <c r="E5369" s="192">
        <f t="shared" si="854"/>
        <v>2.4784715464668851E-4</v>
      </c>
      <c r="F5369" s="193">
        <f t="shared" si="855"/>
        <v>10.642051282051272</v>
      </c>
      <c r="G5369" s="193">
        <f t="shared" si="861"/>
        <v>11.035577149175667</v>
      </c>
      <c r="H5369" s="193">
        <f t="shared" si="861"/>
        <v>11.443654967234295</v>
      </c>
      <c r="I5369" s="193">
        <f t="shared" si="861"/>
        <v>11.866822843868059</v>
      </c>
      <c r="J5369" s="193">
        <f t="shared" si="861"/>
        <v>12.305638785069259</v>
      </c>
      <c r="K5369" s="193">
        <f>MAX(0,(F5369-'2031 forecast'!$C$10))</f>
        <v>4.9050512820512715</v>
      </c>
      <c r="L5369" s="193">
        <f>MAX(0,(G5369-'2031 forecast'!$C$10))</f>
        <v>5.2985771491756672</v>
      </c>
      <c r="M5369" s="193">
        <f>MAX(0,(H5369-'2031 forecast'!$C$10))</f>
        <v>5.7066549672342948</v>
      </c>
      <c r="N5369" s="193">
        <f>MAX(0,(I5369-'2031 forecast'!$C$10))</f>
        <v>6.1298228438680589</v>
      </c>
      <c r="O5369" s="193">
        <f>MAX(0,(J5369-'2031 forecast'!$C$10))</f>
        <v>6.5686387850692594</v>
      </c>
      <c r="P5369" s="175">
        <f t="shared" si="857"/>
        <v>28</v>
      </c>
      <c r="Q5369" s="175" t="str">
        <f t="shared" si="858"/>
        <v/>
      </c>
    </row>
    <row r="5370" spans="1:17" s="1" customFormat="1" x14ac:dyDescent="0.3">
      <c r="A5370" s="189">
        <f t="shared" si="856"/>
        <v>44054.583333320319</v>
      </c>
      <c r="B5370" s="190">
        <f t="shared" si="852"/>
        <v>44054</v>
      </c>
      <c r="C5370" s="1">
        <f t="shared" si="853"/>
        <v>14</v>
      </c>
      <c r="D5370" s="191">
        <v>7.107588268313803</v>
      </c>
      <c r="E5370" s="192">
        <f t="shared" si="854"/>
        <v>2.4680138606168132E-4</v>
      </c>
      <c r="F5370" s="193">
        <f t="shared" si="855"/>
        <v>10.597148112084808</v>
      </c>
      <c r="G5370" s="193">
        <f t="shared" si="861"/>
        <v>10.989013532512475</v>
      </c>
      <c r="H5370" s="193">
        <f t="shared" si="861"/>
        <v>11.395369503237523</v>
      </c>
      <c r="I5370" s="193">
        <f t="shared" si="861"/>
        <v>11.816751861404478</v>
      </c>
      <c r="J5370" s="193">
        <f t="shared" si="861"/>
        <v>12.253716258549977</v>
      </c>
      <c r="K5370" s="193">
        <f>MAX(0,(F5370-'2031 forecast'!$C$10))</f>
        <v>4.8601481120848078</v>
      </c>
      <c r="L5370" s="193">
        <f>MAX(0,(G5370-'2031 forecast'!$C$10))</f>
        <v>5.2520135325124748</v>
      </c>
      <c r="M5370" s="193">
        <f>MAX(0,(H5370-'2031 forecast'!$C$10))</f>
        <v>5.6583695032375232</v>
      </c>
      <c r="N5370" s="193">
        <f>MAX(0,(I5370-'2031 forecast'!$C$10))</f>
        <v>6.0797518614044783</v>
      </c>
      <c r="O5370" s="193">
        <f>MAX(0,(J5370-'2031 forecast'!$C$10))</f>
        <v>6.5167162585499767</v>
      </c>
      <c r="P5370" s="175">
        <f t="shared" si="857"/>
        <v>29</v>
      </c>
      <c r="Q5370" s="175" t="str">
        <f t="shared" si="858"/>
        <v/>
      </c>
    </row>
    <row r="5371" spans="1:17" s="1" customFormat="1" x14ac:dyDescent="0.3">
      <c r="A5371" s="189">
        <f t="shared" si="856"/>
        <v>44054.624999986983</v>
      </c>
      <c r="B5371" s="190">
        <f t="shared" si="852"/>
        <v>44054</v>
      </c>
      <c r="C5371" s="1">
        <f t="shared" si="853"/>
        <v>15</v>
      </c>
      <c r="D5371" s="191">
        <v>7.3033481146868526</v>
      </c>
      <c r="E5371" s="192">
        <f t="shared" si="854"/>
        <v>2.5359888186422765E-4</v>
      </c>
      <c r="F5371" s="193">
        <f t="shared" si="855"/>
        <v>10.889018716866806</v>
      </c>
      <c r="G5371" s="193">
        <f t="shared" si="861"/>
        <v>11.291677040823201</v>
      </c>
      <c r="H5371" s="193">
        <f t="shared" si="861"/>
        <v>11.709225019216523</v>
      </c>
      <c r="I5371" s="193">
        <f t="shared" si="861"/>
        <v>12.142213247417738</v>
      </c>
      <c r="J5371" s="193">
        <f t="shared" si="861"/>
        <v>12.591212680925295</v>
      </c>
      <c r="K5371" s="193">
        <f>MAX(0,(F5371-'2031 forecast'!$C$10))</f>
        <v>5.1520187168668059</v>
      </c>
      <c r="L5371" s="193">
        <f>MAX(0,(G5371-'2031 forecast'!$C$10))</f>
        <v>5.5546770408232007</v>
      </c>
      <c r="M5371" s="193">
        <f>MAX(0,(H5371-'2031 forecast'!$C$10))</f>
        <v>5.9722250192165234</v>
      </c>
      <c r="N5371" s="193">
        <f>MAX(0,(I5371-'2031 forecast'!$C$10))</f>
        <v>6.4052132474177377</v>
      </c>
      <c r="O5371" s="193">
        <f>MAX(0,(J5371-'2031 forecast'!$C$10))</f>
        <v>6.8542126809252952</v>
      </c>
      <c r="P5371" s="175">
        <f t="shared" si="857"/>
        <v>30</v>
      </c>
      <c r="Q5371" s="175" t="str">
        <f t="shared" si="858"/>
        <v/>
      </c>
    </row>
    <row r="5372" spans="1:17" s="1" customFormat="1" x14ac:dyDescent="0.3">
      <c r="A5372" s="189">
        <f t="shared" si="856"/>
        <v>44054.666666653648</v>
      </c>
      <c r="B5372" s="190">
        <f t="shared" si="852"/>
        <v>44054</v>
      </c>
      <c r="C5372" s="1">
        <f t="shared" si="853"/>
        <v>16</v>
      </c>
      <c r="D5372" s="191">
        <v>7.3635819135708678</v>
      </c>
      <c r="E5372" s="192">
        <f t="shared" si="854"/>
        <v>2.5569041903424192E-4</v>
      </c>
      <c r="F5372" s="193">
        <f t="shared" si="855"/>
        <v>10.978825056799728</v>
      </c>
      <c r="G5372" s="193">
        <f t="shared" si="861"/>
        <v>11.384804274149579</v>
      </c>
      <c r="H5372" s="193">
        <f t="shared" si="861"/>
        <v>11.805795947210063</v>
      </c>
      <c r="I5372" s="193">
        <f t="shared" si="861"/>
        <v>12.242355212344895</v>
      </c>
      <c r="J5372" s="193">
        <f t="shared" si="861"/>
        <v>12.695057733963855</v>
      </c>
      <c r="K5372" s="193">
        <f>MAX(0,(F5372-'2031 forecast'!$C$10))</f>
        <v>5.241825056799728</v>
      </c>
      <c r="L5372" s="193">
        <f>MAX(0,(G5372-'2031 forecast'!$C$10))</f>
        <v>5.6478042741495784</v>
      </c>
      <c r="M5372" s="193">
        <f>MAX(0,(H5372-'2031 forecast'!$C$10))</f>
        <v>6.068795947210063</v>
      </c>
      <c r="N5372" s="193">
        <f>MAX(0,(I5372-'2031 forecast'!$C$10))</f>
        <v>6.5053552123448952</v>
      </c>
      <c r="O5372" s="193">
        <f>MAX(0,(J5372-'2031 forecast'!$C$10))</f>
        <v>6.9580577339638552</v>
      </c>
      <c r="P5372" s="175">
        <f t="shared" si="857"/>
        <v>31</v>
      </c>
      <c r="Q5372" s="175" t="str">
        <f t="shared" si="858"/>
        <v/>
      </c>
    </row>
    <row r="5373" spans="1:17" s="1" customFormat="1" x14ac:dyDescent="0.3">
      <c r="A5373" s="189">
        <f t="shared" si="856"/>
        <v>44054.708333320312</v>
      </c>
      <c r="B5373" s="190">
        <f t="shared" si="852"/>
        <v>44054</v>
      </c>
      <c r="C5373" s="1">
        <f t="shared" si="853"/>
        <v>17</v>
      </c>
      <c r="D5373" s="191">
        <v>7.0925298185927996</v>
      </c>
      <c r="E5373" s="192">
        <f t="shared" si="854"/>
        <v>2.4627850176917781E-4</v>
      </c>
      <c r="F5373" s="193">
        <f t="shared" si="855"/>
        <v>10.57469652710158</v>
      </c>
      <c r="G5373" s="193">
        <f t="shared" si="861"/>
        <v>10.965731724180884</v>
      </c>
      <c r="H5373" s="193">
        <f t="shared" si="861"/>
        <v>11.371226771239142</v>
      </c>
      <c r="I5373" s="193">
        <f t="shared" si="861"/>
        <v>11.791716370172692</v>
      </c>
      <c r="J5373" s="193">
        <f t="shared" si="861"/>
        <v>12.22775499529034</v>
      </c>
      <c r="K5373" s="193">
        <f>MAX(0,(F5373-'2031 forecast'!$C$10))</f>
        <v>4.8376965271015795</v>
      </c>
      <c r="L5373" s="193">
        <f>MAX(0,(G5373-'2031 forecast'!$C$10))</f>
        <v>5.2287317241808839</v>
      </c>
      <c r="M5373" s="193">
        <f>MAX(0,(H5373-'2031 forecast'!$C$10))</f>
        <v>5.6342267712391418</v>
      </c>
      <c r="N5373" s="193">
        <f>MAX(0,(I5373-'2031 forecast'!$C$10))</f>
        <v>6.0547163701726916</v>
      </c>
      <c r="O5373" s="193">
        <f>MAX(0,(J5373-'2031 forecast'!$C$10))</f>
        <v>6.4907549952903398</v>
      </c>
      <c r="P5373" s="175">
        <f t="shared" si="857"/>
        <v>32</v>
      </c>
      <c r="Q5373" s="175" t="str">
        <f t="shared" si="858"/>
        <v/>
      </c>
    </row>
    <row r="5374" spans="1:17" s="1" customFormat="1" x14ac:dyDescent="0.3">
      <c r="A5374" s="189">
        <f t="shared" si="856"/>
        <v>44054.749999986976</v>
      </c>
      <c r="B5374" s="190">
        <f t="shared" si="852"/>
        <v>44054</v>
      </c>
      <c r="C5374" s="1">
        <f t="shared" si="853"/>
        <v>18</v>
      </c>
      <c r="D5374" s="191">
        <v>7.0097083451272786</v>
      </c>
      <c r="E5374" s="192">
        <f t="shared" si="854"/>
        <v>2.4340263816040821E-4</v>
      </c>
      <c r="F5374" s="193">
        <f t="shared" si="855"/>
        <v>10.451212809693811</v>
      </c>
      <c r="G5374" s="193">
        <f t="shared" si="861"/>
        <v>10.837681778357116</v>
      </c>
      <c r="H5374" s="193">
        <f t="shared" si="861"/>
        <v>11.238441745248025</v>
      </c>
      <c r="I5374" s="193">
        <f t="shared" si="861"/>
        <v>11.654021168397851</v>
      </c>
      <c r="J5374" s="193">
        <f t="shared" si="861"/>
        <v>12.08496804736232</v>
      </c>
      <c r="K5374" s="193">
        <f>MAX(0,(F5374-'2031 forecast'!$C$10))</f>
        <v>4.7142128096938105</v>
      </c>
      <c r="L5374" s="193">
        <f>MAX(0,(G5374-'2031 forecast'!$C$10))</f>
        <v>5.1006817783571154</v>
      </c>
      <c r="M5374" s="193">
        <f>MAX(0,(H5374-'2031 forecast'!$C$10))</f>
        <v>5.5014417452480249</v>
      </c>
      <c r="N5374" s="193">
        <f>MAX(0,(I5374-'2031 forecast'!$C$10))</f>
        <v>5.9170211683978504</v>
      </c>
      <c r="O5374" s="193">
        <f>MAX(0,(J5374-'2031 forecast'!$C$10))</f>
        <v>6.3479680473623201</v>
      </c>
      <c r="P5374" s="175">
        <f t="shared" si="857"/>
        <v>33</v>
      </c>
      <c r="Q5374" s="175" t="str">
        <f t="shared" si="858"/>
        <v/>
      </c>
    </row>
    <row r="5375" spans="1:17" s="1" customFormat="1" x14ac:dyDescent="0.3">
      <c r="A5375" s="189">
        <f t="shared" si="856"/>
        <v>44054.79166665364</v>
      </c>
      <c r="B5375" s="190">
        <f t="shared" si="852"/>
        <v>44054</v>
      </c>
      <c r="C5375" s="1">
        <f t="shared" si="853"/>
        <v>19</v>
      </c>
      <c r="D5375" s="191">
        <v>6.8741822976382441</v>
      </c>
      <c r="E5375" s="192">
        <f t="shared" si="854"/>
        <v>2.3869667952787615E-4</v>
      </c>
      <c r="F5375" s="193">
        <f t="shared" si="855"/>
        <v>10.249148544844736</v>
      </c>
      <c r="G5375" s="193">
        <f t="shared" si="861"/>
        <v>10.628145503372767</v>
      </c>
      <c r="H5375" s="193">
        <f t="shared" si="861"/>
        <v>11.021157157262564</v>
      </c>
      <c r="I5375" s="193">
        <f t="shared" si="861"/>
        <v>11.428701747311749</v>
      </c>
      <c r="J5375" s="193">
        <f t="shared" si="861"/>
        <v>11.851316678025563</v>
      </c>
      <c r="K5375" s="193">
        <f>MAX(0,(F5375-'2031 forecast'!$C$10))</f>
        <v>4.5121485448447363</v>
      </c>
      <c r="L5375" s="193">
        <f>MAX(0,(G5375-'2031 forecast'!$C$10))</f>
        <v>4.8911455033727673</v>
      </c>
      <c r="M5375" s="193">
        <f>MAX(0,(H5375-'2031 forecast'!$C$10))</f>
        <v>5.2841571572625643</v>
      </c>
      <c r="N5375" s="193">
        <f>MAX(0,(I5375-'2031 forecast'!$C$10))</f>
        <v>5.6917017473117486</v>
      </c>
      <c r="O5375" s="193">
        <f>MAX(0,(J5375-'2031 forecast'!$C$10))</f>
        <v>6.1143166780255633</v>
      </c>
      <c r="P5375" s="175">
        <f t="shared" si="857"/>
        <v>34</v>
      </c>
      <c r="Q5375" s="175" t="str">
        <f t="shared" si="858"/>
        <v/>
      </c>
    </row>
    <row r="5376" spans="1:17" s="1" customFormat="1" x14ac:dyDescent="0.3">
      <c r="A5376" s="189">
        <f t="shared" si="856"/>
        <v>44054.833333320305</v>
      </c>
      <c r="B5376" s="190">
        <f t="shared" si="852"/>
        <v>44054</v>
      </c>
      <c r="C5376" s="1">
        <f t="shared" si="853"/>
        <v>20</v>
      </c>
      <c r="D5376" s="191">
        <v>6.3546657822636119</v>
      </c>
      <c r="E5376" s="192">
        <f t="shared" si="854"/>
        <v>2.2065717143650323E-4</v>
      </c>
      <c r="F5376" s="193">
        <f t="shared" si="855"/>
        <v>9.4745688629232827</v>
      </c>
      <c r="G5376" s="193">
        <f t="shared" si="861"/>
        <v>9.8249231159327657</v>
      </c>
      <c r="H5376" s="193">
        <f t="shared" si="861"/>
        <v>10.188232903318294</v>
      </c>
      <c r="I5376" s="193">
        <f t="shared" si="861"/>
        <v>10.564977299815022</v>
      </c>
      <c r="J5376" s="193">
        <f t="shared" si="861"/>
        <v>10.955653095567989</v>
      </c>
      <c r="K5376" s="193">
        <f>MAX(0,(F5376-'2031 forecast'!$C$10))</f>
        <v>3.7375688629232826</v>
      </c>
      <c r="L5376" s="193">
        <f>MAX(0,(G5376-'2031 forecast'!$C$10))</f>
        <v>4.0879231159327656</v>
      </c>
      <c r="M5376" s="193">
        <f>MAX(0,(H5376-'2031 forecast'!$C$10))</f>
        <v>4.451232903318294</v>
      </c>
      <c r="N5376" s="193">
        <f>MAX(0,(I5376-'2031 forecast'!$C$10))</f>
        <v>4.8279772998150214</v>
      </c>
      <c r="O5376" s="193">
        <f>MAX(0,(J5376-'2031 forecast'!$C$10))</f>
        <v>5.2186530955679888</v>
      </c>
      <c r="P5376" s="175">
        <f t="shared" si="857"/>
        <v>35</v>
      </c>
      <c r="Q5376" s="175" t="str">
        <f t="shared" si="858"/>
        <v/>
      </c>
    </row>
    <row r="5377" spans="1:17" s="1" customFormat="1" x14ac:dyDescent="0.3">
      <c r="A5377" s="189">
        <f t="shared" si="856"/>
        <v>44054.874999986969</v>
      </c>
      <c r="B5377" s="190">
        <f t="shared" si="852"/>
        <v>44054</v>
      </c>
      <c r="C5377" s="1">
        <f t="shared" si="853"/>
        <v>21</v>
      </c>
      <c r="D5377" s="191">
        <v>6.0760844624250412</v>
      </c>
      <c r="E5377" s="192">
        <f t="shared" si="854"/>
        <v>2.1098381202518733E-4</v>
      </c>
      <c r="F5377" s="193">
        <f t="shared" si="855"/>
        <v>9.0592145407335174</v>
      </c>
      <c r="G5377" s="193">
        <f t="shared" si="861"/>
        <v>9.3942096617982713</v>
      </c>
      <c r="H5377" s="193">
        <f t="shared" si="861"/>
        <v>9.7415923613481805</v>
      </c>
      <c r="I5377" s="193">
        <f t="shared" si="861"/>
        <v>10.101820712026923</v>
      </c>
      <c r="J5377" s="193">
        <f t="shared" si="861"/>
        <v>10.475369725264652</v>
      </c>
      <c r="K5377" s="193">
        <f>MAX(0,(F5377-'2031 forecast'!$C$10))</f>
        <v>3.3222145407335173</v>
      </c>
      <c r="L5377" s="193">
        <f>MAX(0,(G5377-'2031 forecast'!$C$10))</f>
        <v>3.6572096617982712</v>
      </c>
      <c r="M5377" s="193">
        <f>MAX(0,(H5377-'2031 forecast'!$C$10))</f>
        <v>4.0045923613481804</v>
      </c>
      <c r="N5377" s="193">
        <f>MAX(0,(I5377-'2031 forecast'!$C$10))</f>
        <v>4.3648207120269227</v>
      </c>
      <c r="O5377" s="193">
        <f>MAX(0,(J5377-'2031 forecast'!$C$10))</f>
        <v>4.7383697252646524</v>
      </c>
      <c r="P5377" s="175">
        <f t="shared" si="857"/>
        <v>36</v>
      </c>
      <c r="Q5377" s="175" t="str">
        <f t="shared" si="858"/>
        <v/>
      </c>
    </row>
    <row r="5378" spans="1:17" s="1" customFormat="1" x14ac:dyDescent="0.3">
      <c r="A5378" s="189">
        <f t="shared" si="856"/>
        <v>44054.916666653633</v>
      </c>
      <c r="B5378" s="190">
        <f t="shared" si="852"/>
        <v>44054</v>
      </c>
      <c r="C5378" s="1">
        <f t="shared" si="853"/>
        <v>22</v>
      </c>
      <c r="D5378" s="191">
        <v>5.5038633730268955</v>
      </c>
      <c r="E5378" s="192">
        <f t="shared" si="854"/>
        <v>1.9111420891005195E-4</v>
      </c>
      <c r="F5378" s="193">
        <f t="shared" si="855"/>
        <v>8.2060543113707567</v>
      </c>
      <c r="G5378" s="193">
        <f t="shared" si="861"/>
        <v>8.50950094519769</v>
      </c>
      <c r="H5378" s="193">
        <f t="shared" si="861"/>
        <v>8.8241685454095649</v>
      </c>
      <c r="I5378" s="193">
        <f t="shared" si="861"/>
        <v>9.1504720452189332</v>
      </c>
      <c r="J5378" s="193">
        <f t="shared" si="861"/>
        <v>9.4888417213983391</v>
      </c>
      <c r="K5378" s="193">
        <f>MAX(0,(F5378-'2031 forecast'!$C$10))</f>
        <v>2.4690543113707566</v>
      </c>
      <c r="L5378" s="193">
        <f>MAX(0,(G5378-'2031 forecast'!$C$10))</f>
        <v>2.7725009451976899</v>
      </c>
      <c r="M5378" s="193">
        <f>MAX(0,(H5378-'2031 forecast'!$C$10))</f>
        <v>3.0871685454095648</v>
      </c>
      <c r="N5378" s="193">
        <f>MAX(0,(I5378-'2031 forecast'!$C$10))</f>
        <v>3.4134720452189331</v>
      </c>
      <c r="O5378" s="193">
        <f>MAX(0,(J5378-'2031 forecast'!$C$10))</f>
        <v>3.751841721398339</v>
      </c>
      <c r="P5378" s="175">
        <f t="shared" si="857"/>
        <v>37</v>
      </c>
      <c r="Q5378" s="175" t="str">
        <f t="shared" si="858"/>
        <v/>
      </c>
    </row>
    <row r="5379" spans="1:17" s="1" customFormat="1" x14ac:dyDescent="0.3">
      <c r="A5379" s="189">
        <f t="shared" si="856"/>
        <v>44054.958333320297</v>
      </c>
      <c r="B5379" s="190">
        <f t="shared" si="852"/>
        <v>44054</v>
      </c>
      <c r="C5379" s="1">
        <f t="shared" si="853"/>
        <v>23</v>
      </c>
      <c r="D5379" s="191">
        <v>4.8864669344657399</v>
      </c>
      <c r="E5379" s="192">
        <f t="shared" si="854"/>
        <v>1.6967595291740594E-4</v>
      </c>
      <c r="F5379" s="193">
        <f t="shared" si="855"/>
        <v>7.2855393270583066</v>
      </c>
      <c r="G5379" s="193">
        <f t="shared" si="861"/>
        <v>7.5549468036023288</v>
      </c>
      <c r="H5379" s="193">
        <f t="shared" si="861"/>
        <v>7.8343165334757989</v>
      </c>
      <c r="I5379" s="193">
        <f t="shared" si="861"/>
        <v>8.1240169047155799</v>
      </c>
      <c r="J5379" s="193">
        <f t="shared" si="861"/>
        <v>8.4244299277531116</v>
      </c>
      <c r="K5379" s="193">
        <f>MAX(0,(F5379-'2031 forecast'!$C$10))</f>
        <v>1.5485393270583065</v>
      </c>
      <c r="L5379" s="193">
        <f>MAX(0,(G5379-'2031 forecast'!$C$10))</f>
        <v>1.8179468036023287</v>
      </c>
      <c r="M5379" s="193">
        <f>MAX(0,(H5379-'2031 forecast'!$C$10))</f>
        <v>2.0973165334757988</v>
      </c>
      <c r="N5379" s="193">
        <f>MAX(0,(I5379-'2031 forecast'!$C$10))</f>
        <v>2.3870169047155798</v>
      </c>
      <c r="O5379" s="193">
        <f>MAX(0,(J5379-'2031 forecast'!$C$10))</f>
        <v>2.6874299277531115</v>
      </c>
      <c r="P5379" s="175">
        <f t="shared" si="857"/>
        <v>38</v>
      </c>
      <c r="Q5379" s="175" t="str">
        <f t="shared" si="858"/>
        <v/>
      </c>
    </row>
    <row r="5380" spans="1:17" s="1" customFormat="1" x14ac:dyDescent="0.3">
      <c r="A5380" s="189">
        <f t="shared" si="856"/>
        <v>44054.999999986961</v>
      </c>
      <c r="B5380" s="190">
        <f t="shared" si="852"/>
        <v>44054</v>
      </c>
      <c r="C5380" s="1">
        <f t="shared" si="853"/>
        <v>0</v>
      </c>
      <c r="D5380" s="191">
        <v>5.0370514316757777</v>
      </c>
      <c r="E5380" s="192">
        <f t="shared" si="854"/>
        <v>1.7490479584244154E-4</v>
      </c>
      <c r="F5380" s="193">
        <f t="shared" si="855"/>
        <v>7.510055176890611</v>
      </c>
      <c r="G5380" s="193">
        <f t="shared" si="861"/>
        <v>7.7877648869182696</v>
      </c>
      <c r="H5380" s="193">
        <f t="shared" si="861"/>
        <v>8.0757438534596435</v>
      </c>
      <c r="I5380" s="193">
        <f t="shared" si="861"/>
        <v>8.3743718170334702</v>
      </c>
      <c r="J5380" s="193">
        <f t="shared" si="861"/>
        <v>8.6840425603495071</v>
      </c>
      <c r="K5380" s="193">
        <f>MAX(0,(F5380-'2031 forecast'!$C$10))</f>
        <v>1.7730551768906109</v>
      </c>
      <c r="L5380" s="193">
        <f>MAX(0,(G5380-'2031 forecast'!$C$10))</f>
        <v>2.0507648869182695</v>
      </c>
      <c r="M5380" s="193">
        <f>MAX(0,(H5380-'2031 forecast'!$C$10))</f>
        <v>2.3387438534596434</v>
      </c>
      <c r="N5380" s="193">
        <f>MAX(0,(I5380-'2031 forecast'!$C$10))</f>
        <v>2.6373718170334701</v>
      </c>
      <c r="O5380" s="193">
        <f>MAX(0,(J5380-'2031 forecast'!$C$10))</f>
        <v>2.947042560349507</v>
      </c>
      <c r="P5380" s="175">
        <f t="shared" si="857"/>
        <v>39</v>
      </c>
      <c r="Q5380" s="175" t="str">
        <f t="shared" si="858"/>
        <v/>
      </c>
    </row>
    <row r="5381" spans="1:17" s="1" customFormat="1" x14ac:dyDescent="0.3">
      <c r="A5381" s="189">
        <f t="shared" si="856"/>
        <v>44055.041666653626</v>
      </c>
      <c r="B5381" s="190">
        <f t="shared" ref="B5381:B5444" si="862">INT(A5381)</f>
        <v>44055</v>
      </c>
      <c r="C5381" s="1">
        <f t="shared" ref="C5381:C5444" si="863">HOUR(A5381)</f>
        <v>1</v>
      </c>
      <c r="D5381" s="191">
        <v>3.9679015014845063</v>
      </c>
      <c r="E5381" s="192">
        <f t="shared" ref="E5381:E5444" si="864">D5381/SUM($D$4:$D$8763)</f>
        <v>1.3778001107468861E-4</v>
      </c>
      <c r="F5381" s="193">
        <f t="shared" ref="F5381:F5444" si="865">E5381*$F$2</f>
        <v>5.9159926430812426</v>
      </c>
      <c r="G5381" s="193">
        <f t="shared" si="861"/>
        <v>6.1347564953750791</v>
      </c>
      <c r="H5381" s="193">
        <f t="shared" si="861"/>
        <v>6.3616098815743376</v>
      </c>
      <c r="I5381" s="193">
        <f t="shared" si="861"/>
        <v>6.5968519395764407</v>
      </c>
      <c r="J5381" s="193">
        <f t="shared" si="861"/>
        <v>6.8407928689150816</v>
      </c>
      <c r="K5381" s="193">
        <f>MAX(0,(F5381-'2031 forecast'!$C$10))</f>
        <v>0.17899264308124252</v>
      </c>
      <c r="L5381" s="193">
        <f>MAX(0,(G5381-'2031 forecast'!$C$10))</f>
        <v>0.39775649537507896</v>
      </c>
      <c r="M5381" s="193">
        <f>MAX(0,(H5381-'2031 forecast'!$C$10))</f>
        <v>0.6246098815743375</v>
      </c>
      <c r="N5381" s="193">
        <f>MAX(0,(I5381-'2031 forecast'!$C$10))</f>
        <v>0.85985193957644057</v>
      </c>
      <c r="O5381" s="193">
        <f>MAX(0,(J5381-'2031 forecast'!$C$10))</f>
        <v>1.1037928689150815</v>
      </c>
      <c r="P5381" s="175">
        <f t="shared" si="857"/>
        <v>40</v>
      </c>
      <c r="Q5381" s="175">
        <f t="shared" si="858"/>
        <v>40</v>
      </c>
    </row>
    <row r="5382" spans="1:17" s="1" customFormat="1" x14ac:dyDescent="0.3">
      <c r="A5382" s="189">
        <f t="shared" ref="A5382:A5445" si="866">A5381 + TIME(1,0,0)</f>
        <v>44055.08333332029</v>
      </c>
      <c r="B5382" s="190">
        <f t="shared" si="862"/>
        <v>44055</v>
      </c>
      <c r="C5382" s="1">
        <f t="shared" si="863"/>
        <v>2</v>
      </c>
      <c r="D5382" s="191">
        <v>3.7043786313669398</v>
      </c>
      <c r="E5382" s="192">
        <f t="shared" si="864"/>
        <v>1.2862953595587631E-4</v>
      </c>
      <c r="F5382" s="193">
        <f t="shared" si="865"/>
        <v>5.52308990587471</v>
      </c>
      <c r="G5382" s="193">
        <f t="shared" si="861"/>
        <v>5.7273248495721809</v>
      </c>
      <c r="H5382" s="193">
        <f t="shared" si="861"/>
        <v>5.9391120716026089</v>
      </c>
      <c r="I5382" s="193">
        <f t="shared" si="861"/>
        <v>6.1587308430201322</v>
      </c>
      <c r="J5382" s="193">
        <f t="shared" si="861"/>
        <v>6.3864707618713874</v>
      </c>
      <c r="K5382" s="193">
        <f>MAX(0,(F5382-'2031 forecast'!$C$10))</f>
        <v>0</v>
      </c>
      <c r="L5382" s="193">
        <f>MAX(0,(G5382-'2031 forecast'!$C$10))</f>
        <v>0</v>
      </c>
      <c r="M5382" s="193">
        <f>MAX(0,(H5382-'2031 forecast'!$C$10))</f>
        <v>0.2021120716026088</v>
      </c>
      <c r="N5382" s="193">
        <f>MAX(0,(I5382-'2031 forecast'!$C$10))</f>
        <v>0.42173084302013208</v>
      </c>
      <c r="O5382" s="193">
        <f>MAX(0,(J5382-'2031 forecast'!$C$10))</f>
        <v>0.6494707618713873</v>
      </c>
      <c r="P5382" s="175" t="str">
        <f t="shared" ref="P5382:P5445" si="867">IF(K5382&gt;0,IF(K5381&gt;0,P5381+1,1),"")</f>
        <v/>
      </c>
      <c r="Q5382" s="175" t="str">
        <f t="shared" ref="Q5382:Q5445" si="868">IF(AND(K5382&gt;0,K5383=0),P5382,"")</f>
        <v/>
      </c>
    </row>
    <row r="5383" spans="1:17" s="1" customFormat="1" x14ac:dyDescent="0.3">
      <c r="A5383" s="189">
        <f t="shared" si="866"/>
        <v>44055.124999986954</v>
      </c>
      <c r="B5383" s="190">
        <f t="shared" si="862"/>
        <v>44055</v>
      </c>
      <c r="C5383" s="1">
        <f t="shared" si="863"/>
        <v>3</v>
      </c>
      <c r="D5383" s="191">
        <v>3.5688525838779057</v>
      </c>
      <c r="E5383" s="192">
        <f t="shared" si="864"/>
        <v>1.2392357732334425E-4</v>
      </c>
      <c r="F5383" s="193">
        <f t="shared" si="865"/>
        <v>5.3210256410256358</v>
      </c>
      <c r="G5383" s="193">
        <f t="shared" si="861"/>
        <v>5.5177885745878337</v>
      </c>
      <c r="H5383" s="193">
        <f t="shared" si="861"/>
        <v>5.7218274836171474</v>
      </c>
      <c r="I5383" s="193">
        <f t="shared" si="861"/>
        <v>5.9334114219340295</v>
      </c>
      <c r="J5383" s="193">
        <f t="shared" si="861"/>
        <v>6.1528193925346297</v>
      </c>
      <c r="K5383" s="193">
        <f>MAX(0,(F5383-'2031 forecast'!$C$10))</f>
        <v>0</v>
      </c>
      <c r="L5383" s="193">
        <f>MAX(0,(G5383-'2031 forecast'!$C$10))</f>
        <v>0</v>
      </c>
      <c r="M5383" s="193">
        <f>MAX(0,(H5383-'2031 forecast'!$C$10))</f>
        <v>0</v>
      </c>
      <c r="N5383" s="193">
        <f>MAX(0,(I5383-'2031 forecast'!$C$10))</f>
        <v>0.19641142193402938</v>
      </c>
      <c r="O5383" s="193">
        <f>MAX(0,(J5383-'2031 forecast'!$C$10))</f>
        <v>0.41581939253462963</v>
      </c>
      <c r="P5383" s="175" t="str">
        <f t="shared" si="867"/>
        <v/>
      </c>
      <c r="Q5383" s="175" t="str">
        <f t="shared" si="868"/>
        <v/>
      </c>
    </row>
    <row r="5384" spans="1:17" s="1" customFormat="1" x14ac:dyDescent="0.3">
      <c r="A5384" s="189">
        <f t="shared" si="866"/>
        <v>44055.166666653618</v>
      </c>
      <c r="B5384" s="190">
        <f t="shared" si="862"/>
        <v>44055</v>
      </c>
      <c r="C5384" s="1">
        <f t="shared" si="863"/>
        <v>4</v>
      </c>
      <c r="D5384" s="191">
        <v>3.5161480098543922</v>
      </c>
      <c r="E5384" s="192">
        <f t="shared" si="864"/>
        <v>1.2209348229958177E-4</v>
      </c>
      <c r="F5384" s="193">
        <f t="shared" si="865"/>
        <v>5.2424450935843279</v>
      </c>
      <c r="G5384" s="193">
        <f t="shared" si="861"/>
        <v>5.4363022454272532</v>
      </c>
      <c r="H5384" s="193">
        <f t="shared" si="861"/>
        <v>5.6373279216228012</v>
      </c>
      <c r="I5384" s="193">
        <f t="shared" si="861"/>
        <v>5.8457872026227671</v>
      </c>
      <c r="J5384" s="193">
        <f t="shared" si="861"/>
        <v>6.06195497112589</v>
      </c>
      <c r="K5384" s="193">
        <f>MAX(0,(F5384-'2031 forecast'!$C$10))</f>
        <v>0</v>
      </c>
      <c r="L5384" s="193">
        <f>MAX(0,(G5384-'2031 forecast'!$C$10))</f>
        <v>0</v>
      </c>
      <c r="M5384" s="193">
        <f>MAX(0,(H5384-'2031 forecast'!$C$10))</f>
        <v>0</v>
      </c>
      <c r="N5384" s="193">
        <f>MAX(0,(I5384-'2031 forecast'!$C$10))</f>
        <v>0.10878720262276698</v>
      </c>
      <c r="O5384" s="193">
        <f>MAX(0,(J5384-'2031 forecast'!$C$10))</f>
        <v>0.32495497112588989</v>
      </c>
      <c r="P5384" s="175" t="str">
        <f t="shared" si="867"/>
        <v/>
      </c>
      <c r="Q5384" s="175" t="str">
        <f t="shared" si="868"/>
        <v/>
      </c>
    </row>
    <row r="5385" spans="1:17" s="1" customFormat="1" x14ac:dyDescent="0.3">
      <c r="A5385" s="189">
        <f t="shared" si="866"/>
        <v>44055.208333320283</v>
      </c>
      <c r="B5385" s="190">
        <f t="shared" si="862"/>
        <v>44055</v>
      </c>
      <c r="C5385" s="1">
        <f t="shared" si="863"/>
        <v>5</v>
      </c>
      <c r="D5385" s="191">
        <v>3.5763818087384074</v>
      </c>
      <c r="E5385" s="192">
        <f t="shared" si="864"/>
        <v>1.2418501946959601E-4</v>
      </c>
      <c r="F5385" s="193">
        <f t="shared" si="865"/>
        <v>5.33225143351725</v>
      </c>
      <c r="G5385" s="193">
        <f t="shared" ref="G5385:J5404" si="869">$E5385*G$2</f>
        <v>5.5294294787536291</v>
      </c>
      <c r="H5385" s="193">
        <f t="shared" si="869"/>
        <v>5.733898849616339</v>
      </c>
      <c r="I5385" s="193">
        <f t="shared" si="869"/>
        <v>5.9459291675499228</v>
      </c>
      <c r="J5385" s="193">
        <f t="shared" si="869"/>
        <v>6.1658000241644482</v>
      </c>
      <c r="K5385" s="193">
        <f>MAX(0,(F5385-'2031 forecast'!$C$10))</f>
        <v>0</v>
      </c>
      <c r="L5385" s="193">
        <f>MAX(0,(G5385-'2031 forecast'!$C$10))</f>
        <v>0</v>
      </c>
      <c r="M5385" s="193">
        <f>MAX(0,(H5385-'2031 forecast'!$C$10))</f>
        <v>0</v>
      </c>
      <c r="N5385" s="193">
        <f>MAX(0,(I5385-'2031 forecast'!$C$10))</f>
        <v>0.20892916754992275</v>
      </c>
      <c r="O5385" s="193">
        <f>MAX(0,(J5385-'2031 forecast'!$C$10))</f>
        <v>0.42880002416444807</v>
      </c>
      <c r="P5385" s="175" t="str">
        <f t="shared" si="867"/>
        <v/>
      </c>
      <c r="Q5385" s="175" t="str">
        <f t="shared" si="868"/>
        <v/>
      </c>
    </row>
    <row r="5386" spans="1:17" s="1" customFormat="1" x14ac:dyDescent="0.3">
      <c r="A5386" s="189">
        <f t="shared" si="866"/>
        <v>44055.249999986947</v>
      </c>
      <c r="B5386" s="190">
        <f t="shared" si="862"/>
        <v>44055</v>
      </c>
      <c r="C5386" s="1">
        <f t="shared" si="863"/>
        <v>6</v>
      </c>
      <c r="D5386" s="191">
        <v>3.7344955308089474</v>
      </c>
      <c r="E5386" s="192">
        <f t="shared" si="864"/>
        <v>1.2967530454088342E-4</v>
      </c>
      <c r="F5386" s="193">
        <f t="shared" si="865"/>
        <v>5.5679930758411711</v>
      </c>
      <c r="G5386" s="193">
        <f t="shared" si="869"/>
        <v>5.7738884662353689</v>
      </c>
      <c r="H5386" s="193">
        <f t="shared" si="869"/>
        <v>5.9873975355993769</v>
      </c>
      <c r="I5386" s="193">
        <f t="shared" si="869"/>
        <v>6.2088018254837092</v>
      </c>
      <c r="J5386" s="193">
        <f t="shared" si="869"/>
        <v>6.4383932883906665</v>
      </c>
      <c r="K5386" s="193">
        <f>MAX(0,(F5386-'2031 forecast'!$C$10))</f>
        <v>0</v>
      </c>
      <c r="L5386" s="193">
        <f>MAX(0,(G5386-'2031 forecast'!$C$10))</f>
        <v>3.6888466235368789E-2</v>
      </c>
      <c r="M5386" s="193">
        <f>MAX(0,(H5386-'2031 forecast'!$C$10))</f>
        <v>0.25039753559937683</v>
      </c>
      <c r="N5386" s="193">
        <f>MAX(0,(I5386-'2031 forecast'!$C$10))</f>
        <v>0.47180182548370908</v>
      </c>
      <c r="O5386" s="193">
        <f>MAX(0,(J5386-'2031 forecast'!$C$10))</f>
        <v>0.70139328839066639</v>
      </c>
      <c r="P5386" s="175" t="str">
        <f t="shared" si="867"/>
        <v/>
      </c>
      <c r="Q5386" s="175" t="str">
        <f t="shared" si="868"/>
        <v/>
      </c>
    </row>
    <row r="5387" spans="1:17" s="1" customFormat="1" x14ac:dyDescent="0.3">
      <c r="A5387" s="189">
        <f t="shared" si="866"/>
        <v>44055.291666653611</v>
      </c>
      <c r="B5387" s="190">
        <f t="shared" si="862"/>
        <v>44055</v>
      </c>
      <c r="C5387" s="1">
        <f t="shared" si="863"/>
        <v>7</v>
      </c>
      <c r="D5387" s="191">
        <v>4.0733106495315337</v>
      </c>
      <c r="E5387" s="192">
        <f t="shared" si="864"/>
        <v>1.4144020112221358E-4</v>
      </c>
      <c r="F5387" s="193">
        <f t="shared" si="865"/>
        <v>6.0731537379638585</v>
      </c>
      <c r="G5387" s="193">
        <f t="shared" si="869"/>
        <v>6.2977291536962401</v>
      </c>
      <c r="H5387" s="193">
        <f t="shared" si="869"/>
        <v>6.530609005563031</v>
      </c>
      <c r="I5387" s="193">
        <f t="shared" si="869"/>
        <v>6.7721003781989664</v>
      </c>
      <c r="J5387" s="193">
        <f t="shared" si="869"/>
        <v>7.022521711732562</v>
      </c>
      <c r="K5387" s="193">
        <f>MAX(0,(F5387-'2031 forecast'!$C$10))</f>
        <v>0.33615373796385839</v>
      </c>
      <c r="L5387" s="193">
        <f>MAX(0,(G5387-'2031 forecast'!$C$10))</f>
        <v>0.56072915369623999</v>
      </c>
      <c r="M5387" s="193">
        <f>MAX(0,(H5387-'2031 forecast'!$C$10))</f>
        <v>0.79360900556303093</v>
      </c>
      <c r="N5387" s="193">
        <f>MAX(0,(I5387-'2031 forecast'!$C$10))</f>
        <v>1.0351003781989663</v>
      </c>
      <c r="O5387" s="193">
        <f>MAX(0,(J5387-'2031 forecast'!$C$10))</f>
        <v>1.2855217117325619</v>
      </c>
      <c r="P5387" s="175">
        <f t="shared" si="867"/>
        <v>1</v>
      </c>
      <c r="Q5387" s="175" t="str">
        <f t="shared" si="868"/>
        <v/>
      </c>
    </row>
    <row r="5388" spans="1:17" s="1" customFormat="1" x14ac:dyDescent="0.3">
      <c r="A5388" s="189">
        <f t="shared" si="866"/>
        <v>44055.333333320275</v>
      </c>
      <c r="B5388" s="190">
        <f t="shared" si="862"/>
        <v>44055</v>
      </c>
      <c r="C5388" s="1">
        <f t="shared" si="863"/>
        <v>8</v>
      </c>
      <c r="D5388" s="191">
        <v>4.6982363129531919</v>
      </c>
      <c r="E5388" s="192">
        <f t="shared" si="864"/>
        <v>1.631398992611114E-4</v>
      </c>
      <c r="F5388" s="193">
        <f t="shared" si="865"/>
        <v>7.0048945147679245</v>
      </c>
      <c r="G5388" s="193">
        <f t="shared" si="869"/>
        <v>7.2639241994574002</v>
      </c>
      <c r="H5388" s="193">
        <f t="shared" si="869"/>
        <v>7.5325323834959912</v>
      </c>
      <c r="I5388" s="193">
        <f t="shared" si="869"/>
        <v>7.8110732643182157</v>
      </c>
      <c r="J5388" s="193">
        <f t="shared" si="869"/>
        <v>8.0999141370076124</v>
      </c>
      <c r="K5388" s="193">
        <f>MAX(0,(F5388-'2031 forecast'!$C$10))</f>
        <v>1.2678945147679244</v>
      </c>
      <c r="L5388" s="193">
        <f>MAX(0,(G5388-'2031 forecast'!$C$10))</f>
        <v>1.5269241994574001</v>
      </c>
      <c r="M5388" s="193">
        <f>MAX(0,(H5388-'2031 forecast'!$C$10))</f>
        <v>1.7955323834959911</v>
      </c>
      <c r="N5388" s="193">
        <f>MAX(0,(I5388-'2031 forecast'!$C$10))</f>
        <v>2.0740732643182156</v>
      </c>
      <c r="O5388" s="193">
        <f>MAX(0,(J5388-'2031 forecast'!$C$10))</f>
        <v>2.3629141370076123</v>
      </c>
      <c r="P5388" s="175">
        <f t="shared" si="867"/>
        <v>2</v>
      </c>
      <c r="Q5388" s="175" t="str">
        <f t="shared" si="868"/>
        <v/>
      </c>
    </row>
    <row r="5389" spans="1:17" s="1" customFormat="1" x14ac:dyDescent="0.3">
      <c r="A5389" s="189">
        <f t="shared" si="866"/>
        <v>44055.37499998694</v>
      </c>
      <c r="B5389" s="190">
        <f t="shared" si="862"/>
        <v>44055</v>
      </c>
      <c r="C5389" s="1">
        <f t="shared" si="863"/>
        <v>9</v>
      </c>
      <c r="D5389" s="191">
        <v>5.1650482543043097</v>
      </c>
      <c r="E5389" s="192">
        <f t="shared" si="864"/>
        <v>1.7934931232872181E-4</v>
      </c>
      <c r="F5389" s="193">
        <f t="shared" si="865"/>
        <v>7.7008936492480702</v>
      </c>
      <c r="G5389" s="193">
        <f t="shared" si="869"/>
        <v>7.9856602577368205</v>
      </c>
      <c r="H5389" s="193">
        <f t="shared" si="869"/>
        <v>8.2809570754459116</v>
      </c>
      <c r="I5389" s="193">
        <f t="shared" si="869"/>
        <v>8.5871734925036787</v>
      </c>
      <c r="J5389" s="193">
        <f t="shared" si="869"/>
        <v>8.9047132980564445</v>
      </c>
      <c r="K5389" s="193">
        <f>MAX(0,(F5389-'2031 forecast'!$C$10))</f>
        <v>1.9638936492480701</v>
      </c>
      <c r="L5389" s="193">
        <f>MAX(0,(G5389-'2031 forecast'!$C$10))</f>
        <v>2.2486602577368204</v>
      </c>
      <c r="M5389" s="193">
        <f>MAX(0,(H5389-'2031 forecast'!$C$10))</f>
        <v>2.5439570754459115</v>
      </c>
      <c r="N5389" s="193">
        <f>MAX(0,(I5389-'2031 forecast'!$C$10))</f>
        <v>2.8501734925036786</v>
      </c>
      <c r="O5389" s="193">
        <f>MAX(0,(J5389-'2031 forecast'!$C$10))</f>
        <v>3.1677132980564444</v>
      </c>
      <c r="P5389" s="175">
        <f t="shared" si="867"/>
        <v>3</v>
      </c>
      <c r="Q5389" s="175" t="str">
        <f t="shared" si="868"/>
        <v/>
      </c>
    </row>
    <row r="5390" spans="1:17" s="1" customFormat="1" x14ac:dyDescent="0.3">
      <c r="A5390" s="189">
        <f t="shared" si="866"/>
        <v>44055.416666653604</v>
      </c>
      <c r="B5390" s="190">
        <f t="shared" si="862"/>
        <v>44055</v>
      </c>
      <c r="C5390" s="1">
        <f t="shared" si="863"/>
        <v>10</v>
      </c>
      <c r="D5390" s="191">
        <v>5.511392597887399</v>
      </c>
      <c r="E5390" s="192">
        <f t="shared" si="864"/>
        <v>1.9137565105630379E-4</v>
      </c>
      <c r="F5390" s="193">
        <f t="shared" si="865"/>
        <v>8.2172801038623735</v>
      </c>
      <c r="G5390" s="193">
        <f t="shared" si="869"/>
        <v>8.5211418493634898</v>
      </c>
      <c r="H5390" s="193">
        <f t="shared" si="869"/>
        <v>8.8362399114087609</v>
      </c>
      <c r="I5390" s="193">
        <f t="shared" si="869"/>
        <v>9.1629897908348301</v>
      </c>
      <c r="J5390" s="193">
        <f t="shared" si="869"/>
        <v>9.501822353028162</v>
      </c>
      <c r="K5390" s="193">
        <f>MAX(0,(F5390-'2031 forecast'!$C$10))</f>
        <v>2.4802801038623734</v>
      </c>
      <c r="L5390" s="193">
        <f>MAX(0,(G5390-'2031 forecast'!$C$10))</f>
        <v>2.7841418493634897</v>
      </c>
      <c r="M5390" s="193">
        <f>MAX(0,(H5390-'2031 forecast'!$C$10))</f>
        <v>3.0992399114087608</v>
      </c>
      <c r="N5390" s="193">
        <f>MAX(0,(I5390-'2031 forecast'!$C$10))</f>
        <v>3.42598979083483</v>
      </c>
      <c r="O5390" s="193">
        <f>MAX(0,(J5390-'2031 forecast'!$C$10))</f>
        <v>3.7648223530281619</v>
      </c>
      <c r="P5390" s="175">
        <f t="shared" si="867"/>
        <v>4</v>
      </c>
      <c r="Q5390" s="175" t="str">
        <f t="shared" si="868"/>
        <v/>
      </c>
    </row>
    <row r="5391" spans="1:17" s="1" customFormat="1" x14ac:dyDescent="0.3">
      <c r="A5391" s="189">
        <f t="shared" si="866"/>
        <v>44055.458333320268</v>
      </c>
      <c r="B5391" s="190">
        <f t="shared" si="862"/>
        <v>44055</v>
      </c>
      <c r="C5391" s="1">
        <f t="shared" si="863"/>
        <v>11</v>
      </c>
      <c r="D5391" s="191">
        <v>5.9480876397965083</v>
      </c>
      <c r="E5391" s="192">
        <f t="shared" si="864"/>
        <v>2.0653929553890704E-4</v>
      </c>
      <c r="F5391" s="193">
        <f t="shared" si="865"/>
        <v>8.8683760683760564</v>
      </c>
      <c r="G5391" s="193">
        <f t="shared" si="869"/>
        <v>9.1963142909797195</v>
      </c>
      <c r="H5391" s="193">
        <f t="shared" si="869"/>
        <v>9.5363791393619106</v>
      </c>
      <c r="I5391" s="193">
        <f t="shared" si="869"/>
        <v>9.8890190365567143</v>
      </c>
      <c r="J5391" s="193">
        <f t="shared" si="869"/>
        <v>10.254698987557713</v>
      </c>
      <c r="K5391" s="193">
        <f>MAX(0,(F5391-'2031 forecast'!$C$10))</f>
        <v>3.1313760683760563</v>
      </c>
      <c r="L5391" s="193">
        <f>MAX(0,(G5391-'2031 forecast'!$C$10))</f>
        <v>3.4593142909797194</v>
      </c>
      <c r="M5391" s="193">
        <f>MAX(0,(H5391-'2031 forecast'!$C$10))</f>
        <v>3.7993791393619105</v>
      </c>
      <c r="N5391" s="193">
        <f>MAX(0,(I5391-'2031 forecast'!$C$10))</f>
        <v>4.1520190365567142</v>
      </c>
      <c r="O5391" s="193">
        <f>MAX(0,(J5391-'2031 forecast'!$C$10))</f>
        <v>4.5176989875577132</v>
      </c>
      <c r="P5391" s="175">
        <f t="shared" si="867"/>
        <v>5</v>
      </c>
      <c r="Q5391" s="175" t="str">
        <f t="shared" si="868"/>
        <v/>
      </c>
    </row>
    <row r="5392" spans="1:17" s="1" customFormat="1" x14ac:dyDescent="0.3">
      <c r="A5392" s="189">
        <f t="shared" si="866"/>
        <v>44055.499999986932</v>
      </c>
      <c r="B5392" s="190">
        <f t="shared" si="862"/>
        <v>44055</v>
      </c>
      <c r="C5392" s="1">
        <f t="shared" si="863"/>
        <v>12</v>
      </c>
      <c r="D5392" s="191">
        <v>6.2341981844955816</v>
      </c>
      <c r="E5392" s="192">
        <f t="shared" si="864"/>
        <v>2.1647409709647474E-4</v>
      </c>
      <c r="F5392" s="193">
        <f t="shared" si="865"/>
        <v>9.2949561830574385</v>
      </c>
      <c r="G5392" s="193">
        <f t="shared" si="869"/>
        <v>9.638668649280012</v>
      </c>
      <c r="H5392" s="193">
        <f t="shared" si="869"/>
        <v>9.9950910473312184</v>
      </c>
      <c r="I5392" s="193">
        <f t="shared" si="869"/>
        <v>10.364693369960708</v>
      </c>
      <c r="J5392" s="193">
        <f t="shared" si="869"/>
        <v>10.747962989490871</v>
      </c>
      <c r="K5392" s="193">
        <f>MAX(0,(F5392-'2031 forecast'!$C$10))</f>
        <v>3.5579561830574384</v>
      </c>
      <c r="L5392" s="193">
        <f>MAX(0,(G5392-'2031 forecast'!$C$10))</f>
        <v>3.9016686492800119</v>
      </c>
      <c r="M5392" s="193">
        <f>MAX(0,(H5392-'2031 forecast'!$C$10))</f>
        <v>4.2580910473312183</v>
      </c>
      <c r="N5392" s="193">
        <f>MAX(0,(I5392-'2031 forecast'!$C$10))</f>
        <v>4.6276933699607081</v>
      </c>
      <c r="O5392" s="193">
        <f>MAX(0,(J5392-'2031 forecast'!$C$10))</f>
        <v>5.0109629894908707</v>
      </c>
      <c r="P5392" s="175">
        <f t="shared" si="867"/>
        <v>6</v>
      </c>
      <c r="Q5392" s="175" t="str">
        <f t="shared" si="868"/>
        <v/>
      </c>
    </row>
    <row r="5393" spans="1:17" s="1" customFormat="1" x14ac:dyDescent="0.3">
      <c r="A5393" s="189">
        <f t="shared" si="866"/>
        <v>44055.541666653597</v>
      </c>
      <c r="B5393" s="190">
        <f t="shared" si="862"/>
        <v>44055</v>
      </c>
      <c r="C5393" s="1">
        <f t="shared" si="863"/>
        <v>13</v>
      </c>
      <c r="D5393" s="191">
        <v>6.4751333800316431</v>
      </c>
      <c r="E5393" s="192">
        <f t="shared" si="864"/>
        <v>2.2484024577653174E-4</v>
      </c>
      <c r="F5393" s="193">
        <f t="shared" si="865"/>
        <v>9.6541815427891269</v>
      </c>
      <c r="G5393" s="193">
        <f t="shared" si="869"/>
        <v>10.011177582585519</v>
      </c>
      <c r="H5393" s="193">
        <f t="shared" si="869"/>
        <v>10.381374759305373</v>
      </c>
      <c r="I5393" s="193">
        <f t="shared" si="869"/>
        <v>10.765261229669335</v>
      </c>
      <c r="J5393" s="193">
        <f t="shared" si="869"/>
        <v>11.163343201645107</v>
      </c>
      <c r="K5393" s="193">
        <f>MAX(0,(F5393-'2031 forecast'!$C$10))</f>
        <v>3.9171815427891268</v>
      </c>
      <c r="L5393" s="193">
        <f>MAX(0,(G5393-'2031 forecast'!$C$10))</f>
        <v>4.2741775825855193</v>
      </c>
      <c r="M5393" s="193">
        <f>MAX(0,(H5393-'2031 forecast'!$C$10))</f>
        <v>4.6443747593053732</v>
      </c>
      <c r="N5393" s="193">
        <f>MAX(0,(I5393-'2031 forecast'!$C$10))</f>
        <v>5.0282612296693348</v>
      </c>
      <c r="O5393" s="193">
        <f>MAX(0,(J5393-'2031 forecast'!$C$10))</f>
        <v>5.426343201645107</v>
      </c>
      <c r="P5393" s="175">
        <f t="shared" si="867"/>
        <v>7</v>
      </c>
      <c r="Q5393" s="175" t="str">
        <f t="shared" si="868"/>
        <v/>
      </c>
    </row>
    <row r="5394" spans="1:17" s="1" customFormat="1" x14ac:dyDescent="0.3">
      <c r="A5394" s="189">
        <f t="shared" si="866"/>
        <v>44055.583333320261</v>
      </c>
      <c r="B5394" s="190">
        <f t="shared" si="862"/>
        <v>44055</v>
      </c>
      <c r="C5394" s="1">
        <f t="shared" si="863"/>
        <v>14</v>
      </c>
      <c r="D5394" s="191">
        <v>6.6784224512651944</v>
      </c>
      <c r="E5394" s="192">
        <f t="shared" si="864"/>
        <v>2.3189918372532983E-4</v>
      </c>
      <c r="F5394" s="193">
        <f t="shared" si="865"/>
        <v>9.9572779400627383</v>
      </c>
      <c r="G5394" s="193">
        <f t="shared" si="869"/>
        <v>10.325481995062042</v>
      </c>
      <c r="H5394" s="193">
        <f t="shared" si="869"/>
        <v>10.707301641283564</v>
      </c>
      <c r="I5394" s="193">
        <f t="shared" si="869"/>
        <v>11.103240361298489</v>
      </c>
      <c r="J5394" s="193">
        <f t="shared" si="869"/>
        <v>11.513820255650245</v>
      </c>
      <c r="K5394" s="193">
        <f>MAX(0,(F5394-'2031 forecast'!$C$10))</f>
        <v>4.2202779400627382</v>
      </c>
      <c r="L5394" s="193">
        <f>MAX(0,(G5394-'2031 forecast'!$C$10))</f>
        <v>4.5884819950620415</v>
      </c>
      <c r="M5394" s="193">
        <f>MAX(0,(H5394-'2031 forecast'!$C$10))</f>
        <v>4.9703016412835641</v>
      </c>
      <c r="N5394" s="193">
        <f>MAX(0,(I5394-'2031 forecast'!$C$10))</f>
        <v>5.3662403612984892</v>
      </c>
      <c r="O5394" s="193">
        <f>MAX(0,(J5394-'2031 forecast'!$C$10))</f>
        <v>5.7768202556502448</v>
      </c>
      <c r="P5394" s="175">
        <f t="shared" si="867"/>
        <v>8</v>
      </c>
      <c r="Q5394" s="175" t="str">
        <f t="shared" si="868"/>
        <v/>
      </c>
    </row>
    <row r="5395" spans="1:17" s="1" customFormat="1" x14ac:dyDescent="0.3">
      <c r="A5395" s="189">
        <f t="shared" si="866"/>
        <v>44055.624999986925</v>
      </c>
      <c r="B5395" s="190">
        <f t="shared" si="862"/>
        <v>44055</v>
      </c>
      <c r="C5395" s="1">
        <f t="shared" si="863"/>
        <v>15</v>
      </c>
      <c r="D5395" s="191">
        <v>6.8214777236147306</v>
      </c>
      <c r="E5395" s="192">
        <f t="shared" si="864"/>
        <v>2.3686658450411367E-4</v>
      </c>
      <c r="F5395" s="193">
        <f t="shared" si="865"/>
        <v>10.170567997403429</v>
      </c>
      <c r="G5395" s="193">
        <f t="shared" si="869"/>
        <v>10.546659174212186</v>
      </c>
      <c r="H5395" s="193">
        <f t="shared" si="869"/>
        <v>10.936657595268217</v>
      </c>
      <c r="I5395" s="193">
        <f t="shared" si="869"/>
        <v>11.341077528000486</v>
      </c>
      <c r="J5395" s="193">
        <f t="shared" si="869"/>
        <v>11.760452256616823</v>
      </c>
      <c r="K5395" s="193">
        <f>MAX(0,(F5395-'2031 forecast'!$C$10))</f>
        <v>4.4335679974034292</v>
      </c>
      <c r="L5395" s="193">
        <f>MAX(0,(G5395-'2031 forecast'!$C$10))</f>
        <v>4.8096591742121859</v>
      </c>
      <c r="M5395" s="193">
        <f>MAX(0,(H5395-'2031 forecast'!$C$10))</f>
        <v>5.1996575952682171</v>
      </c>
      <c r="N5395" s="193">
        <f>MAX(0,(I5395-'2031 forecast'!$C$10))</f>
        <v>5.6040775280004862</v>
      </c>
      <c r="O5395" s="193">
        <f>MAX(0,(J5395-'2031 forecast'!$C$10))</f>
        <v>6.0234522566168227</v>
      </c>
      <c r="P5395" s="175">
        <f t="shared" si="867"/>
        <v>9</v>
      </c>
      <c r="Q5395" s="175" t="str">
        <f t="shared" si="868"/>
        <v/>
      </c>
    </row>
    <row r="5396" spans="1:17" s="1" customFormat="1" x14ac:dyDescent="0.3">
      <c r="A5396" s="189">
        <f t="shared" si="866"/>
        <v>44055.666666653589</v>
      </c>
      <c r="B5396" s="190">
        <f t="shared" si="862"/>
        <v>44055</v>
      </c>
      <c r="C5396" s="1">
        <f t="shared" si="863"/>
        <v>16</v>
      </c>
      <c r="D5396" s="191">
        <v>7.1828805169188223</v>
      </c>
      <c r="E5396" s="192">
        <f t="shared" si="864"/>
        <v>2.4941580752419916E-4</v>
      </c>
      <c r="F5396" s="193">
        <f t="shared" si="865"/>
        <v>10.709406037000962</v>
      </c>
      <c r="G5396" s="193">
        <f t="shared" si="869"/>
        <v>11.105422574170447</v>
      </c>
      <c r="H5396" s="193">
        <f t="shared" si="869"/>
        <v>11.516083163229448</v>
      </c>
      <c r="I5396" s="193">
        <f t="shared" si="869"/>
        <v>11.941929317563424</v>
      </c>
      <c r="J5396" s="193">
        <f t="shared" si="869"/>
        <v>12.383522574848177</v>
      </c>
      <c r="K5396" s="193">
        <f>MAX(0,(F5396-'2031 forecast'!$C$10))</f>
        <v>4.9724060370009617</v>
      </c>
      <c r="L5396" s="193">
        <f>MAX(0,(G5396-'2031 forecast'!$C$10))</f>
        <v>5.368422574170447</v>
      </c>
      <c r="M5396" s="193">
        <f>MAX(0,(H5396-'2031 forecast'!$C$10))</f>
        <v>5.7790831632294477</v>
      </c>
      <c r="N5396" s="193">
        <f>MAX(0,(I5396-'2031 forecast'!$C$10))</f>
        <v>6.2049293175634244</v>
      </c>
      <c r="O5396" s="193">
        <f>MAX(0,(J5396-'2031 forecast'!$C$10))</f>
        <v>6.6465225748481771</v>
      </c>
      <c r="P5396" s="175">
        <f t="shared" si="867"/>
        <v>10</v>
      </c>
      <c r="Q5396" s="175" t="str">
        <f t="shared" si="868"/>
        <v/>
      </c>
    </row>
    <row r="5397" spans="1:17" s="1" customFormat="1" x14ac:dyDescent="0.3">
      <c r="A5397" s="189">
        <f t="shared" si="866"/>
        <v>44055.708333320254</v>
      </c>
      <c r="B5397" s="190">
        <f t="shared" si="862"/>
        <v>44055</v>
      </c>
      <c r="C5397" s="1">
        <f t="shared" si="863"/>
        <v>17</v>
      </c>
      <c r="D5397" s="191">
        <v>7.0247667948482819</v>
      </c>
      <c r="E5397" s="192">
        <f t="shared" si="864"/>
        <v>2.4392552245291175E-4</v>
      </c>
      <c r="F5397" s="193">
        <f t="shared" si="865"/>
        <v>10.473664394677041</v>
      </c>
      <c r="G5397" s="193">
        <f t="shared" si="869"/>
        <v>10.860963586688708</v>
      </c>
      <c r="H5397" s="193">
        <f t="shared" si="869"/>
        <v>11.26258447724641</v>
      </c>
      <c r="I5397" s="193">
        <f t="shared" si="869"/>
        <v>11.679056659629639</v>
      </c>
      <c r="J5397" s="193">
        <f t="shared" si="869"/>
        <v>12.110929310621959</v>
      </c>
      <c r="K5397" s="193">
        <f>MAX(0,(F5397-'2031 forecast'!$C$10))</f>
        <v>4.7366643946770406</v>
      </c>
      <c r="L5397" s="193">
        <f>MAX(0,(G5397-'2031 forecast'!$C$10))</f>
        <v>5.1239635866887081</v>
      </c>
      <c r="M5397" s="193">
        <f>MAX(0,(H5397-'2031 forecast'!$C$10))</f>
        <v>5.5255844772464098</v>
      </c>
      <c r="N5397" s="193">
        <f>MAX(0,(I5397-'2031 forecast'!$C$10))</f>
        <v>5.9420566596296389</v>
      </c>
      <c r="O5397" s="193">
        <f>MAX(0,(J5397-'2031 forecast'!$C$10))</f>
        <v>6.3739293106219588</v>
      </c>
      <c r="P5397" s="175">
        <f t="shared" si="867"/>
        <v>11</v>
      </c>
      <c r="Q5397" s="175" t="str">
        <f t="shared" si="868"/>
        <v/>
      </c>
    </row>
    <row r="5398" spans="1:17" s="1" customFormat="1" x14ac:dyDescent="0.3">
      <c r="A5398" s="189">
        <f t="shared" si="866"/>
        <v>44055.749999986918</v>
      </c>
      <c r="B5398" s="190">
        <f t="shared" si="862"/>
        <v>44055</v>
      </c>
      <c r="C5398" s="1">
        <f t="shared" si="863"/>
        <v>18</v>
      </c>
      <c r="D5398" s="191">
        <v>7.0624129191507921</v>
      </c>
      <c r="E5398" s="192">
        <f t="shared" si="864"/>
        <v>2.4523273318417067E-4</v>
      </c>
      <c r="F5398" s="193">
        <f t="shared" si="865"/>
        <v>10.529793357135118</v>
      </c>
      <c r="G5398" s="193">
        <f t="shared" si="869"/>
        <v>10.919168107517695</v>
      </c>
      <c r="H5398" s="193">
        <f t="shared" si="869"/>
        <v>11.322941307242372</v>
      </c>
      <c r="I5398" s="193">
        <f t="shared" si="869"/>
        <v>11.741645387709113</v>
      </c>
      <c r="J5398" s="193">
        <f t="shared" si="869"/>
        <v>12.175832468771059</v>
      </c>
      <c r="K5398" s="193">
        <f>MAX(0,(F5398-'2031 forecast'!$C$10))</f>
        <v>4.7927933571351176</v>
      </c>
      <c r="L5398" s="193">
        <f>MAX(0,(G5398-'2031 forecast'!$C$10))</f>
        <v>5.1821681075176951</v>
      </c>
      <c r="M5398" s="193">
        <f>MAX(0,(H5398-'2031 forecast'!$C$10))</f>
        <v>5.585941307242372</v>
      </c>
      <c r="N5398" s="193">
        <f>MAX(0,(I5398-'2031 forecast'!$C$10))</f>
        <v>6.0046453877091128</v>
      </c>
      <c r="O5398" s="193">
        <f>MAX(0,(J5398-'2031 forecast'!$C$10))</f>
        <v>6.438832468771059</v>
      </c>
      <c r="P5398" s="175">
        <f t="shared" si="867"/>
        <v>12</v>
      </c>
      <c r="Q5398" s="175" t="str">
        <f t="shared" si="868"/>
        <v/>
      </c>
    </row>
    <row r="5399" spans="1:17" s="1" customFormat="1" x14ac:dyDescent="0.3">
      <c r="A5399" s="189">
        <f t="shared" si="866"/>
        <v>44055.791666653582</v>
      </c>
      <c r="B5399" s="190">
        <f t="shared" si="862"/>
        <v>44055</v>
      </c>
      <c r="C5399" s="1">
        <f t="shared" si="863"/>
        <v>19</v>
      </c>
      <c r="D5399" s="191">
        <v>6.6859516761256961</v>
      </c>
      <c r="E5399" s="192">
        <f t="shared" si="864"/>
        <v>2.3216062587158161E-4</v>
      </c>
      <c r="F5399" s="193">
        <f t="shared" si="865"/>
        <v>9.9685037325543551</v>
      </c>
      <c r="G5399" s="193">
        <f t="shared" si="869"/>
        <v>10.337122899227838</v>
      </c>
      <c r="H5399" s="193">
        <f t="shared" si="869"/>
        <v>10.719373007282757</v>
      </c>
      <c r="I5399" s="193">
        <f t="shared" si="869"/>
        <v>11.115758106914383</v>
      </c>
      <c r="J5399" s="193">
        <f t="shared" si="869"/>
        <v>11.526800887280064</v>
      </c>
      <c r="K5399" s="193">
        <f>MAX(0,(F5399-'2031 forecast'!$C$10))</f>
        <v>4.231503732554355</v>
      </c>
      <c r="L5399" s="193">
        <f>MAX(0,(G5399-'2031 forecast'!$C$10))</f>
        <v>4.6001228992278378</v>
      </c>
      <c r="M5399" s="193">
        <f>MAX(0,(H5399-'2031 forecast'!$C$10))</f>
        <v>4.9823730072827566</v>
      </c>
      <c r="N5399" s="193">
        <f>MAX(0,(I5399-'2031 forecast'!$C$10))</f>
        <v>5.3787581069143826</v>
      </c>
      <c r="O5399" s="193">
        <f>MAX(0,(J5399-'2031 forecast'!$C$10))</f>
        <v>5.7898008872800641</v>
      </c>
      <c r="P5399" s="175">
        <f t="shared" si="867"/>
        <v>13</v>
      </c>
      <c r="Q5399" s="175" t="str">
        <f t="shared" si="868"/>
        <v/>
      </c>
    </row>
    <row r="5400" spans="1:17" s="1" customFormat="1" x14ac:dyDescent="0.3">
      <c r="A5400" s="189">
        <f t="shared" si="866"/>
        <v>44055.833333320246</v>
      </c>
      <c r="B5400" s="190">
        <f t="shared" si="862"/>
        <v>44055</v>
      </c>
      <c r="C5400" s="1">
        <f t="shared" si="863"/>
        <v>20</v>
      </c>
      <c r="D5400" s="191">
        <v>5.9857337640990194</v>
      </c>
      <c r="E5400" s="192">
        <f t="shared" si="864"/>
        <v>2.0784650627016601E-4</v>
      </c>
      <c r="F5400" s="193">
        <f t="shared" si="865"/>
        <v>8.9245050308341369</v>
      </c>
      <c r="G5400" s="193">
        <f t="shared" si="869"/>
        <v>9.2545188118087083</v>
      </c>
      <c r="H5400" s="193">
        <f t="shared" si="869"/>
        <v>9.5967359693578747</v>
      </c>
      <c r="I5400" s="193">
        <f t="shared" si="869"/>
        <v>9.95160776463619</v>
      </c>
      <c r="J5400" s="193">
        <f t="shared" si="869"/>
        <v>10.319602145706817</v>
      </c>
      <c r="K5400" s="193">
        <f>MAX(0,(F5400-'2031 forecast'!$C$10))</f>
        <v>3.1875050308341368</v>
      </c>
      <c r="L5400" s="193">
        <f>MAX(0,(G5400-'2031 forecast'!$C$10))</f>
        <v>3.5175188118087082</v>
      </c>
      <c r="M5400" s="193">
        <f>MAX(0,(H5400-'2031 forecast'!$C$10))</f>
        <v>3.8597359693578746</v>
      </c>
      <c r="N5400" s="193">
        <f>MAX(0,(I5400-'2031 forecast'!$C$10))</f>
        <v>4.2146077646361899</v>
      </c>
      <c r="O5400" s="193">
        <f>MAX(0,(J5400-'2031 forecast'!$C$10))</f>
        <v>4.5826021457068169</v>
      </c>
      <c r="P5400" s="175">
        <f t="shared" si="867"/>
        <v>14</v>
      </c>
      <c r="Q5400" s="175" t="str">
        <f t="shared" si="868"/>
        <v/>
      </c>
    </row>
    <row r="5401" spans="1:17" s="1" customFormat="1" x14ac:dyDescent="0.3">
      <c r="A5401" s="189">
        <f t="shared" si="866"/>
        <v>44055.874999986911</v>
      </c>
      <c r="B5401" s="190">
        <f t="shared" si="862"/>
        <v>44055</v>
      </c>
      <c r="C5401" s="1">
        <f t="shared" si="863"/>
        <v>21</v>
      </c>
      <c r="D5401" s="191">
        <v>5.722210893981452</v>
      </c>
      <c r="E5401" s="192">
        <f t="shared" si="864"/>
        <v>1.9869603115135363E-4</v>
      </c>
      <c r="F5401" s="193">
        <f t="shared" si="865"/>
        <v>8.5316022936275999</v>
      </c>
      <c r="G5401" s="193">
        <f t="shared" si="869"/>
        <v>8.8470871660058084</v>
      </c>
      <c r="H5401" s="193">
        <f t="shared" si="869"/>
        <v>9.1742381593861424</v>
      </c>
      <c r="I5401" s="193">
        <f t="shared" si="869"/>
        <v>9.513486668079878</v>
      </c>
      <c r="J5401" s="193">
        <f t="shared" si="869"/>
        <v>9.8652800386631174</v>
      </c>
      <c r="K5401" s="193">
        <f>MAX(0,(F5401-'2031 forecast'!$C$10))</f>
        <v>2.7946022936275998</v>
      </c>
      <c r="L5401" s="193">
        <f>MAX(0,(G5401-'2031 forecast'!$C$10))</f>
        <v>3.1100871660058083</v>
      </c>
      <c r="M5401" s="193">
        <f>MAX(0,(H5401-'2031 forecast'!$C$10))</f>
        <v>3.4372381593861423</v>
      </c>
      <c r="N5401" s="193">
        <f>MAX(0,(I5401-'2031 forecast'!$C$10))</f>
        <v>3.7764866680798779</v>
      </c>
      <c r="O5401" s="193">
        <f>MAX(0,(J5401-'2031 forecast'!$C$10))</f>
        <v>4.1282800386631173</v>
      </c>
      <c r="P5401" s="175">
        <f t="shared" si="867"/>
        <v>15</v>
      </c>
      <c r="Q5401" s="175" t="str">
        <f t="shared" si="868"/>
        <v/>
      </c>
    </row>
    <row r="5402" spans="1:17" s="1" customFormat="1" x14ac:dyDescent="0.3">
      <c r="A5402" s="189">
        <f t="shared" si="866"/>
        <v>44055.916666653575</v>
      </c>
      <c r="B5402" s="190">
        <f t="shared" si="862"/>
        <v>44055</v>
      </c>
      <c r="C5402" s="1">
        <f t="shared" si="863"/>
        <v>22</v>
      </c>
      <c r="D5402" s="191">
        <v>5.1123436802807971</v>
      </c>
      <c r="E5402" s="192">
        <f t="shared" si="864"/>
        <v>1.7751921730495938E-4</v>
      </c>
      <c r="F5402" s="193">
        <f t="shared" si="865"/>
        <v>7.6223131018067649</v>
      </c>
      <c r="G5402" s="193">
        <f t="shared" si="869"/>
        <v>7.9041739285762418</v>
      </c>
      <c r="H5402" s="193">
        <f t="shared" si="869"/>
        <v>8.196457513451568</v>
      </c>
      <c r="I5402" s="193">
        <f t="shared" si="869"/>
        <v>8.499549273192418</v>
      </c>
      <c r="J5402" s="193">
        <f t="shared" si="869"/>
        <v>8.8138488766477074</v>
      </c>
      <c r="K5402" s="193">
        <f>MAX(0,(F5402-'2031 forecast'!$C$10))</f>
        <v>1.8853131018067648</v>
      </c>
      <c r="L5402" s="193">
        <f>MAX(0,(G5402-'2031 forecast'!$C$10))</f>
        <v>2.1671739285762417</v>
      </c>
      <c r="M5402" s="193">
        <f>MAX(0,(H5402-'2031 forecast'!$C$10))</f>
        <v>2.4594575134515679</v>
      </c>
      <c r="N5402" s="193">
        <f>MAX(0,(I5402-'2031 forecast'!$C$10))</f>
        <v>2.7625492731924179</v>
      </c>
      <c r="O5402" s="193">
        <f>MAX(0,(J5402-'2031 forecast'!$C$10))</f>
        <v>3.0768488766477073</v>
      </c>
      <c r="P5402" s="175">
        <f t="shared" si="867"/>
        <v>16</v>
      </c>
      <c r="Q5402" s="175" t="str">
        <f t="shared" si="868"/>
        <v/>
      </c>
    </row>
    <row r="5403" spans="1:17" s="1" customFormat="1" x14ac:dyDescent="0.3">
      <c r="A5403" s="189">
        <f t="shared" si="866"/>
        <v>44055.958333320239</v>
      </c>
      <c r="B5403" s="190">
        <f t="shared" si="862"/>
        <v>44055</v>
      </c>
      <c r="C5403" s="1">
        <f t="shared" si="863"/>
        <v>23</v>
      </c>
      <c r="D5403" s="191">
        <v>4.653060963790181</v>
      </c>
      <c r="E5403" s="192">
        <f t="shared" si="864"/>
        <v>1.6157124638360073E-4</v>
      </c>
      <c r="F5403" s="193">
        <f t="shared" si="865"/>
        <v>6.9375397598182333</v>
      </c>
      <c r="G5403" s="193">
        <f t="shared" si="869"/>
        <v>7.1940787744626178</v>
      </c>
      <c r="H5403" s="193">
        <f t="shared" si="869"/>
        <v>7.4601041875008374</v>
      </c>
      <c r="I5403" s="193">
        <f t="shared" si="869"/>
        <v>7.7359667906228484</v>
      </c>
      <c r="J5403" s="193">
        <f t="shared" si="869"/>
        <v>8.0220303472286947</v>
      </c>
      <c r="K5403" s="193">
        <f>MAX(0,(F5403-'2031 forecast'!$C$10))</f>
        <v>1.2005397598182332</v>
      </c>
      <c r="L5403" s="193">
        <f>MAX(0,(G5403-'2031 forecast'!$C$10))</f>
        <v>1.4570787744626177</v>
      </c>
      <c r="M5403" s="193">
        <f>MAX(0,(H5403-'2031 forecast'!$C$10))</f>
        <v>1.7231041875008373</v>
      </c>
      <c r="N5403" s="193">
        <f>MAX(0,(I5403-'2031 forecast'!$C$10))</f>
        <v>1.9989667906228483</v>
      </c>
      <c r="O5403" s="193">
        <f>MAX(0,(J5403-'2031 forecast'!$C$10))</f>
        <v>2.2850303472286946</v>
      </c>
      <c r="P5403" s="175">
        <f t="shared" si="867"/>
        <v>17</v>
      </c>
      <c r="Q5403" s="175" t="str">
        <f t="shared" si="868"/>
        <v/>
      </c>
    </row>
    <row r="5404" spans="1:17" s="1" customFormat="1" x14ac:dyDescent="0.3">
      <c r="A5404" s="189">
        <f t="shared" si="866"/>
        <v>44055.999999986903</v>
      </c>
      <c r="B5404" s="190">
        <f t="shared" si="862"/>
        <v>44055</v>
      </c>
      <c r="C5404" s="1">
        <f t="shared" si="863"/>
        <v>0</v>
      </c>
      <c r="D5404" s="191">
        <v>4.3443627445096027</v>
      </c>
      <c r="E5404" s="192">
        <f t="shared" si="864"/>
        <v>1.5085211838727772E-4</v>
      </c>
      <c r="F5404" s="193">
        <f t="shared" si="865"/>
        <v>6.4772822676620088</v>
      </c>
      <c r="G5404" s="193">
        <f t="shared" si="869"/>
        <v>6.7168017036649372</v>
      </c>
      <c r="H5404" s="193">
        <f t="shared" si="869"/>
        <v>6.9651781815339548</v>
      </c>
      <c r="I5404" s="193">
        <f t="shared" si="869"/>
        <v>7.2227392203711718</v>
      </c>
      <c r="J5404" s="193">
        <f t="shared" si="869"/>
        <v>7.4898244504060791</v>
      </c>
      <c r="K5404" s="193">
        <f>MAX(0,(F5404-'2031 forecast'!$C$10))</f>
        <v>0.74028226766200866</v>
      </c>
      <c r="L5404" s="193">
        <f>MAX(0,(G5404-'2031 forecast'!$C$10))</f>
        <v>0.97980170366493713</v>
      </c>
      <c r="M5404" s="193">
        <f>MAX(0,(H5404-'2031 forecast'!$C$10))</f>
        <v>1.2281781815339547</v>
      </c>
      <c r="N5404" s="193">
        <f>MAX(0,(I5404-'2031 forecast'!$C$10))</f>
        <v>1.4857392203711717</v>
      </c>
      <c r="O5404" s="193">
        <f>MAX(0,(J5404-'2031 forecast'!$C$10))</f>
        <v>1.752824450406079</v>
      </c>
      <c r="P5404" s="175">
        <f t="shared" si="867"/>
        <v>18</v>
      </c>
      <c r="Q5404" s="175" t="str">
        <f t="shared" si="868"/>
        <v/>
      </c>
    </row>
    <row r="5405" spans="1:17" s="1" customFormat="1" x14ac:dyDescent="0.3">
      <c r="A5405" s="189">
        <f t="shared" si="866"/>
        <v>44056.041666653568</v>
      </c>
      <c r="B5405" s="190">
        <f t="shared" si="862"/>
        <v>44056</v>
      </c>
      <c r="C5405" s="1">
        <f t="shared" si="863"/>
        <v>1</v>
      </c>
      <c r="D5405" s="191">
        <v>3.8926092528794878</v>
      </c>
      <c r="E5405" s="192">
        <f t="shared" si="864"/>
        <v>1.3516558961217083E-4</v>
      </c>
      <c r="F5405" s="193">
        <f t="shared" si="865"/>
        <v>5.8037347181650913</v>
      </c>
      <c r="G5405" s="193">
        <f t="shared" ref="G5405:J5424" si="870">$E5405*G$2</f>
        <v>6.0183474537171087</v>
      </c>
      <c r="H5405" s="193">
        <f t="shared" si="870"/>
        <v>6.2408962215824157</v>
      </c>
      <c r="I5405" s="193">
        <f t="shared" si="870"/>
        <v>6.4716744834174955</v>
      </c>
      <c r="J5405" s="193">
        <f t="shared" si="870"/>
        <v>6.7109865526168848</v>
      </c>
      <c r="K5405" s="193">
        <f>MAX(0,(F5405-'2031 forecast'!$C$10))</f>
        <v>6.6734718165091245E-2</v>
      </c>
      <c r="L5405" s="193">
        <f>MAX(0,(G5405-'2031 forecast'!$C$10))</f>
        <v>0.28134745371710856</v>
      </c>
      <c r="M5405" s="193">
        <f>MAX(0,(H5405-'2031 forecast'!$C$10))</f>
        <v>0.50389622158241565</v>
      </c>
      <c r="N5405" s="193">
        <f>MAX(0,(I5405-'2031 forecast'!$C$10))</f>
        <v>0.73467448341749542</v>
      </c>
      <c r="O5405" s="193">
        <f>MAX(0,(J5405-'2031 forecast'!$C$10))</f>
        <v>0.97398655261688472</v>
      </c>
      <c r="P5405" s="175">
        <f t="shared" si="867"/>
        <v>19</v>
      </c>
      <c r="Q5405" s="175">
        <f t="shared" si="868"/>
        <v>19</v>
      </c>
    </row>
    <row r="5406" spans="1:17" s="1" customFormat="1" x14ac:dyDescent="0.3">
      <c r="A5406" s="189">
        <f t="shared" si="866"/>
        <v>44056.083333320232</v>
      </c>
      <c r="B5406" s="190">
        <f t="shared" si="862"/>
        <v>44056</v>
      </c>
      <c r="C5406" s="1">
        <f t="shared" si="863"/>
        <v>2</v>
      </c>
      <c r="D5406" s="191">
        <v>3.7570832053904533</v>
      </c>
      <c r="E5406" s="192">
        <f t="shared" si="864"/>
        <v>1.3045963097963877E-4</v>
      </c>
      <c r="F5406" s="193">
        <f t="shared" si="865"/>
        <v>5.6016704533160171</v>
      </c>
      <c r="G5406" s="193">
        <f t="shared" si="870"/>
        <v>5.8088111787327605</v>
      </c>
      <c r="H5406" s="193">
        <f t="shared" si="870"/>
        <v>6.0236116335969543</v>
      </c>
      <c r="I5406" s="193">
        <f t="shared" si="870"/>
        <v>6.2463550623313937</v>
      </c>
      <c r="J5406" s="193">
        <f t="shared" si="870"/>
        <v>6.4773351832801263</v>
      </c>
      <c r="K5406" s="193">
        <f>MAX(0,(F5406-'2031 forecast'!$C$10))</f>
        <v>0</v>
      </c>
      <c r="L5406" s="193">
        <f>MAX(0,(G5406-'2031 forecast'!$C$10))</f>
        <v>7.1811178732760439E-2</v>
      </c>
      <c r="M5406" s="193">
        <f>MAX(0,(H5406-'2031 forecast'!$C$10))</f>
        <v>0.28661163359695419</v>
      </c>
      <c r="N5406" s="193">
        <f>MAX(0,(I5406-'2031 forecast'!$C$10))</f>
        <v>0.5093550623313936</v>
      </c>
      <c r="O5406" s="193">
        <f>MAX(0,(J5406-'2031 forecast'!$C$10))</f>
        <v>0.74033518328012615</v>
      </c>
      <c r="P5406" s="175" t="str">
        <f t="shared" si="867"/>
        <v/>
      </c>
      <c r="Q5406" s="175" t="str">
        <f t="shared" si="868"/>
        <v/>
      </c>
    </row>
    <row r="5407" spans="1:17" s="1" customFormat="1" x14ac:dyDescent="0.3">
      <c r="A5407" s="189">
        <f t="shared" si="866"/>
        <v>44056.124999986896</v>
      </c>
      <c r="B5407" s="190">
        <f t="shared" si="862"/>
        <v>44056</v>
      </c>
      <c r="C5407" s="1">
        <f t="shared" si="863"/>
        <v>3</v>
      </c>
      <c r="D5407" s="191">
        <v>3.5086187849938901</v>
      </c>
      <c r="E5407" s="192">
        <f t="shared" si="864"/>
        <v>1.2183204015332998E-4</v>
      </c>
      <c r="F5407" s="193">
        <f t="shared" si="865"/>
        <v>5.2312193010927128</v>
      </c>
      <c r="G5407" s="193">
        <f t="shared" si="870"/>
        <v>5.4246613412614559</v>
      </c>
      <c r="H5407" s="193">
        <f t="shared" si="870"/>
        <v>5.6252565556236087</v>
      </c>
      <c r="I5407" s="193">
        <f t="shared" si="870"/>
        <v>5.8332694570068719</v>
      </c>
      <c r="J5407" s="193">
        <f t="shared" si="870"/>
        <v>6.0489743394960698</v>
      </c>
      <c r="K5407" s="193">
        <f>MAX(0,(F5407-'2031 forecast'!$C$10))</f>
        <v>0</v>
      </c>
      <c r="L5407" s="193">
        <f>MAX(0,(G5407-'2031 forecast'!$C$10))</f>
        <v>0</v>
      </c>
      <c r="M5407" s="193">
        <f>MAX(0,(H5407-'2031 forecast'!$C$10))</f>
        <v>0</v>
      </c>
      <c r="N5407" s="193">
        <f>MAX(0,(I5407-'2031 forecast'!$C$10))</f>
        <v>9.6269457006871839E-2</v>
      </c>
      <c r="O5407" s="193">
        <f>MAX(0,(J5407-'2031 forecast'!$C$10))</f>
        <v>0.31197433949606967</v>
      </c>
      <c r="P5407" s="175" t="str">
        <f t="shared" si="867"/>
        <v/>
      </c>
      <c r="Q5407" s="175" t="str">
        <f t="shared" si="868"/>
        <v/>
      </c>
    </row>
    <row r="5408" spans="1:17" s="1" customFormat="1" x14ac:dyDescent="0.3">
      <c r="A5408" s="189">
        <f t="shared" si="866"/>
        <v>44056.16666665356</v>
      </c>
      <c r="B5408" s="190">
        <f t="shared" si="862"/>
        <v>44056</v>
      </c>
      <c r="C5408" s="1">
        <f t="shared" si="863"/>
        <v>4</v>
      </c>
      <c r="D5408" s="191">
        <v>3.342975838062848</v>
      </c>
      <c r="E5408" s="192">
        <f t="shared" si="864"/>
        <v>1.1608031293579081E-4</v>
      </c>
      <c r="F5408" s="193">
        <f t="shared" si="865"/>
        <v>4.9842518662771775</v>
      </c>
      <c r="G5408" s="193">
        <f t="shared" si="870"/>
        <v>5.1685614496139189</v>
      </c>
      <c r="H5408" s="193">
        <f t="shared" si="870"/>
        <v>5.3596865036413783</v>
      </c>
      <c r="I5408" s="193">
        <f t="shared" si="870"/>
        <v>5.5578790534571914</v>
      </c>
      <c r="J5408" s="193">
        <f t="shared" si="870"/>
        <v>5.7634004436400321</v>
      </c>
      <c r="K5408" s="193">
        <f>MAX(0,(F5408-'2031 forecast'!$C$10))</f>
        <v>0</v>
      </c>
      <c r="L5408" s="193">
        <f>MAX(0,(G5408-'2031 forecast'!$C$10))</f>
        <v>0</v>
      </c>
      <c r="M5408" s="193">
        <f>MAX(0,(H5408-'2031 forecast'!$C$10))</f>
        <v>0</v>
      </c>
      <c r="N5408" s="193">
        <f>MAX(0,(I5408-'2031 forecast'!$C$10))</f>
        <v>0</v>
      </c>
      <c r="O5408" s="193">
        <f>MAX(0,(J5408-'2031 forecast'!$C$10))</f>
        <v>2.6400443640032023E-2</v>
      </c>
      <c r="P5408" s="175" t="str">
        <f t="shared" si="867"/>
        <v/>
      </c>
      <c r="Q5408" s="175" t="str">
        <f t="shared" si="868"/>
        <v/>
      </c>
    </row>
    <row r="5409" spans="1:17" s="1" customFormat="1" x14ac:dyDescent="0.3">
      <c r="A5409" s="189">
        <f t="shared" si="866"/>
        <v>44056.208333320224</v>
      </c>
      <c r="B5409" s="190">
        <f t="shared" si="862"/>
        <v>44056</v>
      </c>
      <c r="C5409" s="1">
        <f t="shared" si="863"/>
        <v>5</v>
      </c>
      <c r="D5409" s="191">
        <v>3.5989694833199133</v>
      </c>
      <c r="E5409" s="192">
        <f t="shared" si="864"/>
        <v>1.2496934590835136E-4</v>
      </c>
      <c r="F5409" s="193">
        <f t="shared" si="865"/>
        <v>5.365928810992096</v>
      </c>
      <c r="G5409" s="193">
        <f t="shared" si="870"/>
        <v>5.5643521912510208</v>
      </c>
      <c r="H5409" s="193">
        <f t="shared" si="870"/>
        <v>5.7701129476139164</v>
      </c>
      <c r="I5409" s="193">
        <f t="shared" si="870"/>
        <v>5.9834824043976074</v>
      </c>
      <c r="J5409" s="193">
        <f t="shared" si="870"/>
        <v>6.2047419190539088</v>
      </c>
      <c r="K5409" s="193">
        <f>MAX(0,(F5409-'2031 forecast'!$C$10))</f>
        <v>0</v>
      </c>
      <c r="L5409" s="193">
        <f>MAX(0,(G5409-'2031 forecast'!$C$10))</f>
        <v>0</v>
      </c>
      <c r="M5409" s="193">
        <f>MAX(0,(H5409-'2031 forecast'!$C$10))</f>
        <v>3.3112947613916255E-2</v>
      </c>
      <c r="N5409" s="193">
        <f>MAX(0,(I5409-'2031 forecast'!$C$10))</f>
        <v>0.24648240439760727</v>
      </c>
      <c r="O5409" s="193">
        <f>MAX(0,(J5409-'2031 forecast'!$C$10))</f>
        <v>0.46774191905390872</v>
      </c>
      <c r="P5409" s="175" t="str">
        <f t="shared" si="867"/>
        <v/>
      </c>
      <c r="Q5409" s="175" t="str">
        <f t="shared" si="868"/>
        <v/>
      </c>
    </row>
    <row r="5410" spans="1:17" s="1" customFormat="1" x14ac:dyDescent="0.3">
      <c r="A5410" s="189">
        <f t="shared" si="866"/>
        <v>44056.249999986889</v>
      </c>
      <c r="B5410" s="190">
        <f t="shared" si="862"/>
        <v>44056</v>
      </c>
      <c r="C5410" s="1">
        <f t="shared" si="863"/>
        <v>6</v>
      </c>
      <c r="D5410" s="191">
        <v>3.8173170042744689</v>
      </c>
      <c r="E5410" s="192">
        <f t="shared" si="864"/>
        <v>1.3255116814965304E-4</v>
      </c>
      <c r="F5410" s="193">
        <f t="shared" si="865"/>
        <v>5.6914767932489401</v>
      </c>
      <c r="G5410" s="193">
        <f t="shared" si="870"/>
        <v>5.9019384120591383</v>
      </c>
      <c r="H5410" s="193">
        <f t="shared" si="870"/>
        <v>6.1201825615904939</v>
      </c>
      <c r="I5410" s="193">
        <f t="shared" si="870"/>
        <v>6.3464970272585512</v>
      </c>
      <c r="J5410" s="193">
        <f t="shared" si="870"/>
        <v>6.5811802363186871</v>
      </c>
      <c r="K5410" s="193">
        <f>MAX(0,(F5410-'2031 forecast'!$C$10))</f>
        <v>0</v>
      </c>
      <c r="L5410" s="193">
        <f>MAX(0,(G5410-'2031 forecast'!$C$10))</f>
        <v>0.16493841205913817</v>
      </c>
      <c r="M5410" s="193">
        <f>MAX(0,(H5410-'2031 forecast'!$C$10))</f>
        <v>0.3831825615904938</v>
      </c>
      <c r="N5410" s="193">
        <f>MAX(0,(I5410-'2031 forecast'!$C$10))</f>
        <v>0.60949702725855115</v>
      </c>
      <c r="O5410" s="193">
        <f>MAX(0,(J5410-'2031 forecast'!$C$10))</f>
        <v>0.84418023631868699</v>
      </c>
      <c r="P5410" s="175" t="str">
        <f t="shared" si="867"/>
        <v/>
      </c>
      <c r="Q5410" s="175" t="str">
        <f t="shared" si="868"/>
        <v/>
      </c>
    </row>
    <row r="5411" spans="1:17" s="1" customFormat="1" x14ac:dyDescent="0.3">
      <c r="A5411" s="189">
        <f t="shared" si="866"/>
        <v>44056.291666653553</v>
      </c>
      <c r="B5411" s="190">
        <f t="shared" si="862"/>
        <v>44056</v>
      </c>
      <c r="C5411" s="1">
        <f t="shared" si="863"/>
        <v>7</v>
      </c>
      <c r="D5411" s="191">
        <v>4.1034275489735412</v>
      </c>
      <c r="E5411" s="192">
        <f t="shared" si="864"/>
        <v>1.4248596970722069E-4</v>
      </c>
      <c r="F5411" s="193">
        <f t="shared" si="865"/>
        <v>6.1180569079303186</v>
      </c>
      <c r="G5411" s="193">
        <f t="shared" si="870"/>
        <v>6.3442927703594281</v>
      </c>
      <c r="H5411" s="193">
        <f t="shared" si="870"/>
        <v>6.5788944695598</v>
      </c>
      <c r="I5411" s="193">
        <f t="shared" si="870"/>
        <v>6.8221713606625434</v>
      </c>
      <c r="J5411" s="193">
        <f t="shared" si="870"/>
        <v>7.0744442382518411</v>
      </c>
      <c r="K5411" s="193">
        <f>MAX(0,(F5411-'2031 forecast'!$C$10))</f>
        <v>0.38105690793031854</v>
      </c>
      <c r="L5411" s="193">
        <f>MAX(0,(G5411-'2031 forecast'!$C$10))</f>
        <v>0.60729277035942797</v>
      </c>
      <c r="M5411" s="193">
        <f>MAX(0,(H5411-'2031 forecast'!$C$10))</f>
        <v>0.84189446955979985</v>
      </c>
      <c r="N5411" s="193">
        <f>MAX(0,(I5411-'2031 forecast'!$C$10))</f>
        <v>1.0851713606625433</v>
      </c>
      <c r="O5411" s="193">
        <f>MAX(0,(J5411-'2031 forecast'!$C$10))</f>
        <v>1.337444238251841</v>
      </c>
      <c r="P5411" s="175">
        <f t="shared" si="867"/>
        <v>1</v>
      </c>
      <c r="Q5411" s="175" t="str">
        <f t="shared" si="868"/>
        <v/>
      </c>
    </row>
    <row r="5412" spans="1:17" s="1" customFormat="1" x14ac:dyDescent="0.3">
      <c r="A5412" s="189">
        <f t="shared" si="866"/>
        <v>44056.333333320217</v>
      </c>
      <c r="B5412" s="190">
        <f t="shared" si="862"/>
        <v>44056</v>
      </c>
      <c r="C5412" s="1">
        <f t="shared" si="863"/>
        <v>8</v>
      </c>
      <c r="D5412" s="191">
        <v>4.7208239875346978</v>
      </c>
      <c r="E5412" s="192">
        <f t="shared" si="864"/>
        <v>1.6392422569986675E-4</v>
      </c>
      <c r="F5412" s="193">
        <f t="shared" si="865"/>
        <v>7.0385718922427705</v>
      </c>
      <c r="G5412" s="193">
        <f t="shared" si="870"/>
        <v>7.2988469119547918</v>
      </c>
      <c r="H5412" s="193">
        <f t="shared" si="870"/>
        <v>7.5687464814935685</v>
      </c>
      <c r="I5412" s="193">
        <f t="shared" si="870"/>
        <v>7.8486265011658993</v>
      </c>
      <c r="J5412" s="193">
        <f t="shared" si="870"/>
        <v>8.1388560318970722</v>
      </c>
      <c r="K5412" s="193">
        <f>MAX(0,(F5412-'2031 forecast'!$C$10))</f>
        <v>1.3015718922427704</v>
      </c>
      <c r="L5412" s="193">
        <f>MAX(0,(G5412-'2031 forecast'!$C$10))</f>
        <v>1.5618469119547918</v>
      </c>
      <c r="M5412" s="193">
        <f>MAX(0,(H5412-'2031 forecast'!$C$10))</f>
        <v>1.8317464814935684</v>
      </c>
      <c r="N5412" s="193">
        <f>MAX(0,(I5412-'2031 forecast'!$C$10))</f>
        <v>2.1116265011658992</v>
      </c>
      <c r="O5412" s="193">
        <f>MAX(0,(J5412-'2031 forecast'!$C$10))</f>
        <v>2.4018560318970721</v>
      </c>
      <c r="P5412" s="175">
        <f t="shared" si="867"/>
        <v>2</v>
      </c>
      <c r="Q5412" s="175" t="str">
        <f t="shared" si="868"/>
        <v/>
      </c>
    </row>
    <row r="5413" spans="1:17" s="1" customFormat="1" x14ac:dyDescent="0.3">
      <c r="A5413" s="189">
        <f t="shared" si="866"/>
        <v>44056.374999986881</v>
      </c>
      <c r="B5413" s="190">
        <f t="shared" si="862"/>
        <v>44056</v>
      </c>
      <c r="C5413" s="1">
        <f t="shared" si="863"/>
        <v>9</v>
      </c>
      <c r="D5413" s="191">
        <v>5.2102236034673215</v>
      </c>
      <c r="E5413" s="192">
        <f t="shared" si="864"/>
        <v>1.8091796520623251E-4</v>
      </c>
      <c r="F5413" s="193">
        <f t="shared" si="865"/>
        <v>7.7682484041977622</v>
      </c>
      <c r="G5413" s="193">
        <f t="shared" si="870"/>
        <v>8.0555056827316029</v>
      </c>
      <c r="H5413" s="193">
        <f t="shared" si="870"/>
        <v>8.3533852714410664</v>
      </c>
      <c r="I5413" s="193">
        <f t="shared" si="870"/>
        <v>8.6622799661990459</v>
      </c>
      <c r="J5413" s="193">
        <f t="shared" si="870"/>
        <v>8.9825970878353658</v>
      </c>
      <c r="K5413" s="193">
        <f>MAX(0,(F5413-'2031 forecast'!$C$10))</f>
        <v>2.0312484041977621</v>
      </c>
      <c r="L5413" s="193">
        <f>MAX(0,(G5413-'2031 forecast'!$C$10))</f>
        <v>2.3185056827316028</v>
      </c>
      <c r="M5413" s="193">
        <f>MAX(0,(H5413-'2031 forecast'!$C$10))</f>
        <v>2.6163852714410663</v>
      </c>
      <c r="N5413" s="193">
        <f>MAX(0,(I5413-'2031 forecast'!$C$10))</f>
        <v>2.9252799661990458</v>
      </c>
      <c r="O5413" s="193">
        <f>MAX(0,(J5413-'2031 forecast'!$C$10))</f>
        <v>3.2455970878353657</v>
      </c>
      <c r="P5413" s="175">
        <f t="shared" si="867"/>
        <v>3</v>
      </c>
      <c r="Q5413" s="175" t="str">
        <f t="shared" si="868"/>
        <v/>
      </c>
    </row>
    <row r="5414" spans="1:17" s="1" customFormat="1" x14ac:dyDescent="0.3">
      <c r="A5414" s="189">
        <f t="shared" si="866"/>
        <v>44056.416666653546</v>
      </c>
      <c r="B5414" s="190">
        <f t="shared" si="862"/>
        <v>44056</v>
      </c>
      <c r="C5414" s="1">
        <f t="shared" si="863"/>
        <v>10</v>
      </c>
      <c r="D5414" s="191">
        <v>5.744798568562957</v>
      </c>
      <c r="E5414" s="192">
        <f t="shared" si="864"/>
        <v>1.9948035759010895E-4</v>
      </c>
      <c r="F5414" s="193">
        <f t="shared" si="865"/>
        <v>8.565279671102445</v>
      </c>
      <c r="G5414" s="193">
        <f t="shared" si="870"/>
        <v>8.8820098785031973</v>
      </c>
      <c r="H5414" s="193">
        <f t="shared" si="870"/>
        <v>9.210452257383718</v>
      </c>
      <c r="I5414" s="193">
        <f t="shared" si="870"/>
        <v>9.5510399049275598</v>
      </c>
      <c r="J5414" s="193">
        <f t="shared" si="870"/>
        <v>9.9042219335525772</v>
      </c>
      <c r="K5414" s="193">
        <f>MAX(0,(F5414-'2031 forecast'!$C$10))</f>
        <v>2.8282796711024449</v>
      </c>
      <c r="L5414" s="193">
        <f>MAX(0,(G5414-'2031 forecast'!$C$10))</f>
        <v>3.1450098785031972</v>
      </c>
      <c r="M5414" s="193">
        <f>MAX(0,(H5414-'2031 forecast'!$C$10))</f>
        <v>3.4734522573837179</v>
      </c>
      <c r="N5414" s="193">
        <f>MAX(0,(I5414-'2031 forecast'!$C$10))</f>
        <v>3.8140399049275597</v>
      </c>
      <c r="O5414" s="193">
        <f>MAX(0,(J5414-'2031 forecast'!$C$10))</f>
        <v>4.1672219335525771</v>
      </c>
      <c r="P5414" s="175">
        <f t="shared" si="867"/>
        <v>4</v>
      </c>
      <c r="Q5414" s="175" t="str">
        <f t="shared" si="868"/>
        <v/>
      </c>
    </row>
    <row r="5415" spans="1:17" s="1" customFormat="1" x14ac:dyDescent="0.3">
      <c r="A5415" s="189">
        <f t="shared" si="866"/>
        <v>44056.45833332021</v>
      </c>
      <c r="B5415" s="190">
        <f t="shared" si="862"/>
        <v>44056</v>
      </c>
      <c r="C5415" s="1">
        <f t="shared" si="863"/>
        <v>11</v>
      </c>
      <c r="D5415" s="191">
        <v>6.1739643856115665</v>
      </c>
      <c r="E5415" s="192">
        <f t="shared" si="864"/>
        <v>2.143825599264605E-4</v>
      </c>
      <c r="F5415" s="193">
        <f t="shared" si="865"/>
        <v>9.2051498431245165</v>
      </c>
      <c r="G5415" s="193">
        <f t="shared" si="870"/>
        <v>9.5455414159536343</v>
      </c>
      <c r="H5415" s="193">
        <f t="shared" si="870"/>
        <v>9.8985201193376806</v>
      </c>
      <c r="I5415" s="193">
        <f t="shared" si="870"/>
        <v>10.264551405033552</v>
      </c>
      <c r="J5415" s="193">
        <f t="shared" si="870"/>
        <v>10.644117936452313</v>
      </c>
      <c r="K5415" s="193">
        <f>MAX(0,(F5415-'2031 forecast'!$C$10))</f>
        <v>3.4681498431245164</v>
      </c>
      <c r="L5415" s="193">
        <f>MAX(0,(G5415-'2031 forecast'!$C$10))</f>
        <v>3.8085414159536342</v>
      </c>
      <c r="M5415" s="193">
        <f>MAX(0,(H5415-'2031 forecast'!$C$10))</f>
        <v>4.1615201193376805</v>
      </c>
      <c r="N5415" s="193">
        <f>MAX(0,(I5415-'2031 forecast'!$C$10))</f>
        <v>4.5275514050335524</v>
      </c>
      <c r="O5415" s="193">
        <f>MAX(0,(J5415-'2031 forecast'!$C$10))</f>
        <v>4.9071179364523125</v>
      </c>
      <c r="P5415" s="175">
        <f t="shared" si="867"/>
        <v>5</v>
      </c>
      <c r="Q5415" s="175" t="str">
        <f t="shared" si="868"/>
        <v/>
      </c>
    </row>
    <row r="5416" spans="1:17" s="1" customFormat="1" x14ac:dyDescent="0.3">
      <c r="A5416" s="189">
        <f t="shared" si="866"/>
        <v>44056.499999986874</v>
      </c>
      <c r="B5416" s="190">
        <f t="shared" si="862"/>
        <v>44056</v>
      </c>
      <c r="C5416" s="1">
        <f t="shared" si="863"/>
        <v>12</v>
      </c>
      <c r="D5416" s="191">
        <v>6.6106594275206767</v>
      </c>
      <c r="E5416" s="192">
        <f t="shared" si="864"/>
        <v>2.2954620440906377E-4</v>
      </c>
      <c r="F5416" s="193">
        <f t="shared" si="865"/>
        <v>9.8562458076382011</v>
      </c>
      <c r="G5416" s="193">
        <f t="shared" si="870"/>
        <v>10.220713857569866</v>
      </c>
      <c r="H5416" s="193">
        <f t="shared" si="870"/>
        <v>10.598659347290832</v>
      </c>
      <c r="I5416" s="193">
        <f t="shared" si="870"/>
        <v>10.990580650755437</v>
      </c>
      <c r="J5416" s="193">
        <f t="shared" si="870"/>
        <v>11.396994570981864</v>
      </c>
      <c r="K5416" s="193">
        <f>MAX(0,(F5416-'2031 forecast'!$C$10))</f>
        <v>4.119245807638201</v>
      </c>
      <c r="L5416" s="193">
        <f>MAX(0,(G5416-'2031 forecast'!$C$10))</f>
        <v>4.4837138575698656</v>
      </c>
      <c r="M5416" s="193">
        <f>MAX(0,(H5416-'2031 forecast'!$C$10))</f>
        <v>4.861659347290832</v>
      </c>
      <c r="N5416" s="193">
        <f>MAX(0,(I5416-'2031 forecast'!$C$10))</f>
        <v>5.2535806507554366</v>
      </c>
      <c r="O5416" s="193">
        <f>MAX(0,(J5416-'2031 forecast'!$C$10))</f>
        <v>5.6599945709818638</v>
      </c>
      <c r="P5416" s="175">
        <f t="shared" si="867"/>
        <v>6</v>
      </c>
      <c r="Q5416" s="175" t="str">
        <f t="shared" si="868"/>
        <v/>
      </c>
    </row>
    <row r="5417" spans="1:17" s="1" customFormat="1" x14ac:dyDescent="0.3">
      <c r="A5417" s="189">
        <f t="shared" si="866"/>
        <v>44056.541666653538</v>
      </c>
      <c r="B5417" s="190">
        <f t="shared" si="862"/>
        <v>44056</v>
      </c>
      <c r="C5417" s="1">
        <f t="shared" si="863"/>
        <v>13</v>
      </c>
      <c r="D5417" s="191">
        <v>6.9946498954062752</v>
      </c>
      <c r="E5417" s="192">
        <f t="shared" si="864"/>
        <v>2.4287975386790467E-4</v>
      </c>
      <c r="F5417" s="193">
        <f t="shared" si="865"/>
        <v>10.428761224710582</v>
      </c>
      <c r="G5417" s="193">
        <f t="shared" si="870"/>
        <v>10.814399970025521</v>
      </c>
      <c r="H5417" s="193">
        <f t="shared" si="870"/>
        <v>11.214299013249642</v>
      </c>
      <c r="I5417" s="193">
        <f t="shared" si="870"/>
        <v>11.628985677166062</v>
      </c>
      <c r="J5417" s="193">
        <f t="shared" si="870"/>
        <v>12.059006784102682</v>
      </c>
      <c r="K5417" s="193">
        <f>MAX(0,(F5417-'2031 forecast'!$C$10))</f>
        <v>4.6917612247105822</v>
      </c>
      <c r="L5417" s="193">
        <f>MAX(0,(G5417-'2031 forecast'!$C$10))</f>
        <v>5.077399970025521</v>
      </c>
      <c r="M5417" s="193">
        <f>MAX(0,(H5417-'2031 forecast'!$C$10))</f>
        <v>5.4772990132496417</v>
      </c>
      <c r="N5417" s="193">
        <f>MAX(0,(I5417-'2031 forecast'!$C$10))</f>
        <v>5.8919856771660619</v>
      </c>
      <c r="O5417" s="193">
        <f>MAX(0,(J5417-'2031 forecast'!$C$10))</f>
        <v>6.3220067841026815</v>
      </c>
      <c r="P5417" s="175">
        <f t="shared" si="867"/>
        <v>7</v>
      </c>
      <c r="Q5417" s="175" t="str">
        <f t="shared" si="868"/>
        <v/>
      </c>
    </row>
    <row r="5418" spans="1:17" s="1" customFormat="1" x14ac:dyDescent="0.3">
      <c r="A5418" s="189">
        <f t="shared" si="866"/>
        <v>44056.583333320203</v>
      </c>
      <c r="B5418" s="190">
        <f t="shared" si="862"/>
        <v>44056</v>
      </c>
      <c r="C5418" s="1">
        <f t="shared" si="863"/>
        <v>14</v>
      </c>
      <c r="D5418" s="191">
        <v>7.1151174931743055</v>
      </c>
      <c r="E5418" s="192">
        <f t="shared" si="864"/>
        <v>2.4706282820793316E-4</v>
      </c>
      <c r="F5418" s="193">
        <f t="shared" si="865"/>
        <v>10.608373904576425</v>
      </c>
      <c r="G5418" s="193">
        <f t="shared" si="870"/>
        <v>11.000654436678275</v>
      </c>
      <c r="H5418" s="193">
        <f t="shared" si="870"/>
        <v>11.407440869236718</v>
      </c>
      <c r="I5418" s="193">
        <f t="shared" si="870"/>
        <v>11.829269607020375</v>
      </c>
      <c r="J5418" s="193">
        <f t="shared" si="870"/>
        <v>12.2666968901798</v>
      </c>
      <c r="K5418" s="193">
        <f>MAX(0,(F5418-'2031 forecast'!$C$10))</f>
        <v>4.8713739045764246</v>
      </c>
      <c r="L5418" s="193">
        <f>MAX(0,(G5418-'2031 forecast'!$C$10))</f>
        <v>5.2636544366782747</v>
      </c>
      <c r="M5418" s="193">
        <f>MAX(0,(H5418-'2031 forecast'!$C$10))</f>
        <v>5.6704408692367174</v>
      </c>
      <c r="N5418" s="193">
        <f>MAX(0,(I5418-'2031 forecast'!$C$10))</f>
        <v>6.0922696070203752</v>
      </c>
      <c r="O5418" s="193">
        <f>MAX(0,(J5418-'2031 forecast'!$C$10))</f>
        <v>6.5296968901797996</v>
      </c>
      <c r="P5418" s="175">
        <f t="shared" si="867"/>
        <v>8</v>
      </c>
      <c r="Q5418" s="175" t="str">
        <f t="shared" si="868"/>
        <v/>
      </c>
    </row>
    <row r="5419" spans="1:17" s="1" customFormat="1" x14ac:dyDescent="0.3">
      <c r="A5419" s="189">
        <f t="shared" si="866"/>
        <v>44056.624999986867</v>
      </c>
      <c r="B5419" s="190">
        <f t="shared" si="862"/>
        <v>44056</v>
      </c>
      <c r="C5419" s="1">
        <f t="shared" si="863"/>
        <v>15</v>
      </c>
      <c r="D5419" s="191">
        <v>7.3409942389893619</v>
      </c>
      <c r="E5419" s="192">
        <f t="shared" si="864"/>
        <v>2.5490609259548656E-4</v>
      </c>
      <c r="F5419" s="193">
        <f t="shared" si="865"/>
        <v>10.945147679324883</v>
      </c>
      <c r="G5419" s="193">
        <f t="shared" si="870"/>
        <v>11.349881561652188</v>
      </c>
      <c r="H5419" s="193">
        <f t="shared" si="870"/>
        <v>11.769581849212486</v>
      </c>
      <c r="I5419" s="193">
        <f t="shared" si="870"/>
        <v>12.204801975497212</v>
      </c>
      <c r="J5419" s="193">
        <f t="shared" si="870"/>
        <v>12.656115839074396</v>
      </c>
      <c r="K5419" s="193">
        <f>MAX(0,(F5419-'2031 forecast'!$C$10))</f>
        <v>5.2081476793248829</v>
      </c>
      <c r="L5419" s="193">
        <f>MAX(0,(G5419-'2031 forecast'!$C$10))</f>
        <v>5.6128815616521877</v>
      </c>
      <c r="M5419" s="193">
        <f>MAX(0,(H5419-'2031 forecast'!$C$10))</f>
        <v>6.0325818492124856</v>
      </c>
      <c r="N5419" s="193">
        <f>MAX(0,(I5419-'2031 forecast'!$C$10))</f>
        <v>6.4678019754972116</v>
      </c>
      <c r="O5419" s="193">
        <f>MAX(0,(J5419-'2031 forecast'!$C$10))</f>
        <v>6.9191158390743954</v>
      </c>
      <c r="P5419" s="175">
        <f t="shared" si="867"/>
        <v>9</v>
      </c>
      <c r="Q5419" s="175" t="str">
        <f t="shared" si="868"/>
        <v/>
      </c>
    </row>
    <row r="5420" spans="1:17" s="1" customFormat="1" x14ac:dyDescent="0.3">
      <c r="A5420" s="189">
        <f t="shared" si="866"/>
        <v>44056.666666653531</v>
      </c>
      <c r="B5420" s="190">
        <f t="shared" si="862"/>
        <v>44056</v>
      </c>
      <c r="C5420" s="1">
        <f t="shared" si="863"/>
        <v>16</v>
      </c>
      <c r="D5420" s="191">
        <v>7.2882896649658493</v>
      </c>
      <c r="E5420" s="192">
        <f t="shared" si="864"/>
        <v>2.5307599757172413E-4</v>
      </c>
      <c r="F5420" s="193">
        <f t="shared" si="865"/>
        <v>10.866567131883578</v>
      </c>
      <c r="G5420" s="193">
        <f t="shared" si="870"/>
        <v>11.26839523249161</v>
      </c>
      <c r="H5420" s="193">
        <f t="shared" si="870"/>
        <v>11.685082287218142</v>
      </c>
      <c r="I5420" s="193">
        <f t="shared" si="870"/>
        <v>12.117177756185951</v>
      </c>
      <c r="J5420" s="193">
        <f t="shared" si="870"/>
        <v>12.565251417665658</v>
      </c>
      <c r="K5420" s="193">
        <f>MAX(0,(F5420-'2031 forecast'!$C$10))</f>
        <v>5.1295671318835776</v>
      </c>
      <c r="L5420" s="193">
        <f>MAX(0,(G5420-'2031 forecast'!$C$10))</f>
        <v>5.5313952324916098</v>
      </c>
      <c r="M5420" s="193">
        <f>MAX(0,(H5420-'2031 forecast'!$C$10))</f>
        <v>5.948082287218142</v>
      </c>
      <c r="N5420" s="193">
        <f>MAX(0,(I5420-'2031 forecast'!$C$10))</f>
        <v>6.380177756185951</v>
      </c>
      <c r="O5420" s="193">
        <f>MAX(0,(J5420-'2031 forecast'!$C$10))</f>
        <v>6.8282514176656584</v>
      </c>
      <c r="P5420" s="175">
        <f t="shared" si="867"/>
        <v>10</v>
      </c>
      <c r="Q5420" s="175" t="str">
        <f t="shared" si="868"/>
        <v/>
      </c>
    </row>
    <row r="5421" spans="1:17" s="1" customFormat="1" x14ac:dyDescent="0.3">
      <c r="A5421" s="189">
        <f t="shared" si="866"/>
        <v>44056.708333320195</v>
      </c>
      <c r="B5421" s="190">
        <f t="shared" si="862"/>
        <v>44056</v>
      </c>
      <c r="C5421" s="1">
        <f t="shared" si="863"/>
        <v>17</v>
      </c>
      <c r="D5421" s="191">
        <v>7.3033481146868526</v>
      </c>
      <c r="E5421" s="192">
        <f t="shared" si="864"/>
        <v>2.5359888186422765E-4</v>
      </c>
      <c r="F5421" s="193">
        <f t="shared" si="865"/>
        <v>10.889018716866806</v>
      </c>
      <c r="G5421" s="193">
        <f t="shared" si="870"/>
        <v>11.291677040823201</v>
      </c>
      <c r="H5421" s="193">
        <f t="shared" si="870"/>
        <v>11.709225019216523</v>
      </c>
      <c r="I5421" s="193">
        <f t="shared" si="870"/>
        <v>12.142213247417738</v>
      </c>
      <c r="J5421" s="193">
        <f t="shared" si="870"/>
        <v>12.591212680925295</v>
      </c>
      <c r="K5421" s="193">
        <f>MAX(0,(F5421-'2031 forecast'!$C$10))</f>
        <v>5.1520187168668059</v>
      </c>
      <c r="L5421" s="193">
        <f>MAX(0,(G5421-'2031 forecast'!$C$10))</f>
        <v>5.5546770408232007</v>
      </c>
      <c r="M5421" s="193">
        <f>MAX(0,(H5421-'2031 forecast'!$C$10))</f>
        <v>5.9722250192165234</v>
      </c>
      <c r="N5421" s="193">
        <f>MAX(0,(I5421-'2031 forecast'!$C$10))</f>
        <v>6.4052132474177377</v>
      </c>
      <c r="O5421" s="193">
        <f>MAX(0,(J5421-'2031 forecast'!$C$10))</f>
        <v>6.8542126809252952</v>
      </c>
      <c r="P5421" s="175">
        <f t="shared" si="867"/>
        <v>11</v>
      </c>
      <c r="Q5421" s="175" t="str">
        <f t="shared" si="868"/>
        <v/>
      </c>
    </row>
    <row r="5422" spans="1:17" s="1" customFormat="1" x14ac:dyDescent="0.3">
      <c r="A5422" s="189">
        <f t="shared" si="866"/>
        <v>44056.74999998686</v>
      </c>
      <c r="B5422" s="190">
        <f t="shared" si="862"/>
        <v>44056</v>
      </c>
      <c r="C5422" s="1">
        <f t="shared" si="863"/>
        <v>18</v>
      </c>
      <c r="D5422" s="191">
        <v>7.2882896649658493</v>
      </c>
      <c r="E5422" s="192">
        <f t="shared" si="864"/>
        <v>2.5307599757172413E-4</v>
      </c>
      <c r="F5422" s="193">
        <f t="shared" si="865"/>
        <v>10.866567131883578</v>
      </c>
      <c r="G5422" s="193">
        <f t="shared" si="870"/>
        <v>11.26839523249161</v>
      </c>
      <c r="H5422" s="193">
        <f t="shared" si="870"/>
        <v>11.685082287218142</v>
      </c>
      <c r="I5422" s="193">
        <f t="shared" si="870"/>
        <v>12.117177756185951</v>
      </c>
      <c r="J5422" s="193">
        <f t="shared" si="870"/>
        <v>12.565251417665658</v>
      </c>
      <c r="K5422" s="193">
        <f>MAX(0,(F5422-'2031 forecast'!$C$10))</f>
        <v>5.1295671318835776</v>
      </c>
      <c r="L5422" s="193">
        <f>MAX(0,(G5422-'2031 forecast'!$C$10))</f>
        <v>5.5313952324916098</v>
      </c>
      <c r="M5422" s="193">
        <f>MAX(0,(H5422-'2031 forecast'!$C$10))</f>
        <v>5.948082287218142</v>
      </c>
      <c r="N5422" s="193">
        <f>MAX(0,(I5422-'2031 forecast'!$C$10))</f>
        <v>6.380177756185951</v>
      </c>
      <c r="O5422" s="193">
        <f>MAX(0,(J5422-'2031 forecast'!$C$10))</f>
        <v>6.8282514176656584</v>
      </c>
      <c r="P5422" s="175">
        <f t="shared" si="867"/>
        <v>12</v>
      </c>
      <c r="Q5422" s="175" t="str">
        <f t="shared" si="868"/>
        <v/>
      </c>
    </row>
    <row r="5423" spans="1:17" s="1" customFormat="1" x14ac:dyDescent="0.3">
      <c r="A5423" s="189">
        <f t="shared" si="866"/>
        <v>44056.791666653524</v>
      </c>
      <c r="B5423" s="190">
        <f t="shared" si="862"/>
        <v>44056</v>
      </c>
      <c r="C5423" s="1">
        <f t="shared" si="863"/>
        <v>19</v>
      </c>
      <c r="D5423" s="191">
        <v>6.791360824172723</v>
      </c>
      <c r="E5423" s="192">
        <f t="shared" si="864"/>
        <v>2.3582081591910656E-4</v>
      </c>
      <c r="F5423" s="193">
        <f t="shared" si="865"/>
        <v>10.125664827436969</v>
      </c>
      <c r="G5423" s="193">
        <f t="shared" si="870"/>
        <v>10.500095557548999</v>
      </c>
      <c r="H5423" s="193">
        <f t="shared" si="870"/>
        <v>10.888372131271449</v>
      </c>
      <c r="I5423" s="193">
        <f t="shared" si="870"/>
        <v>11.291006545536908</v>
      </c>
      <c r="J5423" s="193">
        <f t="shared" si="870"/>
        <v>11.708529730097544</v>
      </c>
      <c r="K5423" s="193">
        <f>MAX(0,(F5423-'2031 forecast'!$C$10))</f>
        <v>4.3886648274369691</v>
      </c>
      <c r="L5423" s="193">
        <f>MAX(0,(G5423-'2031 forecast'!$C$10))</f>
        <v>4.7630955575489988</v>
      </c>
      <c r="M5423" s="193">
        <f>MAX(0,(H5423-'2031 forecast'!$C$10))</f>
        <v>5.1513721312714491</v>
      </c>
      <c r="N5423" s="193">
        <f>MAX(0,(I5423-'2031 forecast'!$C$10))</f>
        <v>5.5540065455369074</v>
      </c>
      <c r="O5423" s="193">
        <f>MAX(0,(J5423-'2031 forecast'!$C$10))</f>
        <v>5.9715297300975436</v>
      </c>
      <c r="P5423" s="175">
        <f t="shared" si="867"/>
        <v>13</v>
      </c>
      <c r="Q5423" s="175" t="str">
        <f t="shared" si="868"/>
        <v/>
      </c>
    </row>
    <row r="5424" spans="1:17" s="1" customFormat="1" x14ac:dyDescent="0.3">
      <c r="A5424" s="189">
        <f t="shared" si="866"/>
        <v>44056.833333320188</v>
      </c>
      <c r="B5424" s="190">
        <f t="shared" si="862"/>
        <v>44056</v>
      </c>
      <c r="C5424" s="1">
        <f t="shared" si="863"/>
        <v>20</v>
      </c>
      <c r="D5424" s="191">
        <v>6.4525457054501372</v>
      </c>
      <c r="E5424" s="192">
        <f t="shared" si="864"/>
        <v>2.2405591933777639E-4</v>
      </c>
      <c r="F5424" s="193">
        <f t="shared" si="865"/>
        <v>9.6205041653142818</v>
      </c>
      <c r="G5424" s="193">
        <f t="shared" si="870"/>
        <v>9.9762548700881286</v>
      </c>
      <c r="H5424" s="193">
        <f t="shared" si="870"/>
        <v>10.345160661307796</v>
      </c>
      <c r="I5424" s="193">
        <f t="shared" si="870"/>
        <v>10.727707992821651</v>
      </c>
      <c r="J5424" s="193">
        <f t="shared" si="870"/>
        <v>11.124401306755647</v>
      </c>
      <c r="K5424" s="193">
        <f>MAX(0,(F5424-'2031 forecast'!$C$10))</f>
        <v>3.8835041653142817</v>
      </c>
      <c r="L5424" s="193">
        <f>MAX(0,(G5424-'2031 forecast'!$C$10))</f>
        <v>4.2392548700881285</v>
      </c>
      <c r="M5424" s="193">
        <f>MAX(0,(H5424-'2031 forecast'!$C$10))</f>
        <v>4.6081606613077959</v>
      </c>
      <c r="N5424" s="193">
        <f>MAX(0,(I5424-'2031 forecast'!$C$10))</f>
        <v>4.9907079928216511</v>
      </c>
      <c r="O5424" s="193">
        <f>MAX(0,(J5424-'2031 forecast'!$C$10))</f>
        <v>5.3874013067556472</v>
      </c>
      <c r="P5424" s="175">
        <f t="shared" si="867"/>
        <v>14</v>
      </c>
      <c r="Q5424" s="175" t="str">
        <f t="shared" si="868"/>
        <v/>
      </c>
    </row>
    <row r="5425" spans="1:17" s="1" customFormat="1" x14ac:dyDescent="0.3">
      <c r="A5425" s="189">
        <f t="shared" si="866"/>
        <v>44056.874999986852</v>
      </c>
      <c r="B5425" s="190">
        <f t="shared" si="862"/>
        <v>44056</v>
      </c>
      <c r="C5425" s="1">
        <f t="shared" si="863"/>
        <v>21</v>
      </c>
      <c r="D5425" s="191">
        <v>6.2266689596350799</v>
      </c>
      <c r="E5425" s="192">
        <f t="shared" si="864"/>
        <v>2.1621265495022299E-4</v>
      </c>
      <c r="F5425" s="193">
        <f t="shared" si="865"/>
        <v>9.2837303905658235</v>
      </c>
      <c r="G5425" s="193">
        <f t="shared" ref="G5425:J5444" si="871">$E5425*G$2</f>
        <v>9.6270277451142157</v>
      </c>
      <c r="H5425" s="193">
        <f t="shared" si="871"/>
        <v>9.9830196813320278</v>
      </c>
      <c r="I5425" s="193">
        <f t="shared" si="871"/>
        <v>10.352175624344815</v>
      </c>
      <c r="J5425" s="193">
        <f t="shared" si="871"/>
        <v>10.734982357861051</v>
      </c>
      <c r="K5425" s="193">
        <f>MAX(0,(F5425-'2031 forecast'!$C$10))</f>
        <v>3.5467303905658234</v>
      </c>
      <c r="L5425" s="193">
        <f>MAX(0,(G5425-'2031 forecast'!$C$10))</f>
        <v>3.8900277451142156</v>
      </c>
      <c r="M5425" s="193">
        <f>MAX(0,(H5425-'2031 forecast'!$C$10))</f>
        <v>4.2460196813320277</v>
      </c>
      <c r="N5425" s="193">
        <f>MAX(0,(I5425-'2031 forecast'!$C$10))</f>
        <v>4.6151756243448148</v>
      </c>
      <c r="O5425" s="193">
        <f>MAX(0,(J5425-'2031 forecast'!$C$10))</f>
        <v>4.9979823578610514</v>
      </c>
      <c r="P5425" s="175">
        <f t="shared" si="867"/>
        <v>15</v>
      </c>
      <c r="Q5425" s="175" t="str">
        <f t="shared" si="868"/>
        <v/>
      </c>
    </row>
    <row r="5426" spans="1:17" s="1" customFormat="1" x14ac:dyDescent="0.3">
      <c r="A5426" s="189">
        <f t="shared" si="866"/>
        <v>44056.916666653517</v>
      </c>
      <c r="B5426" s="190">
        <f t="shared" si="862"/>
        <v>44056</v>
      </c>
      <c r="C5426" s="1">
        <f t="shared" si="863"/>
        <v>22</v>
      </c>
      <c r="D5426" s="191">
        <v>5.616801745934425</v>
      </c>
      <c r="E5426" s="192">
        <f t="shared" si="864"/>
        <v>1.9503584110382871E-4</v>
      </c>
      <c r="F5426" s="193">
        <f t="shared" si="865"/>
        <v>8.3744411987449876</v>
      </c>
      <c r="G5426" s="193">
        <f t="shared" si="871"/>
        <v>8.6841145076846491</v>
      </c>
      <c r="H5426" s="193">
        <f t="shared" si="871"/>
        <v>9.0052390353974516</v>
      </c>
      <c r="I5426" s="193">
        <f t="shared" si="871"/>
        <v>9.3382382294573549</v>
      </c>
      <c r="J5426" s="193">
        <f t="shared" si="871"/>
        <v>9.6835511958456397</v>
      </c>
      <c r="K5426" s="193">
        <f>MAX(0,(F5426-'2031 forecast'!$C$10))</f>
        <v>2.6374411987449875</v>
      </c>
      <c r="L5426" s="193">
        <f>MAX(0,(G5426-'2031 forecast'!$C$10))</f>
        <v>2.947114507684649</v>
      </c>
      <c r="M5426" s="193">
        <f>MAX(0,(H5426-'2031 forecast'!$C$10))</f>
        <v>3.2682390353974515</v>
      </c>
      <c r="N5426" s="193">
        <f>MAX(0,(I5426-'2031 forecast'!$C$10))</f>
        <v>3.6012382294573548</v>
      </c>
      <c r="O5426" s="193">
        <f>MAX(0,(J5426-'2031 forecast'!$C$10))</f>
        <v>3.9465511958456396</v>
      </c>
      <c r="P5426" s="175">
        <f t="shared" si="867"/>
        <v>16</v>
      </c>
      <c r="Q5426" s="175" t="str">
        <f t="shared" si="868"/>
        <v/>
      </c>
    </row>
    <row r="5427" spans="1:17" s="1" customFormat="1" x14ac:dyDescent="0.3">
      <c r="A5427" s="189">
        <f t="shared" si="866"/>
        <v>44056.958333320181</v>
      </c>
      <c r="B5427" s="190">
        <f t="shared" si="862"/>
        <v>44056</v>
      </c>
      <c r="C5427" s="1">
        <f t="shared" si="863"/>
        <v>23</v>
      </c>
      <c r="D5427" s="191">
        <v>5.074697555978287</v>
      </c>
      <c r="E5427" s="192">
        <f t="shared" si="864"/>
        <v>1.7621200657370043E-4</v>
      </c>
      <c r="F5427" s="193">
        <f t="shared" si="865"/>
        <v>7.5661841393486871</v>
      </c>
      <c r="G5427" s="193">
        <f t="shared" si="871"/>
        <v>7.8459694077472548</v>
      </c>
      <c r="H5427" s="193">
        <f t="shared" si="871"/>
        <v>8.136100683455604</v>
      </c>
      <c r="I5427" s="193">
        <f t="shared" si="871"/>
        <v>8.4369605451129424</v>
      </c>
      <c r="J5427" s="193">
        <f t="shared" si="871"/>
        <v>8.7489457184986055</v>
      </c>
      <c r="K5427" s="193">
        <f>MAX(0,(F5427-'2031 forecast'!$C$10))</f>
        <v>1.829184139348687</v>
      </c>
      <c r="L5427" s="193">
        <f>MAX(0,(G5427-'2031 forecast'!$C$10))</f>
        <v>2.1089694077472547</v>
      </c>
      <c r="M5427" s="193">
        <f>MAX(0,(H5427-'2031 forecast'!$C$10))</f>
        <v>2.3991006834556039</v>
      </c>
      <c r="N5427" s="193">
        <f>MAX(0,(I5427-'2031 forecast'!$C$10))</f>
        <v>2.6999605451129423</v>
      </c>
      <c r="O5427" s="193">
        <f>MAX(0,(J5427-'2031 forecast'!$C$10))</f>
        <v>3.0119457184986054</v>
      </c>
      <c r="P5427" s="175">
        <f t="shared" si="867"/>
        <v>17</v>
      </c>
      <c r="Q5427" s="175" t="str">
        <f t="shared" si="868"/>
        <v/>
      </c>
    </row>
    <row r="5428" spans="1:17" s="1" customFormat="1" x14ac:dyDescent="0.3">
      <c r="A5428" s="189">
        <f t="shared" si="866"/>
        <v>44056.999999986845</v>
      </c>
      <c r="B5428" s="190">
        <f t="shared" si="862"/>
        <v>44056</v>
      </c>
      <c r="C5428" s="1">
        <f t="shared" si="863"/>
        <v>0</v>
      </c>
      <c r="D5428" s="191">
        <v>4.1561321229970547</v>
      </c>
      <c r="E5428" s="192">
        <f t="shared" si="864"/>
        <v>1.4431606473098318E-4</v>
      </c>
      <c r="F5428" s="193">
        <f t="shared" si="865"/>
        <v>6.1966374553716266</v>
      </c>
      <c r="G5428" s="193">
        <f t="shared" si="871"/>
        <v>6.4257790995200086</v>
      </c>
      <c r="H5428" s="193">
        <f t="shared" si="871"/>
        <v>6.6633940315541471</v>
      </c>
      <c r="I5428" s="193">
        <f t="shared" si="871"/>
        <v>6.9097955799738067</v>
      </c>
      <c r="J5428" s="193">
        <f t="shared" si="871"/>
        <v>7.1653086596605817</v>
      </c>
      <c r="K5428" s="193">
        <f>MAX(0,(F5428-'2031 forecast'!$C$10))</f>
        <v>0.45963745537162648</v>
      </c>
      <c r="L5428" s="193">
        <f>MAX(0,(G5428-'2031 forecast'!$C$10))</f>
        <v>0.68877909952000849</v>
      </c>
      <c r="M5428" s="193">
        <f>MAX(0,(H5428-'2031 forecast'!$C$10))</f>
        <v>0.92639403155414701</v>
      </c>
      <c r="N5428" s="193">
        <f>MAX(0,(I5428-'2031 forecast'!$C$10))</f>
        <v>1.1727955799738066</v>
      </c>
      <c r="O5428" s="193">
        <f>MAX(0,(J5428-'2031 forecast'!$C$10))</f>
        <v>1.4283086596605816</v>
      </c>
      <c r="P5428" s="175">
        <f t="shared" si="867"/>
        <v>18</v>
      </c>
      <c r="Q5428" s="175" t="str">
        <f t="shared" si="868"/>
        <v/>
      </c>
    </row>
    <row r="5429" spans="1:17" s="1" customFormat="1" x14ac:dyDescent="0.3">
      <c r="A5429" s="189">
        <f t="shared" si="866"/>
        <v>44057.041666653509</v>
      </c>
      <c r="B5429" s="190">
        <f t="shared" si="862"/>
        <v>44057</v>
      </c>
      <c r="C5429" s="1">
        <f t="shared" si="863"/>
        <v>1</v>
      </c>
      <c r="D5429" s="191">
        <v>4.2163659218810698</v>
      </c>
      <c r="E5429" s="192">
        <f t="shared" si="864"/>
        <v>1.4640760190099742E-4</v>
      </c>
      <c r="F5429" s="193">
        <f t="shared" si="865"/>
        <v>6.2864437953045487</v>
      </c>
      <c r="G5429" s="193">
        <f t="shared" si="871"/>
        <v>6.5189063328463854</v>
      </c>
      <c r="H5429" s="193">
        <f t="shared" si="871"/>
        <v>6.7599649595476849</v>
      </c>
      <c r="I5429" s="193">
        <f t="shared" si="871"/>
        <v>7.0099375449009633</v>
      </c>
      <c r="J5429" s="193">
        <f t="shared" si="871"/>
        <v>7.2691537126991399</v>
      </c>
      <c r="K5429" s="193">
        <f>MAX(0,(F5429-'2031 forecast'!$C$10))</f>
        <v>0.54944379530454857</v>
      </c>
      <c r="L5429" s="193">
        <f>MAX(0,(G5429-'2031 forecast'!$C$10))</f>
        <v>0.78190633284638533</v>
      </c>
      <c r="M5429" s="193">
        <f>MAX(0,(H5429-'2031 forecast'!$C$10))</f>
        <v>1.0229649595476848</v>
      </c>
      <c r="N5429" s="193">
        <f>MAX(0,(I5429-'2031 forecast'!$C$10))</f>
        <v>1.2729375449009632</v>
      </c>
      <c r="O5429" s="193">
        <f>MAX(0,(J5429-'2031 forecast'!$C$10))</f>
        <v>1.5321537126991398</v>
      </c>
      <c r="P5429" s="175">
        <f t="shared" si="867"/>
        <v>19</v>
      </c>
      <c r="Q5429" s="175" t="str">
        <f t="shared" si="868"/>
        <v/>
      </c>
    </row>
    <row r="5430" spans="1:17" s="1" customFormat="1" x14ac:dyDescent="0.3">
      <c r="A5430" s="189">
        <f t="shared" si="866"/>
        <v>44057.083333320174</v>
      </c>
      <c r="B5430" s="190">
        <f t="shared" si="862"/>
        <v>44057</v>
      </c>
      <c r="C5430" s="1">
        <f t="shared" si="863"/>
        <v>2</v>
      </c>
      <c r="D5430" s="191">
        <v>3.9528430517635029</v>
      </c>
      <c r="E5430" s="192">
        <f t="shared" si="864"/>
        <v>1.3725712678218507E-4</v>
      </c>
      <c r="F5430" s="193">
        <f t="shared" si="865"/>
        <v>5.8935410580980134</v>
      </c>
      <c r="G5430" s="193">
        <f t="shared" si="871"/>
        <v>6.1114746870434855</v>
      </c>
      <c r="H5430" s="193">
        <f t="shared" si="871"/>
        <v>6.3374671495759536</v>
      </c>
      <c r="I5430" s="193">
        <f t="shared" si="871"/>
        <v>6.5718164483446522</v>
      </c>
      <c r="J5430" s="193">
        <f t="shared" si="871"/>
        <v>6.814831605655443</v>
      </c>
      <c r="K5430" s="193">
        <f>MAX(0,(F5430-'2031 forecast'!$C$10))</f>
        <v>0.15654105809801333</v>
      </c>
      <c r="L5430" s="193">
        <f>MAX(0,(G5430-'2031 forecast'!$C$10))</f>
        <v>0.37447468704348541</v>
      </c>
      <c r="M5430" s="193">
        <f>MAX(0,(H5430-'2031 forecast'!$C$10))</f>
        <v>0.60046714957595348</v>
      </c>
      <c r="N5430" s="193">
        <f>MAX(0,(I5430-'2031 forecast'!$C$10))</f>
        <v>0.83481644834465207</v>
      </c>
      <c r="O5430" s="193">
        <f>MAX(0,(J5430-'2031 forecast'!$C$10))</f>
        <v>1.0778316056554429</v>
      </c>
      <c r="P5430" s="175">
        <f t="shared" si="867"/>
        <v>20</v>
      </c>
      <c r="Q5430" s="175">
        <f t="shared" si="868"/>
        <v>20</v>
      </c>
    </row>
    <row r="5431" spans="1:17" s="1" customFormat="1" x14ac:dyDescent="0.3">
      <c r="A5431" s="189">
        <f t="shared" si="866"/>
        <v>44057.124999986838</v>
      </c>
      <c r="B5431" s="190">
        <f t="shared" si="862"/>
        <v>44057</v>
      </c>
      <c r="C5431" s="1">
        <f t="shared" si="863"/>
        <v>3</v>
      </c>
      <c r="D5431" s="191">
        <v>3.7570832053904533</v>
      </c>
      <c r="E5431" s="192">
        <f t="shared" si="864"/>
        <v>1.3045963097963877E-4</v>
      </c>
      <c r="F5431" s="193">
        <f t="shared" si="865"/>
        <v>5.6016704533160171</v>
      </c>
      <c r="G5431" s="193">
        <f t="shared" si="871"/>
        <v>5.8088111787327605</v>
      </c>
      <c r="H5431" s="193">
        <f t="shared" si="871"/>
        <v>6.0236116335969543</v>
      </c>
      <c r="I5431" s="193">
        <f t="shared" si="871"/>
        <v>6.2463550623313937</v>
      </c>
      <c r="J5431" s="193">
        <f t="shared" si="871"/>
        <v>6.4773351832801263</v>
      </c>
      <c r="K5431" s="193">
        <f>MAX(0,(F5431-'2031 forecast'!$C$10))</f>
        <v>0</v>
      </c>
      <c r="L5431" s="193">
        <f>MAX(0,(G5431-'2031 forecast'!$C$10))</f>
        <v>7.1811178732760439E-2</v>
      </c>
      <c r="M5431" s="193">
        <f>MAX(0,(H5431-'2031 forecast'!$C$10))</f>
        <v>0.28661163359695419</v>
      </c>
      <c r="N5431" s="193">
        <f>MAX(0,(I5431-'2031 forecast'!$C$10))</f>
        <v>0.5093550623313936</v>
      </c>
      <c r="O5431" s="193">
        <f>MAX(0,(J5431-'2031 forecast'!$C$10))</f>
        <v>0.74033518328012615</v>
      </c>
      <c r="P5431" s="175" t="str">
        <f t="shared" si="867"/>
        <v/>
      </c>
      <c r="Q5431" s="175" t="str">
        <f t="shared" si="868"/>
        <v/>
      </c>
    </row>
    <row r="5432" spans="1:17" s="1" customFormat="1" x14ac:dyDescent="0.3">
      <c r="A5432" s="189">
        <f t="shared" si="866"/>
        <v>44057.166666653502</v>
      </c>
      <c r="B5432" s="190">
        <f t="shared" si="862"/>
        <v>44057</v>
      </c>
      <c r="C5432" s="1">
        <f t="shared" si="863"/>
        <v>4</v>
      </c>
      <c r="D5432" s="191">
        <v>3.5989694833199133</v>
      </c>
      <c r="E5432" s="192">
        <f t="shared" si="864"/>
        <v>1.2496934590835136E-4</v>
      </c>
      <c r="F5432" s="193">
        <f t="shared" si="865"/>
        <v>5.365928810992096</v>
      </c>
      <c r="G5432" s="193">
        <f t="shared" si="871"/>
        <v>5.5643521912510208</v>
      </c>
      <c r="H5432" s="193">
        <f t="shared" si="871"/>
        <v>5.7701129476139164</v>
      </c>
      <c r="I5432" s="193">
        <f t="shared" si="871"/>
        <v>5.9834824043976074</v>
      </c>
      <c r="J5432" s="193">
        <f t="shared" si="871"/>
        <v>6.2047419190539088</v>
      </c>
      <c r="K5432" s="193">
        <f>MAX(0,(F5432-'2031 forecast'!$C$10))</f>
        <v>0</v>
      </c>
      <c r="L5432" s="193">
        <f>MAX(0,(G5432-'2031 forecast'!$C$10))</f>
        <v>0</v>
      </c>
      <c r="M5432" s="193">
        <f>MAX(0,(H5432-'2031 forecast'!$C$10))</f>
        <v>3.3112947613916255E-2</v>
      </c>
      <c r="N5432" s="193">
        <f>MAX(0,(I5432-'2031 forecast'!$C$10))</f>
        <v>0.24648240439760727</v>
      </c>
      <c r="O5432" s="193">
        <f>MAX(0,(J5432-'2031 forecast'!$C$10))</f>
        <v>0.46774191905390872</v>
      </c>
      <c r="P5432" s="175" t="str">
        <f t="shared" si="867"/>
        <v/>
      </c>
      <c r="Q5432" s="175" t="str">
        <f t="shared" si="868"/>
        <v/>
      </c>
    </row>
    <row r="5433" spans="1:17" s="1" customFormat="1" x14ac:dyDescent="0.3">
      <c r="A5433" s="189">
        <f t="shared" si="866"/>
        <v>44057.208333320166</v>
      </c>
      <c r="B5433" s="190">
        <f t="shared" si="862"/>
        <v>44057</v>
      </c>
      <c r="C5433" s="1">
        <f t="shared" si="863"/>
        <v>5</v>
      </c>
      <c r="D5433" s="191">
        <v>3.7495539805299511</v>
      </c>
      <c r="E5433" s="192">
        <f t="shared" si="864"/>
        <v>1.3019818883338699E-4</v>
      </c>
      <c r="F5433" s="193">
        <f t="shared" si="865"/>
        <v>5.5904446608244012</v>
      </c>
      <c r="G5433" s="193">
        <f t="shared" si="871"/>
        <v>5.7971702745669633</v>
      </c>
      <c r="H5433" s="193">
        <f t="shared" si="871"/>
        <v>6.0115402675977618</v>
      </c>
      <c r="I5433" s="193">
        <f t="shared" si="871"/>
        <v>6.2338373167154986</v>
      </c>
      <c r="J5433" s="193">
        <f t="shared" si="871"/>
        <v>6.4643545516503069</v>
      </c>
      <c r="K5433" s="193">
        <f>MAX(0,(F5433-'2031 forecast'!$C$10))</f>
        <v>0</v>
      </c>
      <c r="L5433" s="193">
        <f>MAX(0,(G5433-'2031 forecast'!$C$10))</f>
        <v>6.0170274566963222E-2</v>
      </c>
      <c r="M5433" s="193">
        <f>MAX(0,(H5433-'2031 forecast'!$C$10))</f>
        <v>0.27454026759776173</v>
      </c>
      <c r="N5433" s="193">
        <f>MAX(0,(I5433-'2031 forecast'!$C$10))</f>
        <v>0.49683731671549847</v>
      </c>
      <c r="O5433" s="193">
        <f>MAX(0,(J5433-'2031 forecast'!$C$10))</f>
        <v>0.72735455165030682</v>
      </c>
      <c r="P5433" s="175" t="str">
        <f t="shared" si="867"/>
        <v/>
      </c>
      <c r="Q5433" s="175" t="str">
        <f t="shared" si="868"/>
        <v/>
      </c>
    </row>
    <row r="5434" spans="1:17" s="1" customFormat="1" x14ac:dyDescent="0.3">
      <c r="A5434" s="189">
        <f t="shared" si="866"/>
        <v>44057.249999986831</v>
      </c>
      <c r="B5434" s="190">
        <f t="shared" si="862"/>
        <v>44057</v>
      </c>
      <c r="C5434" s="1">
        <f t="shared" si="863"/>
        <v>6</v>
      </c>
      <c r="D5434" s="191">
        <v>3.930255377181997</v>
      </c>
      <c r="E5434" s="192">
        <f t="shared" si="864"/>
        <v>1.3647280034342972E-4</v>
      </c>
      <c r="F5434" s="193">
        <f t="shared" si="865"/>
        <v>5.8598636806231674</v>
      </c>
      <c r="G5434" s="193">
        <f t="shared" si="871"/>
        <v>6.0765519745460939</v>
      </c>
      <c r="H5434" s="193">
        <f t="shared" si="871"/>
        <v>6.3012530515783762</v>
      </c>
      <c r="I5434" s="193">
        <f t="shared" si="871"/>
        <v>6.5342632114969676</v>
      </c>
      <c r="J5434" s="193">
        <f t="shared" si="871"/>
        <v>6.7758897107659832</v>
      </c>
      <c r="K5434" s="193">
        <f>MAX(0,(F5434-'2031 forecast'!$C$10))</f>
        <v>0.12286368062316733</v>
      </c>
      <c r="L5434" s="193">
        <f>MAX(0,(G5434-'2031 forecast'!$C$10))</f>
        <v>0.33955197454609376</v>
      </c>
      <c r="M5434" s="193">
        <f>MAX(0,(H5434-'2031 forecast'!$C$10))</f>
        <v>0.56425305157837613</v>
      </c>
      <c r="N5434" s="193">
        <f>MAX(0,(I5434-'2031 forecast'!$C$10))</f>
        <v>0.79726321149696755</v>
      </c>
      <c r="O5434" s="193">
        <f>MAX(0,(J5434-'2031 forecast'!$C$10))</f>
        <v>1.0388897107659831</v>
      </c>
      <c r="P5434" s="175">
        <f t="shared" si="867"/>
        <v>1</v>
      </c>
      <c r="Q5434" s="175" t="str">
        <f t="shared" si="868"/>
        <v/>
      </c>
    </row>
    <row r="5435" spans="1:17" s="1" customFormat="1" x14ac:dyDescent="0.3">
      <c r="A5435" s="189">
        <f t="shared" si="866"/>
        <v>44057.291666653495</v>
      </c>
      <c r="B5435" s="190">
        <f t="shared" si="862"/>
        <v>44057</v>
      </c>
      <c r="C5435" s="1">
        <f t="shared" si="863"/>
        <v>7</v>
      </c>
      <c r="D5435" s="191">
        <v>4.276599720765085</v>
      </c>
      <c r="E5435" s="192">
        <f t="shared" si="864"/>
        <v>1.4849913907101167E-4</v>
      </c>
      <c r="F5435" s="193">
        <f t="shared" si="865"/>
        <v>6.3762501352374699</v>
      </c>
      <c r="G5435" s="193">
        <f t="shared" si="871"/>
        <v>6.6120335661727623</v>
      </c>
      <c r="H5435" s="193">
        <f t="shared" si="871"/>
        <v>6.8565358875412228</v>
      </c>
      <c r="I5435" s="193">
        <f t="shared" si="871"/>
        <v>7.1100795098281191</v>
      </c>
      <c r="J5435" s="193">
        <f t="shared" si="871"/>
        <v>7.372998765737699</v>
      </c>
      <c r="K5435" s="193">
        <f>MAX(0,(F5435-'2031 forecast'!$C$10))</f>
        <v>0.63925013523746976</v>
      </c>
      <c r="L5435" s="193">
        <f>MAX(0,(G5435-'2031 forecast'!$C$10))</f>
        <v>0.87503356617276218</v>
      </c>
      <c r="M5435" s="193">
        <f>MAX(0,(H5435-'2031 forecast'!$C$10))</f>
        <v>1.1195358875412227</v>
      </c>
      <c r="N5435" s="193">
        <f>MAX(0,(I5435-'2031 forecast'!$C$10))</f>
        <v>1.373079509828119</v>
      </c>
      <c r="O5435" s="193">
        <f>MAX(0,(J5435-'2031 forecast'!$C$10))</f>
        <v>1.6359987657376989</v>
      </c>
      <c r="P5435" s="175">
        <f t="shared" si="867"/>
        <v>2</v>
      </c>
      <c r="Q5435" s="175" t="str">
        <f t="shared" si="868"/>
        <v/>
      </c>
    </row>
    <row r="5436" spans="1:17" s="1" customFormat="1" x14ac:dyDescent="0.3">
      <c r="A5436" s="189">
        <f t="shared" si="866"/>
        <v>44057.333333320159</v>
      </c>
      <c r="B5436" s="190">
        <f t="shared" si="862"/>
        <v>44057</v>
      </c>
      <c r="C5436" s="1">
        <f t="shared" si="863"/>
        <v>8</v>
      </c>
      <c r="D5436" s="191">
        <v>4.7961162361397172</v>
      </c>
      <c r="E5436" s="192">
        <f t="shared" si="864"/>
        <v>1.6653864716238456E-4</v>
      </c>
      <c r="F5436" s="193">
        <f t="shared" si="865"/>
        <v>7.1508298171589235</v>
      </c>
      <c r="G5436" s="193">
        <f t="shared" si="871"/>
        <v>7.4152559536127631</v>
      </c>
      <c r="H5436" s="193">
        <f t="shared" si="871"/>
        <v>7.6894601414854913</v>
      </c>
      <c r="I5436" s="193">
        <f t="shared" si="871"/>
        <v>7.9738039573248454</v>
      </c>
      <c r="J5436" s="193">
        <f t="shared" si="871"/>
        <v>8.2686623481952726</v>
      </c>
      <c r="K5436" s="193">
        <f>MAX(0,(F5436-'2031 forecast'!$C$10))</f>
        <v>1.4138298171589234</v>
      </c>
      <c r="L5436" s="193">
        <f>MAX(0,(G5436-'2031 forecast'!$C$10))</f>
        <v>1.678255953612763</v>
      </c>
      <c r="M5436" s="193">
        <f>MAX(0,(H5436-'2031 forecast'!$C$10))</f>
        <v>1.9524601414854912</v>
      </c>
      <c r="N5436" s="193">
        <f>MAX(0,(I5436-'2031 forecast'!$C$10))</f>
        <v>2.2368039573248453</v>
      </c>
      <c r="O5436" s="193">
        <f>MAX(0,(J5436-'2031 forecast'!$C$10))</f>
        <v>2.5316623481952725</v>
      </c>
      <c r="P5436" s="175">
        <f t="shared" si="867"/>
        <v>3</v>
      </c>
      <c r="Q5436" s="175" t="str">
        <f t="shared" si="868"/>
        <v/>
      </c>
    </row>
    <row r="5437" spans="1:17" s="1" customFormat="1" x14ac:dyDescent="0.3">
      <c r="A5437" s="189">
        <f t="shared" si="866"/>
        <v>44057.374999986823</v>
      </c>
      <c r="B5437" s="190">
        <f t="shared" si="862"/>
        <v>44057</v>
      </c>
      <c r="C5437" s="1">
        <f t="shared" si="863"/>
        <v>9</v>
      </c>
      <c r="D5437" s="191">
        <v>5.345749650956356</v>
      </c>
      <c r="E5437" s="192">
        <f t="shared" si="864"/>
        <v>1.8562392383876457E-4</v>
      </c>
      <c r="F5437" s="193">
        <f t="shared" si="865"/>
        <v>7.9703126690468373</v>
      </c>
      <c r="G5437" s="193">
        <f t="shared" si="871"/>
        <v>8.2650419577159511</v>
      </c>
      <c r="H5437" s="193">
        <f t="shared" si="871"/>
        <v>8.5706698594265287</v>
      </c>
      <c r="I5437" s="193">
        <f t="shared" si="871"/>
        <v>8.8875993872851478</v>
      </c>
      <c r="J5437" s="193">
        <f t="shared" si="871"/>
        <v>9.2162484571721226</v>
      </c>
      <c r="K5437" s="193">
        <f>MAX(0,(F5437-'2031 forecast'!$C$10))</f>
        <v>2.2333126690468372</v>
      </c>
      <c r="L5437" s="193">
        <f>MAX(0,(G5437-'2031 forecast'!$C$10))</f>
        <v>2.528041957715951</v>
      </c>
      <c r="M5437" s="193">
        <f>MAX(0,(H5437-'2031 forecast'!$C$10))</f>
        <v>2.8336698594265286</v>
      </c>
      <c r="N5437" s="193">
        <f>MAX(0,(I5437-'2031 forecast'!$C$10))</f>
        <v>3.1505993872851477</v>
      </c>
      <c r="O5437" s="193">
        <f>MAX(0,(J5437-'2031 forecast'!$C$10))</f>
        <v>3.4792484571721225</v>
      </c>
      <c r="P5437" s="175">
        <f t="shared" si="867"/>
        <v>4</v>
      </c>
      <c r="Q5437" s="175" t="str">
        <f t="shared" si="868"/>
        <v/>
      </c>
    </row>
    <row r="5438" spans="1:17" s="1" customFormat="1" x14ac:dyDescent="0.3">
      <c r="A5438" s="189">
        <f t="shared" si="866"/>
        <v>44057.416666653487</v>
      </c>
      <c r="B5438" s="190">
        <f t="shared" si="862"/>
        <v>44057</v>
      </c>
      <c r="C5438" s="1">
        <f t="shared" si="863"/>
        <v>10</v>
      </c>
      <c r="D5438" s="191">
        <v>5.7598570182839612</v>
      </c>
      <c r="E5438" s="192">
        <f t="shared" si="864"/>
        <v>2.0000324188261255E-4</v>
      </c>
      <c r="F5438" s="193">
        <f t="shared" si="865"/>
        <v>8.5877312560856769</v>
      </c>
      <c r="G5438" s="193">
        <f t="shared" si="871"/>
        <v>8.9052916868347936</v>
      </c>
      <c r="H5438" s="193">
        <f t="shared" si="871"/>
        <v>9.2345949893821047</v>
      </c>
      <c r="I5438" s="193">
        <f t="shared" si="871"/>
        <v>9.5760753961593519</v>
      </c>
      <c r="J5438" s="193">
        <f t="shared" si="871"/>
        <v>9.9301831968122176</v>
      </c>
      <c r="K5438" s="193">
        <f>MAX(0,(F5438-'2031 forecast'!$C$10))</f>
        <v>2.8507312560856768</v>
      </c>
      <c r="L5438" s="193">
        <f>MAX(0,(G5438-'2031 forecast'!$C$10))</f>
        <v>3.1682916868347935</v>
      </c>
      <c r="M5438" s="193">
        <f>MAX(0,(H5438-'2031 forecast'!$C$10))</f>
        <v>3.4975949893821046</v>
      </c>
      <c r="N5438" s="193">
        <f>MAX(0,(I5438-'2031 forecast'!$C$10))</f>
        <v>3.8390753961593518</v>
      </c>
      <c r="O5438" s="193">
        <f>MAX(0,(J5438-'2031 forecast'!$C$10))</f>
        <v>4.1931831968122175</v>
      </c>
      <c r="P5438" s="175">
        <f t="shared" si="867"/>
        <v>5</v>
      </c>
      <c r="Q5438" s="175" t="str">
        <f t="shared" si="868"/>
        <v/>
      </c>
    </row>
    <row r="5439" spans="1:17" s="1" customFormat="1" x14ac:dyDescent="0.3">
      <c r="A5439" s="189">
        <f t="shared" si="866"/>
        <v>44057.458333320152</v>
      </c>
      <c r="B5439" s="190">
        <f t="shared" si="862"/>
        <v>44057</v>
      </c>
      <c r="C5439" s="1">
        <f t="shared" si="863"/>
        <v>11</v>
      </c>
      <c r="D5439" s="191">
        <v>6.1287890364485547</v>
      </c>
      <c r="E5439" s="192">
        <f t="shared" si="864"/>
        <v>2.1281390704894979E-4</v>
      </c>
      <c r="F5439" s="193">
        <f t="shared" si="865"/>
        <v>9.1377950881748244</v>
      </c>
      <c r="G5439" s="193">
        <f t="shared" si="871"/>
        <v>9.475695990958851</v>
      </c>
      <c r="H5439" s="193">
        <f t="shared" si="871"/>
        <v>9.8260919233425259</v>
      </c>
      <c r="I5439" s="193">
        <f t="shared" si="871"/>
        <v>10.189444931338183</v>
      </c>
      <c r="J5439" s="193">
        <f t="shared" si="871"/>
        <v>10.566234146673391</v>
      </c>
      <c r="K5439" s="193">
        <f>MAX(0,(F5439-'2031 forecast'!$C$10))</f>
        <v>3.4007950881748243</v>
      </c>
      <c r="L5439" s="193">
        <f>MAX(0,(G5439-'2031 forecast'!$C$10))</f>
        <v>3.7386959909588509</v>
      </c>
      <c r="M5439" s="193">
        <f>MAX(0,(H5439-'2031 forecast'!$C$10))</f>
        <v>4.0890919233425258</v>
      </c>
      <c r="N5439" s="193">
        <f>MAX(0,(I5439-'2031 forecast'!$C$10))</f>
        <v>4.4524449313381833</v>
      </c>
      <c r="O5439" s="193">
        <f>MAX(0,(J5439-'2031 forecast'!$C$10))</f>
        <v>4.8292341466733912</v>
      </c>
      <c r="P5439" s="175">
        <f t="shared" si="867"/>
        <v>6</v>
      </c>
      <c r="Q5439" s="175" t="str">
        <f t="shared" si="868"/>
        <v/>
      </c>
    </row>
    <row r="5440" spans="1:17" s="1" customFormat="1" x14ac:dyDescent="0.3">
      <c r="A5440" s="189">
        <f t="shared" si="866"/>
        <v>44057.499999986816</v>
      </c>
      <c r="B5440" s="190">
        <f t="shared" si="862"/>
        <v>44057</v>
      </c>
      <c r="C5440" s="1">
        <f t="shared" si="863"/>
        <v>12</v>
      </c>
      <c r="D5440" s="191">
        <v>6.4299580308686322</v>
      </c>
      <c r="E5440" s="192">
        <f t="shared" si="864"/>
        <v>2.232715928990211E-4</v>
      </c>
      <c r="F5440" s="193">
        <f t="shared" si="865"/>
        <v>9.5868267878394366</v>
      </c>
      <c r="G5440" s="193">
        <f t="shared" si="871"/>
        <v>9.9413321575907379</v>
      </c>
      <c r="H5440" s="193">
        <f t="shared" si="871"/>
        <v>10.30894656331022</v>
      </c>
      <c r="I5440" s="193">
        <f t="shared" si="871"/>
        <v>10.690154755973969</v>
      </c>
      <c r="J5440" s="193">
        <f t="shared" si="871"/>
        <v>11.085459411866191</v>
      </c>
      <c r="K5440" s="193">
        <f>MAX(0,(F5440-'2031 forecast'!$C$10))</f>
        <v>3.8498267878394365</v>
      </c>
      <c r="L5440" s="193">
        <f>MAX(0,(G5440-'2031 forecast'!$C$10))</f>
        <v>4.2043321575907378</v>
      </c>
      <c r="M5440" s="193">
        <f>MAX(0,(H5440-'2031 forecast'!$C$10))</f>
        <v>4.5719465633102203</v>
      </c>
      <c r="N5440" s="193">
        <f>MAX(0,(I5440-'2031 forecast'!$C$10))</f>
        <v>4.9531547559739693</v>
      </c>
      <c r="O5440" s="193">
        <f>MAX(0,(J5440-'2031 forecast'!$C$10))</f>
        <v>5.348459411866191</v>
      </c>
      <c r="P5440" s="175">
        <f t="shared" si="867"/>
        <v>7</v>
      </c>
      <c r="Q5440" s="175" t="str">
        <f t="shared" si="868"/>
        <v/>
      </c>
    </row>
    <row r="5441" spans="1:17" s="1" customFormat="1" x14ac:dyDescent="0.3">
      <c r="A5441" s="189">
        <f t="shared" si="866"/>
        <v>44057.54166665348</v>
      </c>
      <c r="B5441" s="190">
        <f t="shared" si="862"/>
        <v>44057</v>
      </c>
      <c r="C5441" s="1">
        <f t="shared" si="863"/>
        <v>13</v>
      </c>
      <c r="D5441" s="191">
        <v>6.5203087291946549</v>
      </c>
      <c r="E5441" s="192">
        <f t="shared" si="864"/>
        <v>2.2640889865404245E-4</v>
      </c>
      <c r="F5441" s="193">
        <f t="shared" si="865"/>
        <v>9.7215362977388189</v>
      </c>
      <c r="G5441" s="193">
        <f t="shared" si="871"/>
        <v>10.081023007580303</v>
      </c>
      <c r="H5441" s="193">
        <f t="shared" si="871"/>
        <v>10.453802955300526</v>
      </c>
      <c r="I5441" s="193">
        <f t="shared" si="871"/>
        <v>10.840367703364704</v>
      </c>
      <c r="J5441" s="193">
        <f t="shared" si="871"/>
        <v>11.241226991424028</v>
      </c>
      <c r="K5441" s="193">
        <f>MAX(0,(F5441-'2031 forecast'!$C$10))</f>
        <v>3.9845362977388188</v>
      </c>
      <c r="L5441" s="193">
        <f>MAX(0,(G5441-'2031 forecast'!$C$10))</f>
        <v>4.3440230075803026</v>
      </c>
      <c r="M5441" s="193">
        <f>MAX(0,(H5441-'2031 forecast'!$C$10))</f>
        <v>4.7168029553005262</v>
      </c>
      <c r="N5441" s="193">
        <f>MAX(0,(I5441-'2031 forecast'!$C$10))</f>
        <v>5.1033677033647038</v>
      </c>
      <c r="O5441" s="193">
        <f>MAX(0,(J5441-'2031 forecast'!$C$10))</f>
        <v>5.5042269914240283</v>
      </c>
      <c r="P5441" s="175">
        <f t="shared" si="867"/>
        <v>8</v>
      </c>
      <c r="Q5441" s="175" t="str">
        <f t="shared" si="868"/>
        <v/>
      </c>
    </row>
    <row r="5442" spans="1:17" s="1" customFormat="1" x14ac:dyDescent="0.3">
      <c r="A5442" s="189">
        <f t="shared" si="866"/>
        <v>44057.583333320144</v>
      </c>
      <c r="B5442" s="190">
        <f t="shared" si="862"/>
        <v>44057</v>
      </c>
      <c r="C5442" s="1">
        <f t="shared" si="863"/>
        <v>14</v>
      </c>
      <c r="D5442" s="191">
        <v>6.6106594275206767</v>
      </c>
      <c r="E5442" s="192">
        <f t="shared" si="864"/>
        <v>2.2954620440906377E-4</v>
      </c>
      <c r="F5442" s="193">
        <f t="shared" si="865"/>
        <v>9.8562458076382011</v>
      </c>
      <c r="G5442" s="193">
        <f t="shared" si="871"/>
        <v>10.220713857569866</v>
      </c>
      <c r="H5442" s="193">
        <f t="shared" si="871"/>
        <v>10.598659347290832</v>
      </c>
      <c r="I5442" s="193">
        <f t="shared" si="871"/>
        <v>10.990580650755437</v>
      </c>
      <c r="J5442" s="193">
        <f t="shared" si="871"/>
        <v>11.396994570981864</v>
      </c>
      <c r="K5442" s="193">
        <f>MAX(0,(F5442-'2031 forecast'!$C$10))</f>
        <v>4.119245807638201</v>
      </c>
      <c r="L5442" s="193">
        <f>MAX(0,(G5442-'2031 forecast'!$C$10))</f>
        <v>4.4837138575698656</v>
      </c>
      <c r="M5442" s="193">
        <f>MAX(0,(H5442-'2031 forecast'!$C$10))</f>
        <v>4.861659347290832</v>
      </c>
      <c r="N5442" s="193">
        <f>MAX(0,(I5442-'2031 forecast'!$C$10))</f>
        <v>5.2535806507554366</v>
      </c>
      <c r="O5442" s="193">
        <f>MAX(0,(J5442-'2031 forecast'!$C$10))</f>
        <v>5.6599945709818638</v>
      </c>
      <c r="P5442" s="175">
        <f t="shared" si="867"/>
        <v>9</v>
      </c>
      <c r="Q5442" s="175" t="str">
        <f t="shared" si="868"/>
        <v/>
      </c>
    </row>
    <row r="5443" spans="1:17" s="1" customFormat="1" x14ac:dyDescent="0.3">
      <c r="A5443" s="189">
        <f t="shared" si="866"/>
        <v>44057.624999986809</v>
      </c>
      <c r="B5443" s="190">
        <f t="shared" si="862"/>
        <v>44057</v>
      </c>
      <c r="C5443" s="1">
        <f t="shared" si="863"/>
        <v>15</v>
      </c>
      <c r="D5443" s="191">
        <v>6.8741822976382441</v>
      </c>
      <c r="E5443" s="192">
        <f t="shared" si="864"/>
        <v>2.3869667952787615E-4</v>
      </c>
      <c r="F5443" s="193">
        <f t="shared" si="865"/>
        <v>10.249148544844736</v>
      </c>
      <c r="G5443" s="193">
        <f t="shared" si="871"/>
        <v>10.628145503372767</v>
      </c>
      <c r="H5443" s="193">
        <f t="shared" si="871"/>
        <v>11.021157157262564</v>
      </c>
      <c r="I5443" s="193">
        <f t="shared" si="871"/>
        <v>11.428701747311749</v>
      </c>
      <c r="J5443" s="193">
        <f t="shared" si="871"/>
        <v>11.851316678025563</v>
      </c>
      <c r="K5443" s="193">
        <f>MAX(0,(F5443-'2031 forecast'!$C$10))</f>
        <v>4.5121485448447363</v>
      </c>
      <c r="L5443" s="193">
        <f>MAX(0,(G5443-'2031 forecast'!$C$10))</f>
        <v>4.8911455033727673</v>
      </c>
      <c r="M5443" s="193">
        <f>MAX(0,(H5443-'2031 forecast'!$C$10))</f>
        <v>5.2841571572625643</v>
      </c>
      <c r="N5443" s="193">
        <f>MAX(0,(I5443-'2031 forecast'!$C$10))</f>
        <v>5.6917017473117486</v>
      </c>
      <c r="O5443" s="193">
        <f>MAX(0,(J5443-'2031 forecast'!$C$10))</f>
        <v>6.1143166780255633</v>
      </c>
      <c r="P5443" s="175">
        <f t="shared" si="867"/>
        <v>10</v>
      </c>
      <c r="Q5443" s="175" t="str">
        <f t="shared" si="868"/>
        <v/>
      </c>
    </row>
    <row r="5444" spans="1:17" s="1" customFormat="1" x14ac:dyDescent="0.3">
      <c r="A5444" s="189">
        <f t="shared" si="866"/>
        <v>44057.666666653473</v>
      </c>
      <c r="B5444" s="190">
        <f t="shared" si="862"/>
        <v>44057</v>
      </c>
      <c r="C5444" s="1">
        <f t="shared" si="863"/>
        <v>16</v>
      </c>
      <c r="D5444" s="191">
        <v>6.8741822976382441</v>
      </c>
      <c r="E5444" s="192">
        <f t="shared" si="864"/>
        <v>2.3869667952787615E-4</v>
      </c>
      <c r="F5444" s="193">
        <f t="shared" si="865"/>
        <v>10.249148544844736</v>
      </c>
      <c r="G5444" s="193">
        <f t="shared" si="871"/>
        <v>10.628145503372767</v>
      </c>
      <c r="H5444" s="193">
        <f t="shared" si="871"/>
        <v>11.021157157262564</v>
      </c>
      <c r="I5444" s="193">
        <f t="shared" si="871"/>
        <v>11.428701747311749</v>
      </c>
      <c r="J5444" s="193">
        <f t="shared" si="871"/>
        <v>11.851316678025563</v>
      </c>
      <c r="K5444" s="193">
        <f>MAX(0,(F5444-'2031 forecast'!$C$10))</f>
        <v>4.5121485448447363</v>
      </c>
      <c r="L5444" s="193">
        <f>MAX(0,(G5444-'2031 forecast'!$C$10))</f>
        <v>4.8911455033727673</v>
      </c>
      <c r="M5444" s="193">
        <f>MAX(0,(H5444-'2031 forecast'!$C$10))</f>
        <v>5.2841571572625643</v>
      </c>
      <c r="N5444" s="193">
        <f>MAX(0,(I5444-'2031 forecast'!$C$10))</f>
        <v>5.6917017473117486</v>
      </c>
      <c r="O5444" s="193">
        <f>MAX(0,(J5444-'2031 forecast'!$C$10))</f>
        <v>6.1143166780255633</v>
      </c>
      <c r="P5444" s="175">
        <f t="shared" si="867"/>
        <v>11</v>
      </c>
      <c r="Q5444" s="175" t="str">
        <f t="shared" si="868"/>
        <v/>
      </c>
    </row>
    <row r="5445" spans="1:17" s="1" customFormat="1" x14ac:dyDescent="0.3">
      <c r="A5445" s="189">
        <f t="shared" si="866"/>
        <v>44057.708333320137</v>
      </c>
      <c r="B5445" s="190">
        <f t="shared" ref="B5445:B5508" si="872">INT(A5445)</f>
        <v>44057</v>
      </c>
      <c r="C5445" s="1">
        <f t="shared" ref="C5445:C5508" si="873">HOUR(A5445)</f>
        <v>17</v>
      </c>
      <c r="D5445" s="191">
        <v>6.9494745462432634</v>
      </c>
      <c r="E5445" s="192">
        <f t="shared" ref="E5445:E5508" si="874">D5445/SUM($D$4:$D$8763)</f>
        <v>2.4131110099039397E-4</v>
      </c>
      <c r="F5445" s="193">
        <f t="shared" ref="F5445:F5508" si="875">E5445*$F$2</f>
        <v>10.361406469760889</v>
      </c>
      <c r="G5445" s="193">
        <f t="shared" ref="G5445:J5464" si="876">$E5445*G$2</f>
        <v>10.744554545030738</v>
      </c>
      <c r="H5445" s="193">
        <f t="shared" si="876"/>
        <v>11.141870817254487</v>
      </c>
      <c r="I5445" s="193">
        <f t="shared" si="876"/>
        <v>11.553879203470695</v>
      </c>
      <c r="J5445" s="193">
        <f t="shared" si="876"/>
        <v>11.981122994323762</v>
      </c>
      <c r="K5445" s="193">
        <f>MAX(0,(F5445-'2031 forecast'!$C$10))</f>
        <v>4.6244064697608884</v>
      </c>
      <c r="L5445" s="193">
        <f>MAX(0,(G5445-'2031 forecast'!$C$10))</f>
        <v>5.0075545450307377</v>
      </c>
      <c r="M5445" s="193">
        <f>MAX(0,(H5445-'2031 forecast'!$C$10))</f>
        <v>5.404870817254487</v>
      </c>
      <c r="N5445" s="193">
        <f>MAX(0,(I5445-'2031 forecast'!$C$10))</f>
        <v>5.8168792034706946</v>
      </c>
      <c r="O5445" s="193">
        <f>MAX(0,(J5445-'2031 forecast'!$C$10))</f>
        <v>6.2441229943237619</v>
      </c>
      <c r="P5445" s="175">
        <f t="shared" si="867"/>
        <v>12</v>
      </c>
      <c r="Q5445" s="175" t="str">
        <f t="shared" si="868"/>
        <v/>
      </c>
    </row>
    <row r="5446" spans="1:17" s="1" customFormat="1" x14ac:dyDescent="0.3">
      <c r="A5446" s="189">
        <f t="shared" ref="A5446:A5509" si="877">A5445 + TIME(1,0,0)</f>
        <v>44057.749999986801</v>
      </c>
      <c r="B5446" s="190">
        <f t="shared" si="872"/>
        <v>44057</v>
      </c>
      <c r="C5446" s="1">
        <f t="shared" si="873"/>
        <v>18</v>
      </c>
      <c r="D5446" s="191">
        <v>6.8365361733357348</v>
      </c>
      <c r="E5446" s="192">
        <f t="shared" si="874"/>
        <v>2.3738946879661723E-4</v>
      </c>
      <c r="F5446" s="193">
        <f t="shared" si="875"/>
        <v>10.193019582386659</v>
      </c>
      <c r="G5446" s="193">
        <f t="shared" si="876"/>
        <v>10.56994098254378</v>
      </c>
      <c r="H5446" s="193">
        <f t="shared" si="876"/>
        <v>10.960800327266602</v>
      </c>
      <c r="I5446" s="193">
        <f t="shared" si="876"/>
        <v>11.366113019232275</v>
      </c>
      <c r="J5446" s="193">
        <f t="shared" si="876"/>
        <v>11.786413519876463</v>
      </c>
      <c r="K5446" s="193">
        <f>MAX(0,(F5446-'2031 forecast'!$C$10))</f>
        <v>4.4560195823866593</v>
      </c>
      <c r="L5446" s="193">
        <f>MAX(0,(G5446-'2031 forecast'!$C$10))</f>
        <v>4.8329409825437804</v>
      </c>
      <c r="M5446" s="193">
        <f>MAX(0,(H5446-'2031 forecast'!$C$10))</f>
        <v>5.223800327266602</v>
      </c>
      <c r="N5446" s="193">
        <f>MAX(0,(I5446-'2031 forecast'!$C$10))</f>
        <v>5.6291130192322747</v>
      </c>
      <c r="O5446" s="193">
        <f>MAX(0,(J5446-'2031 forecast'!$C$10))</f>
        <v>6.0494135198764631</v>
      </c>
      <c r="P5446" s="175">
        <f t="shared" ref="P5446:P5509" si="878">IF(K5446&gt;0,IF(K5445&gt;0,P5445+1,1),"")</f>
        <v>13</v>
      </c>
      <c r="Q5446" s="175" t="str">
        <f t="shared" ref="Q5446:Q5509" si="879">IF(AND(K5446&gt;0,K5447=0),P5446,"")</f>
        <v/>
      </c>
    </row>
    <row r="5447" spans="1:17" s="1" customFormat="1" x14ac:dyDescent="0.3">
      <c r="A5447" s="189">
        <f t="shared" si="877"/>
        <v>44057.791666653466</v>
      </c>
      <c r="B5447" s="190">
        <f t="shared" si="872"/>
        <v>44057</v>
      </c>
      <c r="C5447" s="1">
        <f t="shared" si="873"/>
        <v>19</v>
      </c>
      <c r="D5447" s="191">
        <v>6.5278379540551557</v>
      </c>
      <c r="E5447" s="192">
        <f t="shared" si="874"/>
        <v>2.266703408002942E-4</v>
      </c>
      <c r="F5447" s="193">
        <f t="shared" si="875"/>
        <v>9.7327620902304339</v>
      </c>
      <c r="G5447" s="193">
        <f t="shared" si="876"/>
        <v>10.092663911746099</v>
      </c>
      <c r="H5447" s="193">
        <f t="shared" si="876"/>
        <v>10.465874321299719</v>
      </c>
      <c r="I5447" s="193">
        <f t="shared" si="876"/>
        <v>10.852885448980597</v>
      </c>
      <c r="J5447" s="193">
        <f t="shared" si="876"/>
        <v>11.254207623053846</v>
      </c>
      <c r="K5447" s="193">
        <f>MAX(0,(F5447-'2031 forecast'!$C$10))</f>
        <v>3.9957620902304338</v>
      </c>
      <c r="L5447" s="193">
        <f>MAX(0,(G5447-'2031 forecast'!$C$10))</f>
        <v>4.3556639117460989</v>
      </c>
      <c r="M5447" s="193">
        <f>MAX(0,(H5447-'2031 forecast'!$C$10))</f>
        <v>4.7288743212997186</v>
      </c>
      <c r="N5447" s="193">
        <f>MAX(0,(I5447-'2031 forecast'!$C$10))</f>
        <v>5.1158854489805972</v>
      </c>
      <c r="O5447" s="193">
        <f>MAX(0,(J5447-'2031 forecast'!$C$10))</f>
        <v>5.5172076230538458</v>
      </c>
      <c r="P5447" s="175">
        <f t="shared" si="878"/>
        <v>14</v>
      </c>
      <c r="Q5447" s="175" t="str">
        <f t="shared" si="879"/>
        <v/>
      </c>
    </row>
    <row r="5448" spans="1:17" s="1" customFormat="1" x14ac:dyDescent="0.3">
      <c r="A5448" s="189">
        <f t="shared" si="877"/>
        <v>44057.83333332013</v>
      </c>
      <c r="B5448" s="190">
        <f t="shared" si="872"/>
        <v>44057</v>
      </c>
      <c r="C5448" s="1">
        <f t="shared" si="873"/>
        <v>20</v>
      </c>
      <c r="D5448" s="191">
        <v>5.9480876397965083</v>
      </c>
      <c r="E5448" s="192">
        <f t="shared" si="874"/>
        <v>2.0653929553890704E-4</v>
      </c>
      <c r="F5448" s="193">
        <f t="shared" si="875"/>
        <v>8.8683760683760564</v>
      </c>
      <c r="G5448" s="193">
        <f t="shared" si="876"/>
        <v>9.1963142909797195</v>
      </c>
      <c r="H5448" s="193">
        <f t="shared" si="876"/>
        <v>9.5363791393619106</v>
      </c>
      <c r="I5448" s="193">
        <f t="shared" si="876"/>
        <v>9.8890190365567143</v>
      </c>
      <c r="J5448" s="193">
        <f t="shared" si="876"/>
        <v>10.254698987557713</v>
      </c>
      <c r="K5448" s="193">
        <f>MAX(0,(F5448-'2031 forecast'!$C$10))</f>
        <v>3.1313760683760563</v>
      </c>
      <c r="L5448" s="193">
        <f>MAX(0,(G5448-'2031 forecast'!$C$10))</f>
        <v>3.4593142909797194</v>
      </c>
      <c r="M5448" s="193">
        <f>MAX(0,(H5448-'2031 forecast'!$C$10))</f>
        <v>3.7993791393619105</v>
      </c>
      <c r="N5448" s="193">
        <f>MAX(0,(I5448-'2031 forecast'!$C$10))</f>
        <v>4.1520190365567142</v>
      </c>
      <c r="O5448" s="193">
        <f>MAX(0,(J5448-'2031 forecast'!$C$10))</f>
        <v>4.5176989875577132</v>
      </c>
      <c r="P5448" s="175">
        <f t="shared" si="878"/>
        <v>15</v>
      </c>
      <c r="Q5448" s="175" t="str">
        <f t="shared" si="879"/>
        <v/>
      </c>
    </row>
    <row r="5449" spans="1:17" s="1" customFormat="1" x14ac:dyDescent="0.3">
      <c r="A5449" s="189">
        <f t="shared" si="877"/>
        <v>44057.874999986794</v>
      </c>
      <c r="B5449" s="190">
        <f t="shared" si="872"/>
        <v>44057</v>
      </c>
      <c r="C5449" s="1">
        <f t="shared" si="873"/>
        <v>21</v>
      </c>
      <c r="D5449" s="191">
        <v>5.7523277934234596</v>
      </c>
      <c r="E5449" s="192">
        <f t="shared" si="874"/>
        <v>1.9974179973636076E-4</v>
      </c>
      <c r="F5449" s="193">
        <f t="shared" si="875"/>
        <v>8.5765054635940619</v>
      </c>
      <c r="G5449" s="193">
        <f t="shared" si="876"/>
        <v>8.8936507826689972</v>
      </c>
      <c r="H5449" s="193">
        <f t="shared" si="876"/>
        <v>9.2225236233829122</v>
      </c>
      <c r="I5449" s="193">
        <f t="shared" si="876"/>
        <v>9.5635576505434567</v>
      </c>
      <c r="J5449" s="193">
        <f t="shared" si="876"/>
        <v>9.9172025651823983</v>
      </c>
      <c r="K5449" s="193">
        <f>MAX(0,(F5449-'2031 forecast'!$C$10))</f>
        <v>2.8395054635940618</v>
      </c>
      <c r="L5449" s="193">
        <f>MAX(0,(G5449-'2031 forecast'!$C$10))</f>
        <v>3.1566507826689971</v>
      </c>
      <c r="M5449" s="193">
        <f>MAX(0,(H5449-'2031 forecast'!$C$10))</f>
        <v>3.4855236233829121</v>
      </c>
      <c r="N5449" s="193">
        <f>MAX(0,(I5449-'2031 forecast'!$C$10))</f>
        <v>3.8265576505434566</v>
      </c>
      <c r="O5449" s="193">
        <f>MAX(0,(J5449-'2031 forecast'!$C$10))</f>
        <v>4.1802025651823982</v>
      </c>
      <c r="P5449" s="175">
        <f t="shared" si="878"/>
        <v>16</v>
      </c>
      <c r="Q5449" s="175" t="str">
        <f t="shared" si="879"/>
        <v/>
      </c>
    </row>
    <row r="5450" spans="1:17" s="1" customFormat="1" x14ac:dyDescent="0.3">
      <c r="A5450" s="189">
        <f t="shared" si="877"/>
        <v>44057.916666653458</v>
      </c>
      <c r="B5450" s="190">
        <f t="shared" si="872"/>
        <v>44057</v>
      </c>
      <c r="C5450" s="1">
        <f t="shared" si="873"/>
        <v>22</v>
      </c>
      <c r="D5450" s="191">
        <v>5.2779866272118392</v>
      </c>
      <c r="E5450" s="192">
        <f t="shared" si="874"/>
        <v>1.8327094452249854E-4</v>
      </c>
      <c r="F5450" s="193">
        <f t="shared" si="875"/>
        <v>7.8692805366223002</v>
      </c>
      <c r="G5450" s="193">
        <f t="shared" si="876"/>
        <v>8.160273820223777</v>
      </c>
      <c r="H5450" s="193">
        <f t="shared" si="876"/>
        <v>8.4620275654337966</v>
      </c>
      <c r="I5450" s="193">
        <f t="shared" si="876"/>
        <v>8.7749396767420969</v>
      </c>
      <c r="J5450" s="193">
        <f t="shared" si="876"/>
        <v>9.0994227725037451</v>
      </c>
      <c r="K5450" s="193">
        <f>MAX(0,(F5450-'2031 forecast'!$C$10))</f>
        <v>2.1322805366223001</v>
      </c>
      <c r="L5450" s="193">
        <f>MAX(0,(G5450-'2031 forecast'!$C$10))</f>
        <v>2.4232738202237769</v>
      </c>
      <c r="M5450" s="193">
        <f>MAX(0,(H5450-'2031 forecast'!$C$10))</f>
        <v>2.7250275654337965</v>
      </c>
      <c r="N5450" s="193">
        <f>MAX(0,(I5450-'2031 forecast'!$C$10))</f>
        <v>3.0379396767420968</v>
      </c>
      <c r="O5450" s="193">
        <f>MAX(0,(J5450-'2031 forecast'!$C$10))</f>
        <v>3.362422772503745</v>
      </c>
      <c r="P5450" s="175">
        <f t="shared" si="878"/>
        <v>17</v>
      </c>
      <c r="Q5450" s="175" t="str">
        <f t="shared" si="879"/>
        <v/>
      </c>
    </row>
    <row r="5451" spans="1:17" s="1" customFormat="1" x14ac:dyDescent="0.3">
      <c r="A5451" s="189">
        <f t="shared" si="877"/>
        <v>44057.958333320123</v>
      </c>
      <c r="B5451" s="190">
        <f t="shared" si="872"/>
        <v>44057</v>
      </c>
      <c r="C5451" s="1">
        <f t="shared" si="873"/>
        <v>23</v>
      </c>
      <c r="D5451" s="191">
        <v>4.7434116621162037</v>
      </c>
      <c r="E5451" s="192">
        <f t="shared" si="874"/>
        <v>1.647085521386221E-4</v>
      </c>
      <c r="F5451" s="193">
        <f t="shared" si="875"/>
        <v>7.0722492697176165</v>
      </c>
      <c r="G5451" s="193">
        <f t="shared" si="876"/>
        <v>7.3337696244521835</v>
      </c>
      <c r="H5451" s="193">
        <f t="shared" si="876"/>
        <v>7.6049605794911459</v>
      </c>
      <c r="I5451" s="193">
        <f t="shared" si="876"/>
        <v>7.8861797380135839</v>
      </c>
      <c r="J5451" s="193">
        <f t="shared" si="876"/>
        <v>8.1777979267865337</v>
      </c>
      <c r="K5451" s="193">
        <f>MAX(0,(F5451-'2031 forecast'!$C$10))</f>
        <v>1.3352492697176164</v>
      </c>
      <c r="L5451" s="193">
        <f>MAX(0,(G5451-'2031 forecast'!$C$10))</f>
        <v>1.5967696244521834</v>
      </c>
      <c r="M5451" s="193">
        <f>MAX(0,(H5451-'2031 forecast'!$C$10))</f>
        <v>1.8679605794911458</v>
      </c>
      <c r="N5451" s="193">
        <f>MAX(0,(I5451-'2031 forecast'!$C$10))</f>
        <v>2.1491797380135838</v>
      </c>
      <c r="O5451" s="193">
        <f>MAX(0,(J5451-'2031 forecast'!$C$10))</f>
        <v>2.4407979267865336</v>
      </c>
      <c r="P5451" s="175">
        <f t="shared" si="878"/>
        <v>18</v>
      </c>
      <c r="Q5451" s="175" t="str">
        <f t="shared" si="879"/>
        <v/>
      </c>
    </row>
    <row r="5452" spans="1:17" s="1" customFormat="1" x14ac:dyDescent="0.3">
      <c r="A5452" s="189">
        <f t="shared" si="877"/>
        <v>44057.999999986787</v>
      </c>
      <c r="B5452" s="190">
        <f t="shared" si="872"/>
        <v>44057</v>
      </c>
      <c r="C5452" s="1">
        <f t="shared" si="873"/>
        <v>0</v>
      </c>
      <c r="D5452" s="191">
        <v>4.5401225908826515</v>
      </c>
      <c r="E5452" s="192">
        <f t="shared" si="874"/>
        <v>1.5764961418982399E-4</v>
      </c>
      <c r="F5452" s="193">
        <f t="shared" si="875"/>
        <v>6.7691528724440042</v>
      </c>
      <c r="G5452" s="193">
        <f t="shared" si="876"/>
        <v>7.0194652119756604</v>
      </c>
      <c r="H5452" s="193">
        <f t="shared" si="876"/>
        <v>7.2790336975129524</v>
      </c>
      <c r="I5452" s="193">
        <f t="shared" si="876"/>
        <v>7.5482006063844294</v>
      </c>
      <c r="J5452" s="193">
        <f t="shared" si="876"/>
        <v>7.827320872781395</v>
      </c>
      <c r="K5452" s="193">
        <f>MAX(0,(F5452-'2031 forecast'!$C$10))</f>
        <v>1.0321528724440041</v>
      </c>
      <c r="L5452" s="193">
        <f>MAX(0,(G5452-'2031 forecast'!$C$10))</f>
        <v>1.2824652119756603</v>
      </c>
      <c r="M5452" s="193">
        <f>MAX(0,(H5452-'2031 forecast'!$C$10))</f>
        <v>1.5420336975129523</v>
      </c>
      <c r="N5452" s="193">
        <f>MAX(0,(I5452-'2031 forecast'!$C$10))</f>
        <v>1.8112006063844293</v>
      </c>
      <c r="O5452" s="193">
        <f>MAX(0,(J5452-'2031 forecast'!$C$10))</f>
        <v>2.0903208727813949</v>
      </c>
      <c r="P5452" s="175">
        <f t="shared" si="878"/>
        <v>19</v>
      </c>
      <c r="Q5452" s="175" t="str">
        <f t="shared" si="879"/>
        <v/>
      </c>
    </row>
    <row r="5453" spans="1:17" s="1" customFormat="1" x14ac:dyDescent="0.3">
      <c r="A5453" s="189">
        <f t="shared" si="877"/>
        <v>44058.041666653451</v>
      </c>
      <c r="B5453" s="190">
        <f t="shared" si="872"/>
        <v>44058</v>
      </c>
      <c r="C5453" s="1">
        <f t="shared" si="873"/>
        <v>1</v>
      </c>
      <c r="D5453" s="191">
        <v>3.8775508031584835</v>
      </c>
      <c r="E5453" s="192">
        <f t="shared" si="874"/>
        <v>1.3464270531966726E-4</v>
      </c>
      <c r="F5453" s="193">
        <f t="shared" si="875"/>
        <v>5.7812831331818604</v>
      </c>
      <c r="G5453" s="193">
        <f t="shared" si="876"/>
        <v>5.9950656453855142</v>
      </c>
      <c r="H5453" s="193">
        <f t="shared" si="876"/>
        <v>6.2167534895840308</v>
      </c>
      <c r="I5453" s="193">
        <f t="shared" si="876"/>
        <v>6.4466389921857061</v>
      </c>
      <c r="J5453" s="193">
        <f t="shared" si="876"/>
        <v>6.6850252893572444</v>
      </c>
      <c r="K5453" s="193">
        <f>MAX(0,(F5453-'2031 forecast'!$C$10))</f>
        <v>4.4283133181860279E-2</v>
      </c>
      <c r="L5453" s="193">
        <f>MAX(0,(G5453-'2031 forecast'!$C$10))</f>
        <v>0.25806564538551413</v>
      </c>
      <c r="M5453" s="193">
        <f>MAX(0,(H5453-'2031 forecast'!$C$10))</f>
        <v>0.47975348958403075</v>
      </c>
      <c r="N5453" s="193">
        <f>MAX(0,(I5453-'2031 forecast'!$C$10))</f>
        <v>0.70963899218570603</v>
      </c>
      <c r="O5453" s="193">
        <f>MAX(0,(J5453-'2031 forecast'!$C$10))</f>
        <v>0.94802528935724428</v>
      </c>
      <c r="P5453" s="175">
        <f t="shared" si="878"/>
        <v>20</v>
      </c>
      <c r="Q5453" s="175">
        <f t="shared" si="879"/>
        <v>20</v>
      </c>
    </row>
    <row r="5454" spans="1:17" s="1" customFormat="1" x14ac:dyDescent="0.3">
      <c r="A5454" s="189">
        <f t="shared" si="877"/>
        <v>44058.083333320115</v>
      </c>
      <c r="B5454" s="190">
        <f t="shared" si="872"/>
        <v>44058</v>
      </c>
      <c r="C5454" s="1">
        <f t="shared" si="873"/>
        <v>2</v>
      </c>
      <c r="D5454" s="191">
        <v>3.6441448324829246</v>
      </c>
      <c r="E5454" s="192">
        <f t="shared" si="874"/>
        <v>1.2653799878586207E-4</v>
      </c>
      <c r="F5454" s="193">
        <f t="shared" si="875"/>
        <v>5.4332835659417889</v>
      </c>
      <c r="G5454" s="193">
        <f t="shared" si="876"/>
        <v>5.634197616245805</v>
      </c>
      <c r="H5454" s="193">
        <f t="shared" si="876"/>
        <v>5.8425411436090711</v>
      </c>
      <c r="I5454" s="193">
        <f t="shared" si="876"/>
        <v>6.0585888780929755</v>
      </c>
      <c r="J5454" s="193">
        <f t="shared" si="876"/>
        <v>6.2826257088328292</v>
      </c>
      <c r="K5454" s="193">
        <f>MAX(0,(F5454-'2031 forecast'!$C$10))</f>
        <v>0</v>
      </c>
      <c r="L5454" s="193">
        <f>MAX(0,(G5454-'2031 forecast'!$C$10))</f>
        <v>0</v>
      </c>
      <c r="M5454" s="193">
        <f>MAX(0,(H5454-'2031 forecast'!$C$10))</f>
        <v>0.10554114360907096</v>
      </c>
      <c r="N5454" s="193">
        <f>MAX(0,(I5454-'2031 forecast'!$C$10))</f>
        <v>0.32158887809297543</v>
      </c>
      <c r="O5454" s="193">
        <f>MAX(0,(J5454-'2031 forecast'!$C$10))</f>
        <v>0.54562570883282913</v>
      </c>
      <c r="P5454" s="175" t="str">
        <f t="shared" si="878"/>
        <v/>
      </c>
      <c r="Q5454" s="175" t="str">
        <f t="shared" si="879"/>
        <v/>
      </c>
    </row>
    <row r="5455" spans="1:17" s="1" customFormat="1" x14ac:dyDescent="0.3">
      <c r="A5455" s="189">
        <f t="shared" si="877"/>
        <v>44058.12499998678</v>
      </c>
      <c r="B5455" s="190">
        <f t="shared" si="872"/>
        <v>44058</v>
      </c>
      <c r="C5455" s="1">
        <f t="shared" si="873"/>
        <v>3</v>
      </c>
      <c r="D5455" s="191">
        <v>3.5387356844358973</v>
      </c>
      <c r="E5455" s="192">
        <f t="shared" si="874"/>
        <v>1.2287780873833709E-4</v>
      </c>
      <c r="F5455" s="193">
        <f t="shared" si="875"/>
        <v>5.276122471059173</v>
      </c>
      <c r="G5455" s="193">
        <f t="shared" si="876"/>
        <v>5.471224957924643</v>
      </c>
      <c r="H5455" s="193">
        <f t="shared" si="876"/>
        <v>5.6735420196203767</v>
      </c>
      <c r="I5455" s="193">
        <f t="shared" si="876"/>
        <v>5.8833404394704498</v>
      </c>
      <c r="J5455" s="193">
        <f t="shared" si="876"/>
        <v>6.100896866015348</v>
      </c>
      <c r="K5455" s="193">
        <f>MAX(0,(F5455-'2031 forecast'!$C$10))</f>
        <v>0</v>
      </c>
      <c r="L5455" s="193">
        <f>MAX(0,(G5455-'2031 forecast'!$C$10))</f>
        <v>0</v>
      </c>
      <c r="M5455" s="193">
        <f>MAX(0,(H5455-'2031 forecast'!$C$10))</f>
        <v>0</v>
      </c>
      <c r="N5455" s="193">
        <f>MAX(0,(I5455-'2031 forecast'!$C$10))</f>
        <v>0.14634043947044972</v>
      </c>
      <c r="O5455" s="193">
        <f>MAX(0,(J5455-'2031 forecast'!$C$10))</f>
        <v>0.36389686601534788</v>
      </c>
      <c r="P5455" s="175" t="str">
        <f t="shared" si="878"/>
        <v/>
      </c>
      <c r="Q5455" s="175" t="str">
        <f t="shared" si="879"/>
        <v/>
      </c>
    </row>
    <row r="5456" spans="1:17" s="1" customFormat="1" x14ac:dyDescent="0.3">
      <c r="A5456" s="189">
        <f t="shared" si="877"/>
        <v>44058.166666653444</v>
      </c>
      <c r="B5456" s="190">
        <f t="shared" si="872"/>
        <v>44058</v>
      </c>
      <c r="C5456" s="1">
        <f t="shared" si="873"/>
        <v>4</v>
      </c>
      <c r="D5456" s="191">
        <v>3.3505050629233502</v>
      </c>
      <c r="E5456" s="192">
        <f t="shared" si="874"/>
        <v>1.1634175508204259E-4</v>
      </c>
      <c r="F5456" s="193">
        <f t="shared" si="875"/>
        <v>4.9954776587687926</v>
      </c>
      <c r="G5456" s="193">
        <f t="shared" si="876"/>
        <v>5.1802023537797162</v>
      </c>
      <c r="H5456" s="193">
        <f t="shared" si="876"/>
        <v>5.3717578696405708</v>
      </c>
      <c r="I5456" s="193">
        <f t="shared" si="876"/>
        <v>5.5703967990730865</v>
      </c>
      <c r="J5456" s="193">
        <f t="shared" si="876"/>
        <v>5.7763810752698523</v>
      </c>
      <c r="K5456" s="193">
        <f>MAX(0,(F5456-'2031 forecast'!$C$10))</f>
        <v>0</v>
      </c>
      <c r="L5456" s="193">
        <f>MAX(0,(G5456-'2031 forecast'!$C$10))</f>
        <v>0</v>
      </c>
      <c r="M5456" s="193">
        <f>MAX(0,(H5456-'2031 forecast'!$C$10))</f>
        <v>0</v>
      </c>
      <c r="N5456" s="193">
        <f>MAX(0,(I5456-'2031 forecast'!$C$10))</f>
        <v>0</v>
      </c>
      <c r="O5456" s="193">
        <f>MAX(0,(J5456-'2031 forecast'!$C$10))</f>
        <v>3.9381075269852239E-2</v>
      </c>
      <c r="P5456" s="175" t="str">
        <f t="shared" si="878"/>
        <v/>
      </c>
      <c r="Q5456" s="175" t="str">
        <f t="shared" si="879"/>
        <v/>
      </c>
    </row>
    <row r="5457" spans="1:17" s="1" customFormat="1" x14ac:dyDescent="0.3">
      <c r="A5457" s="189">
        <f t="shared" si="877"/>
        <v>44058.208333320108</v>
      </c>
      <c r="B5457" s="190">
        <f t="shared" si="872"/>
        <v>44058</v>
      </c>
      <c r="C5457" s="1">
        <f t="shared" si="873"/>
        <v>5</v>
      </c>
      <c r="D5457" s="191">
        <v>3.3354466132023459</v>
      </c>
      <c r="E5457" s="192">
        <f t="shared" si="874"/>
        <v>1.1581887078953901E-4</v>
      </c>
      <c r="F5457" s="193">
        <f t="shared" si="875"/>
        <v>4.9730260737855616</v>
      </c>
      <c r="G5457" s="193">
        <f t="shared" si="876"/>
        <v>5.1569205454481217</v>
      </c>
      <c r="H5457" s="193">
        <f t="shared" si="876"/>
        <v>5.347615137642185</v>
      </c>
      <c r="I5457" s="193">
        <f t="shared" si="876"/>
        <v>5.5453613078412962</v>
      </c>
      <c r="J5457" s="193">
        <f t="shared" si="876"/>
        <v>5.7504198120102119</v>
      </c>
      <c r="K5457" s="193">
        <f>MAX(0,(F5457-'2031 forecast'!$C$10))</f>
        <v>0</v>
      </c>
      <c r="L5457" s="193">
        <f>MAX(0,(G5457-'2031 forecast'!$C$10))</f>
        <v>0</v>
      </c>
      <c r="M5457" s="193">
        <f>MAX(0,(H5457-'2031 forecast'!$C$10))</f>
        <v>0</v>
      </c>
      <c r="N5457" s="193">
        <f>MAX(0,(I5457-'2031 forecast'!$C$10))</f>
        <v>0</v>
      </c>
      <c r="O5457" s="193">
        <f>MAX(0,(J5457-'2031 forecast'!$C$10))</f>
        <v>1.3419812010211807E-2</v>
      </c>
      <c r="P5457" s="175" t="str">
        <f t="shared" si="878"/>
        <v/>
      </c>
      <c r="Q5457" s="175" t="str">
        <f t="shared" si="879"/>
        <v/>
      </c>
    </row>
    <row r="5458" spans="1:17" s="1" customFormat="1" x14ac:dyDescent="0.3">
      <c r="A5458" s="189">
        <f t="shared" si="877"/>
        <v>44058.249999986772</v>
      </c>
      <c r="B5458" s="190">
        <f t="shared" si="872"/>
        <v>44058</v>
      </c>
      <c r="C5458" s="1">
        <f t="shared" si="873"/>
        <v>6</v>
      </c>
      <c r="D5458" s="191">
        <v>3.4559142109703767</v>
      </c>
      <c r="E5458" s="192">
        <f t="shared" si="874"/>
        <v>1.2000194512956752E-4</v>
      </c>
      <c r="F5458" s="193">
        <f t="shared" si="875"/>
        <v>5.1526387536514058</v>
      </c>
      <c r="G5458" s="193">
        <f t="shared" si="876"/>
        <v>5.3431750121008763</v>
      </c>
      <c r="H5458" s="193">
        <f t="shared" si="876"/>
        <v>5.5407569936292624</v>
      </c>
      <c r="I5458" s="193">
        <f t="shared" si="876"/>
        <v>5.7456452376956104</v>
      </c>
      <c r="J5458" s="193">
        <f t="shared" si="876"/>
        <v>5.9581099180873309</v>
      </c>
      <c r="K5458" s="193">
        <f>MAX(0,(F5458-'2031 forecast'!$C$10))</f>
        <v>0</v>
      </c>
      <c r="L5458" s="193">
        <f>MAX(0,(G5458-'2031 forecast'!$C$10))</f>
        <v>0</v>
      </c>
      <c r="M5458" s="193">
        <f>MAX(0,(H5458-'2031 forecast'!$C$10))</f>
        <v>0</v>
      </c>
      <c r="N5458" s="193">
        <f>MAX(0,(I5458-'2031 forecast'!$C$10))</f>
        <v>8.6452376956103194E-3</v>
      </c>
      <c r="O5458" s="193">
        <f>MAX(0,(J5458-'2031 forecast'!$C$10))</f>
        <v>0.22110991808733083</v>
      </c>
      <c r="P5458" s="175" t="str">
        <f t="shared" si="878"/>
        <v/>
      </c>
      <c r="Q5458" s="175" t="str">
        <f t="shared" si="879"/>
        <v/>
      </c>
    </row>
    <row r="5459" spans="1:17" s="1" customFormat="1" x14ac:dyDescent="0.3">
      <c r="A5459" s="189">
        <f t="shared" si="877"/>
        <v>44058.291666653437</v>
      </c>
      <c r="B5459" s="190">
        <f t="shared" si="872"/>
        <v>44058</v>
      </c>
      <c r="C5459" s="1">
        <f t="shared" si="873"/>
        <v>7</v>
      </c>
      <c r="D5459" s="191">
        <v>3.6742617319249322</v>
      </c>
      <c r="E5459" s="192">
        <f t="shared" si="874"/>
        <v>1.2758376737086917E-4</v>
      </c>
      <c r="F5459" s="193">
        <f t="shared" si="875"/>
        <v>5.478186735908249</v>
      </c>
      <c r="G5459" s="193">
        <f t="shared" si="876"/>
        <v>5.680761232908992</v>
      </c>
      <c r="H5459" s="193">
        <f t="shared" si="876"/>
        <v>5.8908266076058391</v>
      </c>
      <c r="I5459" s="193">
        <f t="shared" si="876"/>
        <v>6.1086598605565534</v>
      </c>
      <c r="J5459" s="193">
        <f t="shared" si="876"/>
        <v>6.3345482353521074</v>
      </c>
      <c r="K5459" s="193">
        <f>MAX(0,(F5459-'2031 forecast'!$C$10))</f>
        <v>0</v>
      </c>
      <c r="L5459" s="193">
        <f>MAX(0,(G5459-'2031 forecast'!$C$10))</f>
        <v>0</v>
      </c>
      <c r="M5459" s="193">
        <f>MAX(0,(H5459-'2031 forecast'!$C$10))</f>
        <v>0.15382660760583899</v>
      </c>
      <c r="N5459" s="193">
        <f>MAX(0,(I5459-'2031 forecast'!$C$10))</f>
        <v>0.37165986055655331</v>
      </c>
      <c r="O5459" s="193">
        <f>MAX(0,(J5459-'2031 forecast'!$C$10))</f>
        <v>0.59754823535210733</v>
      </c>
      <c r="P5459" s="175" t="str">
        <f t="shared" si="878"/>
        <v/>
      </c>
      <c r="Q5459" s="175" t="str">
        <f t="shared" si="879"/>
        <v/>
      </c>
    </row>
    <row r="5460" spans="1:17" s="1" customFormat="1" x14ac:dyDescent="0.3">
      <c r="A5460" s="189">
        <f t="shared" si="877"/>
        <v>44058.333333320101</v>
      </c>
      <c r="B5460" s="190">
        <f t="shared" si="872"/>
        <v>44058</v>
      </c>
      <c r="C5460" s="1">
        <f t="shared" si="873"/>
        <v>8</v>
      </c>
      <c r="D5460" s="191">
        <v>4.0808398743920353</v>
      </c>
      <c r="E5460" s="192">
        <f t="shared" si="874"/>
        <v>1.4170164326846534E-4</v>
      </c>
      <c r="F5460" s="193">
        <f t="shared" si="875"/>
        <v>6.0843795304554726</v>
      </c>
      <c r="G5460" s="193">
        <f t="shared" si="876"/>
        <v>6.3093700578620364</v>
      </c>
      <c r="H5460" s="193">
        <f t="shared" si="876"/>
        <v>6.5426803715622226</v>
      </c>
      <c r="I5460" s="193">
        <f t="shared" si="876"/>
        <v>6.7846181238148597</v>
      </c>
      <c r="J5460" s="193">
        <f t="shared" si="876"/>
        <v>7.0355023433623813</v>
      </c>
      <c r="K5460" s="193">
        <f>MAX(0,(F5460-'2031 forecast'!$C$10))</f>
        <v>0.34737953045547254</v>
      </c>
      <c r="L5460" s="193">
        <f>MAX(0,(G5460-'2031 forecast'!$C$10))</f>
        <v>0.57237005786203632</v>
      </c>
      <c r="M5460" s="193">
        <f>MAX(0,(H5460-'2031 forecast'!$C$10))</f>
        <v>0.8056803715622225</v>
      </c>
      <c r="N5460" s="193">
        <f>MAX(0,(I5460-'2031 forecast'!$C$10))</f>
        <v>1.0476181238148596</v>
      </c>
      <c r="O5460" s="193">
        <f>MAX(0,(J5460-'2031 forecast'!$C$10))</f>
        <v>1.2985023433623812</v>
      </c>
      <c r="P5460" s="175">
        <f t="shared" si="878"/>
        <v>1</v>
      </c>
      <c r="Q5460" s="175" t="str">
        <f t="shared" si="879"/>
        <v/>
      </c>
    </row>
    <row r="5461" spans="1:17" s="1" customFormat="1" x14ac:dyDescent="0.3">
      <c r="A5461" s="189">
        <f t="shared" si="877"/>
        <v>44058.374999986765</v>
      </c>
      <c r="B5461" s="190">
        <f t="shared" si="872"/>
        <v>44058</v>
      </c>
      <c r="C5461" s="1">
        <f t="shared" si="873"/>
        <v>9</v>
      </c>
      <c r="D5461" s="191">
        <v>4.758470111837207</v>
      </c>
      <c r="E5461" s="192">
        <f t="shared" si="874"/>
        <v>1.6523143643112565E-4</v>
      </c>
      <c r="F5461" s="193">
        <f t="shared" si="875"/>
        <v>7.0947008547008465</v>
      </c>
      <c r="G5461" s="193">
        <f t="shared" si="876"/>
        <v>7.357051432783777</v>
      </c>
      <c r="H5461" s="193">
        <f t="shared" si="876"/>
        <v>7.629103311489529</v>
      </c>
      <c r="I5461" s="193">
        <f t="shared" si="876"/>
        <v>7.9112152292453715</v>
      </c>
      <c r="J5461" s="193">
        <f t="shared" si="876"/>
        <v>8.2037591900461724</v>
      </c>
      <c r="K5461" s="193">
        <f>MAX(0,(F5461-'2031 forecast'!$C$10))</f>
        <v>1.3577008547008464</v>
      </c>
      <c r="L5461" s="193">
        <f>MAX(0,(G5461-'2031 forecast'!$C$10))</f>
        <v>1.6200514327837769</v>
      </c>
      <c r="M5461" s="193">
        <f>MAX(0,(H5461-'2031 forecast'!$C$10))</f>
        <v>1.8921033114895289</v>
      </c>
      <c r="N5461" s="193">
        <f>MAX(0,(I5461-'2031 forecast'!$C$10))</f>
        <v>2.1742152292453714</v>
      </c>
      <c r="O5461" s="193">
        <f>MAX(0,(J5461-'2031 forecast'!$C$10))</f>
        <v>2.4667591900461723</v>
      </c>
      <c r="P5461" s="175">
        <f t="shared" si="878"/>
        <v>2</v>
      </c>
      <c r="Q5461" s="175" t="str">
        <f t="shared" si="879"/>
        <v/>
      </c>
    </row>
    <row r="5462" spans="1:17" s="1" customFormat="1" x14ac:dyDescent="0.3">
      <c r="A5462" s="189">
        <f t="shared" si="877"/>
        <v>44058.416666653429</v>
      </c>
      <c r="B5462" s="190">
        <f t="shared" si="872"/>
        <v>44058</v>
      </c>
      <c r="C5462" s="1">
        <f t="shared" si="873"/>
        <v>10</v>
      </c>
      <c r="D5462" s="191">
        <v>5.3758665503983636</v>
      </c>
      <c r="E5462" s="192">
        <f t="shared" si="874"/>
        <v>1.8666969242377168E-4</v>
      </c>
      <c r="F5462" s="193">
        <f t="shared" si="875"/>
        <v>8.0152158390132975</v>
      </c>
      <c r="G5462" s="193">
        <f t="shared" si="876"/>
        <v>8.3116055743791399</v>
      </c>
      <c r="H5462" s="193">
        <f t="shared" si="876"/>
        <v>8.6189553234232967</v>
      </c>
      <c r="I5462" s="193">
        <f t="shared" si="876"/>
        <v>8.9376703697487265</v>
      </c>
      <c r="J5462" s="193">
        <f t="shared" si="876"/>
        <v>9.2681709836914017</v>
      </c>
      <c r="K5462" s="193">
        <f>MAX(0,(F5462-'2031 forecast'!$C$10))</f>
        <v>2.2782158390132974</v>
      </c>
      <c r="L5462" s="193">
        <f>MAX(0,(G5462-'2031 forecast'!$C$10))</f>
        <v>2.5746055743791398</v>
      </c>
      <c r="M5462" s="193">
        <f>MAX(0,(H5462-'2031 forecast'!$C$10))</f>
        <v>2.8819553234232966</v>
      </c>
      <c r="N5462" s="193">
        <f>MAX(0,(I5462-'2031 forecast'!$C$10))</f>
        <v>3.2006703697487264</v>
      </c>
      <c r="O5462" s="193">
        <f>MAX(0,(J5462-'2031 forecast'!$C$10))</f>
        <v>3.5311709836914016</v>
      </c>
      <c r="P5462" s="175">
        <f t="shared" si="878"/>
        <v>3</v>
      </c>
      <c r="Q5462" s="175" t="str">
        <f t="shared" si="879"/>
        <v/>
      </c>
    </row>
    <row r="5463" spans="1:17" s="1" customFormat="1" x14ac:dyDescent="0.3">
      <c r="A5463" s="189">
        <f t="shared" si="877"/>
        <v>44058.458333320094</v>
      </c>
      <c r="B5463" s="190">
        <f t="shared" si="872"/>
        <v>44058</v>
      </c>
      <c r="C5463" s="1">
        <f t="shared" si="873"/>
        <v>11</v>
      </c>
      <c r="D5463" s="191">
        <v>5.5791556216319149</v>
      </c>
      <c r="E5463" s="192">
        <f t="shared" si="874"/>
        <v>1.9372863037256976E-4</v>
      </c>
      <c r="F5463" s="193">
        <f t="shared" si="875"/>
        <v>8.3183122362869089</v>
      </c>
      <c r="G5463" s="193">
        <f t="shared" si="876"/>
        <v>8.6259099868556621</v>
      </c>
      <c r="H5463" s="193">
        <f t="shared" si="876"/>
        <v>8.9448822054014876</v>
      </c>
      <c r="I5463" s="193">
        <f t="shared" si="876"/>
        <v>9.2756495013778792</v>
      </c>
      <c r="J5463" s="193">
        <f t="shared" si="876"/>
        <v>9.6186480376965395</v>
      </c>
      <c r="K5463" s="193">
        <f>MAX(0,(F5463-'2031 forecast'!$C$10))</f>
        <v>2.5813122362869088</v>
      </c>
      <c r="L5463" s="193">
        <f>MAX(0,(G5463-'2031 forecast'!$C$10))</f>
        <v>2.888909986855662</v>
      </c>
      <c r="M5463" s="193">
        <f>MAX(0,(H5463-'2031 forecast'!$C$10))</f>
        <v>3.2078822054014875</v>
      </c>
      <c r="N5463" s="193">
        <f>MAX(0,(I5463-'2031 forecast'!$C$10))</f>
        <v>3.5386495013778791</v>
      </c>
      <c r="O5463" s="193">
        <f>MAX(0,(J5463-'2031 forecast'!$C$10))</f>
        <v>3.8816480376965394</v>
      </c>
      <c r="P5463" s="175">
        <f t="shared" si="878"/>
        <v>4</v>
      </c>
      <c r="Q5463" s="175" t="str">
        <f t="shared" si="879"/>
        <v/>
      </c>
    </row>
    <row r="5464" spans="1:17" s="1" customFormat="1" x14ac:dyDescent="0.3">
      <c r="A5464" s="189">
        <f t="shared" si="877"/>
        <v>44058.499999986758</v>
      </c>
      <c r="B5464" s="190">
        <f t="shared" si="872"/>
        <v>44058</v>
      </c>
      <c r="C5464" s="1">
        <f t="shared" si="873"/>
        <v>12</v>
      </c>
      <c r="D5464" s="191">
        <v>5.9029122906334965</v>
      </c>
      <c r="E5464" s="192">
        <f t="shared" si="874"/>
        <v>2.0497064266139633E-4</v>
      </c>
      <c r="F5464" s="193">
        <f t="shared" si="875"/>
        <v>8.8010213134263644</v>
      </c>
      <c r="G5464" s="193">
        <f t="shared" si="876"/>
        <v>9.1264688659849362</v>
      </c>
      <c r="H5464" s="193">
        <f t="shared" si="876"/>
        <v>9.4639509433667559</v>
      </c>
      <c r="I5464" s="193">
        <f t="shared" si="876"/>
        <v>9.8139125628613453</v>
      </c>
      <c r="J5464" s="193">
        <f t="shared" si="876"/>
        <v>10.176815197778794</v>
      </c>
      <c r="K5464" s="193">
        <f>MAX(0,(F5464-'2031 forecast'!$C$10))</f>
        <v>3.0640213134263643</v>
      </c>
      <c r="L5464" s="193">
        <f>MAX(0,(G5464-'2031 forecast'!$C$10))</f>
        <v>3.3894688659849361</v>
      </c>
      <c r="M5464" s="193">
        <f>MAX(0,(H5464-'2031 forecast'!$C$10))</f>
        <v>3.7269509433667558</v>
      </c>
      <c r="N5464" s="193">
        <f>MAX(0,(I5464-'2031 forecast'!$C$10))</f>
        <v>4.0769125628613452</v>
      </c>
      <c r="O5464" s="193">
        <f>MAX(0,(J5464-'2031 forecast'!$C$10))</f>
        <v>4.4398151977787936</v>
      </c>
      <c r="P5464" s="175">
        <f t="shared" si="878"/>
        <v>5</v>
      </c>
      <c r="Q5464" s="175" t="str">
        <f t="shared" si="879"/>
        <v/>
      </c>
    </row>
    <row r="5465" spans="1:17" s="1" customFormat="1" x14ac:dyDescent="0.3">
      <c r="A5465" s="189">
        <f t="shared" si="877"/>
        <v>44058.541666653422</v>
      </c>
      <c r="B5465" s="190">
        <f t="shared" si="872"/>
        <v>44058</v>
      </c>
      <c r="C5465" s="1">
        <f t="shared" si="873"/>
        <v>13</v>
      </c>
      <c r="D5465" s="191">
        <v>6.1739643856115665</v>
      </c>
      <c r="E5465" s="192">
        <f t="shared" si="874"/>
        <v>2.143825599264605E-4</v>
      </c>
      <c r="F5465" s="193">
        <f t="shared" si="875"/>
        <v>9.2051498431245165</v>
      </c>
      <c r="G5465" s="193">
        <f t="shared" ref="G5465:J5484" si="880">$E5465*G$2</f>
        <v>9.5455414159536343</v>
      </c>
      <c r="H5465" s="193">
        <f t="shared" si="880"/>
        <v>9.8985201193376806</v>
      </c>
      <c r="I5465" s="193">
        <f t="shared" si="880"/>
        <v>10.264551405033552</v>
      </c>
      <c r="J5465" s="193">
        <f t="shared" si="880"/>
        <v>10.644117936452313</v>
      </c>
      <c r="K5465" s="193">
        <f>MAX(0,(F5465-'2031 forecast'!$C$10))</f>
        <v>3.4681498431245164</v>
      </c>
      <c r="L5465" s="193">
        <f>MAX(0,(G5465-'2031 forecast'!$C$10))</f>
        <v>3.8085414159536342</v>
      </c>
      <c r="M5465" s="193">
        <f>MAX(0,(H5465-'2031 forecast'!$C$10))</f>
        <v>4.1615201193376805</v>
      </c>
      <c r="N5465" s="193">
        <f>MAX(0,(I5465-'2031 forecast'!$C$10))</f>
        <v>4.5275514050335524</v>
      </c>
      <c r="O5465" s="193">
        <f>MAX(0,(J5465-'2031 forecast'!$C$10))</f>
        <v>4.9071179364523125</v>
      </c>
      <c r="P5465" s="175">
        <f t="shared" si="878"/>
        <v>6</v>
      </c>
      <c r="Q5465" s="175" t="str">
        <f t="shared" si="879"/>
        <v/>
      </c>
    </row>
    <row r="5466" spans="1:17" s="1" customFormat="1" x14ac:dyDescent="0.3">
      <c r="A5466" s="189">
        <f t="shared" si="877"/>
        <v>44058.583333320086</v>
      </c>
      <c r="B5466" s="190">
        <f t="shared" si="872"/>
        <v>44058</v>
      </c>
      <c r="C5466" s="1">
        <f t="shared" si="873"/>
        <v>14</v>
      </c>
      <c r="D5466" s="191">
        <v>6.392311906566122</v>
      </c>
      <c r="E5466" s="192">
        <f t="shared" si="874"/>
        <v>2.2196438216776215E-4</v>
      </c>
      <c r="F5466" s="193">
        <f t="shared" si="875"/>
        <v>9.5306978253813597</v>
      </c>
      <c r="G5466" s="193">
        <f t="shared" si="880"/>
        <v>9.8831276367617509</v>
      </c>
      <c r="H5466" s="193">
        <f t="shared" si="880"/>
        <v>10.248589733314256</v>
      </c>
      <c r="I5466" s="193">
        <f t="shared" si="880"/>
        <v>10.627566027894495</v>
      </c>
      <c r="J5466" s="193">
        <f t="shared" si="880"/>
        <v>11.020556253717089</v>
      </c>
      <c r="K5466" s="193">
        <f>MAX(0,(F5466-'2031 forecast'!$C$10))</f>
        <v>3.7936978253813596</v>
      </c>
      <c r="L5466" s="193">
        <f>MAX(0,(G5466-'2031 forecast'!$C$10))</f>
        <v>4.1461276367617508</v>
      </c>
      <c r="M5466" s="193">
        <f>MAX(0,(H5466-'2031 forecast'!$C$10))</f>
        <v>4.5115897333142563</v>
      </c>
      <c r="N5466" s="193">
        <f>MAX(0,(I5466-'2031 forecast'!$C$10))</f>
        <v>4.8905660278944953</v>
      </c>
      <c r="O5466" s="193">
        <f>MAX(0,(J5466-'2031 forecast'!$C$10))</f>
        <v>5.283556253717089</v>
      </c>
      <c r="P5466" s="175">
        <f t="shared" si="878"/>
        <v>7</v>
      </c>
      <c r="Q5466" s="175" t="str">
        <f t="shared" si="879"/>
        <v/>
      </c>
    </row>
    <row r="5467" spans="1:17" s="1" customFormat="1" x14ac:dyDescent="0.3">
      <c r="A5467" s="189">
        <f t="shared" si="877"/>
        <v>44058.62499998675</v>
      </c>
      <c r="B5467" s="190">
        <f t="shared" si="872"/>
        <v>44058</v>
      </c>
      <c r="C5467" s="1">
        <f t="shared" si="873"/>
        <v>15</v>
      </c>
      <c r="D5467" s="191">
        <v>6.6106594275206767</v>
      </c>
      <c r="E5467" s="192">
        <f t="shared" si="874"/>
        <v>2.2954620440906377E-4</v>
      </c>
      <c r="F5467" s="193">
        <f t="shared" si="875"/>
        <v>9.8562458076382011</v>
      </c>
      <c r="G5467" s="193">
        <f t="shared" si="880"/>
        <v>10.220713857569866</v>
      </c>
      <c r="H5467" s="193">
        <f t="shared" si="880"/>
        <v>10.598659347290832</v>
      </c>
      <c r="I5467" s="193">
        <f t="shared" si="880"/>
        <v>10.990580650755437</v>
      </c>
      <c r="J5467" s="193">
        <f t="shared" si="880"/>
        <v>11.396994570981864</v>
      </c>
      <c r="K5467" s="193">
        <f>MAX(0,(F5467-'2031 forecast'!$C$10))</f>
        <v>4.119245807638201</v>
      </c>
      <c r="L5467" s="193">
        <f>MAX(0,(G5467-'2031 forecast'!$C$10))</f>
        <v>4.4837138575698656</v>
      </c>
      <c r="M5467" s="193">
        <f>MAX(0,(H5467-'2031 forecast'!$C$10))</f>
        <v>4.861659347290832</v>
      </c>
      <c r="N5467" s="193">
        <f>MAX(0,(I5467-'2031 forecast'!$C$10))</f>
        <v>5.2535806507554366</v>
      </c>
      <c r="O5467" s="193">
        <f>MAX(0,(J5467-'2031 forecast'!$C$10))</f>
        <v>5.6599945709818638</v>
      </c>
      <c r="P5467" s="175">
        <f t="shared" si="878"/>
        <v>8</v>
      </c>
      <c r="Q5467" s="175" t="str">
        <f t="shared" si="879"/>
        <v/>
      </c>
    </row>
    <row r="5468" spans="1:17" s="1" customFormat="1" x14ac:dyDescent="0.3">
      <c r="A5468" s="189">
        <f t="shared" si="877"/>
        <v>44058.666666653415</v>
      </c>
      <c r="B5468" s="190">
        <f t="shared" si="872"/>
        <v>44058</v>
      </c>
      <c r="C5468" s="1">
        <f t="shared" si="873"/>
        <v>16</v>
      </c>
      <c r="D5468" s="191">
        <v>6.8214777236147306</v>
      </c>
      <c r="E5468" s="192">
        <f t="shared" si="874"/>
        <v>2.3686658450411367E-4</v>
      </c>
      <c r="F5468" s="193">
        <f t="shared" si="875"/>
        <v>10.170567997403429</v>
      </c>
      <c r="G5468" s="193">
        <f t="shared" si="880"/>
        <v>10.546659174212186</v>
      </c>
      <c r="H5468" s="193">
        <f t="shared" si="880"/>
        <v>10.936657595268217</v>
      </c>
      <c r="I5468" s="193">
        <f t="shared" si="880"/>
        <v>11.341077528000486</v>
      </c>
      <c r="J5468" s="193">
        <f t="shared" si="880"/>
        <v>11.760452256616823</v>
      </c>
      <c r="K5468" s="193">
        <f>MAX(0,(F5468-'2031 forecast'!$C$10))</f>
        <v>4.4335679974034292</v>
      </c>
      <c r="L5468" s="193">
        <f>MAX(0,(G5468-'2031 forecast'!$C$10))</f>
        <v>4.8096591742121859</v>
      </c>
      <c r="M5468" s="193">
        <f>MAX(0,(H5468-'2031 forecast'!$C$10))</f>
        <v>5.1996575952682171</v>
      </c>
      <c r="N5468" s="193">
        <f>MAX(0,(I5468-'2031 forecast'!$C$10))</f>
        <v>5.6040775280004862</v>
      </c>
      <c r="O5468" s="193">
        <f>MAX(0,(J5468-'2031 forecast'!$C$10))</f>
        <v>6.0234522566168227</v>
      </c>
      <c r="P5468" s="175">
        <f t="shared" si="878"/>
        <v>9</v>
      </c>
      <c r="Q5468" s="175" t="str">
        <f t="shared" si="879"/>
        <v/>
      </c>
    </row>
    <row r="5469" spans="1:17" s="1" customFormat="1" x14ac:dyDescent="0.3">
      <c r="A5469" s="189">
        <f t="shared" si="877"/>
        <v>44058.708333320079</v>
      </c>
      <c r="B5469" s="190">
        <f t="shared" si="872"/>
        <v>44058</v>
      </c>
      <c r="C5469" s="1">
        <f t="shared" si="873"/>
        <v>17</v>
      </c>
      <c r="D5469" s="191">
        <v>6.9118284219407533</v>
      </c>
      <c r="E5469" s="192">
        <f t="shared" si="874"/>
        <v>2.4000389025913505E-4</v>
      </c>
      <c r="F5469" s="193">
        <f t="shared" si="875"/>
        <v>10.305277507302812</v>
      </c>
      <c r="G5469" s="193">
        <f t="shared" si="880"/>
        <v>10.686350024201753</v>
      </c>
      <c r="H5469" s="193">
        <f t="shared" si="880"/>
        <v>11.081513987258525</v>
      </c>
      <c r="I5469" s="193">
        <f t="shared" si="880"/>
        <v>11.491290475391221</v>
      </c>
      <c r="J5469" s="193">
        <f t="shared" si="880"/>
        <v>11.916219836174662</v>
      </c>
      <c r="K5469" s="193">
        <f>MAX(0,(F5469-'2031 forecast'!$C$10))</f>
        <v>4.5682775073028115</v>
      </c>
      <c r="L5469" s="193">
        <f>MAX(0,(G5469-'2031 forecast'!$C$10))</f>
        <v>4.9493500242017525</v>
      </c>
      <c r="M5469" s="193">
        <f>MAX(0,(H5469-'2031 forecast'!$C$10))</f>
        <v>5.3445139872585248</v>
      </c>
      <c r="N5469" s="193">
        <f>MAX(0,(I5469-'2031 forecast'!$C$10))</f>
        <v>5.7542904753912207</v>
      </c>
      <c r="O5469" s="193">
        <f>MAX(0,(J5469-'2031 forecast'!$C$10))</f>
        <v>6.1792198361746618</v>
      </c>
      <c r="P5469" s="175">
        <f t="shared" si="878"/>
        <v>10</v>
      </c>
      <c r="Q5469" s="175" t="str">
        <f t="shared" si="879"/>
        <v/>
      </c>
    </row>
    <row r="5470" spans="1:17" s="1" customFormat="1" x14ac:dyDescent="0.3">
      <c r="A5470" s="189">
        <f t="shared" si="877"/>
        <v>44058.749999986743</v>
      </c>
      <c r="B5470" s="190">
        <f t="shared" si="872"/>
        <v>44058</v>
      </c>
      <c r="C5470" s="1">
        <f t="shared" si="873"/>
        <v>18</v>
      </c>
      <c r="D5470" s="191">
        <v>6.7537146998702138</v>
      </c>
      <c r="E5470" s="192">
        <f t="shared" si="874"/>
        <v>2.3451360518784767E-4</v>
      </c>
      <c r="F5470" s="193">
        <f t="shared" si="875"/>
        <v>10.069535864978892</v>
      </c>
      <c r="G5470" s="193">
        <f t="shared" si="880"/>
        <v>10.441891036720014</v>
      </c>
      <c r="H5470" s="193">
        <f t="shared" si="880"/>
        <v>10.828015301275489</v>
      </c>
      <c r="I5470" s="193">
        <f t="shared" si="880"/>
        <v>11.228417817457435</v>
      </c>
      <c r="J5470" s="193">
        <f t="shared" si="880"/>
        <v>11.643626571948445</v>
      </c>
      <c r="K5470" s="193">
        <f>MAX(0,(F5470-'2031 forecast'!$C$10))</f>
        <v>4.3325358649788921</v>
      </c>
      <c r="L5470" s="193">
        <f>MAX(0,(G5470-'2031 forecast'!$C$10))</f>
        <v>4.7048910367200136</v>
      </c>
      <c r="M5470" s="193">
        <f>MAX(0,(H5470-'2031 forecast'!$C$10))</f>
        <v>5.0910153012754886</v>
      </c>
      <c r="N5470" s="193">
        <f>MAX(0,(I5470-'2031 forecast'!$C$10))</f>
        <v>5.4914178174574353</v>
      </c>
      <c r="O5470" s="193">
        <f>MAX(0,(J5470-'2031 forecast'!$C$10))</f>
        <v>5.9066265719484452</v>
      </c>
      <c r="P5470" s="175">
        <f t="shared" si="878"/>
        <v>11</v>
      </c>
      <c r="Q5470" s="175" t="str">
        <f t="shared" si="879"/>
        <v/>
      </c>
    </row>
    <row r="5471" spans="1:17" s="1" customFormat="1" x14ac:dyDescent="0.3">
      <c r="A5471" s="189">
        <f t="shared" si="877"/>
        <v>44058.791666653407</v>
      </c>
      <c r="B5471" s="190">
        <f t="shared" si="872"/>
        <v>44058</v>
      </c>
      <c r="C5471" s="1">
        <f t="shared" si="873"/>
        <v>19</v>
      </c>
      <c r="D5471" s="191">
        <v>6.5127795043341523</v>
      </c>
      <c r="E5471" s="192">
        <f t="shared" si="874"/>
        <v>2.2614745650779064E-4</v>
      </c>
      <c r="F5471" s="193">
        <f t="shared" si="875"/>
        <v>9.7103105052472021</v>
      </c>
      <c r="G5471" s="193">
        <f t="shared" si="880"/>
        <v>10.069382103414505</v>
      </c>
      <c r="H5471" s="193">
        <f t="shared" si="880"/>
        <v>10.441731589301334</v>
      </c>
      <c r="I5471" s="193">
        <f t="shared" si="880"/>
        <v>10.827849957748807</v>
      </c>
      <c r="J5471" s="193">
        <f t="shared" si="880"/>
        <v>11.228246359794207</v>
      </c>
      <c r="K5471" s="193">
        <f>MAX(0,(F5471-'2031 forecast'!$C$10))</f>
        <v>3.973310505247202</v>
      </c>
      <c r="L5471" s="193">
        <f>MAX(0,(G5471-'2031 forecast'!$C$10))</f>
        <v>4.3323821034145045</v>
      </c>
      <c r="M5471" s="193">
        <f>MAX(0,(H5471-'2031 forecast'!$C$10))</f>
        <v>4.7047315893013337</v>
      </c>
      <c r="N5471" s="193">
        <f>MAX(0,(I5471-'2031 forecast'!$C$10))</f>
        <v>5.0908499577488069</v>
      </c>
      <c r="O5471" s="193">
        <f>MAX(0,(J5471-'2031 forecast'!$C$10))</f>
        <v>5.4912463597942072</v>
      </c>
      <c r="P5471" s="175">
        <f t="shared" si="878"/>
        <v>12</v>
      </c>
      <c r="Q5471" s="175" t="str">
        <f t="shared" si="879"/>
        <v/>
      </c>
    </row>
    <row r="5472" spans="1:17" s="1" customFormat="1" x14ac:dyDescent="0.3">
      <c r="A5472" s="189">
        <f t="shared" si="877"/>
        <v>44058.833333320072</v>
      </c>
      <c r="B5472" s="190">
        <f t="shared" si="872"/>
        <v>44058</v>
      </c>
      <c r="C5472" s="1">
        <f t="shared" si="873"/>
        <v>20</v>
      </c>
      <c r="D5472" s="191">
        <v>6.121259811588053</v>
      </c>
      <c r="E5472" s="192">
        <f t="shared" si="874"/>
        <v>2.1255246490269804E-4</v>
      </c>
      <c r="F5472" s="193">
        <f t="shared" si="875"/>
        <v>9.1265692956832094</v>
      </c>
      <c r="G5472" s="193">
        <f t="shared" si="880"/>
        <v>9.4640550867930546</v>
      </c>
      <c r="H5472" s="193">
        <f t="shared" si="880"/>
        <v>9.8140205573433352</v>
      </c>
      <c r="I5472" s="193">
        <f t="shared" si="880"/>
        <v>10.17692718572229</v>
      </c>
      <c r="J5472" s="193">
        <f t="shared" si="880"/>
        <v>10.553253515043574</v>
      </c>
      <c r="K5472" s="193">
        <f>MAX(0,(F5472-'2031 forecast'!$C$10))</f>
        <v>3.3895692956832093</v>
      </c>
      <c r="L5472" s="193">
        <f>MAX(0,(G5472-'2031 forecast'!$C$10))</f>
        <v>3.7270550867930545</v>
      </c>
      <c r="M5472" s="193">
        <f>MAX(0,(H5472-'2031 forecast'!$C$10))</f>
        <v>4.0770205573433351</v>
      </c>
      <c r="N5472" s="193">
        <f>MAX(0,(I5472-'2031 forecast'!$C$10))</f>
        <v>4.4399271857222899</v>
      </c>
      <c r="O5472" s="193">
        <f>MAX(0,(J5472-'2031 forecast'!$C$10))</f>
        <v>4.8162535150435737</v>
      </c>
      <c r="P5472" s="175">
        <f t="shared" si="878"/>
        <v>13</v>
      </c>
      <c r="Q5472" s="175" t="str">
        <f t="shared" si="879"/>
        <v/>
      </c>
    </row>
    <row r="5473" spans="1:17" s="1" customFormat="1" x14ac:dyDescent="0.3">
      <c r="A5473" s="189">
        <f t="shared" si="877"/>
        <v>44058.874999986736</v>
      </c>
      <c r="B5473" s="190">
        <f t="shared" si="872"/>
        <v>44058</v>
      </c>
      <c r="C5473" s="1">
        <f t="shared" si="873"/>
        <v>21</v>
      </c>
      <c r="D5473" s="191">
        <v>6.0083214386805235</v>
      </c>
      <c r="E5473" s="192">
        <f t="shared" si="874"/>
        <v>2.0863083270892128E-4</v>
      </c>
      <c r="F5473" s="193">
        <f t="shared" si="875"/>
        <v>8.9581824083089785</v>
      </c>
      <c r="G5473" s="193">
        <f t="shared" si="880"/>
        <v>9.2894415243060973</v>
      </c>
      <c r="H5473" s="193">
        <f t="shared" si="880"/>
        <v>9.6329500673554485</v>
      </c>
      <c r="I5473" s="193">
        <f t="shared" si="880"/>
        <v>9.9891610014838701</v>
      </c>
      <c r="J5473" s="193">
        <f t="shared" si="880"/>
        <v>10.358544040596273</v>
      </c>
      <c r="K5473" s="193">
        <f>MAX(0,(F5473-'2031 forecast'!$C$10))</f>
        <v>3.2211824083089784</v>
      </c>
      <c r="L5473" s="193">
        <f>MAX(0,(G5473-'2031 forecast'!$C$10))</f>
        <v>3.5524415243060972</v>
      </c>
      <c r="M5473" s="193">
        <f>MAX(0,(H5473-'2031 forecast'!$C$10))</f>
        <v>3.8959500673554484</v>
      </c>
      <c r="N5473" s="193">
        <f>MAX(0,(I5473-'2031 forecast'!$C$10))</f>
        <v>4.25216100148387</v>
      </c>
      <c r="O5473" s="193">
        <f>MAX(0,(J5473-'2031 forecast'!$C$10))</f>
        <v>4.6215440405962731</v>
      </c>
      <c r="P5473" s="175">
        <f t="shared" si="878"/>
        <v>14</v>
      </c>
      <c r="Q5473" s="175" t="str">
        <f t="shared" si="879"/>
        <v/>
      </c>
    </row>
    <row r="5474" spans="1:17" s="1" customFormat="1" x14ac:dyDescent="0.3">
      <c r="A5474" s="189">
        <f t="shared" si="877"/>
        <v>44058.9166666534</v>
      </c>
      <c r="B5474" s="190">
        <f t="shared" si="872"/>
        <v>44058</v>
      </c>
      <c r="C5474" s="1">
        <f t="shared" si="873"/>
        <v>22</v>
      </c>
      <c r="D5474" s="191">
        <v>5.5189218227479007</v>
      </c>
      <c r="E5474" s="192">
        <f t="shared" si="874"/>
        <v>1.9163709320255557E-4</v>
      </c>
      <c r="F5474" s="193">
        <f t="shared" si="875"/>
        <v>8.2285058963539903</v>
      </c>
      <c r="G5474" s="193">
        <f t="shared" si="880"/>
        <v>8.5327827535292862</v>
      </c>
      <c r="H5474" s="193">
        <f t="shared" si="880"/>
        <v>8.8483112774079533</v>
      </c>
      <c r="I5474" s="193">
        <f t="shared" si="880"/>
        <v>9.1755075364507253</v>
      </c>
      <c r="J5474" s="193">
        <f t="shared" si="880"/>
        <v>9.5148029846579831</v>
      </c>
      <c r="K5474" s="193">
        <f>MAX(0,(F5474-'2031 forecast'!$C$10))</f>
        <v>2.4915058963539902</v>
      </c>
      <c r="L5474" s="193">
        <f>MAX(0,(G5474-'2031 forecast'!$C$10))</f>
        <v>2.7957827535292861</v>
      </c>
      <c r="M5474" s="193">
        <f>MAX(0,(H5474-'2031 forecast'!$C$10))</f>
        <v>3.1113112774079532</v>
      </c>
      <c r="N5474" s="193">
        <f>MAX(0,(I5474-'2031 forecast'!$C$10))</f>
        <v>3.4385075364507252</v>
      </c>
      <c r="O5474" s="193">
        <f>MAX(0,(J5474-'2031 forecast'!$C$10))</f>
        <v>3.777802984657983</v>
      </c>
      <c r="P5474" s="175">
        <f t="shared" si="878"/>
        <v>15</v>
      </c>
      <c r="Q5474" s="175" t="str">
        <f t="shared" si="879"/>
        <v/>
      </c>
    </row>
    <row r="5475" spans="1:17" s="1" customFormat="1" x14ac:dyDescent="0.3">
      <c r="A5475" s="189">
        <f t="shared" si="877"/>
        <v>44058.958333320064</v>
      </c>
      <c r="B5475" s="190">
        <f t="shared" si="872"/>
        <v>44058</v>
      </c>
      <c r="C5475" s="1">
        <f t="shared" si="873"/>
        <v>23</v>
      </c>
      <c r="D5475" s="191">
        <v>4.9843468576522643</v>
      </c>
      <c r="E5475" s="192">
        <f t="shared" si="874"/>
        <v>1.7307470081867908E-4</v>
      </c>
      <c r="F5475" s="193">
        <f t="shared" si="875"/>
        <v>7.4314746294493048</v>
      </c>
      <c r="G5475" s="193">
        <f t="shared" si="880"/>
        <v>7.70627855775769</v>
      </c>
      <c r="H5475" s="193">
        <f t="shared" si="880"/>
        <v>7.9912442914652981</v>
      </c>
      <c r="I5475" s="193">
        <f t="shared" si="880"/>
        <v>8.2867475977222096</v>
      </c>
      <c r="J5475" s="193">
        <f t="shared" si="880"/>
        <v>8.5931781389407682</v>
      </c>
      <c r="K5475" s="193">
        <f>MAX(0,(F5475-'2031 forecast'!$C$10))</f>
        <v>1.6944746294493047</v>
      </c>
      <c r="L5475" s="193">
        <f>MAX(0,(G5475-'2031 forecast'!$C$10))</f>
        <v>1.9692785577576899</v>
      </c>
      <c r="M5475" s="193">
        <f>MAX(0,(H5475-'2031 forecast'!$C$10))</f>
        <v>2.254244291465298</v>
      </c>
      <c r="N5475" s="193">
        <f>MAX(0,(I5475-'2031 forecast'!$C$10))</f>
        <v>2.5497475977222095</v>
      </c>
      <c r="O5475" s="193">
        <f>MAX(0,(J5475-'2031 forecast'!$C$10))</f>
        <v>2.8561781389407681</v>
      </c>
      <c r="P5475" s="175">
        <f t="shared" si="878"/>
        <v>16</v>
      </c>
      <c r="Q5475" s="175" t="str">
        <f t="shared" si="879"/>
        <v/>
      </c>
    </row>
    <row r="5476" spans="1:17" s="1" customFormat="1" x14ac:dyDescent="0.3">
      <c r="A5476" s="189">
        <f t="shared" si="877"/>
        <v>44058.999999986729</v>
      </c>
      <c r="B5476" s="190">
        <f t="shared" si="872"/>
        <v>44058</v>
      </c>
      <c r="C5476" s="1">
        <f t="shared" si="873"/>
        <v>0</v>
      </c>
      <c r="D5476" s="191">
        <v>4.2615412710440808</v>
      </c>
      <c r="E5476" s="192">
        <f t="shared" si="874"/>
        <v>1.4797625477850807E-4</v>
      </c>
      <c r="F5476" s="193">
        <f t="shared" si="875"/>
        <v>6.353798550254238</v>
      </c>
      <c r="G5476" s="193">
        <f t="shared" si="880"/>
        <v>6.5887517578411661</v>
      </c>
      <c r="H5476" s="193">
        <f t="shared" si="880"/>
        <v>6.832393155542837</v>
      </c>
      <c r="I5476" s="193">
        <f t="shared" si="880"/>
        <v>7.0850440185963288</v>
      </c>
      <c r="J5476" s="193">
        <f t="shared" si="880"/>
        <v>7.3470375024780576</v>
      </c>
      <c r="K5476" s="193">
        <f>MAX(0,(F5476-'2031 forecast'!$C$10))</f>
        <v>0.61679855025423791</v>
      </c>
      <c r="L5476" s="193">
        <f>MAX(0,(G5476-'2031 forecast'!$C$10))</f>
        <v>0.85175175784116597</v>
      </c>
      <c r="M5476" s="193">
        <f>MAX(0,(H5476-'2031 forecast'!$C$10))</f>
        <v>1.0953931555428369</v>
      </c>
      <c r="N5476" s="193">
        <f>MAX(0,(I5476-'2031 forecast'!$C$10))</f>
        <v>1.3480440185963287</v>
      </c>
      <c r="O5476" s="193">
        <f>MAX(0,(J5476-'2031 forecast'!$C$10))</f>
        <v>1.6100375024780575</v>
      </c>
      <c r="P5476" s="175">
        <f t="shared" si="878"/>
        <v>17</v>
      </c>
      <c r="Q5476" s="175" t="str">
        <f t="shared" si="879"/>
        <v/>
      </c>
    </row>
    <row r="5477" spans="1:17" s="1" customFormat="1" x14ac:dyDescent="0.3">
      <c r="A5477" s="189">
        <f t="shared" si="877"/>
        <v>44059.041666653393</v>
      </c>
      <c r="B5477" s="190">
        <f t="shared" si="872"/>
        <v>44059</v>
      </c>
      <c r="C5477" s="1">
        <f t="shared" si="873"/>
        <v>1</v>
      </c>
      <c r="D5477" s="191">
        <v>4.276599720765085</v>
      </c>
      <c r="E5477" s="192">
        <f t="shared" si="874"/>
        <v>1.4849913907101167E-4</v>
      </c>
      <c r="F5477" s="193">
        <f t="shared" si="875"/>
        <v>6.3762501352374699</v>
      </c>
      <c r="G5477" s="193">
        <f t="shared" si="880"/>
        <v>6.6120335661727623</v>
      </c>
      <c r="H5477" s="193">
        <f t="shared" si="880"/>
        <v>6.8565358875412228</v>
      </c>
      <c r="I5477" s="193">
        <f t="shared" si="880"/>
        <v>7.1100795098281191</v>
      </c>
      <c r="J5477" s="193">
        <f t="shared" si="880"/>
        <v>7.372998765737699</v>
      </c>
      <c r="K5477" s="193">
        <f>MAX(0,(F5477-'2031 forecast'!$C$10))</f>
        <v>0.63925013523746976</v>
      </c>
      <c r="L5477" s="193">
        <f>MAX(0,(G5477-'2031 forecast'!$C$10))</f>
        <v>0.87503356617276218</v>
      </c>
      <c r="M5477" s="193">
        <f>MAX(0,(H5477-'2031 forecast'!$C$10))</f>
        <v>1.1195358875412227</v>
      </c>
      <c r="N5477" s="193">
        <f>MAX(0,(I5477-'2031 forecast'!$C$10))</f>
        <v>1.373079509828119</v>
      </c>
      <c r="O5477" s="193">
        <f>MAX(0,(J5477-'2031 forecast'!$C$10))</f>
        <v>1.6359987657376989</v>
      </c>
      <c r="P5477" s="175">
        <f t="shared" si="878"/>
        <v>18</v>
      </c>
      <c r="Q5477" s="175" t="str">
        <f t="shared" si="879"/>
        <v/>
      </c>
    </row>
    <row r="5478" spans="1:17" s="1" customFormat="1" x14ac:dyDescent="0.3">
      <c r="A5478" s="189">
        <f t="shared" si="877"/>
        <v>44059.083333320057</v>
      </c>
      <c r="B5478" s="190">
        <f t="shared" si="872"/>
        <v>44059</v>
      </c>
      <c r="C5478" s="1">
        <f t="shared" si="873"/>
        <v>2</v>
      </c>
      <c r="D5478" s="191">
        <v>4.1410736732760505</v>
      </c>
      <c r="E5478" s="192">
        <f t="shared" si="874"/>
        <v>1.4379318043847958E-4</v>
      </c>
      <c r="F5478" s="193">
        <f t="shared" si="875"/>
        <v>6.1741858703883947</v>
      </c>
      <c r="G5478" s="193">
        <f t="shared" si="880"/>
        <v>6.4024972911884124</v>
      </c>
      <c r="H5478" s="193">
        <f t="shared" si="880"/>
        <v>6.6392512995557604</v>
      </c>
      <c r="I5478" s="193">
        <f t="shared" si="880"/>
        <v>6.8847600887420164</v>
      </c>
      <c r="J5478" s="193">
        <f t="shared" si="880"/>
        <v>7.1393473964009404</v>
      </c>
      <c r="K5478" s="193">
        <f>MAX(0,(F5478-'2031 forecast'!$C$10))</f>
        <v>0.43718587038839463</v>
      </c>
      <c r="L5478" s="193">
        <f>MAX(0,(G5478-'2031 forecast'!$C$10))</f>
        <v>0.66549729118841228</v>
      </c>
      <c r="M5478" s="193">
        <f>MAX(0,(H5478-'2031 forecast'!$C$10))</f>
        <v>0.90225129955576033</v>
      </c>
      <c r="N5478" s="193">
        <f>MAX(0,(I5478-'2031 forecast'!$C$10))</f>
        <v>1.1477600887420163</v>
      </c>
      <c r="O5478" s="193">
        <f>MAX(0,(J5478-'2031 forecast'!$C$10))</f>
        <v>1.4023473964009403</v>
      </c>
      <c r="P5478" s="175">
        <f t="shared" si="878"/>
        <v>19</v>
      </c>
      <c r="Q5478" s="175" t="str">
        <f t="shared" si="879"/>
        <v/>
      </c>
    </row>
    <row r="5479" spans="1:17" s="1" customFormat="1" x14ac:dyDescent="0.3">
      <c r="A5479" s="189">
        <f t="shared" si="877"/>
        <v>44059.124999986721</v>
      </c>
      <c r="B5479" s="190">
        <f t="shared" si="872"/>
        <v>44059</v>
      </c>
      <c r="C5479" s="1">
        <f t="shared" si="873"/>
        <v>3</v>
      </c>
      <c r="D5479" s="191">
        <v>3.9377846020424991</v>
      </c>
      <c r="E5479" s="192">
        <f t="shared" si="874"/>
        <v>1.3673424248968153E-4</v>
      </c>
      <c r="F5479" s="193">
        <f t="shared" si="875"/>
        <v>5.8710894731147834</v>
      </c>
      <c r="G5479" s="193">
        <f t="shared" si="880"/>
        <v>6.088192878711892</v>
      </c>
      <c r="H5479" s="193">
        <f t="shared" si="880"/>
        <v>6.3133244175775705</v>
      </c>
      <c r="I5479" s="193">
        <f t="shared" si="880"/>
        <v>6.5467809571128637</v>
      </c>
      <c r="J5479" s="193">
        <f t="shared" si="880"/>
        <v>6.7888703423958043</v>
      </c>
      <c r="K5479" s="193">
        <f>MAX(0,(F5479-'2031 forecast'!$C$10))</f>
        <v>0.13408947311478325</v>
      </c>
      <c r="L5479" s="193">
        <f>MAX(0,(G5479-'2031 forecast'!$C$10))</f>
        <v>0.35119287871189186</v>
      </c>
      <c r="M5479" s="193">
        <f>MAX(0,(H5479-'2031 forecast'!$C$10))</f>
        <v>0.57632441757757036</v>
      </c>
      <c r="N5479" s="193">
        <f>MAX(0,(I5479-'2031 forecast'!$C$10))</f>
        <v>0.80978095711286358</v>
      </c>
      <c r="O5479" s="193">
        <f>MAX(0,(J5479-'2031 forecast'!$C$10))</f>
        <v>1.0518703423958042</v>
      </c>
      <c r="P5479" s="175">
        <f t="shared" si="878"/>
        <v>20</v>
      </c>
      <c r="Q5479" s="175">
        <f t="shared" si="879"/>
        <v>20</v>
      </c>
    </row>
    <row r="5480" spans="1:17" s="1" customFormat="1" x14ac:dyDescent="0.3">
      <c r="A5480" s="189">
        <f t="shared" si="877"/>
        <v>44059.166666653386</v>
      </c>
      <c r="B5480" s="190">
        <f t="shared" si="872"/>
        <v>44059</v>
      </c>
      <c r="C5480" s="1">
        <f t="shared" si="873"/>
        <v>4</v>
      </c>
      <c r="D5480" s="191">
        <v>3.7194370810879436</v>
      </c>
      <c r="E5480" s="192">
        <f t="shared" si="874"/>
        <v>1.2915242024837985E-4</v>
      </c>
      <c r="F5480" s="193">
        <f t="shared" si="875"/>
        <v>5.5455414908579401</v>
      </c>
      <c r="G5480" s="193">
        <f t="shared" si="880"/>
        <v>5.7506066579037745</v>
      </c>
      <c r="H5480" s="193">
        <f t="shared" si="880"/>
        <v>5.9632548036009929</v>
      </c>
      <c r="I5480" s="193">
        <f t="shared" si="880"/>
        <v>6.1837663342519198</v>
      </c>
      <c r="J5480" s="193">
        <f t="shared" si="880"/>
        <v>6.4124320251310261</v>
      </c>
      <c r="K5480" s="193">
        <f>MAX(0,(F5480-'2031 forecast'!$C$10))</f>
        <v>0</v>
      </c>
      <c r="L5480" s="193">
        <f>MAX(0,(G5480-'2031 forecast'!$C$10))</f>
        <v>1.3606657903774355E-2</v>
      </c>
      <c r="M5480" s="193">
        <f>MAX(0,(H5480-'2031 forecast'!$C$10))</f>
        <v>0.22625480360099282</v>
      </c>
      <c r="N5480" s="193">
        <f>MAX(0,(I5480-'2031 forecast'!$C$10))</f>
        <v>0.44676633425191969</v>
      </c>
      <c r="O5480" s="193">
        <f>MAX(0,(J5480-'2031 forecast'!$C$10))</f>
        <v>0.67543202513102596</v>
      </c>
      <c r="P5480" s="175" t="str">
        <f t="shared" si="878"/>
        <v/>
      </c>
      <c r="Q5480" s="175" t="str">
        <f t="shared" si="879"/>
        <v/>
      </c>
    </row>
    <row r="5481" spans="1:17" s="1" customFormat="1" x14ac:dyDescent="0.3">
      <c r="A5481" s="189">
        <f t="shared" si="877"/>
        <v>44059.20833332005</v>
      </c>
      <c r="B5481" s="190">
        <f t="shared" si="872"/>
        <v>44059</v>
      </c>
      <c r="C5481" s="1">
        <f t="shared" si="873"/>
        <v>5</v>
      </c>
      <c r="D5481" s="191">
        <v>3.6667325070644305</v>
      </c>
      <c r="E5481" s="192">
        <f t="shared" si="874"/>
        <v>1.2732232522461739E-4</v>
      </c>
      <c r="F5481" s="193">
        <f t="shared" si="875"/>
        <v>5.4669609434166331</v>
      </c>
      <c r="G5481" s="193">
        <f t="shared" si="880"/>
        <v>5.6691203287431948</v>
      </c>
      <c r="H5481" s="193">
        <f t="shared" si="880"/>
        <v>5.8787552416066466</v>
      </c>
      <c r="I5481" s="193">
        <f t="shared" si="880"/>
        <v>6.0961421149406583</v>
      </c>
      <c r="J5481" s="193">
        <f t="shared" si="880"/>
        <v>6.3215676037222872</v>
      </c>
      <c r="K5481" s="193">
        <f>MAX(0,(F5481-'2031 forecast'!$C$10))</f>
        <v>0</v>
      </c>
      <c r="L5481" s="193">
        <f>MAX(0,(G5481-'2031 forecast'!$C$10))</f>
        <v>0</v>
      </c>
      <c r="M5481" s="193">
        <f>MAX(0,(H5481-'2031 forecast'!$C$10))</f>
        <v>0.14175524160664654</v>
      </c>
      <c r="N5481" s="193">
        <f>MAX(0,(I5481-'2031 forecast'!$C$10))</f>
        <v>0.35914211494065817</v>
      </c>
      <c r="O5481" s="193">
        <f>MAX(0,(J5481-'2031 forecast'!$C$10))</f>
        <v>0.58456760372228711</v>
      </c>
      <c r="P5481" s="175" t="str">
        <f t="shared" si="878"/>
        <v/>
      </c>
      <c r="Q5481" s="175" t="str">
        <f t="shared" si="879"/>
        <v/>
      </c>
    </row>
    <row r="5482" spans="1:17" s="1" customFormat="1" x14ac:dyDescent="0.3">
      <c r="A5482" s="189">
        <f t="shared" si="877"/>
        <v>44059.249999986714</v>
      </c>
      <c r="B5482" s="190">
        <f t="shared" si="872"/>
        <v>44059</v>
      </c>
      <c r="C5482" s="1">
        <f t="shared" si="873"/>
        <v>6</v>
      </c>
      <c r="D5482" s="191">
        <v>3.7043786313669398</v>
      </c>
      <c r="E5482" s="192">
        <f t="shared" si="874"/>
        <v>1.2862953595587631E-4</v>
      </c>
      <c r="F5482" s="193">
        <f t="shared" si="875"/>
        <v>5.52308990587471</v>
      </c>
      <c r="G5482" s="193">
        <f t="shared" si="880"/>
        <v>5.7273248495721809</v>
      </c>
      <c r="H5482" s="193">
        <f t="shared" si="880"/>
        <v>5.9391120716026089</v>
      </c>
      <c r="I5482" s="193">
        <f t="shared" si="880"/>
        <v>6.1587308430201322</v>
      </c>
      <c r="J5482" s="193">
        <f t="shared" si="880"/>
        <v>6.3864707618713874</v>
      </c>
      <c r="K5482" s="193">
        <f>MAX(0,(F5482-'2031 forecast'!$C$10))</f>
        <v>0</v>
      </c>
      <c r="L5482" s="193">
        <f>MAX(0,(G5482-'2031 forecast'!$C$10))</f>
        <v>0</v>
      </c>
      <c r="M5482" s="193">
        <f>MAX(0,(H5482-'2031 forecast'!$C$10))</f>
        <v>0.2021120716026088</v>
      </c>
      <c r="N5482" s="193">
        <f>MAX(0,(I5482-'2031 forecast'!$C$10))</f>
        <v>0.42173084302013208</v>
      </c>
      <c r="O5482" s="193">
        <f>MAX(0,(J5482-'2031 forecast'!$C$10))</f>
        <v>0.6494707618713873</v>
      </c>
      <c r="P5482" s="175" t="str">
        <f t="shared" si="878"/>
        <v/>
      </c>
      <c r="Q5482" s="175" t="str">
        <f t="shared" si="879"/>
        <v/>
      </c>
    </row>
    <row r="5483" spans="1:17" s="1" customFormat="1" x14ac:dyDescent="0.3">
      <c r="A5483" s="189">
        <f t="shared" si="877"/>
        <v>44059.291666653378</v>
      </c>
      <c r="B5483" s="190">
        <f t="shared" si="872"/>
        <v>44059</v>
      </c>
      <c r="C5483" s="1">
        <f t="shared" si="873"/>
        <v>7</v>
      </c>
      <c r="D5483" s="191">
        <v>4.1109567738340429</v>
      </c>
      <c r="E5483" s="192">
        <f t="shared" si="874"/>
        <v>1.4274741185347248E-4</v>
      </c>
      <c r="F5483" s="193">
        <f t="shared" si="875"/>
        <v>6.1292827004219337</v>
      </c>
      <c r="G5483" s="193">
        <f t="shared" si="880"/>
        <v>6.3559336745252253</v>
      </c>
      <c r="H5483" s="193">
        <f t="shared" si="880"/>
        <v>6.5909658355589924</v>
      </c>
      <c r="I5483" s="193">
        <f t="shared" si="880"/>
        <v>6.8346891062784385</v>
      </c>
      <c r="J5483" s="193">
        <f t="shared" si="880"/>
        <v>7.0874248698816613</v>
      </c>
      <c r="K5483" s="193">
        <f>MAX(0,(F5483-'2031 forecast'!$C$10))</f>
        <v>0.39228270042193358</v>
      </c>
      <c r="L5483" s="193">
        <f>MAX(0,(G5483-'2031 forecast'!$C$10))</f>
        <v>0.61893367452522519</v>
      </c>
      <c r="M5483" s="193">
        <f>MAX(0,(H5483-'2031 forecast'!$C$10))</f>
        <v>0.8539658355589923</v>
      </c>
      <c r="N5483" s="193">
        <f>MAX(0,(I5483-'2031 forecast'!$C$10))</f>
        <v>1.0976891062784384</v>
      </c>
      <c r="O5483" s="193">
        <f>MAX(0,(J5483-'2031 forecast'!$C$10))</f>
        <v>1.3504248698816612</v>
      </c>
      <c r="P5483" s="175">
        <f t="shared" si="878"/>
        <v>1</v>
      </c>
      <c r="Q5483" s="175" t="str">
        <f t="shared" si="879"/>
        <v/>
      </c>
    </row>
    <row r="5484" spans="1:17" s="1" customFormat="1" x14ac:dyDescent="0.3">
      <c r="A5484" s="189">
        <f t="shared" si="877"/>
        <v>44059.333333320043</v>
      </c>
      <c r="B5484" s="190">
        <f t="shared" si="872"/>
        <v>44059</v>
      </c>
      <c r="C5484" s="1">
        <f t="shared" si="873"/>
        <v>8</v>
      </c>
      <c r="D5484" s="191">
        <v>4.653060963790181</v>
      </c>
      <c r="E5484" s="192">
        <f t="shared" si="874"/>
        <v>1.6157124638360073E-4</v>
      </c>
      <c r="F5484" s="193">
        <f t="shared" si="875"/>
        <v>6.9375397598182333</v>
      </c>
      <c r="G5484" s="193">
        <f t="shared" si="880"/>
        <v>7.1940787744626178</v>
      </c>
      <c r="H5484" s="193">
        <f t="shared" si="880"/>
        <v>7.4601041875008374</v>
      </c>
      <c r="I5484" s="193">
        <f t="shared" si="880"/>
        <v>7.7359667906228484</v>
      </c>
      <c r="J5484" s="193">
        <f t="shared" si="880"/>
        <v>8.0220303472286947</v>
      </c>
      <c r="K5484" s="193">
        <f>MAX(0,(F5484-'2031 forecast'!$C$10))</f>
        <v>1.2005397598182332</v>
      </c>
      <c r="L5484" s="193">
        <f>MAX(0,(G5484-'2031 forecast'!$C$10))</f>
        <v>1.4570787744626177</v>
      </c>
      <c r="M5484" s="193">
        <f>MAX(0,(H5484-'2031 forecast'!$C$10))</f>
        <v>1.7231041875008373</v>
      </c>
      <c r="N5484" s="193">
        <f>MAX(0,(I5484-'2031 forecast'!$C$10))</f>
        <v>1.9989667906228483</v>
      </c>
      <c r="O5484" s="193">
        <f>MAX(0,(J5484-'2031 forecast'!$C$10))</f>
        <v>2.2850303472286946</v>
      </c>
      <c r="P5484" s="175">
        <f t="shared" si="878"/>
        <v>2</v>
      </c>
      <c r="Q5484" s="175" t="str">
        <f t="shared" si="879"/>
        <v/>
      </c>
    </row>
    <row r="5485" spans="1:17" s="1" customFormat="1" x14ac:dyDescent="0.3">
      <c r="A5485" s="189">
        <f t="shared" si="877"/>
        <v>44059.374999986707</v>
      </c>
      <c r="B5485" s="190">
        <f t="shared" si="872"/>
        <v>44059</v>
      </c>
      <c r="C5485" s="1">
        <f t="shared" si="873"/>
        <v>9</v>
      </c>
      <c r="D5485" s="191">
        <v>4.8789377096052373</v>
      </c>
      <c r="E5485" s="192">
        <f t="shared" si="874"/>
        <v>1.6941451077115413E-4</v>
      </c>
      <c r="F5485" s="193">
        <f t="shared" si="875"/>
        <v>7.2743135345666907</v>
      </c>
      <c r="G5485" s="193">
        <f t="shared" ref="G5485:J5504" si="881">$E5485*G$2</f>
        <v>7.5433058994365298</v>
      </c>
      <c r="H5485" s="193">
        <f t="shared" si="881"/>
        <v>7.8222451674766056</v>
      </c>
      <c r="I5485" s="193">
        <f t="shared" si="881"/>
        <v>8.1114991590996848</v>
      </c>
      <c r="J5485" s="193">
        <f t="shared" si="881"/>
        <v>8.4114492961232887</v>
      </c>
      <c r="K5485" s="193">
        <f>MAX(0,(F5485-'2031 forecast'!$C$10))</f>
        <v>1.5373135345666906</v>
      </c>
      <c r="L5485" s="193">
        <f>MAX(0,(G5485-'2031 forecast'!$C$10))</f>
        <v>1.8063058994365297</v>
      </c>
      <c r="M5485" s="193">
        <f>MAX(0,(H5485-'2031 forecast'!$C$10))</f>
        <v>2.0852451674766055</v>
      </c>
      <c r="N5485" s="193">
        <f>MAX(0,(I5485-'2031 forecast'!$C$10))</f>
        <v>2.3744991590996847</v>
      </c>
      <c r="O5485" s="193">
        <f>MAX(0,(J5485-'2031 forecast'!$C$10))</f>
        <v>2.6744492961232886</v>
      </c>
      <c r="P5485" s="175">
        <f t="shared" si="878"/>
        <v>3</v>
      </c>
      <c r="Q5485" s="175" t="str">
        <f t="shared" si="879"/>
        <v/>
      </c>
    </row>
    <row r="5486" spans="1:17" s="1" customFormat="1" x14ac:dyDescent="0.3">
      <c r="A5486" s="189">
        <f t="shared" si="877"/>
        <v>44059.416666653371</v>
      </c>
      <c r="B5486" s="190">
        <f t="shared" si="872"/>
        <v>44059</v>
      </c>
      <c r="C5486" s="1">
        <f t="shared" si="873"/>
        <v>10</v>
      </c>
      <c r="D5486" s="191">
        <v>5.0370514316757777</v>
      </c>
      <c r="E5486" s="192">
        <f t="shared" si="874"/>
        <v>1.7490479584244154E-4</v>
      </c>
      <c r="F5486" s="193">
        <f t="shared" si="875"/>
        <v>7.510055176890611</v>
      </c>
      <c r="G5486" s="193">
        <f t="shared" si="881"/>
        <v>7.7877648869182696</v>
      </c>
      <c r="H5486" s="193">
        <f t="shared" si="881"/>
        <v>8.0757438534596435</v>
      </c>
      <c r="I5486" s="193">
        <f t="shared" si="881"/>
        <v>8.3743718170334702</v>
      </c>
      <c r="J5486" s="193">
        <f t="shared" si="881"/>
        <v>8.6840425603495071</v>
      </c>
      <c r="K5486" s="193">
        <f>MAX(0,(F5486-'2031 forecast'!$C$10))</f>
        <v>1.7730551768906109</v>
      </c>
      <c r="L5486" s="193">
        <f>MAX(0,(G5486-'2031 forecast'!$C$10))</f>
        <v>2.0507648869182695</v>
      </c>
      <c r="M5486" s="193">
        <f>MAX(0,(H5486-'2031 forecast'!$C$10))</f>
        <v>2.3387438534596434</v>
      </c>
      <c r="N5486" s="193">
        <f>MAX(0,(I5486-'2031 forecast'!$C$10))</f>
        <v>2.6373718170334701</v>
      </c>
      <c r="O5486" s="193">
        <f>MAX(0,(J5486-'2031 forecast'!$C$10))</f>
        <v>2.947042560349507</v>
      </c>
      <c r="P5486" s="175">
        <f t="shared" si="878"/>
        <v>4</v>
      </c>
      <c r="Q5486" s="175" t="str">
        <f t="shared" si="879"/>
        <v/>
      </c>
    </row>
    <row r="5487" spans="1:17" s="1" customFormat="1" x14ac:dyDescent="0.3">
      <c r="A5487" s="189">
        <f t="shared" si="877"/>
        <v>44059.458333320035</v>
      </c>
      <c r="B5487" s="190">
        <f t="shared" si="872"/>
        <v>44059</v>
      </c>
      <c r="C5487" s="1">
        <f t="shared" si="873"/>
        <v>11</v>
      </c>
      <c r="D5487" s="191">
        <v>5.1575190294438089</v>
      </c>
      <c r="E5487" s="192">
        <f t="shared" si="874"/>
        <v>1.7908787018247005E-4</v>
      </c>
      <c r="F5487" s="193">
        <f t="shared" si="875"/>
        <v>7.689667856756456</v>
      </c>
      <c r="G5487" s="193">
        <f t="shared" si="881"/>
        <v>7.9740193535710242</v>
      </c>
      <c r="H5487" s="193">
        <f t="shared" si="881"/>
        <v>8.268885709446721</v>
      </c>
      <c r="I5487" s="193">
        <f t="shared" si="881"/>
        <v>8.5746557468877853</v>
      </c>
      <c r="J5487" s="193">
        <f t="shared" si="881"/>
        <v>8.891732666426627</v>
      </c>
      <c r="K5487" s="193">
        <f>MAX(0,(F5487-'2031 forecast'!$C$10))</f>
        <v>1.9526678567564559</v>
      </c>
      <c r="L5487" s="193">
        <f>MAX(0,(G5487-'2031 forecast'!$C$10))</f>
        <v>2.2370193535710241</v>
      </c>
      <c r="M5487" s="193">
        <f>MAX(0,(H5487-'2031 forecast'!$C$10))</f>
        <v>2.5318857094467209</v>
      </c>
      <c r="N5487" s="193">
        <f>MAX(0,(I5487-'2031 forecast'!$C$10))</f>
        <v>2.8376557468877852</v>
      </c>
      <c r="O5487" s="193">
        <f>MAX(0,(J5487-'2031 forecast'!$C$10))</f>
        <v>3.1547326664266269</v>
      </c>
      <c r="P5487" s="175">
        <f t="shared" si="878"/>
        <v>5</v>
      </c>
      <c r="Q5487" s="175" t="str">
        <f t="shared" si="879"/>
        <v/>
      </c>
    </row>
    <row r="5488" spans="1:17" s="1" customFormat="1" x14ac:dyDescent="0.3">
      <c r="A5488" s="189">
        <f t="shared" si="877"/>
        <v>44059.4999999867</v>
      </c>
      <c r="B5488" s="190">
        <f t="shared" si="872"/>
        <v>44059</v>
      </c>
      <c r="C5488" s="1">
        <f t="shared" si="873"/>
        <v>12</v>
      </c>
      <c r="D5488" s="191">
        <v>5.8652661663309882</v>
      </c>
      <c r="E5488" s="192">
        <f t="shared" si="874"/>
        <v>2.0366343193013747E-4</v>
      </c>
      <c r="F5488" s="193">
        <f t="shared" si="875"/>
        <v>8.744892350968291</v>
      </c>
      <c r="G5488" s="193">
        <f t="shared" si="881"/>
        <v>9.0682643451559528</v>
      </c>
      <c r="H5488" s="193">
        <f t="shared" si="881"/>
        <v>9.4035941133707972</v>
      </c>
      <c r="I5488" s="193">
        <f t="shared" si="881"/>
        <v>9.7513238347818749</v>
      </c>
      <c r="J5488" s="193">
        <f t="shared" si="881"/>
        <v>10.111912039629695</v>
      </c>
      <c r="K5488" s="193">
        <f>MAX(0,(F5488-'2031 forecast'!$C$10))</f>
        <v>3.0078923509682909</v>
      </c>
      <c r="L5488" s="193">
        <f>MAX(0,(G5488-'2031 forecast'!$C$10))</f>
        <v>3.3312643451559527</v>
      </c>
      <c r="M5488" s="193">
        <f>MAX(0,(H5488-'2031 forecast'!$C$10))</f>
        <v>3.6665941133707971</v>
      </c>
      <c r="N5488" s="193">
        <f>MAX(0,(I5488-'2031 forecast'!$C$10))</f>
        <v>4.0143238347818748</v>
      </c>
      <c r="O5488" s="193">
        <f>MAX(0,(J5488-'2031 forecast'!$C$10))</f>
        <v>4.3749120396296952</v>
      </c>
      <c r="P5488" s="175">
        <f t="shared" si="878"/>
        <v>6</v>
      </c>
      <c r="Q5488" s="175" t="str">
        <f t="shared" si="879"/>
        <v/>
      </c>
    </row>
    <row r="5489" spans="1:17" s="1" customFormat="1" x14ac:dyDescent="0.3">
      <c r="A5489" s="189">
        <f t="shared" si="877"/>
        <v>44059.541666653364</v>
      </c>
      <c r="B5489" s="190">
        <f t="shared" si="872"/>
        <v>44059</v>
      </c>
      <c r="C5489" s="1">
        <f t="shared" si="873"/>
        <v>13</v>
      </c>
      <c r="D5489" s="191">
        <v>5.7749154680049655</v>
      </c>
      <c r="E5489" s="192">
        <f t="shared" si="874"/>
        <v>2.0052612617511612E-4</v>
      </c>
      <c r="F5489" s="193">
        <f t="shared" si="875"/>
        <v>8.6101828410689087</v>
      </c>
      <c r="G5489" s="193">
        <f t="shared" si="881"/>
        <v>8.928573495166388</v>
      </c>
      <c r="H5489" s="193">
        <f t="shared" si="881"/>
        <v>9.2587377213804896</v>
      </c>
      <c r="I5489" s="193">
        <f t="shared" si="881"/>
        <v>9.6011108873911404</v>
      </c>
      <c r="J5489" s="193">
        <f t="shared" si="881"/>
        <v>9.956144460071858</v>
      </c>
      <c r="K5489" s="193">
        <f>MAX(0,(F5489-'2031 forecast'!$C$10))</f>
        <v>2.8731828410689086</v>
      </c>
      <c r="L5489" s="193">
        <f>MAX(0,(G5489-'2031 forecast'!$C$10))</f>
        <v>3.1915734951663879</v>
      </c>
      <c r="M5489" s="193">
        <f>MAX(0,(H5489-'2031 forecast'!$C$10))</f>
        <v>3.5217377213804895</v>
      </c>
      <c r="N5489" s="193">
        <f>MAX(0,(I5489-'2031 forecast'!$C$10))</f>
        <v>3.8641108873911403</v>
      </c>
      <c r="O5489" s="193">
        <f>MAX(0,(J5489-'2031 forecast'!$C$10))</f>
        <v>4.2191444600718579</v>
      </c>
      <c r="P5489" s="175">
        <f t="shared" si="878"/>
        <v>7</v>
      </c>
      <c r="Q5489" s="175" t="str">
        <f t="shared" si="879"/>
        <v/>
      </c>
    </row>
    <row r="5490" spans="1:17" s="1" customFormat="1" x14ac:dyDescent="0.3">
      <c r="A5490" s="189">
        <f t="shared" si="877"/>
        <v>44059.583333320028</v>
      </c>
      <c r="B5490" s="190">
        <f t="shared" si="872"/>
        <v>44059</v>
      </c>
      <c r="C5490" s="1">
        <f t="shared" si="873"/>
        <v>14</v>
      </c>
      <c r="D5490" s="191">
        <v>5.722210893981452</v>
      </c>
      <c r="E5490" s="192">
        <f t="shared" si="874"/>
        <v>1.9869603115135363E-4</v>
      </c>
      <c r="F5490" s="193">
        <f t="shared" si="875"/>
        <v>8.5316022936275999</v>
      </c>
      <c r="G5490" s="193">
        <f t="shared" si="881"/>
        <v>8.8470871660058084</v>
      </c>
      <c r="H5490" s="193">
        <f t="shared" si="881"/>
        <v>9.1742381593861424</v>
      </c>
      <c r="I5490" s="193">
        <f t="shared" si="881"/>
        <v>9.513486668079878</v>
      </c>
      <c r="J5490" s="193">
        <f t="shared" si="881"/>
        <v>9.8652800386631174</v>
      </c>
      <c r="K5490" s="193">
        <f>MAX(0,(F5490-'2031 forecast'!$C$10))</f>
        <v>2.7946022936275998</v>
      </c>
      <c r="L5490" s="193">
        <f>MAX(0,(G5490-'2031 forecast'!$C$10))</f>
        <v>3.1100871660058083</v>
      </c>
      <c r="M5490" s="193">
        <f>MAX(0,(H5490-'2031 forecast'!$C$10))</f>
        <v>3.4372381593861423</v>
      </c>
      <c r="N5490" s="193">
        <f>MAX(0,(I5490-'2031 forecast'!$C$10))</f>
        <v>3.7764866680798779</v>
      </c>
      <c r="O5490" s="193">
        <f>MAX(0,(J5490-'2031 forecast'!$C$10))</f>
        <v>4.1282800386631173</v>
      </c>
      <c r="P5490" s="175">
        <f t="shared" si="878"/>
        <v>8</v>
      </c>
      <c r="Q5490" s="175" t="str">
        <f t="shared" si="879"/>
        <v/>
      </c>
    </row>
    <row r="5491" spans="1:17" s="1" customFormat="1" x14ac:dyDescent="0.3">
      <c r="A5491" s="189">
        <f t="shared" si="877"/>
        <v>44059.624999986692</v>
      </c>
      <c r="B5491" s="190">
        <f t="shared" si="872"/>
        <v>44059</v>
      </c>
      <c r="C5491" s="1">
        <f t="shared" si="873"/>
        <v>15</v>
      </c>
      <c r="D5491" s="191">
        <v>5.6845647696789419</v>
      </c>
      <c r="E5491" s="192">
        <f t="shared" si="874"/>
        <v>1.9738882042009471E-4</v>
      </c>
      <c r="F5491" s="193">
        <f t="shared" si="875"/>
        <v>8.475473331169523</v>
      </c>
      <c r="G5491" s="193">
        <f t="shared" si="881"/>
        <v>8.7888826451768214</v>
      </c>
      <c r="H5491" s="193">
        <f t="shared" si="881"/>
        <v>9.1138813293901801</v>
      </c>
      <c r="I5491" s="193">
        <f t="shared" si="881"/>
        <v>9.4508979400004041</v>
      </c>
      <c r="J5491" s="193">
        <f t="shared" si="881"/>
        <v>9.8003768805140172</v>
      </c>
      <c r="K5491" s="193">
        <f>MAX(0,(F5491-'2031 forecast'!$C$10))</f>
        <v>2.7384733311695229</v>
      </c>
      <c r="L5491" s="193">
        <f>MAX(0,(G5491-'2031 forecast'!$C$10))</f>
        <v>3.0518826451768213</v>
      </c>
      <c r="M5491" s="193">
        <f>MAX(0,(H5491-'2031 forecast'!$C$10))</f>
        <v>3.37688132939018</v>
      </c>
      <c r="N5491" s="193">
        <f>MAX(0,(I5491-'2031 forecast'!$C$10))</f>
        <v>3.713897940000404</v>
      </c>
      <c r="O5491" s="193">
        <f>MAX(0,(J5491-'2031 forecast'!$C$10))</f>
        <v>4.0633768805140171</v>
      </c>
      <c r="P5491" s="175">
        <f t="shared" si="878"/>
        <v>9</v>
      </c>
      <c r="Q5491" s="175" t="str">
        <f t="shared" si="879"/>
        <v/>
      </c>
    </row>
    <row r="5492" spans="1:17" s="1" customFormat="1" x14ac:dyDescent="0.3">
      <c r="A5492" s="189">
        <f t="shared" si="877"/>
        <v>44059.666666653357</v>
      </c>
      <c r="B5492" s="190">
        <f t="shared" si="872"/>
        <v>44059</v>
      </c>
      <c r="C5492" s="1">
        <f t="shared" si="873"/>
        <v>16</v>
      </c>
      <c r="D5492" s="191">
        <v>5.9556168646570109</v>
      </c>
      <c r="E5492" s="192">
        <f t="shared" si="874"/>
        <v>2.0680073768515885E-4</v>
      </c>
      <c r="F5492" s="193">
        <f t="shared" si="875"/>
        <v>8.8796018608676732</v>
      </c>
      <c r="G5492" s="193">
        <f t="shared" si="881"/>
        <v>9.2079551951455176</v>
      </c>
      <c r="H5492" s="193">
        <f t="shared" si="881"/>
        <v>9.5484505053611048</v>
      </c>
      <c r="I5492" s="193">
        <f t="shared" si="881"/>
        <v>9.9015367821726095</v>
      </c>
      <c r="J5492" s="193">
        <f t="shared" si="881"/>
        <v>10.267679619187534</v>
      </c>
      <c r="K5492" s="193">
        <f>MAX(0,(F5492-'2031 forecast'!$C$10))</f>
        <v>3.1426018608676731</v>
      </c>
      <c r="L5492" s="193">
        <f>MAX(0,(G5492-'2031 forecast'!$C$10))</f>
        <v>3.4709551951455175</v>
      </c>
      <c r="M5492" s="193">
        <f>MAX(0,(H5492-'2031 forecast'!$C$10))</f>
        <v>3.8114505053611047</v>
      </c>
      <c r="N5492" s="193">
        <f>MAX(0,(I5492-'2031 forecast'!$C$10))</f>
        <v>4.1645367821726094</v>
      </c>
      <c r="O5492" s="193">
        <f>MAX(0,(J5492-'2031 forecast'!$C$10))</f>
        <v>4.5306796191875343</v>
      </c>
      <c r="P5492" s="175">
        <f t="shared" si="878"/>
        <v>10</v>
      </c>
      <c r="Q5492" s="175" t="str">
        <f t="shared" si="879"/>
        <v/>
      </c>
    </row>
    <row r="5493" spans="1:17" s="1" customFormat="1" x14ac:dyDescent="0.3">
      <c r="A5493" s="189">
        <f t="shared" si="877"/>
        <v>44059.708333320021</v>
      </c>
      <c r="B5493" s="190">
        <f t="shared" si="872"/>
        <v>44059</v>
      </c>
      <c r="C5493" s="1">
        <f t="shared" si="873"/>
        <v>17</v>
      </c>
      <c r="D5493" s="191">
        <v>6.0384383381225319</v>
      </c>
      <c r="E5493" s="192">
        <f t="shared" si="874"/>
        <v>2.0967660129392844E-4</v>
      </c>
      <c r="F5493" s="193">
        <f t="shared" si="875"/>
        <v>9.0030855782754422</v>
      </c>
      <c r="G5493" s="193">
        <f t="shared" si="881"/>
        <v>9.3360051409692861</v>
      </c>
      <c r="H5493" s="193">
        <f t="shared" si="881"/>
        <v>9.68123553135222</v>
      </c>
      <c r="I5493" s="193">
        <f t="shared" si="881"/>
        <v>10.039231983947451</v>
      </c>
      <c r="J5493" s="193">
        <f t="shared" si="881"/>
        <v>10.410466567115554</v>
      </c>
      <c r="K5493" s="193">
        <f>MAX(0,(F5493-'2031 forecast'!$C$10))</f>
        <v>3.2660855782754421</v>
      </c>
      <c r="L5493" s="193">
        <f>MAX(0,(G5493-'2031 forecast'!$C$10))</f>
        <v>3.599005140969286</v>
      </c>
      <c r="M5493" s="193">
        <f>MAX(0,(H5493-'2031 forecast'!$C$10))</f>
        <v>3.9442355313522199</v>
      </c>
      <c r="N5493" s="193">
        <f>MAX(0,(I5493-'2031 forecast'!$C$10))</f>
        <v>4.3022319839474505</v>
      </c>
      <c r="O5493" s="193">
        <f>MAX(0,(J5493-'2031 forecast'!$C$10))</f>
        <v>4.673466567115554</v>
      </c>
      <c r="P5493" s="175">
        <f t="shared" si="878"/>
        <v>11</v>
      </c>
      <c r="Q5493" s="175" t="str">
        <f t="shared" si="879"/>
        <v/>
      </c>
    </row>
    <row r="5494" spans="1:17" s="1" customFormat="1" x14ac:dyDescent="0.3">
      <c r="A5494" s="189">
        <f t="shared" si="877"/>
        <v>44059.749999986685</v>
      </c>
      <c r="B5494" s="190">
        <f t="shared" si="872"/>
        <v>44059</v>
      </c>
      <c r="C5494" s="1">
        <f t="shared" si="873"/>
        <v>18</v>
      </c>
      <c r="D5494" s="191">
        <v>5.8351492668889797</v>
      </c>
      <c r="E5494" s="192">
        <f t="shared" si="874"/>
        <v>2.0261766334513033E-4</v>
      </c>
      <c r="F5494" s="193">
        <f t="shared" si="875"/>
        <v>8.6999891810018291</v>
      </c>
      <c r="G5494" s="193">
        <f t="shared" si="881"/>
        <v>9.0217007284927639</v>
      </c>
      <c r="H5494" s="193">
        <f t="shared" si="881"/>
        <v>9.3553086493740274</v>
      </c>
      <c r="I5494" s="193">
        <f t="shared" si="881"/>
        <v>9.7012528523182961</v>
      </c>
      <c r="J5494" s="193">
        <f t="shared" si="881"/>
        <v>10.059989513110416</v>
      </c>
      <c r="K5494" s="193">
        <f>MAX(0,(F5494-'2031 forecast'!$C$10))</f>
        <v>2.962989181001829</v>
      </c>
      <c r="L5494" s="193">
        <f>MAX(0,(G5494-'2031 forecast'!$C$10))</f>
        <v>3.2847007284927638</v>
      </c>
      <c r="M5494" s="193">
        <f>MAX(0,(H5494-'2031 forecast'!$C$10))</f>
        <v>3.6183086493740273</v>
      </c>
      <c r="N5494" s="193">
        <f>MAX(0,(I5494-'2031 forecast'!$C$10))</f>
        <v>3.964252852318296</v>
      </c>
      <c r="O5494" s="193">
        <f>MAX(0,(J5494-'2031 forecast'!$C$10))</f>
        <v>4.3229895131104161</v>
      </c>
      <c r="P5494" s="175">
        <f t="shared" si="878"/>
        <v>12</v>
      </c>
      <c r="Q5494" s="175" t="str">
        <f t="shared" si="879"/>
        <v/>
      </c>
    </row>
    <row r="5495" spans="1:17" s="1" customFormat="1" x14ac:dyDescent="0.3">
      <c r="A5495" s="189">
        <f t="shared" si="877"/>
        <v>44059.791666653349</v>
      </c>
      <c r="B5495" s="190">
        <f t="shared" si="872"/>
        <v>44059</v>
      </c>
      <c r="C5495" s="1">
        <f t="shared" si="873"/>
        <v>19</v>
      </c>
      <c r="D5495" s="191">
        <v>5.4812756984453896</v>
      </c>
      <c r="E5495" s="192">
        <f t="shared" si="874"/>
        <v>1.903298824712966E-4</v>
      </c>
      <c r="F5495" s="193">
        <f t="shared" si="875"/>
        <v>8.1723769338959098</v>
      </c>
      <c r="G5495" s="193">
        <f t="shared" si="881"/>
        <v>8.4745782327002992</v>
      </c>
      <c r="H5495" s="193">
        <f t="shared" si="881"/>
        <v>8.7879544474119875</v>
      </c>
      <c r="I5495" s="193">
        <f t="shared" si="881"/>
        <v>9.1129188083712496</v>
      </c>
      <c r="J5495" s="193">
        <f t="shared" si="881"/>
        <v>9.4498998265088794</v>
      </c>
      <c r="K5495" s="193">
        <f>MAX(0,(F5495-'2031 forecast'!$C$10))</f>
        <v>2.4353769338959097</v>
      </c>
      <c r="L5495" s="193">
        <f>MAX(0,(G5495-'2031 forecast'!$C$10))</f>
        <v>2.7375782327002991</v>
      </c>
      <c r="M5495" s="193">
        <f>MAX(0,(H5495-'2031 forecast'!$C$10))</f>
        <v>3.0509544474119874</v>
      </c>
      <c r="N5495" s="193">
        <f>MAX(0,(I5495-'2031 forecast'!$C$10))</f>
        <v>3.3759188083712495</v>
      </c>
      <c r="O5495" s="193">
        <f>MAX(0,(J5495-'2031 forecast'!$C$10))</f>
        <v>3.7128998265088793</v>
      </c>
      <c r="P5495" s="175">
        <f t="shared" si="878"/>
        <v>13</v>
      </c>
      <c r="Q5495" s="175" t="str">
        <f t="shared" si="879"/>
        <v/>
      </c>
    </row>
    <row r="5496" spans="1:17" s="1" customFormat="1" x14ac:dyDescent="0.3">
      <c r="A5496" s="189">
        <f t="shared" si="877"/>
        <v>44059.833333320013</v>
      </c>
      <c r="B5496" s="190">
        <f t="shared" si="872"/>
        <v>44059</v>
      </c>
      <c r="C5496" s="1">
        <f t="shared" si="873"/>
        <v>20</v>
      </c>
      <c r="D5496" s="191">
        <v>5.3532788758168577</v>
      </c>
      <c r="E5496" s="192">
        <f t="shared" si="874"/>
        <v>1.8588536598501635E-4</v>
      </c>
      <c r="F5496" s="193">
        <f t="shared" si="875"/>
        <v>7.9815384615384524</v>
      </c>
      <c r="G5496" s="193">
        <f t="shared" si="881"/>
        <v>8.2766828618817492</v>
      </c>
      <c r="H5496" s="193">
        <f t="shared" si="881"/>
        <v>8.5827412254257212</v>
      </c>
      <c r="I5496" s="193">
        <f t="shared" si="881"/>
        <v>8.9001171329010429</v>
      </c>
      <c r="J5496" s="193">
        <f t="shared" si="881"/>
        <v>9.2292290888019437</v>
      </c>
      <c r="K5496" s="193">
        <f>MAX(0,(F5496-'2031 forecast'!$C$10))</f>
        <v>2.2445384615384523</v>
      </c>
      <c r="L5496" s="193">
        <f>MAX(0,(G5496-'2031 forecast'!$C$10))</f>
        <v>2.5396828618817491</v>
      </c>
      <c r="M5496" s="193">
        <f>MAX(0,(H5496-'2031 forecast'!$C$10))</f>
        <v>2.8457412254257211</v>
      </c>
      <c r="N5496" s="193">
        <f>MAX(0,(I5496-'2031 forecast'!$C$10))</f>
        <v>3.1631171329010428</v>
      </c>
      <c r="O5496" s="193">
        <f>MAX(0,(J5496-'2031 forecast'!$C$10))</f>
        <v>3.4922290888019436</v>
      </c>
      <c r="P5496" s="175">
        <f t="shared" si="878"/>
        <v>14</v>
      </c>
      <c r="Q5496" s="175" t="str">
        <f t="shared" si="879"/>
        <v/>
      </c>
    </row>
    <row r="5497" spans="1:17" s="1" customFormat="1" x14ac:dyDescent="0.3">
      <c r="A5497" s="189">
        <f t="shared" si="877"/>
        <v>44059.874999986678</v>
      </c>
      <c r="B5497" s="190">
        <f t="shared" si="872"/>
        <v>44059</v>
      </c>
      <c r="C5497" s="1">
        <f t="shared" si="873"/>
        <v>21</v>
      </c>
      <c r="D5497" s="191">
        <v>5.052109881396782</v>
      </c>
      <c r="E5497" s="192">
        <f t="shared" si="874"/>
        <v>1.7542768013494513E-4</v>
      </c>
      <c r="F5497" s="193">
        <f t="shared" si="875"/>
        <v>7.5325067618738428</v>
      </c>
      <c r="G5497" s="193">
        <f t="shared" si="881"/>
        <v>7.8110466952498658</v>
      </c>
      <c r="H5497" s="193">
        <f t="shared" si="881"/>
        <v>8.0998865854580302</v>
      </c>
      <c r="I5497" s="193">
        <f t="shared" si="881"/>
        <v>8.3994073082652623</v>
      </c>
      <c r="J5497" s="193">
        <f t="shared" si="881"/>
        <v>8.7100038236091493</v>
      </c>
      <c r="K5497" s="193">
        <f>MAX(0,(F5497-'2031 forecast'!$C$10))</f>
        <v>1.7955067618738427</v>
      </c>
      <c r="L5497" s="193">
        <f>MAX(0,(G5497-'2031 forecast'!$C$10))</f>
        <v>2.0740466952498657</v>
      </c>
      <c r="M5497" s="193">
        <f>MAX(0,(H5497-'2031 forecast'!$C$10))</f>
        <v>2.3628865854580301</v>
      </c>
      <c r="N5497" s="193">
        <f>MAX(0,(I5497-'2031 forecast'!$C$10))</f>
        <v>2.6624073082652622</v>
      </c>
      <c r="O5497" s="193">
        <f>MAX(0,(J5497-'2031 forecast'!$C$10))</f>
        <v>2.9730038236091492</v>
      </c>
      <c r="P5497" s="175">
        <f t="shared" si="878"/>
        <v>15</v>
      </c>
      <c r="Q5497" s="175" t="str">
        <f t="shared" si="879"/>
        <v/>
      </c>
    </row>
    <row r="5498" spans="1:17" s="1" customFormat="1" x14ac:dyDescent="0.3">
      <c r="A5498" s="189">
        <f t="shared" si="877"/>
        <v>44059.916666653342</v>
      </c>
      <c r="B5498" s="190">
        <f t="shared" si="872"/>
        <v>44059</v>
      </c>
      <c r="C5498" s="1">
        <f t="shared" si="873"/>
        <v>22</v>
      </c>
      <c r="D5498" s="191">
        <v>4.7132947626741952</v>
      </c>
      <c r="E5498" s="192">
        <f t="shared" si="874"/>
        <v>1.6366278355361494E-4</v>
      </c>
      <c r="F5498" s="193">
        <f t="shared" si="875"/>
        <v>7.0273460997511545</v>
      </c>
      <c r="G5498" s="193">
        <f t="shared" si="881"/>
        <v>7.2872060077889929</v>
      </c>
      <c r="H5498" s="193">
        <f t="shared" si="881"/>
        <v>7.5566751154943743</v>
      </c>
      <c r="I5498" s="193">
        <f t="shared" si="881"/>
        <v>7.8361087555500033</v>
      </c>
      <c r="J5498" s="193">
        <f t="shared" si="881"/>
        <v>8.1258754002672511</v>
      </c>
      <c r="K5498" s="193">
        <f>MAX(0,(F5498-'2031 forecast'!$C$10))</f>
        <v>1.2903460997511544</v>
      </c>
      <c r="L5498" s="193">
        <f>MAX(0,(G5498-'2031 forecast'!$C$10))</f>
        <v>1.5502060077889928</v>
      </c>
      <c r="M5498" s="193">
        <f>MAX(0,(H5498-'2031 forecast'!$C$10))</f>
        <v>1.8196751154943742</v>
      </c>
      <c r="N5498" s="193">
        <f>MAX(0,(I5498-'2031 forecast'!$C$10))</f>
        <v>2.0991087555500032</v>
      </c>
      <c r="O5498" s="193">
        <f>MAX(0,(J5498-'2031 forecast'!$C$10))</f>
        <v>2.388875400267251</v>
      </c>
      <c r="P5498" s="175">
        <f t="shared" si="878"/>
        <v>16</v>
      </c>
      <c r="Q5498" s="175" t="str">
        <f t="shared" si="879"/>
        <v/>
      </c>
    </row>
    <row r="5499" spans="1:17" s="1" customFormat="1" x14ac:dyDescent="0.3">
      <c r="A5499" s="189">
        <f t="shared" si="877"/>
        <v>44059.958333320006</v>
      </c>
      <c r="B5499" s="190">
        <f t="shared" si="872"/>
        <v>44059</v>
      </c>
      <c r="C5499" s="1">
        <f t="shared" si="873"/>
        <v>23</v>
      </c>
      <c r="D5499" s="191">
        <v>4.2163659218810698</v>
      </c>
      <c r="E5499" s="192">
        <f t="shared" si="874"/>
        <v>1.4640760190099742E-4</v>
      </c>
      <c r="F5499" s="193">
        <f t="shared" si="875"/>
        <v>6.2864437953045487</v>
      </c>
      <c r="G5499" s="193">
        <f t="shared" si="881"/>
        <v>6.5189063328463854</v>
      </c>
      <c r="H5499" s="193">
        <f t="shared" si="881"/>
        <v>6.7599649595476849</v>
      </c>
      <c r="I5499" s="193">
        <f t="shared" si="881"/>
        <v>7.0099375449009633</v>
      </c>
      <c r="J5499" s="193">
        <f t="shared" si="881"/>
        <v>7.2691537126991399</v>
      </c>
      <c r="K5499" s="193">
        <f>MAX(0,(F5499-'2031 forecast'!$C$10))</f>
        <v>0.54944379530454857</v>
      </c>
      <c r="L5499" s="193">
        <f>MAX(0,(G5499-'2031 forecast'!$C$10))</f>
        <v>0.78190633284638533</v>
      </c>
      <c r="M5499" s="193">
        <f>MAX(0,(H5499-'2031 forecast'!$C$10))</f>
        <v>1.0229649595476848</v>
      </c>
      <c r="N5499" s="193">
        <f>MAX(0,(I5499-'2031 forecast'!$C$10))</f>
        <v>1.2729375449009632</v>
      </c>
      <c r="O5499" s="193">
        <f>MAX(0,(J5499-'2031 forecast'!$C$10))</f>
        <v>1.5321537126991398</v>
      </c>
      <c r="P5499" s="175">
        <f t="shared" si="878"/>
        <v>17</v>
      </c>
      <c r="Q5499" s="175" t="str">
        <f t="shared" si="879"/>
        <v/>
      </c>
    </row>
    <row r="5500" spans="1:17" s="1" customFormat="1" x14ac:dyDescent="0.3">
      <c r="A5500" s="189">
        <f t="shared" si="877"/>
        <v>44059.99999998667</v>
      </c>
      <c r="B5500" s="190">
        <f t="shared" si="872"/>
        <v>44059</v>
      </c>
      <c r="C5500" s="1">
        <f t="shared" si="873"/>
        <v>0</v>
      </c>
      <c r="D5500" s="191">
        <v>4.5627102654641574</v>
      </c>
      <c r="E5500" s="192">
        <f t="shared" si="874"/>
        <v>1.5843394062857935E-4</v>
      </c>
      <c r="F5500" s="193">
        <f t="shared" si="875"/>
        <v>6.8028302499188502</v>
      </c>
      <c r="G5500" s="193">
        <f t="shared" si="881"/>
        <v>7.0543879244730521</v>
      </c>
      <c r="H5500" s="193">
        <f t="shared" si="881"/>
        <v>7.3152477955105297</v>
      </c>
      <c r="I5500" s="193">
        <f t="shared" si="881"/>
        <v>7.585753843232113</v>
      </c>
      <c r="J5500" s="193">
        <f t="shared" si="881"/>
        <v>7.8662627676708547</v>
      </c>
      <c r="K5500" s="193">
        <f>MAX(0,(F5500-'2031 forecast'!$C$10))</f>
        <v>1.0658302499188501</v>
      </c>
      <c r="L5500" s="193">
        <f>MAX(0,(G5500-'2031 forecast'!$C$10))</f>
        <v>1.317387924473052</v>
      </c>
      <c r="M5500" s="193">
        <f>MAX(0,(H5500-'2031 forecast'!$C$10))</f>
        <v>1.5782477955105296</v>
      </c>
      <c r="N5500" s="193">
        <f>MAX(0,(I5500-'2031 forecast'!$C$10))</f>
        <v>1.8487538432321129</v>
      </c>
      <c r="O5500" s="193">
        <f>MAX(0,(J5500-'2031 forecast'!$C$10))</f>
        <v>2.1292627676708547</v>
      </c>
      <c r="P5500" s="175">
        <f t="shared" si="878"/>
        <v>18</v>
      </c>
      <c r="Q5500" s="175">
        <f t="shared" si="879"/>
        <v>18</v>
      </c>
    </row>
    <row r="5501" spans="1:17" s="1" customFormat="1" x14ac:dyDescent="0.3">
      <c r="A5501" s="189">
        <f t="shared" si="877"/>
        <v>44060.041666653335</v>
      </c>
      <c r="B5501" s="190">
        <f t="shared" si="872"/>
        <v>44060</v>
      </c>
      <c r="C5501" s="1">
        <f t="shared" si="873"/>
        <v>1</v>
      </c>
      <c r="D5501" s="191">
        <v>3.6441448324829246</v>
      </c>
      <c r="E5501" s="192">
        <f t="shared" si="874"/>
        <v>1.2653799878586207E-4</v>
      </c>
      <c r="F5501" s="193">
        <f t="shared" si="875"/>
        <v>5.4332835659417889</v>
      </c>
      <c r="G5501" s="193">
        <f t="shared" si="881"/>
        <v>5.634197616245805</v>
      </c>
      <c r="H5501" s="193">
        <f t="shared" si="881"/>
        <v>5.8425411436090711</v>
      </c>
      <c r="I5501" s="193">
        <f t="shared" si="881"/>
        <v>6.0585888780929755</v>
      </c>
      <c r="J5501" s="193">
        <f t="shared" si="881"/>
        <v>6.2826257088328292</v>
      </c>
      <c r="K5501" s="193">
        <f>MAX(0,(F5501-'2031 forecast'!$C$10))</f>
        <v>0</v>
      </c>
      <c r="L5501" s="193">
        <f>MAX(0,(G5501-'2031 forecast'!$C$10))</f>
        <v>0</v>
      </c>
      <c r="M5501" s="193">
        <f>MAX(0,(H5501-'2031 forecast'!$C$10))</f>
        <v>0.10554114360907096</v>
      </c>
      <c r="N5501" s="193">
        <f>MAX(0,(I5501-'2031 forecast'!$C$10))</f>
        <v>0.32158887809297543</v>
      </c>
      <c r="O5501" s="193">
        <f>MAX(0,(J5501-'2031 forecast'!$C$10))</f>
        <v>0.54562570883282913</v>
      </c>
      <c r="P5501" s="175" t="str">
        <f t="shared" si="878"/>
        <v/>
      </c>
      <c r="Q5501" s="175" t="str">
        <f t="shared" si="879"/>
        <v/>
      </c>
    </row>
    <row r="5502" spans="1:17" s="1" customFormat="1" x14ac:dyDescent="0.3">
      <c r="A5502" s="189">
        <f t="shared" si="877"/>
        <v>44060.083333319999</v>
      </c>
      <c r="B5502" s="190">
        <f t="shared" si="872"/>
        <v>44060</v>
      </c>
      <c r="C5502" s="1">
        <f t="shared" si="873"/>
        <v>2</v>
      </c>
      <c r="D5502" s="191">
        <v>3.4107388618073653</v>
      </c>
      <c r="E5502" s="192">
        <f t="shared" si="874"/>
        <v>1.1843329225205683E-4</v>
      </c>
      <c r="F5502" s="193">
        <f t="shared" si="875"/>
        <v>5.0852839987017147</v>
      </c>
      <c r="G5502" s="193">
        <f t="shared" si="881"/>
        <v>5.273329587106093</v>
      </c>
      <c r="H5502" s="193">
        <f t="shared" si="881"/>
        <v>5.4683287976341086</v>
      </c>
      <c r="I5502" s="193">
        <f t="shared" si="881"/>
        <v>5.6705387640002431</v>
      </c>
      <c r="J5502" s="193">
        <f t="shared" si="881"/>
        <v>5.8802261283084114</v>
      </c>
      <c r="K5502" s="193">
        <f>MAX(0,(F5502-'2031 forecast'!$C$10))</f>
        <v>0</v>
      </c>
      <c r="L5502" s="193">
        <f>MAX(0,(G5502-'2031 forecast'!$C$10))</f>
        <v>0</v>
      </c>
      <c r="M5502" s="193">
        <f>MAX(0,(H5502-'2031 forecast'!$C$10))</f>
        <v>0</v>
      </c>
      <c r="N5502" s="193">
        <f>MAX(0,(I5502-'2031 forecast'!$C$10))</f>
        <v>0</v>
      </c>
      <c r="O5502" s="193">
        <f>MAX(0,(J5502-'2031 forecast'!$C$10))</f>
        <v>0.1432261283084113</v>
      </c>
      <c r="P5502" s="175" t="str">
        <f t="shared" si="878"/>
        <v/>
      </c>
      <c r="Q5502" s="175" t="str">
        <f t="shared" si="879"/>
        <v/>
      </c>
    </row>
    <row r="5503" spans="1:17" s="1" customFormat="1" x14ac:dyDescent="0.3">
      <c r="A5503" s="189">
        <f t="shared" si="877"/>
        <v>44060.124999986663</v>
      </c>
      <c r="B5503" s="190">
        <f t="shared" si="872"/>
        <v>44060</v>
      </c>
      <c r="C5503" s="1">
        <f t="shared" si="873"/>
        <v>3</v>
      </c>
      <c r="D5503" s="191">
        <v>3.3881511872258598</v>
      </c>
      <c r="E5503" s="192">
        <f t="shared" si="874"/>
        <v>1.176489658133015E-4</v>
      </c>
      <c r="F5503" s="193">
        <f t="shared" si="875"/>
        <v>5.0516066212268687</v>
      </c>
      <c r="G5503" s="193">
        <f t="shared" si="881"/>
        <v>5.2384068746087022</v>
      </c>
      <c r="H5503" s="193">
        <f t="shared" si="881"/>
        <v>5.4321146996365322</v>
      </c>
      <c r="I5503" s="193">
        <f t="shared" si="881"/>
        <v>5.6329855271525595</v>
      </c>
      <c r="J5503" s="193">
        <f t="shared" si="881"/>
        <v>5.8412842334189516</v>
      </c>
      <c r="K5503" s="193">
        <f>MAX(0,(F5503-'2031 forecast'!$C$10))</f>
        <v>0</v>
      </c>
      <c r="L5503" s="193">
        <f>MAX(0,(G5503-'2031 forecast'!$C$10))</f>
        <v>0</v>
      </c>
      <c r="M5503" s="193">
        <f>MAX(0,(H5503-'2031 forecast'!$C$10))</f>
        <v>0</v>
      </c>
      <c r="N5503" s="193">
        <f>MAX(0,(I5503-'2031 forecast'!$C$10))</f>
        <v>0</v>
      </c>
      <c r="O5503" s="193">
        <f>MAX(0,(J5503-'2031 forecast'!$C$10))</f>
        <v>0.10428423341895154</v>
      </c>
      <c r="P5503" s="175" t="str">
        <f t="shared" si="878"/>
        <v/>
      </c>
      <c r="Q5503" s="175" t="str">
        <f t="shared" si="879"/>
        <v/>
      </c>
    </row>
    <row r="5504" spans="1:17" s="1" customFormat="1" x14ac:dyDescent="0.3">
      <c r="A5504" s="189">
        <f t="shared" si="877"/>
        <v>44060.166666653327</v>
      </c>
      <c r="B5504" s="190">
        <f t="shared" si="872"/>
        <v>44060</v>
      </c>
      <c r="C5504" s="1">
        <f t="shared" si="873"/>
        <v>4</v>
      </c>
      <c r="D5504" s="191">
        <v>3.3881511872258598</v>
      </c>
      <c r="E5504" s="192">
        <f t="shared" si="874"/>
        <v>1.176489658133015E-4</v>
      </c>
      <c r="F5504" s="193">
        <f t="shared" si="875"/>
        <v>5.0516066212268687</v>
      </c>
      <c r="G5504" s="193">
        <f t="shared" si="881"/>
        <v>5.2384068746087022</v>
      </c>
      <c r="H5504" s="193">
        <f t="shared" si="881"/>
        <v>5.4321146996365322</v>
      </c>
      <c r="I5504" s="193">
        <f t="shared" si="881"/>
        <v>5.6329855271525595</v>
      </c>
      <c r="J5504" s="193">
        <f t="shared" si="881"/>
        <v>5.8412842334189516</v>
      </c>
      <c r="K5504" s="193">
        <f>MAX(0,(F5504-'2031 forecast'!$C$10))</f>
        <v>0</v>
      </c>
      <c r="L5504" s="193">
        <f>MAX(0,(G5504-'2031 forecast'!$C$10))</f>
        <v>0</v>
      </c>
      <c r="M5504" s="193">
        <f>MAX(0,(H5504-'2031 forecast'!$C$10))</f>
        <v>0</v>
      </c>
      <c r="N5504" s="193">
        <f>MAX(0,(I5504-'2031 forecast'!$C$10))</f>
        <v>0</v>
      </c>
      <c r="O5504" s="193">
        <f>MAX(0,(J5504-'2031 forecast'!$C$10))</f>
        <v>0.10428423341895154</v>
      </c>
      <c r="P5504" s="175" t="str">
        <f t="shared" si="878"/>
        <v/>
      </c>
      <c r="Q5504" s="175" t="str">
        <f t="shared" si="879"/>
        <v/>
      </c>
    </row>
    <row r="5505" spans="1:17" s="1" customFormat="1" x14ac:dyDescent="0.3">
      <c r="A5505" s="189">
        <f t="shared" si="877"/>
        <v>44060.208333319992</v>
      </c>
      <c r="B5505" s="190">
        <f t="shared" si="872"/>
        <v>44060</v>
      </c>
      <c r="C5505" s="1">
        <f t="shared" si="873"/>
        <v>5</v>
      </c>
      <c r="D5505" s="191">
        <v>3.531206459575396</v>
      </c>
      <c r="E5505" s="192">
        <f t="shared" si="874"/>
        <v>1.2261636659208533E-4</v>
      </c>
      <c r="F5505" s="193">
        <f t="shared" si="875"/>
        <v>5.2648966785675588</v>
      </c>
      <c r="G5505" s="193">
        <f t="shared" ref="G5505:J5524" si="882">$E5505*G$2</f>
        <v>5.4595840537588476</v>
      </c>
      <c r="H5505" s="193">
        <f t="shared" si="882"/>
        <v>5.6614706536211861</v>
      </c>
      <c r="I5505" s="193">
        <f t="shared" si="882"/>
        <v>5.8708226938545565</v>
      </c>
      <c r="J5505" s="193">
        <f t="shared" si="882"/>
        <v>6.0879162343855295</v>
      </c>
      <c r="K5505" s="193">
        <f>MAX(0,(F5505-'2031 forecast'!$C$10))</f>
        <v>0</v>
      </c>
      <c r="L5505" s="193">
        <f>MAX(0,(G5505-'2031 forecast'!$C$10))</f>
        <v>0</v>
      </c>
      <c r="M5505" s="193">
        <f>MAX(0,(H5505-'2031 forecast'!$C$10))</f>
        <v>0</v>
      </c>
      <c r="N5505" s="193">
        <f>MAX(0,(I5505-'2031 forecast'!$C$10))</f>
        <v>0.13382269385455636</v>
      </c>
      <c r="O5505" s="193">
        <f>MAX(0,(J5505-'2031 forecast'!$C$10))</f>
        <v>0.35091623438552944</v>
      </c>
      <c r="P5505" s="175" t="str">
        <f t="shared" si="878"/>
        <v/>
      </c>
      <c r="Q5505" s="175" t="str">
        <f t="shared" si="879"/>
        <v/>
      </c>
    </row>
    <row r="5506" spans="1:17" s="1" customFormat="1" x14ac:dyDescent="0.3">
      <c r="A5506" s="189">
        <f t="shared" si="877"/>
        <v>44060.249999986656</v>
      </c>
      <c r="B5506" s="190">
        <f t="shared" si="872"/>
        <v>44060</v>
      </c>
      <c r="C5506" s="1">
        <f t="shared" si="873"/>
        <v>6</v>
      </c>
      <c r="D5506" s="191">
        <v>3.8926092528794878</v>
      </c>
      <c r="E5506" s="192">
        <f t="shared" si="874"/>
        <v>1.3516558961217083E-4</v>
      </c>
      <c r="F5506" s="193">
        <f t="shared" si="875"/>
        <v>5.8037347181650913</v>
      </c>
      <c r="G5506" s="193">
        <f t="shared" si="882"/>
        <v>6.0183474537171087</v>
      </c>
      <c r="H5506" s="193">
        <f t="shared" si="882"/>
        <v>6.2408962215824157</v>
      </c>
      <c r="I5506" s="193">
        <f t="shared" si="882"/>
        <v>6.4716744834174955</v>
      </c>
      <c r="J5506" s="193">
        <f t="shared" si="882"/>
        <v>6.7109865526168848</v>
      </c>
      <c r="K5506" s="193">
        <f>MAX(0,(F5506-'2031 forecast'!$C$10))</f>
        <v>6.6734718165091245E-2</v>
      </c>
      <c r="L5506" s="193">
        <f>MAX(0,(G5506-'2031 forecast'!$C$10))</f>
        <v>0.28134745371710856</v>
      </c>
      <c r="M5506" s="193">
        <f>MAX(0,(H5506-'2031 forecast'!$C$10))</f>
        <v>0.50389622158241565</v>
      </c>
      <c r="N5506" s="193">
        <f>MAX(0,(I5506-'2031 forecast'!$C$10))</f>
        <v>0.73467448341749542</v>
      </c>
      <c r="O5506" s="193">
        <f>MAX(0,(J5506-'2031 forecast'!$C$10))</f>
        <v>0.97398655261688472</v>
      </c>
      <c r="P5506" s="175">
        <f t="shared" si="878"/>
        <v>1</v>
      </c>
      <c r="Q5506" s="175" t="str">
        <f t="shared" si="879"/>
        <v/>
      </c>
    </row>
    <row r="5507" spans="1:17" s="1" customFormat="1" x14ac:dyDescent="0.3">
      <c r="A5507" s="189">
        <f t="shared" si="877"/>
        <v>44060.29166665332</v>
      </c>
      <c r="B5507" s="190">
        <f t="shared" si="872"/>
        <v>44060</v>
      </c>
      <c r="C5507" s="1">
        <f t="shared" si="873"/>
        <v>7</v>
      </c>
      <c r="D5507" s="191">
        <v>4.2088366970205682</v>
      </c>
      <c r="E5507" s="192">
        <f t="shared" si="874"/>
        <v>1.4614615975474564E-4</v>
      </c>
      <c r="F5507" s="193">
        <f t="shared" si="875"/>
        <v>6.2752180028129327</v>
      </c>
      <c r="G5507" s="193">
        <f t="shared" si="882"/>
        <v>6.5072654286805882</v>
      </c>
      <c r="H5507" s="193">
        <f t="shared" si="882"/>
        <v>6.7478935935484925</v>
      </c>
      <c r="I5507" s="193">
        <f t="shared" si="882"/>
        <v>6.9974197992850682</v>
      </c>
      <c r="J5507" s="193">
        <f t="shared" si="882"/>
        <v>7.2561730810693206</v>
      </c>
      <c r="K5507" s="193">
        <f>MAX(0,(F5507-'2031 forecast'!$C$10))</f>
        <v>0.53821800281293264</v>
      </c>
      <c r="L5507" s="193">
        <f>MAX(0,(G5507-'2031 forecast'!$C$10))</f>
        <v>0.77026542868058812</v>
      </c>
      <c r="M5507" s="193">
        <f>MAX(0,(H5507-'2031 forecast'!$C$10))</f>
        <v>1.0108935935484924</v>
      </c>
      <c r="N5507" s="193">
        <f>MAX(0,(I5507-'2031 forecast'!$C$10))</f>
        <v>1.2604197992850681</v>
      </c>
      <c r="O5507" s="193">
        <f>MAX(0,(J5507-'2031 forecast'!$C$10))</f>
        <v>1.5191730810693205</v>
      </c>
      <c r="P5507" s="175">
        <f t="shared" si="878"/>
        <v>2</v>
      </c>
      <c r="Q5507" s="175" t="str">
        <f t="shared" si="879"/>
        <v/>
      </c>
    </row>
    <row r="5508" spans="1:17" s="1" customFormat="1" x14ac:dyDescent="0.3">
      <c r="A5508" s="189">
        <f t="shared" si="877"/>
        <v>44060.333333319984</v>
      </c>
      <c r="B5508" s="190">
        <f t="shared" si="872"/>
        <v>44060</v>
      </c>
      <c r="C5508" s="1">
        <f t="shared" si="873"/>
        <v>8</v>
      </c>
      <c r="D5508" s="191">
        <v>4.5551810406036557</v>
      </c>
      <c r="E5508" s="192">
        <f t="shared" si="874"/>
        <v>1.5817249848232756E-4</v>
      </c>
      <c r="F5508" s="193">
        <f t="shared" si="875"/>
        <v>6.7916044574272343</v>
      </c>
      <c r="G5508" s="193">
        <f t="shared" si="882"/>
        <v>7.0427470203072549</v>
      </c>
      <c r="H5508" s="193">
        <f t="shared" si="882"/>
        <v>7.3031764295113373</v>
      </c>
      <c r="I5508" s="193">
        <f t="shared" si="882"/>
        <v>7.5732360976162187</v>
      </c>
      <c r="J5508" s="193">
        <f t="shared" si="882"/>
        <v>7.8532821360410345</v>
      </c>
      <c r="K5508" s="193">
        <f>MAX(0,(F5508-'2031 forecast'!$C$10))</f>
        <v>1.0546044574272342</v>
      </c>
      <c r="L5508" s="193">
        <f>MAX(0,(G5508-'2031 forecast'!$C$10))</f>
        <v>1.3057470203072548</v>
      </c>
      <c r="M5508" s="193">
        <f>MAX(0,(H5508-'2031 forecast'!$C$10))</f>
        <v>1.5661764295113372</v>
      </c>
      <c r="N5508" s="193">
        <f>MAX(0,(I5508-'2031 forecast'!$C$10))</f>
        <v>1.8362360976162186</v>
      </c>
      <c r="O5508" s="193">
        <f>MAX(0,(J5508-'2031 forecast'!$C$10))</f>
        <v>2.1162821360410344</v>
      </c>
      <c r="P5508" s="175">
        <f t="shared" si="878"/>
        <v>3</v>
      </c>
      <c r="Q5508" s="175">
        <f t="shared" si="879"/>
        <v>3</v>
      </c>
    </row>
    <row r="5509" spans="1:17" s="1" customFormat="1" x14ac:dyDescent="0.3">
      <c r="A5509" s="189">
        <f t="shared" si="877"/>
        <v>44060.374999986649</v>
      </c>
      <c r="B5509" s="190">
        <f t="shared" ref="B5509:B5572" si="883">INT(A5509)</f>
        <v>44060</v>
      </c>
      <c r="C5509" s="1">
        <f t="shared" ref="C5509:C5572" si="884">HOUR(A5509)</f>
        <v>9</v>
      </c>
      <c r="D5509" s="191">
        <v>3.7119078562274419</v>
      </c>
      <c r="E5509" s="192">
        <f t="shared" ref="E5509:E5572" si="885">D5509/SUM($D$4:$D$8763)</f>
        <v>1.2889097810212809E-4</v>
      </c>
      <c r="F5509" s="193">
        <f t="shared" ref="F5509:F5572" si="886">E5509*$F$2</f>
        <v>5.534315698366326</v>
      </c>
      <c r="G5509" s="193">
        <f t="shared" si="882"/>
        <v>5.7389657537379781</v>
      </c>
      <c r="H5509" s="193">
        <f t="shared" si="882"/>
        <v>5.9511834376018014</v>
      </c>
      <c r="I5509" s="193">
        <f t="shared" si="882"/>
        <v>6.1712485886360264</v>
      </c>
      <c r="J5509" s="193">
        <f t="shared" si="882"/>
        <v>6.3994513935012076</v>
      </c>
      <c r="K5509" s="193">
        <f>MAX(0,(F5509-'2031 forecast'!$C$10))</f>
        <v>0</v>
      </c>
      <c r="L5509" s="193">
        <f>MAX(0,(G5509-'2031 forecast'!$C$10))</f>
        <v>1.9657537379780265E-3</v>
      </c>
      <c r="M5509" s="193">
        <f>MAX(0,(H5509-'2031 forecast'!$C$10))</f>
        <v>0.21418343760180125</v>
      </c>
      <c r="N5509" s="193">
        <f>MAX(0,(I5509-'2031 forecast'!$C$10))</f>
        <v>0.43424858863602633</v>
      </c>
      <c r="O5509" s="193">
        <f>MAX(0,(J5509-'2031 forecast'!$C$10))</f>
        <v>0.66245139350120752</v>
      </c>
      <c r="P5509" s="175" t="str">
        <f t="shared" si="878"/>
        <v/>
      </c>
      <c r="Q5509" s="175" t="str">
        <f t="shared" si="879"/>
        <v/>
      </c>
    </row>
    <row r="5510" spans="1:17" s="1" customFormat="1" x14ac:dyDescent="0.3">
      <c r="A5510" s="189">
        <f t="shared" ref="A5510:A5573" si="887">A5509 + TIME(1,0,0)</f>
        <v>44060.416666653313</v>
      </c>
      <c r="B5510" s="190">
        <f t="shared" si="883"/>
        <v>44060</v>
      </c>
      <c r="C5510" s="1">
        <f t="shared" si="884"/>
        <v>10</v>
      </c>
      <c r="D5510" s="191">
        <v>3.8700215782979823</v>
      </c>
      <c r="E5510" s="192">
        <f t="shared" si="885"/>
        <v>1.343812631734155E-4</v>
      </c>
      <c r="F5510" s="193">
        <f t="shared" si="886"/>
        <v>5.7700573406902462</v>
      </c>
      <c r="G5510" s="193">
        <f t="shared" si="882"/>
        <v>5.9834247412197179</v>
      </c>
      <c r="H5510" s="193">
        <f t="shared" si="882"/>
        <v>6.2046821235848393</v>
      </c>
      <c r="I5510" s="193">
        <f t="shared" si="882"/>
        <v>6.4341212465698128</v>
      </c>
      <c r="J5510" s="193">
        <f t="shared" si="882"/>
        <v>6.6720446577274259</v>
      </c>
      <c r="K5510" s="193">
        <f>MAX(0,(F5510-'2031 forecast'!$C$10))</f>
        <v>3.3057340690246129E-2</v>
      </c>
      <c r="L5510" s="193">
        <f>MAX(0,(G5510-'2031 forecast'!$C$10))</f>
        <v>0.2464247412197178</v>
      </c>
      <c r="M5510" s="193">
        <f>MAX(0,(H5510-'2031 forecast'!$C$10))</f>
        <v>0.46768212358483918</v>
      </c>
      <c r="N5510" s="193">
        <f>MAX(0,(I5510-'2031 forecast'!$C$10))</f>
        <v>0.69712124656981267</v>
      </c>
      <c r="O5510" s="193">
        <f>MAX(0,(J5510-'2031 forecast'!$C$10))</f>
        <v>0.93504465772742584</v>
      </c>
      <c r="P5510" s="175">
        <f t="shared" ref="P5510:P5573" si="888">IF(K5510&gt;0,IF(K5509&gt;0,P5509+1,1),"")</f>
        <v>1</v>
      </c>
      <c r="Q5510" s="175" t="str">
        <f t="shared" ref="Q5510:Q5573" si="889">IF(AND(K5510&gt;0,K5511=0),P5510,"")</f>
        <v/>
      </c>
    </row>
    <row r="5511" spans="1:17" s="1" customFormat="1" x14ac:dyDescent="0.3">
      <c r="A5511" s="189">
        <f t="shared" si="887"/>
        <v>44060.458333319977</v>
      </c>
      <c r="B5511" s="190">
        <f t="shared" si="883"/>
        <v>44060</v>
      </c>
      <c r="C5511" s="1">
        <f t="shared" si="884"/>
        <v>11</v>
      </c>
      <c r="D5511" s="191">
        <v>4.171190572718058</v>
      </c>
      <c r="E5511" s="192">
        <f t="shared" si="885"/>
        <v>1.4483894902348672E-4</v>
      </c>
      <c r="F5511" s="193">
        <f t="shared" si="886"/>
        <v>6.2190890403548558</v>
      </c>
      <c r="G5511" s="193">
        <f t="shared" si="882"/>
        <v>6.4490609078516021</v>
      </c>
      <c r="H5511" s="193">
        <f t="shared" si="882"/>
        <v>6.6875367635525302</v>
      </c>
      <c r="I5511" s="193">
        <f t="shared" si="882"/>
        <v>6.9348310712055952</v>
      </c>
      <c r="J5511" s="193">
        <f t="shared" si="882"/>
        <v>7.1912699229202204</v>
      </c>
      <c r="K5511" s="193">
        <f>MAX(0,(F5511-'2031 forecast'!$C$10))</f>
        <v>0.48208904035485567</v>
      </c>
      <c r="L5511" s="193">
        <f>MAX(0,(G5511-'2031 forecast'!$C$10))</f>
        <v>0.71206090785160203</v>
      </c>
      <c r="M5511" s="193">
        <f>MAX(0,(H5511-'2031 forecast'!$C$10))</f>
        <v>0.95053676355253014</v>
      </c>
      <c r="N5511" s="193">
        <f>MAX(0,(I5511-'2031 forecast'!$C$10))</f>
        <v>1.1978310712055951</v>
      </c>
      <c r="O5511" s="193">
        <f>MAX(0,(J5511-'2031 forecast'!$C$10))</f>
        <v>1.4542699229202203</v>
      </c>
      <c r="P5511" s="175">
        <f t="shared" si="888"/>
        <v>2</v>
      </c>
      <c r="Q5511" s="175" t="str">
        <f t="shared" si="889"/>
        <v/>
      </c>
    </row>
    <row r="5512" spans="1:17" s="1" customFormat="1" x14ac:dyDescent="0.3">
      <c r="A5512" s="189">
        <f t="shared" si="887"/>
        <v>44060.499999986641</v>
      </c>
      <c r="B5512" s="190">
        <f t="shared" si="883"/>
        <v>44060</v>
      </c>
      <c r="C5512" s="1">
        <f t="shared" si="884"/>
        <v>12</v>
      </c>
      <c r="D5512" s="191">
        <v>4.4121257682541204</v>
      </c>
      <c r="E5512" s="192">
        <f t="shared" si="885"/>
        <v>1.5320509770354375E-4</v>
      </c>
      <c r="F5512" s="193">
        <f t="shared" si="886"/>
        <v>6.5783144000865459</v>
      </c>
      <c r="G5512" s="193">
        <f t="shared" si="882"/>
        <v>6.8215698411571113</v>
      </c>
      <c r="H5512" s="193">
        <f t="shared" si="882"/>
        <v>7.0738204755266851</v>
      </c>
      <c r="I5512" s="193">
        <f t="shared" si="882"/>
        <v>7.3353989309142227</v>
      </c>
      <c r="J5512" s="193">
        <f t="shared" si="882"/>
        <v>7.6066501350744584</v>
      </c>
      <c r="K5512" s="193">
        <f>MAX(0,(F5512-'2031 forecast'!$C$10))</f>
        <v>0.84131440008654579</v>
      </c>
      <c r="L5512" s="193">
        <f>MAX(0,(G5512-'2031 forecast'!$C$10))</f>
        <v>1.0845698411571112</v>
      </c>
      <c r="M5512" s="193">
        <f>MAX(0,(H5512-'2031 forecast'!$C$10))</f>
        <v>1.336820475526685</v>
      </c>
      <c r="N5512" s="193">
        <f>MAX(0,(I5512-'2031 forecast'!$C$10))</f>
        <v>1.5983989309142226</v>
      </c>
      <c r="O5512" s="193">
        <f>MAX(0,(J5512-'2031 forecast'!$C$10))</f>
        <v>1.8696501350744583</v>
      </c>
      <c r="P5512" s="175">
        <f t="shared" si="888"/>
        <v>3</v>
      </c>
      <c r="Q5512" s="175" t="str">
        <f t="shared" si="889"/>
        <v/>
      </c>
    </row>
    <row r="5513" spans="1:17" s="1" customFormat="1" x14ac:dyDescent="0.3">
      <c r="A5513" s="189">
        <f t="shared" si="887"/>
        <v>44060.541666653306</v>
      </c>
      <c r="B5513" s="190">
        <f t="shared" si="883"/>
        <v>44060</v>
      </c>
      <c r="C5513" s="1">
        <f t="shared" si="884"/>
        <v>13</v>
      </c>
      <c r="D5513" s="191">
        <v>4.4045965433936169</v>
      </c>
      <c r="E5513" s="192">
        <f t="shared" si="885"/>
        <v>1.5294365555729191E-4</v>
      </c>
      <c r="F5513" s="193">
        <f t="shared" si="886"/>
        <v>6.5670886075949282</v>
      </c>
      <c r="G5513" s="193">
        <f t="shared" si="882"/>
        <v>6.8099289369913114</v>
      </c>
      <c r="H5513" s="193">
        <f t="shared" si="882"/>
        <v>7.06174910952749</v>
      </c>
      <c r="I5513" s="193">
        <f t="shared" si="882"/>
        <v>7.3228811852983258</v>
      </c>
      <c r="J5513" s="193">
        <f t="shared" si="882"/>
        <v>7.5936695034446355</v>
      </c>
      <c r="K5513" s="193">
        <f>MAX(0,(F5513-'2031 forecast'!$C$10))</f>
        <v>0.83008860759492809</v>
      </c>
      <c r="L5513" s="193">
        <f>MAX(0,(G5513-'2031 forecast'!$C$10))</f>
        <v>1.0729289369913113</v>
      </c>
      <c r="M5513" s="193">
        <f>MAX(0,(H5513-'2031 forecast'!$C$10))</f>
        <v>1.3247491095274899</v>
      </c>
      <c r="N5513" s="193">
        <f>MAX(0,(I5513-'2031 forecast'!$C$10))</f>
        <v>1.5858811852983257</v>
      </c>
      <c r="O5513" s="193">
        <f>MAX(0,(J5513-'2031 forecast'!$C$10))</f>
        <v>1.8566695034446354</v>
      </c>
      <c r="P5513" s="175">
        <f t="shared" si="888"/>
        <v>4</v>
      </c>
      <c r="Q5513" s="175" t="str">
        <f t="shared" si="889"/>
        <v/>
      </c>
    </row>
    <row r="5514" spans="1:17" s="1" customFormat="1" x14ac:dyDescent="0.3">
      <c r="A5514" s="189">
        <f t="shared" si="887"/>
        <v>44060.58333331997</v>
      </c>
      <c r="B5514" s="190">
        <f t="shared" si="883"/>
        <v>44060</v>
      </c>
      <c r="C5514" s="1">
        <f t="shared" si="884"/>
        <v>14</v>
      </c>
      <c r="D5514" s="191">
        <v>4.3217750699280968</v>
      </c>
      <c r="E5514" s="192">
        <f t="shared" si="885"/>
        <v>1.5006779194852237E-4</v>
      </c>
      <c r="F5514" s="193">
        <f t="shared" si="886"/>
        <v>6.4436048901871628</v>
      </c>
      <c r="G5514" s="193">
        <f t="shared" si="882"/>
        <v>6.6818789911675456</v>
      </c>
      <c r="H5514" s="193">
        <f t="shared" si="882"/>
        <v>6.9289640835363775</v>
      </c>
      <c r="I5514" s="193">
        <f t="shared" si="882"/>
        <v>7.1851859835234873</v>
      </c>
      <c r="J5514" s="193">
        <f t="shared" si="882"/>
        <v>7.4508825555166194</v>
      </c>
      <c r="K5514" s="193">
        <f>MAX(0,(F5514-'2031 forecast'!$C$10))</f>
        <v>0.70660489018716266</v>
      </c>
      <c r="L5514" s="193">
        <f>MAX(0,(G5514-'2031 forecast'!$C$10))</f>
        <v>0.94487899116754548</v>
      </c>
      <c r="M5514" s="193">
        <f>MAX(0,(H5514-'2031 forecast'!$C$10))</f>
        <v>1.1919640835363774</v>
      </c>
      <c r="N5514" s="193">
        <f>MAX(0,(I5514-'2031 forecast'!$C$10))</f>
        <v>1.4481859835234872</v>
      </c>
      <c r="O5514" s="193">
        <f>MAX(0,(J5514-'2031 forecast'!$C$10))</f>
        <v>1.7138825555166193</v>
      </c>
      <c r="P5514" s="175">
        <f t="shared" si="888"/>
        <v>5</v>
      </c>
      <c r="Q5514" s="175" t="str">
        <f t="shared" si="889"/>
        <v/>
      </c>
    </row>
    <row r="5515" spans="1:17" s="1" customFormat="1" x14ac:dyDescent="0.3">
      <c r="A5515" s="189">
        <f t="shared" si="887"/>
        <v>44060.624999986634</v>
      </c>
      <c r="B5515" s="190">
        <f t="shared" si="883"/>
        <v>44060</v>
      </c>
      <c r="C5515" s="1">
        <f t="shared" si="884"/>
        <v>15</v>
      </c>
      <c r="D5515" s="191">
        <v>4.1410736732760505</v>
      </c>
      <c r="E5515" s="192">
        <f t="shared" si="885"/>
        <v>1.4379318043847958E-4</v>
      </c>
      <c r="F5515" s="193">
        <f t="shared" si="886"/>
        <v>6.1741858703883947</v>
      </c>
      <c r="G5515" s="193">
        <f t="shared" si="882"/>
        <v>6.4024972911884124</v>
      </c>
      <c r="H5515" s="193">
        <f t="shared" si="882"/>
        <v>6.6392512995557604</v>
      </c>
      <c r="I5515" s="193">
        <f t="shared" si="882"/>
        <v>6.8847600887420164</v>
      </c>
      <c r="J5515" s="193">
        <f t="shared" si="882"/>
        <v>7.1393473964009404</v>
      </c>
      <c r="K5515" s="193">
        <f>MAX(0,(F5515-'2031 forecast'!$C$10))</f>
        <v>0.43718587038839463</v>
      </c>
      <c r="L5515" s="193">
        <f>MAX(0,(G5515-'2031 forecast'!$C$10))</f>
        <v>0.66549729118841228</v>
      </c>
      <c r="M5515" s="193">
        <f>MAX(0,(H5515-'2031 forecast'!$C$10))</f>
        <v>0.90225129955576033</v>
      </c>
      <c r="N5515" s="193">
        <f>MAX(0,(I5515-'2031 forecast'!$C$10))</f>
        <v>1.1477600887420163</v>
      </c>
      <c r="O5515" s="193">
        <f>MAX(0,(J5515-'2031 forecast'!$C$10))</f>
        <v>1.4023473964009403</v>
      </c>
      <c r="P5515" s="175">
        <f t="shared" si="888"/>
        <v>6</v>
      </c>
      <c r="Q5515" s="175" t="str">
        <f t="shared" si="889"/>
        <v/>
      </c>
    </row>
    <row r="5516" spans="1:17" s="1" customFormat="1" x14ac:dyDescent="0.3">
      <c r="A5516" s="189">
        <f t="shared" si="887"/>
        <v>44060.666666653298</v>
      </c>
      <c r="B5516" s="190">
        <f t="shared" si="883"/>
        <v>44060</v>
      </c>
      <c r="C5516" s="1">
        <f t="shared" si="884"/>
        <v>16</v>
      </c>
      <c r="D5516" s="191">
        <v>3.9076677026004911</v>
      </c>
      <c r="E5516" s="192">
        <f t="shared" si="885"/>
        <v>1.3568847390467437E-4</v>
      </c>
      <c r="F5516" s="193">
        <f t="shared" si="886"/>
        <v>5.8261863031483214</v>
      </c>
      <c r="G5516" s="193">
        <f t="shared" si="882"/>
        <v>6.0416292620487022</v>
      </c>
      <c r="H5516" s="193">
        <f t="shared" si="882"/>
        <v>6.2650389535807989</v>
      </c>
      <c r="I5516" s="193">
        <f t="shared" si="882"/>
        <v>6.496709974649284</v>
      </c>
      <c r="J5516" s="193">
        <f t="shared" si="882"/>
        <v>6.7369478158765235</v>
      </c>
      <c r="K5516" s="193">
        <f>MAX(0,(F5516-'2031 forecast'!$C$10))</f>
        <v>8.9186303148321322E-2</v>
      </c>
      <c r="L5516" s="193">
        <f>MAX(0,(G5516-'2031 forecast'!$C$10))</f>
        <v>0.30462926204870211</v>
      </c>
      <c r="M5516" s="193">
        <f>MAX(0,(H5516-'2031 forecast'!$C$10))</f>
        <v>0.52803895358079878</v>
      </c>
      <c r="N5516" s="193">
        <f>MAX(0,(I5516-'2031 forecast'!$C$10))</f>
        <v>0.75970997464928391</v>
      </c>
      <c r="O5516" s="193">
        <f>MAX(0,(J5516-'2031 forecast'!$C$10))</f>
        <v>0.99994781587652337</v>
      </c>
      <c r="P5516" s="175">
        <f t="shared" si="888"/>
        <v>7</v>
      </c>
      <c r="Q5516" s="175">
        <f t="shared" si="889"/>
        <v>7</v>
      </c>
    </row>
    <row r="5517" spans="1:17" s="1" customFormat="1" x14ac:dyDescent="0.3">
      <c r="A5517" s="189">
        <f t="shared" si="887"/>
        <v>44060.708333319963</v>
      </c>
      <c r="B5517" s="190">
        <f t="shared" si="883"/>
        <v>44060</v>
      </c>
      <c r="C5517" s="1">
        <f t="shared" si="884"/>
        <v>17</v>
      </c>
      <c r="D5517" s="191">
        <v>3.7194370810879436</v>
      </c>
      <c r="E5517" s="192">
        <f t="shared" si="885"/>
        <v>1.2915242024837985E-4</v>
      </c>
      <c r="F5517" s="193">
        <f t="shared" si="886"/>
        <v>5.5455414908579401</v>
      </c>
      <c r="G5517" s="193">
        <f t="shared" si="882"/>
        <v>5.7506066579037745</v>
      </c>
      <c r="H5517" s="193">
        <f t="shared" si="882"/>
        <v>5.9632548036009929</v>
      </c>
      <c r="I5517" s="193">
        <f t="shared" si="882"/>
        <v>6.1837663342519198</v>
      </c>
      <c r="J5517" s="193">
        <f t="shared" si="882"/>
        <v>6.4124320251310261</v>
      </c>
      <c r="K5517" s="193">
        <f>MAX(0,(F5517-'2031 forecast'!$C$10))</f>
        <v>0</v>
      </c>
      <c r="L5517" s="193">
        <f>MAX(0,(G5517-'2031 forecast'!$C$10))</f>
        <v>1.3606657903774355E-2</v>
      </c>
      <c r="M5517" s="193">
        <f>MAX(0,(H5517-'2031 forecast'!$C$10))</f>
        <v>0.22625480360099282</v>
      </c>
      <c r="N5517" s="193">
        <f>MAX(0,(I5517-'2031 forecast'!$C$10))</f>
        <v>0.44676633425191969</v>
      </c>
      <c r="O5517" s="193">
        <f>MAX(0,(J5517-'2031 forecast'!$C$10))</f>
        <v>0.67543202513102596</v>
      </c>
      <c r="P5517" s="175" t="str">
        <f t="shared" si="888"/>
        <v/>
      </c>
      <c r="Q5517" s="175" t="str">
        <f t="shared" si="889"/>
        <v/>
      </c>
    </row>
    <row r="5518" spans="1:17" s="1" customFormat="1" x14ac:dyDescent="0.3">
      <c r="A5518" s="189">
        <f t="shared" si="887"/>
        <v>44060.749999986627</v>
      </c>
      <c r="B5518" s="190">
        <f t="shared" si="883"/>
        <v>44060</v>
      </c>
      <c r="C5518" s="1">
        <f t="shared" si="884"/>
        <v>18</v>
      </c>
      <c r="D5518" s="191">
        <v>3.6441448324829246</v>
      </c>
      <c r="E5518" s="192">
        <f t="shared" si="885"/>
        <v>1.2653799878586207E-4</v>
      </c>
      <c r="F5518" s="193">
        <f t="shared" si="886"/>
        <v>5.4332835659417889</v>
      </c>
      <c r="G5518" s="193">
        <f t="shared" si="882"/>
        <v>5.634197616245805</v>
      </c>
      <c r="H5518" s="193">
        <f t="shared" si="882"/>
        <v>5.8425411436090711</v>
      </c>
      <c r="I5518" s="193">
        <f t="shared" si="882"/>
        <v>6.0585888780929755</v>
      </c>
      <c r="J5518" s="193">
        <f t="shared" si="882"/>
        <v>6.2826257088328292</v>
      </c>
      <c r="K5518" s="193">
        <f>MAX(0,(F5518-'2031 forecast'!$C$10))</f>
        <v>0</v>
      </c>
      <c r="L5518" s="193">
        <f>MAX(0,(G5518-'2031 forecast'!$C$10))</f>
        <v>0</v>
      </c>
      <c r="M5518" s="193">
        <f>MAX(0,(H5518-'2031 forecast'!$C$10))</f>
        <v>0.10554114360907096</v>
      </c>
      <c r="N5518" s="193">
        <f>MAX(0,(I5518-'2031 forecast'!$C$10))</f>
        <v>0.32158887809297543</v>
      </c>
      <c r="O5518" s="193">
        <f>MAX(0,(J5518-'2031 forecast'!$C$10))</f>
        <v>0.54562570883282913</v>
      </c>
      <c r="P5518" s="175" t="str">
        <f t="shared" si="888"/>
        <v/>
      </c>
      <c r="Q5518" s="175" t="str">
        <f t="shared" si="889"/>
        <v/>
      </c>
    </row>
    <row r="5519" spans="1:17" s="1" customFormat="1" x14ac:dyDescent="0.3">
      <c r="A5519" s="189">
        <f t="shared" si="887"/>
        <v>44060.791666653291</v>
      </c>
      <c r="B5519" s="190">
        <f t="shared" si="883"/>
        <v>44060</v>
      </c>
      <c r="C5519" s="1">
        <f t="shared" si="884"/>
        <v>19</v>
      </c>
      <c r="D5519" s="191">
        <v>3.5462649092963998</v>
      </c>
      <c r="E5519" s="192">
        <f t="shared" si="885"/>
        <v>1.231392508845889E-4</v>
      </c>
      <c r="F5519" s="193">
        <f t="shared" si="886"/>
        <v>5.2873482635507898</v>
      </c>
      <c r="G5519" s="193">
        <f t="shared" si="882"/>
        <v>5.482865862090442</v>
      </c>
      <c r="H5519" s="193">
        <f t="shared" si="882"/>
        <v>5.685613385619571</v>
      </c>
      <c r="I5519" s="193">
        <f t="shared" si="882"/>
        <v>5.8958581850863458</v>
      </c>
      <c r="J5519" s="193">
        <f t="shared" si="882"/>
        <v>6.11387749764517</v>
      </c>
      <c r="K5519" s="193">
        <f>MAX(0,(F5519-'2031 forecast'!$C$10))</f>
        <v>0</v>
      </c>
      <c r="L5519" s="193">
        <f>MAX(0,(G5519-'2031 forecast'!$C$10))</f>
        <v>0</v>
      </c>
      <c r="M5519" s="193">
        <f>MAX(0,(H5519-'2031 forecast'!$C$10))</f>
        <v>0</v>
      </c>
      <c r="N5519" s="193">
        <f>MAX(0,(I5519-'2031 forecast'!$C$10))</f>
        <v>0.15885818508634575</v>
      </c>
      <c r="O5519" s="193">
        <f>MAX(0,(J5519-'2031 forecast'!$C$10))</f>
        <v>0.37687749764516987</v>
      </c>
      <c r="P5519" s="175" t="str">
        <f t="shared" si="888"/>
        <v/>
      </c>
      <c r="Q5519" s="175" t="str">
        <f t="shared" si="889"/>
        <v/>
      </c>
    </row>
    <row r="5520" spans="1:17" s="1" customFormat="1" x14ac:dyDescent="0.3">
      <c r="A5520" s="189">
        <f t="shared" si="887"/>
        <v>44060.833333319955</v>
      </c>
      <c r="B5520" s="190">
        <f t="shared" si="883"/>
        <v>44060</v>
      </c>
      <c r="C5520" s="1">
        <f t="shared" si="884"/>
        <v>20</v>
      </c>
      <c r="D5520" s="191">
        <v>3.4709726606913804</v>
      </c>
      <c r="E5520" s="192">
        <f t="shared" si="885"/>
        <v>1.2052482942207108E-4</v>
      </c>
      <c r="F5520" s="193">
        <f t="shared" si="886"/>
        <v>5.1750903386346367</v>
      </c>
      <c r="G5520" s="193">
        <f t="shared" si="882"/>
        <v>5.3664568204324699</v>
      </c>
      <c r="H5520" s="193">
        <f t="shared" si="882"/>
        <v>5.5648997256276473</v>
      </c>
      <c r="I5520" s="193">
        <f t="shared" si="882"/>
        <v>5.7706807289273989</v>
      </c>
      <c r="J5520" s="193">
        <f t="shared" si="882"/>
        <v>5.9840711813469705</v>
      </c>
      <c r="K5520" s="193">
        <f>MAX(0,(F5520-'2031 forecast'!$C$10))</f>
        <v>0</v>
      </c>
      <c r="L5520" s="193">
        <f>MAX(0,(G5520-'2031 forecast'!$C$10))</f>
        <v>0</v>
      </c>
      <c r="M5520" s="193">
        <f>MAX(0,(H5520-'2031 forecast'!$C$10))</f>
        <v>0</v>
      </c>
      <c r="N5520" s="193">
        <f>MAX(0,(I5520-'2031 forecast'!$C$10))</f>
        <v>3.3680728927398818E-2</v>
      </c>
      <c r="O5520" s="193">
        <f>MAX(0,(J5520-'2031 forecast'!$C$10))</f>
        <v>0.24707118134697037</v>
      </c>
      <c r="P5520" s="175" t="str">
        <f t="shared" si="888"/>
        <v/>
      </c>
      <c r="Q5520" s="175" t="str">
        <f t="shared" si="889"/>
        <v/>
      </c>
    </row>
    <row r="5521" spans="1:17" s="1" customFormat="1" x14ac:dyDescent="0.3">
      <c r="A5521" s="189">
        <f t="shared" si="887"/>
        <v>44060.87499998662</v>
      </c>
      <c r="B5521" s="190">
        <f t="shared" si="883"/>
        <v>44060</v>
      </c>
      <c r="C5521" s="1">
        <f t="shared" si="884"/>
        <v>21</v>
      </c>
      <c r="D5521" s="191">
        <v>3.3279173883418443</v>
      </c>
      <c r="E5521" s="192">
        <f t="shared" si="885"/>
        <v>1.1555742864328724E-4</v>
      </c>
      <c r="F5521" s="193">
        <f t="shared" si="886"/>
        <v>4.9618002812939466</v>
      </c>
      <c r="G5521" s="193">
        <f t="shared" si="882"/>
        <v>5.1452796412823245</v>
      </c>
      <c r="H5521" s="193">
        <f t="shared" si="882"/>
        <v>5.3355437716429934</v>
      </c>
      <c r="I5521" s="193">
        <f t="shared" si="882"/>
        <v>5.532843562225402</v>
      </c>
      <c r="J5521" s="193">
        <f t="shared" si="882"/>
        <v>5.7374391803803926</v>
      </c>
      <c r="K5521" s="193">
        <f>MAX(0,(F5521-'2031 forecast'!$C$10))</f>
        <v>0</v>
      </c>
      <c r="L5521" s="193">
        <f>MAX(0,(G5521-'2031 forecast'!$C$10))</f>
        <v>0</v>
      </c>
      <c r="M5521" s="193">
        <f>MAX(0,(H5521-'2031 forecast'!$C$10))</f>
        <v>0</v>
      </c>
      <c r="N5521" s="193">
        <f>MAX(0,(I5521-'2031 forecast'!$C$10))</f>
        <v>0</v>
      </c>
      <c r="O5521" s="193">
        <f>MAX(0,(J5521-'2031 forecast'!$C$10))</f>
        <v>4.3918038039247875E-4</v>
      </c>
      <c r="P5521" s="175" t="str">
        <f t="shared" si="888"/>
        <v/>
      </c>
      <c r="Q5521" s="175" t="str">
        <f t="shared" si="889"/>
        <v/>
      </c>
    </row>
    <row r="5522" spans="1:17" s="1" customFormat="1" x14ac:dyDescent="0.3">
      <c r="A5522" s="189">
        <f t="shared" si="887"/>
        <v>44060.916666653284</v>
      </c>
      <c r="B5522" s="190">
        <f t="shared" si="883"/>
        <v>44060</v>
      </c>
      <c r="C5522" s="1">
        <f t="shared" si="884"/>
        <v>22</v>
      </c>
      <c r="D5522" s="191">
        <v>2.9665145950377529</v>
      </c>
      <c r="E5522" s="192">
        <f t="shared" si="885"/>
        <v>1.0300820562320176E-4</v>
      </c>
      <c r="F5522" s="193">
        <f t="shared" si="886"/>
        <v>4.4229622416964141</v>
      </c>
      <c r="G5522" s="193">
        <f t="shared" si="882"/>
        <v>4.5865162413240643</v>
      </c>
      <c r="H5522" s="193">
        <f t="shared" si="882"/>
        <v>4.7561182036817637</v>
      </c>
      <c r="I5522" s="193">
        <f t="shared" si="882"/>
        <v>4.9319917726624638</v>
      </c>
      <c r="J5522" s="193">
        <f t="shared" si="882"/>
        <v>5.1143688621490382</v>
      </c>
      <c r="K5522" s="193">
        <f>MAX(0,(F5522-'2031 forecast'!$C$10))</f>
        <v>0</v>
      </c>
      <c r="L5522" s="193">
        <f>MAX(0,(G5522-'2031 forecast'!$C$10))</f>
        <v>0</v>
      </c>
      <c r="M5522" s="193">
        <f>MAX(0,(H5522-'2031 forecast'!$C$10))</f>
        <v>0</v>
      </c>
      <c r="N5522" s="193">
        <f>MAX(0,(I5522-'2031 forecast'!$C$10))</f>
        <v>0</v>
      </c>
      <c r="O5522" s="193">
        <f>MAX(0,(J5522-'2031 forecast'!$C$10))</f>
        <v>0</v>
      </c>
      <c r="P5522" s="175" t="str">
        <f t="shared" si="888"/>
        <v/>
      </c>
      <c r="Q5522" s="175" t="str">
        <f t="shared" si="889"/>
        <v/>
      </c>
    </row>
    <row r="5523" spans="1:17" s="1" customFormat="1" x14ac:dyDescent="0.3">
      <c r="A5523" s="189">
        <f t="shared" si="887"/>
        <v>44060.958333319948</v>
      </c>
      <c r="B5523" s="190">
        <f t="shared" si="883"/>
        <v>44060</v>
      </c>
      <c r="C5523" s="1">
        <f t="shared" si="884"/>
        <v>23</v>
      </c>
      <c r="D5523" s="191">
        <v>2.7180501746411898</v>
      </c>
      <c r="E5523" s="192">
        <f t="shared" si="885"/>
        <v>9.4380614796892988E-5</v>
      </c>
      <c r="F5523" s="193">
        <f t="shared" si="886"/>
        <v>4.0525110894731107</v>
      </c>
      <c r="G5523" s="193">
        <f t="shared" si="882"/>
        <v>4.2023664038527597</v>
      </c>
      <c r="H5523" s="193">
        <f t="shared" si="882"/>
        <v>4.3577631257084182</v>
      </c>
      <c r="I5523" s="193">
        <f t="shared" si="882"/>
        <v>4.5189061673379429</v>
      </c>
      <c r="J5523" s="193">
        <f t="shared" si="882"/>
        <v>4.6860080183649817</v>
      </c>
      <c r="K5523" s="193">
        <f>MAX(0,(F5523-'2031 forecast'!$C$10))</f>
        <v>0</v>
      </c>
      <c r="L5523" s="193">
        <f>MAX(0,(G5523-'2031 forecast'!$C$10))</f>
        <v>0</v>
      </c>
      <c r="M5523" s="193">
        <f>MAX(0,(H5523-'2031 forecast'!$C$10))</f>
        <v>0</v>
      </c>
      <c r="N5523" s="193">
        <f>MAX(0,(I5523-'2031 forecast'!$C$10))</f>
        <v>0</v>
      </c>
      <c r="O5523" s="193">
        <f>MAX(0,(J5523-'2031 forecast'!$C$10))</f>
        <v>0</v>
      </c>
      <c r="P5523" s="175" t="str">
        <f t="shared" si="888"/>
        <v/>
      </c>
      <c r="Q5523" s="175" t="str">
        <f t="shared" si="889"/>
        <v/>
      </c>
    </row>
    <row r="5524" spans="1:17" s="1" customFormat="1" x14ac:dyDescent="0.3">
      <c r="A5524" s="189">
        <f t="shared" si="887"/>
        <v>44060.999999986612</v>
      </c>
      <c r="B5524" s="190">
        <f t="shared" si="883"/>
        <v>44060</v>
      </c>
      <c r="C5524" s="1">
        <f t="shared" si="884"/>
        <v>0</v>
      </c>
      <c r="D5524" s="191">
        <v>3.8624923534374798</v>
      </c>
      <c r="E5524" s="192">
        <f t="shared" si="885"/>
        <v>1.3411982102716369E-4</v>
      </c>
      <c r="F5524" s="193">
        <f t="shared" si="886"/>
        <v>5.7588315481986303</v>
      </c>
      <c r="G5524" s="193">
        <f t="shared" si="882"/>
        <v>5.9717838370539198</v>
      </c>
      <c r="H5524" s="193">
        <f t="shared" si="882"/>
        <v>6.1926107575856459</v>
      </c>
      <c r="I5524" s="193">
        <f t="shared" si="882"/>
        <v>6.4216035009539167</v>
      </c>
      <c r="J5524" s="193">
        <f t="shared" si="882"/>
        <v>6.6590640260976039</v>
      </c>
      <c r="K5524" s="193">
        <f>MAX(0,(F5524-'2031 forecast'!$C$10))</f>
        <v>2.1831548198630202E-2</v>
      </c>
      <c r="L5524" s="193">
        <f>MAX(0,(G5524-'2031 forecast'!$C$10))</f>
        <v>0.2347838370539197</v>
      </c>
      <c r="M5524" s="193">
        <f>MAX(0,(H5524-'2031 forecast'!$C$10))</f>
        <v>0.45561075758564584</v>
      </c>
      <c r="N5524" s="193">
        <f>MAX(0,(I5524-'2031 forecast'!$C$10))</f>
        <v>0.68460350095391664</v>
      </c>
      <c r="O5524" s="193">
        <f>MAX(0,(J5524-'2031 forecast'!$C$10))</f>
        <v>0.92206402609760385</v>
      </c>
      <c r="P5524" s="175">
        <f t="shared" si="888"/>
        <v>1</v>
      </c>
      <c r="Q5524" s="175">
        <f t="shared" si="889"/>
        <v>1</v>
      </c>
    </row>
    <row r="5525" spans="1:17" s="1" customFormat="1" x14ac:dyDescent="0.3">
      <c r="A5525" s="189">
        <f t="shared" si="887"/>
        <v>44061.041666653276</v>
      </c>
      <c r="B5525" s="190">
        <f t="shared" si="883"/>
        <v>44061</v>
      </c>
      <c r="C5525" s="1">
        <f t="shared" si="884"/>
        <v>1</v>
      </c>
      <c r="D5525" s="191">
        <v>2.4168811802211132</v>
      </c>
      <c r="E5525" s="192">
        <f t="shared" si="885"/>
        <v>8.3922928946821728E-5</v>
      </c>
      <c r="F5525" s="193">
        <f t="shared" si="886"/>
        <v>3.6034793898084998</v>
      </c>
      <c r="G5525" s="193">
        <f t="shared" ref="G5525:J5544" si="890">$E5525*G$2</f>
        <v>3.7367302372208742</v>
      </c>
      <c r="H5525" s="193">
        <f t="shared" si="890"/>
        <v>3.8749084857407259</v>
      </c>
      <c r="I5525" s="193">
        <f t="shared" si="890"/>
        <v>4.0181963427021588</v>
      </c>
      <c r="J5525" s="193">
        <f t="shared" si="890"/>
        <v>4.1667827531721855</v>
      </c>
      <c r="K5525" s="193">
        <f>MAX(0,(F5525-'2031 forecast'!$C$10))</f>
        <v>0</v>
      </c>
      <c r="L5525" s="193">
        <f>MAX(0,(G5525-'2031 forecast'!$C$10))</f>
        <v>0</v>
      </c>
      <c r="M5525" s="193">
        <f>MAX(0,(H5525-'2031 forecast'!$C$10))</f>
        <v>0</v>
      </c>
      <c r="N5525" s="193">
        <f>MAX(0,(I5525-'2031 forecast'!$C$10))</f>
        <v>0</v>
      </c>
      <c r="O5525" s="193">
        <f>MAX(0,(J5525-'2031 forecast'!$C$10))</f>
        <v>0</v>
      </c>
      <c r="P5525" s="175" t="str">
        <f t="shared" si="888"/>
        <v/>
      </c>
      <c r="Q5525" s="175" t="str">
        <f t="shared" si="889"/>
        <v/>
      </c>
    </row>
    <row r="5526" spans="1:17" s="1" customFormat="1" x14ac:dyDescent="0.3">
      <c r="A5526" s="189">
        <f t="shared" si="887"/>
        <v>44061.083333319941</v>
      </c>
      <c r="B5526" s="190">
        <f t="shared" si="883"/>
        <v>44061</v>
      </c>
      <c r="C5526" s="1">
        <f t="shared" si="884"/>
        <v>2</v>
      </c>
      <c r="D5526" s="191">
        <v>2.2888843575925808</v>
      </c>
      <c r="E5526" s="192">
        <f t="shared" si="885"/>
        <v>7.9478412460541457E-5</v>
      </c>
      <c r="F5526" s="193">
        <f t="shared" si="886"/>
        <v>3.4126409174510406</v>
      </c>
      <c r="G5526" s="193">
        <f t="shared" si="890"/>
        <v>3.5388348664023233</v>
      </c>
      <c r="H5526" s="193">
        <f t="shared" si="890"/>
        <v>3.6696952637544573</v>
      </c>
      <c r="I5526" s="193">
        <f t="shared" si="890"/>
        <v>3.8053946672319512</v>
      </c>
      <c r="J5526" s="193">
        <f t="shared" si="890"/>
        <v>3.9461120154652476</v>
      </c>
      <c r="K5526" s="193">
        <f>MAX(0,(F5526-'2031 forecast'!$C$10))</f>
        <v>0</v>
      </c>
      <c r="L5526" s="193">
        <f>MAX(0,(G5526-'2031 forecast'!$C$10))</f>
        <v>0</v>
      </c>
      <c r="M5526" s="193">
        <f>MAX(0,(H5526-'2031 forecast'!$C$10))</f>
        <v>0</v>
      </c>
      <c r="N5526" s="193">
        <f>MAX(0,(I5526-'2031 forecast'!$C$10))</f>
        <v>0</v>
      </c>
      <c r="O5526" s="193">
        <f>MAX(0,(J5526-'2031 forecast'!$C$10))</f>
        <v>0</v>
      </c>
      <c r="P5526" s="175" t="str">
        <f t="shared" si="888"/>
        <v/>
      </c>
      <c r="Q5526" s="175" t="str">
        <f t="shared" si="889"/>
        <v/>
      </c>
    </row>
    <row r="5527" spans="1:17" s="1" customFormat="1" x14ac:dyDescent="0.3">
      <c r="A5527" s="189">
        <f t="shared" si="887"/>
        <v>44061.124999986605</v>
      </c>
      <c r="B5527" s="190">
        <f t="shared" si="883"/>
        <v>44061</v>
      </c>
      <c r="C5527" s="1">
        <f t="shared" si="884"/>
        <v>3</v>
      </c>
      <c r="D5527" s="191">
        <v>2.2512382332900711</v>
      </c>
      <c r="E5527" s="192">
        <f t="shared" si="885"/>
        <v>7.8171201729282551E-5</v>
      </c>
      <c r="F5527" s="193">
        <f t="shared" si="886"/>
        <v>3.3565119549929641</v>
      </c>
      <c r="G5527" s="193">
        <f t="shared" si="890"/>
        <v>3.4806303455733376</v>
      </c>
      <c r="H5527" s="193">
        <f t="shared" si="890"/>
        <v>3.6093384337584959</v>
      </c>
      <c r="I5527" s="193">
        <f t="shared" si="890"/>
        <v>3.7428059391524786</v>
      </c>
      <c r="J5527" s="193">
        <f t="shared" si="890"/>
        <v>3.8812088573161478</v>
      </c>
      <c r="K5527" s="193">
        <f>MAX(0,(F5527-'2031 forecast'!$C$10))</f>
        <v>0</v>
      </c>
      <c r="L5527" s="193">
        <f>MAX(0,(G5527-'2031 forecast'!$C$10))</f>
        <v>0</v>
      </c>
      <c r="M5527" s="193">
        <f>MAX(0,(H5527-'2031 forecast'!$C$10))</f>
        <v>0</v>
      </c>
      <c r="N5527" s="193">
        <f>MAX(0,(I5527-'2031 forecast'!$C$10))</f>
        <v>0</v>
      </c>
      <c r="O5527" s="193">
        <f>MAX(0,(J5527-'2031 forecast'!$C$10))</f>
        <v>0</v>
      </c>
      <c r="P5527" s="175" t="str">
        <f t="shared" si="888"/>
        <v/>
      </c>
      <c r="Q5527" s="175" t="str">
        <f t="shared" si="889"/>
        <v/>
      </c>
    </row>
    <row r="5528" spans="1:17" s="1" customFormat="1" x14ac:dyDescent="0.3">
      <c r="A5528" s="189">
        <f t="shared" si="887"/>
        <v>44061.166666653269</v>
      </c>
      <c r="B5528" s="190">
        <f t="shared" si="883"/>
        <v>44061</v>
      </c>
      <c r="C5528" s="1">
        <f t="shared" si="884"/>
        <v>4</v>
      </c>
      <c r="D5528" s="191">
        <v>2.2361797835690673</v>
      </c>
      <c r="E5528" s="192">
        <f t="shared" si="885"/>
        <v>7.7648317436778983E-5</v>
      </c>
      <c r="F5528" s="193">
        <f t="shared" si="886"/>
        <v>3.3340603700097331</v>
      </c>
      <c r="G5528" s="193">
        <f t="shared" si="890"/>
        <v>3.4573485372417432</v>
      </c>
      <c r="H5528" s="193">
        <f t="shared" si="890"/>
        <v>3.585195701760111</v>
      </c>
      <c r="I5528" s="193">
        <f t="shared" si="890"/>
        <v>3.7177704479206888</v>
      </c>
      <c r="J5528" s="193">
        <f t="shared" si="890"/>
        <v>3.8552475940565079</v>
      </c>
      <c r="K5528" s="193">
        <f>MAX(0,(F5528-'2031 forecast'!$C$10))</f>
        <v>0</v>
      </c>
      <c r="L5528" s="193">
        <f>MAX(0,(G5528-'2031 forecast'!$C$10))</f>
        <v>0</v>
      </c>
      <c r="M5528" s="193">
        <f>MAX(0,(H5528-'2031 forecast'!$C$10))</f>
        <v>0</v>
      </c>
      <c r="N5528" s="193">
        <f>MAX(0,(I5528-'2031 forecast'!$C$10))</f>
        <v>0</v>
      </c>
      <c r="O5528" s="193">
        <f>MAX(0,(J5528-'2031 forecast'!$C$10))</f>
        <v>0</v>
      </c>
      <c r="P5528" s="175" t="str">
        <f t="shared" si="888"/>
        <v/>
      </c>
      <c r="Q5528" s="175" t="str">
        <f t="shared" si="889"/>
        <v/>
      </c>
    </row>
    <row r="5529" spans="1:17" s="1" customFormat="1" x14ac:dyDescent="0.3">
      <c r="A5529" s="189">
        <f t="shared" si="887"/>
        <v>44061.208333319933</v>
      </c>
      <c r="B5529" s="190">
        <f t="shared" si="883"/>
        <v>44061</v>
      </c>
      <c r="C5529" s="1">
        <f t="shared" si="884"/>
        <v>5</v>
      </c>
      <c r="D5529" s="191">
        <v>2.4093519553606115</v>
      </c>
      <c r="E5529" s="192">
        <f t="shared" si="885"/>
        <v>8.3661486800569958E-5</v>
      </c>
      <c r="F5529" s="193">
        <f t="shared" si="886"/>
        <v>3.5922535973168848</v>
      </c>
      <c r="G5529" s="193">
        <f t="shared" si="890"/>
        <v>3.7250893330550774</v>
      </c>
      <c r="H5529" s="193">
        <f t="shared" si="890"/>
        <v>3.8628371197415343</v>
      </c>
      <c r="I5529" s="193">
        <f t="shared" si="890"/>
        <v>4.0056785970862645</v>
      </c>
      <c r="J5529" s="193">
        <f t="shared" si="890"/>
        <v>4.1538021215423662</v>
      </c>
      <c r="K5529" s="193">
        <f>MAX(0,(F5529-'2031 forecast'!$C$10))</f>
        <v>0</v>
      </c>
      <c r="L5529" s="193">
        <f>MAX(0,(G5529-'2031 forecast'!$C$10))</f>
        <v>0</v>
      </c>
      <c r="M5529" s="193">
        <f>MAX(0,(H5529-'2031 forecast'!$C$10))</f>
        <v>0</v>
      </c>
      <c r="N5529" s="193">
        <f>MAX(0,(I5529-'2031 forecast'!$C$10))</f>
        <v>0</v>
      </c>
      <c r="O5529" s="193">
        <f>MAX(0,(J5529-'2031 forecast'!$C$10))</f>
        <v>0</v>
      </c>
      <c r="P5529" s="175" t="str">
        <f t="shared" si="888"/>
        <v/>
      </c>
      <c r="Q5529" s="175" t="str">
        <f t="shared" si="889"/>
        <v/>
      </c>
    </row>
    <row r="5530" spans="1:17" s="1" customFormat="1" x14ac:dyDescent="0.3">
      <c r="A5530" s="189">
        <f t="shared" si="887"/>
        <v>44061.249999986598</v>
      </c>
      <c r="B5530" s="190">
        <f t="shared" si="883"/>
        <v>44061</v>
      </c>
      <c r="C5530" s="1">
        <f t="shared" si="884"/>
        <v>6</v>
      </c>
      <c r="D5530" s="191">
        <v>2.5599364525706494</v>
      </c>
      <c r="E5530" s="192">
        <f t="shared" si="885"/>
        <v>8.8890329725605568E-5</v>
      </c>
      <c r="F5530" s="193">
        <f t="shared" si="886"/>
        <v>3.8167694471491895</v>
      </c>
      <c r="G5530" s="193">
        <f t="shared" si="890"/>
        <v>3.9579074163710191</v>
      </c>
      <c r="H5530" s="193">
        <f t="shared" si="890"/>
        <v>4.1042644397253794</v>
      </c>
      <c r="I5530" s="193">
        <f t="shared" si="890"/>
        <v>4.2560335094041557</v>
      </c>
      <c r="J5530" s="193">
        <f t="shared" si="890"/>
        <v>4.4134147541387634</v>
      </c>
      <c r="K5530" s="193">
        <f>MAX(0,(F5530-'2031 forecast'!$C$10))</f>
        <v>0</v>
      </c>
      <c r="L5530" s="193">
        <f>MAX(0,(G5530-'2031 forecast'!$C$10))</f>
        <v>0</v>
      </c>
      <c r="M5530" s="193">
        <f>MAX(0,(H5530-'2031 forecast'!$C$10))</f>
        <v>0</v>
      </c>
      <c r="N5530" s="193">
        <f>MAX(0,(I5530-'2031 forecast'!$C$10))</f>
        <v>0</v>
      </c>
      <c r="O5530" s="193">
        <f>MAX(0,(J5530-'2031 forecast'!$C$10))</f>
        <v>0</v>
      </c>
      <c r="P5530" s="175" t="str">
        <f t="shared" si="888"/>
        <v/>
      </c>
      <c r="Q5530" s="175" t="str">
        <f t="shared" si="889"/>
        <v/>
      </c>
    </row>
    <row r="5531" spans="1:17" s="1" customFormat="1" x14ac:dyDescent="0.3">
      <c r="A5531" s="189">
        <f t="shared" si="887"/>
        <v>44061.291666653262</v>
      </c>
      <c r="B5531" s="190">
        <f t="shared" si="883"/>
        <v>44061</v>
      </c>
      <c r="C5531" s="1">
        <f t="shared" si="884"/>
        <v>7</v>
      </c>
      <c r="D5531" s="191">
        <v>2.7632255238042007</v>
      </c>
      <c r="E5531" s="192">
        <f t="shared" si="885"/>
        <v>9.5949267674403651E-5</v>
      </c>
      <c r="F5531" s="193">
        <f t="shared" si="886"/>
        <v>4.1198658444228018</v>
      </c>
      <c r="G5531" s="193">
        <f t="shared" si="890"/>
        <v>4.2722118288475412</v>
      </c>
      <c r="H5531" s="193">
        <f t="shared" si="890"/>
        <v>4.4301913217035711</v>
      </c>
      <c r="I5531" s="193">
        <f t="shared" si="890"/>
        <v>4.5940126410333093</v>
      </c>
      <c r="J5531" s="193">
        <f t="shared" si="890"/>
        <v>4.7638918081439003</v>
      </c>
      <c r="K5531" s="193">
        <f>MAX(0,(F5531-'2031 forecast'!$C$10))</f>
        <v>0</v>
      </c>
      <c r="L5531" s="193">
        <f>MAX(0,(G5531-'2031 forecast'!$C$10))</f>
        <v>0</v>
      </c>
      <c r="M5531" s="193">
        <f>MAX(0,(H5531-'2031 forecast'!$C$10))</f>
        <v>0</v>
      </c>
      <c r="N5531" s="193">
        <f>MAX(0,(I5531-'2031 forecast'!$C$10))</f>
        <v>0</v>
      </c>
      <c r="O5531" s="193">
        <f>MAX(0,(J5531-'2031 forecast'!$C$10))</f>
        <v>0</v>
      </c>
      <c r="P5531" s="175" t="str">
        <f t="shared" si="888"/>
        <v/>
      </c>
      <c r="Q5531" s="175" t="str">
        <f t="shared" si="889"/>
        <v/>
      </c>
    </row>
    <row r="5532" spans="1:17" s="1" customFormat="1" x14ac:dyDescent="0.3">
      <c r="A5532" s="189">
        <f t="shared" si="887"/>
        <v>44061.333333319926</v>
      </c>
      <c r="B5532" s="190">
        <f t="shared" si="883"/>
        <v>44061</v>
      </c>
      <c r="C5532" s="1">
        <f t="shared" si="884"/>
        <v>8</v>
      </c>
      <c r="D5532" s="191">
        <v>3.1698036662713043</v>
      </c>
      <c r="E5532" s="192">
        <f t="shared" si="885"/>
        <v>1.1006714357199984E-4</v>
      </c>
      <c r="F5532" s="193">
        <f t="shared" si="886"/>
        <v>4.7260586389700263</v>
      </c>
      <c r="G5532" s="193">
        <f t="shared" si="890"/>
        <v>4.9008206538005856</v>
      </c>
      <c r="H5532" s="193">
        <f t="shared" si="890"/>
        <v>5.0820450856599555</v>
      </c>
      <c r="I5532" s="193">
        <f t="shared" si="890"/>
        <v>5.2699709042916165</v>
      </c>
      <c r="J5532" s="193">
        <f t="shared" si="890"/>
        <v>5.4648459161541751</v>
      </c>
      <c r="K5532" s="193">
        <f>MAX(0,(F5532-'2031 forecast'!$C$10))</f>
        <v>0</v>
      </c>
      <c r="L5532" s="193">
        <f>MAX(0,(G5532-'2031 forecast'!$C$10))</f>
        <v>0</v>
      </c>
      <c r="M5532" s="193">
        <f>MAX(0,(H5532-'2031 forecast'!$C$10))</f>
        <v>0</v>
      </c>
      <c r="N5532" s="193">
        <f>MAX(0,(I5532-'2031 forecast'!$C$10))</f>
        <v>0</v>
      </c>
      <c r="O5532" s="193">
        <f>MAX(0,(J5532-'2031 forecast'!$C$10))</f>
        <v>0</v>
      </c>
      <c r="P5532" s="175" t="str">
        <f t="shared" si="888"/>
        <v/>
      </c>
      <c r="Q5532" s="175" t="str">
        <f t="shared" si="889"/>
        <v/>
      </c>
    </row>
    <row r="5533" spans="1:17" s="1" customFormat="1" x14ac:dyDescent="0.3">
      <c r="A5533" s="189">
        <f t="shared" si="887"/>
        <v>44061.37499998659</v>
      </c>
      <c r="B5533" s="190">
        <f t="shared" si="883"/>
        <v>44061</v>
      </c>
      <c r="C5533" s="1">
        <f t="shared" si="884"/>
        <v>9</v>
      </c>
      <c r="D5533" s="191">
        <v>3.4559142109703767</v>
      </c>
      <c r="E5533" s="192">
        <f t="shared" si="885"/>
        <v>1.2000194512956752E-4</v>
      </c>
      <c r="F5533" s="193">
        <f t="shared" si="886"/>
        <v>5.1526387536514058</v>
      </c>
      <c r="G5533" s="193">
        <f t="shared" si="890"/>
        <v>5.3431750121008763</v>
      </c>
      <c r="H5533" s="193">
        <f t="shared" si="890"/>
        <v>5.5407569936292624</v>
      </c>
      <c r="I5533" s="193">
        <f t="shared" si="890"/>
        <v>5.7456452376956104</v>
      </c>
      <c r="J5533" s="193">
        <f t="shared" si="890"/>
        <v>5.9581099180873309</v>
      </c>
      <c r="K5533" s="193">
        <f>MAX(0,(F5533-'2031 forecast'!$C$10))</f>
        <v>0</v>
      </c>
      <c r="L5533" s="193">
        <f>MAX(0,(G5533-'2031 forecast'!$C$10))</f>
        <v>0</v>
      </c>
      <c r="M5533" s="193">
        <f>MAX(0,(H5533-'2031 forecast'!$C$10))</f>
        <v>0</v>
      </c>
      <c r="N5533" s="193">
        <f>MAX(0,(I5533-'2031 forecast'!$C$10))</f>
        <v>8.6452376956103194E-3</v>
      </c>
      <c r="O5533" s="193">
        <f>MAX(0,(J5533-'2031 forecast'!$C$10))</f>
        <v>0.22110991808733083</v>
      </c>
      <c r="P5533" s="175" t="str">
        <f t="shared" si="888"/>
        <v/>
      </c>
      <c r="Q5533" s="175" t="str">
        <f t="shared" si="889"/>
        <v/>
      </c>
    </row>
    <row r="5534" spans="1:17" s="1" customFormat="1" x14ac:dyDescent="0.3">
      <c r="A5534" s="189">
        <f t="shared" si="887"/>
        <v>44061.416666653255</v>
      </c>
      <c r="B5534" s="190">
        <f t="shared" si="883"/>
        <v>44061</v>
      </c>
      <c r="C5534" s="1">
        <f t="shared" si="884"/>
        <v>10</v>
      </c>
      <c r="D5534" s="191">
        <v>3.6817909567854339</v>
      </c>
      <c r="E5534" s="192">
        <f t="shared" si="885"/>
        <v>1.2784520951712096E-4</v>
      </c>
      <c r="F5534" s="193">
        <f t="shared" si="886"/>
        <v>5.489412528399864</v>
      </c>
      <c r="G5534" s="193">
        <f t="shared" si="890"/>
        <v>5.6924021370747893</v>
      </c>
      <c r="H5534" s="193">
        <f t="shared" si="890"/>
        <v>5.9028979736050315</v>
      </c>
      <c r="I5534" s="193">
        <f t="shared" si="890"/>
        <v>6.1211776061724477</v>
      </c>
      <c r="J5534" s="193">
        <f t="shared" si="890"/>
        <v>6.3475288669819276</v>
      </c>
      <c r="K5534" s="193">
        <f>MAX(0,(F5534-'2031 forecast'!$C$10))</f>
        <v>0</v>
      </c>
      <c r="L5534" s="193">
        <f>MAX(0,(G5534-'2031 forecast'!$C$10))</f>
        <v>0</v>
      </c>
      <c r="M5534" s="193">
        <f>MAX(0,(H5534-'2031 forecast'!$C$10))</f>
        <v>0.16589797360503145</v>
      </c>
      <c r="N5534" s="193">
        <f>MAX(0,(I5534-'2031 forecast'!$C$10))</f>
        <v>0.38417760617244756</v>
      </c>
      <c r="O5534" s="193">
        <f>MAX(0,(J5534-'2031 forecast'!$C$10))</f>
        <v>0.61052886698192754</v>
      </c>
      <c r="P5534" s="175" t="str">
        <f t="shared" si="888"/>
        <v/>
      </c>
      <c r="Q5534" s="175" t="str">
        <f t="shared" si="889"/>
        <v/>
      </c>
    </row>
    <row r="5535" spans="1:17" s="1" customFormat="1" x14ac:dyDescent="0.3">
      <c r="A5535" s="189">
        <f t="shared" si="887"/>
        <v>44061.458333319919</v>
      </c>
      <c r="B5535" s="190">
        <f t="shared" si="883"/>
        <v>44061</v>
      </c>
      <c r="C5535" s="1">
        <f t="shared" si="884"/>
        <v>11</v>
      </c>
      <c r="D5535" s="191">
        <v>3.7570832053904533</v>
      </c>
      <c r="E5535" s="192">
        <f t="shared" si="885"/>
        <v>1.3045963097963877E-4</v>
      </c>
      <c r="F5535" s="193">
        <f t="shared" si="886"/>
        <v>5.6016704533160171</v>
      </c>
      <c r="G5535" s="193">
        <f t="shared" si="890"/>
        <v>5.8088111787327605</v>
      </c>
      <c r="H5535" s="193">
        <f t="shared" si="890"/>
        <v>6.0236116335969543</v>
      </c>
      <c r="I5535" s="193">
        <f t="shared" si="890"/>
        <v>6.2463550623313937</v>
      </c>
      <c r="J5535" s="193">
        <f t="shared" si="890"/>
        <v>6.4773351832801263</v>
      </c>
      <c r="K5535" s="193">
        <f>MAX(0,(F5535-'2031 forecast'!$C$10))</f>
        <v>0</v>
      </c>
      <c r="L5535" s="193">
        <f>MAX(0,(G5535-'2031 forecast'!$C$10))</f>
        <v>7.1811178732760439E-2</v>
      </c>
      <c r="M5535" s="193">
        <f>MAX(0,(H5535-'2031 forecast'!$C$10))</f>
        <v>0.28661163359695419</v>
      </c>
      <c r="N5535" s="193">
        <f>MAX(0,(I5535-'2031 forecast'!$C$10))</f>
        <v>0.5093550623313936</v>
      </c>
      <c r="O5535" s="193">
        <f>MAX(0,(J5535-'2031 forecast'!$C$10))</f>
        <v>0.74033518328012615</v>
      </c>
      <c r="P5535" s="175" t="str">
        <f t="shared" si="888"/>
        <v/>
      </c>
      <c r="Q5535" s="175" t="str">
        <f t="shared" si="889"/>
        <v/>
      </c>
    </row>
    <row r="5536" spans="1:17" s="1" customFormat="1" x14ac:dyDescent="0.3">
      <c r="A5536" s="189">
        <f t="shared" si="887"/>
        <v>44061.499999986583</v>
      </c>
      <c r="B5536" s="190">
        <f t="shared" si="883"/>
        <v>44061</v>
      </c>
      <c r="C5536" s="1">
        <f t="shared" si="884"/>
        <v>12</v>
      </c>
      <c r="D5536" s="191">
        <v>4.0281353003685219</v>
      </c>
      <c r="E5536" s="192">
        <f t="shared" si="885"/>
        <v>1.3987154824470288E-4</v>
      </c>
      <c r="F5536" s="193">
        <f t="shared" si="886"/>
        <v>6.0057989830141656</v>
      </c>
      <c r="G5536" s="193">
        <f t="shared" si="890"/>
        <v>6.2278837287014568</v>
      </c>
      <c r="H5536" s="193">
        <f t="shared" si="890"/>
        <v>6.4581808095678763</v>
      </c>
      <c r="I5536" s="193">
        <f t="shared" si="890"/>
        <v>6.6969939045035982</v>
      </c>
      <c r="J5536" s="193">
        <f t="shared" si="890"/>
        <v>6.9446379219536425</v>
      </c>
      <c r="K5536" s="193">
        <f>MAX(0,(F5536-'2031 forecast'!$C$10))</f>
        <v>0.26879898301416549</v>
      </c>
      <c r="L5536" s="193">
        <f>MAX(0,(G5536-'2031 forecast'!$C$10))</f>
        <v>0.49088372870145669</v>
      </c>
      <c r="M5536" s="193">
        <f>MAX(0,(H5536-'2031 forecast'!$C$10))</f>
        <v>0.72118080956787622</v>
      </c>
      <c r="N5536" s="193">
        <f>MAX(0,(I5536-'2031 forecast'!$C$10))</f>
        <v>0.95999390450359812</v>
      </c>
      <c r="O5536" s="193">
        <f>MAX(0,(J5536-'2031 forecast'!$C$10))</f>
        <v>1.2076379219536424</v>
      </c>
      <c r="P5536" s="175">
        <f t="shared" si="888"/>
        <v>1</v>
      </c>
      <c r="Q5536" s="175" t="str">
        <f t="shared" si="889"/>
        <v/>
      </c>
    </row>
    <row r="5537" spans="1:17" s="1" customFormat="1" x14ac:dyDescent="0.3">
      <c r="A5537" s="189">
        <f t="shared" si="887"/>
        <v>44061.541666653247</v>
      </c>
      <c r="B5537" s="190">
        <f t="shared" si="883"/>
        <v>44061</v>
      </c>
      <c r="C5537" s="1">
        <f t="shared" si="884"/>
        <v>13</v>
      </c>
      <c r="D5537" s="191">
        <v>4.1335444484155488</v>
      </c>
      <c r="E5537" s="192">
        <f t="shared" si="885"/>
        <v>1.4353173829222783E-4</v>
      </c>
      <c r="F5537" s="193">
        <f t="shared" si="886"/>
        <v>6.1629600778967806</v>
      </c>
      <c r="G5537" s="193">
        <f t="shared" si="890"/>
        <v>6.3908563870226169</v>
      </c>
      <c r="H5537" s="193">
        <f t="shared" si="890"/>
        <v>6.6271799335565698</v>
      </c>
      <c r="I5537" s="193">
        <f t="shared" si="890"/>
        <v>6.8722423431261221</v>
      </c>
      <c r="J5537" s="193">
        <f t="shared" si="890"/>
        <v>7.1263667647711211</v>
      </c>
      <c r="K5537" s="193">
        <f>MAX(0,(F5537-'2031 forecast'!$C$10))</f>
        <v>0.42596007789678048</v>
      </c>
      <c r="L5537" s="193">
        <f>MAX(0,(G5537-'2031 forecast'!$C$10))</f>
        <v>0.65385638702261684</v>
      </c>
      <c r="M5537" s="193">
        <f>MAX(0,(H5537-'2031 forecast'!$C$10))</f>
        <v>0.89017993355656966</v>
      </c>
      <c r="N5537" s="193">
        <f>MAX(0,(I5537-'2031 forecast'!$C$10))</f>
        <v>1.135242343126122</v>
      </c>
      <c r="O5537" s="193">
        <f>MAX(0,(J5537-'2031 forecast'!$C$10))</f>
        <v>1.389366764771121</v>
      </c>
      <c r="P5537" s="175">
        <f t="shared" si="888"/>
        <v>2</v>
      </c>
      <c r="Q5537" s="175" t="str">
        <f t="shared" si="889"/>
        <v/>
      </c>
    </row>
    <row r="5538" spans="1:17" s="1" customFormat="1" x14ac:dyDescent="0.3">
      <c r="A5538" s="189">
        <f t="shared" si="887"/>
        <v>44061.583333319912</v>
      </c>
      <c r="B5538" s="190">
        <f t="shared" si="883"/>
        <v>44061</v>
      </c>
      <c r="C5538" s="1">
        <f t="shared" si="884"/>
        <v>14</v>
      </c>
      <c r="D5538" s="191">
        <v>4.0281353003685219</v>
      </c>
      <c r="E5538" s="192">
        <f t="shared" si="885"/>
        <v>1.3987154824470288E-4</v>
      </c>
      <c r="F5538" s="193">
        <f t="shared" si="886"/>
        <v>6.0057989830141656</v>
      </c>
      <c r="G5538" s="193">
        <f t="shared" si="890"/>
        <v>6.2278837287014568</v>
      </c>
      <c r="H5538" s="193">
        <f t="shared" si="890"/>
        <v>6.4581808095678763</v>
      </c>
      <c r="I5538" s="193">
        <f t="shared" si="890"/>
        <v>6.6969939045035982</v>
      </c>
      <c r="J5538" s="193">
        <f t="shared" si="890"/>
        <v>6.9446379219536425</v>
      </c>
      <c r="K5538" s="193">
        <f>MAX(0,(F5538-'2031 forecast'!$C$10))</f>
        <v>0.26879898301416549</v>
      </c>
      <c r="L5538" s="193">
        <f>MAX(0,(G5538-'2031 forecast'!$C$10))</f>
        <v>0.49088372870145669</v>
      </c>
      <c r="M5538" s="193">
        <f>MAX(0,(H5538-'2031 forecast'!$C$10))</f>
        <v>0.72118080956787622</v>
      </c>
      <c r="N5538" s="193">
        <f>MAX(0,(I5538-'2031 forecast'!$C$10))</f>
        <v>0.95999390450359812</v>
      </c>
      <c r="O5538" s="193">
        <f>MAX(0,(J5538-'2031 forecast'!$C$10))</f>
        <v>1.2076379219536424</v>
      </c>
      <c r="P5538" s="175">
        <f t="shared" si="888"/>
        <v>3</v>
      </c>
      <c r="Q5538" s="175" t="str">
        <f t="shared" si="889"/>
        <v/>
      </c>
    </row>
    <row r="5539" spans="1:17" s="1" customFormat="1" x14ac:dyDescent="0.3">
      <c r="A5539" s="189">
        <f t="shared" si="887"/>
        <v>44061.624999986576</v>
      </c>
      <c r="B5539" s="190">
        <f t="shared" si="883"/>
        <v>44061</v>
      </c>
      <c r="C5539" s="1">
        <f t="shared" si="884"/>
        <v>15</v>
      </c>
      <c r="D5539" s="191">
        <v>3.9904891760660122</v>
      </c>
      <c r="E5539" s="192">
        <f t="shared" si="885"/>
        <v>1.3856433751344396E-4</v>
      </c>
      <c r="F5539" s="193">
        <f t="shared" si="886"/>
        <v>5.9496700205560886</v>
      </c>
      <c r="G5539" s="193">
        <f t="shared" si="890"/>
        <v>6.1696792078724707</v>
      </c>
      <c r="H5539" s="193">
        <f t="shared" si="890"/>
        <v>6.397823979571915</v>
      </c>
      <c r="I5539" s="193">
        <f t="shared" si="890"/>
        <v>6.6344051764241243</v>
      </c>
      <c r="J5539" s="193">
        <f t="shared" si="890"/>
        <v>6.8797347638045423</v>
      </c>
      <c r="K5539" s="193">
        <f>MAX(0,(F5539-'2031 forecast'!$C$10))</f>
        <v>0.21267002055608852</v>
      </c>
      <c r="L5539" s="193">
        <f>MAX(0,(G5539-'2031 forecast'!$C$10))</f>
        <v>0.43267920787247061</v>
      </c>
      <c r="M5539" s="193">
        <f>MAX(0,(H5539-'2031 forecast'!$C$10))</f>
        <v>0.66082397957191485</v>
      </c>
      <c r="N5539" s="193">
        <f>MAX(0,(I5539-'2031 forecast'!$C$10))</f>
        <v>0.89740517642412421</v>
      </c>
      <c r="O5539" s="193">
        <f>MAX(0,(J5539-'2031 forecast'!$C$10))</f>
        <v>1.1427347638045422</v>
      </c>
      <c r="P5539" s="175">
        <f t="shared" si="888"/>
        <v>4</v>
      </c>
      <c r="Q5539" s="175" t="str">
        <f t="shared" si="889"/>
        <v/>
      </c>
    </row>
    <row r="5540" spans="1:17" s="1" customFormat="1" x14ac:dyDescent="0.3">
      <c r="A5540" s="189">
        <f t="shared" si="887"/>
        <v>44061.66666665324</v>
      </c>
      <c r="B5540" s="190">
        <f t="shared" si="883"/>
        <v>44061</v>
      </c>
      <c r="C5540" s="1">
        <f t="shared" si="884"/>
        <v>16</v>
      </c>
      <c r="D5540" s="191">
        <v>3.9377846020424991</v>
      </c>
      <c r="E5540" s="192">
        <f t="shared" si="885"/>
        <v>1.3673424248968153E-4</v>
      </c>
      <c r="F5540" s="193">
        <f t="shared" si="886"/>
        <v>5.8710894731147834</v>
      </c>
      <c r="G5540" s="193">
        <f t="shared" si="890"/>
        <v>6.088192878711892</v>
      </c>
      <c r="H5540" s="193">
        <f t="shared" si="890"/>
        <v>6.3133244175775705</v>
      </c>
      <c r="I5540" s="193">
        <f t="shared" si="890"/>
        <v>6.5467809571128637</v>
      </c>
      <c r="J5540" s="193">
        <f t="shared" si="890"/>
        <v>6.7888703423958043</v>
      </c>
      <c r="K5540" s="193">
        <f>MAX(0,(F5540-'2031 forecast'!$C$10))</f>
        <v>0.13408947311478325</v>
      </c>
      <c r="L5540" s="193">
        <f>MAX(0,(G5540-'2031 forecast'!$C$10))</f>
        <v>0.35119287871189186</v>
      </c>
      <c r="M5540" s="193">
        <f>MAX(0,(H5540-'2031 forecast'!$C$10))</f>
        <v>0.57632441757757036</v>
      </c>
      <c r="N5540" s="193">
        <f>MAX(0,(I5540-'2031 forecast'!$C$10))</f>
        <v>0.80978095711286358</v>
      </c>
      <c r="O5540" s="193">
        <f>MAX(0,(J5540-'2031 forecast'!$C$10))</f>
        <v>1.0518703423958042</v>
      </c>
      <c r="P5540" s="175">
        <f t="shared" si="888"/>
        <v>5</v>
      </c>
      <c r="Q5540" s="175" t="str">
        <f t="shared" si="889"/>
        <v/>
      </c>
    </row>
    <row r="5541" spans="1:17" s="1" customFormat="1" x14ac:dyDescent="0.3">
      <c r="A5541" s="189">
        <f t="shared" si="887"/>
        <v>44061.708333319904</v>
      </c>
      <c r="B5541" s="190">
        <f t="shared" si="883"/>
        <v>44061</v>
      </c>
      <c r="C5541" s="1">
        <f t="shared" si="884"/>
        <v>17</v>
      </c>
      <c r="D5541" s="191">
        <v>4.0281353003685219</v>
      </c>
      <c r="E5541" s="192">
        <f t="shared" si="885"/>
        <v>1.3987154824470288E-4</v>
      </c>
      <c r="F5541" s="193">
        <f t="shared" si="886"/>
        <v>6.0057989830141656</v>
      </c>
      <c r="G5541" s="193">
        <f t="shared" si="890"/>
        <v>6.2278837287014568</v>
      </c>
      <c r="H5541" s="193">
        <f t="shared" si="890"/>
        <v>6.4581808095678763</v>
      </c>
      <c r="I5541" s="193">
        <f t="shared" si="890"/>
        <v>6.6969939045035982</v>
      </c>
      <c r="J5541" s="193">
        <f t="shared" si="890"/>
        <v>6.9446379219536425</v>
      </c>
      <c r="K5541" s="193">
        <f>MAX(0,(F5541-'2031 forecast'!$C$10))</f>
        <v>0.26879898301416549</v>
      </c>
      <c r="L5541" s="193">
        <f>MAX(0,(G5541-'2031 forecast'!$C$10))</f>
        <v>0.49088372870145669</v>
      </c>
      <c r="M5541" s="193">
        <f>MAX(0,(H5541-'2031 forecast'!$C$10))</f>
        <v>0.72118080956787622</v>
      </c>
      <c r="N5541" s="193">
        <f>MAX(0,(I5541-'2031 forecast'!$C$10))</f>
        <v>0.95999390450359812</v>
      </c>
      <c r="O5541" s="193">
        <f>MAX(0,(J5541-'2031 forecast'!$C$10))</f>
        <v>1.2076379219536424</v>
      </c>
      <c r="P5541" s="175">
        <f t="shared" si="888"/>
        <v>6</v>
      </c>
      <c r="Q5541" s="175">
        <f t="shared" si="889"/>
        <v>6</v>
      </c>
    </row>
    <row r="5542" spans="1:17" s="1" customFormat="1" x14ac:dyDescent="0.3">
      <c r="A5542" s="189">
        <f t="shared" si="887"/>
        <v>44061.749999986569</v>
      </c>
      <c r="B5542" s="190">
        <f t="shared" si="883"/>
        <v>44061</v>
      </c>
      <c r="C5542" s="1">
        <f t="shared" si="884"/>
        <v>18</v>
      </c>
      <c r="D5542" s="191">
        <v>3.6817909567854339</v>
      </c>
      <c r="E5542" s="192">
        <f t="shared" si="885"/>
        <v>1.2784520951712096E-4</v>
      </c>
      <c r="F5542" s="193">
        <f t="shared" si="886"/>
        <v>5.489412528399864</v>
      </c>
      <c r="G5542" s="193">
        <f t="shared" si="890"/>
        <v>5.6924021370747893</v>
      </c>
      <c r="H5542" s="193">
        <f t="shared" si="890"/>
        <v>5.9028979736050315</v>
      </c>
      <c r="I5542" s="193">
        <f t="shared" si="890"/>
        <v>6.1211776061724477</v>
      </c>
      <c r="J5542" s="193">
        <f t="shared" si="890"/>
        <v>6.3475288669819276</v>
      </c>
      <c r="K5542" s="193">
        <f>MAX(0,(F5542-'2031 forecast'!$C$10))</f>
        <v>0</v>
      </c>
      <c r="L5542" s="193">
        <f>MAX(0,(G5542-'2031 forecast'!$C$10))</f>
        <v>0</v>
      </c>
      <c r="M5542" s="193">
        <f>MAX(0,(H5542-'2031 forecast'!$C$10))</f>
        <v>0.16589797360503145</v>
      </c>
      <c r="N5542" s="193">
        <f>MAX(0,(I5542-'2031 forecast'!$C$10))</f>
        <v>0.38417760617244756</v>
      </c>
      <c r="O5542" s="193">
        <f>MAX(0,(J5542-'2031 forecast'!$C$10))</f>
        <v>0.61052886698192754</v>
      </c>
      <c r="P5542" s="175" t="str">
        <f t="shared" si="888"/>
        <v/>
      </c>
      <c r="Q5542" s="175" t="str">
        <f t="shared" si="889"/>
        <v/>
      </c>
    </row>
    <row r="5543" spans="1:17" s="1" customFormat="1" x14ac:dyDescent="0.3">
      <c r="A5543" s="189">
        <f t="shared" si="887"/>
        <v>44061.791666653233</v>
      </c>
      <c r="B5543" s="190">
        <f t="shared" si="883"/>
        <v>44061</v>
      </c>
      <c r="C5543" s="1">
        <f t="shared" si="884"/>
        <v>19</v>
      </c>
      <c r="D5543" s="191">
        <v>3.5688525838779057</v>
      </c>
      <c r="E5543" s="192">
        <f t="shared" si="885"/>
        <v>1.2392357732334425E-4</v>
      </c>
      <c r="F5543" s="193">
        <f t="shared" si="886"/>
        <v>5.3210256410256358</v>
      </c>
      <c r="G5543" s="193">
        <f t="shared" si="890"/>
        <v>5.5177885745878337</v>
      </c>
      <c r="H5543" s="193">
        <f t="shared" si="890"/>
        <v>5.7218274836171474</v>
      </c>
      <c r="I5543" s="193">
        <f t="shared" si="890"/>
        <v>5.9334114219340295</v>
      </c>
      <c r="J5543" s="193">
        <f t="shared" si="890"/>
        <v>6.1528193925346297</v>
      </c>
      <c r="K5543" s="193">
        <f>MAX(0,(F5543-'2031 forecast'!$C$10))</f>
        <v>0</v>
      </c>
      <c r="L5543" s="193">
        <f>MAX(0,(G5543-'2031 forecast'!$C$10))</f>
        <v>0</v>
      </c>
      <c r="M5543" s="193">
        <f>MAX(0,(H5543-'2031 forecast'!$C$10))</f>
        <v>0</v>
      </c>
      <c r="N5543" s="193">
        <f>MAX(0,(I5543-'2031 forecast'!$C$10))</f>
        <v>0.19641142193402938</v>
      </c>
      <c r="O5543" s="193">
        <f>MAX(0,(J5543-'2031 forecast'!$C$10))</f>
        <v>0.41581939253462963</v>
      </c>
      <c r="P5543" s="175" t="str">
        <f t="shared" si="888"/>
        <v/>
      </c>
      <c r="Q5543" s="175" t="str">
        <f t="shared" si="889"/>
        <v/>
      </c>
    </row>
    <row r="5544" spans="1:17" s="1" customFormat="1" x14ac:dyDescent="0.3">
      <c r="A5544" s="189">
        <f t="shared" si="887"/>
        <v>44061.833333319897</v>
      </c>
      <c r="B5544" s="190">
        <f t="shared" si="883"/>
        <v>44061</v>
      </c>
      <c r="C5544" s="1">
        <f t="shared" si="884"/>
        <v>20</v>
      </c>
      <c r="D5544" s="191">
        <v>3.4559142109703767</v>
      </c>
      <c r="E5544" s="192">
        <f t="shared" si="885"/>
        <v>1.2000194512956752E-4</v>
      </c>
      <c r="F5544" s="193">
        <f t="shared" si="886"/>
        <v>5.1526387536514058</v>
      </c>
      <c r="G5544" s="193">
        <f t="shared" si="890"/>
        <v>5.3431750121008763</v>
      </c>
      <c r="H5544" s="193">
        <f t="shared" si="890"/>
        <v>5.5407569936292624</v>
      </c>
      <c r="I5544" s="193">
        <f t="shared" si="890"/>
        <v>5.7456452376956104</v>
      </c>
      <c r="J5544" s="193">
        <f t="shared" si="890"/>
        <v>5.9581099180873309</v>
      </c>
      <c r="K5544" s="193">
        <f>MAX(0,(F5544-'2031 forecast'!$C$10))</f>
        <v>0</v>
      </c>
      <c r="L5544" s="193">
        <f>MAX(0,(G5544-'2031 forecast'!$C$10))</f>
        <v>0</v>
      </c>
      <c r="M5544" s="193">
        <f>MAX(0,(H5544-'2031 forecast'!$C$10))</f>
        <v>0</v>
      </c>
      <c r="N5544" s="193">
        <f>MAX(0,(I5544-'2031 forecast'!$C$10))</f>
        <v>8.6452376956103194E-3</v>
      </c>
      <c r="O5544" s="193">
        <f>MAX(0,(J5544-'2031 forecast'!$C$10))</f>
        <v>0.22110991808733083</v>
      </c>
      <c r="P5544" s="175" t="str">
        <f t="shared" si="888"/>
        <v/>
      </c>
      <c r="Q5544" s="175" t="str">
        <f t="shared" si="889"/>
        <v/>
      </c>
    </row>
    <row r="5545" spans="1:17" s="1" customFormat="1" x14ac:dyDescent="0.3">
      <c r="A5545" s="189">
        <f t="shared" si="887"/>
        <v>44061.874999986561</v>
      </c>
      <c r="B5545" s="190">
        <f t="shared" si="883"/>
        <v>44061</v>
      </c>
      <c r="C5545" s="1">
        <f t="shared" si="884"/>
        <v>21</v>
      </c>
      <c r="D5545" s="191">
        <v>3.3655635126443539</v>
      </c>
      <c r="E5545" s="192">
        <f t="shared" si="885"/>
        <v>1.1686463937454616E-4</v>
      </c>
      <c r="F5545" s="193">
        <f t="shared" si="886"/>
        <v>5.0179292437520235</v>
      </c>
      <c r="G5545" s="193">
        <f t="shared" ref="G5545:J5564" si="891">$E5545*G$2</f>
        <v>5.2034841621113106</v>
      </c>
      <c r="H5545" s="193">
        <f t="shared" si="891"/>
        <v>5.3959006016389557</v>
      </c>
      <c r="I5545" s="193">
        <f t="shared" si="891"/>
        <v>5.5954322903048759</v>
      </c>
      <c r="J5545" s="193">
        <f t="shared" si="891"/>
        <v>5.8023423385294928</v>
      </c>
      <c r="K5545" s="193">
        <f>MAX(0,(F5545-'2031 forecast'!$C$10))</f>
        <v>0</v>
      </c>
      <c r="L5545" s="193">
        <f>MAX(0,(G5545-'2031 forecast'!$C$10))</f>
        <v>0</v>
      </c>
      <c r="M5545" s="193">
        <f>MAX(0,(H5545-'2031 forecast'!$C$10))</f>
        <v>0</v>
      </c>
      <c r="N5545" s="193">
        <f>MAX(0,(I5545-'2031 forecast'!$C$10))</f>
        <v>0</v>
      </c>
      <c r="O5545" s="193">
        <f>MAX(0,(J5545-'2031 forecast'!$C$10))</f>
        <v>6.5342338529492672E-2</v>
      </c>
      <c r="P5545" s="175" t="str">
        <f t="shared" si="888"/>
        <v/>
      </c>
      <c r="Q5545" s="175" t="str">
        <f t="shared" si="889"/>
        <v/>
      </c>
    </row>
    <row r="5546" spans="1:17" s="1" customFormat="1" x14ac:dyDescent="0.3">
      <c r="A5546" s="189">
        <f t="shared" si="887"/>
        <v>44061.916666653226</v>
      </c>
      <c r="B5546" s="190">
        <f t="shared" si="883"/>
        <v>44061</v>
      </c>
      <c r="C5546" s="1">
        <f t="shared" si="884"/>
        <v>22</v>
      </c>
      <c r="D5546" s="191">
        <v>3.0116899442007643</v>
      </c>
      <c r="E5546" s="192">
        <f t="shared" si="885"/>
        <v>1.0457685850071245E-4</v>
      </c>
      <c r="F5546" s="193">
        <f t="shared" si="886"/>
        <v>4.4903169966461061</v>
      </c>
      <c r="G5546" s="193">
        <f t="shared" si="891"/>
        <v>4.6563616663188467</v>
      </c>
      <c r="H5546" s="193">
        <f t="shared" si="891"/>
        <v>4.8285463996769176</v>
      </c>
      <c r="I5546" s="193">
        <f t="shared" si="891"/>
        <v>5.0070982463578311</v>
      </c>
      <c r="J5546" s="193">
        <f t="shared" si="891"/>
        <v>5.1922526519279577</v>
      </c>
      <c r="K5546" s="193">
        <f>MAX(0,(F5546-'2031 forecast'!$C$10))</f>
        <v>0</v>
      </c>
      <c r="L5546" s="193">
        <f>MAX(0,(G5546-'2031 forecast'!$C$10))</f>
        <v>0</v>
      </c>
      <c r="M5546" s="193">
        <f>MAX(0,(H5546-'2031 forecast'!$C$10))</f>
        <v>0</v>
      </c>
      <c r="N5546" s="193">
        <f>MAX(0,(I5546-'2031 forecast'!$C$10))</f>
        <v>0</v>
      </c>
      <c r="O5546" s="193">
        <f>MAX(0,(J5546-'2031 forecast'!$C$10))</f>
        <v>0</v>
      </c>
      <c r="P5546" s="175" t="str">
        <f t="shared" si="888"/>
        <v/>
      </c>
      <c r="Q5546" s="175" t="str">
        <f t="shared" si="889"/>
        <v/>
      </c>
    </row>
    <row r="5547" spans="1:17" s="1" customFormat="1" x14ac:dyDescent="0.3">
      <c r="A5547" s="189">
        <f t="shared" si="887"/>
        <v>44061.95833331989</v>
      </c>
      <c r="B5547" s="190">
        <f t="shared" si="883"/>
        <v>44061</v>
      </c>
      <c r="C5547" s="1">
        <f t="shared" si="884"/>
        <v>23</v>
      </c>
      <c r="D5547" s="191">
        <v>2.7180501746411898</v>
      </c>
      <c r="E5547" s="192">
        <f t="shared" si="885"/>
        <v>9.4380614796892988E-5</v>
      </c>
      <c r="F5547" s="193">
        <f t="shared" si="886"/>
        <v>4.0525110894731107</v>
      </c>
      <c r="G5547" s="193">
        <f t="shared" si="891"/>
        <v>4.2023664038527597</v>
      </c>
      <c r="H5547" s="193">
        <f t="shared" si="891"/>
        <v>4.3577631257084182</v>
      </c>
      <c r="I5547" s="193">
        <f t="shared" si="891"/>
        <v>4.5189061673379429</v>
      </c>
      <c r="J5547" s="193">
        <f t="shared" si="891"/>
        <v>4.6860080183649817</v>
      </c>
      <c r="K5547" s="193">
        <f>MAX(0,(F5547-'2031 forecast'!$C$10))</f>
        <v>0</v>
      </c>
      <c r="L5547" s="193">
        <f>MAX(0,(G5547-'2031 forecast'!$C$10))</f>
        <v>0</v>
      </c>
      <c r="M5547" s="193">
        <f>MAX(0,(H5547-'2031 forecast'!$C$10))</f>
        <v>0</v>
      </c>
      <c r="N5547" s="193">
        <f>MAX(0,(I5547-'2031 forecast'!$C$10))</f>
        <v>0</v>
      </c>
      <c r="O5547" s="193">
        <f>MAX(0,(J5547-'2031 forecast'!$C$10))</f>
        <v>0</v>
      </c>
      <c r="P5547" s="175" t="str">
        <f t="shared" si="888"/>
        <v/>
      </c>
      <c r="Q5547" s="175" t="str">
        <f t="shared" si="889"/>
        <v/>
      </c>
    </row>
    <row r="5548" spans="1:17" s="1" customFormat="1" x14ac:dyDescent="0.3">
      <c r="A5548" s="189">
        <f t="shared" si="887"/>
        <v>44061.999999986554</v>
      </c>
      <c r="B5548" s="190">
        <f t="shared" si="883"/>
        <v>44061</v>
      </c>
      <c r="C5548" s="1">
        <f t="shared" si="884"/>
        <v>0</v>
      </c>
      <c r="D5548" s="191">
        <v>2.5222903282681401</v>
      </c>
      <c r="E5548" s="192">
        <f t="shared" si="885"/>
        <v>8.7583118994346675E-5</v>
      </c>
      <c r="F5548" s="193">
        <f t="shared" si="886"/>
        <v>3.7606404846911139</v>
      </c>
      <c r="G5548" s="193">
        <f t="shared" si="891"/>
        <v>3.8997028955420339</v>
      </c>
      <c r="H5548" s="193">
        <f t="shared" si="891"/>
        <v>4.0439076097294189</v>
      </c>
      <c r="I5548" s="193">
        <f t="shared" si="891"/>
        <v>4.1934447813246836</v>
      </c>
      <c r="J5548" s="193">
        <f t="shared" si="891"/>
        <v>4.3485115959896641</v>
      </c>
      <c r="K5548" s="193">
        <f>MAX(0,(F5548-'2031 forecast'!$C$10))</f>
        <v>0</v>
      </c>
      <c r="L5548" s="193">
        <f>MAX(0,(G5548-'2031 forecast'!$C$10))</f>
        <v>0</v>
      </c>
      <c r="M5548" s="193">
        <f>MAX(0,(H5548-'2031 forecast'!$C$10))</f>
        <v>0</v>
      </c>
      <c r="N5548" s="193">
        <f>MAX(0,(I5548-'2031 forecast'!$C$10))</f>
        <v>0</v>
      </c>
      <c r="O5548" s="193">
        <f>MAX(0,(J5548-'2031 forecast'!$C$10))</f>
        <v>0</v>
      </c>
      <c r="P5548" s="175" t="str">
        <f t="shared" si="888"/>
        <v/>
      </c>
      <c r="Q5548" s="175" t="str">
        <f t="shared" si="889"/>
        <v/>
      </c>
    </row>
    <row r="5549" spans="1:17" s="1" customFormat="1" x14ac:dyDescent="0.3">
      <c r="A5549" s="189">
        <f t="shared" si="887"/>
        <v>44062.041666653218</v>
      </c>
      <c r="B5549" s="190">
        <f t="shared" si="883"/>
        <v>44062</v>
      </c>
      <c r="C5549" s="1">
        <f t="shared" si="884"/>
        <v>1</v>
      </c>
      <c r="D5549" s="191">
        <v>2.273825907871577</v>
      </c>
      <c r="E5549" s="192">
        <f t="shared" si="885"/>
        <v>7.8955528168037889E-5</v>
      </c>
      <c r="F5549" s="193">
        <f t="shared" si="886"/>
        <v>3.3901893324678096</v>
      </c>
      <c r="G5549" s="193">
        <f t="shared" si="891"/>
        <v>3.5155530580707288</v>
      </c>
      <c r="H5549" s="193">
        <f t="shared" si="891"/>
        <v>3.6455525317560724</v>
      </c>
      <c r="I5549" s="193">
        <f t="shared" si="891"/>
        <v>3.7803591760001618</v>
      </c>
      <c r="J5549" s="193">
        <f t="shared" si="891"/>
        <v>3.9201507522056076</v>
      </c>
      <c r="K5549" s="193">
        <f>MAX(0,(F5549-'2031 forecast'!$C$10))</f>
        <v>0</v>
      </c>
      <c r="L5549" s="193">
        <f>MAX(0,(G5549-'2031 forecast'!$C$10))</f>
        <v>0</v>
      </c>
      <c r="M5549" s="193">
        <f>MAX(0,(H5549-'2031 forecast'!$C$10))</f>
        <v>0</v>
      </c>
      <c r="N5549" s="193">
        <f>MAX(0,(I5549-'2031 forecast'!$C$10))</f>
        <v>0</v>
      </c>
      <c r="O5549" s="193">
        <f>MAX(0,(J5549-'2031 forecast'!$C$10))</f>
        <v>0</v>
      </c>
      <c r="P5549" s="175" t="str">
        <f t="shared" si="888"/>
        <v/>
      </c>
      <c r="Q5549" s="175" t="str">
        <f t="shared" si="889"/>
        <v/>
      </c>
    </row>
    <row r="5550" spans="1:17" s="1" customFormat="1" x14ac:dyDescent="0.3">
      <c r="A5550" s="189">
        <f t="shared" si="887"/>
        <v>44062.083333319883</v>
      </c>
      <c r="B5550" s="190">
        <f t="shared" si="883"/>
        <v>44062</v>
      </c>
      <c r="C5550" s="1">
        <f t="shared" si="884"/>
        <v>2</v>
      </c>
      <c r="D5550" s="191">
        <v>2.2135921089875614</v>
      </c>
      <c r="E5550" s="192">
        <f t="shared" si="885"/>
        <v>7.6863990998023632E-5</v>
      </c>
      <c r="F5550" s="193">
        <f t="shared" si="886"/>
        <v>3.3003829925348871</v>
      </c>
      <c r="G5550" s="193">
        <f t="shared" si="891"/>
        <v>3.4224258247443515</v>
      </c>
      <c r="H5550" s="193">
        <f t="shared" si="891"/>
        <v>3.5489816037625337</v>
      </c>
      <c r="I5550" s="193">
        <f t="shared" si="891"/>
        <v>3.6802172110730047</v>
      </c>
      <c r="J5550" s="193">
        <f t="shared" si="891"/>
        <v>3.8163056991670481</v>
      </c>
      <c r="K5550" s="193">
        <f>MAX(0,(F5550-'2031 forecast'!$C$10))</f>
        <v>0</v>
      </c>
      <c r="L5550" s="193">
        <f>MAX(0,(G5550-'2031 forecast'!$C$10))</f>
        <v>0</v>
      </c>
      <c r="M5550" s="193">
        <f>MAX(0,(H5550-'2031 forecast'!$C$10))</f>
        <v>0</v>
      </c>
      <c r="N5550" s="193">
        <f>MAX(0,(I5550-'2031 forecast'!$C$10))</f>
        <v>0</v>
      </c>
      <c r="O5550" s="193">
        <f>MAX(0,(J5550-'2031 forecast'!$C$10))</f>
        <v>0</v>
      </c>
      <c r="P5550" s="175" t="str">
        <f t="shared" si="888"/>
        <v/>
      </c>
      <c r="Q5550" s="175" t="str">
        <f t="shared" si="889"/>
        <v/>
      </c>
    </row>
    <row r="5551" spans="1:17" s="1" customFormat="1" x14ac:dyDescent="0.3">
      <c r="A5551" s="189">
        <f t="shared" si="887"/>
        <v>44062.124999986547</v>
      </c>
      <c r="B5551" s="190">
        <f t="shared" si="883"/>
        <v>44062</v>
      </c>
      <c r="C5551" s="1">
        <f t="shared" si="884"/>
        <v>3</v>
      </c>
      <c r="D5551" s="191">
        <v>2.2135921089875614</v>
      </c>
      <c r="E5551" s="192">
        <f t="shared" si="885"/>
        <v>7.6863990998023632E-5</v>
      </c>
      <c r="F5551" s="193">
        <f t="shared" si="886"/>
        <v>3.3003829925348871</v>
      </c>
      <c r="G5551" s="193">
        <f t="shared" si="891"/>
        <v>3.4224258247443515</v>
      </c>
      <c r="H5551" s="193">
        <f t="shared" si="891"/>
        <v>3.5489816037625337</v>
      </c>
      <c r="I5551" s="193">
        <f t="shared" si="891"/>
        <v>3.6802172110730047</v>
      </c>
      <c r="J5551" s="193">
        <f t="shared" si="891"/>
        <v>3.8163056991670481</v>
      </c>
      <c r="K5551" s="193">
        <f>MAX(0,(F5551-'2031 forecast'!$C$10))</f>
        <v>0</v>
      </c>
      <c r="L5551" s="193">
        <f>MAX(0,(G5551-'2031 forecast'!$C$10))</f>
        <v>0</v>
      </c>
      <c r="M5551" s="193">
        <f>MAX(0,(H5551-'2031 forecast'!$C$10))</f>
        <v>0</v>
      </c>
      <c r="N5551" s="193">
        <f>MAX(0,(I5551-'2031 forecast'!$C$10))</f>
        <v>0</v>
      </c>
      <c r="O5551" s="193">
        <f>MAX(0,(J5551-'2031 forecast'!$C$10))</f>
        <v>0</v>
      </c>
      <c r="P5551" s="175" t="str">
        <f t="shared" si="888"/>
        <v/>
      </c>
      <c r="Q5551" s="175" t="str">
        <f t="shared" si="889"/>
        <v/>
      </c>
    </row>
    <row r="5552" spans="1:17" s="1" customFormat="1" x14ac:dyDescent="0.3">
      <c r="A5552" s="189">
        <f t="shared" si="887"/>
        <v>44062.166666653211</v>
      </c>
      <c r="B5552" s="190">
        <f t="shared" si="883"/>
        <v>44062</v>
      </c>
      <c r="C5552" s="1">
        <f t="shared" si="884"/>
        <v>4</v>
      </c>
      <c r="D5552" s="191">
        <v>2.2286505587085652</v>
      </c>
      <c r="E5552" s="192">
        <f t="shared" si="885"/>
        <v>7.7386875290527199E-5</v>
      </c>
      <c r="F5552" s="193">
        <f t="shared" si="886"/>
        <v>3.3228345775181181</v>
      </c>
      <c r="G5552" s="193">
        <f t="shared" si="891"/>
        <v>3.445707633075946</v>
      </c>
      <c r="H5552" s="193">
        <f t="shared" si="891"/>
        <v>3.5731243357609186</v>
      </c>
      <c r="I5552" s="193">
        <f t="shared" si="891"/>
        <v>3.7052527023047941</v>
      </c>
      <c r="J5552" s="193">
        <f t="shared" si="891"/>
        <v>3.8422669624266881</v>
      </c>
      <c r="K5552" s="193">
        <f>MAX(0,(F5552-'2031 forecast'!$C$10))</f>
        <v>0</v>
      </c>
      <c r="L5552" s="193">
        <f>MAX(0,(G5552-'2031 forecast'!$C$10))</f>
        <v>0</v>
      </c>
      <c r="M5552" s="193">
        <f>MAX(0,(H5552-'2031 forecast'!$C$10))</f>
        <v>0</v>
      </c>
      <c r="N5552" s="193">
        <f>MAX(0,(I5552-'2031 forecast'!$C$10))</f>
        <v>0</v>
      </c>
      <c r="O5552" s="193">
        <f>MAX(0,(J5552-'2031 forecast'!$C$10))</f>
        <v>0</v>
      </c>
      <c r="P5552" s="175" t="str">
        <f t="shared" si="888"/>
        <v/>
      </c>
      <c r="Q5552" s="175" t="str">
        <f t="shared" si="889"/>
        <v/>
      </c>
    </row>
    <row r="5553" spans="1:17" s="1" customFormat="1" x14ac:dyDescent="0.3">
      <c r="A5553" s="189">
        <f t="shared" si="887"/>
        <v>44062.208333319875</v>
      </c>
      <c r="B5553" s="190">
        <f t="shared" si="883"/>
        <v>44062</v>
      </c>
      <c r="C5553" s="1">
        <f t="shared" si="884"/>
        <v>5</v>
      </c>
      <c r="D5553" s="191">
        <v>2.3039428073135846</v>
      </c>
      <c r="E5553" s="192">
        <f t="shared" si="885"/>
        <v>8.0001296753045011E-5</v>
      </c>
      <c r="F5553" s="193">
        <f t="shared" si="886"/>
        <v>3.4350925024342707</v>
      </c>
      <c r="G5553" s="193">
        <f t="shared" si="891"/>
        <v>3.5621166747339172</v>
      </c>
      <c r="H5553" s="193">
        <f t="shared" si="891"/>
        <v>3.6938379957528418</v>
      </c>
      <c r="I5553" s="193">
        <f t="shared" si="891"/>
        <v>3.8304301584637401</v>
      </c>
      <c r="J5553" s="193">
        <f t="shared" si="891"/>
        <v>3.9720732787248871</v>
      </c>
      <c r="K5553" s="193">
        <f>MAX(0,(F5553-'2031 forecast'!$C$10))</f>
        <v>0</v>
      </c>
      <c r="L5553" s="193">
        <f>MAX(0,(G5553-'2031 forecast'!$C$10))</f>
        <v>0</v>
      </c>
      <c r="M5553" s="193">
        <f>MAX(0,(H5553-'2031 forecast'!$C$10))</f>
        <v>0</v>
      </c>
      <c r="N5553" s="193">
        <f>MAX(0,(I5553-'2031 forecast'!$C$10))</f>
        <v>0</v>
      </c>
      <c r="O5553" s="193">
        <f>MAX(0,(J5553-'2031 forecast'!$C$10))</f>
        <v>0</v>
      </c>
      <c r="P5553" s="175" t="str">
        <f t="shared" si="888"/>
        <v/>
      </c>
      <c r="Q5553" s="175" t="str">
        <f t="shared" si="889"/>
        <v/>
      </c>
    </row>
    <row r="5554" spans="1:17" s="1" customFormat="1" x14ac:dyDescent="0.3">
      <c r="A5554" s="189">
        <f t="shared" si="887"/>
        <v>44062.249999986539</v>
      </c>
      <c r="B5554" s="190">
        <f t="shared" si="883"/>
        <v>44062</v>
      </c>
      <c r="C5554" s="1">
        <f t="shared" si="884"/>
        <v>6</v>
      </c>
      <c r="D5554" s="191">
        <v>2.4921734288261321</v>
      </c>
      <c r="E5554" s="192">
        <f t="shared" si="885"/>
        <v>8.653735040933954E-5</v>
      </c>
      <c r="F5554" s="193">
        <f t="shared" si="886"/>
        <v>3.7157373147246524</v>
      </c>
      <c r="G5554" s="193">
        <f t="shared" si="891"/>
        <v>3.853139278878845</v>
      </c>
      <c r="H5554" s="193">
        <f t="shared" si="891"/>
        <v>3.9956221457326491</v>
      </c>
      <c r="I5554" s="193">
        <f t="shared" si="891"/>
        <v>4.1433737988611048</v>
      </c>
      <c r="J5554" s="193">
        <f t="shared" si="891"/>
        <v>4.2965890694703841</v>
      </c>
      <c r="K5554" s="193">
        <f>MAX(0,(F5554-'2031 forecast'!$C$10))</f>
        <v>0</v>
      </c>
      <c r="L5554" s="193">
        <f>MAX(0,(G5554-'2031 forecast'!$C$10))</f>
        <v>0</v>
      </c>
      <c r="M5554" s="193">
        <f>MAX(0,(H5554-'2031 forecast'!$C$10))</f>
        <v>0</v>
      </c>
      <c r="N5554" s="193">
        <f>MAX(0,(I5554-'2031 forecast'!$C$10))</f>
        <v>0</v>
      </c>
      <c r="O5554" s="193">
        <f>MAX(0,(J5554-'2031 forecast'!$C$10))</f>
        <v>0</v>
      </c>
      <c r="P5554" s="175" t="str">
        <f t="shared" si="888"/>
        <v/>
      </c>
      <c r="Q5554" s="175" t="str">
        <f t="shared" si="889"/>
        <v/>
      </c>
    </row>
    <row r="5555" spans="1:17" s="1" customFormat="1" x14ac:dyDescent="0.3">
      <c r="A5555" s="189">
        <f t="shared" si="887"/>
        <v>44062.291666653204</v>
      </c>
      <c r="B5555" s="190">
        <f t="shared" si="883"/>
        <v>44062</v>
      </c>
      <c r="C5555" s="1">
        <f t="shared" si="884"/>
        <v>7</v>
      </c>
      <c r="D5555" s="191">
        <v>2.6879332751991818</v>
      </c>
      <c r="E5555" s="192">
        <f t="shared" si="885"/>
        <v>9.3334846211885839E-5</v>
      </c>
      <c r="F5555" s="193">
        <f t="shared" si="886"/>
        <v>4.0076079195066487</v>
      </c>
      <c r="G5555" s="193">
        <f t="shared" si="891"/>
        <v>4.15580278718957</v>
      </c>
      <c r="H5555" s="193">
        <f t="shared" si="891"/>
        <v>4.3094776617116484</v>
      </c>
      <c r="I5555" s="193">
        <f t="shared" si="891"/>
        <v>4.4688351848743633</v>
      </c>
      <c r="J5555" s="193">
        <f t="shared" si="891"/>
        <v>4.6340854918457008</v>
      </c>
      <c r="K5555" s="193">
        <f>MAX(0,(F5555-'2031 forecast'!$C$10))</f>
        <v>0</v>
      </c>
      <c r="L5555" s="193">
        <f>MAX(0,(G5555-'2031 forecast'!$C$10))</f>
        <v>0</v>
      </c>
      <c r="M5555" s="193">
        <f>MAX(0,(H5555-'2031 forecast'!$C$10))</f>
        <v>0</v>
      </c>
      <c r="N5555" s="193">
        <f>MAX(0,(I5555-'2031 forecast'!$C$10))</f>
        <v>0</v>
      </c>
      <c r="O5555" s="193">
        <f>MAX(0,(J5555-'2031 forecast'!$C$10))</f>
        <v>0</v>
      </c>
      <c r="P5555" s="175" t="str">
        <f t="shared" si="888"/>
        <v/>
      </c>
      <c r="Q5555" s="175" t="str">
        <f t="shared" si="889"/>
        <v/>
      </c>
    </row>
    <row r="5556" spans="1:17" s="1" customFormat="1" x14ac:dyDescent="0.3">
      <c r="A5556" s="189">
        <f t="shared" si="887"/>
        <v>44062.333333319868</v>
      </c>
      <c r="B5556" s="190">
        <f t="shared" si="883"/>
        <v>44062</v>
      </c>
      <c r="C5556" s="1">
        <f t="shared" si="884"/>
        <v>8</v>
      </c>
      <c r="D5556" s="191">
        <v>2.8987515712932352</v>
      </c>
      <c r="E5556" s="192">
        <f t="shared" si="885"/>
        <v>1.0065522630693572E-4</v>
      </c>
      <c r="F5556" s="193">
        <f t="shared" si="886"/>
        <v>4.3219301092718769</v>
      </c>
      <c r="G5556" s="193">
        <f t="shared" si="891"/>
        <v>4.4817481038318894</v>
      </c>
      <c r="H5556" s="193">
        <f t="shared" si="891"/>
        <v>4.6474759096890326</v>
      </c>
      <c r="I5556" s="193">
        <f t="shared" si="891"/>
        <v>4.819332062119412</v>
      </c>
      <c r="J5556" s="193">
        <f t="shared" si="891"/>
        <v>4.9975431774806589</v>
      </c>
      <c r="K5556" s="193">
        <f>MAX(0,(F5556-'2031 forecast'!$C$10))</f>
        <v>0</v>
      </c>
      <c r="L5556" s="193">
        <f>MAX(0,(G5556-'2031 forecast'!$C$10))</f>
        <v>0</v>
      </c>
      <c r="M5556" s="193">
        <f>MAX(0,(H5556-'2031 forecast'!$C$10))</f>
        <v>0</v>
      </c>
      <c r="N5556" s="193">
        <f>MAX(0,(I5556-'2031 forecast'!$C$10))</f>
        <v>0</v>
      </c>
      <c r="O5556" s="193">
        <f>MAX(0,(J5556-'2031 forecast'!$C$10))</f>
        <v>0</v>
      </c>
      <c r="P5556" s="175" t="str">
        <f t="shared" si="888"/>
        <v/>
      </c>
      <c r="Q5556" s="175" t="str">
        <f t="shared" si="889"/>
        <v/>
      </c>
    </row>
    <row r="5557" spans="1:17" s="1" customFormat="1" x14ac:dyDescent="0.3">
      <c r="A5557" s="189">
        <f t="shared" si="887"/>
        <v>44062.374999986532</v>
      </c>
      <c r="B5557" s="190">
        <f t="shared" si="883"/>
        <v>44062</v>
      </c>
      <c r="C5557" s="1">
        <f t="shared" si="884"/>
        <v>9</v>
      </c>
      <c r="D5557" s="191">
        <v>3.2225082402948173</v>
      </c>
      <c r="E5557" s="192">
        <f t="shared" si="885"/>
        <v>1.118972385957623E-4</v>
      </c>
      <c r="F5557" s="193">
        <f t="shared" si="886"/>
        <v>4.8046391864113325</v>
      </c>
      <c r="G5557" s="193">
        <f t="shared" si="891"/>
        <v>4.9823069829611653</v>
      </c>
      <c r="H5557" s="193">
        <f t="shared" si="891"/>
        <v>5.1665446476543018</v>
      </c>
      <c r="I5557" s="193">
        <f t="shared" si="891"/>
        <v>5.357595123602878</v>
      </c>
      <c r="J5557" s="193">
        <f t="shared" si="891"/>
        <v>5.555710337562914</v>
      </c>
      <c r="K5557" s="193">
        <f>MAX(0,(F5557-'2031 forecast'!$C$10))</f>
        <v>0</v>
      </c>
      <c r="L5557" s="193">
        <f>MAX(0,(G5557-'2031 forecast'!$C$10))</f>
        <v>0</v>
      </c>
      <c r="M5557" s="193">
        <f>MAX(0,(H5557-'2031 forecast'!$C$10))</f>
        <v>0</v>
      </c>
      <c r="N5557" s="193">
        <f>MAX(0,(I5557-'2031 forecast'!$C$10))</f>
        <v>0</v>
      </c>
      <c r="O5557" s="193">
        <f>MAX(0,(J5557-'2031 forecast'!$C$10))</f>
        <v>0</v>
      </c>
      <c r="P5557" s="175" t="str">
        <f t="shared" si="888"/>
        <v/>
      </c>
      <c r="Q5557" s="175" t="str">
        <f t="shared" si="889"/>
        <v/>
      </c>
    </row>
    <row r="5558" spans="1:17" s="1" customFormat="1" x14ac:dyDescent="0.3">
      <c r="A5558" s="189">
        <f t="shared" si="887"/>
        <v>44062.416666653196</v>
      </c>
      <c r="B5558" s="190">
        <f t="shared" si="883"/>
        <v>44062</v>
      </c>
      <c r="C5558" s="1">
        <f t="shared" si="884"/>
        <v>10</v>
      </c>
      <c r="D5558" s="191">
        <v>3.3881511872258598</v>
      </c>
      <c r="E5558" s="192">
        <f t="shared" si="885"/>
        <v>1.176489658133015E-4</v>
      </c>
      <c r="F5558" s="193">
        <f t="shared" si="886"/>
        <v>5.0516066212268687</v>
      </c>
      <c r="G5558" s="193">
        <f t="shared" si="891"/>
        <v>5.2384068746087022</v>
      </c>
      <c r="H5558" s="193">
        <f t="shared" si="891"/>
        <v>5.4321146996365322</v>
      </c>
      <c r="I5558" s="193">
        <f t="shared" si="891"/>
        <v>5.6329855271525595</v>
      </c>
      <c r="J5558" s="193">
        <f t="shared" si="891"/>
        <v>5.8412842334189516</v>
      </c>
      <c r="K5558" s="193">
        <f>MAX(0,(F5558-'2031 forecast'!$C$10))</f>
        <v>0</v>
      </c>
      <c r="L5558" s="193">
        <f>MAX(0,(G5558-'2031 forecast'!$C$10))</f>
        <v>0</v>
      </c>
      <c r="M5558" s="193">
        <f>MAX(0,(H5558-'2031 forecast'!$C$10))</f>
        <v>0</v>
      </c>
      <c r="N5558" s="193">
        <f>MAX(0,(I5558-'2031 forecast'!$C$10))</f>
        <v>0</v>
      </c>
      <c r="O5558" s="193">
        <f>MAX(0,(J5558-'2031 forecast'!$C$10))</f>
        <v>0.10428423341895154</v>
      </c>
      <c r="P5558" s="175" t="str">
        <f t="shared" si="888"/>
        <v/>
      </c>
      <c r="Q5558" s="175" t="str">
        <f t="shared" si="889"/>
        <v/>
      </c>
    </row>
    <row r="5559" spans="1:17" s="1" customFormat="1" x14ac:dyDescent="0.3">
      <c r="A5559" s="189">
        <f t="shared" si="887"/>
        <v>44062.458333319861</v>
      </c>
      <c r="B5559" s="190">
        <f t="shared" si="883"/>
        <v>44062</v>
      </c>
      <c r="C5559" s="1">
        <f t="shared" si="884"/>
        <v>11</v>
      </c>
      <c r="D5559" s="191">
        <v>3.7646124302509549</v>
      </c>
      <c r="E5559" s="192">
        <f t="shared" si="885"/>
        <v>1.3072107312589055E-4</v>
      </c>
      <c r="F5559" s="193">
        <f t="shared" si="886"/>
        <v>5.6128962458076321</v>
      </c>
      <c r="G5559" s="193">
        <f t="shared" si="891"/>
        <v>5.8204520828985578</v>
      </c>
      <c r="H5559" s="193">
        <f t="shared" si="891"/>
        <v>6.0356829995961467</v>
      </c>
      <c r="I5559" s="193">
        <f t="shared" si="891"/>
        <v>6.258872807947288</v>
      </c>
      <c r="J5559" s="193">
        <f t="shared" si="891"/>
        <v>6.4903158149099465</v>
      </c>
      <c r="K5559" s="193">
        <f>MAX(0,(F5559-'2031 forecast'!$C$10))</f>
        <v>0</v>
      </c>
      <c r="L5559" s="193">
        <f>MAX(0,(G5559-'2031 forecast'!$C$10))</f>
        <v>8.3452082898557656E-2</v>
      </c>
      <c r="M5559" s="193">
        <f>MAX(0,(H5559-'2031 forecast'!$C$10))</f>
        <v>0.29868299959614664</v>
      </c>
      <c r="N5559" s="193">
        <f>MAX(0,(I5559-'2031 forecast'!$C$10))</f>
        <v>0.52187280794728785</v>
      </c>
      <c r="O5559" s="193">
        <f>MAX(0,(J5559-'2031 forecast'!$C$10))</f>
        <v>0.75331581490994637</v>
      </c>
      <c r="P5559" s="175" t="str">
        <f t="shared" si="888"/>
        <v/>
      </c>
      <c r="Q5559" s="175" t="str">
        <f t="shared" si="889"/>
        <v/>
      </c>
    </row>
    <row r="5560" spans="1:17" s="1" customFormat="1" x14ac:dyDescent="0.3">
      <c r="A5560" s="189">
        <f t="shared" si="887"/>
        <v>44062.499999986525</v>
      </c>
      <c r="B5560" s="190">
        <f t="shared" si="883"/>
        <v>44062</v>
      </c>
      <c r="C5560" s="1">
        <f t="shared" si="884"/>
        <v>12</v>
      </c>
      <c r="D5560" s="191">
        <v>3.5914402584594112</v>
      </c>
      <c r="E5560" s="192">
        <f t="shared" si="885"/>
        <v>1.2470790376209958E-4</v>
      </c>
      <c r="F5560" s="193">
        <f t="shared" si="886"/>
        <v>5.3547030185004809</v>
      </c>
      <c r="G5560" s="193">
        <f t="shared" si="891"/>
        <v>5.5527112870852235</v>
      </c>
      <c r="H5560" s="193">
        <f t="shared" si="891"/>
        <v>5.7580415816147239</v>
      </c>
      <c r="I5560" s="193">
        <f t="shared" si="891"/>
        <v>5.9709646587817122</v>
      </c>
      <c r="J5560" s="193">
        <f t="shared" si="891"/>
        <v>6.1917612874240886</v>
      </c>
      <c r="K5560" s="193">
        <f>MAX(0,(F5560-'2031 forecast'!$C$10))</f>
        <v>0</v>
      </c>
      <c r="L5560" s="193">
        <f>MAX(0,(G5560-'2031 forecast'!$C$10))</f>
        <v>0</v>
      </c>
      <c r="M5560" s="193">
        <f>MAX(0,(H5560-'2031 forecast'!$C$10))</f>
        <v>2.1041581614723803E-2</v>
      </c>
      <c r="N5560" s="193">
        <f>MAX(0,(I5560-'2031 forecast'!$C$10))</f>
        <v>0.23396465878171213</v>
      </c>
      <c r="O5560" s="193">
        <f>MAX(0,(J5560-'2031 forecast'!$C$10))</f>
        <v>0.4547612874240885</v>
      </c>
      <c r="P5560" s="175" t="str">
        <f t="shared" si="888"/>
        <v/>
      </c>
      <c r="Q5560" s="175" t="str">
        <f t="shared" si="889"/>
        <v/>
      </c>
    </row>
    <row r="5561" spans="1:17" s="1" customFormat="1" x14ac:dyDescent="0.3">
      <c r="A5561" s="189">
        <f t="shared" si="887"/>
        <v>44062.541666653189</v>
      </c>
      <c r="B5561" s="190">
        <f t="shared" si="883"/>
        <v>44062</v>
      </c>
      <c r="C5561" s="1">
        <f t="shared" si="884"/>
        <v>13</v>
      </c>
      <c r="D5561" s="191">
        <v>3.7495539805299511</v>
      </c>
      <c r="E5561" s="192">
        <f t="shared" si="885"/>
        <v>1.3019818883338699E-4</v>
      </c>
      <c r="F5561" s="193">
        <f t="shared" si="886"/>
        <v>5.5904446608244012</v>
      </c>
      <c r="G5561" s="193">
        <f t="shared" si="891"/>
        <v>5.7971702745669633</v>
      </c>
      <c r="H5561" s="193">
        <f t="shared" si="891"/>
        <v>6.0115402675977618</v>
      </c>
      <c r="I5561" s="193">
        <f t="shared" si="891"/>
        <v>6.2338373167154986</v>
      </c>
      <c r="J5561" s="193">
        <f t="shared" si="891"/>
        <v>6.4643545516503069</v>
      </c>
      <c r="K5561" s="193">
        <f>MAX(0,(F5561-'2031 forecast'!$C$10))</f>
        <v>0</v>
      </c>
      <c r="L5561" s="193">
        <f>MAX(0,(G5561-'2031 forecast'!$C$10))</f>
        <v>6.0170274566963222E-2</v>
      </c>
      <c r="M5561" s="193">
        <f>MAX(0,(H5561-'2031 forecast'!$C$10))</f>
        <v>0.27454026759776173</v>
      </c>
      <c r="N5561" s="193">
        <f>MAX(0,(I5561-'2031 forecast'!$C$10))</f>
        <v>0.49683731671549847</v>
      </c>
      <c r="O5561" s="193">
        <f>MAX(0,(J5561-'2031 forecast'!$C$10))</f>
        <v>0.72735455165030682</v>
      </c>
      <c r="P5561" s="175" t="str">
        <f t="shared" si="888"/>
        <v/>
      </c>
      <c r="Q5561" s="175" t="str">
        <f t="shared" si="889"/>
        <v/>
      </c>
    </row>
    <row r="5562" spans="1:17" s="1" customFormat="1" x14ac:dyDescent="0.3">
      <c r="A5562" s="189">
        <f t="shared" si="887"/>
        <v>44062.583333319853</v>
      </c>
      <c r="B5562" s="190">
        <f t="shared" si="883"/>
        <v>44062</v>
      </c>
      <c r="C5562" s="1">
        <f t="shared" si="884"/>
        <v>14</v>
      </c>
      <c r="D5562" s="191">
        <v>3.8700215782979823</v>
      </c>
      <c r="E5562" s="192">
        <f t="shared" si="885"/>
        <v>1.343812631734155E-4</v>
      </c>
      <c r="F5562" s="193">
        <f t="shared" si="886"/>
        <v>5.7700573406902462</v>
      </c>
      <c r="G5562" s="193">
        <f t="shared" si="891"/>
        <v>5.9834247412197179</v>
      </c>
      <c r="H5562" s="193">
        <f t="shared" si="891"/>
        <v>6.2046821235848393</v>
      </c>
      <c r="I5562" s="193">
        <f t="shared" si="891"/>
        <v>6.4341212465698128</v>
      </c>
      <c r="J5562" s="193">
        <f t="shared" si="891"/>
        <v>6.6720446577274259</v>
      </c>
      <c r="K5562" s="193">
        <f>MAX(0,(F5562-'2031 forecast'!$C$10))</f>
        <v>3.3057340690246129E-2</v>
      </c>
      <c r="L5562" s="193">
        <f>MAX(0,(G5562-'2031 forecast'!$C$10))</f>
        <v>0.2464247412197178</v>
      </c>
      <c r="M5562" s="193">
        <f>MAX(0,(H5562-'2031 forecast'!$C$10))</f>
        <v>0.46768212358483918</v>
      </c>
      <c r="N5562" s="193">
        <f>MAX(0,(I5562-'2031 forecast'!$C$10))</f>
        <v>0.69712124656981267</v>
      </c>
      <c r="O5562" s="193">
        <f>MAX(0,(J5562-'2031 forecast'!$C$10))</f>
        <v>0.93504465772742584</v>
      </c>
      <c r="P5562" s="175">
        <f t="shared" si="888"/>
        <v>1</v>
      </c>
      <c r="Q5562" s="175" t="str">
        <f t="shared" si="889"/>
        <v/>
      </c>
    </row>
    <row r="5563" spans="1:17" s="1" customFormat="1" x14ac:dyDescent="0.3">
      <c r="A5563" s="189">
        <f t="shared" si="887"/>
        <v>44062.624999986518</v>
      </c>
      <c r="B5563" s="190">
        <f t="shared" si="883"/>
        <v>44062</v>
      </c>
      <c r="C5563" s="1">
        <f t="shared" si="884"/>
        <v>15</v>
      </c>
      <c r="D5563" s="191">
        <v>3.9001384777399895</v>
      </c>
      <c r="E5563" s="192">
        <f t="shared" si="885"/>
        <v>1.3542703175842261E-4</v>
      </c>
      <c r="F5563" s="193">
        <f t="shared" si="886"/>
        <v>5.8149605106567064</v>
      </c>
      <c r="G5563" s="193">
        <f t="shared" si="891"/>
        <v>6.0299883578829059</v>
      </c>
      <c r="H5563" s="193">
        <f t="shared" si="891"/>
        <v>6.2529675875816082</v>
      </c>
      <c r="I5563" s="193">
        <f t="shared" si="891"/>
        <v>6.4841922290333907</v>
      </c>
      <c r="J5563" s="193">
        <f t="shared" si="891"/>
        <v>6.7239671842467041</v>
      </c>
      <c r="K5563" s="193">
        <f>MAX(0,(F5563-'2031 forecast'!$C$10))</f>
        <v>7.7960510656706283E-2</v>
      </c>
      <c r="L5563" s="193">
        <f>MAX(0,(G5563-'2031 forecast'!$C$10))</f>
        <v>0.29298835788290578</v>
      </c>
      <c r="M5563" s="193">
        <f>MAX(0,(H5563-'2031 forecast'!$C$10))</f>
        <v>0.5159675875816081</v>
      </c>
      <c r="N5563" s="193">
        <f>MAX(0,(I5563-'2031 forecast'!$C$10))</f>
        <v>0.74719222903339055</v>
      </c>
      <c r="O5563" s="193">
        <f>MAX(0,(J5563-'2031 forecast'!$C$10))</f>
        <v>0.98696718424670404</v>
      </c>
      <c r="P5563" s="175">
        <f t="shared" si="888"/>
        <v>2</v>
      </c>
      <c r="Q5563" s="175">
        <f t="shared" si="889"/>
        <v>2</v>
      </c>
    </row>
    <row r="5564" spans="1:17" s="1" customFormat="1" x14ac:dyDescent="0.3">
      <c r="A5564" s="189">
        <f t="shared" si="887"/>
        <v>44062.666666653182</v>
      </c>
      <c r="B5564" s="190">
        <f t="shared" si="883"/>
        <v>44062</v>
      </c>
      <c r="C5564" s="1">
        <f t="shared" si="884"/>
        <v>16</v>
      </c>
      <c r="D5564" s="191">
        <v>3.7947293296929629</v>
      </c>
      <c r="E5564" s="192">
        <f t="shared" si="885"/>
        <v>1.3176684171089769E-4</v>
      </c>
      <c r="F5564" s="193">
        <f t="shared" si="886"/>
        <v>5.6577994157740941</v>
      </c>
      <c r="G5564" s="193">
        <f t="shared" si="891"/>
        <v>5.8670156995617466</v>
      </c>
      <c r="H5564" s="193">
        <f t="shared" si="891"/>
        <v>6.0839684635929165</v>
      </c>
      <c r="I5564" s="193">
        <f t="shared" si="891"/>
        <v>6.3089437904108667</v>
      </c>
      <c r="J5564" s="193">
        <f t="shared" si="891"/>
        <v>6.5422383414292264</v>
      </c>
      <c r="K5564" s="193">
        <f>MAX(0,(F5564-'2031 forecast'!$C$10))</f>
        <v>0</v>
      </c>
      <c r="L5564" s="193">
        <f>MAX(0,(G5564-'2031 forecast'!$C$10))</f>
        <v>0.13001569956174652</v>
      </c>
      <c r="M5564" s="193">
        <f>MAX(0,(H5564-'2031 forecast'!$C$10))</f>
        <v>0.34696846359291644</v>
      </c>
      <c r="N5564" s="193">
        <f>MAX(0,(I5564-'2031 forecast'!$C$10))</f>
        <v>0.57194379041086663</v>
      </c>
      <c r="O5564" s="193">
        <f>MAX(0,(J5564-'2031 forecast'!$C$10))</f>
        <v>0.80523834142922635</v>
      </c>
      <c r="P5564" s="175" t="str">
        <f t="shared" si="888"/>
        <v/>
      </c>
      <c r="Q5564" s="175" t="str">
        <f t="shared" si="889"/>
        <v/>
      </c>
    </row>
    <row r="5565" spans="1:17" s="1" customFormat="1" x14ac:dyDescent="0.3">
      <c r="A5565" s="189">
        <f t="shared" si="887"/>
        <v>44062.708333319846</v>
      </c>
      <c r="B5565" s="190">
        <f t="shared" si="883"/>
        <v>44062</v>
      </c>
      <c r="C5565" s="1">
        <f t="shared" si="884"/>
        <v>17</v>
      </c>
      <c r="D5565" s="191">
        <v>3.9528430517635029</v>
      </c>
      <c r="E5565" s="192">
        <f t="shared" si="885"/>
        <v>1.3725712678218507E-4</v>
      </c>
      <c r="F5565" s="193">
        <f t="shared" si="886"/>
        <v>5.8935410580980134</v>
      </c>
      <c r="G5565" s="193">
        <f t="shared" ref="G5565:J5584" si="892">$E5565*G$2</f>
        <v>6.1114746870434855</v>
      </c>
      <c r="H5565" s="193">
        <f t="shared" si="892"/>
        <v>6.3374671495759536</v>
      </c>
      <c r="I5565" s="193">
        <f t="shared" si="892"/>
        <v>6.5718164483446522</v>
      </c>
      <c r="J5565" s="193">
        <f t="shared" si="892"/>
        <v>6.814831605655443</v>
      </c>
      <c r="K5565" s="193">
        <f>MAX(0,(F5565-'2031 forecast'!$C$10))</f>
        <v>0.15654105809801333</v>
      </c>
      <c r="L5565" s="193">
        <f>MAX(0,(G5565-'2031 forecast'!$C$10))</f>
        <v>0.37447468704348541</v>
      </c>
      <c r="M5565" s="193">
        <f>MAX(0,(H5565-'2031 forecast'!$C$10))</f>
        <v>0.60046714957595348</v>
      </c>
      <c r="N5565" s="193">
        <f>MAX(0,(I5565-'2031 forecast'!$C$10))</f>
        <v>0.83481644834465207</v>
      </c>
      <c r="O5565" s="193">
        <f>MAX(0,(J5565-'2031 forecast'!$C$10))</f>
        <v>1.0778316056554429</v>
      </c>
      <c r="P5565" s="175">
        <f t="shared" si="888"/>
        <v>1</v>
      </c>
      <c r="Q5565" s="175">
        <f t="shared" si="889"/>
        <v>1</v>
      </c>
    </row>
    <row r="5566" spans="1:17" s="1" customFormat="1" x14ac:dyDescent="0.3">
      <c r="A5566" s="189">
        <f t="shared" si="887"/>
        <v>44062.74999998651</v>
      </c>
      <c r="B5566" s="190">
        <f t="shared" si="883"/>
        <v>44062</v>
      </c>
      <c r="C5566" s="1">
        <f t="shared" si="884"/>
        <v>18</v>
      </c>
      <c r="D5566" s="191">
        <v>3.772141655111457</v>
      </c>
      <c r="E5566" s="192">
        <f t="shared" si="885"/>
        <v>1.3098251527214234E-4</v>
      </c>
      <c r="F5566" s="193">
        <f t="shared" si="886"/>
        <v>5.6241220382992472</v>
      </c>
      <c r="G5566" s="193">
        <f t="shared" si="892"/>
        <v>5.832092987064355</v>
      </c>
      <c r="H5566" s="193">
        <f t="shared" si="892"/>
        <v>6.0477543655953392</v>
      </c>
      <c r="I5566" s="193">
        <f t="shared" si="892"/>
        <v>6.2713905535631831</v>
      </c>
      <c r="J5566" s="193">
        <f t="shared" si="892"/>
        <v>6.5032964465397667</v>
      </c>
      <c r="K5566" s="193">
        <f>MAX(0,(F5566-'2031 forecast'!$C$10))</f>
        <v>0</v>
      </c>
      <c r="L5566" s="193">
        <f>MAX(0,(G5566-'2031 forecast'!$C$10))</f>
        <v>9.5092987064354872E-2</v>
      </c>
      <c r="M5566" s="193">
        <f>MAX(0,(H5566-'2031 forecast'!$C$10))</f>
        <v>0.31075436559533909</v>
      </c>
      <c r="N5566" s="193">
        <f>MAX(0,(I5566-'2031 forecast'!$C$10))</f>
        <v>0.53439055356318299</v>
      </c>
      <c r="O5566" s="193">
        <f>MAX(0,(J5566-'2031 forecast'!$C$10))</f>
        <v>0.76629644653976658</v>
      </c>
      <c r="P5566" s="175" t="str">
        <f t="shared" si="888"/>
        <v/>
      </c>
      <c r="Q5566" s="175" t="str">
        <f t="shared" si="889"/>
        <v/>
      </c>
    </row>
    <row r="5567" spans="1:17" s="1" customFormat="1" x14ac:dyDescent="0.3">
      <c r="A5567" s="189">
        <f t="shared" si="887"/>
        <v>44062.791666653175</v>
      </c>
      <c r="B5567" s="190">
        <f t="shared" si="883"/>
        <v>44062</v>
      </c>
      <c r="C5567" s="1">
        <f t="shared" si="884"/>
        <v>19</v>
      </c>
      <c r="D5567" s="191">
        <v>3.6064987081804145</v>
      </c>
      <c r="E5567" s="192">
        <f t="shared" si="885"/>
        <v>1.2523078805460312E-4</v>
      </c>
      <c r="F5567" s="193">
        <f t="shared" si="886"/>
        <v>5.3771546034837101</v>
      </c>
      <c r="G5567" s="193">
        <f t="shared" si="892"/>
        <v>5.5759930954168171</v>
      </c>
      <c r="H5567" s="193">
        <f t="shared" si="892"/>
        <v>5.782184313613107</v>
      </c>
      <c r="I5567" s="193">
        <f t="shared" si="892"/>
        <v>5.9960001500135007</v>
      </c>
      <c r="J5567" s="193">
        <f t="shared" si="892"/>
        <v>6.2177225506837273</v>
      </c>
      <c r="K5567" s="193">
        <f>MAX(0,(F5567-'2031 forecast'!$C$10))</f>
        <v>0</v>
      </c>
      <c r="L5567" s="193">
        <f>MAX(0,(G5567-'2031 forecast'!$C$10))</f>
        <v>0</v>
      </c>
      <c r="M5567" s="193">
        <f>MAX(0,(H5567-'2031 forecast'!$C$10))</f>
        <v>4.518431361310693E-2</v>
      </c>
      <c r="N5567" s="193">
        <f>MAX(0,(I5567-'2031 forecast'!$C$10))</f>
        <v>0.25900015001350063</v>
      </c>
      <c r="O5567" s="193">
        <f>MAX(0,(J5567-'2031 forecast'!$C$10))</f>
        <v>0.48072255068372716</v>
      </c>
      <c r="P5567" s="175" t="str">
        <f t="shared" si="888"/>
        <v/>
      </c>
      <c r="Q5567" s="175" t="str">
        <f t="shared" si="889"/>
        <v/>
      </c>
    </row>
    <row r="5568" spans="1:17" s="1" customFormat="1" x14ac:dyDescent="0.3">
      <c r="A5568" s="189">
        <f t="shared" si="887"/>
        <v>44062.833333319839</v>
      </c>
      <c r="B5568" s="190">
        <f t="shared" si="883"/>
        <v>44062</v>
      </c>
      <c r="C5568" s="1">
        <f t="shared" si="884"/>
        <v>20</v>
      </c>
      <c r="D5568" s="191">
        <v>3.4634434358308792</v>
      </c>
      <c r="E5568" s="192">
        <f t="shared" si="885"/>
        <v>1.2026338727581932E-4</v>
      </c>
      <c r="F5568" s="193">
        <f t="shared" si="886"/>
        <v>5.1638645461430217</v>
      </c>
      <c r="G5568" s="193">
        <f t="shared" si="892"/>
        <v>5.3548159162666735</v>
      </c>
      <c r="H5568" s="193">
        <f t="shared" si="892"/>
        <v>5.5528283596284558</v>
      </c>
      <c r="I5568" s="193">
        <f t="shared" si="892"/>
        <v>5.7581629833115056</v>
      </c>
      <c r="J5568" s="193">
        <f t="shared" si="892"/>
        <v>5.9710905497171511</v>
      </c>
      <c r="K5568" s="193">
        <f>MAX(0,(F5568-'2031 forecast'!$C$10))</f>
        <v>0</v>
      </c>
      <c r="L5568" s="193">
        <f>MAX(0,(G5568-'2031 forecast'!$C$10))</f>
        <v>0</v>
      </c>
      <c r="M5568" s="193">
        <f>MAX(0,(H5568-'2031 forecast'!$C$10))</f>
        <v>0</v>
      </c>
      <c r="N5568" s="193">
        <f>MAX(0,(I5568-'2031 forecast'!$C$10))</f>
        <v>2.1162983311505457E-2</v>
      </c>
      <c r="O5568" s="193">
        <f>MAX(0,(J5568-'2031 forecast'!$C$10))</f>
        <v>0.23409054971715104</v>
      </c>
      <c r="P5568" s="175" t="str">
        <f t="shared" si="888"/>
        <v/>
      </c>
      <c r="Q5568" s="175" t="str">
        <f t="shared" si="889"/>
        <v/>
      </c>
    </row>
    <row r="5569" spans="1:17" s="1" customFormat="1" x14ac:dyDescent="0.3">
      <c r="A5569" s="189">
        <f t="shared" si="887"/>
        <v>44062.874999986503</v>
      </c>
      <c r="B5569" s="190">
        <f t="shared" si="883"/>
        <v>44062</v>
      </c>
      <c r="C5569" s="1">
        <f t="shared" si="884"/>
        <v>21</v>
      </c>
      <c r="D5569" s="191">
        <v>3.3730927375048561</v>
      </c>
      <c r="E5569" s="192">
        <f t="shared" si="885"/>
        <v>1.1712608152079794E-4</v>
      </c>
      <c r="F5569" s="193">
        <f t="shared" si="886"/>
        <v>5.0291550362436386</v>
      </c>
      <c r="G5569" s="193">
        <f t="shared" si="892"/>
        <v>5.2151250662771078</v>
      </c>
      <c r="H5569" s="193">
        <f t="shared" si="892"/>
        <v>5.4079719676381481</v>
      </c>
      <c r="I5569" s="193">
        <f t="shared" si="892"/>
        <v>5.6079500359207701</v>
      </c>
      <c r="J5569" s="193">
        <f t="shared" si="892"/>
        <v>5.8153229701593121</v>
      </c>
      <c r="K5569" s="193">
        <f>MAX(0,(F5569-'2031 forecast'!$C$10))</f>
        <v>0</v>
      </c>
      <c r="L5569" s="193">
        <f>MAX(0,(G5569-'2031 forecast'!$C$10))</f>
        <v>0</v>
      </c>
      <c r="M5569" s="193">
        <f>MAX(0,(H5569-'2031 forecast'!$C$10))</f>
        <v>0</v>
      </c>
      <c r="N5569" s="193">
        <f>MAX(0,(I5569-'2031 forecast'!$C$10))</f>
        <v>0</v>
      </c>
      <c r="O5569" s="193">
        <f>MAX(0,(J5569-'2031 forecast'!$C$10))</f>
        <v>7.8322970159312E-2</v>
      </c>
      <c r="P5569" s="175" t="str">
        <f t="shared" si="888"/>
        <v/>
      </c>
      <c r="Q5569" s="175" t="str">
        <f t="shared" si="889"/>
        <v/>
      </c>
    </row>
    <row r="5570" spans="1:17" s="1" customFormat="1" x14ac:dyDescent="0.3">
      <c r="A5570" s="189">
        <f t="shared" si="887"/>
        <v>44062.916666653167</v>
      </c>
      <c r="B5570" s="190">
        <f t="shared" si="883"/>
        <v>44062</v>
      </c>
      <c r="C5570" s="1">
        <f t="shared" si="884"/>
        <v>22</v>
      </c>
      <c r="D5570" s="191">
        <v>2.861105446990726</v>
      </c>
      <c r="E5570" s="192">
        <f t="shared" si="885"/>
        <v>9.9348015575676814E-5</v>
      </c>
      <c r="F5570" s="193">
        <f t="shared" si="886"/>
        <v>4.2658011468138</v>
      </c>
      <c r="G5570" s="193">
        <f t="shared" si="892"/>
        <v>4.4235435830029042</v>
      </c>
      <c r="H5570" s="193">
        <f t="shared" si="892"/>
        <v>4.5871190796930712</v>
      </c>
      <c r="I5570" s="193">
        <f t="shared" si="892"/>
        <v>4.756743334039939</v>
      </c>
      <c r="J5570" s="193">
        <f t="shared" si="892"/>
        <v>4.9326400193315587</v>
      </c>
      <c r="K5570" s="193">
        <f>MAX(0,(F5570-'2031 forecast'!$C$10))</f>
        <v>0</v>
      </c>
      <c r="L5570" s="193">
        <f>MAX(0,(G5570-'2031 forecast'!$C$10))</f>
        <v>0</v>
      </c>
      <c r="M5570" s="193">
        <f>MAX(0,(H5570-'2031 forecast'!$C$10))</f>
        <v>0</v>
      </c>
      <c r="N5570" s="193">
        <f>MAX(0,(I5570-'2031 forecast'!$C$10))</f>
        <v>0</v>
      </c>
      <c r="O5570" s="193">
        <f>MAX(0,(J5570-'2031 forecast'!$C$10))</f>
        <v>0</v>
      </c>
      <c r="P5570" s="175" t="str">
        <f t="shared" si="888"/>
        <v/>
      </c>
      <c r="Q5570" s="175" t="str">
        <f t="shared" si="889"/>
        <v/>
      </c>
    </row>
    <row r="5571" spans="1:17" s="1" customFormat="1" x14ac:dyDescent="0.3">
      <c r="A5571" s="189">
        <f t="shared" si="887"/>
        <v>44062.958333319832</v>
      </c>
      <c r="B5571" s="190">
        <f t="shared" si="883"/>
        <v>44062</v>
      </c>
      <c r="C5571" s="1">
        <f t="shared" si="884"/>
        <v>23</v>
      </c>
      <c r="D5571" s="191">
        <v>2.7180501746411898</v>
      </c>
      <c r="E5571" s="192">
        <f t="shared" si="885"/>
        <v>9.4380614796892988E-5</v>
      </c>
      <c r="F5571" s="193">
        <f t="shared" si="886"/>
        <v>4.0525110894731107</v>
      </c>
      <c r="G5571" s="193">
        <f t="shared" si="892"/>
        <v>4.2023664038527597</v>
      </c>
      <c r="H5571" s="193">
        <f t="shared" si="892"/>
        <v>4.3577631257084182</v>
      </c>
      <c r="I5571" s="193">
        <f t="shared" si="892"/>
        <v>4.5189061673379429</v>
      </c>
      <c r="J5571" s="193">
        <f t="shared" si="892"/>
        <v>4.6860080183649817</v>
      </c>
      <c r="K5571" s="193">
        <f>MAX(0,(F5571-'2031 forecast'!$C$10))</f>
        <v>0</v>
      </c>
      <c r="L5571" s="193">
        <f>MAX(0,(G5571-'2031 forecast'!$C$10))</f>
        <v>0</v>
      </c>
      <c r="M5571" s="193">
        <f>MAX(0,(H5571-'2031 forecast'!$C$10))</f>
        <v>0</v>
      </c>
      <c r="N5571" s="193">
        <f>MAX(0,(I5571-'2031 forecast'!$C$10))</f>
        <v>0</v>
      </c>
      <c r="O5571" s="193">
        <f>MAX(0,(J5571-'2031 forecast'!$C$10))</f>
        <v>0</v>
      </c>
      <c r="P5571" s="175" t="str">
        <f t="shared" si="888"/>
        <v/>
      </c>
      <c r="Q5571" s="175" t="str">
        <f t="shared" si="889"/>
        <v/>
      </c>
    </row>
    <row r="5572" spans="1:17" s="1" customFormat="1" x14ac:dyDescent="0.3">
      <c r="A5572" s="189">
        <f t="shared" si="887"/>
        <v>44062.999999986496</v>
      </c>
      <c r="B5572" s="190">
        <f t="shared" si="883"/>
        <v>44062</v>
      </c>
      <c r="C5572" s="1">
        <f t="shared" si="884"/>
        <v>0</v>
      </c>
      <c r="D5572" s="191">
        <v>2.5222903282681401</v>
      </c>
      <c r="E5572" s="192">
        <f t="shared" si="885"/>
        <v>8.7583118994346675E-5</v>
      </c>
      <c r="F5572" s="193">
        <f t="shared" si="886"/>
        <v>3.7606404846911139</v>
      </c>
      <c r="G5572" s="193">
        <f t="shared" si="892"/>
        <v>3.8997028955420339</v>
      </c>
      <c r="H5572" s="193">
        <f t="shared" si="892"/>
        <v>4.0439076097294189</v>
      </c>
      <c r="I5572" s="193">
        <f t="shared" si="892"/>
        <v>4.1934447813246836</v>
      </c>
      <c r="J5572" s="193">
        <f t="shared" si="892"/>
        <v>4.3485115959896641</v>
      </c>
      <c r="K5572" s="193">
        <f>MAX(0,(F5572-'2031 forecast'!$C$10))</f>
        <v>0</v>
      </c>
      <c r="L5572" s="193">
        <f>MAX(0,(G5572-'2031 forecast'!$C$10))</f>
        <v>0</v>
      </c>
      <c r="M5572" s="193">
        <f>MAX(0,(H5572-'2031 forecast'!$C$10))</f>
        <v>0</v>
      </c>
      <c r="N5572" s="193">
        <f>MAX(0,(I5572-'2031 forecast'!$C$10))</f>
        <v>0</v>
      </c>
      <c r="O5572" s="193">
        <f>MAX(0,(J5572-'2031 forecast'!$C$10))</f>
        <v>0</v>
      </c>
      <c r="P5572" s="175" t="str">
        <f t="shared" si="888"/>
        <v/>
      </c>
      <c r="Q5572" s="175" t="str">
        <f t="shared" si="889"/>
        <v/>
      </c>
    </row>
    <row r="5573" spans="1:17" s="1" customFormat="1" x14ac:dyDescent="0.3">
      <c r="A5573" s="189">
        <f t="shared" si="887"/>
        <v>44063.04166665316</v>
      </c>
      <c r="B5573" s="190">
        <f t="shared" ref="B5573:B5636" si="893">INT(A5573)</f>
        <v>44063</v>
      </c>
      <c r="C5573" s="1">
        <f t="shared" ref="C5573:C5636" si="894">HOUR(A5573)</f>
        <v>1</v>
      </c>
      <c r="D5573" s="191">
        <v>2.2211213338480635</v>
      </c>
      <c r="E5573" s="192">
        <f t="shared" ref="E5573:E5636" si="895">D5573/SUM($D$4:$D$8763)</f>
        <v>7.7125433144275429E-5</v>
      </c>
      <c r="F5573" s="193">
        <f t="shared" ref="F5573:F5636" si="896">E5573*$F$2</f>
        <v>3.311608785026503</v>
      </c>
      <c r="G5573" s="193">
        <f t="shared" si="892"/>
        <v>3.4340667289101492</v>
      </c>
      <c r="H5573" s="193">
        <f t="shared" si="892"/>
        <v>3.561052969761727</v>
      </c>
      <c r="I5573" s="193">
        <f t="shared" si="892"/>
        <v>3.6927349566889003</v>
      </c>
      <c r="J5573" s="193">
        <f t="shared" si="892"/>
        <v>3.8292863307968688</v>
      </c>
      <c r="K5573" s="193">
        <f>MAX(0,(F5573-'2031 forecast'!$C$10))</f>
        <v>0</v>
      </c>
      <c r="L5573" s="193">
        <f>MAX(0,(G5573-'2031 forecast'!$C$10))</f>
        <v>0</v>
      </c>
      <c r="M5573" s="193">
        <f>MAX(0,(H5573-'2031 forecast'!$C$10))</f>
        <v>0</v>
      </c>
      <c r="N5573" s="193">
        <f>MAX(0,(I5573-'2031 forecast'!$C$10))</f>
        <v>0</v>
      </c>
      <c r="O5573" s="193">
        <f>MAX(0,(J5573-'2031 forecast'!$C$10))</f>
        <v>0</v>
      </c>
      <c r="P5573" s="175" t="str">
        <f t="shared" si="888"/>
        <v/>
      </c>
      <c r="Q5573" s="175" t="str">
        <f t="shared" si="889"/>
        <v/>
      </c>
    </row>
    <row r="5574" spans="1:17" s="1" customFormat="1" x14ac:dyDescent="0.3">
      <c r="A5574" s="189">
        <f t="shared" ref="A5574:A5637" si="897">A5573 + TIME(1,0,0)</f>
        <v>44063.083333319824</v>
      </c>
      <c r="B5574" s="190">
        <f t="shared" si="893"/>
        <v>44063</v>
      </c>
      <c r="C5574" s="1">
        <f t="shared" si="894"/>
        <v>2</v>
      </c>
      <c r="D5574" s="191">
        <v>2.1608875349640484</v>
      </c>
      <c r="E5574" s="192">
        <f t="shared" si="895"/>
        <v>7.5033895974261185E-5</v>
      </c>
      <c r="F5574" s="193">
        <f t="shared" si="896"/>
        <v>3.2218024450935814</v>
      </c>
      <c r="G5574" s="193">
        <f t="shared" si="892"/>
        <v>3.3409394955837728</v>
      </c>
      <c r="H5574" s="193">
        <f t="shared" si="892"/>
        <v>3.4644820417681887</v>
      </c>
      <c r="I5574" s="193">
        <f t="shared" si="892"/>
        <v>3.5925929917617436</v>
      </c>
      <c r="J5574" s="193">
        <f t="shared" si="892"/>
        <v>3.7254412777583097</v>
      </c>
      <c r="K5574" s="193">
        <f>MAX(0,(F5574-'2031 forecast'!$C$10))</f>
        <v>0</v>
      </c>
      <c r="L5574" s="193">
        <f>MAX(0,(G5574-'2031 forecast'!$C$10))</f>
        <v>0</v>
      </c>
      <c r="M5574" s="193">
        <f>MAX(0,(H5574-'2031 forecast'!$C$10))</f>
        <v>0</v>
      </c>
      <c r="N5574" s="193">
        <f>MAX(0,(I5574-'2031 forecast'!$C$10))</f>
        <v>0</v>
      </c>
      <c r="O5574" s="193">
        <f>MAX(0,(J5574-'2031 forecast'!$C$10))</f>
        <v>0</v>
      </c>
      <c r="P5574" s="175" t="str">
        <f t="shared" ref="P5574:P5637" si="898">IF(K5574&gt;0,IF(K5573&gt;0,P5573+1,1),"")</f>
        <v/>
      </c>
      <c r="Q5574" s="175" t="str">
        <f t="shared" ref="Q5574:Q5637" si="899">IF(AND(K5574&gt;0,K5575=0),P5574,"")</f>
        <v/>
      </c>
    </row>
    <row r="5575" spans="1:17" s="1" customFormat="1" x14ac:dyDescent="0.3">
      <c r="A5575" s="189">
        <f t="shared" si="897"/>
        <v>44063.124999986489</v>
      </c>
      <c r="B5575" s="190">
        <f t="shared" si="893"/>
        <v>44063</v>
      </c>
      <c r="C5575" s="1">
        <f t="shared" si="894"/>
        <v>3</v>
      </c>
      <c r="D5575" s="191">
        <v>2.1608875349640484</v>
      </c>
      <c r="E5575" s="192">
        <f t="shared" si="895"/>
        <v>7.5033895974261185E-5</v>
      </c>
      <c r="F5575" s="193">
        <f t="shared" si="896"/>
        <v>3.2218024450935814</v>
      </c>
      <c r="G5575" s="193">
        <f t="shared" si="892"/>
        <v>3.3409394955837728</v>
      </c>
      <c r="H5575" s="193">
        <f t="shared" si="892"/>
        <v>3.4644820417681887</v>
      </c>
      <c r="I5575" s="193">
        <f t="shared" si="892"/>
        <v>3.5925929917617436</v>
      </c>
      <c r="J5575" s="193">
        <f t="shared" si="892"/>
        <v>3.7254412777583097</v>
      </c>
      <c r="K5575" s="193">
        <f>MAX(0,(F5575-'2031 forecast'!$C$10))</f>
        <v>0</v>
      </c>
      <c r="L5575" s="193">
        <f>MAX(0,(G5575-'2031 forecast'!$C$10))</f>
        <v>0</v>
      </c>
      <c r="M5575" s="193">
        <f>MAX(0,(H5575-'2031 forecast'!$C$10))</f>
        <v>0</v>
      </c>
      <c r="N5575" s="193">
        <f>MAX(0,(I5575-'2031 forecast'!$C$10))</f>
        <v>0</v>
      </c>
      <c r="O5575" s="193">
        <f>MAX(0,(J5575-'2031 forecast'!$C$10))</f>
        <v>0</v>
      </c>
      <c r="P5575" s="175" t="str">
        <f t="shared" si="898"/>
        <v/>
      </c>
      <c r="Q5575" s="175" t="str">
        <f t="shared" si="899"/>
        <v/>
      </c>
    </row>
    <row r="5576" spans="1:17" s="1" customFormat="1" x14ac:dyDescent="0.3">
      <c r="A5576" s="189">
        <f t="shared" si="897"/>
        <v>44063.166666653153</v>
      </c>
      <c r="B5576" s="190">
        <f t="shared" si="893"/>
        <v>44063</v>
      </c>
      <c r="C5576" s="1">
        <f t="shared" si="894"/>
        <v>4</v>
      </c>
      <c r="D5576" s="191">
        <v>2.085595286359029</v>
      </c>
      <c r="E5576" s="192">
        <f t="shared" si="895"/>
        <v>7.241947451174336E-5</v>
      </c>
      <c r="F5576" s="193">
        <f t="shared" si="896"/>
        <v>3.1095445201774279</v>
      </c>
      <c r="G5576" s="193">
        <f t="shared" si="892"/>
        <v>3.2245304539258011</v>
      </c>
      <c r="H5576" s="193">
        <f t="shared" si="892"/>
        <v>3.3437683817762651</v>
      </c>
      <c r="I5576" s="193">
        <f t="shared" si="892"/>
        <v>3.4674155356027976</v>
      </c>
      <c r="J5576" s="193">
        <f t="shared" si="892"/>
        <v>3.5956349614601102</v>
      </c>
      <c r="K5576" s="193">
        <f>MAX(0,(F5576-'2031 forecast'!$C$10))</f>
        <v>0</v>
      </c>
      <c r="L5576" s="193">
        <f>MAX(0,(G5576-'2031 forecast'!$C$10))</f>
        <v>0</v>
      </c>
      <c r="M5576" s="193">
        <f>MAX(0,(H5576-'2031 forecast'!$C$10))</f>
        <v>0</v>
      </c>
      <c r="N5576" s="193">
        <f>MAX(0,(I5576-'2031 forecast'!$C$10))</f>
        <v>0</v>
      </c>
      <c r="O5576" s="193">
        <f>MAX(0,(J5576-'2031 forecast'!$C$10))</f>
        <v>0</v>
      </c>
      <c r="P5576" s="175" t="str">
        <f t="shared" si="898"/>
        <v/>
      </c>
      <c r="Q5576" s="175" t="str">
        <f t="shared" si="899"/>
        <v/>
      </c>
    </row>
    <row r="5577" spans="1:17" s="1" customFormat="1" x14ac:dyDescent="0.3">
      <c r="A5577" s="189">
        <f t="shared" si="897"/>
        <v>44063.208333319817</v>
      </c>
      <c r="B5577" s="190">
        <f t="shared" si="893"/>
        <v>44063</v>
      </c>
      <c r="C5577" s="1">
        <f t="shared" si="894"/>
        <v>5</v>
      </c>
      <c r="D5577" s="191">
        <v>2.2060628841270602</v>
      </c>
      <c r="E5577" s="192">
        <f t="shared" si="895"/>
        <v>7.6602548851771875E-5</v>
      </c>
      <c r="F5577" s="193">
        <f t="shared" si="896"/>
        <v>3.2891572000432729</v>
      </c>
      <c r="G5577" s="193">
        <f t="shared" si="892"/>
        <v>3.4107849205785556</v>
      </c>
      <c r="H5577" s="193">
        <f t="shared" si="892"/>
        <v>3.5369102377633426</v>
      </c>
      <c r="I5577" s="193">
        <f t="shared" si="892"/>
        <v>3.6676994654571113</v>
      </c>
      <c r="J5577" s="193">
        <f t="shared" si="892"/>
        <v>3.8033250675372292</v>
      </c>
      <c r="K5577" s="193">
        <f>MAX(0,(F5577-'2031 forecast'!$C$10))</f>
        <v>0</v>
      </c>
      <c r="L5577" s="193">
        <f>MAX(0,(G5577-'2031 forecast'!$C$10))</f>
        <v>0</v>
      </c>
      <c r="M5577" s="193">
        <f>MAX(0,(H5577-'2031 forecast'!$C$10))</f>
        <v>0</v>
      </c>
      <c r="N5577" s="193">
        <f>MAX(0,(I5577-'2031 forecast'!$C$10))</f>
        <v>0</v>
      </c>
      <c r="O5577" s="193">
        <f>MAX(0,(J5577-'2031 forecast'!$C$10))</f>
        <v>0</v>
      </c>
      <c r="P5577" s="175" t="str">
        <f t="shared" si="898"/>
        <v/>
      </c>
      <c r="Q5577" s="175" t="str">
        <f t="shared" si="899"/>
        <v/>
      </c>
    </row>
    <row r="5578" spans="1:17" s="1" customFormat="1" x14ac:dyDescent="0.3">
      <c r="A5578" s="189">
        <f t="shared" si="897"/>
        <v>44063.249999986481</v>
      </c>
      <c r="B5578" s="190">
        <f t="shared" si="893"/>
        <v>44063</v>
      </c>
      <c r="C5578" s="1">
        <f t="shared" si="894"/>
        <v>6</v>
      </c>
      <c r="D5578" s="191">
        <v>2.431939629942117</v>
      </c>
      <c r="E5578" s="192">
        <f t="shared" si="895"/>
        <v>8.4445813239325296E-5</v>
      </c>
      <c r="F5578" s="193">
        <f t="shared" si="896"/>
        <v>3.6259309747917303</v>
      </c>
      <c r="G5578" s="193">
        <f t="shared" si="892"/>
        <v>3.7600120455524686</v>
      </c>
      <c r="H5578" s="193">
        <f t="shared" si="892"/>
        <v>3.8990512177391108</v>
      </c>
      <c r="I5578" s="193">
        <f t="shared" si="892"/>
        <v>4.0432318339339481</v>
      </c>
      <c r="J5578" s="193">
        <f t="shared" si="892"/>
        <v>4.192744016431825</v>
      </c>
      <c r="K5578" s="193">
        <f>MAX(0,(F5578-'2031 forecast'!$C$10))</f>
        <v>0</v>
      </c>
      <c r="L5578" s="193">
        <f>MAX(0,(G5578-'2031 forecast'!$C$10))</f>
        <v>0</v>
      </c>
      <c r="M5578" s="193">
        <f>MAX(0,(H5578-'2031 forecast'!$C$10))</f>
        <v>0</v>
      </c>
      <c r="N5578" s="193">
        <f>MAX(0,(I5578-'2031 forecast'!$C$10))</f>
        <v>0</v>
      </c>
      <c r="O5578" s="193">
        <f>MAX(0,(J5578-'2031 forecast'!$C$10))</f>
        <v>0</v>
      </c>
      <c r="P5578" s="175" t="str">
        <f t="shared" si="898"/>
        <v/>
      </c>
      <c r="Q5578" s="175" t="str">
        <f t="shared" si="899"/>
        <v/>
      </c>
    </row>
    <row r="5579" spans="1:17" s="1" customFormat="1" x14ac:dyDescent="0.3">
      <c r="A5579" s="189">
        <f t="shared" si="897"/>
        <v>44063.291666653146</v>
      </c>
      <c r="B5579" s="190">
        <f t="shared" si="893"/>
        <v>44063</v>
      </c>
      <c r="C5579" s="1">
        <f t="shared" si="894"/>
        <v>7</v>
      </c>
      <c r="D5579" s="191">
        <v>2.7180501746411898</v>
      </c>
      <c r="E5579" s="192">
        <f t="shared" si="895"/>
        <v>9.4380614796892988E-5</v>
      </c>
      <c r="F5579" s="193">
        <f t="shared" si="896"/>
        <v>4.0525110894731107</v>
      </c>
      <c r="G5579" s="193">
        <f t="shared" si="892"/>
        <v>4.2023664038527597</v>
      </c>
      <c r="H5579" s="193">
        <f t="shared" si="892"/>
        <v>4.3577631257084182</v>
      </c>
      <c r="I5579" s="193">
        <f t="shared" si="892"/>
        <v>4.5189061673379429</v>
      </c>
      <c r="J5579" s="193">
        <f t="shared" si="892"/>
        <v>4.6860080183649817</v>
      </c>
      <c r="K5579" s="193">
        <f>MAX(0,(F5579-'2031 forecast'!$C$10))</f>
        <v>0</v>
      </c>
      <c r="L5579" s="193">
        <f>MAX(0,(G5579-'2031 forecast'!$C$10))</f>
        <v>0</v>
      </c>
      <c r="M5579" s="193">
        <f>MAX(0,(H5579-'2031 forecast'!$C$10))</f>
        <v>0</v>
      </c>
      <c r="N5579" s="193">
        <f>MAX(0,(I5579-'2031 forecast'!$C$10))</f>
        <v>0</v>
      </c>
      <c r="O5579" s="193">
        <f>MAX(0,(J5579-'2031 forecast'!$C$10))</f>
        <v>0</v>
      </c>
      <c r="P5579" s="175" t="str">
        <f t="shared" si="898"/>
        <v/>
      </c>
      <c r="Q5579" s="175" t="str">
        <f t="shared" si="899"/>
        <v/>
      </c>
    </row>
    <row r="5580" spans="1:17" s="1" customFormat="1" x14ac:dyDescent="0.3">
      <c r="A5580" s="189">
        <f t="shared" si="897"/>
        <v>44063.33333331981</v>
      </c>
      <c r="B5580" s="190">
        <f t="shared" si="893"/>
        <v>44063</v>
      </c>
      <c r="C5580" s="1">
        <f t="shared" si="894"/>
        <v>8</v>
      </c>
      <c r="D5580" s="191">
        <v>2.9363976955957449</v>
      </c>
      <c r="E5580" s="192">
        <f t="shared" si="895"/>
        <v>1.0196243703819463E-4</v>
      </c>
      <c r="F5580" s="193">
        <f t="shared" si="896"/>
        <v>4.378059071729953</v>
      </c>
      <c r="G5580" s="193">
        <f t="shared" si="892"/>
        <v>4.5399526246608746</v>
      </c>
      <c r="H5580" s="193">
        <f t="shared" si="892"/>
        <v>4.7078327396849948</v>
      </c>
      <c r="I5580" s="193">
        <f t="shared" si="892"/>
        <v>4.8819207901988841</v>
      </c>
      <c r="J5580" s="193">
        <f t="shared" si="892"/>
        <v>5.0624463356297582</v>
      </c>
      <c r="K5580" s="193">
        <f>MAX(0,(F5580-'2031 forecast'!$C$10))</f>
        <v>0</v>
      </c>
      <c r="L5580" s="193">
        <f>MAX(0,(G5580-'2031 forecast'!$C$10))</f>
        <v>0</v>
      </c>
      <c r="M5580" s="193">
        <f>MAX(0,(H5580-'2031 forecast'!$C$10))</f>
        <v>0</v>
      </c>
      <c r="N5580" s="193">
        <f>MAX(0,(I5580-'2031 forecast'!$C$10))</f>
        <v>0</v>
      </c>
      <c r="O5580" s="193">
        <f>MAX(0,(J5580-'2031 forecast'!$C$10))</f>
        <v>0</v>
      </c>
      <c r="P5580" s="175" t="str">
        <f t="shared" si="898"/>
        <v/>
      </c>
      <c r="Q5580" s="175" t="str">
        <f t="shared" si="899"/>
        <v/>
      </c>
    </row>
    <row r="5581" spans="1:17" s="1" customFormat="1" x14ac:dyDescent="0.3">
      <c r="A5581" s="189">
        <f t="shared" si="897"/>
        <v>44063.374999986474</v>
      </c>
      <c r="B5581" s="190">
        <f t="shared" si="893"/>
        <v>44063</v>
      </c>
      <c r="C5581" s="1">
        <f t="shared" si="894"/>
        <v>9</v>
      </c>
      <c r="D5581" s="191">
        <v>3.1095698673872887</v>
      </c>
      <c r="E5581" s="192">
        <f t="shared" si="895"/>
        <v>1.0797560640198559E-4</v>
      </c>
      <c r="F5581" s="193">
        <f t="shared" si="896"/>
        <v>4.6362522990371033</v>
      </c>
      <c r="G5581" s="193">
        <f t="shared" si="892"/>
        <v>4.8076934204742088</v>
      </c>
      <c r="H5581" s="193">
        <f t="shared" si="892"/>
        <v>4.9854741576664168</v>
      </c>
      <c r="I5581" s="193">
        <f t="shared" si="892"/>
        <v>5.1698289393644599</v>
      </c>
      <c r="J5581" s="193">
        <f t="shared" si="892"/>
        <v>5.3610008631156152</v>
      </c>
      <c r="K5581" s="193">
        <f>MAX(0,(F5581-'2031 forecast'!$C$10))</f>
        <v>0</v>
      </c>
      <c r="L5581" s="193">
        <f>MAX(0,(G5581-'2031 forecast'!$C$10))</f>
        <v>0</v>
      </c>
      <c r="M5581" s="193">
        <f>MAX(0,(H5581-'2031 forecast'!$C$10))</f>
        <v>0</v>
      </c>
      <c r="N5581" s="193">
        <f>MAX(0,(I5581-'2031 forecast'!$C$10))</f>
        <v>0</v>
      </c>
      <c r="O5581" s="193">
        <f>MAX(0,(J5581-'2031 forecast'!$C$10))</f>
        <v>0</v>
      </c>
      <c r="P5581" s="175" t="str">
        <f t="shared" si="898"/>
        <v/>
      </c>
      <c r="Q5581" s="175" t="str">
        <f t="shared" si="899"/>
        <v/>
      </c>
    </row>
    <row r="5582" spans="1:17" s="1" customFormat="1" x14ac:dyDescent="0.3">
      <c r="A5582" s="189">
        <f t="shared" si="897"/>
        <v>44063.416666653138</v>
      </c>
      <c r="B5582" s="190">
        <f t="shared" si="893"/>
        <v>44063</v>
      </c>
      <c r="C5582" s="1">
        <f t="shared" si="894"/>
        <v>10</v>
      </c>
      <c r="D5582" s="191">
        <v>3.3655635126443539</v>
      </c>
      <c r="E5582" s="192">
        <f t="shared" si="895"/>
        <v>1.1686463937454616E-4</v>
      </c>
      <c r="F5582" s="193">
        <f t="shared" si="896"/>
        <v>5.0179292437520235</v>
      </c>
      <c r="G5582" s="193">
        <f t="shared" si="892"/>
        <v>5.2034841621113106</v>
      </c>
      <c r="H5582" s="193">
        <f t="shared" si="892"/>
        <v>5.3959006016389557</v>
      </c>
      <c r="I5582" s="193">
        <f t="shared" si="892"/>
        <v>5.5954322903048759</v>
      </c>
      <c r="J5582" s="193">
        <f t="shared" si="892"/>
        <v>5.8023423385294928</v>
      </c>
      <c r="K5582" s="193">
        <f>MAX(0,(F5582-'2031 forecast'!$C$10))</f>
        <v>0</v>
      </c>
      <c r="L5582" s="193">
        <f>MAX(0,(G5582-'2031 forecast'!$C$10))</f>
        <v>0</v>
      </c>
      <c r="M5582" s="193">
        <f>MAX(0,(H5582-'2031 forecast'!$C$10))</f>
        <v>0</v>
      </c>
      <c r="N5582" s="193">
        <f>MAX(0,(I5582-'2031 forecast'!$C$10))</f>
        <v>0</v>
      </c>
      <c r="O5582" s="193">
        <f>MAX(0,(J5582-'2031 forecast'!$C$10))</f>
        <v>6.5342338529492672E-2</v>
      </c>
      <c r="P5582" s="175" t="str">
        <f t="shared" si="898"/>
        <v/>
      </c>
      <c r="Q5582" s="175" t="str">
        <f t="shared" si="899"/>
        <v/>
      </c>
    </row>
    <row r="5583" spans="1:17" s="1" customFormat="1" x14ac:dyDescent="0.3">
      <c r="A5583" s="189">
        <f t="shared" si="897"/>
        <v>44063.458333319802</v>
      </c>
      <c r="B5583" s="190">
        <f t="shared" si="893"/>
        <v>44063</v>
      </c>
      <c r="C5583" s="1">
        <f t="shared" si="894"/>
        <v>11</v>
      </c>
      <c r="D5583" s="191">
        <v>3.6441448324829246</v>
      </c>
      <c r="E5583" s="192">
        <f t="shared" si="895"/>
        <v>1.2653799878586207E-4</v>
      </c>
      <c r="F5583" s="193">
        <f t="shared" si="896"/>
        <v>5.4332835659417889</v>
      </c>
      <c r="G5583" s="193">
        <f t="shared" si="892"/>
        <v>5.634197616245805</v>
      </c>
      <c r="H5583" s="193">
        <f t="shared" si="892"/>
        <v>5.8425411436090711</v>
      </c>
      <c r="I5583" s="193">
        <f t="shared" si="892"/>
        <v>6.0585888780929755</v>
      </c>
      <c r="J5583" s="193">
        <f t="shared" si="892"/>
        <v>6.2826257088328292</v>
      </c>
      <c r="K5583" s="193">
        <f>MAX(0,(F5583-'2031 forecast'!$C$10))</f>
        <v>0</v>
      </c>
      <c r="L5583" s="193">
        <f>MAX(0,(G5583-'2031 forecast'!$C$10))</f>
        <v>0</v>
      </c>
      <c r="M5583" s="193">
        <f>MAX(0,(H5583-'2031 forecast'!$C$10))</f>
        <v>0.10554114360907096</v>
      </c>
      <c r="N5583" s="193">
        <f>MAX(0,(I5583-'2031 forecast'!$C$10))</f>
        <v>0.32158887809297543</v>
      </c>
      <c r="O5583" s="193">
        <f>MAX(0,(J5583-'2031 forecast'!$C$10))</f>
        <v>0.54562570883282913</v>
      </c>
      <c r="P5583" s="175" t="str">
        <f t="shared" si="898"/>
        <v/>
      </c>
      <c r="Q5583" s="175" t="str">
        <f t="shared" si="899"/>
        <v/>
      </c>
    </row>
    <row r="5584" spans="1:17" s="1" customFormat="1" x14ac:dyDescent="0.3">
      <c r="A5584" s="189">
        <f t="shared" si="897"/>
        <v>44063.499999986467</v>
      </c>
      <c r="B5584" s="190">
        <f t="shared" si="893"/>
        <v>44063</v>
      </c>
      <c r="C5584" s="1">
        <f t="shared" si="894"/>
        <v>12</v>
      </c>
      <c r="D5584" s="191">
        <v>3.7947293296929629</v>
      </c>
      <c r="E5584" s="192">
        <f t="shared" si="895"/>
        <v>1.3176684171089769E-4</v>
      </c>
      <c r="F5584" s="193">
        <f t="shared" si="896"/>
        <v>5.6577994157740941</v>
      </c>
      <c r="G5584" s="193">
        <f t="shared" si="892"/>
        <v>5.8670156995617466</v>
      </c>
      <c r="H5584" s="193">
        <f t="shared" si="892"/>
        <v>6.0839684635929165</v>
      </c>
      <c r="I5584" s="193">
        <f t="shared" si="892"/>
        <v>6.3089437904108667</v>
      </c>
      <c r="J5584" s="193">
        <f t="shared" si="892"/>
        <v>6.5422383414292264</v>
      </c>
      <c r="K5584" s="193">
        <f>MAX(0,(F5584-'2031 forecast'!$C$10))</f>
        <v>0</v>
      </c>
      <c r="L5584" s="193">
        <f>MAX(0,(G5584-'2031 forecast'!$C$10))</f>
        <v>0.13001569956174652</v>
      </c>
      <c r="M5584" s="193">
        <f>MAX(0,(H5584-'2031 forecast'!$C$10))</f>
        <v>0.34696846359291644</v>
      </c>
      <c r="N5584" s="193">
        <f>MAX(0,(I5584-'2031 forecast'!$C$10))</f>
        <v>0.57194379041086663</v>
      </c>
      <c r="O5584" s="193">
        <f>MAX(0,(J5584-'2031 forecast'!$C$10))</f>
        <v>0.80523834142922635</v>
      </c>
      <c r="P5584" s="175" t="str">
        <f t="shared" si="898"/>
        <v/>
      </c>
      <c r="Q5584" s="175" t="str">
        <f t="shared" si="899"/>
        <v/>
      </c>
    </row>
    <row r="5585" spans="1:17" s="1" customFormat="1" x14ac:dyDescent="0.3">
      <c r="A5585" s="189">
        <f t="shared" si="897"/>
        <v>44063.541666653131</v>
      </c>
      <c r="B5585" s="190">
        <f t="shared" si="893"/>
        <v>44063</v>
      </c>
      <c r="C5585" s="1">
        <f t="shared" si="894"/>
        <v>13</v>
      </c>
      <c r="D5585" s="191">
        <v>3.930255377181997</v>
      </c>
      <c r="E5585" s="192">
        <f t="shared" si="895"/>
        <v>1.3647280034342972E-4</v>
      </c>
      <c r="F5585" s="193">
        <f t="shared" si="896"/>
        <v>5.8598636806231674</v>
      </c>
      <c r="G5585" s="193">
        <f t="shared" ref="G5585:J5604" si="900">$E5585*G$2</f>
        <v>6.0765519745460939</v>
      </c>
      <c r="H5585" s="193">
        <f t="shared" si="900"/>
        <v>6.3012530515783762</v>
      </c>
      <c r="I5585" s="193">
        <f t="shared" si="900"/>
        <v>6.5342632114969676</v>
      </c>
      <c r="J5585" s="193">
        <f t="shared" si="900"/>
        <v>6.7758897107659832</v>
      </c>
      <c r="K5585" s="193">
        <f>MAX(0,(F5585-'2031 forecast'!$C$10))</f>
        <v>0.12286368062316733</v>
      </c>
      <c r="L5585" s="193">
        <f>MAX(0,(G5585-'2031 forecast'!$C$10))</f>
        <v>0.33955197454609376</v>
      </c>
      <c r="M5585" s="193">
        <f>MAX(0,(H5585-'2031 forecast'!$C$10))</f>
        <v>0.56425305157837613</v>
      </c>
      <c r="N5585" s="193">
        <f>MAX(0,(I5585-'2031 forecast'!$C$10))</f>
        <v>0.79726321149696755</v>
      </c>
      <c r="O5585" s="193">
        <f>MAX(0,(J5585-'2031 forecast'!$C$10))</f>
        <v>1.0388897107659831</v>
      </c>
      <c r="P5585" s="175">
        <f t="shared" si="898"/>
        <v>1</v>
      </c>
      <c r="Q5585" s="175" t="str">
        <f t="shared" si="899"/>
        <v/>
      </c>
    </row>
    <row r="5586" spans="1:17" s="1" customFormat="1" x14ac:dyDescent="0.3">
      <c r="A5586" s="189">
        <f t="shared" si="897"/>
        <v>44063.583333319795</v>
      </c>
      <c r="B5586" s="190">
        <f t="shared" si="893"/>
        <v>44063</v>
      </c>
      <c r="C5586" s="1">
        <f t="shared" si="894"/>
        <v>14</v>
      </c>
      <c r="D5586" s="191">
        <v>4.0130768506475176</v>
      </c>
      <c r="E5586" s="192">
        <f t="shared" si="895"/>
        <v>1.3934866395219931E-4</v>
      </c>
      <c r="F5586" s="193">
        <f t="shared" si="896"/>
        <v>5.9833473980309355</v>
      </c>
      <c r="G5586" s="193">
        <f t="shared" si="900"/>
        <v>6.2046019203698624</v>
      </c>
      <c r="H5586" s="193">
        <f t="shared" si="900"/>
        <v>6.4340380775694923</v>
      </c>
      <c r="I5586" s="193">
        <f t="shared" si="900"/>
        <v>6.6719584132718088</v>
      </c>
      <c r="J5586" s="193">
        <f t="shared" si="900"/>
        <v>6.9186766586940021</v>
      </c>
      <c r="K5586" s="193">
        <f>MAX(0,(F5586-'2031 forecast'!$C$10))</f>
        <v>0.24634739803093542</v>
      </c>
      <c r="L5586" s="193">
        <f>MAX(0,(G5586-'2031 forecast'!$C$10))</f>
        <v>0.46760192036986226</v>
      </c>
      <c r="M5586" s="193">
        <f>MAX(0,(H5586-'2031 forecast'!$C$10))</f>
        <v>0.69703807756949221</v>
      </c>
      <c r="N5586" s="193">
        <f>MAX(0,(I5586-'2031 forecast'!$C$10))</f>
        <v>0.93495841327180873</v>
      </c>
      <c r="O5586" s="193">
        <f>MAX(0,(J5586-'2031 forecast'!$C$10))</f>
        <v>1.181676658694002</v>
      </c>
      <c r="P5586" s="175">
        <f t="shared" si="898"/>
        <v>2</v>
      </c>
      <c r="Q5586" s="175" t="str">
        <f t="shared" si="899"/>
        <v/>
      </c>
    </row>
    <row r="5587" spans="1:17" s="1" customFormat="1" x14ac:dyDescent="0.3">
      <c r="A5587" s="189">
        <f t="shared" si="897"/>
        <v>44063.624999986459</v>
      </c>
      <c r="B5587" s="190">
        <f t="shared" si="893"/>
        <v>44063</v>
      </c>
      <c r="C5587" s="1">
        <f t="shared" si="894"/>
        <v>15</v>
      </c>
      <c r="D5587" s="191">
        <v>3.9980184009265143</v>
      </c>
      <c r="E5587" s="192">
        <f t="shared" si="895"/>
        <v>1.3882577965969577E-4</v>
      </c>
      <c r="F5587" s="193">
        <f t="shared" si="896"/>
        <v>5.9608958130477054</v>
      </c>
      <c r="G5587" s="193">
        <f t="shared" si="900"/>
        <v>6.1813201120382688</v>
      </c>
      <c r="H5587" s="193">
        <f t="shared" si="900"/>
        <v>6.4098953455711083</v>
      </c>
      <c r="I5587" s="193">
        <f t="shared" si="900"/>
        <v>6.6469229220400203</v>
      </c>
      <c r="J5587" s="193">
        <f t="shared" si="900"/>
        <v>6.8927153954343634</v>
      </c>
      <c r="K5587" s="193">
        <f>MAX(0,(F5587-'2031 forecast'!$C$10))</f>
        <v>0.22389581304770534</v>
      </c>
      <c r="L5587" s="193">
        <f>MAX(0,(G5587-'2031 forecast'!$C$10))</f>
        <v>0.44432011203826871</v>
      </c>
      <c r="M5587" s="193">
        <f>MAX(0,(H5587-'2031 forecast'!$C$10))</f>
        <v>0.67289534557110819</v>
      </c>
      <c r="N5587" s="193">
        <f>MAX(0,(I5587-'2031 forecast'!$C$10))</f>
        <v>0.90992292204002023</v>
      </c>
      <c r="O5587" s="193">
        <f>MAX(0,(J5587-'2031 forecast'!$C$10))</f>
        <v>1.1557153954343633</v>
      </c>
      <c r="P5587" s="175">
        <f t="shared" si="898"/>
        <v>3</v>
      </c>
      <c r="Q5587" s="175" t="str">
        <f t="shared" si="899"/>
        <v/>
      </c>
    </row>
    <row r="5588" spans="1:17" s="1" customFormat="1" x14ac:dyDescent="0.3">
      <c r="A5588" s="189">
        <f t="shared" si="897"/>
        <v>44063.666666653124</v>
      </c>
      <c r="B5588" s="190">
        <f t="shared" si="893"/>
        <v>44063</v>
      </c>
      <c r="C5588" s="1">
        <f t="shared" si="894"/>
        <v>16</v>
      </c>
      <c r="D5588" s="191">
        <v>4.1034275489735412</v>
      </c>
      <c r="E5588" s="192">
        <f t="shared" si="895"/>
        <v>1.4248596970722069E-4</v>
      </c>
      <c r="F5588" s="193">
        <f t="shared" si="896"/>
        <v>6.1180569079303186</v>
      </c>
      <c r="G5588" s="193">
        <f t="shared" si="900"/>
        <v>6.3442927703594281</v>
      </c>
      <c r="H5588" s="193">
        <f t="shared" si="900"/>
        <v>6.5788944695598</v>
      </c>
      <c r="I5588" s="193">
        <f t="shared" si="900"/>
        <v>6.8221713606625434</v>
      </c>
      <c r="J5588" s="193">
        <f t="shared" si="900"/>
        <v>7.0744442382518411</v>
      </c>
      <c r="K5588" s="193">
        <f>MAX(0,(F5588-'2031 forecast'!$C$10))</f>
        <v>0.38105690793031854</v>
      </c>
      <c r="L5588" s="193">
        <f>MAX(0,(G5588-'2031 forecast'!$C$10))</f>
        <v>0.60729277035942797</v>
      </c>
      <c r="M5588" s="193">
        <f>MAX(0,(H5588-'2031 forecast'!$C$10))</f>
        <v>0.84189446955979985</v>
      </c>
      <c r="N5588" s="193">
        <f>MAX(0,(I5588-'2031 forecast'!$C$10))</f>
        <v>1.0851713606625433</v>
      </c>
      <c r="O5588" s="193">
        <f>MAX(0,(J5588-'2031 forecast'!$C$10))</f>
        <v>1.337444238251841</v>
      </c>
      <c r="P5588" s="175">
        <f t="shared" si="898"/>
        <v>4</v>
      </c>
      <c r="Q5588" s="175" t="str">
        <f t="shared" si="899"/>
        <v/>
      </c>
    </row>
    <row r="5589" spans="1:17" s="1" customFormat="1" x14ac:dyDescent="0.3">
      <c r="A5589" s="189">
        <f t="shared" si="897"/>
        <v>44063.708333319788</v>
      </c>
      <c r="B5589" s="190">
        <f t="shared" si="893"/>
        <v>44063</v>
      </c>
      <c r="C5589" s="1">
        <f t="shared" si="894"/>
        <v>17</v>
      </c>
      <c r="D5589" s="191">
        <v>4.0431937500895252</v>
      </c>
      <c r="E5589" s="192">
        <f t="shared" si="895"/>
        <v>1.4039443253720642E-4</v>
      </c>
      <c r="F5589" s="193">
        <f t="shared" si="896"/>
        <v>6.0282505679973957</v>
      </c>
      <c r="G5589" s="193">
        <f t="shared" si="900"/>
        <v>6.2511655370330494</v>
      </c>
      <c r="H5589" s="193">
        <f t="shared" si="900"/>
        <v>6.4823235415662603</v>
      </c>
      <c r="I5589" s="193">
        <f t="shared" si="900"/>
        <v>6.7220293957353858</v>
      </c>
      <c r="J5589" s="193">
        <f t="shared" si="900"/>
        <v>6.9705991852132811</v>
      </c>
      <c r="K5589" s="193">
        <f>MAX(0,(F5589-'2031 forecast'!$C$10))</f>
        <v>0.29125056799739557</v>
      </c>
      <c r="L5589" s="193">
        <f>MAX(0,(G5589-'2031 forecast'!$C$10))</f>
        <v>0.51416553703304935</v>
      </c>
      <c r="M5589" s="193">
        <f>MAX(0,(H5589-'2031 forecast'!$C$10))</f>
        <v>0.74532354156626024</v>
      </c>
      <c r="N5589" s="193">
        <f>MAX(0,(I5589-'2031 forecast'!$C$10))</f>
        <v>0.98502939573538573</v>
      </c>
      <c r="O5589" s="193">
        <f>MAX(0,(J5589-'2031 forecast'!$C$10))</f>
        <v>1.233599185213281</v>
      </c>
      <c r="P5589" s="175">
        <f t="shared" si="898"/>
        <v>5</v>
      </c>
      <c r="Q5589" s="175" t="str">
        <f t="shared" si="899"/>
        <v/>
      </c>
    </row>
    <row r="5590" spans="1:17" s="1" customFormat="1" x14ac:dyDescent="0.3">
      <c r="A5590" s="189">
        <f t="shared" si="897"/>
        <v>44063.749999986452</v>
      </c>
      <c r="B5590" s="190">
        <f t="shared" si="893"/>
        <v>44063</v>
      </c>
      <c r="C5590" s="1">
        <f t="shared" si="894"/>
        <v>18</v>
      </c>
      <c r="D5590" s="191">
        <v>4.005547625787016</v>
      </c>
      <c r="E5590" s="192">
        <f t="shared" si="895"/>
        <v>1.3908722180594753E-4</v>
      </c>
      <c r="F5590" s="193">
        <f t="shared" si="896"/>
        <v>5.9721216055393196</v>
      </c>
      <c r="G5590" s="193">
        <f t="shared" si="900"/>
        <v>6.1929610162040651</v>
      </c>
      <c r="H5590" s="193">
        <f t="shared" si="900"/>
        <v>6.4219667115702999</v>
      </c>
      <c r="I5590" s="193">
        <f t="shared" si="900"/>
        <v>6.6594406676559137</v>
      </c>
      <c r="J5590" s="193">
        <f t="shared" si="900"/>
        <v>6.9056960270641818</v>
      </c>
      <c r="K5590" s="193">
        <f>MAX(0,(F5590-'2031 forecast'!$C$10))</f>
        <v>0.23512160553931949</v>
      </c>
      <c r="L5590" s="193">
        <f>MAX(0,(G5590-'2031 forecast'!$C$10))</f>
        <v>0.45596101620406504</v>
      </c>
      <c r="M5590" s="193">
        <f>MAX(0,(H5590-'2031 forecast'!$C$10))</f>
        <v>0.68496671157029976</v>
      </c>
      <c r="N5590" s="193">
        <f>MAX(0,(I5590-'2031 forecast'!$C$10))</f>
        <v>0.92244066765591359</v>
      </c>
      <c r="O5590" s="193">
        <f>MAX(0,(J5590-'2031 forecast'!$C$10))</f>
        <v>1.1686960270641817</v>
      </c>
      <c r="P5590" s="175">
        <f t="shared" si="898"/>
        <v>6</v>
      </c>
      <c r="Q5590" s="175">
        <f t="shared" si="899"/>
        <v>6</v>
      </c>
    </row>
    <row r="5591" spans="1:17" s="1" customFormat="1" x14ac:dyDescent="0.3">
      <c r="A5591" s="189">
        <f t="shared" si="897"/>
        <v>44063.791666653116</v>
      </c>
      <c r="B5591" s="190">
        <f t="shared" si="893"/>
        <v>44063</v>
      </c>
      <c r="C5591" s="1">
        <f t="shared" si="894"/>
        <v>19</v>
      </c>
      <c r="D5591" s="191">
        <v>3.8474339037164764</v>
      </c>
      <c r="E5591" s="192">
        <f t="shared" si="895"/>
        <v>1.3359693673466015E-4</v>
      </c>
      <c r="F5591" s="193">
        <f t="shared" si="896"/>
        <v>5.7363799632154002</v>
      </c>
      <c r="G5591" s="193">
        <f t="shared" si="900"/>
        <v>5.9485020287223263</v>
      </c>
      <c r="H5591" s="193">
        <f t="shared" si="900"/>
        <v>6.1684680255872628</v>
      </c>
      <c r="I5591" s="193">
        <f t="shared" si="900"/>
        <v>6.3965680097221291</v>
      </c>
      <c r="J5591" s="193">
        <f t="shared" si="900"/>
        <v>6.6331027628379653</v>
      </c>
      <c r="K5591" s="193">
        <f>MAX(0,(F5591-'2031 forecast'!$C$10))</f>
        <v>0</v>
      </c>
      <c r="L5591" s="193">
        <f>MAX(0,(G5591-'2031 forecast'!$C$10))</f>
        <v>0.21150202872232615</v>
      </c>
      <c r="M5591" s="193">
        <f>MAX(0,(H5591-'2031 forecast'!$C$10))</f>
        <v>0.43146802558726272</v>
      </c>
      <c r="N5591" s="193">
        <f>MAX(0,(I5591-'2031 forecast'!$C$10))</f>
        <v>0.65956800972212903</v>
      </c>
      <c r="O5591" s="193">
        <f>MAX(0,(J5591-'2031 forecast'!$C$10))</f>
        <v>0.89610276283796519</v>
      </c>
      <c r="P5591" s="175" t="str">
        <f t="shared" si="898"/>
        <v/>
      </c>
      <c r="Q5591" s="175" t="str">
        <f t="shared" si="899"/>
        <v/>
      </c>
    </row>
    <row r="5592" spans="1:17" s="1" customFormat="1" x14ac:dyDescent="0.3">
      <c r="A5592" s="189">
        <f t="shared" si="897"/>
        <v>44063.833333319781</v>
      </c>
      <c r="B5592" s="190">
        <f t="shared" si="893"/>
        <v>44063</v>
      </c>
      <c r="C5592" s="1">
        <f t="shared" si="894"/>
        <v>20</v>
      </c>
      <c r="D5592" s="191">
        <v>3.7269663059484457</v>
      </c>
      <c r="E5592" s="192">
        <f t="shared" si="895"/>
        <v>1.2941386239463163E-4</v>
      </c>
      <c r="F5592" s="193">
        <f t="shared" si="896"/>
        <v>5.5567672833495552</v>
      </c>
      <c r="G5592" s="193">
        <f t="shared" si="900"/>
        <v>5.7622475620695717</v>
      </c>
      <c r="H5592" s="193">
        <f t="shared" si="900"/>
        <v>5.9753261696001845</v>
      </c>
      <c r="I5592" s="193">
        <f t="shared" si="900"/>
        <v>6.1962840798678149</v>
      </c>
      <c r="J5592" s="193">
        <f t="shared" si="900"/>
        <v>6.4254126567608463</v>
      </c>
      <c r="K5592" s="193">
        <f>MAX(0,(F5592-'2031 forecast'!$C$10))</f>
        <v>0</v>
      </c>
      <c r="L5592" s="193">
        <f>MAX(0,(G5592-'2031 forecast'!$C$10))</f>
        <v>2.5247562069571572E-2</v>
      </c>
      <c r="M5592" s="193">
        <f>MAX(0,(H5592-'2031 forecast'!$C$10))</f>
        <v>0.23832616960018438</v>
      </c>
      <c r="N5592" s="193">
        <f>MAX(0,(I5592-'2031 forecast'!$C$10))</f>
        <v>0.45928407986781483</v>
      </c>
      <c r="O5592" s="193">
        <f>MAX(0,(J5592-'2031 forecast'!$C$10))</f>
        <v>0.68841265676084618</v>
      </c>
      <c r="P5592" s="175" t="str">
        <f t="shared" si="898"/>
        <v/>
      </c>
      <c r="Q5592" s="175" t="str">
        <f t="shared" si="899"/>
        <v/>
      </c>
    </row>
    <row r="5593" spans="1:17" s="1" customFormat="1" x14ac:dyDescent="0.3">
      <c r="A5593" s="189">
        <f t="shared" si="897"/>
        <v>44063.874999986445</v>
      </c>
      <c r="B5593" s="190">
        <f t="shared" si="893"/>
        <v>44063</v>
      </c>
      <c r="C5593" s="1">
        <f t="shared" si="894"/>
        <v>21</v>
      </c>
      <c r="D5593" s="191">
        <v>3.6817909567854339</v>
      </c>
      <c r="E5593" s="192">
        <f t="shared" si="895"/>
        <v>1.2784520951712096E-4</v>
      </c>
      <c r="F5593" s="193">
        <f t="shared" si="896"/>
        <v>5.489412528399864</v>
      </c>
      <c r="G5593" s="193">
        <f t="shared" si="900"/>
        <v>5.6924021370747893</v>
      </c>
      <c r="H5593" s="193">
        <f t="shared" si="900"/>
        <v>5.9028979736050315</v>
      </c>
      <c r="I5593" s="193">
        <f t="shared" si="900"/>
        <v>6.1211776061724477</v>
      </c>
      <c r="J5593" s="193">
        <f t="shared" si="900"/>
        <v>6.3475288669819276</v>
      </c>
      <c r="K5593" s="193">
        <f>MAX(0,(F5593-'2031 forecast'!$C$10))</f>
        <v>0</v>
      </c>
      <c r="L5593" s="193">
        <f>MAX(0,(G5593-'2031 forecast'!$C$10))</f>
        <v>0</v>
      </c>
      <c r="M5593" s="193">
        <f>MAX(0,(H5593-'2031 forecast'!$C$10))</f>
        <v>0.16589797360503145</v>
      </c>
      <c r="N5593" s="193">
        <f>MAX(0,(I5593-'2031 forecast'!$C$10))</f>
        <v>0.38417760617244756</v>
      </c>
      <c r="O5593" s="193">
        <f>MAX(0,(J5593-'2031 forecast'!$C$10))</f>
        <v>0.61052886698192754</v>
      </c>
      <c r="P5593" s="175" t="str">
        <f t="shared" si="898"/>
        <v/>
      </c>
      <c r="Q5593" s="175" t="str">
        <f t="shared" si="899"/>
        <v/>
      </c>
    </row>
    <row r="5594" spans="1:17" s="1" customFormat="1" x14ac:dyDescent="0.3">
      <c r="A5594" s="189">
        <f t="shared" si="897"/>
        <v>44063.916666653109</v>
      </c>
      <c r="B5594" s="190">
        <f t="shared" si="893"/>
        <v>44063</v>
      </c>
      <c r="C5594" s="1">
        <f t="shared" si="894"/>
        <v>22</v>
      </c>
      <c r="D5594" s="191">
        <v>3.2676835894578291</v>
      </c>
      <c r="E5594" s="192">
        <f t="shared" si="895"/>
        <v>1.1346589147327299E-4</v>
      </c>
      <c r="F5594" s="193">
        <f t="shared" si="896"/>
        <v>4.8719939413610245</v>
      </c>
      <c r="G5594" s="193">
        <f t="shared" si="900"/>
        <v>5.0521524079559477</v>
      </c>
      <c r="H5594" s="193">
        <f t="shared" si="900"/>
        <v>5.2389728436494556</v>
      </c>
      <c r="I5594" s="193">
        <f t="shared" si="900"/>
        <v>5.4327015972982462</v>
      </c>
      <c r="J5594" s="193">
        <f t="shared" si="900"/>
        <v>5.6335941273418335</v>
      </c>
      <c r="K5594" s="193">
        <f>MAX(0,(F5594-'2031 forecast'!$C$10))</f>
        <v>0</v>
      </c>
      <c r="L5594" s="193">
        <f>MAX(0,(G5594-'2031 forecast'!$C$10))</f>
        <v>0</v>
      </c>
      <c r="M5594" s="193">
        <f>MAX(0,(H5594-'2031 forecast'!$C$10))</f>
        <v>0</v>
      </c>
      <c r="N5594" s="193">
        <f>MAX(0,(I5594-'2031 forecast'!$C$10))</f>
        <v>0</v>
      </c>
      <c r="O5594" s="193">
        <f>MAX(0,(J5594-'2031 forecast'!$C$10))</f>
        <v>0</v>
      </c>
      <c r="P5594" s="175" t="str">
        <f t="shared" si="898"/>
        <v/>
      </c>
      <c r="Q5594" s="175" t="str">
        <f t="shared" si="899"/>
        <v/>
      </c>
    </row>
    <row r="5595" spans="1:17" s="1" customFormat="1" x14ac:dyDescent="0.3">
      <c r="A5595" s="189">
        <f t="shared" si="897"/>
        <v>44063.958333319773</v>
      </c>
      <c r="B5595" s="190">
        <f t="shared" si="893"/>
        <v>44063</v>
      </c>
      <c r="C5595" s="1">
        <f t="shared" si="894"/>
        <v>23</v>
      </c>
      <c r="D5595" s="191">
        <v>2.9740438198982542</v>
      </c>
      <c r="E5595" s="192">
        <f t="shared" si="895"/>
        <v>1.0326964776945352E-4</v>
      </c>
      <c r="F5595" s="193">
        <f t="shared" si="896"/>
        <v>4.4341880341880282</v>
      </c>
      <c r="G5595" s="193">
        <f t="shared" si="900"/>
        <v>4.5981571454898598</v>
      </c>
      <c r="H5595" s="193">
        <f t="shared" si="900"/>
        <v>4.7681895696809553</v>
      </c>
      <c r="I5595" s="193">
        <f t="shared" si="900"/>
        <v>4.9445095182783572</v>
      </c>
      <c r="J5595" s="193">
        <f t="shared" si="900"/>
        <v>5.1273494937788566</v>
      </c>
      <c r="K5595" s="193">
        <f>MAX(0,(F5595-'2031 forecast'!$C$10))</f>
        <v>0</v>
      </c>
      <c r="L5595" s="193">
        <f>MAX(0,(G5595-'2031 forecast'!$C$10))</f>
        <v>0</v>
      </c>
      <c r="M5595" s="193">
        <f>MAX(0,(H5595-'2031 forecast'!$C$10))</f>
        <v>0</v>
      </c>
      <c r="N5595" s="193">
        <f>MAX(0,(I5595-'2031 forecast'!$C$10))</f>
        <v>0</v>
      </c>
      <c r="O5595" s="193">
        <f>MAX(0,(J5595-'2031 forecast'!$C$10))</f>
        <v>0</v>
      </c>
      <c r="P5595" s="175" t="str">
        <f t="shared" si="898"/>
        <v/>
      </c>
      <c r="Q5595" s="175" t="str">
        <f t="shared" si="899"/>
        <v/>
      </c>
    </row>
    <row r="5596" spans="1:17" s="1" customFormat="1" x14ac:dyDescent="0.3">
      <c r="A5596" s="189">
        <f t="shared" si="897"/>
        <v>44063.999999986438</v>
      </c>
      <c r="B5596" s="190">
        <f t="shared" si="893"/>
        <v>44063</v>
      </c>
      <c r="C5596" s="1">
        <f t="shared" si="894"/>
        <v>0</v>
      </c>
      <c r="D5596" s="191">
        <v>2.3641766061976002</v>
      </c>
      <c r="E5596" s="192">
        <f t="shared" si="895"/>
        <v>8.2092833923059282E-5</v>
      </c>
      <c r="F5596" s="193">
        <f t="shared" si="896"/>
        <v>3.5248988423671936</v>
      </c>
      <c r="G5596" s="193">
        <f t="shared" si="900"/>
        <v>3.655243908060295</v>
      </c>
      <c r="H5596" s="193">
        <f t="shared" si="900"/>
        <v>3.7904089237463809</v>
      </c>
      <c r="I5596" s="193">
        <f t="shared" si="900"/>
        <v>3.9305721233908977</v>
      </c>
      <c r="J5596" s="193">
        <f t="shared" si="900"/>
        <v>4.0759183317634475</v>
      </c>
      <c r="K5596" s="193">
        <f>MAX(0,(F5596-'2031 forecast'!$C$10))</f>
        <v>0</v>
      </c>
      <c r="L5596" s="193">
        <f>MAX(0,(G5596-'2031 forecast'!$C$10))</f>
        <v>0</v>
      </c>
      <c r="M5596" s="193">
        <f>MAX(0,(H5596-'2031 forecast'!$C$10))</f>
        <v>0</v>
      </c>
      <c r="N5596" s="193">
        <f>MAX(0,(I5596-'2031 forecast'!$C$10))</f>
        <v>0</v>
      </c>
      <c r="O5596" s="193">
        <f>MAX(0,(J5596-'2031 forecast'!$C$10))</f>
        <v>0</v>
      </c>
      <c r="P5596" s="175" t="str">
        <f t="shared" si="898"/>
        <v/>
      </c>
      <c r="Q5596" s="175" t="str">
        <f t="shared" si="899"/>
        <v/>
      </c>
    </row>
    <row r="5597" spans="1:17" s="1" customFormat="1" x14ac:dyDescent="0.3">
      <c r="A5597" s="189">
        <f t="shared" si="897"/>
        <v>44064.041666653102</v>
      </c>
      <c r="B5597" s="190">
        <f t="shared" si="893"/>
        <v>44064</v>
      </c>
      <c r="C5597" s="1">
        <f t="shared" si="894"/>
        <v>1</v>
      </c>
      <c r="D5597" s="191">
        <v>2.6502871508966721</v>
      </c>
      <c r="E5597" s="192">
        <f t="shared" si="895"/>
        <v>9.2027635480626934E-5</v>
      </c>
      <c r="F5597" s="193">
        <f t="shared" si="896"/>
        <v>3.9514789570485722</v>
      </c>
      <c r="G5597" s="193">
        <f t="shared" si="900"/>
        <v>4.0975982663605839</v>
      </c>
      <c r="H5597" s="193">
        <f t="shared" si="900"/>
        <v>4.249120831715687</v>
      </c>
      <c r="I5597" s="193">
        <f t="shared" si="900"/>
        <v>4.4062464567948902</v>
      </c>
      <c r="J5597" s="193">
        <f t="shared" si="900"/>
        <v>4.5691823336966015</v>
      </c>
      <c r="K5597" s="193">
        <f>MAX(0,(F5597-'2031 forecast'!$C$10))</f>
        <v>0</v>
      </c>
      <c r="L5597" s="193">
        <f>MAX(0,(G5597-'2031 forecast'!$C$10))</f>
        <v>0</v>
      </c>
      <c r="M5597" s="193">
        <f>MAX(0,(H5597-'2031 forecast'!$C$10))</f>
        <v>0</v>
      </c>
      <c r="N5597" s="193">
        <f>MAX(0,(I5597-'2031 forecast'!$C$10))</f>
        <v>0</v>
      </c>
      <c r="O5597" s="193">
        <f>MAX(0,(J5597-'2031 forecast'!$C$10))</f>
        <v>0</v>
      </c>
      <c r="P5597" s="175" t="str">
        <f t="shared" si="898"/>
        <v/>
      </c>
      <c r="Q5597" s="175" t="str">
        <f t="shared" si="899"/>
        <v/>
      </c>
    </row>
    <row r="5598" spans="1:17" s="1" customFormat="1" x14ac:dyDescent="0.3">
      <c r="A5598" s="189">
        <f t="shared" si="897"/>
        <v>44064.083333319766</v>
      </c>
      <c r="B5598" s="190">
        <f t="shared" si="893"/>
        <v>44064</v>
      </c>
      <c r="C5598" s="1">
        <f t="shared" si="894"/>
        <v>2</v>
      </c>
      <c r="D5598" s="191">
        <v>2.6578163757571742</v>
      </c>
      <c r="E5598" s="192">
        <f t="shared" si="895"/>
        <v>9.2289077626878717E-5</v>
      </c>
      <c r="F5598" s="193">
        <f t="shared" si="896"/>
        <v>3.9627047495401877</v>
      </c>
      <c r="G5598" s="193">
        <f t="shared" si="900"/>
        <v>4.1092391705263811</v>
      </c>
      <c r="H5598" s="193">
        <f t="shared" si="900"/>
        <v>4.2611921977148794</v>
      </c>
      <c r="I5598" s="193">
        <f t="shared" si="900"/>
        <v>4.4187642024107845</v>
      </c>
      <c r="J5598" s="193">
        <f t="shared" si="900"/>
        <v>4.5821629653264218</v>
      </c>
      <c r="K5598" s="193">
        <f>MAX(0,(F5598-'2031 forecast'!$C$10))</f>
        <v>0</v>
      </c>
      <c r="L5598" s="193">
        <f>MAX(0,(G5598-'2031 forecast'!$C$10))</f>
        <v>0</v>
      </c>
      <c r="M5598" s="193">
        <f>MAX(0,(H5598-'2031 forecast'!$C$10))</f>
        <v>0</v>
      </c>
      <c r="N5598" s="193">
        <f>MAX(0,(I5598-'2031 forecast'!$C$10))</f>
        <v>0</v>
      </c>
      <c r="O5598" s="193">
        <f>MAX(0,(J5598-'2031 forecast'!$C$10))</f>
        <v>0</v>
      </c>
      <c r="P5598" s="175" t="str">
        <f t="shared" si="898"/>
        <v/>
      </c>
      <c r="Q5598" s="175" t="str">
        <f t="shared" si="899"/>
        <v/>
      </c>
    </row>
    <row r="5599" spans="1:17" s="1" customFormat="1" x14ac:dyDescent="0.3">
      <c r="A5599" s="189">
        <f t="shared" si="897"/>
        <v>44064.12499998643</v>
      </c>
      <c r="B5599" s="190">
        <f t="shared" si="893"/>
        <v>44064</v>
      </c>
      <c r="C5599" s="1">
        <f t="shared" si="894"/>
        <v>3</v>
      </c>
      <c r="D5599" s="191">
        <v>2.6126410265941633</v>
      </c>
      <c r="E5599" s="192">
        <f t="shared" si="895"/>
        <v>9.0720424749368055E-5</v>
      </c>
      <c r="F5599" s="193">
        <f t="shared" si="896"/>
        <v>3.895349994590497</v>
      </c>
      <c r="G5599" s="193">
        <f t="shared" si="900"/>
        <v>4.0393937455315996</v>
      </c>
      <c r="H5599" s="193">
        <f t="shared" si="900"/>
        <v>4.1887640017197265</v>
      </c>
      <c r="I5599" s="193">
        <f t="shared" si="900"/>
        <v>4.343657728715419</v>
      </c>
      <c r="J5599" s="193">
        <f t="shared" si="900"/>
        <v>4.5042791755475031</v>
      </c>
      <c r="K5599" s="193">
        <f>MAX(0,(F5599-'2031 forecast'!$C$10))</f>
        <v>0</v>
      </c>
      <c r="L5599" s="193">
        <f>MAX(0,(G5599-'2031 forecast'!$C$10))</f>
        <v>0</v>
      </c>
      <c r="M5599" s="193">
        <f>MAX(0,(H5599-'2031 forecast'!$C$10))</f>
        <v>0</v>
      </c>
      <c r="N5599" s="193">
        <f>MAX(0,(I5599-'2031 forecast'!$C$10))</f>
        <v>0</v>
      </c>
      <c r="O5599" s="193">
        <f>MAX(0,(J5599-'2031 forecast'!$C$10))</f>
        <v>0</v>
      </c>
      <c r="P5599" s="175" t="str">
        <f t="shared" si="898"/>
        <v/>
      </c>
      <c r="Q5599" s="175" t="str">
        <f t="shared" si="899"/>
        <v/>
      </c>
    </row>
    <row r="5600" spans="1:17" s="1" customFormat="1" x14ac:dyDescent="0.3">
      <c r="A5600" s="189">
        <f t="shared" si="897"/>
        <v>44064.166666653095</v>
      </c>
      <c r="B5600" s="190">
        <f t="shared" si="893"/>
        <v>44064</v>
      </c>
      <c r="C5600" s="1">
        <f t="shared" si="894"/>
        <v>4</v>
      </c>
      <c r="D5600" s="191">
        <v>2.5373487779891435</v>
      </c>
      <c r="E5600" s="192">
        <f t="shared" si="895"/>
        <v>8.8106003286850216E-5</v>
      </c>
      <c r="F5600" s="193">
        <f t="shared" si="896"/>
        <v>3.7830920696743435</v>
      </c>
      <c r="G5600" s="193">
        <f t="shared" si="900"/>
        <v>3.9229847038736274</v>
      </c>
      <c r="H5600" s="193">
        <f t="shared" si="900"/>
        <v>4.068050341727802</v>
      </c>
      <c r="I5600" s="193">
        <f t="shared" si="900"/>
        <v>4.2184802725564712</v>
      </c>
      <c r="J5600" s="193">
        <f t="shared" si="900"/>
        <v>4.3744728592493027</v>
      </c>
      <c r="K5600" s="193">
        <f>MAX(0,(F5600-'2031 forecast'!$C$10))</f>
        <v>0</v>
      </c>
      <c r="L5600" s="193">
        <f>MAX(0,(G5600-'2031 forecast'!$C$10))</f>
        <v>0</v>
      </c>
      <c r="M5600" s="193">
        <f>MAX(0,(H5600-'2031 forecast'!$C$10))</f>
        <v>0</v>
      </c>
      <c r="N5600" s="193">
        <f>MAX(0,(I5600-'2031 forecast'!$C$10))</f>
        <v>0</v>
      </c>
      <c r="O5600" s="193">
        <f>MAX(0,(J5600-'2031 forecast'!$C$10))</f>
        <v>0</v>
      </c>
      <c r="P5600" s="175" t="str">
        <f t="shared" si="898"/>
        <v/>
      </c>
      <c r="Q5600" s="175" t="str">
        <f t="shared" si="899"/>
        <v/>
      </c>
    </row>
    <row r="5601" spans="1:17" s="1" customFormat="1" x14ac:dyDescent="0.3">
      <c r="A5601" s="189">
        <f t="shared" si="897"/>
        <v>44064.208333319759</v>
      </c>
      <c r="B5601" s="190">
        <f t="shared" si="893"/>
        <v>44064</v>
      </c>
      <c r="C5601" s="1">
        <f t="shared" si="894"/>
        <v>5</v>
      </c>
      <c r="D5601" s="191">
        <v>2.6804040503386801</v>
      </c>
      <c r="E5601" s="192">
        <f t="shared" si="895"/>
        <v>9.3073404065634069E-5</v>
      </c>
      <c r="F5601" s="193">
        <f t="shared" si="896"/>
        <v>3.9963821270150337</v>
      </c>
      <c r="G5601" s="193">
        <f t="shared" si="900"/>
        <v>4.1441618830237728</v>
      </c>
      <c r="H5601" s="193">
        <f t="shared" si="900"/>
        <v>4.2974062957124568</v>
      </c>
      <c r="I5601" s="193">
        <f t="shared" si="900"/>
        <v>4.456317439258469</v>
      </c>
      <c r="J5601" s="193">
        <f t="shared" si="900"/>
        <v>4.6211048602158815</v>
      </c>
      <c r="K5601" s="193">
        <f>MAX(0,(F5601-'2031 forecast'!$C$10))</f>
        <v>0</v>
      </c>
      <c r="L5601" s="193">
        <f>MAX(0,(G5601-'2031 forecast'!$C$10))</f>
        <v>0</v>
      </c>
      <c r="M5601" s="193">
        <f>MAX(0,(H5601-'2031 forecast'!$C$10))</f>
        <v>0</v>
      </c>
      <c r="N5601" s="193">
        <f>MAX(0,(I5601-'2031 forecast'!$C$10))</f>
        <v>0</v>
      </c>
      <c r="O5601" s="193">
        <f>MAX(0,(J5601-'2031 forecast'!$C$10))</f>
        <v>0</v>
      </c>
      <c r="P5601" s="175" t="str">
        <f t="shared" si="898"/>
        <v/>
      </c>
      <c r="Q5601" s="175" t="str">
        <f t="shared" si="899"/>
        <v/>
      </c>
    </row>
    <row r="5602" spans="1:17" s="1" customFormat="1" x14ac:dyDescent="0.3">
      <c r="A5602" s="189">
        <f t="shared" si="897"/>
        <v>44064.249999986423</v>
      </c>
      <c r="B5602" s="190">
        <f t="shared" si="893"/>
        <v>44064</v>
      </c>
      <c r="C5602" s="1">
        <f t="shared" si="894"/>
        <v>6</v>
      </c>
      <c r="D5602" s="191">
        <v>2.8385177724092201</v>
      </c>
      <c r="E5602" s="192">
        <f t="shared" si="895"/>
        <v>9.8563689136921476E-5</v>
      </c>
      <c r="F5602" s="193">
        <f t="shared" si="896"/>
        <v>4.2321237693389548</v>
      </c>
      <c r="G5602" s="193">
        <f t="shared" si="900"/>
        <v>4.3886208705055125</v>
      </c>
      <c r="H5602" s="193">
        <f t="shared" si="900"/>
        <v>4.5509049816954947</v>
      </c>
      <c r="I5602" s="193">
        <f t="shared" si="900"/>
        <v>4.7191900971922554</v>
      </c>
      <c r="J5602" s="193">
        <f t="shared" si="900"/>
        <v>4.8936981244420998</v>
      </c>
      <c r="K5602" s="193">
        <f>MAX(0,(F5602-'2031 forecast'!$C$10))</f>
        <v>0</v>
      </c>
      <c r="L5602" s="193">
        <f>MAX(0,(G5602-'2031 forecast'!$C$10))</f>
        <v>0</v>
      </c>
      <c r="M5602" s="193">
        <f>MAX(0,(H5602-'2031 forecast'!$C$10))</f>
        <v>0</v>
      </c>
      <c r="N5602" s="193">
        <f>MAX(0,(I5602-'2031 forecast'!$C$10))</f>
        <v>0</v>
      </c>
      <c r="O5602" s="193">
        <f>MAX(0,(J5602-'2031 forecast'!$C$10))</f>
        <v>0</v>
      </c>
      <c r="P5602" s="175" t="str">
        <f t="shared" si="898"/>
        <v/>
      </c>
      <c r="Q5602" s="175" t="str">
        <f t="shared" si="899"/>
        <v/>
      </c>
    </row>
    <row r="5603" spans="1:17" s="1" customFormat="1" x14ac:dyDescent="0.3">
      <c r="A5603" s="189">
        <f t="shared" si="897"/>
        <v>44064.291666653087</v>
      </c>
      <c r="B5603" s="190">
        <f t="shared" si="893"/>
        <v>44064</v>
      </c>
      <c r="C5603" s="1">
        <f t="shared" si="894"/>
        <v>7</v>
      </c>
      <c r="D5603" s="191">
        <v>3.0794529679452816</v>
      </c>
      <c r="E5603" s="192">
        <f t="shared" si="895"/>
        <v>1.0692983781697848E-4</v>
      </c>
      <c r="F5603" s="193">
        <f t="shared" si="896"/>
        <v>4.5913491290706432</v>
      </c>
      <c r="G5603" s="193">
        <f t="shared" si="900"/>
        <v>4.7611298038110208</v>
      </c>
      <c r="H5603" s="193">
        <f t="shared" si="900"/>
        <v>4.9371886936696487</v>
      </c>
      <c r="I5603" s="193">
        <f t="shared" si="900"/>
        <v>5.119757956900882</v>
      </c>
      <c r="J5603" s="193">
        <f t="shared" si="900"/>
        <v>5.309078336596337</v>
      </c>
      <c r="K5603" s="193">
        <f>MAX(0,(F5603-'2031 forecast'!$C$10))</f>
        <v>0</v>
      </c>
      <c r="L5603" s="193">
        <f>MAX(0,(G5603-'2031 forecast'!$C$10))</f>
        <v>0</v>
      </c>
      <c r="M5603" s="193">
        <f>MAX(0,(H5603-'2031 forecast'!$C$10))</f>
        <v>0</v>
      </c>
      <c r="N5603" s="193">
        <f>MAX(0,(I5603-'2031 forecast'!$C$10))</f>
        <v>0</v>
      </c>
      <c r="O5603" s="193">
        <f>MAX(0,(J5603-'2031 forecast'!$C$10))</f>
        <v>0</v>
      </c>
      <c r="P5603" s="175" t="str">
        <f t="shared" si="898"/>
        <v/>
      </c>
      <c r="Q5603" s="175" t="str">
        <f t="shared" si="899"/>
        <v/>
      </c>
    </row>
    <row r="5604" spans="1:17" s="1" customFormat="1" x14ac:dyDescent="0.3">
      <c r="A5604" s="189">
        <f t="shared" si="897"/>
        <v>44064.333333319752</v>
      </c>
      <c r="B5604" s="190">
        <f t="shared" si="893"/>
        <v>44064</v>
      </c>
      <c r="C5604" s="1">
        <f t="shared" si="894"/>
        <v>8</v>
      </c>
      <c r="D5604" s="191">
        <v>3.4032096369468632</v>
      </c>
      <c r="E5604" s="192">
        <f t="shared" si="895"/>
        <v>1.1817185010580505E-4</v>
      </c>
      <c r="F5604" s="193">
        <f t="shared" si="896"/>
        <v>5.0740582062100987</v>
      </c>
      <c r="G5604" s="193">
        <f t="shared" si="900"/>
        <v>5.2616886829402958</v>
      </c>
      <c r="H5604" s="193">
        <f t="shared" si="900"/>
        <v>5.4562574316349162</v>
      </c>
      <c r="I5604" s="193">
        <f t="shared" si="900"/>
        <v>5.658021018384348</v>
      </c>
      <c r="J5604" s="193">
        <f t="shared" si="900"/>
        <v>5.8672454966785912</v>
      </c>
      <c r="K5604" s="193">
        <f>MAX(0,(F5604-'2031 forecast'!$C$10))</f>
        <v>0</v>
      </c>
      <c r="L5604" s="193">
        <f>MAX(0,(G5604-'2031 forecast'!$C$10))</f>
        <v>0</v>
      </c>
      <c r="M5604" s="193">
        <f>MAX(0,(H5604-'2031 forecast'!$C$10))</f>
        <v>0</v>
      </c>
      <c r="N5604" s="193">
        <f>MAX(0,(I5604-'2031 forecast'!$C$10))</f>
        <v>0</v>
      </c>
      <c r="O5604" s="193">
        <f>MAX(0,(J5604-'2031 forecast'!$C$10))</f>
        <v>0.13024549667859109</v>
      </c>
      <c r="P5604" s="175" t="str">
        <f t="shared" si="898"/>
        <v/>
      </c>
      <c r="Q5604" s="175" t="str">
        <f t="shared" si="899"/>
        <v/>
      </c>
    </row>
    <row r="5605" spans="1:17" s="1" customFormat="1" x14ac:dyDescent="0.3">
      <c r="A5605" s="189">
        <f t="shared" si="897"/>
        <v>44064.374999986416</v>
      </c>
      <c r="B5605" s="190">
        <f t="shared" si="893"/>
        <v>44064</v>
      </c>
      <c r="C5605" s="1">
        <f t="shared" si="894"/>
        <v>9</v>
      </c>
      <c r="D5605" s="191">
        <v>3.4559142109703767</v>
      </c>
      <c r="E5605" s="192">
        <f t="shared" si="895"/>
        <v>1.2000194512956752E-4</v>
      </c>
      <c r="F5605" s="193">
        <f t="shared" si="896"/>
        <v>5.1526387536514058</v>
      </c>
      <c r="G5605" s="193">
        <f t="shared" ref="G5605:J5624" si="901">$E5605*G$2</f>
        <v>5.3431750121008763</v>
      </c>
      <c r="H5605" s="193">
        <f t="shared" si="901"/>
        <v>5.5407569936292624</v>
      </c>
      <c r="I5605" s="193">
        <f t="shared" si="901"/>
        <v>5.7456452376956104</v>
      </c>
      <c r="J5605" s="193">
        <f t="shared" si="901"/>
        <v>5.9581099180873309</v>
      </c>
      <c r="K5605" s="193">
        <f>MAX(0,(F5605-'2031 forecast'!$C$10))</f>
        <v>0</v>
      </c>
      <c r="L5605" s="193">
        <f>MAX(0,(G5605-'2031 forecast'!$C$10))</f>
        <v>0</v>
      </c>
      <c r="M5605" s="193">
        <f>MAX(0,(H5605-'2031 forecast'!$C$10))</f>
        <v>0</v>
      </c>
      <c r="N5605" s="193">
        <f>MAX(0,(I5605-'2031 forecast'!$C$10))</f>
        <v>8.6452376956103194E-3</v>
      </c>
      <c r="O5605" s="193">
        <f>MAX(0,(J5605-'2031 forecast'!$C$10))</f>
        <v>0.22110991808733083</v>
      </c>
      <c r="P5605" s="175" t="str">
        <f t="shared" si="898"/>
        <v/>
      </c>
      <c r="Q5605" s="175" t="str">
        <f t="shared" si="899"/>
        <v/>
      </c>
    </row>
    <row r="5606" spans="1:17" s="1" customFormat="1" x14ac:dyDescent="0.3">
      <c r="A5606" s="189">
        <f t="shared" si="897"/>
        <v>44064.41666665308</v>
      </c>
      <c r="B5606" s="190">
        <f t="shared" si="893"/>
        <v>44064</v>
      </c>
      <c r="C5606" s="1">
        <f t="shared" si="894"/>
        <v>10</v>
      </c>
      <c r="D5606" s="191">
        <v>3.8624923534374798</v>
      </c>
      <c r="E5606" s="192">
        <f t="shared" si="895"/>
        <v>1.3411982102716369E-4</v>
      </c>
      <c r="F5606" s="193">
        <f t="shared" si="896"/>
        <v>5.7588315481986303</v>
      </c>
      <c r="G5606" s="193">
        <f t="shared" si="901"/>
        <v>5.9717838370539198</v>
      </c>
      <c r="H5606" s="193">
        <f t="shared" si="901"/>
        <v>6.1926107575856459</v>
      </c>
      <c r="I5606" s="193">
        <f t="shared" si="901"/>
        <v>6.4216035009539167</v>
      </c>
      <c r="J5606" s="193">
        <f t="shared" si="901"/>
        <v>6.6590640260976039</v>
      </c>
      <c r="K5606" s="193">
        <f>MAX(0,(F5606-'2031 forecast'!$C$10))</f>
        <v>2.1831548198630202E-2</v>
      </c>
      <c r="L5606" s="193">
        <f>MAX(0,(G5606-'2031 forecast'!$C$10))</f>
        <v>0.2347838370539197</v>
      </c>
      <c r="M5606" s="193">
        <f>MAX(0,(H5606-'2031 forecast'!$C$10))</f>
        <v>0.45561075758564584</v>
      </c>
      <c r="N5606" s="193">
        <f>MAX(0,(I5606-'2031 forecast'!$C$10))</f>
        <v>0.68460350095391664</v>
      </c>
      <c r="O5606" s="193">
        <f>MAX(0,(J5606-'2031 forecast'!$C$10))</f>
        <v>0.92206402609760385</v>
      </c>
      <c r="P5606" s="175">
        <f t="shared" si="898"/>
        <v>1</v>
      </c>
      <c r="Q5606" s="175" t="str">
        <f t="shared" si="899"/>
        <v/>
      </c>
    </row>
    <row r="5607" spans="1:17" s="1" customFormat="1" x14ac:dyDescent="0.3">
      <c r="A5607" s="189">
        <f t="shared" si="897"/>
        <v>44064.458333319744</v>
      </c>
      <c r="B5607" s="190">
        <f t="shared" si="893"/>
        <v>44064</v>
      </c>
      <c r="C5607" s="1">
        <f t="shared" si="894"/>
        <v>11</v>
      </c>
      <c r="D5607" s="191">
        <v>4.0582521998105294</v>
      </c>
      <c r="E5607" s="192">
        <f t="shared" si="895"/>
        <v>1.4091731682971002E-4</v>
      </c>
      <c r="F5607" s="193">
        <f t="shared" si="896"/>
        <v>6.0507021529806275</v>
      </c>
      <c r="G5607" s="193">
        <f t="shared" si="901"/>
        <v>6.2744473453646457</v>
      </c>
      <c r="H5607" s="193">
        <f t="shared" si="901"/>
        <v>6.5064662735646461</v>
      </c>
      <c r="I5607" s="193">
        <f t="shared" si="901"/>
        <v>6.747064886967177</v>
      </c>
      <c r="J5607" s="193">
        <f t="shared" si="901"/>
        <v>6.9965604484729225</v>
      </c>
      <c r="K5607" s="193">
        <f>MAX(0,(F5607-'2031 forecast'!$C$10))</f>
        <v>0.31370215298062742</v>
      </c>
      <c r="L5607" s="193">
        <f>MAX(0,(G5607-'2031 forecast'!$C$10))</f>
        <v>0.53744734536464556</v>
      </c>
      <c r="M5607" s="193">
        <f>MAX(0,(H5607-'2031 forecast'!$C$10))</f>
        <v>0.76946627356464603</v>
      </c>
      <c r="N5607" s="193">
        <f>MAX(0,(I5607-'2031 forecast'!$C$10))</f>
        <v>1.0100648869671769</v>
      </c>
      <c r="O5607" s="193">
        <f>MAX(0,(J5607-'2031 forecast'!$C$10))</f>
        <v>1.2595604484729224</v>
      </c>
      <c r="P5607" s="175">
        <f t="shared" si="898"/>
        <v>2</v>
      </c>
      <c r="Q5607" s="175" t="str">
        <f t="shared" si="899"/>
        <v/>
      </c>
    </row>
    <row r="5608" spans="1:17" s="1" customFormat="1" x14ac:dyDescent="0.3">
      <c r="A5608" s="189">
        <f t="shared" si="897"/>
        <v>44064.499999986409</v>
      </c>
      <c r="B5608" s="190">
        <f t="shared" si="893"/>
        <v>44064</v>
      </c>
      <c r="C5608" s="1">
        <f t="shared" si="894"/>
        <v>12</v>
      </c>
      <c r="D5608" s="191">
        <v>4.2088366970205682</v>
      </c>
      <c r="E5608" s="192">
        <f t="shared" si="895"/>
        <v>1.4614615975474564E-4</v>
      </c>
      <c r="F5608" s="193">
        <f t="shared" si="896"/>
        <v>6.2752180028129327</v>
      </c>
      <c r="G5608" s="193">
        <f t="shared" si="901"/>
        <v>6.5072654286805882</v>
      </c>
      <c r="H5608" s="193">
        <f t="shared" si="901"/>
        <v>6.7478935935484925</v>
      </c>
      <c r="I5608" s="193">
        <f t="shared" si="901"/>
        <v>6.9974197992850682</v>
      </c>
      <c r="J5608" s="193">
        <f t="shared" si="901"/>
        <v>7.2561730810693206</v>
      </c>
      <c r="K5608" s="193">
        <f>MAX(0,(F5608-'2031 forecast'!$C$10))</f>
        <v>0.53821800281293264</v>
      </c>
      <c r="L5608" s="193">
        <f>MAX(0,(G5608-'2031 forecast'!$C$10))</f>
        <v>0.77026542868058812</v>
      </c>
      <c r="M5608" s="193">
        <f>MAX(0,(H5608-'2031 forecast'!$C$10))</f>
        <v>1.0108935935484924</v>
      </c>
      <c r="N5608" s="193">
        <f>MAX(0,(I5608-'2031 forecast'!$C$10))</f>
        <v>1.2604197992850681</v>
      </c>
      <c r="O5608" s="193">
        <f>MAX(0,(J5608-'2031 forecast'!$C$10))</f>
        <v>1.5191730810693205</v>
      </c>
      <c r="P5608" s="175">
        <f t="shared" si="898"/>
        <v>3</v>
      </c>
      <c r="Q5608" s="175" t="str">
        <f t="shared" si="899"/>
        <v/>
      </c>
    </row>
    <row r="5609" spans="1:17" s="1" customFormat="1" x14ac:dyDescent="0.3">
      <c r="A5609" s="189">
        <f t="shared" si="897"/>
        <v>44064.541666653073</v>
      </c>
      <c r="B5609" s="190">
        <f t="shared" si="893"/>
        <v>44064</v>
      </c>
      <c r="C5609" s="1">
        <f t="shared" si="894"/>
        <v>13</v>
      </c>
      <c r="D5609" s="191">
        <v>4.4196549931146212</v>
      </c>
      <c r="E5609" s="192">
        <f t="shared" si="895"/>
        <v>1.5346653984979551E-4</v>
      </c>
      <c r="F5609" s="193">
        <f t="shared" si="896"/>
        <v>6.58954019257816</v>
      </c>
      <c r="G5609" s="193">
        <f t="shared" si="901"/>
        <v>6.8332107453229067</v>
      </c>
      <c r="H5609" s="193">
        <f t="shared" si="901"/>
        <v>7.0858918415258767</v>
      </c>
      <c r="I5609" s="193">
        <f t="shared" si="901"/>
        <v>7.347916676530116</v>
      </c>
      <c r="J5609" s="193">
        <f t="shared" si="901"/>
        <v>7.6196307667042769</v>
      </c>
      <c r="K5609" s="193">
        <f>MAX(0,(F5609-'2031 forecast'!$C$10))</f>
        <v>0.85254019257815994</v>
      </c>
      <c r="L5609" s="193">
        <f>MAX(0,(G5609-'2031 forecast'!$C$10))</f>
        <v>1.0962107453229066</v>
      </c>
      <c r="M5609" s="193">
        <f>MAX(0,(H5609-'2031 forecast'!$C$10))</f>
        <v>1.3488918415258766</v>
      </c>
      <c r="N5609" s="193">
        <f>MAX(0,(I5609-'2031 forecast'!$C$10))</f>
        <v>1.6109166765301159</v>
      </c>
      <c r="O5609" s="193">
        <f>MAX(0,(J5609-'2031 forecast'!$C$10))</f>
        <v>1.8826307667042768</v>
      </c>
      <c r="P5609" s="175">
        <f t="shared" si="898"/>
        <v>4</v>
      </c>
      <c r="Q5609" s="175" t="str">
        <f t="shared" si="899"/>
        <v/>
      </c>
    </row>
    <row r="5610" spans="1:17" s="1" customFormat="1" x14ac:dyDescent="0.3">
      <c r="A5610" s="189">
        <f t="shared" si="897"/>
        <v>44064.583333319737</v>
      </c>
      <c r="B5610" s="190">
        <f t="shared" si="893"/>
        <v>44064</v>
      </c>
      <c r="C5610" s="1">
        <f t="shared" si="894"/>
        <v>14</v>
      </c>
      <c r="D5610" s="191">
        <v>4.7132947626741952</v>
      </c>
      <c r="E5610" s="192">
        <f t="shared" si="895"/>
        <v>1.6366278355361494E-4</v>
      </c>
      <c r="F5610" s="193">
        <f t="shared" si="896"/>
        <v>7.0273460997511545</v>
      </c>
      <c r="G5610" s="193">
        <f t="shared" si="901"/>
        <v>7.2872060077889929</v>
      </c>
      <c r="H5610" s="193">
        <f t="shared" si="901"/>
        <v>7.5566751154943743</v>
      </c>
      <c r="I5610" s="193">
        <f t="shared" si="901"/>
        <v>7.8361087555500033</v>
      </c>
      <c r="J5610" s="193">
        <f t="shared" si="901"/>
        <v>8.1258754002672511</v>
      </c>
      <c r="K5610" s="193">
        <f>MAX(0,(F5610-'2031 forecast'!$C$10))</f>
        <v>1.2903460997511544</v>
      </c>
      <c r="L5610" s="193">
        <f>MAX(0,(G5610-'2031 forecast'!$C$10))</f>
        <v>1.5502060077889928</v>
      </c>
      <c r="M5610" s="193">
        <f>MAX(0,(H5610-'2031 forecast'!$C$10))</f>
        <v>1.8196751154943742</v>
      </c>
      <c r="N5610" s="193">
        <f>MAX(0,(I5610-'2031 forecast'!$C$10))</f>
        <v>2.0991087555500032</v>
      </c>
      <c r="O5610" s="193">
        <f>MAX(0,(J5610-'2031 forecast'!$C$10))</f>
        <v>2.388875400267251</v>
      </c>
      <c r="P5610" s="175">
        <f t="shared" si="898"/>
        <v>5</v>
      </c>
      <c r="Q5610" s="175" t="str">
        <f t="shared" si="899"/>
        <v/>
      </c>
    </row>
    <row r="5611" spans="1:17" s="1" customFormat="1" x14ac:dyDescent="0.3">
      <c r="A5611" s="189">
        <f t="shared" si="897"/>
        <v>44064.624999986401</v>
      </c>
      <c r="B5611" s="190">
        <f t="shared" si="893"/>
        <v>44064</v>
      </c>
      <c r="C5611" s="1">
        <f t="shared" si="894"/>
        <v>15</v>
      </c>
      <c r="D5611" s="191">
        <v>4.5401225908826515</v>
      </c>
      <c r="E5611" s="192">
        <f t="shared" si="895"/>
        <v>1.5764961418982399E-4</v>
      </c>
      <c r="F5611" s="193">
        <f t="shared" si="896"/>
        <v>6.7691528724440042</v>
      </c>
      <c r="G5611" s="193">
        <f t="shared" si="901"/>
        <v>7.0194652119756604</v>
      </c>
      <c r="H5611" s="193">
        <f t="shared" si="901"/>
        <v>7.2790336975129524</v>
      </c>
      <c r="I5611" s="193">
        <f t="shared" si="901"/>
        <v>7.5482006063844294</v>
      </c>
      <c r="J5611" s="193">
        <f t="shared" si="901"/>
        <v>7.827320872781395</v>
      </c>
      <c r="K5611" s="193">
        <f>MAX(0,(F5611-'2031 forecast'!$C$10))</f>
        <v>1.0321528724440041</v>
      </c>
      <c r="L5611" s="193">
        <f>MAX(0,(G5611-'2031 forecast'!$C$10))</f>
        <v>1.2824652119756603</v>
      </c>
      <c r="M5611" s="193">
        <f>MAX(0,(H5611-'2031 forecast'!$C$10))</f>
        <v>1.5420336975129523</v>
      </c>
      <c r="N5611" s="193">
        <f>MAX(0,(I5611-'2031 forecast'!$C$10))</f>
        <v>1.8112006063844293</v>
      </c>
      <c r="O5611" s="193">
        <f>MAX(0,(J5611-'2031 forecast'!$C$10))</f>
        <v>2.0903208727813949</v>
      </c>
      <c r="P5611" s="175">
        <f t="shared" si="898"/>
        <v>6</v>
      </c>
      <c r="Q5611" s="175" t="str">
        <f t="shared" si="899"/>
        <v/>
      </c>
    </row>
    <row r="5612" spans="1:17" s="1" customFormat="1" x14ac:dyDescent="0.3">
      <c r="A5612" s="189">
        <f t="shared" si="897"/>
        <v>44064.666666653065</v>
      </c>
      <c r="B5612" s="190">
        <f t="shared" si="893"/>
        <v>44064</v>
      </c>
      <c r="C5612" s="1">
        <f t="shared" si="894"/>
        <v>16</v>
      </c>
      <c r="D5612" s="191">
        <v>4.547651815743154</v>
      </c>
      <c r="E5612" s="192">
        <f t="shared" si="895"/>
        <v>1.5791105633607578E-4</v>
      </c>
      <c r="F5612" s="193">
        <f t="shared" si="896"/>
        <v>6.7803786649356192</v>
      </c>
      <c r="G5612" s="193">
        <f t="shared" si="901"/>
        <v>7.0311061161414576</v>
      </c>
      <c r="H5612" s="193">
        <f t="shared" si="901"/>
        <v>7.2911050635121448</v>
      </c>
      <c r="I5612" s="193">
        <f t="shared" si="901"/>
        <v>7.5607183520003236</v>
      </c>
      <c r="J5612" s="193">
        <f t="shared" si="901"/>
        <v>7.8403015044112152</v>
      </c>
      <c r="K5612" s="193">
        <f>MAX(0,(F5612-'2031 forecast'!$C$10))</f>
        <v>1.0433786649356191</v>
      </c>
      <c r="L5612" s="193">
        <f>MAX(0,(G5612-'2031 forecast'!$C$10))</f>
        <v>1.2941061161414575</v>
      </c>
      <c r="M5612" s="193">
        <f>MAX(0,(H5612-'2031 forecast'!$C$10))</f>
        <v>1.5541050635121447</v>
      </c>
      <c r="N5612" s="193">
        <f>MAX(0,(I5612-'2031 forecast'!$C$10))</f>
        <v>1.8237183520003235</v>
      </c>
      <c r="O5612" s="193">
        <f>MAX(0,(J5612-'2031 forecast'!$C$10))</f>
        <v>2.1033015044112151</v>
      </c>
      <c r="P5612" s="175">
        <f t="shared" si="898"/>
        <v>7</v>
      </c>
      <c r="Q5612" s="175" t="str">
        <f t="shared" si="899"/>
        <v/>
      </c>
    </row>
    <row r="5613" spans="1:17" s="1" customFormat="1" x14ac:dyDescent="0.3">
      <c r="A5613" s="189">
        <f t="shared" si="897"/>
        <v>44064.70833331973</v>
      </c>
      <c r="B5613" s="190">
        <f t="shared" si="893"/>
        <v>44064</v>
      </c>
      <c r="C5613" s="1">
        <f t="shared" si="894"/>
        <v>17</v>
      </c>
      <c r="D5613" s="191">
        <v>4.4347134428356245</v>
      </c>
      <c r="E5613" s="192">
        <f t="shared" si="895"/>
        <v>1.5398942414229905E-4</v>
      </c>
      <c r="F5613" s="193">
        <f t="shared" si="896"/>
        <v>6.6119917775613901</v>
      </c>
      <c r="G5613" s="193">
        <f t="shared" si="901"/>
        <v>6.8564925536545003</v>
      </c>
      <c r="H5613" s="193">
        <f t="shared" si="901"/>
        <v>7.1100345735242598</v>
      </c>
      <c r="I5613" s="193">
        <f t="shared" si="901"/>
        <v>7.3729521677619045</v>
      </c>
      <c r="J5613" s="193">
        <f t="shared" si="901"/>
        <v>7.6455920299639155</v>
      </c>
      <c r="K5613" s="193">
        <f>MAX(0,(F5613-'2031 forecast'!$C$10))</f>
        <v>0.87499177756139002</v>
      </c>
      <c r="L5613" s="193">
        <f>MAX(0,(G5613-'2031 forecast'!$C$10))</f>
        <v>1.1194925536545002</v>
      </c>
      <c r="M5613" s="193">
        <f>MAX(0,(H5613-'2031 forecast'!$C$10))</f>
        <v>1.3730345735242597</v>
      </c>
      <c r="N5613" s="193">
        <f>MAX(0,(I5613-'2031 forecast'!$C$10))</f>
        <v>1.6359521677619044</v>
      </c>
      <c r="O5613" s="193">
        <f>MAX(0,(J5613-'2031 forecast'!$C$10))</f>
        <v>1.9085920299639154</v>
      </c>
      <c r="P5613" s="175">
        <f t="shared" si="898"/>
        <v>8</v>
      </c>
      <c r="Q5613" s="175" t="str">
        <f t="shared" si="899"/>
        <v/>
      </c>
    </row>
    <row r="5614" spans="1:17" s="1" customFormat="1" x14ac:dyDescent="0.3">
      <c r="A5614" s="189">
        <f t="shared" si="897"/>
        <v>44064.749999986394</v>
      </c>
      <c r="B5614" s="190">
        <f t="shared" si="893"/>
        <v>44064</v>
      </c>
      <c r="C5614" s="1">
        <f t="shared" si="894"/>
        <v>18</v>
      </c>
      <c r="D5614" s="191">
        <v>4.3217750699280968</v>
      </c>
      <c r="E5614" s="192">
        <f t="shared" si="895"/>
        <v>1.5006779194852237E-4</v>
      </c>
      <c r="F5614" s="193">
        <f t="shared" si="896"/>
        <v>6.4436048901871628</v>
      </c>
      <c r="G5614" s="193">
        <f t="shared" si="901"/>
        <v>6.6818789911675456</v>
      </c>
      <c r="H5614" s="193">
        <f t="shared" si="901"/>
        <v>6.9289640835363775</v>
      </c>
      <c r="I5614" s="193">
        <f t="shared" si="901"/>
        <v>7.1851859835234873</v>
      </c>
      <c r="J5614" s="193">
        <f t="shared" si="901"/>
        <v>7.4508825555166194</v>
      </c>
      <c r="K5614" s="193">
        <f>MAX(0,(F5614-'2031 forecast'!$C$10))</f>
        <v>0.70660489018716266</v>
      </c>
      <c r="L5614" s="193">
        <f>MAX(0,(G5614-'2031 forecast'!$C$10))</f>
        <v>0.94487899116754548</v>
      </c>
      <c r="M5614" s="193">
        <f>MAX(0,(H5614-'2031 forecast'!$C$10))</f>
        <v>1.1919640835363774</v>
      </c>
      <c r="N5614" s="193">
        <f>MAX(0,(I5614-'2031 forecast'!$C$10))</f>
        <v>1.4481859835234872</v>
      </c>
      <c r="O5614" s="193">
        <f>MAX(0,(J5614-'2031 forecast'!$C$10))</f>
        <v>1.7138825555166193</v>
      </c>
      <c r="P5614" s="175">
        <f t="shared" si="898"/>
        <v>9</v>
      </c>
      <c r="Q5614" s="175" t="str">
        <f t="shared" si="899"/>
        <v/>
      </c>
    </row>
    <row r="5615" spans="1:17" s="1" customFormat="1" x14ac:dyDescent="0.3">
      <c r="A5615" s="189">
        <f t="shared" si="897"/>
        <v>44064.791666653058</v>
      </c>
      <c r="B5615" s="190">
        <f t="shared" si="893"/>
        <v>44064</v>
      </c>
      <c r="C5615" s="1">
        <f t="shared" si="894"/>
        <v>19</v>
      </c>
      <c r="D5615" s="191">
        <v>4.1486028981365521</v>
      </c>
      <c r="E5615" s="192">
        <f t="shared" si="895"/>
        <v>1.4405462258473137E-4</v>
      </c>
      <c r="F5615" s="193">
        <f t="shared" si="896"/>
        <v>6.1854116628800098</v>
      </c>
      <c r="G5615" s="193">
        <f t="shared" si="901"/>
        <v>6.4141381953542096</v>
      </c>
      <c r="H5615" s="193">
        <f t="shared" si="901"/>
        <v>6.6513226655549529</v>
      </c>
      <c r="I5615" s="193">
        <f t="shared" si="901"/>
        <v>6.8972778343579106</v>
      </c>
      <c r="J5615" s="193">
        <f t="shared" si="901"/>
        <v>7.1523280280307597</v>
      </c>
      <c r="K5615" s="193">
        <f>MAX(0,(F5615-'2031 forecast'!$C$10))</f>
        <v>0.44841166288000966</v>
      </c>
      <c r="L5615" s="193">
        <f>MAX(0,(G5615-'2031 forecast'!$C$10))</f>
        <v>0.67713819535420949</v>
      </c>
      <c r="M5615" s="193">
        <f>MAX(0,(H5615-'2031 forecast'!$C$10))</f>
        <v>0.91432266555495278</v>
      </c>
      <c r="N5615" s="193">
        <f>MAX(0,(I5615-'2031 forecast'!$C$10))</f>
        <v>1.1602778343579105</v>
      </c>
      <c r="O5615" s="193">
        <f>MAX(0,(J5615-'2031 forecast'!$C$10))</f>
        <v>1.4153280280307596</v>
      </c>
      <c r="P5615" s="175">
        <f t="shared" si="898"/>
        <v>10</v>
      </c>
      <c r="Q5615" s="175" t="str">
        <f t="shared" si="899"/>
        <v/>
      </c>
    </row>
    <row r="5616" spans="1:17" s="1" customFormat="1" x14ac:dyDescent="0.3">
      <c r="A5616" s="189">
        <f t="shared" si="897"/>
        <v>44064.833333319722</v>
      </c>
      <c r="B5616" s="190">
        <f t="shared" si="893"/>
        <v>44064</v>
      </c>
      <c r="C5616" s="1">
        <f t="shared" si="894"/>
        <v>20</v>
      </c>
      <c r="D5616" s="191">
        <v>3.9904891760660122</v>
      </c>
      <c r="E5616" s="192">
        <f t="shared" si="895"/>
        <v>1.3856433751344396E-4</v>
      </c>
      <c r="F5616" s="193">
        <f t="shared" si="896"/>
        <v>5.9496700205560886</v>
      </c>
      <c r="G5616" s="193">
        <f t="shared" si="901"/>
        <v>6.1696792078724707</v>
      </c>
      <c r="H5616" s="193">
        <f t="shared" si="901"/>
        <v>6.397823979571915</v>
      </c>
      <c r="I5616" s="193">
        <f t="shared" si="901"/>
        <v>6.6344051764241243</v>
      </c>
      <c r="J5616" s="193">
        <f t="shared" si="901"/>
        <v>6.8797347638045423</v>
      </c>
      <c r="K5616" s="193">
        <f>MAX(0,(F5616-'2031 forecast'!$C$10))</f>
        <v>0.21267002055608852</v>
      </c>
      <c r="L5616" s="193">
        <f>MAX(0,(G5616-'2031 forecast'!$C$10))</f>
        <v>0.43267920787247061</v>
      </c>
      <c r="M5616" s="193">
        <f>MAX(0,(H5616-'2031 forecast'!$C$10))</f>
        <v>0.66082397957191485</v>
      </c>
      <c r="N5616" s="193">
        <f>MAX(0,(I5616-'2031 forecast'!$C$10))</f>
        <v>0.89740517642412421</v>
      </c>
      <c r="O5616" s="193">
        <f>MAX(0,(J5616-'2031 forecast'!$C$10))</f>
        <v>1.1427347638045422</v>
      </c>
      <c r="P5616" s="175">
        <f t="shared" si="898"/>
        <v>11</v>
      </c>
      <c r="Q5616" s="175">
        <f t="shared" si="899"/>
        <v>11</v>
      </c>
    </row>
    <row r="5617" spans="1:17" s="1" customFormat="1" x14ac:dyDescent="0.3">
      <c r="A5617" s="189">
        <f t="shared" si="897"/>
        <v>44064.874999986387</v>
      </c>
      <c r="B5617" s="190">
        <f t="shared" si="893"/>
        <v>44064</v>
      </c>
      <c r="C5617" s="1">
        <f t="shared" si="894"/>
        <v>21</v>
      </c>
      <c r="D5617" s="191">
        <v>3.8248462291349705</v>
      </c>
      <c r="E5617" s="192">
        <f t="shared" si="895"/>
        <v>1.328126102959048E-4</v>
      </c>
      <c r="F5617" s="193">
        <f t="shared" si="896"/>
        <v>5.7027025857405542</v>
      </c>
      <c r="G5617" s="193">
        <f t="shared" si="901"/>
        <v>5.9135793162249346</v>
      </c>
      <c r="H5617" s="193">
        <f t="shared" si="901"/>
        <v>6.1322539275896855</v>
      </c>
      <c r="I5617" s="193">
        <f t="shared" si="901"/>
        <v>6.3590147728744446</v>
      </c>
      <c r="J5617" s="193">
        <f t="shared" si="901"/>
        <v>6.5941608679485055</v>
      </c>
      <c r="K5617" s="193">
        <f>MAX(0,(F5617-'2031 forecast'!$C$10))</f>
        <v>0</v>
      </c>
      <c r="L5617" s="193">
        <f>MAX(0,(G5617-'2031 forecast'!$C$10))</f>
        <v>0.1765793162249345</v>
      </c>
      <c r="M5617" s="193">
        <f>MAX(0,(H5617-'2031 forecast'!$C$10))</f>
        <v>0.39525392758968536</v>
      </c>
      <c r="N5617" s="193">
        <f>MAX(0,(I5617-'2031 forecast'!$C$10))</f>
        <v>0.62201477287444451</v>
      </c>
      <c r="O5617" s="193">
        <f>MAX(0,(J5617-'2031 forecast'!$C$10))</f>
        <v>0.85716086794850543</v>
      </c>
      <c r="P5617" s="175" t="str">
        <f t="shared" si="898"/>
        <v/>
      </c>
      <c r="Q5617" s="175" t="str">
        <f t="shared" si="899"/>
        <v/>
      </c>
    </row>
    <row r="5618" spans="1:17" s="1" customFormat="1" x14ac:dyDescent="0.3">
      <c r="A5618" s="189">
        <f t="shared" si="897"/>
        <v>44064.916666653051</v>
      </c>
      <c r="B5618" s="190">
        <f t="shared" si="893"/>
        <v>44064</v>
      </c>
      <c r="C5618" s="1">
        <f t="shared" si="894"/>
        <v>22</v>
      </c>
      <c r="D5618" s="191">
        <v>3.4408557612493733</v>
      </c>
      <c r="E5618" s="192">
        <f t="shared" si="895"/>
        <v>1.1947906083706397E-4</v>
      </c>
      <c r="F5618" s="193">
        <f t="shared" si="896"/>
        <v>5.1301871686681757</v>
      </c>
      <c r="G5618" s="193">
        <f t="shared" si="901"/>
        <v>5.3198932037692819</v>
      </c>
      <c r="H5618" s="193">
        <f t="shared" si="901"/>
        <v>5.5166142616308784</v>
      </c>
      <c r="I5618" s="193">
        <f t="shared" si="901"/>
        <v>5.7206097464638219</v>
      </c>
      <c r="J5618" s="193">
        <f t="shared" si="901"/>
        <v>5.9321486548276914</v>
      </c>
      <c r="K5618" s="193">
        <f>MAX(0,(F5618-'2031 forecast'!$C$10))</f>
        <v>0</v>
      </c>
      <c r="L5618" s="193">
        <f>MAX(0,(G5618-'2031 forecast'!$C$10))</f>
        <v>0</v>
      </c>
      <c r="M5618" s="193">
        <f>MAX(0,(H5618-'2031 forecast'!$C$10))</f>
        <v>0</v>
      </c>
      <c r="N5618" s="193">
        <f>MAX(0,(I5618-'2031 forecast'!$C$10))</f>
        <v>0</v>
      </c>
      <c r="O5618" s="193">
        <f>MAX(0,(J5618-'2031 forecast'!$C$10))</f>
        <v>0.19514865482769128</v>
      </c>
      <c r="P5618" s="175" t="str">
        <f t="shared" si="898"/>
        <v/>
      </c>
      <c r="Q5618" s="175" t="str">
        <f t="shared" si="899"/>
        <v/>
      </c>
    </row>
    <row r="5619" spans="1:17" s="1" customFormat="1" x14ac:dyDescent="0.3">
      <c r="A5619" s="189">
        <f t="shared" si="897"/>
        <v>44064.958333319715</v>
      </c>
      <c r="B5619" s="190">
        <f t="shared" si="893"/>
        <v>44064</v>
      </c>
      <c r="C5619" s="1">
        <f t="shared" si="894"/>
        <v>23</v>
      </c>
      <c r="D5619" s="191">
        <v>3.2526251397368249</v>
      </c>
      <c r="E5619" s="192">
        <f t="shared" si="895"/>
        <v>1.1294300718076943E-4</v>
      </c>
      <c r="F5619" s="193">
        <f t="shared" si="896"/>
        <v>4.8495423563777935</v>
      </c>
      <c r="G5619" s="193">
        <f t="shared" si="901"/>
        <v>5.0288705996243532</v>
      </c>
      <c r="H5619" s="193">
        <f t="shared" si="901"/>
        <v>5.2148301116510707</v>
      </c>
      <c r="I5619" s="193">
        <f t="shared" si="901"/>
        <v>5.4076661060664568</v>
      </c>
      <c r="J5619" s="193">
        <f t="shared" si="901"/>
        <v>5.6076328640821931</v>
      </c>
      <c r="K5619" s="193">
        <f>MAX(0,(F5619-'2031 forecast'!$C$10))</f>
        <v>0</v>
      </c>
      <c r="L5619" s="193">
        <f>MAX(0,(G5619-'2031 forecast'!$C$10))</f>
        <v>0</v>
      </c>
      <c r="M5619" s="193">
        <f>MAX(0,(H5619-'2031 forecast'!$C$10))</f>
        <v>0</v>
      </c>
      <c r="N5619" s="193">
        <f>MAX(0,(I5619-'2031 forecast'!$C$10))</f>
        <v>0</v>
      </c>
      <c r="O5619" s="193">
        <f>MAX(0,(J5619-'2031 forecast'!$C$10))</f>
        <v>0</v>
      </c>
      <c r="P5619" s="175" t="str">
        <f t="shared" si="898"/>
        <v/>
      </c>
      <c r="Q5619" s="175" t="str">
        <f t="shared" si="899"/>
        <v/>
      </c>
    </row>
    <row r="5620" spans="1:17" s="1" customFormat="1" x14ac:dyDescent="0.3">
      <c r="A5620" s="189">
        <f t="shared" si="897"/>
        <v>44064.999999986379</v>
      </c>
      <c r="B5620" s="190">
        <f t="shared" si="893"/>
        <v>44064</v>
      </c>
      <c r="C5620" s="1">
        <f t="shared" si="894"/>
        <v>0</v>
      </c>
      <c r="D5620" s="191">
        <v>2.8159300978277146</v>
      </c>
      <c r="E5620" s="192">
        <f t="shared" si="895"/>
        <v>9.7779362698166138E-5</v>
      </c>
      <c r="F5620" s="193">
        <f t="shared" si="896"/>
        <v>4.1984463918641088</v>
      </c>
      <c r="G5620" s="193">
        <f t="shared" si="901"/>
        <v>4.3536981580081218</v>
      </c>
      <c r="H5620" s="193">
        <f t="shared" si="901"/>
        <v>4.5146908836979183</v>
      </c>
      <c r="I5620" s="193">
        <f t="shared" si="901"/>
        <v>4.6816368603445717</v>
      </c>
      <c r="J5620" s="193">
        <f t="shared" si="901"/>
        <v>4.8547562295526401</v>
      </c>
      <c r="K5620" s="193">
        <f>MAX(0,(F5620-'2031 forecast'!$C$10))</f>
        <v>0</v>
      </c>
      <c r="L5620" s="193">
        <f>MAX(0,(G5620-'2031 forecast'!$C$10))</f>
        <v>0</v>
      </c>
      <c r="M5620" s="193">
        <f>MAX(0,(H5620-'2031 forecast'!$C$10))</f>
        <v>0</v>
      </c>
      <c r="N5620" s="193">
        <f>MAX(0,(I5620-'2031 forecast'!$C$10))</f>
        <v>0</v>
      </c>
      <c r="O5620" s="193">
        <f>MAX(0,(J5620-'2031 forecast'!$C$10))</f>
        <v>0</v>
      </c>
      <c r="P5620" s="175" t="str">
        <f t="shared" si="898"/>
        <v/>
      </c>
      <c r="Q5620" s="175" t="str">
        <f t="shared" si="899"/>
        <v/>
      </c>
    </row>
    <row r="5621" spans="1:17" s="1" customFormat="1" x14ac:dyDescent="0.3">
      <c r="A5621" s="189">
        <f t="shared" si="897"/>
        <v>44065.041666653044</v>
      </c>
      <c r="B5621" s="190">
        <f t="shared" si="893"/>
        <v>44065</v>
      </c>
      <c r="C5621" s="1">
        <f t="shared" si="894"/>
        <v>1</v>
      </c>
      <c r="D5621" s="191">
        <v>2.6879332751991818</v>
      </c>
      <c r="E5621" s="192">
        <f t="shared" si="895"/>
        <v>9.3334846211885839E-5</v>
      </c>
      <c r="F5621" s="193">
        <f t="shared" si="896"/>
        <v>4.0076079195066487</v>
      </c>
      <c r="G5621" s="193">
        <f t="shared" si="901"/>
        <v>4.15580278718957</v>
      </c>
      <c r="H5621" s="193">
        <f t="shared" si="901"/>
        <v>4.3094776617116484</v>
      </c>
      <c r="I5621" s="193">
        <f t="shared" si="901"/>
        <v>4.4688351848743633</v>
      </c>
      <c r="J5621" s="193">
        <f t="shared" si="901"/>
        <v>4.6340854918457008</v>
      </c>
      <c r="K5621" s="193">
        <f>MAX(0,(F5621-'2031 forecast'!$C$10))</f>
        <v>0</v>
      </c>
      <c r="L5621" s="193">
        <f>MAX(0,(G5621-'2031 forecast'!$C$10))</f>
        <v>0</v>
      </c>
      <c r="M5621" s="193">
        <f>MAX(0,(H5621-'2031 forecast'!$C$10))</f>
        <v>0</v>
      </c>
      <c r="N5621" s="193">
        <f>MAX(0,(I5621-'2031 forecast'!$C$10))</f>
        <v>0</v>
      </c>
      <c r="O5621" s="193">
        <f>MAX(0,(J5621-'2031 forecast'!$C$10))</f>
        <v>0</v>
      </c>
      <c r="P5621" s="175" t="str">
        <f t="shared" si="898"/>
        <v/>
      </c>
      <c r="Q5621" s="175" t="str">
        <f t="shared" si="899"/>
        <v/>
      </c>
    </row>
    <row r="5622" spans="1:17" s="1" customFormat="1" x14ac:dyDescent="0.3">
      <c r="A5622" s="189">
        <f t="shared" si="897"/>
        <v>44065.083333319708</v>
      </c>
      <c r="B5622" s="190">
        <f t="shared" si="893"/>
        <v>44065</v>
      </c>
      <c r="C5622" s="1">
        <f t="shared" si="894"/>
        <v>2</v>
      </c>
      <c r="D5622" s="191">
        <v>2.5674656774311515</v>
      </c>
      <c r="E5622" s="192">
        <f t="shared" si="895"/>
        <v>8.9151771871857352E-5</v>
      </c>
      <c r="F5622" s="193">
        <f t="shared" si="896"/>
        <v>3.827995239640805</v>
      </c>
      <c r="G5622" s="193">
        <f t="shared" si="901"/>
        <v>3.9695483205368163</v>
      </c>
      <c r="H5622" s="193">
        <f t="shared" si="901"/>
        <v>4.1163358057245718</v>
      </c>
      <c r="I5622" s="193">
        <f t="shared" si="901"/>
        <v>4.26855125502005</v>
      </c>
      <c r="J5622" s="193">
        <f t="shared" si="901"/>
        <v>4.4263953857685836</v>
      </c>
      <c r="K5622" s="193">
        <f>MAX(0,(F5622-'2031 forecast'!$C$10))</f>
        <v>0</v>
      </c>
      <c r="L5622" s="193">
        <f>MAX(0,(G5622-'2031 forecast'!$C$10))</f>
        <v>0</v>
      </c>
      <c r="M5622" s="193">
        <f>MAX(0,(H5622-'2031 forecast'!$C$10))</f>
        <v>0</v>
      </c>
      <c r="N5622" s="193">
        <f>MAX(0,(I5622-'2031 forecast'!$C$10))</f>
        <v>0</v>
      </c>
      <c r="O5622" s="193">
        <f>MAX(0,(J5622-'2031 forecast'!$C$10))</f>
        <v>0</v>
      </c>
      <c r="P5622" s="175" t="str">
        <f t="shared" si="898"/>
        <v/>
      </c>
      <c r="Q5622" s="175" t="str">
        <f t="shared" si="899"/>
        <v/>
      </c>
    </row>
    <row r="5623" spans="1:17" s="1" customFormat="1" x14ac:dyDescent="0.3">
      <c r="A5623" s="189">
        <f t="shared" si="897"/>
        <v>44065.124999986372</v>
      </c>
      <c r="B5623" s="190">
        <f t="shared" si="893"/>
        <v>44065</v>
      </c>
      <c r="C5623" s="1">
        <f t="shared" si="894"/>
        <v>3</v>
      </c>
      <c r="D5623" s="191">
        <v>2.4921734288261321</v>
      </c>
      <c r="E5623" s="192">
        <f t="shared" si="895"/>
        <v>8.653735040933954E-5</v>
      </c>
      <c r="F5623" s="193">
        <f t="shared" si="896"/>
        <v>3.7157373147246524</v>
      </c>
      <c r="G5623" s="193">
        <f t="shared" si="901"/>
        <v>3.853139278878845</v>
      </c>
      <c r="H5623" s="193">
        <f t="shared" si="901"/>
        <v>3.9956221457326491</v>
      </c>
      <c r="I5623" s="193">
        <f t="shared" si="901"/>
        <v>4.1433737988611048</v>
      </c>
      <c r="J5623" s="193">
        <f t="shared" si="901"/>
        <v>4.2965890694703841</v>
      </c>
      <c r="K5623" s="193">
        <f>MAX(0,(F5623-'2031 forecast'!$C$10))</f>
        <v>0</v>
      </c>
      <c r="L5623" s="193">
        <f>MAX(0,(G5623-'2031 forecast'!$C$10))</f>
        <v>0</v>
      </c>
      <c r="M5623" s="193">
        <f>MAX(0,(H5623-'2031 forecast'!$C$10))</f>
        <v>0</v>
      </c>
      <c r="N5623" s="193">
        <f>MAX(0,(I5623-'2031 forecast'!$C$10))</f>
        <v>0</v>
      </c>
      <c r="O5623" s="193">
        <f>MAX(0,(J5623-'2031 forecast'!$C$10))</f>
        <v>0</v>
      </c>
      <c r="P5623" s="175" t="str">
        <f t="shared" si="898"/>
        <v/>
      </c>
      <c r="Q5623" s="175" t="str">
        <f t="shared" si="899"/>
        <v/>
      </c>
    </row>
    <row r="5624" spans="1:17" s="1" customFormat="1" x14ac:dyDescent="0.3">
      <c r="A5624" s="189">
        <f t="shared" si="897"/>
        <v>44065.166666653036</v>
      </c>
      <c r="B5624" s="190">
        <f t="shared" si="893"/>
        <v>44065</v>
      </c>
      <c r="C5624" s="1">
        <f t="shared" si="894"/>
        <v>4</v>
      </c>
      <c r="D5624" s="191">
        <v>2.431939629942117</v>
      </c>
      <c r="E5624" s="192">
        <f t="shared" si="895"/>
        <v>8.4445813239325296E-5</v>
      </c>
      <c r="F5624" s="193">
        <f t="shared" si="896"/>
        <v>3.6259309747917303</v>
      </c>
      <c r="G5624" s="193">
        <f t="shared" si="901"/>
        <v>3.7600120455524686</v>
      </c>
      <c r="H5624" s="193">
        <f t="shared" si="901"/>
        <v>3.8990512177391108</v>
      </c>
      <c r="I5624" s="193">
        <f t="shared" si="901"/>
        <v>4.0432318339339481</v>
      </c>
      <c r="J5624" s="193">
        <f t="shared" si="901"/>
        <v>4.192744016431825</v>
      </c>
      <c r="K5624" s="193">
        <f>MAX(0,(F5624-'2031 forecast'!$C$10))</f>
        <v>0</v>
      </c>
      <c r="L5624" s="193">
        <f>MAX(0,(G5624-'2031 forecast'!$C$10))</f>
        <v>0</v>
      </c>
      <c r="M5624" s="193">
        <f>MAX(0,(H5624-'2031 forecast'!$C$10))</f>
        <v>0</v>
      </c>
      <c r="N5624" s="193">
        <f>MAX(0,(I5624-'2031 forecast'!$C$10))</f>
        <v>0</v>
      </c>
      <c r="O5624" s="193">
        <f>MAX(0,(J5624-'2031 forecast'!$C$10))</f>
        <v>0</v>
      </c>
      <c r="P5624" s="175" t="str">
        <f t="shared" si="898"/>
        <v/>
      </c>
      <c r="Q5624" s="175" t="str">
        <f t="shared" si="899"/>
        <v/>
      </c>
    </row>
    <row r="5625" spans="1:17" s="1" customFormat="1" x14ac:dyDescent="0.3">
      <c r="A5625" s="189">
        <f t="shared" si="897"/>
        <v>44065.208333319701</v>
      </c>
      <c r="B5625" s="190">
        <f t="shared" si="893"/>
        <v>44065</v>
      </c>
      <c r="C5625" s="1">
        <f t="shared" si="894"/>
        <v>5</v>
      </c>
      <c r="D5625" s="191">
        <v>2.4244104050816149</v>
      </c>
      <c r="E5625" s="192">
        <f t="shared" si="895"/>
        <v>8.4184371093073499E-5</v>
      </c>
      <c r="F5625" s="193">
        <f t="shared" si="896"/>
        <v>3.6147051823001144</v>
      </c>
      <c r="G5625" s="193">
        <f t="shared" ref="G5625:J5644" si="902">$E5625*G$2</f>
        <v>3.7483711413866705</v>
      </c>
      <c r="H5625" s="193">
        <f t="shared" si="902"/>
        <v>3.8869798517399179</v>
      </c>
      <c r="I5625" s="193">
        <f t="shared" si="902"/>
        <v>4.030714088318053</v>
      </c>
      <c r="J5625" s="193">
        <f t="shared" si="902"/>
        <v>4.1797633848020048</v>
      </c>
      <c r="K5625" s="193">
        <f>MAX(0,(F5625-'2031 forecast'!$C$10))</f>
        <v>0</v>
      </c>
      <c r="L5625" s="193">
        <f>MAX(0,(G5625-'2031 forecast'!$C$10))</f>
        <v>0</v>
      </c>
      <c r="M5625" s="193">
        <f>MAX(0,(H5625-'2031 forecast'!$C$10))</f>
        <v>0</v>
      </c>
      <c r="N5625" s="193">
        <f>MAX(0,(I5625-'2031 forecast'!$C$10))</f>
        <v>0</v>
      </c>
      <c r="O5625" s="193">
        <f>MAX(0,(J5625-'2031 forecast'!$C$10))</f>
        <v>0</v>
      </c>
      <c r="P5625" s="175" t="str">
        <f t="shared" si="898"/>
        <v/>
      </c>
      <c r="Q5625" s="175" t="str">
        <f t="shared" si="899"/>
        <v/>
      </c>
    </row>
    <row r="5626" spans="1:17" s="1" customFormat="1" x14ac:dyDescent="0.3">
      <c r="A5626" s="189">
        <f t="shared" si="897"/>
        <v>44065.249999986365</v>
      </c>
      <c r="B5626" s="190">
        <f t="shared" si="893"/>
        <v>44065</v>
      </c>
      <c r="C5626" s="1">
        <f t="shared" si="894"/>
        <v>6</v>
      </c>
      <c r="D5626" s="191">
        <v>2.5975825768731586</v>
      </c>
      <c r="E5626" s="192">
        <f t="shared" si="895"/>
        <v>9.019754045686446E-5</v>
      </c>
      <c r="F5626" s="193">
        <f t="shared" si="896"/>
        <v>3.8728984096072652</v>
      </c>
      <c r="G5626" s="193">
        <f t="shared" si="902"/>
        <v>4.0161119372000043</v>
      </c>
      <c r="H5626" s="193">
        <f t="shared" si="902"/>
        <v>4.1646212697213407</v>
      </c>
      <c r="I5626" s="193">
        <f t="shared" si="902"/>
        <v>4.3186222374836278</v>
      </c>
      <c r="J5626" s="193">
        <f t="shared" si="902"/>
        <v>4.4783179122878618</v>
      </c>
      <c r="K5626" s="193">
        <f>MAX(0,(F5626-'2031 forecast'!$C$10))</f>
        <v>0</v>
      </c>
      <c r="L5626" s="193">
        <f>MAX(0,(G5626-'2031 forecast'!$C$10))</f>
        <v>0</v>
      </c>
      <c r="M5626" s="193">
        <f>MAX(0,(H5626-'2031 forecast'!$C$10))</f>
        <v>0</v>
      </c>
      <c r="N5626" s="193">
        <f>MAX(0,(I5626-'2031 forecast'!$C$10))</f>
        <v>0</v>
      </c>
      <c r="O5626" s="193">
        <f>MAX(0,(J5626-'2031 forecast'!$C$10))</f>
        <v>0</v>
      </c>
      <c r="P5626" s="175" t="str">
        <f t="shared" si="898"/>
        <v/>
      </c>
      <c r="Q5626" s="175" t="str">
        <f t="shared" si="899"/>
        <v/>
      </c>
    </row>
    <row r="5627" spans="1:17" s="1" customFormat="1" x14ac:dyDescent="0.3">
      <c r="A5627" s="189">
        <f t="shared" si="897"/>
        <v>44065.291666653029</v>
      </c>
      <c r="B5627" s="190">
        <f t="shared" si="893"/>
        <v>44065</v>
      </c>
      <c r="C5627" s="1">
        <f t="shared" si="894"/>
        <v>7</v>
      </c>
      <c r="D5627" s="191">
        <v>2.7632255238042007</v>
      </c>
      <c r="E5627" s="192">
        <f t="shared" si="895"/>
        <v>9.5949267674403651E-5</v>
      </c>
      <c r="F5627" s="193">
        <f t="shared" si="896"/>
        <v>4.1198658444228018</v>
      </c>
      <c r="G5627" s="193">
        <f t="shared" si="902"/>
        <v>4.2722118288475412</v>
      </c>
      <c r="H5627" s="193">
        <f t="shared" si="902"/>
        <v>4.4301913217035711</v>
      </c>
      <c r="I5627" s="193">
        <f t="shared" si="902"/>
        <v>4.5940126410333093</v>
      </c>
      <c r="J5627" s="193">
        <f t="shared" si="902"/>
        <v>4.7638918081439003</v>
      </c>
      <c r="K5627" s="193">
        <f>MAX(0,(F5627-'2031 forecast'!$C$10))</f>
        <v>0</v>
      </c>
      <c r="L5627" s="193">
        <f>MAX(0,(G5627-'2031 forecast'!$C$10))</f>
        <v>0</v>
      </c>
      <c r="M5627" s="193">
        <f>MAX(0,(H5627-'2031 forecast'!$C$10))</f>
        <v>0</v>
      </c>
      <c r="N5627" s="193">
        <f>MAX(0,(I5627-'2031 forecast'!$C$10))</f>
        <v>0</v>
      </c>
      <c r="O5627" s="193">
        <f>MAX(0,(J5627-'2031 forecast'!$C$10))</f>
        <v>0</v>
      </c>
      <c r="P5627" s="175" t="str">
        <f t="shared" si="898"/>
        <v/>
      </c>
      <c r="Q5627" s="175" t="str">
        <f t="shared" si="899"/>
        <v/>
      </c>
    </row>
    <row r="5628" spans="1:17" s="1" customFormat="1" x14ac:dyDescent="0.3">
      <c r="A5628" s="189">
        <f t="shared" si="897"/>
        <v>44065.333333319693</v>
      </c>
      <c r="B5628" s="190">
        <f t="shared" si="893"/>
        <v>44065</v>
      </c>
      <c r="C5628" s="1">
        <f t="shared" si="894"/>
        <v>8</v>
      </c>
      <c r="D5628" s="191">
        <v>3.102040642526787</v>
      </c>
      <c r="E5628" s="192">
        <f t="shared" si="895"/>
        <v>1.0771416425573382E-4</v>
      </c>
      <c r="F5628" s="193">
        <f t="shared" si="896"/>
        <v>4.6250265065454892</v>
      </c>
      <c r="G5628" s="193">
        <f t="shared" si="902"/>
        <v>4.7960525163084116</v>
      </c>
      <c r="H5628" s="193">
        <f t="shared" si="902"/>
        <v>4.9734027916672252</v>
      </c>
      <c r="I5628" s="193">
        <f t="shared" si="902"/>
        <v>5.1573111937485656</v>
      </c>
      <c r="J5628" s="193">
        <f t="shared" si="902"/>
        <v>5.3480202314857959</v>
      </c>
      <c r="K5628" s="193">
        <f>MAX(0,(F5628-'2031 forecast'!$C$10))</f>
        <v>0</v>
      </c>
      <c r="L5628" s="193">
        <f>MAX(0,(G5628-'2031 forecast'!$C$10))</f>
        <v>0</v>
      </c>
      <c r="M5628" s="193">
        <f>MAX(0,(H5628-'2031 forecast'!$C$10))</f>
        <v>0</v>
      </c>
      <c r="N5628" s="193">
        <f>MAX(0,(I5628-'2031 forecast'!$C$10))</f>
        <v>0</v>
      </c>
      <c r="O5628" s="193">
        <f>MAX(0,(J5628-'2031 forecast'!$C$10))</f>
        <v>0</v>
      </c>
      <c r="P5628" s="175" t="str">
        <f t="shared" si="898"/>
        <v/>
      </c>
      <c r="Q5628" s="175" t="str">
        <f t="shared" si="899"/>
        <v/>
      </c>
    </row>
    <row r="5629" spans="1:17" s="1" customFormat="1" x14ac:dyDescent="0.3">
      <c r="A5629" s="189">
        <f t="shared" si="897"/>
        <v>44065.374999986358</v>
      </c>
      <c r="B5629" s="190">
        <f t="shared" si="893"/>
        <v>44065</v>
      </c>
      <c r="C5629" s="1">
        <f t="shared" si="894"/>
        <v>9</v>
      </c>
      <c r="D5629" s="191">
        <v>3.5537941341569015</v>
      </c>
      <c r="E5629" s="192">
        <f t="shared" si="895"/>
        <v>1.2340069303084066E-4</v>
      </c>
      <c r="F5629" s="193">
        <f t="shared" si="896"/>
        <v>5.2985740560424039</v>
      </c>
      <c r="G5629" s="193">
        <f t="shared" si="902"/>
        <v>5.4945067662562375</v>
      </c>
      <c r="H5629" s="193">
        <f t="shared" si="902"/>
        <v>5.6976847516187616</v>
      </c>
      <c r="I5629" s="193">
        <f t="shared" si="902"/>
        <v>5.9083759307022392</v>
      </c>
      <c r="J5629" s="193">
        <f t="shared" si="902"/>
        <v>6.1268581292749884</v>
      </c>
      <c r="K5629" s="193">
        <f>MAX(0,(F5629-'2031 forecast'!$C$10))</f>
        <v>0</v>
      </c>
      <c r="L5629" s="193">
        <f>MAX(0,(G5629-'2031 forecast'!$C$10))</f>
        <v>0</v>
      </c>
      <c r="M5629" s="193">
        <f>MAX(0,(H5629-'2031 forecast'!$C$10))</f>
        <v>0</v>
      </c>
      <c r="N5629" s="193">
        <f>MAX(0,(I5629-'2031 forecast'!$C$10))</f>
        <v>0.17137593070223911</v>
      </c>
      <c r="O5629" s="193">
        <f>MAX(0,(J5629-'2031 forecast'!$C$10))</f>
        <v>0.38985812927498831</v>
      </c>
      <c r="P5629" s="175" t="str">
        <f t="shared" si="898"/>
        <v/>
      </c>
      <c r="Q5629" s="175" t="str">
        <f t="shared" si="899"/>
        <v/>
      </c>
    </row>
    <row r="5630" spans="1:17" s="1" customFormat="1" x14ac:dyDescent="0.3">
      <c r="A5630" s="189">
        <f t="shared" si="897"/>
        <v>44065.416666653022</v>
      </c>
      <c r="B5630" s="190">
        <f t="shared" si="893"/>
        <v>44065</v>
      </c>
      <c r="C5630" s="1">
        <f t="shared" si="894"/>
        <v>10</v>
      </c>
      <c r="D5630" s="191">
        <v>3.8850800280189857</v>
      </c>
      <c r="E5630" s="192">
        <f t="shared" si="895"/>
        <v>1.3490414746591904E-4</v>
      </c>
      <c r="F5630" s="193">
        <f t="shared" si="896"/>
        <v>5.7925089256734763</v>
      </c>
      <c r="G5630" s="193">
        <f t="shared" si="902"/>
        <v>6.0067065495513114</v>
      </c>
      <c r="H5630" s="193">
        <f t="shared" si="902"/>
        <v>6.2288248555832233</v>
      </c>
      <c r="I5630" s="193">
        <f t="shared" si="902"/>
        <v>6.4591567378016013</v>
      </c>
      <c r="J5630" s="193">
        <f t="shared" si="902"/>
        <v>6.6980059209870646</v>
      </c>
      <c r="K5630" s="193">
        <f>MAX(0,(F5630-'2031 forecast'!$C$10))</f>
        <v>5.5508925673476206E-2</v>
      </c>
      <c r="L5630" s="193">
        <f>MAX(0,(G5630-'2031 forecast'!$C$10))</f>
        <v>0.26970654955131135</v>
      </c>
      <c r="M5630" s="193">
        <f>MAX(0,(H5630-'2031 forecast'!$C$10))</f>
        <v>0.4918248555832232</v>
      </c>
      <c r="N5630" s="193">
        <f>MAX(0,(I5630-'2031 forecast'!$C$10))</f>
        <v>0.72215673780160117</v>
      </c>
      <c r="O5630" s="193">
        <f>MAX(0,(J5630-'2031 forecast'!$C$10))</f>
        <v>0.9610059209870645</v>
      </c>
      <c r="P5630" s="175">
        <f t="shared" si="898"/>
        <v>1</v>
      </c>
      <c r="Q5630" s="175" t="str">
        <f t="shared" si="899"/>
        <v/>
      </c>
    </row>
    <row r="5631" spans="1:17" s="1" customFormat="1" x14ac:dyDescent="0.3">
      <c r="A5631" s="189">
        <f t="shared" si="897"/>
        <v>44065.458333319686</v>
      </c>
      <c r="B5631" s="190">
        <f t="shared" si="893"/>
        <v>44065</v>
      </c>
      <c r="C5631" s="1">
        <f t="shared" si="894"/>
        <v>11</v>
      </c>
      <c r="D5631" s="191">
        <v>4.088369099252537</v>
      </c>
      <c r="E5631" s="192">
        <f t="shared" si="895"/>
        <v>1.4196308541471712E-4</v>
      </c>
      <c r="F5631" s="193">
        <f t="shared" si="896"/>
        <v>6.0956053229470877</v>
      </c>
      <c r="G5631" s="193">
        <f t="shared" si="902"/>
        <v>6.3210109620278336</v>
      </c>
      <c r="H5631" s="193">
        <f t="shared" si="902"/>
        <v>6.554751737561415</v>
      </c>
      <c r="I5631" s="193">
        <f t="shared" si="902"/>
        <v>6.797135869430754</v>
      </c>
      <c r="J5631" s="193">
        <f t="shared" si="902"/>
        <v>7.0484829749922016</v>
      </c>
      <c r="K5631" s="193">
        <f>MAX(0,(F5631-'2031 forecast'!$C$10))</f>
        <v>0.35860532294708758</v>
      </c>
      <c r="L5631" s="193">
        <f>MAX(0,(G5631-'2031 forecast'!$C$10))</f>
        <v>0.58401096202783354</v>
      </c>
      <c r="M5631" s="193">
        <f>MAX(0,(H5631-'2031 forecast'!$C$10))</f>
        <v>0.81775173756141495</v>
      </c>
      <c r="N5631" s="193">
        <f>MAX(0,(I5631-'2031 forecast'!$C$10))</f>
        <v>1.0601358694307539</v>
      </c>
      <c r="O5631" s="193">
        <f>MAX(0,(J5631-'2031 forecast'!$C$10))</f>
        <v>1.3114829749922015</v>
      </c>
      <c r="P5631" s="175">
        <f t="shared" si="898"/>
        <v>2</v>
      </c>
      <c r="Q5631" s="175" t="str">
        <f t="shared" si="899"/>
        <v/>
      </c>
    </row>
    <row r="5632" spans="1:17" s="1" customFormat="1" x14ac:dyDescent="0.3">
      <c r="A5632" s="189">
        <f t="shared" si="897"/>
        <v>44065.49999998635</v>
      </c>
      <c r="B5632" s="190">
        <f t="shared" si="893"/>
        <v>44065</v>
      </c>
      <c r="C5632" s="1">
        <f t="shared" si="894"/>
        <v>12</v>
      </c>
      <c r="D5632" s="191">
        <v>4.4573011174171304</v>
      </c>
      <c r="E5632" s="192">
        <f t="shared" si="895"/>
        <v>1.547737505810544E-4</v>
      </c>
      <c r="F5632" s="193">
        <f t="shared" si="896"/>
        <v>6.6456691550362361</v>
      </c>
      <c r="G5632" s="193">
        <f t="shared" si="902"/>
        <v>6.8914152661518919</v>
      </c>
      <c r="H5632" s="193">
        <f t="shared" si="902"/>
        <v>7.1462486715218372</v>
      </c>
      <c r="I5632" s="193">
        <f t="shared" si="902"/>
        <v>7.4105054046095882</v>
      </c>
      <c r="J5632" s="193">
        <f t="shared" si="902"/>
        <v>7.6845339248533762</v>
      </c>
      <c r="K5632" s="193">
        <f>MAX(0,(F5632-'2031 forecast'!$C$10))</f>
        <v>0.90866915503623602</v>
      </c>
      <c r="L5632" s="193">
        <f>MAX(0,(G5632-'2031 forecast'!$C$10))</f>
        <v>1.1544152661518918</v>
      </c>
      <c r="M5632" s="193">
        <f>MAX(0,(H5632-'2031 forecast'!$C$10))</f>
        <v>1.4092486715218371</v>
      </c>
      <c r="N5632" s="193">
        <f>MAX(0,(I5632-'2031 forecast'!$C$10))</f>
        <v>1.6735054046095881</v>
      </c>
      <c r="O5632" s="193">
        <f>MAX(0,(J5632-'2031 forecast'!$C$10))</f>
        <v>1.9475339248533761</v>
      </c>
      <c r="P5632" s="175">
        <f t="shared" si="898"/>
        <v>3</v>
      </c>
      <c r="Q5632" s="175" t="str">
        <f t="shared" si="899"/>
        <v/>
      </c>
    </row>
    <row r="5633" spans="1:17" s="1" customFormat="1" x14ac:dyDescent="0.3">
      <c r="A5633" s="189">
        <f t="shared" si="897"/>
        <v>44065.541666653015</v>
      </c>
      <c r="B5633" s="190">
        <f t="shared" si="893"/>
        <v>44065</v>
      </c>
      <c r="C5633" s="1">
        <f t="shared" si="894"/>
        <v>13</v>
      </c>
      <c r="D5633" s="191">
        <v>4.5250641411616481</v>
      </c>
      <c r="E5633" s="192">
        <f t="shared" si="895"/>
        <v>1.5712672989732045E-4</v>
      </c>
      <c r="F5633" s="193">
        <f t="shared" si="896"/>
        <v>6.7467012874607741</v>
      </c>
      <c r="G5633" s="193">
        <f t="shared" si="902"/>
        <v>6.9961834036440669</v>
      </c>
      <c r="H5633" s="193">
        <f t="shared" si="902"/>
        <v>7.2548909655145692</v>
      </c>
      <c r="I5633" s="193">
        <f t="shared" si="902"/>
        <v>7.5231651151526409</v>
      </c>
      <c r="J5633" s="193">
        <f t="shared" si="902"/>
        <v>7.8013596095217563</v>
      </c>
      <c r="K5633" s="193">
        <f>MAX(0,(F5633-'2031 forecast'!$C$10))</f>
        <v>1.009701287460774</v>
      </c>
      <c r="L5633" s="193">
        <f>MAX(0,(G5633-'2031 forecast'!$C$10))</f>
        <v>1.2591834036440668</v>
      </c>
      <c r="M5633" s="193">
        <f>MAX(0,(H5633-'2031 forecast'!$C$10))</f>
        <v>1.5178909655145691</v>
      </c>
      <c r="N5633" s="193">
        <f>MAX(0,(I5633-'2031 forecast'!$C$10))</f>
        <v>1.7861651151526408</v>
      </c>
      <c r="O5633" s="193">
        <f>MAX(0,(J5633-'2031 forecast'!$C$10))</f>
        <v>2.0643596095217562</v>
      </c>
      <c r="P5633" s="175">
        <f t="shared" si="898"/>
        <v>4</v>
      </c>
      <c r="Q5633" s="175" t="str">
        <f t="shared" si="899"/>
        <v/>
      </c>
    </row>
    <row r="5634" spans="1:17" s="1" customFormat="1" x14ac:dyDescent="0.3">
      <c r="A5634" s="189">
        <f t="shared" si="897"/>
        <v>44065.583333319679</v>
      </c>
      <c r="B5634" s="190">
        <f t="shared" si="893"/>
        <v>44065</v>
      </c>
      <c r="C5634" s="1">
        <f t="shared" si="894"/>
        <v>14</v>
      </c>
      <c r="D5634" s="191">
        <v>4.6756486383716869</v>
      </c>
      <c r="E5634" s="192">
        <f t="shared" si="895"/>
        <v>1.6235557282235608E-4</v>
      </c>
      <c r="F5634" s="193">
        <f t="shared" si="896"/>
        <v>6.9712171372930793</v>
      </c>
      <c r="G5634" s="193">
        <f t="shared" si="902"/>
        <v>7.2290014869600094</v>
      </c>
      <c r="H5634" s="193">
        <f t="shared" si="902"/>
        <v>7.4963182854984147</v>
      </c>
      <c r="I5634" s="193">
        <f t="shared" si="902"/>
        <v>7.7735200274705321</v>
      </c>
      <c r="J5634" s="193">
        <f t="shared" si="902"/>
        <v>8.0609722421181544</v>
      </c>
      <c r="K5634" s="193">
        <f>MAX(0,(F5634-'2031 forecast'!$C$10))</f>
        <v>1.2342171372930792</v>
      </c>
      <c r="L5634" s="193">
        <f>MAX(0,(G5634-'2031 forecast'!$C$10))</f>
        <v>1.4920014869600093</v>
      </c>
      <c r="M5634" s="193">
        <f>MAX(0,(H5634-'2031 forecast'!$C$10))</f>
        <v>1.7593182854984146</v>
      </c>
      <c r="N5634" s="193">
        <f>MAX(0,(I5634-'2031 forecast'!$C$10))</f>
        <v>2.036520027470532</v>
      </c>
      <c r="O5634" s="193">
        <f>MAX(0,(J5634-'2031 forecast'!$C$10))</f>
        <v>2.3239722421181543</v>
      </c>
      <c r="P5634" s="175">
        <f t="shared" si="898"/>
        <v>5</v>
      </c>
      <c r="Q5634" s="175" t="str">
        <f t="shared" si="899"/>
        <v/>
      </c>
    </row>
    <row r="5635" spans="1:17" s="1" customFormat="1" x14ac:dyDescent="0.3">
      <c r="A5635" s="189">
        <f t="shared" si="897"/>
        <v>44065.624999986343</v>
      </c>
      <c r="B5635" s="190">
        <f t="shared" si="893"/>
        <v>44065</v>
      </c>
      <c r="C5635" s="1">
        <f t="shared" si="894"/>
        <v>15</v>
      </c>
      <c r="D5635" s="191">
        <v>4.7735285615582113</v>
      </c>
      <c r="E5635" s="192">
        <f t="shared" si="895"/>
        <v>1.6575432072362921E-4</v>
      </c>
      <c r="F5635" s="193">
        <f t="shared" si="896"/>
        <v>7.1171524396840775</v>
      </c>
      <c r="G5635" s="193">
        <f t="shared" si="902"/>
        <v>7.3803332411153715</v>
      </c>
      <c r="H5635" s="193">
        <f t="shared" si="902"/>
        <v>7.6532460434879139</v>
      </c>
      <c r="I5635" s="193">
        <f t="shared" si="902"/>
        <v>7.9362507204771608</v>
      </c>
      <c r="J5635" s="193">
        <f t="shared" si="902"/>
        <v>8.229720453305811</v>
      </c>
      <c r="K5635" s="193">
        <f>MAX(0,(F5635-'2031 forecast'!$C$10))</f>
        <v>1.3801524396840774</v>
      </c>
      <c r="L5635" s="193">
        <f>MAX(0,(G5635-'2031 forecast'!$C$10))</f>
        <v>1.6433332411153714</v>
      </c>
      <c r="M5635" s="193">
        <f>MAX(0,(H5635-'2031 forecast'!$C$10))</f>
        <v>1.9162460434879138</v>
      </c>
      <c r="N5635" s="193">
        <f>MAX(0,(I5635-'2031 forecast'!$C$10))</f>
        <v>2.1992507204771607</v>
      </c>
      <c r="O5635" s="193">
        <f>MAX(0,(J5635-'2031 forecast'!$C$10))</f>
        <v>2.4927204533058109</v>
      </c>
      <c r="P5635" s="175">
        <f t="shared" si="898"/>
        <v>6</v>
      </c>
      <c r="Q5635" s="175" t="str">
        <f t="shared" si="899"/>
        <v/>
      </c>
    </row>
    <row r="5636" spans="1:17" s="1" customFormat="1" x14ac:dyDescent="0.3">
      <c r="A5636" s="189">
        <f t="shared" si="897"/>
        <v>44065.666666653007</v>
      </c>
      <c r="B5636" s="190">
        <f t="shared" si="893"/>
        <v>44065</v>
      </c>
      <c r="C5636" s="1">
        <f t="shared" si="894"/>
        <v>16</v>
      </c>
      <c r="D5636" s="191">
        <v>4.7885870112792146</v>
      </c>
      <c r="E5636" s="192">
        <f t="shared" si="895"/>
        <v>1.6627720501613275E-4</v>
      </c>
      <c r="F5636" s="193">
        <f t="shared" si="896"/>
        <v>7.1396040246673067</v>
      </c>
      <c r="G5636" s="193">
        <f t="shared" si="902"/>
        <v>7.4036150494469641</v>
      </c>
      <c r="H5636" s="193">
        <f t="shared" si="902"/>
        <v>7.6773887754862979</v>
      </c>
      <c r="I5636" s="193">
        <f t="shared" si="902"/>
        <v>7.9612862117089493</v>
      </c>
      <c r="J5636" s="193">
        <f t="shared" si="902"/>
        <v>8.2556817165654497</v>
      </c>
      <c r="K5636" s="193">
        <f>MAX(0,(F5636-'2031 forecast'!$C$10))</f>
        <v>1.4026040246673066</v>
      </c>
      <c r="L5636" s="193">
        <f>MAX(0,(G5636-'2031 forecast'!$C$10))</f>
        <v>1.666615049446964</v>
      </c>
      <c r="M5636" s="193">
        <f>MAX(0,(H5636-'2031 forecast'!$C$10))</f>
        <v>1.9403887754862978</v>
      </c>
      <c r="N5636" s="193">
        <f>MAX(0,(I5636-'2031 forecast'!$C$10))</f>
        <v>2.2242862117089492</v>
      </c>
      <c r="O5636" s="193">
        <f>MAX(0,(J5636-'2031 forecast'!$C$10))</f>
        <v>2.5186817165654496</v>
      </c>
      <c r="P5636" s="175">
        <f t="shared" si="898"/>
        <v>7</v>
      </c>
      <c r="Q5636" s="175" t="str">
        <f t="shared" si="899"/>
        <v/>
      </c>
    </row>
    <row r="5637" spans="1:17" s="1" customFormat="1" x14ac:dyDescent="0.3">
      <c r="A5637" s="189">
        <f t="shared" si="897"/>
        <v>44065.708333319672</v>
      </c>
      <c r="B5637" s="190">
        <f t="shared" ref="B5637:B5700" si="903">INT(A5637)</f>
        <v>44065</v>
      </c>
      <c r="C5637" s="1">
        <f t="shared" ref="C5637:C5700" si="904">HOUR(A5637)</f>
        <v>17</v>
      </c>
      <c r="D5637" s="191">
        <v>4.841291585302729</v>
      </c>
      <c r="E5637" s="192">
        <f t="shared" ref="E5637:E5700" si="905">D5637/SUM($D$4:$D$8763)</f>
        <v>1.6810730003989527E-4</v>
      </c>
      <c r="F5637" s="193">
        <f t="shared" ref="F5637:F5700" si="906">E5637*$F$2</f>
        <v>7.2181845721086155</v>
      </c>
      <c r="G5637" s="193">
        <f t="shared" si="902"/>
        <v>7.4851013786075464</v>
      </c>
      <c r="H5637" s="193">
        <f t="shared" si="902"/>
        <v>7.761888337480646</v>
      </c>
      <c r="I5637" s="193">
        <f t="shared" si="902"/>
        <v>8.0489104310202126</v>
      </c>
      <c r="J5637" s="193">
        <f t="shared" si="902"/>
        <v>8.3465461379741921</v>
      </c>
      <c r="K5637" s="193">
        <f>MAX(0,(F5637-'2031 forecast'!$C$10))</f>
        <v>1.4811845721086154</v>
      </c>
      <c r="L5637" s="193">
        <f>MAX(0,(G5637-'2031 forecast'!$C$10))</f>
        <v>1.7481013786075463</v>
      </c>
      <c r="M5637" s="193">
        <f>MAX(0,(H5637-'2031 forecast'!$C$10))</f>
        <v>2.0248883374806459</v>
      </c>
      <c r="N5637" s="193">
        <f>MAX(0,(I5637-'2031 forecast'!$C$10))</f>
        <v>2.3119104310202125</v>
      </c>
      <c r="O5637" s="193">
        <f>MAX(0,(J5637-'2031 forecast'!$C$10))</f>
        <v>2.609546137974192</v>
      </c>
      <c r="P5637" s="175">
        <f t="shared" si="898"/>
        <v>8</v>
      </c>
      <c r="Q5637" s="175" t="str">
        <f t="shared" si="899"/>
        <v/>
      </c>
    </row>
    <row r="5638" spans="1:17" s="1" customFormat="1" x14ac:dyDescent="0.3">
      <c r="A5638" s="189">
        <f t="shared" ref="A5638:A5701" si="907">A5637 + TIME(1,0,0)</f>
        <v>44065.749999986336</v>
      </c>
      <c r="B5638" s="190">
        <f t="shared" si="903"/>
        <v>44065</v>
      </c>
      <c r="C5638" s="1">
        <f t="shared" si="904"/>
        <v>18</v>
      </c>
      <c r="D5638" s="191">
        <v>4.8939961593262415</v>
      </c>
      <c r="E5638" s="192">
        <f t="shared" si="905"/>
        <v>1.699373950636577E-4</v>
      </c>
      <c r="F5638" s="193">
        <f t="shared" si="906"/>
        <v>7.2967651195499208</v>
      </c>
      <c r="G5638" s="193">
        <f t="shared" si="902"/>
        <v>7.5665877077681243</v>
      </c>
      <c r="H5638" s="193">
        <f t="shared" si="902"/>
        <v>7.8463878994749905</v>
      </c>
      <c r="I5638" s="193">
        <f t="shared" si="902"/>
        <v>8.1365346503314733</v>
      </c>
      <c r="J5638" s="193">
        <f t="shared" si="902"/>
        <v>8.4374105593829292</v>
      </c>
      <c r="K5638" s="193">
        <f>MAX(0,(F5638-'2031 forecast'!$C$10))</f>
        <v>1.5597651195499207</v>
      </c>
      <c r="L5638" s="193">
        <f>MAX(0,(G5638-'2031 forecast'!$C$10))</f>
        <v>1.8295877077681242</v>
      </c>
      <c r="M5638" s="193">
        <f>MAX(0,(H5638-'2031 forecast'!$C$10))</f>
        <v>2.1093878994749904</v>
      </c>
      <c r="N5638" s="193">
        <f>MAX(0,(I5638-'2031 forecast'!$C$10))</f>
        <v>2.3995346503314732</v>
      </c>
      <c r="O5638" s="193">
        <f>MAX(0,(J5638-'2031 forecast'!$C$10))</f>
        <v>2.7004105593829291</v>
      </c>
      <c r="P5638" s="175">
        <f t="shared" ref="P5638:P5701" si="908">IF(K5638&gt;0,IF(K5637&gt;0,P5637+1,1),"")</f>
        <v>9</v>
      </c>
      <c r="Q5638" s="175" t="str">
        <f t="shared" ref="Q5638:Q5701" si="909">IF(AND(K5638&gt;0,K5639=0),P5638,"")</f>
        <v/>
      </c>
    </row>
    <row r="5639" spans="1:17" s="1" customFormat="1" x14ac:dyDescent="0.3">
      <c r="A5639" s="189">
        <f t="shared" si="907"/>
        <v>44065.791666653</v>
      </c>
      <c r="B5639" s="190">
        <f t="shared" si="903"/>
        <v>44065</v>
      </c>
      <c r="C5639" s="1">
        <f t="shared" si="904"/>
        <v>19</v>
      </c>
      <c r="D5639" s="191">
        <v>4.5852979400456633</v>
      </c>
      <c r="E5639" s="192">
        <f t="shared" si="905"/>
        <v>1.592182670673347E-4</v>
      </c>
      <c r="F5639" s="193">
        <f t="shared" si="906"/>
        <v>6.8365076273936962</v>
      </c>
      <c r="G5639" s="193">
        <f t="shared" si="902"/>
        <v>7.0893106369704437</v>
      </c>
      <c r="H5639" s="193">
        <f t="shared" si="902"/>
        <v>7.3514618935081071</v>
      </c>
      <c r="I5639" s="193">
        <f t="shared" si="902"/>
        <v>7.6233070800797975</v>
      </c>
      <c r="J5639" s="193">
        <f t="shared" si="902"/>
        <v>7.9052046625603154</v>
      </c>
      <c r="K5639" s="193">
        <f>MAX(0,(F5639-'2031 forecast'!$C$10))</f>
        <v>1.0995076273936961</v>
      </c>
      <c r="L5639" s="193">
        <f>MAX(0,(G5639-'2031 forecast'!$C$10))</f>
        <v>1.3523106369704436</v>
      </c>
      <c r="M5639" s="193">
        <f>MAX(0,(H5639-'2031 forecast'!$C$10))</f>
        <v>1.614461893508107</v>
      </c>
      <c r="N5639" s="193">
        <f>MAX(0,(I5639-'2031 forecast'!$C$10))</f>
        <v>1.8863070800797974</v>
      </c>
      <c r="O5639" s="193">
        <f>MAX(0,(J5639-'2031 forecast'!$C$10))</f>
        <v>2.1682046625603153</v>
      </c>
      <c r="P5639" s="175">
        <f t="shared" si="908"/>
        <v>10</v>
      </c>
      <c r="Q5639" s="175" t="str">
        <f t="shared" si="909"/>
        <v/>
      </c>
    </row>
    <row r="5640" spans="1:17" s="1" customFormat="1" x14ac:dyDescent="0.3">
      <c r="A5640" s="189">
        <f t="shared" si="907"/>
        <v>44065.833333319664</v>
      </c>
      <c r="B5640" s="190">
        <f t="shared" si="903"/>
        <v>44065</v>
      </c>
      <c r="C5640" s="1">
        <f t="shared" si="904"/>
        <v>20</v>
      </c>
      <c r="D5640" s="191">
        <v>4.2464828213230774</v>
      </c>
      <c r="E5640" s="192">
        <f t="shared" si="905"/>
        <v>1.4745337048600453E-4</v>
      </c>
      <c r="F5640" s="193">
        <f t="shared" si="906"/>
        <v>6.3313469652710088</v>
      </c>
      <c r="G5640" s="193">
        <f t="shared" si="902"/>
        <v>6.5654699495095725</v>
      </c>
      <c r="H5640" s="193">
        <f t="shared" si="902"/>
        <v>6.808250423544453</v>
      </c>
      <c r="I5640" s="193">
        <f t="shared" si="902"/>
        <v>7.0600085273645403</v>
      </c>
      <c r="J5640" s="193">
        <f t="shared" si="902"/>
        <v>7.321076239218419</v>
      </c>
      <c r="K5640" s="193">
        <f>MAX(0,(F5640-'2031 forecast'!$C$10))</f>
        <v>0.59434696527100872</v>
      </c>
      <c r="L5640" s="193">
        <f>MAX(0,(G5640-'2031 forecast'!$C$10))</f>
        <v>0.82846994950957242</v>
      </c>
      <c r="M5640" s="193">
        <f>MAX(0,(H5640-'2031 forecast'!$C$10))</f>
        <v>1.0712504235444529</v>
      </c>
      <c r="N5640" s="193">
        <f>MAX(0,(I5640-'2031 forecast'!$C$10))</f>
        <v>1.3230085273645402</v>
      </c>
      <c r="O5640" s="193">
        <f>MAX(0,(J5640-'2031 forecast'!$C$10))</f>
        <v>1.5840762392184189</v>
      </c>
      <c r="P5640" s="175">
        <f t="shared" si="908"/>
        <v>11</v>
      </c>
      <c r="Q5640" s="175" t="str">
        <f t="shared" si="909"/>
        <v/>
      </c>
    </row>
    <row r="5641" spans="1:17" s="1" customFormat="1" x14ac:dyDescent="0.3">
      <c r="A5641" s="189">
        <f t="shared" si="907"/>
        <v>44065.874999986328</v>
      </c>
      <c r="B5641" s="190">
        <f t="shared" si="903"/>
        <v>44065</v>
      </c>
      <c r="C5641" s="1">
        <f t="shared" si="904"/>
        <v>21</v>
      </c>
      <c r="D5641" s="191">
        <v>4.0958983241130396</v>
      </c>
      <c r="E5641" s="192">
        <f t="shared" si="905"/>
        <v>1.4222452756096894E-4</v>
      </c>
      <c r="F5641" s="193">
        <f t="shared" si="906"/>
        <v>6.1068311154387045</v>
      </c>
      <c r="G5641" s="193">
        <f t="shared" si="902"/>
        <v>6.3326518661936317</v>
      </c>
      <c r="H5641" s="193">
        <f t="shared" si="902"/>
        <v>6.5668231035606084</v>
      </c>
      <c r="I5641" s="193">
        <f t="shared" si="902"/>
        <v>6.80965361504665</v>
      </c>
      <c r="J5641" s="193">
        <f t="shared" si="902"/>
        <v>7.0614636066220227</v>
      </c>
      <c r="K5641" s="193">
        <f>MAX(0,(F5641-'2031 forecast'!$C$10))</f>
        <v>0.36983111543870439</v>
      </c>
      <c r="L5641" s="193">
        <f>MAX(0,(G5641-'2031 forecast'!$C$10))</f>
        <v>0.59565186619363164</v>
      </c>
      <c r="M5641" s="193">
        <f>MAX(0,(H5641-'2031 forecast'!$C$10))</f>
        <v>0.82982310356060829</v>
      </c>
      <c r="N5641" s="193">
        <f>MAX(0,(I5641-'2031 forecast'!$C$10))</f>
        <v>1.0726536150466499</v>
      </c>
      <c r="O5641" s="193">
        <f>MAX(0,(J5641-'2031 forecast'!$C$10))</f>
        <v>1.3244636066220226</v>
      </c>
      <c r="P5641" s="175">
        <f t="shared" si="908"/>
        <v>12</v>
      </c>
      <c r="Q5641" s="175">
        <f t="shared" si="909"/>
        <v>12</v>
      </c>
    </row>
    <row r="5642" spans="1:17" s="1" customFormat="1" x14ac:dyDescent="0.3">
      <c r="A5642" s="189">
        <f t="shared" si="907"/>
        <v>44065.916666652993</v>
      </c>
      <c r="B5642" s="190">
        <f t="shared" si="903"/>
        <v>44065</v>
      </c>
      <c r="C5642" s="1">
        <f t="shared" si="904"/>
        <v>22</v>
      </c>
      <c r="D5642" s="191">
        <v>3.6817909567854339</v>
      </c>
      <c r="E5642" s="192">
        <f t="shared" si="905"/>
        <v>1.2784520951712096E-4</v>
      </c>
      <c r="F5642" s="193">
        <f t="shared" si="906"/>
        <v>5.489412528399864</v>
      </c>
      <c r="G5642" s="193">
        <f t="shared" si="902"/>
        <v>5.6924021370747893</v>
      </c>
      <c r="H5642" s="193">
        <f t="shared" si="902"/>
        <v>5.9028979736050315</v>
      </c>
      <c r="I5642" s="193">
        <f t="shared" si="902"/>
        <v>6.1211776061724477</v>
      </c>
      <c r="J5642" s="193">
        <f t="shared" si="902"/>
        <v>6.3475288669819276</v>
      </c>
      <c r="K5642" s="193">
        <f>MAX(0,(F5642-'2031 forecast'!$C$10))</f>
        <v>0</v>
      </c>
      <c r="L5642" s="193">
        <f>MAX(0,(G5642-'2031 forecast'!$C$10))</f>
        <v>0</v>
      </c>
      <c r="M5642" s="193">
        <f>MAX(0,(H5642-'2031 forecast'!$C$10))</f>
        <v>0.16589797360503145</v>
      </c>
      <c r="N5642" s="193">
        <f>MAX(0,(I5642-'2031 forecast'!$C$10))</f>
        <v>0.38417760617244756</v>
      </c>
      <c r="O5642" s="193">
        <f>MAX(0,(J5642-'2031 forecast'!$C$10))</f>
        <v>0.61052886698192754</v>
      </c>
      <c r="P5642" s="175" t="str">
        <f t="shared" si="908"/>
        <v/>
      </c>
      <c r="Q5642" s="175" t="str">
        <f t="shared" si="909"/>
        <v/>
      </c>
    </row>
    <row r="5643" spans="1:17" s="1" customFormat="1" x14ac:dyDescent="0.3">
      <c r="A5643" s="189">
        <f t="shared" si="907"/>
        <v>44065.958333319657</v>
      </c>
      <c r="B5643" s="190">
        <f t="shared" si="903"/>
        <v>44065</v>
      </c>
      <c r="C5643" s="1">
        <f t="shared" si="904"/>
        <v>23</v>
      </c>
      <c r="D5643" s="191">
        <v>3.3354466132023459</v>
      </c>
      <c r="E5643" s="192">
        <f t="shared" si="905"/>
        <v>1.1581887078953901E-4</v>
      </c>
      <c r="F5643" s="193">
        <f t="shared" si="906"/>
        <v>4.9730260737855616</v>
      </c>
      <c r="G5643" s="193">
        <f t="shared" si="902"/>
        <v>5.1569205454481217</v>
      </c>
      <c r="H5643" s="193">
        <f t="shared" si="902"/>
        <v>5.347615137642185</v>
      </c>
      <c r="I5643" s="193">
        <f t="shared" si="902"/>
        <v>5.5453613078412962</v>
      </c>
      <c r="J5643" s="193">
        <f t="shared" si="902"/>
        <v>5.7504198120102119</v>
      </c>
      <c r="K5643" s="193">
        <f>MAX(0,(F5643-'2031 forecast'!$C$10))</f>
        <v>0</v>
      </c>
      <c r="L5643" s="193">
        <f>MAX(0,(G5643-'2031 forecast'!$C$10))</f>
        <v>0</v>
      </c>
      <c r="M5643" s="193">
        <f>MAX(0,(H5643-'2031 forecast'!$C$10))</f>
        <v>0</v>
      </c>
      <c r="N5643" s="193">
        <f>MAX(0,(I5643-'2031 forecast'!$C$10))</f>
        <v>0</v>
      </c>
      <c r="O5643" s="193">
        <f>MAX(0,(J5643-'2031 forecast'!$C$10))</f>
        <v>1.3419812010211807E-2</v>
      </c>
      <c r="P5643" s="175" t="str">
        <f t="shared" si="908"/>
        <v/>
      </c>
      <c r="Q5643" s="175" t="str">
        <f t="shared" si="909"/>
        <v/>
      </c>
    </row>
    <row r="5644" spans="1:17" s="1" customFormat="1" x14ac:dyDescent="0.3">
      <c r="A5644" s="189">
        <f t="shared" si="907"/>
        <v>44065.999999986321</v>
      </c>
      <c r="B5644" s="190">
        <f t="shared" si="903"/>
        <v>44065</v>
      </c>
      <c r="C5644" s="1">
        <f t="shared" si="904"/>
        <v>0</v>
      </c>
      <c r="D5644" s="191">
        <v>2.9213392458747411</v>
      </c>
      <c r="E5644" s="192">
        <f t="shared" si="905"/>
        <v>1.0143955274569106E-4</v>
      </c>
      <c r="F5644" s="193">
        <f t="shared" si="906"/>
        <v>4.355607486746722</v>
      </c>
      <c r="G5644" s="193">
        <f t="shared" si="902"/>
        <v>4.5166708163292801</v>
      </c>
      <c r="H5644" s="193">
        <f t="shared" si="902"/>
        <v>4.6836900076866099</v>
      </c>
      <c r="I5644" s="193">
        <f t="shared" si="902"/>
        <v>4.8568852989670948</v>
      </c>
      <c r="J5644" s="193">
        <f t="shared" si="902"/>
        <v>5.0364850723701178</v>
      </c>
      <c r="K5644" s="193">
        <f>MAX(0,(F5644-'2031 forecast'!$C$10))</f>
        <v>0</v>
      </c>
      <c r="L5644" s="193">
        <f>MAX(0,(G5644-'2031 forecast'!$C$10))</f>
        <v>0</v>
      </c>
      <c r="M5644" s="193">
        <f>MAX(0,(H5644-'2031 forecast'!$C$10))</f>
        <v>0</v>
      </c>
      <c r="N5644" s="193">
        <f>MAX(0,(I5644-'2031 forecast'!$C$10))</f>
        <v>0</v>
      </c>
      <c r="O5644" s="193">
        <f>MAX(0,(J5644-'2031 forecast'!$C$10))</f>
        <v>0</v>
      </c>
      <c r="P5644" s="175" t="str">
        <f t="shared" si="908"/>
        <v/>
      </c>
      <c r="Q5644" s="175" t="str">
        <f t="shared" si="909"/>
        <v/>
      </c>
    </row>
    <row r="5645" spans="1:17" s="1" customFormat="1" x14ac:dyDescent="0.3">
      <c r="A5645" s="189">
        <f t="shared" si="907"/>
        <v>44066.041666652985</v>
      </c>
      <c r="B5645" s="190">
        <f t="shared" si="903"/>
        <v>44066</v>
      </c>
      <c r="C5645" s="1">
        <f t="shared" si="904"/>
        <v>1</v>
      </c>
      <c r="D5645" s="191">
        <v>2.9363976955957449</v>
      </c>
      <c r="E5645" s="192">
        <f t="shared" si="905"/>
        <v>1.0196243703819463E-4</v>
      </c>
      <c r="F5645" s="193">
        <f t="shared" si="906"/>
        <v>4.378059071729953</v>
      </c>
      <c r="G5645" s="193">
        <f t="shared" ref="G5645:J5664" si="910">$E5645*G$2</f>
        <v>4.5399526246608746</v>
      </c>
      <c r="H5645" s="193">
        <f t="shared" si="910"/>
        <v>4.7078327396849948</v>
      </c>
      <c r="I5645" s="193">
        <f t="shared" si="910"/>
        <v>4.8819207901988841</v>
      </c>
      <c r="J5645" s="193">
        <f t="shared" si="910"/>
        <v>5.0624463356297582</v>
      </c>
      <c r="K5645" s="193">
        <f>MAX(0,(F5645-'2031 forecast'!$C$10))</f>
        <v>0</v>
      </c>
      <c r="L5645" s="193">
        <f>MAX(0,(G5645-'2031 forecast'!$C$10))</f>
        <v>0</v>
      </c>
      <c r="M5645" s="193">
        <f>MAX(0,(H5645-'2031 forecast'!$C$10))</f>
        <v>0</v>
      </c>
      <c r="N5645" s="193">
        <f>MAX(0,(I5645-'2031 forecast'!$C$10))</f>
        <v>0</v>
      </c>
      <c r="O5645" s="193">
        <f>MAX(0,(J5645-'2031 forecast'!$C$10))</f>
        <v>0</v>
      </c>
      <c r="P5645" s="175" t="str">
        <f t="shared" si="908"/>
        <v/>
      </c>
      <c r="Q5645" s="175" t="str">
        <f t="shared" si="909"/>
        <v/>
      </c>
    </row>
    <row r="5646" spans="1:17" s="1" customFormat="1" x14ac:dyDescent="0.3">
      <c r="A5646" s="189">
        <f t="shared" si="907"/>
        <v>44066.08333331965</v>
      </c>
      <c r="B5646" s="190">
        <f t="shared" si="903"/>
        <v>44066</v>
      </c>
      <c r="C5646" s="1">
        <f t="shared" si="904"/>
        <v>2</v>
      </c>
      <c r="D5646" s="191">
        <v>2.8836931215722315</v>
      </c>
      <c r="E5646" s="192">
        <f t="shared" si="905"/>
        <v>1.0013234201443215E-4</v>
      </c>
      <c r="F5646" s="193">
        <f t="shared" si="906"/>
        <v>4.299478524288646</v>
      </c>
      <c r="G5646" s="193">
        <f t="shared" si="910"/>
        <v>4.4584662955002949</v>
      </c>
      <c r="H5646" s="193">
        <f t="shared" si="910"/>
        <v>4.6233331776906477</v>
      </c>
      <c r="I5646" s="193">
        <f t="shared" si="910"/>
        <v>4.7942965708876226</v>
      </c>
      <c r="J5646" s="193">
        <f t="shared" si="910"/>
        <v>4.9715819142210185</v>
      </c>
      <c r="K5646" s="193">
        <f>MAX(0,(F5646-'2031 forecast'!$C$10))</f>
        <v>0</v>
      </c>
      <c r="L5646" s="193">
        <f>MAX(0,(G5646-'2031 forecast'!$C$10))</f>
        <v>0</v>
      </c>
      <c r="M5646" s="193">
        <f>MAX(0,(H5646-'2031 forecast'!$C$10))</f>
        <v>0</v>
      </c>
      <c r="N5646" s="193">
        <f>MAX(0,(I5646-'2031 forecast'!$C$10))</f>
        <v>0</v>
      </c>
      <c r="O5646" s="193">
        <f>MAX(0,(J5646-'2031 forecast'!$C$10))</f>
        <v>0</v>
      </c>
      <c r="P5646" s="175" t="str">
        <f t="shared" si="908"/>
        <v/>
      </c>
      <c r="Q5646" s="175" t="str">
        <f t="shared" si="909"/>
        <v/>
      </c>
    </row>
    <row r="5647" spans="1:17" s="1" customFormat="1" x14ac:dyDescent="0.3">
      <c r="A5647" s="189">
        <f t="shared" si="907"/>
        <v>44066.124999986314</v>
      </c>
      <c r="B5647" s="190">
        <f t="shared" si="903"/>
        <v>44066</v>
      </c>
      <c r="C5647" s="1">
        <f t="shared" si="904"/>
        <v>3</v>
      </c>
      <c r="D5647" s="191">
        <v>2.7933424232462087</v>
      </c>
      <c r="E5647" s="192">
        <f t="shared" si="905"/>
        <v>9.6995036259410786E-5</v>
      </c>
      <c r="F5647" s="193">
        <f t="shared" si="906"/>
        <v>4.1647690143892628</v>
      </c>
      <c r="G5647" s="193">
        <f t="shared" si="910"/>
        <v>4.3187754455107301</v>
      </c>
      <c r="H5647" s="193">
        <f t="shared" si="910"/>
        <v>4.4784767857003409</v>
      </c>
      <c r="I5647" s="193">
        <f t="shared" si="910"/>
        <v>4.6440836234968881</v>
      </c>
      <c r="J5647" s="193">
        <f t="shared" si="910"/>
        <v>4.8158143346631803</v>
      </c>
      <c r="K5647" s="193">
        <f>MAX(0,(F5647-'2031 forecast'!$C$10))</f>
        <v>0</v>
      </c>
      <c r="L5647" s="193">
        <f>MAX(0,(G5647-'2031 forecast'!$C$10))</f>
        <v>0</v>
      </c>
      <c r="M5647" s="193">
        <f>MAX(0,(H5647-'2031 forecast'!$C$10))</f>
        <v>0</v>
      </c>
      <c r="N5647" s="193">
        <f>MAX(0,(I5647-'2031 forecast'!$C$10))</f>
        <v>0</v>
      </c>
      <c r="O5647" s="193">
        <f>MAX(0,(J5647-'2031 forecast'!$C$10))</f>
        <v>0</v>
      </c>
      <c r="P5647" s="175" t="str">
        <f t="shared" si="908"/>
        <v/>
      </c>
      <c r="Q5647" s="175" t="str">
        <f t="shared" si="909"/>
        <v/>
      </c>
    </row>
    <row r="5648" spans="1:17" s="1" customFormat="1" x14ac:dyDescent="0.3">
      <c r="A5648" s="189">
        <f t="shared" si="907"/>
        <v>44066.166666652978</v>
      </c>
      <c r="B5648" s="190">
        <f t="shared" si="903"/>
        <v>44066</v>
      </c>
      <c r="C5648" s="1">
        <f t="shared" si="904"/>
        <v>4</v>
      </c>
      <c r="D5648" s="191">
        <v>2.7029917249201856</v>
      </c>
      <c r="E5648" s="192">
        <f t="shared" si="905"/>
        <v>9.3857730504389407E-5</v>
      </c>
      <c r="F5648" s="193">
        <f t="shared" si="906"/>
        <v>4.0300595044898797</v>
      </c>
      <c r="G5648" s="193">
        <f t="shared" si="910"/>
        <v>4.1790845955211644</v>
      </c>
      <c r="H5648" s="193">
        <f t="shared" si="910"/>
        <v>4.3336203937100333</v>
      </c>
      <c r="I5648" s="193">
        <f t="shared" si="910"/>
        <v>4.4938706761061527</v>
      </c>
      <c r="J5648" s="193">
        <f t="shared" si="910"/>
        <v>4.6600467551053413</v>
      </c>
      <c r="K5648" s="193">
        <f>MAX(0,(F5648-'2031 forecast'!$C$10))</f>
        <v>0</v>
      </c>
      <c r="L5648" s="193">
        <f>MAX(0,(G5648-'2031 forecast'!$C$10))</f>
        <v>0</v>
      </c>
      <c r="M5648" s="193">
        <f>MAX(0,(H5648-'2031 forecast'!$C$10))</f>
        <v>0</v>
      </c>
      <c r="N5648" s="193">
        <f>MAX(0,(I5648-'2031 forecast'!$C$10))</f>
        <v>0</v>
      </c>
      <c r="O5648" s="193">
        <f>MAX(0,(J5648-'2031 forecast'!$C$10))</f>
        <v>0</v>
      </c>
      <c r="P5648" s="175" t="str">
        <f t="shared" si="908"/>
        <v/>
      </c>
      <c r="Q5648" s="175" t="str">
        <f t="shared" si="909"/>
        <v/>
      </c>
    </row>
    <row r="5649" spans="1:17" s="1" customFormat="1" x14ac:dyDescent="0.3">
      <c r="A5649" s="189">
        <f t="shared" si="907"/>
        <v>44066.208333319642</v>
      </c>
      <c r="B5649" s="190">
        <f t="shared" si="903"/>
        <v>44066</v>
      </c>
      <c r="C5649" s="1">
        <f t="shared" si="904"/>
        <v>5</v>
      </c>
      <c r="D5649" s="191">
        <v>2.5975825768731586</v>
      </c>
      <c r="E5649" s="192">
        <f t="shared" si="905"/>
        <v>9.019754045686446E-5</v>
      </c>
      <c r="F5649" s="193">
        <f t="shared" si="906"/>
        <v>3.8728984096072652</v>
      </c>
      <c r="G5649" s="193">
        <f t="shared" si="910"/>
        <v>4.0161119372000043</v>
      </c>
      <c r="H5649" s="193">
        <f t="shared" si="910"/>
        <v>4.1646212697213407</v>
      </c>
      <c r="I5649" s="193">
        <f t="shared" si="910"/>
        <v>4.3186222374836278</v>
      </c>
      <c r="J5649" s="193">
        <f t="shared" si="910"/>
        <v>4.4783179122878618</v>
      </c>
      <c r="K5649" s="193">
        <f>MAX(0,(F5649-'2031 forecast'!$C$10))</f>
        <v>0</v>
      </c>
      <c r="L5649" s="193">
        <f>MAX(0,(G5649-'2031 forecast'!$C$10))</f>
        <v>0</v>
      </c>
      <c r="M5649" s="193">
        <f>MAX(0,(H5649-'2031 forecast'!$C$10))</f>
        <v>0</v>
      </c>
      <c r="N5649" s="193">
        <f>MAX(0,(I5649-'2031 forecast'!$C$10))</f>
        <v>0</v>
      </c>
      <c r="O5649" s="193">
        <f>MAX(0,(J5649-'2031 forecast'!$C$10))</f>
        <v>0</v>
      </c>
      <c r="P5649" s="175" t="str">
        <f t="shared" si="908"/>
        <v/>
      </c>
      <c r="Q5649" s="175" t="str">
        <f t="shared" si="909"/>
        <v/>
      </c>
    </row>
    <row r="5650" spans="1:17" s="1" customFormat="1" x14ac:dyDescent="0.3">
      <c r="A5650" s="189">
        <f t="shared" si="907"/>
        <v>44066.249999986307</v>
      </c>
      <c r="B5650" s="190">
        <f t="shared" si="903"/>
        <v>44066</v>
      </c>
      <c r="C5650" s="1">
        <f t="shared" si="904"/>
        <v>6</v>
      </c>
      <c r="D5650" s="191">
        <v>2.6502871508966721</v>
      </c>
      <c r="E5650" s="192">
        <f t="shared" si="905"/>
        <v>9.2027635480626934E-5</v>
      </c>
      <c r="F5650" s="193">
        <f t="shared" si="906"/>
        <v>3.9514789570485722</v>
      </c>
      <c r="G5650" s="193">
        <f t="shared" si="910"/>
        <v>4.0975982663605839</v>
      </c>
      <c r="H5650" s="193">
        <f t="shared" si="910"/>
        <v>4.249120831715687</v>
      </c>
      <c r="I5650" s="193">
        <f t="shared" si="910"/>
        <v>4.4062464567948902</v>
      </c>
      <c r="J5650" s="193">
        <f t="shared" si="910"/>
        <v>4.5691823336966015</v>
      </c>
      <c r="K5650" s="193">
        <f>MAX(0,(F5650-'2031 forecast'!$C$10))</f>
        <v>0</v>
      </c>
      <c r="L5650" s="193">
        <f>MAX(0,(G5650-'2031 forecast'!$C$10))</f>
        <v>0</v>
      </c>
      <c r="M5650" s="193">
        <f>MAX(0,(H5650-'2031 forecast'!$C$10))</f>
        <v>0</v>
      </c>
      <c r="N5650" s="193">
        <f>MAX(0,(I5650-'2031 forecast'!$C$10))</f>
        <v>0</v>
      </c>
      <c r="O5650" s="193">
        <f>MAX(0,(J5650-'2031 forecast'!$C$10))</f>
        <v>0</v>
      </c>
      <c r="P5650" s="175" t="str">
        <f t="shared" si="908"/>
        <v/>
      </c>
      <c r="Q5650" s="175" t="str">
        <f t="shared" si="909"/>
        <v/>
      </c>
    </row>
    <row r="5651" spans="1:17" s="1" customFormat="1" x14ac:dyDescent="0.3">
      <c r="A5651" s="189">
        <f t="shared" si="907"/>
        <v>44066.291666652971</v>
      </c>
      <c r="B5651" s="190">
        <f t="shared" si="903"/>
        <v>44066</v>
      </c>
      <c r="C5651" s="1">
        <f t="shared" si="904"/>
        <v>7</v>
      </c>
      <c r="D5651" s="191">
        <v>3.0493360685032735</v>
      </c>
      <c r="E5651" s="192">
        <f t="shared" si="905"/>
        <v>1.0588406923197134E-4</v>
      </c>
      <c r="F5651" s="193">
        <f t="shared" si="906"/>
        <v>4.5464459591041821</v>
      </c>
      <c r="G5651" s="193">
        <f t="shared" si="910"/>
        <v>4.7145661871478319</v>
      </c>
      <c r="H5651" s="193">
        <f t="shared" si="910"/>
        <v>4.8889032296728789</v>
      </c>
      <c r="I5651" s="193">
        <f t="shared" si="910"/>
        <v>5.0696869744373032</v>
      </c>
      <c r="J5651" s="193">
        <f t="shared" si="910"/>
        <v>5.2571558100770561</v>
      </c>
      <c r="K5651" s="193">
        <f>MAX(0,(F5651-'2031 forecast'!$C$10))</f>
        <v>0</v>
      </c>
      <c r="L5651" s="193">
        <f>MAX(0,(G5651-'2031 forecast'!$C$10))</f>
        <v>0</v>
      </c>
      <c r="M5651" s="193">
        <f>MAX(0,(H5651-'2031 forecast'!$C$10))</f>
        <v>0</v>
      </c>
      <c r="N5651" s="193">
        <f>MAX(0,(I5651-'2031 forecast'!$C$10))</f>
        <v>0</v>
      </c>
      <c r="O5651" s="193">
        <f>MAX(0,(J5651-'2031 forecast'!$C$10))</f>
        <v>0</v>
      </c>
      <c r="P5651" s="175" t="str">
        <f t="shared" si="908"/>
        <v/>
      </c>
      <c r="Q5651" s="175" t="str">
        <f t="shared" si="909"/>
        <v/>
      </c>
    </row>
    <row r="5652" spans="1:17" s="1" customFormat="1" x14ac:dyDescent="0.3">
      <c r="A5652" s="189">
        <f t="shared" si="907"/>
        <v>44066.333333319635</v>
      </c>
      <c r="B5652" s="190">
        <f t="shared" si="903"/>
        <v>44066</v>
      </c>
      <c r="C5652" s="1">
        <f t="shared" si="904"/>
        <v>8</v>
      </c>
      <c r="D5652" s="191">
        <v>3.4257973115283691</v>
      </c>
      <c r="E5652" s="192">
        <f t="shared" si="905"/>
        <v>1.189561765445604E-4</v>
      </c>
      <c r="F5652" s="193">
        <f t="shared" si="906"/>
        <v>5.1077355836849456</v>
      </c>
      <c r="G5652" s="193">
        <f t="shared" si="910"/>
        <v>5.2966113954376874</v>
      </c>
      <c r="H5652" s="193">
        <f t="shared" si="910"/>
        <v>5.4924715296324935</v>
      </c>
      <c r="I5652" s="193">
        <f t="shared" si="910"/>
        <v>5.6955742552320325</v>
      </c>
      <c r="J5652" s="193">
        <f t="shared" si="910"/>
        <v>5.9061873915680509</v>
      </c>
      <c r="K5652" s="193">
        <f>MAX(0,(F5652-'2031 forecast'!$C$10))</f>
        <v>0</v>
      </c>
      <c r="L5652" s="193">
        <f>MAX(0,(G5652-'2031 forecast'!$C$10))</f>
        <v>0</v>
      </c>
      <c r="M5652" s="193">
        <f>MAX(0,(H5652-'2031 forecast'!$C$10))</f>
        <v>0</v>
      </c>
      <c r="N5652" s="193">
        <f>MAX(0,(I5652-'2031 forecast'!$C$10))</f>
        <v>0</v>
      </c>
      <c r="O5652" s="193">
        <f>MAX(0,(J5652-'2031 forecast'!$C$10))</f>
        <v>0.16918739156805085</v>
      </c>
      <c r="P5652" s="175" t="str">
        <f t="shared" si="908"/>
        <v/>
      </c>
      <c r="Q5652" s="175" t="str">
        <f t="shared" si="909"/>
        <v/>
      </c>
    </row>
    <row r="5653" spans="1:17" s="1" customFormat="1" x14ac:dyDescent="0.3">
      <c r="A5653" s="189">
        <f t="shared" si="907"/>
        <v>44066.374999986299</v>
      </c>
      <c r="B5653" s="190">
        <f t="shared" si="903"/>
        <v>44066</v>
      </c>
      <c r="C5653" s="1">
        <f t="shared" si="904"/>
        <v>9</v>
      </c>
      <c r="D5653" s="191">
        <v>3.9076677026004911</v>
      </c>
      <c r="E5653" s="192">
        <f t="shared" si="905"/>
        <v>1.3568847390467437E-4</v>
      </c>
      <c r="F5653" s="193">
        <f t="shared" si="906"/>
        <v>5.8261863031483214</v>
      </c>
      <c r="G5653" s="193">
        <f t="shared" si="910"/>
        <v>6.0416292620487022</v>
      </c>
      <c r="H5653" s="193">
        <f t="shared" si="910"/>
        <v>6.2650389535807989</v>
      </c>
      <c r="I5653" s="193">
        <f t="shared" si="910"/>
        <v>6.496709974649284</v>
      </c>
      <c r="J5653" s="193">
        <f t="shared" si="910"/>
        <v>6.7369478158765235</v>
      </c>
      <c r="K5653" s="193">
        <f>MAX(0,(F5653-'2031 forecast'!$C$10))</f>
        <v>8.9186303148321322E-2</v>
      </c>
      <c r="L5653" s="193">
        <f>MAX(0,(G5653-'2031 forecast'!$C$10))</f>
        <v>0.30462926204870211</v>
      </c>
      <c r="M5653" s="193">
        <f>MAX(0,(H5653-'2031 forecast'!$C$10))</f>
        <v>0.52803895358079878</v>
      </c>
      <c r="N5653" s="193">
        <f>MAX(0,(I5653-'2031 forecast'!$C$10))</f>
        <v>0.75970997464928391</v>
      </c>
      <c r="O5653" s="193">
        <f>MAX(0,(J5653-'2031 forecast'!$C$10))</f>
        <v>0.99994781587652337</v>
      </c>
      <c r="P5653" s="175">
        <f t="shared" si="908"/>
        <v>1</v>
      </c>
      <c r="Q5653" s="175" t="str">
        <f t="shared" si="909"/>
        <v/>
      </c>
    </row>
    <row r="5654" spans="1:17" s="1" customFormat="1" x14ac:dyDescent="0.3">
      <c r="A5654" s="189">
        <f t="shared" si="907"/>
        <v>44066.416666652964</v>
      </c>
      <c r="B5654" s="190">
        <f t="shared" si="903"/>
        <v>44066</v>
      </c>
      <c r="C5654" s="1">
        <f t="shared" si="904"/>
        <v>10</v>
      </c>
      <c r="D5654" s="191">
        <v>4.336833519649101</v>
      </c>
      <c r="E5654" s="192">
        <f t="shared" si="905"/>
        <v>1.5059067624102594E-4</v>
      </c>
      <c r="F5654" s="193">
        <f t="shared" si="906"/>
        <v>6.4660564751703928</v>
      </c>
      <c r="G5654" s="193">
        <f t="shared" si="910"/>
        <v>6.70516079949914</v>
      </c>
      <c r="H5654" s="193">
        <f t="shared" si="910"/>
        <v>6.9531068155347624</v>
      </c>
      <c r="I5654" s="193">
        <f t="shared" si="910"/>
        <v>7.2102214747552775</v>
      </c>
      <c r="J5654" s="193">
        <f t="shared" si="910"/>
        <v>7.4768438187762598</v>
      </c>
      <c r="K5654" s="193">
        <f>MAX(0,(F5654-'2031 forecast'!$C$10))</f>
        <v>0.72905647517039274</v>
      </c>
      <c r="L5654" s="193">
        <f>MAX(0,(G5654-'2031 forecast'!$C$10))</f>
        <v>0.96816079949913991</v>
      </c>
      <c r="M5654" s="193">
        <f>MAX(0,(H5654-'2031 forecast'!$C$10))</f>
        <v>1.2161068155347623</v>
      </c>
      <c r="N5654" s="193">
        <f>MAX(0,(I5654-'2031 forecast'!$C$10))</f>
        <v>1.4732214747552774</v>
      </c>
      <c r="O5654" s="193">
        <f>MAX(0,(J5654-'2031 forecast'!$C$10))</f>
        <v>1.7398438187762597</v>
      </c>
      <c r="P5654" s="175">
        <f t="shared" si="908"/>
        <v>2</v>
      </c>
      <c r="Q5654" s="175" t="str">
        <f t="shared" si="909"/>
        <v/>
      </c>
    </row>
    <row r="5655" spans="1:17" s="1" customFormat="1" x14ac:dyDescent="0.3">
      <c r="A5655" s="189">
        <f t="shared" si="907"/>
        <v>44066.458333319628</v>
      </c>
      <c r="B5655" s="190">
        <f t="shared" si="903"/>
        <v>44066</v>
      </c>
      <c r="C5655" s="1">
        <f t="shared" si="904"/>
        <v>11</v>
      </c>
      <c r="D5655" s="191">
        <v>4.5250641411616481</v>
      </c>
      <c r="E5655" s="192">
        <f t="shared" si="905"/>
        <v>1.5712672989732045E-4</v>
      </c>
      <c r="F5655" s="193">
        <f t="shared" si="906"/>
        <v>6.7467012874607741</v>
      </c>
      <c r="G5655" s="193">
        <f t="shared" si="910"/>
        <v>6.9961834036440669</v>
      </c>
      <c r="H5655" s="193">
        <f t="shared" si="910"/>
        <v>7.2548909655145692</v>
      </c>
      <c r="I5655" s="193">
        <f t="shared" si="910"/>
        <v>7.5231651151526409</v>
      </c>
      <c r="J5655" s="193">
        <f t="shared" si="910"/>
        <v>7.8013596095217563</v>
      </c>
      <c r="K5655" s="193">
        <f>MAX(0,(F5655-'2031 forecast'!$C$10))</f>
        <v>1.009701287460774</v>
      </c>
      <c r="L5655" s="193">
        <f>MAX(0,(G5655-'2031 forecast'!$C$10))</f>
        <v>1.2591834036440668</v>
      </c>
      <c r="M5655" s="193">
        <f>MAX(0,(H5655-'2031 forecast'!$C$10))</f>
        <v>1.5178909655145691</v>
      </c>
      <c r="N5655" s="193">
        <f>MAX(0,(I5655-'2031 forecast'!$C$10))</f>
        <v>1.7861651151526408</v>
      </c>
      <c r="O5655" s="193">
        <f>MAX(0,(J5655-'2031 forecast'!$C$10))</f>
        <v>2.0643596095217562</v>
      </c>
      <c r="P5655" s="175">
        <f t="shared" si="908"/>
        <v>3</v>
      </c>
      <c r="Q5655" s="175" t="str">
        <f t="shared" si="909"/>
        <v/>
      </c>
    </row>
    <row r="5656" spans="1:17" s="1" customFormat="1" x14ac:dyDescent="0.3">
      <c r="A5656" s="189">
        <f t="shared" si="907"/>
        <v>44066.499999986292</v>
      </c>
      <c r="B5656" s="190">
        <f t="shared" si="903"/>
        <v>44066</v>
      </c>
      <c r="C5656" s="1">
        <f t="shared" si="904"/>
        <v>12</v>
      </c>
      <c r="D5656" s="191">
        <v>4.9316422836287508</v>
      </c>
      <c r="E5656" s="192">
        <f t="shared" si="905"/>
        <v>1.7124460579491659E-4</v>
      </c>
      <c r="F5656" s="193">
        <f t="shared" si="906"/>
        <v>7.3528940820079969</v>
      </c>
      <c r="G5656" s="193">
        <f t="shared" si="910"/>
        <v>7.6247922285971095</v>
      </c>
      <c r="H5656" s="193">
        <f t="shared" si="910"/>
        <v>7.906744729470951</v>
      </c>
      <c r="I5656" s="193">
        <f t="shared" si="910"/>
        <v>8.1991233784109454</v>
      </c>
      <c r="J5656" s="193">
        <f t="shared" si="910"/>
        <v>8.5023137175320276</v>
      </c>
      <c r="K5656" s="193">
        <f>MAX(0,(F5656-'2031 forecast'!$C$10))</f>
        <v>1.6158940820079968</v>
      </c>
      <c r="L5656" s="193">
        <f>MAX(0,(G5656-'2031 forecast'!$C$10))</f>
        <v>1.8877922285971094</v>
      </c>
      <c r="M5656" s="193">
        <f>MAX(0,(H5656-'2031 forecast'!$C$10))</f>
        <v>2.1697447294709509</v>
      </c>
      <c r="N5656" s="193">
        <f>MAX(0,(I5656-'2031 forecast'!$C$10))</f>
        <v>2.4621233784109453</v>
      </c>
      <c r="O5656" s="193">
        <f>MAX(0,(J5656-'2031 forecast'!$C$10))</f>
        <v>2.7653137175320275</v>
      </c>
      <c r="P5656" s="175">
        <f t="shared" si="908"/>
        <v>4</v>
      </c>
      <c r="Q5656" s="175" t="str">
        <f t="shared" si="909"/>
        <v/>
      </c>
    </row>
    <row r="5657" spans="1:17" s="1" customFormat="1" x14ac:dyDescent="0.3">
      <c r="A5657" s="189">
        <f t="shared" si="907"/>
        <v>44066.541666652956</v>
      </c>
      <c r="B5657" s="190">
        <f t="shared" si="903"/>
        <v>44066</v>
      </c>
      <c r="C5657" s="1">
        <f t="shared" si="904"/>
        <v>13</v>
      </c>
      <c r="D5657" s="191">
        <v>5.0596391062572836</v>
      </c>
      <c r="E5657" s="192">
        <f t="shared" si="905"/>
        <v>1.7568912228119689E-4</v>
      </c>
      <c r="F5657" s="193">
        <f t="shared" si="906"/>
        <v>7.543732554365457</v>
      </c>
      <c r="G5657" s="193">
        <f t="shared" si="910"/>
        <v>7.8226875994156613</v>
      </c>
      <c r="H5657" s="193">
        <f t="shared" si="910"/>
        <v>8.1119579514572209</v>
      </c>
      <c r="I5657" s="193">
        <f t="shared" si="910"/>
        <v>8.4119250538811556</v>
      </c>
      <c r="J5657" s="193">
        <f t="shared" si="910"/>
        <v>8.7229844552389668</v>
      </c>
      <c r="K5657" s="193">
        <f>MAX(0,(F5657-'2031 forecast'!$C$10))</f>
        <v>1.8067325543654569</v>
      </c>
      <c r="L5657" s="193">
        <f>MAX(0,(G5657-'2031 forecast'!$C$10))</f>
        <v>2.0856875994156612</v>
      </c>
      <c r="M5657" s="193">
        <f>MAX(0,(H5657-'2031 forecast'!$C$10))</f>
        <v>2.3749579514572208</v>
      </c>
      <c r="N5657" s="193">
        <f>MAX(0,(I5657-'2031 forecast'!$C$10))</f>
        <v>2.6749250538811555</v>
      </c>
      <c r="O5657" s="193">
        <f>MAX(0,(J5657-'2031 forecast'!$C$10))</f>
        <v>2.9859844552389667</v>
      </c>
      <c r="P5657" s="175">
        <f t="shared" si="908"/>
        <v>5</v>
      </c>
      <c r="Q5657" s="175" t="str">
        <f t="shared" si="909"/>
        <v/>
      </c>
    </row>
    <row r="5658" spans="1:17" s="1" customFormat="1" x14ac:dyDescent="0.3">
      <c r="A5658" s="189">
        <f t="shared" si="907"/>
        <v>44066.583333319621</v>
      </c>
      <c r="B5658" s="190">
        <f t="shared" si="903"/>
        <v>44066</v>
      </c>
      <c r="C5658" s="1">
        <f t="shared" si="904"/>
        <v>14</v>
      </c>
      <c r="D5658" s="191">
        <v>4.9241130587682491</v>
      </c>
      <c r="E5658" s="192">
        <f t="shared" si="905"/>
        <v>1.7098316364866484E-4</v>
      </c>
      <c r="F5658" s="193">
        <f t="shared" si="906"/>
        <v>7.3416682895163827</v>
      </c>
      <c r="G5658" s="193">
        <f t="shared" si="910"/>
        <v>7.6131513244313131</v>
      </c>
      <c r="H5658" s="193">
        <f t="shared" si="910"/>
        <v>7.8946733634717603</v>
      </c>
      <c r="I5658" s="193">
        <f t="shared" si="910"/>
        <v>8.186605632795052</v>
      </c>
      <c r="J5658" s="193">
        <f t="shared" si="910"/>
        <v>8.48933308590221</v>
      </c>
      <c r="K5658" s="193">
        <f>MAX(0,(F5658-'2031 forecast'!$C$10))</f>
        <v>1.6046682895163826</v>
      </c>
      <c r="L5658" s="193">
        <f>MAX(0,(G5658-'2031 forecast'!$C$10))</f>
        <v>1.876151324431313</v>
      </c>
      <c r="M5658" s="193">
        <f>MAX(0,(H5658-'2031 forecast'!$C$10))</f>
        <v>2.1576733634717602</v>
      </c>
      <c r="N5658" s="193">
        <f>MAX(0,(I5658-'2031 forecast'!$C$10))</f>
        <v>2.4496056327950519</v>
      </c>
      <c r="O5658" s="193">
        <f>MAX(0,(J5658-'2031 forecast'!$C$10))</f>
        <v>2.7523330859022099</v>
      </c>
      <c r="P5658" s="175">
        <f t="shared" si="908"/>
        <v>6</v>
      </c>
      <c r="Q5658" s="175" t="str">
        <f t="shared" si="909"/>
        <v/>
      </c>
    </row>
    <row r="5659" spans="1:17" s="1" customFormat="1" x14ac:dyDescent="0.3">
      <c r="A5659" s="189">
        <f t="shared" si="907"/>
        <v>44066.624999986285</v>
      </c>
      <c r="B5659" s="190">
        <f t="shared" si="903"/>
        <v>44066</v>
      </c>
      <c r="C5659" s="1">
        <f t="shared" si="904"/>
        <v>15</v>
      </c>
      <c r="D5659" s="191">
        <v>5.1424605797228038</v>
      </c>
      <c r="E5659" s="192">
        <f t="shared" si="905"/>
        <v>1.7856498588996646E-4</v>
      </c>
      <c r="F5659" s="193">
        <f t="shared" si="906"/>
        <v>7.6672162717732242</v>
      </c>
      <c r="G5659" s="193">
        <f t="shared" si="910"/>
        <v>7.9507375452394289</v>
      </c>
      <c r="H5659" s="193">
        <f t="shared" si="910"/>
        <v>8.2447429774483343</v>
      </c>
      <c r="I5659" s="193">
        <f t="shared" si="910"/>
        <v>8.5496202556559933</v>
      </c>
      <c r="J5659" s="193">
        <f t="shared" si="910"/>
        <v>8.8657714031669848</v>
      </c>
      <c r="K5659" s="193">
        <f>MAX(0,(F5659-'2031 forecast'!$C$10))</f>
        <v>1.9302162717732241</v>
      </c>
      <c r="L5659" s="193">
        <f>MAX(0,(G5659-'2031 forecast'!$C$10))</f>
        <v>2.2137375452394288</v>
      </c>
      <c r="M5659" s="193">
        <f>MAX(0,(H5659-'2031 forecast'!$C$10))</f>
        <v>2.5077429774483342</v>
      </c>
      <c r="N5659" s="193">
        <f>MAX(0,(I5659-'2031 forecast'!$C$10))</f>
        <v>2.8126202556559932</v>
      </c>
      <c r="O5659" s="193">
        <f>MAX(0,(J5659-'2031 forecast'!$C$10))</f>
        <v>3.1287714031669847</v>
      </c>
      <c r="P5659" s="175">
        <f t="shared" si="908"/>
        <v>7</v>
      </c>
      <c r="Q5659" s="175" t="str">
        <f t="shared" si="909"/>
        <v/>
      </c>
    </row>
    <row r="5660" spans="1:17" s="1" customFormat="1" x14ac:dyDescent="0.3">
      <c r="A5660" s="189">
        <f t="shared" si="907"/>
        <v>44066.666666652949</v>
      </c>
      <c r="B5660" s="190">
        <f t="shared" si="903"/>
        <v>44066</v>
      </c>
      <c r="C5660" s="1">
        <f t="shared" si="904"/>
        <v>16</v>
      </c>
      <c r="D5660" s="191">
        <v>5.2553989526303333</v>
      </c>
      <c r="E5660" s="192">
        <f t="shared" si="905"/>
        <v>1.8248661808374319E-4</v>
      </c>
      <c r="F5660" s="193">
        <f t="shared" si="906"/>
        <v>7.8356031591474533</v>
      </c>
      <c r="G5660" s="193">
        <f t="shared" si="910"/>
        <v>8.1253511077263862</v>
      </c>
      <c r="H5660" s="193">
        <f t="shared" si="910"/>
        <v>8.4258134674362211</v>
      </c>
      <c r="I5660" s="193">
        <f t="shared" si="910"/>
        <v>8.7373864398944132</v>
      </c>
      <c r="J5660" s="193">
        <f t="shared" si="910"/>
        <v>9.0604808776142836</v>
      </c>
      <c r="K5660" s="193">
        <f>MAX(0,(F5660-'2031 forecast'!$C$10))</f>
        <v>2.0986031591474532</v>
      </c>
      <c r="L5660" s="193">
        <f>MAX(0,(G5660-'2031 forecast'!$C$10))</f>
        <v>2.3883511077263861</v>
      </c>
      <c r="M5660" s="193">
        <f>MAX(0,(H5660-'2031 forecast'!$C$10))</f>
        <v>2.688813467436221</v>
      </c>
      <c r="N5660" s="193">
        <f>MAX(0,(I5660-'2031 forecast'!$C$10))</f>
        <v>3.0003864398944131</v>
      </c>
      <c r="O5660" s="193">
        <f>MAX(0,(J5660-'2031 forecast'!$C$10))</f>
        <v>3.3234808776142835</v>
      </c>
      <c r="P5660" s="175">
        <f t="shared" si="908"/>
        <v>8</v>
      </c>
      <c r="Q5660" s="175" t="str">
        <f t="shared" si="909"/>
        <v/>
      </c>
    </row>
    <row r="5661" spans="1:17" s="1" customFormat="1" x14ac:dyDescent="0.3">
      <c r="A5661" s="189">
        <f t="shared" si="907"/>
        <v>44066.708333319613</v>
      </c>
      <c r="B5661" s="190">
        <f t="shared" si="903"/>
        <v>44066</v>
      </c>
      <c r="C5661" s="1">
        <f t="shared" si="904"/>
        <v>17</v>
      </c>
      <c r="D5661" s="191">
        <v>5.3081035266538468</v>
      </c>
      <c r="E5661" s="192">
        <f t="shared" si="905"/>
        <v>1.8431671310750568E-4</v>
      </c>
      <c r="F5661" s="193">
        <f t="shared" si="906"/>
        <v>7.9141837065887612</v>
      </c>
      <c r="G5661" s="193">
        <f t="shared" si="910"/>
        <v>8.2068374368869659</v>
      </c>
      <c r="H5661" s="193">
        <f t="shared" si="910"/>
        <v>8.5103130294305664</v>
      </c>
      <c r="I5661" s="193">
        <f t="shared" si="910"/>
        <v>8.8250106592056756</v>
      </c>
      <c r="J5661" s="193">
        <f t="shared" si="910"/>
        <v>9.1513452990230242</v>
      </c>
      <c r="K5661" s="193">
        <f>MAX(0,(F5661-'2031 forecast'!$C$10))</f>
        <v>2.1771837065887611</v>
      </c>
      <c r="L5661" s="193">
        <f>MAX(0,(G5661-'2031 forecast'!$C$10))</f>
        <v>2.4698374368869658</v>
      </c>
      <c r="M5661" s="193">
        <f>MAX(0,(H5661-'2031 forecast'!$C$10))</f>
        <v>2.7733130294305663</v>
      </c>
      <c r="N5661" s="193">
        <f>MAX(0,(I5661-'2031 forecast'!$C$10))</f>
        <v>3.0880106592056755</v>
      </c>
      <c r="O5661" s="193">
        <f>MAX(0,(J5661-'2031 forecast'!$C$10))</f>
        <v>3.4143452990230241</v>
      </c>
      <c r="P5661" s="175">
        <f t="shared" si="908"/>
        <v>9</v>
      </c>
      <c r="Q5661" s="175" t="str">
        <f t="shared" si="909"/>
        <v/>
      </c>
    </row>
    <row r="5662" spans="1:17" s="1" customFormat="1" x14ac:dyDescent="0.3">
      <c r="A5662" s="189">
        <f t="shared" si="907"/>
        <v>44066.749999986278</v>
      </c>
      <c r="B5662" s="190">
        <f t="shared" si="903"/>
        <v>44066</v>
      </c>
      <c r="C5662" s="1">
        <f t="shared" si="904"/>
        <v>18</v>
      </c>
      <c r="D5662" s="191">
        <v>5.1575190294438089</v>
      </c>
      <c r="E5662" s="192">
        <f t="shared" si="905"/>
        <v>1.7908787018247005E-4</v>
      </c>
      <c r="F5662" s="193">
        <f t="shared" si="906"/>
        <v>7.689667856756456</v>
      </c>
      <c r="G5662" s="193">
        <f t="shared" si="910"/>
        <v>7.9740193535710242</v>
      </c>
      <c r="H5662" s="193">
        <f t="shared" si="910"/>
        <v>8.268885709446721</v>
      </c>
      <c r="I5662" s="193">
        <f t="shared" si="910"/>
        <v>8.5746557468877853</v>
      </c>
      <c r="J5662" s="193">
        <f t="shared" si="910"/>
        <v>8.891732666426627</v>
      </c>
      <c r="K5662" s="193">
        <f>MAX(0,(F5662-'2031 forecast'!$C$10))</f>
        <v>1.9526678567564559</v>
      </c>
      <c r="L5662" s="193">
        <f>MAX(0,(G5662-'2031 forecast'!$C$10))</f>
        <v>2.2370193535710241</v>
      </c>
      <c r="M5662" s="193">
        <f>MAX(0,(H5662-'2031 forecast'!$C$10))</f>
        <v>2.5318857094467209</v>
      </c>
      <c r="N5662" s="193">
        <f>MAX(0,(I5662-'2031 forecast'!$C$10))</f>
        <v>2.8376557468877852</v>
      </c>
      <c r="O5662" s="193">
        <f>MAX(0,(J5662-'2031 forecast'!$C$10))</f>
        <v>3.1547326664266269</v>
      </c>
      <c r="P5662" s="175">
        <f t="shared" si="908"/>
        <v>10</v>
      </c>
      <c r="Q5662" s="175" t="str">
        <f t="shared" si="909"/>
        <v/>
      </c>
    </row>
    <row r="5663" spans="1:17" s="1" customFormat="1" x14ac:dyDescent="0.3">
      <c r="A5663" s="189">
        <f t="shared" si="907"/>
        <v>44066.791666652942</v>
      </c>
      <c r="B5663" s="190">
        <f t="shared" si="903"/>
        <v>44066</v>
      </c>
      <c r="C5663" s="1">
        <f t="shared" si="904"/>
        <v>19</v>
      </c>
      <c r="D5663" s="191">
        <v>4.7283532123952003</v>
      </c>
      <c r="E5663" s="192">
        <f t="shared" si="905"/>
        <v>1.6418566784611856E-4</v>
      </c>
      <c r="F5663" s="193">
        <f t="shared" si="906"/>
        <v>7.0497976847343873</v>
      </c>
      <c r="G5663" s="193">
        <f t="shared" si="910"/>
        <v>7.31048781612059</v>
      </c>
      <c r="H5663" s="193">
        <f t="shared" si="910"/>
        <v>7.5808178474927619</v>
      </c>
      <c r="I5663" s="193">
        <f t="shared" si="910"/>
        <v>7.8611442467817954</v>
      </c>
      <c r="J5663" s="193">
        <f t="shared" si="910"/>
        <v>8.1518366635268951</v>
      </c>
      <c r="K5663" s="193">
        <f>MAX(0,(F5663-'2031 forecast'!$C$10))</f>
        <v>1.3127976847343872</v>
      </c>
      <c r="L5663" s="193">
        <f>MAX(0,(G5663-'2031 forecast'!$C$10))</f>
        <v>1.5734878161205899</v>
      </c>
      <c r="M5663" s="193">
        <f>MAX(0,(H5663-'2031 forecast'!$C$10))</f>
        <v>1.8438178474927618</v>
      </c>
      <c r="N5663" s="193">
        <f>MAX(0,(I5663-'2031 forecast'!$C$10))</f>
        <v>2.1241442467817953</v>
      </c>
      <c r="O5663" s="193">
        <f>MAX(0,(J5663-'2031 forecast'!$C$10))</f>
        <v>2.414836663526895</v>
      </c>
      <c r="P5663" s="175">
        <f t="shared" si="908"/>
        <v>11</v>
      </c>
      <c r="Q5663" s="175" t="str">
        <f t="shared" si="909"/>
        <v/>
      </c>
    </row>
    <row r="5664" spans="1:17" s="1" customFormat="1" x14ac:dyDescent="0.3">
      <c r="A5664" s="189">
        <f t="shared" si="907"/>
        <v>44066.833333319606</v>
      </c>
      <c r="B5664" s="190">
        <f t="shared" si="903"/>
        <v>44066</v>
      </c>
      <c r="C5664" s="1">
        <f t="shared" si="904"/>
        <v>20</v>
      </c>
      <c r="D5664" s="191">
        <v>4.276599720765085</v>
      </c>
      <c r="E5664" s="192">
        <f t="shared" si="905"/>
        <v>1.4849913907101167E-4</v>
      </c>
      <c r="F5664" s="193">
        <f t="shared" si="906"/>
        <v>6.3762501352374699</v>
      </c>
      <c r="G5664" s="193">
        <f t="shared" si="910"/>
        <v>6.6120335661727623</v>
      </c>
      <c r="H5664" s="193">
        <f t="shared" si="910"/>
        <v>6.8565358875412228</v>
      </c>
      <c r="I5664" s="193">
        <f t="shared" si="910"/>
        <v>7.1100795098281191</v>
      </c>
      <c r="J5664" s="193">
        <f t="shared" si="910"/>
        <v>7.372998765737699</v>
      </c>
      <c r="K5664" s="193">
        <f>MAX(0,(F5664-'2031 forecast'!$C$10))</f>
        <v>0.63925013523746976</v>
      </c>
      <c r="L5664" s="193">
        <f>MAX(0,(G5664-'2031 forecast'!$C$10))</f>
        <v>0.87503356617276218</v>
      </c>
      <c r="M5664" s="193">
        <f>MAX(0,(H5664-'2031 forecast'!$C$10))</f>
        <v>1.1195358875412227</v>
      </c>
      <c r="N5664" s="193">
        <f>MAX(0,(I5664-'2031 forecast'!$C$10))</f>
        <v>1.373079509828119</v>
      </c>
      <c r="O5664" s="193">
        <f>MAX(0,(J5664-'2031 forecast'!$C$10))</f>
        <v>1.6359987657376989</v>
      </c>
      <c r="P5664" s="175">
        <f t="shared" si="908"/>
        <v>12</v>
      </c>
      <c r="Q5664" s="175" t="str">
        <f t="shared" si="909"/>
        <v/>
      </c>
    </row>
    <row r="5665" spans="1:17" s="1" customFormat="1" x14ac:dyDescent="0.3">
      <c r="A5665" s="189">
        <f t="shared" si="907"/>
        <v>44066.87499998627</v>
      </c>
      <c r="B5665" s="190">
        <f t="shared" si="903"/>
        <v>44066</v>
      </c>
      <c r="C5665" s="1">
        <f t="shared" si="904"/>
        <v>21</v>
      </c>
      <c r="D5665" s="191">
        <v>4.1937782472995639</v>
      </c>
      <c r="E5665" s="192">
        <f t="shared" si="905"/>
        <v>1.4562327546224207E-4</v>
      </c>
      <c r="F5665" s="193">
        <f t="shared" si="906"/>
        <v>6.2527664178297018</v>
      </c>
      <c r="G5665" s="193">
        <f t="shared" ref="G5665:J5684" si="911">$E5665*G$2</f>
        <v>6.4839836203489938</v>
      </c>
      <c r="H5665" s="193">
        <f t="shared" si="911"/>
        <v>6.7237508615501076</v>
      </c>
      <c r="I5665" s="193">
        <f t="shared" si="911"/>
        <v>6.9723843080532788</v>
      </c>
      <c r="J5665" s="193">
        <f t="shared" si="911"/>
        <v>7.2302118178096801</v>
      </c>
      <c r="K5665" s="193">
        <f>MAX(0,(F5665-'2031 forecast'!$C$10))</f>
        <v>0.51576641782970167</v>
      </c>
      <c r="L5665" s="193">
        <f>MAX(0,(G5665-'2031 forecast'!$C$10))</f>
        <v>0.74698362034899368</v>
      </c>
      <c r="M5665" s="193">
        <f>MAX(0,(H5665-'2031 forecast'!$C$10))</f>
        <v>0.98675086155010749</v>
      </c>
      <c r="N5665" s="193">
        <f>MAX(0,(I5665-'2031 forecast'!$C$10))</f>
        <v>1.2353843080532787</v>
      </c>
      <c r="O5665" s="193">
        <f>MAX(0,(J5665-'2031 forecast'!$C$10))</f>
        <v>1.49321181780968</v>
      </c>
      <c r="P5665" s="175">
        <f t="shared" si="908"/>
        <v>13</v>
      </c>
      <c r="Q5665" s="175">
        <f t="shared" si="909"/>
        <v>13</v>
      </c>
    </row>
    <row r="5666" spans="1:17" s="1" customFormat="1" x14ac:dyDescent="0.3">
      <c r="A5666" s="189">
        <f t="shared" si="907"/>
        <v>44066.916666652935</v>
      </c>
      <c r="B5666" s="190">
        <f t="shared" si="903"/>
        <v>44066</v>
      </c>
      <c r="C5666" s="1">
        <f t="shared" si="904"/>
        <v>22</v>
      </c>
      <c r="D5666" s="191">
        <v>3.8097877794139663</v>
      </c>
      <c r="E5666" s="192">
        <f t="shared" si="905"/>
        <v>1.3228972600340123E-4</v>
      </c>
      <c r="F5666" s="193">
        <f t="shared" si="906"/>
        <v>5.6802510007573233</v>
      </c>
      <c r="G5666" s="193">
        <f t="shared" si="911"/>
        <v>5.8902975078933402</v>
      </c>
      <c r="H5666" s="193">
        <f t="shared" si="911"/>
        <v>6.1081111955913006</v>
      </c>
      <c r="I5666" s="193">
        <f t="shared" si="911"/>
        <v>6.3339792816426552</v>
      </c>
      <c r="J5666" s="193">
        <f t="shared" si="911"/>
        <v>6.5681996046888651</v>
      </c>
      <c r="K5666" s="193">
        <f>MAX(0,(F5666-'2031 forecast'!$C$10))</f>
        <v>0</v>
      </c>
      <c r="L5666" s="193">
        <f>MAX(0,(G5666-'2031 forecast'!$C$10))</f>
        <v>0.15329750789334007</v>
      </c>
      <c r="M5666" s="193">
        <f>MAX(0,(H5666-'2031 forecast'!$C$10))</f>
        <v>0.37111119559130046</v>
      </c>
      <c r="N5666" s="193">
        <f>MAX(0,(I5666-'2031 forecast'!$C$10))</f>
        <v>0.59697928164265512</v>
      </c>
      <c r="O5666" s="193">
        <f>MAX(0,(J5666-'2031 forecast'!$C$10))</f>
        <v>0.831199604688865</v>
      </c>
      <c r="P5666" s="175" t="str">
        <f t="shared" si="908"/>
        <v/>
      </c>
      <c r="Q5666" s="175" t="str">
        <f t="shared" si="909"/>
        <v/>
      </c>
    </row>
    <row r="5667" spans="1:17" s="1" customFormat="1" x14ac:dyDescent="0.3">
      <c r="A5667" s="189">
        <f t="shared" si="907"/>
        <v>44066.958333319599</v>
      </c>
      <c r="B5667" s="190">
        <f t="shared" si="903"/>
        <v>44066</v>
      </c>
      <c r="C5667" s="1">
        <f t="shared" si="904"/>
        <v>23</v>
      </c>
      <c r="D5667" s="191">
        <v>3.531206459575396</v>
      </c>
      <c r="E5667" s="192">
        <f t="shared" si="905"/>
        <v>1.2261636659208533E-4</v>
      </c>
      <c r="F5667" s="193">
        <f t="shared" si="906"/>
        <v>5.2648966785675588</v>
      </c>
      <c r="G5667" s="193">
        <f t="shared" si="911"/>
        <v>5.4595840537588476</v>
      </c>
      <c r="H5667" s="193">
        <f t="shared" si="911"/>
        <v>5.6614706536211861</v>
      </c>
      <c r="I5667" s="193">
        <f t="shared" si="911"/>
        <v>5.8708226938545565</v>
      </c>
      <c r="J5667" s="193">
        <f t="shared" si="911"/>
        <v>6.0879162343855295</v>
      </c>
      <c r="K5667" s="193">
        <f>MAX(0,(F5667-'2031 forecast'!$C$10))</f>
        <v>0</v>
      </c>
      <c r="L5667" s="193">
        <f>MAX(0,(G5667-'2031 forecast'!$C$10))</f>
        <v>0</v>
      </c>
      <c r="M5667" s="193">
        <f>MAX(0,(H5667-'2031 forecast'!$C$10))</f>
        <v>0</v>
      </c>
      <c r="N5667" s="193">
        <f>MAX(0,(I5667-'2031 forecast'!$C$10))</f>
        <v>0.13382269385455636</v>
      </c>
      <c r="O5667" s="193">
        <f>MAX(0,(J5667-'2031 forecast'!$C$10))</f>
        <v>0.35091623438552944</v>
      </c>
      <c r="P5667" s="175" t="str">
        <f t="shared" si="908"/>
        <v/>
      </c>
      <c r="Q5667" s="175" t="str">
        <f t="shared" si="909"/>
        <v/>
      </c>
    </row>
    <row r="5668" spans="1:17" s="1" customFormat="1" x14ac:dyDescent="0.3">
      <c r="A5668" s="189">
        <f t="shared" si="907"/>
        <v>44066.999999986263</v>
      </c>
      <c r="B5668" s="190">
        <f t="shared" si="903"/>
        <v>44066</v>
      </c>
      <c r="C5668" s="1">
        <f t="shared" si="904"/>
        <v>0</v>
      </c>
      <c r="D5668" s="191">
        <v>3.1246283171082929</v>
      </c>
      <c r="E5668" s="192">
        <f t="shared" si="905"/>
        <v>1.0849849069448915E-4</v>
      </c>
      <c r="F5668" s="193">
        <f t="shared" si="906"/>
        <v>4.6587038840203343</v>
      </c>
      <c r="G5668" s="193">
        <f t="shared" si="911"/>
        <v>4.8309752288058032</v>
      </c>
      <c r="H5668" s="193">
        <f t="shared" si="911"/>
        <v>5.0096168896648017</v>
      </c>
      <c r="I5668" s="193">
        <f t="shared" si="911"/>
        <v>5.1948644305962492</v>
      </c>
      <c r="J5668" s="193">
        <f t="shared" si="911"/>
        <v>5.3869621263752556</v>
      </c>
      <c r="K5668" s="193">
        <f>MAX(0,(F5668-'2031 forecast'!$C$10))</f>
        <v>0</v>
      </c>
      <c r="L5668" s="193">
        <f>MAX(0,(G5668-'2031 forecast'!$C$10))</f>
        <v>0</v>
      </c>
      <c r="M5668" s="193">
        <f>MAX(0,(H5668-'2031 forecast'!$C$10))</f>
        <v>0</v>
      </c>
      <c r="N5668" s="193">
        <f>MAX(0,(I5668-'2031 forecast'!$C$10))</f>
        <v>0</v>
      </c>
      <c r="O5668" s="193">
        <f>MAX(0,(J5668-'2031 forecast'!$C$10))</f>
        <v>0</v>
      </c>
      <c r="P5668" s="175" t="str">
        <f t="shared" si="908"/>
        <v/>
      </c>
      <c r="Q5668" s="175" t="str">
        <f t="shared" si="909"/>
        <v/>
      </c>
    </row>
    <row r="5669" spans="1:17" s="1" customFormat="1" x14ac:dyDescent="0.3">
      <c r="A5669" s="189">
        <f t="shared" si="907"/>
        <v>44067.041666652927</v>
      </c>
      <c r="B5669" s="190">
        <f t="shared" si="903"/>
        <v>44067</v>
      </c>
      <c r="C5669" s="1">
        <f t="shared" si="904"/>
        <v>1</v>
      </c>
      <c r="D5669" s="191">
        <v>3.1547452165503</v>
      </c>
      <c r="E5669" s="192">
        <f t="shared" si="905"/>
        <v>1.0954425927949626E-4</v>
      </c>
      <c r="F5669" s="193">
        <f t="shared" si="906"/>
        <v>4.7036070539867953</v>
      </c>
      <c r="G5669" s="193">
        <f t="shared" si="911"/>
        <v>4.8775388454689903</v>
      </c>
      <c r="H5669" s="193">
        <f t="shared" si="911"/>
        <v>5.0579023536615706</v>
      </c>
      <c r="I5669" s="193">
        <f t="shared" si="911"/>
        <v>5.2449354130598262</v>
      </c>
      <c r="J5669" s="193">
        <f t="shared" si="911"/>
        <v>5.4388846528945338</v>
      </c>
      <c r="K5669" s="193">
        <f>MAX(0,(F5669-'2031 forecast'!$C$10))</f>
        <v>0</v>
      </c>
      <c r="L5669" s="193">
        <f>MAX(0,(G5669-'2031 forecast'!$C$10))</f>
        <v>0</v>
      </c>
      <c r="M5669" s="193">
        <f>MAX(0,(H5669-'2031 forecast'!$C$10))</f>
        <v>0</v>
      </c>
      <c r="N5669" s="193">
        <f>MAX(0,(I5669-'2031 forecast'!$C$10))</f>
        <v>0</v>
      </c>
      <c r="O5669" s="193">
        <f>MAX(0,(J5669-'2031 forecast'!$C$10))</f>
        <v>0</v>
      </c>
      <c r="P5669" s="175" t="str">
        <f t="shared" si="908"/>
        <v/>
      </c>
      <c r="Q5669" s="175" t="str">
        <f t="shared" si="909"/>
        <v/>
      </c>
    </row>
    <row r="5670" spans="1:17" s="1" customFormat="1" x14ac:dyDescent="0.3">
      <c r="A5670" s="189">
        <f t="shared" si="907"/>
        <v>44067.083333319591</v>
      </c>
      <c r="B5670" s="190">
        <f t="shared" si="903"/>
        <v>44067</v>
      </c>
      <c r="C5670" s="1">
        <f t="shared" si="904"/>
        <v>2</v>
      </c>
      <c r="D5670" s="191">
        <v>2.9514561453167483</v>
      </c>
      <c r="E5670" s="192">
        <f t="shared" si="905"/>
        <v>1.0248532133069817E-4</v>
      </c>
      <c r="F5670" s="193">
        <f t="shared" si="906"/>
        <v>4.4005106567131822</v>
      </c>
      <c r="G5670" s="193">
        <f t="shared" si="911"/>
        <v>4.5632344329924681</v>
      </c>
      <c r="H5670" s="193">
        <f t="shared" si="911"/>
        <v>4.731975471683378</v>
      </c>
      <c r="I5670" s="193">
        <f t="shared" si="911"/>
        <v>4.9069562814306726</v>
      </c>
      <c r="J5670" s="193">
        <f t="shared" si="911"/>
        <v>5.0884075988893969</v>
      </c>
      <c r="K5670" s="193">
        <f>MAX(0,(F5670-'2031 forecast'!$C$10))</f>
        <v>0</v>
      </c>
      <c r="L5670" s="193">
        <f>MAX(0,(G5670-'2031 forecast'!$C$10))</f>
        <v>0</v>
      </c>
      <c r="M5670" s="193">
        <f>MAX(0,(H5670-'2031 forecast'!$C$10))</f>
        <v>0</v>
      </c>
      <c r="N5670" s="193">
        <f>MAX(0,(I5670-'2031 forecast'!$C$10))</f>
        <v>0</v>
      </c>
      <c r="O5670" s="193">
        <f>MAX(0,(J5670-'2031 forecast'!$C$10))</f>
        <v>0</v>
      </c>
      <c r="P5670" s="175" t="str">
        <f t="shared" si="908"/>
        <v/>
      </c>
      <c r="Q5670" s="175" t="str">
        <f t="shared" si="909"/>
        <v/>
      </c>
    </row>
    <row r="5671" spans="1:17" s="1" customFormat="1" x14ac:dyDescent="0.3">
      <c r="A5671" s="189">
        <f t="shared" si="907"/>
        <v>44067.124999986256</v>
      </c>
      <c r="B5671" s="190">
        <f t="shared" si="903"/>
        <v>44067</v>
      </c>
      <c r="C5671" s="1">
        <f t="shared" si="904"/>
        <v>3</v>
      </c>
      <c r="D5671" s="191">
        <v>2.8686346718512277</v>
      </c>
      <c r="E5671" s="192">
        <f t="shared" si="905"/>
        <v>9.9609457721928598E-5</v>
      </c>
      <c r="F5671" s="193">
        <f t="shared" si="906"/>
        <v>4.2770269393054159</v>
      </c>
      <c r="G5671" s="193">
        <f t="shared" si="911"/>
        <v>4.4351844871687014</v>
      </c>
      <c r="H5671" s="193">
        <f t="shared" si="911"/>
        <v>4.5991904456922637</v>
      </c>
      <c r="I5671" s="193">
        <f t="shared" si="911"/>
        <v>4.7692610796558332</v>
      </c>
      <c r="J5671" s="193">
        <f t="shared" si="911"/>
        <v>4.9456206509613789</v>
      </c>
      <c r="K5671" s="193">
        <f>MAX(0,(F5671-'2031 forecast'!$C$10))</f>
        <v>0</v>
      </c>
      <c r="L5671" s="193">
        <f>MAX(0,(G5671-'2031 forecast'!$C$10))</f>
        <v>0</v>
      </c>
      <c r="M5671" s="193">
        <f>MAX(0,(H5671-'2031 forecast'!$C$10))</f>
        <v>0</v>
      </c>
      <c r="N5671" s="193">
        <f>MAX(0,(I5671-'2031 forecast'!$C$10))</f>
        <v>0</v>
      </c>
      <c r="O5671" s="193">
        <f>MAX(0,(J5671-'2031 forecast'!$C$10))</f>
        <v>0</v>
      </c>
      <c r="P5671" s="175" t="str">
        <f t="shared" si="908"/>
        <v/>
      </c>
      <c r="Q5671" s="175" t="str">
        <f t="shared" si="909"/>
        <v/>
      </c>
    </row>
    <row r="5672" spans="1:17" s="1" customFormat="1" x14ac:dyDescent="0.3">
      <c r="A5672" s="189">
        <f t="shared" si="907"/>
        <v>44067.16666665292</v>
      </c>
      <c r="B5672" s="190">
        <f t="shared" si="903"/>
        <v>44067</v>
      </c>
      <c r="C5672" s="1">
        <f t="shared" si="904"/>
        <v>4</v>
      </c>
      <c r="D5672" s="191">
        <v>2.8008716481067104</v>
      </c>
      <c r="E5672" s="192">
        <f t="shared" si="905"/>
        <v>9.7256478405662557E-5</v>
      </c>
      <c r="F5672" s="193">
        <f t="shared" si="906"/>
        <v>4.1759948068808779</v>
      </c>
      <c r="G5672" s="193">
        <f t="shared" si="911"/>
        <v>4.3304163496765264</v>
      </c>
      <c r="H5672" s="193">
        <f t="shared" si="911"/>
        <v>4.4905481516995325</v>
      </c>
      <c r="I5672" s="193">
        <f t="shared" si="911"/>
        <v>4.6566013691127814</v>
      </c>
      <c r="J5672" s="193">
        <f t="shared" si="911"/>
        <v>4.8287949662929996</v>
      </c>
      <c r="K5672" s="193">
        <f>MAX(0,(F5672-'2031 forecast'!$C$10))</f>
        <v>0</v>
      </c>
      <c r="L5672" s="193">
        <f>MAX(0,(G5672-'2031 forecast'!$C$10))</f>
        <v>0</v>
      </c>
      <c r="M5672" s="193">
        <f>MAX(0,(H5672-'2031 forecast'!$C$10))</f>
        <v>0</v>
      </c>
      <c r="N5672" s="193">
        <f>MAX(0,(I5672-'2031 forecast'!$C$10))</f>
        <v>0</v>
      </c>
      <c r="O5672" s="193">
        <f>MAX(0,(J5672-'2031 forecast'!$C$10))</f>
        <v>0</v>
      </c>
      <c r="P5672" s="175" t="str">
        <f t="shared" si="908"/>
        <v/>
      </c>
      <c r="Q5672" s="175" t="str">
        <f t="shared" si="909"/>
        <v/>
      </c>
    </row>
    <row r="5673" spans="1:17" s="1" customFormat="1" x14ac:dyDescent="0.3">
      <c r="A5673" s="189">
        <f t="shared" si="907"/>
        <v>44067.208333319584</v>
      </c>
      <c r="B5673" s="190">
        <f t="shared" si="903"/>
        <v>44067</v>
      </c>
      <c r="C5673" s="1">
        <f t="shared" si="904"/>
        <v>5</v>
      </c>
      <c r="D5673" s="191">
        <v>2.861105446990726</v>
      </c>
      <c r="E5673" s="192">
        <f t="shared" si="905"/>
        <v>9.9348015575676814E-5</v>
      </c>
      <c r="F5673" s="193">
        <f t="shared" si="906"/>
        <v>4.2658011468138</v>
      </c>
      <c r="G5673" s="193">
        <f t="shared" si="911"/>
        <v>4.4235435830029042</v>
      </c>
      <c r="H5673" s="193">
        <f t="shared" si="911"/>
        <v>4.5871190796930712</v>
      </c>
      <c r="I5673" s="193">
        <f t="shared" si="911"/>
        <v>4.756743334039939</v>
      </c>
      <c r="J5673" s="193">
        <f t="shared" si="911"/>
        <v>4.9326400193315587</v>
      </c>
      <c r="K5673" s="193">
        <f>MAX(0,(F5673-'2031 forecast'!$C$10))</f>
        <v>0</v>
      </c>
      <c r="L5673" s="193">
        <f>MAX(0,(G5673-'2031 forecast'!$C$10))</f>
        <v>0</v>
      </c>
      <c r="M5673" s="193">
        <f>MAX(0,(H5673-'2031 forecast'!$C$10))</f>
        <v>0</v>
      </c>
      <c r="N5673" s="193">
        <f>MAX(0,(I5673-'2031 forecast'!$C$10))</f>
        <v>0</v>
      </c>
      <c r="O5673" s="193">
        <f>MAX(0,(J5673-'2031 forecast'!$C$10))</f>
        <v>0</v>
      </c>
      <c r="P5673" s="175" t="str">
        <f t="shared" si="908"/>
        <v/>
      </c>
      <c r="Q5673" s="175" t="str">
        <f t="shared" si="909"/>
        <v/>
      </c>
    </row>
    <row r="5674" spans="1:17" s="1" customFormat="1" x14ac:dyDescent="0.3">
      <c r="A5674" s="189">
        <f t="shared" si="907"/>
        <v>44067.249999986248</v>
      </c>
      <c r="B5674" s="190">
        <f t="shared" si="903"/>
        <v>44067</v>
      </c>
      <c r="C5674" s="1">
        <f t="shared" si="904"/>
        <v>6</v>
      </c>
      <c r="D5674" s="191">
        <v>3.1321575419687941</v>
      </c>
      <c r="E5674" s="192">
        <f t="shared" si="905"/>
        <v>1.0875993284074093E-4</v>
      </c>
      <c r="F5674" s="193">
        <f t="shared" si="906"/>
        <v>4.6699296765119493</v>
      </c>
      <c r="G5674" s="193">
        <f t="shared" si="911"/>
        <v>4.8426161329715995</v>
      </c>
      <c r="H5674" s="193">
        <f t="shared" si="911"/>
        <v>5.0216882556639932</v>
      </c>
      <c r="I5674" s="193">
        <f t="shared" si="911"/>
        <v>5.2073821762121435</v>
      </c>
      <c r="J5674" s="193">
        <f t="shared" si="911"/>
        <v>5.3999427580050749</v>
      </c>
      <c r="K5674" s="193">
        <f>MAX(0,(F5674-'2031 forecast'!$C$10))</f>
        <v>0</v>
      </c>
      <c r="L5674" s="193">
        <f>MAX(0,(G5674-'2031 forecast'!$C$10))</f>
        <v>0</v>
      </c>
      <c r="M5674" s="193">
        <f>MAX(0,(H5674-'2031 forecast'!$C$10))</f>
        <v>0</v>
      </c>
      <c r="N5674" s="193">
        <f>MAX(0,(I5674-'2031 forecast'!$C$10))</f>
        <v>0</v>
      </c>
      <c r="O5674" s="193">
        <f>MAX(0,(J5674-'2031 forecast'!$C$10))</f>
        <v>0</v>
      </c>
      <c r="P5674" s="175" t="str">
        <f t="shared" si="908"/>
        <v/>
      </c>
      <c r="Q5674" s="175" t="str">
        <f t="shared" si="909"/>
        <v/>
      </c>
    </row>
    <row r="5675" spans="1:17" s="1" customFormat="1" x14ac:dyDescent="0.3">
      <c r="A5675" s="189">
        <f t="shared" si="907"/>
        <v>44067.291666652913</v>
      </c>
      <c r="B5675" s="190">
        <f t="shared" si="903"/>
        <v>44067</v>
      </c>
      <c r="C5675" s="1">
        <f t="shared" si="904"/>
        <v>7</v>
      </c>
      <c r="D5675" s="191">
        <v>3.5462649092963998</v>
      </c>
      <c r="E5675" s="192">
        <f t="shared" si="905"/>
        <v>1.231392508845889E-4</v>
      </c>
      <c r="F5675" s="193">
        <f t="shared" si="906"/>
        <v>5.2873482635507898</v>
      </c>
      <c r="G5675" s="193">
        <f t="shared" si="911"/>
        <v>5.482865862090442</v>
      </c>
      <c r="H5675" s="193">
        <f t="shared" si="911"/>
        <v>5.685613385619571</v>
      </c>
      <c r="I5675" s="193">
        <f t="shared" si="911"/>
        <v>5.8958581850863458</v>
      </c>
      <c r="J5675" s="193">
        <f t="shared" si="911"/>
        <v>6.11387749764517</v>
      </c>
      <c r="K5675" s="193">
        <f>MAX(0,(F5675-'2031 forecast'!$C$10))</f>
        <v>0</v>
      </c>
      <c r="L5675" s="193">
        <f>MAX(0,(G5675-'2031 forecast'!$C$10))</f>
        <v>0</v>
      </c>
      <c r="M5675" s="193">
        <f>MAX(0,(H5675-'2031 forecast'!$C$10))</f>
        <v>0</v>
      </c>
      <c r="N5675" s="193">
        <f>MAX(0,(I5675-'2031 forecast'!$C$10))</f>
        <v>0.15885818508634575</v>
      </c>
      <c r="O5675" s="193">
        <f>MAX(0,(J5675-'2031 forecast'!$C$10))</f>
        <v>0.37687749764516987</v>
      </c>
      <c r="P5675" s="175" t="str">
        <f t="shared" si="908"/>
        <v/>
      </c>
      <c r="Q5675" s="175" t="str">
        <f t="shared" si="909"/>
        <v/>
      </c>
    </row>
    <row r="5676" spans="1:17" s="1" customFormat="1" x14ac:dyDescent="0.3">
      <c r="A5676" s="189">
        <f t="shared" si="907"/>
        <v>44067.333333319577</v>
      </c>
      <c r="B5676" s="190">
        <f t="shared" si="903"/>
        <v>44067</v>
      </c>
      <c r="C5676" s="1">
        <f t="shared" si="904"/>
        <v>8</v>
      </c>
      <c r="D5676" s="191">
        <v>3.9904891760660122</v>
      </c>
      <c r="E5676" s="192">
        <f t="shared" si="905"/>
        <v>1.3856433751344396E-4</v>
      </c>
      <c r="F5676" s="193">
        <f t="shared" si="906"/>
        <v>5.9496700205560886</v>
      </c>
      <c r="G5676" s="193">
        <f t="shared" si="911"/>
        <v>6.1696792078724707</v>
      </c>
      <c r="H5676" s="193">
        <f t="shared" si="911"/>
        <v>6.397823979571915</v>
      </c>
      <c r="I5676" s="193">
        <f t="shared" si="911"/>
        <v>6.6344051764241243</v>
      </c>
      <c r="J5676" s="193">
        <f t="shared" si="911"/>
        <v>6.8797347638045423</v>
      </c>
      <c r="K5676" s="193">
        <f>MAX(0,(F5676-'2031 forecast'!$C$10))</f>
        <v>0.21267002055608852</v>
      </c>
      <c r="L5676" s="193">
        <f>MAX(0,(G5676-'2031 forecast'!$C$10))</f>
        <v>0.43267920787247061</v>
      </c>
      <c r="M5676" s="193">
        <f>MAX(0,(H5676-'2031 forecast'!$C$10))</f>
        <v>0.66082397957191485</v>
      </c>
      <c r="N5676" s="193">
        <f>MAX(0,(I5676-'2031 forecast'!$C$10))</f>
        <v>0.89740517642412421</v>
      </c>
      <c r="O5676" s="193">
        <f>MAX(0,(J5676-'2031 forecast'!$C$10))</f>
        <v>1.1427347638045422</v>
      </c>
      <c r="P5676" s="175">
        <f t="shared" si="908"/>
        <v>1</v>
      </c>
      <c r="Q5676" s="175" t="str">
        <f t="shared" si="909"/>
        <v/>
      </c>
    </row>
    <row r="5677" spans="1:17" s="1" customFormat="1" x14ac:dyDescent="0.3">
      <c r="A5677" s="189">
        <f t="shared" si="907"/>
        <v>44067.374999986241</v>
      </c>
      <c r="B5677" s="190">
        <f t="shared" si="903"/>
        <v>44067</v>
      </c>
      <c r="C5677" s="1">
        <f t="shared" si="904"/>
        <v>9</v>
      </c>
      <c r="D5677" s="191">
        <v>4.4422426676961271</v>
      </c>
      <c r="E5677" s="192">
        <f t="shared" si="905"/>
        <v>1.5425086628855086E-4</v>
      </c>
      <c r="F5677" s="193">
        <f t="shared" si="906"/>
        <v>6.623217570053006</v>
      </c>
      <c r="G5677" s="193">
        <f t="shared" si="911"/>
        <v>6.8681334578202984</v>
      </c>
      <c r="H5677" s="193">
        <f t="shared" si="911"/>
        <v>7.1221059395234541</v>
      </c>
      <c r="I5677" s="193">
        <f t="shared" si="911"/>
        <v>7.3854699133778006</v>
      </c>
      <c r="J5677" s="193">
        <f t="shared" si="911"/>
        <v>7.6585726615937375</v>
      </c>
      <c r="K5677" s="193">
        <f>MAX(0,(F5677-'2031 forecast'!$C$10))</f>
        <v>0.88621757005300594</v>
      </c>
      <c r="L5677" s="193">
        <f>MAX(0,(G5677-'2031 forecast'!$C$10))</f>
        <v>1.1311334578202983</v>
      </c>
      <c r="M5677" s="193">
        <f>MAX(0,(H5677-'2031 forecast'!$C$10))</f>
        <v>1.385105939523454</v>
      </c>
      <c r="N5677" s="193">
        <f>MAX(0,(I5677-'2031 forecast'!$C$10))</f>
        <v>1.6484699133778005</v>
      </c>
      <c r="O5677" s="193">
        <f>MAX(0,(J5677-'2031 forecast'!$C$10))</f>
        <v>1.9215726615937374</v>
      </c>
      <c r="P5677" s="175">
        <f t="shared" si="908"/>
        <v>2</v>
      </c>
      <c r="Q5677" s="175" t="str">
        <f t="shared" si="909"/>
        <v/>
      </c>
    </row>
    <row r="5678" spans="1:17" s="1" customFormat="1" x14ac:dyDescent="0.3">
      <c r="A5678" s="189">
        <f t="shared" si="907"/>
        <v>44067.416666652905</v>
      </c>
      <c r="B5678" s="190">
        <f t="shared" si="903"/>
        <v>44067</v>
      </c>
      <c r="C5678" s="1">
        <f t="shared" si="904"/>
        <v>10</v>
      </c>
      <c r="D5678" s="191">
        <v>4.7885870112792146</v>
      </c>
      <c r="E5678" s="192">
        <f t="shared" si="905"/>
        <v>1.6627720501613275E-4</v>
      </c>
      <c r="F5678" s="193">
        <f t="shared" si="906"/>
        <v>7.1396040246673067</v>
      </c>
      <c r="G5678" s="193">
        <f t="shared" si="911"/>
        <v>7.4036150494469641</v>
      </c>
      <c r="H5678" s="193">
        <f t="shared" si="911"/>
        <v>7.6773887754862979</v>
      </c>
      <c r="I5678" s="193">
        <f t="shared" si="911"/>
        <v>7.9612862117089493</v>
      </c>
      <c r="J5678" s="193">
        <f t="shared" si="911"/>
        <v>8.2556817165654497</v>
      </c>
      <c r="K5678" s="193">
        <f>MAX(0,(F5678-'2031 forecast'!$C$10))</f>
        <v>1.4026040246673066</v>
      </c>
      <c r="L5678" s="193">
        <f>MAX(0,(G5678-'2031 forecast'!$C$10))</f>
        <v>1.666615049446964</v>
      </c>
      <c r="M5678" s="193">
        <f>MAX(0,(H5678-'2031 forecast'!$C$10))</f>
        <v>1.9403887754862978</v>
      </c>
      <c r="N5678" s="193">
        <f>MAX(0,(I5678-'2031 forecast'!$C$10))</f>
        <v>2.2242862117089492</v>
      </c>
      <c r="O5678" s="193">
        <f>MAX(0,(J5678-'2031 forecast'!$C$10))</f>
        <v>2.5186817165654496</v>
      </c>
      <c r="P5678" s="175">
        <f t="shared" si="908"/>
        <v>3</v>
      </c>
      <c r="Q5678" s="175" t="str">
        <f t="shared" si="909"/>
        <v/>
      </c>
    </row>
    <row r="5679" spans="1:17" s="1" customFormat="1" x14ac:dyDescent="0.3">
      <c r="A5679" s="189">
        <f t="shared" si="907"/>
        <v>44067.45833331957</v>
      </c>
      <c r="B5679" s="190">
        <f t="shared" si="903"/>
        <v>44067</v>
      </c>
      <c r="C5679" s="1">
        <f t="shared" si="904"/>
        <v>11</v>
      </c>
      <c r="D5679" s="191">
        <v>5.1123436802807971</v>
      </c>
      <c r="E5679" s="192">
        <f t="shared" si="905"/>
        <v>1.7751921730495938E-4</v>
      </c>
      <c r="F5679" s="193">
        <f t="shared" si="906"/>
        <v>7.6223131018067649</v>
      </c>
      <c r="G5679" s="193">
        <f t="shared" si="911"/>
        <v>7.9041739285762418</v>
      </c>
      <c r="H5679" s="193">
        <f t="shared" si="911"/>
        <v>8.196457513451568</v>
      </c>
      <c r="I5679" s="193">
        <f t="shared" si="911"/>
        <v>8.499549273192418</v>
      </c>
      <c r="J5679" s="193">
        <f t="shared" si="911"/>
        <v>8.8138488766477074</v>
      </c>
      <c r="K5679" s="193">
        <f>MAX(0,(F5679-'2031 forecast'!$C$10))</f>
        <v>1.8853131018067648</v>
      </c>
      <c r="L5679" s="193">
        <f>MAX(0,(G5679-'2031 forecast'!$C$10))</f>
        <v>2.1671739285762417</v>
      </c>
      <c r="M5679" s="193">
        <f>MAX(0,(H5679-'2031 forecast'!$C$10))</f>
        <v>2.4594575134515679</v>
      </c>
      <c r="N5679" s="193">
        <f>MAX(0,(I5679-'2031 forecast'!$C$10))</f>
        <v>2.7625492731924179</v>
      </c>
      <c r="O5679" s="193">
        <f>MAX(0,(J5679-'2031 forecast'!$C$10))</f>
        <v>3.0768488766477073</v>
      </c>
      <c r="P5679" s="175">
        <f t="shared" si="908"/>
        <v>4</v>
      </c>
      <c r="Q5679" s="175" t="str">
        <f t="shared" si="909"/>
        <v/>
      </c>
    </row>
    <row r="5680" spans="1:17" s="1" customFormat="1" x14ac:dyDescent="0.3">
      <c r="A5680" s="189">
        <f t="shared" si="907"/>
        <v>44067.499999986234</v>
      </c>
      <c r="B5680" s="190">
        <f t="shared" si="903"/>
        <v>44067</v>
      </c>
      <c r="C5680" s="1">
        <f t="shared" si="904"/>
        <v>12</v>
      </c>
      <c r="D5680" s="191">
        <v>5.2177528283278232</v>
      </c>
      <c r="E5680" s="192">
        <f t="shared" si="905"/>
        <v>1.8117940735248427E-4</v>
      </c>
      <c r="F5680" s="193">
        <f t="shared" si="906"/>
        <v>7.7794741966893763</v>
      </c>
      <c r="G5680" s="193">
        <f t="shared" si="911"/>
        <v>8.0671465868973993</v>
      </c>
      <c r="H5680" s="193">
        <f t="shared" si="911"/>
        <v>8.3654566374402588</v>
      </c>
      <c r="I5680" s="193">
        <f t="shared" si="911"/>
        <v>8.6747977118149393</v>
      </c>
      <c r="J5680" s="193">
        <f t="shared" si="911"/>
        <v>8.9955777194651834</v>
      </c>
      <c r="K5680" s="193">
        <f>MAX(0,(F5680-'2031 forecast'!$C$10))</f>
        <v>2.0424741966893762</v>
      </c>
      <c r="L5680" s="193">
        <f>MAX(0,(G5680-'2031 forecast'!$C$10))</f>
        <v>2.3301465868973992</v>
      </c>
      <c r="M5680" s="193">
        <f>MAX(0,(H5680-'2031 forecast'!$C$10))</f>
        <v>2.6284566374402587</v>
      </c>
      <c r="N5680" s="193">
        <f>MAX(0,(I5680-'2031 forecast'!$C$10))</f>
        <v>2.9377977118149392</v>
      </c>
      <c r="O5680" s="193">
        <f>MAX(0,(J5680-'2031 forecast'!$C$10))</f>
        <v>3.2585777194651833</v>
      </c>
      <c r="P5680" s="175">
        <f t="shared" si="908"/>
        <v>5</v>
      </c>
      <c r="Q5680" s="175" t="str">
        <f t="shared" si="909"/>
        <v/>
      </c>
    </row>
    <row r="5681" spans="1:17" s="1" customFormat="1" x14ac:dyDescent="0.3">
      <c r="A5681" s="189">
        <f t="shared" si="907"/>
        <v>44067.541666652898</v>
      </c>
      <c r="B5681" s="190">
        <f t="shared" si="903"/>
        <v>44067</v>
      </c>
      <c r="C5681" s="1">
        <f t="shared" si="904"/>
        <v>13</v>
      </c>
      <c r="D5681" s="191">
        <v>5.3984542249798695</v>
      </c>
      <c r="E5681" s="192">
        <f t="shared" si="905"/>
        <v>1.8745401886252703E-4</v>
      </c>
      <c r="F5681" s="193">
        <f t="shared" si="906"/>
        <v>8.0488932164881444</v>
      </c>
      <c r="G5681" s="193">
        <f t="shared" si="911"/>
        <v>8.3465282868765307</v>
      </c>
      <c r="H5681" s="193">
        <f t="shared" si="911"/>
        <v>8.6551694214208741</v>
      </c>
      <c r="I5681" s="193">
        <f t="shared" si="911"/>
        <v>8.9752236065964102</v>
      </c>
      <c r="J5681" s="193">
        <f t="shared" si="911"/>
        <v>9.3071128785808614</v>
      </c>
      <c r="K5681" s="193">
        <f>MAX(0,(F5681-'2031 forecast'!$C$10))</f>
        <v>2.3118932164881443</v>
      </c>
      <c r="L5681" s="193">
        <f>MAX(0,(G5681-'2031 forecast'!$C$10))</f>
        <v>2.6095282868765306</v>
      </c>
      <c r="M5681" s="193">
        <f>MAX(0,(H5681-'2031 forecast'!$C$10))</f>
        <v>2.918169421420874</v>
      </c>
      <c r="N5681" s="193">
        <f>MAX(0,(I5681-'2031 forecast'!$C$10))</f>
        <v>3.2382236065964101</v>
      </c>
      <c r="O5681" s="193">
        <f>MAX(0,(J5681-'2031 forecast'!$C$10))</f>
        <v>3.5701128785808613</v>
      </c>
      <c r="P5681" s="175">
        <f t="shared" si="908"/>
        <v>6</v>
      </c>
      <c r="Q5681" s="175" t="str">
        <f t="shared" si="909"/>
        <v/>
      </c>
    </row>
    <row r="5682" spans="1:17" s="1" customFormat="1" x14ac:dyDescent="0.3">
      <c r="A5682" s="189">
        <f t="shared" si="907"/>
        <v>44067.583333319562</v>
      </c>
      <c r="B5682" s="190">
        <f t="shared" si="903"/>
        <v>44067</v>
      </c>
      <c r="C5682" s="1">
        <f t="shared" si="904"/>
        <v>14</v>
      </c>
      <c r="D5682" s="191">
        <v>5.0295222068152761</v>
      </c>
      <c r="E5682" s="192">
        <f t="shared" si="905"/>
        <v>1.7464335369618978E-4</v>
      </c>
      <c r="F5682" s="193">
        <f t="shared" si="906"/>
        <v>7.4988293843989968</v>
      </c>
      <c r="G5682" s="193">
        <f t="shared" si="911"/>
        <v>7.7761239827524733</v>
      </c>
      <c r="H5682" s="193">
        <f t="shared" si="911"/>
        <v>8.0636724874604528</v>
      </c>
      <c r="I5682" s="193">
        <f t="shared" si="911"/>
        <v>8.3618540714175769</v>
      </c>
      <c r="J5682" s="193">
        <f t="shared" si="911"/>
        <v>8.6710619287196895</v>
      </c>
      <c r="K5682" s="193">
        <f>MAX(0,(F5682-'2031 forecast'!$C$10))</f>
        <v>1.7618293843989967</v>
      </c>
      <c r="L5682" s="193">
        <f>MAX(0,(G5682-'2031 forecast'!$C$10))</f>
        <v>2.0391239827524732</v>
      </c>
      <c r="M5682" s="193">
        <f>MAX(0,(H5682-'2031 forecast'!$C$10))</f>
        <v>2.3266724874604527</v>
      </c>
      <c r="N5682" s="193">
        <f>MAX(0,(I5682-'2031 forecast'!$C$10))</f>
        <v>2.6248540714175768</v>
      </c>
      <c r="O5682" s="193">
        <f>MAX(0,(J5682-'2031 forecast'!$C$10))</f>
        <v>2.9340619287196894</v>
      </c>
      <c r="P5682" s="175">
        <f t="shared" si="908"/>
        <v>7</v>
      </c>
      <c r="Q5682" s="175" t="str">
        <f t="shared" si="909"/>
        <v/>
      </c>
    </row>
    <row r="5683" spans="1:17" s="1" customFormat="1" x14ac:dyDescent="0.3">
      <c r="A5683" s="189">
        <f t="shared" si="907"/>
        <v>44067.624999986227</v>
      </c>
      <c r="B5683" s="190">
        <f t="shared" si="903"/>
        <v>44067</v>
      </c>
      <c r="C5683" s="1">
        <f t="shared" si="904"/>
        <v>15</v>
      </c>
      <c r="D5683" s="191">
        <v>4.9994053073732685</v>
      </c>
      <c r="E5683" s="192">
        <f t="shared" si="905"/>
        <v>1.7359758511118265E-4</v>
      </c>
      <c r="F5683" s="193">
        <f t="shared" si="906"/>
        <v>7.4539262144325349</v>
      </c>
      <c r="G5683" s="193">
        <f t="shared" si="911"/>
        <v>7.7295603660892844</v>
      </c>
      <c r="H5683" s="193">
        <f t="shared" si="911"/>
        <v>8.015387023463683</v>
      </c>
      <c r="I5683" s="193">
        <f t="shared" si="911"/>
        <v>8.3117830889539981</v>
      </c>
      <c r="J5683" s="193">
        <f t="shared" si="911"/>
        <v>8.6191394022004086</v>
      </c>
      <c r="K5683" s="193">
        <f>MAX(0,(F5683-'2031 forecast'!$C$10))</f>
        <v>1.7169262144325348</v>
      </c>
      <c r="L5683" s="193">
        <f>MAX(0,(G5683-'2031 forecast'!$C$10))</f>
        <v>1.9925603660892843</v>
      </c>
      <c r="M5683" s="193">
        <f>MAX(0,(H5683-'2031 forecast'!$C$10))</f>
        <v>2.2783870234636829</v>
      </c>
      <c r="N5683" s="193">
        <f>MAX(0,(I5683-'2031 forecast'!$C$10))</f>
        <v>2.574783088953998</v>
      </c>
      <c r="O5683" s="193">
        <f>MAX(0,(J5683-'2031 forecast'!$C$10))</f>
        <v>2.8821394022004085</v>
      </c>
      <c r="P5683" s="175">
        <f t="shared" si="908"/>
        <v>8</v>
      </c>
      <c r="Q5683" s="175" t="str">
        <f t="shared" si="909"/>
        <v/>
      </c>
    </row>
    <row r="5684" spans="1:17" s="1" customFormat="1" x14ac:dyDescent="0.3">
      <c r="A5684" s="189">
        <f t="shared" si="907"/>
        <v>44067.666666652891</v>
      </c>
      <c r="B5684" s="190">
        <f t="shared" si="903"/>
        <v>44067</v>
      </c>
      <c r="C5684" s="1">
        <f t="shared" si="904"/>
        <v>16</v>
      </c>
      <c r="D5684" s="191">
        <v>5.3382204260958543</v>
      </c>
      <c r="E5684" s="192">
        <f t="shared" si="905"/>
        <v>1.8536248169251279E-4</v>
      </c>
      <c r="F5684" s="193">
        <f t="shared" si="906"/>
        <v>7.9590868765552214</v>
      </c>
      <c r="G5684" s="193">
        <f t="shared" si="911"/>
        <v>8.2534010535501547</v>
      </c>
      <c r="H5684" s="193">
        <f t="shared" si="911"/>
        <v>8.5585984934273363</v>
      </c>
      <c r="I5684" s="193">
        <f t="shared" si="911"/>
        <v>8.8750816416692544</v>
      </c>
      <c r="J5684" s="193">
        <f t="shared" si="911"/>
        <v>9.2032678255423033</v>
      </c>
      <c r="K5684" s="193">
        <f>MAX(0,(F5684-'2031 forecast'!$C$10))</f>
        <v>2.2220868765552213</v>
      </c>
      <c r="L5684" s="193">
        <f>MAX(0,(G5684-'2031 forecast'!$C$10))</f>
        <v>2.5164010535501546</v>
      </c>
      <c r="M5684" s="193">
        <f>MAX(0,(H5684-'2031 forecast'!$C$10))</f>
        <v>2.8215984934273362</v>
      </c>
      <c r="N5684" s="193">
        <f>MAX(0,(I5684-'2031 forecast'!$C$10))</f>
        <v>3.1380816416692543</v>
      </c>
      <c r="O5684" s="193">
        <f>MAX(0,(J5684-'2031 forecast'!$C$10))</f>
        <v>3.4662678255423032</v>
      </c>
      <c r="P5684" s="175">
        <f t="shared" si="908"/>
        <v>9</v>
      </c>
      <c r="Q5684" s="175" t="str">
        <f t="shared" si="909"/>
        <v/>
      </c>
    </row>
    <row r="5685" spans="1:17" s="1" customFormat="1" x14ac:dyDescent="0.3">
      <c r="A5685" s="189">
        <f t="shared" si="907"/>
        <v>44067.708333319555</v>
      </c>
      <c r="B5685" s="190">
        <f t="shared" si="903"/>
        <v>44067</v>
      </c>
      <c r="C5685" s="1">
        <f t="shared" si="904"/>
        <v>17</v>
      </c>
      <c r="D5685" s="191">
        <v>5.1725774791648123</v>
      </c>
      <c r="E5685" s="192">
        <f t="shared" si="905"/>
        <v>1.7961075447497362E-4</v>
      </c>
      <c r="F5685" s="193">
        <f t="shared" si="906"/>
        <v>7.712119441739687</v>
      </c>
      <c r="G5685" s="193">
        <f t="shared" ref="G5685:J5704" si="912">$E5685*G$2</f>
        <v>7.9973011619026186</v>
      </c>
      <c r="H5685" s="193">
        <f t="shared" si="912"/>
        <v>8.2930284414451059</v>
      </c>
      <c r="I5685" s="193">
        <f t="shared" si="912"/>
        <v>8.5996912381195738</v>
      </c>
      <c r="J5685" s="193">
        <f t="shared" si="912"/>
        <v>8.9176939296862674</v>
      </c>
      <c r="K5685" s="193">
        <f>MAX(0,(F5685-'2031 forecast'!$C$10))</f>
        <v>1.9751194417396869</v>
      </c>
      <c r="L5685" s="193">
        <f>MAX(0,(G5685-'2031 forecast'!$C$10))</f>
        <v>2.2603011619026185</v>
      </c>
      <c r="M5685" s="193">
        <f>MAX(0,(H5685-'2031 forecast'!$C$10))</f>
        <v>2.5560284414451058</v>
      </c>
      <c r="N5685" s="193">
        <f>MAX(0,(I5685-'2031 forecast'!$C$10))</f>
        <v>2.8626912381195737</v>
      </c>
      <c r="O5685" s="193">
        <f>MAX(0,(J5685-'2031 forecast'!$C$10))</f>
        <v>3.1806939296862673</v>
      </c>
      <c r="P5685" s="175">
        <f t="shared" si="908"/>
        <v>10</v>
      </c>
      <c r="Q5685" s="175" t="str">
        <f t="shared" si="909"/>
        <v/>
      </c>
    </row>
    <row r="5686" spans="1:17" s="1" customFormat="1" x14ac:dyDescent="0.3">
      <c r="A5686" s="189">
        <f t="shared" si="907"/>
        <v>44067.749999986219</v>
      </c>
      <c r="B5686" s="190">
        <f t="shared" si="903"/>
        <v>44067</v>
      </c>
      <c r="C5686" s="1">
        <f t="shared" si="904"/>
        <v>18</v>
      </c>
      <c r="D5686" s="191">
        <v>5.1198729051412988</v>
      </c>
      <c r="E5686" s="192">
        <f t="shared" si="905"/>
        <v>1.7778065945121114E-4</v>
      </c>
      <c r="F5686" s="193">
        <f t="shared" si="906"/>
        <v>7.6335388942983791</v>
      </c>
      <c r="G5686" s="193">
        <f t="shared" si="912"/>
        <v>7.9158148327420381</v>
      </c>
      <c r="H5686" s="193">
        <f t="shared" si="912"/>
        <v>8.2085288794507587</v>
      </c>
      <c r="I5686" s="193">
        <f t="shared" si="912"/>
        <v>8.5120670188083114</v>
      </c>
      <c r="J5686" s="193">
        <f t="shared" si="912"/>
        <v>8.8268295082775268</v>
      </c>
      <c r="K5686" s="193">
        <f>MAX(0,(F5686-'2031 forecast'!$C$10))</f>
        <v>1.896538894298379</v>
      </c>
      <c r="L5686" s="193">
        <f>MAX(0,(G5686-'2031 forecast'!$C$10))</f>
        <v>2.178814832742038</v>
      </c>
      <c r="M5686" s="193">
        <f>MAX(0,(H5686-'2031 forecast'!$C$10))</f>
        <v>2.4715288794507586</v>
      </c>
      <c r="N5686" s="193">
        <f>MAX(0,(I5686-'2031 forecast'!$C$10))</f>
        <v>2.7750670188083113</v>
      </c>
      <c r="O5686" s="193">
        <f>MAX(0,(J5686-'2031 forecast'!$C$10))</f>
        <v>3.0898295082775267</v>
      </c>
      <c r="P5686" s="175">
        <f t="shared" si="908"/>
        <v>11</v>
      </c>
      <c r="Q5686" s="175" t="str">
        <f t="shared" si="909"/>
        <v/>
      </c>
    </row>
    <row r="5687" spans="1:17" s="1" customFormat="1" x14ac:dyDescent="0.3">
      <c r="A5687" s="189">
        <f t="shared" si="907"/>
        <v>44067.791666652884</v>
      </c>
      <c r="B5687" s="190">
        <f t="shared" si="903"/>
        <v>44067</v>
      </c>
      <c r="C5687" s="1">
        <f t="shared" si="904"/>
        <v>19</v>
      </c>
      <c r="D5687" s="191">
        <v>4.8187039107212231</v>
      </c>
      <c r="E5687" s="192">
        <f t="shared" si="905"/>
        <v>1.6732297360113992E-4</v>
      </c>
      <c r="F5687" s="193">
        <f t="shared" si="906"/>
        <v>7.1845071946337695</v>
      </c>
      <c r="G5687" s="193">
        <f t="shared" si="912"/>
        <v>7.4501786661101548</v>
      </c>
      <c r="H5687" s="193">
        <f t="shared" si="912"/>
        <v>7.7256742394830686</v>
      </c>
      <c r="I5687" s="193">
        <f t="shared" si="912"/>
        <v>8.011357194172529</v>
      </c>
      <c r="J5687" s="193">
        <f t="shared" si="912"/>
        <v>8.3076042430847323</v>
      </c>
      <c r="K5687" s="193">
        <f>MAX(0,(F5687-'2031 forecast'!$C$10))</f>
        <v>1.4475071946337694</v>
      </c>
      <c r="L5687" s="193">
        <f>MAX(0,(G5687-'2031 forecast'!$C$10))</f>
        <v>1.7131786661101547</v>
      </c>
      <c r="M5687" s="193">
        <f>MAX(0,(H5687-'2031 forecast'!$C$10))</f>
        <v>1.9886742394830685</v>
      </c>
      <c r="N5687" s="193">
        <f>MAX(0,(I5687-'2031 forecast'!$C$10))</f>
        <v>2.2743571941725289</v>
      </c>
      <c r="O5687" s="193">
        <f>MAX(0,(J5687-'2031 forecast'!$C$10))</f>
        <v>2.5706042430847322</v>
      </c>
      <c r="P5687" s="175">
        <f t="shared" si="908"/>
        <v>12</v>
      </c>
      <c r="Q5687" s="175" t="str">
        <f t="shared" si="909"/>
        <v/>
      </c>
    </row>
    <row r="5688" spans="1:17" s="1" customFormat="1" x14ac:dyDescent="0.3">
      <c r="A5688" s="189">
        <f t="shared" si="907"/>
        <v>44067.833333319548</v>
      </c>
      <c r="B5688" s="190">
        <f t="shared" si="903"/>
        <v>44067</v>
      </c>
      <c r="C5688" s="1">
        <f t="shared" si="904"/>
        <v>20</v>
      </c>
      <c r="D5688" s="191">
        <v>4.653060963790181</v>
      </c>
      <c r="E5688" s="192">
        <f t="shared" si="905"/>
        <v>1.6157124638360073E-4</v>
      </c>
      <c r="F5688" s="193">
        <f t="shared" si="906"/>
        <v>6.9375397598182333</v>
      </c>
      <c r="G5688" s="193">
        <f t="shared" si="912"/>
        <v>7.1940787744626178</v>
      </c>
      <c r="H5688" s="193">
        <f t="shared" si="912"/>
        <v>7.4601041875008374</v>
      </c>
      <c r="I5688" s="193">
        <f t="shared" si="912"/>
        <v>7.7359667906228484</v>
      </c>
      <c r="J5688" s="193">
        <f t="shared" si="912"/>
        <v>8.0220303472286947</v>
      </c>
      <c r="K5688" s="193">
        <f>MAX(0,(F5688-'2031 forecast'!$C$10))</f>
        <v>1.2005397598182332</v>
      </c>
      <c r="L5688" s="193">
        <f>MAX(0,(G5688-'2031 forecast'!$C$10))</f>
        <v>1.4570787744626177</v>
      </c>
      <c r="M5688" s="193">
        <f>MAX(0,(H5688-'2031 forecast'!$C$10))</f>
        <v>1.7231041875008373</v>
      </c>
      <c r="N5688" s="193">
        <f>MAX(0,(I5688-'2031 forecast'!$C$10))</f>
        <v>1.9989667906228483</v>
      </c>
      <c r="O5688" s="193">
        <f>MAX(0,(J5688-'2031 forecast'!$C$10))</f>
        <v>2.2850303472286946</v>
      </c>
      <c r="P5688" s="175">
        <f t="shared" si="908"/>
        <v>13</v>
      </c>
      <c r="Q5688" s="175" t="str">
        <f t="shared" si="909"/>
        <v/>
      </c>
    </row>
    <row r="5689" spans="1:17" s="1" customFormat="1" x14ac:dyDescent="0.3">
      <c r="A5689" s="189">
        <f t="shared" si="907"/>
        <v>44067.874999986212</v>
      </c>
      <c r="B5689" s="190">
        <f t="shared" si="903"/>
        <v>44067</v>
      </c>
      <c r="C5689" s="1">
        <f t="shared" si="904"/>
        <v>21</v>
      </c>
      <c r="D5689" s="191">
        <v>4.4798887919986363</v>
      </c>
      <c r="E5689" s="192">
        <f t="shared" si="905"/>
        <v>1.5555807701980975E-4</v>
      </c>
      <c r="F5689" s="193">
        <f t="shared" si="906"/>
        <v>6.6793465325110821</v>
      </c>
      <c r="G5689" s="193">
        <f t="shared" si="912"/>
        <v>6.9263379786492836</v>
      </c>
      <c r="H5689" s="193">
        <f t="shared" si="912"/>
        <v>7.1824627695194145</v>
      </c>
      <c r="I5689" s="193">
        <f t="shared" si="912"/>
        <v>7.4480586414572727</v>
      </c>
      <c r="J5689" s="193">
        <f t="shared" si="912"/>
        <v>7.7234758197428359</v>
      </c>
      <c r="K5689" s="193">
        <f>MAX(0,(F5689-'2031 forecast'!$C$10))</f>
        <v>0.94234653251108202</v>
      </c>
      <c r="L5689" s="193">
        <f>MAX(0,(G5689-'2031 forecast'!$C$10))</f>
        <v>1.1893379786492835</v>
      </c>
      <c r="M5689" s="193">
        <f>MAX(0,(H5689-'2031 forecast'!$C$10))</f>
        <v>1.4454627695194144</v>
      </c>
      <c r="N5689" s="193">
        <f>MAX(0,(I5689-'2031 forecast'!$C$10))</f>
        <v>1.7110586414572726</v>
      </c>
      <c r="O5689" s="193">
        <f>MAX(0,(J5689-'2031 forecast'!$C$10))</f>
        <v>1.9864758197428358</v>
      </c>
      <c r="P5689" s="175">
        <f t="shared" si="908"/>
        <v>14</v>
      </c>
      <c r="Q5689" s="175" t="str">
        <f t="shared" si="909"/>
        <v/>
      </c>
    </row>
    <row r="5690" spans="1:17" s="1" customFormat="1" x14ac:dyDescent="0.3">
      <c r="A5690" s="189">
        <f t="shared" si="907"/>
        <v>44067.916666652876</v>
      </c>
      <c r="B5690" s="190">
        <f t="shared" si="903"/>
        <v>44067</v>
      </c>
      <c r="C5690" s="1">
        <f t="shared" si="904"/>
        <v>22</v>
      </c>
      <c r="D5690" s="191">
        <v>4.0281353003685219</v>
      </c>
      <c r="E5690" s="192">
        <f t="shared" si="905"/>
        <v>1.3987154824470288E-4</v>
      </c>
      <c r="F5690" s="193">
        <f t="shared" si="906"/>
        <v>6.0057989830141656</v>
      </c>
      <c r="G5690" s="193">
        <f t="shared" si="912"/>
        <v>6.2278837287014568</v>
      </c>
      <c r="H5690" s="193">
        <f t="shared" si="912"/>
        <v>6.4581808095678763</v>
      </c>
      <c r="I5690" s="193">
        <f t="shared" si="912"/>
        <v>6.6969939045035982</v>
      </c>
      <c r="J5690" s="193">
        <f t="shared" si="912"/>
        <v>6.9446379219536425</v>
      </c>
      <c r="K5690" s="193">
        <f>MAX(0,(F5690-'2031 forecast'!$C$10))</f>
        <v>0.26879898301416549</v>
      </c>
      <c r="L5690" s="193">
        <f>MAX(0,(G5690-'2031 forecast'!$C$10))</f>
        <v>0.49088372870145669</v>
      </c>
      <c r="M5690" s="193">
        <f>MAX(0,(H5690-'2031 forecast'!$C$10))</f>
        <v>0.72118080956787622</v>
      </c>
      <c r="N5690" s="193">
        <f>MAX(0,(I5690-'2031 forecast'!$C$10))</f>
        <v>0.95999390450359812</v>
      </c>
      <c r="O5690" s="193">
        <f>MAX(0,(J5690-'2031 forecast'!$C$10))</f>
        <v>1.2076379219536424</v>
      </c>
      <c r="P5690" s="175">
        <f t="shared" si="908"/>
        <v>15</v>
      </c>
      <c r="Q5690" s="175">
        <f t="shared" si="909"/>
        <v>15</v>
      </c>
    </row>
    <row r="5691" spans="1:17" s="1" customFormat="1" x14ac:dyDescent="0.3">
      <c r="A5691" s="189">
        <f t="shared" si="907"/>
        <v>44067.958333319541</v>
      </c>
      <c r="B5691" s="190">
        <f t="shared" si="903"/>
        <v>44067</v>
      </c>
      <c r="C5691" s="1">
        <f t="shared" si="904"/>
        <v>23</v>
      </c>
      <c r="D5691" s="191">
        <v>3.7570832053904533</v>
      </c>
      <c r="E5691" s="192">
        <f t="shared" si="905"/>
        <v>1.3045963097963877E-4</v>
      </c>
      <c r="F5691" s="193">
        <f t="shared" si="906"/>
        <v>5.6016704533160171</v>
      </c>
      <c r="G5691" s="193">
        <f t="shared" si="912"/>
        <v>5.8088111787327605</v>
      </c>
      <c r="H5691" s="193">
        <f t="shared" si="912"/>
        <v>6.0236116335969543</v>
      </c>
      <c r="I5691" s="193">
        <f t="shared" si="912"/>
        <v>6.2463550623313937</v>
      </c>
      <c r="J5691" s="193">
        <f t="shared" si="912"/>
        <v>6.4773351832801263</v>
      </c>
      <c r="K5691" s="193">
        <f>MAX(0,(F5691-'2031 forecast'!$C$10))</f>
        <v>0</v>
      </c>
      <c r="L5691" s="193">
        <f>MAX(0,(G5691-'2031 forecast'!$C$10))</f>
        <v>7.1811178732760439E-2</v>
      </c>
      <c r="M5691" s="193">
        <f>MAX(0,(H5691-'2031 forecast'!$C$10))</f>
        <v>0.28661163359695419</v>
      </c>
      <c r="N5691" s="193">
        <f>MAX(0,(I5691-'2031 forecast'!$C$10))</f>
        <v>0.5093550623313936</v>
      </c>
      <c r="O5691" s="193">
        <f>MAX(0,(J5691-'2031 forecast'!$C$10))</f>
        <v>0.74033518328012615</v>
      </c>
      <c r="P5691" s="175" t="str">
        <f t="shared" si="908"/>
        <v/>
      </c>
      <c r="Q5691" s="175" t="str">
        <f t="shared" si="909"/>
        <v/>
      </c>
    </row>
    <row r="5692" spans="1:17" s="1" customFormat="1" x14ac:dyDescent="0.3">
      <c r="A5692" s="189">
        <f t="shared" si="907"/>
        <v>44067.999999986205</v>
      </c>
      <c r="B5692" s="190">
        <f t="shared" si="903"/>
        <v>44067</v>
      </c>
      <c r="C5692" s="1">
        <f t="shared" si="904"/>
        <v>0</v>
      </c>
      <c r="D5692" s="191">
        <v>3.2450959148763232</v>
      </c>
      <c r="E5692" s="192">
        <f t="shared" si="905"/>
        <v>1.1268156503451764E-4</v>
      </c>
      <c r="F5692" s="193">
        <f t="shared" si="906"/>
        <v>4.8383165638861785</v>
      </c>
      <c r="G5692" s="193">
        <f t="shared" si="912"/>
        <v>5.017229695458556</v>
      </c>
      <c r="H5692" s="193">
        <f t="shared" si="912"/>
        <v>5.2027587456518782</v>
      </c>
      <c r="I5692" s="193">
        <f t="shared" si="912"/>
        <v>5.3951483604505617</v>
      </c>
      <c r="J5692" s="193">
        <f t="shared" si="912"/>
        <v>5.5946522324523729</v>
      </c>
      <c r="K5692" s="193">
        <f>MAX(0,(F5692-'2031 forecast'!$C$10))</f>
        <v>0</v>
      </c>
      <c r="L5692" s="193">
        <f>MAX(0,(G5692-'2031 forecast'!$C$10))</f>
        <v>0</v>
      </c>
      <c r="M5692" s="193">
        <f>MAX(0,(H5692-'2031 forecast'!$C$10))</f>
        <v>0</v>
      </c>
      <c r="N5692" s="193">
        <f>MAX(0,(I5692-'2031 forecast'!$C$10))</f>
        <v>0</v>
      </c>
      <c r="O5692" s="193">
        <f>MAX(0,(J5692-'2031 forecast'!$C$10))</f>
        <v>0</v>
      </c>
      <c r="P5692" s="175" t="str">
        <f t="shared" si="908"/>
        <v/>
      </c>
      <c r="Q5692" s="175" t="str">
        <f t="shared" si="909"/>
        <v/>
      </c>
    </row>
    <row r="5693" spans="1:17" s="1" customFormat="1" x14ac:dyDescent="0.3">
      <c r="A5693" s="189">
        <f t="shared" si="907"/>
        <v>44068.041666652869</v>
      </c>
      <c r="B5693" s="190">
        <f t="shared" si="903"/>
        <v>44068</v>
      </c>
      <c r="C5693" s="1">
        <f t="shared" si="904"/>
        <v>1</v>
      </c>
      <c r="D5693" s="191">
        <v>3.31285893862084</v>
      </c>
      <c r="E5693" s="192">
        <f t="shared" si="905"/>
        <v>1.1503454435078367E-4</v>
      </c>
      <c r="F5693" s="193">
        <f t="shared" si="906"/>
        <v>4.9393486963107156</v>
      </c>
      <c r="G5693" s="193">
        <f t="shared" si="912"/>
        <v>5.1219978329507301</v>
      </c>
      <c r="H5693" s="193">
        <f t="shared" si="912"/>
        <v>5.3114010396446085</v>
      </c>
      <c r="I5693" s="193">
        <f t="shared" si="912"/>
        <v>5.5078080709936126</v>
      </c>
      <c r="J5693" s="193">
        <f t="shared" si="912"/>
        <v>5.7114779171207521</v>
      </c>
      <c r="K5693" s="193">
        <f>MAX(0,(F5693-'2031 forecast'!$C$10))</f>
        <v>0</v>
      </c>
      <c r="L5693" s="193">
        <f>MAX(0,(G5693-'2031 forecast'!$C$10))</f>
        <v>0</v>
      </c>
      <c r="M5693" s="193">
        <f>MAX(0,(H5693-'2031 forecast'!$C$10))</f>
        <v>0</v>
      </c>
      <c r="N5693" s="193">
        <f>MAX(0,(I5693-'2031 forecast'!$C$10))</f>
        <v>0</v>
      </c>
      <c r="O5693" s="193">
        <f>MAX(0,(J5693-'2031 forecast'!$C$10))</f>
        <v>0</v>
      </c>
      <c r="P5693" s="175" t="str">
        <f t="shared" si="908"/>
        <v/>
      </c>
      <c r="Q5693" s="175" t="str">
        <f t="shared" si="909"/>
        <v/>
      </c>
    </row>
    <row r="5694" spans="1:17" s="1" customFormat="1" x14ac:dyDescent="0.3">
      <c r="A5694" s="189">
        <f t="shared" si="907"/>
        <v>44068.083333319533</v>
      </c>
      <c r="B5694" s="190">
        <f t="shared" si="903"/>
        <v>44068</v>
      </c>
      <c r="C5694" s="1">
        <f t="shared" si="904"/>
        <v>2</v>
      </c>
      <c r="D5694" s="191">
        <v>3.1923913408528102</v>
      </c>
      <c r="E5694" s="192">
        <f t="shared" si="905"/>
        <v>1.108514700107552E-4</v>
      </c>
      <c r="F5694" s="193">
        <f t="shared" si="906"/>
        <v>4.7597360164448723</v>
      </c>
      <c r="G5694" s="193">
        <f t="shared" si="912"/>
        <v>4.9357433662979773</v>
      </c>
      <c r="H5694" s="193">
        <f t="shared" si="912"/>
        <v>5.1182591836575329</v>
      </c>
      <c r="I5694" s="193">
        <f t="shared" si="912"/>
        <v>5.307524141139301</v>
      </c>
      <c r="J5694" s="193">
        <f t="shared" si="912"/>
        <v>5.5037878110436349</v>
      </c>
      <c r="K5694" s="193">
        <f>MAX(0,(F5694-'2031 forecast'!$C$10))</f>
        <v>0</v>
      </c>
      <c r="L5694" s="193">
        <f>MAX(0,(G5694-'2031 forecast'!$C$10))</f>
        <v>0</v>
      </c>
      <c r="M5694" s="193">
        <f>MAX(0,(H5694-'2031 forecast'!$C$10))</f>
        <v>0</v>
      </c>
      <c r="N5694" s="193">
        <f>MAX(0,(I5694-'2031 forecast'!$C$10))</f>
        <v>0</v>
      </c>
      <c r="O5694" s="193">
        <f>MAX(0,(J5694-'2031 forecast'!$C$10))</f>
        <v>0</v>
      </c>
      <c r="P5694" s="175" t="str">
        <f t="shared" si="908"/>
        <v/>
      </c>
      <c r="Q5694" s="175" t="str">
        <f t="shared" si="909"/>
        <v/>
      </c>
    </row>
    <row r="5695" spans="1:17" s="1" customFormat="1" x14ac:dyDescent="0.3">
      <c r="A5695" s="189">
        <f t="shared" si="907"/>
        <v>44068.124999986198</v>
      </c>
      <c r="B5695" s="190">
        <f t="shared" si="903"/>
        <v>44068</v>
      </c>
      <c r="C5695" s="1">
        <f t="shared" si="904"/>
        <v>3</v>
      </c>
      <c r="D5695" s="191">
        <v>2.9363976955957449</v>
      </c>
      <c r="E5695" s="192">
        <f t="shared" si="905"/>
        <v>1.0196243703819463E-4</v>
      </c>
      <c r="F5695" s="193">
        <f t="shared" si="906"/>
        <v>4.378059071729953</v>
      </c>
      <c r="G5695" s="193">
        <f t="shared" si="912"/>
        <v>4.5399526246608746</v>
      </c>
      <c r="H5695" s="193">
        <f t="shared" si="912"/>
        <v>4.7078327396849948</v>
      </c>
      <c r="I5695" s="193">
        <f t="shared" si="912"/>
        <v>4.8819207901988841</v>
      </c>
      <c r="J5695" s="193">
        <f t="shared" si="912"/>
        <v>5.0624463356297582</v>
      </c>
      <c r="K5695" s="193">
        <f>MAX(0,(F5695-'2031 forecast'!$C$10))</f>
        <v>0</v>
      </c>
      <c r="L5695" s="193">
        <f>MAX(0,(G5695-'2031 forecast'!$C$10))</f>
        <v>0</v>
      </c>
      <c r="M5695" s="193">
        <f>MAX(0,(H5695-'2031 forecast'!$C$10))</f>
        <v>0</v>
      </c>
      <c r="N5695" s="193">
        <f>MAX(0,(I5695-'2031 forecast'!$C$10))</f>
        <v>0</v>
      </c>
      <c r="O5695" s="193">
        <f>MAX(0,(J5695-'2031 forecast'!$C$10))</f>
        <v>0</v>
      </c>
      <c r="P5695" s="175" t="str">
        <f t="shared" si="908"/>
        <v/>
      </c>
      <c r="Q5695" s="175" t="str">
        <f t="shared" si="909"/>
        <v/>
      </c>
    </row>
    <row r="5696" spans="1:17" s="1" customFormat="1" x14ac:dyDescent="0.3">
      <c r="A5696" s="189">
        <f t="shared" si="907"/>
        <v>44068.166666652862</v>
      </c>
      <c r="B5696" s="190">
        <f t="shared" si="903"/>
        <v>44068</v>
      </c>
      <c r="C5696" s="1">
        <f t="shared" si="904"/>
        <v>4</v>
      </c>
      <c r="D5696" s="191">
        <v>2.9138100210142395</v>
      </c>
      <c r="E5696" s="192">
        <f t="shared" si="905"/>
        <v>1.0117811059943929E-4</v>
      </c>
      <c r="F5696" s="193">
        <f t="shared" si="906"/>
        <v>4.344381694255107</v>
      </c>
      <c r="G5696" s="193">
        <f t="shared" si="912"/>
        <v>4.5050299121634838</v>
      </c>
      <c r="H5696" s="193">
        <f t="shared" si="912"/>
        <v>4.6716186416874175</v>
      </c>
      <c r="I5696" s="193">
        <f t="shared" si="912"/>
        <v>4.8443675533512014</v>
      </c>
      <c r="J5696" s="193">
        <f t="shared" si="912"/>
        <v>5.0235044407402984</v>
      </c>
      <c r="K5696" s="193">
        <f>MAX(0,(F5696-'2031 forecast'!$C$10))</f>
        <v>0</v>
      </c>
      <c r="L5696" s="193">
        <f>MAX(0,(G5696-'2031 forecast'!$C$10))</f>
        <v>0</v>
      </c>
      <c r="M5696" s="193">
        <f>MAX(0,(H5696-'2031 forecast'!$C$10))</f>
        <v>0</v>
      </c>
      <c r="N5696" s="193">
        <f>MAX(0,(I5696-'2031 forecast'!$C$10))</f>
        <v>0</v>
      </c>
      <c r="O5696" s="193">
        <f>MAX(0,(J5696-'2031 forecast'!$C$10))</f>
        <v>0</v>
      </c>
      <c r="P5696" s="175" t="str">
        <f t="shared" si="908"/>
        <v/>
      </c>
      <c r="Q5696" s="175" t="str">
        <f t="shared" si="909"/>
        <v/>
      </c>
    </row>
    <row r="5697" spans="1:17" s="1" customFormat="1" x14ac:dyDescent="0.3">
      <c r="A5697" s="189">
        <f t="shared" si="907"/>
        <v>44068.208333319526</v>
      </c>
      <c r="B5697" s="190">
        <f t="shared" si="903"/>
        <v>44068</v>
      </c>
      <c r="C5697" s="1">
        <f t="shared" si="904"/>
        <v>5</v>
      </c>
      <c r="D5697" s="191">
        <v>2.9815730447587567</v>
      </c>
      <c r="E5697" s="192">
        <f t="shared" si="905"/>
        <v>1.0353108991570533E-4</v>
      </c>
      <c r="F5697" s="193">
        <f t="shared" si="906"/>
        <v>4.445413826679645</v>
      </c>
      <c r="G5697" s="193">
        <f t="shared" si="912"/>
        <v>4.6097980496556588</v>
      </c>
      <c r="H5697" s="193">
        <f t="shared" si="912"/>
        <v>4.7802609356801486</v>
      </c>
      <c r="I5697" s="193">
        <f t="shared" si="912"/>
        <v>4.9570272638942532</v>
      </c>
      <c r="J5697" s="193">
        <f t="shared" si="912"/>
        <v>5.1403301254086786</v>
      </c>
      <c r="K5697" s="193">
        <f>MAX(0,(F5697-'2031 forecast'!$C$10))</f>
        <v>0</v>
      </c>
      <c r="L5697" s="193">
        <f>MAX(0,(G5697-'2031 forecast'!$C$10))</f>
        <v>0</v>
      </c>
      <c r="M5697" s="193">
        <f>MAX(0,(H5697-'2031 forecast'!$C$10))</f>
        <v>0</v>
      </c>
      <c r="N5697" s="193">
        <f>MAX(0,(I5697-'2031 forecast'!$C$10))</f>
        <v>0</v>
      </c>
      <c r="O5697" s="193">
        <f>MAX(0,(J5697-'2031 forecast'!$C$10))</f>
        <v>0</v>
      </c>
      <c r="P5697" s="175" t="str">
        <f t="shared" si="908"/>
        <v/>
      </c>
      <c r="Q5697" s="175" t="str">
        <f t="shared" si="909"/>
        <v/>
      </c>
    </row>
    <row r="5698" spans="1:17" s="1" customFormat="1" x14ac:dyDescent="0.3">
      <c r="A5698" s="189">
        <f t="shared" si="907"/>
        <v>44068.24999998619</v>
      </c>
      <c r="B5698" s="190">
        <f t="shared" si="903"/>
        <v>44068</v>
      </c>
      <c r="C5698" s="1">
        <f t="shared" si="904"/>
        <v>6</v>
      </c>
      <c r="D5698" s="191">
        <v>3.3806219623653573</v>
      </c>
      <c r="E5698" s="192">
        <f t="shared" si="905"/>
        <v>1.173875236670497E-4</v>
      </c>
      <c r="F5698" s="193">
        <f t="shared" si="906"/>
        <v>5.0403808287352527</v>
      </c>
      <c r="G5698" s="193">
        <f t="shared" si="912"/>
        <v>5.2267659704429041</v>
      </c>
      <c r="H5698" s="193">
        <f t="shared" si="912"/>
        <v>5.4200433336373388</v>
      </c>
      <c r="I5698" s="193">
        <f t="shared" si="912"/>
        <v>5.6204677815366644</v>
      </c>
      <c r="J5698" s="193">
        <f t="shared" si="912"/>
        <v>5.8283036017891314</v>
      </c>
      <c r="K5698" s="193">
        <f>MAX(0,(F5698-'2031 forecast'!$C$10))</f>
        <v>0</v>
      </c>
      <c r="L5698" s="193">
        <f>MAX(0,(G5698-'2031 forecast'!$C$10))</f>
        <v>0</v>
      </c>
      <c r="M5698" s="193">
        <f>MAX(0,(H5698-'2031 forecast'!$C$10))</f>
        <v>0</v>
      </c>
      <c r="N5698" s="193">
        <f>MAX(0,(I5698-'2031 forecast'!$C$10))</f>
        <v>0</v>
      </c>
      <c r="O5698" s="193">
        <f>MAX(0,(J5698-'2031 forecast'!$C$10))</f>
        <v>9.1303601789131328E-2</v>
      </c>
      <c r="P5698" s="175" t="str">
        <f t="shared" si="908"/>
        <v/>
      </c>
      <c r="Q5698" s="175" t="str">
        <f t="shared" si="909"/>
        <v/>
      </c>
    </row>
    <row r="5699" spans="1:17" s="1" customFormat="1" x14ac:dyDescent="0.3">
      <c r="A5699" s="189">
        <f t="shared" si="907"/>
        <v>44068.291666652854</v>
      </c>
      <c r="B5699" s="190">
        <f t="shared" si="903"/>
        <v>44068</v>
      </c>
      <c r="C5699" s="1">
        <f t="shared" si="904"/>
        <v>7</v>
      </c>
      <c r="D5699" s="191">
        <v>3.6290863827619204</v>
      </c>
      <c r="E5699" s="192">
        <f t="shared" si="905"/>
        <v>1.2601511449335847E-4</v>
      </c>
      <c r="F5699" s="193">
        <f t="shared" si="906"/>
        <v>5.4108319809585561</v>
      </c>
      <c r="G5699" s="193">
        <f t="shared" si="912"/>
        <v>5.6109158079142087</v>
      </c>
      <c r="H5699" s="193">
        <f t="shared" si="912"/>
        <v>5.8183984116106844</v>
      </c>
      <c r="I5699" s="193">
        <f t="shared" si="912"/>
        <v>6.0335533868611853</v>
      </c>
      <c r="J5699" s="193">
        <f t="shared" si="912"/>
        <v>6.256664445573187</v>
      </c>
      <c r="K5699" s="193">
        <f>MAX(0,(F5699-'2031 forecast'!$C$10))</f>
        <v>0</v>
      </c>
      <c r="L5699" s="193">
        <f>MAX(0,(G5699-'2031 forecast'!$C$10))</f>
        <v>0</v>
      </c>
      <c r="M5699" s="193">
        <f>MAX(0,(H5699-'2031 forecast'!$C$10))</f>
        <v>8.1398411610684285E-2</v>
      </c>
      <c r="N5699" s="193">
        <f>MAX(0,(I5699-'2031 forecast'!$C$10))</f>
        <v>0.29655338686118515</v>
      </c>
      <c r="O5699" s="193">
        <f>MAX(0,(J5699-'2031 forecast'!$C$10))</f>
        <v>0.51966444557318692</v>
      </c>
      <c r="P5699" s="175" t="str">
        <f t="shared" si="908"/>
        <v/>
      </c>
      <c r="Q5699" s="175" t="str">
        <f t="shared" si="909"/>
        <v/>
      </c>
    </row>
    <row r="5700" spans="1:17" s="1" customFormat="1" x14ac:dyDescent="0.3">
      <c r="A5700" s="189">
        <f t="shared" si="907"/>
        <v>44068.333333319519</v>
      </c>
      <c r="B5700" s="190">
        <f t="shared" si="903"/>
        <v>44068</v>
      </c>
      <c r="C5700" s="1">
        <f t="shared" si="904"/>
        <v>8</v>
      </c>
      <c r="D5700" s="191">
        <v>4.0356645252290235</v>
      </c>
      <c r="E5700" s="192">
        <f t="shared" si="905"/>
        <v>1.4013299039095466E-4</v>
      </c>
      <c r="F5700" s="193">
        <f t="shared" si="906"/>
        <v>6.0170247755057815</v>
      </c>
      <c r="G5700" s="193">
        <f t="shared" si="912"/>
        <v>6.239524632867254</v>
      </c>
      <c r="H5700" s="193">
        <f t="shared" si="912"/>
        <v>6.4702521755670688</v>
      </c>
      <c r="I5700" s="193">
        <f t="shared" si="912"/>
        <v>6.7095116501194925</v>
      </c>
      <c r="J5700" s="193">
        <f t="shared" si="912"/>
        <v>6.9576185535834627</v>
      </c>
      <c r="K5700" s="193">
        <f>MAX(0,(F5700-'2031 forecast'!$C$10))</f>
        <v>0.28002477550578142</v>
      </c>
      <c r="L5700" s="193">
        <f>MAX(0,(G5700-'2031 forecast'!$C$10))</f>
        <v>0.50252463286725391</v>
      </c>
      <c r="M5700" s="193">
        <f>MAX(0,(H5700-'2031 forecast'!$C$10))</f>
        <v>0.73325217556706868</v>
      </c>
      <c r="N5700" s="193">
        <f>MAX(0,(I5700-'2031 forecast'!$C$10))</f>
        <v>0.97251165011949237</v>
      </c>
      <c r="O5700" s="193">
        <f>MAX(0,(J5700-'2031 forecast'!$C$10))</f>
        <v>1.2206185535834626</v>
      </c>
      <c r="P5700" s="175">
        <f t="shared" si="908"/>
        <v>1</v>
      </c>
      <c r="Q5700" s="175" t="str">
        <f t="shared" si="909"/>
        <v/>
      </c>
    </row>
    <row r="5701" spans="1:17" s="1" customFormat="1" x14ac:dyDescent="0.3">
      <c r="A5701" s="189">
        <f t="shared" si="907"/>
        <v>44068.374999986183</v>
      </c>
      <c r="B5701" s="190">
        <f t="shared" ref="B5701:B5764" si="913">INT(A5701)</f>
        <v>44068</v>
      </c>
      <c r="C5701" s="1">
        <f t="shared" ref="C5701:C5764" si="914">HOUR(A5701)</f>
        <v>9</v>
      </c>
      <c r="D5701" s="191">
        <v>4.1787197975785606</v>
      </c>
      <c r="E5701" s="192">
        <f t="shared" ref="E5701:E5764" si="915">D5701/SUM($D$4:$D$8763)</f>
        <v>1.4510039116973853E-4</v>
      </c>
      <c r="F5701" s="193">
        <f t="shared" ref="F5701:F5764" si="916">E5701*$F$2</f>
        <v>6.2303148328464726</v>
      </c>
      <c r="G5701" s="193">
        <f t="shared" si="912"/>
        <v>6.4607018120174002</v>
      </c>
      <c r="H5701" s="193">
        <f t="shared" si="912"/>
        <v>6.6996081295517236</v>
      </c>
      <c r="I5701" s="193">
        <f t="shared" si="912"/>
        <v>6.9473488168214912</v>
      </c>
      <c r="J5701" s="193">
        <f t="shared" si="912"/>
        <v>7.2042505545500415</v>
      </c>
      <c r="K5701" s="193">
        <f>MAX(0,(F5701-'2031 forecast'!$C$10))</f>
        <v>0.49331483284647248</v>
      </c>
      <c r="L5701" s="193">
        <f>MAX(0,(G5701-'2031 forecast'!$C$10))</f>
        <v>0.72370181201740014</v>
      </c>
      <c r="M5701" s="193">
        <f>MAX(0,(H5701-'2031 forecast'!$C$10))</f>
        <v>0.96260812955172348</v>
      </c>
      <c r="N5701" s="193">
        <f>MAX(0,(I5701-'2031 forecast'!$C$10))</f>
        <v>1.2103488168214911</v>
      </c>
      <c r="O5701" s="193">
        <f>MAX(0,(J5701-'2031 forecast'!$C$10))</f>
        <v>1.4672505545500414</v>
      </c>
      <c r="P5701" s="175">
        <f t="shared" si="908"/>
        <v>2</v>
      </c>
      <c r="Q5701" s="175" t="str">
        <f t="shared" si="909"/>
        <v/>
      </c>
    </row>
    <row r="5702" spans="1:17" s="1" customFormat="1" x14ac:dyDescent="0.3">
      <c r="A5702" s="189">
        <f t="shared" ref="A5702:A5765" si="917">A5701 + TIME(1,0,0)</f>
        <v>44068.416666652847</v>
      </c>
      <c r="B5702" s="190">
        <f t="shared" si="913"/>
        <v>44068</v>
      </c>
      <c r="C5702" s="1">
        <f t="shared" si="914"/>
        <v>10</v>
      </c>
      <c r="D5702" s="191">
        <v>4.4271842179751228</v>
      </c>
      <c r="E5702" s="192">
        <f t="shared" si="915"/>
        <v>1.5372798199604726E-4</v>
      </c>
      <c r="F5702" s="193">
        <f t="shared" si="916"/>
        <v>6.6007659850697742</v>
      </c>
      <c r="G5702" s="193">
        <f t="shared" si="912"/>
        <v>6.8448516494887031</v>
      </c>
      <c r="H5702" s="193">
        <f t="shared" si="912"/>
        <v>7.0979632075250674</v>
      </c>
      <c r="I5702" s="193">
        <f t="shared" si="912"/>
        <v>7.3604344221460094</v>
      </c>
      <c r="J5702" s="193">
        <f t="shared" si="912"/>
        <v>7.6326113983340962</v>
      </c>
      <c r="K5702" s="193">
        <f>MAX(0,(F5702-'2031 forecast'!$C$10))</f>
        <v>0.86376598506977409</v>
      </c>
      <c r="L5702" s="193">
        <f>MAX(0,(G5702-'2031 forecast'!$C$10))</f>
        <v>1.107851649488703</v>
      </c>
      <c r="M5702" s="193">
        <f>MAX(0,(H5702-'2031 forecast'!$C$10))</f>
        <v>1.3609632075250673</v>
      </c>
      <c r="N5702" s="193">
        <f>MAX(0,(I5702-'2031 forecast'!$C$10))</f>
        <v>1.6234344221460093</v>
      </c>
      <c r="O5702" s="193">
        <f>MAX(0,(J5702-'2031 forecast'!$C$10))</f>
        <v>1.8956113983340961</v>
      </c>
      <c r="P5702" s="175">
        <f t="shared" ref="P5702:P5765" si="918">IF(K5702&gt;0,IF(K5701&gt;0,P5701+1,1),"")</f>
        <v>3</v>
      </c>
      <c r="Q5702" s="175" t="str">
        <f t="shared" ref="Q5702:Q5765" si="919">IF(AND(K5702&gt;0,K5703=0),P5702,"")</f>
        <v/>
      </c>
    </row>
    <row r="5703" spans="1:17" s="1" customFormat="1" x14ac:dyDescent="0.3">
      <c r="A5703" s="189">
        <f t="shared" si="917"/>
        <v>44068.458333319511</v>
      </c>
      <c r="B5703" s="190">
        <f t="shared" si="913"/>
        <v>44068</v>
      </c>
      <c r="C5703" s="1">
        <f t="shared" si="914"/>
        <v>11</v>
      </c>
      <c r="D5703" s="191">
        <v>4.7132947626741952</v>
      </c>
      <c r="E5703" s="192">
        <f t="shared" si="915"/>
        <v>1.6366278355361494E-4</v>
      </c>
      <c r="F5703" s="193">
        <f t="shared" si="916"/>
        <v>7.0273460997511545</v>
      </c>
      <c r="G5703" s="193">
        <f t="shared" si="912"/>
        <v>7.2872060077889929</v>
      </c>
      <c r="H5703" s="193">
        <f t="shared" si="912"/>
        <v>7.5566751154943743</v>
      </c>
      <c r="I5703" s="193">
        <f t="shared" si="912"/>
        <v>7.8361087555500033</v>
      </c>
      <c r="J5703" s="193">
        <f t="shared" si="912"/>
        <v>8.1258754002672511</v>
      </c>
      <c r="K5703" s="193">
        <f>MAX(0,(F5703-'2031 forecast'!$C$10))</f>
        <v>1.2903460997511544</v>
      </c>
      <c r="L5703" s="193">
        <f>MAX(0,(G5703-'2031 forecast'!$C$10))</f>
        <v>1.5502060077889928</v>
      </c>
      <c r="M5703" s="193">
        <f>MAX(0,(H5703-'2031 forecast'!$C$10))</f>
        <v>1.8196751154943742</v>
      </c>
      <c r="N5703" s="193">
        <f>MAX(0,(I5703-'2031 forecast'!$C$10))</f>
        <v>2.0991087555500032</v>
      </c>
      <c r="O5703" s="193">
        <f>MAX(0,(J5703-'2031 forecast'!$C$10))</f>
        <v>2.388875400267251</v>
      </c>
      <c r="P5703" s="175">
        <f t="shared" si="918"/>
        <v>4</v>
      </c>
      <c r="Q5703" s="175" t="str">
        <f t="shared" si="919"/>
        <v/>
      </c>
    </row>
    <row r="5704" spans="1:17" s="1" customFormat="1" x14ac:dyDescent="0.3">
      <c r="A5704" s="189">
        <f t="shared" si="917"/>
        <v>44068.499999986176</v>
      </c>
      <c r="B5704" s="190">
        <f t="shared" si="913"/>
        <v>44068</v>
      </c>
      <c r="C5704" s="1">
        <f t="shared" si="914"/>
        <v>12</v>
      </c>
      <c r="D5704" s="191">
        <v>4.7434116621162037</v>
      </c>
      <c r="E5704" s="192">
        <f t="shared" si="915"/>
        <v>1.647085521386221E-4</v>
      </c>
      <c r="F5704" s="193">
        <f t="shared" si="916"/>
        <v>7.0722492697176165</v>
      </c>
      <c r="G5704" s="193">
        <f t="shared" si="912"/>
        <v>7.3337696244521835</v>
      </c>
      <c r="H5704" s="193">
        <f t="shared" si="912"/>
        <v>7.6049605794911459</v>
      </c>
      <c r="I5704" s="193">
        <f t="shared" si="912"/>
        <v>7.8861797380135839</v>
      </c>
      <c r="J5704" s="193">
        <f t="shared" si="912"/>
        <v>8.1777979267865337</v>
      </c>
      <c r="K5704" s="193">
        <f>MAX(0,(F5704-'2031 forecast'!$C$10))</f>
        <v>1.3352492697176164</v>
      </c>
      <c r="L5704" s="193">
        <f>MAX(0,(G5704-'2031 forecast'!$C$10))</f>
        <v>1.5967696244521834</v>
      </c>
      <c r="M5704" s="193">
        <f>MAX(0,(H5704-'2031 forecast'!$C$10))</f>
        <v>1.8679605794911458</v>
      </c>
      <c r="N5704" s="193">
        <f>MAX(0,(I5704-'2031 forecast'!$C$10))</f>
        <v>2.1491797380135838</v>
      </c>
      <c r="O5704" s="193">
        <f>MAX(0,(J5704-'2031 forecast'!$C$10))</f>
        <v>2.4407979267865336</v>
      </c>
      <c r="P5704" s="175">
        <f t="shared" si="918"/>
        <v>5</v>
      </c>
      <c r="Q5704" s="175" t="str">
        <f t="shared" si="919"/>
        <v/>
      </c>
    </row>
    <row r="5705" spans="1:17" s="1" customFormat="1" x14ac:dyDescent="0.3">
      <c r="A5705" s="189">
        <f t="shared" si="917"/>
        <v>44068.54166665284</v>
      </c>
      <c r="B5705" s="190">
        <f t="shared" si="913"/>
        <v>44068</v>
      </c>
      <c r="C5705" s="1">
        <f t="shared" si="914"/>
        <v>13</v>
      </c>
      <c r="D5705" s="191">
        <v>4.7283532123952003</v>
      </c>
      <c r="E5705" s="192">
        <f t="shared" si="915"/>
        <v>1.6418566784611856E-4</v>
      </c>
      <c r="F5705" s="193">
        <f t="shared" si="916"/>
        <v>7.0497976847343873</v>
      </c>
      <c r="G5705" s="193">
        <f t="shared" ref="G5705:J5724" si="920">$E5705*G$2</f>
        <v>7.31048781612059</v>
      </c>
      <c r="H5705" s="193">
        <f t="shared" si="920"/>
        <v>7.5808178474927619</v>
      </c>
      <c r="I5705" s="193">
        <f t="shared" si="920"/>
        <v>7.8611442467817954</v>
      </c>
      <c r="J5705" s="193">
        <f t="shared" si="920"/>
        <v>8.1518366635268951</v>
      </c>
      <c r="K5705" s="193">
        <f>MAX(0,(F5705-'2031 forecast'!$C$10))</f>
        <v>1.3127976847343872</v>
      </c>
      <c r="L5705" s="193">
        <f>MAX(0,(G5705-'2031 forecast'!$C$10))</f>
        <v>1.5734878161205899</v>
      </c>
      <c r="M5705" s="193">
        <f>MAX(0,(H5705-'2031 forecast'!$C$10))</f>
        <v>1.8438178474927618</v>
      </c>
      <c r="N5705" s="193">
        <f>MAX(0,(I5705-'2031 forecast'!$C$10))</f>
        <v>2.1241442467817953</v>
      </c>
      <c r="O5705" s="193">
        <f>MAX(0,(J5705-'2031 forecast'!$C$10))</f>
        <v>2.414836663526895</v>
      </c>
      <c r="P5705" s="175">
        <f t="shared" si="918"/>
        <v>6</v>
      </c>
      <c r="Q5705" s="175" t="str">
        <f t="shared" si="919"/>
        <v/>
      </c>
    </row>
    <row r="5706" spans="1:17" s="1" customFormat="1" x14ac:dyDescent="0.3">
      <c r="A5706" s="189">
        <f t="shared" si="917"/>
        <v>44068.583333319504</v>
      </c>
      <c r="B5706" s="190">
        <f t="shared" si="913"/>
        <v>44068</v>
      </c>
      <c r="C5706" s="1">
        <f t="shared" si="914"/>
        <v>14</v>
      </c>
      <c r="D5706" s="191">
        <v>4.7434116621162037</v>
      </c>
      <c r="E5706" s="192">
        <f t="shared" si="915"/>
        <v>1.647085521386221E-4</v>
      </c>
      <c r="F5706" s="193">
        <f t="shared" si="916"/>
        <v>7.0722492697176165</v>
      </c>
      <c r="G5706" s="193">
        <f t="shared" si="920"/>
        <v>7.3337696244521835</v>
      </c>
      <c r="H5706" s="193">
        <f t="shared" si="920"/>
        <v>7.6049605794911459</v>
      </c>
      <c r="I5706" s="193">
        <f t="shared" si="920"/>
        <v>7.8861797380135839</v>
      </c>
      <c r="J5706" s="193">
        <f t="shared" si="920"/>
        <v>8.1777979267865337</v>
      </c>
      <c r="K5706" s="193">
        <f>MAX(0,(F5706-'2031 forecast'!$C$10))</f>
        <v>1.3352492697176164</v>
      </c>
      <c r="L5706" s="193">
        <f>MAX(0,(G5706-'2031 forecast'!$C$10))</f>
        <v>1.5967696244521834</v>
      </c>
      <c r="M5706" s="193">
        <f>MAX(0,(H5706-'2031 forecast'!$C$10))</f>
        <v>1.8679605794911458</v>
      </c>
      <c r="N5706" s="193">
        <f>MAX(0,(I5706-'2031 forecast'!$C$10))</f>
        <v>2.1491797380135838</v>
      </c>
      <c r="O5706" s="193">
        <f>MAX(0,(J5706-'2031 forecast'!$C$10))</f>
        <v>2.4407979267865336</v>
      </c>
      <c r="P5706" s="175">
        <f t="shared" si="918"/>
        <v>7</v>
      </c>
      <c r="Q5706" s="175" t="str">
        <f t="shared" si="919"/>
        <v/>
      </c>
    </row>
    <row r="5707" spans="1:17" s="1" customFormat="1" x14ac:dyDescent="0.3">
      <c r="A5707" s="189">
        <f t="shared" si="917"/>
        <v>44068.624999986168</v>
      </c>
      <c r="B5707" s="190">
        <f t="shared" si="913"/>
        <v>44068</v>
      </c>
      <c r="C5707" s="1">
        <f t="shared" si="914"/>
        <v>15</v>
      </c>
      <c r="D5707" s="191">
        <v>4.8111746858607205</v>
      </c>
      <c r="E5707" s="192">
        <f t="shared" si="915"/>
        <v>1.6706153145488811E-4</v>
      </c>
      <c r="F5707" s="193">
        <f t="shared" si="916"/>
        <v>7.1732814021421527</v>
      </c>
      <c r="G5707" s="193">
        <f t="shared" si="920"/>
        <v>7.4385377619443558</v>
      </c>
      <c r="H5707" s="193">
        <f t="shared" si="920"/>
        <v>7.7136028734838744</v>
      </c>
      <c r="I5707" s="193">
        <f t="shared" si="920"/>
        <v>7.998839448556633</v>
      </c>
      <c r="J5707" s="193">
        <f t="shared" si="920"/>
        <v>8.2946236114549112</v>
      </c>
      <c r="K5707" s="193">
        <f>MAX(0,(F5707-'2031 forecast'!$C$10))</f>
        <v>1.4362814021421526</v>
      </c>
      <c r="L5707" s="193">
        <f>MAX(0,(G5707-'2031 forecast'!$C$10))</f>
        <v>1.7015377619443557</v>
      </c>
      <c r="M5707" s="193">
        <f>MAX(0,(H5707-'2031 forecast'!$C$10))</f>
        <v>1.9766028734838743</v>
      </c>
      <c r="N5707" s="193">
        <f>MAX(0,(I5707-'2031 forecast'!$C$10))</f>
        <v>2.2618394485566329</v>
      </c>
      <c r="O5707" s="193">
        <f>MAX(0,(J5707-'2031 forecast'!$C$10))</f>
        <v>2.5576236114549111</v>
      </c>
      <c r="P5707" s="175">
        <f t="shared" si="918"/>
        <v>8</v>
      </c>
      <c r="Q5707" s="175" t="str">
        <f t="shared" si="919"/>
        <v/>
      </c>
    </row>
    <row r="5708" spans="1:17" s="1" customFormat="1" x14ac:dyDescent="0.3">
      <c r="A5708" s="189">
        <f t="shared" si="917"/>
        <v>44068.666666652833</v>
      </c>
      <c r="B5708" s="190">
        <f t="shared" si="913"/>
        <v>44068</v>
      </c>
      <c r="C5708" s="1">
        <f t="shared" si="914"/>
        <v>16</v>
      </c>
      <c r="D5708" s="191">
        <v>4.7283532123952003</v>
      </c>
      <c r="E5708" s="192">
        <f t="shared" si="915"/>
        <v>1.6418566784611856E-4</v>
      </c>
      <c r="F5708" s="193">
        <f t="shared" si="916"/>
        <v>7.0497976847343873</v>
      </c>
      <c r="G5708" s="193">
        <f t="shared" si="920"/>
        <v>7.31048781612059</v>
      </c>
      <c r="H5708" s="193">
        <f t="shared" si="920"/>
        <v>7.5808178474927619</v>
      </c>
      <c r="I5708" s="193">
        <f t="shared" si="920"/>
        <v>7.8611442467817954</v>
      </c>
      <c r="J5708" s="193">
        <f t="shared" si="920"/>
        <v>8.1518366635268951</v>
      </c>
      <c r="K5708" s="193">
        <f>MAX(0,(F5708-'2031 forecast'!$C$10))</f>
        <v>1.3127976847343872</v>
      </c>
      <c r="L5708" s="193">
        <f>MAX(0,(G5708-'2031 forecast'!$C$10))</f>
        <v>1.5734878161205899</v>
      </c>
      <c r="M5708" s="193">
        <f>MAX(0,(H5708-'2031 forecast'!$C$10))</f>
        <v>1.8438178474927618</v>
      </c>
      <c r="N5708" s="193">
        <f>MAX(0,(I5708-'2031 forecast'!$C$10))</f>
        <v>2.1241442467817953</v>
      </c>
      <c r="O5708" s="193">
        <f>MAX(0,(J5708-'2031 forecast'!$C$10))</f>
        <v>2.414836663526895</v>
      </c>
      <c r="P5708" s="175">
        <f t="shared" si="918"/>
        <v>9</v>
      </c>
      <c r="Q5708" s="175" t="str">
        <f t="shared" si="919"/>
        <v/>
      </c>
    </row>
    <row r="5709" spans="1:17" s="1" customFormat="1" x14ac:dyDescent="0.3">
      <c r="A5709" s="189">
        <f t="shared" si="917"/>
        <v>44068.708333319497</v>
      </c>
      <c r="B5709" s="190">
        <f t="shared" si="913"/>
        <v>44068</v>
      </c>
      <c r="C5709" s="1">
        <f t="shared" si="914"/>
        <v>17</v>
      </c>
      <c r="D5709" s="191">
        <v>4.758470111837207</v>
      </c>
      <c r="E5709" s="192">
        <f t="shared" si="915"/>
        <v>1.6523143643112565E-4</v>
      </c>
      <c r="F5709" s="193">
        <f t="shared" si="916"/>
        <v>7.0947008547008465</v>
      </c>
      <c r="G5709" s="193">
        <f t="shared" si="920"/>
        <v>7.357051432783777</v>
      </c>
      <c r="H5709" s="193">
        <f t="shared" si="920"/>
        <v>7.629103311489529</v>
      </c>
      <c r="I5709" s="193">
        <f t="shared" si="920"/>
        <v>7.9112152292453715</v>
      </c>
      <c r="J5709" s="193">
        <f t="shared" si="920"/>
        <v>8.2037591900461724</v>
      </c>
      <c r="K5709" s="193">
        <f>MAX(0,(F5709-'2031 forecast'!$C$10))</f>
        <v>1.3577008547008464</v>
      </c>
      <c r="L5709" s="193">
        <f>MAX(0,(G5709-'2031 forecast'!$C$10))</f>
        <v>1.6200514327837769</v>
      </c>
      <c r="M5709" s="193">
        <f>MAX(0,(H5709-'2031 forecast'!$C$10))</f>
        <v>1.8921033114895289</v>
      </c>
      <c r="N5709" s="193">
        <f>MAX(0,(I5709-'2031 forecast'!$C$10))</f>
        <v>2.1742152292453714</v>
      </c>
      <c r="O5709" s="193">
        <f>MAX(0,(J5709-'2031 forecast'!$C$10))</f>
        <v>2.4667591900461723</v>
      </c>
      <c r="P5709" s="175">
        <f t="shared" si="918"/>
        <v>10</v>
      </c>
      <c r="Q5709" s="175" t="str">
        <f t="shared" si="919"/>
        <v/>
      </c>
    </row>
    <row r="5710" spans="1:17" s="1" customFormat="1" x14ac:dyDescent="0.3">
      <c r="A5710" s="189">
        <f t="shared" si="917"/>
        <v>44068.749999986161</v>
      </c>
      <c r="B5710" s="190">
        <f t="shared" si="913"/>
        <v>44068</v>
      </c>
      <c r="C5710" s="1">
        <f t="shared" si="914"/>
        <v>18</v>
      </c>
      <c r="D5710" s="191">
        <v>4.487418016859138</v>
      </c>
      <c r="E5710" s="192">
        <f t="shared" si="915"/>
        <v>1.5581951916606151E-4</v>
      </c>
      <c r="F5710" s="193">
        <f t="shared" si="916"/>
        <v>6.6905723250026963</v>
      </c>
      <c r="G5710" s="193">
        <f t="shared" si="920"/>
        <v>6.9379788828150799</v>
      </c>
      <c r="H5710" s="193">
        <f t="shared" si="920"/>
        <v>7.1945341355186061</v>
      </c>
      <c r="I5710" s="193">
        <f t="shared" si="920"/>
        <v>7.4605763870731661</v>
      </c>
      <c r="J5710" s="193">
        <f t="shared" si="920"/>
        <v>7.7364564513726544</v>
      </c>
      <c r="K5710" s="193">
        <f>MAX(0,(F5710-'2031 forecast'!$C$10))</f>
        <v>0.95357232500269618</v>
      </c>
      <c r="L5710" s="193">
        <f>MAX(0,(G5710-'2031 forecast'!$C$10))</f>
        <v>1.2009788828150798</v>
      </c>
      <c r="M5710" s="193">
        <f>MAX(0,(H5710-'2031 forecast'!$C$10))</f>
        <v>1.457534135518606</v>
      </c>
      <c r="N5710" s="193">
        <f>MAX(0,(I5710-'2031 forecast'!$C$10))</f>
        <v>1.723576387073166</v>
      </c>
      <c r="O5710" s="193">
        <f>MAX(0,(J5710-'2031 forecast'!$C$10))</f>
        <v>1.9994564513726543</v>
      </c>
      <c r="P5710" s="175">
        <f t="shared" si="918"/>
        <v>11</v>
      </c>
      <c r="Q5710" s="175" t="str">
        <f t="shared" si="919"/>
        <v/>
      </c>
    </row>
    <row r="5711" spans="1:17" s="1" customFormat="1" x14ac:dyDescent="0.3">
      <c r="A5711" s="189">
        <f t="shared" si="917"/>
        <v>44068.791666652825</v>
      </c>
      <c r="B5711" s="190">
        <f t="shared" si="913"/>
        <v>44068</v>
      </c>
      <c r="C5711" s="1">
        <f t="shared" si="914"/>
        <v>19</v>
      </c>
      <c r="D5711" s="191">
        <v>4.1937782472995639</v>
      </c>
      <c r="E5711" s="192">
        <f t="shared" si="915"/>
        <v>1.4562327546224207E-4</v>
      </c>
      <c r="F5711" s="193">
        <f t="shared" si="916"/>
        <v>6.2527664178297018</v>
      </c>
      <c r="G5711" s="193">
        <f t="shared" si="920"/>
        <v>6.4839836203489938</v>
      </c>
      <c r="H5711" s="193">
        <f t="shared" si="920"/>
        <v>6.7237508615501076</v>
      </c>
      <c r="I5711" s="193">
        <f t="shared" si="920"/>
        <v>6.9723843080532788</v>
      </c>
      <c r="J5711" s="193">
        <f t="shared" si="920"/>
        <v>7.2302118178096801</v>
      </c>
      <c r="K5711" s="193">
        <f>MAX(0,(F5711-'2031 forecast'!$C$10))</f>
        <v>0.51576641782970167</v>
      </c>
      <c r="L5711" s="193">
        <f>MAX(0,(G5711-'2031 forecast'!$C$10))</f>
        <v>0.74698362034899368</v>
      </c>
      <c r="M5711" s="193">
        <f>MAX(0,(H5711-'2031 forecast'!$C$10))</f>
        <v>0.98675086155010749</v>
      </c>
      <c r="N5711" s="193">
        <f>MAX(0,(I5711-'2031 forecast'!$C$10))</f>
        <v>1.2353843080532787</v>
      </c>
      <c r="O5711" s="193">
        <f>MAX(0,(J5711-'2031 forecast'!$C$10))</f>
        <v>1.49321181780968</v>
      </c>
      <c r="P5711" s="175">
        <f t="shared" si="918"/>
        <v>12</v>
      </c>
      <c r="Q5711" s="175">
        <f t="shared" si="919"/>
        <v>12</v>
      </c>
    </row>
    <row r="5712" spans="1:17" s="1" customFormat="1" x14ac:dyDescent="0.3">
      <c r="A5712" s="189">
        <f t="shared" si="917"/>
        <v>44068.83333331949</v>
      </c>
      <c r="B5712" s="190">
        <f t="shared" si="913"/>
        <v>44068</v>
      </c>
      <c r="C5712" s="1">
        <f t="shared" si="914"/>
        <v>20</v>
      </c>
      <c r="D5712" s="191">
        <v>3.8474339037164764</v>
      </c>
      <c r="E5712" s="192">
        <f t="shared" si="915"/>
        <v>1.3359693673466015E-4</v>
      </c>
      <c r="F5712" s="193">
        <f t="shared" si="916"/>
        <v>5.7363799632154002</v>
      </c>
      <c r="G5712" s="193">
        <f t="shared" si="920"/>
        <v>5.9485020287223263</v>
      </c>
      <c r="H5712" s="193">
        <f t="shared" si="920"/>
        <v>6.1684680255872628</v>
      </c>
      <c r="I5712" s="193">
        <f t="shared" si="920"/>
        <v>6.3965680097221291</v>
      </c>
      <c r="J5712" s="193">
        <f t="shared" si="920"/>
        <v>6.6331027628379653</v>
      </c>
      <c r="K5712" s="193">
        <f>MAX(0,(F5712-'2031 forecast'!$C$10))</f>
        <v>0</v>
      </c>
      <c r="L5712" s="193">
        <f>MAX(0,(G5712-'2031 forecast'!$C$10))</f>
        <v>0.21150202872232615</v>
      </c>
      <c r="M5712" s="193">
        <f>MAX(0,(H5712-'2031 forecast'!$C$10))</f>
        <v>0.43146802558726272</v>
      </c>
      <c r="N5712" s="193">
        <f>MAX(0,(I5712-'2031 forecast'!$C$10))</f>
        <v>0.65956800972212903</v>
      </c>
      <c r="O5712" s="193">
        <f>MAX(0,(J5712-'2031 forecast'!$C$10))</f>
        <v>0.89610276283796519</v>
      </c>
      <c r="P5712" s="175" t="str">
        <f t="shared" si="918"/>
        <v/>
      </c>
      <c r="Q5712" s="175" t="str">
        <f t="shared" si="919"/>
        <v/>
      </c>
    </row>
    <row r="5713" spans="1:17" s="1" customFormat="1" x14ac:dyDescent="0.3">
      <c r="A5713" s="189">
        <f t="shared" si="917"/>
        <v>44068.874999986154</v>
      </c>
      <c r="B5713" s="190">
        <f t="shared" si="913"/>
        <v>44068</v>
      </c>
      <c r="C5713" s="1">
        <f t="shared" si="914"/>
        <v>21</v>
      </c>
      <c r="D5713" s="191">
        <v>3.5763818087384074</v>
      </c>
      <c r="E5713" s="192">
        <f t="shared" si="915"/>
        <v>1.2418501946959601E-4</v>
      </c>
      <c r="F5713" s="193">
        <f t="shared" si="916"/>
        <v>5.33225143351725</v>
      </c>
      <c r="G5713" s="193">
        <f t="shared" si="920"/>
        <v>5.5294294787536291</v>
      </c>
      <c r="H5713" s="193">
        <f t="shared" si="920"/>
        <v>5.733898849616339</v>
      </c>
      <c r="I5713" s="193">
        <f t="shared" si="920"/>
        <v>5.9459291675499228</v>
      </c>
      <c r="J5713" s="193">
        <f t="shared" si="920"/>
        <v>6.1658000241644482</v>
      </c>
      <c r="K5713" s="193">
        <f>MAX(0,(F5713-'2031 forecast'!$C$10))</f>
        <v>0</v>
      </c>
      <c r="L5713" s="193">
        <f>MAX(0,(G5713-'2031 forecast'!$C$10))</f>
        <v>0</v>
      </c>
      <c r="M5713" s="193">
        <f>MAX(0,(H5713-'2031 forecast'!$C$10))</f>
        <v>0</v>
      </c>
      <c r="N5713" s="193">
        <f>MAX(0,(I5713-'2031 forecast'!$C$10))</f>
        <v>0.20892916754992275</v>
      </c>
      <c r="O5713" s="193">
        <f>MAX(0,(J5713-'2031 forecast'!$C$10))</f>
        <v>0.42880002416444807</v>
      </c>
      <c r="P5713" s="175" t="str">
        <f t="shared" si="918"/>
        <v/>
      </c>
      <c r="Q5713" s="175" t="str">
        <f t="shared" si="919"/>
        <v/>
      </c>
    </row>
    <row r="5714" spans="1:17" s="1" customFormat="1" x14ac:dyDescent="0.3">
      <c r="A5714" s="189">
        <f t="shared" si="917"/>
        <v>44068.916666652818</v>
      </c>
      <c r="B5714" s="190">
        <f t="shared" si="913"/>
        <v>44068</v>
      </c>
      <c r="C5714" s="1">
        <f t="shared" si="914"/>
        <v>22</v>
      </c>
      <c r="D5714" s="191">
        <v>3.1923913408528102</v>
      </c>
      <c r="E5714" s="192">
        <f t="shared" si="915"/>
        <v>1.108514700107552E-4</v>
      </c>
      <c r="F5714" s="193">
        <f t="shared" si="916"/>
        <v>4.7597360164448723</v>
      </c>
      <c r="G5714" s="193">
        <f t="shared" si="920"/>
        <v>4.9357433662979773</v>
      </c>
      <c r="H5714" s="193">
        <f t="shared" si="920"/>
        <v>5.1182591836575329</v>
      </c>
      <c r="I5714" s="193">
        <f t="shared" si="920"/>
        <v>5.307524141139301</v>
      </c>
      <c r="J5714" s="193">
        <f t="shared" si="920"/>
        <v>5.5037878110436349</v>
      </c>
      <c r="K5714" s="193">
        <f>MAX(0,(F5714-'2031 forecast'!$C$10))</f>
        <v>0</v>
      </c>
      <c r="L5714" s="193">
        <f>MAX(0,(G5714-'2031 forecast'!$C$10))</f>
        <v>0</v>
      </c>
      <c r="M5714" s="193">
        <f>MAX(0,(H5714-'2031 forecast'!$C$10))</f>
        <v>0</v>
      </c>
      <c r="N5714" s="193">
        <f>MAX(0,(I5714-'2031 forecast'!$C$10))</f>
        <v>0</v>
      </c>
      <c r="O5714" s="193">
        <f>MAX(0,(J5714-'2031 forecast'!$C$10))</f>
        <v>0</v>
      </c>
      <c r="P5714" s="175" t="str">
        <f t="shared" si="918"/>
        <v/>
      </c>
      <c r="Q5714" s="175" t="str">
        <f t="shared" si="919"/>
        <v/>
      </c>
    </row>
    <row r="5715" spans="1:17" s="1" customFormat="1" x14ac:dyDescent="0.3">
      <c r="A5715" s="189">
        <f t="shared" si="917"/>
        <v>44068.958333319482</v>
      </c>
      <c r="B5715" s="190">
        <f t="shared" si="913"/>
        <v>44068</v>
      </c>
      <c r="C5715" s="1">
        <f t="shared" si="914"/>
        <v>23</v>
      </c>
      <c r="D5715" s="191">
        <v>2.8836931215722315</v>
      </c>
      <c r="E5715" s="192">
        <f t="shared" si="915"/>
        <v>1.0013234201443215E-4</v>
      </c>
      <c r="F5715" s="193">
        <f t="shared" si="916"/>
        <v>4.299478524288646</v>
      </c>
      <c r="G5715" s="193">
        <f t="shared" si="920"/>
        <v>4.4584662955002949</v>
      </c>
      <c r="H5715" s="193">
        <f t="shared" si="920"/>
        <v>4.6233331776906477</v>
      </c>
      <c r="I5715" s="193">
        <f t="shared" si="920"/>
        <v>4.7942965708876226</v>
      </c>
      <c r="J5715" s="193">
        <f t="shared" si="920"/>
        <v>4.9715819142210185</v>
      </c>
      <c r="K5715" s="193">
        <f>MAX(0,(F5715-'2031 forecast'!$C$10))</f>
        <v>0</v>
      </c>
      <c r="L5715" s="193">
        <f>MAX(0,(G5715-'2031 forecast'!$C$10))</f>
        <v>0</v>
      </c>
      <c r="M5715" s="193">
        <f>MAX(0,(H5715-'2031 forecast'!$C$10))</f>
        <v>0</v>
      </c>
      <c r="N5715" s="193">
        <f>MAX(0,(I5715-'2031 forecast'!$C$10))</f>
        <v>0</v>
      </c>
      <c r="O5715" s="193">
        <f>MAX(0,(J5715-'2031 forecast'!$C$10))</f>
        <v>0</v>
      </c>
      <c r="P5715" s="175" t="str">
        <f t="shared" si="918"/>
        <v/>
      </c>
      <c r="Q5715" s="175" t="str">
        <f t="shared" si="919"/>
        <v/>
      </c>
    </row>
    <row r="5716" spans="1:17" s="1" customFormat="1" x14ac:dyDescent="0.3">
      <c r="A5716" s="189">
        <f t="shared" si="917"/>
        <v>44068.999999986147</v>
      </c>
      <c r="B5716" s="190">
        <f t="shared" si="913"/>
        <v>44068</v>
      </c>
      <c r="C5716" s="1">
        <f t="shared" si="914"/>
        <v>0</v>
      </c>
      <c r="D5716" s="191">
        <v>3.4709726606913804</v>
      </c>
      <c r="E5716" s="192">
        <f t="shared" si="915"/>
        <v>1.2052482942207108E-4</v>
      </c>
      <c r="F5716" s="193">
        <f t="shared" si="916"/>
        <v>5.1750903386346367</v>
      </c>
      <c r="G5716" s="193">
        <f t="shared" si="920"/>
        <v>5.3664568204324699</v>
      </c>
      <c r="H5716" s="193">
        <f t="shared" si="920"/>
        <v>5.5648997256276473</v>
      </c>
      <c r="I5716" s="193">
        <f t="shared" si="920"/>
        <v>5.7706807289273989</v>
      </c>
      <c r="J5716" s="193">
        <f t="shared" si="920"/>
        <v>5.9840711813469705</v>
      </c>
      <c r="K5716" s="193">
        <f>MAX(0,(F5716-'2031 forecast'!$C$10))</f>
        <v>0</v>
      </c>
      <c r="L5716" s="193">
        <f>MAX(0,(G5716-'2031 forecast'!$C$10))</f>
        <v>0</v>
      </c>
      <c r="M5716" s="193">
        <f>MAX(0,(H5716-'2031 forecast'!$C$10))</f>
        <v>0</v>
      </c>
      <c r="N5716" s="193">
        <f>MAX(0,(I5716-'2031 forecast'!$C$10))</f>
        <v>3.3680728927398818E-2</v>
      </c>
      <c r="O5716" s="193">
        <f>MAX(0,(J5716-'2031 forecast'!$C$10))</f>
        <v>0.24707118134697037</v>
      </c>
      <c r="P5716" s="175" t="str">
        <f t="shared" si="918"/>
        <v/>
      </c>
      <c r="Q5716" s="175" t="str">
        <f t="shared" si="919"/>
        <v/>
      </c>
    </row>
    <row r="5717" spans="1:17" s="1" customFormat="1" x14ac:dyDescent="0.3">
      <c r="A5717" s="189">
        <f t="shared" si="917"/>
        <v>44069.041666652811</v>
      </c>
      <c r="B5717" s="190">
        <f t="shared" si="913"/>
        <v>44069</v>
      </c>
      <c r="C5717" s="1">
        <f t="shared" si="914"/>
        <v>1</v>
      </c>
      <c r="D5717" s="191">
        <v>2.3942935056396073</v>
      </c>
      <c r="E5717" s="192">
        <f t="shared" si="915"/>
        <v>8.3138602508066377E-5</v>
      </c>
      <c r="F5717" s="193">
        <f t="shared" si="916"/>
        <v>3.5698020123336534</v>
      </c>
      <c r="G5717" s="193">
        <f t="shared" si="920"/>
        <v>3.7018075247234821</v>
      </c>
      <c r="H5717" s="193">
        <f t="shared" si="920"/>
        <v>3.838694387743149</v>
      </c>
      <c r="I5717" s="193">
        <f t="shared" si="920"/>
        <v>3.9806431058544747</v>
      </c>
      <c r="J5717" s="193">
        <f t="shared" si="920"/>
        <v>4.1278408582827248</v>
      </c>
      <c r="K5717" s="193">
        <f>MAX(0,(F5717-'2031 forecast'!$C$10))</f>
        <v>0</v>
      </c>
      <c r="L5717" s="193">
        <f>MAX(0,(G5717-'2031 forecast'!$C$10))</f>
        <v>0</v>
      </c>
      <c r="M5717" s="193">
        <f>MAX(0,(H5717-'2031 forecast'!$C$10))</f>
        <v>0</v>
      </c>
      <c r="N5717" s="193">
        <f>MAX(0,(I5717-'2031 forecast'!$C$10))</f>
        <v>0</v>
      </c>
      <c r="O5717" s="193">
        <f>MAX(0,(J5717-'2031 forecast'!$C$10))</f>
        <v>0</v>
      </c>
      <c r="P5717" s="175" t="str">
        <f t="shared" si="918"/>
        <v/>
      </c>
      <c r="Q5717" s="175" t="str">
        <f t="shared" si="919"/>
        <v/>
      </c>
    </row>
    <row r="5718" spans="1:17" s="1" customFormat="1" x14ac:dyDescent="0.3">
      <c r="A5718" s="189">
        <f t="shared" si="917"/>
        <v>44069.083333319475</v>
      </c>
      <c r="B5718" s="190">
        <f t="shared" si="913"/>
        <v>44069</v>
      </c>
      <c r="C5718" s="1">
        <f t="shared" si="914"/>
        <v>2</v>
      </c>
      <c r="D5718" s="191">
        <v>2.3340597067555917</v>
      </c>
      <c r="E5718" s="192">
        <f t="shared" si="915"/>
        <v>8.1047065338052119E-5</v>
      </c>
      <c r="F5718" s="193">
        <f t="shared" si="916"/>
        <v>3.4799956724007308</v>
      </c>
      <c r="G5718" s="193">
        <f t="shared" si="920"/>
        <v>3.6086802913971048</v>
      </c>
      <c r="H5718" s="193">
        <f t="shared" si="920"/>
        <v>3.7421234597496102</v>
      </c>
      <c r="I5718" s="193">
        <f t="shared" si="920"/>
        <v>3.8805011409273176</v>
      </c>
      <c r="J5718" s="193">
        <f t="shared" si="920"/>
        <v>4.0239958052441658</v>
      </c>
      <c r="K5718" s="193">
        <f>MAX(0,(F5718-'2031 forecast'!$C$10))</f>
        <v>0</v>
      </c>
      <c r="L5718" s="193">
        <f>MAX(0,(G5718-'2031 forecast'!$C$10))</f>
        <v>0</v>
      </c>
      <c r="M5718" s="193">
        <f>MAX(0,(H5718-'2031 forecast'!$C$10))</f>
        <v>0</v>
      </c>
      <c r="N5718" s="193">
        <f>MAX(0,(I5718-'2031 forecast'!$C$10))</f>
        <v>0</v>
      </c>
      <c r="O5718" s="193">
        <f>MAX(0,(J5718-'2031 forecast'!$C$10))</f>
        <v>0</v>
      </c>
      <c r="P5718" s="175" t="str">
        <f t="shared" si="918"/>
        <v/>
      </c>
      <c r="Q5718" s="175" t="str">
        <f t="shared" si="919"/>
        <v/>
      </c>
    </row>
    <row r="5719" spans="1:17" s="1" customFormat="1" x14ac:dyDescent="0.3">
      <c r="A5719" s="189">
        <f t="shared" si="917"/>
        <v>44069.124999986139</v>
      </c>
      <c r="B5719" s="190">
        <f t="shared" si="913"/>
        <v>44069</v>
      </c>
      <c r="C5719" s="1">
        <f t="shared" si="914"/>
        <v>3</v>
      </c>
      <c r="D5719" s="191">
        <v>2.3190012570345884</v>
      </c>
      <c r="E5719" s="192">
        <f t="shared" si="915"/>
        <v>8.0524181045548579E-5</v>
      </c>
      <c r="F5719" s="193">
        <f t="shared" si="916"/>
        <v>3.4575440874175012</v>
      </c>
      <c r="G5719" s="193">
        <f t="shared" si="920"/>
        <v>3.5853984830655117</v>
      </c>
      <c r="H5719" s="193">
        <f t="shared" si="920"/>
        <v>3.7179807277512262</v>
      </c>
      <c r="I5719" s="193">
        <f t="shared" si="920"/>
        <v>3.8554656496955295</v>
      </c>
      <c r="J5719" s="193">
        <f t="shared" si="920"/>
        <v>3.9980345419845271</v>
      </c>
      <c r="K5719" s="193">
        <f>MAX(0,(F5719-'2031 forecast'!$C$10))</f>
        <v>0</v>
      </c>
      <c r="L5719" s="193">
        <f>MAX(0,(G5719-'2031 forecast'!$C$10))</f>
        <v>0</v>
      </c>
      <c r="M5719" s="193">
        <f>MAX(0,(H5719-'2031 forecast'!$C$10))</f>
        <v>0</v>
      </c>
      <c r="N5719" s="193">
        <f>MAX(0,(I5719-'2031 forecast'!$C$10))</f>
        <v>0</v>
      </c>
      <c r="O5719" s="193">
        <f>MAX(0,(J5719-'2031 forecast'!$C$10))</f>
        <v>0</v>
      </c>
      <c r="P5719" s="175" t="str">
        <f t="shared" si="918"/>
        <v/>
      </c>
      <c r="Q5719" s="175" t="str">
        <f t="shared" si="919"/>
        <v/>
      </c>
    </row>
    <row r="5720" spans="1:17" s="1" customFormat="1" x14ac:dyDescent="0.3">
      <c r="A5720" s="189">
        <f t="shared" si="917"/>
        <v>44069.166666652804</v>
      </c>
      <c r="B5720" s="190">
        <f t="shared" si="913"/>
        <v>44069</v>
      </c>
      <c r="C5720" s="1">
        <f t="shared" si="914"/>
        <v>4</v>
      </c>
      <c r="D5720" s="191">
        <v>2.2286505587085652</v>
      </c>
      <c r="E5720" s="192">
        <f t="shared" si="915"/>
        <v>7.7386875290527199E-5</v>
      </c>
      <c r="F5720" s="193">
        <f t="shared" si="916"/>
        <v>3.3228345775181181</v>
      </c>
      <c r="G5720" s="193">
        <f t="shared" si="920"/>
        <v>3.445707633075946</v>
      </c>
      <c r="H5720" s="193">
        <f t="shared" si="920"/>
        <v>3.5731243357609186</v>
      </c>
      <c r="I5720" s="193">
        <f t="shared" si="920"/>
        <v>3.7052527023047941</v>
      </c>
      <c r="J5720" s="193">
        <f t="shared" si="920"/>
        <v>3.8422669624266881</v>
      </c>
      <c r="K5720" s="193">
        <f>MAX(0,(F5720-'2031 forecast'!$C$10))</f>
        <v>0</v>
      </c>
      <c r="L5720" s="193">
        <f>MAX(0,(G5720-'2031 forecast'!$C$10))</f>
        <v>0</v>
      </c>
      <c r="M5720" s="193">
        <f>MAX(0,(H5720-'2031 forecast'!$C$10))</f>
        <v>0</v>
      </c>
      <c r="N5720" s="193">
        <f>MAX(0,(I5720-'2031 forecast'!$C$10))</f>
        <v>0</v>
      </c>
      <c r="O5720" s="193">
        <f>MAX(0,(J5720-'2031 forecast'!$C$10))</f>
        <v>0</v>
      </c>
      <c r="P5720" s="175" t="str">
        <f t="shared" si="918"/>
        <v/>
      </c>
      <c r="Q5720" s="175" t="str">
        <f t="shared" si="919"/>
        <v/>
      </c>
    </row>
    <row r="5721" spans="1:17" s="1" customFormat="1" x14ac:dyDescent="0.3">
      <c r="A5721" s="189">
        <f t="shared" si="917"/>
        <v>44069.208333319468</v>
      </c>
      <c r="B5721" s="190">
        <f t="shared" si="913"/>
        <v>44069</v>
      </c>
      <c r="C5721" s="1">
        <f t="shared" si="914"/>
        <v>5</v>
      </c>
      <c r="D5721" s="191">
        <v>2.2964135824530825</v>
      </c>
      <c r="E5721" s="192">
        <f t="shared" si="915"/>
        <v>7.9739854606793227E-5</v>
      </c>
      <c r="F5721" s="193">
        <f t="shared" si="916"/>
        <v>3.4238667099426552</v>
      </c>
      <c r="G5721" s="193">
        <f t="shared" si="920"/>
        <v>3.55047577056812</v>
      </c>
      <c r="H5721" s="193">
        <f t="shared" si="920"/>
        <v>3.6817666297536493</v>
      </c>
      <c r="I5721" s="193">
        <f t="shared" si="920"/>
        <v>3.8179124128478454</v>
      </c>
      <c r="J5721" s="193">
        <f t="shared" si="920"/>
        <v>3.9590926470950669</v>
      </c>
      <c r="K5721" s="193">
        <f>MAX(0,(F5721-'2031 forecast'!$C$10))</f>
        <v>0</v>
      </c>
      <c r="L5721" s="193">
        <f>MAX(0,(G5721-'2031 forecast'!$C$10))</f>
        <v>0</v>
      </c>
      <c r="M5721" s="193">
        <f>MAX(0,(H5721-'2031 forecast'!$C$10))</f>
        <v>0</v>
      </c>
      <c r="N5721" s="193">
        <f>MAX(0,(I5721-'2031 forecast'!$C$10))</f>
        <v>0</v>
      </c>
      <c r="O5721" s="193">
        <f>MAX(0,(J5721-'2031 forecast'!$C$10))</f>
        <v>0</v>
      </c>
      <c r="P5721" s="175" t="str">
        <f t="shared" si="918"/>
        <v/>
      </c>
      <c r="Q5721" s="175" t="str">
        <f t="shared" si="919"/>
        <v/>
      </c>
    </row>
    <row r="5722" spans="1:17" s="1" customFormat="1" x14ac:dyDescent="0.3">
      <c r="A5722" s="189">
        <f t="shared" si="917"/>
        <v>44069.249999986132</v>
      </c>
      <c r="B5722" s="190">
        <f t="shared" si="913"/>
        <v>44069</v>
      </c>
      <c r="C5722" s="1">
        <f t="shared" si="914"/>
        <v>6</v>
      </c>
      <c r="D5722" s="191">
        <v>2.431939629942117</v>
      </c>
      <c r="E5722" s="192">
        <f t="shared" si="915"/>
        <v>8.4445813239325296E-5</v>
      </c>
      <c r="F5722" s="193">
        <f t="shared" si="916"/>
        <v>3.6259309747917303</v>
      </c>
      <c r="G5722" s="193">
        <f t="shared" si="920"/>
        <v>3.7600120455524686</v>
      </c>
      <c r="H5722" s="193">
        <f t="shared" si="920"/>
        <v>3.8990512177391108</v>
      </c>
      <c r="I5722" s="193">
        <f t="shared" si="920"/>
        <v>4.0432318339339481</v>
      </c>
      <c r="J5722" s="193">
        <f t="shared" si="920"/>
        <v>4.192744016431825</v>
      </c>
      <c r="K5722" s="193">
        <f>MAX(0,(F5722-'2031 forecast'!$C$10))</f>
        <v>0</v>
      </c>
      <c r="L5722" s="193">
        <f>MAX(0,(G5722-'2031 forecast'!$C$10))</f>
        <v>0</v>
      </c>
      <c r="M5722" s="193">
        <f>MAX(0,(H5722-'2031 forecast'!$C$10))</f>
        <v>0</v>
      </c>
      <c r="N5722" s="193">
        <f>MAX(0,(I5722-'2031 forecast'!$C$10))</f>
        <v>0</v>
      </c>
      <c r="O5722" s="193">
        <f>MAX(0,(J5722-'2031 forecast'!$C$10))</f>
        <v>0</v>
      </c>
      <c r="P5722" s="175" t="str">
        <f t="shared" si="918"/>
        <v/>
      </c>
      <c r="Q5722" s="175" t="str">
        <f t="shared" si="919"/>
        <v/>
      </c>
    </row>
    <row r="5723" spans="1:17" s="1" customFormat="1" x14ac:dyDescent="0.3">
      <c r="A5723" s="189">
        <f t="shared" si="917"/>
        <v>44069.291666652796</v>
      </c>
      <c r="B5723" s="190">
        <f t="shared" si="913"/>
        <v>44069</v>
      </c>
      <c r="C5723" s="1">
        <f t="shared" si="914"/>
        <v>7</v>
      </c>
      <c r="D5723" s="191">
        <v>2.6051118017336607</v>
      </c>
      <c r="E5723" s="192">
        <f t="shared" si="915"/>
        <v>9.0458982603116257E-5</v>
      </c>
      <c r="F5723" s="193">
        <f t="shared" si="916"/>
        <v>3.8841242020988811</v>
      </c>
      <c r="G5723" s="193">
        <f t="shared" si="920"/>
        <v>4.0277528413658015</v>
      </c>
      <c r="H5723" s="193">
        <f t="shared" si="920"/>
        <v>4.1766926357205332</v>
      </c>
      <c r="I5723" s="193">
        <f t="shared" si="920"/>
        <v>4.331139983099523</v>
      </c>
      <c r="J5723" s="193">
        <f t="shared" si="920"/>
        <v>4.4912985439176829</v>
      </c>
      <c r="K5723" s="193">
        <f>MAX(0,(F5723-'2031 forecast'!$C$10))</f>
        <v>0</v>
      </c>
      <c r="L5723" s="193">
        <f>MAX(0,(G5723-'2031 forecast'!$C$10))</f>
        <v>0</v>
      </c>
      <c r="M5723" s="193">
        <f>MAX(0,(H5723-'2031 forecast'!$C$10))</f>
        <v>0</v>
      </c>
      <c r="N5723" s="193">
        <f>MAX(0,(I5723-'2031 forecast'!$C$10))</f>
        <v>0</v>
      </c>
      <c r="O5723" s="193">
        <f>MAX(0,(J5723-'2031 forecast'!$C$10))</f>
        <v>0</v>
      </c>
      <c r="P5723" s="175" t="str">
        <f t="shared" si="918"/>
        <v/>
      </c>
      <c r="Q5723" s="175" t="str">
        <f t="shared" si="919"/>
        <v/>
      </c>
    </row>
    <row r="5724" spans="1:17" s="1" customFormat="1" x14ac:dyDescent="0.3">
      <c r="A5724" s="189">
        <f t="shared" si="917"/>
        <v>44069.333333319461</v>
      </c>
      <c r="B5724" s="190">
        <f t="shared" si="913"/>
        <v>44069</v>
      </c>
      <c r="C5724" s="1">
        <f t="shared" si="914"/>
        <v>8</v>
      </c>
      <c r="D5724" s="191">
        <v>2.8159300978277146</v>
      </c>
      <c r="E5724" s="192">
        <f t="shared" si="915"/>
        <v>9.7779362698166138E-5</v>
      </c>
      <c r="F5724" s="193">
        <f t="shared" si="916"/>
        <v>4.1984463918641088</v>
      </c>
      <c r="G5724" s="193">
        <f t="shared" si="920"/>
        <v>4.3536981580081218</v>
      </c>
      <c r="H5724" s="193">
        <f t="shared" si="920"/>
        <v>4.5146908836979183</v>
      </c>
      <c r="I5724" s="193">
        <f t="shared" si="920"/>
        <v>4.6816368603445717</v>
      </c>
      <c r="J5724" s="193">
        <f t="shared" si="920"/>
        <v>4.8547562295526401</v>
      </c>
      <c r="K5724" s="193">
        <f>MAX(0,(F5724-'2031 forecast'!$C$10))</f>
        <v>0</v>
      </c>
      <c r="L5724" s="193">
        <f>MAX(0,(G5724-'2031 forecast'!$C$10))</f>
        <v>0</v>
      </c>
      <c r="M5724" s="193">
        <f>MAX(0,(H5724-'2031 forecast'!$C$10))</f>
        <v>0</v>
      </c>
      <c r="N5724" s="193">
        <f>MAX(0,(I5724-'2031 forecast'!$C$10))</f>
        <v>0</v>
      </c>
      <c r="O5724" s="193">
        <f>MAX(0,(J5724-'2031 forecast'!$C$10))</f>
        <v>0</v>
      </c>
      <c r="P5724" s="175" t="str">
        <f t="shared" si="918"/>
        <v/>
      </c>
      <c r="Q5724" s="175" t="str">
        <f t="shared" si="919"/>
        <v/>
      </c>
    </row>
    <row r="5725" spans="1:17" s="1" customFormat="1" x14ac:dyDescent="0.3">
      <c r="A5725" s="189">
        <f t="shared" si="917"/>
        <v>44069.374999986125</v>
      </c>
      <c r="B5725" s="190">
        <f t="shared" si="913"/>
        <v>44069</v>
      </c>
      <c r="C5725" s="1">
        <f t="shared" si="914"/>
        <v>9</v>
      </c>
      <c r="D5725" s="191">
        <v>3.0945114176662849</v>
      </c>
      <c r="E5725" s="192">
        <f t="shared" si="915"/>
        <v>1.0745272210948202E-4</v>
      </c>
      <c r="F5725" s="193">
        <f t="shared" si="916"/>
        <v>4.6138007140538733</v>
      </c>
      <c r="G5725" s="193">
        <f t="shared" ref="G5725:J5744" si="921">$E5725*G$2</f>
        <v>4.7844116121426143</v>
      </c>
      <c r="H5725" s="193">
        <f t="shared" si="921"/>
        <v>4.9613314256680319</v>
      </c>
      <c r="I5725" s="193">
        <f t="shared" si="921"/>
        <v>5.1447934481326705</v>
      </c>
      <c r="J5725" s="193">
        <f t="shared" si="921"/>
        <v>5.3350395998559756</v>
      </c>
      <c r="K5725" s="193">
        <f>MAX(0,(F5725-'2031 forecast'!$C$10))</f>
        <v>0</v>
      </c>
      <c r="L5725" s="193">
        <f>MAX(0,(G5725-'2031 forecast'!$C$10))</f>
        <v>0</v>
      </c>
      <c r="M5725" s="193">
        <f>MAX(0,(H5725-'2031 forecast'!$C$10))</f>
        <v>0</v>
      </c>
      <c r="N5725" s="193">
        <f>MAX(0,(I5725-'2031 forecast'!$C$10))</f>
        <v>0</v>
      </c>
      <c r="O5725" s="193">
        <f>MAX(0,(J5725-'2031 forecast'!$C$10))</f>
        <v>0</v>
      </c>
      <c r="P5725" s="175" t="str">
        <f t="shared" si="918"/>
        <v/>
      </c>
      <c r="Q5725" s="175" t="str">
        <f t="shared" si="919"/>
        <v/>
      </c>
    </row>
    <row r="5726" spans="1:17" s="1" customFormat="1" x14ac:dyDescent="0.3">
      <c r="A5726" s="189">
        <f t="shared" si="917"/>
        <v>44069.416666652789</v>
      </c>
      <c r="B5726" s="190">
        <f t="shared" si="913"/>
        <v>44069</v>
      </c>
      <c r="C5726" s="1">
        <f t="shared" si="914"/>
        <v>10</v>
      </c>
      <c r="D5726" s="191">
        <v>3.2450959148763232</v>
      </c>
      <c r="E5726" s="192">
        <f t="shared" si="915"/>
        <v>1.1268156503451764E-4</v>
      </c>
      <c r="F5726" s="193">
        <f t="shared" si="916"/>
        <v>4.8383165638861785</v>
      </c>
      <c r="G5726" s="193">
        <f t="shared" si="921"/>
        <v>5.017229695458556</v>
      </c>
      <c r="H5726" s="193">
        <f t="shared" si="921"/>
        <v>5.2027587456518782</v>
      </c>
      <c r="I5726" s="193">
        <f t="shared" si="921"/>
        <v>5.3951483604505617</v>
      </c>
      <c r="J5726" s="193">
        <f t="shared" si="921"/>
        <v>5.5946522324523729</v>
      </c>
      <c r="K5726" s="193">
        <f>MAX(0,(F5726-'2031 forecast'!$C$10))</f>
        <v>0</v>
      </c>
      <c r="L5726" s="193">
        <f>MAX(0,(G5726-'2031 forecast'!$C$10))</f>
        <v>0</v>
      </c>
      <c r="M5726" s="193">
        <f>MAX(0,(H5726-'2031 forecast'!$C$10))</f>
        <v>0</v>
      </c>
      <c r="N5726" s="193">
        <f>MAX(0,(I5726-'2031 forecast'!$C$10))</f>
        <v>0</v>
      </c>
      <c r="O5726" s="193">
        <f>MAX(0,(J5726-'2031 forecast'!$C$10))</f>
        <v>0</v>
      </c>
      <c r="P5726" s="175" t="str">
        <f t="shared" si="918"/>
        <v/>
      </c>
      <c r="Q5726" s="175" t="str">
        <f t="shared" si="919"/>
        <v/>
      </c>
    </row>
    <row r="5727" spans="1:17" s="1" customFormat="1" x14ac:dyDescent="0.3">
      <c r="A5727" s="189">
        <f t="shared" si="917"/>
        <v>44069.458333319453</v>
      </c>
      <c r="B5727" s="190">
        <f t="shared" si="913"/>
        <v>44069</v>
      </c>
      <c r="C5727" s="1">
        <f t="shared" si="914"/>
        <v>11</v>
      </c>
      <c r="D5727" s="191">
        <v>3.31285893862084</v>
      </c>
      <c r="E5727" s="192">
        <f t="shared" si="915"/>
        <v>1.1503454435078367E-4</v>
      </c>
      <c r="F5727" s="193">
        <f t="shared" si="916"/>
        <v>4.9393486963107156</v>
      </c>
      <c r="G5727" s="193">
        <f t="shared" si="921"/>
        <v>5.1219978329507301</v>
      </c>
      <c r="H5727" s="193">
        <f t="shared" si="921"/>
        <v>5.3114010396446085</v>
      </c>
      <c r="I5727" s="193">
        <f t="shared" si="921"/>
        <v>5.5078080709936126</v>
      </c>
      <c r="J5727" s="193">
        <f t="shared" si="921"/>
        <v>5.7114779171207521</v>
      </c>
      <c r="K5727" s="193">
        <f>MAX(0,(F5727-'2031 forecast'!$C$10))</f>
        <v>0</v>
      </c>
      <c r="L5727" s="193">
        <f>MAX(0,(G5727-'2031 forecast'!$C$10))</f>
        <v>0</v>
      </c>
      <c r="M5727" s="193">
        <f>MAX(0,(H5727-'2031 forecast'!$C$10))</f>
        <v>0</v>
      </c>
      <c r="N5727" s="193">
        <f>MAX(0,(I5727-'2031 forecast'!$C$10))</f>
        <v>0</v>
      </c>
      <c r="O5727" s="193">
        <f>MAX(0,(J5727-'2031 forecast'!$C$10))</f>
        <v>0</v>
      </c>
      <c r="P5727" s="175" t="str">
        <f t="shared" si="918"/>
        <v/>
      </c>
      <c r="Q5727" s="175" t="str">
        <f t="shared" si="919"/>
        <v/>
      </c>
    </row>
    <row r="5728" spans="1:17" s="1" customFormat="1" x14ac:dyDescent="0.3">
      <c r="A5728" s="189">
        <f t="shared" si="917"/>
        <v>44069.499999986117</v>
      </c>
      <c r="B5728" s="190">
        <f t="shared" si="913"/>
        <v>44069</v>
      </c>
      <c r="C5728" s="1">
        <f t="shared" si="914"/>
        <v>12</v>
      </c>
      <c r="D5728" s="191">
        <v>3.4408557612493733</v>
      </c>
      <c r="E5728" s="192">
        <f t="shared" si="915"/>
        <v>1.1947906083706397E-4</v>
      </c>
      <c r="F5728" s="193">
        <f t="shared" si="916"/>
        <v>5.1301871686681757</v>
      </c>
      <c r="G5728" s="193">
        <f t="shared" si="921"/>
        <v>5.3198932037692819</v>
      </c>
      <c r="H5728" s="193">
        <f t="shared" si="921"/>
        <v>5.5166142616308784</v>
      </c>
      <c r="I5728" s="193">
        <f t="shared" si="921"/>
        <v>5.7206097464638219</v>
      </c>
      <c r="J5728" s="193">
        <f t="shared" si="921"/>
        <v>5.9321486548276914</v>
      </c>
      <c r="K5728" s="193">
        <f>MAX(0,(F5728-'2031 forecast'!$C$10))</f>
        <v>0</v>
      </c>
      <c r="L5728" s="193">
        <f>MAX(0,(G5728-'2031 forecast'!$C$10))</f>
        <v>0</v>
      </c>
      <c r="M5728" s="193">
        <f>MAX(0,(H5728-'2031 forecast'!$C$10))</f>
        <v>0</v>
      </c>
      <c r="N5728" s="193">
        <f>MAX(0,(I5728-'2031 forecast'!$C$10))</f>
        <v>0</v>
      </c>
      <c r="O5728" s="193">
        <f>MAX(0,(J5728-'2031 forecast'!$C$10))</f>
        <v>0.19514865482769128</v>
      </c>
      <c r="P5728" s="175" t="str">
        <f t="shared" si="918"/>
        <v/>
      </c>
      <c r="Q5728" s="175" t="str">
        <f t="shared" si="919"/>
        <v/>
      </c>
    </row>
    <row r="5729" spans="1:17" s="1" customFormat="1" x14ac:dyDescent="0.3">
      <c r="A5729" s="189">
        <f t="shared" si="917"/>
        <v>44069.541666652782</v>
      </c>
      <c r="B5729" s="190">
        <f t="shared" si="913"/>
        <v>44069</v>
      </c>
      <c r="C5729" s="1">
        <f t="shared" si="914"/>
        <v>13</v>
      </c>
      <c r="D5729" s="191">
        <v>3.5839110335989091</v>
      </c>
      <c r="E5729" s="192">
        <f t="shared" si="915"/>
        <v>1.2444646161584779E-4</v>
      </c>
      <c r="F5729" s="193">
        <f t="shared" si="916"/>
        <v>5.343477226008865</v>
      </c>
      <c r="G5729" s="193">
        <f t="shared" si="921"/>
        <v>5.5410703829194263</v>
      </c>
      <c r="H5729" s="193">
        <f t="shared" si="921"/>
        <v>5.7459702156155315</v>
      </c>
      <c r="I5729" s="193">
        <f t="shared" si="921"/>
        <v>5.958446913165818</v>
      </c>
      <c r="J5729" s="193">
        <f t="shared" si="921"/>
        <v>6.1787806557942684</v>
      </c>
      <c r="K5729" s="193">
        <f>MAX(0,(F5729-'2031 forecast'!$C$10))</f>
        <v>0</v>
      </c>
      <c r="L5729" s="193">
        <f>MAX(0,(G5729-'2031 forecast'!$C$10))</f>
        <v>0</v>
      </c>
      <c r="M5729" s="193">
        <f>MAX(0,(H5729-'2031 forecast'!$C$10))</f>
        <v>8.9702156155313517E-3</v>
      </c>
      <c r="N5729" s="193">
        <f>MAX(0,(I5729-'2031 forecast'!$C$10))</f>
        <v>0.22144691316581788</v>
      </c>
      <c r="O5729" s="193">
        <f>MAX(0,(J5729-'2031 forecast'!$C$10))</f>
        <v>0.44178065579426828</v>
      </c>
      <c r="P5729" s="175" t="str">
        <f t="shared" si="918"/>
        <v/>
      </c>
      <c r="Q5729" s="175" t="str">
        <f t="shared" si="919"/>
        <v/>
      </c>
    </row>
    <row r="5730" spans="1:17" s="1" customFormat="1" x14ac:dyDescent="0.3">
      <c r="A5730" s="189">
        <f t="shared" si="917"/>
        <v>44069.583333319446</v>
      </c>
      <c r="B5730" s="190">
        <f t="shared" si="913"/>
        <v>44069</v>
      </c>
      <c r="C5730" s="1">
        <f t="shared" si="914"/>
        <v>14</v>
      </c>
      <c r="D5730" s="191">
        <v>3.7570832053904533</v>
      </c>
      <c r="E5730" s="192">
        <f t="shared" si="915"/>
        <v>1.3045963097963877E-4</v>
      </c>
      <c r="F5730" s="193">
        <f t="shared" si="916"/>
        <v>5.6016704533160171</v>
      </c>
      <c r="G5730" s="193">
        <f t="shared" si="921"/>
        <v>5.8088111787327605</v>
      </c>
      <c r="H5730" s="193">
        <f t="shared" si="921"/>
        <v>6.0236116335969543</v>
      </c>
      <c r="I5730" s="193">
        <f t="shared" si="921"/>
        <v>6.2463550623313937</v>
      </c>
      <c r="J5730" s="193">
        <f t="shared" si="921"/>
        <v>6.4773351832801263</v>
      </c>
      <c r="K5730" s="193">
        <f>MAX(0,(F5730-'2031 forecast'!$C$10))</f>
        <v>0</v>
      </c>
      <c r="L5730" s="193">
        <f>MAX(0,(G5730-'2031 forecast'!$C$10))</f>
        <v>7.1811178732760439E-2</v>
      </c>
      <c r="M5730" s="193">
        <f>MAX(0,(H5730-'2031 forecast'!$C$10))</f>
        <v>0.28661163359695419</v>
      </c>
      <c r="N5730" s="193">
        <f>MAX(0,(I5730-'2031 forecast'!$C$10))</f>
        <v>0.5093550623313936</v>
      </c>
      <c r="O5730" s="193">
        <f>MAX(0,(J5730-'2031 forecast'!$C$10))</f>
        <v>0.74033518328012615</v>
      </c>
      <c r="P5730" s="175" t="str">
        <f t="shared" si="918"/>
        <v/>
      </c>
      <c r="Q5730" s="175" t="str">
        <f t="shared" si="919"/>
        <v/>
      </c>
    </row>
    <row r="5731" spans="1:17" s="1" customFormat="1" x14ac:dyDescent="0.3">
      <c r="A5731" s="189">
        <f t="shared" si="917"/>
        <v>44069.62499998611</v>
      </c>
      <c r="B5731" s="190">
        <f t="shared" si="913"/>
        <v>44069</v>
      </c>
      <c r="C5731" s="1">
        <f t="shared" si="914"/>
        <v>15</v>
      </c>
      <c r="D5731" s="191">
        <v>3.7796708799719592</v>
      </c>
      <c r="E5731" s="192">
        <f t="shared" si="915"/>
        <v>1.3124395741839412E-4</v>
      </c>
      <c r="F5731" s="193">
        <f t="shared" si="916"/>
        <v>5.6353478307908631</v>
      </c>
      <c r="G5731" s="193">
        <f t="shared" si="921"/>
        <v>5.8437338912301522</v>
      </c>
      <c r="H5731" s="193">
        <f t="shared" si="921"/>
        <v>6.0598257315945316</v>
      </c>
      <c r="I5731" s="193">
        <f t="shared" si="921"/>
        <v>6.2839082991790773</v>
      </c>
      <c r="J5731" s="193">
        <f t="shared" si="921"/>
        <v>6.5162770781695869</v>
      </c>
      <c r="K5731" s="193">
        <f>MAX(0,(F5731-'2031 forecast'!$C$10))</f>
        <v>0</v>
      </c>
      <c r="L5731" s="193">
        <f>MAX(0,(G5731-'2031 forecast'!$C$10))</f>
        <v>0.10673389123015209</v>
      </c>
      <c r="M5731" s="193">
        <f>MAX(0,(H5731-'2031 forecast'!$C$10))</f>
        <v>0.32282573159453154</v>
      </c>
      <c r="N5731" s="193">
        <f>MAX(0,(I5731-'2031 forecast'!$C$10))</f>
        <v>0.54690829917907724</v>
      </c>
      <c r="O5731" s="193">
        <f>MAX(0,(J5731-'2031 forecast'!$C$10))</f>
        <v>0.7792770781695868</v>
      </c>
      <c r="P5731" s="175" t="str">
        <f t="shared" si="918"/>
        <v/>
      </c>
      <c r="Q5731" s="175" t="str">
        <f t="shared" si="919"/>
        <v/>
      </c>
    </row>
    <row r="5732" spans="1:17" s="1" customFormat="1" x14ac:dyDescent="0.3">
      <c r="A5732" s="189">
        <f t="shared" si="917"/>
        <v>44069.666666652774</v>
      </c>
      <c r="B5732" s="190">
        <f t="shared" si="913"/>
        <v>44069</v>
      </c>
      <c r="C5732" s="1">
        <f t="shared" si="914"/>
        <v>16</v>
      </c>
      <c r="D5732" s="191">
        <v>3.772141655111457</v>
      </c>
      <c r="E5732" s="192">
        <f t="shared" si="915"/>
        <v>1.3098251527214234E-4</v>
      </c>
      <c r="F5732" s="193">
        <f t="shared" si="916"/>
        <v>5.6241220382992472</v>
      </c>
      <c r="G5732" s="193">
        <f t="shared" si="921"/>
        <v>5.832092987064355</v>
      </c>
      <c r="H5732" s="193">
        <f t="shared" si="921"/>
        <v>6.0477543655953392</v>
      </c>
      <c r="I5732" s="193">
        <f t="shared" si="921"/>
        <v>6.2713905535631831</v>
      </c>
      <c r="J5732" s="193">
        <f t="shared" si="921"/>
        <v>6.5032964465397667</v>
      </c>
      <c r="K5732" s="193">
        <f>MAX(0,(F5732-'2031 forecast'!$C$10))</f>
        <v>0</v>
      </c>
      <c r="L5732" s="193">
        <f>MAX(0,(G5732-'2031 forecast'!$C$10))</f>
        <v>9.5092987064354872E-2</v>
      </c>
      <c r="M5732" s="193">
        <f>MAX(0,(H5732-'2031 forecast'!$C$10))</f>
        <v>0.31075436559533909</v>
      </c>
      <c r="N5732" s="193">
        <f>MAX(0,(I5732-'2031 forecast'!$C$10))</f>
        <v>0.53439055356318299</v>
      </c>
      <c r="O5732" s="193">
        <f>MAX(0,(J5732-'2031 forecast'!$C$10))</f>
        <v>0.76629644653976658</v>
      </c>
      <c r="P5732" s="175" t="str">
        <f t="shared" si="918"/>
        <v/>
      </c>
      <c r="Q5732" s="175" t="str">
        <f t="shared" si="919"/>
        <v/>
      </c>
    </row>
    <row r="5733" spans="1:17" s="1" customFormat="1" x14ac:dyDescent="0.3">
      <c r="A5733" s="189">
        <f t="shared" si="917"/>
        <v>44069.708333319439</v>
      </c>
      <c r="B5733" s="190">
        <f t="shared" si="913"/>
        <v>44069</v>
      </c>
      <c r="C5733" s="1">
        <f t="shared" si="914"/>
        <v>17</v>
      </c>
      <c r="D5733" s="191">
        <v>3.6817909567854339</v>
      </c>
      <c r="E5733" s="192">
        <f t="shared" si="915"/>
        <v>1.2784520951712096E-4</v>
      </c>
      <c r="F5733" s="193">
        <f t="shared" si="916"/>
        <v>5.489412528399864</v>
      </c>
      <c r="G5733" s="193">
        <f t="shared" si="921"/>
        <v>5.6924021370747893</v>
      </c>
      <c r="H5733" s="193">
        <f t="shared" si="921"/>
        <v>5.9028979736050315</v>
      </c>
      <c r="I5733" s="193">
        <f t="shared" si="921"/>
        <v>6.1211776061724477</v>
      </c>
      <c r="J5733" s="193">
        <f t="shared" si="921"/>
        <v>6.3475288669819276</v>
      </c>
      <c r="K5733" s="193">
        <f>MAX(0,(F5733-'2031 forecast'!$C$10))</f>
        <v>0</v>
      </c>
      <c r="L5733" s="193">
        <f>MAX(0,(G5733-'2031 forecast'!$C$10))</f>
        <v>0</v>
      </c>
      <c r="M5733" s="193">
        <f>MAX(0,(H5733-'2031 forecast'!$C$10))</f>
        <v>0.16589797360503145</v>
      </c>
      <c r="N5733" s="193">
        <f>MAX(0,(I5733-'2031 forecast'!$C$10))</f>
        <v>0.38417760617244756</v>
      </c>
      <c r="O5733" s="193">
        <f>MAX(0,(J5733-'2031 forecast'!$C$10))</f>
        <v>0.61052886698192754</v>
      </c>
      <c r="P5733" s="175" t="str">
        <f t="shared" si="918"/>
        <v/>
      </c>
      <c r="Q5733" s="175" t="str">
        <f t="shared" si="919"/>
        <v/>
      </c>
    </row>
    <row r="5734" spans="1:17" s="1" customFormat="1" x14ac:dyDescent="0.3">
      <c r="A5734" s="189">
        <f t="shared" si="917"/>
        <v>44069.749999986103</v>
      </c>
      <c r="B5734" s="190">
        <f t="shared" si="913"/>
        <v>44069</v>
      </c>
      <c r="C5734" s="1">
        <f t="shared" si="914"/>
        <v>18</v>
      </c>
      <c r="D5734" s="191">
        <v>3.5161480098543922</v>
      </c>
      <c r="E5734" s="192">
        <f t="shared" si="915"/>
        <v>1.2209348229958177E-4</v>
      </c>
      <c r="F5734" s="193">
        <f t="shared" si="916"/>
        <v>5.2424450935843279</v>
      </c>
      <c r="G5734" s="193">
        <f t="shared" si="921"/>
        <v>5.4363022454272532</v>
      </c>
      <c r="H5734" s="193">
        <f t="shared" si="921"/>
        <v>5.6373279216228012</v>
      </c>
      <c r="I5734" s="193">
        <f t="shared" si="921"/>
        <v>5.8457872026227671</v>
      </c>
      <c r="J5734" s="193">
        <f t="shared" si="921"/>
        <v>6.06195497112589</v>
      </c>
      <c r="K5734" s="193">
        <f>MAX(0,(F5734-'2031 forecast'!$C$10))</f>
        <v>0</v>
      </c>
      <c r="L5734" s="193">
        <f>MAX(0,(G5734-'2031 forecast'!$C$10))</f>
        <v>0</v>
      </c>
      <c r="M5734" s="193">
        <f>MAX(0,(H5734-'2031 forecast'!$C$10))</f>
        <v>0</v>
      </c>
      <c r="N5734" s="193">
        <f>MAX(0,(I5734-'2031 forecast'!$C$10))</f>
        <v>0.10878720262276698</v>
      </c>
      <c r="O5734" s="193">
        <f>MAX(0,(J5734-'2031 forecast'!$C$10))</f>
        <v>0.32495497112588989</v>
      </c>
      <c r="P5734" s="175" t="str">
        <f t="shared" si="918"/>
        <v/>
      </c>
      <c r="Q5734" s="175" t="str">
        <f t="shared" si="919"/>
        <v/>
      </c>
    </row>
    <row r="5735" spans="1:17" s="1" customFormat="1" x14ac:dyDescent="0.3">
      <c r="A5735" s="189">
        <f t="shared" si="917"/>
        <v>44069.791666652767</v>
      </c>
      <c r="B5735" s="190">
        <f t="shared" si="913"/>
        <v>44069</v>
      </c>
      <c r="C5735" s="1">
        <f t="shared" si="914"/>
        <v>19</v>
      </c>
      <c r="D5735" s="191">
        <v>3.4408557612493733</v>
      </c>
      <c r="E5735" s="192">
        <f t="shared" si="915"/>
        <v>1.1947906083706397E-4</v>
      </c>
      <c r="F5735" s="193">
        <f t="shared" si="916"/>
        <v>5.1301871686681757</v>
      </c>
      <c r="G5735" s="193">
        <f t="shared" si="921"/>
        <v>5.3198932037692819</v>
      </c>
      <c r="H5735" s="193">
        <f t="shared" si="921"/>
        <v>5.5166142616308784</v>
      </c>
      <c r="I5735" s="193">
        <f t="shared" si="921"/>
        <v>5.7206097464638219</v>
      </c>
      <c r="J5735" s="193">
        <f t="shared" si="921"/>
        <v>5.9321486548276914</v>
      </c>
      <c r="K5735" s="193">
        <f>MAX(0,(F5735-'2031 forecast'!$C$10))</f>
        <v>0</v>
      </c>
      <c r="L5735" s="193">
        <f>MAX(0,(G5735-'2031 forecast'!$C$10))</f>
        <v>0</v>
      </c>
      <c r="M5735" s="193">
        <f>MAX(0,(H5735-'2031 forecast'!$C$10))</f>
        <v>0</v>
      </c>
      <c r="N5735" s="193">
        <f>MAX(0,(I5735-'2031 forecast'!$C$10))</f>
        <v>0</v>
      </c>
      <c r="O5735" s="193">
        <f>MAX(0,(J5735-'2031 forecast'!$C$10))</f>
        <v>0.19514865482769128</v>
      </c>
      <c r="P5735" s="175" t="str">
        <f t="shared" si="918"/>
        <v/>
      </c>
      <c r="Q5735" s="175" t="str">
        <f t="shared" si="919"/>
        <v/>
      </c>
    </row>
    <row r="5736" spans="1:17" s="1" customFormat="1" x14ac:dyDescent="0.3">
      <c r="A5736" s="189">
        <f t="shared" si="917"/>
        <v>44069.833333319431</v>
      </c>
      <c r="B5736" s="190">
        <f t="shared" si="913"/>
        <v>44069</v>
      </c>
      <c r="C5736" s="1">
        <f t="shared" si="914"/>
        <v>20</v>
      </c>
      <c r="D5736" s="191">
        <v>3.3730927375048561</v>
      </c>
      <c r="E5736" s="192">
        <f t="shared" si="915"/>
        <v>1.1712608152079794E-4</v>
      </c>
      <c r="F5736" s="193">
        <f t="shared" si="916"/>
        <v>5.0291550362436386</v>
      </c>
      <c r="G5736" s="193">
        <f t="shared" si="921"/>
        <v>5.2151250662771078</v>
      </c>
      <c r="H5736" s="193">
        <f t="shared" si="921"/>
        <v>5.4079719676381481</v>
      </c>
      <c r="I5736" s="193">
        <f t="shared" si="921"/>
        <v>5.6079500359207701</v>
      </c>
      <c r="J5736" s="193">
        <f t="shared" si="921"/>
        <v>5.8153229701593121</v>
      </c>
      <c r="K5736" s="193">
        <f>MAX(0,(F5736-'2031 forecast'!$C$10))</f>
        <v>0</v>
      </c>
      <c r="L5736" s="193">
        <f>MAX(0,(G5736-'2031 forecast'!$C$10))</f>
        <v>0</v>
      </c>
      <c r="M5736" s="193">
        <f>MAX(0,(H5736-'2031 forecast'!$C$10))</f>
        <v>0</v>
      </c>
      <c r="N5736" s="193">
        <f>MAX(0,(I5736-'2031 forecast'!$C$10))</f>
        <v>0</v>
      </c>
      <c r="O5736" s="193">
        <f>MAX(0,(J5736-'2031 forecast'!$C$10))</f>
        <v>7.8322970159312E-2</v>
      </c>
      <c r="P5736" s="175" t="str">
        <f t="shared" si="918"/>
        <v/>
      </c>
      <c r="Q5736" s="175" t="str">
        <f t="shared" si="919"/>
        <v/>
      </c>
    </row>
    <row r="5737" spans="1:17" s="1" customFormat="1" x14ac:dyDescent="0.3">
      <c r="A5737" s="189">
        <f t="shared" si="917"/>
        <v>44069.874999986096</v>
      </c>
      <c r="B5737" s="190">
        <f t="shared" si="913"/>
        <v>44069</v>
      </c>
      <c r="C5737" s="1">
        <f t="shared" si="914"/>
        <v>21</v>
      </c>
      <c r="D5737" s="191">
        <v>3.2450959148763232</v>
      </c>
      <c r="E5737" s="192">
        <f t="shared" si="915"/>
        <v>1.1268156503451764E-4</v>
      </c>
      <c r="F5737" s="193">
        <f t="shared" si="916"/>
        <v>4.8383165638861785</v>
      </c>
      <c r="G5737" s="193">
        <f t="shared" si="921"/>
        <v>5.017229695458556</v>
      </c>
      <c r="H5737" s="193">
        <f t="shared" si="921"/>
        <v>5.2027587456518782</v>
      </c>
      <c r="I5737" s="193">
        <f t="shared" si="921"/>
        <v>5.3951483604505617</v>
      </c>
      <c r="J5737" s="193">
        <f t="shared" si="921"/>
        <v>5.5946522324523729</v>
      </c>
      <c r="K5737" s="193">
        <f>MAX(0,(F5737-'2031 forecast'!$C$10))</f>
        <v>0</v>
      </c>
      <c r="L5737" s="193">
        <f>MAX(0,(G5737-'2031 forecast'!$C$10))</f>
        <v>0</v>
      </c>
      <c r="M5737" s="193">
        <f>MAX(0,(H5737-'2031 forecast'!$C$10))</f>
        <v>0</v>
      </c>
      <c r="N5737" s="193">
        <f>MAX(0,(I5737-'2031 forecast'!$C$10))</f>
        <v>0</v>
      </c>
      <c r="O5737" s="193">
        <f>MAX(0,(J5737-'2031 forecast'!$C$10))</f>
        <v>0</v>
      </c>
      <c r="P5737" s="175" t="str">
        <f t="shared" si="918"/>
        <v/>
      </c>
      <c r="Q5737" s="175" t="str">
        <f t="shared" si="919"/>
        <v/>
      </c>
    </row>
    <row r="5738" spans="1:17" s="1" customFormat="1" x14ac:dyDescent="0.3">
      <c r="A5738" s="189">
        <f t="shared" si="917"/>
        <v>44069.91666665276</v>
      </c>
      <c r="B5738" s="190">
        <f t="shared" si="913"/>
        <v>44069</v>
      </c>
      <c r="C5738" s="1">
        <f t="shared" si="914"/>
        <v>22</v>
      </c>
      <c r="D5738" s="191">
        <v>2.9740438198982542</v>
      </c>
      <c r="E5738" s="192">
        <f t="shared" si="915"/>
        <v>1.0326964776945352E-4</v>
      </c>
      <c r="F5738" s="193">
        <f t="shared" si="916"/>
        <v>4.4341880341880282</v>
      </c>
      <c r="G5738" s="193">
        <f t="shared" si="921"/>
        <v>4.5981571454898598</v>
      </c>
      <c r="H5738" s="193">
        <f t="shared" si="921"/>
        <v>4.7681895696809553</v>
      </c>
      <c r="I5738" s="193">
        <f t="shared" si="921"/>
        <v>4.9445095182783572</v>
      </c>
      <c r="J5738" s="193">
        <f t="shared" si="921"/>
        <v>5.1273494937788566</v>
      </c>
      <c r="K5738" s="193">
        <f>MAX(0,(F5738-'2031 forecast'!$C$10))</f>
        <v>0</v>
      </c>
      <c r="L5738" s="193">
        <f>MAX(0,(G5738-'2031 forecast'!$C$10))</f>
        <v>0</v>
      </c>
      <c r="M5738" s="193">
        <f>MAX(0,(H5738-'2031 forecast'!$C$10))</f>
        <v>0</v>
      </c>
      <c r="N5738" s="193">
        <f>MAX(0,(I5738-'2031 forecast'!$C$10))</f>
        <v>0</v>
      </c>
      <c r="O5738" s="193">
        <f>MAX(0,(J5738-'2031 forecast'!$C$10))</f>
        <v>0</v>
      </c>
      <c r="P5738" s="175" t="str">
        <f t="shared" si="918"/>
        <v/>
      </c>
      <c r="Q5738" s="175" t="str">
        <f t="shared" si="919"/>
        <v/>
      </c>
    </row>
    <row r="5739" spans="1:17" s="1" customFormat="1" x14ac:dyDescent="0.3">
      <c r="A5739" s="189">
        <f t="shared" si="917"/>
        <v>44069.958333319424</v>
      </c>
      <c r="B5739" s="190">
        <f t="shared" si="913"/>
        <v>44069</v>
      </c>
      <c r="C5739" s="1">
        <f t="shared" si="914"/>
        <v>23</v>
      </c>
      <c r="D5739" s="191">
        <v>2.6804040503386801</v>
      </c>
      <c r="E5739" s="192">
        <f t="shared" si="915"/>
        <v>9.3073404065634069E-5</v>
      </c>
      <c r="F5739" s="193">
        <f t="shared" si="916"/>
        <v>3.9963821270150337</v>
      </c>
      <c r="G5739" s="193">
        <f t="shared" si="921"/>
        <v>4.1441618830237728</v>
      </c>
      <c r="H5739" s="193">
        <f t="shared" si="921"/>
        <v>4.2974062957124568</v>
      </c>
      <c r="I5739" s="193">
        <f t="shared" si="921"/>
        <v>4.456317439258469</v>
      </c>
      <c r="J5739" s="193">
        <f t="shared" si="921"/>
        <v>4.6211048602158815</v>
      </c>
      <c r="K5739" s="193">
        <f>MAX(0,(F5739-'2031 forecast'!$C$10))</f>
        <v>0</v>
      </c>
      <c r="L5739" s="193">
        <f>MAX(0,(G5739-'2031 forecast'!$C$10))</f>
        <v>0</v>
      </c>
      <c r="M5739" s="193">
        <f>MAX(0,(H5739-'2031 forecast'!$C$10))</f>
        <v>0</v>
      </c>
      <c r="N5739" s="193">
        <f>MAX(0,(I5739-'2031 forecast'!$C$10))</f>
        <v>0</v>
      </c>
      <c r="O5739" s="193">
        <f>MAX(0,(J5739-'2031 forecast'!$C$10))</f>
        <v>0</v>
      </c>
      <c r="P5739" s="175" t="str">
        <f t="shared" si="918"/>
        <v/>
      </c>
      <c r="Q5739" s="175" t="str">
        <f t="shared" si="919"/>
        <v/>
      </c>
    </row>
    <row r="5740" spans="1:17" s="1" customFormat="1" x14ac:dyDescent="0.3">
      <c r="A5740" s="189">
        <f t="shared" si="917"/>
        <v>44069.999999986088</v>
      </c>
      <c r="B5740" s="190">
        <f t="shared" si="913"/>
        <v>44069</v>
      </c>
      <c r="C5740" s="1">
        <f t="shared" si="914"/>
        <v>0</v>
      </c>
      <c r="D5740" s="191">
        <v>2.6879332751991818</v>
      </c>
      <c r="E5740" s="192">
        <f t="shared" si="915"/>
        <v>9.3334846211885839E-5</v>
      </c>
      <c r="F5740" s="193">
        <f t="shared" si="916"/>
        <v>4.0076079195066487</v>
      </c>
      <c r="G5740" s="193">
        <f t="shared" si="921"/>
        <v>4.15580278718957</v>
      </c>
      <c r="H5740" s="193">
        <f t="shared" si="921"/>
        <v>4.3094776617116484</v>
      </c>
      <c r="I5740" s="193">
        <f t="shared" si="921"/>
        <v>4.4688351848743633</v>
      </c>
      <c r="J5740" s="193">
        <f t="shared" si="921"/>
        <v>4.6340854918457008</v>
      </c>
      <c r="K5740" s="193">
        <f>MAX(0,(F5740-'2031 forecast'!$C$10))</f>
        <v>0</v>
      </c>
      <c r="L5740" s="193">
        <f>MAX(0,(G5740-'2031 forecast'!$C$10))</f>
        <v>0</v>
      </c>
      <c r="M5740" s="193">
        <f>MAX(0,(H5740-'2031 forecast'!$C$10))</f>
        <v>0</v>
      </c>
      <c r="N5740" s="193">
        <f>MAX(0,(I5740-'2031 forecast'!$C$10))</f>
        <v>0</v>
      </c>
      <c r="O5740" s="193">
        <f>MAX(0,(J5740-'2031 forecast'!$C$10))</f>
        <v>0</v>
      </c>
      <c r="P5740" s="175" t="str">
        <f t="shared" si="918"/>
        <v/>
      </c>
      <c r="Q5740" s="175" t="str">
        <f t="shared" si="919"/>
        <v/>
      </c>
    </row>
    <row r="5741" spans="1:17" s="1" customFormat="1" x14ac:dyDescent="0.3">
      <c r="A5741" s="189">
        <f t="shared" si="917"/>
        <v>44070.041666652753</v>
      </c>
      <c r="B5741" s="190">
        <f t="shared" si="913"/>
        <v>44070</v>
      </c>
      <c r="C5741" s="1">
        <f t="shared" si="914"/>
        <v>1</v>
      </c>
      <c r="D5741" s="191">
        <v>2.431939629942117</v>
      </c>
      <c r="E5741" s="192">
        <f t="shared" si="915"/>
        <v>8.4445813239325296E-5</v>
      </c>
      <c r="F5741" s="193">
        <f t="shared" si="916"/>
        <v>3.6259309747917303</v>
      </c>
      <c r="G5741" s="193">
        <f t="shared" si="921"/>
        <v>3.7600120455524686</v>
      </c>
      <c r="H5741" s="193">
        <f t="shared" si="921"/>
        <v>3.8990512177391108</v>
      </c>
      <c r="I5741" s="193">
        <f t="shared" si="921"/>
        <v>4.0432318339339481</v>
      </c>
      <c r="J5741" s="193">
        <f t="shared" si="921"/>
        <v>4.192744016431825</v>
      </c>
      <c r="K5741" s="193">
        <f>MAX(0,(F5741-'2031 forecast'!$C$10))</f>
        <v>0</v>
      </c>
      <c r="L5741" s="193">
        <f>MAX(0,(G5741-'2031 forecast'!$C$10))</f>
        <v>0</v>
      </c>
      <c r="M5741" s="193">
        <f>MAX(0,(H5741-'2031 forecast'!$C$10))</f>
        <v>0</v>
      </c>
      <c r="N5741" s="193">
        <f>MAX(0,(I5741-'2031 forecast'!$C$10))</f>
        <v>0</v>
      </c>
      <c r="O5741" s="193">
        <f>MAX(0,(J5741-'2031 forecast'!$C$10))</f>
        <v>0</v>
      </c>
      <c r="P5741" s="175" t="str">
        <f t="shared" si="918"/>
        <v/>
      </c>
      <c r="Q5741" s="175" t="str">
        <f t="shared" si="919"/>
        <v/>
      </c>
    </row>
    <row r="5742" spans="1:17" s="1" customFormat="1" x14ac:dyDescent="0.3">
      <c r="A5742" s="189">
        <f t="shared" si="917"/>
        <v>44070.083333319417</v>
      </c>
      <c r="B5742" s="190">
        <f t="shared" si="913"/>
        <v>44070</v>
      </c>
      <c r="C5742" s="1">
        <f t="shared" si="914"/>
        <v>2</v>
      </c>
      <c r="D5742" s="191">
        <v>2.3717058310581018</v>
      </c>
      <c r="E5742" s="192">
        <f t="shared" si="915"/>
        <v>8.2354276069311052E-5</v>
      </c>
      <c r="F5742" s="193">
        <f t="shared" si="916"/>
        <v>3.5361246348588082</v>
      </c>
      <c r="G5742" s="193">
        <f t="shared" si="921"/>
        <v>3.6668848122260917</v>
      </c>
      <c r="H5742" s="193">
        <f t="shared" si="921"/>
        <v>3.802480289745573</v>
      </c>
      <c r="I5742" s="193">
        <f t="shared" si="921"/>
        <v>3.9430898690067919</v>
      </c>
      <c r="J5742" s="193">
        <f t="shared" si="921"/>
        <v>4.0888989633932669</v>
      </c>
      <c r="K5742" s="193">
        <f>MAX(0,(F5742-'2031 forecast'!$C$10))</f>
        <v>0</v>
      </c>
      <c r="L5742" s="193">
        <f>MAX(0,(G5742-'2031 forecast'!$C$10))</f>
        <v>0</v>
      </c>
      <c r="M5742" s="193">
        <f>MAX(0,(H5742-'2031 forecast'!$C$10))</f>
        <v>0</v>
      </c>
      <c r="N5742" s="193">
        <f>MAX(0,(I5742-'2031 forecast'!$C$10))</f>
        <v>0</v>
      </c>
      <c r="O5742" s="193">
        <f>MAX(0,(J5742-'2031 forecast'!$C$10))</f>
        <v>0</v>
      </c>
      <c r="P5742" s="175" t="str">
        <f t="shared" si="918"/>
        <v/>
      </c>
      <c r="Q5742" s="175" t="str">
        <f t="shared" si="919"/>
        <v/>
      </c>
    </row>
    <row r="5743" spans="1:17" s="1" customFormat="1" x14ac:dyDescent="0.3">
      <c r="A5743" s="189">
        <f t="shared" si="917"/>
        <v>44070.124999986081</v>
      </c>
      <c r="B5743" s="190">
        <f t="shared" si="913"/>
        <v>44070</v>
      </c>
      <c r="C5743" s="1">
        <f t="shared" si="914"/>
        <v>3</v>
      </c>
      <c r="D5743" s="191">
        <v>2.3415889316160943</v>
      </c>
      <c r="E5743" s="192">
        <f t="shared" si="915"/>
        <v>8.130850748430393E-5</v>
      </c>
      <c r="F5743" s="193">
        <f t="shared" si="916"/>
        <v>3.4912214648923476</v>
      </c>
      <c r="G5743" s="193">
        <f t="shared" si="921"/>
        <v>3.6203211955629033</v>
      </c>
      <c r="H5743" s="193">
        <f t="shared" si="921"/>
        <v>3.7541948257488036</v>
      </c>
      <c r="I5743" s="193">
        <f t="shared" si="921"/>
        <v>3.8930188865432136</v>
      </c>
      <c r="J5743" s="193">
        <f t="shared" si="921"/>
        <v>4.0369764368739869</v>
      </c>
      <c r="K5743" s="193">
        <f>MAX(0,(F5743-'2031 forecast'!$C$10))</f>
        <v>0</v>
      </c>
      <c r="L5743" s="193">
        <f>MAX(0,(G5743-'2031 forecast'!$C$10))</f>
        <v>0</v>
      </c>
      <c r="M5743" s="193">
        <f>MAX(0,(H5743-'2031 forecast'!$C$10))</f>
        <v>0</v>
      </c>
      <c r="N5743" s="193">
        <f>MAX(0,(I5743-'2031 forecast'!$C$10))</f>
        <v>0</v>
      </c>
      <c r="O5743" s="193">
        <f>MAX(0,(J5743-'2031 forecast'!$C$10))</f>
        <v>0</v>
      </c>
      <c r="P5743" s="175" t="str">
        <f t="shared" si="918"/>
        <v/>
      </c>
      <c r="Q5743" s="175" t="str">
        <f t="shared" si="919"/>
        <v/>
      </c>
    </row>
    <row r="5744" spans="1:17" s="1" customFormat="1" x14ac:dyDescent="0.3">
      <c r="A5744" s="189">
        <f t="shared" si="917"/>
        <v>44070.166666652745</v>
      </c>
      <c r="B5744" s="190">
        <f t="shared" si="913"/>
        <v>44070</v>
      </c>
      <c r="C5744" s="1">
        <f t="shared" si="914"/>
        <v>4</v>
      </c>
      <c r="D5744" s="191">
        <v>2.3792350559186035</v>
      </c>
      <c r="E5744" s="192">
        <f t="shared" si="915"/>
        <v>8.2615718215562823E-5</v>
      </c>
      <c r="F5744" s="193">
        <f t="shared" si="916"/>
        <v>3.5473504273504233</v>
      </c>
      <c r="G5744" s="193">
        <f t="shared" si="921"/>
        <v>3.6785257163918885</v>
      </c>
      <c r="H5744" s="193">
        <f t="shared" si="921"/>
        <v>3.8145516557447645</v>
      </c>
      <c r="I5744" s="193">
        <f t="shared" si="921"/>
        <v>3.9556076146226857</v>
      </c>
      <c r="J5744" s="193">
        <f t="shared" si="921"/>
        <v>4.1018795950230862</v>
      </c>
      <c r="K5744" s="193">
        <f>MAX(0,(F5744-'2031 forecast'!$C$10))</f>
        <v>0</v>
      </c>
      <c r="L5744" s="193">
        <f>MAX(0,(G5744-'2031 forecast'!$C$10))</f>
        <v>0</v>
      </c>
      <c r="M5744" s="193">
        <f>MAX(0,(H5744-'2031 forecast'!$C$10))</f>
        <v>0</v>
      </c>
      <c r="N5744" s="193">
        <f>MAX(0,(I5744-'2031 forecast'!$C$10))</f>
        <v>0</v>
      </c>
      <c r="O5744" s="193">
        <f>MAX(0,(J5744-'2031 forecast'!$C$10))</f>
        <v>0</v>
      </c>
      <c r="P5744" s="175" t="str">
        <f t="shared" si="918"/>
        <v/>
      </c>
      <c r="Q5744" s="175" t="str">
        <f t="shared" si="919"/>
        <v/>
      </c>
    </row>
    <row r="5745" spans="1:17" s="1" customFormat="1" x14ac:dyDescent="0.3">
      <c r="A5745" s="189">
        <f t="shared" si="917"/>
        <v>44070.20833331941</v>
      </c>
      <c r="B5745" s="190">
        <f t="shared" si="913"/>
        <v>44070</v>
      </c>
      <c r="C5745" s="1">
        <f t="shared" si="914"/>
        <v>5</v>
      </c>
      <c r="D5745" s="191">
        <v>2.4394688548026187</v>
      </c>
      <c r="E5745" s="192">
        <f t="shared" si="915"/>
        <v>8.4707255385577066E-5</v>
      </c>
      <c r="F5745" s="193">
        <f t="shared" si="916"/>
        <v>3.6371567672833454</v>
      </c>
      <c r="G5745" s="193">
        <f t="shared" ref="G5745:J5764" si="922">$E5745*G$2</f>
        <v>3.7716529497182649</v>
      </c>
      <c r="H5745" s="193">
        <f t="shared" si="922"/>
        <v>3.9111225837383028</v>
      </c>
      <c r="I5745" s="193">
        <f t="shared" si="922"/>
        <v>4.0557495795498424</v>
      </c>
      <c r="J5745" s="193">
        <f t="shared" si="922"/>
        <v>4.2057246480616444</v>
      </c>
      <c r="K5745" s="193">
        <f>MAX(0,(F5745-'2031 forecast'!$C$10))</f>
        <v>0</v>
      </c>
      <c r="L5745" s="193">
        <f>MAX(0,(G5745-'2031 forecast'!$C$10))</f>
        <v>0</v>
      </c>
      <c r="M5745" s="193">
        <f>MAX(0,(H5745-'2031 forecast'!$C$10))</f>
        <v>0</v>
      </c>
      <c r="N5745" s="193">
        <f>MAX(0,(I5745-'2031 forecast'!$C$10))</f>
        <v>0</v>
      </c>
      <c r="O5745" s="193">
        <f>MAX(0,(J5745-'2031 forecast'!$C$10))</f>
        <v>0</v>
      </c>
      <c r="P5745" s="175" t="str">
        <f t="shared" si="918"/>
        <v/>
      </c>
      <c r="Q5745" s="175" t="str">
        <f t="shared" si="919"/>
        <v/>
      </c>
    </row>
    <row r="5746" spans="1:17" s="1" customFormat="1" x14ac:dyDescent="0.3">
      <c r="A5746" s="189">
        <f t="shared" si="917"/>
        <v>44070.249999986074</v>
      </c>
      <c r="B5746" s="190">
        <f t="shared" si="913"/>
        <v>44070</v>
      </c>
      <c r="C5746" s="1">
        <f t="shared" si="914"/>
        <v>6</v>
      </c>
      <c r="D5746" s="191">
        <v>2.7632255238042007</v>
      </c>
      <c r="E5746" s="192">
        <f t="shared" si="915"/>
        <v>9.5949267674403651E-5</v>
      </c>
      <c r="F5746" s="193">
        <f t="shared" si="916"/>
        <v>4.1198658444228018</v>
      </c>
      <c r="G5746" s="193">
        <f t="shared" si="922"/>
        <v>4.2722118288475412</v>
      </c>
      <c r="H5746" s="193">
        <f t="shared" si="922"/>
        <v>4.4301913217035711</v>
      </c>
      <c r="I5746" s="193">
        <f t="shared" si="922"/>
        <v>4.5940126410333093</v>
      </c>
      <c r="J5746" s="193">
        <f t="shared" si="922"/>
        <v>4.7638918081439003</v>
      </c>
      <c r="K5746" s="193">
        <f>MAX(0,(F5746-'2031 forecast'!$C$10))</f>
        <v>0</v>
      </c>
      <c r="L5746" s="193">
        <f>MAX(0,(G5746-'2031 forecast'!$C$10))</f>
        <v>0</v>
      </c>
      <c r="M5746" s="193">
        <f>MAX(0,(H5746-'2031 forecast'!$C$10))</f>
        <v>0</v>
      </c>
      <c r="N5746" s="193">
        <f>MAX(0,(I5746-'2031 forecast'!$C$10))</f>
        <v>0</v>
      </c>
      <c r="O5746" s="193">
        <f>MAX(0,(J5746-'2031 forecast'!$C$10))</f>
        <v>0</v>
      </c>
      <c r="P5746" s="175" t="str">
        <f t="shared" si="918"/>
        <v/>
      </c>
      <c r="Q5746" s="175" t="str">
        <f t="shared" si="919"/>
        <v/>
      </c>
    </row>
    <row r="5747" spans="1:17" s="1" customFormat="1" x14ac:dyDescent="0.3">
      <c r="A5747" s="189">
        <f t="shared" si="917"/>
        <v>44070.291666652738</v>
      </c>
      <c r="B5747" s="190">
        <f t="shared" si="913"/>
        <v>44070</v>
      </c>
      <c r="C5747" s="1">
        <f t="shared" si="914"/>
        <v>7</v>
      </c>
      <c r="D5747" s="191">
        <v>3.1396867668292967</v>
      </c>
      <c r="E5747" s="192">
        <f t="shared" si="915"/>
        <v>1.0902137498699272E-4</v>
      </c>
      <c r="F5747" s="193">
        <f t="shared" si="916"/>
        <v>4.6811554690035653</v>
      </c>
      <c r="G5747" s="193">
        <f t="shared" si="922"/>
        <v>4.8542570371373976</v>
      </c>
      <c r="H5747" s="193">
        <f t="shared" si="922"/>
        <v>5.0337596216631866</v>
      </c>
      <c r="I5747" s="193">
        <f t="shared" si="922"/>
        <v>5.2198999218280386</v>
      </c>
      <c r="J5747" s="193">
        <f t="shared" si="922"/>
        <v>5.4129233896348952</v>
      </c>
      <c r="K5747" s="193">
        <f>MAX(0,(F5747-'2031 forecast'!$C$10))</f>
        <v>0</v>
      </c>
      <c r="L5747" s="193">
        <f>MAX(0,(G5747-'2031 forecast'!$C$10))</f>
        <v>0</v>
      </c>
      <c r="M5747" s="193">
        <f>MAX(0,(H5747-'2031 forecast'!$C$10))</f>
        <v>0</v>
      </c>
      <c r="N5747" s="193">
        <f>MAX(0,(I5747-'2031 forecast'!$C$10))</f>
        <v>0</v>
      </c>
      <c r="O5747" s="193">
        <f>MAX(0,(J5747-'2031 forecast'!$C$10))</f>
        <v>0</v>
      </c>
      <c r="P5747" s="175" t="str">
        <f t="shared" si="918"/>
        <v/>
      </c>
      <c r="Q5747" s="175" t="str">
        <f t="shared" si="919"/>
        <v/>
      </c>
    </row>
    <row r="5748" spans="1:17" s="1" customFormat="1" x14ac:dyDescent="0.3">
      <c r="A5748" s="189">
        <f t="shared" si="917"/>
        <v>44070.333333319402</v>
      </c>
      <c r="B5748" s="190">
        <f t="shared" si="913"/>
        <v>44070</v>
      </c>
      <c r="C5748" s="1">
        <f t="shared" si="914"/>
        <v>8</v>
      </c>
      <c r="D5748" s="191">
        <v>3.3730927375048561</v>
      </c>
      <c r="E5748" s="192">
        <f t="shared" si="915"/>
        <v>1.1712608152079794E-4</v>
      </c>
      <c r="F5748" s="193">
        <f t="shared" si="916"/>
        <v>5.0291550362436386</v>
      </c>
      <c r="G5748" s="193">
        <f t="shared" si="922"/>
        <v>5.2151250662771078</v>
      </c>
      <c r="H5748" s="193">
        <f t="shared" si="922"/>
        <v>5.4079719676381481</v>
      </c>
      <c r="I5748" s="193">
        <f t="shared" si="922"/>
        <v>5.6079500359207701</v>
      </c>
      <c r="J5748" s="193">
        <f t="shared" si="922"/>
        <v>5.8153229701593121</v>
      </c>
      <c r="K5748" s="193">
        <f>MAX(0,(F5748-'2031 forecast'!$C$10))</f>
        <v>0</v>
      </c>
      <c r="L5748" s="193">
        <f>MAX(0,(G5748-'2031 forecast'!$C$10))</f>
        <v>0</v>
      </c>
      <c r="M5748" s="193">
        <f>MAX(0,(H5748-'2031 forecast'!$C$10))</f>
        <v>0</v>
      </c>
      <c r="N5748" s="193">
        <f>MAX(0,(I5748-'2031 forecast'!$C$10))</f>
        <v>0</v>
      </c>
      <c r="O5748" s="193">
        <f>MAX(0,(J5748-'2031 forecast'!$C$10))</f>
        <v>7.8322970159312E-2</v>
      </c>
      <c r="P5748" s="175" t="str">
        <f t="shared" si="918"/>
        <v/>
      </c>
      <c r="Q5748" s="175" t="str">
        <f t="shared" si="919"/>
        <v/>
      </c>
    </row>
    <row r="5749" spans="1:17" s="1" customFormat="1" x14ac:dyDescent="0.3">
      <c r="A5749" s="189">
        <f t="shared" si="917"/>
        <v>44070.374999986067</v>
      </c>
      <c r="B5749" s="190">
        <f t="shared" si="913"/>
        <v>44070</v>
      </c>
      <c r="C5749" s="1">
        <f t="shared" si="914"/>
        <v>9</v>
      </c>
      <c r="D5749" s="191">
        <v>3.5462649092963998</v>
      </c>
      <c r="E5749" s="192">
        <f t="shared" si="915"/>
        <v>1.231392508845889E-4</v>
      </c>
      <c r="F5749" s="193">
        <f t="shared" si="916"/>
        <v>5.2873482635507898</v>
      </c>
      <c r="G5749" s="193">
        <f t="shared" si="922"/>
        <v>5.482865862090442</v>
      </c>
      <c r="H5749" s="193">
        <f t="shared" si="922"/>
        <v>5.685613385619571</v>
      </c>
      <c r="I5749" s="193">
        <f t="shared" si="922"/>
        <v>5.8958581850863458</v>
      </c>
      <c r="J5749" s="193">
        <f t="shared" si="922"/>
        <v>6.11387749764517</v>
      </c>
      <c r="K5749" s="193">
        <f>MAX(0,(F5749-'2031 forecast'!$C$10))</f>
        <v>0</v>
      </c>
      <c r="L5749" s="193">
        <f>MAX(0,(G5749-'2031 forecast'!$C$10))</f>
        <v>0</v>
      </c>
      <c r="M5749" s="193">
        <f>MAX(0,(H5749-'2031 forecast'!$C$10))</f>
        <v>0</v>
      </c>
      <c r="N5749" s="193">
        <f>MAX(0,(I5749-'2031 forecast'!$C$10))</f>
        <v>0.15885818508634575</v>
      </c>
      <c r="O5749" s="193">
        <f>MAX(0,(J5749-'2031 forecast'!$C$10))</f>
        <v>0.37687749764516987</v>
      </c>
      <c r="P5749" s="175" t="str">
        <f t="shared" si="918"/>
        <v/>
      </c>
      <c r="Q5749" s="175" t="str">
        <f t="shared" si="919"/>
        <v/>
      </c>
    </row>
    <row r="5750" spans="1:17" s="1" customFormat="1" x14ac:dyDescent="0.3">
      <c r="A5750" s="189">
        <f t="shared" si="917"/>
        <v>44070.416666652731</v>
      </c>
      <c r="B5750" s="190">
        <f t="shared" si="913"/>
        <v>44070</v>
      </c>
      <c r="C5750" s="1">
        <f t="shared" si="914"/>
        <v>10</v>
      </c>
      <c r="D5750" s="191">
        <v>3.7495539805299511</v>
      </c>
      <c r="E5750" s="192">
        <f t="shared" si="915"/>
        <v>1.3019818883338699E-4</v>
      </c>
      <c r="F5750" s="193">
        <f t="shared" si="916"/>
        <v>5.5904446608244012</v>
      </c>
      <c r="G5750" s="193">
        <f t="shared" si="922"/>
        <v>5.7971702745669633</v>
      </c>
      <c r="H5750" s="193">
        <f t="shared" si="922"/>
        <v>6.0115402675977618</v>
      </c>
      <c r="I5750" s="193">
        <f t="shared" si="922"/>
        <v>6.2338373167154986</v>
      </c>
      <c r="J5750" s="193">
        <f t="shared" si="922"/>
        <v>6.4643545516503069</v>
      </c>
      <c r="K5750" s="193">
        <f>MAX(0,(F5750-'2031 forecast'!$C$10))</f>
        <v>0</v>
      </c>
      <c r="L5750" s="193">
        <f>MAX(0,(G5750-'2031 forecast'!$C$10))</f>
        <v>6.0170274566963222E-2</v>
      </c>
      <c r="M5750" s="193">
        <f>MAX(0,(H5750-'2031 forecast'!$C$10))</f>
        <v>0.27454026759776173</v>
      </c>
      <c r="N5750" s="193">
        <f>MAX(0,(I5750-'2031 forecast'!$C$10))</f>
        <v>0.49683731671549847</v>
      </c>
      <c r="O5750" s="193">
        <f>MAX(0,(J5750-'2031 forecast'!$C$10))</f>
        <v>0.72735455165030682</v>
      </c>
      <c r="P5750" s="175" t="str">
        <f t="shared" si="918"/>
        <v/>
      </c>
      <c r="Q5750" s="175" t="str">
        <f t="shared" si="919"/>
        <v/>
      </c>
    </row>
    <row r="5751" spans="1:17" s="1" customFormat="1" x14ac:dyDescent="0.3">
      <c r="A5751" s="189">
        <f t="shared" si="917"/>
        <v>44070.458333319395</v>
      </c>
      <c r="B5751" s="190">
        <f t="shared" si="913"/>
        <v>44070</v>
      </c>
      <c r="C5751" s="1">
        <f t="shared" si="914"/>
        <v>11</v>
      </c>
      <c r="D5751" s="191">
        <v>3.7947293296929629</v>
      </c>
      <c r="E5751" s="192">
        <f t="shared" si="915"/>
        <v>1.3176684171089769E-4</v>
      </c>
      <c r="F5751" s="193">
        <f t="shared" si="916"/>
        <v>5.6577994157740941</v>
      </c>
      <c r="G5751" s="193">
        <f t="shared" si="922"/>
        <v>5.8670156995617466</v>
      </c>
      <c r="H5751" s="193">
        <f t="shared" si="922"/>
        <v>6.0839684635929165</v>
      </c>
      <c r="I5751" s="193">
        <f t="shared" si="922"/>
        <v>6.3089437904108667</v>
      </c>
      <c r="J5751" s="193">
        <f t="shared" si="922"/>
        <v>6.5422383414292264</v>
      </c>
      <c r="K5751" s="193">
        <f>MAX(0,(F5751-'2031 forecast'!$C$10))</f>
        <v>0</v>
      </c>
      <c r="L5751" s="193">
        <f>MAX(0,(G5751-'2031 forecast'!$C$10))</f>
        <v>0.13001569956174652</v>
      </c>
      <c r="M5751" s="193">
        <f>MAX(0,(H5751-'2031 forecast'!$C$10))</f>
        <v>0.34696846359291644</v>
      </c>
      <c r="N5751" s="193">
        <f>MAX(0,(I5751-'2031 forecast'!$C$10))</f>
        <v>0.57194379041086663</v>
      </c>
      <c r="O5751" s="193">
        <f>MAX(0,(J5751-'2031 forecast'!$C$10))</f>
        <v>0.80523834142922635</v>
      </c>
      <c r="P5751" s="175" t="str">
        <f t="shared" si="918"/>
        <v/>
      </c>
      <c r="Q5751" s="175" t="str">
        <f t="shared" si="919"/>
        <v/>
      </c>
    </row>
    <row r="5752" spans="1:17" s="1" customFormat="1" x14ac:dyDescent="0.3">
      <c r="A5752" s="189">
        <f t="shared" si="917"/>
        <v>44070.499999986059</v>
      </c>
      <c r="B5752" s="190">
        <f t="shared" si="913"/>
        <v>44070</v>
      </c>
      <c r="C5752" s="1">
        <f t="shared" si="914"/>
        <v>12</v>
      </c>
      <c r="D5752" s="191">
        <v>3.8323754539954722</v>
      </c>
      <c r="E5752" s="192">
        <f t="shared" si="915"/>
        <v>1.3307405244215658E-4</v>
      </c>
      <c r="F5752" s="193">
        <f t="shared" si="916"/>
        <v>5.7139283782321693</v>
      </c>
      <c r="G5752" s="193">
        <f t="shared" si="922"/>
        <v>5.9252202203907318</v>
      </c>
      <c r="H5752" s="193">
        <f t="shared" si="922"/>
        <v>6.1443252935888779</v>
      </c>
      <c r="I5752" s="193">
        <f t="shared" si="922"/>
        <v>6.3715325184903397</v>
      </c>
      <c r="J5752" s="193">
        <f t="shared" si="922"/>
        <v>6.6071414995783257</v>
      </c>
      <c r="K5752" s="193">
        <f>MAX(0,(F5752-'2031 forecast'!$C$10))</f>
        <v>0</v>
      </c>
      <c r="L5752" s="193">
        <f>MAX(0,(G5752-'2031 forecast'!$C$10))</f>
        <v>0.18822022039073172</v>
      </c>
      <c r="M5752" s="193">
        <f>MAX(0,(H5752-'2031 forecast'!$C$10))</f>
        <v>0.40732529358887781</v>
      </c>
      <c r="N5752" s="193">
        <f>MAX(0,(I5752-'2031 forecast'!$C$10))</f>
        <v>0.63453251849033965</v>
      </c>
      <c r="O5752" s="193">
        <f>MAX(0,(J5752-'2031 forecast'!$C$10))</f>
        <v>0.87014149957832565</v>
      </c>
      <c r="P5752" s="175" t="str">
        <f t="shared" si="918"/>
        <v/>
      </c>
      <c r="Q5752" s="175" t="str">
        <f t="shared" si="919"/>
        <v/>
      </c>
    </row>
    <row r="5753" spans="1:17" s="1" customFormat="1" x14ac:dyDescent="0.3">
      <c r="A5753" s="189">
        <f t="shared" si="917"/>
        <v>44070.541666652724</v>
      </c>
      <c r="B5753" s="190">
        <f t="shared" si="913"/>
        <v>44070</v>
      </c>
      <c r="C5753" s="1">
        <f t="shared" si="914"/>
        <v>13</v>
      </c>
      <c r="D5753" s="191">
        <v>3.9001384777399895</v>
      </c>
      <c r="E5753" s="192">
        <f t="shared" si="915"/>
        <v>1.3542703175842261E-4</v>
      </c>
      <c r="F5753" s="193">
        <f t="shared" si="916"/>
        <v>5.8149605106567064</v>
      </c>
      <c r="G5753" s="193">
        <f t="shared" si="922"/>
        <v>6.0299883578829059</v>
      </c>
      <c r="H5753" s="193">
        <f t="shared" si="922"/>
        <v>6.2529675875816082</v>
      </c>
      <c r="I5753" s="193">
        <f t="shared" si="922"/>
        <v>6.4841922290333907</v>
      </c>
      <c r="J5753" s="193">
        <f t="shared" si="922"/>
        <v>6.7239671842467041</v>
      </c>
      <c r="K5753" s="193">
        <f>MAX(0,(F5753-'2031 forecast'!$C$10))</f>
        <v>7.7960510656706283E-2</v>
      </c>
      <c r="L5753" s="193">
        <f>MAX(0,(G5753-'2031 forecast'!$C$10))</f>
        <v>0.29298835788290578</v>
      </c>
      <c r="M5753" s="193">
        <f>MAX(0,(H5753-'2031 forecast'!$C$10))</f>
        <v>0.5159675875816081</v>
      </c>
      <c r="N5753" s="193">
        <f>MAX(0,(I5753-'2031 forecast'!$C$10))</f>
        <v>0.74719222903339055</v>
      </c>
      <c r="O5753" s="193">
        <f>MAX(0,(J5753-'2031 forecast'!$C$10))</f>
        <v>0.98696718424670404</v>
      </c>
      <c r="P5753" s="175">
        <f t="shared" si="918"/>
        <v>1</v>
      </c>
      <c r="Q5753" s="175">
        <f t="shared" si="919"/>
        <v>1</v>
      </c>
    </row>
    <row r="5754" spans="1:17" s="1" customFormat="1" x14ac:dyDescent="0.3">
      <c r="A5754" s="189">
        <f t="shared" si="917"/>
        <v>44070.583333319388</v>
      </c>
      <c r="B5754" s="190">
        <f t="shared" si="913"/>
        <v>44070</v>
      </c>
      <c r="C5754" s="1">
        <f t="shared" si="914"/>
        <v>14</v>
      </c>
      <c r="D5754" s="191">
        <v>3.8248462291349705</v>
      </c>
      <c r="E5754" s="192">
        <f t="shared" si="915"/>
        <v>1.328126102959048E-4</v>
      </c>
      <c r="F5754" s="193">
        <f t="shared" si="916"/>
        <v>5.7027025857405542</v>
      </c>
      <c r="G5754" s="193">
        <f t="shared" si="922"/>
        <v>5.9135793162249346</v>
      </c>
      <c r="H5754" s="193">
        <f t="shared" si="922"/>
        <v>6.1322539275896855</v>
      </c>
      <c r="I5754" s="193">
        <f t="shared" si="922"/>
        <v>6.3590147728744446</v>
      </c>
      <c r="J5754" s="193">
        <f t="shared" si="922"/>
        <v>6.5941608679485055</v>
      </c>
      <c r="K5754" s="193">
        <f>MAX(0,(F5754-'2031 forecast'!$C$10))</f>
        <v>0</v>
      </c>
      <c r="L5754" s="193">
        <f>MAX(0,(G5754-'2031 forecast'!$C$10))</f>
        <v>0.1765793162249345</v>
      </c>
      <c r="M5754" s="193">
        <f>MAX(0,(H5754-'2031 forecast'!$C$10))</f>
        <v>0.39525392758968536</v>
      </c>
      <c r="N5754" s="193">
        <f>MAX(0,(I5754-'2031 forecast'!$C$10))</f>
        <v>0.62201477287444451</v>
      </c>
      <c r="O5754" s="193">
        <f>MAX(0,(J5754-'2031 forecast'!$C$10))</f>
        <v>0.85716086794850543</v>
      </c>
      <c r="P5754" s="175" t="str">
        <f t="shared" si="918"/>
        <v/>
      </c>
      <c r="Q5754" s="175" t="str">
        <f t="shared" si="919"/>
        <v/>
      </c>
    </row>
    <row r="5755" spans="1:17" s="1" customFormat="1" x14ac:dyDescent="0.3">
      <c r="A5755" s="189">
        <f t="shared" si="917"/>
        <v>44070.624999986052</v>
      </c>
      <c r="B5755" s="190">
        <f t="shared" si="913"/>
        <v>44070</v>
      </c>
      <c r="C5755" s="1">
        <f t="shared" si="914"/>
        <v>15</v>
      </c>
      <c r="D5755" s="191">
        <v>3.8926092528794878</v>
      </c>
      <c r="E5755" s="192">
        <f t="shared" si="915"/>
        <v>1.3516558961217083E-4</v>
      </c>
      <c r="F5755" s="193">
        <f t="shared" si="916"/>
        <v>5.8037347181650913</v>
      </c>
      <c r="G5755" s="193">
        <f t="shared" si="922"/>
        <v>6.0183474537171087</v>
      </c>
      <c r="H5755" s="193">
        <f t="shared" si="922"/>
        <v>6.2408962215824157</v>
      </c>
      <c r="I5755" s="193">
        <f t="shared" si="922"/>
        <v>6.4716744834174955</v>
      </c>
      <c r="J5755" s="193">
        <f t="shared" si="922"/>
        <v>6.7109865526168848</v>
      </c>
      <c r="K5755" s="193">
        <f>MAX(0,(F5755-'2031 forecast'!$C$10))</f>
        <v>6.6734718165091245E-2</v>
      </c>
      <c r="L5755" s="193">
        <f>MAX(0,(G5755-'2031 forecast'!$C$10))</f>
        <v>0.28134745371710856</v>
      </c>
      <c r="M5755" s="193">
        <f>MAX(0,(H5755-'2031 forecast'!$C$10))</f>
        <v>0.50389622158241565</v>
      </c>
      <c r="N5755" s="193">
        <f>MAX(0,(I5755-'2031 forecast'!$C$10))</f>
        <v>0.73467448341749542</v>
      </c>
      <c r="O5755" s="193">
        <f>MAX(0,(J5755-'2031 forecast'!$C$10))</f>
        <v>0.97398655261688472</v>
      </c>
      <c r="P5755" s="175">
        <f t="shared" si="918"/>
        <v>1</v>
      </c>
      <c r="Q5755" s="175">
        <f t="shared" si="919"/>
        <v>1</v>
      </c>
    </row>
    <row r="5756" spans="1:17" s="1" customFormat="1" x14ac:dyDescent="0.3">
      <c r="A5756" s="189">
        <f t="shared" si="917"/>
        <v>44070.666666652716</v>
      </c>
      <c r="B5756" s="190">
        <f t="shared" si="913"/>
        <v>44070</v>
      </c>
      <c r="C5756" s="1">
        <f t="shared" si="914"/>
        <v>16</v>
      </c>
      <c r="D5756" s="191">
        <v>3.8248462291349705</v>
      </c>
      <c r="E5756" s="192">
        <f t="shared" si="915"/>
        <v>1.328126102959048E-4</v>
      </c>
      <c r="F5756" s="193">
        <f t="shared" si="916"/>
        <v>5.7027025857405542</v>
      </c>
      <c r="G5756" s="193">
        <f t="shared" si="922"/>
        <v>5.9135793162249346</v>
      </c>
      <c r="H5756" s="193">
        <f t="shared" si="922"/>
        <v>6.1322539275896855</v>
      </c>
      <c r="I5756" s="193">
        <f t="shared" si="922"/>
        <v>6.3590147728744446</v>
      </c>
      <c r="J5756" s="193">
        <f t="shared" si="922"/>
        <v>6.5941608679485055</v>
      </c>
      <c r="K5756" s="193">
        <f>MAX(0,(F5756-'2031 forecast'!$C$10))</f>
        <v>0</v>
      </c>
      <c r="L5756" s="193">
        <f>MAX(0,(G5756-'2031 forecast'!$C$10))</f>
        <v>0.1765793162249345</v>
      </c>
      <c r="M5756" s="193">
        <f>MAX(0,(H5756-'2031 forecast'!$C$10))</f>
        <v>0.39525392758968536</v>
      </c>
      <c r="N5756" s="193">
        <f>MAX(0,(I5756-'2031 forecast'!$C$10))</f>
        <v>0.62201477287444451</v>
      </c>
      <c r="O5756" s="193">
        <f>MAX(0,(J5756-'2031 forecast'!$C$10))</f>
        <v>0.85716086794850543</v>
      </c>
      <c r="P5756" s="175" t="str">
        <f t="shared" si="918"/>
        <v/>
      </c>
      <c r="Q5756" s="175" t="str">
        <f t="shared" si="919"/>
        <v/>
      </c>
    </row>
    <row r="5757" spans="1:17" s="1" customFormat="1" x14ac:dyDescent="0.3">
      <c r="A5757" s="189">
        <f t="shared" si="917"/>
        <v>44070.70833331938</v>
      </c>
      <c r="B5757" s="190">
        <f t="shared" si="913"/>
        <v>44070</v>
      </c>
      <c r="C5757" s="1">
        <f t="shared" si="914"/>
        <v>17</v>
      </c>
      <c r="D5757" s="191">
        <v>3.7646124302509549</v>
      </c>
      <c r="E5757" s="192">
        <f t="shared" si="915"/>
        <v>1.3072107312589055E-4</v>
      </c>
      <c r="F5757" s="193">
        <f t="shared" si="916"/>
        <v>5.6128962458076321</v>
      </c>
      <c r="G5757" s="193">
        <f t="shared" si="922"/>
        <v>5.8204520828985578</v>
      </c>
      <c r="H5757" s="193">
        <f t="shared" si="922"/>
        <v>6.0356829995961467</v>
      </c>
      <c r="I5757" s="193">
        <f t="shared" si="922"/>
        <v>6.258872807947288</v>
      </c>
      <c r="J5757" s="193">
        <f t="shared" si="922"/>
        <v>6.4903158149099465</v>
      </c>
      <c r="K5757" s="193">
        <f>MAX(0,(F5757-'2031 forecast'!$C$10))</f>
        <v>0</v>
      </c>
      <c r="L5757" s="193">
        <f>MAX(0,(G5757-'2031 forecast'!$C$10))</f>
        <v>8.3452082898557656E-2</v>
      </c>
      <c r="M5757" s="193">
        <f>MAX(0,(H5757-'2031 forecast'!$C$10))</f>
        <v>0.29868299959614664</v>
      </c>
      <c r="N5757" s="193">
        <f>MAX(0,(I5757-'2031 forecast'!$C$10))</f>
        <v>0.52187280794728785</v>
      </c>
      <c r="O5757" s="193">
        <f>MAX(0,(J5757-'2031 forecast'!$C$10))</f>
        <v>0.75331581490994637</v>
      </c>
      <c r="P5757" s="175" t="str">
        <f t="shared" si="918"/>
        <v/>
      </c>
      <c r="Q5757" s="175" t="str">
        <f t="shared" si="919"/>
        <v/>
      </c>
    </row>
    <row r="5758" spans="1:17" s="1" customFormat="1" x14ac:dyDescent="0.3">
      <c r="A5758" s="189">
        <f t="shared" si="917"/>
        <v>44070.749999986045</v>
      </c>
      <c r="B5758" s="190">
        <f t="shared" si="913"/>
        <v>44070</v>
      </c>
      <c r="C5758" s="1">
        <f t="shared" si="914"/>
        <v>18</v>
      </c>
      <c r="D5758" s="191">
        <v>3.5387356844358973</v>
      </c>
      <c r="E5758" s="192">
        <f t="shared" si="915"/>
        <v>1.2287780873833709E-4</v>
      </c>
      <c r="F5758" s="193">
        <f t="shared" si="916"/>
        <v>5.276122471059173</v>
      </c>
      <c r="G5758" s="193">
        <f t="shared" si="922"/>
        <v>5.471224957924643</v>
      </c>
      <c r="H5758" s="193">
        <f t="shared" si="922"/>
        <v>5.6735420196203767</v>
      </c>
      <c r="I5758" s="193">
        <f t="shared" si="922"/>
        <v>5.8833404394704498</v>
      </c>
      <c r="J5758" s="193">
        <f t="shared" si="922"/>
        <v>6.100896866015348</v>
      </c>
      <c r="K5758" s="193">
        <f>MAX(0,(F5758-'2031 forecast'!$C$10))</f>
        <v>0</v>
      </c>
      <c r="L5758" s="193">
        <f>MAX(0,(G5758-'2031 forecast'!$C$10))</f>
        <v>0</v>
      </c>
      <c r="M5758" s="193">
        <f>MAX(0,(H5758-'2031 forecast'!$C$10))</f>
        <v>0</v>
      </c>
      <c r="N5758" s="193">
        <f>MAX(0,(I5758-'2031 forecast'!$C$10))</f>
        <v>0.14634043947044972</v>
      </c>
      <c r="O5758" s="193">
        <f>MAX(0,(J5758-'2031 forecast'!$C$10))</f>
        <v>0.36389686601534788</v>
      </c>
      <c r="P5758" s="175" t="str">
        <f t="shared" si="918"/>
        <v/>
      </c>
      <c r="Q5758" s="175" t="str">
        <f t="shared" si="919"/>
        <v/>
      </c>
    </row>
    <row r="5759" spans="1:17" s="1" customFormat="1" x14ac:dyDescent="0.3">
      <c r="A5759" s="189">
        <f t="shared" si="917"/>
        <v>44070.791666652709</v>
      </c>
      <c r="B5759" s="190">
        <f t="shared" si="913"/>
        <v>44070</v>
      </c>
      <c r="C5759" s="1">
        <f t="shared" si="914"/>
        <v>19</v>
      </c>
      <c r="D5759" s="191">
        <v>3.4634434358308792</v>
      </c>
      <c r="E5759" s="192">
        <f t="shared" si="915"/>
        <v>1.2026338727581932E-4</v>
      </c>
      <c r="F5759" s="193">
        <f t="shared" si="916"/>
        <v>5.1638645461430217</v>
      </c>
      <c r="G5759" s="193">
        <f t="shared" si="922"/>
        <v>5.3548159162666735</v>
      </c>
      <c r="H5759" s="193">
        <f t="shared" si="922"/>
        <v>5.5528283596284558</v>
      </c>
      <c r="I5759" s="193">
        <f t="shared" si="922"/>
        <v>5.7581629833115056</v>
      </c>
      <c r="J5759" s="193">
        <f t="shared" si="922"/>
        <v>5.9710905497171511</v>
      </c>
      <c r="K5759" s="193">
        <f>MAX(0,(F5759-'2031 forecast'!$C$10))</f>
        <v>0</v>
      </c>
      <c r="L5759" s="193">
        <f>MAX(0,(G5759-'2031 forecast'!$C$10))</f>
        <v>0</v>
      </c>
      <c r="M5759" s="193">
        <f>MAX(0,(H5759-'2031 forecast'!$C$10))</f>
        <v>0</v>
      </c>
      <c r="N5759" s="193">
        <f>MAX(0,(I5759-'2031 forecast'!$C$10))</f>
        <v>2.1162983311505457E-2</v>
      </c>
      <c r="O5759" s="193">
        <f>MAX(0,(J5759-'2031 forecast'!$C$10))</f>
        <v>0.23409054971715104</v>
      </c>
      <c r="P5759" s="175" t="str">
        <f t="shared" si="918"/>
        <v/>
      </c>
      <c r="Q5759" s="175" t="str">
        <f t="shared" si="919"/>
        <v/>
      </c>
    </row>
    <row r="5760" spans="1:17" s="1" customFormat="1" x14ac:dyDescent="0.3">
      <c r="A5760" s="189">
        <f t="shared" si="917"/>
        <v>44070.833333319373</v>
      </c>
      <c r="B5760" s="190">
        <f t="shared" si="913"/>
        <v>44070</v>
      </c>
      <c r="C5760" s="1">
        <f t="shared" si="914"/>
        <v>20</v>
      </c>
      <c r="D5760" s="191">
        <v>3.4257973115283691</v>
      </c>
      <c r="E5760" s="192">
        <f t="shared" si="915"/>
        <v>1.189561765445604E-4</v>
      </c>
      <c r="F5760" s="193">
        <f t="shared" si="916"/>
        <v>5.1077355836849456</v>
      </c>
      <c r="G5760" s="193">
        <f t="shared" si="922"/>
        <v>5.2966113954376874</v>
      </c>
      <c r="H5760" s="193">
        <f t="shared" si="922"/>
        <v>5.4924715296324935</v>
      </c>
      <c r="I5760" s="193">
        <f t="shared" si="922"/>
        <v>5.6955742552320325</v>
      </c>
      <c r="J5760" s="193">
        <f t="shared" si="922"/>
        <v>5.9061873915680509</v>
      </c>
      <c r="K5760" s="193">
        <f>MAX(0,(F5760-'2031 forecast'!$C$10))</f>
        <v>0</v>
      </c>
      <c r="L5760" s="193">
        <f>MAX(0,(G5760-'2031 forecast'!$C$10))</f>
        <v>0</v>
      </c>
      <c r="M5760" s="193">
        <f>MAX(0,(H5760-'2031 forecast'!$C$10))</f>
        <v>0</v>
      </c>
      <c r="N5760" s="193">
        <f>MAX(0,(I5760-'2031 forecast'!$C$10))</f>
        <v>0</v>
      </c>
      <c r="O5760" s="193">
        <f>MAX(0,(J5760-'2031 forecast'!$C$10))</f>
        <v>0.16918739156805085</v>
      </c>
      <c r="P5760" s="175" t="str">
        <f t="shared" si="918"/>
        <v/>
      </c>
      <c r="Q5760" s="175" t="str">
        <f t="shared" si="919"/>
        <v/>
      </c>
    </row>
    <row r="5761" spans="1:17" s="1" customFormat="1" x14ac:dyDescent="0.3">
      <c r="A5761" s="189">
        <f t="shared" si="917"/>
        <v>44070.874999986037</v>
      </c>
      <c r="B5761" s="190">
        <f t="shared" si="913"/>
        <v>44070</v>
      </c>
      <c r="C5761" s="1">
        <f t="shared" si="914"/>
        <v>21</v>
      </c>
      <c r="D5761" s="191">
        <v>3.2902712640393346</v>
      </c>
      <c r="E5761" s="192">
        <f t="shared" si="915"/>
        <v>1.1425021791202833E-4</v>
      </c>
      <c r="F5761" s="193">
        <f t="shared" si="916"/>
        <v>4.9056713188358705</v>
      </c>
      <c r="G5761" s="193">
        <f t="shared" si="922"/>
        <v>5.0870751204533393</v>
      </c>
      <c r="H5761" s="193">
        <f t="shared" si="922"/>
        <v>5.2751869416470321</v>
      </c>
      <c r="I5761" s="193">
        <f t="shared" si="922"/>
        <v>5.4702548341459298</v>
      </c>
      <c r="J5761" s="193">
        <f t="shared" si="922"/>
        <v>5.6725360222312924</v>
      </c>
      <c r="K5761" s="193">
        <f>MAX(0,(F5761-'2031 forecast'!$C$10))</f>
        <v>0</v>
      </c>
      <c r="L5761" s="193">
        <f>MAX(0,(G5761-'2031 forecast'!$C$10))</f>
        <v>0</v>
      </c>
      <c r="M5761" s="193">
        <f>MAX(0,(H5761-'2031 forecast'!$C$10))</f>
        <v>0</v>
      </c>
      <c r="N5761" s="193">
        <f>MAX(0,(I5761-'2031 forecast'!$C$10))</f>
        <v>0</v>
      </c>
      <c r="O5761" s="193">
        <f>MAX(0,(J5761-'2031 forecast'!$C$10))</f>
        <v>0</v>
      </c>
      <c r="P5761" s="175" t="str">
        <f t="shared" si="918"/>
        <v/>
      </c>
      <c r="Q5761" s="175" t="str">
        <f t="shared" si="919"/>
        <v/>
      </c>
    </row>
    <row r="5762" spans="1:17" s="1" customFormat="1" x14ac:dyDescent="0.3">
      <c r="A5762" s="189">
        <f t="shared" si="917"/>
        <v>44070.916666652702</v>
      </c>
      <c r="B5762" s="190">
        <f t="shared" si="913"/>
        <v>44070</v>
      </c>
      <c r="C5762" s="1">
        <f t="shared" si="914"/>
        <v>22</v>
      </c>
      <c r="D5762" s="191">
        <v>2.943926920456247</v>
      </c>
      <c r="E5762" s="192">
        <f t="shared" si="915"/>
        <v>1.0222387918444641E-4</v>
      </c>
      <c r="F5762" s="193">
        <f t="shared" si="916"/>
        <v>4.389284864221568</v>
      </c>
      <c r="G5762" s="193">
        <f t="shared" si="922"/>
        <v>4.5515935288266727</v>
      </c>
      <c r="H5762" s="193">
        <f t="shared" si="922"/>
        <v>4.7199041056841864</v>
      </c>
      <c r="I5762" s="193">
        <f t="shared" si="922"/>
        <v>4.8944385358147793</v>
      </c>
      <c r="J5762" s="193">
        <f t="shared" si="922"/>
        <v>5.0754269672595784</v>
      </c>
      <c r="K5762" s="193">
        <f>MAX(0,(F5762-'2031 forecast'!$C$10))</f>
        <v>0</v>
      </c>
      <c r="L5762" s="193">
        <f>MAX(0,(G5762-'2031 forecast'!$C$10))</f>
        <v>0</v>
      </c>
      <c r="M5762" s="193">
        <f>MAX(0,(H5762-'2031 forecast'!$C$10))</f>
        <v>0</v>
      </c>
      <c r="N5762" s="193">
        <f>MAX(0,(I5762-'2031 forecast'!$C$10))</f>
        <v>0</v>
      </c>
      <c r="O5762" s="193">
        <f>MAX(0,(J5762-'2031 forecast'!$C$10))</f>
        <v>0</v>
      </c>
      <c r="P5762" s="175" t="str">
        <f t="shared" si="918"/>
        <v/>
      </c>
      <c r="Q5762" s="175" t="str">
        <f t="shared" si="919"/>
        <v/>
      </c>
    </row>
    <row r="5763" spans="1:17" s="1" customFormat="1" x14ac:dyDescent="0.3">
      <c r="A5763" s="189">
        <f t="shared" si="917"/>
        <v>44070.958333319366</v>
      </c>
      <c r="B5763" s="190">
        <f t="shared" si="913"/>
        <v>44070</v>
      </c>
      <c r="C5763" s="1">
        <f t="shared" si="914"/>
        <v>23</v>
      </c>
      <c r="D5763" s="191">
        <v>2.6804040503386801</v>
      </c>
      <c r="E5763" s="192">
        <f t="shared" si="915"/>
        <v>9.3073404065634069E-5</v>
      </c>
      <c r="F5763" s="193">
        <f t="shared" si="916"/>
        <v>3.9963821270150337</v>
      </c>
      <c r="G5763" s="193">
        <f t="shared" si="922"/>
        <v>4.1441618830237728</v>
      </c>
      <c r="H5763" s="193">
        <f t="shared" si="922"/>
        <v>4.2974062957124568</v>
      </c>
      <c r="I5763" s="193">
        <f t="shared" si="922"/>
        <v>4.456317439258469</v>
      </c>
      <c r="J5763" s="193">
        <f t="shared" si="922"/>
        <v>4.6211048602158815</v>
      </c>
      <c r="K5763" s="193">
        <f>MAX(0,(F5763-'2031 forecast'!$C$10))</f>
        <v>0</v>
      </c>
      <c r="L5763" s="193">
        <f>MAX(0,(G5763-'2031 forecast'!$C$10))</f>
        <v>0</v>
      </c>
      <c r="M5763" s="193">
        <f>MAX(0,(H5763-'2031 forecast'!$C$10))</f>
        <v>0</v>
      </c>
      <c r="N5763" s="193">
        <f>MAX(0,(I5763-'2031 forecast'!$C$10))</f>
        <v>0</v>
      </c>
      <c r="O5763" s="193">
        <f>MAX(0,(J5763-'2031 forecast'!$C$10))</f>
        <v>0</v>
      </c>
      <c r="P5763" s="175" t="str">
        <f t="shared" si="918"/>
        <v/>
      </c>
      <c r="Q5763" s="175" t="str">
        <f t="shared" si="919"/>
        <v/>
      </c>
    </row>
    <row r="5764" spans="1:17" s="1" customFormat="1" x14ac:dyDescent="0.3">
      <c r="A5764" s="189">
        <f t="shared" si="917"/>
        <v>44070.99999998603</v>
      </c>
      <c r="B5764" s="190">
        <f t="shared" si="913"/>
        <v>44070</v>
      </c>
      <c r="C5764" s="1">
        <f t="shared" si="914"/>
        <v>0</v>
      </c>
      <c r="D5764" s="191">
        <v>2.4545273045236224</v>
      </c>
      <c r="E5764" s="192">
        <f t="shared" si="915"/>
        <v>8.5230139678080621E-5</v>
      </c>
      <c r="F5764" s="193">
        <f t="shared" si="916"/>
        <v>3.6596083522665754</v>
      </c>
      <c r="G5764" s="193">
        <f t="shared" si="922"/>
        <v>3.7949347580498589</v>
      </c>
      <c r="H5764" s="193">
        <f t="shared" si="922"/>
        <v>3.9352653157366868</v>
      </c>
      <c r="I5764" s="193">
        <f t="shared" si="922"/>
        <v>4.0807850707816309</v>
      </c>
      <c r="J5764" s="193">
        <f t="shared" si="922"/>
        <v>4.2316859113212839</v>
      </c>
      <c r="K5764" s="193">
        <f>MAX(0,(F5764-'2031 forecast'!$C$10))</f>
        <v>0</v>
      </c>
      <c r="L5764" s="193">
        <f>MAX(0,(G5764-'2031 forecast'!$C$10))</f>
        <v>0</v>
      </c>
      <c r="M5764" s="193">
        <f>MAX(0,(H5764-'2031 forecast'!$C$10))</f>
        <v>0</v>
      </c>
      <c r="N5764" s="193">
        <f>MAX(0,(I5764-'2031 forecast'!$C$10))</f>
        <v>0</v>
      </c>
      <c r="O5764" s="193">
        <f>MAX(0,(J5764-'2031 forecast'!$C$10))</f>
        <v>0</v>
      </c>
      <c r="P5764" s="175" t="str">
        <f t="shared" si="918"/>
        <v/>
      </c>
      <c r="Q5764" s="175" t="str">
        <f t="shared" si="919"/>
        <v/>
      </c>
    </row>
    <row r="5765" spans="1:17" s="1" customFormat="1" x14ac:dyDescent="0.3">
      <c r="A5765" s="189">
        <f t="shared" si="917"/>
        <v>44071.041666652694</v>
      </c>
      <c r="B5765" s="190">
        <f t="shared" ref="B5765:B5828" si="923">INT(A5765)</f>
        <v>44071</v>
      </c>
      <c r="C5765" s="1">
        <f t="shared" ref="C5765:C5828" si="924">HOUR(A5765)</f>
        <v>1</v>
      </c>
      <c r="D5765" s="191">
        <v>2.3641766061976002</v>
      </c>
      <c r="E5765" s="192">
        <f t="shared" ref="E5765:E5828" si="925">D5765/SUM($D$4:$D$8763)</f>
        <v>8.2092833923059282E-5</v>
      </c>
      <c r="F5765" s="193">
        <f t="shared" ref="F5765:F5828" si="926">E5765*$F$2</f>
        <v>3.5248988423671936</v>
      </c>
      <c r="G5765" s="193">
        <f t="shared" ref="G5765:J5784" si="927">$E5765*G$2</f>
        <v>3.655243908060295</v>
      </c>
      <c r="H5765" s="193">
        <f t="shared" si="927"/>
        <v>3.7904089237463809</v>
      </c>
      <c r="I5765" s="193">
        <f t="shared" si="927"/>
        <v>3.9305721233908977</v>
      </c>
      <c r="J5765" s="193">
        <f t="shared" si="927"/>
        <v>4.0759183317634475</v>
      </c>
      <c r="K5765" s="193">
        <f>MAX(0,(F5765-'2031 forecast'!$C$10))</f>
        <v>0</v>
      </c>
      <c r="L5765" s="193">
        <f>MAX(0,(G5765-'2031 forecast'!$C$10))</f>
        <v>0</v>
      </c>
      <c r="M5765" s="193">
        <f>MAX(0,(H5765-'2031 forecast'!$C$10))</f>
        <v>0</v>
      </c>
      <c r="N5765" s="193">
        <f>MAX(0,(I5765-'2031 forecast'!$C$10))</f>
        <v>0</v>
      </c>
      <c r="O5765" s="193">
        <f>MAX(0,(J5765-'2031 forecast'!$C$10))</f>
        <v>0</v>
      </c>
      <c r="P5765" s="175" t="str">
        <f t="shared" si="918"/>
        <v/>
      </c>
      <c r="Q5765" s="175" t="str">
        <f t="shared" si="919"/>
        <v/>
      </c>
    </row>
    <row r="5766" spans="1:17" s="1" customFormat="1" x14ac:dyDescent="0.3">
      <c r="A5766" s="189">
        <f t="shared" ref="A5766:A5829" si="928">A5765 + TIME(1,0,0)</f>
        <v>44071.083333319359</v>
      </c>
      <c r="B5766" s="190">
        <f t="shared" si="923"/>
        <v>44071</v>
      </c>
      <c r="C5766" s="1">
        <f t="shared" si="924"/>
        <v>2</v>
      </c>
      <c r="D5766" s="191">
        <v>2.3340597067555917</v>
      </c>
      <c r="E5766" s="192">
        <f t="shared" si="925"/>
        <v>8.1047065338052119E-5</v>
      </c>
      <c r="F5766" s="193">
        <f t="shared" si="926"/>
        <v>3.4799956724007308</v>
      </c>
      <c r="G5766" s="193">
        <f t="shared" si="927"/>
        <v>3.6086802913971048</v>
      </c>
      <c r="H5766" s="193">
        <f t="shared" si="927"/>
        <v>3.7421234597496102</v>
      </c>
      <c r="I5766" s="193">
        <f t="shared" si="927"/>
        <v>3.8805011409273176</v>
      </c>
      <c r="J5766" s="193">
        <f t="shared" si="927"/>
        <v>4.0239958052441658</v>
      </c>
      <c r="K5766" s="193">
        <f>MAX(0,(F5766-'2031 forecast'!$C$10))</f>
        <v>0</v>
      </c>
      <c r="L5766" s="193">
        <f>MAX(0,(G5766-'2031 forecast'!$C$10))</f>
        <v>0</v>
      </c>
      <c r="M5766" s="193">
        <f>MAX(0,(H5766-'2031 forecast'!$C$10))</f>
        <v>0</v>
      </c>
      <c r="N5766" s="193">
        <f>MAX(0,(I5766-'2031 forecast'!$C$10))</f>
        <v>0</v>
      </c>
      <c r="O5766" s="193">
        <f>MAX(0,(J5766-'2031 forecast'!$C$10))</f>
        <v>0</v>
      </c>
      <c r="P5766" s="175" t="str">
        <f t="shared" ref="P5766:P5829" si="929">IF(K5766&gt;0,IF(K5765&gt;0,P5765+1,1),"")</f>
        <v/>
      </c>
      <c r="Q5766" s="175" t="str">
        <f t="shared" ref="Q5766:Q5829" si="930">IF(AND(K5766&gt;0,K5767=0),P5766,"")</f>
        <v/>
      </c>
    </row>
    <row r="5767" spans="1:17" s="1" customFormat="1" x14ac:dyDescent="0.3">
      <c r="A5767" s="189">
        <f t="shared" si="928"/>
        <v>44071.124999986023</v>
      </c>
      <c r="B5767" s="190">
        <f t="shared" si="923"/>
        <v>44071</v>
      </c>
      <c r="C5767" s="1">
        <f t="shared" si="924"/>
        <v>3</v>
      </c>
      <c r="D5767" s="191">
        <v>2.3039428073135846</v>
      </c>
      <c r="E5767" s="192">
        <f t="shared" si="925"/>
        <v>8.0001296753045011E-5</v>
      </c>
      <c r="F5767" s="193">
        <f t="shared" si="926"/>
        <v>3.4350925024342707</v>
      </c>
      <c r="G5767" s="193">
        <f t="shared" si="927"/>
        <v>3.5621166747339172</v>
      </c>
      <c r="H5767" s="193">
        <f t="shared" si="927"/>
        <v>3.6938379957528418</v>
      </c>
      <c r="I5767" s="193">
        <f t="shared" si="927"/>
        <v>3.8304301584637401</v>
      </c>
      <c r="J5767" s="193">
        <f t="shared" si="927"/>
        <v>3.9720732787248871</v>
      </c>
      <c r="K5767" s="193">
        <f>MAX(0,(F5767-'2031 forecast'!$C$10))</f>
        <v>0</v>
      </c>
      <c r="L5767" s="193">
        <f>MAX(0,(G5767-'2031 forecast'!$C$10))</f>
        <v>0</v>
      </c>
      <c r="M5767" s="193">
        <f>MAX(0,(H5767-'2031 forecast'!$C$10))</f>
        <v>0</v>
      </c>
      <c r="N5767" s="193">
        <f>MAX(0,(I5767-'2031 forecast'!$C$10))</f>
        <v>0</v>
      </c>
      <c r="O5767" s="193">
        <f>MAX(0,(J5767-'2031 forecast'!$C$10))</f>
        <v>0</v>
      </c>
      <c r="P5767" s="175" t="str">
        <f t="shared" si="929"/>
        <v/>
      </c>
      <c r="Q5767" s="175" t="str">
        <f t="shared" si="930"/>
        <v/>
      </c>
    </row>
    <row r="5768" spans="1:17" s="1" customFormat="1" x14ac:dyDescent="0.3">
      <c r="A5768" s="189">
        <f t="shared" si="928"/>
        <v>44071.166666652687</v>
      </c>
      <c r="B5768" s="190">
        <f t="shared" si="923"/>
        <v>44071</v>
      </c>
      <c r="C5768" s="1">
        <f t="shared" si="924"/>
        <v>4</v>
      </c>
      <c r="D5768" s="191">
        <v>2.3491181564765959</v>
      </c>
      <c r="E5768" s="192">
        <f t="shared" si="925"/>
        <v>8.1569949630555701E-5</v>
      </c>
      <c r="F5768" s="193">
        <f t="shared" si="926"/>
        <v>3.5024472573839622</v>
      </c>
      <c r="G5768" s="193">
        <f t="shared" si="927"/>
        <v>3.6319620997287001</v>
      </c>
      <c r="H5768" s="193">
        <f t="shared" si="927"/>
        <v>3.7662661917479956</v>
      </c>
      <c r="I5768" s="193">
        <f t="shared" si="927"/>
        <v>3.9055366321591078</v>
      </c>
      <c r="J5768" s="193">
        <f t="shared" si="927"/>
        <v>4.0499570685038062</v>
      </c>
      <c r="K5768" s="193">
        <f>MAX(0,(F5768-'2031 forecast'!$C$10))</f>
        <v>0</v>
      </c>
      <c r="L5768" s="193">
        <f>MAX(0,(G5768-'2031 forecast'!$C$10))</f>
        <v>0</v>
      </c>
      <c r="M5768" s="193">
        <f>MAX(0,(H5768-'2031 forecast'!$C$10))</f>
        <v>0</v>
      </c>
      <c r="N5768" s="193">
        <f>MAX(0,(I5768-'2031 forecast'!$C$10))</f>
        <v>0</v>
      </c>
      <c r="O5768" s="193">
        <f>MAX(0,(J5768-'2031 forecast'!$C$10))</f>
        <v>0</v>
      </c>
      <c r="P5768" s="175" t="str">
        <f t="shared" si="929"/>
        <v/>
      </c>
      <c r="Q5768" s="175" t="str">
        <f t="shared" si="930"/>
        <v/>
      </c>
    </row>
    <row r="5769" spans="1:17" s="1" customFormat="1" x14ac:dyDescent="0.3">
      <c r="A5769" s="189">
        <f t="shared" si="928"/>
        <v>44071.208333319351</v>
      </c>
      <c r="B5769" s="190">
        <f t="shared" si="923"/>
        <v>44071</v>
      </c>
      <c r="C5769" s="1">
        <f t="shared" si="924"/>
        <v>5</v>
      </c>
      <c r="D5769" s="191">
        <v>2.3942935056396073</v>
      </c>
      <c r="E5769" s="192">
        <f t="shared" si="925"/>
        <v>8.3138602508066377E-5</v>
      </c>
      <c r="F5769" s="193">
        <f t="shared" si="926"/>
        <v>3.5698020123336534</v>
      </c>
      <c r="G5769" s="193">
        <f t="shared" si="927"/>
        <v>3.7018075247234821</v>
      </c>
      <c r="H5769" s="193">
        <f t="shared" si="927"/>
        <v>3.838694387743149</v>
      </c>
      <c r="I5769" s="193">
        <f t="shared" si="927"/>
        <v>3.9806431058544747</v>
      </c>
      <c r="J5769" s="193">
        <f t="shared" si="927"/>
        <v>4.1278408582827248</v>
      </c>
      <c r="K5769" s="193">
        <f>MAX(0,(F5769-'2031 forecast'!$C$10))</f>
        <v>0</v>
      </c>
      <c r="L5769" s="193">
        <f>MAX(0,(G5769-'2031 forecast'!$C$10))</f>
        <v>0</v>
      </c>
      <c r="M5769" s="193">
        <f>MAX(0,(H5769-'2031 forecast'!$C$10))</f>
        <v>0</v>
      </c>
      <c r="N5769" s="193">
        <f>MAX(0,(I5769-'2031 forecast'!$C$10))</f>
        <v>0</v>
      </c>
      <c r="O5769" s="193">
        <f>MAX(0,(J5769-'2031 forecast'!$C$10))</f>
        <v>0</v>
      </c>
      <c r="P5769" s="175" t="str">
        <f t="shared" si="929"/>
        <v/>
      </c>
      <c r="Q5769" s="175" t="str">
        <f t="shared" si="930"/>
        <v/>
      </c>
    </row>
    <row r="5770" spans="1:17" s="1" customFormat="1" x14ac:dyDescent="0.3">
      <c r="A5770" s="189">
        <f t="shared" si="928"/>
        <v>44071.249999986016</v>
      </c>
      <c r="B5770" s="190">
        <f t="shared" si="923"/>
        <v>44071</v>
      </c>
      <c r="C5770" s="1">
        <f t="shared" si="924"/>
        <v>6</v>
      </c>
      <c r="D5770" s="191">
        <v>2.6502871508966721</v>
      </c>
      <c r="E5770" s="192">
        <f t="shared" si="925"/>
        <v>9.2027635480626934E-5</v>
      </c>
      <c r="F5770" s="193">
        <f t="shared" si="926"/>
        <v>3.9514789570485722</v>
      </c>
      <c r="G5770" s="193">
        <f t="shared" si="927"/>
        <v>4.0975982663605839</v>
      </c>
      <c r="H5770" s="193">
        <f t="shared" si="927"/>
        <v>4.249120831715687</v>
      </c>
      <c r="I5770" s="193">
        <f t="shared" si="927"/>
        <v>4.4062464567948902</v>
      </c>
      <c r="J5770" s="193">
        <f t="shared" si="927"/>
        <v>4.5691823336966015</v>
      </c>
      <c r="K5770" s="193">
        <f>MAX(0,(F5770-'2031 forecast'!$C$10))</f>
        <v>0</v>
      </c>
      <c r="L5770" s="193">
        <f>MAX(0,(G5770-'2031 forecast'!$C$10))</f>
        <v>0</v>
      </c>
      <c r="M5770" s="193">
        <f>MAX(0,(H5770-'2031 forecast'!$C$10))</f>
        <v>0</v>
      </c>
      <c r="N5770" s="193">
        <f>MAX(0,(I5770-'2031 forecast'!$C$10))</f>
        <v>0</v>
      </c>
      <c r="O5770" s="193">
        <f>MAX(0,(J5770-'2031 forecast'!$C$10))</f>
        <v>0</v>
      </c>
      <c r="P5770" s="175" t="str">
        <f t="shared" si="929"/>
        <v/>
      </c>
      <c r="Q5770" s="175" t="str">
        <f t="shared" si="930"/>
        <v/>
      </c>
    </row>
    <row r="5771" spans="1:17" s="1" customFormat="1" x14ac:dyDescent="0.3">
      <c r="A5771" s="189">
        <f t="shared" si="928"/>
        <v>44071.29166665268</v>
      </c>
      <c r="B5771" s="190">
        <f t="shared" si="923"/>
        <v>44071</v>
      </c>
      <c r="C5771" s="1">
        <f t="shared" si="924"/>
        <v>7</v>
      </c>
      <c r="D5771" s="191">
        <v>2.7331086243621936</v>
      </c>
      <c r="E5771" s="192">
        <f t="shared" si="925"/>
        <v>9.4903499089396543E-5</v>
      </c>
      <c r="F5771" s="193">
        <f t="shared" si="926"/>
        <v>4.0749626744563407</v>
      </c>
      <c r="G5771" s="193">
        <f t="shared" si="927"/>
        <v>4.2256482121843533</v>
      </c>
      <c r="H5771" s="193">
        <f t="shared" si="927"/>
        <v>4.3819058577068031</v>
      </c>
      <c r="I5771" s="193">
        <f t="shared" si="927"/>
        <v>4.5439416585697314</v>
      </c>
      <c r="J5771" s="193">
        <f t="shared" si="927"/>
        <v>4.7119692816246213</v>
      </c>
      <c r="K5771" s="193">
        <f>MAX(0,(F5771-'2031 forecast'!$C$10))</f>
        <v>0</v>
      </c>
      <c r="L5771" s="193">
        <f>MAX(0,(G5771-'2031 forecast'!$C$10))</f>
        <v>0</v>
      </c>
      <c r="M5771" s="193">
        <f>MAX(0,(H5771-'2031 forecast'!$C$10))</f>
        <v>0</v>
      </c>
      <c r="N5771" s="193">
        <f>MAX(0,(I5771-'2031 forecast'!$C$10))</f>
        <v>0</v>
      </c>
      <c r="O5771" s="193">
        <f>MAX(0,(J5771-'2031 forecast'!$C$10))</f>
        <v>0</v>
      </c>
      <c r="P5771" s="175" t="str">
        <f t="shared" si="929"/>
        <v/>
      </c>
      <c r="Q5771" s="175" t="str">
        <f t="shared" si="930"/>
        <v/>
      </c>
    </row>
    <row r="5772" spans="1:17" s="1" customFormat="1" x14ac:dyDescent="0.3">
      <c r="A5772" s="189">
        <f t="shared" si="928"/>
        <v>44071.333333319344</v>
      </c>
      <c r="B5772" s="190">
        <f t="shared" si="923"/>
        <v>44071</v>
      </c>
      <c r="C5772" s="1">
        <f t="shared" si="924"/>
        <v>8</v>
      </c>
      <c r="D5772" s="191">
        <v>3.0568652933637761</v>
      </c>
      <c r="E5772" s="192">
        <f t="shared" si="925"/>
        <v>1.0614551137822314E-4</v>
      </c>
      <c r="F5772" s="193">
        <f t="shared" si="926"/>
        <v>4.5576717515957981</v>
      </c>
      <c r="G5772" s="193">
        <f t="shared" si="927"/>
        <v>4.72620709131363</v>
      </c>
      <c r="H5772" s="193">
        <f t="shared" si="927"/>
        <v>4.9009745956720723</v>
      </c>
      <c r="I5772" s="193">
        <f t="shared" si="927"/>
        <v>5.0822047200531983</v>
      </c>
      <c r="J5772" s="193">
        <f t="shared" si="927"/>
        <v>5.2701364417068772</v>
      </c>
      <c r="K5772" s="193">
        <f>MAX(0,(F5772-'2031 forecast'!$C$10))</f>
        <v>0</v>
      </c>
      <c r="L5772" s="193">
        <f>MAX(0,(G5772-'2031 forecast'!$C$10))</f>
        <v>0</v>
      </c>
      <c r="M5772" s="193">
        <f>MAX(0,(H5772-'2031 forecast'!$C$10))</f>
        <v>0</v>
      </c>
      <c r="N5772" s="193">
        <f>MAX(0,(I5772-'2031 forecast'!$C$10))</f>
        <v>0</v>
      </c>
      <c r="O5772" s="193">
        <f>MAX(0,(J5772-'2031 forecast'!$C$10))</f>
        <v>0</v>
      </c>
      <c r="P5772" s="175" t="str">
        <f t="shared" si="929"/>
        <v/>
      </c>
      <c r="Q5772" s="175" t="str">
        <f t="shared" si="930"/>
        <v/>
      </c>
    </row>
    <row r="5773" spans="1:17" s="1" customFormat="1" x14ac:dyDescent="0.3">
      <c r="A5773" s="189">
        <f t="shared" si="928"/>
        <v>44071.374999986008</v>
      </c>
      <c r="B5773" s="190">
        <f t="shared" si="923"/>
        <v>44071</v>
      </c>
      <c r="C5773" s="1">
        <f t="shared" si="924"/>
        <v>9</v>
      </c>
      <c r="D5773" s="191">
        <v>3.1698036662713043</v>
      </c>
      <c r="E5773" s="192">
        <f t="shared" si="925"/>
        <v>1.1006714357199984E-4</v>
      </c>
      <c r="F5773" s="193">
        <f t="shared" si="926"/>
        <v>4.7260586389700263</v>
      </c>
      <c r="G5773" s="193">
        <f t="shared" si="927"/>
        <v>4.9008206538005856</v>
      </c>
      <c r="H5773" s="193">
        <f t="shared" si="927"/>
        <v>5.0820450856599555</v>
      </c>
      <c r="I5773" s="193">
        <f t="shared" si="927"/>
        <v>5.2699709042916165</v>
      </c>
      <c r="J5773" s="193">
        <f t="shared" si="927"/>
        <v>5.4648459161541751</v>
      </c>
      <c r="K5773" s="193">
        <f>MAX(0,(F5773-'2031 forecast'!$C$10))</f>
        <v>0</v>
      </c>
      <c r="L5773" s="193">
        <f>MAX(0,(G5773-'2031 forecast'!$C$10))</f>
        <v>0</v>
      </c>
      <c r="M5773" s="193">
        <f>MAX(0,(H5773-'2031 forecast'!$C$10))</f>
        <v>0</v>
      </c>
      <c r="N5773" s="193">
        <f>MAX(0,(I5773-'2031 forecast'!$C$10))</f>
        <v>0</v>
      </c>
      <c r="O5773" s="193">
        <f>MAX(0,(J5773-'2031 forecast'!$C$10))</f>
        <v>0</v>
      </c>
      <c r="P5773" s="175" t="str">
        <f t="shared" si="929"/>
        <v/>
      </c>
      <c r="Q5773" s="175" t="str">
        <f t="shared" si="930"/>
        <v/>
      </c>
    </row>
    <row r="5774" spans="1:17" s="1" customFormat="1" x14ac:dyDescent="0.3">
      <c r="A5774" s="189">
        <f t="shared" si="928"/>
        <v>44071.416666652673</v>
      </c>
      <c r="B5774" s="190">
        <f t="shared" si="923"/>
        <v>44071</v>
      </c>
      <c r="C5774" s="1">
        <f t="shared" si="924"/>
        <v>10</v>
      </c>
      <c r="D5774" s="191">
        <v>3.3806219623653573</v>
      </c>
      <c r="E5774" s="192">
        <f t="shared" si="925"/>
        <v>1.173875236670497E-4</v>
      </c>
      <c r="F5774" s="193">
        <f t="shared" si="926"/>
        <v>5.0403808287352527</v>
      </c>
      <c r="G5774" s="193">
        <f t="shared" si="927"/>
        <v>5.2267659704429041</v>
      </c>
      <c r="H5774" s="193">
        <f t="shared" si="927"/>
        <v>5.4200433336373388</v>
      </c>
      <c r="I5774" s="193">
        <f t="shared" si="927"/>
        <v>5.6204677815366644</v>
      </c>
      <c r="J5774" s="193">
        <f t="shared" si="927"/>
        <v>5.8283036017891314</v>
      </c>
      <c r="K5774" s="193">
        <f>MAX(0,(F5774-'2031 forecast'!$C$10))</f>
        <v>0</v>
      </c>
      <c r="L5774" s="193">
        <f>MAX(0,(G5774-'2031 forecast'!$C$10))</f>
        <v>0</v>
      </c>
      <c r="M5774" s="193">
        <f>MAX(0,(H5774-'2031 forecast'!$C$10))</f>
        <v>0</v>
      </c>
      <c r="N5774" s="193">
        <f>MAX(0,(I5774-'2031 forecast'!$C$10))</f>
        <v>0</v>
      </c>
      <c r="O5774" s="193">
        <f>MAX(0,(J5774-'2031 forecast'!$C$10))</f>
        <v>9.1303601789131328E-2</v>
      </c>
      <c r="P5774" s="175" t="str">
        <f t="shared" si="929"/>
        <v/>
      </c>
      <c r="Q5774" s="175" t="str">
        <f t="shared" si="930"/>
        <v/>
      </c>
    </row>
    <row r="5775" spans="1:17" s="1" customFormat="1" x14ac:dyDescent="0.3">
      <c r="A5775" s="189">
        <f t="shared" si="928"/>
        <v>44071.458333319337</v>
      </c>
      <c r="B5775" s="190">
        <f t="shared" si="923"/>
        <v>44071</v>
      </c>
      <c r="C5775" s="1">
        <f t="shared" si="924"/>
        <v>11</v>
      </c>
      <c r="D5775" s="191">
        <v>3.7043786313669398</v>
      </c>
      <c r="E5775" s="192">
        <f t="shared" si="925"/>
        <v>1.2862953595587631E-4</v>
      </c>
      <c r="F5775" s="193">
        <f t="shared" si="926"/>
        <v>5.52308990587471</v>
      </c>
      <c r="G5775" s="193">
        <f t="shared" si="927"/>
        <v>5.7273248495721809</v>
      </c>
      <c r="H5775" s="193">
        <f t="shared" si="927"/>
        <v>5.9391120716026089</v>
      </c>
      <c r="I5775" s="193">
        <f t="shared" si="927"/>
        <v>6.1587308430201322</v>
      </c>
      <c r="J5775" s="193">
        <f t="shared" si="927"/>
        <v>6.3864707618713874</v>
      </c>
      <c r="K5775" s="193">
        <f>MAX(0,(F5775-'2031 forecast'!$C$10))</f>
        <v>0</v>
      </c>
      <c r="L5775" s="193">
        <f>MAX(0,(G5775-'2031 forecast'!$C$10))</f>
        <v>0</v>
      </c>
      <c r="M5775" s="193">
        <f>MAX(0,(H5775-'2031 forecast'!$C$10))</f>
        <v>0.2021120716026088</v>
      </c>
      <c r="N5775" s="193">
        <f>MAX(0,(I5775-'2031 forecast'!$C$10))</f>
        <v>0.42173084302013208</v>
      </c>
      <c r="O5775" s="193">
        <f>MAX(0,(J5775-'2031 forecast'!$C$10))</f>
        <v>0.6494707618713873</v>
      </c>
      <c r="P5775" s="175" t="str">
        <f t="shared" si="929"/>
        <v/>
      </c>
      <c r="Q5775" s="175" t="str">
        <f t="shared" si="930"/>
        <v/>
      </c>
    </row>
    <row r="5776" spans="1:17" s="1" customFormat="1" x14ac:dyDescent="0.3">
      <c r="A5776" s="189">
        <f t="shared" si="928"/>
        <v>44071.499999986001</v>
      </c>
      <c r="B5776" s="190">
        <f t="shared" si="923"/>
        <v>44071</v>
      </c>
      <c r="C5776" s="1">
        <f t="shared" si="924"/>
        <v>12</v>
      </c>
      <c r="D5776" s="191">
        <v>3.6893201816459364</v>
      </c>
      <c r="E5776" s="192">
        <f t="shared" si="925"/>
        <v>1.2810665166337274E-4</v>
      </c>
      <c r="F5776" s="193">
        <f t="shared" si="926"/>
        <v>5.50063832089148</v>
      </c>
      <c r="G5776" s="193">
        <f t="shared" si="927"/>
        <v>5.7040430412405865</v>
      </c>
      <c r="H5776" s="193">
        <f t="shared" si="927"/>
        <v>5.914969339604224</v>
      </c>
      <c r="I5776" s="193">
        <f t="shared" si="927"/>
        <v>6.1336953517883428</v>
      </c>
      <c r="J5776" s="193">
        <f t="shared" si="927"/>
        <v>6.3605094986117479</v>
      </c>
      <c r="K5776" s="193">
        <f>MAX(0,(F5776-'2031 forecast'!$C$10))</f>
        <v>0</v>
      </c>
      <c r="L5776" s="193">
        <f>MAX(0,(G5776-'2031 forecast'!$C$10))</f>
        <v>0</v>
      </c>
      <c r="M5776" s="193">
        <f>MAX(0,(H5776-'2031 forecast'!$C$10))</f>
        <v>0.1779693396042239</v>
      </c>
      <c r="N5776" s="193">
        <f>MAX(0,(I5776-'2031 forecast'!$C$10))</f>
        <v>0.3966953517883427</v>
      </c>
      <c r="O5776" s="193">
        <f>MAX(0,(J5776-'2031 forecast'!$C$10))</f>
        <v>0.62350949861174776</v>
      </c>
      <c r="P5776" s="175" t="str">
        <f t="shared" si="929"/>
        <v/>
      </c>
      <c r="Q5776" s="175" t="str">
        <f t="shared" si="930"/>
        <v/>
      </c>
    </row>
    <row r="5777" spans="1:17" s="1" customFormat="1" x14ac:dyDescent="0.3">
      <c r="A5777" s="189">
        <f t="shared" si="928"/>
        <v>44071.541666652665</v>
      </c>
      <c r="B5777" s="190">
        <f t="shared" si="923"/>
        <v>44071</v>
      </c>
      <c r="C5777" s="1">
        <f t="shared" si="924"/>
        <v>13</v>
      </c>
      <c r="D5777" s="191">
        <v>3.6893201816459364</v>
      </c>
      <c r="E5777" s="192">
        <f t="shared" si="925"/>
        <v>1.2810665166337274E-4</v>
      </c>
      <c r="F5777" s="193">
        <f t="shared" si="926"/>
        <v>5.50063832089148</v>
      </c>
      <c r="G5777" s="193">
        <f t="shared" si="927"/>
        <v>5.7040430412405865</v>
      </c>
      <c r="H5777" s="193">
        <f t="shared" si="927"/>
        <v>5.914969339604224</v>
      </c>
      <c r="I5777" s="193">
        <f t="shared" si="927"/>
        <v>6.1336953517883428</v>
      </c>
      <c r="J5777" s="193">
        <f t="shared" si="927"/>
        <v>6.3605094986117479</v>
      </c>
      <c r="K5777" s="193">
        <f>MAX(0,(F5777-'2031 forecast'!$C$10))</f>
        <v>0</v>
      </c>
      <c r="L5777" s="193">
        <f>MAX(0,(G5777-'2031 forecast'!$C$10))</f>
        <v>0</v>
      </c>
      <c r="M5777" s="193">
        <f>MAX(0,(H5777-'2031 forecast'!$C$10))</f>
        <v>0.1779693396042239</v>
      </c>
      <c r="N5777" s="193">
        <f>MAX(0,(I5777-'2031 forecast'!$C$10))</f>
        <v>0.3966953517883427</v>
      </c>
      <c r="O5777" s="193">
        <f>MAX(0,(J5777-'2031 forecast'!$C$10))</f>
        <v>0.62350949861174776</v>
      </c>
      <c r="P5777" s="175" t="str">
        <f t="shared" si="929"/>
        <v/>
      </c>
      <c r="Q5777" s="175" t="str">
        <f t="shared" si="930"/>
        <v/>
      </c>
    </row>
    <row r="5778" spans="1:17" s="1" customFormat="1" x14ac:dyDescent="0.3">
      <c r="A5778" s="189">
        <f t="shared" si="928"/>
        <v>44071.58333331933</v>
      </c>
      <c r="B5778" s="190">
        <f t="shared" si="923"/>
        <v>44071</v>
      </c>
      <c r="C5778" s="1">
        <f t="shared" si="924"/>
        <v>14</v>
      </c>
      <c r="D5778" s="191">
        <v>3.6817909567854339</v>
      </c>
      <c r="E5778" s="192">
        <f t="shared" si="925"/>
        <v>1.2784520951712096E-4</v>
      </c>
      <c r="F5778" s="193">
        <f t="shared" si="926"/>
        <v>5.489412528399864</v>
      </c>
      <c r="G5778" s="193">
        <f t="shared" si="927"/>
        <v>5.6924021370747893</v>
      </c>
      <c r="H5778" s="193">
        <f t="shared" si="927"/>
        <v>5.9028979736050315</v>
      </c>
      <c r="I5778" s="193">
        <f t="shared" si="927"/>
        <v>6.1211776061724477</v>
      </c>
      <c r="J5778" s="193">
        <f t="shared" si="927"/>
        <v>6.3475288669819276</v>
      </c>
      <c r="K5778" s="193">
        <f>MAX(0,(F5778-'2031 forecast'!$C$10))</f>
        <v>0</v>
      </c>
      <c r="L5778" s="193">
        <f>MAX(0,(G5778-'2031 forecast'!$C$10))</f>
        <v>0</v>
      </c>
      <c r="M5778" s="193">
        <f>MAX(0,(H5778-'2031 forecast'!$C$10))</f>
        <v>0.16589797360503145</v>
      </c>
      <c r="N5778" s="193">
        <f>MAX(0,(I5778-'2031 forecast'!$C$10))</f>
        <v>0.38417760617244756</v>
      </c>
      <c r="O5778" s="193">
        <f>MAX(0,(J5778-'2031 forecast'!$C$10))</f>
        <v>0.61052886698192754</v>
      </c>
      <c r="P5778" s="175" t="str">
        <f t="shared" si="929"/>
        <v/>
      </c>
      <c r="Q5778" s="175" t="str">
        <f t="shared" si="930"/>
        <v/>
      </c>
    </row>
    <row r="5779" spans="1:17" s="1" customFormat="1" x14ac:dyDescent="0.3">
      <c r="A5779" s="189">
        <f t="shared" si="928"/>
        <v>44071.624999985994</v>
      </c>
      <c r="B5779" s="190">
        <f t="shared" si="923"/>
        <v>44071</v>
      </c>
      <c r="C5779" s="1">
        <f t="shared" si="924"/>
        <v>15</v>
      </c>
      <c r="D5779" s="191">
        <v>3.6968494065064377</v>
      </c>
      <c r="E5779" s="192">
        <f t="shared" si="925"/>
        <v>1.283680938096245E-4</v>
      </c>
      <c r="F5779" s="193">
        <f t="shared" si="926"/>
        <v>5.5118641133830941</v>
      </c>
      <c r="G5779" s="193">
        <f t="shared" si="927"/>
        <v>5.7156839454063828</v>
      </c>
      <c r="H5779" s="193">
        <f t="shared" si="927"/>
        <v>5.9270407056034156</v>
      </c>
      <c r="I5779" s="193">
        <f t="shared" si="927"/>
        <v>6.1462130974042362</v>
      </c>
      <c r="J5779" s="193">
        <f t="shared" si="927"/>
        <v>6.3734901302415663</v>
      </c>
      <c r="K5779" s="193">
        <f>MAX(0,(F5779-'2031 forecast'!$C$10))</f>
        <v>0</v>
      </c>
      <c r="L5779" s="193">
        <f>MAX(0,(G5779-'2031 forecast'!$C$10))</f>
        <v>0</v>
      </c>
      <c r="M5779" s="193">
        <f>MAX(0,(H5779-'2031 forecast'!$C$10))</f>
        <v>0.19004070560341546</v>
      </c>
      <c r="N5779" s="193">
        <f>MAX(0,(I5779-'2031 forecast'!$C$10))</f>
        <v>0.40921309740423606</v>
      </c>
      <c r="O5779" s="193">
        <f>MAX(0,(J5779-'2031 forecast'!$C$10))</f>
        <v>0.6364901302415662</v>
      </c>
      <c r="P5779" s="175" t="str">
        <f t="shared" si="929"/>
        <v/>
      </c>
      <c r="Q5779" s="175" t="str">
        <f t="shared" si="930"/>
        <v/>
      </c>
    </row>
    <row r="5780" spans="1:17" s="1" customFormat="1" x14ac:dyDescent="0.3">
      <c r="A5780" s="189">
        <f t="shared" si="928"/>
        <v>44071.666666652658</v>
      </c>
      <c r="B5780" s="190">
        <f t="shared" si="923"/>
        <v>44071</v>
      </c>
      <c r="C5780" s="1">
        <f t="shared" si="924"/>
        <v>16</v>
      </c>
      <c r="D5780" s="191">
        <v>3.6968494065064377</v>
      </c>
      <c r="E5780" s="192">
        <f t="shared" si="925"/>
        <v>1.283680938096245E-4</v>
      </c>
      <c r="F5780" s="193">
        <f t="shared" si="926"/>
        <v>5.5118641133830941</v>
      </c>
      <c r="G5780" s="193">
        <f t="shared" si="927"/>
        <v>5.7156839454063828</v>
      </c>
      <c r="H5780" s="193">
        <f t="shared" si="927"/>
        <v>5.9270407056034156</v>
      </c>
      <c r="I5780" s="193">
        <f t="shared" si="927"/>
        <v>6.1462130974042362</v>
      </c>
      <c r="J5780" s="193">
        <f t="shared" si="927"/>
        <v>6.3734901302415663</v>
      </c>
      <c r="K5780" s="193">
        <f>MAX(0,(F5780-'2031 forecast'!$C$10))</f>
        <v>0</v>
      </c>
      <c r="L5780" s="193">
        <f>MAX(0,(G5780-'2031 forecast'!$C$10))</f>
        <v>0</v>
      </c>
      <c r="M5780" s="193">
        <f>MAX(0,(H5780-'2031 forecast'!$C$10))</f>
        <v>0.19004070560341546</v>
      </c>
      <c r="N5780" s="193">
        <f>MAX(0,(I5780-'2031 forecast'!$C$10))</f>
        <v>0.40921309740423606</v>
      </c>
      <c r="O5780" s="193">
        <f>MAX(0,(J5780-'2031 forecast'!$C$10))</f>
        <v>0.6364901302415662</v>
      </c>
      <c r="P5780" s="175" t="str">
        <f t="shared" si="929"/>
        <v/>
      </c>
      <c r="Q5780" s="175" t="str">
        <f t="shared" si="930"/>
        <v/>
      </c>
    </row>
    <row r="5781" spans="1:17" s="1" customFormat="1" x14ac:dyDescent="0.3">
      <c r="A5781" s="189">
        <f t="shared" si="928"/>
        <v>44071.708333319322</v>
      </c>
      <c r="B5781" s="190">
        <f t="shared" si="923"/>
        <v>44071</v>
      </c>
      <c r="C5781" s="1">
        <f t="shared" si="924"/>
        <v>17</v>
      </c>
      <c r="D5781" s="191">
        <v>3.742024755669449</v>
      </c>
      <c r="E5781" s="192">
        <f t="shared" si="925"/>
        <v>1.299367466871352E-4</v>
      </c>
      <c r="F5781" s="193">
        <f t="shared" si="926"/>
        <v>5.5792188683327861</v>
      </c>
      <c r="G5781" s="193">
        <f t="shared" si="927"/>
        <v>5.7855293704011661</v>
      </c>
      <c r="H5781" s="193">
        <f t="shared" si="927"/>
        <v>5.9994689015985694</v>
      </c>
      <c r="I5781" s="193">
        <f t="shared" si="927"/>
        <v>6.2213195710996043</v>
      </c>
      <c r="J5781" s="193">
        <f t="shared" si="927"/>
        <v>6.4513739200204867</v>
      </c>
      <c r="K5781" s="193">
        <f>MAX(0,(F5781-'2031 forecast'!$C$10))</f>
        <v>0</v>
      </c>
      <c r="L5781" s="193">
        <f>MAX(0,(G5781-'2031 forecast'!$C$10))</f>
        <v>4.8529370401166005E-2</v>
      </c>
      <c r="M5781" s="193">
        <f>MAX(0,(H5781-'2031 forecast'!$C$10))</f>
        <v>0.26246890159856928</v>
      </c>
      <c r="N5781" s="193">
        <f>MAX(0,(I5781-'2031 forecast'!$C$10))</f>
        <v>0.48431957109960422</v>
      </c>
      <c r="O5781" s="193">
        <f>MAX(0,(J5781-'2031 forecast'!$C$10))</f>
        <v>0.71437392002048661</v>
      </c>
      <c r="P5781" s="175" t="str">
        <f t="shared" si="929"/>
        <v/>
      </c>
      <c r="Q5781" s="175" t="str">
        <f t="shared" si="930"/>
        <v/>
      </c>
    </row>
    <row r="5782" spans="1:17" s="1" customFormat="1" x14ac:dyDescent="0.3">
      <c r="A5782" s="189">
        <f t="shared" si="928"/>
        <v>44071.749999985987</v>
      </c>
      <c r="B5782" s="190">
        <f t="shared" si="923"/>
        <v>44071</v>
      </c>
      <c r="C5782" s="1">
        <f t="shared" si="924"/>
        <v>18</v>
      </c>
      <c r="D5782" s="191">
        <v>3.4709726606913804</v>
      </c>
      <c r="E5782" s="192">
        <f t="shared" si="925"/>
        <v>1.2052482942207108E-4</v>
      </c>
      <c r="F5782" s="193">
        <f t="shared" si="926"/>
        <v>5.1750903386346367</v>
      </c>
      <c r="G5782" s="193">
        <f t="shared" si="927"/>
        <v>5.3664568204324699</v>
      </c>
      <c r="H5782" s="193">
        <f t="shared" si="927"/>
        <v>5.5648997256276473</v>
      </c>
      <c r="I5782" s="193">
        <f t="shared" si="927"/>
        <v>5.7706807289273989</v>
      </c>
      <c r="J5782" s="193">
        <f t="shared" si="927"/>
        <v>5.9840711813469705</v>
      </c>
      <c r="K5782" s="193">
        <f>MAX(0,(F5782-'2031 forecast'!$C$10))</f>
        <v>0</v>
      </c>
      <c r="L5782" s="193">
        <f>MAX(0,(G5782-'2031 forecast'!$C$10))</f>
        <v>0</v>
      </c>
      <c r="M5782" s="193">
        <f>MAX(0,(H5782-'2031 forecast'!$C$10))</f>
        <v>0</v>
      </c>
      <c r="N5782" s="193">
        <f>MAX(0,(I5782-'2031 forecast'!$C$10))</f>
        <v>3.3680728927398818E-2</v>
      </c>
      <c r="O5782" s="193">
        <f>MAX(0,(J5782-'2031 forecast'!$C$10))</f>
        <v>0.24707118134697037</v>
      </c>
      <c r="P5782" s="175" t="str">
        <f t="shared" si="929"/>
        <v/>
      </c>
      <c r="Q5782" s="175" t="str">
        <f t="shared" si="930"/>
        <v/>
      </c>
    </row>
    <row r="5783" spans="1:17" s="1" customFormat="1" x14ac:dyDescent="0.3">
      <c r="A5783" s="189">
        <f t="shared" si="928"/>
        <v>44071.791666652651</v>
      </c>
      <c r="B5783" s="190">
        <f t="shared" si="923"/>
        <v>44071</v>
      </c>
      <c r="C5783" s="1">
        <f t="shared" si="924"/>
        <v>19</v>
      </c>
      <c r="D5783" s="191">
        <v>3.3806219623653573</v>
      </c>
      <c r="E5783" s="192">
        <f t="shared" si="925"/>
        <v>1.173875236670497E-4</v>
      </c>
      <c r="F5783" s="193">
        <f t="shared" si="926"/>
        <v>5.0403808287352527</v>
      </c>
      <c r="G5783" s="193">
        <f t="shared" si="927"/>
        <v>5.2267659704429041</v>
      </c>
      <c r="H5783" s="193">
        <f t="shared" si="927"/>
        <v>5.4200433336373388</v>
      </c>
      <c r="I5783" s="193">
        <f t="shared" si="927"/>
        <v>5.6204677815366644</v>
      </c>
      <c r="J5783" s="193">
        <f t="shared" si="927"/>
        <v>5.8283036017891314</v>
      </c>
      <c r="K5783" s="193">
        <f>MAX(0,(F5783-'2031 forecast'!$C$10))</f>
        <v>0</v>
      </c>
      <c r="L5783" s="193">
        <f>MAX(0,(G5783-'2031 forecast'!$C$10))</f>
        <v>0</v>
      </c>
      <c r="M5783" s="193">
        <f>MAX(0,(H5783-'2031 forecast'!$C$10))</f>
        <v>0</v>
      </c>
      <c r="N5783" s="193">
        <f>MAX(0,(I5783-'2031 forecast'!$C$10))</f>
        <v>0</v>
      </c>
      <c r="O5783" s="193">
        <f>MAX(0,(J5783-'2031 forecast'!$C$10))</f>
        <v>9.1303601789131328E-2</v>
      </c>
      <c r="P5783" s="175" t="str">
        <f t="shared" si="929"/>
        <v/>
      </c>
      <c r="Q5783" s="175" t="str">
        <f t="shared" si="930"/>
        <v/>
      </c>
    </row>
    <row r="5784" spans="1:17" s="1" customFormat="1" x14ac:dyDescent="0.3">
      <c r="A5784" s="189">
        <f t="shared" si="928"/>
        <v>44071.833333319315</v>
      </c>
      <c r="B5784" s="190">
        <f t="shared" si="923"/>
        <v>44071</v>
      </c>
      <c r="C5784" s="1">
        <f t="shared" si="924"/>
        <v>20</v>
      </c>
      <c r="D5784" s="191">
        <v>3.4935603352728863</v>
      </c>
      <c r="E5784" s="192">
        <f t="shared" si="925"/>
        <v>1.2130915586082643E-4</v>
      </c>
      <c r="F5784" s="193">
        <f t="shared" si="926"/>
        <v>5.2087677161094827</v>
      </c>
      <c r="G5784" s="193">
        <f t="shared" si="927"/>
        <v>5.4013795329298615</v>
      </c>
      <c r="H5784" s="193">
        <f t="shared" si="927"/>
        <v>5.6011138236252238</v>
      </c>
      <c r="I5784" s="193">
        <f t="shared" si="927"/>
        <v>5.8082339657750834</v>
      </c>
      <c r="J5784" s="193">
        <f t="shared" si="927"/>
        <v>6.0230130762364302</v>
      </c>
      <c r="K5784" s="193">
        <f>MAX(0,(F5784-'2031 forecast'!$C$10))</f>
        <v>0</v>
      </c>
      <c r="L5784" s="193">
        <f>MAX(0,(G5784-'2031 forecast'!$C$10))</f>
        <v>0</v>
      </c>
      <c r="M5784" s="193">
        <f>MAX(0,(H5784-'2031 forecast'!$C$10))</f>
        <v>0</v>
      </c>
      <c r="N5784" s="193">
        <f>MAX(0,(I5784-'2031 forecast'!$C$10))</f>
        <v>7.1233965775083341E-2</v>
      </c>
      <c r="O5784" s="193">
        <f>MAX(0,(J5784-'2031 forecast'!$C$10))</f>
        <v>0.28601307623643013</v>
      </c>
      <c r="P5784" s="175" t="str">
        <f t="shared" si="929"/>
        <v/>
      </c>
      <c r="Q5784" s="175" t="str">
        <f t="shared" si="930"/>
        <v/>
      </c>
    </row>
    <row r="5785" spans="1:17" s="1" customFormat="1" x14ac:dyDescent="0.3">
      <c r="A5785" s="189">
        <f t="shared" si="928"/>
        <v>44071.874999985979</v>
      </c>
      <c r="B5785" s="190">
        <f t="shared" si="923"/>
        <v>44071</v>
      </c>
      <c r="C5785" s="1">
        <f t="shared" si="924"/>
        <v>21</v>
      </c>
      <c r="D5785" s="191">
        <v>3.2978004888998367</v>
      </c>
      <c r="E5785" s="192">
        <f t="shared" si="925"/>
        <v>1.1451166005828012E-4</v>
      </c>
      <c r="F5785" s="193">
        <f t="shared" si="926"/>
        <v>4.9168971113274855</v>
      </c>
      <c r="G5785" s="193">
        <f t="shared" ref="G5785:J5804" si="931">$E5785*G$2</f>
        <v>5.0987160246191365</v>
      </c>
      <c r="H5785" s="193">
        <f t="shared" si="931"/>
        <v>5.2872583076462245</v>
      </c>
      <c r="I5785" s="193">
        <f t="shared" si="931"/>
        <v>5.4827725797618241</v>
      </c>
      <c r="J5785" s="193">
        <f t="shared" si="931"/>
        <v>5.6855166538611126</v>
      </c>
      <c r="K5785" s="193">
        <f>MAX(0,(F5785-'2031 forecast'!$C$10))</f>
        <v>0</v>
      </c>
      <c r="L5785" s="193">
        <f>MAX(0,(G5785-'2031 forecast'!$C$10))</f>
        <v>0</v>
      </c>
      <c r="M5785" s="193">
        <f>MAX(0,(H5785-'2031 forecast'!$C$10))</f>
        <v>0</v>
      </c>
      <c r="N5785" s="193">
        <f>MAX(0,(I5785-'2031 forecast'!$C$10))</f>
        <v>0</v>
      </c>
      <c r="O5785" s="193">
        <f>MAX(0,(J5785-'2031 forecast'!$C$10))</f>
        <v>0</v>
      </c>
      <c r="P5785" s="175" t="str">
        <f t="shared" si="929"/>
        <v/>
      </c>
      <c r="Q5785" s="175" t="str">
        <f t="shared" si="930"/>
        <v/>
      </c>
    </row>
    <row r="5786" spans="1:17" s="1" customFormat="1" x14ac:dyDescent="0.3">
      <c r="A5786" s="189">
        <f t="shared" si="928"/>
        <v>44071.916666652643</v>
      </c>
      <c r="B5786" s="190">
        <f t="shared" si="923"/>
        <v>44071</v>
      </c>
      <c r="C5786" s="1">
        <f t="shared" si="924"/>
        <v>22</v>
      </c>
      <c r="D5786" s="191">
        <v>2.943926920456247</v>
      </c>
      <c r="E5786" s="192">
        <f t="shared" si="925"/>
        <v>1.0222387918444641E-4</v>
      </c>
      <c r="F5786" s="193">
        <f t="shared" si="926"/>
        <v>4.389284864221568</v>
      </c>
      <c r="G5786" s="193">
        <f t="shared" si="931"/>
        <v>4.5515935288266727</v>
      </c>
      <c r="H5786" s="193">
        <f t="shared" si="931"/>
        <v>4.7199041056841864</v>
      </c>
      <c r="I5786" s="193">
        <f t="shared" si="931"/>
        <v>4.8944385358147793</v>
      </c>
      <c r="J5786" s="193">
        <f t="shared" si="931"/>
        <v>5.0754269672595784</v>
      </c>
      <c r="K5786" s="193">
        <f>MAX(0,(F5786-'2031 forecast'!$C$10))</f>
        <v>0</v>
      </c>
      <c r="L5786" s="193">
        <f>MAX(0,(G5786-'2031 forecast'!$C$10))</f>
        <v>0</v>
      </c>
      <c r="M5786" s="193">
        <f>MAX(0,(H5786-'2031 forecast'!$C$10))</f>
        <v>0</v>
      </c>
      <c r="N5786" s="193">
        <f>MAX(0,(I5786-'2031 forecast'!$C$10))</f>
        <v>0</v>
      </c>
      <c r="O5786" s="193">
        <f>MAX(0,(J5786-'2031 forecast'!$C$10))</f>
        <v>0</v>
      </c>
      <c r="P5786" s="175" t="str">
        <f t="shared" si="929"/>
        <v/>
      </c>
      <c r="Q5786" s="175" t="str">
        <f t="shared" si="930"/>
        <v/>
      </c>
    </row>
    <row r="5787" spans="1:17" s="1" customFormat="1" x14ac:dyDescent="0.3">
      <c r="A5787" s="189">
        <f t="shared" si="928"/>
        <v>44071.958333319308</v>
      </c>
      <c r="B5787" s="190">
        <f t="shared" si="923"/>
        <v>44071</v>
      </c>
      <c r="C5787" s="1">
        <f t="shared" si="924"/>
        <v>23</v>
      </c>
      <c r="D5787" s="191">
        <v>2.6804040503386801</v>
      </c>
      <c r="E5787" s="192">
        <f t="shared" si="925"/>
        <v>9.3073404065634069E-5</v>
      </c>
      <c r="F5787" s="193">
        <f t="shared" si="926"/>
        <v>3.9963821270150337</v>
      </c>
      <c r="G5787" s="193">
        <f t="shared" si="931"/>
        <v>4.1441618830237728</v>
      </c>
      <c r="H5787" s="193">
        <f t="shared" si="931"/>
        <v>4.2974062957124568</v>
      </c>
      <c r="I5787" s="193">
        <f t="shared" si="931"/>
        <v>4.456317439258469</v>
      </c>
      <c r="J5787" s="193">
        <f t="shared" si="931"/>
        <v>4.6211048602158815</v>
      </c>
      <c r="K5787" s="193">
        <f>MAX(0,(F5787-'2031 forecast'!$C$10))</f>
        <v>0</v>
      </c>
      <c r="L5787" s="193">
        <f>MAX(0,(G5787-'2031 forecast'!$C$10))</f>
        <v>0</v>
      </c>
      <c r="M5787" s="193">
        <f>MAX(0,(H5787-'2031 forecast'!$C$10))</f>
        <v>0</v>
      </c>
      <c r="N5787" s="193">
        <f>MAX(0,(I5787-'2031 forecast'!$C$10))</f>
        <v>0</v>
      </c>
      <c r="O5787" s="193">
        <f>MAX(0,(J5787-'2031 forecast'!$C$10))</f>
        <v>0</v>
      </c>
      <c r="P5787" s="175" t="str">
        <f t="shared" si="929"/>
        <v/>
      </c>
      <c r="Q5787" s="175" t="str">
        <f t="shared" si="930"/>
        <v/>
      </c>
    </row>
    <row r="5788" spans="1:17" s="1" customFormat="1" x14ac:dyDescent="0.3">
      <c r="A5788" s="189">
        <f t="shared" si="928"/>
        <v>44071.999999985972</v>
      </c>
      <c r="B5788" s="190">
        <f t="shared" si="923"/>
        <v>44071</v>
      </c>
      <c r="C5788" s="1">
        <f t="shared" si="924"/>
        <v>0</v>
      </c>
      <c r="D5788" s="191">
        <v>2.5373487779891435</v>
      </c>
      <c r="E5788" s="192">
        <f t="shared" si="925"/>
        <v>8.8106003286850216E-5</v>
      </c>
      <c r="F5788" s="193">
        <f t="shared" si="926"/>
        <v>3.7830920696743435</v>
      </c>
      <c r="G5788" s="193">
        <f t="shared" si="931"/>
        <v>3.9229847038736274</v>
      </c>
      <c r="H5788" s="193">
        <f t="shared" si="931"/>
        <v>4.068050341727802</v>
      </c>
      <c r="I5788" s="193">
        <f t="shared" si="931"/>
        <v>4.2184802725564712</v>
      </c>
      <c r="J5788" s="193">
        <f t="shared" si="931"/>
        <v>4.3744728592493027</v>
      </c>
      <c r="K5788" s="193">
        <f>MAX(0,(F5788-'2031 forecast'!$C$10))</f>
        <v>0</v>
      </c>
      <c r="L5788" s="193">
        <f>MAX(0,(G5788-'2031 forecast'!$C$10))</f>
        <v>0</v>
      </c>
      <c r="M5788" s="193">
        <f>MAX(0,(H5788-'2031 forecast'!$C$10))</f>
        <v>0</v>
      </c>
      <c r="N5788" s="193">
        <f>MAX(0,(I5788-'2031 forecast'!$C$10))</f>
        <v>0</v>
      </c>
      <c r="O5788" s="193">
        <f>MAX(0,(J5788-'2031 forecast'!$C$10))</f>
        <v>0</v>
      </c>
      <c r="P5788" s="175" t="str">
        <f t="shared" si="929"/>
        <v/>
      </c>
      <c r="Q5788" s="175" t="str">
        <f t="shared" si="930"/>
        <v/>
      </c>
    </row>
    <row r="5789" spans="1:17" s="1" customFormat="1" x14ac:dyDescent="0.3">
      <c r="A5789" s="189">
        <f t="shared" si="928"/>
        <v>44072.041666652636</v>
      </c>
      <c r="B5789" s="190">
        <f t="shared" si="923"/>
        <v>44072</v>
      </c>
      <c r="C5789" s="1">
        <f t="shared" si="924"/>
        <v>1</v>
      </c>
      <c r="D5789" s="191">
        <v>2.4093519553606115</v>
      </c>
      <c r="E5789" s="192">
        <f t="shared" si="925"/>
        <v>8.3661486800569958E-5</v>
      </c>
      <c r="F5789" s="193">
        <f t="shared" si="926"/>
        <v>3.5922535973168848</v>
      </c>
      <c r="G5789" s="193">
        <f t="shared" si="931"/>
        <v>3.7250893330550774</v>
      </c>
      <c r="H5789" s="193">
        <f t="shared" si="931"/>
        <v>3.8628371197415343</v>
      </c>
      <c r="I5789" s="193">
        <f t="shared" si="931"/>
        <v>4.0056785970862645</v>
      </c>
      <c r="J5789" s="193">
        <f t="shared" si="931"/>
        <v>4.1538021215423662</v>
      </c>
      <c r="K5789" s="193">
        <f>MAX(0,(F5789-'2031 forecast'!$C$10))</f>
        <v>0</v>
      </c>
      <c r="L5789" s="193">
        <f>MAX(0,(G5789-'2031 forecast'!$C$10))</f>
        <v>0</v>
      </c>
      <c r="M5789" s="193">
        <f>MAX(0,(H5789-'2031 forecast'!$C$10))</f>
        <v>0</v>
      </c>
      <c r="N5789" s="193">
        <f>MAX(0,(I5789-'2031 forecast'!$C$10))</f>
        <v>0</v>
      </c>
      <c r="O5789" s="193">
        <f>MAX(0,(J5789-'2031 forecast'!$C$10))</f>
        <v>0</v>
      </c>
      <c r="P5789" s="175" t="str">
        <f t="shared" si="929"/>
        <v/>
      </c>
      <c r="Q5789" s="175" t="str">
        <f t="shared" si="930"/>
        <v/>
      </c>
    </row>
    <row r="5790" spans="1:17" s="1" customFormat="1" x14ac:dyDescent="0.3">
      <c r="A5790" s="189">
        <f t="shared" si="928"/>
        <v>44072.0833333193</v>
      </c>
      <c r="B5790" s="190">
        <f t="shared" si="923"/>
        <v>44072</v>
      </c>
      <c r="C5790" s="1">
        <f t="shared" si="924"/>
        <v>2</v>
      </c>
      <c r="D5790" s="191">
        <v>2.3491181564765959</v>
      </c>
      <c r="E5790" s="192">
        <f t="shared" si="925"/>
        <v>8.1569949630555701E-5</v>
      </c>
      <c r="F5790" s="193">
        <f t="shared" si="926"/>
        <v>3.5024472573839622</v>
      </c>
      <c r="G5790" s="193">
        <f t="shared" si="931"/>
        <v>3.6319620997287001</v>
      </c>
      <c r="H5790" s="193">
        <f t="shared" si="931"/>
        <v>3.7662661917479956</v>
      </c>
      <c r="I5790" s="193">
        <f t="shared" si="931"/>
        <v>3.9055366321591078</v>
      </c>
      <c r="J5790" s="193">
        <f t="shared" si="931"/>
        <v>4.0499570685038062</v>
      </c>
      <c r="K5790" s="193">
        <f>MAX(0,(F5790-'2031 forecast'!$C$10))</f>
        <v>0</v>
      </c>
      <c r="L5790" s="193">
        <f>MAX(0,(G5790-'2031 forecast'!$C$10))</f>
        <v>0</v>
      </c>
      <c r="M5790" s="193">
        <f>MAX(0,(H5790-'2031 forecast'!$C$10))</f>
        <v>0</v>
      </c>
      <c r="N5790" s="193">
        <f>MAX(0,(I5790-'2031 forecast'!$C$10))</f>
        <v>0</v>
      </c>
      <c r="O5790" s="193">
        <f>MAX(0,(J5790-'2031 forecast'!$C$10))</f>
        <v>0</v>
      </c>
      <c r="P5790" s="175" t="str">
        <f t="shared" si="929"/>
        <v/>
      </c>
      <c r="Q5790" s="175" t="str">
        <f t="shared" si="930"/>
        <v/>
      </c>
    </row>
    <row r="5791" spans="1:17" s="1" customFormat="1" x14ac:dyDescent="0.3">
      <c r="A5791" s="189">
        <f t="shared" si="928"/>
        <v>44072.124999985965</v>
      </c>
      <c r="B5791" s="190">
        <f t="shared" si="923"/>
        <v>44072</v>
      </c>
      <c r="C5791" s="1">
        <f t="shared" si="924"/>
        <v>3</v>
      </c>
      <c r="D5791" s="191">
        <v>2.2888843575925808</v>
      </c>
      <c r="E5791" s="192">
        <f t="shared" si="925"/>
        <v>7.9478412460541457E-5</v>
      </c>
      <c r="F5791" s="193">
        <f t="shared" si="926"/>
        <v>3.4126409174510406</v>
      </c>
      <c r="G5791" s="193">
        <f t="shared" si="931"/>
        <v>3.5388348664023233</v>
      </c>
      <c r="H5791" s="193">
        <f t="shared" si="931"/>
        <v>3.6696952637544573</v>
      </c>
      <c r="I5791" s="193">
        <f t="shared" si="931"/>
        <v>3.8053946672319512</v>
      </c>
      <c r="J5791" s="193">
        <f t="shared" si="931"/>
        <v>3.9461120154652476</v>
      </c>
      <c r="K5791" s="193">
        <f>MAX(0,(F5791-'2031 forecast'!$C$10))</f>
        <v>0</v>
      </c>
      <c r="L5791" s="193">
        <f>MAX(0,(G5791-'2031 forecast'!$C$10))</f>
        <v>0</v>
      </c>
      <c r="M5791" s="193">
        <f>MAX(0,(H5791-'2031 forecast'!$C$10))</f>
        <v>0</v>
      </c>
      <c r="N5791" s="193">
        <f>MAX(0,(I5791-'2031 forecast'!$C$10))</f>
        <v>0</v>
      </c>
      <c r="O5791" s="193">
        <f>MAX(0,(J5791-'2031 forecast'!$C$10))</f>
        <v>0</v>
      </c>
      <c r="P5791" s="175" t="str">
        <f t="shared" si="929"/>
        <v/>
      </c>
      <c r="Q5791" s="175" t="str">
        <f t="shared" si="930"/>
        <v/>
      </c>
    </row>
    <row r="5792" spans="1:17" s="1" customFormat="1" x14ac:dyDescent="0.3">
      <c r="A5792" s="189">
        <f t="shared" si="928"/>
        <v>44072.166666652629</v>
      </c>
      <c r="B5792" s="190">
        <f t="shared" si="923"/>
        <v>44072</v>
      </c>
      <c r="C5792" s="1">
        <f t="shared" si="924"/>
        <v>4</v>
      </c>
      <c r="D5792" s="191">
        <v>2.2286505587085652</v>
      </c>
      <c r="E5792" s="192">
        <f t="shared" si="925"/>
        <v>7.7386875290527199E-5</v>
      </c>
      <c r="F5792" s="193">
        <f t="shared" si="926"/>
        <v>3.3228345775181181</v>
      </c>
      <c r="G5792" s="193">
        <f t="shared" si="931"/>
        <v>3.445707633075946</v>
      </c>
      <c r="H5792" s="193">
        <f t="shared" si="931"/>
        <v>3.5731243357609186</v>
      </c>
      <c r="I5792" s="193">
        <f t="shared" si="931"/>
        <v>3.7052527023047941</v>
      </c>
      <c r="J5792" s="193">
        <f t="shared" si="931"/>
        <v>3.8422669624266881</v>
      </c>
      <c r="K5792" s="193">
        <f>MAX(0,(F5792-'2031 forecast'!$C$10))</f>
        <v>0</v>
      </c>
      <c r="L5792" s="193">
        <f>MAX(0,(G5792-'2031 forecast'!$C$10))</f>
        <v>0</v>
      </c>
      <c r="M5792" s="193">
        <f>MAX(0,(H5792-'2031 forecast'!$C$10))</f>
        <v>0</v>
      </c>
      <c r="N5792" s="193">
        <f>MAX(0,(I5792-'2031 forecast'!$C$10))</f>
        <v>0</v>
      </c>
      <c r="O5792" s="193">
        <f>MAX(0,(J5792-'2031 forecast'!$C$10))</f>
        <v>0</v>
      </c>
      <c r="P5792" s="175" t="str">
        <f t="shared" si="929"/>
        <v/>
      </c>
      <c r="Q5792" s="175" t="str">
        <f t="shared" si="930"/>
        <v/>
      </c>
    </row>
    <row r="5793" spans="1:17" s="1" customFormat="1" x14ac:dyDescent="0.3">
      <c r="A5793" s="189">
        <f t="shared" si="928"/>
        <v>44072.208333319293</v>
      </c>
      <c r="B5793" s="190">
        <f t="shared" si="923"/>
        <v>44072</v>
      </c>
      <c r="C5793" s="1">
        <f t="shared" si="924"/>
        <v>5</v>
      </c>
      <c r="D5793" s="191">
        <v>2.2813551327320787</v>
      </c>
      <c r="E5793" s="192">
        <f t="shared" si="925"/>
        <v>7.9216970314289673E-5</v>
      </c>
      <c r="F5793" s="193">
        <f t="shared" si="926"/>
        <v>3.4014151249594251</v>
      </c>
      <c r="G5793" s="193">
        <f t="shared" si="931"/>
        <v>3.527193962236526</v>
      </c>
      <c r="H5793" s="193">
        <f t="shared" si="931"/>
        <v>3.6576238977552649</v>
      </c>
      <c r="I5793" s="193">
        <f t="shared" si="931"/>
        <v>3.7928769216160565</v>
      </c>
      <c r="J5793" s="193">
        <f t="shared" si="931"/>
        <v>3.9331313838354274</v>
      </c>
      <c r="K5793" s="193">
        <f>MAX(0,(F5793-'2031 forecast'!$C$10))</f>
        <v>0</v>
      </c>
      <c r="L5793" s="193">
        <f>MAX(0,(G5793-'2031 forecast'!$C$10))</f>
        <v>0</v>
      </c>
      <c r="M5793" s="193">
        <f>MAX(0,(H5793-'2031 forecast'!$C$10))</f>
        <v>0</v>
      </c>
      <c r="N5793" s="193">
        <f>MAX(0,(I5793-'2031 forecast'!$C$10))</f>
        <v>0</v>
      </c>
      <c r="O5793" s="193">
        <f>MAX(0,(J5793-'2031 forecast'!$C$10))</f>
        <v>0</v>
      </c>
      <c r="P5793" s="175" t="str">
        <f t="shared" si="929"/>
        <v/>
      </c>
      <c r="Q5793" s="175" t="str">
        <f t="shared" si="930"/>
        <v/>
      </c>
    </row>
    <row r="5794" spans="1:17" s="1" customFormat="1" x14ac:dyDescent="0.3">
      <c r="A5794" s="189">
        <f t="shared" si="928"/>
        <v>44072.249999985957</v>
      </c>
      <c r="B5794" s="190">
        <f t="shared" si="923"/>
        <v>44072</v>
      </c>
      <c r="C5794" s="1">
        <f t="shared" si="924"/>
        <v>6</v>
      </c>
      <c r="D5794" s="191">
        <v>2.4469980796631208</v>
      </c>
      <c r="E5794" s="192">
        <f t="shared" si="925"/>
        <v>8.496869753182885E-5</v>
      </c>
      <c r="F5794" s="193">
        <f t="shared" si="926"/>
        <v>3.6483825597749604</v>
      </c>
      <c r="G5794" s="193">
        <f t="shared" si="931"/>
        <v>3.7832938538840621</v>
      </c>
      <c r="H5794" s="193">
        <f t="shared" si="931"/>
        <v>3.9231939497374952</v>
      </c>
      <c r="I5794" s="193">
        <f t="shared" si="931"/>
        <v>4.0682673251657366</v>
      </c>
      <c r="J5794" s="193">
        <f t="shared" si="931"/>
        <v>4.2187052796914646</v>
      </c>
      <c r="K5794" s="193">
        <f>MAX(0,(F5794-'2031 forecast'!$C$10))</f>
        <v>0</v>
      </c>
      <c r="L5794" s="193">
        <f>MAX(0,(G5794-'2031 forecast'!$C$10))</f>
        <v>0</v>
      </c>
      <c r="M5794" s="193">
        <f>MAX(0,(H5794-'2031 forecast'!$C$10))</f>
        <v>0</v>
      </c>
      <c r="N5794" s="193">
        <f>MAX(0,(I5794-'2031 forecast'!$C$10))</f>
        <v>0</v>
      </c>
      <c r="O5794" s="193">
        <f>MAX(0,(J5794-'2031 forecast'!$C$10))</f>
        <v>0</v>
      </c>
      <c r="P5794" s="175" t="str">
        <f t="shared" si="929"/>
        <v/>
      </c>
      <c r="Q5794" s="175" t="str">
        <f t="shared" si="930"/>
        <v/>
      </c>
    </row>
    <row r="5795" spans="1:17" s="1" customFormat="1" x14ac:dyDescent="0.3">
      <c r="A5795" s="189">
        <f t="shared" si="928"/>
        <v>44072.291666652622</v>
      </c>
      <c r="B5795" s="190">
        <f t="shared" si="923"/>
        <v>44072</v>
      </c>
      <c r="C5795" s="1">
        <f t="shared" si="924"/>
        <v>7</v>
      </c>
      <c r="D5795" s="191">
        <v>2.7180501746411898</v>
      </c>
      <c r="E5795" s="192">
        <f t="shared" si="925"/>
        <v>9.4380614796892988E-5</v>
      </c>
      <c r="F5795" s="193">
        <f t="shared" si="926"/>
        <v>4.0525110894731107</v>
      </c>
      <c r="G5795" s="193">
        <f t="shared" si="931"/>
        <v>4.2023664038527597</v>
      </c>
      <c r="H5795" s="193">
        <f t="shared" si="931"/>
        <v>4.3577631257084182</v>
      </c>
      <c r="I5795" s="193">
        <f t="shared" si="931"/>
        <v>4.5189061673379429</v>
      </c>
      <c r="J5795" s="193">
        <f t="shared" si="931"/>
        <v>4.6860080183649817</v>
      </c>
      <c r="K5795" s="193">
        <f>MAX(0,(F5795-'2031 forecast'!$C$10))</f>
        <v>0</v>
      </c>
      <c r="L5795" s="193">
        <f>MAX(0,(G5795-'2031 forecast'!$C$10))</f>
        <v>0</v>
      </c>
      <c r="M5795" s="193">
        <f>MAX(0,(H5795-'2031 forecast'!$C$10))</f>
        <v>0</v>
      </c>
      <c r="N5795" s="193">
        <f>MAX(0,(I5795-'2031 forecast'!$C$10))</f>
        <v>0</v>
      </c>
      <c r="O5795" s="193">
        <f>MAX(0,(J5795-'2031 forecast'!$C$10))</f>
        <v>0</v>
      </c>
      <c r="P5795" s="175" t="str">
        <f t="shared" si="929"/>
        <v/>
      </c>
      <c r="Q5795" s="175" t="str">
        <f t="shared" si="930"/>
        <v/>
      </c>
    </row>
    <row r="5796" spans="1:17" s="1" customFormat="1" x14ac:dyDescent="0.3">
      <c r="A5796" s="189">
        <f t="shared" si="928"/>
        <v>44072.333333319286</v>
      </c>
      <c r="B5796" s="190">
        <f t="shared" si="923"/>
        <v>44072</v>
      </c>
      <c r="C5796" s="1">
        <f t="shared" si="924"/>
        <v>8</v>
      </c>
      <c r="D5796" s="191">
        <v>2.9213392458747411</v>
      </c>
      <c r="E5796" s="192">
        <f t="shared" si="925"/>
        <v>1.0143955274569106E-4</v>
      </c>
      <c r="F5796" s="193">
        <f t="shared" si="926"/>
        <v>4.355607486746722</v>
      </c>
      <c r="G5796" s="193">
        <f t="shared" si="931"/>
        <v>4.5166708163292801</v>
      </c>
      <c r="H5796" s="193">
        <f t="shared" si="931"/>
        <v>4.6836900076866099</v>
      </c>
      <c r="I5796" s="193">
        <f t="shared" si="931"/>
        <v>4.8568852989670948</v>
      </c>
      <c r="J5796" s="193">
        <f t="shared" si="931"/>
        <v>5.0364850723701178</v>
      </c>
      <c r="K5796" s="193">
        <f>MAX(0,(F5796-'2031 forecast'!$C$10))</f>
        <v>0</v>
      </c>
      <c r="L5796" s="193">
        <f>MAX(0,(G5796-'2031 forecast'!$C$10))</f>
        <v>0</v>
      </c>
      <c r="M5796" s="193">
        <f>MAX(0,(H5796-'2031 forecast'!$C$10))</f>
        <v>0</v>
      </c>
      <c r="N5796" s="193">
        <f>MAX(0,(I5796-'2031 forecast'!$C$10))</f>
        <v>0</v>
      </c>
      <c r="O5796" s="193">
        <f>MAX(0,(J5796-'2031 forecast'!$C$10))</f>
        <v>0</v>
      </c>
      <c r="P5796" s="175" t="str">
        <f t="shared" si="929"/>
        <v/>
      </c>
      <c r="Q5796" s="175" t="str">
        <f t="shared" si="930"/>
        <v/>
      </c>
    </row>
    <row r="5797" spans="1:17" s="1" customFormat="1" x14ac:dyDescent="0.3">
      <c r="A5797" s="189">
        <f t="shared" si="928"/>
        <v>44072.37499998595</v>
      </c>
      <c r="B5797" s="190">
        <f t="shared" si="923"/>
        <v>44072</v>
      </c>
      <c r="C5797" s="1">
        <f t="shared" si="924"/>
        <v>9</v>
      </c>
      <c r="D5797" s="191">
        <v>3.0945114176662849</v>
      </c>
      <c r="E5797" s="192">
        <f t="shared" si="925"/>
        <v>1.0745272210948202E-4</v>
      </c>
      <c r="F5797" s="193">
        <f t="shared" si="926"/>
        <v>4.6138007140538733</v>
      </c>
      <c r="G5797" s="193">
        <f t="shared" si="931"/>
        <v>4.7844116121426143</v>
      </c>
      <c r="H5797" s="193">
        <f t="shared" si="931"/>
        <v>4.9613314256680319</v>
      </c>
      <c r="I5797" s="193">
        <f t="shared" si="931"/>
        <v>5.1447934481326705</v>
      </c>
      <c r="J5797" s="193">
        <f t="shared" si="931"/>
        <v>5.3350395998559756</v>
      </c>
      <c r="K5797" s="193">
        <f>MAX(0,(F5797-'2031 forecast'!$C$10))</f>
        <v>0</v>
      </c>
      <c r="L5797" s="193">
        <f>MAX(0,(G5797-'2031 forecast'!$C$10))</f>
        <v>0</v>
      </c>
      <c r="M5797" s="193">
        <f>MAX(0,(H5797-'2031 forecast'!$C$10))</f>
        <v>0</v>
      </c>
      <c r="N5797" s="193">
        <f>MAX(0,(I5797-'2031 forecast'!$C$10))</f>
        <v>0</v>
      </c>
      <c r="O5797" s="193">
        <f>MAX(0,(J5797-'2031 forecast'!$C$10))</f>
        <v>0</v>
      </c>
      <c r="P5797" s="175" t="str">
        <f t="shared" si="929"/>
        <v/>
      </c>
      <c r="Q5797" s="175" t="str">
        <f t="shared" si="930"/>
        <v/>
      </c>
    </row>
    <row r="5798" spans="1:17" s="1" customFormat="1" x14ac:dyDescent="0.3">
      <c r="A5798" s="189">
        <f t="shared" si="928"/>
        <v>44072.416666652614</v>
      </c>
      <c r="B5798" s="190">
        <f t="shared" si="923"/>
        <v>44072</v>
      </c>
      <c r="C5798" s="1">
        <f t="shared" si="924"/>
        <v>10</v>
      </c>
      <c r="D5798" s="191">
        <v>3.3806219623653573</v>
      </c>
      <c r="E5798" s="192">
        <f t="shared" si="925"/>
        <v>1.173875236670497E-4</v>
      </c>
      <c r="F5798" s="193">
        <f t="shared" si="926"/>
        <v>5.0403808287352527</v>
      </c>
      <c r="G5798" s="193">
        <f t="shared" si="931"/>
        <v>5.2267659704429041</v>
      </c>
      <c r="H5798" s="193">
        <f t="shared" si="931"/>
        <v>5.4200433336373388</v>
      </c>
      <c r="I5798" s="193">
        <f t="shared" si="931"/>
        <v>5.6204677815366644</v>
      </c>
      <c r="J5798" s="193">
        <f t="shared" si="931"/>
        <v>5.8283036017891314</v>
      </c>
      <c r="K5798" s="193">
        <f>MAX(0,(F5798-'2031 forecast'!$C$10))</f>
        <v>0</v>
      </c>
      <c r="L5798" s="193">
        <f>MAX(0,(G5798-'2031 forecast'!$C$10))</f>
        <v>0</v>
      </c>
      <c r="M5798" s="193">
        <f>MAX(0,(H5798-'2031 forecast'!$C$10))</f>
        <v>0</v>
      </c>
      <c r="N5798" s="193">
        <f>MAX(0,(I5798-'2031 forecast'!$C$10))</f>
        <v>0</v>
      </c>
      <c r="O5798" s="193">
        <f>MAX(0,(J5798-'2031 forecast'!$C$10))</f>
        <v>9.1303601789131328E-2</v>
      </c>
      <c r="P5798" s="175" t="str">
        <f t="shared" si="929"/>
        <v/>
      </c>
      <c r="Q5798" s="175" t="str">
        <f t="shared" si="930"/>
        <v/>
      </c>
    </row>
    <row r="5799" spans="1:17" s="1" customFormat="1" x14ac:dyDescent="0.3">
      <c r="A5799" s="189">
        <f t="shared" si="928"/>
        <v>44072.458333319279</v>
      </c>
      <c r="B5799" s="190">
        <f t="shared" si="923"/>
        <v>44072</v>
      </c>
      <c r="C5799" s="1">
        <f t="shared" si="924"/>
        <v>11</v>
      </c>
      <c r="D5799" s="191">
        <v>3.6742617319249322</v>
      </c>
      <c r="E5799" s="192">
        <f t="shared" si="925"/>
        <v>1.2758376737086917E-4</v>
      </c>
      <c r="F5799" s="193">
        <f t="shared" si="926"/>
        <v>5.478186735908249</v>
      </c>
      <c r="G5799" s="193">
        <f t="shared" si="931"/>
        <v>5.680761232908992</v>
      </c>
      <c r="H5799" s="193">
        <f t="shared" si="931"/>
        <v>5.8908266076058391</v>
      </c>
      <c r="I5799" s="193">
        <f t="shared" si="931"/>
        <v>6.1086598605565534</v>
      </c>
      <c r="J5799" s="193">
        <f t="shared" si="931"/>
        <v>6.3345482353521074</v>
      </c>
      <c r="K5799" s="193">
        <f>MAX(0,(F5799-'2031 forecast'!$C$10))</f>
        <v>0</v>
      </c>
      <c r="L5799" s="193">
        <f>MAX(0,(G5799-'2031 forecast'!$C$10))</f>
        <v>0</v>
      </c>
      <c r="M5799" s="193">
        <f>MAX(0,(H5799-'2031 forecast'!$C$10))</f>
        <v>0.15382660760583899</v>
      </c>
      <c r="N5799" s="193">
        <f>MAX(0,(I5799-'2031 forecast'!$C$10))</f>
        <v>0.37165986055655331</v>
      </c>
      <c r="O5799" s="193">
        <f>MAX(0,(J5799-'2031 forecast'!$C$10))</f>
        <v>0.59754823535210733</v>
      </c>
      <c r="P5799" s="175" t="str">
        <f t="shared" si="929"/>
        <v/>
      </c>
      <c r="Q5799" s="175" t="str">
        <f t="shared" si="930"/>
        <v/>
      </c>
    </row>
    <row r="5800" spans="1:17" s="1" customFormat="1" x14ac:dyDescent="0.3">
      <c r="A5800" s="189">
        <f t="shared" si="928"/>
        <v>44072.499999985943</v>
      </c>
      <c r="B5800" s="190">
        <f t="shared" si="923"/>
        <v>44072</v>
      </c>
      <c r="C5800" s="1">
        <f t="shared" si="924"/>
        <v>12</v>
      </c>
      <c r="D5800" s="191">
        <v>4.005547625787016</v>
      </c>
      <c r="E5800" s="192">
        <f t="shared" si="925"/>
        <v>1.3908722180594753E-4</v>
      </c>
      <c r="F5800" s="193">
        <f t="shared" si="926"/>
        <v>5.9721216055393196</v>
      </c>
      <c r="G5800" s="193">
        <f t="shared" si="931"/>
        <v>6.1929610162040651</v>
      </c>
      <c r="H5800" s="193">
        <f t="shared" si="931"/>
        <v>6.4219667115702999</v>
      </c>
      <c r="I5800" s="193">
        <f t="shared" si="931"/>
        <v>6.6594406676559137</v>
      </c>
      <c r="J5800" s="193">
        <f t="shared" si="931"/>
        <v>6.9056960270641818</v>
      </c>
      <c r="K5800" s="193">
        <f>MAX(0,(F5800-'2031 forecast'!$C$10))</f>
        <v>0.23512160553931949</v>
      </c>
      <c r="L5800" s="193">
        <f>MAX(0,(G5800-'2031 forecast'!$C$10))</f>
        <v>0.45596101620406504</v>
      </c>
      <c r="M5800" s="193">
        <f>MAX(0,(H5800-'2031 forecast'!$C$10))</f>
        <v>0.68496671157029976</v>
      </c>
      <c r="N5800" s="193">
        <f>MAX(0,(I5800-'2031 forecast'!$C$10))</f>
        <v>0.92244066765591359</v>
      </c>
      <c r="O5800" s="193">
        <f>MAX(0,(J5800-'2031 forecast'!$C$10))</f>
        <v>1.1686960270641817</v>
      </c>
      <c r="P5800" s="175">
        <f t="shared" si="929"/>
        <v>1</v>
      </c>
      <c r="Q5800" s="175" t="str">
        <f t="shared" si="930"/>
        <v/>
      </c>
    </row>
    <row r="5801" spans="1:17" s="1" customFormat="1" x14ac:dyDescent="0.3">
      <c r="A5801" s="189">
        <f t="shared" si="928"/>
        <v>44072.541666652607</v>
      </c>
      <c r="B5801" s="190">
        <f t="shared" si="923"/>
        <v>44072</v>
      </c>
      <c r="C5801" s="1">
        <f t="shared" si="924"/>
        <v>13</v>
      </c>
      <c r="D5801" s="191">
        <v>4.0206060755080202</v>
      </c>
      <c r="E5801" s="192">
        <f t="shared" si="925"/>
        <v>1.396101060984511E-4</v>
      </c>
      <c r="F5801" s="193">
        <f t="shared" si="926"/>
        <v>5.9945731905225506</v>
      </c>
      <c r="G5801" s="193">
        <f t="shared" si="931"/>
        <v>6.2162428245356596</v>
      </c>
      <c r="H5801" s="193">
        <f t="shared" si="931"/>
        <v>6.4461094435686848</v>
      </c>
      <c r="I5801" s="193">
        <f t="shared" si="931"/>
        <v>6.6844761588877031</v>
      </c>
      <c r="J5801" s="193">
        <f t="shared" si="931"/>
        <v>6.9316572903238223</v>
      </c>
      <c r="K5801" s="193">
        <f>MAX(0,(F5801-'2031 forecast'!$C$10))</f>
        <v>0.25757319052255045</v>
      </c>
      <c r="L5801" s="193">
        <f>MAX(0,(G5801-'2031 forecast'!$C$10))</f>
        <v>0.47924282453565947</v>
      </c>
      <c r="M5801" s="193">
        <f>MAX(0,(H5801-'2031 forecast'!$C$10))</f>
        <v>0.70910944356868466</v>
      </c>
      <c r="N5801" s="193">
        <f>MAX(0,(I5801-'2031 forecast'!$C$10))</f>
        <v>0.94747615888770298</v>
      </c>
      <c r="O5801" s="193">
        <f>MAX(0,(J5801-'2031 forecast'!$C$10))</f>
        <v>1.1946572903238222</v>
      </c>
      <c r="P5801" s="175">
        <f t="shared" si="929"/>
        <v>2</v>
      </c>
      <c r="Q5801" s="175" t="str">
        <f t="shared" si="930"/>
        <v/>
      </c>
    </row>
    <row r="5802" spans="1:17" s="1" customFormat="1" x14ac:dyDescent="0.3">
      <c r="A5802" s="189">
        <f t="shared" si="928"/>
        <v>44072.583333319271</v>
      </c>
      <c r="B5802" s="190">
        <f t="shared" si="923"/>
        <v>44072</v>
      </c>
      <c r="C5802" s="1">
        <f t="shared" si="924"/>
        <v>14</v>
      </c>
      <c r="D5802" s="191">
        <v>4.2991873953465909</v>
      </c>
      <c r="E5802" s="192">
        <f t="shared" si="925"/>
        <v>1.4928346550976702E-4</v>
      </c>
      <c r="F5802" s="193">
        <f t="shared" si="926"/>
        <v>6.4099275127123159</v>
      </c>
      <c r="G5802" s="193">
        <f t="shared" si="931"/>
        <v>6.6469562786701539</v>
      </c>
      <c r="H5802" s="193">
        <f t="shared" si="931"/>
        <v>6.8927499855388001</v>
      </c>
      <c r="I5802" s="193">
        <f t="shared" si="931"/>
        <v>7.1476327466758036</v>
      </c>
      <c r="J5802" s="193">
        <f t="shared" si="931"/>
        <v>7.4119406606271596</v>
      </c>
      <c r="K5802" s="193">
        <f>MAX(0,(F5802-'2031 forecast'!$C$10))</f>
        <v>0.67292751271231577</v>
      </c>
      <c r="L5802" s="193">
        <f>MAX(0,(G5802-'2031 forecast'!$C$10))</f>
        <v>0.90995627867015383</v>
      </c>
      <c r="M5802" s="193">
        <f>MAX(0,(H5802-'2031 forecast'!$C$10))</f>
        <v>1.1557499855388</v>
      </c>
      <c r="N5802" s="193">
        <f>MAX(0,(I5802-'2031 forecast'!$C$10))</f>
        <v>1.4106327466758035</v>
      </c>
      <c r="O5802" s="193">
        <f>MAX(0,(J5802-'2031 forecast'!$C$10))</f>
        <v>1.6749406606271595</v>
      </c>
      <c r="P5802" s="175">
        <f t="shared" si="929"/>
        <v>3</v>
      </c>
      <c r="Q5802" s="175" t="str">
        <f t="shared" si="930"/>
        <v/>
      </c>
    </row>
    <row r="5803" spans="1:17" s="1" customFormat="1" x14ac:dyDescent="0.3">
      <c r="A5803" s="189">
        <f t="shared" si="928"/>
        <v>44072.624999985936</v>
      </c>
      <c r="B5803" s="190">
        <f t="shared" si="923"/>
        <v>44072</v>
      </c>
      <c r="C5803" s="1">
        <f t="shared" si="924"/>
        <v>15</v>
      </c>
      <c r="D5803" s="191">
        <v>4.3067166202070917</v>
      </c>
      <c r="E5803" s="192">
        <f t="shared" si="925"/>
        <v>1.4954490765601875E-4</v>
      </c>
      <c r="F5803" s="193">
        <f t="shared" si="926"/>
        <v>6.4211533052039291</v>
      </c>
      <c r="G5803" s="193">
        <f t="shared" si="931"/>
        <v>6.6585971828359485</v>
      </c>
      <c r="H5803" s="193">
        <f t="shared" si="931"/>
        <v>6.9048213515379899</v>
      </c>
      <c r="I5803" s="193">
        <f t="shared" si="931"/>
        <v>7.1601504922916961</v>
      </c>
      <c r="J5803" s="193">
        <f t="shared" si="931"/>
        <v>7.4249212922569763</v>
      </c>
      <c r="K5803" s="193">
        <f>MAX(0,(F5803-'2031 forecast'!$C$10))</f>
        <v>0.68415330520392903</v>
      </c>
      <c r="L5803" s="193">
        <f>MAX(0,(G5803-'2031 forecast'!$C$10))</f>
        <v>0.92159718283594838</v>
      </c>
      <c r="M5803" s="193">
        <f>MAX(0,(H5803-'2031 forecast'!$C$10))</f>
        <v>1.1678213515379898</v>
      </c>
      <c r="N5803" s="193">
        <f>MAX(0,(I5803-'2031 forecast'!$C$10))</f>
        <v>1.423150492291696</v>
      </c>
      <c r="O5803" s="193">
        <f>MAX(0,(J5803-'2031 forecast'!$C$10))</f>
        <v>1.6879212922569762</v>
      </c>
      <c r="P5803" s="175">
        <f t="shared" si="929"/>
        <v>4</v>
      </c>
      <c r="Q5803" s="175" t="str">
        <f t="shared" si="930"/>
        <v/>
      </c>
    </row>
    <row r="5804" spans="1:17" s="1" customFormat="1" x14ac:dyDescent="0.3">
      <c r="A5804" s="189">
        <f t="shared" si="928"/>
        <v>44072.6666666526</v>
      </c>
      <c r="B5804" s="190">
        <f t="shared" si="923"/>
        <v>44072</v>
      </c>
      <c r="C5804" s="1">
        <f t="shared" si="924"/>
        <v>16</v>
      </c>
      <c r="D5804" s="191">
        <v>4.2163659218810698</v>
      </c>
      <c r="E5804" s="192">
        <f t="shared" si="925"/>
        <v>1.4640760190099742E-4</v>
      </c>
      <c r="F5804" s="193">
        <f t="shared" si="926"/>
        <v>6.2864437953045487</v>
      </c>
      <c r="G5804" s="193">
        <f t="shared" si="931"/>
        <v>6.5189063328463854</v>
      </c>
      <c r="H5804" s="193">
        <f t="shared" si="931"/>
        <v>6.7599649595476849</v>
      </c>
      <c r="I5804" s="193">
        <f t="shared" si="931"/>
        <v>7.0099375449009633</v>
      </c>
      <c r="J5804" s="193">
        <f t="shared" si="931"/>
        <v>7.2691537126991399</v>
      </c>
      <c r="K5804" s="193">
        <f>MAX(0,(F5804-'2031 forecast'!$C$10))</f>
        <v>0.54944379530454857</v>
      </c>
      <c r="L5804" s="193">
        <f>MAX(0,(G5804-'2031 forecast'!$C$10))</f>
        <v>0.78190633284638533</v>
      </c>
      <c r="M5804" s="193">
        <f>MAX(0,(H5804-'2031 forecast'!$C$10))</f>
        <v>1.0229649595476848</v>
      </c>
      <c r="N5804" s="193">
        <f>MAX(0,(I5804-'2031 forecast'!$C$10))</f>
        <v>1.2729375449009632</v>
      </c>
      <c r="O5804" s="193">
        <f>MAX(0,(J5804-'2031 forecast'!$C$10))</f>
        <v>1.5321537126991398</v>
      </c>
      <c r="P5804" s="175">
        <f t="shared" si="929"/>
        <v>5</v>
      </c>
      <c r="Q5804" s="175" t="str">
        <f t="shared" si="930"/>
        <v/>
      </c>
    </row>
    <row r="5805" spans="1:17" s="1" customFormat="1" x14ac:dyDescent="0.3">
      <c r="A5805" s="189">
        <f t="shared" si="928"/>
        <v>44072.708333319264</v>
      </c>
      <c r="B5805" s="190">
        <f t="shared" si="923"/>
        <v>44072</v>
      </c>
      <c r="C5805" s="1">
        <f t="shared" si="924"/>
        <v>17</v>
      </c>
      <c r="D5805" s="191">
        <v>3.9980184009265143</v>
      </c>
      <c r="E5805" s="192">
        <f t="shared" si="925"/>
        <v>1.3882577965969577E-4</v>
      </c>
      <c r="F5805" s="193">
        <f t="shared" si="926"/>
        <v>5.9608958130477054</v>
      </c>
      <c r="G5805" s="193">
        <f t="shared" ref="G5805:J5824" si="932">$E5805*G$2</f>
        <v>6.1813201120382688</v>
      </c>
      <c r="H5805" s="193">
        <f t="shared" si="932"/>
        <v>6.4098953455711083</v>
      </c>
      <c r="I5805" s="193">
        <f t="shared" si="932"/>
        <v>6.6469229220400203</v>
      </c>
      <c r="J5805" s="193">
        <f t="shared" si="932"/>
        <v>6.8927153954343634</v>
      </c>
      <c r="K5805" s="193">
        <f>MAX(0,(F5805-'2031 forecast'!$C$10))</f>
        <v>0.22389581304770534</v>
      </c>
      <c r="L5805" s="193">
        <f>MAX(0,(G5805-'2031 forecast'!$C$10))</f>
        <v>0.44432011203826871</v>
      </c>
      <c r="M5805" s="193">
        <f>MAX(0,(H5805-'2031 forecast'!$C$10))</f>
        <v>0.67289534557110819</v>
      </c>
      <c r="N5805" s="193">
        <f>MAX(0,(I5805-'2031 forecast'!$C$10))</f>
        <v>0.90992292204002023</v>
      </c>
      <c r="O5805" s="193">
        <f>MAX(0,(J5805-'2031 forecast'!$C$10))</f>
        <v>1.1557153954343633</v>
      </c>
      <c r="P5805" s="175">
        <f t="shared" si="929"/>
        <v>6</v>
      </c>
      <c r="Q5805" s="175">
        <f t="shared" si="930"/>
        <v>6</v>
      </c>
    </row>
    <row r="5806" spans="1:17" s="1" customFormat="1" x14ac:dyDescent="0.3">
      <c r="A5806" s="189">
        <f t="shared" si="928"/>
        <v>44072.749999985928</v>
      </c>
      <c r="B5806" s="190">
        <f t="shared" si="923"/>
        <v>44072</v>
      </c>
      <c r="C5806" s="1">
        <f t="shared" si="924"/>
        <v>18</v>
      </c>
      <c r="D5806" s="191">
        <v>3.7570832053904533</v>
      </c>
      <c r="E5806" s="192">
        <f t="shared" si="925"/>
        <v>1.3045963097963877E-4</v>
      </c>
      <c r="F5806" s="193">
        <f t="shared" si="926"/>
        <v>5.6016704533160171</v>
      </c>
      <c r="G5806" s="193">
        <f t="shared" si="932"/>
        <v>5.8088111787327605</v>
      </c>
      <c r="H5806" s="193">
        <f t="shared" si="932"/>
        <v>6.0236116335969543</v>
      </c>
      <c r="I5806" s="193">
        <f t="shared" si="932"/>
        <v>6.2463550623313937</v>
      </c>
      <c r="J5806" s="193">
        <f t="shared" si="932"/>
        <v>6.4773351832801263</v>
      </c>
      <c r="K5806" s="193">
        <f>MAX(0,(F5806-'2031 forecast'!$C$10))</f>
        <v>0</v>
      </c>
      <c r="L5806" s="193">
        <f>MAX(0,(G5806-'2031 forecast'!$C$10))</f>
        <v>7.1811178732760439E-2</v>
      </c>
      <c r="M5806" s="193">
        <f>MAX(0,(H5806-'2031 forecast'!$C$10))</f>
        <v>0.28661163359695419</v>
      </c>
      <c r="N5806" s="193">
        <f>MAX(0,(I5806-'2031 forecast'!$C$10))</f>
        <v>0.5093550623313936</v>
      </c>
      <c r="O5806" s="193">
        <f>MAX(0,(J5806-'2031 forecast'!$C$10))</f>
        <v>0.74033518328012615</v>
      </c>
      <c r="P5806" s="175" t="str">
        <f t="shared" si="929"/>
        <v/>
      </c>
      <c r="Q5806" s="175" t="str">
        <f t="shared" si="930"/>
        <v/>
      </c>
    </row>
    <row r="5807" spans="1:17" s="1" customFormat="1" x14ac:dyDescent="0.3">
      <c r="A5807" s="189">
        <f t="shared" si="928"/>
        <v>44072.791666652593</v>
      </c>
      <c r="B5807" s="190">
        <f t="shared" si="923"/>
        <v>44072</v>
      </c>
      <c r="C5807" s="1">
        <f t="shared" si="924"/>
        <v>19</v>
      </c>
      <c r="D5807" s="191">
        <v>3.5839110335989091</v>
      </c>
      <c r="E5807" s="192">
        <f t="shared" si="925"/>
        <v>1.2444646161584779E-4</v>
      </c>
      <c r="F5807" s="193">
        <f t="shared" si="926"/>
        <v>5.343477226008865</v>
      </c>
      <c r="G5807" s="193">
        <f t="shared" si="932"/>
        <v>5.5410703829194263</v>
      </c>
      <c r="H5807" s="193">
        <f t="shared" si="932"/>
        <v>5.7459702156155315</v>
      </c>
      <c r="I5807" s="193">
        <f t="shared" si="932"/>
        <v>5.958446913165818</v>
      </c>
      <c r="J5807" s="193">
        <f t="shared" si="932"/>
        <v>6.1787806557942684</v>
      </c>
      <c r="K5807" s="193">
        <f>MAX(0,(F5807-'2031 forecast'!$C$10))</f>
        <v>0</v>
      </c>
      <c r="L5807" s="193">
        <f>MAX(0,(G5807-'2031 forecast'!$C$10))</f>
        <v>0</v>
      </c>
      <c r="M5807" s="193">
        <f>MAX(0,(H5807-'2031 forecast'!$C$10))</f>
        <v>8.9702156155313517E-3</v>
      </c>
      <c r="N5807" s="193">
        <f>MAX(0,(I5807-'2031 forecast'!$C$10))</f>
        <v>0.22144691316581788</v>
      </c>
      <c r="O5807" s="193">
        <f>MAX(0,(J5807-'2031 forecast'!$C$10))</f>
        <v>0.44178065579426828</v>
      </c>
      <c r="P5807" s="175" t="str">
        <f t="shared" si="929"/>
        <v/>
      </c>
      <c r="Q5807" s="175" t="str">
        <f t="shared" si="930"/>
        <v/>
      </c>
    </row>
    <row r="5808" spans="1:17" s="1" customFormat="1" x14ac:dyDescent="0.3">
      <c r="A5808" s="189">
        <f t="shared" si="928"/>
        <v>44072.833333319257</v>
      </c>
      <c r="B5808" s="190">
        <f t="shared" si="923"/>
        <v>44072</v>
      </c>
      <c r="C5808" s="1">
        <f t="shared" si="924"/>
        <v>20</v>
      </c>
      <c r="D5808" s="191">
        <v>3.3806219623653573</v>
      </c>
      <c r="E5808" s="192">
        <f t="shared" si="925"/>
        <v>1.173875236670497E-4</v>
      </c>
      <c r="F5808" s="193">
        <f t="shared" si="926"/>
        <v>5.0403808287352527</v>
      </c>
      <c r="G5808" s="193">
        <f t="shared" si="932"/>
        <v>5.2267659704429041</v>
      </c>
      <c r="H5808" s="193">
        <f t="shared" si="932"/>
        <v>5.4200433336373388</v>
      </c>
      <c r="I5808" s="193">
        <f t="shared" si="932"/>
        <v>5.6204677815366644</v>
      </c>
      <c r="J5808" s="193">
        <f t="shared" si="932"/>
        <v>5.8283036017891314</v>
      </c>
      <c r="K5808" s="193">
        <f>MAX(0,(F5808-'2031 forecast'!$C$10))</f>
        <v>0</v>
      </c>
      <c r="L5808" s="193">
        <f>MAX(0,(G5808-'2031 forecast'!$C$10))</f>
        <v>0</v>
      </c>
      <c r="M5808" s="193">
        <f>MAX(0,(H5808-'2031 forecast'!$C$10))</f>
        <v>0</v>
      </c>
      <c r="N5808" s="193">
        <f>MAX(0,(I5808-'2031 forecast'!$C$10))</f>
        <v>0</v>
      </c>
      <c r="O5808" s="193">
        <f>MAX(0,(J5808-'2031 forecast'!$C$10))</f>
        <v>9.1303601789131328E-2</v>
      </c>
      <c r="P5808" s="175" t="str">
        <f t="shared" si="929"/>
        <v/>
      </c>
      <c r="Q5808" s="175" t="str">
        <f t="shared" si="930"/>
        <v/>
      </c>
    </row>
    <row r="5809" spans="1:17" s="1" customFormat="1" x14ac:dyDescent="0.3">
      <c r="A5809" s="189">
        <f t="shared" si="928"/>
        <v>44072.874999985921</v>
      </c>
      <c r="B5809" s="190">
        <f t="shared" si="923"/>
        <v>44072</v>
      </c>
      <c r="C5809" s="1">
        <f t="shared" si="924"/>
        <v>21</v>
      </c>
      <c r="D5809" s="191">
        <v>3.3806219623653573</v>
      </c>
      <c r="E5809" s="192">
        <f t="shared" si="925"/>
        <v>1.173875236670497E-4</v>
      </c>
      <c r="F5809" s="193">
        <f t="shared" si="926"/>
        <v>5.0403808287352527</v>
      </c>
      <c r="G5809" s="193">
        <f t="shared" si="932"/>
        <v>5.2267659704429041</v>
      </c>
      <c r="H5809" s="193">
        <f t="shared" si="932"/>
        <v>5.4200433336373388</v>
      </c>
      <c r="I5809" s="193">
        <f t="shared" si="932"/>
        <v>5.6204677815366644</v>
      </c>
      <c r="J5809" s="193">
        <f t="shared" si="932"/>
        <v>5.8283036017891314</v>
      </c>
      <c r="K5809" s="193">
        <f>MAX(0,(F5809-'2031 forecast'!$C$10))</f>
        <v>0</v>
      </c>
      <c r="L5809" s="193">
        <f>MAX(0,(G5809-'2031 forecast'!$C$10))</f>
        <v>0</v>
      </c>
      <c r="M5809" s="193">
        <f>MAX(0,(H5809-'2031 forecast'!$C$10))</f>
        <v>0</v>
      </c>
      <c r="N5809" s="193">
        <f>MAX(0,(I5809-'2031 forecast'!$C$10))</f>
        <v>0</v>
      </c>
      <c r="O5809" s="193">
        <f>MAX(0,(J5809-'2031 forecast'!$C$10))</f>
        <v>9.1303601789131328E-2</v>
      </c>
      <c r="P5809" s="175" t="str">
        <f t="shared" si="929"/>
        <v/>
      </c>
      <c r="Q5809" s="175" t="str">
        <f t="shared" si="930"/>
        <v/>
      </c>
    </row>
    <row r="5810" spans="1:17" s="1" customFormat="1" x14ac:dyDescent="0.3">
      <c r="A5810" s="189">
        <f t="shared" si="928"/>
        <v>44072.916666652585</v>
      </c>
      <c r="B5810" s="190">
        <f t="shared" si="923"/>
        <v>44072</v>
      </c>
      <c r="C5810" s="1">
        <f t="shared" si="924"/>
        <v>22</v>
      </c>
      <c r="D5810" s="191">
        <v>2.9665145950377529</v>
      </c>
      <c r="E5810" s="192">
        <f t="shared" si="925"/>
        <v>1.0300820562320176E-4</v>
      </c>
      <c r="F5810" s="193">
        <f t="shared" si="926"/>
        <v>4.4229622416964141</v>
      </c>
      <c r="G5810" s="193">
        <f t="shared" si="932"/>
        <v>4.5865162413240643</v>
      </c>
      <c r="H5810" s="193">
        <f t="shared" si="932"/>
        <v>4.7561182036817637</v>
      </c>
      <c r="I5810" s="193">
        <f t="shared" si="932"/>
        <v>4.9319917726624638</v>
      </c>
      <c r="J5810" s="193">
        <f t="shared" si="932"/>
        <v>5.1143688621490382</v>
      </c>
      <c r="K5810" s="193">
        <f>MAX(0,(F5810-'2031 forecast'!$C$10))</f>
        <v>0</v>
      </c>
      <c r="L5810" s="193">
        <f>MAX(0,(G5810-'2031 forecast'!$C$10))</f>
        <v>0</v>
      </c>
      <c r="M5810" s="193">
        <f>MAX(0,(H5810-'2031 forecast'!$C$10))</f>
        <v>0</v>
      </c>
      <c r="N5810" s="193">
        <f>MAX(0,(I5810-'2031 forecast'!$C$10))</f>
        <v>0</v>
      </c>
      <c r="O5810" s="193">
        <f>MAX(0,(J5810-'2031 forecast'!$C$10))</f>
        <v>0</v>
      </c>
      <c r="P5810" s="175" t="str">
        <f t="shared" si="929"/>
        <v/>
      </c>
      <c r="Q5810" s="175" t="str">
        <f t="shared" si="930"/>
        <v/>
      </c>
    </row>
    <row r="5811" spans="1:17" s="1" customFormat="1" x14ac:dyDescent="0.3">
      <c r="A5811" s="189">
        <f t="shared" si="928"/>
        <v>44072.95833331925</v>
      </c>
      <c r="B5811" s="190">
        <f t="shared" si="923"/>
        <v>44072</v>
      </c>
      <c r="C5811" s="1">
        <f t="shared" si="924"/>
        <v>23</v>
      </c>
      <c r="D5811" s="191">
        <v>2.7481670740831974</v>
      </c>
      <c r="E5811" s="192">
        <f t="shared" si="925"/>
        <v>9.542638338190011E-5</v>
      </c>
      <c r="F5811" s="193">
        <f t="shared" si="926"/>
        <v>4.0974142594395717</v>
      </c>
      <c r="G5811" s="193">
        <f t="shared" si="932"/>
        <v>4.2489300205159477</v>
      </c>
      <c r="H5811" s="193">
        <f t="shared" si="932"/>
        <v>4.406048589705188</v>
      </c>
      <c r="I5811" s="193">
        <f t="shared" si="932"/>
        <v>4.5689771498015208</v>
      </c>
      <c r="J5811" s="193">
        <f t="shared" si="932"/>
        <v>4.7379305448842617</v>
      </c>
      <c r="K5811" s="193">
        <f>MAX(0,(F5811-'2031 forecast'!$C$10))</f>
        <v>0</v>
      </c>
      <c r="L5811" s="193">
        <f>MAX(0,(G5811-'2031 forecast'!$C$10))</f>
        <v>0</v>
      </c>
      <c r="M5811" s="193">
        <f>MAX(0,(H5811-'2031 forecast'!$C$10))</f>
        <v>0</v>
      </c>
      <c r="N5811" s="193">
        <f>MAX(0,(I5811-'2031 forecast'!$C$10))</f>
        <v>0</v>
      </c>
      <c r="O5811" s="193">
        <f>MAX(0,(J5811-'2031 forecast'!$C$10))</f>
        <v>0</v>
      </c>
      <c r="P5811" s="175" t="str">
        <f t="shared" si="929"/>
        <v/>
      </c>
      <c r="Q5811" s="175" t="str">
        <f t="shared" si="930"/>
        <v/>
      </c>
    </row>
    <row r="5812" spans="1:17" s="1" customFormat="1" x14ac:dyDescent="0.3">
      <c r="A5812" s="189">
        <f t="shared" si="928"/>
        <v>44072.999999985914</v>
      </c>
      <c r="B5812" s="190">
        <f t="shared" si="923"/>
        <v>44072</v>
      </c>
      <c r="C5812" s="1">
        <f t="shared" si="924"/>
        <v>0</v>
      </c>
      <c r="D5812" s="191">
        <v>2.5599364525706494</v>
      </c>
      <c r="E5812" s="192">
        <f t="shared" si="925"/>
        <v>8.8890329725605568E-5</v>
      </c>
      <c r="F5812" s="193">
        <f t="shared" si="926"/>
        <v>3.8167694471491895</v>
      </c>
      <c r="G5812" s="193">
        <f t="shared" si="932"/>
        <v>3.9579074163710191</v>
      </c>
      <c r="H5812" s="193">
        <f t="shared" si="932"/>
        <v>4.1042644397253794</v>
      </c>
      <c r="I5812" s="193">
        <f t="shared" si="932"/>
        <v>4.2560335094041557</v>
      </c>
      <c r="J5812" s="193">
        <f t="shared" si="932"/>
        <v>4.4134147541387634</v>
      </c>
      <c r="K5812" s="193">
        <f>MAX(0,(F5812-'2031 forecast'!$C$10))</f>
        <v>0</v>
      </c>
      <c r="L5812" s="193">
        <f>MAX(0,(G5812-'2031 forecast'!$C$10))</f>
        <v>0</v>
      </c>
      <c r="M5812" s="193">
        <f>MAX(0,(H5812-'2031 forecast'!$C$10))</f>
        <v>0</v>
      </c>
      <c r="N5812" s="193">
        <f>MAX(0,(I5812-'2031 forecast'!$C$10))</f>
        <v>0</v>
      </c>
      <c r="O5812" s="193">
        <f>MAX(0,(J5812-'2031 forecast'!$C$10))</f>
        <v>0</v>
      </c>
      <c r="P5812" s="175" t="str">
        <f t="shared" si="929"/>
        <v/>
      </c>
      <c r="Q5812" s="175" t="str">
        <f t="shared" si="930"/>
        <v/>
      </c>
    </row>
    <row r="5813" spans="1:17" s="1" customFormat="1" x14ac:dyDescent="0.3">
      <c r="A5813" s="189">
        <f t="shared" si="928"/>
        <v>44073.041666652578</v>
      </c>
      <c r="B5813" s="190">
        <f t="shared" si="923"/>
        <v>44073</v>
      </c>
      <c r="C5813" s="1">
        <f t="shared" si="924"/>
        <v>1</v>
      </c>
      <c r="D5813" s="191">
        <v>2.3340597067555917</v>
      </c>
      <c r="E5813" s="192">
        <f t="shared" si="925"/>
        <v>8.1047065338052119E-5</v>
      </c>
      <c r="F5813" s="193">
        <f t="shared" si="926"/>
        <v>3.4799956724007308</v>
      </c>
      <c r="G5813" s="193">
        <f t="shared" si="932"/>
        <v>3.6086802913971048</v>
      </c>
      <c r="H5813" s="193">
        <f t="shared" si="932"/>
        <v>3.7421234597496102</v>
      </c>
      <c r="I5813" s="193">
        <f t="shared" si="932"/>
        <v>3.8805011409273176</v>
      </c>
      <c r="J5813" s="193">
        <f t="shared" si="932"/>
        <v>4.0239958052441658</v>
      </c>
      <c r="K5813" s="193">
        <f>MAX(0,(F5813-'2031 forecast'!$C$10))</f>
        <v>0</v>
      </c>
      <c r="L5813" s="193">
        <f>MAX(0,(G5813-'2031 forecast'!$C$10))</f>
        <v>0</v>
      </c>
      <c r="M5813" s="193">
        <f>MAX(0,(H5813-'2031 forecast'!$C$10))</f>
        <v>0</v>
      </c>
      <c r="N5813" s="193">
        <f>MAX(0,(I5813-'2031 forecast'!$C$10))</f>
        <v>0</v>
      </c>
      <c r="O5813" s="193">
        <f>MAX(0,(J5813-'2031 forecast'!$C$10))</f>
        <v>0</v>
      </c>
      <c r="P5813" s="175" t="str">
        <f t="shared" si="929"/>
        <v/>
      </c>
      <c r="Q5813" s="175" t="str">
        <f t="shared" si="930"/>
        <v/>
      </c>
    </row>
    <row r="5814" spans="1:17" s="1" customFormat="1" x14ac:dyDescent="0.3">
      <c r="A5814" s="189">
        <f t="shared" si="928"/>
        <v>44073.083333319242</v>
      </c>
      <c r="B5814" s="190">
        <f t="shared" si="923"/>
        <v>44073</v>
      </c>
      <c r="C5814" s="1">
        <f t="shared" si="924"/>
        <v>2</v>
      </c>
      <c r="D5814" s="191">
        <v>2.3415889316160943</v>
      </c>
      <c r="E5814" s="192">
        <f t="shared" si="925"/>
        <v>8.130850748430393E-5</v>
      </c>
      <c r="F5814" s="193">
        <f t="shared" si="926"/>
        <v>3.4912214648923476</v>
      </c>
      <c r="G5814" s="193">
        <f t="shared" si="932"/>
        <v>3.6203211955629033</v>
      </c>
      <c r="H5814" s="193">
        <f t="shared" si="932"/>
        <v>3.7541948257488036</v>
      </c>
      <c r="I5814" s="193">
        <f t="shared" si="932"/>
        <v>3.8930188865432136</v>
      </c>
      <c r="J5814" s="193">
        <f t="shared" si="932"/>
        <v>4.0369764368739869</v>
      </c>
      <c r="K5814" s="193">
        <f>MAX(0,(F5814-'2031 forecast'!$C$10))</f>
        <v>0</v>
      </c>
      <c r="L5814" s="193">
        <f>MAX(0,(G5814-'2031 forecast'!$C$10))</f>
        <v>0</v>
      </c>
      <c r="M5814" s="193">
        <f>MAX(0,(H5814-'2031 forecast'!$C$10))</f>
        <v>0</v>
      </c>
      <c r="N5814" s="193">
        <f>MAX(0,(I5814-'2031 forecast'!$C$10))</f>
        <v>0</v>
      </c>
      <c r="O5814" s="193">
        <f>MAX(0,(J5814-'2031 forecast'!$C$10))</f>
        <v>0</v>
      </c>
      <c r="P5814" s="175" t="str">
        <f t="shared" si="929"/>
        <v/>
      </c>
      <c r="Q5814" s="175" t="str">
        <f t="shared" si="930"/>
        <v/>
      </c>
    </row>
    <row r="5815" spans="1:17" s="1" customFormat="1" x14ac:dyDescent="0.3">
      <c r="A5815" s="189">
        <f t="shared" si="928"/>
        <v>44073.124999985906</v>
      </c>
      <c r="B5815" s="190">
        <f t="shared" si="923"/>
        <v>44073</v>
      </c>
      <c r="C5815" s="1">
        <f t="shared" si="924"/>
        <v>3</v>
      </c>
      <c r="D5815" s="191">
        <v>2.2888843575925808</v>
      </c>
      <c r="E5815" s="192">
        <f t="shared" si="925"/>
        <v>7.9478412460541457E-5</v>
      </c>
      <c r="F5815" s="193">
        <f t="shared" si="926"/>
        <v>3.4126409174510406</v>
      </c>
      <c r="G5815" s="193">
        <f t="shared" si="932"/>
        <v>3.5388348664023233</v>
      </c>
      <c r="H5815" s="193">
        <f t="shared" si="932"/>
        <v>3.6696952637544573</v>
      </c>
      <c r="I5815" s="193">
        <f t="shared" si="932"/>
        <v>3.8053946672319512</v>
      </c>
      <c r="J5815" s="193">
        <f t="shared" si="932"/>
        <v>3.9461120154652476</v>
      </c>
      <c r="K5815" s="193">
        <f>MAX(0,(F5815-'2031 forecast'!$C$10))</f>
        <v>0</v>
      </c>
      <c r="L5815" s="193">
        <f>MAX(0,(G5815-'2031 forecast'!$C$10))</f>
        <v>0</v>
      </c>
      <c r="M5815" s="193">
        <f>MAX(0,(H5815-'2031 forecast'!$C$10))</f>
        <v>0</v>
      </c>
      <c r="N5815" s="193">
        <f>MAX(0,(I5815-'2031 forecast'!$C$10))</f>
        <v>0</v>
      </c>
      <c r="O5815" s="193">
        <f>MAX(0,(J5815-'2031 forecast'!$C$10))</f>
        <v>0</v>
      </c>
      <c r="P5815" s="175" t="str">
        <f t="shared" si="929"/>
        <v/>
      </c>
      <c r="Q5815" s="175" t="str">
        <f t="shared" si="930"/>
        <v/>
      </c>
    </row>
    <row r="5816" spans="1:17" s="1" customFormat="1" x14ac:dyDescent="0.3">
      <c r="A5816" s="189">
        <f t="shared" si="928"/>
        <v>44073.166666652571</v>
      </c>
      <c r="B5816" s="190">
        <f t="shared" si="923"/>
        <v>44073</v>
      </c>
      <c r="C5816" s="1">
        <f t="shared" si="924"/>
        <v>4</v>
      </c>
      <c r="D5816" s="191">
        <v>2.2512382332900711</v>
      </c>
      <c r="E5816" s="192">
        <f t="shared" si="925"/>
        <v>7.8171201729282551E-5</v>
      </c>
      <c r="F5816" s="193">
        <f t="shared" si="926"/>
        <v>3.3565119549929641</v>
      </c>
      <c r="G5816" s="193">
        <f t="shared" si="932"/>
        <v>3.4806303455733376</v>
      </c>
      <c r="H5816" s="193">
        <f t="shared" si="932"/>
        <v>3.6093384337584959</v>
      </c>
      <c r="I5816" s="193">
        <f t="shared" si="932"/>
        <v>3.7428059391524786</v>
      </c>
      <c r="J5816" s="193">
        <f t="shared" si="932"/>
        <v>3.8812088573161478</v>
      </c>
      <c r="K5816" s="193">
        <f>MAX(0,(F5816-'2031 forecast'!$C$10))</f>
        <v>0</v>
      </c>
      <c r="L5816" s="193">
        <f>MAX(0,(G5816-'2031 forecast'!$C$10))</f>
        <v>0</v>
      </c>
      <c r="M5816" s="193">
        <f>MAX(0,(H5816-'2031 forecast'!$C$10))</f>
        <v>0</v>
      </c>
      <c r="N5816" s="193">
        <f>MAX(0,(I5816-'2031 forecast'!$C$10))</f>
        <v>0</v>
      </c>
      <c r="O5816" s="193">
        <f>MAX(0,(J5816-'2031 forecast'!$C$10))</f>
        <v>0</v>
      </c>
      <c r="P5816" s="175" t="str">
        <f t="shared" si="929"/>
        <v/>
      </c>
      <c r="Q5816" s="175" t="str">
        <f t="shared" si="930"/>
        <v/>
      </c>
    </row>
    <row r="5817" spans="1:17" s="1" customFormat="1" x14ac:dyDescent="0.3">
      <c r="A5817" s="189">
        <f t="shared" si="928"/>
        <v>44073.208333319235</v>
      </c>
      <c r="B5817" s="190">
        <f t="shared" si="923"/>
        <v>44073</v>
      </c>
      <c r="C5817" s="1">
        <f t="shared" si="924"/>
        <v>5</v>
      </c>
      <c r="D5817" s="191">
        <v>2.1684167598245505</v>
      </c>
      <c r="E5817" s="192">
        <f t="shared" si="925"/>
        <v>7.5295338120512969E-5</v>
      </c>
      <c r="F5817" s="193">
        <f t="shared" si="926"/>
        <v>3.2330282375851964</v>
      </c>
      <c r="G5817" s="193">
        <f t="shared" si="932"/>
        <v>3.35258039974957</v>
      </c>
      <c r="H5817" s="193">
        <f t="shared" si="932"/>
        <v>3.4765534077673812</v>
      </c>
      <c r="I5817" s="193">
        <f t="shared" si="932"/>
        <v>3.6051107373776388</v>
      </c>
      <c r="J5817" s="193">
        <f t="shared" si="932"/>
        <v>3.7384219093881299</v>
      </c>
      <c r="K5817" s="193">
        <f>MAX(0,(F5817-'2031 forecast'!$C$10))</f>
        <v>0</v>
      </c>
      <c r="L5817" s="193">
        <f>MAX(0,(G5817-'2031 forecast'!$C$10))</f>
        <v>0</v>
      </c>
      <c r="M5817" s="193">
        <f>MAX(0,(H5817-'2031 forecast'!$C$10))</f>
        <v>0</v>
      </c>
      <c r="N5817" s="193">
        <f>MAX(0,(I5817-'2031 forecast'!$C$10))</f>
        <v>0</v>
      </c>
      <c r="O5817" s="193">
        <f>MAX(0,(J5817-'2031 forecast'!$C$10))</f>
        <v>0</v>
      </c>
      <c r="P5817" s="175" t="str">
        <f t="shared" si="929"/>
        <v/>
      </c>
      <c r="Q5817" s="175" t="str">
        <f t="shared" si="930"/>
        <v/>
      </c>
    </row>
    <row r="5818" spans="1:17" s="1" customFormat="1" x14ac:dyDescent="0.3">
      <c r="A5818" s="189">
        <f t="shared" si="928"/>
        <v>44073.249999985899</v>
      </c>
      <c r="B5818" s="190">
        <f t="shared" si="923"/>
        <v>44073</v>
      </c>
      <c r="C5818" s="1">
        <f t="shared" si="924"/>
        <v>6</v>
      </c>
      <c r="D5818" s="191">
        <v>2.1684167598245505</v>
      </c>
      <c r="E5818" s="192">
        <f t="shared" si="925"/>
        <v>7.5295338120512969E-5</v>
      </c>
      <c r="F5818" s="193">
        <f t="shared" si="926"/>
        <v>3.2330282375851964</v>
      </c>
      <c r="G5818" s="193">
        <f t="shared" si="932"/>
        <v>3.35258039974957</v>
      </c>
      <c r="H5818" s="193">
        <f t="shared" si="932"/>
        <v>3.4765534077673812</v>
      </c>
      <c r="I5818" s="193">
        <f t="shared" si="932"/>
        <v>3.6051107373776388</v>
      </c>
      <c r="J5818" s="193">
        <f t="shared" si="932"/>
        <v>3.7384219093881299</v>
      </c>
      <c r="K5818" s="193">
        <f>MAX(0,(F5818-'2031 forecast'!$C$10))</f>
        <v>0</v>
      </c>
      <c r="L5818" s="193">
        <f>MAX(0,(G5818-'2031 forecast'!$C$10))</f>
        <v>0</v>
      </c>
      <c r="M5818" s="193">
        <f>MAX(0,(H5818-'2031 forecast'!$C$10))</f>
        <v>0</v>
      </c>
      <c r="N5818" s="193">
        <f>MAX(0,(I5818-'2031 forecast'!$C$10))</f>
        <v>0</v>
      </c>
      <c r="O5818" s="193">
        <f>MAX(0,(J5818-'2031 forecast'!$C$10))</f>
        <v>0</v>
      </c>
      <c r="P5818" s="175" t="str">
        <f t="shared" si="929"/>
        <v/>
      </c>
      <c r="Q5818" s="175" t="str">
        <f t="shared" si="930"/>
        <v/>
      </c>
    </row>
    <row r="5819" spans="1:17" s="1" customFormat="1" x14ac:dyDescent="0.3">
      <c r="A5819" s="189">
        <f t="shared" si="928"/>
        <v>44073.291666652563</v>
      </c>
      <c r="B5819" s="190">
        <f t="shared" si="923"/>
        <v>44073</v>
      </c>
      <c r="C5819" s="1">
        <f t="shared" si="924"/>
        <v>7</v>
      </c>
      <c r="D5819" s="191">
        <v>2.3340597067555917</v>
      </c>
      <c r="E5819" s="192">
        <f t="shared" si="925"/>
        <v>8.1047065338052119E-5</v>
      </c>
      <c r="F5819" s="193">
        <f t="shared" si="926"/>
        <v>3.4799956724007308</v>
      </c>
      <c r="G5819" s="193">
        <f t="shared" si="932"/>
        <v>3.6086802913971048</v>
      </c>
      <c r="H5819" s="193">
        <f t="shared" si="932"/>
        <v>3.7421234597496102</v>
      </c>
      <c r="I5819" s="193">
        <f t="shared" si="932"/>
        <v>3.8805011409273176</v>
      </c>
      <c r="J5819" s="193">
        <f t="shared" si="932"/>
        <v>4.0239958052441658</v>
      </c>
      <c r="K5819" s="193">
        <f>MAX(0,(F5819-'2031 forecast'!$C$10))</f>
        <v>0</v>
      </c>
      <c r="L5819" s="193">
        <f>MAX(0,(G5819-'2031 forecast'!$C$10))</f>
        <v>0</v>
      </c>
      <c r="M5819" s="193">
        <f>MAX(0,(H5819-'2031 forecast'!$C$10))</f>
        <v>0</v>
      </c>
      <c r="N5819" s="193">
        <f>MAX(0,(I5819-'2031 forecast'!$C$10))</f>
        <v>0</v>
      </c>
      <c r="O5819" s="193">
        <f>MAX(0,(J5819-'2031 forecast'!$C$10))</f>
        <v>0</v>
      </c>
      <c r="P5819" s="175" t="str">
        <f t="shared" si="929"/>
        <v/>
      </c>
      <c r="Q5819" s="175" t="str">
        <f t="shared" si="930"/>
        <v/>
      </c>
    </row>
    <row r="5820" spans="1:17" s="1" customFormat="1" x14ac:dyDescent="0.3">
      <c r="A5820" s="189">
        <f t="shared" si="928"/>
        <v>44073.333333319228</v>
      </c>
      <c r="B5820" s="190">
        <f t="shared" si="923"/>
        <v>44073</v>
      </c>
      <c r="C5820" s="1">
        <f t="shared" si="924"/>
        <v>8</v>
      </c>
      <c r="D5820" s="191">
        <v>2.7180501746411898</v>
      </c>
      <c r="E5820" s="192">
        <f t="shared" si="925"/>
        <v>9.4380614796892988E-5</v>
      </c>
      <c r="F5820" s="193">
        <f t="shared" si="926"/>
        <v>4.0525110894731107</v>
      </c>
      <c r="G5820" s="193">
        <f t="shared" si="932"/>
        <v>4.2023664038527597</v>
      </c>
      <c r="H5820" s="193">
        <f t="shared" si="932"/>
        <v>4.3577631257084182</v>
      </c>
      <c r="I5820" s="193">
        <f t="shared" si="932"/>
        <v>4.5189061673379429</v>
      </c>
      <c r="J5820" s="193">
        <f t="shared" si="932"/>
        <v>4.6860080183649817</v>
      </c>
      <c r="K5820" s="193">
        <f>MAX(0,(F5820-'2031 forecast'!$C$10))</f>
        <v>0</v>
      </c>
      <c r="L5820" s="193">
        <f>MAX(0,(G5820-'2031 forecast'!$C$10))</f>
        <v>0</v>
      </c>
      <c r="M5820" s="193">
        <f>MAX(0,(H5820-'2031 forecast'!$C$10))</f>
        <v>0</v>
      </c>
      <c r="N5820" s="193">
        <f>MAX(0,(I5820-'2031 forecast'!$C$10))</f>
        <v>0</v>
      </c>
      <c r="O5820" s="193">
        <f>MAX(0,(J5820-'2031 forecast'!$C$10))</f>
        <v>0</v>
      </c>
      <c r="P5820" s="175" t="str">
        <f t="shared" si="929"/>
        <v/>
      </c>
      <c r="Q5820" s="175" t="str">
        <f t="shared" si="930"/>
        <v/>
      </c>
    </row>
    <row r="5821" spans="1:17" s="1" customFormat="1" x14ac:dyDescent="0.3">
      <c r="A5821" s="189">
        <f t="shared" si="928"/>
        <v>44073.374999985892</v>
      </c>
      <c r="B5821" s="190">
        <f t="shared" si="923"/>
        <v>44073</v>
      </c>
      <c r="C5821" s="1">
        <f t="shared" si="924"/>
        <v>9</v>
      </c>
      <c r="D5821" s="191">
        <v>2.7105209497806877</v>
      </c>
      <c r="E5821" s="192">
        <f t="shared" si="925"/>
        <v>9.4119172650641191E-5</v>
      </c>
      <c r="F5821" s="193">
        <f t="shared" si="926"/>
        <v>4.0412852969814947</v>
      </c>
      <c r="G5821" s="193">
        <f t="shared" si="932"/>
        <v>4.1907254996869616</v>
      </c>
      <c r="H5821" s="193">
        <f t="shared" si="932"/>
        <v>4.3456917597092257</v>
      </c>
      <c r="I5821" s="193">
        <f t="shared" si="932"/>
        <v>4.5063884217220469</v>
      </c>
      <c r="J5821" s="193">
        <f t="shared" si="932"/>
        <v>4.6730273867351615</v>
      </c>
      <c r="K5821" s="193">
        <f>MAX(0,(F5821-'2031 forecast'!$C$10))</f>
        <v>0</v>
      </c>
      <c r="L5821" s="193">
        <f>MAX(0,(G5821-'2031 forecast'!$C$10))</f>
        <v>0</v>
      </c>
      <c r="M5821" s="193">
        <f>MAX(0,(H5821-'2031 forecast'!$C$10))</f>
        <v>0</v>
      </c>
      <c r="N5821" s="193">
        <f>MAX(0,(I5821-'2031 forecast'!$C$10))</f>
        <v>0</v>
      </c>
      <c r="O5821" s="193">
        <f>MAX(0,(J5821-'2031 forecast'!$C$10))</f>
        <v>0</v>
      </c>
      <c r="P5821" s="175" t="str">
        <f t="shared" si="929"/>
        <v/>
      </c>
      <c r="Q5821" s="175" t="str">
        <f t="shared" si="930"/>
        <v/>
      </c>
    </row>
    <row r="5822" spans="1:17" s="1" customFormat="1" x14ac:dyDescent="0.3">
      <c r="A5822" s="189">
        <f t="shared" si="928"/>
        <v>44073.416666652556</v>
      </c>
      <c r="B5822" s="190">
        <f t="shared" si="923"/>
        <v>44073</v>
      </c>
      <c r="C5822" s="1">
        <f t="shared" si="924"/>
        <v>10</v>
      </c>
      <c r="D5822" s="191">
        <v>2.861105446990726</v>
      </c>
      <c r="E5822" s="192">
        <f t="shared" si="925"/>
        <v>9.9348015575676814E-5</v>
      </c>
      <c r="F5822" s="193">
        <f t="shared" si="926"/>
        <v>4.2658011468138</v>
      </c>
      <c r="G5822" s="193">
        <f t="shared" si="932"/>
        <v>4.4235435830029042</v>
      </c>
      <c r="H5822" s="193">
        <f t="shared" si="932"/>
        <v>4.5871190796930712</v>
      </c>
      <c r="I5822" s="193">
        <f t="shared" si="932"/>
        <v>4.756743334039939</v>
      </c>
      <c r="J5822" s="193">
        <f t="shared" si="932"/>
        <v>4.9326400193315587</v>
      </c>
      <c r="K5822" s="193">
        <f>MAX(0,(F5822-'2031 forecast'!$C$10))</f>
        <v>0</v>
      </c>
      <c r="L5822" s="193">
        <f>MAX(0,(G5822-'2031 forecast'!$C$10))</f>
        <v>0</v>
      </c>
      <c r="M5822" s="193">
        <f>MAX(0,(H5822-'2031 forecast'!$C$10))</f>
        <v>0</v>
      </c>
      <c r="N5822" s="193">
        <f>MAX(0,(I5822-'2031 forecast'!$C$10))</f>
        <v>0</v>
      </c>
      <c r="O5822" s="193">
        <f>MAX(0,(J5822-'2031 forecast'!$C$10))</f>
        <v>0</v>
      </c>
      <c r="P5822" s="175" t="str">
        <f t="shared" si="929"/>
        <v/>
      </c>
      <c r="Q5822" s="175" t="str">
        <f t="shared" si="930"/>
        <v/>
      </c>
    </row>
    <row r="5823" spans="1:17" s="1" customFormat="1" x14ac:dyDescent="0.3">
      <c r="A5823" s="189">
        <f t="shared" si="928"/>
        <v>44073.45833331922</v>
      </c>
      <c r="B5823" s="190">
        <f t="shared" si="923"/>
        <v>44073</v>
      </c>
      <c r="C5823" s="1">
        <f t="shared" si="924"/>
        <v>11</v>
      </c>
      <c r="D5823" s="191">
        <v>3.0493360685032735</v>
      </c>
      <c r="E5823" s="192">
        <f t="shared" si="925"/>
        <v>1.0588406923197134E-4</v>
      </c>
      <c r="F5823" s="193">
        <f t="shared" si="926"/>
        <v>4.5464459591041821</v>
      </c>
      <c r="G5823" s="193">
        <f t="shared" si="932"/>
        <v>4.7145661871478319</v>
      </c>
      <c r="H5823" s="193">
        <f t="shared" si="932"/>
        <v>4.8889032296728789</v>
      </c>
      <c r="I5823" s="193">
        <f t="shared" si="932"/>
        <v>5.0696869744373032</v>
      </c>
      <c r="J5823" s="193">
        <f t="shared" si="932"/>
        <v>5.2571558100770561</v>
      </c>
      <c r="K5823" s="193">
        <f>MAX(0,(F5823-'2031 forecast'!$C$10))</f>
        <v>0</v>
      </c>
      <c r="L5823" s="193">
        <f>MAX(0,(G5823-'2031 forecast'!$C$10))</f>
        <v>0</v>
      </c>
      <c r="M5823" s="193">
        <f>MAX(0,(H5823-'2031 forecast'!$C$10))</f>
        <v>0</v>
      </c>
      <c r="N5823" s="193">
        <f>MAX(0,(I5823-'2031 forecast'!$C$10))</f>
        <v>0</v>
      </c>
      <c r="O5823" s="193">
        <f>MAX(0,(J5823-'2031 forecast'!$C$10))</f>
        <v>0</v>
      </c>
      <c r="P5823" s="175" t="str">
        <f t="shared" si="929"/>
        <v/>
      </c>
      <c r="Q5823" s="175" t="str">
        <f t="shared" si="930"/>
        <v/>
      </c>
    </row>
    <row r="5824" spans="1:17" s="1" customFormat="1" x14ac:dyDescent="0.3">
      <c r="A5824" s="189">
        <f t="shared" si="928"/>
        <v>44073.499999985885</v>
      </c>
      <c r="B5824" s="190">
        <f t="shared" si="923"/>
        <v>44073</v>
      </c>
      <c r="C5824" s="1">
        <f t="shared" si="924"/>
        <v>12</v>
      </c>
      <c r="D5824" s="191">
        <v>3.2450959148763232</v>
      </c>
      <c r="E5824" s="192">
        <f t="shared" si="925"/>
        <v>1.1268156503451764E-4</v>
      </c>
      <c r="F5824" s="193">
        <f t="shared" si="926"/>
        <v>4.8383165638861785</v>
      </c>
      <c r="G5824" s="193">
        <f t="shared" si="932"/>
        <v>5.017229695458556</v>
      </c>
      <c r="H5824" s="193">
        <f t="shared" si="932"/>
        <v>5.2027587456518782</v>
      </c>
      <c r="I5824" s="193">
        <f t="shared" si="932"/>
        <v>5.3951483604505617</v>
      </c>
      <c r="J5824" s="193">
        <f t="shared" si="932"/>
        <v>5.5946522324523729</v>
      </c>
      <c r="K5824" s="193">
        <f>MAX(0,(F5824-'2031 forecast'!$C$10))</f>
        <v>0</v>
      </c>
      <c r="L5824" s="193">
        <f>MAX(0,(G5824-'2031 forecast'!$C$10))</f>
        <v>0</v>
      </c>
      <c r="M5824" s="193">
        <f>MAX(0,(H5824-'2031 forecast'!$C$10))</f>
        <v>0</v>
      </c>
      <c r="N5824" s="193">
        <f>MAX(0,(I5824-'2031 forecast'!$C$10))</f>
        <v>0</v>
      </c>
      <c r="O5824" s="193">
        <f>MAX(0,(J5824-'2031 forecast'!$C$10))</f>
        <v>0</v>
      </c>
      <c r="P5824" s="175" t="str">
        <f t="shared" si="929"/>
        <v/>
      </c>
      <c r="Q5824" s="175" t="str">
        <f t="shared" si="930"/>
        <v/>
      </c>
    </row>
    <row r="5825" spans="1:17" s="1" customFormat="1" x14ac:dyDescent="0.3">
      <c r="A5825" s="189">
        <f t="shared" si="928"/>
        <v>44073.541666652549</v>
      </c>
      <c r="B5825" s="190">
        <f t="shared" si="923"/>
        <v>44073</v>
      </c>
      <c r="C5825" s="1">
        <f t="shared" si="924"/>
        <v>13</v>
      </c>
      <c r="D5825" s="191">
        <v>3.3203881634813426</v>
      </c>
      <c r="E5825" s="192">
        <f t="shared" si="925"/>
        <v>1.1529598649703547E-4</v>
      </c>
      <c r="F5825" s="193">
        <f t="shared" si="926"/>
        <v>4.9505744888023315</v>
      </c>
      <c r="G5825" s="193">
        <f t="shared" ref="G5825:J5844" si="933">$E5825*G$2</f>
        <v>5.1336387371165282</v>
      </c>
      <c r="H5825" s="193">
        <f t="shared" si="933"/>
        <v>5.3234724056438019</v>
      </c>
      <c r="I5825" s="193">
        <f t="shared" si="933"/>
        <v>5.5203258166095086</v>
      </c>
      <c r="J5825" s="193">
        <f t="shared" si="933"/>
        <v>5.7244585487505733</v>
      </c>
      <c r="K5825" s="193">
        <f>MAX(0,(F5825-'2031 forecast'!$C$10))</f>
        <v>0</v>
      </c>
      <c r="L5825" s="193">
        <f>MAX(0,(G5825-'2031 forecast'!$C$10))</f>
        <v>0</v>
      </c>
      <c r="M5825" s="193">
        <f>MAX(0,(H5825-'2031 forecast'!$C$10))</f>
        <v>0</v>
      </c>
      <c r="N5825" s="193">
        <f>MAX(0,(I5825-'2031 forecast'!$C$10))</f>
        <v>0</v>
      </c>
      <c r="O5825" s="193">
        <f>MAX(0,(J5825-'2031 forecast'!$C$10))</f>
        <v>0</v>
      </c>
      <c r="P5825" s="175" t="str">
        <f t="shared" si="929"/>
        <v/>
      </c>
      <c r="Q5825" s="175" t="str">
        <f t="shared" si="930"/>
        <v/>
      </c>
    </row>
    <row r="5826" spans="1:17" s="1" customFormat="1" x14ac:dyDescent="0.3">
      <c r="A5826" s="189">
        <f t="shared" si="928"/>
        <v>44073.583333319213</v>
      </c>
      <c r="B5826" s="190">
        <f t="shared" si="923"/>
        <v>44073</v>
      </c>
      <c r="C5826" s="1">
        <f t="shared" si="924"/>
        <v>14</v>
      </c>
      <c r="D5826" s="191">
        <v>3.4785018855518826</v>
      </c>
      <c r="E5826" s="192">
        <f t="shared" si="925"/>
        <v>1.2078627156832286E-4</v>
      </c>
      <c r="F5826" s="193">
        <f t="shared" si="926"/>
        <v>5.1863161311262518</v>
      </c>
      <c r="G5826" s="193">
        <f t="shared" si="933"/>
        <v>5.3780977245982671</v>
      </c>
      <c r="H5826" s="193">
        <f t="shared" si="933"/>
        <v>5.5769710916268398</v>
      </c>
      <c r="I5826" s="193">
        <f t="shared" si="933"/>
        <v>5.7831984745432941</v>
      </c>
      <c r="J5826" s="193">
        <f t="shared" si="933"/>
        <v>5.9970518129767898</v>
      </c>
      <c r="K5826" s="193">
        <f>MAX(0,(F5826-'2031 forecast'!$C$10))</f>
        <v>0</v>
      </c>
      <c r="L5826" s="193">
        <f>MAX(0,(G5826-'2031 forecast'!$C$10))</f>
        <v>0</v>
      </c>
      <c r="M5826" s="193">
        <f>MAX(0,(H5826-'2031 forecast'!$C$10))</f>
        <v>0</v>
      </c>
      <c r="N5826" s="193">
        <f>MAX(0,(I5826-'2031 forecast'!$C$10))</f>
        <v>4.6198474543293955E-2</v>
      </c>
      <c r="O5826" s="193">
        <f>MAX(0,(J5826-'2031 forecast'!$C$10))</f>
        <v>0.2600518129767897</v>
      </c>
      <c r="P5826" s="175" t="str">
        <f t="shared" si="929"/>
        <v/>
      </c>
      <c r="Q5826" s="175" t="str">
        <f t="shared" si="930"/>
        <v/>
      </c>
    </row>
    <row r="5827" spans="1:17" s="1" customFormat="1" x14ac:dyDescent="0.3">
      <c r="A5827" s="189">
        <f t="shared" si="928"/>
        <v>44073.624999985877</v>
      </c>
      <c r="B5827" s="190">
        <f t="shared" si="923"/>
        <v>44073</v>
      </c>
      <c r="C5827" s="1">
        <f t="shared" si="924"/>
        <v>15</v>
      </c>
      <c r="D5827" s="191">
        <v>3.4408557612493733</v>
      </c>
      <c r="E5827" s="192">
        <f t="shared" si="925"/>
        <v>1.1947906083706397E-4</v>
      </c>
      <c r="F5827" s="193">
        <f t="shared" si="926"/>
        <v>5.1301871686681757</v>
      </c>
      <c r="G5827" s="193">
        <f t="shared" si="933"/>
        <v>5.3198932037692819</v>
      </c>
      <c r="H5827" s="193">
        <f t="shared" si="933"/>
        <v>5.5166142616308784</v>
      </c>
      <c r="I5827" s="193">
        <f t="shared" si="933"/>
        <v>5.7206097464638219</v>
      </c>
      <c r="J5827" s="193">
        <f t="shared" si="933"/>
        <v>5.9321486548276914</v>
      </c>
      <c r="K5827" s="193">
        <f>MAX(0,(F5827-'2031 forecast'!$C$10))</f>
        <v>0</v>
      </c>
      <c r="L5827" s="193">
        <f>MAX(0,(G5827-'2031 forecast'!$C$10))</f>
        <v>0</v>
      </c>
      <c r="M5827" s="193">
        <f>MAX(0,(H5827-'2031 forecast'!$C$10))</f>
        <v>0</v>
      </c>
      <c r="N5827" s="193">
        <f>MAX(0,(I5827-'2031 forecast'!$C$10))</f>
        <v>0</v>
      </c>
      <c r="O5827" s="193">
        <f>MAX(0,(J5827-'2031 forecast'!$C$10))</f>
        <v>0.19514865482769128</v>
      </c>
      <c r="P5827" s="175" t="str">
        <f t="shared" si="929"/>
        <v/>
      </c>
      <c r="Q5827" s="175" t="str">
        <f t="shared" si="930"/>
        <v/>
      </c>
    </row>
    <row r="5828" spans="1:17" s="1" customFormat="1" x14ac:dyDescent="0.3">
      <c r="A5828" s="189">
        <f t="shared" si="928"/>
        <v>44073.666666652542</v>
      </c>
      <c r="B5828" s="190">
        <f t="shared" si="923"/>
        <v>44073</v>
      </c>
      <c r="C5828" s="1">
        <f t="shared" si="924"/>
        <v>16</v>
      </c>
      <c r="D5828" s="191">
        <v>3.5462649092963998</v>
      </c>
      <c r="E5828" s="192">
        <f t="shared" si="925"/>
        <v>1.231392508845889E-4</v>
      </c>
      <c r="F5828" s="193">
        <f t="shared" si="926"/>
        <v>5.2873482635507898</v>
      </c>
      <c r="G5828" s="193">
        <f t="shared" si="933"/>
        <v>5.482865862090442</v>
      </c>
      <c r="H5828" s="193">
        <f t="shared" si="933"/>
        <v>5.685613385619571</v>
      </c>
      <c r="I5828" s="193">
        <f t="shared" si="933"/>
        <v>5.8958581850863458</v>
      </c>
      <c r="J5828" s="193">
        <f t="shared" si="933"/>
        <v>6.11387749764517</v>
      </c>
      <c r="K5828" s="193">
        <f>MAX(0,(F5828-'2031 forecast'!$C$10))</f>
        <v>0</v>
      </c>
      <c r="L5828" s="193">
        <f>MAX(0,(G5828-'2031 forecast'!$C$10))</f>
        <v>0</v>
      </c>
      <c r="M5828" s="193">
        <f>MAX(0,(H5828-'2031 forecast'!$C$10))</f>
        <v>0</v>
      </c>
      <c r="N5828" s="193">
        <f>MAX(0,(I5828-'2031 forecast'!$C$10))</f>
        <v>0.15885818508634575</v>
      </c>
      <c r="O5828" s="193">
        <f>MAX(0,(J5828-'2031 forecast'!$C$10))</f>
        <v>0.37687749764516987</v>
      </c>
      <c r="P5828" s="175" t="str">
        <f t="shared" si="929"/>
        <v/>
      </c>
      <c r="Q5828" s="175" t="str">
        <f t="shared" si="930"/>
        <v/>
      </c>
    </row>
    <row r="5829" spans="1:17" s="1" customFormat="1" x14ac:dyDescent="0.3">
      <c r="A5829" s="189">
        <f t="shared" si="928"/>
        <v>44073.708333319206</v>
      </c>
      <c r="B5829" s="190">
        <f t="shared" ref="B5829:B5892" si="934">INT(A5829)</f>
        <v>44073</v>
      </c>
      <c r="C5829" s="1">
        <f t="shared" ref="C5829:C5892" si="935">HOUR(A5829)</f>
        <v>17</v>
      </c>
      <c r="D5829" s="191">
        <v>3.5537941341569015</v>
      </c>
      <c r="E5829" s="192">
        <f t="shared" ref="E5829:E5892" si="936">D5829/SUM($D$4:$D$8763)</f>
        <v>1.2340069303084066E-4</v>
      </c>
      <c r="F5829" s="193">
        <f t="shared" ref="F5829:F5892" si="937">E5829*$F$2</f>
        <v>5.2985740560424039</v>
      </c>
      <c r="G5829" s="193">
        <f t="shared" si="933"/>
        <v>5.4945067662562375</v>
      </c>
      <c r="H5829" s="193">
        <f t="shared" si="933"/>
        <v>5.6976847516187616</v>
      </c>
      <c r="I5829" s="193">
        <f t="shared" si="933"/>
        <v>5.9083759307022392</v>
      </c>
      <c r="J5829" s="193">
        <f t="shared" si="933"/>
        <v>6.1268581292749884</v>
      </c>
      <c r="K5829" s="193">
        <f>MAX(0,(F5829-'2031 forecast'!$C$10))</f>
        <v>0</v>
      </c>
      <c r="L5829" s="193">
        <f>MAX(0,(G5829-'2031 forecast'!$C$10))</f>
        <v>0</v>
      </c>
      <c r="M5829" s="193">
        <f>MAX(0,(H5829-'2031 forecast'!$C$10))</f>
        <v>0</v>
      </c>
      <c r="N5829" s="193">
        <f>MAX(0,(I5829-'2031 forecast'!$C$10))</f>
        <v>0.17137593070223911</v>
      </c>
      <c r="O5829" s="193">
        <f>MAX(0,(J5829-'2031 forecast'!$C$10))</f>
        <v>0.38985812927498831</v>
      </c>
      <c r="P5829" s="175" t="str">
        <f t="shared" si="929"/>
        <v/>
      </c>
      <c r="Q5829" s="175" t="str">
        <f t="shared" si="930"/>
        <v/>
      </c>
    </row>
    <row r="5830" spans="1:17" s="1" customFormat="1" x14ac:dyDescent="0.3">
      <c r="A5830" s="189">
        <f t="shared" ref="A5830:A5893" si="938">A5829 + TIME(1,0,0)</f>
        <v>44073.74999998587</v>
      </c>
      <c r="B5830" s="190">
        <f t="shared" si="934"/>
        <v>44073</v>
      </c>
      <c r="C5830" s="1">
        <f t="shared" si="935"/>
        <v>18</v>
      </c>
      <c r="D5830" s="191">
        <v>3.4107388618073653</v>
      </c>
      <c r="E5830" s="192">
        <f t="shared" si="936"/>
        <v>1.1843329225205683E-4</v>
      </c>
      <c r="F5830" s="193">
        <f t="shared" si="937"/>
        <v>5.0852839987017147</v>
      </c>
      <c r="G5830" s="193">
        <f t="shared" si="933"/>
        <v>5.273329587106093</v>
      </c>
      <c r="H5830" s="193">
        <f t="shared" si="933"/>
        <v>5.4683287976341086</v>
      </c>
      <c r="I5830" s="193">
        <f t="shared" si="933"/>
        <v>5.6705387640002431</v>
      </c>
      <c r="J5830" s="193">
        <f t="shared" si="933"/>
        <v>5.8802261283084114</v>
      </c>
      <c r="K5830" s="193">
        <f>MAX(0,(F5830-'2031 forecast'!$C$10))</f>
        <v>0</v>
      </c>
      <c r="L5830" s="193">
        <f>MAX(0,(G5830-'2031 forecast'!$C$10))</f>
        <v>0</v>
      </c>
      <c r="M5830" s="193">
        <f>MAX(0,(H5830-'2031 forecast'!$C$10))</f>
        <v>0</v>
      </c>
      <c r="N5830" s="193">
        <f>MAX(0,(I5830-'2031 forecast'!$C$10))</f>
        <v>0</v>
      </c>
      <c r="O5830" s="193">
        <f>MAX(0,(J5830-'2031 forecast'!$C$10))</f>
        <v>0.1432261283084113</v>
      </c>
      <c r="P5830" s="175" t="str">
        <f t="shared" ref="P5830:P5893" si="939">IF(K5830&gt;0,IF(K5829&gt;0,P5829+1,1),"")</f>
        <v/>
      </c>
      <c r="Q5830" s="175" t="str">
        <f t="shared" ref="Q5830:Q5893" si="940">IF(AND(K5830&gt;0,K5831=0),P5830,"")</f>
        <v/>
      </c>
    </row>
    <row r="5831" spans="1:17" s="1" customFormat="1" x14ac:dyDescent="0.3">
      <c r="A5831" s="189">
        <f t="shared" si="938"/>
        <v>44073.791666652534</v>
      </c>
      <c r="B5831" s="190">
        <f t="shared" si="934"/>
        <v>44073</v>
      </c>
      <c r="C5831" s="1">
        <f t="shared" si="935"/>
        <v>19</v>
      </c>
      <c r="D5831" s="191">
        <v>3.2074497905738135</v>
      </c>
      <c r="E5831" s="192">
        <f t="shared" si="936"/>
        <v>1.1137435430325874E-4</v>
      </c>
      <c r="F5831" s="193">
        <f t="shared" si="937"/>
        <v>4.7821876014281024</v>
      </c>
      <c r="G5831" s="193">
        <f t="shared" si="933"/>
        <v>4.9590251746295708</v>
      </c>
      <c r="H5831" s="193">
        <f t="shared" si="933"/>
        <v>5.1424019156559169</v>
      </c>
      <c r="I5831" s="193">
        <f t="shared" si="933"/>
        <v>5.3325596323710887</v>
      </c>
      <c r="J5831" s="193">
        <f t="shared" si="933"/>
        <v>5.5297490743032736</v>
      </c>
      <c r="K5831" s="193">
        <f>MAX(0,(F5831-'2031 forecast'!$C$10))</f>
        <v>0</v>
      </c>
      <c r="L5831" s="193">
        <f>MAX(0,(G5831-'2031 forecast'!$C$10))</f>
        <v>0</v>
      </c>
      <c r="M5831" s="193">
        <f>MAX(0,(H5831-'2031 forecast'!$C$10))</f>
        <v>0</v>
      </c>
      <c r="N5831" s="193">
        <f>MAX(0,(I5831-'2031 forecast'!$C$10))</f>
        <v>0</v>
      </c>
      <c r="O5831" s="193">
        <f>MAX(0,(J5831-'2031 forecast'!$C$10))</f>
        <v>0</v>
      </c>
      <c r="P5831" s="175" t="str">
        <f t="shared" si="939"/>
        <v/>
      </c>
      <c r="Q5831" s="175" t="str">
        <f t="shared" si="940"/>
        <v/>
      </c>
    </row>
    <row r="5832" spans="1:17" s="1" customFormat="1" x14ac:dyDescent="0.3">
      <c r="A5832" s="189">
        <f t="shared" si="938"/>
        <v>44073.833333319199</v>
      </c>
      <c r="B5832" s="190">
        <f t="shared" si="934"/>
        <v>44073</v>
      </c>
      <c r="C5832" s="1">
        <f t="shared" si="935"/>
        <v>20</v>
      </c>
      <c r="D5832" s="191">
        <v>3.1547452165503</v>
      </c>
      <c r="E5832" s="192">
        <f t="shared" si="936"/>
        <v>1.0954425927949626E-4</v>
      </c>
      <c r="F5832" s="193">
        <f t="shared" si="937"/>
        <v>4.7036070539867953</v>
      </c>
      <c r="G5832" s="193">
        <f t="shared" si="933"/>
        <v>4.8775388454689903</v>
      </c>
      <c r="H5832" s="193">
        <f t="shared" si="933"/>
        <v>5.0579023536615706</v>
      </c>
      <c r="I5832" s="193">
        <f t="shared" si="933"/>
        <v>5.2449354130598262</v>
      </c>
      <c r="J5832" s="193">
        <f t="shared" si="933"/>
        <v>5.4388846528945338</v>
      </c>
      <c r="K5832" s="193">
        <f>MAX(0,(F5832-'2031 forecast'!$C$10))</f>
        <v>0</v>
      </c>
      <c r="L5832" s="193">
        <f>MAX(0,(G5832-'2031 forecast'!$C$10))</f>
        <v>0</v>
      </c>
      <c r="M5832" s="193">
        <f>MAX(0,(H5832-'2031 forecast'!$C$10))</f>
        <v>0</v>
      </c>
      <c r="N5832" s="193">
        <f>MAX(0,(I5832-'2031 forecast'!$C$10))</f>
        <v>0</v>
      </c>
      <c r="O5832" s="193">
        <f>MAX(0,(J5832-'2031 forecast'!$C$10))</f>
        <v>0</v>
      </c>
      <c r="P5832" s="175" t="str">
        <f t="shared" si="939"/>
        <v/>
      </c>
      <c r="Q5832" s="175" t="str">
        <f t="shared" si="940"/>
        <v/>
      </c>
    </row>
    <row r="5833" spans="1:17" s="1" customFormat="1" x14ac:dyDescent="0.3">
      <c r="A5833" s="189">
        <f t="shared" si="938"/>
        <v>44073.874999985863</v>
      </c>
      <c r="B5833" s="190">
        <f t="shared" si="934"/>
        <v>44073</v>
      </c>
      <c r="C5833" s="1">
        <f t="shared" si="935"/>
        <v>21</v>
      </c>
      <c r="D5833" s="191">
        <v>3.0267483939217676</v>
      </c>
      <c r="E5833" s="192">
        <f t="shared" si="936"/>
        <v>1.0509974279321599E-4</v>
      </c>
      <c r="F5833" s="193">
        <f t="shared" si="937"/>
        <v>4.5127685816293361</v>
      </c>
      <c r="G5833" s="193">
        <f t="shared" si="933"/>
        <v>4.6796434746504403</v>
      </c>
      <c r="H5833" s="193">
        <f t="shared" si="933"/>
        <v>4.8526891316753016</v>
      </c>
      <c r="I5833" s="193">
        <f t="shared" si="933"/>
        <v>5.0321337375896196</v>
      </c>
      <c r="J5833" s="193">
        <f t="shared" si="933"/>
        <v>5.2182139151875964</v>
      </c>
      <c r="K5833" s="193">
        <f>MAX(0,(F5833-'2031 forecast'!$C$10))</f>
        <v>0</v>
      </c>
      <c r="L5833" s="193">
        <f>MAX(0,(G5833-'2031 forecast'!$C$10))</f>
        <v>0</v>
      </c>
      <c r="M5833" s="193">
        <f>MAX(0,(H5833-'2031 forecast'!$C$10))</f>
        <v>0</v>
      </c>
      <c r="N5833" s="193">
        <f>MAX(0,(I5833-'2031 forecast'!$C$10))</f>
        <v>0</v>
      </c>
      <c r="O5833" s="193">
        <f>MAX(0,(J5833-'2031 forecast'!$C$10))</f>
        <v>0</v>
      </c>
      <c r="P5833" s="175" t="str">
        <f t="shared" si="939"/>
        <v/>
      </c>
      <c r="Q5833" s="175" t="str">
        <f t="shared" si="940"/>
        <v/>
      </c>
    </row>
    <row r="5834" spans="1:17" s="1" customFormat="1" x14ac:dyDescent="0.3">
      <c r="A5834" s="189">
        <f t="shared" si="938"/>
        <v>44073.916666652527</v>
      </c>
      <c r="B5834" s="190">
        <f t="shared" si="934"/>
        <v>44073</v>
      </c>
      <c r="C5834" s="1">
        <f t="shared" si="935"/>
        <v>22</v>
      </c>
      <c r="D5834" s="191">
        <v>2.7707547486647033</v>
      </c>
      <c r="E5834" s="192">
        <f t="shared" si="936"/>
        <v>9.6210709820655448E-5</v>
      </c>
      <c r="F5834" s="193">
        <f t="shared" si="937"/>
        <v>4.1310916369144177</v>
      </c>
      <c r="G5834" s="193">
        <f t="shared" si="933"/>
        <v>4.2838527330133385</v>
      </c>
      <c r="H5834" s="193">
        <f t="shared" si="933"/>
        <v>4.4422626877027644</v>
      </c>
      <c r="I5834" s="193">
        <f t="shared" si="933"/>
        <v>4.6065303866492044</v>
      </c>
      <c r="J5834" s="193">
        <f t="shared" si="933"/>
        <v>4.7768724397737206</v>
      </c>
      <c r="K5834" s="193">
        <f>MAX(0,(F5834-'2031 forecast'!$C$10))</f>
        <v>0</v>
      </c>
      <c r="L5834" s="193">
        <f>MAX(0,(G5834-'2031 forecast'!$C$10))</f>
        <v>0</v>
      </c>
      <c r="M5834" s="193">
        <f>MAX(0,(H5834-'2031 forecast'!$C$10))</f>
        <v>0</v>
      </c>
      <c r="N5834" s="193">
        <f>MAX(0,(I5834-'2031 forecast'!$C$10))</f>
        <v>0</v>
      </c>
      <c r="O5834" s="193">
        <f>MAX(0,(J5834-'2031 forecast'!$C$10))</f>
        <v>0</v>
      </c>
      <c r="P5834" s="175" t="str">
        <f t="shared" si="939"/>
        <v/>
      </c>
      <c r="Q5834" s="175" t="str">
        <f t="shared" si="940"/>
        <v/>
      </c>
    </row>
    <row r="5835" spans="1:17" s="1" customFormat="1" x14ac:dyDescent="0.3">
      <c r="A5835" s="189">
        <f t="shared" si="938"/>
        <v>44073.958333319191</v>
      </c>
      <c r="B5835" s="190">
        <f t="shared" si="934"/>
        <v>44073</v>
      </c>
      <c r="C5835" s="1">
        <f t="shared" si="935"/>
        <v>23</v>
      </c>
      <c r="D5835" s="191">
        <v>2.6502871508966721</v>
      </c>
      <c r="E5835" s="192">
        <f t="shared" si="936"/>
        <v>9.2027635480626934E-5</v>
      </c>
      <c r="F5835" s="193">
        <f t="shared" si="937"/>
        <v>3.9514789570485722</v>
      </c>
      <c r="G5835" s="193">
        <f t="shared" si="933"/>
        <v>4.0975982663605839</v>
      </c>
      <c r="H5835" s="193">
        <f t="shared" si="933"/>
        <v>4.249120831715687</v>
      </c>
      <c r="I5835" s="193">
        <f t="shared" si="933"/>
        <v>4.4062464567948902</v>
      </c>
      <c r="J5835" s="193">
        <f t="shared" si="933"/>
        <v>4.5691823336966015</v>
      </c>
      <c r="K5835" s="193">
        <f>MAX(0,(F5835-'2031 forecast'!$C$10))</f>
        <v>0</v>
      </c>
      <c r="L5835" s="193">
        <f>MAX(0,(G5835-'2031 forecast'!$C$10))</f>
        <v>0</v>
      </c>
      <c r="M5835" s="193">
        <f>MAX(0,(H5835-'2031 forecast'!$C$10))</f>
        <v>0</v>
      </c>
      <c r="N5835" s="193">
        <f>MAX(0,(I5835-'2031 forecast'!$C$10))</f>
        <v>0</v>
      </c>
      <c r="O5835" s="193">
        <f>MAX(0,(J5835-'2031 forecast'!$C$10))</f>
        <v>0</v>
      </c>
      <c r="P5835" s="175" t="str">
        <f t="shared" si="939"/>
        <v/>
      </c>
      <c r="Q5835" s="175" t="str">
        <f t="shared" si="940"/>
        <v/>
      </c>
    </row>
    <row r="5836" spans="1:17" s="1" customFormat="1" x14ac:dyDescent="0.3">
      <c r="A5836" s="189">
        <f t="shared" si="938"/>
        <v>44073.999999985856</v>
      </c>
      <c r="B5836" s="190">
        <f t="shared" si="934"/>
        <v>44073</v>
      </c>
      <c r="C5836" s="1">
        <f t="shared" si="935"/>
        <v>0</v>
      </c>
      <c r="D5836" s="191">
        <v>2.5373487779891435</v>
      </c>
      <c r="E5836" s="192">
        <f t="shared" si="936"/>
        <v>8.8106003286850216E-5</v>
      </c>
      <c r="F5836" s="193">
        <f t="shared" si="937"/>
        <v>3.7830920696743435</v>
      </c>
      <c r="G5836" s="193">
        <f t="shared" si="933"/>
        <v>3.9229847038736274</v>
      </c>
      <c r="H5836" s="193">
        <f t="shared" si="933"/>
        <v>4.068050341727802</v>
      </c>
      <c r="I5836" s="193">
        <f t="shared" si="933"/>
        <v>4.2184802725564712</v>
      </c>
      <c r="J5836" s="193">
        <f t="shared" si="933"/>
        <v>4.3744728592493027</v>
      </c>
      <c r="K5836" s="193">
        <f>MAX(0,(F5836-'2031 forecast'!$C$10))</f>
        <v>0</v>
      </c>
      <c r="L5836" s="193">
        <f>MAX(0,(G5836-'2031 forecast'!$C$10))</f>
        <v>0</v>
      </c>
      <c r="M5836" s="193">
        <f>MAX(0,(H5836-'2031 forecast'!$C$10))</f>
        <v>0</v>
      </c>
      <c r="N5836" s="193">
        <f>MAX(0,(I5836-'2031 forecast'!$C$10))</f>
        <v>0</v>
      </c>
      <c r="O5836" s="193">
        <f>MAX(0,(J5836-'2031 forecast'!$C$10))</f>
        <v>0</v>
      </c>
      <c r="P5836" s="175" t="str">
        <f t="shared" si="939"/>
        <v/>
      </c>
      <c r="Q5836" s="175" t="str">
        <f t="shared" si="940"/>
        <v/>
      </c>
    </row>
    <row r="5837" spans="1:17" s="1" customFormat="1" x14ac:dyDescent="0.3">
      <c r="A5837" s="189">
        <f t="shared" si="938"/>
        <v>44074.04166665252</v>
      </c>
      <c r="B5837" s="190">
        <f t="shared" si="934"/>
        <v>44074</v>
      </c>
      <c r="C5837" s="1">
        <f t="shared" si="935"/>
        <v>1</v>
      </c>
      <c r="D5837" s="191">
        <v>2.2813551327320787</v>
      </c>
      <c r="E5837" s="192">
        <f t="shared" si="936"/>
        <v>7.9216970314289673E-5</v>
      </c>
      <c r="F5837" s="193">
        <f t="shared" si="937"/>
        <v>3.4014151249594251</v>
      </c>
      <c r="G5837" s="193">
        <f t="shared" si="933"/>
        <v>3.527193962236526</v>
      </c>
      <c r="H5837" s="193">
        <f t="shared" si="933"/>
        <v>3.6576238977552649</v>
      </c>
      <c r="I5837" s="193">
        <f t="shared" si="933"/>
        <v>3.7928769216160565</v>
      </c>
      <c r="J5837" s="193">
        <f t="shared" si="933"/>
        <v>3.9331313838354274</v>
      </c>
      <c r="K5837" s="193">
        <f>MAX(0,(F5837-'2031 forecast'!$C$10))</f>
        <v>0</v>
      </c>
      <c r="L5837" s="193">
        <f>MAX(0,(G5837-'2031 forecast'!$C$10))</f>
        <v>0</v>
      </c>
      <c r="M5837" s="193">
        <f>MAX(0,(H5837-'2031 forecast'!$C$10))</f>
        <v>0</v>
      </c>
      <c r="N5837" s="193">
        <f>MAX(0,(I5837-'2031 forecast'!$C$10))</f>
        <v>0</v>
      </c>
      <c r="O5837" s="193">
        <f>MAX(0,(J5837-'2031 forecast'!$C$10))</f>
        <v>0</v>
      </c>
      <c r="P5837" s="175" t="str">
        <f t="shared" si="939"/>
        <v/>
      </c>
      <c r="Q5837" s="175" t="str">
        <f t="shared" si="940"/>
        <v/>
      </c>
    </row>
    <row r="5838" spans="1:17" s="1" customFormat="1" x14ac:dyDescent="0.3">
      <c r="A5838" s="189">
        <f t="shared" si="938"/>
        <v>44074.083333319184</v>
      </c>
      <c r="B5838" s="190">
        <f t="shared" si="934"/>
        <v>44074</v>
      </c>
      <c r="C5838" s="1">
        <f t="shared" si="935"/>
        <v>2</v>
      </c>
      <c r="D5838" s="191">
        <v>2.2361797835690673</v>
      </c>
      <c r="E5838" s="192">
        <f t="shared" si="936"/>
        <v>7.7648317436778983E-5</v>
      </c>
      <c r="F5838" s="193">
        <f t="shared" si="937"/>
        <v>3.3340603700097331</v>
      </c>
      <c r="G5838" s="193">
        <f t="shared" si="933"/>
        <v>3.4573485372417432</v>
      </c>
      <c r="H5838" s="193">
        <f t="shared" si="933"/>
        <v>3.585195701760111</v>
      </c>
      <c r="I5838" s="193">
        <f t="shared" si="933"/>
        <v>3.7177704479206888</v>
      </c>
      <c r="J5838" s="193">
        <f t="shared" si="933"/>
        <v>3.8552475940565079</v>
      </c>
      <c r="K5838" s="193">
        <f>MAX(0,(F5838-'2031 forecast'!$C$10))</f>
        <v>0</v>
      </c>
      <c r="L5838" s="193">
        <f>MAX(0,(G5838-'2031 forecast'!$C$10))</f>
        <v>0</v>
      </c>
      <c r="M5838" s="193">
        <f>MAX(0,(H5838-'2031 forecast'!$C$10))</f>
        <v>0</v>
      </c>
      <c r="N5838" s="193">
        <f>MAX(0,(I5838-'2031 forecast'!$C$10))</f>
        <v>0</v>
      </c>
      <c r="O5838" s="193">
        <f>MAX(0,(J5838-'2031 forecast'!$C$10))</f>
        <v>0</v>
      </c>
      <c r="P5838" s="175" t="str">
        <f t="shared" si="939"/>
        <v/>
      </c>
      <c r="Q5838" s="175" t="str">
        <f t="shared" si="940"/>
        <v/>
      </c>
    </row>
    <row r="5839" spans="1:17" s="1" customFormat="1" x14ac:dyDescent="0.3">
      <c r="A5839" s="189">
        <f t="shared" si="938"/>
        <v>44074.124999985848</v>
      </c>
      <c r="B5839" s="190">
        <f t="shared" si="934"/>
        <v>44074</v>
      </c>
      <c r="C5839" s="1">
        <f t="shared" si="935"/>
        <v>3</v>
      </c>
      <c r="D5839" s="191">
        <v>2.2135921089875614</v>
      </c>
      <c r="E5839" s="192">
        <f t="shared" si="936"/>
        <v>7.6863990998023632E-5</v>
      </c>
      <c r="F5839" s="193">
        <f t="shared" si="937"/>
        <v>3.3003829925348871</v>
      </c>
      <c r="G5839" s="193">
        <f t="shared" si="933"/>
        <v>3.4224258247443515</v>
      </c>
      <c r="H5839" s="193">
        <f t="shared" si="933"/>
        <v>3.5489816037625337</v>
      </c>
      <c r="I5839" s="193">
        <f t="shared" si="933"/>
        <v>3.6802172110730047</v>
      </c>
      <c r="J5839" s="193">
        <f t="shared" si="933"/>
        <v>3.8163056991670481</v>
      </c>
      <c r="K5839" s="193">
        <f>MAX(0,(F5839-'2031 forecast'!$C$10))</f>
        <v>0</v>
      </c>
      <c r="L5839" s="193">
        <f>MAX(0,(G5839-'2031 forecast'!$C$10))</f>
        <v>0</v>
      </c>
      <c r="M5839" s="193">
        <f>MAX(0,(H5839-'2031 forecast'!$C$10))</f>
        <v>0</v>
      </c>
      <c r="N5839" s="193">
        <f>MAX(0,(I5839-'2031 forecast'!$C$10))</f>
        <v>0</v>
      </c>
      <c r="O5839" s="193">
        <f>MAX(0,(J5839-'2031 forecast'!$C$10))</f>
        <v>0</v>
      </c>
      <c r="P5839" s="175" t="str">
        <f t="shared" si="939"/>
        <v/>
      </c>
      <c r="Q5839" s="175" t="str">
        <f t="shared" si="940"/>
        <v/>
      </c>
    </row>
    <row r="5840" spans="1:17" s="1" customFormat="1" x14ac:dyDescent="0.3">
      <c r="A5840" s="189">
        <f t="shared" si="938"/>
        <v>44074.166666652513</v>
      </c>
      <c r="B5840" s="190">
        <f t="shared" si="934"/>
        <v>44074</v>
      </c>
      <c r="C5840" s="1">
        <f t="shared" si="935"/>
        <v>4</v>
      </c>
      <c r="D5840" s="191">
        <v>2.2060628841270602</v>
      </c>
      <c r="E5840" s="192">
        <f t="shared" si="936"/>
        <v>7.6602548851771875E-5</v>
      </c>
      <c r="F5840" s="193">
        <f t="shared" si="937"/>
        <v>3.2891572000432729</v>
      </c>
      <c r="G5840" s="193">
        <f t="shared" si="933"/>
        <v>3.4107849205785556</v>
      </c>
      <c r="H5840" s="193">
        <f t="shared" si="933"/>
        <v>3.5369102377633426</v>
      </c>
      <c r="I5840" s="193">
        <f t="shared" si="933"/>
        <v>3.6676994654571113</v>
      </c>
      <c r="J5840" s="193">
        <f t="shared" si="933"/>
        <v>3.8033250675372292</v>
      </c>
      <c r="K5840" s="193">
        <f>MAX(0,(F5840-'2031 forecast'!$C$10))</f>
        <v>0</v>
      </c>
      <c r="L5840" s="193">
        <f>MAX(0,(G5840-'2031 forecast'!$C$10))</f>
        <v>0</v>
      </c>
      <c r="M5840" s="193">
        <f>MAX(0,(H5840-'2031 forecast'!$C$10))</f>
        <v>0</v>
      </c>
      <c r="N5840" s="193">
        <f>MAX(0,(I5840-'2031 forecast'!$C$10))</f>
        <v>0</v>
      </c>
      <c r="O5840" s="193">
        <f>MAX(0,(J5840-'2031 forecast'!$C$10))</f>
        <v>0</v>
      </c>
      <c r="P5840" s="175" t="str">
        <f t="shared" si="939"/>
        <v/>
      </c>
      <c r="Q5840" s="175" t="str">
        <f t="shared" si="940"/>
        <v/>
      </c>
    </row>
    <row r="5841" spans="1:17" s="1" customFormat="1" x14ac:dyDescent="0.3">
      <c r="A5841" s="189">
        <f t="shared" si="938"/>
        <v>44074.208333319177</v>
      </c>
      <c r="B5841" s="190">
        <f t="shared" si="934"/>
        <v>44074</v>
      </c>
      <c r="C5841" s="1">
        <f t="shared" si="935"/>
        <v>5</v>
      </c>
      <c r="D5841" s="191">
        <v>2.2211213338480635</v>
      </c>
      <c r="E5841" s="192">
        <f t="shared" si="936"/>
        <v>7.7125433144275429E-5</v>
      </c>
      <c r="F5841" s="193">
        <f t="shared" si="937"/>
        <v>3.311608785026503</v>
      </c>
      <c r="G5841" s="193">
        <f t="shared" si="933"/>
        <v>3.4340667289101492</v>
      </c>
      <c r="H5841" s="193">
        <f t="shared" si="933"/>
        <v>3.561052969761727</v>
      </c>
      <c r="I5841" s="193">
        <f t="shared" si="933"/>
        <v>3.6927349566889003</v>
      </c>
      <c r="J5841" s="193">
        <f t="shared" si="933"/>
        <v>3.8292863307968688</v>
      </c>
      <c r="K5841" s="193">
        <f>MAX(0,(F5841-'2031 forecast'!$C$10))</f>
        <v>0</v>
      </c>
      <c r="L5841" s="193">
        <f>MAX(0,(G5841-'2031 forecast'!$C$10))</f>
        <v>0</v>
      </c>
      <c r="M5841" s="193">
        <f>MAX(0,(H5841-'2031 forecast'!$C$10))</f>
        <v>0</v>
      </c>
      <c r="N5841" s="193">
        <f>MAX(0,(I5841-'2031 forecast'!$C$10))</f>
        <v>0</v>
      </c>
      <c r="O5841" s="193">
        <f>MAX(0,(J5841-'2031 forecast'!$C$10))</f>
        <v>0</v>
      </c>
      <c r="P5841" s="175" t="str">
        <f t="shared" si="939"/>
        <v/>
      </c>
      <c r="Q5841" s="175" t="str">
        <f t="shared" si="940"/>
        <v/>
      </c>
    </row>
    <row r="5842" spans="1:17" s="1" customFormat="1" x14ac:dyDescent="0.3">
      <c r="A5842" s="189">
        <f t="shared" si="938"/>
        <v>44074.249999985841</v>
      </c>
      <c r="B5842" s="190">
        <f t="shared" si="934"/>
        <v>44074</v>
      </c>
      <c r="C5842" s="1">
        <f t="shared" si="935"/>
        <v>6</v>
      </c>
      <c r="D5842" s="191">
        <v>2.4620565293841246</v>
      </c>
      <c r="E5842" s="192">
        <f t="shared" si="936"/>
        <v>8.5491581824332418E-5</v>
      </c>
      <c r="F5842" s="193">
        <f t="shared" si="937"/>
        <v>3.6708341447581914</v>
      </c>
      <c r="G5842" s="193">
        <f t="shared" si="933"/>
        <v>3.8065756622156566</v>
      </c>
      <c r="H5842" s="193">
        <f t="shared" si="933"/>
        <v>3.9473366817358801</v>
      </c>
      <c r="I5842" s="193">
        <f t="shared" si="933"/>
        <v>4.093302816397526</v>
      </c>
      <c r="J5842" s="193">
        <f t="shared" si="933"/>
        <v>4.244666542951105</v>
      </c>
      <c r="K5842" s="193">
        <f>MAX(0,(F5842-'2031 forecast'!$C$10))</f>
        <v>0</v>
      </c>
      <c r="L5842" s="193">
        <f>MAX(0,(G5842-'2031 forecast'!$C$10))</f>
        <v>0</v>
      </c>
      <c r="M5842" s="193">
        <f>MAX(0,(H5842-'2031 forecast'!$C$10))</f>
        <v>0</v>
      </c>
      <c r="N5842" s="193">
        <f>MAX(0,(I5842-'2031 forecast'!$C$10))</f>
        <v>0</v>
      </c>
      <c r="O5842" s="193">
        <f>MAX(0,(J5842-'2031 forecast'!$C$10))</f>
        <v>0</v>
      </c>
      <c r="P5842" s="175" t="str">
        <f t="shared" si="939"/>
        <v/>
      </c>
      <c r="Q5842" s="175" t="str">
        <f t="shared" si="940"/>
        <v/>
      </c>
    </row>
    <row r="5843" spans="1:17" s="1" customFormat="1" x14ac:dyDescent="0.3">
      <c r="A5843" s="189">
        <f t="shared" si="938"/>
        <v>44074.291666652505</v>
      </c>
      <c r="B5843" s="190">
        <f t="shared" si="934"/>
        <v>44074</v>
      </c>
      <c r="C5843" s="1">
        <f t="shared" si="935"/>
        <v>7</v>
      </c>
      <c r="D5843" s="191">
        <v>2.5222903282681401</v>
      </c>
      <c r="E5843" s="192">
        <f t="shared" si="936"/>
        <v>8.7583118994346675E-5</v>
      </c>
      <c r="F5843" s="193">
        <f t="shared" si="937"/>
        <v>3.7606404846911139</v>
      </c>
      <c r="G5843" s="193">
        <f t="shared" si="933"/>
        <v>3.8997028955420339</v>
      </c>
      <c r="H5843" s="193">
        <f t="shared" si="933"/>
        <v>4.0439076097294189</v>
      </c>
      <c r="I5843" s="193">
        <f t="shared" si="933"/>
        <v>4.1934447813246836</v>
      </c>
      <c r="J5843" s="193">
        <f t="shared" si="933"/>
        <v>4.3485115959896641</v>
      </c>
      <c r="K5843" s="193">
        <f>MAX(0,(F5843-'2031 forecast'!$C$10))</f>
        <v>0</v>
      </c>
      <c r="L5843" s="193">
        <f>MAX(0,(G5843-'2031 forecast'!$C$10))</f>
        <v>0</v>
      </c>
      <c r="M5843" s="193">
        <f>MAX(0,(H5843-'2031 forecast'!$C$10))</f>
        <v>0</v>
      </c>
      <c r="N5843" s="193">
        <f>MAX(0,(I5843-'2031 forecast'!$C$10))</f>
        <v>0</v>
      </c>
      <c r="O5843" s="193">
        <f>MAX(0,(J5843-'2031 forecast'!$C$10))</f>
        <v>0</v>
      </c>
      <c r="P5843" s="175" t="str">
        <f t="shared" si="939"/>
        <v/>
      </c>
      <c r="Q5843" s="175" t="str">
        <f t="shared" si="940"/>
        <v/>
      </c>
    </row>
    <row r="5844" spans="1:17" s="1" customFormat="1" x14ac:dyDescent="0.3">
      <c r="A5844" s="189">
        <f t="shared" si="938"/>
        <v>44074.333333319169</v>
      </c>
      <c r="B5844" s="190">
        <f t="shared" si="934"/>
        <v>44074</v>
      </c>
      <c r="C5844" s="1">
        <f t="shared" si="935"/>
        <v>8</v>
      </c>
      <c r="D5844" s="191">
        <v>2.7707547486647033</v>
      </c>
      <c r="E5844" s="192">
        <f t="shared" si="936"/>
        <v>9.6210709820655448E-5</v>
      </c>
      <c r="F5844" s="193">
        <f t="shared" si="937"/>
        <v>4.1310916369144177</v>
      </c>
      <c r="G5844" s="193">
        <f t="shared" si="933"/>
        <v>4.2838527330133385</v>
      </c>
      <c r="H5844" s="193">
        <f t="shared" si="933"/>
        <v>4.4422626877027644</v>
      </c>
      <c r="I5844" s="193">
        <f t="shared" si="933"/>
        <v>4.6065303866492044</v>
      </c>
      <c r="J5844" s="193">
        <f t="shared" si="933"/>
        <v>4.7768724397737206</v>
      </c>
      <c r="K5844" s="193">
        <f>MAX(0,(F5844-'2031 forecast'!$C$10))</f>
        <v>0</v>
      </c>
      <c r="L5844" s="193">
        <f>MAX(0,(G5844-'2031 forecast'!$C$10))</f>
        <v>0</v>
      </c>
      <c r="M5844" s="193">
        <f>MAX(0,(H5844-'2031 forecast'!$C$10))</f>
        <v>0</v>
      </c>
      <c r="N5844" s="193">
        <f>MAX(0,(I5844-'2031 forecast'!$C$10))</f>
        <v>0</v>
      </c>
      <c r="O5844" s="193">
        <f>MAX(0,(J5844-'2031 forecast'!$C$10))</f>
        <v>0</v>
      </c>
      <c r="P5844" s="175" t="str">
        <f t="shared" si="939"/>
        <v/>
      </c>
      <c r="Q5844" s="175" t="str">
        <f t="shared" si="940"/>
        <v/>
      </c>
    </row>
    <row r="5845" spans="1:17" s="1" customFormat="1" x14ac:dyDescent="0.3">
      <c r="A5845" s="189">
        <f t="shared" si="938"/>
        <v>44074.374999985834</v>
      </c>
      <c r="B5845" s="190">
        <f t="shared" si="934"/>
        <v>44074</v>
      </c>
      <c r="C5845" s="1">
        <f t="shared" si="935"/>
        <v>9</v>
      </c>
      <c r="D5845" s="191">
        <v>2.9514561453167483</v>
      </c>
      <c r="E5845" s="192">
        <f t="shared" si="936"/>
        <v>1.0248532133069817E-4</v>
      </c>
      <c r="F5845" s="193">
        <f t="shared" si="937"/>
        <v>4.4005106567131822</v>
      </c>
      <c r="G5845" s="193">
        <f t="shared" ref="G5845:J5864" si="941">$E5845*G$2</f>
        <v>4.5632344329924681</v>
      </c>
      <c r="H5845" s="193">
        <f t="shared" si="941"/>
        <v>4.731975471683378</v>
      </c>
      <c r="I5845" s="193">
        <f t="shared" si="941"/>
        <v>4.9069562814306726</v>
      </c>
      <c r="J5845" s="193">
        <f t="shared" si="941"/>
        <v>5.0884075988893969</v>
      </c>
      <c r="K5845" s="193">
        <f>MAX(0,(F5845-'2031 forecast'!$C$10))</f>
        <v>0</v>
      </c>
      <c r="L5845" s="193">
        <f>MAX(0,(G5845-'2031 forecast'!$C$10))</f>
        <v>0</v>
      </c>
      <c r="M5845" s="193">
        <f>MAX(0,(H5845-'2031 forecast'!$C$10))</f>
        <v>0</v>
      </c>
      <c r="N5845" s="193">
        <f>MAX(0,(I5845-'2031 forecast'!$C$10))</f>
        <v>0</v>
      </c>
      <c r="O5845" s="193">
        <f>MAX(0,(J5845-'2031 forecast'!$C$10))</f>
        <v>0</v>
      </c>
      <c r="P5845" s="175" t="str">
        <f t="shared" si="939"/>
        <v/>
      </c>
      <c r="Q5845" s="175" t="str">
        <f t="shared" si="940"/>
        <v/>
      </c>
    </row>
    <row r="5846" spans="1:17" s="1" customFormat="1" x14ac:dyDescent="0.3">
      <c r="A5846" s="189">
        <f t="shared" si="938"/>
        <v>44074.416666652498</v>
      </c>
      <c r="B5846" s="190">
        <f t="shared" si="934"/>
        <v>44074</v>
      </c>
      <c r="C5846" s="1">
        <f t="shared" si="935"/>
        <v>10</v>
      </c>
      <c r="D5846" s="191">
        <v>3.2225082402948173</v>
      </c>
      <c r="E5846" s="192">
        <f t="shared" si="936"/>
        <v>1.118972385957623E-4</v>
      </c>
      <c r="F5846" s="193">
        <f t="shared" si="937"/>
        <v>4.8046391864113325</v>
      </c>
      <c r="G5846" s="193">
        <f t="shared" si="941"/>
        <v>4.9823069829611653</v>
      </c>
      <c r="H5846" s="193">
        <f t="shared" si="941"/>
        <v>5.1665446476543018</v>
      </c>
      <c r="I5846" s="193">
        <f t="shared" si="941"/>
        <v>5.357595123602878</v>
      </c>
      <c r="J5846" s="193">
        <f t="shared" si="941"/>
        <v>5.555710337562914</v>
      </c>
      <c r="K5846" s="193">
        <f>MAX(0,(F5846-'2031 forecast'!$C$10))</f>
        <v>0</v>
      </c>
      <c r="L5846" s="193">
        <f>MAX(0,(G5846-'2031 forecast'!$C$10))</f>
        <v>0</v>
      </c>
      <c r="M5846" s="193">
        <f>MAX(0,(H5846-'2031 forecast'!$C$10))</f>
        <v>0</v>
      </c>
      <c r="N5846" s="193">
        <f>MAX(0,(I5846-'2031 forecast'!$C$10))</f>
        <v>0</v>
      </c>
      <c r="O5846" s="193">
        <f>MAX(0,(J5846-'2031 forecast'!$C$10))</f>
        <v>0</v>
      </c>
      <c r="P5846" s="175" t="str">
        <f t="shared" si="939"/>
        <v/>
      </c>
      <c r="Q5846" s="175" t="str">
        <f t="shared" si="940"/>
        <v/>
      </c>
    </row>
    <row r="5847" spans="1:17" s="1" customFormat="1" x14ac:dyDescent="0.3">
      <c r="A5847" s="189">
        <f t="shared" si="938"/>
        <v>44074.458333319162</v>
      </c>
      <c r="B5847" s="190">
        <f t="shared" si="934"/>
        <v>44074</v>
      </c>
      <c r="C5847" s="1">
        <f t="shared" si="935"/>
        <v>11</v>
      </c>
      <c r="D5847" s="191">
        <v>3.3279173883418443</v>
      </c>
      <c r="E5847" s="192">
        <f t="shared" si="936"/>
        <v>1.1555742864328724E-4</v>
      </c>
      <c r="F5847" s="193">
        <f t="shared" si="937"/>
        <v>4.9618002812939466</v>
      </c>
      <c r="G5847" s="193">
        <f t="shared" si="941"/>
        <v>5.1452796412823245</v>
      </c>
      <c r="H5847" s="193">
        <f t="shared" si="941"/>
        <v>5.3355437716429934</v>
      </c>
      <c r="I5847" s="193">
        <f t="shared" si="941"/>
        <v>5.532843562225402</v>
      </c>
      <c r="J5847" s="193">
        <f t="shared" si="941"/>
        <v>5.7374391803803926</v>
      </c>
      <c r="K5847" s="193">
        <f>MAX(0,(F5847-'2031 forecast'!$C$10))</f>
        <v>0</v>
      </c>
      <c r="L5847" s="193">
        <f>MAX(0,(G5847-'2031 forecast'!$C$10))</f>
        <v>0</v>
      </c>
      <c r="M5847" s="193">
        <f>MAX(0,(H5847-'2031 forecast'!$C$10))</f>
        <v>0</v>
      </c>
      <c r="N5847" s="193">
        <f>MAX(0,(I5847-'2031 forecast'!$C$10))</f>
        <v>0</v>
      </c>
      <c r="O5847" s="193">
        <f>MAX(0,(J5847-'2031 forecast'!$C$10))</f>
        <v>4.3918038039247875E-4</v>
      </c>
      <c r="P5847" s="175" t="str">
        <f t="shared" si="939"/>
        <v/>
      </c>
      <c r="Q5847" s="175" t="str">
        <f t="shared" si="940"/>
        <v/>
      </c>
    </row>
    <row r="5848" spans="1:17" s="1" customFormat="1" x14ac:dyDescent="0.3">
      <c r="A5848" s="189">
        <f t="shared" si="938"/>
        <v>44074.499999985826</v>
      </c>
      <c r="B5848" s="190">
        <f t="shared" si="934"/>
        <v>44074</v>
      </c>
      <c r="C5848" s="1">
        <f t="shared" si="935"/>
        <v>12</v>
      </c>
      <c r="D5848" s="191">
        <v>3.6290863827619204</v>
      </c>
      <c r="E5848" s="192">
        <f t="shared" si="936"/>
        <v>1.2601511449335847E-4</v>
      </c>
      <c r="F5848" s="193">
        <f t="shared" si="937"/>
        <v>5.4108319809585561</v>
      </c>
      <c r="G5848" s="193">
        <f t="shared" si="941"/>
        <v>5.6109158079142087</v>
      </c>
      <c r="H5848" s="193">
        <f t="shared" si="941"/>
        <v>5.8183984116106844</v>
      </c>
      <c r="I5848" s="193">
        <f t="shared" si="941"/>
        <v>6.0335533868611853</v>
      </c>
      <c r="J5848" s="193">
        <f t="shared" si="941"/>
        <v>6.256664445573187</v>
      </c>
      <c r="K5848" s="193">
        <f>MAX(0,(F5848-'2031 forecast'!$C$10))</f>
        <v>0</v>
      </c>
      <c r="L5848" s="193">
        <f>MAX(0,(G5848-'2031 forecast'!$C$10))</f>
        <v>0</v>
      </c>
      <c r="M5848" s="193">
        <f>MAX(0,(H5848-'2031 forecast'!$C$10))</f>
        <v>8.1398411610684285E-2</v>
      </c>
      <c r="N5848" s="193">
        <f>MAX(0,(I5848-'2031 forecast'!$C$10))</f>
        <v>0.29655338686118515</v>
      </c>
      <c r="O5848" s="193">
        <f>MAX(0,(J5848-'2031 forecast'!$C$10))</f>
        <v>0.51966444557318692</v>
      </c>
      <c r="P5848" s="175" t="str">
        <f t="shared" si="939"/>
        <v/>
      </c>
      <c r="Q5848" s="175" t="str">
        <f t="shared" si="940"/>
        <v/>
      </c>
    </row>
    <row r="5849" spans="1:17" s="1" customFormat="1" x14ac:dyDescent="0.3">
      <c r="A5849" s="189">
        <f t="shared" si="938"/>
        <v>44074.541666652491</v>
      </c>
      <c r="B5849" s="190">
        <f t="shared" si="934"/>
        <v>44074</v>
      </c>
      <c r="C5849" s="1">
        <f t="shared" si="935"/>
        <v>13</v>
      </c>
      <c r="D5849" s="191">
        <v>3.5914402584594112</v>
      </c>
      <c r="E5849" s="192">
        <f t="shared" si="936"/>
        <v>1.2470790376209958E-4</v>
      </c>
      <c r="F5849" s="193">
        <f t="shared" si="937"/>
        <v>5.3547030185004809</v>
      </c>
      <c r="G5849" s="193">
        <f t="shared" si="941"/>
        <v>5.5527112870852235</v>
      </c>
      <c r="H5849" s="193">
        <f t="shared" si="941"/>
        <v>5.7580415816147239</v>
      </c>
      <c r="I5849" s="193">
        <f t="shared" si="941"/>
        <v>5.9709646587817122</v>
      </c>
      <c r="J5849" s="193">
        <f t="shared" si="941"/>
        <v>6.1917612874240886</v>
      </c>
      <c r="K5849" s="193">
        <f>MAX(0,(F5849-'2031 forecast'!$C$10))</f>
        <v>0</v>
      </c>
      <c r="L5849" s="193">
        <f>MAX(0,(G5849-'2031 forecast'!$C$10))</f>
        <v>0</v>
      </c>
      <c r="M5849" s="193">
        <f>MAX(0,(H5849-'2031 forecast'!$C$10))</f>
        <v>2.1041581614723803E-2</v>
      </c>
      <c r="N5849" s="193">
        <f>MAX(0,(I5849-'2031 forecast'!$C$10))</f>
        <v>0.23396465878171213</v>
      </c>
      <c r="O5849" s="193">
        <f>MAX(0,(J5849-'2031 forecast'!$C$10))</f>
        <v>0.4547612874240885</v>
      </c>
      <c r="P5849" s="175" t="str">
        <f t="shared" si="939"/>
        <v/>
      </c>
      <c r="Q5849" s="175" t="str">
        <f t="shared" si="940"/>
        <v/>
      </c>
    </row>
    <row r="5850" spans="1:17" s="1" customFormat="1" x14ac:dyDescent="0.3">
      <c r="A5850" s="189">
        <f t="shared" si="938"/>
        <v>44074.583333319155</v>
      </c>
      <c r="B5850" s="190">
        <f t="shared" si="934"/>
        <v>44074</v>
      </c>
      <c r="C5850" s="1">
        <f t="shared" si="935"/>
        <v>14</v>
      </c>
      <c r="D5850" s="191">
        <v>3.6215571579014192</v>
      </c>
      <c r="E5850" s="192">
        <f t="shared" si="936"/>
        <v>1.2575367234710671E-4</v>
      </c>
      <c r="F5850" s="193">
        <f t="shared" si="937"/>
        <v>5.399606188466942</v>
      </c>
      <c r="G5850" s="193">
        <f t="shared" si="941"/>
        <v>5.5992749037484133</v>
      </c>
      <c r="H5850" s="193">
        <f t="shared" si="941"/>
        <v>5.8063270456114937</v>
      </c>
      <c r="I5850" s="193">
        <f t="shared" si="941"/>
        <v>6.021035641245291</v>
      </c>
      <c r="J5850" s="193">
        <f t="shared" si="941"/>
        <v>6.2436838139433686</v>
      </c>
      <c r="K5850" s="193">
        <f>MAX(0,(F5850-'2031 forecast'!$C$10))</f>
        <v>0</v>
      </c>
      <c r="L5850" s="193">
        <f>MAX(0,(G5850-'2031 forecast'!$C$10))</f>
        <v>0</v>
      </c>
      <c r="M5850" s="193">
        <f>MAX(0,(H5850-'2031 forecast'!$C$10))</f>
        <v>6.932704561149361E-2</v>
      </c>
      <c r="N5850" s="193">
        <f>MAX(0,(I5850-'2031 forecast'!$C$10))</f>
        <v>0.2840356412452909</v>
      </c>
      <c r="O5850" s="193">
        <f>MAX(0,(J5850-'2031 forecast'!$C$10))</f>
        <v>0.50668381394336848</v>
      </c>
      <c r="P5850" s="175" t="str">
        <f t="shared" si="939"/>
        <v/>
      </c>
      <c r="Q5850" s="175" t="str">
        <f t="shared" si="940"/>
        <v/>
      </c>
    </row>
    <row r="5851" spans="1:17" s="1" customFormat="1" x14ac:dyDescent="0.3">
      <c r="A5851" s="189">
        <f t="shared" si="938"/>
        <v>44074.624999985819</v>
      </c>
      <c r="B5851" s="190">
        <f t="shared" si="934"/>
        <v>44074</v>
      </c>
      <c r="C5851" s="1">
        <f t="shared" si="935"/>
        <v>15</v>
      </c>
      <c r="D5851" s="191">
        <v>3.6968494065064377</v>
      </c>
      <c r="E5851" s="192">
        <f t="shared" si="936"/>
        <v>1.283680938096245E-4</v>
      </c>
      <c r="F5851" s="193">
        <f t="shared" si="937"/>
        <v>5.5118641133830941</v>
      </c>
      <c r="G5851" s="193">
        <f t="shared" si="941"/>
        <v>5.7156839454063828</v>
      </c>
      <c r="H5851" s="193">
        <f t="shared" si="941"/>
        <v>5.9270407056034156</v>
      </c>
      <c r="I5851" s="193">
        <f t="shared" si="941"/>
        <v>6.1462130974042362</v>
      </c>
      <c r="J5851" s="193">
        <f t="shared" si="941"/>
        <v>6.3734901302415663</v>
      </c>
      <c r="K5851" s="193">
        <f>MAX(0,(F5851-'2031 forecast'!$C$10))</f>
        <v>0</v>
      </c>
      <c r="L5851" s="193">
        <f>MAX(0,(G5851-'2031 forecast'!$C$10))</f>
        <v>0</v>
      </c>
      <c r="M5851" s="193">
        <f>MAX(0,(H5851-'2031 forecast'!$C$10))</f>
        <v>0.19004070560341546</v>
      </c>
      <c r="N5851" s="193">
        <f>MAX(0,(I5851-'2031 forecast'!$C$10))</f>
        <v>0.40921309740423606</v>
      </c>
      <c r="O5851" s="193">
        <f>MAX(0,(J5851-'2031 forecast'!$C$10))</f>
        <v>0.6364901302415662</v>
      </c>
      <c r="P5851" s="175" t="str">
        <f t="shared" si="939"/>
        <v/>
      </c>
      <c r="Q5851" s="175" t="str">
        <f t="shared" si="940"/>
        <v/>
      </c>
    </row>
    <row r="5852" spans="1:17" s="1" customFormat="1" x14ac:dyDescent="0.3">
      <c r="A5852" s="189">
        <f t="shared" si="938"/>
        <v>44074.666666652483</v>
      </c>
      <c r="B5852" s="190">
        <f t="shared" si="934"/>
        <v>44074</v>
      </c>
      <c r="C5852" s="1">
        <f t="shared" si="935"/>
        <v>16</v>
      </c>
      <c r="D5852" s="191">
        <v>3.7947293296929629</v>
      </c>
      <c r="E5852" s="192">
        <f t="shared" si="936"/>
        <v>1.3176684171089769E-4</v>
      </c>
      <c r="F5852" s="193">
        <f t="shared" si="937"/>
        <v>5.6577994157740941</v>
      </c>
      <c r="G5852" s="193">
        <f t="shared" si="941"/>
        <v>5.8670156995617466</v>
      </c>
      <c r="H5852" s="193">
        <f t="shared" si="941"/>
        <v>6.0839684635929165</v>
      </c>
      <c r="I5852" s="193">
        <f t="shared" si="941"/>
        <v>6.3089437904108667</v>
      </c>
      <c r="J5852" s="193">
        <f t="shared" si="941"/>
        <v>6.5422383414292264</v>
      </c>
      <c r="K5852" s="193">
        <f>MAX(0,(F5852-'2031 forecast'!$C$10))</f>
        <v>0</v>
      </c>
      <c r="L5852" s="193">
        <f>MAX(0,(G5852-'2031 forecast'!$C$10))</f>
        <v>0.13001569956174652</v>
      </c>
      <c r="M5852" s="193">
        <f>MAX(0,(H5852-'2031 forecast'!$C$10))</f>
        <v>0.34696846359291644</v>
      </c>
      <c r="N5852" s="193">
        <f>MAX(0,(I5852-'2031 forecast'!$C$10))</f>
        <v>0.57194379041086663</v>
      </c>
      <c r="O5852" s="193">
        <f>MAX(0,(J5852-'2031 forecast'!$C$10))</f>
        <v>0.80523834142922635</v>
      </c>
      <c r="P5852" s="175" t="str">
        <f t="shared" si="939"/>
        <v/>
      </c>
      <c r="Q5852" s="175" t="str">
        <f t="shared" si="940"/>
        <v/>
      </c>
    </row>
    <row r="5853" spans="1:17" s="1" customFormat="1" x14ac:dyDescent="0.3">
      <c r="A5853" s="189">
        <f t="shared" si="938"/>
        <v>44074.708333319148</v>
      </c>
      <c r="B5853" s="190">
        <f t="shared" si="934"/>
        <v>44074</v>
      </c>
      <c r="C5853" s="1">
        <f t="shared" si="935"/>
        <v>17</v>
      </c>
      <c r="D5853" s="191">
        <v>3.7194370810879436</v>
      </c>
      <c r="E5853" s="192">
        <f t="shared" si="936"/>
        <v>1.2915242024837985E-4</v>
      </c>
      <c r="F5853" s="193">
        <f t="shared" si="937"/>
        <v>5.5455414908579401</v>
      </c>
      <c r="G5853" s="193">
        <f t="shared" si="941"/>
        <v>5.7506066579037745</v>
      </c>
      <c r="H5853" s="193">
        <f t="shared" si="941"/>
        <v>5.9632548036009929</v>
      </c>
      <c r="I5853" s="193">
        <f t="shared" si="941"/>
        <v>6.1837663342519198</v>
      </c>
      <c r="J5853" s="193">
        <f t="shared" si="941"/>
        <v>6.4124320251310261</v>
      </c>
      <c r="K5853" s="193">
        <f>MAX(0,(F5853-'2031 forecast'!$C$10))</f>
        <v>0</v>
      </c>
      <c r="L5853" s="193">
        <f>MAX(0,(G5853-'2031 forecast'!$C$10))</f>
        <v>1.3606657903774355E-2</v>
      </c>
      <c r="M5853" s="193">
        <f>MAX(0,(H5853-'2031 forecast'!$C$10))</f>
        <v>0.22625480360099282</v>
      </c>
      <c r="N5853" s="193">
        <f>MAX(0,(I5853-'2031 forecast'!$C$10))</f>
        <v>0.44676633425191969</v>
      </c>
      <c r="O5853" s="193">
        <f>MAX(0,(J5853-'2031 forecast'!$C$10))</f>
        <v>0.67543202513102596</v>
      </c>
      <c r="P5853" s="175" t="str">
        <f t="shared" si="939"/>
        <v/>
      </c>
      <c r="Q5853" s="175" t="str">
        <f t="shared" si="940"/>
        <v/>
      </c>
    </row>
    <row r="5854" spans="1:17" s="1" customFormat="1" x14ac:dyDescent="0.3">
      <c r="A5854" s="189">
        <f t="shared" si="938"/>
        <v>44074.749999985812</v>
      </c>
      <c r="B5854" s="190">
        <f t="shared" si="934"/>
        <v>44074</v>
      </c>
      <c r="C5854" s="1">
        <f t="shared" si="935"/>
        <v>18</v>
      </c>
      <c r="D5854" s="191">
        <v>3.7947293296929629</v>
      </c>
      <c r="E5854" s="192">
        <f t="shared" si="936"/>
        <v>1.3176684171089769E-4</v>
      </c>
      <c r="F5854" s="193">
        <f t="shared" si="937"/>
        <v>5.6577994157740941</v>
      </c>
      <c r="G5854" s="193">
        <f t="shared" si="941"/>
        <v>5.8670156995617466</v>
      </c>
      <c r="H5854" s="193">
        <f t="shared" si="941"/>
        <v>6.0839684635929165</v>
      </c>
      <c r="I5854" s="193">
        <f t="shared" si="941"/>
        <v>6.3089437904108667</v>
      </c>
      <c r="J5854" s="193">
        <f t="shared" si="941"/>
        <v>6.5422383414292264</v>
      </c>
      <c r="K5854" s="193">
        <f>MAX(0,(F5854-'2031 forecast'!$C$10))</f>
        <v>0</v>
      </c>
      <c r="L5854" s="193">
        <f>MAX(0,(G5854-'2031 forecast'!$C$10))</f>
        <v>0.13001569956174652</v>
      </c>
      <c r="M5854" s="193">
        <f>MAX(0,(H5854-'2031 forecast'!$C$10))</f>
        <v>0.34696846359291644</v>
      </c>
      <c r="N5854" s="193">
        <f>MAX(0,(I5854-'2031 forecast'!$C$10))</f>
        <v>0.57194379041086663</v>
      </c>
      <c r="O5854" s="193">
        <f>MAX(0,(J5854-'2031 forecast'!$C$10))</f>
        <v>0.80523834142922635</v>
      </c>
      <c r="P5854" s="175" t="str">
        <f t="shared" si="939"/>
        <v/>
      </c>
      <c r="Q5854" s="175" t="str">
        <f t="shared" si="940"/>
        <v/>
      </c>
    </row>
    <row r="5855" spans="1:17" s="1" customFormat="1" x14ac:dyDescent="0.3">
      <c r="A5855" s="189">
        <f t="shared" si="938"/>
        <v>44074.791666652476</v>
      </c>
      <c r="B5855" s="190">
        <f t="shared" si="934"/>
        <v>44074</v>
      </c>
      <c r="C5855" s="1">
        <f t="shared" si="935"/>
        <v>19</v>
      </c>
      <c r="D5855" s="191">
        <v>3.5989694833199133</v>
      </c>
      <c r="E5855" s="192">
        <f t="shared" si="936"/>
        <v>1.2496934590835136E-4</v>
      </c>
      <c r="F5855" s="193">
        <f t="shared" si="937"/>
        <v>5.365928810992096</v>
      </c>
      <c r="G5855" s="193">
        <f t="shared" si="941"/>
        <v>5.5643521912510208</v>
      </c>
      <c r="H5855" s="193">
        <f t="shared" si="941"/>
        <v>5.7701129476139164</v>
      </c>
      <c r="I5855" s="193">
        <f t="shared" si="941"/>
        <v>5.9834824043976074</v>
      </c>
      <c r="J5855" s="193">
        <f t="shared" si="941"/>
        <v>6.2047419190539088</v>
      </c>
      <c r="K5855" s="193">
        <f>MAX(0,(F5855-'2031 forecast'!$C$10))</f>
        <v>0</v>
      </c>
      <c r="L5855" s="193">
        <f>MAX(0,(G5855-'2031 forecast'!$C$10))</f>
        <v>0</v>
      </c>
      <c r="M5855" s="193">
        <f>MAX(0,(H5855-'2031 forecast'!$C$10))</f>
        <v>3.3112947613916255E-2</v>
      </c>
      <c r="N5855" s="193">
        <f>MAX(0,(I5855-'2031 forecast'!$C$10))</f>
        <v>0.24648240439760727</v>
      </c>
      <c r="O5855" s="193">
        <f>MAX(0,(J5855-'2031 forecast'!$C$10))</f>
        <v>0.46774191905390872</v>
      </c>
      <c r="P5855" s="175" t="str">
        <f t="shared" si="939"/>
        <v/>
      </c>
      <c r="Q5855" s="175" t="str">
        <f t="shared" si="940"/>
        <v/>
      </c>
    </row>
    <row r="5856" spans="1:17" s="1" customFormat="1" x14ac:dyDescent="0.3">
      <c r="A5856" s="189">
        <f t="shared" si="938"/>
        <v>44074.83333331914</v>
      </c>
      <c r="B5856" s="190">
        <f t="shared" si="934"/>
        <v>44074</v>
      </c>
      <c r="C5856" s="1">
        <f t="shared" si="935"/>
        <v>20</v>
      </c>
      <c r="D5856" s="191">
        <v>3.5688525838779057</v>
      </c>
      <c r="E5856" s="192">
        <f t="shared" si="936"/>
        <v>1.2392357732334425E-4</v>
      </c>
      <c r="F5856" s="193">
        <f t="shared" si="937"/>
        <v>5.3210256410256358</v>
      </c>
      <c r="G5856" s="193">
        <f t="shared" si="941"/>
        <v>5.5177885745878337</v>
      </c>
      <c r="H5856" s="193">
        <f t="shared" si="941"/>
        <v>5.7218274836171474</v>
      </c>
      <c r="I5856" s="193">
        <f t="shared" si="941"/>
        <v>5.9334114219340295</v>
      </c>
      <c r="J5856" s="193">
        <f t="shared" si="941"/>
        <v>6.1528193925346297</v>
      </c>
      <c r="K5856" s="193">
        <f>MAX(0,(F5856-'2031 forecast'!$C$10))</f>
        <v>0</v>
      </c>
      <c r="L5856" s="193">
        <f>MAX(0,(G5856-'2031 forecast'!$C$10))</f>
        <v>0</v>
      </c>
      <c r="M5856" s="193">
        <f>MAX(0,(H5856-'2031 forecast'!$C$10))</f>
        <v>0</v>
      </c>
      <c r="N5856" s="193">
        <f>MAX(0,(I5856-'2031 forecast'!$C$10))</f>
        <v>0.19641142193402938</v>
      </c>
      <c r="O5856" s="193">
        <f>MAX(0,(J5856-'2031 forecast'!$C$10))</f>
        <v>0.41581939253462963</v>
      </c>
      <c r="P5856" s="175" t="str">
        <f t="shared" si="939"/>
        <v/>
      </c>
      <c r="Q5856" s="175" t="str">
        <f t="shared" si="940"/>
        <v/>
      </c>
    </row>
    <row r="5857" spans="1:17" s="1" customFormat="1" x14ac:dyDescent="0.3">
      <c r="A5857" s="189">
        <f t="shared" si="938"/>
        <v>44074.874999985805</v>
      </c>
      <c r="B5857" s="190">
        <f t="shared" si="934"/>
        <v>44074</v>
      </c>
      <c r="C5857" s="1">
        <f t="shared" si="935"/>
        <v>21</v>
      </c>
      <c r="D5857" s="191">
        <v>3.4032096369468632</v>
      </c>
      <c r="E5857" s="192">
        <f t="shared" si="936"/>
        <v>1.1817185010580505E-4</v>
      </c>
      <c r="F5857" s="193">
        <f t="shared" si="937"/>
        <v>5.0740582062100987</v>
      </c>
      <c r="G5857" s="193">
        <f t="shared" si="941"/>
        <v>5.2616886829402958</v>
      </c>
      <c r="H5857" s="193">
        <f t="shared" si="941"/>
        <v>5.4562574316349162</v>
      </c>
      <c r="I5857" s="193">
        <f t="shared" si="941"/>
        <v>5.658021018384348</v>
      </c>
      <c r="J5857" s="193">
        <f t="shared" si="941"/>
        <v>5.8672454966785912</v>
      </c>
      <c r="K5857" s="193">
        <f>MAX(0,(F5857-'2031 forecast'!$C$10))</f>
        <v>0</v>
      </c>
      <c r="L5857" s="193">
        <f>MAX(0,(G5857-'2031 forecast'!$C$10))</f>
        <v>0</v>
      </c>
      <c r="M5857" s="193">
        <f>MAX(0,(H5857-'2031 forecast'!$C$10))</f>
        <v>0</v>
      </c>
      <c r="N5857" s="193">
        <f>MAX(0,(I5857-'2031 forecast'!$C$10))</f>
        <v>0</v>
      </c>
      <c r="O5857" s="193">
        <f>MAX(0,(J5857-'2031 forecast'!$C$10))</f>
        <v>0.13024549667859109</v>
      </c>
      <c r="P5857" s="175" t="str">
        <f t="shared" si="939"/>
        <v/>
      </c>
      <c r="Q5857" s="175" t="str">
        <f t="shared" si="940"/>
        <v/>
      </c>
    </row>
    <row r="5858" spans="1:17" s="1" customFormat="1" x14ac:dyDescent="0.3">
      <c r="A5858" s="189">
        <f t="shared" si="938"/>
        <v>44074.916666652469</v>
      </c>
      <c r="B5858" s="190">
        <f t="shared" si="934"/>
        <v>44074</v>
      </c>
      <c r="C5858" s="1">
        <f t="shared" si="935"/>
        <v>22</v>
      </c>
      <c r="D5858" s="191">
        <v>3.1547452165503</v>
      </c>
      <c r="E5858" s="192">
        <f t="shared" si="936"/>
        <v>1.0954425927949626E-4</v>
      </c>
      <c r="F5858" s="193">
        <f t="shared" si="937"/>
        <v>4.7036070539867953</v>
      </c>
      <c r="G5858" s="193">
        <f t="shared" si="941"/>
        <v>4.8775388454689903</v>
      </c>
      <c r="H5858" s="193">
        <f t="shared" si="941"/>
        <v>5.0579023536615706</v>
      </c>
      <c r="I5858" s="193">
        <f t="shared" si="941"/>
        <v>5.2449354130598262</v>
      </c>
      <c r="J5858" s="193">
        <f t="shared" si="941"/>
        <v>5.4388846528945338</v>
      </c>
      <c r="K5858" s="193">
        <f>MAX(0,(F5858-'2031 forecast'!$C$10))</f>
        <v>0</v>
      </c>
      <c r="L5858" s="193">
        <f>MAX(0,(G5858-'2031 forecast'!$C$10))</f>
        <v>0</v>
      </c>
      <c r="M5858" s="193">
        <f>MAX(0,(H5858-'2031 forecast'!$C$10))</f>
        <v>0</v>
      </c>
      <c r="N5858" s="193">
        <f>MAX(0,(I5858-'2031 forecast'!$C$10))</f>
        <v>0</v>
      </c>
      <c r="O5858" s="193">
        <f>MAX(0,(J5858-'2031 forecast'!$C$10))</f>
        <v>0</v>
      </c>
      <c r="P5858" s="175" t="str">
        <f t="shared" si="939"/>
        <v/>
      </c>
      <c r="Q5858" s="175" t="str">
        <f t="shared" si="940"/>
        <v/>
      </c>
    </row>
    <row r="5859" spans="1:17" s="1" customFormat="1" x14ac:dyDescent="0.3">
      <c r="A5859" s="189">
        <f t="shared" si="938"/>
        <v>44074.958333319133</v>
      </c>
      <c r="B5859" s="190">
        <f t="shared" si="934"/>
        <v>44074</v>
      </c>
      <c r="C5859" s="1">
        <f t="shared" si="935"/>
        <v>23</v>
      </c>
      <c r="D5859" s="191">
        <v>2.8686346718512277</v>
      </c>
      <c r="E5859" s="192">
        <f t="shared" si="936"/>
        <v>9.9609457721928598E-5</v>
      </c>
      <c r="F5859" s="193">
        <f t="shared" si="937"/>
        <v>4.2770269393054159</v>
      </c>
      <c r="G5859" s="193">
        <f t="shared" si="941"/>
        <v>4.4351844871687014</v>
      </c>
      <c r="H5859" s="193">
        <f t="shared" si="941"/>
        <v>4.5991904456922637</v>
      </c>
      <c r="I5859" s="193">
        <f t="shared" si="941"/>
        <v>4.7692610796558332</v>
      </c>
      <c r="J5859" s="193">
        <f t="shared" si="941"/>
        <v>4.9456206509613789</v>
      </c>
      <c r="K5859" s="193">
        <f>MAX(0,(F5859-'2031 forecast'!$C$10))</f>
        <v>0</v>
      </c>
      <c r="L5859" s="193">
        <f>MAX(0,(G5859-'2031 forecast'!$C$10))</f>
        <v>0</v>
      </c>
      <c r="M5859" s="193">
        <f>MAX(0,(H5859-'2031 forecast'!$C$10))</f>
        <v>0</v>
      </c>
      <c r="N5859" s="193">
        <f>MAX(0,(I5859-'2031 forecast'!$C$10))</f>
        <v>0</v>
      </c>
      <c r="O5859" s="193">
        <f>MAX(0,(J5859-'2031 forecast'!$C$10))</f>
        <v>0</v>
      </c>
      <c r="P5859" s="175" t="str">
        <f t="shared" si="939"/>
        <v/>
      </c>
      <c r="Q5859" s="175" t="str">
        <f t="shared" si="940"/>
        <v/>
      </c>
    </row>
    <row r="5860" spans="1:17" s="1" customFormat="1" x14ac:dyDescent="0.3">
      <c r="A5860" s="189">
        <f t="shared" si="938"/>
        <v>44074.999999985797</v>
      </c>
      <c r="B5860" s="190">
        <f t="shared" si="934"/>
        <v>44074</v>
      </c>
      <c r="C5860" s="1">
        <f t="shared" si="935"/>
        <v>0</v>
      </c>
      <c r="D5860" s="191">
        <v>2.3717058310581018</v>
      </c>
      <c r="E5860" s="192">
        <f t="shared" si="936"/>
        <v>8.2354276069311052E-5</v>
      </c>
      <c r="F5860" s="193">
        <f t="shared" si="937"/>
        <v>3.5361246348588082</v>
      </c>
      <c r="G5860" s="193">
        <f t="shared" si="941"/>
        <v>3.6668848122260917</v>
      </c>
      <c r="H5860" s="193">
        <f t="shared" si="941"/>
        <v>3.802480289745573</v>
      </c>
      <c r="I5860" s="193">
        <f t="shared" si="941"/>
        <v>3.9430898690067919</v>
      </c>
      <c r="J5860" s="193">
        <f t="shared" si="941"/>
        <v>4.0888989633932669</v>
      </c>
      <c r="K5860" s="193">
        <f>MAX(0,(F5860-'2031 forecast'!$C$10))</f>
        <v>0</v>
      </c>
      <c r="L5860" s="193">
        <f>MAX(0,(G5860-'2031 forecast'!$C$10))</f>
        <v>0</v>
      </c>
      <c r="M5860" s="193">
        <f>MAX(0,(H5860-'2031 forecast'!$C$10))</f>
        <v>0</v>
      </c>
      <c r="N5860" s="193">
        <f>MAX(0,(I5860-'2031 forecast'!$C$10))</f>
        <v>0</v>
      </c>
      <c r="O5860" s="193">
        <f>MAX(0,(J5860-'2031 forecast'!$C$10))</f>
        <v>0</v>
      </c>
      <c r="P5860" s="175" t="str">
        <f t="shared" si="939"/>
        <v/>
      </c>
      <c r="Q5860" s="175" t="str">
        <f t="shared" si="940"/>
        <v/>
      </c>
    </row>
    <row r="5861" spans="1:17" s="1" customFormat="1" x14ac:dyDescent="0.3">
      <c r="A5861" s="189">
        <f t="shared" si="938"/>
        <v>44075.041666652462</v>
      </c>
      <c r="B5861" s="190">
        <f t="shared" si="934"/>
        <v>44075</v>
      </c>
      <c r="C5861" s="1">
        <f t="shared" si="935"/>
        <v>1</v>
      </c>
      <c r="D5861" s="191">
        <v>2.6201702514546645</v>
      </c>
      <c r="E5861" s="192">
        <f t="shared" si="936"/>
        <v>9.0981866895619812E-5</v>
      </c>
      <c r="F5861" s="193">
        <f t="shared" si="937"/>
        <v>3.9065757870821116</v>
      </c>
      <c r="G5861" s="193">
        <f t="shared" si="941"/>
        <v>4.0510346496973959</v>
      </c>
      <c r="H5861" s="193">
        <f t="shared" si="941"/>
        <v>4.2008353677189181</v>
      </c>
      <c r="I5861" s="193">
        <f t="shared" si="941"/>
        <v>4.3561754743313124</v>
      </c>
      <c r="J5861" s="193">
        <f t="shared" si="941"/>
        <v>4.5172598071773225</v>
      </c>
      <c r="K5861" s="193">
        <f>MAX(0,(F5861-'2031 forecast'!$C$10))</f>
        <v>0</v>
      </c>
      <c r="L5861" s="193">
        <f>MAX(0,(G5861-'2031 forecast'!$C$10))</f>
        <v>0</v>
      </c>
      <c r="M5861" s="193">
        <f>MAX(0,(H5861-'2031 forecast'!$C$10))</f>
        <v>0</v>
      </c>
      <c r="N5861" s="193">
        <f>MAX(0,(I5861-'2031 forecast'!$C$10))</f>
        <v>0</v>
      </c>
      <c r="O5861" s="193">
        <f>MAX(0,(J5861-'2031 forecast'!$C$10))</f>
        <v>0</v>
      </c>
      <c r="P5861" s="175" t="str">
        <f t="shared" si="939"/>
        <v/>
      </c>
      <c r="Q5861" s="175" t="str">
        <f t="shared" si="940"/>
        <v/>
      </c>
    </row>
    <row r="5862" spans="1:17" s="1" customFormat="1" x14ac:dyDescent="0.3">
      <c r="A5862" s="189">
        <f t="shared" si="938"/>
        <v>44075.083333319126</v>
      </c>
      <c r="B5862" s="190">
        <f t="shared" si="934"/>
        <v>44075</v>
      </c>
      <c r="C5862" s="1">
        <f t="shared" si="935"/>
        <v>2</v>
      </c>
      <c r="D5862" s="191">
        <v>2.5749949022916536</v>
      </c>
      <c r="E5862" s="192">
        <f t="shared" si="936"/>
        <v>8.9413214018109149E-5</v>
      </c>
      <c r="F5862" s="193">
        <f t="shared" si="937"/>
        <v>3.8392210321324209</v>
      </c>
      <c r="G5862" s="193">
        <f t="shared" si="941"/>
        <v>3.9811892247026139</v>
      </c>
      <c r="H5862" s="193">
        <f t="shared" si="941"/>
        <v>4.1284071717237651</v>
      </c>
      <c r="I5862" s="193">
        <f t="shared" si="941"/>
        <v>4.281069000635946</v>
      </c>
      <c r="J5862" s="193">
        <f t="shared" si="941"/>
        <v>4.4393760173984038</v>
      </c>
      <c r="K5862" s="193">
        <f>MAX(0,(F5862-'2031 forecast'!$C$10))</f>
        <v>0</v>
      </c>
      <c r="L5862" s="193">
        <f>MAX(0,(G5862-'2031 forecast'!$C$10))</f>
        <v>0</v>
      </c>
      <c r="M5862" s="193">
        <f>MAX(0,(H5862-'2031 forecast'!$C$10))</f>
        <v>0</v>
      </c>
      <c r="N5862" s="193">
        <f>MAX(0,(I5862-'2031 forecast'!$C$10))</f>
        <v>0</v>
      </c>
      <c r="O5862" s="193">
        <f>MAX(0,(J5862-'2031 forecast'!$C$10))</f>
        <v>0</v>
      </c>
      <c r="P5862" s="175" t="str">
        <f t="shared" si="939"/>
        <v/>
      </c>
      <c r="Q5862" s="175" t="str">
        <f t="shared" si="940"/>
        <v/>
      </c>
    </row>
    <row r="5863" spans="1:17" s="1" customFormat="1" x14ac:dyDescent="0.3">
      <c r="A5863" s="189">
        <f t="shared" si="938"/>
        <v>44075.12499998579</v>
      </c>
      <c r="B5863" s="190">
        <f t="shared" si="934"/>
        <v>44075</v>
      </c>
      <c r="C5863" s="1">
        <f t="shared" si="935"/>
        <v>3</v>
      </c>
      <c r="D5863" s="191">
        <v>2.4846442039656305</v>
      </c>
      <c r="E5863" s="192">
        <f t="shared" si="936"/>
        <v>8.627590826308777E-5</v>
      </c>
      <c r="F5863" s="193">
        <f t="shared" si="937"/>
        <v>3.7045115222330374</v>
      </c>
      <c r="G5863" s="193">
        <f t="shared" si="941"/>
        <v>3.8414983747130487</v>
      </c>
      <c r="H5863" s="193">
        <f t="shared" si="941"/>
        <v>3.9835507797334571</v>
      </c>
      <c r="I5863" s="193">
        <f t="shared" si="941"/>
        <v>4.1308560532452105</v>
      </c>
      <c r="J5863" s="193">
        <f t="shared" si="941"/>
        <v>4.2836084378405648</v>
      </c>
      <c r="K5863" s="193">
        <f>MAX(0,(F5863-'2031 forecast'!$C$10))</f>
        <v>0</v>
      </c>
      <c r="L5863" s="193">
        <f>MAX(0,(G5863-'2031 forecast'!$C$10))</f>
        <v>0</v>
      </c>
      <c r="M5863" s="193">
        <f>MAX(0,(H5863-'2031 forecast'!$C$10))</f>
        <v>0</v>
      </c>
      <c r="N5863" s="193">
        <f>MAX(0,(I5863-'2031 forecast'!$C$10))</f>
        <v>0</v>
      </c>
      <c r="O5863" s="193">
        <f>MAX(0,(J5863-'2031 forecast'!$C$10))</f>
        <v>0</v>
      </c>
      <c r="P5863" s="175" t="str">
        <f t="shared" si="939"/>
        <v/>
      </c>
      <c r="Q5863" s="175" t="str">
        <f t="shared" si="940"/>
        <v/>
      </c>
    </row>
    <row r="5864" spans="1:17" s="1" customFormat="1" x14ac:dyDescent="0.3">
      <c r="A5864" s="189">
        <f t="shared" si="938"/>
        <v>44075.166666652454</v>
      </c>
      <c r="B5864" s="190">
        <f t="shared" si="934"/>
        <v>44075</v>
      </c>
      <c r="C5864" s="1">
        <f t="shared" si="935"/>
        <v>4</v>
      </c>
      <c r="D5864" s="191">
        <v>2.5524072277101477</v>
      </c>
      <c r="E5864" s="192">
        <f t="shared" si="936"/>
        <v>8.8628887579353797E-5</v>
      </c>
      <c r="F5864" s="193">
        <f t="shared" si="937"/>
        <v>3.8055436546575749</v>
      </c>
      <c r="G5864" s="193">
        <f t="shared" si="941"/>
        <v>3.9462665122052223</v>
      </c>
      <c r="H5864" s="193">
        <f t="shared" si="941"/>
        <v>4.0921930737261878</v>
      </c>
      <c r="I5864" s="193">
        <f t="shared" si="941"/>
        <v>4.2435157637882615</v>
      </c>
      <c r="J5864" s="193">
        <f t="shared" si="941"/>
        <v>4.4004341225089441</v>
      </c>
      <c r="K5864" s="193">
        <f>MAX(0,(F5864-'2031 forecast'!$C$10))</f>
        <v>0</v>
      </c>
      <c r="L5864" s="193">
        <f>MAX(0,(G5864-'2031 forecast'!$C$10))</f>
        <v>0</v>
      </c>
      <c r="M5864" s="193">
        <f>MAX(0,(H5864-'2031 forecast'!$C$10))</f>
        <v>0</v>
      </c>
      <c r="N5864" s="193">
        <f>MAX(0,(I5864-'2031 forecast'!$C$10))</f>
        <v>0</v>
      </c>
      <c r="O5864" s="193">
        <f>MAX(0,(J5864-'2031 forecast'!$C$10))</f>
        <v>0</v>
      </c>
      <c r="P5864" s="175" t="str">
        <f t="shared" si="939"/>
        <v/>
      </c>
      <c r="Q5864" s="175" t="str">
        <f t="shared" si="940"/>
        <v/>
      </c>
    </row>
    <row r="5865" spans="1:17" s="1" customFormat="1" x14ac:dyDescent="0.3">
      <c r="A5865" s="189">
        <f t="shared" si="938"/>
        <v>44075.208333319119</v>
      </c>
      <c r="B5865" s="190">
        <f t="shared" si="934"/>
        <v>44075</v>
      </c>
      <c r="C5865" s="1">
        <f t="shared" si="935"/>
        <v>5</v>
      </c>
      <c r="D5865" s="191">
        <v>2.5900533520126574</v>
      </c>
      <c r="E5865" s="192">
        <f t="shared" si="936"/>
        <v>8.9936098310612703E-5</v>
      </c>
      <c r="F5865" s="193">
        <f t="shared" si="937"/>
        <v>3.861672617115651</v>
      </c>
      <c r="G5865" s="193">
        <f t="shared" ref="G5865:J5884" si="942">$E5865*G$2</f>
        <v>4.0044710330342079</v>
      </c>
      <c r="H5865" s="193">
        <f t="shared" si="942"/>
        <v>4.1525499037221492</v>
      </c>
      <c r="I5865" s="193">
        <f t="shared" si="942"/>
        <v>4.3061044918677345</v>
      </c>
      <c r="J5865" s="193">
        <f t="shared" si="942"/>
        <v>4.4653372806580434</v>
      </c>
      <c r="K5865" s="193">
        <f>MAX(0,(F5865-'2031 forecast'!$C$10))</f>
        <v>0</v>
      </c>
      <c r="L5865" s="193">
        <f>MAX(0,(G5865-'2031 forecast'!$C$10))</f>
        <v>0</v>
      </c>
      <c r="M5865" s="193">
        <f>MAX(0,(H5865-'2031 forecast'!$C$10))</f>
        <v>0</v>
      </c>
      <c r="N5865" s="193">
        <f>MAX(0,(I5865-'2031 forecast'!$C$10))</f>
        <v>0</v>
      </c>
      <c r="O5865" s="193">
        <f>MAX(0,(J5865-'2031 forecast'!$C$10))</f>
        <v>0</v>
      </c>
      <c r="P5865" s="175" t="str">
        <f t="shared" si="939"/>
        <v/>
      </c>
      <c r="Q5865" s="175" t="str">
        <f t="shared" si="940"/>
        <v/>
      </c>
    </row>
    <row r="5866" spans="1:17" s="1" customFormat="1" x14ac:dyDescent="0.3">
      <c r="A5866" s="189">
        <f t="shared" si="938"/>
        <v>44075.249999985783</v>
      </c>
      <c r="B5866" s="190">
        <f t="shared" si="934"/>
        <v>44075</v>
      </c>
      <c r="C5866" s="1">
        <f t="shared" si="935"/>
        <v>6</v>
      </c>
      <c r="D5866" s="191">
        <v>2.9665145950377529</v>
      </c>
      <c r="E5866" s="192">
        <f t="shared" si="936"/>
        <v>1.0300820562320176E-4</v>
      </c>
      <c r="F5866" s="193">
        <f t="shared" si="937"/>
        <v>4.4229622416964141</v>
      </c>
      <c r="G5866" s="193">
        <f t="shared" si="942"/>
        <v>4.5865162413240643</v>
      </c>
      <c r="H5866" s="193">
        <f t="shared" si="942"/>
        <v>4.7561182036817637</v>
      </c>
      <c r="I5866" s="193">
        <f t="shared" si="942"/>
        <v>4.9319917726624638</v>
      </c>
      <c r="J5866" s="193">
        <f t="shared" si="942"/>
        <v>5.1143688621490382</v>
      </c>
      <c r="K5866" s="193">
        <f>MAX(0,(F5866-'2031 forecast'!$C$10))</f>
        <v>0</v>
      </c>
      <c r="L5866" s="193">
        <f>MAX(0,(G5866-'2031 forecast'!$C$10))</f>
        <v>0</v>
      </c>
      <c r="M5866" s="193">
        <f>MAX(0,(H5866-'2031 forecast'!$C$10))</f>
        <v>0</v>
      </c>
      <c r="N5866" s="193">
        <f>MAX(0,(I5866-'2031 forecast'!$C$10))</f>
        <v>0</v>
      </c>
      <c r="O5866" s="193">
        <f>MAX(0,(J5866-'2031 forecast'!$C$10))</f>
        <v>0</v>
      </c>
      <c r="P5866" s="175" t="str">
        <f t="shared" si="939"/>
        <v/>
      </c>
      <c r="Q5866" s="175" t="str">
        <f t="shared" si="940"/>
        <v/>
      </c>
    </row>
    <row r="5867" spans="1:17" s="1" customFormat="1" x14ac:dyDescent="0.3">
      <c r="A5867" s="189">
        <f t="shared" si="938"/>
        <v>44075.291666652447</v>
      </c>
      <c r="B5867" s="190">
        <f t="shared" si="934"/>
        <v>44075</v>
      </c>
      <c r="C5867" s="1">
        <f t="shared" si="935"/>
        <v>7</v>
      </c>
      <c r="D5867" s="191">
        <v>3.1396867668292967</v>
      </c>
      <c r="E5867" s="192">
        <f t="shared" si="936"/>
        <v>1.0902137498699272E-4</v>
      </c>
      <c r="F5867" s="193">
        <f t="shared" si="937"/>
        <v>4.6811554690035653</v>
      </c>
      <c r="G5867" s="193">
        <f t="shared" si="942"/>
        <v>4.8542570371373976</v>
      </c>
      <c r="H5867" s="193">
        <f t="shared" si="942"/>
        <v>5.0337596216631866</v>
      </c>
      <c r="I5867" s="193">
        <f t="shared" si="942"/>
        <v>5.2198999218280386</v>
      </c>
      <c r="J5867" s="193">
        <f t="shared" si="942"/>
        <v>5.4129233896348952</v>
      </c>
      <c r="K5867" s="193">
        <f>MAX(0,(F5867-'2031 forecast'!$C$10))</f>
        <v>0</v>
      </c>
      <c r="L5867" s="193">
        <f>MAX(0,(G5867-'2031 forecast'!$C$10))</f>
        <v>0</v>
      </c>
      <c r="M5867" s="193">
        <f>MAX(0,(H5867-'2031 forecast'!$C$10))</f>
        <v>0</v>
      </c>
      <c r="N5867" s="193">
        <f>MAX(0,(I5867-'2031 forecast'!$C$10))</f>
        <v>0</v>
      </c>
      <c r="O5867" s="193">
        <f>MAX(0,(J5867-'2031 forecast'!$C$10))</f>
        <v>0</v>
      </c>
      <c r="P5867" s="175" t="str">
        <f t="shared" si="939"/>
        <v/>
      </c>
      <c r="Q5867" s="175" t="str">
        <f t="shared" si="940"/>
        <v/>
      </c>
    </row>
    <row r="5868" spans="1:17" s="1" customFormat="1" x14ac:dyDescent="0.3">
      <c r="A5868" s="189">
        <f t="shared" si="938"/>
        <v>44075.333333319111</v>
      </c>
      <c r="B5868" s="190">
        <f t="shared" si="934"/>
        <v>44075</v>
      </c>
      <c r="C5868" s="1">
        <f t="shared" si="935"/>
        <v>8</v>
      </c>
      <c r="D5868" s="191">
        <v>3.4182680866678674</v>
      </c>
      <c r="E5868" s="192">
        <f t="shared" si="936"/>
        <v>1.1869473439830862E-4</v>
      </c>
      <c r="F5868" s="193">
        <f t="shared" si="937"/>
        <v>5.0965097911933297</v>
      </c>
      <c r="G5868" s="193">
        <f t="shared" si="942"/>
        <v>5.2849704912718902</v>
      </c>
      <c r="H5868" s="193">
        <f t="shared" si="942"/>
        <v>5.4804001636333011</v>
      </c>
      <c r="I5868" s="193">
        <f t="shared" si="942"/>
        <v>5.6830565096161374</v>
      </c>
      <c r="J5868" s="193">
        <f t="shared" si="942"/>
        <v>5.8932067599382316</v>
      </c>
      <c r="K5868" s="193">
        <f>MAX(0,(F5868-'2031 forecast'!$C$10))</f>
        <v>0</v>
      </c>
      <c r="L5868" s="193">
        <f>MAX(0,(G5868-'2031 forecast'!$C$10))</f>
        <v>0</v>
      </c>
      <c r="M5868" s="193">
        <f>MAX(0,(H5868-'2031 forecast'!$C$10))</f>
        <v>0</v>
      </c>
      <c r="N5868" s="193">
        <f>MAX(0,(I5868-'2031 forecast'!$C$10))</f>
        <v>0</v>
      </c>
      <c r="O5868" s="193">
        <f>MAX(0,(J5868-'2031 forecast'!$C$10))</f>
        <v>0.15620675993823152</v>
      </c>
      <c r="P5868" s="175" t="str">
        <f t="shared" si="939"/>
        <v/>
      </c>
      <c r="Q5868" s="175" t="str">
        <f t="shared" si="940"/>
        <v/>
      </c>
    </row>
    <row r="5869" spans="1:17" s="1" customFormat="1" x14ac:dyDescent="0.3">
      <c r="A5869" s="189">
        <f t="shared" si="938"/>
        <v>44075.374999985776</v>
      </c>
      <c r="B5869" s="190">
        <f t="shared" si="934"/>
        <v>44075</v>
      </c>
      <c r="C5869" s="1">
        <f t="shared" si="935"/>
        <v>9</v>
      </c>
      <c r="D5869" s="191">
        <v>3.6290863827619204</v>
      </c>
      <c r="E5869" s="192">
        <f t="shared" si="936"/>
        <v>1.2601511449335847E-4</v>
      </c>
      <c r="F5869" s="193">
        <f t="shared" si="937"/>
        <v>5.4108319809585561</v>
      </c>
      <c r="G5869" s="193">
        <f t="shared" si="942"/>
        <v>5.6109158079142087</v>
      </c>
      <c r="H5869" s="193">
        <f t="shared" si="942"/>
        <v>5.8183984116106844</v>
      </c>
      <c r="I5869" s="193">
        <f t="shared" si="942"/>
        <v>6.0335533868611853</v>
      </c>
      <c r="J5869" s="193">
        <f t="shared" si="942"/>
        <v>6.256664445573187</v>
      </c>
      <c r="K5869" s="193">
        <f>MAX(0,(F5869-'2031 forecast'!$C$10))</f>
        <v>0</v>
      </c>
      <c r="L5869" s="193">
        <f>MAX(0,(G5869-'2031 forecast'!$C$10))</f>
        <v>0</v>
      </c>
      <c r="M5869" s="193">
        <f>MAX(0,(H5869-'2031 forecast'!$C$10))</f>
        <v>8.1398411610684285E-2</v>
      </c>
      <c r="N5869" s="193">
        <f>MAX(0,(I5869-'2031 forecast'!$C$10))</f>
        <v>0.29655338686118515</v>
      </c>
      <c r="O5869" s="193">
        <f>MAX(0,(J5869-'2031 forecast'!$C$10))</f>
        <v>0.51966444557318692</v>
      </c>
      <c r="P5869" s="175" t="str">
        <f t="shared" si="939"/>
        <v/>
      </c>
      <c r="Q5869" s="175" t="str">
        <f t="shared" si="940"/>
        <v/>
      </c>
    </row>
    <row r="5870" spans="1:17" s="1" customFormat="1" x14ac:dyDescent="0.3">
      <c r="A5870" s="189">
        <f t="shared" si="938"/>
        <v>44075.41666665244</v>
      </c>
      <c r="B5870" s="190">
        <f t="shared" si="934"/>
        <v>44075</v>
      </c>
      <c r="C5870" s="1">
        <f t="shared" si="935"/>
        <v>10</v>
      </c>
      <c r="D5870" s="191">
        <v>3.7495539805299511</v>
      </c>
      <c r="E5870" s="192">
        <f t="shared" si="936"/>
        <v>1.3019818883338699E-4</v>
      </c>
      <c r="F5870" s="193">
        <f t="shared" si="937"/>
        <v>5.5904446608244012</v>
      </c>
      <c r="G5870" s="193">
        <f t="shared" si="942"/>
        <v>5.7971702745669633</v>
      </c>
      <c r="H5870" s="193">
        <f t="shared" si="942"/>
        <v>6.0115402675977618</v>
      </c>
      <c r="I5870" s="193">
        <f t="shared" si="942"/>
        <v>6.2338373167154986</v>
      </c>
      <c r="J5870" s="193">
        <f t="shared" si="942"/>
        <v>6.4643545516503069</v>
      </c>
      <c r="K5870" s="193">
        <f>MAX(0,(F5870-'2031 forecast'!$C$10))</f>
        <v>0</v>
      </c>
      <c r="L5870" s="193">
        <f>MAX(0,(G5870-'2031 forecast'!$C$10))</f>
        <v>6.0170274566963222E-2</v>
      </c>
      <c r="M5870" s="193">
        <f>MAX(0,(H5870-'2031 forecast'!$C$10))</f>
        <v>0.27454026759776173</v>
      </c>
      <c r="N5870" s="193">
        <f>MAX(0,(I5870-'2031 forecast'!$C$10))</f>
        <v>0.49683731671549847</v>
      </c>
      <c r="O5870" s="193">
        <f>MAX(0,(J5870-'2031 forecast'!$C$10))</f>
        <v>0.72735455165030682</v>
      </c>
      <c r="P5870" s="175" t="str">
        <f t="shared" si="939"/>
        <v/>
      </c>
      <c r="Q5870" s="175" t="str">
        <f t="shared" si="940"/>
        <v/>
      </c>
    </row>
    <row r="5871" spans="1:17" s="1" customFormat="1" x14ac:dyDescent="0.3">
      <c r="A5871" s="189">
        <f t="shared" si="938"/>
        <v>44075.458333319104</v>
      </c>
      <c r="B5871" s="190">
        <f t="shared" si="934"/>
        <v>44075</v>
      </c>
      <c r="C5871" s="1">
        <f t="shared" si="935"/>
        <v>11</v>
      </c>
      <c r="D5871" s="191">
        <v>3.9227261523214954</v>
      </c>
      <c r="E5871" s="192">
        <f t="shared" si="936"/>
        <v>1.3621135819717796E-4</v>
      </c>
      <c r="F5871" s="193">
        <f t="shared" si="937"/>
        <v>5.8486378881315533</v>
      </c>
      <c r="G5871" s="193">
        <f t="shared" si="942"/>
        <v>6.0649110703802975</v>
      </c>
      <c r="H5871" s="193">
        <f t="shared" si="942"/>
        <v>6.2891816855791856</v>
      </c>
      <c r="I5871" s="193">
        <f t="shared" si="942"/>
        <v>6.5217454658810743</v>
      </c>
      <c r="J5871" s="193">
        <f t="shared" si="942"/>
        <v>6.7629090791361648</v>
      </c>
      <c r="K5871" s="193">
        <f>MAX(0,(F5871-'2031 forecast'!$C$10))</f>
        <v>0.11163788813155318</v>
      </c>
      <c r="L5871" s="193">
        <f>MAX(0,(G5871-'2031 forecast'!$C$10))</f>
        <v>0.32791107038029743</v>
      </c>
      <c r="M5871" s="193">
        <f>MAX(0,(H5871-'2031 forecast'!$C$10))</f>
        <v>0.55218168557918546</v>
      </c>
      <c r="N5871" s="193">
        <f>MAX(0,(I5871-'2031 forecast'!$C$10))</f>
        <v>0.78474546588107419</v>
      </c>
      <c r="O5871" s="193">
        <f>MAX(0,(J5871-'2031 forecast'!$C$10))</f>
        <v>1.0259090791361647</v>
      </c>
      <c r="P5871" s="175">
        <f t="shared" si="939"/>
        <v>1</v>
      </c>
      <c r="Q5871" s="175" t="str">
        <f t="shared" si="940"/>
        <v/>
      </c>
    </row>
    <row r="5872" spans="1:17" s="1" customFormat="1" x14ac:dyDescent="0.3">
      <c r="A5872" s="189">
        <f t="shared" si="938"/>
        <v>44075.499999985768</v>
      </c>
      <c r="B5872" s="190">
        <f t="shared" si="934"/>
        <v>44075</v>
      </c>
      <c r="C5872" s="1">
        <f t="shared" si="935"/>
        <v>12</v>
      </c>
      <c r="D5872" s="191">
        <v>3.9377846020424991</v>
      </c>
      <c r="E5872" s="192">
        <f t="shared" si="936"/>
        <v>1.3673424248968153E-4</v>
      </c>
      <c r="F5872" s="193">
        <f t="shared" si="937"/>
        <v>5.8710894731147834</v>
      </c>
      <c r="G5872" s="193">
        <f t="shared" si="942"/>
        <v>6.088192878711892</v>
      </c>
      <c r="H5872" s="193">
        <f t="shared" si="942"/>
        <v>6.3133244175775705</v>
      </c>
      <c r="I5872" s="193">
        <f t="shared" si="942"/>
        <v>6.5467809571128637</v>
      </c>
      <c r="J5872" s="193">
        <f t="shared" si="942"/>
        <v>6.7888703423958043</v>
      </c>
      <c r="K5872" s="193">
        <f>MAX(0,(F5872-'2031 forecast'!$C$10))</f>
        <v>0.13408947311478325</v>
      </c>
      <c r="L5872" s="193">
        <f>MAX(0,(G5872-'2031 forecast'!$C$10))</f>
        <v>0.35119287871189186</v>
      </c>
      <c r="M5872" s="193">
        <f>MAX(0,(H5872-'2031 forecast'!$C$10))</f>
        <v>0.57632441757757036</v>
      </c>
      <c r="N5872" s="193">
        <f>MAX(0,(I5872-'2031 forecast'!$C$10))</f>
        <v>0.80978095711286358</v>
      </c>
      <c r="O5872" s="193">
        <f>MAX(0,(J5872-'2031 forecast'!$C$10))</f>
        <v>1.0518703423958042</v>
      </c>
      <c r="P5872" s="175">
        <f t="shared" si="939"/>
        <v>2</v>
      </c>
      <c r="Q5872" s="175" t="str">
        <f t="shared" si="940"/>
        <v/>
      </c>
    </row>
    <row r="5873" spans="1:17" s="1" customFormat="1" x14ac:dyDescent="0.3">
      <c r="A5873" s="189">
        <f t="shared" si="938"/>
        <v>44075.541666652432</v>
      </c>
      <c r="B5873" s="190">
        <f t="shared" si="934"/>
        <v>44075</v>
      </c>
      <c r="C5873" s="1">
        <f t="shared" si="935"/>
        <v>13</v>
      </c>
      <c r="D5873" s="191">
        <v>4.1486028981365521</v>
      </c>
      <c r="E5873" s="192">
        <f t="shared" si="936"/>
        <v>1.4405462258473137E-4</v>
      </c>
      <c r="F5873" s="193">
        <f t="shared" si="937"/>
        <v>6.1854116628800098</v>
      </c>
      <c r="G5873" s="193">
        <f t="shared" si="942"/>
        <v>6.4141381953542096</v>
      </c>
      <c r="H5873" s="193">
        <f t="shared" si="942"/>
        <v>6.6513226655549529</v>
      </c>
      <c r="I5873" s="193">
        <f t="shared" si="942"/>
        <v>6.8972778343579106</v>
      </c>
      <c r="J5873" s="193">
        <f t="shared" si="942"/>
        <v>7.1523280280307597</v>
      </c>
      <c r="K5873" s="193">
        <f>MAX(0,(F5873-'2031 forecast'!$C$10))</f>
        <v>0.44841166288000966</v>
      </c>
      <c r="L5873" s="193">
        <f>MAX(0,(G5873-'2031 forecast'!$C$10))</f>
        <v>0.67713819535420949</v>
      </c>
      <c r="M5873" s="193">
        <f>MAX(0,(H5873-'2031 forecast'!$C$10))</f>
        <v>0.91432266555495278</v>
      </c>
      <c r="N5873" s="193">
        <f>MAX(0,(I5873-'2031 forecast'!$C$10))</f>
        <v>1.1602778343579105</v>
      </c>
      <c r="O5873" s="193">
        <f>MAX(0,(J5873-'2031 forecast'!$C$10))</f>
        <v>1.4153280280307596</v>
      </c>
      <c r="P5873" s="175">
        <f t="shared" si="939"/>
        <v>3</v>
      </c>
      <c r="Q5873" s="175" t="str">
        <f t="shared" si="940"/>
        <v/>
      </c>
    </row>
    <row r="5874" spans="1:17" s="1" customFormat="1" x14ac:dyDescent="0.3">
      <c r="A5874" s="189">
        <f t="shared" si="938"/>
        <v>44075.583333319097</v>
      </c>
      <c r="B5874" s="190">
        <f t="shared" si="934"/>
        <v>44075</v>
      </c>
      <c r="C5874" s="1">
        <f t="shared" si="935"/>
        <v>14</v>
      </c>
      <c r="D5874" s="191">
        <v>4.1787197975785606</v>
      </c>
      <c r="E5874" s="192">
        <f t="shared" si="936"/>
        <v>1.4510039116973853E-4</v>
      </c>
      <c r="F5874" s="193">
        <f t="shared" si="937"/>
        <v>6.2303148328464726</v>
      </c>
      <c r="G5874" s="193">
        <f t="shared" si="942"/>
        <v>6.4607018120174002</v>
      </c>
      <c r="H5874" s="193">
        <f t="shared" si="942"/>
        <v>6.6996081295517236</v>
      </c>
      <c r="I5874" s="193">
        <f t="shared" si="942"/>
        <v>6.9473488168214912</v>
      </c>
      <c r="J5874" s="193">
        <f t="shared" si="942"/>
        <v>7.2042505545500415</v>
      </c>
      <c r="K5874" s="193">
        <f>MAX(0,(F5874-'2031 forecast'!$C$10))</f>
        <v>0.49331483284647248</v>
      </c>
      <c r="L5874" s="193">
        <f>MAX(0,(G5874-'2031 forecast'!$C$10))</f>
        <v>0.72370181201740014</v>
      </c>
      <c r="M5874" s="193">
        <f>MAX(0,(H5874-'2031 forecast'!$C$10))</f>
        <v>0.96260812955172348</v>
      </c>
      <c r="N5874" s="193">
        <f>MAX(0,(I5874-'2031 forecast'!$C$10))</f>
        <v>1.2103488168214911</v>
      </c>
      <c r="O5874" s="193">
        <f>MAX(0,(J5874-'2031 forecast'!$C$10))</f>
        <v>1.4672505545500414</v>
      </c>
      <c r="P5874" s="175">
        <f t="shared" si="939"/>
        <v>4</v>
      </c>
      <c r="Q5874" s="175" t="str">
        <f t="shared" si="940"/>
        <v/>
      </c>
    </row>
    <row r="5875" spans="1:17" s="1" customFormat="1" x14ac:dyDescent="0.3">
      <c r="A5875" s="189">
        <f t="shared" si="938"/>
        <v>44075.624999985761</v>
      </c>
      <c r="B5875" s="190">
        <f t="shared" si="934"/>
        <v>44075</v>
      </c>
      <c r="C5875" s="1">
        <f t="shared" si="935"/>
        <v>15</v>
      </c>
      <c r="D5875" s="191">
        <v>4.1410736732760505</v>
      </c>
      <c r="E5875" s="192">
        <f t="shared" si="936"/>
        <v>1.4379318043847958E-4</v>
      </c>
      <c r="F5875" s="193">
        <f t="shared" si="937"/>
        <v>6.1741858703883947</v>
      </c>
      <c r="G5875" s="193">
        <f t="shared" si="942"/>
        <v>6.4024972911884124</v>
      </c>
      <c r="H5875" s="193">
        <f t="shared" si="942"/>
        <v>6.6392512995557604</v>
      </c>
      <c r="I5875" s="193">
        <f t="shared" si="942"/>
        <v>6.8847600887420164</v>
      </c>
      <c r="J5875" s="193">
        <f t="shared" si="942"/>
        <v>7.1393473964009404</v>
      </c>
      <c r="K5875" s="193">
        <f>MAX(0,(F5875-'2031 forecast'!$C$10))</f>
        <v>0.43718587038839463</v>
      </c>
      <c r="L5875" s="193">
        <f>MAX(0,(G5875-'2031 forecast'!$C$10))</f>
        <v>0.66549729118841228</v>
      </c>
      <c r="M5875" s="193">
        <f>MAX(0,(H5875-'2031 forecast'!$C$10))</f>
        <v>0.90225129955576033</v>
      </c>
      <c r="N5875" s="193">
        <f>MAX(0,(I5875-'2031 forecast'!$C$10))</f>
        <v>1.1477600887420163</v>
      </c>
      <c r="O5875" s="193">
        <f>MAX(0,(J5875-'2031 forecast'!$C$10))</f>
        <v>1.4023473964009403</v>
      </c>
      <c r="P5875" s="175">
        <f t="shared" si="939"/>
        <v>5</v>
      </c>
      <c r="Q5875" s="175" t="str">
        <f t="shared" si="940"/>
        <v/>
      </c>
    </row>
    <row r="5876" spans="1:17" s="1" customFormat="1" x14ac:dyDescent="0.3">
      <c r="A5876" s="189">
        <f t="shared" si="938"/>
        <v>44075.666666652425</v>
      </c>
      <c r="B5876" s="190">
        <f t="shared" si="934"/>
        <v>44075</v>
      </c>
      <c r="C5876" s="1">
        <f t="shared" si="935"/>
        <v>16</v>
      </c>
      <c r="D5876" s="191">
        <v>4.3217750699280968</v>
      </c>
      <c r="E5876" s="192">
        <f t="shared" si="936"/>
        <v>1.5006779194852237E-4</v>
      </c>
      <c r="F5876" s="193">
        <f t="shared" si="937"/>
        <v>6.4436048901871628</v>
      </c>
      <c r="G5876" s="193">
        <f t="shared" si="942"/>
        <v>6.6818789911675456</v>
      </c>
      <c r="H5876" s="193">
        <f t="shared" si="942"/>
        <v>6.9289640835363775</v>
      </c>
      <c r="I5876" s="193">
        <f t="shared" si="942"/>
        <v>7.1851859835234873</v>
      </c>
      <c r="J5876" s="193">
        <f t="shared" si="942"/>
        <v>7.4508825555166194</v>
      </c>
      <c r="K5876" s="193">
        <f>MAX(0,(F5876-'2031 forecast'!$C$10))</f>
        <v>0.70660489018716266</v>
      </c>
      <c r="L5876" s="193">
        <f>MAX(0,(G5876-'2031 forecast'!$C$10))</f>
        <v>0.94487899116754548</v>
      </c>
      <c r="M5876" s="193">
        <f>MAX(0,(H5876-'2031 forecast'!$C$10))</f>
        <v>1.1919640835363774</v>
      </c>
      <c r="N5876" s="193">
        <f>MAX(0,(I5876-'2031 forecast'!$C$10))</f>
        <v>1.4481859835234872</v>
      </c>
      <c r="O5876" s="193">
        <f>MAX(0,(J5876-'2031 forecast'!$C$10))</f>
        <v>1.7138825555166193</v>
      </c>
      <c r="P5876" s="175">
        <f t="shared" si="939"/>
        <v>6</v>
      </c>
      <c r="Q5876" s="175" t="str">
        <f t="shared" si="940"/>
        <v/>
      </c>
    </row>
    <row r="5877" spans="1:17" s="1" customFormat="1" x14ac:dyDescent="0.3">
      <c r="A5877" s="189">
        <f t="shared" si="938"/>
        <v>44075.708333319089</v>
      </c>
      <c r="B5877" s="190">
        <f t="shared" si="934"/>
        <v>44075</v>
      </c>
      <c r="C5877" s="1">
        <f t="shared" si="935"/>
        <v>17</v>
      </c>
      <c r="D5877" s="191">
        <v>4.3293042947885976</v>
      </c>
      <c r="E5877" s="192">
        <f t="shared" si="936"/>
        <v>1.503292340947741E-4</v>
      </c>
      <c r="F5877" s="193">
        <f t="shared" si="937"/>
        <v>6.4548306826787751</v>
      </c>
      <c r="G5877" s="193">
        <f t="shared" si="942"/>
        <v>6.6935198953333401</v>
      </c>
      <c r="H5877" s="193">
        <f t="shared" si="942"/>
        <v>6.9410354495355673</v>
      </c>
      <c r="I5877" s="193">
        <f t="shared" si="942"/>
        <v>7.1977037291393797</v>
      </c>
      <c r="J5877" s="193">
        <f t="shared" si="942"/>
        <v>7.4638631871464369</v>
      </c>
      <c r="K5877" s="193">
        <f>MAX(0,(F5877-'2031 forecast'!$C$10))</f>
        <v>0.71783068267877503</v>
      </c>
      <c r="L5877" s="193">
        <f>MAX(0,(G5877-'2031 forecast'!$C$10))</f>
        <v>0.95651989533334003</v>
      </c>
      <c r="M5877" s="193">
        <f>MAX(0,(H5877-'2031 forecast'!$C$10))</f>
        <v>1.2040354495355672</v>
      </c>
      <c r="N5877" s="193">
        <f>MAX(0,(I5877-'2031 forecast'!$C$10))</f>
        <v>1.4607037291393796</v>
      </c>
      <c r="O5877" s="193">
        <f>MAX(0,(J5877-'2031 forecast'!$C$10))</f>
        <v>1.7268631871464368</v>
      </c>
      <c r="P5877" s="175">
        <f t="shared" si="939"/>
        <v>7</v>
      </c>
      <c r="Q5877" s="175" t="str">
        <f t="shared" si="940"/>
        <v/>
      </c>
    </row>
    <row r="5878" spans="1:17" s="1" customFormat="1" x14ac:dyDescent="0.3">
      <c r="A5878" s="189">
        <f t="shared" si="938"/>
        <v>44075.749999985754</v>
      </c>
      <c r="B5878" s="190">
        <f t="shared" si="934"/>
        <v>44075</v>
      </c>
      <c r="C5878" s="1">
        <f t="shared" si="935"/>
        <v>18</v>
      </c>
      <c r="D5878" s="191">
        <v>4.1787197975785606</v>
      </c>
      <c r="E5878" s="192">
        <f t="shared" si="936"/>
        <v>1.4510039116973853E-4</v>
      </c>
      <c r="F5878" s="193">
        <f t="shared" si="937"/>
        <v>6.2303148328464726</v>
      </c>
      <c r="G5878" s="193">
        <f t="shared" si="942"/>
        <v>6.4607018120174002</v>
      </c>
      <c r="H5878" s="193">
        <f t="shared" si="942"/>
        <v>6.6996081295517236</v>
      </c>
      <c r="I5878" s="193">
        <f t="shared" si="942"/>
        <v>6.9473488168214912</v>
      </c>
      <c r="J5878" s="193">
        <f t="shared" si="942"/>
        <v>7.2042505545500415</v>
      </c>
      <c r="K5878" s="193">
        <f>MAX(0,(F5878-'2031 forecast'!$C$10))</f>
        <v>0.49331483284647248</v>
      </c>
      <c r="L5878" s="193">
        <f>MAX(0,(G5878-'2031 forecast'!$C$10))</f>
        <v>0.72370181201740014</v>
      </c>
      <c r="M5878" s="193">
        <f>MAX(0,(H5878-'2031 forecast'!$C$10))</f>
        <v>0.96260812955172348</v>
      </c>
      <c r="N5878" s="193">
        <f>MAX(0,(I5878-'2031 forecast'!$C$10))</f>
        <v>1.2103488168214911</v>
      </c>
      <c r="O5878" s="193">
        <f>MAX(0,(J5878-'2031 forecast'!$C$10))</f>
        <v>1.4672505545500414</v>
      </c>
      <c r="P5878" s="175">
        <f t="shared" si="939"/>
        <v>8</v>
      </c>
      <c r="Q5878" s="175" t="str">
        <f t="shared" si="940"/>
        <v/>
      </c>
    </row>
    <row r="5879" spans="1:17" s="1" customFormat="1" x14ac:dyDescent="0.3">
      <c r="A5879" s="189">
        <f t="shared" si="938"/>
        <v>44075.791666652418</v>
      </c>
      <c r="B5879" s="190">
        <f t="shared" si="934"/>
        <v>44075</v>
      </c>
      <c r="C5879" s="1">
        <f t="shared" si="935"/>
        <v>19</v>
      </c>
      <c r="D5879" s="191">
        <v>3.9980184009265143</v>
      </c>
      <c r="E5879" s="192">
        <f t="shared" si="936"/>
        <v>1.3882577965969577E-4</v>
      </c>
      <c r="F5879" s="193">
        <f t="shared" si="937"/>
        <v>5.9608958130477054</v>
      </c>
      <c r="G5879" s="193">
        <f t="shared" si="942"/>
        <v>6.1813201120382688</v>
      </c>
      <c r="H5879" s="193">
        <f t="shared" si="942"/>
        <v>6.4098953455711083</v>
      </c>
      <c r="I5879" s="193">
        <f t="shared" si="942"/>
        <v>6.6469229220400203</v>
      </c>
      <c r="J5879" s="193">
        <f t="shared" si="942"/>
        <v>6.8927153954343634</v>
      </c>
      <c r="K5879" s="193">
        <f>MAX(0,(F5879-'2031 forecast'!$C$10))</f>
        <v>0.22389581304770534</v>
      </c>
      <c r="L5879" s="193">
        <f>MAX(0,(G5879-'2031 forecast'!$C$10))</f>
        <v>0.44432011203826871</v>
      </c>
      <c r="M5879" s="193">
        <f>MAX(0,(H5879-'2031 forecast'!$C$10))</f>
        <v>0.67289534557110819</v>
      </c>
      <c r="N5879" s="193">
        <f>MAX(0,(I5879-'2031 forecast'!$C$10))</f>
        <v>0.90992292204002023</v>
      </c>
      <c r="O5879" s="193">
        <f>MAX(0,(J5879-'2031 forecast'!$C$10))</f>
        <v>1.1557153954343633</v>
      </c>
      <c r="P5879" s="175">
        <f t="shared" si="939"/>
        <v>9</v>
      </c>
      <c r="Q5879" s="175" t="str">
        <f t="shared" si="940"/>
        <v/>
      </c>
    </row>
    <row r="5880" spans="1:17" s="1" customFormat="1" x14ac:dyDescent="0.3">
      <c r="A5880" s="189">
        <f t="shared" si="938"/>
        <v>44075.833333319082</v>
      </c>
      <c r="B5880" s="190">
        <f t="shared" si="934"/>
        <v>44075</v>
      </c>
      <c r="C5880" s="1">
        <f t="shared" si="935"/>
        <v>20</v>
      </c>
      <c r="D5880" s="191">
        <v>3.9377846020424991</v>
      </c>
      <c r="E5880" s="192">
        <f t="shared" si="936"/>
        <v>1.3673424248968153E-4</v>
      </c>
      <c r="F5880" s="193">
        <f t="shared" si="937"/>
        <v>5.8710894731147834</v>
      </c>
      <c r="G5880" s="193">
        <f t="shared" si="942"/>
        <v>6.088192878711892</v>
      </c>
      <c r="H5880" s="193">
        <f t="shared" si="942"/>
        <v>6.3133244175775705</v>
      </c>
      <c r="I5880" s="193">
        <f t="shared" si="942"/>
        <v>6.5467809571128637</v>
      </c>
      <c r="J5880" s="193">
        <f t="shared" si="942"/>
        <v>6.7888703423958043</v>
      </c>
      <c r="K5880" s="193">
        <f>MAX(0,(F5880-'2031 forecast'!$C$10))</f>
        <v>0.13408947311478325</v>
      </c>
      <c r="L5880" s="193">
        <f>MAX(0,(G5880-'2031 forecast'!$C$10))</f>
        <v>0.35119287871189186</v>
      </c>
      <c r="M5880" s="193">
        <f>MAX(0,(H5880-'2031 forecast'!$C$10))</f>
        <v>0.57632441757757036</v>
      </c>
      <c r="N5880" s="193">
        <f>MAX(0,(I5880-'2031 forecast'!$C$10))</f>
        <v>0.80978095711286358</v>
      </c>
      <c r="O5880" s="193">
        <f>MAX(0,(J5880-'2031 forecast'!$C$10))</f>
        <v>1.0518703423958042</v>
      </c>
      <c r="P5880" s="175">
        <f t="shared" si="939"/>
        <v>10</v>
      </c>
      <c r="Q5880" s="175">
        <f t="shared" si="940"/>
        <v>10</v>
      </c>
    </row>
    <row r="5881" spans="1:17" s="1" customFormat="1" x14ac:dyDescent="0.3">
      <c r="A5881" s="189">
        <f t="shared" si="938"/>
        <v>44075.874999985746</v>
      </c>
      <c r="B5881" s="190">
        <f t="shared" si="934"/>
        <v>44075</v>
      </c>
      <c r="C5881" s="1">
        <f t="shared" si="935"/>
        <v>21</v>
      </c>
      <c r="D5881" s="191">
        <v>3.772141655111457</v>
      </c>
      <c r="E5881" s="192">
        <f t="shared" si="936"/>
        <v>1.3098251527214234E-4</v>
      </c>
      <c r="F5881" s="193">
        <f t="shared" si="937"/>
        <v>5.6241220382992472</v>
      </c>
      <c r="G5881" s="193">
        <f t="shared" si="942"/>
        <v>5.832092987064355</v>
      </c>
      <c r="H5881" s="193">
        <f t="shared" si="942"/>
        <v>6.0477543655953392</v>
      </c>
      <c r="I5881" s="193">
        <f t="shared" si="942"/>
        <v>6.2713905535631831</v>
      </c>
      <c r="J5881" s="193">
        <f t="shared" si="942"/>
        <v>6.5032964465397667</v>
      </c>
      <c r="K5881" s="193">
        <f>MAX(0,(F5881-'2031 forecast'!$C$10))</f>
        <v>0</v>
      </c>
      <c r="L5881" s="193">
        <f>MAX(0,(G5881-'2031 forecast'!$C$10))</f>
        <v>9.5092987064354872E-2</v>
      </c>
      <c r="M5881" s="193">
        <f>MAX(0,(H5881-'2031 forecast'!$C$10))</f>
        <v>0.31075436559533909</v>
      </c>
      <c r="N5881" s="193">
        <f>MAX(0,(I5881-'2031 forecast'!$C$10))</f>
        <v>0.53439055356318299</v>
      </c>
      <c r="O5881" s="193">
        <f>MAX(0,(J5881-'2031 forecast'!$C$10))</f>
        <v>0.76629644653976658</v>
      </c>
      <c r="P5881" s="175" t="str">
        <f t="shared" si="939"/>
        <v/>
      </c>
      <c r="Q5881" s="175" t="str">
        <f t="shared" si="940"/>
        <v/>
      </c>
    </row>
    <row r="5882" spans="1:17" s="1" customFormat="1" x14ac:dyDescent="0.3">
      <c r="A5882" s="189">
        <f t="shared" si="938"/>
        <v>44075.916666652411</v>
      </c>
      <c r="B5882" s="190">
        <f t="shared" si="934"/>
        <v>44075</v>
      </c>
      <c r="C5882" s="1">
        <f t="shared" si="935"/>
        <v>22</v>
      </c>
      <c r="D5882" s="191">
        <v>3.4483849861098745</v>
      </c>
      <c r="E5882" s="192">
        <f t="shared" si="936"/>
        <v>1.1974050298331573E-4</v>
      </c>
      <c r="F5882" s="193">
        <f t="shared" si="937"/>
        <v>5.1414129611597899</v>
      </c>
      <c r="G5882" s="193">
        <f t="shared" si="942"/>
        <v>5.3315341079350782</v>
      </c>
      <c r="H5882" s="193">
        <f t="shared" si="942"/>
        <v>5.52868562763007</v>
      </c>
      <c r="I5882" s="193">
        <f t="shared" si="942"/>
        <v>5.7331274920797153</v>
      </c>
      <c r="J5882" s="193">
        <f t="shared" si="942"/>
        <v>5.9451292864575098</v>
      </c>
      <c r="K5882" s="193">
        <f>MAX(0,(F5882-'2031 forecast'!$C$10))</f>
        <v>0</v>
      </c>
      <c r="L5882" s="193">
        <f>MAX(0,(G5882-'2031 forecast'!$C$10))</f>
        <v>0</v>
      </c>
      <c r="M5882" s="193">
        <f>MAX(0,(H5882-'2031 forecast'!$C$10))</f>
        <v>0</v>
      </c>
      <c r="N5882" s="193">
        <f>MAX(0,(I5882-'2031 forecast'!$C$10))</f>
        <v>0</v>
      </c>
      <c r="O5882" s="193">
        <f>MAX(0,(J5882-'2031 forecast'!$C$10))</f>
        <v>0.20812928645750972</v>
      </c>
      <c r="P5882" s="175" t="str">
        <f t="shared" si="939"/>
        <v/>
      </c>
      <c r="Q5882" s="175" t="str">
        <f t="shared" si="940"/>
        <v/>
      </c>
    </row>
    <row r="5883" spans="1:17" s="1" customFormat="1" x14ac:dyDescent="0.3">
      <c r="A5883" s="189">
        <f t="shared" si="938"/>
        <v>44075.958333319075</v>
      </c>
      <c r="B5883" s="190">
        <f t="shared" si="934"/>
        <v>44075</v>
      </c>
      <c r="C5883" s="1">
        <f t="shared" si="935"/>
        <v>23</v>
      </c>
      <c r="D5883" s="191">
        <v>3.1622744414108026</v>
      </c>
      <c r="E5883" s="192">
        <f t="shared" si="936"/>
        <v>1.0980570142574807E-4</v>
      </c>
      <c r="F5883" s="193">
        <f t="shared" si="937"/>
        <v>4.7148328464784113</v>
      </c>
      <c r="G5883" s="193">
        <f t="shared" si="942"/>
        <v>4.8891797496347893</v>
      </c>
      <c r="H5883" s="193">
        <f t="shared" si="942"/>
        <v>5.0699737196607639</v>
      </c>
      <c r="I5883" s="193">
        <f t="shared" si="942"/>
        <v>5.2574531586757223</v>
      </c>
      <c r="J5883" s="193">
        <f t="shared" si="942"/>
        <v>5.4518652845243558</v>
      </c>
      <c r="K5883" s="193">
        <f>MAX(0,(F5883-'2031 forecast'!$C$10))</f>
        <v>0</v>
      </c>
      <c r="L5883" s="193">
        <f>MAX(0,(G5883-'2031 forecast'!$C$10))</f>
        <v>0</v>
      </c>
      <c r="M5883" s="193">
        <f>MAX(0,(H5883-'2031 forecast'!$C$10))</f>
        <v>0</v>
      </c>
      <c r="N5883" s="193">
        <f>MAX(0,(I5883-'2031 forecast'!$C$10))</f>
        <v>0</v>
      </c>
      <c r="O5883" s="193">
        <f>MAX(0,(J5883-'2031 forecast'!$C$10))</f>
        <v>0</v>
      </c>
      <c r="P5883" s="175" t="str">
        <f t="shared" si="939"/>
        <v/>
      </c>
      <c r="Q5883" s="175" t="str">
        <f t="shared" si="940"/>
        <v/>
      </c>
    </row>
    <row r="5884" spans="1:17" s="1" customFormat="1" x14ac:dyDescent="0.3">
      <c r="A5884" s="189">
        <f t="shared" si="938"/>
        <v>44075.999999985739</v>
      </c>
      <c r="B5884" s="190">
        <f t="shared" si="934"/>
        <v>44075</v>
      </c>
      <c r="C5884" s="1">
        <f t="shared" si="935"/>
        <v>0</v>
      </c>
      <c r="D5884" s="191">
        <v>2.7180501746411898</v>
      </c>
      <c r="E5884" s="192">
        <f t="shared" si="936"/>
        <v>9.4380614796892988E-5</v>
      </c>
      <c r="F5884" s="193">
        <f t="shared" si="937"/>
        <v>4.0525110894731107</v>
      </c>
      <c r="G5884" s="193">
        <f t="shared" si="942"/>
        <v>4.2023664038527597</v>
      </c>
      <c r="H5884" s="193">
        <f t="shared" si="942"/>
        <v>4.3577631257084182</v>
      </c>
      <c r="I5884" s="193">
        <f t="shared" si="942"/>
        <v>4.5189061673379429</v>
      </c>
      <c r="J5884" s="193">
        <f t="shared" si="942"/>
        <v>4.6860080183649817</v>
      </c>
      <c r="K5884" s="193">
        <f>MAX(0,(F5884-'2031 forecast'!$C$10))</f>
        <v>0</v>
      </c>
      <c r="L5884" s="193">
        <f>MAX(0,(G5884-'2031 forecast'!$C$10))</f>
        <v>0</v>
      </c>
      <c r="M5884" s="193">
        <f>MAX(0,(H5884-'2031 forecast'!$C$10))</f>
        <v>0</v>
      </c>
      <c r="N5884" s="193">
        <f>MAX(0,(I5884-'2031 forecast'!$C$10))</f>
        <v>0</v>
      </c>
      <c r="O5884" s="193">
        <f>MAX(0,(J5884-'2031 forecast'!$C$10))</f>
        <v>0</v>
      </c>
      <c r="P5884" s="175" t="str">
        <f t="shared" si="939"/>
        <v/>
      </c>
      <c r="Q5884" s="175" t="str">
        <f t="shared" si="940"/>
        <v/>
      </c>
    </row>
    <row r="5885" spans="1:17" s="1" customFormat="1" x14ac:dyDescent="0.3">
      <c r="A5885" s="189">
        <f t="shared" si="938"/>
        <v>44076.041666652403</v>
      </c>
      <c r="B5885" s="190">
        <f t="shared" si="934"/>
        <v>44076</v>
      </c>
      <c r="C5885" s="1">
        <f t="shared" si="935"/>
        <v>1</v>
      </c>
      <c r="D5885" s="191">
        <v>2.7858131983857066</v>
      </c>
      <c r="E5885" s="192">
        <f t="shared" si="936"/>
        <v>9.6733594113159003E-5</v>
      </c>
      <c r="F5885" s="193">
        <f t="shared" si="937"/>
        <v>4.1535432218976478</v>
      </c>
      <c r="G5885" s="193">
        <f t="shared" ref="G5885:J5904" si="943">$E5885*G$2</f>
        <v>4.3071345413449329</v>
      </c>
      <c r="H5885" s="193">
        <f t="shared" si="943"/>
        <v>4.4664054197011485</v>
      </c>
      <c r="I5885" s="193">
        <f t="shared" si="943"/>
        <v>4.6315658778809929</v>
      </c>
      <c r="J5885" s="193">
        <f t="shared" si="943"/>
        <v>4.8028337030333601</v>
      </c>
      <c r="K5885" s="193">
        <f>MAX(0,(F5885-'2031 forecast'!$C$10))</f>
        <v>0</v>
      </c>
      <c r="L5885" s="193">
        <f>MAX(0,(G5885-'2031 forecast'!$C$10))</f>
        <v>0</v>
      </c>
      <c r="M5885" s="193">
        <f>MAX(0,(H5885-'2031 forecast'!$C$10))</f>
        <v>0</v>
      </c>
      <c r="N5885" s="193">
        <f>MAX(0,(I5885-'2031 forecast'!$C$10))</f>
        <v>0</v>
      </c>
      <c r="O5885" s="193">
        <f>MAX(0,(J5885-'2031 forecast'!$C$10))</f>
        <v>0</v>
      </c>
      <c r="P5885" s="175" t="str">
        <f t="shared" si="939"/>
        <v/>
      </c>
      <c r="Q5885" s="175" t="str">
        <f t="shared" si="940"/>
        <v/>
      </c>
    </row>
    <row r="5886" spans="1:17" s="1" customFormat="1" x14ac:dyDescent="0.3">
      <c r="A5886" s="189">
        <f t="shared" si="938"/>
        <v>44076.083333319068</v>
      </c>
      <c r="B5886" s="190">
        <f t="shared" si="934"/>
        <v>44076</v>
      </c>
      <c r="C5886" s="1">
        <f t="shared" si="935"/>
        <v>2</v>
      </c>
      <c r="D5886" s="191">
        <v>2.7556962989436995</v>
      </c>
      <c r="E5886" s="192">
        <f t="shared" si="936"/>
        <v>9.5687825528151894E-5</v>
      </c>
      <c r="F5886" s="193">
        <f t="shared" si="937"/>
        <v>4.1086400519311868</v>
      </c>
      <c r="G5886" s="193">
        <f t="shared" si="943"/>
        <v>4.2605709246817449</v>
      </c>
      <c r="H5886" s="193">
        <f t="shared" si="943"/>
        <v>4.4181199557043804</v>
      </c>
      <c r="I5886" s="193">
        <f t="shared" si="943"/>
        <v>4.5814948954174151</v>
      </c>
      <c r="J5886" s="193">
        <f t="shared" si="943"/>
        <v>4.750911176514081</v>
      </c>
      <c r="K5886" s="193">
        <f>MAX(0,(F5886-'2031 forecast'!$C$10))</f>
        <v>0</v>
      </c>
      <c r="L5886" s="193">
        <f>MAX(0,(G5886-'2031 forecast'!$C$10))</f>
        <v>0</v>
      </c>
      <c r="M5886" s="193">
        <f>MAX(0,(H5886-'2031 forecast'!$C$10))</f>
        <v>0</v>
      </c>
      <c r="N5886" s="193">
        <f>MAX(0,(I5886-'2031 forecast'!$C$10))</f>
        <v>0</v>
      </c>
      <c r="O5886" s="193">
        <f>MAX(0,(J5886-'2031 forecast'!$C$10))</f>
        <v>0</v>
      </c>
      <c r="P5886" s="175" t="str">
        <f t="shared" si="939"/>
        <v/>
      </c>
      <c r="Q5886" s="175" t="str">
        <f t="shared" si="940"/>
        <v/>
      </c>
    </row>
    <row r="5887" spans="1:17" s="1" customFormat="1" x14ac:dyDescent="0.3">
      <c r="A5887" s="189">
        <f t="shared" si="938"/>
        <v>44076.124999985732</v>
      </c>
      <c r="B5887" s="190">
        <f t="shared" si="934"/>
        <v>44076</v>
      </c>
      <c r="C5887" s="1">
        <f t="shared" si="935"/>
        <v>3</v>
      </c>
      <c r="D5887" s="191">
        <v>2.7029917249201856</v>
      </c>
      <c r="E5887" s="192">
        <f t="shared" si="936"/>
        <v>9.3857730504389407E-5</v>
      </c>
      <c r="F5887" s="193">
        <f t="shared" si="937"/>
        <v>4.0300595044898797</v>
      </c>
      <c r="G5887" s="193">
        <f t="shared" si="943"/>
        <v>4.1790845955211644</v>
      </c>
      <c r="H5887" s="193">
        <f t="shared" si="943"/>
        <v>4.3336203937100333</v>
      </c>
      <c r="I5887" s="193">
        <f t="shared" si="943"/>
        <v>4.4938706761061527</v>
      </c>
      <c r="J5887" s="193">
        <f t="shared" si="943"/>
        <v>4.6600467551053413</v>
      </c>
      <c r="K5887" s="193">
        <f>MAX(0,(F5887-'2031 forecast'!$C$10))</f>
        <v>0</v>
      </c>
      <c r="L5887" s="193">
        <f>MAX(0,(G5887-'2031 forecast'!$C$10))</f>
        <v>0</v>
      </c>
      <c r="M5887" s="193">
        <f>MAX(0,(H5887-'2031 forecast'!$C$10))</f>
        <v>0</v>
      </c>
      <c r="N5887" s="193">
        <f>MAX(0,(I5887-'2031 forecast'!$C$10))</f>
        <v>0</v>
      </c>
      <c r="O5887" s="193">
        <f>MAX(0,(J5887-'2031 forecast'!$C$10))</f>
        <v>0</v>
      </c>
      <c r="P5887" s="175" t="str">
        <f t="shared" si="939"/>
        <v/>
      </c>
      <c r="Q5887" s="175" t="str">
        <f t="shared" si="940"/>
        <v/>
      </c>
    </row>
    <row r="5888" spans="1:17" s="1" customFormat="1" x14ac:dyDescent="0.3">
      <c r="A5888" s="189">
        <f t="shared" si="938"/>
        <v>44076.166666652396</v>
      </c>
      <c r="B5888" s="190">
        <f t="shared" si="934"/>
        <v>44076</v>
      </c>
      <c r="C5888" s="1">
        <f t="shared" si="935"/>
        <v>4</v>
      </c>
      <c r="D5888" s="191">
        <v>2.672874825478178</v>
      </c>
      <c r="E5888" s="192">
        <f t="shared" si="936"/>
        <v>9.2811961919382285E-5</v>
      </c>
      <c r="F5888" s="193">
        <f t="shared" si="937"/>
        <v>3.9851563345234187</v>
      </c>
      <c r="G5888" s="193">
        <f t="shared" si="943"/>
        <v>4.1325209788579755</v>
      </c>
      <c r="H5888" s="193">
        <f t="shared" si="943"/>
        <v>4.2853349297132644</v>
      </c>
      <c r="I5888" s="193">
        <f t="shared" si="943"/>
        <v>4.4437996936425739</v>
      </c>
      <c r="J5888" s="193">
        <f t="shared" si="943"/>
        <v>4.6081242285860613</v>
      </c>
      <c r="K5888" s="193">
        <f>MAX(0,(F5888-'2031 forecast'!$C$10))</f>
        <v>0</v>
      </c>
      <c r="L5888" s="193">
        <f>MAX(0,(G5888-'2031 forecast'!$C$10))</f>
        <v>0</v>
      </c>
      <c r="M5888" s="193">
        <f>MAX(0,(H5888-'2031 forecast'!$C$10))</f>
        <v>0</v>
      </c>
      <c r="N5888" s="193">
        <f>MAX(0,(I5888-'2031 forecast'!$C$10))</f>
        <v>0</v>
      </c>
      <c r="O5888" s="193">
        <f>MAX(0,(J5888-'2031 forecast'!$C$10))</f>
        <v>0</v>
      </c>
      <c r="P5888" s="175" t="str">
        <f t="shared" si="939"/>
        <v/>
      </c>
      <c r="Q5888" s="175" t="str">
        <f t="shared" si="940"/>
        <v/>
      </c>
    </row>
    <row r="5889" spans="1:17" s="1" customFormat="1" x14ac:dyDescent="0.3">
      <c r="A5889" s="189">
        <f t="shared" si="938"/>
        <v>44076.20833331906</v>
      </c>
      <c r="B5889" s="190">
        <f t="shared" si="934"/>
        <v>44076</v>
      </c>
      <c r="C5889" s="1">
        <f t="shared" si="935"/>
        <v>5</v>
      </c>
      <c r="D5889" s="191">
        <v>2.7556962989436995</v>
      </c>
      <c r="E5889" s="192">
        <f t="shared" si="936"/>
        <v>9.5687825528151894E-5</v>
      </c>
      <c r="F5889" s="193">
        <f t="shared" si="937"/>
        <v>4.1086400519311868</v>
      </c>
      <c r="G5889" s="193">
        <f t="shared" si="943"/>
        <v>4.2605709246817449</v>
      </c>
      <c r="H5889" s="193">
        <f t="shared" si="943"/>
        <v>4.4181199557043804</v>
      </c>
      <c r="I5889" s="193">
        <f t="shared" si="943"/>
        <v>4.5814948954174151</v>
      </c>
      <c r="J5889" s="193">
        <f t="shared" si="943"/>
        <v>4.750911176514081</v>
      </c>
      <c r="K5889" s="193">
        <f>MAX(0,(F5889-'2031 forecast'!$C$10))</f>
        <v>0</v>
      </c>
      <c r="L5889" s="193">
        <f>MAX(0,(G5889-'2031 forecast'!$C$10))</f>
        <v>0</v>
      </c>
      <c r="M5889" s="193">
        <f>MAX(0,(H5889-'2031 forecast'!$C$10))</f>
        <v>0</v>
      </c>
      <c r="N5889" s="193">
        <f>MAX(0,(I5889-'2031 forecast'!$C$10))</f>
        <v>0</v>
      </c>
      <c r="O5889" s="193">
        <f>MAX(0,(J5889-'2031 forecast'!$C$10))</f>
        <v>0</v>
      </c>
      <c r="P5889" s="175" t="str">
        <f t="shared" si="939"/>
        <v/>
      </c>
      <c r="Q5889" s="175" t="str">
        <f t="shared" si="940"/>
        <v/>
      </c>
    </row>
    <row r="5890" spans="1:17" s="1" customFormat="1" x14ac:dyDescent="0.3">
      <c r="A5890" s="189">
        <f t="shared" si="938"/>
        <v>44076.249999985725</v>
      </c>
      <c r="B5890" s="190">
        <f t="shared" si="934"/>
        <v>44076</v>
      </c>
      <c r="C5890" s="1">
        <f t="shared" si="935"/>
        <v>6</v>
      </c>
      <c r="D5890" s="191">
        <v>3.1170990922477908</v>
      </c>
      <c r="E5890" s="192">
        <f t="shared" si="936"/>
        <v>1.0823704854823737E-4</v>
      </c>
      <c r="F5890" s="193">
        <f t="shared" si="937"/>
        <v>4.6474780915287193</v>
      </c>
      <c r="G5890" s="193">
        <f t="shared" si="943"/>
        <v>4.819334324640006</v>
      </c>
      <c r="H5890" s="193">
        <f t="shared" si="943"/>
        <v>4.9975455236656092</v>
      </c>
      <c r="I5890" s="193">
        <f t="shared" si="943"/>
        <v>5.1823466849803541</v>
      </c>
      <c r="J5890" s="193">
        <f t="shared" si="943"/>
        <v>5.3739814947454354</v>
      </c>
      <c r="K5890" s="193">
        <f>MAX(0,(F5890-'2031 forecast'!$C$10))</f>
        <v>0</v>
      </c>
      <c r="L5890" s="193">
        <f>MAX(0,(G5890-'2031 forecast'!$C$10))</f>
        <v>0</v>
      </c>
      <c r="M5890" s="193">
        <f>MAX(0,(H5890-'2031 forecast'!$C$10))</f>
        <v>0</v>
      </c>
      <c r="N5890" s="193">
        <f>MAX(0,(I5890-'2031 forecast'!$C$10))</f>
        <v>0</v>
      </c>
      <c r="O5890" s="193">
        <f>MAX(0,(J5890-'2031 forecast'!$C$10))</f>
        <v>0</v>
      </c>
      <c r="P5890" s="175" t="str">
        <f t="shared" si="939"/>
        <v/>
      </c>
      <c r="Q5890" s="175" t="str">
        <f t="shared" si="940"/>
        <v/>
      </c>
    </row>
    <row r="5891" spans="1:17" s="1" customFormat="1" x14ac:dyDescent="0.3">
      <c r="A5891" s="189">
        <f t="shared" si="938"/>
        <v>44076.291666652389</v>
      </c>
      <c r="B5891" s="190">
        <f t="shared" si="934"/>
        <v>44076</v>
      </c>
      <c r="C5891" s="1">
        <f t="shared" si="935"/>
        <v>7</v>
      </c>
      <c r="D5891" s="191">
        <v>3.3956804120863615</v>
      </c>
      <c r="E5891" s="192">
        <f t="shared" si="936"/>
        <v>1.1791040795955328E-4</v>
      </c>
      <c r="F5891" s="193">
        <f t="shared" si="937"/>
        <v>5.0628324137184846</v>
      </c>
      <c r="G5891" s="193">
        <f t="shared" si="943"/>
        <v>5.2500477787744995</v>
      </c>
      <c r="H5891" s="193">
        <f t="shared" si="943"/>
        <v>5.4441860656357246</v>
      </c>
      <c r="I5891" s="193">
        <f t="shared" si="943"/>
        <v>5.6455032727684538</v>
      </c>
      <c r="J5891" s="193">
        <f t="shared" si="943"/>
        <v>5.8542648650487719</v>
      </c>
      <c r="K5891" s="193">
        <f>MAX(0,(F5891-'2031 forecast'!$C$10))</f>
        <v>0</v>
      </c>
      <c r="L5891" s="193">
        <f>MAX(0,(G5891-'2031 forecast'!$C$10))</f>
        <v>0</v>
      </c>
      <c r="M5891" s="193">
        <f>MAX(0,(H5891-'2031 forecast'!$C$10))</f>
        <v>0</v>
      </c>
      <c r="N5891" s="193">
        <f>MAX(0,(I5891-'2031 forecast'!$C$10))</f>
        <v>0</v>
      </c>
      <c r="O5891" s="193">
        <f>MAX(0,(J5891-'2031 forecast'!$C$10))</f>
        <v>0.11726486504877176</v>
      </c>
      <c r="P5891" s="175" t="str">
        <f t="shared" si="939"/>
        <v/>
      </c>
      <c r="Q5891" s="175" t="str">
        <f t="shared" si="940"/>
        <v/>
      </c>
    </row>
    <row r="5892" spans="1:17" s="1" customFormat="1" x14ac:dyDescent="0.3">
      <c r="A5892" s="189">
        <f t="shared" si="938"/>
        <v>44076.333333319053</v>
      </c>
      <c r="B5892" s="190">
        <f t="shared" si="934"/>
        <v>44076</v>
      </c>
      <c r="C5892" s="1">
        <f t="shared" si="935"/>
        <v>8</v>
      </c>
      <c r="D5892" s="191">
        <v>3.6366156076224225</v>
      </c>
      <c r="E5892" s="192">
        <f t="shared" si="936"/>
        <v>1.2627655663961025E-4</v>
      </c>
      <c r="F5892" s="193">
        <f t="shared" si="937"/>
        <v>5.422057773450172</v>
      </c>
      <c r="G5892" s="193">
        <f t="shared" si="943"/>
        <v>5.622556712080006</v>
      </c>
      <c r="H5892" s="193">
        <f t="shared" si="943"/>
        <v>5.8304697776098768</v>
      </c>
      <c r="I5892" s="193">
        <f t="shared" si="943"/>
        <v>6.0460711324770795</v>
      </c>
      <c r="J5892" s="193">
        <f t="shared" si="943"/>
        <v>6.2696450772030072</v>
      </c>
      <c r="K5892" s="193">
        <f>MAX(0,(F5892-'2031 forecast'!$C$10))</f>
        <v>0</v>
      </c>
      <c r="L5892" s="193">
        <f>MAX(0,(G5892-'2031 forecast'!$C$10))</f>
        <v>0</v>
      </c>
      <c r="M5892" s="193">
        <f>MAX(0,(H5892-'2031 forecast'!$C$10))</f>
        <v>9.3469777609876736E-2</v>
      </c>
      <c r="N5892" s="193">
        <f>MAX(0,(I5892-'2031 forecast'!$C$10))</f>
        <v>0.3090711324770794</v>
      </c>
      <c r="O5892" s="193">
        <f>MAX(0,(J5892-'2031 forecast'!$C$10))</f>
        <v>0.53264507720300713</v>
      </c>
      <c r="P5892" s="175" t="str">
        <f t="shared" si="939"/>
        <v/>
      </c>
      <c r="Q5892" s="175" t="str">
        <f t="shared" si="940"/>
        <v/>
      </c>
    </row>
    <row r="5893" spans="1:17" s="1" customFormat="1" x14ac:dyDescent="0.3">
      <c r="A5893" s="189">
        <f t="shared" si="938"/>
        <v>44076.374999985717</v>
      </c>
      <c r="B5893" s="190">
        <f t="shared" ref="B5893:B5956" si="944">INT(A5893)</f>
        <v>44076</v>
      </c>
      <c r="C5893" s="1">
        <f t="shared" ref="C5893:C5956" si="945">HOUR(A5893)</f>
        <v>9</v>
      </c>
      <c r="D5893" s="191">
        <v>3.8399046788559739</v>
      </c>
      <c r="E5893" s="192">
        <f t="shared" ref="E5893:E5956" si="946">D5893/SUM($D$4:$D$8763)</f>
        <v>1.3333549458840834E-4</v>
      </c>
      <c r="F5893" s="193">
        <f t="shared" ref="F5893:F5956" si="947">E5893*$F$2</f>
        <v>5.7251541707237834</v>
      </c>
      <c r="G5893" s="193">
        <f t="shared" si="943"/>
        <v>5.9368611245565281</v>
      </c>
      <c r="H5893" s="193">
        <f t="shared" si="943"/>
        <v>6.1563966595880686</v>
      </c>
      <c r="I5893" s="193">
        <f t="shared" si="943"/>
        <v>6.3840502641062331</v>
      </c>
      <c r="J5893" s="193">
        <f t="shared" si="943"/>
        <v>6.6201221312081442</v>
      </c>
      <c r="K5893" s="193">
        <f>MAX(0,(F5893-'2031 forecast'!$C$10))</f>
        <v>0</v>
      </c>
      <c r="L5893" s="193">
        <f>MAX(0,(G5893-'2031 forecast'!$C$10))</f>
        <v>0.19986112455652805</v>
      </c>
      <c r="M5893" s="193">
        <f>MAX(0,(H5893-'2031 forecast'!$C$10))</f>
        <v>0.41939665958806849</v>
      </c>
      <c r="N5893" s="193">
        <f>MAX(0,(I5893-'2031 forecast'!$C$10))</f>
        <v>0.64705026410623301</v>
      </c>
      <c r="O5893" s="193">
        <f>MAX(0,(J5893-'2031 forecast'!$C$10))</f>
        <v>0.88312213120814409</v>
      </c>
      <c r="P5893" s="175" t="str">
        <f t="shared" si="939"/>
        <v/>
      </c>
      <c r="Q5893" s="175" t="str">
        <f t="shared" si="940"/>
        <v/>
      </c>
    </row>
    <row r="5894" spans="1:17" s="1" customFormat="1" x14ac:dyDescent="0.3">
      <c r="A5894" s="189">
        <f t="shared" ref="A5894:A5957" si="948">A5893 + TIME(1,0,0)</f>
        <v>44076.416666652382</v>
      </c>
      <c r="B5894" s="190">
        <f t="shared" si="944"/>
        <v>44076</v>
      </c>
      <c r="C5894" s="1">
        <f t="shared" si="945"/>
        <v>10</v>
      </c>
      <c r="D5894" s="191">
        <v>3.9829599512055105</v>
      </c>
      <c r="E5894" s="192">
        <f t="shared" si="946"/>
        <v>1.383028953671922E-4</v>
      </c>
      <c r="F5894" s="193">
        <f t="shared" si="947"/>
        <v>5.9384442280644745</v>
      </c>
      <c r="G5894" s="193">
        <f t="shared" si="943"/>
        <v>6.1580383037066744</v>
      </c>
      <c r="H5894" s="193">
        <f t="shared" si="943"/>
        <v>6.3857526135727234</v>
      </c>
      <c r="I5894" s="193">
        <f t="shared" si="943"/>
        <v>6.6218874308082309</v>
      </c>
      <c r="J5894" s="193">
        <f t="shared" si="943"/>
        <v>6.8667541321747239</v>
      </c>
      <c r="K5894" s="193">
        <f>MAX(0,(F5894-'2031 forecast'!$C$10))</f>
        <v>0.20144422806447437</v>
      </c>
      <c r="L5894" s="193">
        <f>MAX(0,(G5894-'2031 forecast'!$C$10))</f>
        <v>0.42103830370667428</v>
      </c>
      <c r="M5894" s="193">
        <f>MAX(0,(H5894-'2031 forecast'!$C$10))</f>
        <v>0.64875261357272329</v>
      </c>
      <c r="N5894" s="193">
        <f>MAX(0,(I5894-'2031 forecast'!$C$10))</f>
        <v>0.88488743080823085</v>
      </c>
      <c r="O5894" s="193">
        <f>MAX(0,(J5894-'2031 forecast'!$C$10))</f>
        <v>1.1297541321747238</v>
      </c>
      <c r="P5894" s="175">
        <f t="shared" ref="P5894:P5957" si="949">IF(K5894&gt;0,IF(K5893&gt;0,P5893+1,1),"")</f>
        <v>1</v>
      </c>
      <c r="Q5894" s="175" t="str">
        <f t="shared" ref="Q5894:Q5957" si="950">IF(AND(K5894&gt;0,K5895=0),P5894,"")</f>
        <v/>
      </c>
    </row>
    <row r="5895" spans="1:17" s="1" customFormat="1" x14ac:dyDescent="0.3">
      <c r="A5895" s="189">
        <f t="shared" si="948"/>
        <v>44076.458333319046</v>
      </c>
      <c r="B5895" s="190">
        <f t="shared" si="944"/>
        <v>44076</v>
      </c>
      <c r="C5895" s="1">
        <f t="shared" si="945"/>
        <v>11</v>
      </c>
      <c r="D5895" s="191">
        <v>4.1335444484155488</v>
      </c>
      <c r="E5895" s="192">
        <f t="shared" si="946"/>
        <v>1.4353173829222783E-4</v>
      </c>
      <c r="F5895" s="193">
        <f t="shared" si="947"/>
        <v>6.1629600778967806</v>
      </c>
      <c r="G5895" s="193">
        <f t="shared" si="943"/>
        <v>6.3908563870226169</v>
      </c>
      <c r="H5895" s="193">
        <f t="shared" si="943"/>
        <v>6.6271799335565698</v>
      </c>
      <c r="I5895" s="193">
        <f t="shared" si="943"/>
        <v>6.8722423431261221</v>
      </c>
      <c r="J5895" s="193">
        <f t="shared" si="943"/>
        <v>7.1263667647711211</v>
      </c>
      <c r="K5895" s="193">
        <f>MAX(0,(F5895-'2031 forecast'!$C$10))</f>
        <v>0.42596007789678048</v>
      </c>
      <c r="L5895" s="193">
        <f>MAX(0,(G5895-'2031 forecast'!$C$10))</f>
        <v>0.65385638702261684</v>
      </c>
      <c r="M5895" s="193">
        <f>MAX(0,(H5895-'2031 forecast'!$C$10))</f>
        <v>0.89017993355656966</v>
      </c>
      <c r="N5895" s="193">
        <f>MAX(0,(I5895-'2031 forecast'!$C$10))</f>
        <v>1.135242343126122</v>
      </c>
      <c r="O5895" s="193">
        <f>MAX(0,(J5895-'2031 forecast'!$C$10))</f>
        <v>1.389366764771121</v>
      </c>
      <c r="P5895" s="175">
        <f t="shared" si="949"/>
        <v>2</v>
      </c>
      <c r="Q5895" s="175" t="str">
        <f t="shared" si="950"/>
        <v/>
      </c>
    </row>
    <row r="5896" spans="1:17" s="1" customFormat="1" x14ac:dyDescent="0.3">
      <c r="A5896" s="189">
        <f t="shared" si="948"/>
        <v>44076.49999998571</v>
      </c>
      <c r="B5896" s="190">
        <f t="shared" si="944"/>
        <v>44076</v>
      </c>
      <c r="C5896" s="1">
        <f t="shared" si="945"/>
        <v>12</v>
      </c>
      <c r="D5896" s="191">
        <v>4.2615412710440808</v>
      </c>
      <c r="E5896" s="192">
        <f t="shared" si="946"/>
        <v>1.4797625477850807E-4</v>
      </c>
      <c r="F5896" s="193">
        <f t="shared" si="947"/>
        <v>6.353798550254238</v>
      </c>
      <c r="G5896" s="193">
        <f t="shared" si="943"/>
        <v>6.5887517578411661</v>
      </c>
      <c r="H5896" s="193">
        <f t="shared" si="943"/>
        <v>6.832393155542837</v>
      </c>
      <c r="I5896" s="193">
        <f t="shared" si="943"/>
        <v>7.0850440185963288</v>
      </c>
      <c r="J5896" s="193">
        <f t="shared" si="943"/>
        <v>7.3470375024780576</v>
      </c>
      <c r="K5896" s="193">
        <f>MAX(0,(F5896-'2031 forecast'!$C$10))</f>
        <v>0.61679855025423791</v>
      </c>
      <c r="L5896" s="193">
        <f>MAX(0,(G5896-'2031 forecast'!$C$10))</f>
        <v>0.85175175784116597</v>
      </c>
      <c r="M5896" s="193">
        <f>MAX(0,(H5896-'2031 forecast'!$C$10))</f>
        <v>1.0953931555428369</v>
      </c>
      <c r="N5896" s="193">
        <f>MAX(0,(I5896-'2031 forecast'!$C$10))</f>
        <v>1.3480440185963287</v>
      </c>
      <c r="O5896" s="193">
        <f>MAX(0,(J5896-'2031 forecast'!$C$10))</f>
        <v>1.6100375024780575</v>
      </c>
      <c r="P5896" s="175">
        <f t="shared" si="949"/>
        <v>3</v>
      </c>
      <c r="Q5896" s="175" t="str">
        <f t="shared" si="950"/>
        <v/>
      </c>
    </row>
    <row r="5897" spans="1:17" s="1" customFormat="1" x14ac:dyDescent="0.3">
      <c r="A5897" s="189">
        <f t="shared" si="948"/>
        <v>44076.541666652374</v>
      </c>
      <c r="B5897" s="190">
        <f t="shared" si="944"/>
        <v>44076</v>
      </c>
      <c r="C5897" s="1">
        <f t="shared" si="945"/>
        <v>13</v>
      </c>
      <c r="D5897" s="191">
        <v>4.4045965433936169</v>
      </c>
      <c r="E5897" s="192">
        <f t="shared" si="946"/>
        <v>1.5294365555729191E-4</v>
      </c>
      <c r="F5897" s="193">
        <f t="shared" si="947"/>
        <v>6.5670886075949282</v>
      </c>
      <c r="G5897" s="193">
        <f t="shared" si="943"/>
        <v>6.8099289369913114</v>
      </c>
      <c r="H5897" s="193">
        <f t="shared" si="943"/>
        <v>7.06174910952749</v>
      </c>
      <c r="I5897" s="193">
        <f t="shared" si="943"/>
        <v>7.3228811852983258</v>
      </c>
      <c r="J5897" s="193">
        <f t="shared" si="943"/>
        <v>7.5936695034446355</v>
      </c>
      <c r="K5897" s="193">
        <f>MAX(0,(F5897-'2031 forecast'!$C$10))</f>
        <v>0.83008860759492809</v>
      </c>
      <c r="L5897" s="193">
        <f>MAX(0,(G5897-'2031 forecast'!$C$10))</f>
        <v>1.0729289369913113</v>
      </c>
      <c r="M5897" s="193">
        <f>MAX(0,(H5897-'2031 forecast'!$C$10))</f>
        <v>1.3247491095274899</v>
      </c>
      <c r="N5897" s="193">
        <f>MAX(0,(I5897-'2031 forecast'!$C$10))</f>
        <v>1.5858811852983257</v>
      </c>
      <c r="O5897" s="193">
        <f>MAX(0,(J5897-'2031 forecast'!$C$10))</f>
        <v>1.8566695034446354</v>
      </c>
      <c r="P5897" s="175">
        <f t="shared" si="949"/>
        <v>4</v>
      </c>
      <c r="Q5897" s="175" t="str">
        <f t="shared" si="950"/>
        <v/>
      </c>
    </row>
    <row r="5898" spans="1:17" s="1" customFormat="1" x14ac:dyDescent="0.3">
      <c r="A5898" s="189">
        <f t="shared" si="948"/>
        <v>44076.583333319039</v>
      </c>
      <c r="B5898" s="190">
        <f t="shared" si="944"/>
        <v>44076</v>
      </c>
      <c r="C5898" s="1">
        <f t="shared" si="945"/>
        <v>14</v>
      </c>
      <c r="D5898" s="191">
        <v>4.5928271649061649</v>
      </c>
      <c r="E5898" s="192">
        <f t="shared" si="946"/>
        <v>1.5947970921358645E-4</v>
      </c>
      <c r="F5898" s="193">
        <f t="shared" si="947"/>
        <v>6.8477334198853104</v>
      </c>
      <c r="G5898" s="193">
        <f t="shared" si="943"/>
        <v>7.1009515411362401</v>
      </c>
      <c r="H5898" s="193">
        <f t="shared" si="943"/>
        <v>7.3635332595072986</v>
      </c>
      <c r="I5898" s="193">
        <f t="shared" si="943"/>
        <v>7.6358248256956909</v>
      </c>
      <c r="J5898" s="193">
        <f t="shared" si="943"/>
        <v>7.9181852941901338</v>
      </c>
      <c r="K5898" s="193">
        <f>MAX(0,(F5898-'2031 forecast'!$C$10))</f>
        <v>1.1107334198853103</v>
      </c>
      <c r="L5898" s="193">
        <f>MAX(0,(G5898-'2031 forecast'!$C$10))</f>
        <v>1.36395154113624</v>
      </c>
      <c r="M5898" s="193">
        <f>MAX(0,(H5898-'2031 forecast'!$C$10))</f>
        <v>1.6265332595072985</v>
      </c>
      <c r="N5898" s="193">
        <f>MAX(0,(I5898-'2031 forecast'!$C$10))</f>
        <v>1.8988248256956908</v>
      </c>
      <c r="O5898" s="193">
        <f>MAX(0,(J5898-'2031 forecast'!$C$10))</f>
        <v>2.1811852941901337</v>
      </c>
      <c r="P5898" s="175">
        <f t="shared" si="949"/>
        <v>5</v>
      </c>
      <c r="Q5898" s="175" t="str">
        <f t="shared" si="950"/>
        <v/>
      </c>
    </row>
    <row r="5899" spans="1:17" s="1" customFormat="1" x14ac:dyDescent="0.3">
      <c r="A5899" s="189">
        <f t="shared" si="948"/>
        <v>44076.624999985703</v>
      </c>
      <c r="B5899" s="190">
        <f t="shared" si="944"/>
        <v>44076</v>
      </c>
      <c r="C5899" s="1">
        <f t="shared" si="945"/>
        <v>15</v>
      </c>
      <c r="D5899" s="191">
        <v>4.6078856146271692</v>
      </c>
      <c r="E5899" s="192">
        <f t="shared" si="946"/>
        <v>1.6000259350609002E-4</v>
      </c>
      <c r="F5899" s="193">
        <f t="shared" si="947"/>
        <v>6.8701850048685413</v>
      </c>
      <c r="G5899" s="193">
        <f t="shared" si="943"/>
        <v>7.1242333494678345</v>
      </c>
      <c r="H5899" s="193">
        <f t="shared" si="943"/>
        <v>7.3876759915056835</v>
      </c>
      <c r="I5899" s="193">
        <f t="shared" si="943"/>
        <v>7.6608603169274803</v>
      </c>
      <c r="J5899" s="193">
        <f t="shared" si="943"/>
        <v>7.9441465574497743</v>
      </c>
      <c r="K5899" s="193">
        <f>MAX(0,(F5899-'2031 forecast'!$C$10))</f>
        <v>1.1331850048685412</v>
      </c>
      <c r="L5899" s="193">
        <f>MAX(0,(G5899-'2031 forecast'!$C$10))</f>
        <v>1.3872333494678344</v>
      </c>
      <c r="M5899" s="193">
        <f>MAX(0,(H5899-'2031 forecast'!$C$10))</f>
        <v>1.6506759915056834</v>
      </c>
      <c r="N5899" s="193">
        <f>MAX(0,(I5899-'2031 forecast'!$C$10))</f>
        <v>1.9238603169274802</v>
      </c>
      <c r="O5899" s="193">
        <f>MAX(0,(J5899-'2031 forecast'!$C$10))</f>
        <v>2.2071465574497742</v>
      </c>
      <c r="P5899" s="175">
        <f t="shared" si="949"/>
        <v>6</v>
      </c>
      <c r="Q5899" s="175" t="str">
        <f t="shared" si="950"/>
        <v/>
      </c>
    </row>
    <row r="5900" spans="1:17" s="1" customFormat="1" x14ac:dyDescent="0.3">
      <c r="A5900" s="189">
        <f t="shared" si="948"/>
        <v>44076.666666652367</v>
      </c>
      <c r="B5900" s="190">
        <f t="shared" si="944"/>
        <v>44076</v>
      </c>
      <c r="C5900" s="1">
        <f t="shared" si="945"/>
        <v>16</v>
      </c>
      <c r="D5900" s="191">
        <v>4.863879259884234</v>
      </c>
      <c r="E5900" s="192">
        <f t="shared" si="946"/>
        <v>1.6889162647865059E-4</v>
      </c>
      <c r="F5900" s="193">
        <f t="shared" si="947"/>
        <v>7.2518619495834606</v>
      </c>
      <c r="G5900" s="193">
        <f t="shared" si="943"/>
        <v>7.5200240911049372</v>
      </c>
      <c r="H5900" s="193">
        <f t="shared" si="943"/>
        <v>7.7981024354782216</v>
      </c>
      <c r="I5900" s="193">
        <f t="shared" si="943"/>
        <v>8.0864636678678963</v>
      </c>
      <c r="J5900" s="193">
        <f t="shared" si="943"/>
        <v>8.3854880328636501</v>
      </c>
      <c r="K5900" s="193">
        <f>MAX(0,(F5900-'2031 forecast'!$C$10))</f>
        <v>1.5148619495834605</v>
      </c>
      <c r="L5900" s="193">
        <f>MAX(0,(G5900-'2031 forecast'!$C$10))</f>
        <v>1.7830240911049371</v>
      </c>
      <c r="M5900" s="193">
        <f>MAX(0,(H5900-'2031 forecast'!$C$10))</f>
        <v>2.0611024354782215</v>
      </c>
      <c r="N5900" s="193">
        <f>MAX(0,(I5900-'2031 forecast'!$C$10))</f>
        <v>2.3494636678678962</v>
      </c>
      <c r="O5900" s="193">
        <f>MAX(0,(J5900-'2031 forecast'!$C$10))</f>
        <v>2.64848803286365</v>
      </c>
      <c r="P5900" s="175">
        <f t="shared" si="949"/>
        <v>7</v>
      </c>
      <c r="Q5900" s="175" t="str">
        <f t="shared" si="950"/>
        <v/>
      </c>
    </row>
    <row r="5901" spans="1:17" s="1" customFormat="1" x14ac:dyDescent="0.3">
      <c r="A5901" s="189">
        <f t="shared" si="948"/>
        <v>44076.708333319031</v>
      </c>
      <c r="B5901" s="190">
        <f t="shared" si="944"/>
        <v>44076</v>
      </c>
      <c r="C5901" s="1">
        <f t="shared" si="945"/>
        <v>17</v>
      </c>
      <c r="D5901" s="191">
        <v>4.7885870112792146</v>
      </c>
      <c r="E5901" s="192">
        <f t="shared" si="946"/>
        <v>1.6627720501613275E-4</v>
      </c>
      <c r="F5901" s="193">
        <f t="shared" si="947"/>
        <v>7.1396040246673067</v>
      </c>
      <c r="G5901" s="193">
        <f t="shared" si="943"/>
        <v>7.4036150494469641</v>
      </c>
      <c r="H5901" s="193">
        <f t="shared" si="943"/>
        <v>7.6773887754862979</v>
      </c>
      <c r="I5901" s="193">
        <f t="shared" si="943"/>
        <v>7.9612862117089493</v>
      </c>
      <c r="J5901" s="193">
        <f t="shared" si="943"/>
        <v>8.2556817165654497</v>
      </c>
      <c r="K5901" s="193">
        <f>MAX(0,(F5901-'2031 forecast'!$C$10))</f>
        <v>1.4026040246673066</v>
      </c>
      <c r="L5901" s="193">
        <f>MAX(0,(G5901-'2031 forecast'!$C$10))</f>
        <v>1.666615049446964</v>
      </c>
      <c r="M5901" s="193">
        <f>MAX(0,(H5901-'2031 forecast'!$C$10))</f>
        <v>1.9403887754862978</v>
      </c>
      <c r="N5901" s="193">
        <f>MAX(0,(I5901-'2031 forecast'!$C$10))</f>
        <v>2.2242862117089492</v>
      </c>
      <c r="O5901" s="193">
        <f>MAX(0,(J5901-'2031 forecast'!$C$10))</f>
        <v>2.5186817165654496</v>
      </c>
      <c r="P5901" s="175">
        <f t="shared" si="949"/>
        <v>8</v>
      </c>
      <c r="Q5901" s="175" t="str">
        <f t="shared" si="950"/>
        <v/>
      </c>
    </row>
    <row r="5902" spans="1:17" s="1" customFormat="1" x14ac:dyDescent="0.3">
      <c r="A5902" s="189">
        <f t="shared" si="948"/>
        <v>44076.749999985695</v>
      </c>
      <c r="B5902" s="190">
        <f t="shared" si="944"/>
        <v>44076</v>
      </c>
      <c r="C5902" s="1">
        <f t="shared" si="945"/>
        <v>18</v>
      </c>
      <c r="D5902" s="191">
        <v>4.4121257682541204</v>
      </c>
      <c r="E5902" s="192">
        <f t="shared" si="946"/>
        <v>1.5320509770354375E-4</v>
      </c>
      <c r="F5902" s="193">
        <f t="shared" si="947"/>
        <v>6.5783144000865459</v>
      </c>
      <c r="G5902" s="193">
        <f t="shared" si="943"/>
        <v>6.8215698411571113</v>
      </c>
      <c r="H5902" s="193">
        <f t="shared" si="943"/>
        <v>7.0738204755266851</v>
      </c>
      <c r="I5902" s="193">
        <f t="shared" si="943"/>
        <v>7.3353989309142227</v>
      </c>
      <c r="J5902" s="193">
        <f t="shared" si="943"/>
        <v>7.6066501350744584</v>
      </c>
      <c r="K5902" s="193">
        <f>MAX(0,(F5902-'2031 forecast'!$C$10))</f>
        <v>0.84131440008654579</v>
      </c>
      <c r="L5902" s="193">
        <f>MAX(0,(G5902-'2031 forecast'!$C$10))</f>
        <v>1.0845698411571112</v>
      </c>
      <c r="M5902" s="193">
        <f>MAX(0,(H5902-'2031 forecast'!$C$10))</f>
        <v>1.336820475526685</v>
      </c>
      <c r="N5902" s="193">
        <f>MAX(0,(I5902-'2031 forecast'!$C$10))</f>
        <v>1.5983989309142226</v>
      </c>
      <c r="O5902" s="193">
        <f>MAX(0,(J5902-'2031 forecast'!$C$10))</f>
        <v>1.8696501350744583</v>
      </c>
      <c r="P5902" s="175">
        <f t="shared" si="949"/>
        <v>9</v>
      </c>
      <c r="Q5902" s="175" t="str">
        <f t="shared" si="950"/>
        <v/>
      </c>
    </row>
    <row r="5903" spans="1:17" s="1" customFormat="1" x14ac:dyDescent="0.3">
      <c r="A5903" s="189">
        <f t="shared" si="948"/>
        <v>44076.79166665236</v>
      </c>
      <c r="B5903" s="190">
        <f t="shared" si="944"/>
        <v>44076</v>
      </c>
      <c r="C5903" s="1">
        <f t="shared" si="945"/>
        <v>19</v>
      </c>
      <c r="D5903" s="191">
        <v>4.1862490224390623</v>
      </c>
      <c r="E5903" s="192">
        <f t="shared" si="946"/>
        <v>1.4536183331599029E-4</v>
      </c>
      <c r="F5903" s="193">
        <f t="shared" si="947"/>
        <v>6.2415406253380867</v>
      </c>
      <c r="G5903" s="193">
        <f t="shared" si="943"/>
        <v>6.4723427161831966</v>
      </c>
      <c r="H5903" s="193">
        <f t="shared" si="943"/>
        <v>6.7116794955509151</v>
      </c>
      <c r="I5903" s="193">
        <f t="shared" si="943"/>
        <v>6.9598665624373846</v>
      </c>
      <c r="J5903" s="193">
        <f t="shared" si="943"/>
        <v>7.2172311861798599</v>
      </c>
      <c r="K5903" s="193">
        <f>MAX(0,(F5903-'2031 forecast'!$C$10))</f>
        <v>0.50454062533808663</v>
      </c>
      <c r="L5903" s="193">
        <f>MAX(0,(G5903-'2031 forecast'!$C$10))</f>
        <v>0.73534271618319647</v>
      </c>
      <c r="M5903" s="193">
        <f>MAX(0,(H5903-'2031 forecast'!$C$10))</f>
        <v>0.97467949555091504</v>
      </c>
      <c r="N5903" s="193">
        <f>MAX(0,(I5903-'2031 forecast'!$C$10))</f>
        <v>1.2228665624373845</v>
      </c>
      <c r="O5903" s="193">
        <f>MAX(0,(J5903-'2031 forecast'!$C$10))</f>
        <v>1.4802311861798598</v>
      </c>
      <c r="P5903" s="175">
        <f t="shared" si="949"/>
        <v>10</v>
      </c>
      <c r="Q5903" s="175" t="str">
        <f t="shared" si="950"/>
        <v/>
      </c>
    </row>
    <row r="5904" spans="1:17" s="1" customFormat="1" x14ac:dyDescent="0.3">
      <c r="A5904" s="189">
        <f t="shared" si="948"/>
        <v>44076.833333319024</v>
      </c>
      <c r="B5904" s="190">
        <f t="shared" si="944"/>
        <v>44076</v>
      </c>
      <c r="C5904" s="1">
        <f t="shared" si="945"/>
        <v>20</v>
      </c>
      <c r="D5904" s="191">
        <v>4.0582521998105294</v>
      </c>
      <c r="E5904" s="192">
        <f t="shared" si="946"/>
        <v>1.4091731682971002E-4</v>
      </c>
      <c r="F5904" s="193">
        <f t="shared" si="947"/>
        <v>6.0507021529806275</v>
      </c>
      <c r="G5904" s="193">
        <f t="shared" si="943"/>
        <v>6.2744473453646457</v>
      </c>
      <c r="H5904" s="193">
        <f t="shared" si="943"/>
        <v>6.5064662735646461</v>
      </c>
      <c r="I5904" s="193">
        <f t="shared" si="943"/>
        <v>6.747064886967177</v>
      </c>
      <c r="J5904" s="193">
        <f t="shared" si="943"/>
        <v>6.9965604484729225</v>
      </c>
      <c r="K5904" s="193">
        <f>MAX(0,(F5904-'2031 forecast'!$C$10))</f>
        <v>0.31370215298062742</v>
      </c>
      <c r="L5904" s="193">
        <f>MAX(0,(G5904-'2031 forecast'!$C$10))</f>
        <v>0.53744734536464556</v>
      </c>
      <c r="M5904" s="193">
        <f>MAX(0,(H5904-'2031 forecast'!$C$10))</f>
        <v>0.76946627356464603</v>
      </c>
      <c r="N5904" s="193">
        <f>MAX(0,(I5904-'2031 forecast'!$C$10))</f>
        <v>1.0100648869671769</v>
      </c>
      <c r="O5904" s="193">
        <f>MAX(0,(J5904-'2031 forecast'!$C$10))</f>
        <v>1.2595604484729224</v>
      </c>
      <c r="P5904" s="175">
        <f t="shared" si="949"/>
        <v>11</v>
      </c>
      <c r="Q5904" s="175">
        <f t="shared" si="950"/>
        <v>11</v>
      </c>
    </row>
    <row r="5905" spans="1:17" s="1" customFormat="1" x14ac:dyDescent="0.3">
      <c r="A5905" s="189">
        <f t="shared" si="948"/>
        <v>44076.874999985688</v>
      </c>
      <c r="B5905" s="190">
        <f t="shared" si="944"/>
        <v>44076</v>
      </c>
      <c r="C5905" s="1">
        <f t="shared" si="945"/>
        <v>21</v>
      </c>
      <c r="D5905" s="191">
        <v>3.7796708799719592</v>
      </c>
      <c r="E5905" s="192">
        <f t="shared" si="946"/>
        <v>1.3124395741839412E-4</v>
      </c>
      <c r="F5905" s="193">
        <f t="shared" si="947"/>
        <v>5.6353478307908631</v>
      </c>
      <c r="G5905" s="193">
        <f t="shared" ref="G5905:J5924" si="951">$E5905*G$2</f>
        <v>5.8437338912301522</v>
      </c>
      <c r="H5905" s="193">
        <f t="shared" si="951"/>
        <v>6.0598257315945316</v>
      </c>
      <c r="I5905" s="193">
        <f t="shared" si="951"/>
        <v>6.2839082991790773</v>
      </c>
      <c r="J5905" s="193">
        <f t="shared" si="951"/>
        <v>6.5162770781695869</v>
      </c>
      <c r="K5905" s="193">
        <f>MAX(0,(F5905-'2031 forecast'!$C$10))</f>
        <v>0</v>
      </c>
      <c r="L5905" s="193">
        <f>MAX(0,(G5905-'2031 forecast'!$C$10))</f>
        <v>0.10673389123015209</v>
      </c>
      <c r="M5905" s="193">
        <f>MAX(0,(H5905-'2031 forecast'!$C$10))</f>
        <v>0.32282573159453154</v>
      </c>
      <c r="N5905" s="193">
        <f>MAX(0,(I5905-'2031 forecast'!$C$10))</f>
        <v>0.54690829917907724</v>
      </c>
      <c r="O5905" s="193">
        <f>MAX(0,(J5905-'2031 forecast'!$C$10))</f>
        <v>0.7792770781695868</v>
      </c>
      <c r="P5905" s="175" t="str">
        <f t="shared" si="949"/>
        <v/>
      </c>
      <c r="Q5905" s="175" t="str">
        <f t="shared" si="950"/>
        <v/>
      </c>
    </row>
    <row r="5906" spans="1:17" s="1" customFormat="1" x14ac:dyDescent="0.3">
      <c r="A5906" s="189">
        <f t="shared" si="948"/>
        <v>44076.916666652352</v>
      </c>
      <c r="B5906" s="190">
        <f t="shared" si="944"/>
        <v>44076</v>
      </c>
      <c r="C5906" s="1">
        <f t="shared" si="945"/>
        <v>22</v>
      </c>
      <c r="D5906" s="191">
        <v>3.31285893862084</v>
      </c>
      <c r="E5906" s="192">
        <f t="shared" si="946"/>
        <v>1.1503454435078367E-4</v>
      </c>
      <c r="F5906" s="193">
        <f t="shared" si="947"/>
        <v>4.9393486963107156</v>
      </c>
      <c r="G5906" s="193">
        <f t="shared" si="951"/>
        <v>5.1219978329507301</v>
      </c>
      <c r="H5906" s="193">
        <f t="shared" si="951"/>
        <v>5.3114010396446085</v>
      </c>
      <c r="I5906" s="193">
        <f t="shared" si="951"/>
        <v>5.5078080709936126</v>
      </c>
      <c r="J5906" s="193">
        <f t="shared" si="951"/>
        <v>5.7114779171207521</v>
      </c>
      <c r="K5906" s="193">
        <f>MAX(0,(F5906-'2031 forecast'!$C$10))</f>
        <v>0</v>
      </c>
      <c r="L5906" s="193">
        <f>MAX(0,(G5906-'2031 forecast'!$C$10))</f>
        <v>0</v>
      </c>
      <c r="M5906" s="193">
        <f>MAX(0,(H5906-'2031 forecast'!$C$10))</f>
        <v>0</v>
      </c>
      <c r="N5906" s="193">
        <f>MAX(0,(I5906-'2031 forecast'!$C$10))</f>
        <v>0</v>
      </c>
      <c r="O5906" s="193">
        <f>MAX(0,(J5906-'2031 forecast'!$C$10))</f>
        <v>0</v>
      </c>
      <c r="P5906" s="175" t="str">
        <f t="shared" si="949"/>
        <v/>
      </c>
      <c r="Q5906" s="175" t="str">
        <f t="shared" si="950"/>
        <v/>
      </c>
    </row>
    <row r="5907" spans="1:17" s="1" customFormat="1" x14ac:dyDescent="0.3">
      <c r="A5907" s="189">
        <f t="shared" si="948"/>
        <v>44076.958333319017</v>
      </c>
      <c r="B5907" s="190">
        <f t="shared" si="944"/>
        <v>44076</v>
      </c>
      <c r="C5907" s="1">
        <f t="shared" si="945"/>
        <v>23</v>
      </c>
      <c r="D5907" s="191">
        <v>2.9815730447587567</v>
      </c>
      <c r="E5907" s="192">
        <f t="shared" si="946"/>
        <v>1.0353108991570533E-4</v>
      </c>
      <c r="F5907" s="193">
        <f t="shared" si="947"/>
        <v>4.445413826679645</v>
      </c>
      <c r="G5907" s="193">
        <f t="shared" si="951"/>
        <v>4.6097980496556588</v>
      </c>
      <c r="H5907" s="193">
        <f t="shared" si="951"/>
        <v>4.7802609356801486</v>
      </c>
      <c r="I5907" s="193">
        <f t="shared" si="951"/>
        <v>4.9570272638942532</v>
      </c>
      <c r="J5907" s="193">
        <f t="shared" si="951"/>
        <v>5.1403301254086786</v>
      </c>
      <c r="K5907" s="193">
        <f>MAX(0,(F5907-'2031 forecast'!$C$10))</f>
        <v>0</v>
      </c>
      <c r="L5907" s="193">
        <f>MAX(0,(G5907-'2031 forecast'!$C$10))</f>
        <v>0</v>
      </c>
      <c r="M5907" s="193">
        <f>MAX(0,(H5907-'2031 forecast'!$C$10))</f>
        <v>0</v>
      </c>
      <c r="N5907" s="193">
        <f>MAX(0,(I5907-'2031 forecast'!$C$10))</f>
        <v>0</v>
      </c>
      <c r="O5907" s="193">
        <f>MAX(0,(J5907-'2031 forecast'!$C$10))</f>
        <v>0</v>
      </c>
      <c r="P5907" s="175" t="str">
        <f t="shared" si="949"/>
        <v/>
      </c>
      <c r="Q5907" s="175" t="str">
        <f t="shared" si="950"/>
        <v/>
      </c>
    </row>
    <row r="5908" spans="1:17" s="1" customFormat="1" x14ac:dyDescent="0.3">
      <c r="A5908" s="189">
        <f t="shared" si="948"/>
        <v>44076.999999985681</v>
      </c>
      <c r="B5908" s="190">
        <f t="shared" si="944"/>
        <v>44076</v>
      </c>
      <c r="C5908" s="1">
        <f t="shared" si="945"/>
        <v>0</v>
      </c>
      <c r="D5908" s="191">
        <v>2.8686346718512277</v>
      </c>
      <c r="E5908" s="192">
        <f t="shared" si="946"/>
        <v>9.9609457721928598E-5</v>
      </c>
      <c r="F5908" s="193">
        <f t="shared" si="947"/>
        <v>4.2770269393054159</v>
      </c>
      <c r="G5908" s="193">
        <f t="shared" si="951"/>
        <v>4.4351844871687014</v>
      </c>
      <c r="H5908" s="193">
        <f t="shared" si="951"/>
        <v>4.5991904456922637</v>
      </c>
      <c r="I5908" s="193">
        <f t="shared" si="951"/>
        <v>4.7692610796558332</v>
      </c>
      <c r="J5908" s="193">
        <f t="shared" si="951"/>
        <v>4.9456206509613789</v>
      </c>
      <c r="K5908" s="193">
        <f>MAX(0,(F5908-'2031 forecast'!$C$10))</f>
        <v>0</v>
      </c>
      <c r="L5908" s="193">
        <f>MAX(0,(G5908-'2031 forecast'!$C$10))</f>
        <v>0</v>
      </c>
      <c r="M5908" s="193">
        <f>MAX(0,(H5908-'2031 forecast'!$C$10))</f>
        <v>0</v>
      </c>
      <c r="N5908" s="193">
        <f>MAX(0,(I5908-'2031 forecast'!$C$10))</f>
        <v>0</v>
      </c>
      <c r="O5908" s="193">
        <f>MAX(0,(J5908-'2031 forecast'!$C$10))</f>
        <v>0</v>
      </c>
      <c r="P5908" s="175" t="str">
        <f t="shared" si="949"/>
        <v/>
      </c>
      <c r="Q5908" s="175" t="str">
        <f t="shared" si="950"/>
        <v/>
      </c>
    </row>
    <row r="5909" spans="1:17" s="1" customFormat="1" x14ac:dyDescent="0.3">
      <c r="A5909" s="189">
        <f t="shared" si="948"/>
        <v>44077.041666652345</v>
      </c>
      <c r="B5909" s="190">
        <f t="shared" si="944"/>
        <v>44077</v>
      </c>
      <c r="C5909" s="1">
        <f t="shared" si="945"/>
        <v>1</v>
      </c>
      <c r="D5909" s="191">
        <v>2.5524072277101477</v>
      </c>
      <c r="E5909" s="192">
        <f t="shared" si="946"/>
        <v>8.8628887579353797E-5</v>
      </c>
      <c r="F5909" s="193">
        <f t="shared" si="947"/>
        <v>3.8055436546575749</v>
      </c>
      <c r="G5909" s="193">
        <f t="shared" si="951"/>
        <v>3.9462665122052223</v>
      </c>
      <c r="H5909" s="193">
        <f t="shared" si="951"/>
        <v>4.0921930737261878</v>
      </c>
      <c r="I5909" s="193">
        <f t="shared" si="951"/>
        <v>4.2435157637882615</v>
      </c>
      <c r="J5909" s="193">
        <f t="shared" si="951"/>
        <v>4.4004341225089441</v>
      </c>
      <c r="K5909" s="193">
        <f>MAX(0,(F5909-'2031 forecast'!$C$10))</f>
        <v>0</v>
      </c>
      <c r="L5909" s="193">
        <f>MAX(0,(G5909-'2031 forecast'!$C$10))</f>
        <v>0</v>
      </c>
      <c r="M5909" s="193">
        <f>MAX(0,(H5909-'2031 forecast'!$C$10))</f>
        <v>0</v>
      </c>
      <c r="N5909" s="193">
        <f>MAX(0,(I5909-'2031 forecast'!$C$10))</f>
        <v>0</v>
      </c>
      <c r="O5909" s="193">
        <f>MAX(0,(J5909-'2031 forecast'!$C$10))</f>
        <v>0</v>
      </c>
      <c r="P5909" s="175" t="str">
        <f t="shared" si="949"/>
        <v/>
      </c>
      <c r="Q5909" s="175" t="str">
        <f t="shared" si="950"/>
        <v/>
      </c>
    </row>
    <row r="5910" spans="1:17" s="1" customFormat="1" x14ac:dyDescent="0.3">
      <c r="A5910" s="189">
        <f t="shared" si="948"/>
        <v>44077.083333319009</v>
      </c>
      <c r="B5910" s="190">
        <f t="shared" si="944"/>
        <v>44077</v>
      </c>
      <c r="C5910" s="1">
        <f t="shared" si="945"/>
        <v>2</v>
      </c>
      <c r="D5910" s="191">
        <v>2.431939629942117</v>
      </c>
      <c r="E5910" s="192">
        <f t="shared" si="946"/>
        <v>8.4445813239325296E-5</v>
      </c>
      <c r="F5910" s="193">
        <f t="shared" si="947"/>
        <v>3.6259309747917303</v>
      </c>
      <c r="G5910" s="193">
        <f t="shared" si="951"/>
        <v>3.7600120455524686</v>
      </c>
      <c r="H5910" s="193">
        <f t="shared" si="951"/>
        <v>3.8990512177391108</v>
      </c>
      <c r="I5910" s="193">
        <f t="shared" si="951"/>
        <v>4.0432318339339481</v>
      </c>
      <c r="J5910" s="193">
        <f t="shared" si="951"/>
        <v>4.192744016431825</v>
      </c>
      <c r="K5910" s="193">
        <f>MAX(0,(F5910-'2031 forecast'!$C$10))</f>
        <v>0</v>
      </c>
      <c r="L5910" s="193">
        <f>MAX(0,(G5910-'2031 forecast'!$C$10))</f>
        <v>0</v>
      </c>
      <c r="M5910" s="193">
        <f>MAX(0,(H5910-'2031 forecast'!$C$10))</f>
        <v>0</v>
      </c>
      <c r="N5910" s="193">
        <f>MAX(0,(I5910-'2031 forecast'!$C$10))</f>
        <v>0</v>
      </c>
      <c r="O5910" s="193">
        <f>MAX(0,(J5910-'2031 forecast'!$C$10))</f>
        <v>0</v>
      </c>
      <c r="P5910" s="175" t="str">
        <f t="shared" si="949"/>
        <v/>
      </c>
      <c r="Q5910" s="175" t="str">
        <f t="shared" si="950"/>
        <v/>
      </c>
    </row>
    <row r="5911" spans="1:17" s="1" customFormat="1" x14ac:dyDescent="0.3">
      <c r="A5911" s="189">
        <f t="shared" si="948"/>
        <v>44077.124999985674</v>
      </c>
      <c r="B5911" s="190">
        <f t="shared" si="944"/>
        <v>44077</v>
      </c>
      <c r="C5911" s="1">
        <f t="shared" si="945"/>
        <v>3</v>
      </c>
      <c r="D5911" s="191">
        <v>2.3415889316160943</v>
      </c>
      <c r="E5911" s="192">
        <f t="shared" si="946"/>
        <v>8.130850748430393E-5</v>
      </c>
      <c r="F5911" s="193">
        <f t="shared" si="947"/>
        <v>3.4912214648923476</v>
      </c>
      <c r="G5911" s="193">
        <f t="shared" si="951"/>
        <v>3.6203211955629033</v>
      </c>
      <c r="H5911" s="193">
        <f t="shared" si="951"/>
        <v>3.7541948257488036</v>
      </c>
      <c r="I5911" s="193">
        <f t="shared" si="951"/>
        <v>3.8930188865432136</v>
      </c>
      <c r="J5911" s="193">
        <f t="shared" si="951"/>
        <v>4.0369764368739869</v>
      </c>
      <c r="K5911" s="193">
        <f>MAX(0,(F5911-'2031 forecast'!$C$10))</f>
        <v>0</v>
      </c>
      <c r="L5911" s="193">
        <f>MAX(0,(G5911-'2031 forecast'!$C$10))</f>
        <v>0</v>
      </c>
      <c r="M5911" s="193">
        <f>MAX(0,(H5911-'2031 forecast'!$C$10))</f>
        <v>0</v>
      </c>
      <c r="N5911" s="193">
        <f>MAX(0,(I5911-'2031 forecast'!$C$10))</f>
        <v>0</v>
      </c>
      <c r="O5911" s="193">
        <f>MAX(0,(J5911-'2031 forecast'!$C$10))</f>
        <v>0</v>
      </c>
      <c r="P5911" s="175" t="str">
        <f t="shared" si="949"/>
        <v/>
      </c>
      <c r="Q5911" s="175" t="str">
        <f t="shared" si="950"/>
        <v/>
      </c>
    </row>
    <row r="5912" spans="1:17" s="1" customFormat="1" x14ac:dyDescent="0.3">
      <c r="A5912" s="189">
        <f t="shared" si="948"/>
        <v>44077.166666652338</v>
      </c>
      <c r="B5912" s="190">
        <f t="shared" si="944"/>
        <v>44077</v>
      </c>
      <c r="C5912" s="1">
        <f t="shared" si="945"/>
        <v>4</v>
      </c>
      <c r="D5912" s="191">
        <v>2.3114720321740867</v>
      </c>
      <c r="E5912" s="192">
        <f t="shared" si="946"/>
        <v>8.0262738899296808E-5</v>
      </c>
      <c r="F5912" s="193">
        <f t="shared" si="947"/>
        <v>3.4463182949258866</v>
      </c>
      <c r="G5912" s="193">
        <f t="shared" si="951"/>
        <v>3.5737575788997149</v>
      </c>
      <c r="H5912" s="193">
        <f t="shared" si="951"/>
        <v>3.7059093617520347</v>
      </c>
      <c r="I5912" s="193">
        <f t="shared" si="951"/>
        <v>3.8429479040796353</v>
      </c>
      <c r="J5912" s="193">
        <f t="shared" si="951"/>
        <v>3.9850539103547078</v>
      </c>
      <c r="K5912" s="193">
        <f>MAX(0,(F5912-'2031 forecast'!$C$10))</f>
        <v>0</v>
      </c>
      <c r="L5912" s="193">
        <f>MAX(0,(G5912-'2031 forecast'!$C$10))</f>
        <v>0</v>
      </c>
      <c r="M5912" s="193">
        <f>MAX(0,(H5912-'2031 forecast'!$C$10))</f>
        <v>0</v>
      </c>
      <c r="N5912" s="193">
        <f>MAX(0,(I5912-'2031 forecast'!$C$10))</f>
        <v>0</v>
      </c>
      <c r="O5912" s="193">
        <f>MAX(0,(J5912-'2031 forecast'!$C$10))</f>
        <v>0</v>
      </c>
      <c r="P5912" s="175" t="str">
        <f t="shared" si="949"/>
        <v/>
      </c>
      <c r="Q5912" s="175" t="str">
        <f t="shared" si="950"/>
        <v/>
      </c>
    </row>
    <row r="5913" spans="1:17" s="1" customFormat="1" x14ac:dyDescent="0.3">
      <c r="A5913" s="189">
        <f t="shared" si="948"/>
        <v>44077.208333319002</v>
      </c>
      <c r="B5913" s="190">
        <f t="shared" si="944"/>
        <v>44077</v>
      </c>
      <c r="C5913" s="1">
        <f t="shared" si="945"/>
        <v>5</v>
      </c>
      <c r="D5913" s="191">
        <v>2.3491181564765959</v>
      </c>
      <c r="E5913" s="192">
        <f t="shared" si="946"/>
        <v>8.1569949630555701E-5</v>
      </c>
      <c r="F5913" s="193">
        <f t="shared" si="947"/>
        <v>3.5024472573839622</v>
      </c>
      <c r="G5913" s="193">
        <f t="shared" si="951"/>
        <v>3.6319620997287001</v>
      </c>
      <c r="H5913" s="193">
        <f t="shared" si="951"/>
        <v>3.7662661917479956</v>
      </c>
      <c r="I5913" s="193">
        <f t="shared" si="951"/>
        <v>3.9055366321591078</v>
      </c>
      <c r="J5913" s="193">
        <f t="shared" si="951"/>
        <v>4.0499570685038062</v>
      </c>
      <c r="K5913" s="193">
        <f>MAX(0,(F5913-'2031 forecast'!$C$10))</f>
        <v>0</v>
      </c>
      <c r="L5913" s="193">
        <f>MAX(0,(G5913-'2031 forecast'!$C$10))</f>
        <v>0</v>
      </c>
      <c r="M5913" s="193">
        <f>MAX(0,(H5913-'2031 forecast'!$C$10))</f>
        <v>0</v>
      </c>
      <c r="N5913" s="193">
        <f>MAX(0,(I5913-'2031 forecast'!$C$10))</f>
        <v>0</v>
      </c>
      <c r="O5913" s="193">
        <f>MAX(0,(J5913-'2031 forecast'!$C$10))</f>
        <v>0</v>
      </c>
      <c r="P5913" s="175" t="str">
        <f t="shared" si="949"/>
        <v/>
      </c>
      <c r="Q5913" s="175" t="str">
        <f t="shared" si="950"/>
        <v/>
      </c>
    </row>
    <row r="5914" spans="1:17" s="1" customFormat="1" x14ac:dyDescent="0.3">
      <c r="A5914" s="189">
        <f t="shared" si="948"/>
        <v>44077.249999985666</v>
      </c>
      <c r="B5914" s="190">
        <f t="shared" si="944"/>
        <v>44077</v>
      </c>
      <c r="C5914" s="1">
        <f t="shared" si="945"/>
        <v>6</v>
      </c>
      <c r="D5914" s="191">
        <v>2.5749949022916536</v>
      </c>
      <c r="E5914" s="192">
        <f t="shared" si="946"/>
        <v>8.9413214018109149E-5</v>
      </c>
      <c r="F5914" s="193">
        <f t="shared" si="947"/>
        <v>3.8392210321324209</v>
      </c>
      <c r="G5914" s="193">
        <f t="shared" si="951"/>
        <v>3.9811892247026139</v>
      </c>
      <c r="H5914" s="193">
        <f t="shared" si="951"/>
        <v>4.1284071717237651</v>
      </c>
      <c r="I5914" s="193">
        <f t="shared" si="951"/>
        <v>4.281069000635946</v>
      </c>
      <c r="J5914" s="193">
        <f t="shared" si="951"/>
        <v>4.4393760173984038</v>
      </c>
      <c r="K5914" s="193">
        <f>MAX(0,(F5914-'2031 forecast'!$C$10))</f>
        <v>0</v>
      </c>
      <c r="L5914" s="193">
        <f>MAX(0,(G5914-'2031 forecast'!$C$10))</f>
        <v>0</v>
      </c>
      <c r="M5914" s="193">
        <f>MAX(0,(H5914-'2031 forecast'!$C$10))</f>
        <v>0</v>
      </c>
      <c r="N5914" s="193">
        <f>MAX(0,(I5914-'2031 forecast'!$C$10))</f>
        <v>0</v>
      </c>
      <c r="O5914" s="193">
        <f>MAX(0,(J5914-'2031 forecast'!$C$10))</f>
        <v>0</v>
      </c>
      <c r="P5914" s="175" t="str">
        <f t="shared" si="949"/>
        <v/>
      </c>
      <c r="Q5914" s="175" t="str">
        <f t="shared" si="950"/>
        <v/>
      </c>
    </row>
    <row r="5915" spans="1:17" s="1" customFormat="1" x14ac:dyDescent="0.3">
      <c r="A5915" s="189">
        <f t="shared" si="948"/>
        <v>44077.291666652331</v>
      </c>
      <c r="B5915" s="190">
        <f t="shared" si="944"/>
        <v>44077</v>
      </c>
      <c r="C5915" s="1">
        <f t="shared" si="945"/>
        <v>7</v>
      </c>
      <c r="D5915" s="191">
        <v>2.830988547548718</v>
      </c>
      <c r="E5915" s="192">
        <f t="shared" si="946"/>
        <v>9.8302246990669679E-5</v>
      </c>
      <c r="F5915" s="193">
        <f t="shared" si="947"/>
        <v>4.2208979768473389</v>
      </c>
      <c r="G5915" s="193">
        <f t="shared" si="951"/>
        <v>4.3769799663397144</v>
      </c>
      <c r="H5915" s="193">
        <f t="shared" si="951"/>
        <v>4.5388336156963014</v>
      </c>
      <c r="I5915" s="193">
        <f t="shared" si="951"/>
        <v>4.7066723515763602</v>
      </c>
      <c r="J5915" s="193">
        <f t="shared" si="951"/>
        <v>4.8807174928122787</v>
      </c>
      <c r="K5915" s="193">
        <f>MAX(0,(F5915-'2031 forecast'!$C$10))</f>
        <v>0</v>
      </c>
      <c r="L5915" s="193">
        <f>MAX(0,(G5915-'2031 forecast'!$C$10))</f>
        <v>0</v>
      </c>
      <c r="M5915" s="193">
        <f>MAX(0,(H5915-'2031 forecast'!$C$10))</f>
        <v>0</v>
      </c>
      <c r="N5915" s="193">
        <f>MAX(0,(I5915-'2031 forecast'!$C$10))</f>
        <v>0</v>
      </c>
      <c r="O5915" s="193">
        <f>MAX(0,(J5915-'2031 forecast'!$C$10))</f>
        <v>0</v>
      </c>
      <c r="P5915" s="175" t="str">
        <f t="shared" si="949"/>
        <v/>
      </c>
      <c r="Q5915" s="175" t="str">
        <f t="shared" si="950"/>
        <v/>
      </c>
    </row>
    <row r="5916" spans="1:17" s="1" customFormat="1" x14ac:dyDescent="0.3">
      <c r="A5916" s="189">
        <f t="shared" si="948"/>
        <v>44077.333333318995</v>
      </c>
      <c r="B5916" s="190">
        <f t="shared" si="944"/>
        <v>44077</v>
      </c>
      <c r="C5916" s="1">
        <f t="shared" si="945"/>
        <v>8</v>
      </c>
      <c r="D5916" s="191">
        <v>3.102040642526787</v>
      </c>
      <c r="E5916" s="192">
        <f t="shared" si="946"/>
        <v>1.0771416425573382E-4</v>
      </c>
      <c r="F5916" s="193">
        <f t="shared" si="947"/>
        <v>4.6250265065454892</v>
      </c>
      <c r="G5916" s="193">
        <f t="shared" si="951"/>
        <v>4.7960525163084116</v>
      </c>
      <c r="H5916" s="193">
        <f t="shared" si="951"/>
        <v>4.9734027916672252</v>
      </c>
      <c r="I5916" s="193">
        <f t="shared" si="951"/>
        <v>5.1573111937485656</v>
      </c>
      <c r="J5916" s="193">
        <f t="shared" si="951"/>
        <v>5.3480202314857959</v>
      </c>
      <c r="K5916" s="193">
        <f>MAX(0,(F5916-'2031 forecast'!$C$10))</f>
        <v>0</v>
      </c>
      <c r="L5916" s="193">
        <f>MAX(0,(G5916-'2031 forecast'!$C$10))</f>
        <v>0</v>
      </c>
      <c r="M5916" s="193">
        <f>MAX(0,(H5916-'2031 forecast'!$C$10))</f>
        <v>0</v>
      </c>
      <c r="N5916" s="193">
        <f>MAX(0,(I5916-'2031 forecast'!$C$10))</f>
        <v>0</v>
      </c>
      <c r="O5916" s="193">
        <f>MAX(0,(J5916-'2031 forecast'!$C$10))</f>
        <v>0</v>
      </c>
      <c r="P5916" s="175" t="str">
        <f t="shared" si="949"/>
        <v/>
      </c>
      <c r="Q5916" s="175" t="str">
        <f t="shared" si="950"/>
        <v/>
      </c>
    </row>
    <row r="5917" spans="1:17" s="1" customFormat="1" x14ac:dyDescent="0.3">
      <c r="A5917" s="189">
        <f t="shared" si="948"/>
        <v>44077.374999985659</v>
      </c>
      <c r="B5917" s="190">
        <f t="shared" si="944"/>
        <v>44077</v>
      </c>
      <c r="C5917" s="1">
        <f t="shared" si="945"/>
        <v>9</v>
      </c>
      <c r="D5917" s="191">
        <v>3.3956804120863615</v>
      </c>
      <c r="E5917" s="192">
        <f t="shared" si="946"/>
        <v>1.1791040795955328E-4</v>
      </c>
      <c r="F5917" s="193">
        <f t="shared" si="947"/>
        <v>5.0628324137184846</v>
      </c>
      <c r="G5917" s="193">
        <f t="shared" si="951"/>
        <v>5.2500477787744995</v>
      </c>
      <c r="H5917" s="193">
        <f t="shared" si="951"/>
        <v>5.4441860656357246</v>
      </c>
      <c r="I5917" s="193">
        <f t="shared" si="951"/>
        <v>5.6455032727684538</v>
      </c>
      <c r="J5917" s="193">
        <f t="shared" si="951"/>
        <v>5.8542648650487719</v>
      </c>
      <c r="K5917" s="193">
        <f>MAX(0,(F5917-'2031 forecast'!$C$10))</f>
        <v>0</v>
      </c>
      <c r="L5917" s="193">
        <f>MAX(0,(G5917-'2031 forecast'!$C$10))</f>
        <v>0</v>
      </c>
      <c r="M5917" s="193">
        <f>MAX(0,(H5917-'2031 forecast'!$C$10))</f>
        <v>0</v>
      </c>
      <c r="N5917" s="193">
        <f>MAX(0,(I5917-'2031 forecast'!$C$10))</f>
        <v>0</v>
      </c>
      <c r="O5917" s="193">
        <f>MAX(0,(J5917-'2031 forecast'!$C$10))</f>
        <v>0.11726486504877176</v>
      </c>
      <c r="P5917" s="175" t="str">
        <f t="shared" si="949"/>
        <v/>
      </c>
      <c r="Q5917" s="175" t="str">
        <f t="shared" si="950"/>
        <v/>
      </c>
    </row>
    <row r="5918" spans="1:17" s="1" customFormat="1" x14ac:dyDescent="0.3">
      <c r="A5918" s="189">
        <f t="shared" si="948"/>
        <v>44077.416666652323</v>
      </c>
      <c r="B5918" s="190">
        <f t="shared" si="944"/>
        <v>44077</v>
      </c>
      <c r="C5918" s="1">
        <f t="shared" si="945"/>
        <v>10</v>
      </c>
      <c r="D5918" s="191">
        <v>3.6893201816459364</v>
      </c>
      <c r="E5918" s="192">
        <f t="shared" si="946"/>
        <v>1.2810665166337274E-4</v>
      </c>
      <c r="F5918" s="193">
        <f t="shared" si="947"/>
        <v>5.50063832089148</v>
      </c>
      <c r="G5918" s="193">
        <f t="shared" si="951"/>
        <v>5.7040430412405865</v>
      </c>
      <c r="H5918" s="193">
        <f t="shared" si="951"/>
        <v>5.914969339604224</v>
      </c>
      <c r="I5918" s="193">
        <f t="shared" si="951"/>
        <v>6.1336953517883428</v>
      </c>
      <c r="J5918" s="193">
        <f t="shared" si="951"/>
        <v>6.3605094986117479</v>
      </c>
      <c r="K5918" s="193">
        <f>MAX(0,(F5918-'2031 forecast'!$C$10))</f>
        <v>0</v>
      </c>
      <c r="L5918" s="193">
        <f>MAX(0,(G5918-'2031 forecast'!$C$10))</f>
        <v>0</v>
      </c>
      <c r="M5918" s="193">
        <f>MAX(0,(H5918-'2031 forecast'!$C$10))</f>
        <v>0.1779693396042239</v>
      </c>
      <c r="N5918" s="193">
        <f>MAX(0,(I5918-'2031 forecast'!$C$10))</f>
        <v>0.3966953517883427</v>
      </c>
      <c r="O5918" s="193">
        <f>MAX(0,(J5918-'2031 forecast'!$C$10))</f>
        <v>0.62350949861174776</v>
      </c>
      <c r="P5918" s="175" t="str">
        <f t="shared" si="949"/>
        <v/>
      </c>
      <c r="Q5918" s="175" t="str">
        <f t="shared" si="950"/>
        <v/>
      </c>
    </row>
    <row r="5919" spans="1:17" s="1" customFormat="1" x14ac:dyDescent="0.3">
      <c r="A5919" s="189">
        <f t="shared" si="948"/>
        <v>44077.458333318988</v>
      </c>
      <c r="B5919" s="190">
        <f t="shared" si="944"/>
        <v>44077</v>
      </c>
      <c r="C5919" s="1">
        <f t="shared" si="945"/>
        <v>11</v>
      </c>
      <c r="D5919" s="191">
        <v>3.8549631285769776</v>
      </c>
      <c r="E5919" s="192">
        <f t="shared" si="946"/>
        <v>1.3385837888091191E-4</v>
      </c>
      <c r="F5919" s="193">
        <f t="shared" si="947"/>
        <v>5.7476057557070144</v>
      </c>
      <c r="G5919" s="193">
        <f t="shared" si="951"/>
        <v>5.9601429328881226</v>
      </c>
      <c r="H5919" s="193">
        <f t="shared" si="951"/>
        <v>6.1805393915864535</v>
      </c>
      <c r="I5919" s="193">
        <f t="shared" si="951"/>
        <v>6.4090857553380225</v>
      </c>
      <c r="J5919" s="193">
        <f t="shared" si="951"/>
        <v>6.6460833944677846</v>
      </c>
      <c r="K5919" s="193">
        <f>MAX(0,(F5919-'2031 forecast'!$C$10))</f>
        <v>1.0605755707014275E-2</v>
      </c>
      <c r="L5919" s="193">
        <f>MAX(0,(G5919-'2031 forecast'!$C$10))</f>
        <v>0.22314293288812248</v>
      </c>
      <c r="M5919" s="193">
        <f>MAX(0,(H5919-'2031 forecast'!$C$10))</f>
        <v>0.44353939158645339</v>
      </c>
      <c r="N5919" s="193">
        <f>MAX(0,(I5919-'2031 forecast'!$C$10))</f>
        <v>0.67208575533802239</v>
      </c>
      <c r="O5919" s="193">
        <f>MAX(0,(J5919-'2031 forecast'!$C$10))</f>
        <v>0.90908339446778452</v>
      </c>
      <c r="P5919" s="175">
        <f t="shared" si="949"/>
        <v>1</v>
      </c>
      <c r="Q5919" s="175" t="str">
        <f t="shared" si="950"/>
        <v/>
      </c>
    </row>
    <row r="5920" spans="1:17" s="1" customFormat="1" x14ac:dyDescent="0.3">
      <c r="A5920" s="189">
        <f t="shared" si="948"/>
        <v>44077.499999985652</v>
      </c>
      <c r="B5920" s="190">
        <f t="shared" si="944"/>
        <v>44077</v>
      </c>
      <c r="C5920" s="1">
        <f t="shared" si="945"/>
        <v>12</v>
      </c>
      <c r="D5920" s="191">
        <v>4.1034275489735412</v>
      </c>
      <c r="E5920" s="192">
        <f t="shared" si="946"/>
        <v>1.4248596970722069E-4</v>
      </c>
      <c r="F5920" s="193">
        <f t="shared" si="947"/>
        <v>6.1180569079303186</v>
      </c>
      <c r="G5920" s="193">
        <f t="shared" si="951"/>
        <v>6.3442927703594281</v>
      </c>
      <c r="H5920" s="193">
        <f t="shared" si="951"/>
        <v>6.5788944695598</v>
      </c>
      <c r="I5920" s="193">
        <f t="shared" si="951"/>
        <v>6.8221713606625434</v>
      </c>
      <c r="J5920" s="193">
        <f t="shared" si="951"/>
        <v>7.0744442382518411</v>
      </c>
      <c r="K5920" s="193">
        <f>MAX(0,(F5920-'2031 forecast'!$C$10))</f>
        <v>0.38105690793031854</v>
      </c>
      <c r="L5920" s="193">
        <f>MAX(0,(G5920-'2031 forecast'!$C$10))</f>
        <v>0.60729277035942797</v>
      </c>
      <c r="M5920" s="193">
        <f>MAX(0,(H5920-'2031 forecast'!$C$10))</f>
        <v>0.84189446955979985</v>
      </c>
      <c r="N5920" s="193">
        <f>MAX(0,(I5920-'2031 forecast'!$C$10))</f>
        <v>1.0851713606625433</v>
      </c>
      <c r="O5920" s="193">
        <f>MAX(0,(J5920-'2031 forecast'!$C$10))</f>
        <v>1.337444238251841</v>
      </c>
      <c r="P5920" s="175">
        <f t="shared" si="949"/>
        <v>2</v>
      </c>
      <c r="Q5920" s="175" t="str">
        <f t="shared" si="950"/>
        <v/>
      </c>
    </row>
    <row r="5921" spans="1:17" s="1" customFormat="1" x14ac:dyDescent="0.3">
      <c r="A5921" s="189">
        <f t="shared" si="948"/>
        <v>44077.541666652316</v>
      </c>
      <c r="B5921" s="190">
        <f t="shared" si="944"/>
        <v>44077</v>
      </c>
      <c r="C5921" s="1">
        <f t="shared" si="945"/>
        <v>13</v>
      </c>
      <c r="D5921" s="191">
        <v>4.2238951467415715</v>
      </c>
      <c r="E5921" s="192">
        <f t="shared" si="946"/>
        <v>1.4666904404724918E-4</v>
      </c>
      <c r="F5921" s="193">
        <f t="shared" si="947"/>
        <v>6.2976695877961628</v>
      </c>
      <c r="G5921" s="193">
        <f t="shared" si="951"/>
        <v>6.5305472370121809</v>
      </c>
      <c r="H5921" s="193">
        <f t="shared" si="951"/>
        <v>6.7720363255468756</v>
      </c>
      <c r="I5921" s="193">
        <f t="shared" si="951"/>
        <v>7.0224552905168567</v>
      </c>
      <c r="J5921" s="193">
        <f t="shared" si="951"/>
        <v>7.2821343443289592</v>
      </c>
      <c r="K5921" s="193">
        <f>MAX(0,(F5921-'2031 forecast'!$C$10))</f>
        <v>0.56066958779616272</v>
      </c>
      <c r="L5921" s="193">
        <f>MAX(0,(G5921-'2031 forecast'!$C$10))</f>
        <v>0.79354723701218077</v>
      </c>
      <c r="M5921" s="193">
        <f>MAX(0,(H5921-'2031 forecast'!$C$10))</f>
        <v>1.0350363255468755</v>
      </c>
      <c r="N5921" s="193">
        <f>MAX(0,(I5921-'2031 forecast'!$C$10))</f>
        <v>1.2854552905168566</v>
      </c>
      <c r="O5921" s="193">
        <f>MAX(0,(J5921-'2031 forecast'!$C$10))</f>
        <v>1.5451343443289591</v>
      </c>
      <c r="P5921" s="175">
        <f t="shared" si="949"/>
        <v>3</v>
      </c>
      <c r="Q5921" s="175" t="str">
        <f t="shared" si="950"/>
        <v/>
      </c>
    </row>
    <row r="5922" spans="1:17" s="1" customFormat="1" x14ac:dyDescent="0.3">
      <c r="A5922" s="189">
        <f t="shared" si="948"/>
        <v>44077.58333331898</v>
      </c>
      <c r="B5922" s="190">
        <f t="shared" si="944"/>
        <v>44077</v>
      </c>
      <c r="C5922" s="1">
        <f t="shared" si="945"/>
        <v>14</v>
      </c>
      <c r="D5922" s="191">
        <v>4.3142458450675951</v>
      </c>
      <c r="E5922" s="192">
        <f t="shared" si="946"/>
        <v>1.4980634980227059E-4</v>
      </c>
      <c r="F5922" s="193">
        <f t="shared" si="947"/>
        <v>6.4323790976955468</v>
      </c>
      <c r="G5922" s="193">
        <f t="shared" si="951"/>
        <v>6.6702380870017484</v>
      </c>
      <c r="H5922" s="193">
        <f t="shared" si="951"/>
        <v>6.916892717537185</v>
      </c>
      <c r="I5922" s="193">
        <f t="shared" si="951"/>
        <v>7.172668237907593</v>
      </c>
      <c r="J5922" s="193">
        <f t="shared" si="951"/>
        <v>7.4379019238867992</v>
      </c>
      <c r="K5922" s="193">
        <f>MAX(0,(F5922-'2031 forecast'!$C$10))</f>
        <v>0.69537909769554673</v>
      </c>
      <c r="L5922" s="193">
        <f>MAX(0,(G5922-'2031 forecast'!$C$10))</f>
        <v>0.93323808700174826</v>
      </c>
      <c r="M5922" s="193">
        <f>MAX(0,(H5922-'2031 forecast'!$C$10))</f>
        <v>1.1798927175371849</v>
      </c>
      <c r="N5922" s="193">
        <f>MAX(0,(I5922-'2031 forecast'!$C$10))</f>
        <v>1.4356682379075929</v>
      </c>
      <c r="O5922" s="193">
        <f>MAX(0,(J5922-'2031 forecast'!$C$10))</f>
        <v>1.7009019238867991</v>
      </c>
      <c r="P5922" s="175">
        <f t="shared" si="949"/>
        <v>4</v>
      </c>
      <c r="Q5922" s="175" t="str">
        <f t="shared" si="950"/>
        <v/>
      </c>
    </row>
    <row r="5923" spans="1:17" s="1" customFormat="1" x14ac:dyDescent="0.3">
      <c r="A5923" s="189">
        <f t="shared" si="948"/>
        <v>44077.624999985645</v>
      </c>
      <c r="B5923" s="190">
        <f t="shared" si="944"/>
        <v>44077</v>
      </c>
      <c r="C5923" s="1">
        <f t="shared" si="945"/>
        <v>15</v>
      </c>
      <c r="D5923" s="191">
        <v>4.1787197975785606</v>
      </c>
      <c r="E5923" s="192">
        <f t="shared" si="946"/>
        <v>1.4510039116973853E-4</v>
      </c>
      <c r="F5923" s="193">
        <f t="shared" si="947"/>
        <v>6.2303148328464726</v>
      </c>
      <c r="G5923" s="193">
        <f t="shared" si="951"/>
        <v>6.4607018120174002</v>
      </c>
      <c r="H5923" s="193">
        <f t="shared" si="951"/>
        <v>6.6996081295517236</v>
      </c>
      <c r="I5923" s="193">
        <f t="shared" si="951"/>
        <v>6.9473488168214912</v>
      </c>
      <c r="J5923" s="193">
        <f t="shared" si="951"/>
        <v>7.2042505545500415</v>
      </c>
      <c r="K5923" s="193">
        <f>MAX(0,(F5923-'2031 forecast'!$C$10))</f>
        <v>0.49331483284647248</v>
      </c>
      <c r="L5923" s="193">
        <f>MAX(0,(G5923-'2031 forecast'!$C$10))</f>
        <v>0.72370181201740014</v>
      </c>
      <c r="M5923" s="193">
        <f>MAX(0,(H5923-'2031 forecast'!$C$10))</f>
        <v>0.96260812955172348</v>
      </c>
      <c r="N5923" s="193">
        <f>MAX(0,(I5923-'2031 forecast'!$C$10))</f>
        <v>1.2103488168214911</v>
      </c>
      <c r="O5923" s="193">
        <f>MAX(0,(J5923-'2031 forecast'!$C$10))</f>
        <v>1.4672505545500414</v>
      </c>
      <c r="P5923" s="175">
        <f t="shared" si="949"/>
        <v>5</v>
      </c>
      <c r="Q5923" s="175" t="str">
        <f t="shared" si="950"/>
        <v/>
      </c>
    </row>
    <row r="5924" spans="1:17" s="1" customFormat="1" x14ac:dyDescent="0.3">
      <c r="A5924" s="189">
        <f t="shared" si="948"/>
        <v>44077.666666652309</v>
      </c>
      <c r="B5924" s="190">
        <f t="shared" si="944"/>
        <v>44077</v>
      </c>
      <c r="C5924" s="1">
        <f t="shared" si="945"/>
        <v>16</v>
      </c>
      <c r="D5924" s="191">
        <v>4.3293042947885976</v>
      </c>
      <c r="E5924" s="192">
        <f t="shared" si="946"/>
        <v>1.503292340947741E-4</v>
      </c>
      <c r="F5924" s="193">
        <f t="shared" si="947"/>
        <v>6.4548306826787751</v>
      </c>
      <c r="G5924" s="193">
        <f t="shared" si="951"/>
        <v>6.6935198953333401</v>
      </c>
      <c r="H5924" s="193">
        <f t="shared" si="951"/>
        <v>6.9410354495355673</v>
      </c>
      <c r="I5924" s="193">
        <f t="shared" si="951"/>
        <v>7.1977037291393797</v>
      </c>
      <c r="J5924" s="193">
        <f t="shared" si="951"/>
        <v>7.4638631871464369</v>
      </c>
      <c r="K5924" s="193">
        <f>MAX(0,(F5924-'2031 forecast'!$C$10))</f>
        <v>0.71783068267877503</v>
      </c>
      <c r="L5924" s="193">
        <f>MAX(0,(G5924-'2031 forecast'!$C$10))</f>
        <v>0.95651989533334003</v>
      </c>
      <c r="M5924" s="193">
        <f>MAX(0,(H5924-'2031 forecast'!$C$10))</f>
        <v>1.2040354495355672</v>
      </c>
      <c r="N5924" s="193">
        <f>MAX(0,(I5924-'2031 forecast'!$C$10))</f>
        <v>1.4607037291393796</v>
      </c>
      <c r="O5924" s="193">
        <f>MAX(0,(J5924-'2031 forecast'!$C$10))</f>
        <v>1.7268631871464368</v>
      </c>
      <c r="P5924" s="175">
        <f t="shared" si="949"/>
        <v>6</v>
      </c>
      <c r="Q5924" s="175" t="str">
        <f t="shared" si="950"/>
        <v/>
      </c>
    </row>
    <row r="5925" spans="1:17" s="1" customFormat="1" x14ac:dyDescent="0.3">
      <c r="A5925" s="189">
        <f t="shared" si="948"/>
        <v>44077.708333318973</v>
      </c>
      <c r="B5925" s="190">
        <f t="shared" si="944"/>
        <v>44077</v>
      </c>
      <c r="C5925" s="1">
        <f t="shared" si="945"/>
        <v>17</v>
      </c>
      <c r="D5925" s="191">
        <v>4.3594211942306051</v>
      </c>
      <c r="E5925" s="192">
        <f t="shared" si="946"/>
        <v>1.5137500267978124E-4</v>
      </c>
      <c r="F5925" s="193">
        <f t="shared" si="947"/>
        <v>6.4997338526452371</v>
      </c>
      <c r="G5925" s="193">
        <f t="shared" ref="G5925:J5944" si="952">$E5925*G$2</f>
        <v>6.740083511996529</v>
      </c>
      <c r="H5925" s="193">
        <f t="shared" si="952"/>
        <v>6.9893209135323371</v>
      </c>
      <c r="I5925" s="193">
        <f t="shared" si="952"/>
        <v>7.2477747116029585</v>
      </c>
      <c r="J5925" s="193">
        <f t="shared" si="952"/>
        <v>7.5157857136657169</v>
      </c>
      <c r="K5925" s="193">
        <f>MAX(0,(F5925-'2031 forecast'!$C$10))</f>
        <v>0.76273385264523696</v>
      </c>
      <c r="L5925" s="193">
        <f>MAX(0,(G5925-'2031 forecast'!$C$10))</f>
        <v>1.0030835119965289</v>
      </c>
      <c r="M5925" s="193">
        <f>MAX(0,(H5925-'2031 forecast'!$C$10))</f>
        <v>1.252320913532337</v>
      </c>
      <c r="N5925" s="193">
        <f>MAX(0,(I5925-'2031 forecast'!$C$10))</f>
        <v>1.5107747116029584</v>
      </c>
      <c r="O5925" s="193">
        <f>MAX(0,(J5925-'2031 forecast'!$C$10))</f>
        <v>1.7787857136657168</v>
      </c>
      <c r="P5925" s="175">
        <f t="shared" si="949"/>
        <v>7</v>
      </c>
      <c r="Q5925" s="175" t="str">
        <f t="shared" si="950"/>
        <v/>
      </c>
    </row>
    <row r="5926" spans="1:17" s="1" customFormat="1" x14ac:dyDescent="0.3">
      <c r="A5926" s="189">
        <f t="shared" si="948"/>
        <v>44077.749999985637</v>
      </c>
      <c r="B5926" s="190">
        <f t="shared" si="944"/>
        <v>44077</v>
      </c>
      <c r="C5926" s="1">
        <f t="shared" si="945"/>
        <v>18</v>
      </c>
      <c r="D5926" s="191">
        <v>4.336833519649101</v>
      </c>
      <c r="E5926" s="192">
        <f t="shared" si="946"/>
        <v>1.5059067624102594E-4</v>
      </c>
      <c r="F5926" s="193">
        <f t="shared" si="947"/>
        <v>6.4660564751703928</v>
      </c>
      <c r="G5926" s="193">
        <f t="shared" si="952"/>
        <v>6.70516079949914</v>
      </c>
      <c r="H5926" s="193">
        <f t="shared" si="952"/>
        <v>6.9531068155347624</v>
      </c>
      <c r="I5926" s="193">
        <f t="shared" si="952"/>
        <v>7.2102214747552775</v>
      </c>
      <c r="J5926" s="193">
        <f t="shared" si="952"/>
        <v>7.4768438187762598</v>
      </c>
      <c r="K5926" s="193">
        <f>MAX(0,(F5926-'2031 forecast'!$C$10))</f>
        <v>0.72905647517039274</v>
      </c>
      <c r="L5926" s="193">
        <f>MAX(0,(G5926-'2031 forecast'!$C$10))</f>
        <v>0.96816079949913991</v>
      </c>
      <c r="M5926" s="193">
        <f>MAX(0,(H5926-'2031 forecast'!$C$10))</f>
        <v>1.2161068155347623</v>
      </c>
      <c r="N5926" s="193">
        <f>MAX(0,(I5926-'2031 forecast'!$C$10))</f>
        <v>1.4732214747552774</v>
      </c>
      <c r="O5926" s="193">
        <f>MAX(0,(J5926-'2031 forecast'!$C$10))</f>
        <v>1.7398438187762597</v>
      </c>
      <c r="P5926" s="175">
        <f t="shared" si="949"/>
        <v>8</v>
      </c>
      <c r="Q5926" s="175" t="str">
        <f t="shared" si="950"/>
        <v/>
      </c>
    </row>
    <row r="5927" spans="1:17" s="1" customFormat="1" x14ac:dyDescent="0.3">
      <c r="A5927" s="189">
        <f t="shared" si="948"/>
        <v>44077.791666652302</v>
      </c>
      <c r="B5927" s="190">
        <f t="shared" si="944"/>
        <v>44077</v>
      </c>
      <c r="C5927" s="1">
        <f t="shared" si="945"/>
        <v>19</v>
      </c>
      <c r="D5927" s="191">
        <v>4.0431937500895252</v>
      </c>
      <c r="E5927" s="192">
        <f t="shared" si="946"/>
        <v>1.4039443253720642E-4</v>
      </c>
      <c r="F5927" s="193">
        <f t="shared" si="947"/>
        <v>6.0282505679973957</v>
      </c>
      <c r="G5927" s="193">
        <f t="shared" si="952"/>
        <v>6.2511655370330494</v>
      </c>
      <c r="H5927" s="193">
        <f t="shared" si="952"/>
        <v>6.4823235415662603</v>
      </c>
      <c r="I5927" s="193">
        <f t="shared" si="952"/>
        <v>6.7220293957353858</v>
      </c>
      <c r="J5927" s="193">
        <f t="shared" si="952"/>
        <v>6.9705991852132811</v>
      </c>
      <c r="K5927" s="193">
        <f>MAX(0,(F5927-'2031 forecast'!$C$10))</f>
        <v>0.29125056799739557</v>
      </c>
      <c r="L5927" s="193">
        <f>MAX(0,(G5927-'2031 forecast'!$C$10))</f>
        <v>0.51416553703304935</v>
      </c>
      <c r="M5927" s="193">
        <f>MAX(0,(H5927-'2031 forecast'!$C$10))</f>
        <v>0.74532354156626024</v>
      </c>
      <c r="N5927" s="193">
        <f>MAX(0,(I5927-'2031 forecast'!$C$10))</f>
        <v>0.98502939573538573</v>
      </c>
      <c r="O5927" s="193">
        <f>MAX(0,(J5927-'2031 forecast'!$C$10))</f>
        <v>1.233599185213281</v>
      </c>
      <c r="P5927" s="175">
        <f t="shared" si="949"/>
        <v>9</v>
      </c>
      <c r="Q5927" s="175" t="str">
        <f t="shared" si="950"/>
        <v/>
      </c>
    </row>
    <row r="5928" spans="1:17" s="1" customFormat="1" x14ac:dyDescent="0.3">
      <c r="A5928" s="189">
        <f t="shared" si="948"/>
        <v>44077.833333318966</v>
      </c>
      <c r="B5928" s="190">
        <f t="shared" si="944"/>
        <v>44077</v>
      </c>
      <c r="C5928" s="1">
        <f t="shared" si="945"/>
        <v>20</v>
      </c>
      <c r="D5928" s="191">
        <v>4.0431937500895252</v>
      </c>
      <c r="E5928" s="192">
        <f t="shared" si="946"/>
        <v>1.4039443253720642E-4</v>
      </c>
      <c r="F5928" s="193">
        <f t="shared" si="947"/>
        <v>6.0282505679973957</v>
      </c>
      <c r="G5928" s="193">
        <f t="shared" si="952"/>
        <v>6.2511655370330494</v>
      </c>
      <c r="H5928" s="193">
        <f t="shared" si="952"/>
        <v>6.4823235415662603</v>
      </c>
      <c r="I5928" s="193">
        <f t="shared" si="952"/>
        <v>6.7220293957353858</v>
      </c>
      <c r="J5928" s="193">
        <f t="shared" si="952"/>
        <v>6.9705991852132811</v>
      </c>
      <c r="K5928" s="193">
        <f>MAX(0,(F5928-'2031 forecast'!$C$10))</f>
        <v>0.29125056799739557</v>
      </c>
      <c r="L5928" s="193">
        <f>MAX(0,(G5928-'2031 forecast'!$C$10))</f>
        <v>0.51416553703304935</v>
      </c>
      <c r="M5928" s="193">
        <f>MAX(0,(H5928-'2031 forecast'!$C$10))</f>
        <v>0.74532354156626024</v>
      </c>
      <c r="N5928" s="193">
        <f>MAX(0,(I5928-'2031 forecast'!$C$10))</f>
        <v>0.98502939573538573</v>
      </c>
      <c r="O5928" s="193">
        <f>MAX(0,(J5928-'2031 forecast'!$C$10))</f>
        <v>1.233599185213281</v>
      </c>
      <c r="P5928" s="175">
        <f t="shared" si="949"/>
        <v>10</v>
      </c>
      <c r="Q5928" s="175">
        <f t="shared" si="950"/>
        <v>10</v>
      </c>
    </row>
    <row r="5929" spans="1:17" s="1" customFormat="1" x14ac:dyDescent="0.3">
      <c r="A5929" s="189">
        <f t="shared" si="948"/>
        <v>44077.87499998563</v>
      </c>
      <c r="B5929" s="190">
        <f t="shared" si="944"/>
        <v>44077</v>
      </c>
      <c r="C5929" s="1">
        <f t="shared" si="945"/>
        <v>21</v>
      </c>
      <c r="D5929" s="191">
        <v>3.8097877794139663</v>
      </c>
      <c r="E5929" s="192">
        <f t="shared" si="946"/>
        <v>1.3228972600340123E-4</v>
      </c>
      <c r="F5929" s="193">
        <f t="shared" si="947"/>
        <v>5.6802510007573233</v>
      </c>
      <c r="G5929" s="193">
        <f t="shared" si="952"/>
        <v>5.8902975078933402</v>
      </c>
      <c r="H5929" s="193">
        <f t="shared" si="952"/>
        <v>6.1081111955913006</v>
      </c>
      <c r="I5929" s="193">
        <f t="shared" si="952"/>
        <v>6.3339792816426552</v>
      </c>
      <c r="J5929" s="193">
        <f t="shared" si="952"/>
        <v>6.5681996046888651</v>
      </c>
      <c r="K5929" s="193">
        <f>MAX(0,(F5929-'2031 forecast'!$C$10))</f>
        <v>0</v>
      </c>
      <c r="L5929" s="193">
        <f>MAX(0,(G5929-'2031 forecast'!$C$10))</f>
        <v>0.15329750789334007</v>
      </c>
      <c r="M5929" s="193">
        <f>MAX(0,(H5929-'2031 forecast'!$C$10))</f>
        <v>0.37111119559130046</v>
      </c>
      <c r="N5929" s="193">
        <f>MAX(0,(I5929-'2031 forecast'!$C$10))</f>
        <v>0.59697928164265512</v>
      </c>
      <c r="O5929" s="193">
        <f>MAX(0,(J5929-'2031 forecast'!$C$10))</f>
        <v>0.831199604688865</v>
      </c>
      <c r="P5929" s="175" t="str">
        <f t="shared" si="949"/>
        <v/>
      </c>
      <c r="Q5929" s="175" t="str">
        <f t="shared" si="950"/>
        <v/>
      </c>
    </row>
    <row r="5930" spans="1:17" s="1" customFormat="1" x14ac:dyDescent="0.3">
      <c r="A5930" s="189">
        <f t="shared" si="948"/>
        <v>44077.916666652294</v>
      </c>
      <c r="B5930" s="190">
        <f t="shared" si="944"/>
        <v>44077</v>
      </c>
      <c r="C5930" s="1">
        <f t="shared" si="945"/>
        <v>22</v>
      </c>
      <c r="D5930" s="191">
        <v>3.2450959148763232</v>
      </c>
      <c r="E5930" s="192">
        <f t="shared" si="946"/>
        <v>1.1268156503451764E-4</v>
      </c>
      <c r="F5930" s="193">
        <f t="shared" si="947"/>
        <v>4.8383165638861785</v>
      </c>
      <c r="G5930" s="193">
        <f t="shared" si="952"/>
        <v>5.017229695458556</v>
      </c>
      <c r="H5930" s="193">
        <f t="shared" si="952"/>
        <v>5.2027587456518782</v>
      </c>
      <c r="I5930" s="193">
        <f t="shared" si="952"/>
        <v>5.3951483604505617</v>
      </c>
      <c r="J5930" s="193">
        <f t="shared" si="952"/>
        <v>5.5946522324523729</v>
      </c>
      <c r="K5930" s="193">
        <f>MAX(0,(F5930-'2031 forecast'!$C$10))</f>
        <v>0</v>
      </c>
      <c r="L5930" s="193">
        <f>MAX(0,(G5930-'2031 forecast'!$C$10))</f>
        <v>0</v>
      </c>
      <c r="M5930" s="193">
        <f>MAX(0,(H5930-'2031 forecast'!$C$10))</f>
        <v>0</v>
      </c>
      <c r="N5930" s="193">
        <f>MAX(0,(I5930-'2031 forecast'!$C$10))</f>
        <v>0</v>
      </c>
      <c r="O5930" s="193">
        <f>MAX(0,(J5930-'2031 forecast'!$C$10))</f>
        <v>0</v>
      </c>
      <c r="P5930" s="175" t="str">
        <f t="shared" si="949"/>
        <v/>
      </c>
      <c r="Q5930" s="175" t="str">
        <f t="shared" si="950"/>
        <v/>
      </c>
    </row>
    <row r="5931" spans="1:17" s="1" customFormat="1" x14ac:dyDescent="0.3">
      <c r="A5931" s="189">
        <f t="shared" si="948"/>
        <v>44077.958333318958</v>
      </c>
      <c r="B5931" s="190">
        <f t="shared" si="944"/>
        <v>44077</v>
      </c>
      <c r="C5931" s="1">
        <f t="shared" si="945"/>
        <v>23</v>
      </c>
      <c r="D5931" s="191">
        <v>2.9514561453167483</v>
      </c>
      <c r="E5931" s="192">
        <f t="shared" si="946"/>
        <v>1.0248532133069817E-4</v>
      </c>
      <c r="F5931" s="193">
        <f t="shared" si="947"/>
        <v>4.4005106567131822</v>
      </c>
      <c r="G5931" s="193">
        <f t="shared" si="952"/>
        <v>4.5632344329924681</v>
      </c>
      <c r="H5931" s="193">
        <f t="shared" si="952"/>
        <v>4.731975471683378</v>
      </c>
      <c r="I5931" s="193">
        <f t="shared" si="952"/>
        <v>4.9069562814306726</v>
      </c>
      <c r="J5931" s="193">
        <f t="shared" si="952"/>
        <v>5.0884075988893969</v>
      </c>
      <c r="K5931" s="193">
        <f>MAX(0,(F5931-'2031 forecast'!$C$10))</f>
        <v>0</v>
      </c>
      <c r="L5931" s="193">
        <f>MAX(0,(G5931-'2031 forecast'!$C$10))</f>
        <v>0</v>
      </c>
      <c r="M5931" s="193">
        <f>MAX(0,(H5931-'2031 forecast'!$C$10))</f>
        <v>0</v>
      </c>
      <c r="N5931" s="193">
        <f>MAX(0,(I5931-'2031 forecast'!$C$10))</f>
        <v>0</v>
      </c>
      <c r="O5931" s="193">
        <f>MAX(0,(J5931-'2031 forecast'!$C$10))</f>
        <v>0</v>
      </c>
      <c r="P5931" s="175" t="str">
        <f t="shared" si="949"/>
        <v/>
      </c>
      <c r="Q5931" s="175" t="str">
        <f t="shared" si="950"/>
        <v/>
      </c>
    </row>
    <row r="5932" spans="1:17" s="1" customFormat="1" x14ac:dyDescent="0.3">
      <c r="A5932" s="189">
        <f t="shared" si="948"/>
        <v>44077.999999985623</v>
      </c>
      <c r="B5932" s="190">
        <f t="shared" si="944"/>
        <v>44077</v>
      </c>
      <c r="C5932" s="1">
        <f t="shared" si="945"/>
        <v>0</v>
      </c>
      <c r="D5932" s="191">
        <v>2.6879332751991818</v>
      </c>
      <c r="E5932" s="192">
        <f t="shared" si="946"/>
        <v>9.3334846211885839E-5</v>
      </c>
      <c r="F5932" s="193">
        <f t="shared" si="947"/>
        <v>4.0076079195066487</v>
      </c>
      <c r="G5932" s="193">
        <f t="shared" si="952"/>
        <v>4.15580278718957</v>
      </c>
      <c r="H5932" s="193">
        <f t="shared" si="952"/>
        <v>4.3094776617116484</v>
      </c>
      <c r="I5932" s="193">
        <f t="shared" si="952"/>
        <v>4.4688351848743633</v>
      </c>
      <c r="J5932" s="193">
        <f t="shared" si="952"/>
        <v>4.6340854918457008</v>
      </c>
      <c r="K5932" s="193">
        <f>MAX(0,(F5932-'2031 forecast'!$C$10))</f>
        <v>0</v>
      </c>
      <c r="L5932" s="193">
        <f>MAX(0,(G5932-'2031 forecast'!$C$10))</f>
        <v>0</v>
      </c>
      <c r="M5932" s="193">
        <f>MAX(0,(H5932-'2031 forecast'!$C$10))</f>
        <v>0</v>
      </c>
      <c r="N5932" s="193">
        <f>MAX(0,(I5932-'2031 forecast'!$C$10))</f>
        <v>0</v>
      </c>
      <c r="O5932" s="193">
        <f>MAX(0,(J5932-'2031 forecast'!$C$10))</f>
        <v>0</v>
      </c>
      <c r="P5932" s="175" t="str">
        <f t="shared" si="949"/>
        <v/>
      </c>
      <c r="Q5932" s="175" t="str">
        <f t="shared" si="950"/>
        <v/>
      </c>
    </row>
    <row r="5933" spans="1:17" s="1" customFormat="1" x14ac:dyDescent="0.3">
      <c r="A5933" s="189">
        <f t="shared" si="948"/>
        <v>44078.041666652287</v>
      </c>
      <c r="B5933" s="190">
        <f t="shared" si="944"/>
        <v>44078</v>
      </c>
      <c r="C5933" s="1">
        <f t="shared" si="945"/>
        <v>1</v>
      </c>
      <c r="D5933" s="191">
        <v>2.4997026536866342</v>
      </c>
      <c r="E5933" s="192">
        <f t="shared" si="946"/>
        <v>8.6798792555591324E-5</v>
      </c>
      <c r="F5933" s="193">
        <f t="shared" si="947"/>
        <v>3.7269631072162674</v>
      </c>
      <c r="G5933" s="193">
        <f t="shared" si="952"/>
        <v>3.8647801830446422</v>
      </c>
      <c r="H5933" s="193">
        <f t="shared" si="952"/>
        <v>4.0076935117318415</v>
      </c>
      <c r="I5933" s="193">
        <f t="shared" si="952"/>
        <v>4.155891544476999</v>
      </c>
      <c r="J5933" s="193">
        <f t="shared" si="952"/>
        <v>4.3095697011002043</v>
      </c>
      <c r="K5933" s="193">
        <f>MAX(0,(F5933-'2031 forecast'!$C$10))</f>
        <v>0</v>
      </c>
      <c r="L5933" s="193">
        <f>MAX(0,(G5933-'2031 forecast'!$C$10))</f>
        <v>0</v>
      </c>
      <c r="M5933" s="193">
        <f>MAX(0,(H5933-'2031 forecast'!$C$10))</f>
        <v>0</v>
      </c>
      <c r="N5933" s="193">
        <f>MAX(0,(I5933-'2031 forecast'!$C$10))</f>
        <v>0</v>
      </c>
      <c r="O5933" s="193">
        <f>MAX(0,(J5933-'2031 forecast'!$C$10))</f>
        <v>0</v>
      </c>
      <c r="P5933" s="175" t="str">
        <f t="shared" si="949"/>
        <v/>
      </c>
      <c r="Q5933" s="175" t="str">
        <f t="shared" si="950"/>
        <v/>
      </c>
    </row>
    <row r="5934" spans="1:17" s="1" customFormat="1" x14ac:dyDescent="0.3">
      <c r="A5934" s="189">
        <f t="shared" si="948"/>
        <v>44078.083333318951</v>
      </c>
      <c r="B5934" s="190">
        <f t="shared" si="944"/>
        <v>44078</v>
      </c>
      <c r="C5934" s="1">
        <f t="shared" si="945"/>
        <v>2</v>
      </c>
      <c r="D5934" s="191">
        <v>2.3867642807791056</v>
      </c>
      <c r="E5934" s="192">
        <f t="shared" si="946"/>
        <v>8.2877160361814606E-5</v>
      </c>
      <c r="F5934" s="193">
        <f t="shared" si="947"/>
        <v>3.5585762198420388</v>
      </c>
      <c r="G5934" s="193">
        <f t="shared" si="952"/>
        <v>3.6901666205576857</v>
      </c>
      <c r="H5934" s="193">
        <f t="shared" si="952"/>
        <v>3.826623021743957</v>
      </c>
      <c r="I5934" s="193">
        <f t="shared" si="952"/>
        <v>3.9681253602385804</v>
      </c>
      <c r="J5934" s="193">
        <f t="shared" si="952"/>
        <v>4.1148602266529055</v>
      </c>
      <c r="K5934" s="193">
        <f>MAX(0,(F5934-'2031 forecast'!$C$10))</f>
        <v>0</v>
      </c>
      <c r="L5934" s="193">
        <f>MAX(0,(G5934-'2031 forecast'!$C$10))</f>
        <v>0</v>
      </c>
      <c r="M5934" s="193">
        <f>MAX(0,(H5934-'2031 forecast'!$C$10))</f>
        <v>0</v>
      </c>
      <c r="N5934" s="193">
        <f>MAX(0,(I5934-'2031 forecast'!$C$10))</f>
        <v>0</v>
      </c>
      <c r="O5934" s="193">
        <f>MAX(0,(J5934-'2031 forecast'!$C$10))</f>
        <v>0</v>
      </c>
      <c r="P5934" s="175" t="str">
        <f t="shared" si="949"/>
        <v/>
      </c>
      <c r="Q5934" s="175" t="str">
        <f t="shared" si="950"/>
        <v/>
      </c>
    </row>
    <row r="5935" spans="1:17" s="1" customFormat="1" x14ac:dyDescent="0.3">
      <c r="A5935" s="189">
        <f t="shared" si="948"/>
        <v>44078.124999985615</v>
      </c>
      <c r="B5935" s="190">
        <f t="shared" si="944"/>
        <v>44078</v>
      </c>
      <c r="C5935" s="1">
        <f t="shared" si="945"/>
        <v>3</v>
      </c>
      <c r="D5935" s="191">
        <v>2.2964135824530825</v>
      </c>
      <c r="E5935" s="192">
        <f t="shared" si="946"/>
        <v>7.9739854606793227E-5</v>
      </c>
      <c r="F5935" s="193">
        <f t="shared" si="947"/>
        <v>3.4238667099426552</v>
      </c>
      <c r="G5935" s="193">
        <f t="shared" si="952"/>
        <v>3.55047577056812</v>
      </c>
      <c r="H5935" s="193">
        <f t="shared" si="952"/>
        <v>3.6817666297536493</v>
      </c>
      <c r="I5935" s="193">
        <f t="shared" si="952"/>
        <v>3.8179124128478454</v>
      </c>
      <c r="J5935" s="193">
        <f t="shared" si="952"/>
        <v>3.9590926470950669</v>
      </c>
      <c r="K5935" s="193">
        <f>MAX(0,(F5935-'2031 forecast'!$C$10))</f>
        <v>0</v>
      </c>
      <c r="L5935" s="193">
        <f>MAX(0,(G5935-'2031 forecast'!$C$10))</f>
        <v>0</v>
      </c>
      <c r="M5935" s="193">
        <f>MAX(0,(H5935-'2031 forecast'!$C$10))</f>
        <v>0</v>
      </c>
      <c r="N5935" s="193">
        <f>MAX(0,(I5935-'2031 forecast'!$C$10))</f>
        <v>0</v>
      </c>
      <c r="O5935" s="193">
        <f>MAX(0,(J5935-'2031 forecast'!$C$10))</f>
        <v>0</v>
      </c>
      <c r="P5935" s="175" t="str">
        <f t="shared" si="949"/>
        <v/>
      </c>
      <c r="Q5935" s="175" t="str">
        <f t="shared" si="950"/>
        <v/>
      </c>
    </row>
    <row r="5936" spans="1:17" s="1" customFormat="1" x14ac:dyDescent="0.3">
      <c r="A5936" s="189">
        <f t="shared" si="948"/>
        <v>44078.16666665228</v>
      </c>
      <c r="B5936" s="190">
        <f t="shared" si="944"/>
        <v>44078</v>
      </c>
      <c r="C5936" s="1">
        <f t="shared" si="945"/>
        <v>4</v>
      </c>
      <c r="D5936" s="191">
        <v>2.2888843575925808</v>
      </c>
      <c r="E5936" s="192">
        <f t="shared" si="946"/>
        <v>7.9478412460541457E-5</v>
      </c>
      <c r="F5936" s="193">
        <f t="shared" si="947"/>
        <v>3.4126409174510406</v>
      </c>
      <c r="G5936" s="193">
        <f t="shared" si="952"/>
        <v>3.5388348664023233</v>
      </c>
      <c r="H5936" s="193">
        <f t="shared" si="952"/>
        <v>3.6696952637544573</v>
      </c>
      <c r="I5936" s="193">
        <f t="shared" si="952"/>
        <v>3.8053946672319512</v>
      </c>
      <c r="J5936" s="193">
        <f t="shared" si="952"/>
        <v>3.9461120154652476</v>
      </c>
      <c r="K5936" s="193">
        <f>MAX(0,(F5936-'2031 forecast'!$C$10))</f>
        <v>0</v>
      </c>
      <c r="L5936" s="193">
        <f>MAX(0,(G5936-'2031 forecast'!$C$10))</f>
        <v>0</v>
      </c>
      <c r="M5936" s="193">
        <f>MAX(0,(H5936-'2031 forecast'!$C$10))</f>
        <v>0</v>
      </c>
      <c r="N5936" s="193">
        <f>MAX(0,(I5936-'2031 forecast'!$C$10))</f>
        <v>0</v>
      </c>
      <c r="O5936" s="193">
        <f>MAX(0,(J5936-'2031 forecast'!$C$10))</f>
        <v>0</v>
      </c>
      <c r="P5936" s="175" t="str">
        <f t="shared" si="949"/>
        <v/>
      </c>
      <c r="Q5936" s="175" t="str">
        <f t="shared" si="950"/>
        <v/>
      </c>
    </row>
    <row r="5937" spans="1:17" s="1" customFormat="1" x14ac:dyDescent="0.3">
      <c r="A5937" s="189">
        <f t="shared" si="948"/>
        <v>44078.208333318944</v>
      </c>
      <c r="B5937" s="190">
        <f t="shared" si="944"/>
        <v>44078</v>
      </c>
      <c r="C5937" s="1">
        <f t="shared" si="945"/>
        <v>5</v>
      </c>
      <c r="D5937" s="191">
        <v>2.3942935056396073</v>
      </c>
      <c r="E5937" s="192">
        <f t="shared" si="946"/>
        <v>8.3138602508066377E-5</v>
      </c>
      <c r="F5937" s="193">
        <f t="shared" si="947"/>
        <v>3.5698020123336534</v>
      </c>
      <c r="G5937" s="193">
        <f t="shared" si="952"/>
        <v>3.7018075247234821</v>
      </c>
      <c r="H5937" s="193">
        <f t="shared" si="952"/>
        <v>3.838694387743149</v>
      </c>
      <c r="I5937" s="193">
        <f t="shared" si="952"/>
        <v>3.9806431058544747</v>
      </c>
      <c r="J5937" s="193">
        <f t="shared" si="952"/>
        <v>4.1278408582827248</v>
      </c>
      <c r="K5937" s="193">
        <f>MAX(0,(F5937-'2031 forecast'!$C$10))</f>
        <v>0</v>
      </c>
      <c r="L5937" s="193">
        <f>MAX(0,(G5937-'2031 forecast'!$C$10))</f>
        <v>0</v>
      </c>
      <c r="M5937" s="193">
        <f>MAX(0,(H5937-'2031 forecast'!$C$10))</f>
        <v>0</v>
      </c>
      <c r="N5937" s="193">
        <f>MAX(0,(I5937-'2031 forecast'!$C$10))</f>
        <v>0</v>
      </c>
      <c r="O5937" s="193">
        <f>MAX(0,(J5937-'2031 forecast'!$C$10))</f>
        <v>0</v>
      </c>
      <c r="P5937" s="175" t="str">
        <f t="shared" si="949"/>
        <v/>
      </c>
      <c r="Q5937" s="175" t="str">
        <f t="shared" si="950"/>
        <v/>
      </c>
    </row>
    <row r="5938" spans="1:17" s="1" customFormat="1" x14ac:dyDescent="0.3">
      <c r="A5938" s="189">
        <f t="shared" si="948"/>
        <v>44078.249999985608</v>
      </c>
      <c r="B5938" s="190">
        <f t="shared" si="944"/>
        <v>44078</v>
      </c>
      <c r="C5938" s="1">
        <f t="shared" si="945"/>
        <v>6</v>
      </c>
      <c r="D5938" s="191">
        <v>2.5373487779891435</v>
      </c>
      <c r="E5938" s="192">
        <f t="shared" si="946"/>
        <v>8.8106003286850216E-5</v>
      </c>
      <c r="F5938" s="193">
        <f t="shared" si="947"/>
        <v>3.7830920696743435</v>
      </c>
      <c r="G5938" s="193">
        <f t="shared" si="952"/>
        <v>3.9229847038736274</v>
      </c>
      <c r="H5938" s="193">
        <f t="shared" si="952"/>
        <v>4.068050341727802</v>
      </c>
      <c r="I5938" s="193">
        <f t="shared" si="952"/>
        <v>4.2184802725564712</v>
      </c>
      <c r="J5938" s="193">
        <f t="shared" si="952"/>
        <v>4.3744728592493027</v>
      </c>
      <c r="K5938" s="193">
        <f>MAX(0,(F5938-'2031 forecast'!$C$10))</f>
        <v>0</v>
      </c>
      <c r="L5938" s="193">
        <f>MAX(0,(G5938-'2031 forecast'!$C$10))</f>
        <v>0</v>
      </c>
      <c r="M5938" s="193">
        <f>MAX(0,(H5938-'2031 forecast'!$C$10))</f>
        <v>0</v>
      </c>
      <c r="N5938" s="193">
        <f>MAX(0,(I5938-'2031 forecast'!$C$10))</f>
        <v>0</v>
      </c>
      <c r="O5938" s="193">
        <f>MAX(0,(J5938-'2031 forecast'!$C$10))</f>
        <v>0</v>
      </c>
      <c r="P5938" s="175" t="str">
        <f t="shared" si="949"/>
        <v/>
      </c>
      <c r="Q5938" s="175" t="str">
        <f t="shared" si="950"/>
        <v/>
      </c>
    </row>
    <row r="5939" spans="1:17" s="1" customFormat="1" x14ac:dyDescent="0.3">
      <c r="A5939" s="189">
        <f t="shared" si="948"/>
        <v>44078.291666652272</v>
      </c>
      <c r="B5939" s="190">
        <f t="shared" si="944"/>
        <v>44078</v>
      </c>
      <c r="C5939" s="1">
        <f t="shared" si="945"/>
        <v>7</v>
      </c>
      <c r="D5939" s="191">
        <v>2.6653456006176763</v>
      </c>
      <c r="E5939" s="192">
        <f t="shared" si="946"/>
        <v>9.2550519773130515E-5</v>
      </c>
      <c r="F5939" s="193">
        <f t="shared" si="947"/>
        <v>3.9739305420318036</v>
      </c>
      <c r="G5939" s="193">
        <f t="shared" si="952"/>
        <v>4.1208800746921792</v>
      </c>
      <c r="H5939" s="193">
        <f t="shared" si="952"/>
        <v>4.2732635637140719</v>
      </c>
      <c r="I5939" s="193">
        <f t="shared" si="952"/>
        <v>4.4312819480266805</v>
      </c>
      <c r="J5939" s="193">
        <f t="shared" si="952"/>
        <v>4.595143596956242</v>
      </c>
      <c r="K5939" s="193">
        <f>MAX(0,(F5939-'2031 forecast'!$C$10))</f>
        <v>0</v>
      </c>
      <c r="L5939" s="193">
        <f>MAX(0,(G5939-'2031 forecast'!$C$10))</f>
        <v>0</v>
      </c>
      <c r="M5939" s="193">
        <f>MAX(0,(H5939-'2031 forecast'!$C$10))</f>
        <v>0</v>
      </c>
      <c r="N5939" s="193">
        <f>MAX(0,(I5939-'2031 forecast'!$C$10))</f>
        <v>0</v>
      </c>
      <c r="O5939" s="193">
        <f>MAX(0,(J5939-'2031 forecast'!$C$10))</f>
        <v>0</v>
      </c>
      <c r="P5939" s="175" t="str">
        <f t="shared" si="949"/>
        <v/>
      </c>
      <c r="Q5939" s="175" t="str">
        <f t="shared" si="950"/>
        <v/>
      </c>
    </row>
    <row r="5940" spans="1:17" s="1" customFormat="1" x14ac:dyDescent="0.3">
      <c r="A5940" s="189">
        <f t="shared" si="948"/>
        <v>44078.333333318937</v>
      </c>
      <c r="B5940" s="190">
        <f t="shared" si="944"/>
        <v>44078</v>
      </c>
      <c r="C5940" s="1">
        <f t="shared" si="945"/>
        <v>8</v>
      </c>
      <c r="D5940" s="191">
        <v>2.8987515712932352</v>
      </c>
      <c r="E5940" s="192">
        <f t="shared" si="946"/>
        <v>1.0065522630693572E-4</v>
      </c>
      <c r="F5940" s="193">
        <f t="shared" si="947"/>
        <v>4.3219301092718769</v>
      </c>
      <c r="G5940" s="193">
        <f t="shared" si="952"/>
        <v>4.4817481038318894</v>
      </c>
      <c r="H5940" s="193">
        <f t="shared" si="952"/>
        <v>4.6474759096890326</v>
      </c>
      <c r="I5940" s="193">
        <f t="shared" si="952"/>
        <v>4.819332062119412</v>
      </c>
      <c r="J5940" s="193">
        <f t="shared" si="952"/>
        <v>4.9975431774806589</v>
      </c>
      <c r="K5940" s="193">
        <f>MAX(0,(F5940-'2031 forecast'!$C$10))</f>
        <v>0</v>
      </c>
      <c r="L5940" s="193">
        <f>MAX(0,(G5940-'2031 forecast'!$C$10))</f>
        <v>0</v>
      </c>
      <c r="M5940" s="193">
        <f>MAX(0,(H5940-'2031 forecast'!$C$10))</f>
        <v>0</v>
      </c>
      <c r="N5940" s="193">
        <f>MAX(0,(I5940-'2031 forecast'!$C$10))</f>
        <v>0</v>
      </c>
      <c r="O5940" s="193">
        <f>MAX(0,(J5940-'2031 forecast'!$C$10))</f>
        <v>0</v>
      </c>
      <c r="P5940" s="175" t="str">
        <f t="shared" si="949"/>
        <v/>
      </c>
      <c r="Q5940" s="175" t="str">
        <f t="shared" si="950"/>
        <v/>
      </c>
    </row>
    <row r="5941" spans="1:17" s="1" customFormat="1" x14ac:dyDescent="0.3">
      <c r="A5941" s="189">
        <f t="shared" si="948"/>
        <v>44078.374999985601</v>
      </c>
      <c r="B5941" s="190">
        <f t="shared" si="944"/>
        <v>44078</v>
      </c>
      <c r="C5941" s="1">
        <f t="shared" si="945"/>
        <v>9</v>
      </c>
      <c r="D5941" s="191">
        <v>3.0493360685032735</v>
      </c>
      <c r="E5941" s="192">
        <f t="shared" si="946"/>
        <v>1.0588406923197134E-4</v>
      </c>
      <c r="F5941" s="193">
        <f t="shared" si="947"/>
        <v>4.5464459591041821</v>
      </c>
      <c r="G5941" s="193">
        <f t="shared" si="952"/>
        <v>4.7145661871478319</v>
      </c>
      <c r="H5941" s="193">
        <f t="shared" si="952"/>
        <v>4.8889032296728789</v>
      </c>
      <c r="I5941" s="193">
        <f t="shared" si="952"/>
        <v>5.0696869744373032</v>
      </c>
      <c r="J5941" s="193">
        <f t="shared" si="952"/>
        <v>5.2571558100770561</v>
      </c>
      <c r="K5941" s="193">
        <f>MAX(0,(F5941-'2031 forecast'!$C$10))</f>
        <v>0</v>
      </c>
      <c r="L5941" s="193">
        <f>MAX(0,(G5941-'2031 forecast'!$C$10))</f>
        <v>0</v>
      </c>
      <c r="M5941" s="193">
        <f>MAX(0,(H5941-'2031 forecast'!$C$10))</f>
        <v>0</v>
      </c>
      <c r="N5941" s="193">
        <f>MAX(0,(I5941-'2031 forecast'!$C$10))</f>
        <v>0</v>
      </c>
      <c r="O5941" s="193">
        <f>MAX(0,(J5941-'2031 forecast'!$C$10))</f>
        <v>0</v>
      </c>
      <c r="P5941" s="175" t="str">
        <f t="shared" si="949"/>
        <v/>
      </c>
      <c r="Q5941" s="175" t="str">
        <f t="shared" si="950"/>
        <v/>
      </c>
    </row>
    <row r="5942" spans="1:17" s="1" customFormat="1" x14ac:dyDescent="0.3">
      <c r="A5942" s="189">
        <f t="shared" si="948"/>
        <v>44078.416666652265</v>
      </c>
      <c r="B5942" s="190">
        <f t="shared" si="944"/>
        <v>44078</v>
      </c>
      <c r="C5942" s="1">
        <f t="shared" si="945"/>
        <v>10</v>
      </c>
      <c r="D5942" s="191">
        <v>3.2827420391788333</v>
      </c>
      <c r="E5942" s="192">
        <f t="shared" si="946"/>
        <v>1.1398877576577658E-4</v>
      </c>
      <c r="F5942" s="193">
        <f t="shared" si="947"/>
        <v>4.8944455263442554</v>
      </c>
      <c r="G5942" s="193">
        <f t="shared" si="952"/>
        <v>5.075434216287543</v>
      </c>
      <c r="H5942" s="193">
        <f t="shared" si="952"/>
        <v>5.2631155756478405</v>
      </c>
      <c r="I5942" s="193">
        <f t="shared" si="952"/>
        <v>5.4577370885300356</v>
      </c>
      <c r="J5942" s="193">
        <f t="shared" si="952"/>
        <v>5.6595553906014739</v>
      </c>
      <c r="K5942" s="193">
        <f>MAX(0,(F5942-'2031 forecast'!$C$10))</f>
        <v>0</v>
      </c>
      <c r="L5942" s="193">
        <f>MAX(0,(G5942-'2031 forecast'!$C$10))</f>
        <v>0</v>
      </c>
      <c r="M5942" s="193">
        <f>MAX(0,(H5942-'2031 forecast'!$C$10))</f>
        <v>0</v>
      </c>
      <c r="N5942" s="193">
        <f>MAX(0,(I5942-'2031 forecast'!$C$10))</f>
        <v>0</v>
      </c>
      <c r="O5942" s="193">
        <f>MAX(0,(J5942-'2031 forecast'!$C$10))</f>
        <v>0</v>
      </c>
      <c r="P5942" s="175" t="str">
        <f t="shared" si="949"/>
        <v/>
      </c>
      <c r="Q5942" s="175" t="str">
        <f t="shared" si="950"/>
        <v/>
      </c>
    </row>
    <row r="5943" spans="1:17" s="1" customFormat="1" x14ac:dyDescent="0.3">
      <c r="A5943" s="189">
        <f t="shared" si="948"/>
        <v>44078.458333318929</v>
      </c>
      <c r="B5943" s="190">
        <f t="shared" si="944"/>
        <v>44078</v>
      </c>
      <c r="C5943" s="1">
        <f t="shared" si="945"/>
        <v>11</v>
      </c>
      <c r="D5943" s="191">
        <v>3.4483849861098745</v>
      </c>
      <c r="E5943" s="192">
        <f t="shared" si="946"/>
        <v>1.1974050298331573E-4</v>
      </c>
      <c r="F5943" s="193">
        <f t="shared" si="947"/>
        <v>5.1414129611597899</v>
      </c>
      <c r="G5943" s="193">
        <f t="shared" si="952"/>
        <v>5.3315341079350782</v>
      </c>
      <c r="H5943" s="193">
        <f t="shared" si="952"/>
        <v>5.52868562763007</v>
      </c>
      <c r="I5943" s="193">
        <f t="shared" si="952"/>
        <v>5.7331274920797153</v>
      </c>
      <c r="J5943" s="193">
        <f t="shared" si="952"/>
        <v>5.9451292864575098</v>
      </c>
      <c r="K5943" s="193">
        <f>MAX(0,(F5943-'2031 forecast'!$C$10))</f>
        <v>0</v>
      </c>
      <c r="L5943" s="193">
        <f>MAX(0,(G5943-'2031 forecast'!$C$10))</f>
        <v>0</v>
      </c>
      <c r="M5943" s="193">
        <f>MAX(0,(H5943-'2031 forecast'!$C$10))</f>
        <v>0</v>
      </c>
      <c r="N5943" s="193">
        <f>MAX(0,(I5943-'2031 forecast'!$C$10))</f>
        <v>0</v>
      </c>
      <c r="O5943" s="193">
        <f>MAX(0,(J5943-'2031 forecast'!$C$10))</f>
        <v>0.20812928645750972</v>
      </c>
      <c r="P5943" s="175" t="str">
        <f t="shared" si="949"/>
        <v/>
      </c>
      <c r="Q5943" s="175" t="str">
        <f t="shared" si="950"/>
        <v/>
      </c>
    </row>
    <row r="5944" spans="1:17" s="1" customFormat="1" x14ac:dyDescent="0.3">
      <c r="A5944" s="189">
        <f t="shared" si="948"/>
        <v>44078.499999985594</v>
      </c>
      <c r="B5944" s="190">
        <f t="shared" si="944"/>
        <v>44078</v>
      </c>
      <c r="C5944" s="1">
        <f t="shared" si="945"/>
        <v>12</v>
      </c>
      <c r="D5944" s="191">
        <v>3.5086187849938901</v>
      </c>
      <c r="E5944" s="192">
        <f t="shared" si="946"/>
        <v>1.2183204015332998E-4</v>
      </c>
      <c r="F5944" s="193">
        <f t="shared" si="947"/>
        <v>5.2312193010927128</v>
      </c>
      <c r="G5944" s="193">
        <f t="shared" si="952"/>
        <v>5.4246613412614559</v>
      </c>
      <c r="H5944" s="193">
        <f t="shared" si="952"/>
        <v>5.6252565556236087</v>
      </c>
      <c r="I5944" s="193">
        <f t="shared" si="952"/>
        <v>5.8332694570068719</v>
      </c>
      <c r="J5944" s="193">
        <f t="shared" si="952"/>
        <v>6.0489743394960698</v>
      </c>
      <c r="K5944" s="193">
        <f>MAX(0,(F5944-'2031 forecast'!$C$10))</f>
        <v>0</v>
      </c>
      <c r="L5944" s="193">
        <f>MAX(0,(G5944-'2031 forecast'!$C$10))</f>
        <v>0</v>
      </c>
      <c r="M5944" s="193">
        <f>MAX(0,(H5944-'2031 forecast'!$C$10))</f>
        <v>0</v>
      </c>
      <c r="N5944" s="193">
        <f>MAX(0,(I5944-'2031 forecast'!$C$10))</f>
        <v>9.6269457006871839E-2</v>
      </c>
      <c r="O5944" s="193">
        <f>MAX(0,(J5944-'2031 forecast'!$C$10))</f>
        <v>0.31197433949606967</v>
      </c>
      <c r="P5944" s="175" t="str">
        <f t="shared" si="949"/>
        <v/>
      </c>
      <c r="Q5944" s="175" t="str">
        <f t="shared" si="950"/>
        <v/>
      </c>
    </row>
    <row r="5945" spans="1:17" s="1" customFormat="1" x14ac:dyDescent="0.3">
      <c r="A5945" s="189">
        <f t="shared" si="948"/>
        <v>44078.541666652258</v>
      </c>
      <c r="B5945" s="190">
        <f t="shared" si="944"/>
        <v>44078</v>
      </c>
      <c r="C5945" s="1">
        <f t="shared" si="945"/>
        <v>13</v>
      </c>
      <c r="D5945" s="191">
        <v>3.5161480098543922</v>
      </c>
      <c r="E5945" s="192">
        <f t="shared" si="946"/>
        <v>1.2209348229958177E-4</v>
      </c>
      <c r="F5945" s="193">
        <f t="shared" si="947"/>
        <v>5.2424450935843279</v>
      </c>
      <c r="G5945" s="193">
        <f t="shared" ref="G5945:J5964" si="953">$E5945*G$2</f>
        <v>5.4363022454272532</v>
      </c>
      <c r="H5945" s="193">
        <f t="shared" si="953"/>
        <v>5.6373279216228012</v>
      </c>
      <c r="I5945" s="193">
        <f t="shared" si="953"/>
        <v>5.8457872026227671</v>
      </c>
      <c r="J5945" s="193">
        <f t="shared" si="953"/>
        <v>6.06195497112589</v>
      </c>
      <c r="K5945" s="193">
        <f>MAX(0,(F5945-'2031 forecast'!$C$10))</f>
        <v>0</v>
      </c>
      <c r="L5945" s="193">
        <f>MAX(0,(G5945-'2031 forecast'!$C$10))</f>
        <v>0</v>
      </c>
      <c r="M5945" s="193">
        <f>MAX(0,(H5945-'2031 forecast'!$C$10))</f>
        <v>0</v>
      </c>
      <c r="N5945" s="193">
        <f>MAX(0,(I5945-'2031 forecast'!$C$10))</f>
        <v>0.10878720262276698</v>
      </c>
      <c r="O5945" s="193">
        <f>MAX(0,(J5945-'2031 forecast'!$C$10))</f>
        <v>0.32495497112588989</v>
      </c>
      <c r="P5945" s="175" t="str">
        <f t="shared" si="949"/>
        <v/>
      </c>
      <c r="Q5945" s="175" t="str">
        <f t="shared" si="950"/>
        <v/>
      </c>
    </row>
    <row r="5946" spans="1:17" s="1" customFormat="1" x14ac:dyDescent="0.3">
      <c r="A5946" s="189">
        <f t="shared" si="948"/>
        <v>44078.583333318922</v>
      </c>
      <c r="B5946" s="190">
        <f t="shared" si="944"/>
        <v>44078</v>
      </c>
      <c r="C5946" s="1">
        <f t="shared" si="945"/>
        <v>14</v>
      </c>
      <c r="D5946" s="191">
        <v>3.4785018855518826</v>
      </c>
      <c r="E5946" s="192">
        <f t="shared" si="946"/>
        <v>1.2078627156832286E-4</v>
      </c>
      <c r="F5946" s="193">
        <f t="shared" si="947"/>
        <v>5.1863161311262518</v>
      </c>
      <c r="G5946" s="193">
        <f t="shared" si="953"/>
        <v>5.3780977245982671</v>
      </c>
      <c r="H5946" s="193">
        <f t="shared" si="953"/>
        <v>5.5769710916268398</v>
      </c>
      <c r="I5946" s="193">
        <f t="shared" si="953"/>
        <v>5.7831984745432941</v>
      </c>
      <c r="J5946" s="193">
        <f t="shared" si="953"/>
        <v>5.9970518129767898</v>
      </c>
      <c r="K5946" s="193">
        <f>MAX(0,(F5946-'2031 forecast'!$C$10))</f>
        <v>0</v>
      </c>
      <c r="L5946" s="193">
        <f>MAX(0,(G5946-'2031 forecast'!$C$10))</f>
        <v>0</v>
      </c>
      <c r="M5946" s="193">
        <f>MAX(0,(H5946-'2031 forecast'!$C$10))</f>
        <v>0</v>
      </c>
      <c r="N5946" s="193">
        <f>MAX(0,(I5946-'2031 forecast'!$C$10))</f>
        <v>4.6198474543293955E-2</v>
      </c>
      <c r="O5946" s="193">
        <f>MAX(0,(J5946-'2031 forecast'!$C$10))</f>
        <v>0.2600518129767897</v>
      </c>
      <c r="P5946" s="175" t="str">
        <f t="shared" si="949"/>
        <v/>
      </c>
      <c r="Q5946" s="175" t="str">
        <f t="shared" si="950"/>
        <v/>
      </c>
    </row>
    <row r="5947" spans="1:17" s="1" customFormat="1" x14ac:dyDescent="0.3">
      <c r="A5947" s="189">
        <f t="shared" si="948"/>
        <v>44078.624999985586</v>
      </c>
      <c r="B5947" s="190">
        <f t="shared" si="944"/>
        <v>44078</v>
      </c>
      <c r="C5947" s="1">
        <f t="shared" si="945"/>
        <v>15</v>
      </c>
      <c r="D5947" s="191">
        <v>3.5462649092963998</v>
      </c>
      <c r="E5947" s="192">
        <f t="shared" si="946"/>
        <v>1.231392508845889E-4</v>
      </c>
      <c r="F5947" s="193">
        <f t="shared" si="947"/>
        <v>5.2873482635507898</v>
      </c>
      <c r="G5947" s="193">
        <f t="shared" si="953"/>
        <v>5.482865862090442</v>
      </c>
      <c r="H5947" s="193">
        <f t="shared" si="953"/>
        <v>5.685613385619571</v>
      </c>
      <c r="I5947" s="193">
        <f t="shared" si="953"/>
        <v>5.8958581850863458</v>
      </c>
      <c r="J5947" s="193">
        <f t="shared" si="953"/>
        <v>6.11387749764517</v>
      </c>
      <c r="K5947" s="193">
        <f>MAX(0,(F5947-'2031 forecast'!$C$10))</f>
        <v>0</v>
      </c>
      <c r="L5947" s="193">
        <f>MAX(0,(G5947-'2031 forecast'!$C$10))</f>
        <v>0</v>
      </c>
      <c r="M5947" s="193">
        <f>MAX(0,(H5947-'2031 forecast'!$C$10))</f>
        <v>0</v>
      </c>
      <c r="N5947" s="193">
        <f>MAX(0,(I5947-'2031 forecast'!$C$10))</f>
        <v>0.15885818508634575</v>
      </c>
      <c r="O5947" s="193">
        <f>MAX(0,(J5947-'2031 forecast'!$C$10))</f>
        <v>0.37687749764516987</v>
      </c>
      <c r="P5947" s="175" t="str">
        <f t="shared" si="949"/>
        <v/>
      </c>
      <c r="Q5947" s="175" t="str">
        <f t="shared" si="950"/>
        <v/>
      </c>
    </row>
    <row r="5948" spans="1:17" s="1" customFormat="1" x14ac:dyDescent="0.3">
      <c r="A5948" s="189">
        <f t="shared" si="948"/>
        <v>44078.666666652251</v>
      </c>
      <c r="B5948" s="190">
        <f t="shared" si="944"/>
        <v>44078</v>
      </c>
      <c r="C5948" s="1">
        <f t="shared" si="945"/>
        <v>16</v>
      </c>
      <c r="D5948" s="191">
        <v>3.7043786313669398</v>
      </c>
      <c r="E5948" s="192">
        <f t="shared" si="946"/>
        <v>1.2862953595587631E-4</v>
      </c>
      <c r="F5948" s="193">
        <f t="shared" si="947"/>
        <v>5.52308990587471</v>
      </c>
      <c r="G5948" s="193">
        <f t="shared" si="953"/>
        <v>5.7273248495721809</v>
      </c>
      <c r="H5948" s="193">
        <f t="shared" si="953"/>
        <v>5.9391120716026089</v>
      </c>
      <c r="I5948" s="193">
        <f t="shared" si="953"/>
        <v>6.1587308430201322</v>
      </c>
      <c r="J5948" s="193">
        <f t="shared" si="953"/>
        <v>6.3864707618713874</v>
      </c>
      <c r="K5948" s="193">
        <f>MAX(0,(F5948-'2031 forecast'!$C$10))</f>
        <v>0</v>
      </c>
      <c r="L5948" s="193">
        <f>MAX(0,(G5948-'2031 forecast'!$C$10))</f>
        <v>0</v>
      </c>
      <c r="M5948" s="193">
        <f>MAX(0,(H5948-'2031 forecast'!$C$10))</f>
        <v>0.2021120716026088</v>
      </c>
      <c r="N5948" s="193">
        <f>MAX(0,(I5948-'2031 forecast'!$C$10))</f>
        <v>0.42173084302013208</v>
      </c>
      <c r="O5948" s="193">
        <f>MAX(0,(J5948-'2031 forecast'!$C$10))</f>
        <v>0.6494707618713873</v>
      </c>
      <c r="P5948" s="175" t="str">
        <f t="shared" si="949"/>
        <v/>
      </c>
      <c r="Q5948" s="175" t="str">
        <f t="shared" si="950"/>
        <v/>
      </c>
    </row>
    <row r="5949" spans="1:17" s="1" customFormat="1" x14ac:dyDescent="0.3">
      <c r="A5949" s="189">
        <f t="shared" si="948"/>
        <v>44078.708333318915</v>
      </c>
      <c r="B5949" s="190">
        <f t="shared" si="944"/>
        <v>44078</v>
      </c>
      <c r="C5949" s="1">
        <f t="shared" si="945"/>
        <v>17</v>
      </c>
      <c r="D5949" s="191">
        <v>3.5763818087384074</v>
      </c>
      <c r="E5949" s="192">
        <f t="shared" si="946"/>
        <v>1.2418501946959601E-4</v>
      </c>
      <c r="F5949" s="193">
        <f t="shared" si="947"/>
        <v>5.33225143351725</v>
      </c>
      <c r="G5949" s="193">
        <f t="shared" si="953"/>
        <v>5.5294294787536291</v>
      </c>
      <c r="H5949" s="193">
        <f t="shared" si="953"/>
        <v>5.733898849616339</v>
      </c>
      <c r="I5949" s="193">
        <f t="shared" si="953"/>
        <v>5.9459291675499228</v>
      </c>
      <c r="J5949" s="193">
        <f t="shared" si="953"/>
        <v>6.1658000241644482</v>
      </c>
      <c r="K5949" s="193">
        <f>MAX(0,(F5949-'2031 forecast'!$C$10))</f>
        <v>0</v>
      </c>
      <c r="L5949" s="193">
        <f>MAX(0,(G5949-'2031 forecast'!$C$10))</f>
        <v>0</v>
      </c>
      <c r="M5949" s="193">
        <f>MAX(0,(H5949-'2031 forecast'!$C$10))</f>
        <v>0</v>
      </c>
      <c r="N5949" s="193">
        <f>MAX(0,(I5949-'2031 forecast'!$C$10))</f>
        <v>0.20892916754992275</v>
      </c>
      <c r="O5949" s="193">
        <f>MAX(0,(J5949-'2031 forecast'!$C$10))</f>
        <v>0.42880002416444807</v>
      </c>
      <c r="P5949" s="175" t="str">
        <f t="shared" si="949"/>
        <v/>
      </c>
      <c r="Q5949" s="175" t="str">
        <f t="shared" si="950"/>
        <v/>
      </c>
    </row>
    <row r="5950" spans="1:17" s="1" customFormat="1" x14ac:dyDescent="0.3">
      <c r="A5950" s="189">
        <f t="shared" si="948"/>
        <v>44078.749999985579</v>
      </c>
      <c r="B5950" s="190">
        <f t="shared" si="944"/>
        <v>44078</v>
      </c>
      <c r="C5950" s="1">
        <f t="shared" si="945"/>
        <v>18</v>
      </c>
      <c r="D5950" s="191">
        <v>3.5839110335989091</v>
      </c>
      <c r="E5950" s="192">
        <f t="shared" si="946"/>
        <v>1.2444646161584779E-4</v>
      </c>
      <c r="F5950" s="193">
        <f t="shared" si="947"/>
        <v>5.343477226008865</v>
      </c>
      <c r="G5950" s="193">
        <f t="shared" si="953"/>
        <v>5.5410703829194263</v>
      </c>
      <c r="H5950" s="193">
        <f t="shared" si="953"/>
        <v>5.7459702156155315</v>
      </c>
      <c r="I5950" s="193">
        <f t="shared" si="953"/>
        <v>5.958446913165818</v>
      </c>
      <c r="J5950" s="193">
        <f t="shared" si="953"/>
        <v>6.1787806557942684</v>
      </c>
      <c r="K5950" s="193">
        <f>MAX(0,(F5950-'2031 forecast'!$C$10))</f>
        <v>0</v>
      </c>
      <c r="L5950" s="193">
        <f>MAX(0,(G5950-'2031 forecast'!$C$10))</f>
        <v>0</v>
      </c>
      <c r="M5950" s="193">
        <f>MAX(0,(H5950-'2031 forecast'!$C$10))</f>
        <v>8.9702156155313517E-3</v>
      </c>
      <c r="N5950" s="193">
        <f>MAX(0,(I5950-'2031 forecast'!$C$10))</f>
        <v>0.22144691316581788</v>
      </c>
      <c r="O5950" s="193">
        <f>MAX(0,(J5950-'2031 forecast'!$C$10))</f>
        <v>0.44178065579426828</v>
      </c>
      <c r="P5950" s="175" t="str">
        <f t="shared" si="949"/>
        <v/>
      </c>
      <c r="Q5950" s="175" t="str">
        <f t="shared" si="950"/>
        <v/>
      </c>
    </row>
    <row r="5951" spans="1:17" s="1" customFormat="1" x14ac:dyDescent="0.3">
      <c r="A5951" s="189">
        <f t="shared" si="948"/>
        <v>44078.791666652243</v>
      </c>
      <c r="B5951" s="190">
        <f t="shared" si="944"/>
        <v>44078</v>
      </c>
      <c r="C5951" s="1">
        <f t="shared" si="945"/>
        <v>19</v>
      </c>
      <c r="D5951" s="191">
        <v>3.342975838062848</v>
      </c>
      <c r="E5951" s="192">
        <f t="shared" si="946"/>
        <v>1.1608031293579081E-4</v>
      </c>
      <c r="F5951" s="193">
        <f t="shared" si="947"/>
        <v>4.9842518662771775</v>
      </c>
      <c r="G5951" s="193">
        <f t="shared" si="953"/>
        <v>5.1685614496139189</v>
      </c>
      <c r="H5951" s="193">
        <f t="shared" si="953"/>
        <v>5.3596865036413783</v>
      </c>
      <c r="I5951" s="193">
        <f t="shared" si="953"/>
        <v>5.5578790534571914</v>
      </c>
      <c r="J5951" s="193">
        <f t="shared" si="953"/>
        <v>5.7634004436400321</v>
      </c>
      <c r="K5951" s="193">
        <f>MAX(0,(F5951-'2031 forecast'!$C$10))</f>
        <v>0</v>
      </c>
      <c r="L5951" s="193">
        <f>MAX(0,(G5951-'2031 forecast'!$C$10))</f>
        <v>0</v>
      </c>
      <c r="M5951" s="193">
        <f>MAX(0,(H5951-'2031 forecast'!$C$10))</f>
        <v>0</v>
      </c>
      <c r="N5951" s="193">
        <f>MAX(0,(I5951-'2031 forecast'!$C$10))</f>
        <v>0</v>
      </c>
      <c r="O5951" s="193">
        <f>MAX(0,(J5951-'2031 forecast'!$C$10))</f>
        <v>2.6400443640032023E-2</v>
      </c>
      <c r="P5951" s="175" t="str">
        <f t="shared" si="949"/>
        <v/>
      </c>
      <c r="Q5951" s="175" t="str">
        <f t="shared" si="950"/>
        <v/>
      </c>
    </row>
    <row r="5952" spans="1:17" s="1" customFormat="1" x14ac:dyDescent="0.3">
      <c r="A5952" s="189">
        <f t="shared" si="948"/>
        <v>44078.833333318908</v>
      </c>
      <c r="B5952" s="190">
        <f t="shared" si="944"/>
        <v>44078</v>
      </c>
      <c r="C5952" s="1">
        <f t="shared" si="945"/>
        <v>20</v>
      </c>
      <c r="D5952" s="191">
        <v>3.2526251397368249</v>
      </c>
      <c r="E5952" s="192">
        <f t="shared" si="946"/>
        <v>1.1294300718076943E-4</v>
      </c>
      <c r="F5952" s="193">
        <f t="shared" si="947"/>
        <v>4.8495423563777935</v>
      </c>
      <c r="G5952" s="193">
        <f t="shared" si="953"/>
        <v>5.0288705996243532</v>
      </c>
      <c r="H5952" s="193">
        <f t="shared" si="953"/>
        <v>5.2148301116510707</v>
      </c>
      <c r="I5952" s="193">
        <f t="shared" si="953"/>
        <v>5.4076661060664568</v>
      </c>
      <c r="J5952" s="193">
        <f t="shared" si="953"/>
        <v>5.6076328640821931</v>
      </c>
      <c r="K5952" s="193">
        <f>MAX(0,(F5952-'2031 forecast'!$C$10))</f>
        <v>0</v>
      </c>
      <c r="L5952" s="193">
        <f>MAX(0,(G5952-'2031 forecast'!$C$10))</f>
        <v>0</v>
      </c>
      <c r="M5952" s="193">
        <f>MAX(0,(H5952-'2031 forecast'!$C$10))</f>
        <v>0</v>
      </c>
      <c r="N5952" s="193">
        <f>MAX(0,(I5952-'2031 forecast'!$C$10))</f>
        <v>0</v>
      </c>
      <c r="O5952" s="193">
        <f>MAX(0,(J5952-'2031 forecast'!$C$10))</f>
        <v>0</v>
      </c>
      <c r="P5952" s="175" t="str">
        <f t="shared" si="949"/>
        <v/>
      </c>
      <c r="Q5952" s="175" t="str">
        <f t="shared" si="950"/>
        <v/>
      </c>
    </row>
    <row r="5953" spans="1:17" s="1" customFormat="1" x14ac:dyDescent="0.3">
      <c r="A5953" s="189">
        <f t="shared" si="948"/>
        <v>44078.874999985572</v>
      </c>
      <c r="B5953" s="190">
        <f t="shared" si="944"/>
        <v>44078</v>
      </c>
      <c r="C5953" s="1">
        <f t="shared" si="945"/>
        <v>21</v>
      </c>
      <c r="D5953" s="191">
        <v>3.1321575419687941</v>
      </c>
      <c r="E5953" s="192">
        <f t="shared" si="946"/>
        <v>1.0875993284074093E-4</v>
      </c>
      <c r="F5953" s="193">
        <f t="shared" si="947"/>
        <v>4.6699296765119493</v>
      </c>
      <c r="G5953" s="193">
        <f t="shared" si="953"/>
        <v>4.8426161329715995</v>
      </c>
      <c r="H5953" s="193">
        <f t="shared" si="953"/>
        <v>5.0216882556639932</v>
      </c>
      <c r="I5953" s="193">
        <f t="shared" si="953"/>
        <v>5.2073821762121435</v>
      </c>
      <c r="J5953" s="193">
        <f t="shared" si="953"/>
        <v>5.3999427580050749</v>
      </c>
      <c r="K5953" s="193">
        <f>MAX(0,(F5953-'2031 forecast'!$C$10))</f>
        <v>0</v>
      </c>
      <c r="L5953" s="193">
        <f>MAX(0,(G5953-'2031 forecast'!$C$10))</f>
        <v>0</v>
      </c>
      <c r="M5953" s="193">
        <f>MAX(0,(H5953-'2031 forecast'!$C$10))</f>
        <v>0</v>
      </c>
      <c r="N5953" s="193">
        <f>MAX(0,(I5953-'2031 forecast'!$C$10))</f>
        <v>0</v>
      </c>
      <c r="O5953" s="193">
        <f>MAX(0,(J5953-'2031 forecast'!$C$10))</f>
        <v>0</v>
      </c>
      <c r="P5953" s="175" t="str">
        <f t="shared" si="949"/>
        <v/>
      </c>
      <c r="Q5953" s="175" t="str">
        <f t="shared" si="950"/>
        <v/>
      </c>
    </row>
    <row r="5954" spans="1:17" s="1" customFormat="1" x14ac:dyDescent="0.3">
      <c r="A5954" s="189">
        <f t="shared" si="948"/>
        <v>44078.916666652236</v>
      </c>
      <c r="B5954" s="190">
        <f t="shared" si="944"/>
        <v>44078</v>
      </c>
      <c r="C5954" s="1">
        <f t="shared" si="945"/>
        <v>22</v>
      </c>
      <c r="D5954" s="191">
        <v>2.7331086243621936</v>
      </c>
      <c r="E5954" s="192">
        <f t="shared" si="946"/>
        <v>9.4903499089396543E-5</v>
      </c>
      <c r="F5954" s="193">
        <f t="shared" si="947"/>
        <v>4.0749626744563407</v>
      </c>
      <c r="G5954" s="193">
        <f t="shared" si="953"/>
        <v>4.2256482121843533</v>
      </c>
      <c r="H5954" s="193">
        <f t="shared" si="953"/>
        <v>4.3819058577068031</v>
      </c>
      <c r="I5954" s="193">
        <f t="shared" si="953"/>
        <v>4.5439416585697314</v>
      </c>
      <c r="J5954" s="193">
        <f t="shared" si="953"/>
        <v>4.7119692816246213</v>
      </c>
      <c r="K5954" s="193">
        <f>MAX(0,(F5954-'2031 forecast'!$C$10))</f>
        <v>0</v>
      </c>
      <c r="L5954" s="193">
        <f>MAX(0,(G5954-'2031 forecast'!$C$10))</f>
        <v>0</v>
      </c>
      <c r="M5954" s="193">
        <f>MAX(0,(H5954-'2031 forecast'!$C$10))</f>
        <v>0</v>
      </c>
      <c r="N5954" s="193">
        <f>MAX(0,(I5954-'2031 forecast'!$C$10))</f>
        <v>0</v>
      </c>
      <c r="O5954" s="193">
        <f>MAX(0,(J5954-'2031 forecast'!$C$10))</f>
        <v>0</v>
      </c>
      <c r="P5954" s="175" t="str">
        <f t="shared" si="949"/>
        <v/>
      </c>
      <c r="Q5954" s="175" t="str">
        <f t="shared" si="950"/>
        <v/>
      </c>
    </row>
    <row r="5955" spans="1:17" s="1" customFormat="1" x14ac:dyDescent="0.3">
      <c r="A5955" s="189">
        <f t="shared" si="948"/>
        <v>44078.9583333189</v>
      </c>
      <c r="B5955" s="190">
        <f t="shared" si="944"/>
        <v>44078</v>
      </c>
      <c r="C5955" s="1">
        <f t="shared" si="945"/>
        <v>23</v>
      </c>
      <c r="D5955" s="191">
        <v>2.4545273045236224</v>
      </c>
      <c r="E5955" s="192">
        <f t="shared" si="946"/>
        <v>8.5230139678080621E-5</v>
      </c>
      <c r="F5955" s="193">
        <f t="shared" si="947"/>
        <v>3.6596083522665754</v>
      </c>
      <c r="G5955" s="193">
        <f t="shared" si="953"/>
        <v>3.7949347580498589</v>
      </c>
      <c r="H5955" s="193">
        <f t="shared" si="953"/>
        <v>3.9352653157366868</v>
      </c>
      <c r="I5955" s="193">
        <f t="shared" si="953"/>
        <v>4.0807850707816309</v>
      </c>
      <c r="J5955" s="193">
        <f t="shared" si="953"/>
        <v>4.2316859113212839</v>
      </c>
      <c r="K5955" s="193">
        <f>MAX(0,(F5955-'2031 forecast'!$C$10))</f>
        <v>0</v>
      </c>
      <c r="L5955" s="193">
        <f>MAX(0,(G5955-'2031 forecast'!$C$10))</f>
        <v>0</v>
      </c>
      <c r="M5955" s="193">
        <f>MAX(0,(H5955-'2031 forecast'!$C$10))</f>
        <v>0</v>
      </c>
      <c r="N5955" s="193">
        <f>MAX(0,(I5955-'2031 forecast'!$C$10))</f>
        <v>0</v>
      </c>
      <c r="O5955" s="193">
        <f>MAX(0,(J5955-'2031 forecast'!$C$10))</f>
        <v>0</v>
      </c>
      <c r="P5955" s="175" t="str">
        <f t="shared" si="949"/>
        <v/>
      </c>
      <c r="Q5955" s="175" t="str">
        <f t="shared" si="950"/>
        <v/>
      </c>
    </row>
    <row r="5956" spans="1:17" s="1" customFormat="1" x14ac:dyDescent="0.3">
      <c r="A5956" s="189">
        <f t="shared" si="948"/>
        <v>44078.999999985565</v>
      </c>
      <c r="B5956" s="190">
        <f t="shared" si="944"/>
        <v>44078</v>
      </c>
      <c r="C5956" s="1">
        <f t="shared" si="945"/>
        <v>0</v>
      </c>
      <c r="D5956" s="191">
        <v>2.672874825478178</v>
      </c>
      <c r="E5956" s="192">
        <f t="shared" si="946"/>
        <v>9.2811961919382285E-5</v>
      </c>
      <c r="F5956" s="193">
        <f t="shared" si="947"/>
        <v>3.9851563345234187</v>
      </c>
      <c r="G5956" s="193">
        <f t="shared" si="953"/>
        <v>4.1325209788579755</v>
      </c>
      <c r="H5956" s="193">
        <f t="shared" si="953"/>
        <v>4.2853349297132644</v>
      </c>
      <c r="I5956" s="193">
        <f t="shared" si="953"/>
        <v>4.4437996936425739</v>
      </c>
      <c r="J5956" s="193">
        <f t="shared" si="953"/>
        <v>4.6081242285860613</v>
      </c>
      <c r="K5956" s="193">
        <f>MAX(0,(F5956-'2031 forecast'!$C$10))</f>
        <v>0</v>
      </c>
      <c r="L5956" s="193">
        <f>MAX(0,(G5956-'2031 forecast'!$C$10))</f>
        <v>0</v>
      </c>
      <c r="M5956" s="193">
        <f>MAX(0,(H5956-'2031 forecast'!$C$10))</f>
        <v>0</v>
      </c>
      <c r="N5956" s="193">
        <f>MAX(0,(I5956-'2031 forecast'!$C$10))</f>
        <v>0</v>
      </c>
      <c r="O5956" s="193">
        <f>MAX(0,(J5956-'2031 forecast'!$C$10))</f>
        <v>0</v>
      </c>
      <c r="P5956" s="175" t="str">
        <f t="shared" si="949"/>
        <v/>
      </c>
      <c r="Q5956" s="175" t="str">
        <f t="shared" si="950"/>
        <v/>
      </c>
    </row>
    <row r="5957" spans="1:17" s="1" customFormat="1" x14ac:dyDescent="0.3">
      <c r="A5957" s="189">
        <f t="shared" si="948"/>
        <v>44079.041666652229</v>
      </c>
      <c r="B5957" s="190">
        <f t="shared" ref="B5957:B6020" si="954">INT(A5957)</f>
        <v>44079</v>
      </c>
      <c r="C5957" s="1">
        <f t="shared" ref="C5957:C6020" si="955">HOUR(A5957)</f>
        <v>1</v>
      </c>
      <c r="D5957" s="191">
        <v>2.1608875349640484</v>
      </c>
      <c r="E5957" s="192">
        <f t="shared" ref="E5957:E6020" si="956">D5957/SUM($D$4:$D$8763)</f>
        <v>7.5033895974261185E-5</v>
      </c>
      <c r="F5957" s="193">
        <f t="shared" ref="F5957:F6020" si="957">E5957*$F$2</f>
        <v>3.2218024450935814</v>
      </c>
      <c r="G5957" s="193">
        <f t="shared" si="953"/>
        <v>3.3409394955837728</v>
      </c>
      <c r="H5957" s="193">
        <f t="shared" si="953"/>
        <v>3.4644820417681887</v>
      </c>
      <c r="I5957" s="193">
        <f t="shared" si="953"/>
        <v>3.5925929917617436</v>
      </c>
      <c r="J5957" s="193">
        <f t="shared" si="953"/>
        <v>3.7254412777583097</v>
      </c>
      <c r="K5957" s="193">
        <f>MAX(0,(F5957-'2031 forecast'!$C$10))</f>
        <v>0</v>
      </c>
      <c r="L5957" s="193">
        <f>MAX(0,(G5957-'2031 forecast'!$C$10))</f>
        <v>0</v>
      </c>
      <c r="M5957" s="193">
        <f>MAX(0,(H5957-'2031 forecast'!$C$10))</f>
        <v>0</v>
      </c>
      <c r="N5957" s="193">
        <f>MAX(0,(I5957-'2031 forecast'!$C$10))</f>
        <v>0</v>
      </c>
      <c r="O5957" s="193">
        <f>MAX(0,(J5957-'2031 forecast'!$C$10))</f>
        <v>0</v>
      </c>
      <c r="P5957" s="175" t="str">
        <f t="shared" si="949"/>
        <v/>
      </c>
      <c r="Q5957" s="175" t="str">
        <f t="shared" si="950"/>
        <v/>
      </c>
    </row>
    <row r="5958" spans="1:17" s="1" customFormat="1" x14ac:dyDescent="0.3">
      <c r="A5958" s="189">
        <f t="shared" ref="A5958:A6021" si="958">A5957 + TIME(1,0,0)</f>
        <v>44079.083333318893</v>
      </c>
      <c r="B5958" s="190">
        <f t="shared" si="954"/>
        <v>44079</v>
      </c>
      <c r="C5958" s="1">
        <f t="shared" si="955"/>
        <v>2</v>
      </c>
      <c r="D5958" s="191">
        <v>2.1232414106615387</v>
      </c>
      <c r="E5958" s="192">
        <f t="shared" si="956"/>
        <v>7.3726685243002266E-5</v>
      </c>
      <c r="F5958" s="193">
        <f t="shared" si="957"/>
        <v>3.1656734826355044</v>
      </c>
      <c r="G5958" s="193">
        <f t="shared" si="953"/>
        <v>3.2827349747547863</v>
      </c>
      <c r="H5958" s="193">
        <f t="shared" si="953"/>
        <v>3.4041252117722265</v>
      </c>
      <c r="I5958" s="193">
        <f t="shared" si="953"/>
        <v>3.5300042636822702</v>
      </c>
      <c r="J5958" s="193">
        <f t="shared" si="953"/>
        <v>3.6605381196092095</v>
      </c>
      <c r="K5958" s="193">
        <f>MAX(0,(F5958-'2031 forecast'!$C$10))</f>
        <v>0</v>
      </c>
      <c r="L5958" s="193">
        <f>MAX(0,(G5958-'2031 forecast'!$C$10))</f>
        <v>0</v>
      </c>
      <c r="M5958" s="193">
        <f>MAX(0,(H5958-'2031 forecast'!$C$10))</f>
        <v>0</v>
      </c>
      <c r="N5958" s="193">
        <f>MAX(0,(I5958-'2031 forecast'!$C$10))</f>
        <v>0</v>
      </c>
      <c r="O5958" s="193">
        <f>MAX(0,(J5958-'2031 forecast'!$C$10))</f>
        <v>0</v>
      </c>
      <c r="P5958" s="175" t="str">
        <f t="shared" ref="P5958:P6021" si="959">IF(K5958&gt;0,IF(K5957&gt;0,P5957+1,1),"")</f>
        <v/>
      </c>
      <c r="Q5958" s="175" t="str">
        <f t="shared" ref="Q5958:Q6021" si="960">IF(AND(K5958&gt;0,K5959=0),P5958,"")</f>
        <v/>
      </c>
    </row>
    <row r="5959" spans="1:17" s="1" customFormat="1" x14ac:dyDescent="0.3">
      <c r="A5959" s="189">
        <f t="shared" si="958"/>
        <v>44079.124999985557</v>
      </c>
      <c r="B5959" s="190">
        <f t="shared" si="954"/>
        <v>44079</v>
      </c>
      <c r="C5959" s="1">
        <f t="shared" si="955"/>
        <v>3</v>
      </c>
      <c r="D5959" s="191">
        <v>2.0780660614985274</v>
      </c>
      <c r="E5959" s="192">
        <f t="shared" si="956"/>
        <v>7.215803236549159E-5</v>
      </c>
      <c r="F5959" s="193">
        <f t="shared" si="957"/>
        <v>3.0983187276858133</v>
      </c>
      <c r="G5959" s="193">
        <f t="shared" si="953"/>
        <v>3.2128895497600043</v>
      </c>
      <c r="H5959" s="193">
        <f t="shared" si="953"/>
        <v>3.3316970157770736</v>
      </c>
      <c r="I5959" s="193">
        <f t="shared" si="953"/>
        <v>3.4548977899869033</v>
      </c>
      <c r="J5959" s="193">
        <f t="shared" si="953"/>
        <v>3.5826543298302909</v>
      </c>
      <c r="K5959" s="193">
        <f>MAX(0,(F5959-'2031 forecast'!$C$10))</f>
        <v>0</v>
      </c>
      <c r="L5959" s="193">
        <f>MAX(0,(G5959-'2031 forecast'!$C$10))</f>
        <v>0</v>
      </c>
      <c r="M5959" s="193">
        <f>MAX(0,(H5959-'2031 forecast'!$C$10))</f>
        <v>0</v>
      </c>
      <c r="N5959" s="193">
        <f>MAX(0,(I5959-'2031 forecast'!$C$10))</f>
        <v>0</v>
      </c>
      <c r="O5959" s="193">
        <f>MAX(0,(J5959-'2031 forecast'!$C$10))</f>
        <v>0</v>
      </c>
      <c r="P5959" s="175" t="str">
        <f t="shared" si="959"/>
        <v/>
      </c>
      <c r="Q5959" s="175" t="str">
        <f t="shared" si="960"/>
        <v/>
      </c>
    </row>
    <row r="5960" spans="1:17" s="1" customFormat="1" x14ac:dyDescent="0.3">
      <c r="A5960" s="189">
        <f t="shared" si="958"/>
        <v>44079.166666652221</v>
      </c>
      <c r="B5960" s="190">
        <f t="shared" si="954"/>
        <v>44079</v>
      </c>
      <c r="C5960" s="1">
        <f t="shared" si="955"/>
        <v>4</v>
      </c>
      <c r="D5960" s="191">
        <v>2.0479491620565198</v>
      </c>
      <c r="E5960" s="192">
        <f t="shared" si="956"/>
        <v>7.1112263780484468E-5</v>
      </c>
      <c r="F5960" s="193">
        <f t="shared" si="957"/>
        <v>3.0534155577193522</v>
      </c>
      <c r="G5960" s="193">
        <f t="shared" si="953"/>
        <v>3.1663259330968159</v>
      </c>
      <c r="H5960" s="193">
        <f t="shared" si="953"/>
        <v>3.2834115517803042</v>
      </c>
      <c r="I5960" s="193">
        <f t="shared" si="953"/>
        <v>3.404826807523325</v>
      </c>
      <c r="J5960" s="193">
        <f t="shared" si="953"/>
        <v>3.5307318033110113</v>
      </c>
      <c r="K5960" s="193">
        <f>MAX(0,(F5960-'2031 forecast'!$C$10))</f>
        <v>0</v>
      </c>
      <c r="L5960" s="193">
        <f>MAX(0,(G5960-'2031 forecast'!$C$10))</f>
        <v>0</v>
      </c>
      <c r="M5960" s="193">
        <f>MAX(0,(H5960-'2031 forecast'!$C$10))</f>
        <v>0</v>
      </c>
      <c r="N5960" s="193">
        <f>MAX(0,(I5960-'2031 forecast'!$C$10))</f>
        <v>0</v>
      </c>
      <c r="O5960" s="193">
        <f>MAX(0,(J5960-'2031 forecast'!$C$10))</f>
        <v>0</v>
      </c>
      <c r="P5960" s="175" t="str">
        <f t="shared" si="959"/>
        <v/>
      </c>
      <c r="Q5960" s="175" t="str">
        <f t="shared" si="960"/>
        <v/>
      </c>
    </row>
    <row r="5961" spans="1:17" s="1" customFormat="1" x14ac:dyDescent="0.3">
      <c r="A5961" s="189">
        <f t="shared" si="958"/>
        <v>44079.208333318886</v>
      </c>
      <c r="B5961" s="190">
        <f t="shared" si="954"/>
        <v>44079</v>
      </c>
      <c r="C5961" s="1">
        <f t="shared" si="955"/>
        <v>5</v>
      </c>
      <c r="D5961" s="191">
        <v>2.085595286359029</v>
      </c>
      <c r="E5961" s="192">
        <f t="shared" si="956"/>
        <v>7.241947451174336E-5</v>
      </c>
      <c r="F5961" s="193">
        <f t="shared" si="957"/>
        <v>3.1095445201774279</v>
      </c>
      <c r="G5961" s="193">
        <f t="shared" si="953"/>
        <v>3.2245304539258011</v>
      </c>
      <c r="H5961" s="193">
        <f t="shared" si="953"/>
        <v>3.3437683817762651</v>
      </c>
      <c r="I5961" s="193">
        <f t="shared" si="953"/>
        <v>3.4674155356027976</v>
      </c>
      <c r="J5961" s="193">
        <f t="shared" si="953"/>
        <v>3.5956349614601102</v>
      </c>
      <c r="K5961" s="193">
        <f>MAX(0,(F5961-'2031 forecast'!$C$10))</f>
        <v>0</v>
      </c>
      <c r="L5961" s="193">
        <f>MAX(0,(G5961-'2031 forecast'!$C$10))</f>
        <v>0</v>
      </c>
      <c r="M5961" s="193">
        <f>MAX(0,(H5961-'2031 forecast'!$C$10))</f>
        <v>0</v>
      </c>
      <c r="N5961" s="193">
        <f>MAX(0,(I5961-'2031 forecast'!$C$10))</f>
        <v>0</v>
      </c>
      <c r="O5961" s="193">
        <f>MAX(0,(J5961-'2031 forecast'!$C$10))</f>
        <v>0</v>
      </c>
      <c r="P5961" s="175" t="str">
        <f t="shared" si="959"/>
        <v/>
      </c>
      <c r="Q5961" s="175" t="str">
        <f t="shared" si="960"/>
        <v/>
      </c>
    </row>
    <row r="5962" spans="1:17" s="1" customFormat="1" x14ac:dyDescent="0.3">
      <c r="A5962" s="189">
        <f t="shared" si="958"/>
        <v>44079.24999998555</v>
      </c>
      <c r="B5962" s="190">
        <f t="shared" si="954"/>
        <v>44079</v>
      </c>
      <c r="C5962" s="1">
        <f t="shared" si="955"/>
        <v>6</v>
      </c>
      <c r="D5962" s="191">
        <v>2.1834752095455543</v>
      </c>
      <c r="E5962" s="192">
        <f t="shared" si="956"/>
        <v>7.5818222413016523E-5</v>
      </c>
      <c r="F5962" s="193">
        <f t="shared" si="957"/>
        <v>3.2554798225684269</v>
      </c>
      <c r="G5962" s="193">
        <f t="shared" si="953"/>
        <v>3.3758622080811636</v>
      </c>
      <c r="H5962" s="193">
        <f t="shared" si="953"/>
        <v>3.5006961397657652</v>
      </c>
      <c r="I5962" s="193">
        <f t="shared" si="953"/>
        <v>3.6301462286094273</v>
      </c>
      <c r="J5962" s="193">
        <f t="shared" si="953"/>
        <v>3.764383172647769</v>
      </c>
      <c r="K5962" s="193">
        <f>MAX(0,(F5962-'2031 forecast'!$C$10))</f>
        <v>0</v>
      </c>
      <c r="L5962" s="193">
        <f>MAX(0,(G5962-'2031 forecast'!$C$10))</f>
        <v>0</v>
      </c>
      <c r="M5962" s="193">
        <f>MAX(0,(H5962-'2031 forecast'!$C$10))</f>
        <v>0</v>
      </c>
      <c r="N5962" s="193">
        <f>MAX(0,(I5962-'2031 forecast'!$C$10))</f>
        <v>0</v>
      </c>
      <c r="O5962" s="193">
        <f>MAX(0,(J5962-'2031 forecast'!$C$10))</f>
        <v>0</v>
      </c>
      <c r="P5962" s="175" t="str">
        <f t="shared" si="959"/>
        <v/>
      </c>
      <c r="Q5962" s="175" t="str">
        <f t="shared" si="960"/>
        <v/>
      </c>
    </row>
    <row r="5963" spans="1:17" s="1" customFormat="1" x14ac:dyDescent="0.3">
      <c r="A5963" s="189">
        <f t="shared" si="958"/>
        <v>44079.291666652214</v>
      </c>
      <c r="B5963" s="190">
        <f t="shared" si="954"/>
        <v>44079</v>
      </c>
      <c r="C5963" s="1">
        <f t="shared" si="955"/>
        <v>7</v>
      </c>
      <c r="D5963" s="191">
        <v>2.273825907871577</v>
      </c>
      <c r="E5963" s="192">
        <f t="shared" si="956"/>
        <v>7.8955528168037889E-5</v>
      </c>
      <c r="F5963" s="193">
        <f t="shared" si="957"/>
        <v>3.3901893324678096</v>
      </c>
      <c r="G5963" s="193">
        <f t="shared" si="953"/>
        <v>3.5155530580707288</v>
      </c>
      <c r="H5963" s="193">
        <f t="shared" si="953"/>
        <v>3.6455525317560724</v>
      </c>
      <c r="I5963" s="193">
        <f t="shared" si="953"/>
        <v>3.7803591760001618</v>
      </c>
      <c r="J5963" s="193">
        <f t="shared" si="953"/>
        <v>3.9201507522056076</v>
      </c>
      <c r="K5963" s="193">
        <f>MAX(0,(F5963-'2031 forecast'!$C$10))</f>
        <v>0</v>
      </c>
      <c r="L5963" s="193">
        <f>MAX(0,(G5963-'2031 forecast'!$C$10))</f>
        <v>0</v>
      </c>
      <c r="M5963" s="193">
        <f>MAX(0,(H5963-'2031 forecast'!$C$10))</f>
        <v>0</v>
      </c>
      <c r="N5963" s="193">
        <f>MAX(0,(I5963-'2031 forecast'!$C$10))</f>
        <v>0</v>
      </c>
      <c r="O5963" s="193">
        <f>MAX(0,(J5963-'2031 forecast'!$C$10))</f>
        <v>0</v>
      </c>
      <c r="P5963" s="175" t="str">
        <f t="shared" si="959"/>
        <v/>
      </c>
      <c r="Q5963" s="175" t="str">
        <f t="shared" si="960"/>
        <v/>
      </c>
    </row>
    <row r="5964" spans="1:17" s="1" customFormat="1" x14ac:dyDescent="0.3">
      <c r="A5964" s="189">
        <f t="shared" si="958"/>
        <v>44079.333333318878</v>
      </c>
      <c r="B5964" s="190">
        <f t="shared" si="954"/>
        <v>44079</v>
      </c>
      <c r="C5964" s="1">
        <f t="shared" si="955"/>
        <v>8</v>
      </c>
      <c r="D5964" s="191">
        <v>2.4545273045236224</v>
      </c>
      <c r="E5964" s="192">
        <f t="shared" si="956"/>
        <v>8.5230139678080621E-5</v>
      </c>
      <c r="F5964" s="193">
        <f t="shared" si="957"/>
        <v>3.6596083522665754</v>
      </c>
      <c r="G5964" s="193">
        <f t="shared" si="953"/>
        <v>3.7949347580498589</v>
      </c>
      <c r="H5964" s="193">
        <f t="shared" si="953"/>
        <v>3.9352653157366868</v>
      </c>
      <c r="I5964" s="193">
        <f t="shared" si="953"/>
        <v>4.0807850707816309</v>
      </c>
      <c r="J5964" s="193">
        <f t="shared" si="953"/>
        <v>4.2316859113212839</v>
      </c>
      <c r="K5964" s="193">
        <f>MAX(0,(F5964-'2031 forecast'!$C$10))</f>
        <v>0</v>
      </c>
      <c r="L5964" s="193">
        <f>MAX(0,(G5964-'2031 forecast'!$C$10))</f>
        <v>0</v>
      </c>
      <c r="M5964" s="193">
        <f>MAX(0,(H5964-'2031 forecast'!$C$10))</f>
        <v>0</v>
      </c>
      <c r="N5964" s="193">
        <f>MAX(0,(I5964-'2031 forecast'!$C$10))</f>
        <v>0</v>
      </c>
      <c r="O5964" s="193">
        <f>MAX(0,(J5964-'2031 forecast'!$C$10))</f>
        <v>0</v>
      </c>
      <c r="P5964" s="175" t="str">
        <f t="shared" si="959"/>
        <v/>
      </c>
      <c r="Q5964" s="175" t="str">
        <f t="shared" si="960"/>
        <v/>
      </c>
    </row>
    <row r="5965" spans="1:17" s="1" customFormat="1" x14ac:dyDescent="0.3">
      <c r="A5965" s="189">
        <f t="shared" si="958"/>
        <v>44079.374999985543</v>
      </c>
      <c r="B5965" s="190">
        <f t="shared" si="954"/>
        <v>44079</v>
      </c>
      <c r="C5965" s="1">
        <f t="shared" si="955"/>
        <v>9</v>
      </c>
      <c r="D5965" s="191">
        <v>2.7858131983857066</v>
      </c>
      <c r="E5965" s="192">
        <f t="shared" si="956"/>
        <v>9.6733594113159003E-5</v>
      </c>
      <c r="F5965" s="193">
        <f t="shared" si="957"/>
        <v>4.1535432218976478</v>
      </c>
      <c r="G5965" s="193">
        <f t="shared" ref="G5965:J5984" si="961">$E5965*G$2</f>
        <v>4.3071345413449329</v>
      </c>
      <c r="H5965" s="193">
        <f t="shared" si="961"/>
        <v>4.4664054197011485</v>
      </c>
      <c r="I5965" s="193">
        <f t="shared" si="961"/>
        <v>4.6315658778809929</v>
      </c>
      <c r="J5965" s="193">
        <f t="shared" si="961"/>
        <v>4.8028337030333601</v>
      </c>
      <c r="K5965" s="193">
        <f>MAX(0,(F5965-'2031 forecast'!$C$10))</f>
        <v>0</v>
      </c>
      <c r="L5965" s="193">
        <f>MAX(0,(G5965-'2031 forecast'!$C$10))</f>
        <v>0</v>
      </c>
      <c r="M5965" s="193">
        <f>MAX(0,(H5965-'2031 forecast'!$C$10))</f>
        <v>0</v>
      </c>
      <c r="N5965" s="193">
        <f>MAX(0,(I5965-'2031 forecast'!$C$10))</f>
        <v>0</v>
      </c>
      <c r="O5965" s="193">
        <f>MAX(0,(J5965-'2031 forecast'!$C$10))</f>
        <v>0</v>
      </c>
      <c r="P5965" s="175" t="str">
        <f t="shared" si="959"/>
        <v/>
      </c>
      <c r="Q5965" s="175" t="str">
        <f t="shared" si="960"/>
        <v/>
      </c>
    </row>
    <row r="5966" spans="1:17" s="1" customFormat="1" x14ac:dyDescent="0.3">
      <c r="A5966" s="189">
        <f t="shared" si="958"/>
        <v>44079.416666652207</v>
      </c>
      <c r="B5966" s="190">
        <f t="shared" si="954"/>
        <v>44079</v>
      </c>
      <c r="C5966" s="1">
        <f t="shared" si="955"/>
        <v>10</v>
      </c>
      <c r="D5966" s="191">
        <v>2.8460469972697218</v>
      </c>
      <c r="E5966" s="192">
        <f t="shared" si="956"/>
        <v>9.8825131283173246E-5</v>
      </c>
      <c r="F5966" s="193">
        <f t="shared" si="957"/>
        <v>4.2433495618305699</v>
      </c>
      <c r="G5966" s="193">
        <f t="shared" si="961"/>
        <v>4.4002617746713097</v>
      </c>
      <c r="H5966" s="193">
        <f t="shared" si="961"/>
        <v>4.5629763476946863</v>
      </c>
      <c r="I5966" s="193">
        <f t="shared" si="961"/>
        <v>4.7317078428081496</v>
      </c>
      <c r="J5966" s="193">
        <f t="shared" si="961"/>
        <v>4.9066787560719192</v>
      </c>
      <c r="K5966" s="193">
        <f>MAX(0,(F5966-'2031 forecast'!$C$10))</f>
        <v>0</v>
      </c>
      <c r="L5966" s="193">
        <f>MAX(0,(G5966-'2031 forecast'!$C$10))</f>
        <v>0</v>
      </c>
      <c r="M5966" s="193">
        <f>MAX(0,(H5966-'2031 forecast'!$C$10))</f>
        <v>0</v>
      </c>
      <c r="N5966" s="193">
        <f>MAX(0,(I5966-'2031 forecast'!$C$10))</f>
        <v>0</v>
      </c>
      <c r="O5966" s="193">
        <f>MAX(0,(J5966-'2031 forecast'!$C$10))</f>
        <v>0</v>
      </c>
      <c r="P5966" s="175" t="str">
        <f t="shared" si="959"/>
        <v/>
      </c>
      <c r="Q5966" s="175" t="str">
        <f t="shared" si="960"/>
        <v/>
      </c>
    </row>
    <row r="5967" spans="1:17" s="1" customFormat="1" x14ac:dyDescent="0.3">
      <c r="A5967" s="189">
        <f t="shared" si="958"/>
        <v>44079.458333318871</v>
      </c>
      <c r="B5967" s="190">
        <f t="shared" si="954"/>
        <v>44079</v>
      </c>
      <c r="C5967" s="1">
        <f t="shared" si="955"/>
        <v>11</v>
      </c>
      <c r="D5967" s="191">
        <v>3.102040642526787</v>
      </c>
      <c r="E5967" s="192">
        <f t="shared" si="956"/>
        <v>1.0771416425573382E-4</v>
      </c>
      <c r="F5967" s="193">
        <f t="shared" si="957"/>
        <v>4.6250265065454892</v>
      </c>
      <c r="G5967" s="193">
        <f t="shared" si="961"/>
        <v>4.7960525163084116</v>
      </c>
      <c r="H5967" s="193">
        <f t="shared" si="961"/>
        <v>4.9734027916672252</v>
      </c>
      <c r="I5967" s="193">
        <f t="shared" si="961"/>
        <v>5.1573111937485656</v>
      </c>
      <c r="J5967" s="193">
        <f t="shared" si="961"/>
        <v>5.3480202314857959</v>
      </c>
      <c r="K5967" s="193">
        <f>MAX(0,(F5967-'2031 forecast'!$C$10))</f>
        <v>0</v>
      </c>
      <c r="L5967" s="193">
        <f>MAX(0,(G5967-'2031 forecast'!$C$10))</f>
        <v>0</v>
      </c>
      <c r="M5967" s="193">
        <f>MAX(0,(H5967-'2031 forecast'!$C$10))</f>
        <v>0</v>
      </c>
      <c r="N5967" s="193">
        <f>MAX(0,(I5967-'2031 forecast'!$C$10))</f>
        <v>0</v>
      </c>
      <c r="O5967" s="193">
        <f>MAX(0,(J5967-'2031 forecast'!$C$10))</f>
        <v>0</v>
      </c>
      <c r="P5967" s="175" t="str">
        <f t="shared" si="959"/>
        <v/>
      </c>
      <c r="Q5967" s="175" t="str">
        <f t="shared" si="960"/>
        <v/>
      </c>
    </row>
    <row r="5968" spans="1:17" s="1" customFormat="1" x14ac:dyDescent="0.3">
      <c r="A5968" s="189">
        <f t="shared" si="958"/>
        <v>44079.499999985535</v>
      </c>
      <c r="B5968" s="190">
        <f t="shared" si="954"/>
        <v>44079</v>
      </c>
      <c r="C5968" s="1">
        <f t="shared" si="955"/>
        <v>12</v>
      </c>
      <c r="D5968" s="191">
        <v>3.2149790154343161</v>
      </c>
      <c r="E5968" s="192">
        <f t="shared" si="956"/>
        <v>1.1163579644951055E-4</v>
      </c>
      <c r="F5968" s="193">
        <f t="shared" si="957"/>
        <v>4.7934133939197183</v>
      </c>
      <c r="G5968" s="193">
        <f t="shared" si="961"/>
        <v>4.9706660787953689</v>
      </c>
      <c r="H5968" s="193">
        <f t="shared" si="961"/>
        <v>5.1544732816551102</v>
      </c>
      <c r="I5968" s="193">
        <f t="shared" si="961"/>
        <v>5.3450773779869847</v>
      </c>
      <c r="J5968" s="193">
        <f t="shared" si="961"/>
        <v>5.5427297059330956</v>
      </c>
      <c r="K5968" s="193">
        <f>MAX(0,(F5968-'2031 forecast'!$C$10))</f>
        <v>0</v>
      </c>
      <c r="L5968" s="193">
        <f>MAX(0,(G5968-'2031 forecast'!$C$10))</f>
        <v>0</v>
      </c>
      <c r="M5968" s="193">
        <f>MAX(0,(H5968-'2031 forecast'!$C$10))</f>
        <v>0</v>
      </c>
      <c r="N5968" s="193">
        <f>MAX(0,(I5968-'2031 forecast'!$C$10))</f>
        <v>0</v>
      </c>
      <c r="O5968" s="193">
        <f>MAX(0,(J5968-'2031 forecast'!$C$10))</f>
        <v>0</v>
      </c>
      <c r="P5968" s="175" t="str">
        <f t="shared" si="959"/>
        <v/>
      </c>
      <c r="Q5968" s="175" t="str">
        <f t="shared" si="960"/>
        <v/>
      </c>
    </row>
    <row r="5969" spans="1:17" s="1" customFormat="1" x14ac:dyDescent="0.3">
      <c r="A5969" s="189">
        <f t="shared" si="958"/>
        <v>44079.5416666522</v>
      </c>
      <c r="B5969" s="190">
        <f t="shared" si="954"/>
        <v>44079</v>
      </c>
      <c r="C5969" s="1">
        <f t="shared" si="955"/>
        <v>13</v>
      </c>
      <c r="D5969" s="191">
        <v>3.2375666900158215</v>
      </c>
      <c r="E5969" s="192">
        <f t="shared" si="956"/>
        <v>1.1242012288826587E-4</v>
      </c>
      <c r="F5969" s="193">
        <f t="shared" si="957"/>
        <v>4.8270907713945634</v>
      </c>
      <c r="G5969" s="193">
        <f t="shared" si="961"/>
        <v>5.0055887912927597</v>
      </c>
      <c r="H5969" s="193">
        <f t="shared" si="961"/>
        <v>5.1906873796526867</v>
      </c>
      <c r="I5969" s="193">
        <f t="shared" si="961"/>
        <v>5.3826306148346674</v>
      </c>
      <c r="J5969" s="193">
        <f t="shared" si="961"/>
        <v>5.5816716008225535</v>
      </c>
      <c r="K5969" s="193">
        <f>MAX(0,(F5969-'2031 forecast'!$C$10))</f>
        <v>0</v>
      </c>
      <c r="L5969" s="193">
        <f>MAX(0,(G5969-'2031 forecast'!$C$10))</f>
        <v>0</v>
      </c>
      <c r="M5969" s="193">
        <f>MAX(0,(H5969-'2031 forecast'!$C$10))</f>
        <v>0</v>
      </c>
      <c r="N5969" s="193">
        <f>MAX(0,(I5969-'2031 forecast'!$C$10))</f>
        <v>0</v>
      </c>
      <c r="O5969" s="193">
        <f>MAX(0,(J5969-'2031 forecast'!$C$10))</f>
        <v>0</v>
      </c>
      <c r="P5969" s="175" t="str">
        <f t="shared" si="959"/>
        <v/>
      </c>
      <c r="Q5969" s="175" t="str">
        <f t="shared" si="960"/>
        <v/>
      </c>
    </row>
    <row r="5970" spans="1:17" s="1" customFormat="1" x14ac:dyDescent="0.3">
      <c r="A5970" s="189">
        <f t="shared" si="958"/>
        <v>44079.583333318864</v>
      </c>
      <c r="B5970" s="190">
        <f t="shared" si="954"/>
        <v>44079</v>
      </c>
      <c r="C5970" s="1">
        <f t="shared" si="955"/>
        <v>14</v>
      </c>
      <c r="D5970" s="191">
        <v>3.2978004888998367</v>
      </c>
      <c r="E5970" s="192">
        <f t="shared" si="956"/>
        <v>1.1451166005828012E-4</v>
      </c>
      <c r="F5970" s="193">
        <f t="shared" si="957"/>
        <v>4.9168971113274855</v>
      </c>
      <c r="G5970" s="193">
        <f t="shared" si="961"/>
        <v>5.0987160246191365</v>
      </c>
      <c r="H5970" s="193">
        <f t="shared" si="961"/>
        <v>5.2872583076462245</v>
      </c>
      <c r="I5970" s="193">
        <f t="shared" si="961"/>
        <v>5.4827725797618241</v>
      </c>
      <c r="J5970" s="193">
        <f t="shared" si="961"/>
        <v>5.6855166538611126</v>
      </c>
      <c r="K5970" s="193">
        <f>MAX(0,(F5970-'2031 forecast'!$C$10))</f>
        <v>0</v>
      </c>
      <c r="L5970" s="193">
        <f>MAX(0,(G5970-'2031 forecast'!$C$10))</f>
        <v>0</v>
      </c>
      <c r="M5970" s="193">
        <f>MAX(0,(H5970-'2031 forecast'!$C$10))</f>
        <v>0</v>
      </c>
      <c r="N5970" s="193">
        <f>MAX(0,(I5970-'2031 forecast'!$C$10))</f>
        <v>0</v>
      </c>
      <c r="O5970" s="193">
        <f>MAX(0,(J5970-'2031 forecast'!$C$10))</f>
        <v>0</v>
      </c>
      <c r="P5970" s="175" t="str">
        <f t="shared" si="959"/>
        <v/>
      </c>
      <c r="Q5970" s="175" t="str">
        <f t="shared" si="960"/>
        <v/>
      </c>
    </row>
    <row r="5971" spans="1:17" s="1" customFormat="1" x14ac:dyDescent="0.3">
      <c r="A5971" s="189">
        <f t="shared" si="958"/>
        <v>44079.624999985528</v>
      </c>
      <c r="B5971" s="190">
        <f t="shared" si="954"/>
        <v>44079</v>
      </c>
      <c r="C5971" s="1">
        <f t="shared" si="955"/>
        <v>15</v>
      </c>
      <c r="D5971" s="191">
        <v>3.4483849861098745</v>
      </c>
      <c r="E5971" s="192">
        <f t="shared" si="956"/>
        <v>1.1974050298331573E-4</v>
      </c>
      <c r="F5971" s="193">
        <f t="shared" si="957"/>
        <v>5.1414129611597899</v>
      </c>
      <c r="G5971" s="193">
        <f t="shared" si="961"/>
        <v>5.3315341079350782</v>
      </c>
      <c r="H5971" s="193">
        <f t="shared" si="961"/>
        <v>5.52868562763007</v>
      </c>
      <c r="I5971" s="193">
        <f t="shared" si="961"/>
        <v>5.7331274920797153</v>
      </c>
      <c r="J5971" s="193">
        <f t="shared" si="961"/>
        <v>5.9451292864575098</v>
      </c>
      <c r="K5971" s="193">
        <f>MAX(0,(F5971-'2031 forecast'!$C$10))</f>
        <v>0</v>
      </c>
      <c r="L5971" s="193">
        <f>MAX(0,(G5971-'2031 forecast'!$C$10))</f>
        <v>0</v>
      </c>
      <c r="M5971" s="193">
        <f>MAX(0,(H5971-'2031 forecast'!$C$10))</f>
        <v>0</v>
      </c>
      <c r="N5971" s="193">
        <f>MAX(0,(I5971-'2031 forecast'!$C$10))</f>
        <v>0</v>
      </c>
      <c r="O5971" s="193">
        <f>MAX(0,(J5971-'2031 forecast'!$C$10))</f>
        <v>0.20812928645750972</v>
      </c>
      <c r="P5971" s="175" t="str">
        <f t="shared" si="959"/>
        <v/>
      </c>
      <c r="Q5971" s="175" t="str">
        <f t="shared" si="960"/>
        <v/>
      </c>
    </row>
    <row r="5972" spans="1:17" s="1" customFormat="1" x14ac:dyDescent="0.3">
      <c r="A5972" s="189">
        <f t="shared" si="958"/>
        <v>44079.666666652192</v>
      </c>
      <c r="B5972" s="190">
        <f t="shared" si="954"/>
        <v>44079</v>
      </c>
      <c r="C5972" s="1">
        <f t="shared" si="955"/>
        <v>16</v>
      </c>
      <c r="D5972" s="191">
        <v>3.4257973115283691</v>
      </c>
      <c r="E5972" s="192">
        <f t="shared" si="956"/>
        <v>1.189561765445604E-4</v>
      </c>
      <c r="F5972" s="193">
        <f t="shared" si="957"/>
        <v>5.1077355836849456</v>
      </c>
      <c r="G5972" s="193">
        <f t="shared" si="961"/>
        <v>5.2966113954376874</v>
      </c>
      <c r="H5972" s="193">
        <f t="shared" si="961"/>
        <v>5.4924715296324935</v>
      </c>
      <c r="I5972" s="193">
        <f t="shared" si="961"/>
        <v>5.6955742552320325</v>
      </c>
      <c r="J5972" s="193">
        <f t="shared" si="961"/>
        <v>5.9061873915680509</v>
      </c>
      <c r="K5972" s="193">
        <f>MAX(0,(F5972-'2031 forecast'!$C$10))</f>
        <v>0</v>
      </c>
      <c r="L5972" s="193">
        <f>MAX(0,(G5972-'2031 forecast'!$C$10))</f>
        <v>0</v>
      </c>
      <c r="M5972" s="193">
        <f>MAX(0,(H5972-'2031 forecast'!$C$10))</f>
        <v>0</v>
      </c>
      <c r="N5972" s="193">
        <f>MAX(0,(I5972-'2031 forecast'!$C$10))</f>
        <v>0</v>
      </c>
      <c r="O5972" s="193">
        <f>MAX(0,(J5972-'2031 forecast'!$C$10))</f>
        <v>0.16918739156805085</v>
      </c>
      <c r="P5972" s="175" t="str">
        <f t="shared" si="959"/>
        <v/>
      </c>
      <c r="Q5972" s="175" t="str">
        <f t="shared" si="960"/>
        <v/>
      </c>
    </row>
    <row r="5973" spans="1:17" s="1" customFormat="1" x14ac:dyDescent="0.3">
      <c r="A5973" s="189">
        <f t="shared" si="958"/>
        <v>44079.708333318857</v>
      </c>
      <c r="B5973" s="190">
        <f t="shared" si="954"/>
        <v>44079</v>
      </c>
      <c r="C5973" s="1">
        <f t="shared" si="955"/>
        <v>17</v>
      </c>
      <c r="D5973" s="191">
        <v>3.4032096369468632</v>
      </c>
      <c r="E5973" s="192">
        <f t="shared" si="956"/>
        <v>1.1817185010580505E-4</v>
      </c>
      <c r="F5973" s="193">
        <f t="shared" si="957"/>
        <v>5.0740582062100987</v>
      </c>
      <c r="G5973" s="193">
        <f t="shared" si="961"/>
        <v>5.2616886829402958</v>
      </c>
      <c r="H5973" s="193">
        <f t="shared" si="961"/>
        <v>5.4562574316349162</v>
      </c>
      <c r="I5973" s="193">
        <f t="shared" si="961"/>
        <v>5.658021018384348</v>
      </c>
      <c r="J5973" s="193">
        <f t="shared" si="961"/>
        <v>5.8672454966785912</v>
      </c>
      <c r="K5973" s="193">
        <f>MAX(0,(F5973-'2031 forecast'!$C$10))</f>
        <v>0</v>
      </c>
      <c r="L5973" s="193">
        <f>MAX(0,(G5973-'2031 forecast'!$C$10))</f>
        <v>0</v>
      </c>
      <c r="M5973" s="193">
        <f>MAX(0,(H5973-'2031 forecast'!$C$10))</f>
        <v>0</v>
      </c>
      <c r="N5973" s="193">
        <f>MAX(0,(I5973-'2031 forecast'!$C$10))</f>
        <v>0</v>
      </c>
      <c r="O5973" s="193">
        <f>MAX(0,(J5973-'2031 forecast'!$C$10))</f>
        <v>0.13024549667859109</v>
      </c>
      <c r="P5973" s="175" t="str">
        <f t="shared" si="959"/>
        <v/>
      </c>
      <c r="Q5973" s="175" t="str">
        <f t="shared" si="960"/>
        <v/>
      </c>
    </row>
    <row r="5974" spans="1:17" s="1" customFormat="1" x14ac:dyDescent="0.3">
      <c r="A5974" s="189">
        <f t="shared" si="958"/>
        <v>44079.749999985521</v>
      </c>
      <c r="B5974" s="190">
        <f t="shared" si="954"/>
        <v>44079</v>
      </c>
      <c r="C5974" s="1">
        <f t="shared" si="955"/>
        <v>18</v>
      </c>
      <c r="D5974" s="191">
        <v>3.3806219623653573</v>
      </c>
      <c r="E5974" s="192">
        <f t="shared" si="956"/>
        <v>1.173875236670497E-4</v>
      </c>
      <c r="F5974" s="193">
        <f t="shared" si="957"/>
        <v>5.0403808287352527</v>
      </c>
      <c r="G5974" s="193">
        <f t="shared" si="961"/>
        <v>5.2267659704429041</v>
      </c>
      <c r="H5974" s="193">
        <f t="shared" si="961"/>
        <v>5.4200433336373388</v>
      </c>
      <c r="I5974" s="193">
        <f t="shared" si="961"/>
        <v>5.6204677815366644</v>
      </c>
      <c r="J5974" s="193">
        <f t="shared" si="961"/>
        <v>5.8283036017891314</v>
      </c>
      <c r="K5974" s="193">
        <f>MAX(0,(F5974-'2031 forecast'!$C$10))</f>
        <v>0</v>
      </c>
      <c r="L5974" s="193">
        <f>MAX(0,(G5974-'2031 forecast'!$C$10))</f>
        <v>0</v>
      </c>
      <c r="M5974" s="193">
        <f>MAX(0,(H5974-'2031 forecast'!$C$10))</f>
        <v>0</v>
      </c>
      <c r="N5974" s="193">
        <f>MAX(0,(I5974-'2031 forecast'!$C$10))</f>
        <v>0</v>
      </c>
      <c r="O5974" s="193">
        <f>MAX(0,(J5974-'2031 forecast'!$C$10))</f>
        <v>9.1303601789131328E-2</v>
      </c>
      <c r="P5974" s="175" t="str">
        <f t="shared" si="959"/>
        <v/>
      </c>
      <c r="Q5974" s="175" t="str">
        <f t="shared" si="960"/>
        <v/>
      </c>
    </row>
    <row r="5975" spans="1:17" s="1" customFormat="1" x14ac:dyDescent="0.3">
      <c r="A5975" s="189">
        <f t="shared" si="958"/>
        <v>44079.791666652185</v>
      </c>
      <c r="B5975" s="190">
        <f t="shared" si="954"/>
        <v>44079</v>
      </c>
      <c r="C5975" s="1">
        <f t="shared" si="955"/>
        <v>19</v>
      </c>
      <c r="D5975" s="191">
        <v>3.1848621159923081</v>
      </c>
      <c r="E5975" s="192">
        <f t="shared" si="956"/>
        <v>1.105900278645034E-4</v>
      </c>
      <c r="F5975" s="193">
        <f t="shared" si="957"/>
        <v>4.7485102239532564</v>
      </c>
      <c r="G5975" s="193">
        <f t="shared" si="961"/>
        <v>4.9241024621321801</v>
      </c>
      <c r="H5975" s="193">
        <f t="shared" si="961"/>
        <v>5.1061878176583395</v>
      </c>
      <c r="I5975" s="193">
        <f t="shared" si="961"/>
        <v>5.295006395523405</v>
      </c>
      <c r="J5975" s="193">
        <f t="shared" si="961"/>
        <v>5.4908071794138147</v>
      </c>
      <c r="K5975" s="193">
        <f>MAX(0,(F5975-'2031 forecast'!$C$10))</f>
        <v>0</v>
      </c>
      <c r="L5975" s="193">
        <f>MAX(0,(G5975-'2031 forecast'!$C$10))</f>
        <v>0</v>
      </c>
      <c r="M5975" s="193">
        <f>MAX(0,(H5975-'2031 forecast'!$C$10))</f>
        <v>0</v>
      </c>
      <c r="N5975" s="193">
        <f>MAX(0,(I5975-'2031 forecast'!$C$10))</f>
        <v>0</v>
      </c>
      <c r="O5975" s="193">
        <f>MAX(0,(J5975-'2031 forecast'!$C$10))</f>
        <v>0</v>
      </c>
      <c r="P5975" s="175" t="str">
        <f t="shared" si="959"/>
        <v/>
      </c>
      <c r="Q5975" s="175" t="str">
        <f t="shared" si="960"/>
        <v/>
      </c>
    </row>
    <row r="5976" spans="1:17" s="1" customFormat="1" x14ac:dyDescent="0.3">
      <c r="A5976" s="189">
        <f t="shared" si="958"/>
        <v>44079.833333318849</v>
      </c>
      <c r="B5976" s="190">
        <f t="shared" si="954"/>
        <v>44079</v>
      </c>
      <c r="C5976" s="1">
        <f t="shared" si="955"/>
        <v>20</v>
      </c>
      <c r="D5976" s="191">
        <v>3.1170990922477908</v>
      </c>
      <c r="E5976" s="192">
        <f t="shared" si="956"/>
        <v>1.0823704854823737E-4</v>
      </c>
      <c r="F5976" s="193">
        <f t="shared" si="957"/>
        <v>4.6474780915287193</v>
      </c>
      <c r="G5976" s="193">
        <f t="shared" si="961"/>
        <v>4.819334324640006</v>
      </c>
      <c r="H5976" s="193">
        <f t="shared" si="961"/>
        <v>4.9975455236656092</v>
      </c>
      <c r="I5976" s="193">
        <f t="shared" si="961"/>
        <v>5.1823466849803541</v>
      </c>
      <c r="J5976" s="193">
        <f t="shared" si="961"/>
        <v>5.3739814947454354</v>
      </c>
      <c r="K5976" s="193">
        <f>MAX(0,(F5976-'2031 forecast'!$C$10))</f>
        <v>0</v>
      </c>
      <c r="L5976" s="193">
        <f>MAX(0,(G5976-'2031 forecast'!$C$10))</f>
        <v>0</v>
      </c>
      <c r="M5976" s="193">
        <f>MAX(0,(H5976-'2031 forecast'!$C$10))</f>
        <v>0</v>
      </c>
      <c r="N5976" s="193">
        <f>MAX(0,(I5976-'2031 forecast'!$C$10))</f>
        <v>0</v>
      </c>
      <c r="O5976" s="193">
        <f>MAX(0,(J5976-'2031 forecast'!$C$10))</f>
        <v>0</v>
      </c>
      <c r="P5976" s="175" t="str">
        <f t="shared" si="959"/>
        <v/>
      </c>
      <c r="Q5976" s="175" t="str">
        <f t="shared" si="960"/>
        <v/>
      </c>
    </row>
    <row r="5977" spans="1:17" s="1" customFormat="1" x14ac:dyDescent="0.3">
      <c r="A5977" s="189">
        <f t="shared" si="958"/>
        <v>44079.874999985514</v>
      </c>
      <c r="B5977" s="190">
        <f t="shared" si="954"/>
        <v>44079</v>
      </c>
      <c r="C5977" s="1">
        <f t="shared" si="955"/>
        <v>21</v>
      </c>
      <c r="D5977" s="191">
        <v>2.9815730447587567</v>
      </c>
      <c r="E5977" s="192">
        <f t="shared" si="956"/>
        <v>1.0353108991570533E-4</v>
      </c>
      <c r="F5977" s="193">
        <f t="shared" si="957"/>
        <v>4.445413826679645</v>
      </c>
      <c r="G5977" s="193">
        <f t="shared" si="961"/>
        <v>4.6097980496556588</v>
      </c>
      <c r="H5977" s="193">
        <f t="shared" si="961"/>
        <v>4.7802609356801486</v>
      </c>
      <c r="I5977" s="193">
        <f t="shared" si="961"/>
        <v>4.9570272638942532</v>
      </c>
      <c r="J5977" s="193">
        <f t="shared" si="961"/>
        <v>5.1403301254086786</v>
      </c>
      <c r="K5977" s="193">
        <f>MAX(0,(F5977-'2031 forecast'!$C$10))</f>
        <v>0</v>
      </c>
      <c r="L5977" s="193">
        <f>MAX(0,(G5977-'2031 forecast'!$C$10))</f>
        <v>0</v>
      </c>
      <c r="M5977" s="193">
        <f>MAX(0,(H5977-'2031 forecast'!$C$10))</f>
        <v>0</v>
      </c>
      <c r="N5977" s="193">
        <f>MAX(0,(I5977-'2031 forecast'!$C$10))</f>
        <v>0</v>
      </c>
      <c r="O5977" s="193">
        <f>MAX(0,(J5977-'2031 forecast'!$C$10))</f>
        <v>0</v>
      </c>
      <c r="P5977" s="175" t="str">
        <f t="shared" si="959"/>
        <v/>
      </c>
      <c r="Q5977" s="175" t="str">
        <f t="shared" si="960"/>
        <v/>
      </c>
    </row>
    <row r="5978" spans="1:17" s="1" customFormat="1" x14ac:dyDescent="0.3">
      <c r="A5978" s="189">
        <f t="shared" si="958"/>
        <v>44079.916666652178</v>
      </c>
      <c r="B5978" s="190">
        <f t="shared" si="954"/>
        <v>44079</v>
      </c>
      <c r="C5978" s="1">
        <f t="shared" si="955"/>
        <v>22</v>
      </c>
      <c r="D5978" s="191">
        <v>2.7105209497806877</v>
      </c>
      <c r="E5978" s="192">
        <f t="shared" si="956"/>
        <v>9.4119172650641191E-5</v>
      </c>
      <c r="F5978" s="193">
        <f t="shared" si="957"/>
        <v>4.0412852969814947</v>
      </c>
      <c r="G5978" s="193">
        <f t="shared" si="961"/>
        <v>4.1907254996869616</v>
      </c>
      <c r="H5978" s="193">
        <f t="shared" si="961"/>
        <v>4.3456917597092257</v>
      </c>
      <c r="I5978" s="193">
        <f t="shared" si="961"/>
        <v>4.5063884217220469</v>
      </c>
      <c r="J5978" s="193">
        <f t="shared" si="961"/>
        <v>4.6730273867351615</v>
      </c>
      <c r="K5978" s="193">
        <f>MAX(0,(F5978-'2031 forecast'!$C$10))</f>
        <v>0</v>
      </c>
      <c r="L5978" s="193">
        <f>MAX(0,(G5978-'2031 forecast'!$C$10))</f>
        <v>0</v>
      </c>
      <c r="M5978" s="193">
        <f>MAX(0,(H5978-'2031 forecast'!$C$10))</f>
        <v>0</v>
      </c>
      <c r="N5978" s="193">
        <f>MAX(0,(I5978-'2031 forecast'!$C$10))</f>
        <v>0</v>
      </c>
      <c r="O5978" s="193">
        <f>MAX(0,(J5978-'2031 forecast'!$C$10))</f>
        <v>0</v>
      </c>
      <c r="P5978" s="175" t="str">
        <f t="shared" si="959"/>
        <v/>
      </c>
      <c r="Q5978" s="175" t="str">
        <f t="shared" si="960"/>
        <v/>
      </c>
    </row>
    <row r="5979" spans="1:17" s="1" customFormat="1" x14ac:dyDescent="0.3">
      <c r="A5979" s="189">
        <f t="shared" si="958"/>
        <v>44079.958333318842</v>
      </c>
      <c r="B5979" s="190">
        <f t="shared" si="954"/>
        <v>44079</v>
      </c>
      <c r="C5979" s="1">
        <f t="shared" si="955"/>
        <v>23</v>
      </c>
      <c r="D5979" s="191">
        <v>2.4545273045236224</v>
      </c>
      <c r="E5979" s="192">
        <f t="shared" si="956"/>
        <v>8.5230139678080621E-5</v>
      </c>
      <c r="F5979" s="193">
        <f t="shared" si="957"/>
        <v>3.6596083522665754</v>
      </c>
      <c r="G5979" s="193">
        <f t="shared" si="961"/>
        <v>3.7949347580498589</v>
      </c>
      <c r="H5979" s="193">
        <f t="shared" si="961"/>
        <v>3.9352653157366868</v>
      </c>
      <c r="I5979" s="193">
        <f t="shared" si="961"/>
        <v>4.0807850707816309</v>
      </c>
      <c r="J5979" s="193">
        <f t="shared" si="961"/>
        <v>4.2316859113212839</v>
      </c>
      <c r="K5979" s="193">
        <f>MAX(0,(F5979-'2031 forecast'!$C$10))</f>
        <v>0</v>
      </c>
      <c r="L5979" s="193">
        <f>MAX(0,(G5979-'2031 forecast'!$C$10))</f>
        <v>0</v>
      </c>
      <c r="M5979" s="193">
        <f>MAX(0,(H5979-'2031 forecast'!$C$10))</f>
        <v>0</v>
      </c>
      <c r="N5979" s="193">
        <f>MAX(0,(I5979-'2031 forecast'!$C$10))</f>
        <v>0</v>
      </c>
      <c r="O5979" s="193">
        <f>MAX(0,(J5979-'2031 forecast'!$C$10))</f>
        <v>0</v>
      </c>
      <c r="P5979" s="175" t="str">
        <f t="shared" si="959"/>
        <v/>
      </c>
      <c r="Q5979" s="175" t="str">
        <f t="shared" si="960"/>
        <v/>
      </c>
    </row>
    <row r="5980" spans="1:17" s="1" customFormat="1" x14ac:dyDescent="0.3">
      <c r="A5980" s="189">
        <f t="shared" si="958"/>
        <v>44079.999999985506</v>
      </c>
      <c r="B5980" s="190">
        <f t="shared" si="954"/>
        <v>44079</v>
      </c>
      <c r="C5980" s="1">
        <f t="shared" si="955"/>
        <v>0</v>
      </c>
      <c r="D5980" s="191">
        <v>2.2888843575925808</v>
      </c>
      <c r="E5980" s="192">
        <f t="shared" si="956"/>
        <v>7.9478412460541457E-5</v>
      </c>
      <c r="F5980" s="193">
        <f t="shared" si="957"/>
        <v>3.4126409174510406</v>
      </c>
      <c r="G5980" s="193">
        <f t="shared" si="961"/>
        <v>3.5388348664023233</v>
      </c>
      <c r="H5980" s="193">
        <f t="shared" si="961"/>
        <v>3.6696952637544573</v>
      </c>
      <c r="I5980" s="193">
        <f t="shared" si="961"/>
        <v>3.8053946672319512</v>
      </c>
      <c r="J5980" s="193">
        <f t="shared" si="961"/>
        <v>3.9461120154652476</v>
      </c>
      <c r="K5980" s="193">
        <f>MAX(0,(F5980-'2031 forecast'!$C$10))</f>
        <v>0</v>
      </c>
      <c r="L5980" s="193">
        <f>MAX(0,(G5980-'2031 forecast'!$C$10))</f>
        <v>0</v>
      </c>
      <c r="M5980" s="193">
        <f>MAX(0,(H5980-'2031 forecast'!$C$10))</f>
        <v>0</v>
      </c>
      <c r="N5980" s="193">
        <f>MAX(0,(I5980-'2031 forecast'!$C$10))</f>
        <v>0</v>
      </c>
      <c r="O5980" s="193">
        <f>MAX(0,(J5980-'2031 forecast'!$C$10))</f>
        <v>0</v>
      </c>
      <c r="P5980" s="175" t="str">
        <f t="shared" si="959"/>
        <v/>
      </c>
      <c r="Q5980" s="175" t="str">
        <f t="shared" si="960"/>
        <v/>
      </c>
    </row>
    <row r="5981" spans="1:17" s="1" customFormat="1" x14ac:dyDescent="0.3">
      <c r="A5981" s="189">
        <f t="shared" si="958"/>
        <v>44080.041666652171</v>
      </c>
      <c r="B5981" s="190">
        <f t="shared" si="954"/>
        <v>44080</v>
      </c>
      <c r="C5981" s="1">
        <f t="shared" si="955"/>
        <v>1</v>
      </c>
      <c r="D5981" s="191">
        <v>2.115712185801037</v>
      </c>
      <c r="E5981" s="192">
        <f t="shared" si="956"/>
        <v>7.3465243096750495E-5</v>
      </c>
      <c r="F5981" s="193">
        <f t="shared" si="957"/>
        <v>3.1544476901438894</v>
      </c>
      <c r="G5981" s="193">
        <f t="shared" si="961"/>
        <v>3.2710940705889899</v>
      </c>
      <c r="H5981" s="193">
        <f t="shared" si="961"/>
        <v>3.3920538457730349</v>
      </c>
      <c r="I5981" s="193">
        <f t="shared" si="961"/>
        <v>3.5174865180663764</v>
      </c>
      <c r="J5981" s="193">
        <f t="shared" si="961"/>
        <v>3.6475574879793902</v>
      </c>
      <c r="K5981" s="193">
        <f>MAX(0,(F5981-'2031 forecast'!$C$10))</f>
        <v>0</v>
      </c>
      <c r="L5981" s="193">
        <f>MAX(0,(G5981-'2031 forecast'!$C$10))</f>
        <v>0</v>
      </c>
      <c r="M5981" s="193">
        <f>MAX(0,(H5981-'2031 forecast'!$C$10))</f>
        <v>0</v>
      </c>
      <c r="N5981" s="193">
        <f>MAX(0,(I5981-'2031 forecast'!$C$10))</f>
        <v>0</v>
      </c>
      <c r="O5981" s="193">
        <f>MAX(0,(J5981-'2031 forecast'!$C$10))</f>
        <v>0</v>
      </c>
      <c r="P5981" s="175" t="str">
        <f t="shared" si="959"/>
        <v/>
      </c>
      <c r="Q5981" s="175" t="str">
        <f t="shared" si="960"/>
        <v/>
      </c>
    </row>
    <row r="5982" spans="1:17" s="1" customFormat="1" x14ac:dyDescent="0.3">
      <c r="A5982" s="189">
        <f t="shared" si="958"/>
        <v>44080.083333318835</v>
      </c>
      <c r="B5982" s="190">
        <f t="shared" si="954"/>
        <v>44080</v>
      </c>
      <c r="C5982" s="1">
        <f t="shared" si="955"/>
        <v>2</v>
      </c>
      <c r="D5982" s="191">
        <v>2.0780660614985274</v>
      </c>
      <c r="E5982" s="192">
        <f t="shared" si="956"/>
        <v>7.215803236549159E-5</v>
      </c>
      <c r="F5982" s="193">
        <f t="shared" si="957"/>
        <v>3.0983187276858133</v>
      </c>
      <c r="G5982" s="193">
        <f t="shared" si="961"/>
        <v>3.2128895497600043</v>
      </c>
      <c r="H5982" s="193">
        <f t="shared" si="961"/>
        <v>3.3316970157770736</v>
      </c>
      <c r="I5982" s="193">
        <f t="shared" si="961"/>
        <v>3.4548977899869033</v>
      </c>
      <c r="J5982" s="193">
        <f t="shared" si="961"/>
        <v>3.5826543298302909</v>
      </c>
      <c r="K5982" s="193">
        <f>MAX(0,(F5982-'2031 forecast'!$C$10))</f>
        <v>0</v>
      </c>
      <c r="L5982" s="193">
        <f>MAX(0,(G5982-'2031 forecast'!$C$10))</f>
        <v>0</v>
      </c>
      <c r="M5982" s="193">
        <f>MAX(0,(H5982-'2031 forecast'!$C$10))</f>
        <v>0</v>
      </c>
      <c r="N5982" s="193">
        <f>MAX(0,(I5982-'2031 forecast'!$C$10))</f>
        <v>0</v>
      </c>
      <c r="O5982" s="193">
        <f>MAX(0,(J5982-'2031 forecast'!$C$10))</f>
        <v>0</v>
      </c>
      <c r="P5982" s="175" t="str">
        <f t="shared" si="959"/>
        <v/>
      </c>
      <c r="Q5982" s="175" t="str">
        <f t="shared" si="960"/>
        <v/>
      </c>
    </row>
    <row r="5983" spans="1:17" s="1" customFormat="1" x14ac:dyDescent="0.3">
      <c r="A5983" s="189">
        <f t="shared" si="958"/>
        <v>44080.124999985499</v>
      </c>
      <c r="B5983" s="190">
        <f t="shared" si="954"/>
        <v>44080</v>
      </c>
      <c r="C5983" s="1">
        <f t="shared" si="955"/>
        <v>3</v>
      </c>
      <c r="D5983" s="191">
        <v>2.0103030377540101</v>
      </c>
      <c r="E5983" s="192">
        <f t="shared" si="956"/>
        <v>6.9805053049225548E-5</v>
      </c>
      <c r="F5983" s="193">
        <f t="shared" si="957"/>
        <v>2.9972865952612753</v>
      </c>
      <c r="G5983" s="193">
        <f t="shared" si="961"/>
        <v>3.1081214122678298</v>
      </c>
      <c r="H5983" s="193">
        <f t="shared" si="961"/>
        <v>3.2230547217843424</v>
      </c>
      <c r="I5983" s="193">
        <f t="shared" si="961"/>
        <v>3.3422380794438515</v>
      </c>
      <c r="J5983" s="193">
        <f t="shared" si="961"/>
        <v>3.4658286451619111</v>
      </c>
      <c r="K5983" s="193">
        <f>MAX(0,(F5983-'2031 forecast'!$C$10))</f>
        <v>0</v>
      </c>
      <c r="L5983" s="193">
        <f>MAX(0,(G5983-'2031 forecast'!$C$10))</f>
        <v>0</v>
      </c>
      <c r="M5983" s="193">
        <f>MAX(0,(H5983-'2031 forecast'!$C$10))</f>
        <v>0</v>
      </c>
      <c r="N5983" s="193">
        <f>MAX(0,(I5983-'2031 forecast'!$C$10))</f>
        <v>0</v>
      </c>
      <c r="O5983" s="193">
        <f>MAX(0,(J5983-'2031 forecast'!$C$10))</f>
        <v>0</v>
      </c>
      <c r="P5983" s="175" t="str">
        <f t="shared" si="959"/>
        <v/>
      </c>
      <c r="Q5983" s="175" t="str">
        <f t="shared" si="960"/>
        <v/>
      </c>
    </row>
    <row r="5984" spans="1:17" s="1" customFormat="1" x14ac:dyDescent="0.3">
      <c r="A5984" s="189">
        <f t="shared" si="958"/>
        <v>44080.166666652163</v>
      </c>
      <c r="B5984" s="190">
        <f t="shared" si="954"/>
        <v>44080</v>
      </c>
      <c r="C5984" s="1">
        <f t="shared" si="955"/>
        <v>4</v>
      </c>
      <c r="D5984" s="191">
        <v>1.9801861383120025</v>
      </c>
      <c r="E5984" s="192">
        <f t="shared" si="956"/>
        <v>6.8759284464218426E-5</v>
      </c>
      <c r="F5984" s="193">
        <f t="shared" si="957"/>
        <v>2.9523834252948142</v>
      </c>
      <c r="G5984" s="193">
        <f t="shared" si="961"/>
        <v>3.0615577956046414</v>
      </c>
      <c r="H5984" s="193">
        <f t="shared" si="961"/>
        <v>3.174769257787573</v>
      </c>
      <c r="I5984" s="193">
        <f t="shared" si="961"/>
        <v>3.2921670969802732</v>
      </c>
      <c r="J5984" s="193">
        <f t="shared" si="961"/>
        <v>3.4139061186426316</v>
      </c>
      <c r="K5984" s="193">
        <f>MAX(0,(F5984-'2031 forecast'!$C$10))</f>
        <v>0</v>
      </c>
      <c r="L5984" s="193">
        <f>MAX(0,(G5984-'2031 forecast'!$C$10))</f>
        <v>0</v>
      </c>
      <c r="M5984" s="193">
        <f>MAX(0,(H5984-'2031 forecast'!$C$10))</f>
        <v>0</v>
      </c>
      <c r="N5984" s="193">
        <f>MAX(0,(I5984-'2031 forecast'!$C$10))</f>
        <v>0</v>
      </c>
      <c r="O5984" s="193">
        <f>MAX(0,(J5984-'2031 forecast'!$C$10))</f>
        <v>0</v>
      </c>
      <c r="P5984" s="175" t="str">
        <f t="shared" si="959"/>
        <v/>
      </c>
      <c r="Q5984" s="175" t="str">
        <f t="shared" si="960"/>
        <v/>
      </c>
    </row>
    <row r="5985" spans="1:17" s="1" customFormat="1" x14ac:dyDescent="0.3">
      <c r="A5985" s="189">
        <f t="shared" si="958"/>
        <v>44080.208333318827</v>
      </c>
      <c r="B5985" s="190">
        <f t="shared" si="954"/>
        <v>44080</v>
      </c>
      <c r="C5985" s="1">
        <f t="shared" si="955"/>
        <v>5</v>
      </c>
      <c r="D5985" s="191">
        <v>1.9575984637304968</v>
      </c>
      <c r="E5985" s="192">
        <f t="shared" si="956"/>
        <v>6.7974958025463088E-5</v>
      </c>
      <c r="F5985" s="193">
        <f t="shared" si="957"/>
        <v>2.9187060478199687</v>
      </c>
      <c r="G5985" s="193">
        <f t="shared" ref="G5985:J6004" si="962">$E5985*G$2</f>
        <v>3.0266350831072502</v>
      </c>
      <c r="H5985" s="193">
        <f t="shared" si="962"/>
        <v>3.1385551597899966</v>
      </c>
      <c r="I5985" s="193">
        <f t="shared" si="962"/>
        <v>3.25461386013259</v>
      </c>
      <c r="J5985" s="193">
        <f t="shared" si="962"/>
        <v>3.3749642237531723</v>
      </c>
      <c r="K5985" s="193">
        <f>MAX(0,(F5985-'2031 forecast'!$C$10))</f>
        <v>0</v>
      </c>
      <c r="L5985" s="193">
        <f>MAX(0,(G5985-'2031 forecast'!$C$10))</f>
        <v>0</v>
      </c>
      <c r="M5985" s="193">
        <f>MAX(0,(H5985-'2031 forecast'!$C$10))</f>
        <v>0</v>
      </c>
      <c r="N5985" s="193">
        <f>MAX(0,(I5985-'2031 forecast'!$C$10))</f>
        <v>0</v>
      </c>
      <c r="O5985" s="193">
        <f>MAX(0,(J5985-'2031 forecast'!$C$10))</f>
        <v>0</v>
      </c>
      <c r="P5985" s="175" t="str">
        <f t="shared" si="959"/>
        <v/>
      </c>
      <c r="Q5985" s="175" t="str">
        <f t="shared" si="960"/>
        <v/>
      </c>
    </row>
    <row r="5986" spans="1:17" s="1" customFormat="1" x14ac:dyDescent="0.3">
      <c r="A5986" s="189">
        <f t="shared" si="958"/>
        <v>44080.249999985492</v>
      </c>
      <c r="B5986" s="190">
        <f t="shared" si="954"/>
        <v>44080</v>
      </c>
      <c r="C5986" s="1">
        <f t="shared" si="955"/>
        <v>6</v>
      </c>
      <c r="D5986" s="191">
        <v>2.0479491620565198</v>
      </c>
      <c r="E5986" s="192">
        <f t="shared" si="956"/>
        <v>7.1112263780484468E-5</v>
      </c>
      <c r="F5986" s="193">
        <f t="shared" si="957"/>
        <v>3.0534155577193522</v>
      </c>
      <c r="G5986" s="193">
        <f t="shared" si="962"/>
        <v>3.1663259330968159</v>
      </c>
      <c r="H5986" s="193">
        <f t="shared" si="962"/>
        <v>3.2834115517803042</v>
      </c>
      <c r="I5986" s="193">
        <f t="shared" si="962"/>
        <v>3.404826807523325</v>
      </c>
      <c r="J5986" s="193">
        <f t="shared" si="962"/>
        <v>3.5307318033110113</v>
      </c>
      <c r="K5986" s="193">
        <f>MAX(0,(F5986-'2031 forecast'!$C$10))</f>
        <v>0</v>
      </c>
      <c r="L5986" s="193">
        <f>MAX(0,(G5986-'2031 forecast'!$C$10))</f>
        <v>0</v>
      </c>
      <c r="M5986" s="193">
        <f>MAX(0,(H5986-'2031 forecast'!$C$10))</f>
        <v>0</v>
      </c>
      <c r="N5986" s="193">
        <f>MAX(0,(I5986-'2031 forecast'!$C$10))</f>
        <v>0</v>
      </c>
      <c r="O5986" s="193">
        <f>MAX(0,(J5986-'2031 forecast'!$C$10))</f>
        <v>0</v>
      </c>
      <c r="P5986" s="175" t="str">
        <f t="shared" si="959"/>
        <v/>
      </c>
      <c r="Q5986" s="175" t="str">
        <f t="shared" si="960"/>
        <v/>
      </c>
    </row>
    <row r="5987" spans="1:17" s="1" customFormat="1" x14ac:dyDescent="0.3">
      <c r="A5987" s="189">
        <f t="shared" si="958"/>
        <v>44080.291666652156</v>
      </c>
      <c r="B5987" s="190">
        <f t="shared" si="954"/>
        <v>44080</v>
      </c>
      <c r="C5987" s="1">
        <f t="shared" si="955"/>
        <v>7</v>
      </c>
      <c r="D5987" s="191">
        <v>2.1759459846850517</v>
      </c>
      <c r="E5987" s="192">
        <f t="shared" si="956"/>
        <v>7.5556780266764726E-5</v>
      </c>
      <c r="F5987" s="193">
        <f t="shared" si="957"/>
        <v>3.244254030076811</v>
      </c>
      <c r="G5987" s="193">
        <f t="shared" si="962"/>
        <v>3.3642213039153659</v>
      </c>
      <c r="H5987" s="193">
        <f t="shared" si="962"/>
        <v>3.4886247737665723</v>
      </c>
      <c r="I5987" s="193">
        <f t="shared" si="962"/>
        <v>3.6176284829935321</v>
      </c>
      <c r="J5987" s="193">
        <f t="shared" si="962"/>
        <v>3.7514025410179483</v>
      </c>
      <c r="K5987" s="193">
        <f>MAX(0,(F5987-'2031 forecast'!$C$10))</f>
        <v>0</v>
      </c>
      <c r="L5987" s="193">
        <f>MAX(0,(G5987-'2031 forecast'!$C$10))</f>
        <v>0</v>
      </c>
      <c r="M5987" s="193">
        <f>MAX(0,(H5987-'2031 forecast'!$C$10))</f>
        <v>0</v>
      </c>
      <c r="N5987" s="193">
        <f>MAX(0,(I5987-'2031 forecast'!$C$10))</f>
        <v>0</v>
      </c>
      <c r="O5987" s="193">
        <f>MAX(0,(J5987-'2031 forecast'!$C$10))</f>
        <v>0</v>
      </c>
      <c r="P5987" s="175" t="str">
        <f t="shared" si="959"/>
        <v/>
      </c>
      <c r="Q5987" s="175" t="str">
        <f t="shared" si="960"/>
        <v/>
      </c>
    </row>
    <row r="5988" spans="1:17" s="1" customFormat="1" x14ac:dyDescent="0.3">
      <c r="A5988" s="189">
        <f t="shared" si="958"/>
        <v>44080.33333331882</v>
      </c>
      <c r="B5988" s="190">
        <f t="shared" si="954"/>
        <v>44080</v>
      </c>
      <c r="C5988" s="1">
        <f t="shared" si="955"/>
        <v>8</v>
      </c>
      <c r="D5988" s="191">
        <v>2.3190012570345884</v>
      </c>
      <c r="E5988" s="192">
        <f t="shared" si="956"/>
        <v>8.0524181045548579E-5</v>
      </c>
      <c r="F5988" s="193">
        <f t="shared" si="957"/>
        <v>3.4575440874175012</v>
      </c>
      <c r="G5988" s="193">
        <f t="shared" si="962"/>
        <v>3.5853984830655117</v>
      </c>
      <c r="H5988" s="193">
        <f t="shared" si="962"/>
        <v>3.7179807277512262</v>
      </c>
      <c r="I5988" s="193">
        <f t="shared" si="962"/>
        <v>3.8554656496955295</v>
      </c>
      <c r="J5988" s="193">
        <f t="shared" si="962"/>
        <v>3.9980345419845271</v>
      </c>
      <c r="K5988" s="193">
        <f>MAX(0,(F5988-'2031 forecast'!$C$10))</f>
        <v>0</v>
      </c>
      <c r="L5988" s="193">
        <f>MAX(0,(G5988-'2031 forecast'!$C$10))</f>
        <v>0</v>
      </c>
      <c r="M5988" s="193">
        <f>MAX(0,(H5988-'2031 forecast'!$C$10))</f>
        <v>0</v>
      </c>
      <c r="N5988" s="193">
        <f>MAX(0,(I5988-'2031 forecast'!$C$10))</f>
        <v>0</v>
      </c>
      <c r="O5988" s="193">
        <f>MAX(0,(J5988-'2031 forecast'!$C$10))</f>
        <v>0</v>
      </c>
      <c r="P5988" s="175" t="str">
        <f t="shared" si="959"/>
        <v/>
      </c>
      <c r="Q5988" s="175" t="str">
        <f t="shared" si="960"/>
        <v/>
      </c>
    </row>
    <row r="5989" spans="1:17" s="1" customFormat="1" x14ac:dyDescent="0.3">
      <c r="A5989" s="189">
        <f t="shared" si="958"/>
        <v>44080.374999985484</v>
      </c>
      <c r="B5989" s="190">
        <f t="shared" si="954"/>
        <v>44080</v>
      </c>
      <c r="C5989" s="1">
        <f t="shared" si="955"/>
        <v>9</v>
      </c>
      <c r="D5989" s="191">
        <v>2.5072318785471364</v>
      </c>
      <c r="E5989" s="192">
        <f t="shared" si="956"/>
        <v>8.7060234701843108E-5</v>
      </c>
      <c r="F5989" s="193">
        <f t="shared" si="957"/>
        <v>3.7381888997078829</v>
      </c>
      <c r="G5989" s="193">
        <f t="shared" si="962"/>
        <v>3.8764210872104394</v>
      </c>
      <c r="H5989" s="193">
        <f t="shared" si="962"/>
        <v>4.019764877731034</v>
      </c>
      <c r="I5989" s="193">
        <f t="shared" si="962"/>
        <v>4.1684092900928942</v>
      </c>
      <c r="J5989" s="193">
        <f t="shared" si="962"/>
        <v>4.3225503327300245</v>
      </c>
      <c r="K5989" s="193">
        <f>MAX(0,(F5989-'2031 forecast'!$C$10))</f>
        <v>0</v>
      </c>
      <c r="L5989" s="193">
        <f>MAX(0,(G5989-'2031 forecast'!$C$10))</f>
        <v>0</v>
      </c>
      <c r="M5989" s="193">
        <f>MAX(0,(H5989-'2031 forecast'!$C$10))</f>
        <v>0</v>
      </c>
      <c r="N5989" s="193">
        <f>MAX(0,(I5989-'2031 forecast'!$C$10))</f>
        <v>0</v>
      </c>
      <c r="O5989" s="193">
        <f>MAX(0,(J5989-'2031 forecast'!$C$10))</f>
        <v>0</v>
      </c>
      <c r="P5989" s="175" t="str">
        <f t="shared" si="959"/>
        <v/>
      </c>
      <c r="Q5989" s="175" t="str">
        <f t="shared" si="960"/>
        <v/>
      </c>
    </row>
    <row r="5990" spans="1:17" s="1" customFormat="1" x14ac:dyDescent="0.3">
      <c r="A5990" s="189">
        <f t="shared" si="958"/>
        <v>44080.416666652149</v>
      </c>
      <c r="B5990" s="190">
        <f t="shared" si="954"/>
        <v>44080</v>
      </c>
      <c r="C5990" s="1">
        <f t="shared" si="955"/>
        <v>10</v>
      </c>
      <c r="D5990" s="191">
        <v>2.672874825478178</v>
      </c>
      <c r="E5990" s="192">
        <f t="shared" si="956"/>
        <v>9.2811961919382285E-5</v>
      </c>
      <c r="F5990" s="193">
        <f t="shared" si="957"/>
        <v>3.9851563345234187</v>
      </c>
      <c r="G5990" s="193">
        <f t="shared" si="962"/>
        <v>4.1325209788579755</v>
      </c>
      <c r="H5990" s="193">
        <f t="shared" si="962"/>
        <v>4.2853349297132644</v>
      </c>
      <c r="I5990" s="193">
        <f t="shared" si="962"/>
        <v>4.4437996936425739</v>
      </c>
      <c r="J5990" s="193">
        <f t="shared" si="962"/>
        <v>4.6081242285860613</v>
      </c>
      <c r="K5990" s="193">
        <f>MAX(0,(F5990-'2031 forecast'!$C$10))</f>
        <v>0</v>
      </c>
      <c r="L5990" s="193">
        <f>MAX(0,(G5990-'2031 forecast'!$C$10))</f>
        <v>0</v>
      </c>
      <c r="M5990" s="193">
        <f>MAX(0,(H5990-'2031 forecast'!$C$10))</f>
        <v>0</v>
      </c>
      <c r="N5990" s="193">
        <f>MAX(0,(I5990-'2031 forecast'!$C$10))</f>
        <v>0</v>
      </c>
      <c r="O5990" s="193">
        <f>MAX(0,(J5990-'2031 forecast'!$C$10))</f>
        <v>0</v>
      </c>
      <c r="P5990" s="175" t="str">
        <f t="shared" si="959"/>
        <v/>
      </c>
      <c r="Q5990" s="175" t="str">
        <f t="shared" si="960"/>
        <v/>
      </c>
    </row>
    <row r="5991" spans="1:17" s="1" customFormat="1" x14ac:dyDescent="0.3">
      <c r="A5991" s="189">
        <f t="shared" si="958"/>
        <v>44080.458333318813</v>
      </c>
      <c r="B5991" s="190">
        <f t="shared" si="954"/>
        <v>44080</v>
      </c>
      <c r="C5991" s="1">
        <f t="shared" si="955"/>
        <v>11</v>
      </c>
      <c r="D5991" s="191">
        <v>2.8084008729672125</v>
      </c>
      <c r="E5991" s="192">
        <f t="shared" si="956"/>
        <v>9.7517920551914354E-5</v>
      </c>
      <c r="F5991" s="193">
        <f t="shared" si="957"/>
        <v>4.1872205993724938</v>
      </c>
      <c r="G5991" s="193">
        <f t="shared" si="962"/>
        <v>4.3420572538423245</v>
      </c>
      <c r="H5991" s="193">
        <f t="shared" si="962"/>
        <v>4.5026195176987258</v>
      </c>
      <c r="I5991" s="193">
        <f t="shared" si="962"/>
        <v>4.6691191147286775</v>
      </c>
      <c r="J5991" s="193">
        <f t="shared" si="962"/>
        <v>4.8417755979228199</v>
      </c>
      <c r="K5991" s="193">
        <f>MAX(0,(F5991-'2031 forecast'!$C$10))</f>
        <v>0</v>
      </c>
      <c r="L5991" s="193">
        <f>MAX(0,(G5991-'2031 forecast'!$C$10))</f>
        <v>0</v>
      </c>
      <c r="M5991" s="193">
        <f>MAX(0,(H5991-'2031 forecast'!$C$10))</f>
        <v>0</v>
      </c>
      <c r="N5991" s="193">
        <f>MAX(0,(I5991-'2031 forecast'!$C$10))</f>
        <v>0</v>
      </c>
      <c r="O5991" s="193">
        <f>MAX(0,(J5991-'2031 forecast'!$C$10))</f>
        <v>0</v>
      </c>
      <c r="P5991" s="175" t="str">
        <f t="shared" si="959"/>
        <v/>
      </c>
      <c r="Q5991" s="175" t="str">
        <f t="shared" si="960"/>
        <v/>
      </c>
    </row>
    <row r="5992" spans="1:17" s="1" customFormat="1" x14ac:dyDescent="0.3">
      <c r="A5992" s="189">
        <f t="shared" si="958"/>
        <v>44080.499999985477</v>
      </c>
      <c r="B5992" s="190">
        <f t="shared" si="954"/>
        <v>44080</v>
      </c>
      <c r="C5992" s="1">
        <f t="shared" si="955"/>
        <v>12</v>
      </c>
      <c r="D5992" s="191">
        <v>2.9589853701772508</v>
      </c>
      <c r="E5992" s="192">
        <f t="shared" si="956"/>
        <v>1.0274676347694998E-4</v>
      </c>
      <c r="F5992" s="193">
        <f t="shared" si="957"/>
        <v>4.411736449204799</v>
      </c>
      <c r="G5992" s="193">
        <f t="shared" si="962"/>
        <v>4.5748753371582671</v>
      </c>
      <c r="H5992" s="193">
        <f t="shared" si="962"/>
        <v>4.7440468376825713</v>
      </c>
      <c r="I5992" s="193">
        <f t="shared" si="962"/>
        <v>4.9194740270465687</v>
      </c>
      <c r="J5992" s="193">
        <f t="shared" si="962"/>
        <v>5.101388230519218</v>
      </c>
      <c r="K5992" s="193">
        <f>MAX(0,(F5992-'2031 forecast'!$C$10))</f>
        <v>0</v>
      </c>
      <c r="L5992" s="193">
        <f>MAX(0,(G5992-'2031 forecast'!$C$10))</f>
        <v>0</v>
      </c>
      <c r="M5992" s="193">
        <f>MAX(0,(H5992-'2031 forecast'!$C$10))</f>
        <v>0</v>
      </c>
      <c r="N5992" s="193">
        <f>MAX(0,(I5992-'2031 forecast'!$C$10))</f>
        <v>0</v>
      </c>
      <c r="O5992" s="193">
        <f>MAX(0,(J5992-'2031 forecast'!$C$10))</f>
        <v>0</v>
      </c>
      <c r="P5992" s="175" t="str">
        <f t="shared" si="959"/>
        <v/>
      </c>
      <c r="Q5992" s="175" t="str">
        <f t="shared" si="960"/>
        <v/>
      </c>
    </row>
    <row r="5993" spans="1:17" s="1" customFormat="1" x14ac:dyDescent="0.3">
      <c r="A5993" s="189">
        <f t="shared" si="958"/>
        <v>44080.541666652141</v>
      </c>
      <c r="B5993" s="190">
        <f t="shared" si="954"/>
        <v>44080</v>
      </c>
      <c r="C5993" s="1">
        <f t="shared" si="955"/>
        <v>13</v>
      </c>
      <c r="D5993" s="191">
        <v>3.0568652933637761</v>
      </c>
      <c r="E5993" s="192">
        <f t="shared" si="956"/>
        <v>1.0614551137822314E-4</v>
      </c>
      <c r="F5993" s="193">
        <f t="shared" si="957"/>
        <v>4.5576717515957981</v>
      </c>
      <c r="G5993" s="193">
        <f t="shared" si="962"/>
        <v>4.72620709131363</v>
      </c>
      <c r="H5993" s="193">
        <f t="shared" si="962"/>
        <v>4.9009745956720723</v>
      </c>
      <c r="I5993" s="193">
        <f t="shared" si="962"/>
        <v>5.0822047200531983</v>
      </c>
      <c r="J5993" s="193">
        <f t="shared" si="962"/>
        <v>5.2701364417068772</v>
      </c>
      <c r="K5993" s="193">
        <f>MAX(0,(F5993-'2031 forecast'!$C$10))</f>
        <v>0</v>
      </c>
      <c r="L5993" s="193">
        <f>MAX(0,(G5993-'2031 forecast'!$C$10))</f>
        <v>0</v>
      </c>
      <c r="M5993" s="193">
        <f>MAX(0,(H5993-'2031 forecast'!$C$10))</f>
        <v>0</v>
      </c>
      <c r="N5993" s="193">
        <f>MAX(0,(I5993-'2031 forecast'!$C$10))</f>
        <v>0</v>
      </c>
      <c r="O5993" s="193">
        <f>MAX(0,(J5993-'2031 forecast'!$C$10))</f>
        <v>0</v>
      </c>
      <c r="P5993" s="175" t="str">
        <f t="shared" si="959"/>
        <v/>
      </c>
      <c r="Q5993" s="175" t="str">
        <f t="shared" si="960"/>
        <v/>
      </c>
    </row>
    <row r="5994" spans="1:17" s="1" customFormat="1" x14ac:dyDescent="0.3">
      <c r="A5994" s="189">
        <f t="shared" si="958"/>
        <v>44080.583333318806</v>
      </c>
      <c r="B5994" s="190">
        <f t="shared" si="954"/>
        <v>44080</v>
      </c>
      <c r="C5994" s="1">
        <f t="shared" si="955"/>
        <v>14</v>
      </c>
      <c r="D5994" s="191">
        <v>3.0945114176662849</v>
      </c>
      <c r="E5994" s="192">
        <f t="shared" si="956"/>
        <v>1.0745272210948202E-4</v>
      </c>
      <c r="F5994" s="193">
        <f t="shared" si="957"/>
        <v>4.6138007140538733</v>
      </c>
      <c r="G5994" s="193">
        <f t="shared" si="962"/>
        <v>4.7844116121426143</v>
      </c>
      <c r="H5994" s="193">
        <f t="shared" si="962"/>
        <v>4.9613314256680319</v>
      </c>
      <c r="I5994" s="193">
        <f t="shared" si="962"/>
        <v>5.1447934481326705</v>
      </c>
      <c r="J5994" s="193">
        <f t="shared" si="962"/>
        <v>5.3350395998559756</v>
      </c>
      <c r="K5994" s="193">
        <f>MAX(0,(F5994-'2031 forecast'!$C$10))</f>
        <v>0</v>
      </c>
      <c r="L5994" s="193">
        <f>MAX(0,(G5994-'2031 forecast'!$C$10))</f>
        <v>0</v>
      </c>
      <c r="M5994" s="193">
        <f>MAX(0,(H5994-'2031 forecast'!$C$10))</f>
        <v>0</v>
      </c>
      <c r="N5994" s="193">
        <f>MAX(0,(I5994-'2031 forecast'!$C$10))</f>
        <v>0</v>
      </c>
      <c r="O5994" s="193">
        <f>MAX(0,(J5994-'2031 forecast'!$C$10))</f>
        <v>0</v>
      </c>
      <c r="P5994" s="175" t="str">
        <f t="shared" si="959"/>
        <v/>
      </c>
      <c r="Q5994" s="175" t="str">
        <f t="shared" si="960"/>
        <v/>
      </c>
    </row>
    <row r="5995" spans="1:17" s="1" customFormat="1" x14ac:dyDescent="0.3">
      <c r="A5995" s="189">
        <f t="shared" si="958"/>
        <v>44080.62499998547</v>
      </c>
      <c r="B5995" s="190">
        <f t="shared" si="954"/>
        <v>44080</v>
      </c>
      <c r="C5995" s="1">
        <f t="shared" si="955"/>
        <v>15</v>
      </c>
      <c r="D5995" s="191">
        <v>3.3279173883418443</v>
      </c>
      <c r="E5995" s="192">
        <f t="shared" si="956"/>
        <v>1.1555742864328724E-4</v>
      </c>
      <c r="F5995" s="193">
        <f t="shared" si="957"/>
        <v>4.9618002812939466</v>
      </c>
      <c r="G5995" s="193">
        <f t="shared" si="962"/>
        <v>5.1452796412823245</v>
      </c>
      <c r="H5995" s="193">
        <f t="shared" si="962"/>
        <v>5.3355437716429934</v>
      </c>
      <c r="I5995" s="193">
        <f t="shared" si="962"/>
        <v>5.532843562225402</v>
      </c>
      <c r="J5995" s="193">
        <f t="shared" si="962"/>
        <v>5.7374391803803926</v>
      </c>
      <c r="K5995" s="193">
        <f>MAX(0,(F5995-'2031 forecast'!$C$10))</f>
        <v>0</v>
      </c>
      <c r="L5995" s="193">
        <f>MAX(0,(G5995-'2031 forecast'!$C$10))</f>
        <v>0</v>
      </c>
      <c r="M5995" s="193">
        <f>MAX(0,(H5995-'2031 forecast'!$C$10))</f>
        <v>0</v>
      </c>
      <c r="N5995" s="193">
        <f>MAX(0,(I5995-'2031 forecast'!$C$10))</f>
        <v>0</v>
      </c>
      <c r="O5995" s="193">
        <f>MAX(0,(J5995-'2031 forecast'!$C$10))</f>
        <v>4.3918038039247875E-4</v>
      </c>
      <c r="P5995" s="175" t="str">
        <f t="shared" si="959"/>
        <v/>
      </c>
      <c r="Q5995" s="175" t="str">
        <f t="shared" si="960"/>
        <v/>
      </c>
    </row>
    <row r="5996" spans="1:17" s="1" customFormat="1" x14ac:dyDescent="0.3">
      <c r="A5996" s="189">
        <f t="shared" si="958"/>
        <v>44080.666666652134</v>
      </c>
      <c r="B5996" s="190">
        <f t="shared" si="954"/>
        <v>44080</v>
      </c>
      <c r="C5996" s="1">
        <f t="shared" si="955"/>
        <v>16</v>
      </c>
      <c r="D5996" s="191">
        <v>3.4257973115283691</v>
      </c>
      <c r="E5996" s="192">
        <f t="shared" si="956"/>
        <v>1.189561765445604E-4</v>
      </c>
      <c r="F5996" s="193">
        <f t="shared" si="957"/>
        <v>5.1077355836849456</v>
      </c>
      <c r="G5996" s="193">
        <f t="shared" si="962"/>
        <v>5.2966113954376874</v>
      </c>
      <c r="H5996" s="193">
        <f t="shared" si="962"/>
        <v>5.4924715296324935</v>
      </c>
      <c r="I5996" s="193">
        <f t="shared" si="962"/>
        <v>5.6955742552320325</v>
      </c>
      <c r="J5996" s="193">
        <f t="shared" si="962"/>
        <v>5.9061873915680509</v>
      </c>
      <c r="K5996" s="193">
        <f>MAX(0,(F5996-'2031 forecast'!$C$10))</f>
        <v>0</v>
      </c>
      <c r="L5996" s="193">
        <f>MAX(0,(G5996-'2031 forecast'!$C$10))</f>
        <v>0</v>
      </c>
      <c r="M5996" s="193">
        <f>MAX(0,(H5996-'2031 forecast'!$C$10))</f>
        <v>0</v>
      </c>
      <c r="N5996" s="193">
        <f>MAX(0,(I5996-'2031 forecast'!$C$10))</f>
        <v>0</v>
      </c>
      <c r="O5996" s="193">
        <f>MAX(0,(J5996-'2031 forecast'!$C$10))</f>
        <v>0.16918739156805085</v>
      </c>
      <c r="P5996" s="175" t="str">
        <f t="shared" si="959"/>
        <v/>
      </c>
      <c r="Q5996" s="175" t="str">
        <f t="shared" si="960"/>
        <v/>
      </c>
    </row>
    <row r="5997" spans="1:17" s="1" customFormat="1" x14ac:dyDescent="0.3">
      <c r="A5997" s="189">
        <f t="shared" si="958"/>
        <v>44080.708333318798</v>
      </c>
      <c r="B5997" s="190">
        <f t="shared" si="954"/>
        <v>44080</v>
      </c>
      <c r="C5997" s="1">
        <f t="shared" si="955"/>
        <v>17</v>
      </c>
      <c r="D5997" s="191">
        <v>3.3806219623653573</v>
      </c>
      <c r="E5997" s="192">
        <f t="shared" si="956"/>
        <v>1.173875236670497E-4</v>
      </c>
      <c r="F5997" s="193">
        <f t="shared" si="957"/>
        <v>5.0403808287352527</v>
      </c>
      <c r="G5997" s="193">
        <f t="shared" si="962"/>
        <v>5.2267659704429041</v>
      </c>
      <c r="H5997" s="193">
        <f t="shared" si="962"/>
        <v>5.4200433336373388</v>
      </c>
      <c r="I5997" s="193">
        <f t="shared" si="962"/>
        <v>5.6204677815366644</v>
      </c>
      <c r="J5997" s="193">
        <f t="shared" si="962"/>
        <v>5.8283036017891314</v>
      </c>
      <c r="K5997" s="193">
        <f>MAX(0,(F5997-'2031 forecast'!$C$10))</f>
        <v>0</v>
      </c>
      <c r="L5997" s="193">
        <f>MAX(0,(G5997-'2031 forecast'!$C$10))</f>
        <v>0</v>
      </c>
      <c r="M5997" s="193">
        <f>MAX(0,(H5997-'2031 forecast'!$C$10))</f>
        <v>0</v>
      </c>
      <c r="N5997" s="193">
        <f>MAX(0,(I5997-'2031 forecast'!$C$10))</f>
        <v>0</v>
      </c>
      <c r="O5997" s="193">
        <f>MAX(0,(J5997-'2031 forecast'!$C$10))</f>
        <v>9.1303601789131328E-2</v>
      </c>
      <c r="P5997" s="175" t="str">
        <f t="shared" si="959"/>
        <v/>
      </c>
      <c r="Q5997" s="175" t="str">
        <f t="shared" si="960"/>
        <v/>
      </c>
    </row>
    <row r="5998" spans="1:17" s="1" customFormat="1" x14ac:dyDescent="0.3">
      <c r="A5998" s="189">
        <f t="shared" si="958"/>
        <v>44080.749999985463</v>
      </c>
      <c r="B5998" s="190">
        <f t="shared" si="954"/>
        <v>44080</v>
      </c>
      <c r="C5998" s="1">
        <f t="shared" si="955"/>
        <v>18</v>
      </c>
      <c r="D5998" s="191">
        <v>3.2526251397368249</v>
      </c>
      <c r="E5998" s="192">
        <f t="shared" si="956"/>
        <v>1.1294300718076943E-4</v>
      </c>
      <c r="F5998" s="193">
        <f t="shared" si="957"/>
        <v>4.8495423563777935</v>
      </c>
      <c r="G5998" s="193">
        <f t="shared" si="962"/>
        <v>5.0288705996243532</v>
      </c>
      <c r="H5998" s="193">
        <f t="shared" si="962"/>
        <v>5.2148301116510707</v>
      </c>
      <c r="I5998" s="193">
        <f t="shared" si="962"/>
        <v>5.4076661060664568</v>
      </c>
      <c r="J5998" s="193">
        <f t="shared" si="962"/>
        <v>5.6076328640821931</v>
      </c>
      <c r="K5998" s="193">
        <f>MAX(0,(F5998-'2031 forecast'!$C$10))</f>
        <v>0</v>
      </c>
      <c r="L5998" s="193">
        <f>MAX(0,(G5998-'2031 forecast'!$C$10))</f>
        <v>0</v>
      </c>
      <c r="M5998" s="193">
        <f>MAX(0,(H5998-'2031 forecast'!$C$10))</f>
        <v>0</v>
      </c>
      <c r="N5998" s="193">
        <f>MAX(0,(I5998-'2031 forecast'!$C$10))</f>
        <v>0</v>
      </c>
      <c r="O5998" s="193">
        <f>MAX(0,(J5998-'2031 forecast'!$C$10))</f>
        <v>0</v>
      </c>
      <c r="P5998" s="175" t="str">
        <f t="shared" si="959"/>
        <v/>
      </c>
      <c r="Q5998" s="175" t="str">
        <f t="shared" si="960"/>
        <v/>
      </c>
    </row>
    <row r="5999" spans="1:17" s="1" customFormat="1" x14ac:dyDescent="0.3">
      <c r="A5999" s="189">
        <f t="shared" si="958"/>
        <v>44080.791666652127</v>
      </c>
      <c r="B5999" s="190">
        <f t="shared" si="954"/>
        <v>44080</v>
      </c>
      <c r="C5999" s="1">
        <f t="shared" si="955"/>
        <v>19</v>
      </c>
      <c r="D5999" s="191">
        <v>3.1321575419687941</v>
      </c>
      <c r="E5999" s="192">
        <f t="shared" si="956"/>
        <v>1.0875993284074093E-4</v>
      </c>
      <c r="F5999" s="193">
        <f t="shared" si="957"/>
        <v>4.6699296765119493</v>
      </c>
      <c r="G5999" s="193">
        <f t="shared" si="962"/>
        <v>4.8426161329715995</v>
      </c>
      <c r="H5999" s="193">
        <f t="shared" si="962"/>
        <v>5.0216882556639932</v>
      </c>
      <c r="I5999" s="193">
        <f t="shared" si="962"/>
        <v>5.2073821762121435</v>
      </c>
      <c r="J5999" s="193">
        <f t="shared" si="962"/>
        <v>5.3999427580050749</v>
      </c>
      <c r="K5999" s="193">
        <f>MAX(0,(F5999-'2031 forecast'!$C$10))</f>
        <v>0</v>
      </c>
      <c r="L5999" s="193">
        <f>MAX(0,(G5999-'2031 forecast'!$C$10))</f>
        <v>0</v>
      </c>
      <c r="M5999" s="193">
        <f>MAX(0,(H5999-'2031 forecast'!$C$10))</f>
        <v>0</v>
      </c>
      <c r="N5999" s="193">
        <f>MAX(0,(I5999-'2031 forecast'!$C$10))</f>
        <v>0</v>
      </c>
      <c r="O5999" s="193">
        <f>MAX(0,(J5999-'2031 forecast'!$C$10))</f>
        <v>0</v>
      </c>
      <c r="P5999" s="175" t="str">
        <f t="shared" si="959"/>
        <v/>
      </c>
      <c r="Q5999" s="175" t="str">
        <f t="shared" si="960"/>
        <v/>
      </c>
    </row>
    <row r="6000" spans="1:17" s="1" customFormat="1" x14ac:dyDescent="0.3">
      <c r="A6000" s="189">
        <f t="shared" si="958"/>
        <v>44080.833333318791</v>
      </c>
      <c r="B6000" s="190">
        <f t="shared" si="954"/>
        <v>44080</v>
      </c>
      <c r="C6000" s="1">
        <f t="shared" si="955"/>
        <v>20</v>
      </c>
      <c r="D6000" s="191">
        <v>2.9966314944797601</v>
      </c>
      <c r="E6000" s="192">
        <f t="shared" si="956"/>
        <v>1.0405397420820887E-4</v>
      </c>
      <c r="F6000" s="193">
        <f t="shared" si="957"/>
        <v>4.4678654116628751</v>
      </c>
      <c r="G6000" s="193">
        <f t="shared" si="962"/>
        <v>4.6330798579872514</v>
      </c>
      <c r="H6000" s="193">
        <f t="shared" si="962"/>
        <v>4.8044036676785327</v>
      </c>
      <c r="I6000" s="193">
        <f t="shared" si="962"/>
        <v>4.9820627551260408</v>
      </c>
      <c r="J6000" s="193">
        <f t="shared" si="962"/>
        <v>5.1662913886683173</v>
      </c>
      <c r="K6000" s="193">
        <f>MAX(0,(F6000-'2031 forecast'!$C$10))</f>
        <v>0</v>
      </c>
      <c r="L6000" s="193">
        <f>MAX(0,(G6000-'2031 forecast'!$C$10))</f>
        <v>0</v>
      </c>
      <c r="M6000" s="193">
        <f>MAX(0,(H6000-'2031 forecast'!$C$10))</f>
        <v>0</v>
      </c>
      <c r="N6000" s="193">
        <f>MAX(0,(I6000-'2031 forecast'!$C$10))</f>
        <v>0</v>
      </c>
      <c r="O6000" s="193">
        <f>MAX(0,(J6000-'2031 forecast'!$C$10))</f>
        <v>0</v>
      </c>
      <c r="P6000" s="175" t="str">
        <f t="shared" si="959"/>
        <v/>
      </c>
      <c r="Q6000" s="175" t="str">
        <f t="shared" si="960"/>
        <v/>
      </c>
    </row>
    <row r="6001" spans="1:17" s="1" customFormat="1" x14ac:dyDescent="0.3">
      <c r="A6001" s="189">
        <f t="shared" si="958"/>
        <v>44080.874999985455</v>
      </c>
      <c r="B6001" s="190">
        <f t="shared" si="954"/>
        <v>44080</v>
      </c>
      <c r="C6001" s="1">
        <f t="shared" si="955"/>
        <v>21</v>
      </c>
      <c r="D6001" s="191">
        <v>2.8836931215722315</v>
      </c>
      <c r="E6001" s="192">
        <f t="shared" si="956"/>
        <v>1.0013234201443215E-4</v>
      </c>
      <c r="F6001" s="193">
        <f t="shared" si="957"/>
        <v>4.299478524288646</v>
      </c>
      <c r="G6001" s="193">
        <f t="shared" si="962"/>
        <v>4.4584662955002949</v>
      </c>
      <c r="H6001" s="193">
        <f t="shared" si="962"/>
        <v>4.6233331776906477</v>
      </c>
      <c r="I6001" s="193">
        <f t="shared" si="962"/>
        <v>4.7942965708876226</v>
      </c>
      <c r="J6001" s="193">
        <f t="shared" si="962"/>
        <v>4.9715819142210185</v>
      </c>
      <c r="K6001" s="193">
        <f>MAX(0,(F6001-'2031 forecast'!$C$10))</f>
        <v>0</v>
      </c>
      <c r="L6001" s="193">
        <f>MAX(0,(G6001-'2031 forecast'!$C$10))</f>
        <v>0</v>
      </c>
      <c r="M6001" s="193">
        <f>MAX(0,(H6001-'2031 forecast'!$C$10))</f>
        <v>0</v>
      </c>
      <c r="N6001" s="193">
        <f>MAX(0,(I6001-'2031 forecast'!$C$10))</f>
        <v>0</v>
      </c>
      <c r="O6001" s="193">
        <f>MAX(0,(J6001-'2031 forecast'!$C$10))</f>
        <v>0</v>
      </c>
      <c r="P6001" s="175" t="str">
        <f t="shared" si="959"/>
        <v/>
      </c>
      <c r="Q6001" s="175" t="str">
        <f t="shared" si="960"/>
        <v/>
      </c>
    </row>
    <row r="6002" spans="1:17" s="1" customFormat="1" x14ac:dyDescent="0.3">
      <c r="A6002" s="189">
        <f t="shared" si="958"/>
        <v>44080.91666665212</v>
      </c>
      <c r="B6002" s="190">
        <f t="shared" si="954"/>
        <v>44080</v>
      </c>
      <c r="C6002" s="1">
        <f t="shared" si="955"/>
        <v>22</v>
      </c>
      <c r="D6002" s="191">
        <v>2.4846442039656305</v>
      </c>
      <c r="E6002" s="192">
        <f t="shared" si="956"/>
        <v>8.627590826308777E-5</v>
      </c>
      <c r="F6002" s="193">
        <f t="shared" si="957"/>
        <v>3.7045115222330374</v>
      </c>
      <c r="G6002" s="193">
        <f t="shared" si="962"/>
        <v>3.8414983747130487</v>
      </c>
      <c r="H6002" s="193">
        <f t="shared" si="962"/>
        <v>3.9835507797334571</v>
      </c>
      <c r="I6002" s="193">
        <f t="shared" si="962"/>
        <v>4.1308560532452105</v>
      </c>
      <c r="J6002" s="193">
        <f t="shared" si="962"/>
        <v>4.2836084378405648</v>
      </c>
      <c r="K6002" s="193">
        <f>MAX(0,(F6002-'2031 forecast'!$C$10))</f>
        <v>0</v>
      </c>
      <c r="L6002" s="193">
        <f>MAX(0,(G6002-'2031 forecast'!$C$10))</f>
        <v>0</v>
      </c>
      <c r="M6002" s="193">
        <f>MAX(0,(H6002-'2031 forecast'!$C$10))</f>
        <v>0</v>
      </c>
      <c r="N6002" s="193">
        <f>MAX(0,(I6002-'2031 forecast'!$C$10))</f>
        <v>0</v>
      </c>
      <c r="O6002" s="193">
        <f>MAX(0,(J6002-'2031 forecast'!$C$10))</f>
        <v>0</v>
      </c>
      <c r="P6002" s="175" t="str">
        <f t="shared" si="959"/>
        <v/>
      </c>
      <c r="Q6002" s="175" t="str">
        <f t="shared" si="960"/>
        <v/>
      </c>
    </row>
    <row r="6003" spans="1:17" s="1" customFormat="1" x14ac:dyDescent="0.3">
      <c r="A6003" s="189">
        <f t="shared" si="958"/>
        <v>44080.958333318784</v>
      </c>
      <c r="B6003" s="190">
        <f t="shared" si="954"/>
        <v>44080</v>
      </c>
      <c r="C6003" s="1">
        <f t="shared" si="955"/>
        <v>23</v>
      </c>
      <c r="D6003" s="191">
        <v>2.2888843575925808</v>
      </c>
      <c r="E6003" s="192">
        <f t="shared" si="956"/>
        <v>7.9478412460541457E-5</v>
      </c>
      <c r="F6003" s="193">
        <f t="shared" si="957"/>
        <v>3.4126409174510406</v>
      </c>
      <c r="G6003" s="193">
        <f t="shared" si="962"/>
        <v>3.5388348664023233</v>
      </c>
      <c r="H6003" s="193">
        <f t="shared" si="962"/>
        <v>3.6696952637544573</v>
      </c>
      <c r="I6003" s="193">
        <f t="shared" si="962"/>
        <v>3.8053946672319512</v>
      </c>
      <c r="J6003" s="193">
        <f t="shared" si="962"/>
        <v>3.9461120154652476</v>
      </c>
      <c r="K6003" s="193">
        <f>MAX(0,(F6003-'2031 forecast'!$C$10))</f>
        <v>0</v>
      </c>
      <c r="L6003" s="193">
        <f>MAX(0,(G6003-'2031 forecast'!$C$10))</f>
        <v>0</v>
      </c>
      <c r="M6003" s="193">
        <f>MAX(0,(H6003-'2031 forecast'!$C$10))</f>
        <v>0</v>
      </c>
      <c r="N6003" s="193">
        <f>MAX(0,(I6003-'2031 forecast'!$C$10))</f>
        <v>0</v>
      </c>
      <c r="O6003" s="193">
        <f>MAX(0,(J6003-'2031 forecast'!$C$10))</f>
        <v>0</v>
      </c>
      <c r="P6003" s="175" t="str">
        <f t="shared" si="959"/>
        <v/>
      </c>
      <c r="Q6003" s="175" t="str">
        <f t="shared" si="960"/>
        <v/>
      </c>
    </row>
    <row r="6004" spans="1:17" s="1" customFormat="1" x14ac:dyDescent="0.3">
      <c r="A6004" s="189">
        <f t="shared" si="958"/>
        <v>44080.999999985448</v>
      </c>
      <c r="B6004" s="190">
        <f t="shared" si="954"/>
        <v>44080</v>
      </c>
      <c r="C6004" s="1">
        <f t="shared" si="955"/>
        <v>0</v>
      </c>
      <c r="D6004" s="191">
        <v>2.2888843575925808</v>
      </c>
      <c r="E6004" s="192">
        <f t="shared" si="956"/>
        <v>7.9478412460541457E-5</v>
      </c>
      <c r="F6004" s="193">
        <f t="shared" si="957"/>
        <v>3.4126409174510406</v>
      </c>
      <c r="G6004" s="193">
        <f t="shared" si="962"/>
        <v>3.5388348664023233</v>
      </c>
      <c r="H6004" s="193">
        <f t="shared" si="962"/>
        <v>3.6696952637544573</v>
      </c>
      <c r="I6004" s="193">
        <f t="shared" si="962"/>
        <v>3.8053946672319512</v>
      </c>
      <c r="J6004" s="193">
        <f t="shared" si="962"/>
        <v>3.9461120154652476</v>
      </c>
      <c r="K6004" s="193">
        <f>MAX(0,(F6004-'2031 forecast'!$C$10))</f>
        <v>0</v>
      </c>
      <c r="L6004" s="193">
        <f>MAX(0,(G6004-'2031 forecast'!$C$10))</f>
        <v>0</v>
      </c>
      <c r="M6004" s="193">
        <f>MAX(0,(H6004-'2031 forecast'!$C$10))</f>
        <v>0</v>
      </c>
      <c r="N6004" s="193">
        <f>MAX(0,(I6004-'2031 forecast'!$C$10))</f>
        <v>0</v>
      </c>
      <c r="O6004" s="193">
        <f>MAX(0,(J6004-'2031 forecast'!$C$10))</f>
        <v>0</v>
      </c>
      <c r="P6004" s="175" t="str">
        <f t="shared" si="959"/>
        <v/>
      </c>
      <c r="Q6004" s="175" t="str">
        <f t="shared" si="960"/>
        <v/>
      </c>
    </row>
    <row r="6005" spans="1:17" s="1" customFormat="1" x14ac:dyDescent="0.3">
      <c r="A6005" s="189">
        <f t="shared" si="958"/>
        <v>44081.041666652112</v>
      </c>
      <c r="B6005" s="190">
        <f t="shared" si="954"/>
        <v>44081</v>
      </c>
      <c r="C6005" s="1">
        <f t="shared" si="955"/>
        <v>1</v>
      </c>
      <c r="D6005" s="191">
        <v>2.0780660614985274</v>
      </c>
      <c r="E6005" s="192">
        <f t="shared" si="956"/>
        <v>7.215803236549159E-5</v>
      </c>
      <c r="F6005" s="193">
        <f t="shared" si="957"/>
        <v>3.0983187276858133</v>
      </c>
      <c r="G6005" s="193">
        <f t="shared" ref="G6005:J6024" si="963">$E6005*G$2</f>
        <v>3.2128895497600043</v>
      </c>
      <c r="H6005" s="193">
        <f t="shared" si="963"/>
        <v>3.3316970157770736</v>
      </c>
      <c r="I6005" s="193">
        <f t="shared" si="963"/>
        <v>3.4548977899869033</v>
      </c>
      <c r="J6005" s="193">
        <f t="shared" si="963"/>
        <v>3.5826543298302909</v>
      </c>
      <c r="K6005" s="193">
        <f>MAX(0,(F6005-'2031 forecast'!$C$10))</f>
        <v>0</v>
      </c>
      <c r="L6005" s="193">
        <f>MAX(0,(G6005-'2031 forecast'!$C$10))</f>
        <v>0</v>
      </c>
      <c r="M6005" s="193">
        <f>MAX(0,(H6005-'2031 forecast'!$C$10))</f>
        <v>0</v>
      </c>
      <c r="N6005" s="193">
        <f>MAX(0,(I6005-'2031 forecast'!$C$10))</f>
        <v>0</v>
      </c>
      <c r="O6005" s="193">
        <f>MAX(0,(J6005-'2031 forecast'!$C$10))</f>
        <v>0</v>
      </c>
      <c r="P6005" s="175" t="str">
        <f t="shared" si="959"/>
        <v/>
      </c>
      <c r="Q6005" s="175" t="str">
        <f t="shared" si="960"/>
        <v/>
      </c>
    </row>
    <row r="6006" spans="1:17" s="1" customFormat="1" x14ac:dyDescent="0.3">
      <c r="A6006" s="189">
        <f t="shared" si="958"/>
        <v>44081.083333318777</v>
      </c>
      <c r="B6006" s="190">
        <f t="shared" si="954"/>
        <v>44081</v>
      </c>
      <c r="C6006" s="1">
        <f t="shared" si="955"/>
        <v>2</v>
      </c>
      <c r="D6006" s="191">
        <v>2.0253614874750139</v>
      </c>
      <c r="E6006" s="192">
        <f t="shared" si="956"/>
        <v>7.0327937341729116E-5</v>
      </c>
      <c r="F6006" s="193">
        <f t="shared" si="957"/>
        <v>3.0197381802445062</v>
      </c>
      <c r="G6006" s="193">
        <f t="shared" si="963"/>
        <v>3.1314032205994242</v>
      </c>
      <c r="H6006" s="193">
        <f t="shared" si="963"/>
        <v>3.2471974537827268</v>
      </c>
      <c r="I6006" s="193">
        <f t="shared" si="963"/>
        <v>3.3672735706756409</v>
      </c>
      <c r="J6006" s="193">
        <f t="shared" si="963"/>
        <v>3.4917899084215511</v>
      </c>
      <c r="K6006" s="193">
        <f>MAX(0,(F6006-'2031 forecast'!$C$10))</f>
        <v>0</v>
      </c>
      <c r="L6006" s="193">
        <f>MAX(0,(G6006-'2031 forecast'!$C$10))</f>
        <v>0</v>
      </c>
      <c r="M6006" s="193">
        <f>MAX(0,(H6006-'2031 forecast'!$C$10))</f>
        <v>0</v>
      </c>
      <c r="N6006" s="193">
        <f>MAX(0,(I6006-'2031 forecast'!$C$10))</f>
        <v>0</v>
      </c>
      <c r="O6006" s="193">
        <f>MAX(0,(J6006-'2031 forecast'!$C$10))</f>
        <v>0</v>
      </c>
      <c r="P6006" s="175" t="str">
        <f t="shared" si="959"/>
        <v/>
      </c>
      <c r="Q6006" s="175" t="str">
        <f t="shared" si="960"/>
        <v/>
      </c>
    </row>
    <row r="6007" spans="1:17" s="1" customFormat="1" x14ac:dyDescent="0.3">
      <c r="A6007" s="189">
        <f t="shared" si="958"/>
        <v>44081.124999985441</v>
      </c>
      <c r="B6007" s="190">
        <f t="shared" si="954"/>
        <v>44081</v>
      </c>
      <c r="C6007" s="1">
        <f t="shared" si="955"/>
        <v>3</v>
      </c>
      <c r="D6007" s="191">
        <v>2.0328907123355155</v>
      </c>
      <c r="E6007" s="192">
        <f t="shared" si="956"/>
        <v>7.0589379487980886E-5</v>
      </c>
      <c r="F6007" s="193">
        <f t="shared" si="957"/>
        <v>3.0309639727361208</v>
      </c>
      <c r="G6007" s="193">
        <f t="shared" si="963"/>
        <v>3.143044124765221</v>
      </c>
      <c r="H6007" s="193">
        <f t="shared" si="963"/>
        <v>3.2592688197819188</v>
      </c>
      <c r="I6007" s="193">
        <f t="shared" si="963"/>
        <v>3.3797913162915352</v>
      </c>
      <c r="J6007" s="193">
        <f t="shared" si="963"/>
        <v>3.5047705400513705</v>
      </c>
      <c r="K6007" s="193">
        <f>MAX(0,(F6007-'2031 forecast'!$C$10))</f>
        <v>0</v>
      </c>
      <c r="L6007" s="193">
        <f>MAX(0,(G6007-'2031 forecast'!$C$10))</f>
        <v>0</v>
      </c>
      <c r="M6007" s="193">
        <f>MAX(0,(H6007-'2031 forecast'!$C$10))</f>
        <v>0</v>
      </c>
      <c r="N6007" s="193">
        <f>MAX(0,(I6007-'2031 forecast'!$C$10))</f>
        <v>0</v>
      </c>
      <c r="O6007" s="193">
        <f>MAX(0,(J6007-'2031 forecast'!$C$10))</f>
        <v>0</v>
      </c>
      <c r="P6007" s="175" t="str">
        <f t="shared" si="959"/>
        <v/>
      </c>
      <c r="Q6007" s="175" t="str">
        <f t="shared" si="960"/>
        <v/>
      </c>
    </row>
    <row r="6008" spans="1:17" s="1" customFormat="1" x14ac:dyDescent="0.3">
      <c r="A6008" s="189">
        <f t="shared" si="958"/>
        <v>44081.166666652105</v>
      </c>
      <c r="B6008" s="190">
        <f t="shared" si="954"/>
        <v>44081</v>
      </c>
      <c r="C6008" s="1">
        <f t="shared" si="955"/>
        <v>4</v>
      </c>
      <c r="D6008" s="191">
        <v>2.0103030377540101</v>
      </c>
      <c r="E6008" s="192">
        <f t="shared" si="956"/>
        <v>6.9805053049225548E-5</v>
      </c>
      <c r="F6008" s="193">
        <f t="shared" si="957"/>
        <v>2.9972865952612753</v>
      </c>
      <c r="G6008" s="193">
        <f t="shared" si="963"/>
        <v>3.1081214122678298</v>
      </c>
      <c r="H6008" s="193">
        <f t="shared" si="963"/>
        <v>3.2230547217843424</v>
      </c>
      <c r="I6008" s="193">
        <f t="shared" si="963"/>
        <v>3.3422380794438515</v>
      </c>
      <c r="J6008" s="193">
        <f t="shared" si="963"/>
        <v>3.4658286451619111</v>
      </c>
      <c r="K6008" s="193">
        <f>MAX(0,(F6008-'2031 forecast'!$C$10))</f>
        <v>0</v>
      </c>
      <c r="L6008" s="193">
        <f>MAX(0,(G6008-'2031 forecast'!$C$10))</f>
        <v>0</v>
      </c>
      <c r="M6008" s="193">
        <f>MAX(0,(H6008-'2031 forecast'!$C$10))</f>
        <v>0</v>
      </c>
      <c r="N6008" s="193">
        <f>MAX(0,(I6008-'2031 forecast'!$C$10))</f>
        <v>0</v>
      </c>
      <c r="O6008" s="193">
        <f>MAX(0,(J6008-'2031 forecast'!$C$10))</f>
        <v>0</v>
      </c>
      <c r="P6008" s="175" t="str">
        <f t="shared" si="959"/>
        <v/>
      </c>
      <c r="Q6008" s="175" t="str">
        <f t="shared" si="960"/>
        <v/>
      </c>
    </row>
    <row r="6009" spans="1:17" s="1" customFormat="1" x14ac:dyDescent="0.3">
      <c r="A6009" s="189">
        <f t="shared" si="958"/>
        <v>44081.208333318769</v>
      </c>
      <c r="B6009" s="190">
        <f t="shared" si="954"/>
        <v>44081</v>
      </c>
      <c r="C6009" s="1">
        <f t="shared" si="955"/>
        <v>5</v>
      </c>
      <c r="D6009" s="191">
        <v>2.115712185801037</v>
      </c>
      <c r="E6009" s="192">
        <f t="shared" si="956"/>
        <v>7.3465243096750495E-5</v>
      </c>
      <c r="F6009" s="193">
        <f t="shared" si="957"/>
        <v>3.1544476901438894</v>
      </c>
      <c r="G6009" s="193">
        <f t="shared" si="963"/>
        <v>3.2710940705889899</v>
      </c>
      <c r="H6009" s="193">
        <f t="shared" si="963"/>
        <v>3.3920538457730349</v>
      </c>
      <c r="I6009" s="193">
        <f t="shared" si="963"/>
        <v>3.5174865180663764</v>
      </c>
      <c r="J6009" s="193">
        <f t="shared" si="963"/>
        <v>3.6475574879793902</v>
      </c>
      <c r="K6009" s="193">
        <f>MAX(0,(F6009-'2031 forecast'!$C$10))</f>
        <v>0</v>
      </c>
      <c r="L6009" s="193">
        <f>MAX(0,(G6009-'2031 forecast'!$C$10))</f>
        <v>0</v>
      </c>
      <c r="M6009" s="193">
        <f>MAX(0,(H6009-'2031 forecast'!$C$10))</f>
        <v>0</v>
      </c>
      <c r="N6009" s="193">
        <f>MAX(0,(I6009-'2031 forecast'!$C$10))</f>
        <v>0</v>
      </c>
      <c r="O6009" s="193">
        <f>MAX(0,(J6009-'2031 forecast'!$C$10))</f>
        <v>0</v>
      </c>
      <c r="P6009" s="175" t="str">
        <f t="shared" si="959"/>
        <v/>
      </c>
      <c r="Q6009" s="175" t="str">
        <f t="shared" si="960"/>
        <v/>
      </c>
    </row>
    <row r="6010" spans="1:17" s="1" customFormat="1" x14ac:dyDescent="0.3">
      <c r="A6010" s="189">
        <f t="shared" si="958"/>
        <v>44081.249999985434</v>
      </c>
      <c r="B6010" s="190">
        <f t="shared" si="954"/>
        <v>44081</v>
      </c>
      <c r="C6010" s="1">
        <f t="shared" si="955"/>
        <v>6</v>
      </c>
      <c r="D6010" s="191">
        <v>2.1533583101035458</v>
      </c>
      <c r="E6010" s="192">
        <f t="shared" si="956"/>
        <v>7.4772453828009374E-5</v>
      </c>
      <c r="F6010" s="193">
        <f t="shared" si="957"/>
        <v>3.2105766526019646</v>
      </c>
      <c r="G6010" s="193">
        <f t="shared" si="963"/>
        <v>3.3292985914179742</v>
      </c>
      <c r="H6010" s="193">
        <f t="shared" si="963"/>
        <v>3.452410675768995</v>
      </c>
      <c r="I6010" s="193">
        <f t="shared" si="963"/>
        <v>3.580075246145848</v>
      </c>
      <c r="J6010" s="193">
        <f t="shared" si="963"/>
        <v>3.7124606461284881</v>
      </c>
      <c r="K6010" s="193">
        <f>MAX(0,(F6010-'2031 forecast'!$C$10))</f>
        <v>0</v>
      </c>
      <c r="L6010" s="193">
        <f>MAX(0,(G6010-'2031 forecast'!$C$10))</f>
        <v>0</v>
      </c>
      <c r="M6010" s="193">
        <f>MAX(0,(H6010-'2031 forecast'!$C$10))</f>
        <v>0</v>
      </c>
      <c r="N6010" s="193">
        <f>MAX(0,(I6010-'2031 forecast'!$C$10))</f>
        <v>0</v>
      </c>
      <c r="O6010" s="193">
        <f>MAX(0,(J6010-'2031 forecast'!$C$10))</f>
        <v>0</v>
      </c>
      <c r="P6010" s="175" t="str">
        <f t="shared" si="959"/>
        <v/>
      </c>
      <c r="Q6010" s="175" t="str">
        <f t="shared" si="960"/>
        <v/>
      </c>
    </row>
    <row r="6011" spans="1:17" s="1" customFormat="1" x14ac:dyDescent="0.3">
      <c r="A6011" s="189">
        <f t="shared" si="958"/>
        <v>44081.291666652098</v>
      </c>
      <c r="B6011" s="190">
        <f t="shared" si="954"/>
        <v>44081</v>
      </c>
      <c r="C6011" s="1">
        <f t="shared" si="955"/>
        <v>7</v>
      </c>
      <c r="D6011" s="191">
        <v>2.1985336592665576</v>
      </c>
      <c r="E6011" s="192">
        <f t="shared" si="956"/>
        <v>7.6341106705520077E-5</v>
      </c>
      <c r="F6011" s="193">
        <f t="shared" si="957"/>
        <v>3.277931407551657</v>
      </c>
      <c r="G6011" s="193">
        <f t="shared" si="963"/>
        <v>3.3991440164127575</v>
      </c>
      <c r="H6011" s="193">
        <f t="shared" si="963"/>
        <v>3.5248388717641497</v>
      </c>
      <c r="I6011" s="193">
        <f t="shared" si="963"/>
        <v>3.6551817198412162</v>
      </c>
      <c r="J6011" s="193">
        <f t="shared" si="963"/>
        <v>3.7903444359074085</v>
      </c>
      <c r="K6011" s="193">
        <f>MAX(0,(F6011-'2031 forecast'!$C$10))</f>
        <v>0</v>
      </c>
      <c r="L6011" s="193">
        <f>MAX(0,(G6011-'2031 forecast'!$C$10))</f>
        <v>0</v>
      </c>
      <c r="M6011" s="193">
        <f>MAX(0,(H6011-'2031 forecast'!$C$10))</f>
        <v>0</v>
      </c>
      <c r="N6011" s="193">
        <f>MAX(0,(I6011-'2031 forecast'!$C$10))</f>
        <v>0</v>
      </c>
      <c r="O6011" s="193">
        <f>MAX(0,(J6011-'2031 forecast'!$C$10))</f>
        <v>0</v>
      </c>
      <c r="P6011" s="175" t="str">
        <f t="shared" si="959"/>
        <v/>
      </c>
      <c r="Q6011" s="175" t="str">
        <f t="shared" si="960"/>
        <v/>
      </c>
    </row>
    <row r="6012" spans="1:17" s="1" customFormat="1" x14ac:dyDescent="0.3">
      <c r="A6012" s="189">
        <f t="shared" si="958"/>
        <v>44081.333333318762</v>
      </c>
      <c r="B6012" s="190">
        <f t="shared" si="954"/>
        <v>44081</v>
      </c>
      <c r="C6012" s="1">
        <f t="shared" si="955"/>
        <v>8</v>
      </c>
      <c r="D6012" s="191">
        <v>2.3792350559186035</v>
      </c>
      <c r="E6012" s="192">
        <f t="shared" si="956"/>
        <v>8.2615718215562823E-5</v>
      </c>
      <c r="F6012" s="193">
        <f t="shared" si="957"/>
        <v>3.5473504273504233</v>
      </c>
      <c r="G6012" s="193">
        <f t="shared" si="963"/>
        <v>3.6785257163918885</v>
      </c>
      <c r="H6012" s="193">
        <f t="shared" si="963"/>
        <v>3.8145516557447645</v>
      </c>
      <c r="I6012" s="193">
        <f t="shared" si="963"/>
        <v>3.9556076146226857</v>
      </c>
      <c r="J6012" s="193">
        <f t="shared" si="963"/>
        <v>4.1018795950230862</v>
      </c>
      <c r="K6012" s="193">
        <f>MAX(0,(F6012-'2031 forecast'!$C$10))</f>
        <v>0</v>
      </c>
      <c r="L6012" s="193">
        <f>MAX(0,(G6012-'2031 forecast'!$C$10))</f>
        <v>0</v>
      </c>
      <c r="M6012" s="193">
        <f>MAX(0,(H6012-'2031 forecast'!$C$10))</f>
        <v>0</v>
      </c>
      <c r="N6012" s="193">
        <f>MAX(0,(I6012-'2031 forecast'!$C$10))</f>
        <v>0</v>
      </c>
      <c r="O6012" s="193">
        <f>MAX(0,(J6012-'2031 forecast'!$C$10))</f>
        <v>0</v>
      </c>
      <c r="P6012" s="175" t="str">
        <f t="shared" si="959"/>
        <v/>
      </c>
      <c r="Q6012" s="175" t="str">
        <f t="shared" si="960"/>
        <v/>
      </c>
    </row>
    <row r="6013" spans="1:17" s="1" customFormat="1" x14ac:dyDescent="0.3">
      <c r="A6013" s="189">
        <f t="shared" si="958"/>
        <v>44081.374999985426</v>
      </c>
      <c r="B6013" s="190">
        <f t="shared" si="954"/>
        <v>44081</v>
      </c>
      <c r="C6013" s="1">
        <f t="shared" si="955"/>
        <v>9</v>
      </c>
      <c r="D6013" s="191">
        <v>2.5222903282681401</v>
      </c>
      <c r="E6013" s="192">
        <f t="shared" si="956"/>
        <v>8.7583118994346675E-5</v>
      </c>
      <c r="F6013" s="193">
        <f t="shared" si="957"/>
        <v>3.7606404846911139</v>
      </c>
      <c r="G6013" s="193">
        <f t="shared" si="963"/>
        <v>3.8997028955420339</v>
      </c>
      <c r="H6013" s="193">
        <f t="shared" si="963"/>
        <v>4.0439076097294189</v>
      </c>
      <c r="I6013" s="193">
        <f t="shared" si="963"/>
        <v>4.1934447813246836</v>
      </c>
      <c r="J6013" s="193">
        <f t="shared" si="963"/>
        <v>4.3485115959896641</v>
      </c>
      <c r="K6013" s="193">
        <f>MAX(0,(F6013-'2031 forecast'!$C$10))</f>
        <v>0</v>
      </c>
      <c r="L6013" s="193">
        <f>MAX(0,(G6013-'2031 forecast'!$C$10))</f>
        <v>0</v>
      </c>
      <c r="M6013" s="193">
        <f>MAX(0,(H6013-'2031 forecast'!$C$10))</f>
        <v>0</v>
      </c>
      <c r="N6013" s="193">
        <f>MAX(0,(I6013-'2031 forecast'!$C$10))</f>
        <v>0</v>
      </c>
      <c r="O6013" s="193">
        <f>MAX(0,(J6013-'2031 forecast'!$C$10))</f>
        <v>0</v>
      </c>
      <c r="P6013" s="175" t="str">
        <f t="shared" si="959"/>
        <v/>
      </c>
      <c r="Q6013" s="175" t="str">
        <f t="shared" si="960"/>
        <v/>
      </c>
    </row>
    <row r="6014" spans="1:17" s="1" customFormat="1" x14ac:dyDescent="0.3">
      <c r="A6014" s="189">
        <f t="shared" si="958"/>
        <v>44081.41666665209</v>
      </c>
      <c r="B6014" s="190">
        <f t="shared" si="954"/>
        <v>44081</v>
      </c>
      <c r="C6014" s="1">
        <f t="shared" si="955"/>
        <v>10</v>
      </c>
      <c r="D6014" s="191">
        <v>2.7331086243621936</v>
      </c>
      <c r="E6014" s="192">
        <f t="shared" si="956"/>
        <v>9.4903499089396543E-5</v>
      </c>
      <c r="F6014" s="193">
        <f t="shared" si="957"/>
        <v>4.0749626744563407</v>
      </c>
      <c r="G6014" s="193">
        <f t="shared" si="963"/>
        <v>4.2256482121843533</v>
      </c>
      <c r="H6014" s="193">
        <f t="shared" si="963"/>
        <v>4.3819058577068031</v>
      </c>
      <c r="I6014" s="193">
        <f t="shared" si="963"/>
        <v>4.5439416585697314</v>
      </c>
      <c r="J6014" s="193">
        <f t="shared" si="963"/>
        <v>4.7119692816246213</v>
      </c>
      <c r="K6014" s="193">
        <f>MAX(0,(F6014-'2031 forecast'!$C$10))</f>
        <v>0</v>
      </c>
      <c r="L6014" s="193">
        <f>MAX(0,(G6014-'2031 forecast'!$C$10))</f>
        <v>0</v>
      </c>
      <c r="M6014" s="193">
        <f>MAX(0,(H6014-'2031 forecast'!$C$10))</f>
        <v>0</v>
      </c>
      <c r="N6014" s="193">
        <f>MAX(0,(I6014-'2031 forecast'!$C$10))</f>
        <v>0</v>
      </c>
      <c r="O6014" s="193">
        <f>MAX(0,(J6014-'2031 forecast'!$C$10))</f>
        <v>0</v>
      </c>
      <c r="P6014" s="175" t="str">
        <f t="shared" si="959"/>
        <v/>
      </c>
      <c r="Q6014" s="175" t="str">
        <f t="shared" si="960"/>
        <v/>
      </c>
    </row>
    <row r="6015" spans="1:17" s="1" customFormat="1" x14ac:dyDescent="0.3">
      <c r="A6015" s="189">
        <f t="shared" si="958"/>
        <v>44081.458333318755</v>
      </c>
      <c r="B6015" s="190">
        <f t="shared" si="954"/>
        <v>44081</v>
      </c>
      <c r="C6015" s="1">
        <f t="shared" si="955"/>
        <v>11</v>
      </c>
      <c r="D6015" s="191">
        <v>2.8084008729672125</v>
      </c>
      <c r="E6015" s="192">
        <f t="shared" si="956"/>
        <v>9.7517920551914354E-5</v>
      </c>
      <c r="F6015" s="193">
        <f t="shared" si="957"/>
        <v>4.1872205993724938</v>
      </c>
      <c r="G6015" s="193">
        <f t="shared" si="963"/>
        <v>4.3420572538423245</v>
      </c>
      <c r="H6015" s="193">
        <f t="shared" si="963"/>
        <v>4.5026195176987258</v>
      </c>
      <c r="I6015" s="193">
        <f t="shared" si="963"/>
        <v>4.6691191147286775</v>
      </c>
      <c r="J6015" s="193">
        <f t="shared" si="963"/>
        <v>4.8417755979228199</v>
      </c>
      <c r="K6015" s="193">
        <f>MAX(0,(F6015-'2031 forecast'!$C$10))</f>
        <v>0</v>
      </c>
      <c r="L6015" s="193">
        <f>MAX(0,(G6015-'2031 forecast'!$C$10))</f>
        <v>0</v>
      </c>
      <c r="M6015" s="193">
        <f>MAX(0,(H6015-'2031 forecast'!$C$10))</f>
        <v>0</v>
      </c>
      <c r="N6015" s="193">
        <f>MAX(0,(I6015-'2031 forecast'!$C$10))</f>
        <v>0</v>
      </c>
      <c r="O6015" s="193">
        <f>MAX(0,(J6015-'2031 forecast'!$C$10))</f>
        <v>0</v>
      </c>
      <c r="P6015" s="175" t="str">
        <f t="shared" si="959"/>
        <v/>
      </c>
      <c r="Q6015" s="175" t="str">
        <f t="shared" si="960"/>
        <v/>
      </c>
    </row>
    <row r="6016" spans="1:17" s="1" customFormat="1" x14ac:dyDescent="0.3">
      <c r="A6016" s="189">
        <f t="shared" si="958"/>
        <v>44081.499999985419</v>
      </c>
      <c r="B6016" s="190">
        <f t="shared" si="954"/>
        <v>44081</v>
      </c>
      <c r="C6016" s="1">
        <f t="shared" si="955"/>
        <v>12</v>
      </c>
      <c r="D6016" s="191">
        <v>2.9891022696192584</v>
      </c>
      <c r="E6016" s="192">
        <f t="shared" si="956"/>
        <v>1.037925320619571E-4</v>
      </c>
      <c r="F6016" s="193">
        <f t="shared" si="957"/>
        <v>4.4566396191712601</v>
      </c>
      <c r="G6016" s="193">
        <f t="shared" si="963"/>
        <v>4.6214389538214551</v>
      </c>
      <c r="H6016" s="193">
        <f t="shared" si="963"/>
        <v>4.7923323016793411</v>
      </c>
      <c r="I6016" s="193">
        <f t="shared" si="963"/>
        <v>4.9695450095101465</v>
      </c>
      <c r="J6016" s="193">
        <f t="shared" si="963"/>
        <v>5.1533107570384979</v>
      </c>
      <c r="K6016" s="193">
        <f>MAX(0,(F6016-'2031 forecast'!$C$10))</f>
        <v>0</v>
      </c>
      <c r="L6016" s="193">
        <f>MAX(0,(G6016-'2031 forecast'!$C$10))</f>
        <v>0</v>
      </c>
      <c r="M6016" s="193">
        <f>MAX(0,(H6016-'2031 forecast'!$C$10))</f>
        <v>0</v>
      </c>
      <c r="N6016" s="193">
        <f>MAX(0,(I6016-'2031 forecast'!$C$10))</f>
        <v>0</v>
      </c>
      <c r="O6016" s="193">
        <f>MAX(0,(J6016-'2031 forecast'!$C$10))</f>
        <v>0</v>
      </c>
      <c r="P6016" s="175" t="str">
        <f t="shared" si="959"/>
        <v/>
      </c>
      <c r="Q6016" s="175" t="str">
        <f t="shared" si="960"/>
        <v/>
      </c>
    </row>
    <row r="6017" spans="1:17" s="1" customFormat="1" x14ac:dyDescent="0.3">
      <c r="A6017" s="189">
        <f t="shared" si="958"/>
        <v>44081.541666652083</v>
      </c>
      <c r="B6017" s="190">
        <f t="shared" si="954"/>
        <v>44081</v>
      </c>
      <c r="C6017" s="1">
        <f t="shared" si="955"/>
        <v>13</v>
      </c>
      <c r="D6017" s="191">
        <v>3.0116899442007643</v>
      </c>
      <c r="E6017" s="192">
        <f t="shared" si="956"/>
        <v>1.0457685850071245E-4</v>
      </c>
      <c r="F6017" s="193">
        <f t="shared" si="957"/>
        <v>4.4903169966461061</v>
      </c>
      <c r="G6017" s="193">
        <f t="shared" si="963"/>
        <v>4.6563616663188467</v>
      </c>
      <c r="H6017" s="193">
        <f t="shared" si="963"/>
        <v>4.8285463996769176</v>
      </c>
      <c r="I6017" s="193">
        <f t="shared" si="963"/>
        <v>5.0070982463578311</v>
      </c>
      <c r="J6017" s="193">
        <f t="shared" si="963"/>
        <v>5.1922526519279577</v>
      </c>
      <c r="K6017" s="193">
        <f>MAX(0,(F6017-'2031 forecast'!$C$10))</f>
        <v>0</v>
      </c>
      <c r="L6017" s="193">
        <f>MAX(0,(G6017-'2031 forecast'!$C$10))</f>
        <v>0</v>
      </c>
      <c r="M6017" s="193">
        <f>MAX(0,(H6017-'2031 forecast'!$C$10))</f>
        <v>0</v>
      </c>
      <c r="N6017" s="193">
        <f>MAX(0,(I6017-'2031 forecast'!$C$10))</f>
        <v>0</v>
      </c>
      <c r="O6017" s="193">
        <f>MAX(0,(J6017-'2031 forecast'!$C$10))</f>
        <v>0</v>
      </c>
      <c r="P6017" s="175" t="str">
        <f t="shared" si="959"/>
        <v/>
      </c>
      <c r="Q6017" s="175" t="str">
        <f t="shared" si="960"/>
        <v/>
      </c>
    </row>
    <row r="6018" spans="1:17" s="1" customFormat="1" x14ac:dyDescent="0.3">
      <c r="A6018" s="189">
        <f t="shared" si="958"/>
        <v>44081.583333318747</v>
      </c>
      <c r="B6018" s="190">
        <f t="shared" si="954"/>
        <v>44081</v>
      </c>
      <c r="C6018" s="1">
        <f t="shared" si="955"/>
        <v>14</v>
      </c>
      <c r="D6018" s="191">
        <v>3.1095698673872887</v>
      </c>
      <c r="E6018" s="192">
        <f t="shared" si="956"/>
        <v>1.0797560640198559E-4</v>
      </c>
      <c r="F6018" s="193">
        <f t="shared" si="957"/>
        <v>4.6362522990371033</v>
      </c>
      <c r="G6018" s="193">
        <f t="shared" si="963"/>
        <v>4.8076934204742088</v>
      </c>
      <c r="H6018" s="193">
        <f t="shared" si="963"/>
        <v>4.9854741576664168</v>
      </c>
      <c r="I6018" s="193">
        <f t="shared" si="963"/>
        <v>5.1698289393644599</v>
      </c>
      <c r="J6018" s="193">
        <f t="shared" si="963"/>
        <v>5.3610008631156152</v>
      </c>
      <c r="K6018" s="193">
        <f>MAX(0,(F6018-'2031 forecast'!$C$10))</f>
        <v>0</v>
      </c>
      <c r="L6018" s="193">
        <f>MAX(0,(G6018-'2031 forecast'!$C$10))</f>
        <v>0</v>
      </c>
      <c r="M6018" s="193">
        <f>MAX(0,(H6018-'2031 forecast'!$C$10))</f>
        <v>0</v>
      </c>
      <c r="N6018" s="193">
        <f>MAX(0,(I6018-'2031 forecast'!$C$10))</f>
        <v>0</v>
      </c>
      <c r="O6018" s="193">
        <f>MAX(0,(J6018-'2031 forecast'!$C$10))</f>
        <v>0</v>
      </c>
      <c r="P6018" s="175" t="str">
        <f t="shared" si="959"/>
        <v/>
      </c>
      <c r="Q6018" s="175" t="str">
        <f t="shared" si="960"/>
        <v/>
      </c>
    </row>
    <row r="6019" spans="1:17" s="1" customFormat="1" x14ac:dyDescent="0.3">
      <c r="A6019" s="189">
        <f t="shared" si="958"/>
        <v>44081.624999985412</v>
      </c>
      <c r="B6019" s="190">
        <f t="shared" si="954"/>
        <v>44081</v>
      </c>
      <c r="C6019" s="1">
        <f t="shared" si="955"/>
        <v>15</v>
      </c>
      <c r="D6019" s="191">
        <v>2.943926920456247</v>
      </c>
      <c r="E6019" s="192">
        <f t="shared" si="956"/>
        <v>1.0222387918444641E-4</v>
      </c>
      <c r="F6019" s="193">
        <f t="shared" si="957"/>
        <v>4.389284864221568</v>
      </c>
      <c r="G6019" s="193">
        <f t="shared" si="963"/>
        <v>4.5515935288266727</v>
      </c>
      <c r="H6019" s="193">
        <f t="shared" si="963"/>
        <v>4.7199041056841864</v>
      </c>
      <c r="I6019" s="193">
        <f t="shared" si="963"/>
        <v>4.8944385358147793</v>
      </c>
      <c r="J6019" s="193">
        <f t="shared" si="963"/>
        <v>5.0754269672595784</v>
      </c>
      <c r="K6019" s="193">
        <f>MAX(0,(F6019-'2031 forecast'!$C$10))</f>
        <v>0</v>
      </c>
      <c r="L6019" s="193">
        <f>MAX(0,(G6019-'2031 forecast'!$C$10))</f>
        <v>0</v>
      </c>
      <c r="M6019" s="193">
        <f>MAX(0,(H6019-'2031 forecast'!$C$10))</f>
        <v>0</v>
      </c>
      <c r="N6019" s="193">
        <f>MAX(0,(I6019-'2031 forecast'!$C$10))</f>
        <v>0</v>
      </c>
      <c r="O6019" s="193">
        <f>MAX(0,(J6019-'2031 forecast'!$C$10))</f>
        <v>0</v>
      </c>
      <c r="P6019" s="175" t="str">
        <f t="shared" si="959"/>
        <v/>
      </c>
      <c r="Q6019" s="175" t="str">
        <f t="shared" si="960"/>
        <v/>
      </c>
    </row>
    <row r="6020" spans="1:17" s="1" customFormat="1" x14ac:dyDescent="0.3">
      <c r="A6020" s="189">
        <f t="shared" si="958"/>
        <v>44081.666666652076</v>
      </c>
      <c r="B6020" s="190">
        <f t="shared" si="954"/>
        <v>44081</v>
      </c>
      <c r="C6020" s="1">
        <f t="shared" si="955"/>
        <v>16</v>
      </c>
      <c r="D6020" s="191">
        <v>3.0267483939217676</v>
      </c>
      <c r="E6020" s="192">
        <f t="shared" si="956"/>
        <v>1.0509974279321599E-4</v>
      </c>
      <c r="F6020" s="193">
        <f t="shared" si="957"/>
        <v>4.5127685816293361</v>
      </c>
      <c r="G6020" s="193">
        <f t="shared" si="963"/>
        <v>4.6796434746504403</v>
      </c>
      <c r="H6020" s="193">
        <f t="shared" si="963"/>
        <v>4.8526891316753016</v>
      </c>
      <c r="I6020" s="193">
        <f t="shared" si="963"/>
        <v>5.0321337375896196</v>
      </c>
      <c r="J6020" s="193">
        <f t="shared" si="963"/>
        <v>5.2182139151875964</v>
      </c>
      <c r="K6020" s="193">
        <f>MAX(0,(F6020-'2031 forecast'!$C$10))</f>
        <v>0</v>
      </c>
      <c r="L6020" s="193">
        <f>MAX(0,(G6020-'2031 forecast'!$C$10))</f>
        <v>0</v>
      </c>
      <c r="M6020" s="193">
        <f>MAX(0,(H6020-'2031 forecast'!$C$10))</f>
        <v>0</v>
      </c>
      <c r="N6020" s="193">
        <f>MAX(0,(I6020-'2031 forecast'!$C$10))</f>
        <v>0</v>
      </c>
      <c r="O6020" s="193">
        <f>MAX(0,(J6020-'2031 forecast'!$C$10))</f>
        <v>0</v>
      </c>
      <c r="P6020" s="175" t="str">
        <f t="shared" si="959"/>
        <v/>
      </c>
      <c r="Q6020" s="175" t="str">
        <f t="shared" si="960"/>
        <v/>
      </c>
    </row>
    <row r="6021" spans="1:17" s="1" customFormat="1" x14ac:dyDescent="0.3">
      <c r="A6021" s="189">
        <f t="shared" si="958"/>
        <v>44081.70833331874</v>
      </c>
      <c r="B6021" s="190">
        <f t="shared" ref="B6021:B6084" si="964">INT(A6021)</f>
        <v>44081</v>
      </c>
      <c r="C6021" s="1">
        <f t="shared" ref="C6021:C6084" si="965">HOUR(A6021)</f>
        <v>17</v>
      </c>
      <c r="D6021" s="191">
        <v>3.2450959148763232</v>
      </c>
      <c r="E6021" s="192">
        <f t="shared" ref="E6021:E6084" si="966">D6021/SUM($D$4:$D$8763)</f>
        <v>1.1268156503451764E-4</v>
      </c>
      <c r="F6021" s="193">
        <f t="shared" ref="F6021:F6084" si="967">E6021*$F$2</f>
        <v>4.8383165638861785</v>
      </c>
      <c r="G6021" s="193">
        <f t="shared" si="963"/>
        <v>5.017229695458556</v>
      </c>
      <c r="H6021" s="193">
        <f t="shared" si="963"/>
        <v>5.2027587456518782</v>
      </c>
      <c r="I6021" s="193">
        <f t="shared" si="963"/>
        <v>5.3951483604505617</v>
      </c>
      <c r="J6021" s="193">
        <f t="shared" si="963"/>
        <v>5.5946522324523729</v>
      </c>
      <c r="K6021" s="193">
        <f>MAX(0,(F6021-'2031 forecast'!$C$10))</f>
        <v>0</v>
      </c>
      <c r="L6021" s="193">
        <f>MAX(0,(G6021-'2031 forecast'!$C$10))</f>
        <v>0</v>
      </c>
      <c r="M6021" s="193">
        <f>MAX(0,(H6021-'2031 forecast'!$C$10))</f>
        <v>0</v>
      </c>
      <c r="N6021" s="193">
        <f>MAX(0,(I6021-'2031 forecast'!$C$10))</f>
        <v>0</v>
      </c>
      <c r="O6021" s="193">
        <f>MAX(0,(J6021-'2031 forecast'!$C$10))</f>
        <v>0</v>
      </c>
      <c r="P6021" s="175" t="str">
        <f t="shared" si="959"/>
        <v/>
      </c>
      <c r="Q6021" s="175" t="str">
        <f t="shared" si="960"/>
        <v/>
      </c>
    </row>
    <row r="6022" spans="1:17" s="1" customFormat="1" x14ac:dyDescent="0.3">
      <c r="A6022" s="189">
        <f t="shared" ref="A6022:A6085" si="968">A6021 + TIME(1,0,0)</f>
        <v>44081.749999985404</v>
      </c>
      <c r="B6022" s="190">
        <f t="shared" si="964"/>
        <v>44081</v>
      </c>
      <c r="C6022" s="1">
        <f t="shared" si="965"/>
        <v>18</v>
      </c>
      <c r="D6022" s="191">
        <v>3.0719237430847794</v>
      </c>
      <c r="E6022" s="192">
        <f t="shared" si="966"/>
        <v>1.0666839567072669E-4</v>
      </c>
      <c r="F6022" s="193">
        <f t="shared" si="967"/>
        <v>4.5801233365790281</v>
      </c>
      <c r="G6022" s="193">
        <f t="shared" si="963"/>
        <v>4.7494888996452236</v>
      </c>
      <c r="H6022" s="193">
        <f t="shared" si="963"/>
        <v>4.9251173276704563</v>
      </c>
      <c r="I6022" s="193">
        <f t="shared" si="963"/>
        <v>5.1072402112849877</v>
      </c>
      <c r="J6022" s="193">
        <f t="shared" si="963"/>
        <v>5.2960977049665168</v>
      </c>
      <c r="K6022" s="193">
        <f>MAX(0,(F6022-'2031 forecast'!$C$10))</f>
        <v>0</v>
      </c>
      <c r="L6022" s="193">
        <f>MAX(0,(G6022-'2031 forecast'!$C$10))</f>
        <v>0</v>
      </c>
      <c r="M6022" s="193">
        <f>MAX(0,(H6022-'2031 forecast'!$C$10))</f>
        <v>0</v>
      </c>
      <c r="N6022" s="193">
        <f>MAX(0,(I6022-'2031 forecast'!$C$10))</f>
        <v>0</v>
      </c>
      <c r="O6022" s="193">
        <f>MAX(0,(J6022-'2031 forecast'!$C$10))</f>
        <v>0</v>
      </c>
      <c r="P6022" s="175" t="str">
        <f t="shared" ref="P6022:P6085" si="969">IF(K6022&gt;0,IF(K6021&gt;0,P6021+1,1),"")</f>
        <v/>
      </c>
      <c r="Q6022" s="175" t="str">
        <f t="shared" ref="Q6022:Q6085" si="970">IF(AND(K6022&gt;0,K6023=0),P6022,"")</f>
        <v/>
      </c>
    </row>
    <row r="6023" spans="1:17" s="1" customFormat="1" x14ac:dyDescent="0.3">
      <c r="A6023" s="189">
        <f t="shared" si="968"/>
        <v>44081.791666652069</v>
      </c>
      <c r="B6023" s="190">
        <f t="shared" si="964"/>
        <v>44081</v>
      </c>
      <c r="C6023" s="1">
        <f t="shared" si="965"/>
        <v>19</v>
      </c>
      <c r="D6023" s="191">
        <v>3.1095698673872887</v>
      </c>
      <c r="E6023" s="192">
        <f t="shared" si="966"/>
        <v>1.0797560640198559E-4</v>
      </c>
      <c r="F6023" s="193">
        <f t="shared" si="967"/>
        <v>4.6362522990371033</v>
      </c>
      <c r="G6023" s="193">
        <f t="shared" si="963"/>
        <v>4.8076934204742088</v>
      </c>
      <c r="H6023" s="193">
        <f t="shared" si="963"/>
        <v>4.9854741576664168</v>
      </c>
      <c r="I6023" s="193">
        <f t="shared" si="963"/>
        <v>5.1698289393644599</v>
      </c>
      <c r="J6023" s="193">
        <f t="shared" si="963"/>
        <v>5.3610008631156152</v>
      </c>
      <c r="K6023" s="193">
        <f>MAX(0,(F6023-'2031 forecast'!$C$10))</f>
        <v>0</v>
      </c>
      <c r="L6023" s="193">
        <f>MAX(0,(G6023-'2031 forecast'!$C$10))</f>
        <v>0</v>
      </c>
      <c r="M6023" s="193">
        <f>MAX(0,(H6023-'2031 forecast'!$C$10))</f>
        <v>0</v>
      </c>
      <c r="N6023" s="193">
        <f>MAX(0,(I6023-'2031 forecast'!$C$10))</f>
        <v>0</v>
      </c>
      <c r="O6023" s="193">
        <f>MAX(0,(J6023-'2031 forecast'!$C$10))</f>
        <v>0</v>
      </c>
      <c r="P6023" s="175" t="str">
        <f t="shared" si="969"/>
        <v/>
      </c>
      <c r="Q6023" s="175" t="str">
        <f t="shared" si="970"/>
        <v/>
      </c>
    </row>
    <row r="6024" spans="1:17" s="1" customFormat="1" x14ac:dyDescent="0.3">
      <c r="A6024" s="189">
        <f t="shared" si="968"/>
        <v>44081.833333318733</v>
      </c>
      <c r="B6024" s="190">
        <f t="shared" si="964"/>
        <v>44081</v>
      </c>
      <c r="C6024" s="1">
        <f t="shared" si="965"/>
        <v>20</v>
      </c>
      <c r="D6024" s="191">
        <v>3.1095698673872887</v>
      </c>
      <c r="E6024" s="192">
        <f t="shared" si="966"/>
        <v>1.0797560640198559E-4</v>
      </c>
      <c r="F6024" s="193">
        <f t="shared" si="967"/>
        <v>4.6362522990371033</v>
      </c>
      <c r="G6024" s="193">
        <f t="shared" si="963"/>
        <v>4.8076934204742088</v>
      </c>
      <c r="H6024" s="193">
        <f t="shared" si="963"/>
        <v>4.9854741576664168</v>
      </c>
      <c r="I6024" s="193">
        <f t="shared" si="963"/>
        <v>5.1698289393644599</v>
      </c>
      <c r="J6024" s="193">
        <f t="shared" si="963"/>
        <v>5.3610008631156152</v>
      </c>
      <c r="K6024" s="193">
        <f>MAX(0,(F6024-'2031 forecast'!$C$10))</f>
        <v>0</v>
      </c>
      <c r="L6024" s="193">
        <f>MAX(0,(G6024-'2031 forecast'!$C$10))</f>
        <v>0</v>
      </c>
      <c r="M6024" s="193">
        <f>MAX(0,(H6024-'2031 forecast'!$C$10))</f>
        <v>0</v>
      </c>
      <c r="N6024" s="193">
        <f>MAX(0,(I6024-'2031 forecast'!$C$10))</f>
        <v>0</v>
      </c>
      <c r="O6024" s="193">
        <f>MAX(0,(J6024-'2031 forecast'!$C$10))</f>
        <v>0</v>
      </c>
      <c r="P6024" s="175" t="str">
        <f t="shared" si="969"/>
        <v/>
      </c>
      <c r="Q6024" s="175" t="str">
        <f t="shared" si="970"/>
        <v/>
      </c>
    </row>
    <row r="6025" spans="1:17" s="1" customFormat="1" x14ac:dyDescent="0.3">
      <c r="A6025" s="189">
        <f t="shared" si="968"/>
        <v>44081.874999985397</v>
      </c>
      <c r="B6025" s="190">
        <f t="shared" si="964"/>
        <v>44081</v>
      </c>
      <c r="C6025" s="1">
        <f t="shared" si="965"/>
        <v>21</v>
      </c>
      <c r="D6025" s="191">
        <v>2.8159300978277146</v>
      </c>
      <c r="E6025" s="192">
        <f t="shared" si="966"/>
        <v>9.7779362698166138E-5</v>
      </c>
      <c r="F6025" s="193">
        <f t="shared" si="967"/>
        <v>4.1984463918641088</v>
      </c>
      <c r="G6025" s="193">
        <f t="shared" ref="G6025:J6044" si="971">$E6025*G$2</f>
        <v>4.3536981580081218</v>
      </c>
      <c r="H6025" s="193">
        <f t="shared" si="971"/>
        <v>4.5146908836979183</v>
      </c>
      <c r="I6025" s="193">
        <f t="shared" si="971"/>
        <v>4.6816368603445717</v>
      </c>
      <c r="J6025" s="193">
        <f t="shared" si="971"/>
        <v>4.8547562295526401</v>
      </c>
      <c r="K6025" s="193">
        <f>MAX(0,(F6025-'2031 forecast'!$C$10))</f>
        <v>0</v>
      </c>
      <c r="L6025" s="193">
        <f>MAX(0,(G6025-'2031 forecast'!$C$10))</f>
        <v>0</v>
      </c>
      <c r="M6025" s="193">
        <f>MAX(0,(H6025-'2031 forecast'!$C$10))</f>
        <v>0</v>
      </c>
      <c r="N6025" s="193">
        <f>MAX(0,(I6025-'2031 forecast'!$C$10))</f>
        <v>0</v>
      </c>
      <c r="O6025" s="193">
        <f>MAX(0,(J6025-'2031 forecast'!$C$10))</f>
        <v>0</v>
      </c>
      <c r="P6025" s="175" t="str">
        <f t="shared" si="969"/>
        <v/>
      </c>
      <c r="Q6025" s="175" t="str">
        <f t="shared" si="970"/>
        <v/>
      </c>
    </row>
    <row r="6026" spans="1:17" s="1" customFormat="1" x14ac:dyDescent="0.3">
      <c r="A6026" s="189">
        <f t="shared" si="968"/>
        <v>44081.916666652061</v>
      </c>
      <c r="B6026" s="190">
        <f t="shared" si="964"/>
        <v>44081</v>
      </c>
      <c r="C6026" s="1">
        <f t="shared" si="965"/>
        <v>22</v>
      </c>
      <c r="D6026" s="191">
        <v>2.6502871508966721</v>
      </c>
      <c r="E6026" s="192">
        <f t="shared" si="966"/>
        <v>9.2027635480626934E-5</v>
      </c>
      <c r="F6026" s="193">
        <f t="shared" si="967"/>
        <v>3.9514789570485722</v>
      </c>
      <c r="G6026" s="193">
        <f t="shared" si="971"/>
        <v>4.0975982663605839</v>
      </c>
      <c r="H6026" s="193">
        <f t="shared" si="971"/>
        <v>4.249120831715687</v>
      </c>
      <c r="I6026" s="193">
        <f t="shared" si="971"/>
        <v>4.4062464567948902</v>
      </c>
      <c r="J6026" s="193">
        <f t="shared" si="971"/>
        <v>4.5691823336966015</v>
      </c>
      <c r="K6026" s="193">
        <f>MAX(0,(F6026-'2031 forecast'!$C$10))</f>
        <v>0</v>
      </c>
      <c r="L6026" s="193">
        <f>MAX(0,(G6026-'2031 forecast'!$C$10))</f>
        <v>0</v>
      </c>
      <c r="M6026" s="193">
        <f>MAX(0,(H6026-'2031 forecast'!$C$10))</f>
        <v>0</v>
      </c>
      <c r="N6026" s="193">
        <f>MAX(0,(I6026-'2031 forecast'!$C$10))</f>
        <v>0</v>
      </c>
      <c r="O6026" s="193">
        <f>MAX(0,(J6026-'2031 forecast'!$C$10))</f>
        <v>0</v>
      </c>
      <c r="P6026" s="175" t="str">
        <f t="shared" si="969"/>
        <v/>
      </c>
      <c r="Q6026" s="175" t="str">
        <f t="shared" si="970"/>
        <v/>
      </c>
    </row>
    <row r="6027" spans="1:17" s="1" customFormat="1" x14ac:dyDescent="0.3">
      <c r="A6027" s="189">
        <f t="shared" si="968"/>
        <v>44081.958333318726</v>
      </c>
      <c r="B6027" s="190">
        <f t="shared" si="964"/>
        <v>44081</v>
      </c>
      <c r="C6027" s="1">
        <f t="shared" si="965"/>
        <v>23</v>
      </c>
      <c r="D6027" s="191">
        <v>2.4771149791051283</v>
      </c>
      <c r="E6027" s="192">
        <f t="shared" si="966"/>
        <v>8.6014466116835972E-5</v>
      </c>
      <c r="F6027" s="193">
        <f t="shared" si="967"/>
        <v>3.6932857297414214</v>
      </c>
      <c r="G6027" s="193">
        <f t="shared" si="971"/>
        <v>3.8298574705472506</v>
      </c>
      <c r="H6027" s="193">
        <f t="shared" si="971"/>
        <v>3.9714794137342642</v>
      </c>
      <c r="I6027" s="193">
        <f t="shared" si="971"/>
        <v>4.1183383076293154</v>
      </c>
      <c r="J6027" s="193">
        <f t="shared" si="971"/>
        <v>4.2706278062107446</v>
      </c>
      <c r="K6027" s="193">
        <f>MAX(0,(F6027-'2031 forecast'!$C$10))</f>
        <v>0</v>
      </c>
      <c r="L6027" s="193">
        <f>MAX(0,(G6027-'2031 forecast'!$C$10))</f>
        <v>0</v>
      </c>
      <c r="M6027" s="193">
        <f>MAX(0,(H6027-'2031 forecast'!$C$10))</f>
        <v>0</v>
      </c>
      <c r="N6027" s="193">
        <f>MAX(0,(I6027-'2031 forecast'!$C$10))</f>
        <v>0</v>
      </c>
      <c r="O6027" s="193">
        <f>MAX(0,(J6027-'2031 forecast'!$C$10))</f>
        <v>0</v>
      </c>
      <c r="P6027" s="175" t="str">
        <f t="shared" si="969"/>
        <v/>
      </c>
      <c r="Q6027" s="175" t="str">
        <f t="shared" si="970"/>
        <v/>
      </c>
    </row>
    <row r="6028" spans="1:17" s="1" customFormat="1" x14ac:dyDescent="0.3">
      <c r="A6028" s="189">
        <f t="shared" si="968"/>
        <v>44081.99999998539</v>
      </c>
      <c r="B6028" s="190">
        <f t="shared" si="964"/>
        <v>44081</v>
      </c>
      <c r="C6028" s="1">
        <f t="shared" si="965"/>
        <v>0</v>
      </c>
      <c r="D6028" s="191">
        <v>2.1684167598245505</v>
      </c>
      <c r="E6028" s="192">
        <f t="shared" si="966"/>
        <v>7.5295338120512969E-5</v>
      </c>
      <c r="F6028" s="193">
        <f t="shared" si="967"/>
        <v>3.2330282375851964</v>
      </c>
      <c r="G6028" s="193">
        <f t="shared" si="971"/>
        <v>3.35258039974957</v>
      </c>
      <c r="H6028" s="193">
        <f t="shared" si="971"/>
        <v>3.4765534077673812</v>
      </c>
      <c r="I6028" s="193">
        <f t="shared" si="971"/>
        <v>3.6051107373776388</v>
      </c>
      <c r="J6028" s="193">
        <f t="shared" si="971"/>
        <v>3.7384219093881299</v>
      </c>
      <c r="K6028" s="193">
        <f>MAX(0,(F6028-'2031 forecast'!$C$10))</f>
        <v>0</v>
      </c>
      <c r="L6028" s="193">
        <f>MAX(0,(G6028-'2031 forecast'!$C$10))</f>
        <v>0</v>
      </c>
      <c r="M6028" s="193">
        <f>MAX(0,(H6028-'2031 forecast'!$C$10))</f>
        <v>0</v>
      </c>
      <c r="N6028" s="193">
        <f>MAX(0,(I6028-'2031 forecast'!$C$10))</f>
        <v>0</v>
      </c>
      <c r="O6028" s="193">
        <f>MAX(0,(J6028-'2031 forecast'!$C$10))</f>
        <v>0</v>
      </c>
      <c r="P6028" s="175" t="str">
        <f t="shared" si="969"/>
        <v/>
      </c>
      <c r="Q6028" s="175" t="str">
        <f t="shared" si="970"/>
        <v/>
      </c>
    </row>
    <row r="6029" spans="1:17" s="1" customFormat="1" x14ac:dyDescent="0.3">
      <c r="A6029" s="189">
        <f t="shared" si="968"/>
        <v>44082.041666652054</v>
      </c>
      <c r="B6029" s="190">
        <f t="shared" si="964"/>
        <v>44082</v>
      </c>
      <c r="C6029" s="1">
        <f t="shared" si="965"/>
        <v>1</v>
      </c>
      <c r="D6029" s="191">
        <v>2.1307706355220404</v>
      </c>
      <c r="E6029" s="192">
        <f t="shared" si="966"/>
        <v>7.3988127389254036E-5</v>
      </c>
      <c r="F6029" s="193">
        <f t="shared" si="967"/>
        <v>3.176899275127119</v>
      </c>
      <c r="G6029" s="193">
        <f t="shared" si="971"/>
        <v>3.294375878920583</v>
      </c>
      <c r="H6029" s="193">
        <f t="shared" si="971"/>
        <v>3.4161965777714185</v>
      </c>
      <c r="I6029" s="193">
        <f t="shared" si="971"/>
        <v>3.5425220092981644</v>
      </c>
      <c r="J6029" s="193">
        <f t="shared" si="971"/>
        <v>3.6735187512390288</v>
      </c>
      <c r="K6029" s="193">
        <f>MAX(0,(F6029-'2031 forecast'!$C$10))</f>
        <v>0</v>
      </c>
      <c r="L6029" s="193">
        <f>MAX(0,(G6029-'2031 forecast'!$C$10))</f>
        <v>0</v>
      </c>
      <c r="M6029" s="193">
        <f>MAX(0,(H6029-'2031 forecast'!$C$10))</f>
        <v>0</v>
      </c>
      <c r="N6029" s="193">
        <f>MAX(0,(I6029-'2031 forecast'!$C$10))</f>
        <v>0</v>
      </c>
      <c r="O6029" s="193">
        <f>MAX(0,(J6029-'2031 forecast'!$C$10))</f>
        <v>0</v>
      </c>
      <c r="P6029" s="175" t="str">
        <f t="shared" si="969"/>
        <v/>
      </c>
      <c r="Q6029" s="175" t="str">
        <f t="shared" si="970"/>
        <v/>
      </c>
    </row>
    <row r="6030" spans="1:17" s="1" customFormat="1" x14ac:dyDescent="0.3">
      <c r="A6030" s="189">
        <f t="shared" si="968"/>
        <v>44082.083333318718</v>
      </c>
      <c r="B6030" s="190">
        <f t="shared" si="964"/>
        <v>44082</v>
      </c>
      <c r="C6030" s="1">
        <f t="shared" si="965"/>
        <v>2</v>
      </c>
      <c r="D6030" s="191">
        <v>2.0780660614985274</v>
      </c>
      <c r="E6030" s="192">
        <f t="shared" si="966"/>
        <v>7.215803236549159E-5</v>
      </c>
      <c r="F6030" s="193">
        <f t="shared" si="967"/>
        <v>3.0983187276858133</v>
      </c>
      <c r="G6030" s="193">
        <f t="shared" si="971"/>
        <v>3.2128895497600043</v>
      </c>
      <c r="H6030" s="193">
        <f t="shared" si="971"/>
        <v>3.3316970157770736</v>
      </c>
      <c r="I6030" s="193">
        <f t="shared" si="971"/>
        <v>3.4548977899869033</v>
      </c>
      <c r="J6030" s="193">
        <f t="shared" si="971"/>
        <v>3.5826543298302909</v>
      </c>
      <c r="K6030" s="193">
        <f>MAX(0,(F6030-'2031 forecast'!$C$10))</f>
        <v>0</v>
      </c>
      <c r="L6030" s="193">
        <f>MAX(0,(G6030-'2031 forecast'!$C$10))</f>
        <v>0</v>
      </c>
      <c r="M6030" s="193">
        <f>MAX(0,(H6030-'2031 forecast'!$C$10))</f>
        <v>0</v>
      </c>
      <c r="N6030" s="193">
        <f>MAX(0,(I6030-'2031 forecast'!$C$10))</f>
        <v>0</v>
      </c>
      <c r="O6030" s="193">
        <f>MAX(0,(J6030-'2031 forecast'!$C$10))</f>
        <v>0</v>
      </c>
      <c r="P6030" s="175" t="str">
        <f t="shared" si="969"/>
        <v/>
      </c>
      <c r="Q6030" s="175" t="str">
        <f t="shared" si="970"/>
        <v/>
      </c>
    </row>
    <row r="6031" spans="1:17" s="1" customFormat="1" x14ac:dyDescent="0.3">
      <c r="A6031" s="189">
        <f t="shared" si="968"/>
        <v>44082.124999985383</v>
      </c>
      <c r="B6031" s="190">
        <f t="shared" si="964"/>
        <v>44082</v>
      </c>
      <c r="C6031" s="1">
        <f t="shared" si="965"/>
        <v>3</v>
      </c>
      <c r="D6031" s="191">
        <v>2.0328907123355155</v>
      </c>
      <c r="E6031" s="192">
        <f t="shared" si="966"/>
        <v>7.0589379487980886E-5</v>
      </c>
      <c r="F6031" s="193">
        <f t="shared" si="967"/>
        <v>3.0309639727361208</v>
      </c>
      <c r="G6031" s="193">
        <f t="shared" si="971"/>
        <v>3.143044124765221</v>
      </c>
      <c r="H6031" s="193">
        <f t="shared" si="971"/>
        <v>3.2592688197819188</v>
      </c>
      <c r="I6031" s="193">
        <f t="shared" si="971"/>
        <v>3.3797913162915352</v>
      </c>
      <c r="J6031" s="193">
        <f t="shared" si="971"/>
        <v>3.5047705400513705</v>
      </c>
      <c r="K6031" s="193">
        <f>MAX(0,(F6031-'2031 forecast'!$C$10))</f>
        <v>0</v>
      </c>
      <c r="L6031" s="193">
        <f>MAX(0,(G6031-'2031 forecast'!$C$10))</f>
        <v>0</v>
      </c>
      <c r="M6031" s="193">
        <f>MAX(0,(H6031-'2031 forecast'!$C$10))</f>
        <v>0</v>
      </c>
      <c r="N6031" s="193">
        <f>MAX(0,(I6031-'2031 forecast'!$C$10))</f>
        <v>0</v>
      </c>
      <c r="O6031" s="193">
        <f>MAX(0,(J6031-'2031 forecast'!$C$10))</f>
        <v>0</v>
      </c>
      <c r="P6031" s="175" t="str">
        <f t="shared" si="969"/>
        <v/>
      </c>
      <c r="Q6031" s="175" t="str">
        <f t="shared" si="970"/>
        <v/>
      </c>
    </row>
    <row r="6032" spans="1:17" s="1" customFormat="1" x14ac:dyDescent="0.3">
      <c r="A6032" s="189">
        <f t="shared" si="968"/>
        <v>44082.166666652047</v>
      </c>
      <c r="B6032" s="190">
        <f t="shared" si="964"/>
        <v>44082</v>
      </c>
      <c r="C6032" s="1">
        <f t="shared" si="965"/>
        <v>4</v>
      </c>
      <c r="D6032" s="191">
        <v>2.1533583101035458</v>
      </c>
      <c r="E6032" s="192">
        <f t="shared" si="966"/>
        <v>7.4772453828009374E-5</v>
      </c>
      <c r="F6032" s="193">
        <f t="shared" si="967"/>
        <v>3.2105766526019646</v>
      </c>
      <c r="G6032" s="193">
        <f t="shared" si="971"/>
        <v>3.3292985914179742</v>
      </c>
      <c r="H6032" s="193">
        <f t="shared" si="971"/>
        <v>3.452410675768995</v>
      </c>
      <c r="I6032" s="193">
        <f t="shared" si="971"/>
        <v>3.580075246145848</v>
      </c>
      <c r="J6032" s="193">
        <f t="shared" si="971"/>
        <v>3.7124606461284881</v>
      </c>
      <c r="K6032" s="193">
        <f>MAX(0,(F6032-'2031 forecast'!$C$10))</f>
        <v>0</v>
      </c>
      <c r="L6032" s="193">
        <f>MAX(0,(G6032-'2031 forecast'!$C$10))</f>
        <v>0</v>
      </c>
      <c r="M6032" s="193">
        <f>MAX(0,(H6032-'2031 forecast'!$C$10))</f>
        <v>0</v>
      </c>
      <c r="N6032" s="193">
        <f>MAX(0,(I6032-'2031 forecast'!$C$10))</f>
        <v>0</v>
      </c>
      <c r="O6032" s="193">
        <f>MAX(0,(J6032-'2031 forecast'!$C$10))</f>
        <v>0</v>
      </c>
      <c r="P6032" s="175" t="str">
        <f t="shared" si="969"/>
        <v/>
      </c>
      <c r="Q6032" s="175" t="str">
        <f t="shared" si="970"/>
        <v/>
      </c>
    </row>
    <row r="6033" spans="1:17" s="1" customFormat="1" x14ac:dyDescent="0.3">
      <c r="A6033" s="189">
        <f t="shared" si="968"/>
        <v>44082.208333318711</v>
      </c>
      <c r="B6033" s="190">
        <f t="shared" si="964"/>
        <v>44082</v>
      </c>
      <c r="C6033" s="1">
        <f t="shared" si="965"/>
        <v>5</v>
      </c>
      <c r="D6033" s="191">
        <v>2.2587674581505732</v>
      </c>
      <c r="E6033" s="192">
        <f t="shared" si="966"/>
        <v>7.8432643875534335E-5</v>
      </c>
      <c r="F6033" s="193">
        <f t="shared" si="967"/>
        <v>3.3677377474845795</v>
      </c>
      <c r="G6033" s="193">
        <f t="shared" si="971"/>
        <v>3.4922712497391348</v>
      </c>
      <c r="H6033" s="193">
        <f t="shared" si="971"/>
        <v>3.6214097997576884</v>
      </c>
      <c r="I6033" s="193">
        <f t="shared" si="971"/>
        <v>3.7553236847683733</v>
      </c>
      <c r="J6033" s="193">
        <f t="shared" si="971"/>
        <v>3.8941894889459681</v>
      </c>
      <c r="K6033" s="193">
        <f>MAX(0,(F6033-'2031 forecast'!$C$10))</f>
        <v>0</v>
      </c>
      <c r="L6033" s="193">
        <f>MAX(0,(G6033-'2031 forecast'!$C$10))</f>
        <v>0</v>
      </c>
      <c r="M6033" s="193">
        <f>MAX(0,(H6033-'2031 forecast'!$C$10))</f>
        <v>0</v>
      </c>
      <c r="N6033" s="193">
        <f>MAX(0,(I6033-'2031 forecast'!$C$10))</f>
        <v>0</v>
      </c>
      <c r="O6033" s="193">
        <f>MAX(0,(J6033-'2031 forecast'!$C$10))</f>
        <v>0</v>
      </c>
      <c r="P6033" s="175" t="str">
        <f t="shared" si="969"/>
        <v/>
      </c>
      <c r="Q6033" s="175" t="str">
        <f t="shared" si="970"/>
        <v/>
      </c>
    </row>
    <row r="6034" spans="1:17" s="1" customFormat="1" x14ac:dyDescent="0.3">
      <c r="A6034" s="189">
        <f t="shared" si="968"/>
        <v>44082.249999985375</v>
      </c>
      <c r="B6034" s="190">
        <f t="shared" si="964"/>
        <v>44082</v>
      </c>
      <c r="C6034" s="1">
        <f t="shared" si="965"/>
        <v>6</v>
      </c>
      <c r="D6034" s="191">
        <v>2.5975825768731586</v>
      </c>
      <c r="E6034" s="192">
        <f t="shared" si="966"/>
        <v>9.019754045686446E-5</v>
      </c>
      <c r="F6034" s="193">
        <f t="shared" si="967"/>
        <v>3.8728984096072652</v>
      </c>
      <c r="G6034" s="193">
        <f t="shared" si="971"/>
        <v>4.0161119372000043</v>
      </c>
      <c r="H6034" s="193">
        <f t="shared" si="971"/>
        <v>4.1646212697213407</v>
      </c>
      <c r="I6034" s="193">
        <f t="shared" si="971"/>
        <v>4.3186222374836278</v>
      </c>
      <c r="J6034" s="193">
        <f t="shared" si="971"/>
        <v>4.4783179122878618</v>
      </c>
      <c r="K6034" s="193">
        <f>MAX(0,(F6034-'2031 forecast'!$C$10))</f>
        <v>0</v>
      </c>
      <c r="L6034" s="193">
        <f>MAX(0,(G6034-'2031 forecast'!$C$10))</f>
        <v>0</v>
      </c>
      <c r="M6034" s="193">
        <f>MAX(0,(H6034-'2031 forecast'!$C$10))</f>
        <v>0</v>
      </c>
      <c r="N6034" s="193">
        <f>MAX(0,(I6034-'2031 forecast'!$C$10))</f>
        <v>0</v>
      </c>
      <c r="O6034" s="193">
        <f>MAX(0,(J6034-'2031 forecast'!$C$10))</f>
        <v>0</v>
      </c>
      <c r="P6034" s="175" t="str">
        <f t="shared" si="969"/>
        <v/>
      </c>
      <c r="Q6034" s="175" t="str">
        <f t="shared" si="970"/>
        <v/>
      </c>
    </row>
    <row r="6035" spans="1:17" s="1" customFormat="1" x14ac:dyDescent="0.3">
      <c r="A6035" s="189">
        <f t="shared" si="968"/>
        <v>44082.29166665204</v>
      </c>
      <c r="B6035" s="190">
        <f t="shared" si="964"/>
        <v>44082</v>
      </c>
      <c r="C6035" s="1">
        <f t="shared" si="965"/>
        <v>7</v>
      </c>
      <c r="D6035" s="191">
        <v>2.7481670740831974</v>
      </c>
      <c r="E6035" s="192">
        <f t="shared" si="966"/>
        <v>9.542638338190011E-5</v>
      </c>
      <c r="F6035" s="193">
        <f t="shared" si="967"/>
        <v>4.0974142594395717</v>
      </c>
      <c r="G6035" s="193">
        <f t="shared" si="971"/>
        <v>4.2489300205159477</v>
      </c>
      <c r="H6035" s="193">
        <f t="shared" si="971"/>
        <v>4.406048589705188</v>
      </c>
      <c r="I6035" s="193">
        <f t="shared" si="971"/>
        <v>4.5689771498015208</v>
      </c>
      <c r="J6035" s="193">
        <f t="shared" si="971"/>
        <v>4.7379305448842617</v>
      </c>
      <c r="K6035" s="193">
        <f>MAX(0,(F6035-'2031 forecast'!$C$10))</f>
        <v>0</v>
      </c>
      <c r="L6035" s="193">
        <f>MAX(0,(G6035-'2031 forecast'!$C$10))</f>
        <v>0</v>
      </c>
      <c r="M6035" s="193">
        <f>MAX(0,(H6035-'2031 forecast'!$C$10))</f>
        <v>0</v>
      </c>
      <c r="N6035" s="193">
        <f>MAX(0,(I6035-'2031 forecast'!$C$10))</f>
        <v>0</v>
      </c>
      <c r="O6035" s="193">
        <f>MAX(0,(J6035-'2031 forecast'!$C$10))</f>
        <v>0</v>
      </c>
      <c r="P6035" s="175" t="str">
        <f t="shared" si="969"/>
        <v/>
      </c>
      <c r="Q6035" s="175" t="str">
        <f t="shared" si="970"/>
        <v/>
      </c>
    </row>
    <row r="6036" spans="1:17" s="1" customFormat="1" x14ac:dyDescent="0.3">
      <c r="A6036" s="189">
        <f t="shared" si="968"/>
        <v>44082.333333318704</v>
      </c>
      <c r="B6036" s="190">
        <f t="shared" si="964"/>
        <v>44082</v>
      </c>
      <c r="C6036" s="1">
        <f t="shared" si="965"/>
        <v>8</v>
      </c>
      <c r="D6036" s="191">
        <v>2.9514561453167483</v>
      </c>
      <c r="E6036" s="192">
        <f t="shared" si="966"/>
        <v>1.0248532133069817E-4</v>
      </c>
      <c r="F6036" s="193">
        <f t="shared" si="967"/>
        <v>4.4005106567131822</v>
      </c>
      <c r="G6036" s="193">
        <f t="shared" si="971"/>
        <v>4.5632344329924681</v>
      </c>
      <c r="H6036" s="193">
        <f t="shared" si="971"/>
        <v>4.731975471683378</v>
      </c>
      <c r="I6036" s="193">
        <f t="shared" si="971"/>
        <v>4.9069562814306726</v>
      </c>
      <c r="J6036" s="193">
        <f t="shared" si="971"/>
        <v>5.0884075988893969</v>
      </c>
      <c r="K6036" s="193">
        <f>MAX(0,(F6036-'2031 forecast'!$C$10))</f>
        <v>0</v>
      </c>
      <c r="L6036" s="193">
        <f>MAX(0,(G6036-'2031 forecast'!$C$10))</f>
        <v>0</v>
      </c>
      <c r="M6036" s="193">
        <f>MAX(0,(H6036-'2031 forecast'!$C$10))</f>
        <v>0</v>
      </c>
      <c r="N6036" s="193">
        <f>MAX(0,(I6036-'2031 forecast'!$C$10))</f>
        <v>0</v>
      </c>
      <c r="O6036" s="193">
        <f>MAX(0,(J6036-'2031 forecast'!$C$10))</f>
        <v>0</v>
      </c>
      <c r="P6036" s="175" t="str">
        <f t="shared" si="969"/>
        <v/>
      </c>
      <c r="Q6036" s="175" t="str">
        <f t="shared" si="970"/>
        <v/>
      </c>
    </row>
    <row r="6037" spans="1:17" s="1" customFormat="1" x14ac:dyDescent="0.3">
      <c r="A6037" s="189">
        <f t="shared" si="968"/>
        <v>44082.374999985368</v>
      </c>
      <c r="B6037" s="190">
        <f t="shared" si="964"/>
        <v>44082</v>
      </c>
      <c r="C6037" s="1">
        <f t="shared" si="965"/>
        <v>9</v>
      </c>
      <c r="D6037" s="191">
        <v>3.1321575419687941</v>
      </c>
      <c r="E6037" s="192">
        <f t="shared" si="966"/>
        <v>1.0875993284074093E-4</v>
      </c>
      <c r="F6037" s="193">
        <f t="shared" si="967"/>
        <v>4.6699296765119493</v>
      </c>
      <c r="G6037" s="193">
        <f t="shared" si="971"/>
        <v>4.8426161329715995</v>
      </c>
      <c r="H6037" s="193">
        <f t="shared" si="971"/>
        <v>5.0216882556639932</v>
      </c>
      <c r="I6037" s="193">
        <f t="shared" si="971"/>
        <v>5.2073821762121435</v>
      </c>
      <c r="J6037" s="193">
        <f t="shared" si="971"/>
        <v>5.3999427580050749</v>
      </c>
      <c r="K6037" s="193">
        <f>MAX(0,(F6037-'2031 forecast'!$C$10))</f>
        <v>0</v>
      </c>
      <c r="L6037" s="193">
        <f>MAX(0,(G6037-'2031 forecast'!$C$10))</f>
        <v>0</v>
      </c>
      <c r="M6037" s="193">
        <f>MAX(0,(H6037-'2031 forecast'!$C$10))</f>
        <v>0</v>
      </c>
      <c r="N6037" s="193">
        <f>MAX(0,(I6037-'2031 forecast'!$C$10))</f>
        <v>0</v>
      </c>
      <c r="O6037" s="193">
        <f>MAX(0,(J6037-'2031 forecast'!$C$10))</f>
        <v>0</v>
      </c>
      <c r="P6037" s="175" t="str">
        <f t="shared" si="969"/>
        <v/>
      </c>
      <c r="Q6037" s="175" t="str">
        <f t="shared" si="970"/>
        <v/>
      </c>
    </row>
    <row r="6038" spans="1:17" s="1" customFormat="1" x14ac:dyDescent="0.3">
      <c r="A6038" s="189">
        <f t="shared" si="968"/>
        <v>44082.416666652032</v>
      </c>
      <c r="B6038" s="190">
        <f t="shared" si="964"/>
        <v>44082</v>
      </c>
      <c r="C6038" s="1">
        <f t="shared" si="965"/>
        <v>10</v>
      </c>
      <c r="D6038" s="191">
        <v>3.2752128143183308</v>
      </c>
      <c r="E6038" s="192">
        <f t="shared" si="966"/>
        <v>1.1372733361952476E-4</v>
      </c>
      <c r="F6038" s="193">
        <f t="shared" si="967"/>
        <v>4.8832197338526395</v>
      </c>
      <c r="G6038" s="193">
        <f t="shared" si="971"/>
        <v>5.0637933121217449</v>
      </c>
      <c r="H6038" s="193">
        <f t="shared" si="971"/>
        <v>5.2510442096486472</v>
      </c>
      <c r="I6038" s="193">
        <f t="shared" si="971"/>
        <v>5.4452193429141396</v>
      </c>
      <c r="J6038" s="193">
        <f t="shared" si="971"/>
        <v>5.6465747589716528</v>
      </c>
      <c r="K6038" s="193">
        <f>MAX(0,(F6038-'2031 forecast'!$C$10))</f>
        <v>0</v>
      </c>
      <c r="L6038" s="193">
        <f>MAX(0,(G6038-'2031 forecast'!$C$10))</f>
        <v>0</v>
      </c>
      <c r="M6038" s="193">
        <f>MAX(0,(H6038-'2031 forecast'!$C$10))</f>
        <v>0</v>
      </c>
      <c r="N6038" s="193">
        <f>MAX(0,(I6038-'2031 forecast'!$C$10))</f>
        <v>0</v>
      </c>
      <c r="O6038" s="193">
        <f>MAX(0,(J6038-'2031 forecast'!$C$10))</f>
        <v>0</v>
      </c>
      <c r="P6038" s="175" t="str">
        <f t="shared" si="969"/>
        <v/>
      </c>
      <c r="Q6038" s="175" t="str">
        <f t="shared" si="970"/>
        <v/>
      </c>
    </row>
    <row r="6039" spans="1:17" s="1" customFormat="1" x14ac:dyDescent="0.3">
      <c r="A6039" s="189">
        <f t="shared" si="968"/>
        <v>44082.458333318697</v>
      </c>
      <c r="B6039" s="190">
        <f t="shared" si="964"/>
        <v>44082</v>
      </c>
      <c r="C6039" s="1">
        <f t="shared" si="965"/>
        <v>11</v>
      </c>
      <c r="D6039" s="191">
        <v>3.2300374651553194</v>
      </c>
      <c r="E6039" s="192">
        <f t="shared" si="966"/>
        <v>1.1215868074201409E-4</v>
      </c>
      <c r="F6039" s="193">
        <f t="shared" si="967"/>
        <v>4.8158649789029484</v>
      </c>
      <c r="G6039" s="193">
        <f t="shared" si="971"/>
        <v>4.9939478871269625</v>
      </c>
      <c r="H6039" s="193">
        <f t="shared" si="971"/>
        <v>5.1786160136534942</v>
      </c>
      <c r="I6039" s="193">
        <f t="shared" si="971"/>
        <v>5.3701128692187732</v>
      </c>
      <c r="J6039" s="193">
        <f t="shared" si="971"/>
        <v>5.5686909691927342</v>
      </c>
      <c r="K6039" s="193">
        <f>MAX(0,(F6039-'2031 forecast'!$C$10))</f>
        <v>0</v>
      </c>
      <c r="L6039" s="193">
        <f>MAX(0,(G6039-'2031 forecast'!$C$10))</f>
        <v>0</v>
      </c>
      <c r="M6039" s="193">
        <f>MAX(0,(H6039-'2031 forecast'!$C$10))</f>
        <v>0</v>
      </c>
      <c r="N6039" s="193">
        <f>MAX(0,(I6039-'2031 forecast'!$C$10))</f>
        <v>0</v>
      </c>
      <c r="O6039" s="193">
        <f>MAX(0,(J6039-'2031 forecast'!$C$10))</f>
        <v>0</v>
      </c>
      <c r="P6039" s="175" t="str">
        <f t="shared" si="969"/>
        <v/>
      </c>
      <c r="Q6039" s="175" t="str">
        <f t="shared" si="970"/>
        <v/>
      </c>
    </row>
    <row r="6040" spans="1:17" s="1" customFormat="1" x14ac:dyDescent="0.3">
      <c r="A6040" s="189">
        <f t="shared" si="968"/>
        <v>44082.499999985361</v>
      </c>
      <c r="B6040" s="190">
        <f t="shared" si="964"/>
        <v>44082</v>
      </c>
      <c r="C6040" s="1">
        <f t="shared" si="965"/>
        <v>12</v>
      </c>
      <c r="D6040" s="191">
        <v>3.2676835894578291</v>
      </c>
      <c r="E6040" s="192">
        <f t="shared" si="966"/>
        <v>1.1346589147327299E-4</v>
      </c>
      <c r="F6040" s="193">
        <f t="shared" si="967"/>
        <v>4.8719939413610245</v>
      </c>
      <c r="G6040" s="193">
        <f t="shared" si="971"/>
        <v>5.0521524079559477</v>
      </c>
      <c r="H6040" s="193">
        <f t="shared" si="971"/>
        <v>5.2389728436494556</v>
      </c>
      <c r="I6040" s="193">
        <f t="shared" si="971"/>
        <v>5.4327015972982462</v>
      </c>
      <c r="J6040" s="193">
        <f t="shared" si="971"/>
        <v>5.6335941273418335</v>
      </c>
      <c r="K6040" s="193">
        <f>MAX(0,(F6040-'2031 forecast'!$C$10))</f>
        <v>0</v>
      </c>
      <c r="L6040" s="193">
        <f>MAX(0,(G6040-'2031 forecast'!$C$10))</f>
        <v>0</v>
      </c>
      <c r="M6040" s="193">
        <f>MAX(0,(H6040-'2031 forecast'!$C$10))</f>
        <v>0</v>
      </c>
      <c r="N6040" s="193">
        <f>MAX(0,(I6040-'2031 forecast'!$C$10))</f>
        <v>0</v>
      </c>
      <c r="O6040" s="193">
        <f>MAX(0,(J6040-'2031 forecast'!$C$10))</f>
        <v>0</v>
      </c>
      <c r="P6040" s="175" t="str">
        <f t="shared" si="969"/>
        <v/>
      </c>
      <c r="Q6040" s="175" t="str">
        <f t="shared" si="970"/>
        <v/>
      </c>
    </row>
    <row r="6041" spans="1:17" s="1" customFormat="1" x14ac:dyDescent="0.3">
      <c r="A6041" s="189">
        <f t="shared" si="968"/>
        <v>44082.541666652025</v>
      </c>
      <c r="B6041" s="190">
        <f t="shared" si="964"/>
        <v>44082</v>
      </c>
      <c r="C6041" s="1">
        <f t="shared" si="965"/>
        <v>13</v>
      </c>
      <c r="D6041" s="191">
        <v>3.2978004888998367</v>
      </c>
      <c r="E6041" s="192">
        <f t="shared" si="966"/>
        <v>1.1451166005828012E-4</v>
      </c>
      <c r="F6041" s="193">
        <f t="shared" si="967"/>
        <v>4.9168971113274855</v>
      </c>
      <c r="G6041" s="193">
        <f t="shared" si="971"/>
        <v>5.0987160246191365</v>
      </c>
      <c r="H6041" s="193">
        <f t="shared" si="971"/>
        <v>5.2872583076462245</v>
      </c>
      <c r="I6041" s="193">
        <f t="shared" si="971"/>
        <v>5.4827725797618241</v>
      </c>
      <c r="J6041" s="193">
        <f t="shared" si="971"/>
        <v>5.6855166538611126</v>
      </c>
      <c r="K6041" s="193">
        <f>MAX(0,(F6041-'2031 forecast'!$C$10))</f>
        <v>0</v>
      </c>
      <c r="L6041" s="193">
        <f>MAX(0,(G6041-'2031 forecast'!$C$10))</f>
        <v>0</v>
      </c>
      <c r="M6041" s="193">
        <f>MAX(0,(H6041-'2031 forecast'!$C$10))</f>
        <v>0</v>
      </c>
      <c r="N6041" s="193">
        <f>MAX(0,(I6041-'2031 forecast'!$C$10))</f>
        <v>0</v>
      </c>
      <c r="O6041" s="193">
        <f>MAX(0,(J6041-'2031 forecast'!$C$10))</f>
        <v>0</v>
      </c>
      <c r="P6041" s="175" t="str">
        <f t="shared" si="969"/>
        <v/>
      </c>
      <c r="Q6041" s="175" t="str">
        <f t="shared" si="970"/>
        <v/>
      </c>
    </row>
    <row r="6042" spans="1:17" s="1" customFormat="1" x14ac:dyDescent="0.3">
      <c r="A6042" s="189">
        <f t="shared" si="968"/>
        <v>44082.583333318689</v>
      </c>
      <c r="B6042" s="190">
        <f t="shared" si="964"/>
        <v>44082</v>
      </c>
      <c r="C6042" s="1">
        <f t="shared" si="965"/>
        <v>14</v>
      </c>
      <c r="D6042" s="191">
        <v>3.2300374651553194</v>
      </c>
      <c r="E6042" s="192">
        <f t="shared" si="966"/>
        <v>1.1215868074201409E-4</v>
      </c>
      <c r="F6042" s="193">
        <f t="shared" si="967"/>
        <v>4.8158649789029484</v>
      </c>
      <c r="G6042" s="193">
        <f t="shared" si="971"/>
        <v>4.9939478871269625</v>
      </c>
      <c r="H6042" s="193">
        <f t="shared" si="971"/>
        <v>5.1786160136534942</v>
      </c>
      <c r="I6042" s="193">
        <f t="shared" si="971"/>
        <v>5.3701128692187732</v>
      </c>
      <c r="J6042" s="193">
        <f t="shared" si="971"/>
        <v>5.5686909691927342</v>
      </c>
      <c r="K6042" s="193">
        <f>MAX(0,(F6042-'2031 forecast'!$C$10))</f>
        <v>0</v>
      </c>
      <c r="L6042" s="193">
        <f>MAX(0,(G6042-'2031 forecast'!$C$10))</f>
        <v>0</v>
      </c>
      <c r="M6042" s="193">
        <f>MAX(0,(H6042-'2031 forecast'!$C$10))</f>
        <v>0</v>
      </c>
      <c r="N6042" s="193">
        <f>MAX(0,(I6042-'2031 forecast'!$C$10))</f>
        <v>0</v>
      </c>
      <c r="O6042" s="193">
        <f>MAX(0,(J6042-'2031 forecast'!$C$10))</f>
        <v>0</v>
      </c>
      <c r="P6042" s="175" t="str">
        <f t="shared" si="969"/>
        <v/>
      </c>
      <c r="Q6042" s="175" t="str">
        <f t="shared" si="970"/>
        <v/>
      </c>
    </row>
    <row r="6043" spans="1:17" s="1" customFormat="1" x14ac:dyDescent="0.3">
      <c r="A6043" s="189">
        <f t="shared" si="968"/>
        <v>44082.624999985353</v>
      </c>
      <c r="B6043" s="190">
        <f t="shared" si="964"/>
        <v>44082</v>
      </c>
      <c r="C6043" s="1">
        <f t="shared" si="965"/>
        <v>15</v>
      </c>
      <c r="D6043" s="191">
        <v>3.2676835894578291</v>
      </c>
      <c r="E6043" s="192">
        <f t="shared" si="966"/>
        <v>1.1346589147327299E-4</v>
      </c>
      <c r="F6043" s="193">
        <f t="shared" si="967"/>
        <v>4.8719939413610245</v>
      </c>
      <c r="G6043" s="193">
        <f t="shared" si="971"/>
        <v>5.0521524079559477</v>
      </c>
      <c r="H6043" s="193">
        <f t="shared" si="971"/>
        <v>5.2389728436494556</v>
      </c>
      <c r="I6043" s="193">
        <f t="shared" si="971"/>
        <v>5.4327015972982462</v>
      </c>
      <c r="J6043" s="193">
        <f t="shared" si="971"/>
        <v>5.6335941273418335</v>
      </c>
      <c r="K6043" s="193">
        <f>MAX(0,(F6043-'2031 forecast'!$C$10))</f>
        <v>0</v>
      </c>
      <c r="L6043" s="193">
        <f>MAX(0,(G6043-'2031 forecast'!$C$10))</f>
        <v>0</v>
      </c>
      <c r="M6043" s="193">
        <f>MAX(0,(H6043-'2031 forecast'!$C$10))</f>
        <v>0</v>
      </c>
      <c r="N6043" s="193">
        <f>MAX(0,(I6043-'2031 forecast'!$C$10))</f>
        <v>0</v>
      </c>
      <c r="O6043" s="193">
        <f>MAX(0,(J6043-'2031 forecast'!$C$10))</f>
        <v>0</v>
      </c>
      <c r="P6043" s="175" t="str">
        <f t="shared" si="969"/>
        <v/>
      </c>
      <c r="Q6043" s="175" t="str">
        <f t="shared" si="970"/>
        <v/>
      </c>
    </row>
    <row r="6044" spans="1:17" s="1" customFormat="1" x14ac:dyDescent="0.3">
      <c r="A6044" s="189">
        <f t="shared" si="968"/>
        <v>44082.666666652018</v>
      </c>
      <c r="B6044" s="190">
        <f t="shared" si="964"/>
        <v>44082</v>
      </c>
      <c r="C6044" s="1">
        <f t="shared" si="965"/>
        <v>16</v>
      </c>
      <c r="D6044" s="191">
        <v>3.1773328911318059</v>
      </c>
      <c r="E6044" s="192">
        <f t="shared" si="966"/>
        <v>1.1032858571825161E-4</v>
      </c>
      <c r="F6044" s="193">
        <f t="shared" si="967"/>
        <v>4.7372844314616414</v>
      </c>
      <c r="G6044" s="193">
        <f t="shared" si="971"/>
        <v>4.9124615579663828</v>
      </c>
      <c r="H6044" s="193">
        <f t="shared" si="971"/>
        <v>5.0941164516591471</v>
      </c>
      <c r="I6044" s="193">
        <f t="shared" si="971"/>
        <v>5.2824886499075108</v>
      </c>
      <c r="J6044" s="193">
        <f t="shared" si="971"/>
        <v>5.4778265477839945</v>
      </c>
      <c r="K6044" s="193">
        <f>MAX(0,(F6044-'2031 forecast'!$C$10))</f>
        <v>0</v>
      </c>
      <c r="L6044" s="193">
        <f>MAX(0,(G6044-'2031 forecast'!$C$10))</f>
        <v>0</v>
      </c>
      <c r="M6044" s="193">
        <f>MAX(0,(H6044-'2031 forecast'!$C$10))</f>
        <v>0</v>
      </c>
      <c r="N6044" s="193">
        <f>MAX(0,(I6044-'2031 forecast'!$C$10))</f>
        <v>0</v>
      </c>
      <c r="O6044" s="193">
        <f>MAX(0,(J6044-'2031 forecast'!$C$10))</f>
        <v>0</v>
      </c>
      <c r="P6044" s="175" t="str">
        <f t="shared" si="969"/>
        <v/>
      </c>
      <c r="Q6044" s="175" t="str">
        <f t="shared" si="970"/>
        <v/>
      </c>
    </row>
    <row r="6045" spans="1:17" s="1" customFormat="1" x14ac:dyDescent="0.3">
      <c r="A6045" s="189">
        <f t="shared" si="968"/>
        <v>44082.708333318682</v>
      </c>
      <c r="B6045" s="190">
        <f t="shared" si="964"/>
        <v>44082</v>
      </c>
      <c r="C6045" s="1">
        <f t="shared" si="965"/>
        <v>17</v>
      </c>
      <c r="D6045" s="191">
        <v>3.1321575419687941</v>
      </c>
      <c r="E6045" s="192">
        <f t="shared" si="966"/>
        <v>1.0875993284074093E-4</v>
      </c>
      <c r="F6045" s="193">
        <f t="shared" si="967"/>
        <v>4.6699296765119493</v>
      </c>
      <c r="G6045" s="193">
        <f t="shared" ref="G6045:J6064" si="972">$E6045*G$2</f>
        <v>4.8426161329715995</v>
      </c>
      <c r="H6045" s="193">
        <f t="shared" si="972"/>
        <v>5.0216882556639932</v>
      </c>
      <c r="I6045" s="193">
        <f t="shared" si="972"/>
        <v>5.2073821762121435</v>
      </c>
      <c r="J6045" s="193">
        <f t="shared" si="972"/>
        <v>5.3999427580050749</v>
      </c>
      <c r="K6045" s="193">
        <f>MAX(0,(F6045-'2031 forecast'!$C$10))</f>
        <v>0</v>
      </c>
      <c r="L6045" s="193">
        <f>MAX(0,(G6045-'2031 forecast'!$C$10))</f>
        <v>0</v>
      </c>
      <c r="M6045" s="193">
        <f>MAX(0,(H6045-'2031 forecast'!$C$10))</f>
        <v>0</v>
      </c>
      <c r="N6045" s="193">
        <f>MAX(0,(I6045-'2031 forecast'!$C$10))</f>
        <v>0</v>
      </c>
      <c r="O6045" s="193">
        <f>MAX(0,(J6045-'2031 forecast'!$C$10))</f>
        <v>0</v>
      </c>
      <c r="P6045" s="175" t="str">
        <f t="shared" si="969"/>
        <v/>
      </c>
      <c r="Q6045" s="175" t="str">
        <f t="shared" si="970"/>
        <v/>
      </c>
    </row>
    <row r="6046" spans="1:17" s="1" customFormat="1" x14ac:dyDescent="0.3">
      <c r="A6046" s="189">
        <f t="shared" si="968"/>
        <v>44082.749999985346</v>
      </c>
      <c r="B6046" s="190">
        <f t="shared" si="964"/>
        <v>44082</v>
      </c>
      <c r="C6046" s="1">
        <f t="shared" si="965"/>
        <v>18</v>
      </c>
      <c r="D6046" s="191">
        <v>3.0794529679452816</v>
      </c>
      <c r="E6046" s="192">
        <f t="shared" si="966"/>
        <v>1.0692983781697848E-4</v>
      </c>
      <c r="F6046" s="193">
        <f t="shared" si="967"/>
        <v>4.5913491290706432</v>
      </c>
      <c r="G6046" s="193">
        <f t="shared" si="972"/>
        <v>4.7611298038110208</v>
      </c>
      <c r="H6046" s="193">
        <f t="shared" si="972"/>
        <v>4.9371886936696487</v>
      </c>
      <c r="I6046" s="193">
        <f t="shared" si="972"/>
        <v>5.119757956900882</v>
      </c>
      <c r="J6046" s="193">
        <f t="shared" si="972"/>
        <v>5.309078336596337</v>
      </c>
      <c r="K6046" s="193">
        <f>MAX(0,(F6046-'2031 forecast'!$C$10))</f>
        <v>0</v>
      </c>
      <c r="L6046" s="193">
        <f>MAX(0,(G6046-'2031 forecast'!$C$10))</f>
        <v>0</v>
      </c>
      <c r="M6046" s="193">
        <f>MAX(0,(H6046-'2031 forecast'!$C$10))</f>
        <v>0</v>
      </c>
      <c r="N6046" s="193">
        <f>MAX(0,(I6046-'2031 forecast'!$C$10))</f>
        <v>0</v>
      </c>
      <c r="O6046" s="193">
        <f>MAX(0,(J6046-'2031 forecast'!$C$10))</f>
        <v>0</v>
      </c>
      <c r="P6046" s="175" t="str">
        <f t="shared" si="969"/>
        <v/>
      </c>
      <c r="Q6046" s="175" t="str">
        <f t="shared" si="970"/>
        <v/>
      </c>
    </row>
    <row r="6047" spans="1:17" s="1" customFormat="1" x14ac:dyDescent="0.3">
      <c r="A6047" s="189">
        <f t="shared" si="968"/>
        <v>44082.79166665201</v>
      </c>
      <c r="B6047" s="190">
        <f t="shared" si="964"/>
        <v>44082</v>
      </c>
      <c r="C6047" s="1">
        <f t="shared" si="965"/>
        <v>19</v>
      </c>
      <c r="D6047" s="191">
        <v>3.1848621159923081</v>
      </c>
      <c r="E6047" s="192">
        <f t="shared" si="966"/>
        <v>1.105900278645034E-4</v>
      </c>
      <c r="F6047" s="193">
        <f t="shared" si="967"/>
        <v>4.7485102239532564</v>
      </c>
      <c r="G6047" s="193">
        <f t="shared" si="972"/>
        <v>4.9241024621321801</v>
      </c>
      <c r="H6047" s="193">
        <f t="shared" si="972"/>
        <v>5.1061878176583395</v>
      </c>
      <c r="I6047" s="193">
        <f t="shared" si="972"/>
        <v>5.295006395523405</v>
      </c>
      <c r="J6047" s="193">
        <f t="shared" si="972"/>
        <v>5.4908071794138147</v>
      </c>
      <c r="K6047" s="193">
        <f>MAX(0,(F6047-'2031 forecast'!$C$10))</f>
        <v>0</v>
      </c>
      <c r="L6047" s="193">
        <f>MAX(0,(G6047-'2031 forecast'!$C$10))</f>
        <v>0</v>
      </c>
      <c r="M6047" s="193">
        <f>MAX(0,(H6047-'2031 forecast'!$C$10))</f>
        <v>0</v>
      </c>
      <c r="N6047" s="193">
        <f>MAX(0,(I6047-'2031 forecast'!$C$10))</f>
        <v>0</v>
      </c>
      <c r="O6047" s="193">
        <f>MAX(0,(J6047-'2031 forecast'!$C$10))</f>
        <v>0</v>
      </c>
      <c r="P6047" s="175" t="str">
        <f t="shared" si="969"/>
        <v/>
      </c>
      <c r="Q6047" s="175" t="str">
        <f t="shared" si="970"/>
        <v/>
      </c>
    </row>
    <row r="6048" spans="1:17" s="1" customFormat="1" x14ac:dyDescent="0.3">
      <c r="A6048" s="189">
        <f t="shared" si="968"/>
        <v>44082.833333318675</v>
      </c>
      <c r="B6048" s="190">
        <f t="shared" si="964"/>
        <v>44082</v>
      </c>
      <c r="C6048" s="1">
        <f t="shared" si="965"/>
        <v>20</v>
      </c>
      <c r="D6048" s="191">
        <v>3.0869821928057832</v>
      </c>
      <c r="E6048" s="192">
        <f t="shared" si="966"/>
        <v>1.0719127996323025E-4</v>
      </c>
      <c r="F6048" s="193">
        <f t="shared" si="967"/>
        <v>4.6025749215622582</v>
      </c>
      <c r="G6048" s="193">
        <f t="shared" si="972"/>
        <v>4.7727707079768171</v>
      </c>
      <c r="H6048" s="193">
        <f t="shared" si="972"/>
        <v>4.9492600596688403</v>
      </c>
      <c r="I6048" s="193">
        <f t="shared" si="972"/>
        <v>5.1322757025167762</v>
      </c>
      <c r="J6048" s="193">
        <f t="shared" si="972"/>
        <v>5.3220589682261563</v>
      </c>
      <c r="K6048" s="193">
        <f>MAX(0,(F6048-'2031 forecast'!$C$10))</f>
        <v>0</v>
      </c>
      <c r="L6048" s="193">
        <f>MAX(0,(G6048-'2031 forecast'!$C$10))</f>
        <v>0</v>
      </c>
      <c r="M6048" s="193">
        <f>MAX(0,(H6048-'2031 forecast'!$C$10))</f>
        <v>0</v>
      </c>
      <c r="N6048" s="193">
        <f>MAX(0,(I6048-'2031 forecast'!$C$10))</f>
        <v>0</v>
      </c>
      <c r="O6048" s="193">
        <f>MAX(0,(J6048-'2031 forecast'!$C$10))</f>
        <v>0</v>
      </c>
      <c r="P6048" s="175" t="str">
        <f t="shared" si="969"/>
        <v/>
      </c>
      <c r="Q6048" s="175" t="str">
        <f t="shared" si="970"/>
        <v/>
      </c>
    </row>
    <row r="6049" spans="1:17" s="1" customFormat="1" x14ac:dyDescent="0.3">
      <c r="A6049" s="189">
        <f t="shared" si="968"/>
        <v>44082.874999985339</v>
      </c>
      <c r="B6049" s="190">
        <f t="shared" si="964"/>
        <v>44082</v>
      </c>
      <c r="C6049" s="1">
        <f t="shared" si="965"/>
        <v>21</v>
      </c>
      <c r="D6049" s="191">
        <v>2.9363976955957449</v>
      </c>
      <c r="E6049" s="192">
        <f t="shared" si="966"/>
        <v>1.0196243703819463E-4</v>
      </c>
      <c r="F6049" s="193">
        <f t="shared" si="967"/>
        <v>4.378059071729953</v>
      </c>
      <c r="G6049" s="193">
        <f t="shared" si="972"/>
        <v>4.5399526246608746</v>
      </c>
      <c r="H6049" s="193">
        <f t="shared" si="972"/>
        <v>4.7078327396849948</v>
      </c>
      <c r="I6049" s="193">
        <f t="shared" si="972"/>
        <v>4.8819207901988841</v>
      </c>
      <c r="J6049" s="193">
        <f t="shared" si="972"/>
        <v>5.0624463356297582</v>
      </c>
      <c r="K6049" s="193">
        <f>MAX(0,(F6049-'2031 forecast'!$C$10))</f>
        <v>0</v>
      </c>
      <c r="L6049" s="193">
        <f>MAX(0,(G6049-'2031 forecast'!$C$10))</f>
        <v>0</v>
      </c>
      <c r="M6049" s="193">
        <f>MAX(0,(H6049-'2031 forecast'!$C$10))</f>
        <v>0</v>
      </c>
      <c r="N6049" s="193">
        <f>MAX(0,(I6049-'2031 forecast'!$C$10))</f>
        <v>0</v>
      </c>
      <c r="O6049" s="193">
        <f>MAX(0,(J6049-'2031 forecast'!$C$10))</f>
        <v>0</v>
      </c>
      <c r="P6049" s="175" t="str">
        <f t="shared" si="969"/>
        <v/>
      </c>
      <c r="Q6049" s="175" t="str">
        <f t="shared" si="970"/>
        <v/>
      </c>
    </row>
    <row r="6050" spans="1:17" s="1" customFormat="1" x14ac:dyDescent="0.3">
      <c r="A6050" s="189">
        <f t="shared" si="968"/>
        <v>44082.916666652003</v>
      </c>
      <c r="B6050" s="190">
        <f t="shared" si="964"/>
        <v>44082</v>
      </c>
      <c r="C6050" s="1">
        <f t="shared" si="965"/>
        <v>22</v>
      </c>
      <c r="D6050" s="191">
        <v>2.5674656774311515</v>
      </c>
      <c r="E6050" s="192">
        <f t="shared" si="966"/>
        <v>8.9151771871857352E-5</v>
      </c>
      <c r="F6050" s="193">
        <f t="shared" si="967"/>
        <v>3.827995239640805</v>
      </c>
      <c r="G6050" s="193">
        <f t="shared" si="972"/>
        <v>3.9695483205368163</v>
      </c>
      <c r="H6050" s="193">
        <f t="shared" si="972"/>
        <v>4.1163358057245718</v>
      </c>
      <c r="I6050" s="193">
        <f t="shared" si="972"/>
        <v>4.26855125502005</v>
      </c>
      <c r="J6050" s="193">
        <f t="shared" si="972"/>
        <v>4.4263953857685836</v>
      </c>
      <c r="K6050" s="193">
        <f>MAX(0,(F6050-'2031 forecast'!$C$10))</f>
        <v>0</v>
      </c>
      <c r="L6050" s="193">
        <f>MAX(0,(G6050-'2031 forecast'!$C$10))</f>
        <v>0</v>
      </c>
      <c r="M6050" s="193">
        <f>MAX(0,(H6050-'2031 forecast'!$C$10))</f>
        <v>0</v>
      </c>
      <c r="N6050" s="193">
        <f>MAX(0,(I6050-'2031 forecast'!$C$10))</f>
        <v>0</v>
      </c>
      <c r="O6050" s="193">
        <f>MAX(0,(J6050-'2031 forecast'!$C$10))</f>
        <v>0</v>
      </c>
      <c r="P6050" s="175" t="str">
        <f t="shared" si="969"/>
        <v/>
      </c>
      <c r="Q6050" s="175" t="str">
        <f t="shared" si="970"/>
        <v/>
      </c>
    </row>
    <row r="6051" spans="1:17" s="1" customFormat="1" x14ac:dyDescent="0.3">
      <c r="A6051" s="189">
        <f t="shared" si="968"/>
        <v>44082.958333318667</v>
      </c>
      <c r="B6051" s="190">
        <f t="shared" si="964"/>
        <v>44082</v>
      </c>
      <c r="C6051" s="1">
        <f t="shared" si="965"/>
        <v>23</v>
      </c>
      <c r="D6051" s="191">
        <v>2.3792350559186035</v>
      </c>
      <c r="E6051" s="192">
        <f t="shared" si="966"/>
        <v>8.2615718215562823E-5</v>
      </c>
      <c r="F6051" s="193">
        <f t="shared" si="967"/>
        <v>3.5473504273504233</v>
      </c>
      <c r="G6051" s="193">
        <f t="shared" si="972"/>
        <v>3.6785257163918885</v>
      </c>
      <c r="H6051" s="193">
        <f t="shared" si="972"/>
        <v>3.8145516557447645</v>
      </c>
      <c r="I6051" s="193">
        <f t="shared" si="972"/>
        <v>3.9556076146226857</v>
      </c>
      <c r="J6051" s="193">
        <f t="shared" si="972"/>
        <v>4.1018795950230862</v>
      </c>
      <c r="K6051" s="193">
        <f>MAX(0,(F6051-'2031 forecast'!$C$10))</f>
        <v>0</v>
      </c>
      <c r="L6051" s="193">
        <f>MAX(0,(G6051-'2031 forecast'!$C$10))</f>
        <v>0</v>
      </c>
      <c r="M6051" s="193">
        <f>MAX(0,(H6051-'2031 forecast'!$C$10))</f>
        <v>0</v>
      </c>
      <c r="N6051" s="193">
        <f>MAX(0,(I6051-'2031 forecast'!$C$10))</f>
        <v>0</v>
      </c>
      <c r="O6051" s="193">
        <f>MAX(0,(J6051-'2031 forecast'!$C$10))</f>
        <v>0</v>
      </c>
      <c r="P6051" s="175" t="str">
        <f t="shared" si="969"/>
        <v/>
      </c>
      <c r="Q6051" s="175" t="str">
        <f t="shared" si="970"/>
        <v/>
      </c>
    </row>
    <row r="6052" spans="1:17" s="1" customFormat="1" x14ac:dyDescent="0.3">
      <c r="A6052" s="189">
        <f t="shared" si="968"/>
        <v>44082.999999985332</v>
      </c>
      <c r="B6052" s="190">
        <f t="shared" si="964"/>
        <v>44082</v>
      </c>
      <c r="C6052" s="1">
        <f t="shared" si="965"/>
        <v>0</v>
      </c>
      <c r="D6052" s="191">
        <v>2.1684167598245505</v>
      </c>
      <c r="E6052" s="192">
        <f t="shared" si="966"/>
        <v>7.5295338120512969E-5</v>
      </c>
      <c r="F6052" s="193">
        <f t="shared" si="967"/>
        <v>3.2330282375851964</v>
      </c>
      <c r="G6052" s="193">
        <f t="shared" si="972"/>
        <v>3.35258039974957</v>
      </c>
      <c r="H6052" s="193">
        <f t="shared" si="972"/>
        <v>3.4765534077673812</v>
      </c>
      <c r="I6052" s="193">
        <f t="shared" si="972"/>
        <v>3.6051107373776388</v>
      </c>
      <c r="J6052" s="193">
        <f t="shared" si="972"/>
        <v>3.7384219093881299</v>
      </c>
      <c r="K6052" s="193">
        <f>MAX(0,(F6052-'2031 forecast'!$C$10))</f>
        <v>0</v>
      </c>
      <c r="L6052" s="193">
        <f>MAX(0,(G6052-'2031 forecast'!$C$10))</f>
        <v>0</v>
      </c>
      <c r="M6052" s="193">
        <f>MAX(0,(H6052-'2031 forecast'!$C$10))</f>
        <v>0</v>
      </c>
      <c r="N6052" s="193">
        <f>MAX(0,(I6052-'2031 forecast'!$C$10))</f>
        <v>0</v>
      </c>
      <c r="O6052" s="193">
        <f>MAX(0,(J6052-'2031 forecast'!$C$10))</f>
        <v>0</v>
      </c>
      <c r="P6052" s="175" t="str">
        <f t="shared" si="969"/>
        <v/>
      </c>
      <c r="Q6052" s="175" t="str">
        <f t="shared" si="970"/>
        <v/>
      </c>
    </row>
    <row r="6053" spans="1:17" s="1" customFormat="1" x14ac:dyDescent="0.3">
      <c r="A6053" s="189">
        <f t="shared" si="968"/>
        <v>44083.041666651996</v>
      </c>
      <c r="B6053" s="190">
        <f t="shared" si="964"/>
        <v>44083</v>
      </c>
      <c r="C6053" s="1">
        <f t="shared" si="965"/>
        <v>1</v>
      </c>
      <c r="D6053" s="191">
        <v>2.1458290852430446</v>
      </c>
      <c r="E6053" s="192">
        <f t="shared" si="966"/>
        <v>7.4511011681757617E-5</v>
      </c>
      <c r="F6053" s="193">
        <f t="shared" si="967"/>
        <v>3.1993508601103504</v>
      </c>
      <c r="G6053" s="193">
        <f t="shared" si="972"/>
        <v>3.3176576872521784</v>
      </c>
      <c r="H6053" s="193">
        <f t="shared" si="972"/>
        <v>3.4403393097698038</v>
      </c>
      <c r="I6053" s="193">
        <f t="shared" si="972"/>
        <v>3.5675575005299542</v>
      </c>
      <c r="J6053" s="193">
        <f t="shared" si="972"/>
        <v>3.6994800144986697</v>
      </c>
      <c r="K6053" s="193">
        <f>MAX(0,(F6053-'2031 forecast'!$C$10))</f>
        <v>0</v>
      </c>
      <c r="L6053" s="193">
        <f>MAX(0,(G6053-'2031 forecast'!$C$10))</f>
        <v>0</v>
      </c>
      <c r="M6053" s="193">
        <f>MAX(0,(H6053-'2031 forecast'!$C$10))</f>
        <v>0</v>
      </c>
      <c r="N6053" s="193">
        <f>MAX(0,(I6053-'2031 forecast'!$C$10))</f>
        <v>0</v>
      </c>
      <c r="O6053" s="193">
        <f>MAX(0,(J6053-'2031 forecast'!$C$10))</f>
        <v>0</v>
      </c>
      <c r="P6053" s="175" t="str">
        <f t="shared" si="969"/>
        <v/>
      </c>
      <c r="Q6053" s="175" t="str">
        <f t="shared" si="970"/>
        <v/>
      </c>
    </row>
    <row r="6054" spans="1:17" s="1" customFormat="1" x14ac:dyDescent="0.3">
      <c r="A6054" s="189">
        <f t="shared" si="968"/>
        <v>44083.08333331866</v>
      </c>
      <c r="B6054" s="190">
        <f t="shared" si="964"/>
        <v>44083</v>
      </c>
      <c r="C6054" s="1">
        <f t="shared" si="965"/>
        <v>2</v>
      </c>
      <c r="D6054" s="191">
        <v>2.1458290852430446</v>
      </c>
      <c r="E6054" s="192">
        <f t="shared" si="966"/>
        <v>7.4511011681757617E-5</v>
      </c>
      <c r="F6054" s="193">
        <f t="shared" si="967"/>
        <v>3.1993508601103504</v>
      </c>
      <c r="G6054" s="193">
        <f t="shared" si="972"/>
        <v>3.3176576872521784</v>
      </c>
      <c r="H6054" s="193">
        <f t="shared" si="972"/>
        <v>3.4403393097698038</v>
      </c>
      <c r="I6054" s="193">
        <f t="shared" si="972"/>
        <v>3.5675575005299542</v>
      </c>
      <c r="J6054" s="193">
        <f t="shared" si="972"/>
        <v>3.6994800144986697</v>
      </c>
      <c r="K6054" s="193">
        <f>MAX(0,(F6054-'2031 forecast'!$C$10))</f>
        <v>0</v>
      </c>
      <c r="L6054" s="193">
        <f>MAX(0,(G6054-'2031 forecast'!$C$10))</f>
        <v>0</v>
      </c>
      <c r="M6054" s="193">
        <f>MAX(0,(H6054-'2031 forecast'!$C$10))</f>
        <v>0</v>
      </c>
      <c r="N6054" s="193">
        <f>MAX(0,(I6054-'2031 forecast'!$C$10))</f>
        <v>0</v>
      </c>
      <c r="O6054" s="193">
        <f>MAX(0,(J6054-'2031 forecast'!$C$10))</f>
        <v>0</v>
      </c>
      <c r="P6054" s="175" t="str">
        <f t="shared" si="969"/>
        <v/>
      </c>
      <c r="Q6054" s="175" t="str">
        <f t="shared" si="970"/>
        <v/>
      </c>
    </row>
    <row r="6055" spans="1:17" s="1" customFormat="1" x14ac:dyDescent="0.3">
      <c r="A6055" s="189">
        <f t="shared" si="968"/>
        <v>44083.124999985324</v>
      </c>
      <c r="B6055" s="190">
        <f t="shared" si="964"/>
        <v>44083</v>
      </c>
      <c r="C6055" s="1">
        <f t="shared" si="965"/>
        <v>3</v>
      </c>
      <c r="D6055" s="191">
        <v>2.115712185801037</v>
      </c>
      <c r="E6055" s="192">
        <f t="shared" si="966"/>
        <v>7.3465243096750495E-5</v>
      </c>
      <c r="F6055" s="193">
        <f t="shared" si="967"/>
        <v>3.1544476901438894</v>
      </c>
      <c r="G6055" s="193">
        <f t="shared" si="972"/>
        <v>3.2710940705889899</v>
      </c>
      <c r="H6055" s="193">
        <f t="shared" si="972"/>
        <v>3.3920538457730349</v>
      </c>
      <c r="I6055" s="193">
        <f t="shared" si="972"/>
        <v>3.5174865180663764</v>
      </c>
      <c r="J6055" s="193">
        <f t="shared" si="972"/>
        <v>3.6475574879793902</v>
      </c>
      <c r="K6055" s="193">
        <f>MAX(0,(F6055-'2031 forecast'!$C$10))</f>
        <v>0</v>
      </c>
      <c r="L6055" s="193">
        <f>MAX(0,(G6055-'2031 forecast'!$C$10))</f>
        <v>0</v>
      </c>
      <c r="M6055" s="193">
        <f>MAX(0,(H6055-'2031 forecast'!$C$10))</f>
        <v>0</v>
      </c>
      <c r="N6055" s="193">
        <f>MAX(0,(I6055-'2031 forecast'!$C$10))</f>
        <v>0</v>
      </c>
      <c r="O6055" s="193">
        <f>MAX(0,(J6055-'2031 forecast'!$C$10))</f>
        <v>0</v>
      </c>
      <c r="P6055" s="175" t="str">
        <f t="shared" si="969"/>
        <v/>
      </c>
      <c r="Q6055" s="175" t="str">
        <f t="shared" si="970"/>
        <v/>
      </c>
    </row>
    <row r="6056" spans="1:17" s="1" customFormat="1" x14ac:dyDescent="0.3">
      <c r="A6056" s="189">
        <f t="shared" si="968"/>
        <v>44083.166666651989</v>
      </c>
      <c r="B6056" s="190">
        <f t="shared" si="964"/>
        <v>44083</v>
      </c>
      <c r="C6056" s="1">
        <f t="shared" si="965"/>
        <v>4</v>
      </c>
      <c r="D6056" s="191">
        <v>2.085595286359029</v>
      </c>
      <c r="E6056" s="192">
        <f t="shared" si="966"/>
        <v>7.241947451174336E-5</v>
      </c>
      <c r="F6056" s="193">
        <f t="shared" si="967"/>
        <v>3.1095445201774279</v>
      </c>
      <c r="G6056" s="193">
        <f t="shared" si="972"/>
        <v>3.2245304539258011</v>
      </c>
      <c r="H6056" s="193">
        <f t="shared" si="972"/>
        <v>3.3437683817762651</v>
      </c>
      <c r="I6056" s="193">
        <f t="shared" si="972"/>
        <v>3.4674155356027976</v>
      </c>
      <c r="J6056" s="193">
        <f t="shared" si="972"/>
        <v>3.5956349614601102</v>
      </c>
      <c r="K6056" s="193">
        <f>MAX(0,(F6056-'2031 forecast'!$C$10))</f>
        <v>0</v>
      </c>
      <c r="L6056" s="193">
        <f>MAX(0,(G6056-'2031 forecast'!$C$10))</f>
        <v>0</v>
      </c>
      <c r="M6056" s="193">
        <f>MAX(0,(H6056-'2031 forecast'!$C$10))</f>
        <v>0</v>
      </c>
      <c r="N6056" s="193">
        <f>MAX(0,(I6056-'2031 forecast'!$C$10))</f>
        <v>0</v>
      </c>
      <c r="O6056" s="193">
        <f>MAX(0,(J6056-'2031 forecast'!$C$10))</f>
        <v>0</v>
      </c>
      <c r="P6056" s="175" t="str">
        <f t="shared" si="969"/>
        <v/>
      </c>
      <c r="Q6056" s="175" t="str">
        <f t="shared" si="970"/>
        <v/>
      </c>
    </row>
    <row r="6057" spans="1:17" s="1" customFormat="1" x14ac:dyDescent="0.3">
      <c r="A6057" s="189">
        <f t="shared" si="968"/>
        <v>44083.208333318653</v>
      </c>
      <c r="B6057" s="190">
        <f t="shared" si="964"/>
        <v>44083</v>
      </c>
      <c r="C6057" s="1">
        <f t="shared" si="965"/>
        <v>5</v>
      </c>
      <c r="D6057" s="191">
        <v>2.2286505587085652</v>
      </c>
      <c r="E6057" s="192">
        <f t="shared" si="966"/>
        <v>7.7386875290527199E-5</v>
      </c>
      <c r="F6057" s="193">
        <f t="shared" si="967"/>
        <v>3.3228345775181181</v>
      </c>
      <c r="G6057" s="193">
        <f t="shared" si="972"/>
        <v>3.445707633075946</v>
      </c>
      <c r="H6057" s="193">
        <f t="shared" si="972"/>
        <v>3.5731243357609186</v>
      </c>
      <c r="I6057" s="193">
        <f t="shared" si="972"/>
        <v>3.7052527023047941</v>
      </c>
      <c r="J6057" s="193">
        <f t="shared" si="972"/>
        <v>3.8422669624266881</v>
      </c>
      <c r="K6057" s="193">
        <f>MAX(0,(F6057-'2031 forecast'!$C$10))</f>
        <v>0</v>
      </c>
      <c r="L6057" s="193">
        <f>MAX(0,(G6057-'2031 forecast'!$C$10))</f>
        <v>0</v>
      </c>
      <c r="M6057" s="193">
        <f>MAX(0,(H6057-'2031 forecast'!$C$10))</f>
        <v>0</v>
      </c>
      <c r="N6057" s="193">
        <f>MAX(0,(I6057-'2031 forecast'!$C$10))</f>
        <v>0</v>
      </c>
      <c r="O6057" s="193">
        <f>MAX(0,(J6057-'2031 forecast'!$C$10))</f>
        <v>0</v>
      </c>
      <c r="P6057" s="175" t="str">
        <f t="shared" si="969"/>
        <v/>
      </c>
      <c r="Q6057" s="175" t="str">
        <f t="shared" si="970"/>
        <v/>
      </c>
    </row>
    <row r="6058" spans="1:17" s="1" customFormat="1" x14ac:dyDescent="0.3">
      <c r="A6058" s="189">
        <f t="shared" si="968"/>
        <v>44083.249999985317</v>
      </c>
      <c r="B6058" s="190">
        <f t="shared" si="964"/>
        <v>44083</v>
      </c>
      <c r="C6058" s="1">
        <f t="shared" si="965"/>
        <v>6</v>
      </c>
      <c r="D6058" s="191">
        <v>2.4771149791051283</v>
      </c>
      <c r="E6058" s="192">
        <f t="shared" si="966"/>
        <v>8.6014466116835972E-5</v>
      </c>
      <c r="F6058" s="193">
        <f t="shared" si="967"/>
        <v>3.6932857297414214</v>
      </c>
      <c r="G6058" s="193">
        <f t="shared" si="972"/>
        <v>3.8298574705472506</v>
      </c>
      <c r="H6058" s="193">
        <f t="shared" si="972"/>
        <v>3.9714794137342642</v>
      </c>
      <c r="I6058" s="193">
        <f t="shared" si="972"/>
        <v>4.1183383076293154</v>
      </c>
      <c r="J6058" s="193">
        <f t="shared" si="972"/>
        <v>4.2706278062107446</v>
      </c>
      <c r="K6058" s="193">
        <f>MAX(0,(F6058-'2031 forecast'!$C$10))</f>
        <v>0</v>
      </c>
      <c r="L6058" s="193">
        <f>MAX(0,(G6058-'2031 forecast'!$C$10))</f>
        <v>0</v>
      </c>
      <c r="M6058" s="193">
        <f>MAX(0,(H6058-'2031 forecast'!$C$10))</f>
        <v>0</v>
      </c>
      <c r="N6058" s="193">
        <f>MAX(0,(I6058-'2031 forecast'!$C$10))</f>
        <v>0</v>
      </c>
      <c r="O6058" s="193">
        <f>MAX(0,(J6058-'2031 forecast'!$C$10))</f>
        <v>0</v>
      </c>
      <c r="P6058" s="175" t="str">
        <f t="shared" si="969"/>
        <v/>
      </c>
      <c r="Q6058" s="175" t="str">
        <f t="shared" si="970"/>
        <v/>
      </c>
    </row>
    <row r="6059" spans="1:17" s="1" customFormat="1" x14ac:dyDescent="0.3">
      <c r="A6059" s="189">
        <f t="shared" si="968"/>
        <v>44083.291666651981</v>
      </c>
      <c r="B6059" s="190">
        <f t="shared" si="964"/>
        <v>44083</v>
      </c>
      <c r="C6059" s="1">
        <f t="shared" si="965"/>
        <v>7</v>
      </c>
      <c r="D6059" s="191">
        <v>2.5900533520126574</v>
      </c>
      <c r="E6059" s="192">
        <f t="shared" si="966"/>
        <v>8.9936098310612703E-5</v>
      </c>
      <c r="F6059" s="193">
        <f t="shared" si="967"/>
        <v>3.861672617115651</v>
      </c>
      <c r="G6059" s="193">
        <f t="shared" si="972"/>
        <v>4.0044710330342079</v>
      </c>
      <c r="H6059" s="193">
        <f t="shared" si="972"/>
        <v>4.1525499037221492</v>
      </c>
      <c r="I6059" s="193">
        <f t="shared" si="972"/>
        <v>4.3061044918677345</v>
      </c>
      <c r="J6059" s="193">
        <f t="shared" si="972"/>
        <v>4.4653372806580434</v>
      </c>
      <c r="K6059" s="193">
        <f>MAX(0,(F6059-'2031 forecast'!$C$10))</f>
        <v>0</v>
      </c>
      <c r="L6059" s="193">
        <f>MAX(0,(G6059-'2031 forecast'!$C$10))</f>
        <v>0</v>
      </c>
      <c r="M6059" s="193">
        <f>MAX(0,(H6059-'2031 forecast'!$C$10))</f>
        <v>0</v>
      </c>
      <c r="N6059" s="193">
        <f>MAX(0,(I6059-'2031 forecast'!$C$10))</f>
        <v>0</v>
      </c>
      <c r="O6059" s="193">
        <f>MAX(0,(J6059-'2031 forecast'!$C$10))</f>
        <v>0</v>
      </c>
      <c r="P6059" s="175" t="str">
        <f t="shared" si="969"/>
        <v/>
      </c>
      <c r="Q6059" s="175" t="str">
        <f t="shared" si="970"/>
        <v/>
      </c>
    </row>
    <row r="6060" spans="1:17" s="1" customFormat="1" x14ac:dyDescent="0.3">
      <c r="A6060" s="189">
        <f t="shared" si="968"/>
        <v>44083.333333318646</v>
      </c>
      <c r="B6060" s="190">
        <f t="shared" si="964"/>
        <v>44083</v>
      </c>
      <c r="C6060" s="1">
        <f t="shared" si="965"/>
        <v>8</v>
      </c>
      <c r="D6060" s="191">
        <v>2.7858131983857066</v>
      </c>
      <c r="E6060" s="192">
        <f t="shared" si="966"/>
        <v>9.6733594113159003E-5</v>
      </c>
      <c r="F6060" s="193">
        <f t="shared" si="967"/>
        <v>4.1535432218976478</v>
      </c>
      <c r="G6060" s="193">
        <f t="shared" si="972"/>
        <v>4.3071345413449329</v>
      </c>
      <c r="H6060" s="193">
        <f t="shared" si="972"/>
        <v>4.4664054197011485</v>
      </c>
      <c r="I6060" s="193">
        <f t="shared" si="972"/>
        <v>4.6315658778809929</v>
      </c>
      <c r="J6060" s="193">
        <f t="shared" si="972"/>
        <v>4.8028337030333601</v>
      </c>
      <c r="K6060" s="193">
        <f>MAX(0,(F6060-'2031 forecast'!$C$10))</f>
        <v>0</v>
      </c>
      <c r="L6060" s="193">
        <f>MAX(0,(G6060-'2031 forecast'!$C$10))</f>
        <v>0</v>
      </c>
      <c r="M6060" s="193">
        <f>MAX(0,(H6060-'2031 forecast'!$C$10))</f>
        <v>0</v>
      </c>
      <c r="N6060" s="193">
        <f>MAX(0,(I6060-'2031 forecast'!$C$10))</f>
        <v>0</v>
      </c>
      <c r="O6060" s="193">
        <f>MAX(0,(J6060-'2031 forecast'!$C$10))</f>
        <v>0</v>
      </c>
      <c r="P6060" s="175" t="str">
        <f t="shared" si="969"/>
        <v/>
      </c>
      <c r="Q6060" s="175" t="str">
        <f t="shared" si="970"/>
        <v/>
      </c>
    </row>
    <row r="6061" spans="1:17" s="1" customFormat="1" x14ac:dyDescent="0.3">
      <c r="A6061" s="189">
        <f t="shared" si="968"/>
        <v>44083.37499998531</v>
      </c>
      <c r="B6061" s="190">
        <f t="shared" si="964"/>
        <v>44083</v>
      </c>
      <c r="C6061" s="1">
        <f t="shared" si="965"/>
        <v>9</v>
      </c>
      <c r="D6061" s="191">
        <v>3.0116899442007643</v>
      </c>
      <c r="E6061" s="192">
        <f t="shared" si="966"/>
        <v>1.0457685850071245E-4</v>
      </c>
      <c r="F6061" s="193">
        <f t="shared" si="967"/>
        <v>4.4903169966461061</v>
      </c>
      <c r="G6061" s="193">
        <f t="shared" si="972"/>
        <v>4.6563616663188467</v>
      </c>
      <c r="H6061" s="193">
        <f t="shared" si="972"/>
        <v>4.8285463996769176</v>
      </c>
      <c r="I6061" s="193">
        <f t="shared" si="972"/>
        <v>5.0070982463578311</v>
      </c>
      <c r="J6061" s="193">
        <f t="shared" si="972"/>
        <v>5.1922526519279577</v>
      </c>
      <c r="K6061" s="193">
        <f>MAX(0,(F6061-'2031 forecast'!$C$10))</f>
        <v>0</v>
      </c>
      <c r="L6061" s="193">
        <f>MAX(0,(G6061-'2031 forecast'!$C$10))</f>
        <v>0</v>
      </c>
      <c r="M6061" s="193">
        <f>MAX(0,(H6061-'2031 forecast'!$C$10))</f>
        <v>0</v>
      </c>
      <c r="N6061" s="193">
        <f>MAX(0,(I6061-'2031 forecast'!$C$10))</f>
        <v>0</v>
      </c>
      <c r="O6061" s="193">
        <f>MAX(0,(J6061-'2031 forecast'!$C$10))</f>
        <v>0</v>
      </c>
      <c r="P6061" s="175" t="str">
        <f t="shared" si="969"/>
        <v/>
      </c>
      <c r="Q6061" s="175" t="str">
        <f t="shared" si="970"/>
        <v/>
      </c>
    </row>
    <row r="6062" spans="1:17" s="1" customFormat="1" x14ac:dyDescent="0.3">
      <c r="A6062" s="189">
        <f t="shared" si="968"/>
        <v>44083.416666651974</v>
      </c>
      <c r="B6062" s="190">
        <f t="shared" si="964"/>
        <v>44083</v>
      </c>
      <c r="C6062" s="1">
        <f t="shared" si="965"/>
        <v>10</v>
      </c>
      <c r="D6062" s="191">
        <v>3.0643945182242773</v>
      </c>
      <c r="E6062" s="192">
        <f t="shared" si="966"/>
        <v>1.064069535244749E-4</v>
      </c>
      <c r="F6062" s="193">
        <f t="shared" si="967"/>
        <v>4.5688975440874122</v>
      </c>
      <c r="G6062" s="193">
        <f t="shared" si="972"/>
        <v>4.7378479954794255</v>
      </c>
      <c r="H6062" s="193">
        <f t="shared" si="972"/>
        <v>4.913045961671263</v>
      </c>
      <c r="I6062" s="193">
        <f t="shared" si="972"/>
        <v>5.0947224656690917</v>
      </c>
      <c r="J6062" s="193">
        <f t="shared" si="972"/>
        <v>5.2831170733366957</v>
      </c>
      <c r="K6062" s="193">
        <f>MAX(0,(F6062-'2031 forecast'!$C$10))</f>
        <v>0</v>
      </c>
      <c r="L6062" s="193">
        <f>MAX(0,(G6062-'2031 forecast'!$C$10))</f>
        <v>0</v>
      </c>
      <c r="M6062" s="193">
        <f>MAX(0,(H6062-'2031 forecast'!$C$10))</f>
        <v>0</v>
      </c>
      <c r="N6062" s="193">
        <f>MAX(0,(I6062-'2031 forecast'!$C$10))</f>
        <v>0</v>
      </c>
      <c r="O6062" s="193">
        <f>MAX(0,(J6062-'2031 forecast'!$C$10))</f>
        <v>0</v>
      </c>
      <c r="P6062" s="175" t="str">
        <f t="shared" si="969"/>
        <v/>
      </c>
      <c r="Q6062" s="175" t="str">
        <f t="shared" si="970"/>
        <v/>
      </c>
    </row>
    <row r="6063" spans="1:17" s="1" customFormat="1" x14ac:dyDescent="0.3">
      <c r="A6063" s="189">
        <f t="shared" si="968"/>
        <v>44083.458333318638</v>
      </c>
      <c r="B6063" s="190">
        <f t="shared" si="964"/>
        <v>44083</v>
      </c>
      <c r="C6063" s="1">
        <f t="shared" si="965"/>
        <v>11</v>
      </c>
      <c r="D6063" s="191">
        <v>3.1999205657133114</v>
      </c>
      <c r="E6063" s="192">
        <f t="shared" si="966"/>
        <v>1.1111291215700695E-4</v>
      </c>
      <c r="F6063" s="193">
        <f t="shared" si="967"/>
        <v>4.7709618089364865</v>
      </c>
      <c r="G6063" s="193">
        <f t="shared" si="972"/>
        <v>4.9473842704637736</v>
      </c>
      <c r="H6063" s="193">
        <f t="shared" si="972"/>
        <v>5.1303305496567244</v>
      </c>
      <c r="I6063" s="193">
        <f t="shared" si="972"/>
        <v>5.3200418867551944</v>
      </c>
      <c r="J6063" s="193">
        <f t="shared" si="972"/>
        <v>5.5167684426734533</v>
      </c>
      <c r="K6063" s="193">
        <f>MAX(0,(F6063-'2031 forecast'!$C$10))</f>
        <v>0</v>
      </c>
      <c r="L6063" s="193">
        <f>MAX(0,(G6063-'2031 forecast'!$C$10))</f>
        <v>0</v>
      </c>
      <c r="M6063" s="193">
        <f>MAX(0,(H6063-'2031 forecast'!$C$10))</f>
        <v>0</v>
      </c>
      <c r="N6063" s="193">
        <f>MAX(0,(I6063-'2031 forecast'!$C$10))</f>
        <v>0</v>
      </c>
      <c r="O6063" s="193">
        <f>MAX(0,(J6063-'2031 forecast'!$C$10))</f>
        <v>0</v>
      </c>
      <c r="P6063" s="175" t="str">
        <f t="shared" si="969"/>
        <v/>
      </c>
      <c r="Q6063" s="175" t="str">
        <f t="shared" si="970"/>
        <v/>
      </c>
    </row>
    <row r="6064" spans="1:17" s="1" customFormat="1" x14ac:dyDescent="0.3">
      <c r="A6064" s="189">
        <f t="shared" si="968"/>
        <v>44083.499999985303</v>
      </c>
      <c r="B6064" s="190">
        <f t="shared" si="964"/>
        <v>44083</v>
      </c>
      <c r="C6064" s="1">
        <f t="shared" si="965"/>
        <v>12</v>
      </c>
      <c r="D6064" s="191">
        <v>3.2074497905738135</v>
      </c>
      <c r="E6064" s="192">
        <f t="shared" si="966"/>
        <v>1.1137435430325874E-4</v>
      </c>
      <c r="F6064" s="193">
        <f t="shared" si="967"/>
        <v>4.7821876014281024</v>
      </c>
      <c r="G6064" s="193">
        <f t="shared" si="972"/>
        <v>4.9590251746295708</v>
      </c>
      <c r="H6064" s="193">
        <f t="shared" si="972"/>
        <v>5.1424019156559169</v>
      </c>
      <c r="I6064" s="193">
        <f t="shared" si="972"/>
        <v>5.3325596323710887</v>
      </c>
      <c r="J6064" s="193">
        <f t="shared" si="972"/>
        <v>5.5297490743032736</v>
      </c>
      <c r="K6064" s="193">
        <f>MAX(0,(F6064-'2031 forecast'!$C$10))</f>
        <v>0</v>
      </c>
      <c r="L6064" s="193">
        <f>MAX(0,(G6064-'2031 forecast'!$C$10))</f>
        <v>0</v>
      </c>
      <c r="M6064" s="193">
        <f>MAX(0,(H6064-'2031 forecast'!$C$10))</f>
        <v>0</v>
      </c>
      <c r="N6064" s="193">
        <f>MAX(0,(I6064-'2031 forecast'!$C$10))</f>
        <v>0</v>
      </c>
      <c r="O6064" s="193">
        <f>MAX(0,(J6064-'2031 forecast'!$C$10))</f>
        <v>0</v>
      </c>
      <c r="P6064" s="175" t="str">
        <f t="shared" si="969"/>
        <v/>
      </c>
      <c r="Q6064" s="175" t="str">
        <f t="shared" si="970"/>
        <v/>
      </c>
    </row>
    <row r="6065" spans="1:17" s="1" customFormat="1" x14ac:dyDescent="0.3">
      <c r="A6065" s="189">
        <f t="shared" si="968"/>
        <v>44083.541666651967</v>
      </c>
      <c r="B6065" s="190">
        <f t="shared" si="964"/>
        <v>44083</v>
      </c>
      <c r="C6065" s="1">
        <f t="shared" si="965"/>
        <v>13</v>
      </c>
      <c r="D6065" s="191">
        <v>3.1999205657133114</v>
      </c>
      <c r="E6065" s="192">
        <f t="shared" si="966"/>
        <v>1.1111291215700695E-4</v>
      </c>
      <c r="F6065" s="193">
        <f t="shared" si="967"/>
        <v>4.7709618089364865</v>
      </c>
      <c r="G6065" s="193">
        <f t="shared" ref="G6065:J6084" si="973">$E6065*G$2</f>
        <v>4.9473842704637736</v>
      </c>
      <c r="H6065" s="193">
        <f t="shared" si="973"/>
        <v>5.1303305496567244</v>
      </c>
      <c r="I6065" s="193">
        <f t="shared" si="973"/>
        <v>5.3200418867551944</v>
      </c>
      <c r="J6065" s="193">
        <f t="shared" si="973"/>
        <v>5.5167684426734533</v>
      </c>
      <c r="K6065" s="193">
        <f>MAX(0,(F6065-'2031 forecast'!$C$10))</f>
        <v>0</v>
      </c>
      <c r="L6065" s="193">
        <f>MAX(0,(G6065-'2031 forecast'!$C$10))</f>
        <v>0</v>
      </c>
      <c r="M6065" s="193">
        <f>MAX(0,(H6065-'2031 forecast'!$C$10))</f>
        <v>0</v>
      </c>
      <c r="N6065" s="193">
        <f>MAX(0,(I6065-'2031 forecast'!$C$10))</f>
        <v>0</v>
      </c>
      <c r="O6065" s="193">
        <f>MAX(0,(J6065-'2031 forecast'!$C$10))</f>
        <v>0</v>
      </c>
      <c r="P6065" s="175" t="str">
        <f t="shared" si="969"/>
        <v/>
      </c>
      <c r="Q6065" s="175" t="str">
        <f t="shared" si="970"/>
        <v/>
      </c>
    </row>
    <row r="6066" spans="1:17" s="1" customFormat="1" x14ac:dyDescent="0.3">
      <c r="A6066" s="189">
        <f t="shared" si="968"/>
        <v>44083.583333318631</v>
      </c>
      <c r="B6066" s="190">
        <f t="shared" si="964"/>
        <v>44083</v>
      </c>
      <c r="C6066" s="1">
        <f t="shared" si="965"/>
        <v>14</v>
      </c>
      <c r="D6066" s="191">
        <v>3.2676835894578291</v>
      </c>
      <c r="E6066" s="192">
        <f t="shared" si="966"/>
        <v>1.1346589147327299E-4</v>
      </c>
      <c r="F6066" s="193">
        <f t="shared" si="967"/>
        <v>4.8719939413610245</v>
      </c>
      <c r="G6066" s="193">
        <f t="shared" si="973"/>
        <v>5.0521524079559477</v>
      </c>
      <c r="H6066" s="193">
        <f t="shared" si="973"/>
        <v>5.2389728436494556</v>
      </c>
      <c r="I6066" s="193">
        <f t="shared" si="973"/>
        <v>5.4327015972982462</v>
      </c>
      <c r="J6066" s="193">
        <f t="shared" si="973"/>
        <v>5.6335941273418335</v>
      </c>
      <c r="K6066" s="193">
        <f>MAX(0,(F6066-'2031 forecast'!$C$10))</f>
        <v>0</v>
      </c>
      <c r="L6066" s="193">
        <f>MAX(0,(G6066-'2031 forecast'!$C$10))</f>
        <v>0</v>
      </c>
      <c r="M6066" s="193">
        <f>MAX(0,(H6066-'2031 forecast'!$C$10))</f>
        <v>0</v>
      </c>
      <c r="N6066" s="193">
        <f>MAX(0,(I6066-'2031 forecast'!$C$10))</f>
        <v>0</v>
      </c>
      <c r="O6066" s="193">
        <f>MAX(0,(J6066-'2031 forecast'!$C$10))</f>
        <v>0</v>
      </c>
      <c r="P6066" s="175" t="str">
        <f t="shared" si="969"/>
        <v/>
      </c>
      <c r="Q6066" s="175" t="str">
        <f t="shared" si="970"/>
        <v/>
      </c>
    </row>
    <row r="6067" spans="1:17" s="1" customFormat="1" x14ac:dyDescent="0.3">
      <c r="A6067" s="189">
        <f t="shared" si="968"/>
        <v>44083.624999985295</v>
      </c>
      <c r="B6067" s="190">
        <f t="shared" si="964"/>
        <v>44083</v>
      </c>
      <c r="C6067" s="1">
        <f t="shared" si="965"/>
        <v>15</v>
      </c>
      <c r="D6067" s="191">
        <v>3.31285893862084</v>
      </c>
      <c r="E6067" s="192">
        <f t="shared" si="966"/>
        <v>1.1503454435078367E-4</v>
      </c>
      <c r="F6067" s="193">
        <f t="shared" si="967"/>
        <v>4.9393486963107156</v>
      </c>
      <c r="G6067" s="193">
        <f t="shared" si="973"/>
        <v>5.1219978329507301</v>
      </c>
      <c r="H6067" s="193">
        <f t="shared" si="973"/>
        <v>5.3114010396446085</v>
      </c>
      <c r="I6067" s="193">
        <f t="shared" si="973"/>
        <v>5.5078080709936126</v>
      </c>
      <c r="J6067" s="193">
        <f t="shared" si="973"/>
        <v>5.7114779171207521</v>
      </c>
      <c r="K6067" s="193">
        <f>MAX(0,(F6067-'2031 forecast'!$C$10))</f>
        <v>0</v>
      </c>
      <c r="L6067" s="193">
        <f>MAX(0,(G6067-'2031 forecast'!$C$10))</f>
        <v>0</v>
      </c>
      <c r="M6067" s="193">
        <f>MAX(0,(H6067-'2031 forecast'!$C$10))</f>
        <v>0</v>
      </c>
      <c r="N6067" s="193">
        <f>MAX(0,(I6067-'2031 forecast'!$C$10))</f>
        <v>0</v>
      </c>
      <c r="O6067" s="193">
        <f>MAX(0,(J6067-'2031 forecast'!$C$10))</f>
        <v>0</v>
      </c>
      <c r="P6067" s="175" t="str">
        <f t="shared" si="969"/>
        <v/>
      </c>
      <c r="Q6067" s="175" t="str">
        <f t="shared" si="970"/>
        <v/>
      </c>
    </row>
    <row r="6068" spans="1:17" s="1" customFormat="1" x14ac:dyDescent="0.3">
      <c r="A6068" s="189">
        <f t="shared" si="968"/>
        <v>44083.66666665196</v>
      </c>
      <c r="B6068" s="190">
        <f t="shared" si="964"/>
        <v>44083</v>
      </c>
      <c r="C6068" s="1">
        <f t="shared" si="965"/>
        <v>16</v>
      </c>
      <c r="D6068" s="191">
        <v>3.4935603352728863</v>
      </c>
      <c r="E6068" s="192">
        <f t="shared" si="966"/>
        <v>1.2130915586082643E-4</v>
      </c>
      <c r="F6068" s="193">
        <f t="shared" si="967"/>
        <v>5.2087677161094827</v>
      </c>
      <c r="G6068" s="193">
        <f t="shared" si="973"/>
        <v>5.4013795329298615</v>
      </c>
      <c r="H6068" s="193">
        <f t="shared" si="973"/>
        <v>5.6011138236252238</v>
      </c>
      <c r="I6068" s="193">
        <f t="shared" si="973"/>
        <v>5.8082339657750834</v>
      </c>
      <c r="J6068" s="193">
        <f t="shared" si="973"/>
        <v>6.0230130762364302</v>
      </c>
      <c r="K6068" s="193">
        <f>MAX(0,(F6068-'2031 forecast'!$C$10))</f>
        <v>0</v>
      </c>
      <c r="L6068" s="193">
        <f>MAX(0,(G6068-'2031 forecast'!$C$10))</f>
        <v>0</v>
      </c>
      <c r="M6068" s="193">
        <f>MAX(0,(H6068-'2031 forecast'!$C$10))</f>
        <v>0</v>
      </c>
      <c r="N6068" s="193">
        <f>MAX(0,(I6068-'2031 forecast'!$C$10))</f>
        <v>7.1233965775083341E-2</v>
      </c>
      <c r="O6068" s="193">
        <f>MAX(0,(J6068-'2031 forecast'!$C$10))</f>
        <v>0.28601307623643013</v>
      </c>
      <c r="P6068" s="175" t="str">
        <f t="shared" si="969"/>
        <v/>
      </c>
      <c r="Q6068" s="175" t="str">
        <f t="shared" si="970"/>
        <v/>
      </c>
    </row>
    <row r="6069" spans="1:17" s="1" customFormat="1" x14ac:dyDescent="0.3">
      <c r="A6069" s="189">
        <f t="shared" si="968"/>
        <v>44083.708333318624</v>
      </c>
      <c r="B6069" s="190">
        <f t="shared" si="964"/>
        <v>44083</v>
      </c>
      <c r="C6069" s="1">
        <f t="shared" si="965"/>
        <v>17</v>
      </c>
      <c r="D6069" s="191">
        <v>3.3655635126443539</v>
      </c>
      <c r="E6069" s="192">
        <f t="shared" si="966"/>
        <v>1.1686463937454616E-4</v>
      </c>
      <c r="F6069" s="193">
        <f t="shared" si="967"/>
        <v>5.0179292437520235</v>
      </c>
      <c r="G6069" s="193">
        <f t="shared" si="973"/>
        <v>5.2034841621113106</v>
      </c>
      <c r="H6069" s="193">
        <f t="shared" si="973"/>
        <v>5.3959006016389557</v>
      </c>
      <c r="I6069" s="193">
        <f t="shared" si="973"/>
        <v>5.5954322903048759</v>
      </c>
      <c r="J6069" s="193">
        <f t="shared" si="973"/>
        <v>5.8023423385294928</v>
      </c>
      <c r="K6069" s="193">
        <f>MAX(0,(F6069-'2031 forecast'!$C$10))</f>
        <v>0</v>
      </c>
      <c r="L6069" s="193">
        <f>MAX(0,(G6069-'2031 forecast'!$C$10))</f>
        <v>0</v>
      </c>
      <c r="M6069" s="193">
        <f>MAX(0,(H6069-'2031 forecast'!$C$10))</f>
        <v>0</v>
      </c>
      <c r="N6069" s="193">
        <f>MAX(0,(I6069-'2031 forecast'!$C$10))</f>
        <v>0</v>
      </c>
      <c r="O6069" s="193">
        <f>MAX(0,(J6069-'2031 forecast'!$C$10))</f>
        <v>6.5342338529492672E-2</v>
      </c>
      <c r="P6069" s="175" t="str">
        <f t="shared" si="969"/>
        <v/>
      </c>
      <c r="Q6069" s="175" t="str">
        <f t="shared" si="970"/>
        <v/>
      </c>
    </row>
    <row r="6070" spans="1:17" s="1" customFormat="1" x14ac:dyDescent="0.3">
      <c r="A6070" s="189">
        <f t="shared" si="968"/>
        <v>44083.749999985288</v>
      </c>
      <c r="B6070" s="190">
        <f t="shared" si="964"/>
        <v>44083</v>
      </c>
      <c r="C6070" s="1">
        <f t="shared" si="965"/>
        <v>18</v>
      </c>
      <c r="D6070" s="191">
        <v>3.2676835894578291</v>
      </c>
      <c r="E6070" s="192">
        <f t="shared" si="966"/>
        <v>1.1346589147327299E-4</v>
      </c>
      <c r="F6070" s="193">
        <f t="shared" si="967"/>
        <v>4.8719939413610245</v>
      </c>
      <c r="G6070" s="193">
        <f t="shared" si="973"/>
        <v>5.0521524079559477</v>
      </c>
      <c r="H6070" s="193">
        <f t="shared" si="973"/>
        <v>5.2389728436494556</v>
      </c>
      <c r="I6070" s="193">
        <f t="shared" si="973"/>
        <v>5.4327015972982462</v>
      </c>
      <c r="J6070" s="193">
        <f t="shared" si="973"/>
        <v>5.6335941273418335</v>
      </c>
      <c r="K6070" s="193">
        <f>MAX(0,(F6070-'2031 forecast'!$C$10))</f>
        <v>0</v>
      </c>
      <c r="L6070" s="193">
        <f>MAX(0,(G6070-'2031 forecast'!$C$10))</f>
        <v>0</v>
      </c>
      <c r="M6070" s="193">
        <f>MAX(0,(H6070-'2031 forecast'!$C$10))</f>
        <v>0</v>
      </c>
      <c r="N6070" s="193">
        <f>MAX(0,(I6070-'2031 forecast'!$C$10))</f>
        <v>0</v>
      </c>
      <c r="O6070" s="193">
        <f>MAX(0,(J6070-'2031 forecast'!$C$10))</f>
        <v>0</v>
      </c>
      <c r="P6070" s="175" t="str">
        <f t="shared" si="969"/>
        <v/>
      </c>
      <c r="Q6070" s="175" t="str">
        <f t="shared" si="970"/>
        <v/>
      </c>
    </row>
    <row r="6071" spans="1:17" s="1" customFormat="1" x14ac:dyDescent="0.3">
      <c r="A6071" s="189">
        <f t="shared" si="968"/>
        <v>44083.791666651952</v>
      </c>
      <c r="B6071" s="190">
        <f t="shared" si="964"/>
        <v>44083</v>
      </c>
      <c r="C6071" s="1">
        <f t="shared" si="965"/>
        <v>19</v>
      </c>
      <c r="D6071" s="191">
        <v>3.3655635126443539</v>
      </c>
      <c r="E6071" s="192">
        <f t="shared" si="966"/>
        <v>1.1686463937454616E-4</v>
      </c>
      <c r="F6071" s="193">
        <f t="shared" si="967"/>
        <v>5.0179292437520235</v>
      </c>
      <c r="G6071" s="193">
        <f t="shared" si="973"/>
        <v>5.2034841621113106</v>
      </c>
      <c r="H6071" s="193">
        <f t="shared" si="973"/>
        <v>5.3959006016389557</v>
      </c>
      <c r="I6071" s="193">
        <f t="shared" si="973"/>
        <v>5.5954322903048759</v>
      </c>
      <c r="J6071" s="193">
        <f t="shared" si="973"/>
        <v>5.8023423385294928</v>
      </c>
      <c r="K6071" s="193">
        <f>MAX(0,(F6071-'2031 forecast'!$C$10))</f>
        <v>0</v>
      </c>
      <c r="L6071" s="193">
        <f>MAX(0,(G6071-'2031 forecast'!$C$10))</f>
        <v>0</v>
      </c>
      <c r="M6071" s="193">
        <f>MAX(0,(H6071-'2031 forecast'!$C$10))</f>
        <v>0</v>
      </c>
      <c r="N6071" s="193">
        <f>MAX(0,(I6071-'2031 forecast'!$C$10))</f>
        <v>0</v>
      </c>
      <c r="O6071" s="193">
        <f>MAX(0,(J6071-'2031 forecast'!$C$10))</f>
        <v>6.5342338529492672E-2</v>
      </c>
      <c r="P6071" s="175" t="str">
        <f t="shared" si="969"/>
        <v/>
      </c>
      <c r="Q6071" s="175" t="str">
        <f t="shared" si="970"/>
        <v/>
      </c>
    </row>
    <row r="6072" spans="1:17" s="1" customFormat="1" x14ac:dyDescent="0.3">
      <c r="A6072" s="189">
        <f t="shared" si="968"/>
        <v>44083.833333318616</v>
      </c>
      <c r="B6072" s="190">
        <f t="shared" si="964"/>
        <v>44083</v>
      </c>
      <c r="C6072" s="1">
        <f t="shared" si="965"/>
        <v>20</v>
      </c>
      <c r="D6072" s="191">
        <v>3.2752128143183308</v>
      </c>
      <c r="E6072" s="192">
        <f t="shared" si="966"/>
        <v>1.1372733361952476E-4</v>
      </c>
      <c r="F6072" s="193">
        <f t="shared" si="967"/>
        <v>4.8832197338526395</v>
      </c>
      <c r="G6072" s="193">
        <f t="shared" si="973"/>
        <v>5.0637933121217449</v>
      </c>
      <c r="H6072" s="193">
        <f t="shared" si="973"/>
        <v>5.2510442096486472</v>
      </c>
      <c r="I6072" s="193">
        <f t="shared" si="973"/>
        <v>5.4452193429141396</v>
      </c>
      <c r="J6072" s="193">
        <f t="shared" si="973"/>
        <v>5.6465747589716528</v>
      </c>
      <c r="K6072" s="193">
        <f>MAX(0,(F6072-'2031 forecast'!$C$10))</f>
        <v>0</v>
      </c>
      <c r="L6072" s="193">
        <f>MAX(0,(G6072-'2031 forecast'!$C$10))</f>
        <v>0</v>
      </c>
      <c r="M6072" s="193">
        <f>MAX(0,(H6072-'2031 forecast'!$C$10))</f>
        <v>0</v>
      </c>
      <c r="N6072" s="193">
        <f>MAX(0,(I6072-'2031 forecast'!$C$10))</f>
        <v>0</v>
      </c>
      <c r="O6072" s="193">
        <f>MAX(0,(J6072-'2031 forecast'!$C$10))</f>
        <v>0</v>
      </c>
      <c r="P6072" s="175" t="str">
        <f t="shared" si="969"/>
        <v/>
      </c>
      <c r="Q6072" s="175" t="str">
        <f t="shared" si="970"/>
        <v/>
      </c>
    </row>
    <row r="6073" spans="1:17" s="1" customFormat="1" x14ac:dyDescent="0.3">
      <c r="A6073" s="189">
        <f t="shared" si="968"/>
        <v>44083.874999985281</v>
      </c>
      <c r="B6073" s="190">
        <f t="shared" si="964"/>
        <v>44083</v>
      </c>
      <c r="C6073" s="1">
        <f t="shared" si="965"/>
        <v>21</v>
      </c>
      <c r="D6073" s="191">
        <v>3.019219169061266</v>
      </c>
      <c r="E6073" s="192">
        <f t="shared" si="966"/>
        <v>1.0483830064696422E-4</v>
      </c>
      <c r="F6073" s="193">
        <f t="shared" si="967"/>
        <v>4.5015427891377211</v>
      </c>
      <c r="G6073" s="193">
        <f t="shared" si="973"/>
        <v>4.6680025704846431</v>
      </c>
      <c r="H6073" s="193">
        <f t="shared" si="973"/>
        <v>4.84061776567611</v>
      </c>
      <c r="I6073" s="193">
        <f t="shared" si="973"/>
        <v>5.0196159919737253</v>
      </c>
      <c r="J6073" s="193">
        <f t="shared" si="973"/>
        <v>5.205233283557777</v>
      </c>
      <c r="K6073" s="193">
        <f>MAX(0,(F6073-'2031 forecast'!$C$10))</f>
        <v>0</v>
      </c>
      <c r="L6073" s="193">
        <f>MAX(0,(G6073-'2031 forecast'!$C$10))</f>
        <v>0</v>
      </c>
      <c r="M6073" s="193">
        <f>MAX(0,(H6073-'2031 forecast'!$C$10))</f>
        <v>0</v>
      </c>
      <c r="N6073" s="193">
        <f>MAX(0,(I6073-'2031 forecast'!$C$10))</f>
        <v>0</v>
      </c>
      <c r="O6073" s="193">
        <f>MAX(0,(J6073-'2031 forecast'!$C$10))</f>
        <v>0</v>
      </c>
      <c r="P6073" s="175" t="str">
        <f t="shared" si="969"/>
        <v/>
      </c>
      <c r="Q6073" s="175" t="str">
        <f t="shared" si="970"/>
        <v/>
      </c>
    </row>
    <row r="6074" spans="1:17" s="1" customFormat="1" x14ac:dyDescent="0.3">
      <c r="A6074" s="189">
        <f t="shared" si="968"/>
        <v>44083.916666651945</v>
      </c>
      <c r="B6074" s="190">
        <f t="shared" si="964"/>
        <v>44083</v>
      </c>
      <c r="C6074" s="1">
        <f t="shared" si="965"/>
        <v>22</v>
      </c>
      <c r="D6074" s="191">
        <v>2.6653456006176763</v>
      </c>
      <c r="E6074" s="192">
        <f t="shared" si="966"/>
        <v>9.2550519773130515E-5</v>
      </c>
      <c r="F6074" s="193">
        <f t="shared" si="967"/>
        <v>3.9739305420318036</v>
      </c>
      <c r="G6074" s="193">
        <f t="shared" si="973"/>
        <v>4.1208800746921792</v>
      </c>
      <c r="H6074" s="193">
        <f t="shared" si="973"/>
        <v>4.2732635637140719</v>
      </c>
      <c r="I6074" s="193">
        <f t="shared" si="973"/>
        <v>4.4312819480266805</v>
      </c>
      <c r="J6074" s="193">
        <f t="shared" si="973"/>
        <v>4.595143596956242</v>
      </c>
      <c r="K6074" s="193">
        <f>MAX(0,(F6074-'2031 forecast'!$C$10))</f>
        <v>0</v>
      </c>
      <c r="L6074" s="193">
        <f>MAX(0,(G6074-'2031 forecast'!$C$10))</f>
        <v>0</v>
      </c>
      <c r="M6074" s="193">
        <f>MAX(0,(H6074-'2031 forecast'!$C$10))</f>
        <v>0</v>
      </c>
      <c r="N6074" s="193">
        <f>MAX(0,(I6074-'2031 forecast'!$C$10))</f>
        <v>0</v>
      </c>
      <c r="O6074" s="193">
        <f>MAX(0,(J6074-'2031 forecast'!$C$10))</f>
        <v>0</v>
      </c>
      <c r="P6074" s="175" t="str">
        <f t="shared" si="969"/>
        <v/>
      </c>
      <c r="Q6074" s="175" t="str">
        <f t="shared" si="970"/>
        <v/>
      </c>
    </row>
    <row r="6075" spans="1:17" s="1" customFormat="1" x14ac:dyDescent="0.3">
      <c r="A6075" s="189">
        <f t="shared" si="968"/>
        <v>44083.958333318609</v>
      </c>
      <c r="B6075" s="190">
        <f t="shared" si="964"/>
        <v>44083</v>
      </c>
      <c r="C6075" s="1">
        <f t="shared" si="965"/>
        <v>23</v>
      </c>
      <c r="D6075" s="191">
        <v>2.3566473813370976</v>
      </c>
      <c r="E6075" s="192">
        <f t="shared" si="966"/>
        <v>8.1831391776807471E-5</v>
      </c>
      <c r="F6075" s="193">
        <f t="shared" si="967"/>
        <v>3.5136730498755773</v>
      </c>
      <c r="G6075" s="193">
        <f t="shared" si="973"/>
        <v>3.6436030038944964</v>
      </c>
      <c r="H6075" s="193">
        <f t="shared" si="973"/>
        <v>3.7783375577471872</v>
      </c>
      <c r="I6075" s="193">
        <f t="shared" si="973"/>
        <v>3.9180543777750017</v>
      </c>
      <c r="J6075" s="193">
        <f t="shared" si="973"/>
        <v>4.0629377001336255</v>
      </c>
      <c r="K6075" s="193">
        <f>MAX(0,(F6075-'2031 forecast'!$C$10))</f>
        <v>0</v>
      </c>
      <c r="L6075" s="193">
        <f>MAX(0,(G6075-'2031 forecast'!$C$10))</f>
        <v>0</v>
      </c>
      <c r="M6075" s="193">
        <f>MAX(0,(H6075-'2031 forecast'!$C$10))</f>
        <v>0</v>
      </c>
      <c r="N6075" s="193">
        <f>MAX(0,(I6075-'2031 forecast'!$C$10))</f>
        <v>0</v>
      </c>
      <c r="O6075" s="193">
        <f>MAX(0,(J6075-'2031 forecast'!$C$10))</f>
        <v>0</v>
      </c>
      <c r="P6075" s="175" t="str">
        <f t="shared" si="969"/>
        <v/>
      </c>
      <c r="Q6075" s="175" t="str">
        <f t="shared" si="970"/>
        <v/>
      </c>
    </row>
    <row r="6076" spans="1:17" s="1" customFormat="1" x14ac:dyDescent="0.3">
      <c r="A6076" s="189">
        <f t="shared" si="968"/>
        <v>44083.999999985273</v>
      </c>
      <c r="B6076" s="190">
        <f t="shared" si="964"/>
        <v>44083</v>
      </c>
      <c r="C6076" s="1">
        <f t="shared" si="965"/>
        <v>0</v>
      </c>
      <c r="D6076" s="191">
        <v>2.2211213338480635</v>
      </c>
      <c r="E6076" s="192">
        <f t="shared" si="966"/>
        <v>7.7125433144275429E-5</v>
      </c>
      <c r="F6076" s="193">
        <f t="shared" si="967"/>
        <v>3.311608785026503</v>
      </c>
      <c r="G6076" s="193">
        <f t="shared" si="973"/>
        <v>3.4340667289101492</v>
      </c>
      <c r="H6076" s="193">
        <f t="shared" si="973"/>
        <v>3.561052969761727</v>
      </c>
      <c r="I6076" s="193">
        <f t="shared" si="973"/>
        <v>3.6927349566889003</v>
      </c>
      <c r="J6076" s="193">
        <f t="shared" si="973"/>
        <v>3.8292863307968688</v>
      </c>
      <c r="K6076" s="193">
        <f>MAX(0,(F6076-'2031 forecast'!$C$10))</f>
        <v>0</v>
      </c>
      <c r="L6076" s="193">
        <f>MAX(0,(G6076-'2031 forecast'!$C$10))</f>
        <v>0</v>
      </c>
      <c r="M6076" s="193">
        <f>MAX(0,(H6076-'2031 forecast'!$C$10))</f>
        <v>0</v>
      </c>
      <c r="N6076" s="193">
        <f>MAX(0,(I6076-'2031 forecast'!$C$10))</f>
        <v>0</v>
      </c>
      <c r="O6076" s="193">
        <f>MAX(0,(J6076-'2031 forecast'!$C$10))</f>
        <v>0</v>
      </c>
      <c r="P6076" s="175" t="str">
        <f t="shared" si="969"/>
        <v/>
      </c>
      <c r="Q6076" s="175" t="str">
        <f t="shared" si="970"/>
        <v/>
      </c>
    </row>
    <row r="6077" spans="1:17" s="1" customFormat="1" x14ac:dyDescent="0.3">
      <c r="A6077" s="189">
        <f t="shared" si="968"/>
        <v>44084.041666651938</v>
      </c>
      <c r="B6077" s="190">
        <f t="shared" si="964"/>
        <v>44084</v>
      </c>
      <c r="C6077" s="1">
        <f t="shared" si="965"/>
        <v>1</v>
      </c>
      <c r="D6077" s="191">
        <v>2.1608875349640484</v>
      </c>
      <c r="E6077" s="192">
        <f t="shared" si="966"/>
        <v>7.5033895974261185E-5</v>
      </c>
      <c r="F6077" s="193">
        <f t="shared" si="967"/>
        <v>3.2218024450935814</v>
      </c>
      <c r="G6077" s="193">
        <f t="shared" si="973"/>
        <v>3.3409394955837728</v>
      </c>
      <c r="H6077" s="193">
        <f t="shared" si="973"/>
        <v>3.4644820417681887</v>
      </c>
      <c r="I6077" s="193">
        <f t="shared" si="973"/>
        <v>3.5925929917617436</v>
      </c>
      <c r="J6077" s="193">
        <f t="shared" si="973"/>
        <v>3.7254412777583097</v>
      </c>
      <c r="K6077" s="193">
        <f>MAX(0,(F6077-'2031 forecast'!$C$10))</f>
        <v>0</v>
      </c>
      <c r="L6077" s="193">
        <f>MAX(0,(G6077-'2031 forecast'!$C$10))</f>
        <v>0</v>
      </c>
      <c r="M6077" s="193">
        <f>MAX(0,(H6077-'2031 forecast'!$C$10))</f>
        <v>0</v>
      </c>
      <c r="N6077" s="193">
        <f>MAX(0,(I6077-'2031 forecast'!$C$10))</f>
        <v>0</v>
      </c>
      <c r="O6077" s="193">
        <f>MAX(0,(J6077-'2031 forecast'!$C$10))</f>
        <v>0</v>
      </c>
      <c r="P6077" s="175" t="str">
        <f t="shared" si="969"/>
        <v/>
      </c>
      <c r="Q6077" s="175" t="str">
        <f t="shared" si="970"/>
        <v/>
      </c>
    </row>
    <row r="6078" spans="1:17" s="1" customFormat="1" x14ac:dyDescent="0.3">
      <c r="A6078" s="189">
        <f t="shared" si="968"/>
        <v>44084.083333318602</v>
      </c>
      <c r="B6078" s="190">
        <f t="shared" si="964"/>
        <v>44084</v>
      </c>
      <c r="C6078" s="1">
        <f t="shared" si="965"/>
        <v>2</v>
      </c>
      <c r="D6078" s="191">
        <v>2.2135921089875614</v>
      </c>
      <c r="E6078" s="192">
        <f t="shared" si="966"/>
        <v>7.6863990998023632E-5</v>
      </c>
      <c r="F6078" s="193">
        <f t="shared" si="967"/>
        <v>3.3003829925348871</v>
      </c>
      <c r="G6078" s="193">
        <f t="shared" si="973"/>
        <v>3.4224258247443515</v>
      </c>
      <c r="H6078" s="193">
        <f t="shared" si="973"/>
        <v>3.5489816037625337</v>
      </c>
      <c r="I6078" s="193">
        <f t="shared" si="973"/>
        <v>3.6802172110730047</v>
      </c>
      <c r="J6078" s="193">
        <f t="shared" si="973"/>
        <v>3.8163056991670481</v>
      </c>
      <c r="K6078" s="193">
        <f>MAX(0,(F6078-'2031 forecast'!$C$10))</f>
        <v>0</v>
      </c>
      <c r="L6078" s="193">
        <f>MAX(0,(G6078-'2031 forecast'!$C$10))</f>
        <v>0</v>
      </c>
      <c r="M6078" s="193">
        <f>MAX(0,(H6078-'2031 forecast'!$C$10))</f>
        <v>0</v>
      </c>
      <c r="N6078" s="193">
        <f>MAX(0,(I6078-'2031 forecast'!$C$10))</f>
        <v>0</v>
      </c>
      <c r="O6078" s="193">
        <f>MAX(0,(J6078-'2031 forecast'!$C$10))</f>
        <v>0</v>
      </c>
      <c r="P6078" s="175" t="str">
        <f t="shared" si="969"/>
        <v/>
      </c>
      <c r="Q6078" s="175" t="str">
        <f t="shared" si="970"/>
        <v/>
      </c>
    </row>
    <row r="6079" spans="1:17" s="1" customFormat="1" x14ac:dyDescent="0.3">
      <c r="A6079" s="189">
        <f t="shared" si="968"/>
        <v>44084.124999985266</v>
      </c>
      <c r="B6079" s="190">
        <f t="shared" si="964"/>
        <v>44084</v>
      </c>
      <c r="C6079" s="1">
        <f t="shared" si="965"/>
        <v>3</v>
      </c>
      <c r="D6079" s="191">
        <v>2.1382998603825425</v>
      </c>
      <c r="E6079" s="192">
        <f t="shared" si="966"/>
        <v>7.4249569535505834E-5</v>
      </c>
      <c r="F6079" s="193">
        <f t="shared" si="967"/>
        <v>3.1881250676187349</v>
      </c>
      <c r="G6079" s="193">
        <f t="shared" si="973"/>
        <v>3.3060167830863811</v>
      </c>
      <c r="H6079" s="193">
        <f t="shared" si="973"/>
        <v>3.4282679437706114</v>
      </c>
      <c r="I6079" s="193">
        <f t="shared" si="973"/>
        <v>3.5550397549140595</v>
      </c>
      <c r="J6079" s="193">
        <f t="shared" si="973"/>
        <v>3.6864993828688495</v>
      </c>
      <c r="K6079" s="193">
        <f>MAX(0,(F6079-'2031 forecast'!$C$10))</f>
        <v>0</v>
      </c>
      <c r="L6079" s="193">
        <f>MAX(0,(G6079-'2031 forecast'!$C$10))</f>
        <v>0</v>
      </c>
      <c r="M6079" s="193">
        <f>MAX(0,(H6079-'2031 forecast'!$C$10))</f>
        <v>0</v>
      </c>
      <c r="N6079" s="193">
        <f>MAX(0,(I6079-'2031 forecast'!$C$10))</f>
        <v>0</v>
      </c>
      <c r="O6079" s="193">
        <f>MAX(0,(J6079-'2031 forecast'!$C$10))</f>
        <v>0</v>
      </c>
      <c r="P6079" s="175" t="str">
        <f t="shared" si="969"/>
        <v/>
      </c>
      <c r="Q6079" s="175" t="str">
        <f t="shared" si="970"/>
        <v/>
      </c>
    </row>
    <row r="6080" spans="1:17" s="1" customFormat="1" x14ac:dyDescent="0.3">
      <c r="A6080" s="189">
        <f t="shared" si="968"/>
        <v>44084.16666665193</v>
      </c>
      <c r="B6080" s="190">
        <f t="shared" si="964"/>
        <v>44084</v>
      </c>
      <c r="C6080" s="1">
        <f t="shared" si="965"/>
        <v>4</v>
      </c>
      <c r="D6080" s="191">
        <v>2.1081829609405349</v>
      </c>
      <c r="E6080" s="192">
        <f t="shared" si="966"/>
        <v>7.3203800950498712E-5</v>
      </c>
      <c r="F6080" s="193">
        <f t="shared" si="967"/>
        <v>3.1432218976522743</v>
      </c>
      <c r="G6080" s="193">
        <f t="shared" si="973"/>
        <v>3.2594531664231927</v>
      </c>
      <c r="H6080" s="193">
        <f t="shared" si="973"/>
        <v>3.3799824797738425</v>
      </c>
      <c r="I6080" s="193">
        <f t="shared" si="973"/>
        <v>3.5049687724504817</v>
      </c>
      <c r="J6080" s="193">
        <f t="shared" si="973"/>
        <v>3.63457685634957</v>
      </c>
      <c r="K6080" s="193">
        <f>MAX(0,(F6080-'2031 forecast'!$C$10))</f>
        <v>0</v>
      </c>
      <c r="L6080" s="193">
        <f>MAX(0,(G6080-'2031 forecast'!$C$10))</f>
        <v>0</v>
      </c>
      <c r="M6080" s="193">
        <f>MAX(0,(H6080-'2031 forecast'!$C$10))</f>
        <v>0</v>
      </c>
      <c r="N6080" s="193">
        <f>MAX(0,(I6080-'2031 forecast'!$C$10))</f>
        <v>0</v>
      </c>
      <c r="O6080" s="193">
        <f>MAX(0,(J6080-'2031 forecast'!$C$10))</f>
        <v>0</v>
      </c>
      <c r="P6080" s="175" t="str">
        <f t="shared" si="969"/>
        <v/>
      </c>
      <c r="Q6080" s="175" t="str">
        <f t="shared" si="970"/>
        <v/>
      </c>
    </row>
    <row r="6081" spans="1:17" s="1" customFormat="1" x14ac:dyDescent="0.3">
      <c r="A6081" s="189">
        <f t="shared" si="968"/>
        <v>44084.208333318595</v>
      </c>
      <c r="B6081" s="190">
        <f t="shared" si="964"/>
        <v>44084</v>
      </c>
      <c r="C6081" s="1">
        <f t="shared" si="965"/>
        <v>5</v>
      </c>
      <c r="D6081" s="191">
        <v>2.3265304818950905</v>
      </c>
      <c r="E6081" s="192">
        <f t="shared" si="966"/>
        <v>8.0785623191800363E-5</v>
      </c>
      <c r="F6081" s="193">
        <f t="shared" si="967"/>
        <v>3.4687698799091167</v>
      </c>
      <c r="G6081" s="193">
        <f t="shared" si="973"/>
        <v>3.5970393872313089</v>
      </c>
      <c r="H6081" s="193">
        <f t="shared" si="973"/>
        <v>3.7300520937504187</v>
      </c>
      <c r="I6081" s="193">
        <f t="shared" si="973"/>
        <v>3.8679833953114242</v>
      </c>
      <c r="J6081" s="193">
        <f t="shared" si="973"/>
        <v>4.0110151736143473</v>
      </c>
      <c r="K6081" s="193">
        <f>MAX(0,(F6081-'2031 forecast'!$C$10))</f>
        <v>0</v>
      </c>
      <c r="L6081" s="193">
        <f>MAX(0,(G6081-'2031 forecast'!$C$10))</f>
        <v>0</v>
      </c>
      <c r="M6081" s="193">
        <f>MAX(0,(H6081-'2031 forecast'!$C$10))</f>
        <v>0</v>
      </c>
      <c r="N6081" s="193">
        <f>MAX(0,(I6081-'2031 forecast'!$C$10))</f>
        <v>0</v>
      </c>
      <c r="O6081" s="193">
        <f>MAX(0,(J6081-'2031 forecast'!$C$10))</f>
        <v>0</v>
      </c>
      <c r="P6081" s="175" t="str">
        <f t="shared" si="969"/>
        <v/>
      </c>
      <c r="Q6081" s="175" t="str">
        <f t="shared" si="970"/>
        <v/>
      </c>
    </row>
    <row r="6082" spans="1:17" s="1" customFormat="1" x14ac:dyDescent="0.3">
      <c r="A6082" s="189">
        <f t="shared" si="968"/>
        <v>44084.249999985259</v>
      </c>
      <c r="B6082" s="190">
        <f t="shared" si="964"/>
        <v>44084</v>
      </c>
      <c r="C6082" s="1">
        <f t="shared" si="965"/>
        <v>6</v>
      </c>
      <c r="D6082" s="191">
        <v>2.5373487779891435</v>
      </c>
      <c r="E6082" s="192">
        <f t="shared" si="966"/>
        <v>8.8106003286850216E-5</v>
      </c>
      <c r="F6082" s="193">
        <f t="shared" si="967"/>
        <v>3.7830920696743435</v>
      </c>
      <c r="G6082" s="193">
        <f t="shared" si="973"/>
        <v>3.9229847038736274</v>
      </c>
      <c r="H6082" s="193">
        <f t="shared" si="973"/>
        <v>4.068050341727802</v>
      </c>
      <c r="I6082" s="193">
        <f t="shared" si="973"/>
        <v>4.2184802725564712</v>
      </c>
      <c r="J6082" s="193">
        <f t="shared" si="973"/>
        <v>4.3744728592493027</v>
      </c>
      <c r="K6082" s="193">
        <f>MAX(0,(F6082-'2031 forecast'!$C$10))</f>
        <v>0</v>
      </c>
      <c r="L6082" s="193">
        <f>MAX(0,(G6082-'2031 forecast'!$C$10))</f>
        <v>0</v>
      </c>
      <c r="M6082" s="193">
        <f>MAX(0,(H6082-'2031 forecast'!$C$10))</f>
        <v>0</v>
      </c>
      <c r="N6082" s="193">
        <f>MAX(0,(I6082-'2031 forecast'!$C$10))</f>
        <v>0</v>
      </c>
      <c r="O6082" s="193">
        <f>MAX(0,(J6082-'2031 forecast'!$C$10))</f>
        <v>0</v>
      </c>
      <c r="P6082" s="175" t="str">
        <f t="shared" si="969"/>
        <v/>
      </c>
      <c r="Q6082" s="175" t="str">
        <f t="shared" si="970"/>
        <v/>
      </c>
    </row>
    <row r="6083" spans="1:17" s="1" customFormat="1" x14ac:dyDescent="0.3">
      <c r="A6083" s="189">
        <f t="shared" si="968"/>
        <v>44084.291666651923</v>
      </c>
      <c r="B6083" s="190">
        <f t="shared" si="964"/>
        <v>44084</v>
      </c>
      <c r="C6083" s="1">
        <f t="shared" si="965"/>
        <v>7</v>
      </c>
      <c r="D6083" s="191">
        <v>2.7331086243621936</v>
      </c>
      <c r="E6083" s="192">
        <f t="shared" si="966"/>
        <v>9.4903499089396543E-5</v>
      </c>
      <c r="F6083" s="193">
        <f t="shared" si="967"/>
        <v>4.0749626744563407</v>
      </c>
      <c r="G6083" s="193">
        <f t="shared" si="973"/>
        <v>4.2256482121843533</v>
      </c>
      <c r="H6083" s="193">
        <f t="shared" si="973"/>
        <v>4.3819058577068031</v>
      </c>
      <c r="I6083" s="193">
        <f t="shared" si="973"/>
        <v>4.5439416585697314</v>
      </c>
      <c r="J6083" s="193">
        <f t="shared" si="973"/>
        <v>4.7119692816246213</v>
      </c>
      <c r="K6083" s="193">
        <f>MAX(0,(F6083-'2031 forecast'!$C$10))</f>
        <v>0</v>
      </c>
      <c r="L6083" s="193">
        <f>MAX(0,(G6083-'2031 forecast'!$C$10))</f>
        <v>0</v>
      </c>
      <c r="M6083" s="193">
        <f>MAX(0,(H6083-'2031 forecast'!$C$10))</f>
        <v>0</v>
      </c>
      <c r="N6083" s="193">
        <f>MAX(0,(I6083-'2031 forecast'!$C$10))</f>
        <v>0</v>
      </c>
      <c r="O6083" s="193">
        <f>MAX(0,(J6083-'2031 forecast'!$C$10))</f>
        <v>0</v>
      </c>
      <c r="P6083" s="175" t="str">
        <f t="shared" si="969"/>
        <v/>
      </c>
      <c r="Q6083" s="175" t="str">
        <f t="shared" si="970"/>
        <v/>
      </c>
    </row>
    <row r="6084" spans="1:17" s="1" customFormat="1" x14ac:dyDescent="0.3">
      <c r="A6084" s="189">
        <f t="shared" si="968"/>
        <v>44084.333333318587</v>
      </c>
      <c r="B6084" s="190">
        <f t="shared" si="964"/>
        <v>44084</v>
      </c>
      <c r="C6084" s="1">
        <f t="shared" si="965"/>
        <v>8</v>
      </c>
      <c r="D6084" s="191">
        <v>2.9891022696192584</v>
      </c>
      <c r="E6084" s="192">
        <f t="shared" si="966"/>
        <v>1.037925320619571E-4</v>
      </c>
      <c r="F6084" s="193">
        <f t="shared" si="967"/>
        <v>4.4566396191712601</v>
      </c>
      <c r="G6084" s="193">
        <f t="shared" si="973"/>
        <v>4.6214389538214551</v>
      </c>
      <c r="H6084" s="193">
        <f t="shared" si="973"/>
        <v>4.7923323016793411</v>
      </c>
      <c r="I6084" s="193">
        <f t="shared" si="973"/>
        <v>4.9695450095101465</v>
      </c>
      <c r="J6084" s="193">
        <f t="shared" si="973"/>
        <v>5.1533107570384979</v>
      </c>
      <c r="K6084" s="193">
        <f>MAX(0,(F6084-'2031 forecast'!$C$10))</f>
        <v>0</v>
      </c>
      <c r="L6084" s="193">
        <f>MAX(0,(G6084-'2031 forecast'!$C$10))</f>
        <v>0</v>
      </c>
      <c r="M6084" s="193">
        <f>MAX(0,(H6084-'2031 forecast'!$C$10))</f>
        <v>0</v>
      </c>
      <c r="N6084" s="193">
        <f>MAX(0,(I6084-'2031 forecast'!$C$10))</f>
        <v>0</v>
      </c>
      <c r="O6084" s="193">
        <f>MAX(0,(J6084-'2031 forecast'!$C$10))</f>
        <v>0</v>
      </c>
      <c r="P6084" s="175" t="str">
        <f t="shared" si="969"/>
        <v/>
      </c>
      <c r="Q6084" s="175" t="str">
        <f t="shared" si="970"/>
        <v/>
      </c>
    </row>
    <row r="6085" spans="1:17" s="1" customFormat="1" x14ac:dyDescent="0.3">
      <c r="A6085" s="189">
        <f t="shared" si="968"/>
        <v>44084.374999985252</v>
      </c>
      <c r="B6085" s="190">
        <f t="shared" ref="B6085:B6148" si="974">INT(A6085)</f>
        <v>44084</v>
      </c>
      <c r="C6085" s="1">
        <f t="shared" ref="C6085:C6148" si="975">HOUR(A6085)</f>
        <v>9</v>
      </c>
      <c r="D6085" s="191">
        <v>3.1095698673872887</v>
      </c>
      <c r="E6085" s="192">
        <f t="shared" ref="E6085:E6148" si="976">D6085/SUM($D$4:$D$8763)</f>
        <v>1.0797560640198559E-4</v>
      </c>
      <c r="F6085" s="193">
        <f t="shared" ref="F6085:F6148" si="977">E6085*$F$2</f>
        <v>4.6362522990371033</v>
      </c>
      <c r="G6085" s="193">
        <f t="shared" ref="G6085:J6104" si="978">$E6085*G$2</f>
        <v>4.8076934204742088</v>
      </c>
      <c r="H6085" s="193">
        <f t="shared" si="978"/>
        <v>4.9854741576664168</v>
      </c>
      <c r="I6085" s="193">
        <f t="shared" si="978"/>
        <v>5.1698289393644599</v>
      </c>
      <c r="J6085" s="193">
        <f t="shared" si="978"/>
        <v>5.3610008631156152</v>
      </c>
      <c r="K6085" s="193">
        <f>MAX(0,(F6085-'2031 forecast'!$C$10))</f>
        <v>0</v>
      </c>
      <c r="L6085" s="193">
        <f>MAX(0,(G6085-'2031 forecast'!$C$10))</f>
        <v>0</v>
      </c>
      <c r="M6085" s="193">
        <f>MAX(0,(H6085-'2031 forecast'!$C$10))</f>
        <v>0</v>
      </c>
      <c r="N6085" s="193">
        <f>MAX(0,(I6085-'2031 forecast'!$C$10))</f>
        <v>0</v>
      </c>
      <c r="O6085" s="193">
        <f>MAX(0,(J6085-'2031 forecast'!$C$10))</f>
        <v>0</v>
      </c>
      <c r="P6085" s="175" t="str">
        <f t="shared" si="969"/>
        <v/>
      </c>
      <c r="Q6085" s="175" t="str">
        <f t="shared" si="970"/>
        <v/>
      </c>
    </row>
    <row r="6086" spans="1:17" s="1" customFormat="1" x14ac:dyDescent="0.3">
      <c r="A6086" s="189">
        <f t="shared" ref="A6086:A6149" si="979">A6085 + TIME(1,0,0)</f>
        <v>44084.416666651916</v>
      </c>
      <c r="B6086" s="190">
        <f t="shared" si="974"/>
        <v>44084</v>
      </c>
      <c r="C6086" s="1">
        <f t="shared" si="975"/>
        <v>10</v>
      </c>
      <c r="D6086" s="191">
        <v>3.2074497905738135</v>
      </c>
      <c r="E6086" s="192">
        <f t="shared" si="976"/>
        <v>1.1137435430325874E-4</v>
      </c>
      <c r="F6086" s="193">
        <f t="shared" si="977"/>
        <v>4.7821876014281024</v>
      </c>
      <c r="G6086" s="193">
        <f t="shared" si="978"/>
        <v>4.9590251746295708</v>
      </c>
      <c r="H6086" s="193">
        <f t="shared" si="978"/>
        <v>5.1424019156559169</v>
      </c>
      <c r="I6086" s="193">
        <f t="shared" si="978"/>
        <v>5.3325596323710887</v>
      </c>
      <c r="J6086" s="193">
        <f t="shared" si="978"/>
        <v>5.5297490743032736</v>
      </c>
      <c r="K6086" s="193">
        <f>MAX(0,(F6086-'2031 forecast'!$C$10))</f>
        <v>0</v>
      </c>
      <c r="L6086" s="193">
        <f>MAX(0,(G6086-'2031 forecast'!$C$10))</f>
        <v>0</v>
      </c>
      <c r="M6086" s="193">
        <f>MAX(0,(H6086-'2031 forecast'!$C$10))</f>
        <v>0</v>
      </c>
      <c r="N6086" s="193">
        <f>MAX(0,(I6086-'2031 forecast'!$C$10))</f>
        <v>0</v>
      </c>
      <c r="O6086" s="193">
        <f>MAX(0,(J6086-'2031 forecast'!$C$10))</f>
        <v>0</v>
      </c>
      <c r="P6086" s="175" t="str">
        <f t="shared" ref="P6086:P6149" si="980">IF(K6086&gt;0,IF(K6085&gt;0,P6085+1,1),"")</f>
        <v/>
      </c>
      <c r="Q6086" s="175" t="str">
        <f t="shared" ref="Q6086:Q6149" si="981">IF(AND(K6086&gt;0,K6087=0),P6086,"")</f>
        <v/>
      </c>
    </row>
    <row r="6087" spans="1:17" s="1" customFormat="1" x14ac:dyDescent="0.3">
      <c r="A6087" s="189">
        <f t="shared" si="979"/>
        <v>44084.45833331858</v>
      </c>
      <c r="B6087" s="190">
        <f t="shared" si="974"/>
        <v>44084</v>
      </c>
      <c r="C6087" s="1">
        <f t="shared" si="975"/>
        <v>11</v>
      </c>
      <c r="D6087" s="191">
        <v>3.3655635126443539</v>
      </c>
      <c r="E6087" s="192">
        <f t="shared" si="976"/>
        <v>1.1686463937454616E-4</v>
      </c>
      <c r="F6087" s="193">
        <f t="shared" si="977"/>
        <v>5.0179292437520235</v>
      </c>
      <c r="G6087" s="193">
        <f t="shared" si="978"/>
        <v>5.2034841621113106</v>
      </c>
      <c r="H6087" s="193">
        <f t="shared" si="978"/>
        <v>5.3959006016389557</v>
      </c>
      <c r="I6087" s="193">
        <f t="shared" si="978"/>
        <v>5.5954322903048759</v>
      </c>
      <c r="J6087" s="193">
        <f t="shared" si="978"/>
        <v>5.8023423385294928</v>
      </c>
      <c r="K6087" s="193">
        <f>MAX(0,(F6087-'2031 forecast'!$C$10))</f>
        <v>0</v>
      </c>
      <c r="L6087" s="193">
        <f>MAX(0,(G6087-'2031 forecast'!$C$10))</f>
        <v>0</v>
      </c>
      <c r="M6087" s="193">
        <f>MAX(0,(H6087-'2031 forecast'!$C$10))</f>
        <v>0</v>
      </c>
      <c r="N6087" s="193">
        <f>MAX(0,(I6087-'2031 forecast'!$C$10))</f>
        <v>0</v>
      </c>
      <c r="O6087" s="193">
        <f>MAX(0,(J6087-'2031 forecast'!$C$10))</f>
        <v>6.5342338529492672E-2</v>
      </c>
      <c r="P6087" s="175" t="str">
        <f t="shared" si="980"/>
        <v/>
      </c>
      <c r="Q6087" s="175" t="str">
        <f t="shared" si="981"/>
        <v/>
      </c>
    </row>
    <row r="6088" spans="1:17" s="1" customFormat="1" x14ac:dyDescent="0.3">
      <c r="A6088" s="189">
        <f t="shared" si="979"/>
        <v>44084.499999985244</v>
      </c>
      <c r="B6088" s="190">
        <f t="shared" si="974"/>
        <v>44084</v>
      </c>
      <c r="C6088" s="1">
        <f t="shared" si="975"/>
        <v>12</v>
      </c>
      <c r="D6088" s="191">
        <v>3.4483849861098745</v>
      </c>
      <c r="E6088" s="192">
        <f t="shared" si="976"/>
        <v>1.1974050298331573E-4</v>
      </c>
      <c r="F6088" s="193">
        <f t="shared" si="977"/>
        <v>5.1414129611597899</v>
      </c>
      <c r="G6088" s="193">
        <f t="shared" si="978"/>
        <v>5.3315341079350782</v>
      </c>
      <c r="H6088" s="193">
        <f t="shared" si="978"/>
        <v>5.52868562763007</v>
      </c>
      <c r="I6088" s="193">
        <f t="shared" si="978"/>
        <v>5.7331274920797153</v>
      </c>
      <c r="J6088" s="193">
        <f t="shared" si="978"/>
        <v>5.9451292864575098</v>
      </c>
      <c r="K6088" s="193">
        <f>MAX(0,(F6088-'2031 forecast'!$C$10))</f>
        <v>0</v>
      </c>
      <c r="L6088" s="193">
        <f>MAX(0,(G6088-'2031 forecast'!$C$10))</f>
        <v>0</v>
      </c>
      <c r="M6088" s="193">
        <f>MAX(0,(H6088-'2031 forecast'!$C$10))</f>
        <v>0</v>
      </c>
      <c r="N6088" s="193">
        <f>MAX(0,(I6088-'2031 forecast'!$C$10))</f>
        <v>0</v>
      </c>
      <c r="O6088" s="193">
        <f>MAX(0,(J6088-'2031 forecast'!$C$10))</f>
        <v>0.20812928645750972</v>
      </c>
      <c r="P6088" s="175" t="str">
        <f t="shared" si="980"/>
        <v/>
      </c>
      <c r="Q6088" s="175" t="str">
        <f t="shared" si="981"/>
        <v/>
      </c>
    </row>
    <row r="6089" spans="1:17" s="1" customFormat="1" x14ac:dyDescent="0.3">
      <c r="A6089" s="189">
        <f t="shared" si="979"/>
        <v>44084.541666651909</v>
      </c>
      <c r="B6089" s="190">
        <f t="shared" si="974"/>
        <v>44084</v>
      </c>
      <c r="C6089" s="1">
        <f t="shared" si="975"/>
        <v>13</v>
      </c>
      <c r="D6089" s="191">
        <v>3.4785018855518826</v>
      </c>
      <c r="E6089" s="192">
        <f t="shared" si="976"/>
        <v>1.2078627156832286E-4</v>
      </c>
      <c r="F6089" s="193">
        <f t="shared" si="977"/>
        <v>5.1863161311262518</v>
      </c>
      <c r="G6089" s="193">
        <f t="shared" si="978"/>
        <v>5.3780977245982671</v>
      </c>
      <c r="H6089" s="193">
        <f t="shared" si="978"/>
        <v>5.5769710916268398</v>
      </c>
      <c r="I6089" s="193">
        <f t="shared" si="978"/>
        <v>5.7831984745432941</v>
      </c>
      <c r="J6089" s="193">
        <f t="shared" si="978"/>
        <v>5.9970518129767898</v>
      </c>
      <c r="K6089" s="193">
        <f>MAX(0,(F6089-'2031 forecast'!$C$10))</f>
        <v>0</v>
      </c>
      <c r="L6089" s="193">
        <f>MAX(0,(G6089-'2031 forecast'!$C$10))</f>
        <v>0</v>
      </c>
      <c r="M6089" s="193">
        <f>MAX(0,(H6089-'2031 forecast'!$C$10))</f>
        <v>0</v>
      </c>
      <c r="N6089" s="193">
        <f>MAX(0,(I6089-'2031 forecast'!$C$10))</f>
        <v>4.6198474543293955E-2</v>
      </c>
      <c r="O6089" s="193">
        <f>MAX(0,(J6089-'2031 forecast'!$C$10))</f>
        <v>0.2600518129767897</v>
      </c>
      <c r="P6089" s="175" t="str">
        <f t="shared" si="980"/>
        <v/>
      </c>
      <c r="Q6089" s="175" t="str">
        <f t="shared" si="981"/>
        <v/>
      </c>
    </row>
    <row r="6090" spans="1:17" s="1" customFormat="1" x14ac:dyDescent="0.3">
      <c r="A6090" s="189">
        <f t="shared" si="979"/>
        <v>44084.583333318573</v>
      </c>
      <c r="B6090" s="190">
        <f t="shared" si="974"/>
        <v>44084</v>
      </c>
      <c r="C6090" s="1">
        <f t="shared" si="975"/>
        <v>14</v>
      </c>
      <c r="D6090" s="191">
        <v>3.4709726606913804</v>
      </c>
      <c r="E6090" s="192">
        <f t="shared" si="976"/>
        <v>1.2052482942207108E-4</v>
      </c>
      <c r="F6090" s="193">
        <f t="shared" si="977"/>
        <v>5.1750903386346367</v>
      </c>
      <c r="G6090" s="193">
        <f t="shared" si="978"/>
        <v>5.3664568204324699</v>
      </c>
      <c r="H6090" s="193">
        <f t="shared" si="978"/>
        <v>5.5648997256276473</v>
      </c>
      <c r="I6090" s="193">
        <f t="shared" si="978"/>
        <v>5.7706807289273989</v>
      </c>
      <c r="J6090" s="193">
        <f t="shared" si="978"/>
        <v>5.9840711813469705</v>
      </c>
      <c r="K6090" s="193">
        <f>MAX(0,(F6090-'2031 forecast'!$C$10))</f>
        <v>0</v>
      </c>
      <c r="L6090" s="193">
        <f>MAX(0,(G6090-'2031 forecast'!$C$10))</f>
        <v>0</v>
      </c>
      <c r="M6090" s="193">
        <f>MAX(0,(H6090-'2031 forecast'!$C$10))</f>
        <v>0</v>
      </c>
      <c r="N6090" s="193">
        <f>MAX(0,(I6090-'2031 forecast'!$C$10))</f>
        <v>3.3680728927398818E-2</v>
      </c>
      <c r="O6090" s="193">
        <f>MAX(0,(J6090-'2031 forecast'!$C$10))</f>
        <v>0.24707118134697037</v>
      </c>
      <c r="P6090" s="175" t="str">
        <f t="shared" si="980"/>
        <v/>
      </c>
      <c r="Q6090" s="175" t="str">
        <f t="shared" si="981"/>
        <v/>
      </c>
    </row>
    <row r="6091" spans="1:17" s="1" customFormat="1" x14ac:dyDescent="0.3">
      <c r="A6091" s="189">
        <f t="shared" si="979"/>
        <v>44084.624999985237</v>
      </c>
      <c r="B6091" s="190">
        <f t="shared" si="974"/>
        <v>44084</v>
      </c>
      <c r="C6091" s="1">
        <f t="shared" si="975"/>
        <v>15</v>
      </c>
      <c r="D6091" s="191">
        <v>3.6064987081804145</v>
      </c>
      <c r="E6091" s="192">
        <f t="shared" si="976"/>
        <v>1.2523078805460312E-4</v>
      </c>
      <c r="F6091" s="193">
        <f t="shared" si="977"/>
        <v>5.3771546034837101</v>
      </c>
      <c r="G6091" s="193">
        <f t="shared" si="978"/>
        <v>5.5759930954168171</v>
      </c>
      <c r="H6091" s="193">
        <f t="shared" si="978"/>
        <v>5.782184313613107</v>
      </c>
      <c r="I6091" s="193">
        <f t="shared" si="978"/>
        <v>5.9960001500135007</v>
      </c>
      <c r="J6091" s="193">
        <f t="shared" si="978"/>
        <v>6.2177225506837273</v>
      </c>
      <c r="K6091" s="193">
        <f>MAX(0,(F6091-'2031 forecast'!$C$10))</f>
        <v>0</v>
      </c>
      <c r="L6091" s="193">
        <f>MAX(0,(G6091-'2031 forecast'!$C$10))</f>
        <v>0</v>
      </c>
      <c r="M6091" s="193">
        <f>MAX(0,(H6091-'2031 forecast'!$C$10))</f>
        <v>4.518431361310693E-2</v>
      </c>
      <c r="N6091" s="193">
        <f>MAX(0,(I6091-'2031 forecast'!$C$10))</f>
        <v>0.25900015001350063</v>
      </c>
      <c r="O6091" s="193">
        <f>MAX(0,(J6091-'2031 forecast'!$C$10))</f>
        <v>0.48072255068372716</v>
      </c>
      <c r="P6091" s="175" t="str">
        <f t="shared" si="980"/>
        <v/>
      </c>
      <c r="Q6091" s="175" t="str">
        <f t="shared" si="981"/>
        <v/>
      </c>
    </row>
    <row r="6092" spans="1:17" s="1" customFormat="1" x14ac:dyDescent="0.3">
      <c r="A6092" s="189">
        <f t="shared" si="979"/>
        <v>44084.666666651901</v>
      </c>
      <c r="B6092" s="190">
        <f t="shared" si="974"/>
        <v>44084</v>
      </c>
      <c r="C6092" s="1">
        <f t="shared" si="975"/>
        <v>16</v>
      </c>
      <c r="D6092" s="191">
        <v>3.6516740573434263</v>
      </c>
      <c r="E6092" s="192">
        <f t="shared" si="976"/>
        <v>1.2679944093211382E-4</v>
      </c>
      <c r="F6092" s="193">
        <f t="shared" si="977"/>
        <v>5.444509358433403</v>
      </c>
      <c r="G6092" s="193">
        <f t="shared" si="978"/>
        <v>5.6458385204116004</v>
      </c>
      <c r="H6092" s="193">
        <f t="shared" si="978"/>
        <v>5.8546125096082617</v>
      </c>
      <c r="I6092" s="193">
        <f t="shared" si="978"/>
        <v>6.0711066237088689</v>
      </c>
      <c r="J6092" s="193">
        <f t="shared" si="978"/>
        <v>6.2956063404626477</v>
      </c>
      <c r="K6092" s="193">
        <f>MAX(0,(F6092-'2031 forecast'!$C$10))</f>
        <v>0</v>
      </c>
      <c r="L6092" s="193">
        <f>MAX(0,(G6092-'2031 forecast'!$C$10))</f>
        <v>0</v>
      </c>
      <c r="M6092" s="193">
        <f>MAX(0,(H6092-'2031 forecast'!$C$10))</f>
        <v>0.11761250960826164</v>
      </c>
      <c r="N6092" s="193">
        <f>MAX(0,(I6092-'2031 forecast'!$C$10))</f>
        <v>0.33410662370886879</v>
      </c>
      <c r="O6092" s="193">
        <f>MAX(0,(J6092-'2031 forecast'!$C$10))</f>
        <v>0.55860634046264757</v>
      </c>
      <c r="P6092" s="175" t="str">
        <f t="shared" si="980"/>
        <v/>
      </c>
      <c r="Q6092" s="175" t="str">
        <f t="shared" si="981"/>
        <v/>
      </c>
    </row>
    <row r="6093" spans="1:17" s="1" customFormat="1" x14ac:dyDescent="0.3">
      <c r="A6093" s="189">
        <f t="shared" si="979"/>
        <v>44084.708333318566</v>
      </c>
      <c r="B6093" s="190">
        <f t="shared" si="974"/>
        <v>44084</v>
      </c>
      <c r="C6093" s="1">
        <f t="shared" si="975"/>
        <v>17</v>
      </c>
      <c r="D6093" s="191">
        <v>3.5161480098543922</v>
      </c>
      <c r="E6093" s="192">
        <f t="shared" si="976"/>
        <v>1.2209348229958177E-4</v>
      </c>
      <c r="F6093" s="193">
        <f t="shared" si="977"/>
        <v>5.2424450935843279</v>
      </c>
      <c r="G6093" s="193">
        <f t="shared" si="978"/>
        <v>5.4363022454272532</v>
      </c>
      <c r="H6093" s="193">
        <f t="shared" si="978"/>
        <v>5.6373279216228012</v>
      </c>
      <c r="I6093" s="193">
        <f t="shared" si="978"/>
        <v>5.8457872026227671</v>
      </c>
      <c r="J6093" s="193">
        <f t="shared" si="978"/>
        <v>6.06195497112589</v>
      </c>
      <c r="K6093" s="193">
        <f>MAX(0,(F6093-'2031 forecast'!$C$10))</f>
        <v>0</v>
      </c>
      <c r="L6093" s="193">
        <f>MAX(0,(G6093-'2031 forecast'!$C$10))</f>
        <v>0</v>
      </c>
      <c r="M6093" s="193">
        <f>MAX(0,(H6093-'2031 forecast'!$C$10))</f>
        <v>0</v>
      </c>
      <c r="N6093" s="193">
        <f>MAX(0,(I6093-'2031 forecast'!$C$10))</f>
        <v>0.10878720262276698</v>
      </c>
      <c r="O6093" s="193">
        <f>MAX(0,(J6093-'2031 forecast'!$C$10))</f>
        <v>0.32495497112588989</v>
      </c>
      <c r="P6093" s="175" t="str">
        <f t="shared" si="980"/>
        <v/>
      </c>
      <c r="Q6093" s="175" t="str">
        <f t="shared" si="981"/>
        <v/>
      </c>
    </row>
    <row r="6094" spans="1:17" s="1" customFormat="1" x14ac:dyDescent="0.3">
      <c r="A6094" s="189">
        <f t="shared" si="979"/>
        <v>44084.74999998523</v>
      </c>
      <c r="B6094" s="190">
        <f t="shared" si="974"/>
        <v>44084</v>
      </c>
      <c r="C6094" s="1">
        <f t="shared" si="975"/>
        <v>18</v>
      </c>
      <c r="D6094" s="191">
        <v>3.2827420391788333</v>
      </c>
      <c r="E6094" s="192">
        <f t="shared" si="976"/>
        <v>1.1398877576577658E-4</v>
      </c>
      <c r="F6094" s="193">
        <f t="shared" si="977"/>
        <v>4.8944455263442554</v>
      </c>
      <c r="G6094" s="193">
        <f t="shared" si="978"/>
        <v>5.075434216287543</v>
      </c>
      <c r="H6094" s="193">
        <f t="shared" si="978"/>
        <v>5.2631155756478405</v>
      </c>
      <c r="I6094" s="193">
        <f t="shared" si="978"/>
        <v>5.4577370885300356</v>
      </c>
      <c r="J6094" s="193">
        <f t="shared" si="978"/>
        <v>5.6595553906014739</v>
      </c>
      <c r="K6094" s="193">
        <f>MAX(0,(F6094-'2031 forecast'!$C$10))</f>
        <v>0</v>
      </c>
      <c r="L6094" s="193">
        <f>MAX(0,(G6094-'2031 forecast'!$C$10))</f>
        <v>0</v>
      </c>
      <c r="M6094" s="193">
        <f>MAX(0,(H6094-'2031 forecast'!$C$10))</f>
        <v>0</v>
      </c>
      <c r="N6094" s="193">
        <f>MAX(0,(I6094-'2031 forecast'!$C$10))</f>
        <v>0</v>
      </c>
      <c r="O6094" s="193">
        <f>MAX(0,(J6094-'2031 forecast'!$C$10))</f>
        <v>0</v>
      </c>
      <c r="P6094" s="175" t="str">
        <f t="shared" si="980"/>
        <v/>
      </c>
      <c r="Q6094" s="175" t="str">
        <f t="shared" si="981"/>
        <v/>
      </c>
    </row>
    <row r="6095" spans="1:17" s="1" customFormat="1" x14ac:dyDescent="0.3">
      <c r="A6095" s="189">
        <f t="shared" si="979"/>
        <v>44084.791666651894</v>
      </c>
      <c r="B6095" s="190">
        <f t="shared" si="974"/>
        <v>44084</v>
      </c>
      <c r="C6095" s="1">
        <f t="shared" si="975"/>
        <v>19</v>
      </c>
      <c r="D6095" s="191">
        <v>3.1622744414108026</v>
      </c>
      <c r="E6095" s="192">
        <f t="shared" si="976"/>
        <v>1.0980570142574807E-4</v>
      </c>
      <c r="F6095" s="193">
        <f t="shared" si="977"/>
        <v>4.7148328464784113</v>
      </c>
      <c r="G6095" s="193">
        <f t="shared" si="978"/>
        <v>4.8891797496347893</v>
      </c>
      <c r="H6095" s="193">
        <f t="shared" si="978"/>
        <v>5.0699737196607639</v>
      </c>
      <c r="I6095" s="193">
        <f t="shared" si="978"/>
        <v>5.2574531586757223</v>
      </c>
      <c r="J6095" s="193">
        <f t="shared" si="978"/>
        <v>5.4518652845243558</v>
      </c>
      <c r="K6095" s="193">
        <f>MAX(0,(F6095-'2031 forecast'!$C$10))</f>
        <v>0</v>
      </c>
      <c r="L6095" s="193">
        <f>MAX(0,(G6095-'2031 forecast'!$C$10))</f>
        <v>0</v>
      </c>
      <c r="M6095" s="193">
        <f>MAX(0,(H6095-'2031 forecast'!$C$10))</f>
        <v>0</v>
      </c>
      <c r="N6095" s="193">
        <f>MAX(0,(I6095-'2031 forecast'!$C$10))</f>
        <v>0</v>
      </c>
      <c r="O6095" s="193">
        <f>MAX(0,(J6095-'2031 forecast'!$C$10))</f>
        <v>0</v>
      </c>
      <c r="P6095" s="175" t="str">
        <f t="shared" si="980"/>
        <v/>
      </c>
      <c r="Q6095" s="175" t="str">
        <f t="shared" si="981"/>
        <v/>
      </c>
    </row>
    <row r="6096" spans="1:17" s="1" customFormat="1" x14ac:dyDescent="0.3">
      <c r="A6096" s="189">
        <f t="shared" si="979"/>
        <v>44084.833333318558</v>
      </c>
      <c r="B6096" s="190">
        <f t="shared" si="974"/>
        <v>44084</v>
      </c>
      <c r="C6096" s="1">
        <f t="shared" si="975"/>
        <v>20</v>
      </c>
      <c r="D6096" s="191">
        <v>3.1999205657133114</v>
      </c>
      <c r="E6096" s="192">
        <f t="shared" si="976"/>
        <v>1.1111291215700695E-4</v>
      </c>
      <c r="F6096" s="193">
        <f t="shared" si="977"/>
        <v>4.7709618089364865</v>
      </c>
      <c r="G6096" s="193">
        <f t="shared" si="978"/>
        <v>4.9473842704637736</v>
      </c>
      <c r="H6096" s="193">
        <f t="shared" si="978"/>
        <v>5.1303305496567244</v>
      </c>
      <c r="I6096" s="193">
        <f t="shared" si="978"/>
        <v>5.3200418867551944</v>
      </c>
      <c r="J6096" s="193">
        <f t="shared" si="978"/>
        <v>5.5167684426734533</v>
      </c>
      <c r="K6096" s="193">
        <f>MAX(0,(F6096-'2031 forecast'!$C$10))</f>
        <v>0</v>
      </c>
      <c r="L6096" s="193">
        <f>MAX(0,(G6096-'2031 forecast'!$C$10))</f>
        <v>0</v>
      </c>
      <c r="M6096" s="193">
        <f>MAX(0,(H6096-'2031 forecast'!$C$10))</f>
        <v>0</v>
      </c>
      <c r="N6096" s="193">
        <f>MAX(0,(I6096-'2031 forecast'!$C$10))</f>
        <v>0</v>
      </c>
      <c r="O6096" s="193">
        <f>MAX(0,(J6096-'2031 forecast'!$C$10))</f>
        <v>0</v>
      </c>
      <c r="P6096" s="175" t="str">
        <f t="shared" si="980"/>
        <v/>
      </c>
      <c r="Q6096" s="175" t="str">
        <f t="shared" si="981"/>
        <v/>
      </c>
    </row>
    <row r="6097" spans="1:17" s="1" customFormat="1" x14ac:dyDescent="0.3">
      <c r="A6097" s="189">
        <f t="shared" si="979"/>
        <v>44084.874999985223</v>
      </c>
      <c r="B6097" s="190">
        <f t="shared" si="974"/>
        <v>44084</v>
      </c>
      <c r="C6097" s="1">
        <f t="shared" si="975"/>
        <v>21</v>
      </c>
      <c r="D6097" s="191">
        <v>2.9815730447587567</v>
      </c>
      <c r="E6097" s="192">
        <f t="shared" si="976"/>
        <v>1.0353108991570533E-4</v>
      </c>
      <c r="F6097" s="193">
        <f t="shared" si="977"/>
        <v>4.445413826679645</v>
      </c>
      <c r="G6097" s="193">
        <f t="shared" si="978"/>
        <v>4.6097980496556588</v>
      </c>
      <c r="H6097" s="193">
        <f t="shared" si="978"/>
        <v>4.7802609356801486</v>
      </c>
      <c r="I6097" s="193">
        <f t="shared" si="978"/>
        <v>4.9570272638942532</v>
      </c>
      <c r="J6097" s="193">
        <f t="shared" si="978"/>
        <v>5.1403301254086786</v>
      </c>
      <c r="K6097" s="193">
        <f>MAX(0,(F6097-'2031 forecast'!$C$10))</f>
        <v>0</v>
      </c>
      <c r="L6097" s="193">
        <f>MAX(0,(G6097-'2031 forecast'!$C$10))</f>
        <v>0</v>
      </c>
      <c r="M6097" s="193">
        <f>MAX(0,(H6097-'2031 forecast'!$C$10))</f>
        <v>0</v>
      </c>
      <c r="N6097" s="193">
        <f>MAX(0,(I6097-'2031 forecast'!$C$10))</f>
        <v>0</v>
      </c>
      <c r="O6097" s="193">
        <f>MAX(0,(J6097-'2031 forecast'!$C$10))</f>
        <v>0</v>
      </c>
      <c r="P6097" s="175" t="str">
        <f t="shared" si="980"/>
        <v/>
      </c>
      <c r="Q6097" s="175" t="str">
        <f t="shared" si="981"/>
        <v/>
      </c>
    </row>
    <row r="6098" spans="1:17" s="1" customFormat="1" x14ac:dyDescent="0.3">
      <c r="A6098" s="189">
        <f t="shared" si="979"/>
        <v>44084.916666651887</v>
      </c>
      <c r="B6098" s="190">
        <f t="shared" si="974"/>
        <v>44084</v>
      </c>
      <c r="C6098" s="1">
        <f t="shared" si="975"/>
        <v>22</v>
      </c>
      <c r="D6098" s="191">
        <v>2.6954625000596839</v>
      </c>
      <c r="E6098" s="192">
        <f t="shared" si="976"/>
        <v>9.3596288358137637E-5</v>
      </c>
      <c r="F6098" s="193">
        <f t="shared" si="977"/>
        <v>4.0188337119982647</v>
      </c>
      <c r="G6098" s="193">
        <f t="shared" si="978"/>
        <v>4.1674436913553672</v>
      </c>
      <c r="H6098" s="193">
        <f t="shared" si="978"/>
        <v>4.3215490277108417</v>
      </c>
      <c r="I6098" s="193">
        <f t="shared" si="978"/>
        <v>4.4813529304902584</v>
      </c>
      <c r="J6098" s="193">
        <f t="shared" si="978"/>
        <v>4.6470661234755219</v>
      </c>
      <c r="K6098" s="193">
        <f>MAX(0,(F6098-'2031 forecast'!$C$10))</f>
        <v>0</v>
      </c>
      <c r="L6098" s="193">
        <f>MAX(0,(G6098-'2031 forecast'!$C$10))</f>
        <v>0</v>
      </c>
      <c r="M6098" s="193">
        <f>MAX(0,(H6098-'2031 forecast'!$C$10))</f>
        <v>0</v>
      </c>
      <c r="N6098" s="193">
        <f>MAX(0,(I6098-'2031 forecast'!$C$10))</f>
        <v>0</v>
      </c>
      <c r="O6098" s="193">
        <f>MAX(0,(J6098-'2031 forecast'!$C$10))</f>
        <v>0</v>
      </c>
      <c r="P6098" s="175" t="str">
        <f t="shared" si="980"/>
        <v/>
      </c>
      <c r="Q6098" s="175" t="str">
        <f t="shared" si="981"/>
        <v/>
      </c>
    </row>
    <row r="6099" spans="1:17" s="1" customFormat="1" x14ac:dyDescent="0.3">
      <c r="A6099" s="189">
        <f t="shared" si="979"/>
        <v>44084.958333318551</v>
      </c>
      <c r="B6099" s="190">
        <f t="shared" si="974"/>
        <v>44084</v>
      </c>
      <c r="C6099" s="1">
        <f t="shared" si="975"/>
        <v>23</v>
      </c>
      <c r="D6099" s="191">
        <v>2.3491181564765959</v>
      </c>
      <c r="E6099" s="192">
        <f t="shared" si="976"/>
        <v>8.1569949630555701E-5</v>
      </c>
      <c r="F6099" s="193">
        <f t="shared" si="977"/>
        <v>3.5024472573839622</v>
      </c>
      <c r="G6099" s="193">
        <f t="shared" si="978"/>
        <v>3.6319620997287001</v>
      </c>
      <c r="H6099" s="193">
        <f t="shared" si="978"/>
        <v>3.7662661917479956</v>
      </c>
      <c r="I6099" s="193">
        <f t="shared" si="978"/>
        <v>3.9055366321591078</v>
      </c>
      <c r="J6099" s="193">
        <f t="shared" si="978"/>
        <v>4.0499570685038062</v>
      </c>
      <c r="K6099" s="193">
        <f>MAX(0,(F6099-'2031 forecast'!$C$10))</f>
        <v>0</v>
      </c>
      <c r="L6099" s="193">
        <f>MAX(0,(G6099-'2031 forecast'!$C$10))</f>
        <v>0</v>
      </c>
      <c r="M6099" s="193">
        <f>MAX(0,(H6099-'2031 forecast'!$C$10))</f>
        <v>0</v>
      </c>
      <c r="N6099" s="193">
        <f>MAX(0,(I6099-'2031 forecast'!$C$10))</f>
        <v>0</v>
      </c>
      <c r="O6099" s="193">
        <f>MAX(0,(J6099-'2031 forecast'!$C$10))</f>
        <v>0</v>
      </c>
      <c r="P6099" s="175" t="str">
        <f t="shared" si="980"/>
        <v/>
      </c>
      <c r="Q6099" s="175" t="str">
        <f t="shared" si="981"/>
        <v/>
      </c>
    </row>
    <row r="6100" spans="1:17" s="1" customFormat="1" x14ac:dyDescent="0.3">
      <c r="A6100" s="189">
        <f t="shared" si="979"/>
        <v>44084.999999985215</v>
      </c>
      <c r="B6100" s="190">
        <f t="shared" si="974"/>
        <v>44084</v>
      </c>
      <c r="C6100" s="1">
        <f t="shared" si="975"/>
        <v>0</v>
      </c>
      <c r="D6100" s="191">
        <v>2.2286505587085652</v>
      </c>
      <c r="E6100" s="192">
        <f t="shared" si="976"/>
        <v>7.7386875290527199E-5</v>
      </c>
      <c r="F6100" s="193">
        <f t="shared" si="977"/>
        <v>3.3228345775181181</v>
      </c>
      <c r="G6100" s="193">
        <f t="shared" si="978"/>
        <v>3.445707633075946</v>
      </c>
      <c r="H6100" s="193">
        <f t="shared" si="978"/>
        <v>3.5731243357609186</v>
      </c>
      <c r="I6100" s="193">
        <f t="shared" si="978"/>
        <v>3.7052527023047941</v>
      </c>
      <c r="J6100" s="193">
        <f t="shared" si="978"/>
        <v>3.8422669624266881</v>
      </c>
      <c r="K6100" s="193">
        <f>MAX(0,(F6100-'2031 forecast'!$C$10))</f>
        <v>0</v>
      </c>
      <c r="L6100" s="193">
        <f>MAX(0,(G6100-'2031 forecast'!$C$10))</f>
        <v>0</v>
      </c>
      <c r="M6100" s="193">
        <f>MAX(0,(H6100-'2031 forecast'!$C$10))</f>
        <v>0</v>
      </c>
      <c r="N6100" s="193">
        <f>MAX(0,(I6100-'2031 forecast'!$C$10))</f>
        <v>0</v>
      </c>
      <c r="O6100" s="193">
        <f>MAX(0,(J6100-'2031 forecast'!$C$10))</f>
        <v>0</v>
      </c>
      <c r="P6100" s="175" t="str">
        <f t="shared" si="980"/>
        <v/>
      </c>
      <c r="Q6100" s="175" t="str">
        <f t="shared" si="981"/>
        <v/>
      </c>
    </row>
    <row r="6101" spans="1:17" s="1" customFormat="1" x14ac:dyDescent="0.3">
      <c r="A6101" s="189">
        <f t="shared" si="979"/>
        <v>44085.041666651879</v>
      </c>
      <c r="B6101" s="190">
        <f t="shared" si="974"/>
        <v>44085</v>
      </c>
      <c r="C6101" s="1">
        <f t="shared" si="975"/>
        <v>1</v>
      </c>
      <c r="D6101" s="191">
        <v>2.1232414106615387</v>
      </c>
      <c r="E6101" s="192">
        <f t="shared" si="976"/>
        <v>7.3726685243002266E-5</v>
      </c>
      <c r="F6101" s="193">
        <f t="shared" si="977"/>
        <v>3.1656734826355044</v>
      </c>
      <c r="G6101" s="193">
        <f t="shared" si="978"/>
        <v>3.2827349747547863</v>
      </c>
      <c r="H6101" s="193">
        <f t="shared" si="978"/>
        <v>3.4041252117722265</v>
      </c>
      <c r="I6101" s="193">
        <f t="shared" si="978"/>
        <v>3.5300042636822702</v>
      </c>
      <c r="J6101" s="193">
        <f t="shared" si="978"/>
        <v>3.6605381196092095</v>
      </c>
      <c r="K6101" s="193">
        <f>MAX(0,(F6101-'2031 forecast'!$C$10))</f>
        <v>0</v>
      </c>
      <c r="L6101" s="193">
        <f>MAX(0,(G6101-'2031 forecast'!$C$10))</f>
        <v>0</v>
      </c>
      <c r="M6101" s="193">
        <f>MAX(0,(H6101-'2031 forecast'!$C$10))</f>
        <v>0</v>
      </c>
      <c r="N6101" s="193">
        <f>MAX(0,(I6101-'2031 forecast'!$C$10))</f>
        <v>0</v>
      </c>
      <c r="O6101" s="193">
        <f>MAX(0,(J6101-'2031 forecast'!$C$10))</f>
        <v>0</v>
      </c>
      <c r="P6101" s="175" t="str">
        <f t="shared" si="980"/>
        <v/>
      </c>
      <c r="Q6101" s="175" t="str">
        <f t="shared" si="981"/>
        <v/>
      </c>
    </row>
    <row r="6102" spans="1:17" s="1" customFormat="1" x14ac:dyDescent="0.3">
      <c r="A6102" s="189">
        <f t="shared" si="979"/>
        <v>44085.083333318544</v>
      </c>
      <c r="B6102" s="190">
        <f t="shared" si="974"/>
        <v>44085</v>
      </c>
      <c r="C6102" s="1">
        <f t="shared" si="975"/>
        <v>2</v>
      </c>
      <c r="D6102" s="191">
        <v>2.1533583101035458</v>
      </c>
      <c r="E6102" s="192">
        <f t="shared" si="976"/>
        <v>7.4772453828009374E-5</v>
      </c>
      <c r="F6102" s="193">
        <f t="shared" si="977"/>
        <v>3.2105766526019646</v>
      </c>
      <c r="G6102" s="193">
        <f t="shared" si="978"/>
        <v>3.3292985914179742</v>
      </c>
      <c r="H6102" s="193">
        <f t="shared" si="978"/>
        <v>3.452410675768995</v>
      </c>
      <c r="I6102" s="193">
        <f t="shared" si="978"/>
        <v>3.580075246145848</v>
      </c>
      <c r="J6102" s="193">
        <f t="shared" si="978"/>
        <v>3.7124606461284881</v>
      </c>
      <c r="K6102" s="193">
        <f>MAX(0,(F6102-'2031 forecast'!$C$10))</f>
        <v>0</v>
      </c>
      <c r="L6102" s="193">
        <f>MAX(0,(G6102-'2031 forecast'!$C$10))</f>
        <v>0</v>
      </c>
      <c r="M6102" s="193">
        <f>MAX(0,(H6102-'2031 forecast'!$C$10))</f>
        <v>0</v>
      </c>
      <c r="N6102" s="193">
        <f>MAX(0,(I6102-'2031 forecast'!$C$10))</f>
        <v>0</v>
      </c>
      <c r="O6102" s="193">
        <f>MAX(0,(J6102-'2031 forecast'!$C$10))</f>
        <v>0</v>
      </c>
      <c r="P6102" s="175" t="str">
        <f t="shared" si="980"/>
        <v/>
      </c>
      <c r="Q6102" s="175" t="str">
        <f t="shared" si="981"/>
        <v/>
      </c>
    </row>
    <row r="6103" spans="1:17" s="1" customFormat="1" x14ac:dyDescent="0.3">
      <c r="A6103" s="189">
        <f t="shared" si="979"/>
        <v>44085.124999985208</v>
      </c>
      <c r="B6103" s="190">
        <f t="shared" si="974"/>
        <v>44085</v>
      </c>
      <c r="C6103" s="1">
        <f t="shared" si="975"/>
        <v>3</v>
      </c>
      <c r="D6103" s="191">
        <v>2.1006537360800328</v>
      </c>
      <c r="E6103" s="192">
        <f t="shared" si="976"/>
        <v>7.2942358804246914E-5</v>
      </c>
      <c r="F6103" s="193">
        <f t="shared" si="977"/>
        <v>3.131996105160658</v>
      </c>
      <c r="G6103" s="193">
        <f t="shared" si="978"/>
        <v>3.2478122622573946</v>
      </c>
      <c r="H6103" s="193">
        <f t="shared" si="978"/>
        <v>3.3679111137746491</v>
      </c>
      <c r="I6103" s="193">
        <f t="shared" si="978"/>
        <v>3.4924510268345861</v>
      </c>
      <c r="J6103" s="193">
        <f t="shared" si="978"/>
        <v>3.6215962247197493</v>
      </c>
      <c r="K6103" s="193">
        <f>MAX(0,(F6103-'2031 forecast'!$C$10))</f>
        <v>0</v>
      </c>
      <c r="L6103" s="193">
        <f>MAX(0,(G6103-'2031 forecast'!$C$10))</f>
        <v>0</v>
      </c>
      <c r="M6103" s="193">
        <f>MAX(0,(H6103-'2031 forecast'!$C$10))</f>
        <v>0</v>
      </c>
      <c r="N6103" s="193">
        <f>MAX(0,(I6103-'2031 forecast'!$C$10))</f>
        <v>0</v>
      </c>
      <c r="O6103" s="193">
        <f>MAX(0,(J6103-'2031 forecast'!$C$10))</f>
        <v>0</v>
      </c>
      <c r="P6103" s="175" t="str">
        <f t="shared" si="980"/>
        <v/>
      </c>
      <c r="Q6103" s="175" t="str">
        <f t="shared" si="981"/>
        <v/>
      </c>
    </row>
    <row r="6104" spans="1:17" s="1" customFormat="1" x14ac:dyDescent="0.3">
      <c r="A6104" s="189">
        <f t="shared" si="979"/>
        <v>44085.166666651872</v>
      </c>
      <c r="B6104" s="190">
        <f t="shared" si="974"/>
        <v>44085</v>
      </c>
      <c r="C6104" s="1">
        <f t="shared" si="975"/>
        <v>4</v>
      </c>
      <c r="D6104" s="191">
        <v>2.0705368366380252</v>
      </c>
      <c r="E6104" s="192">
        <f t="shared" si="976"/>
        <v>7.1896590219239792E-5</v>
      </c>
      <c r="F6104" s="193">
        <f t="shared" si="977"/>
        <v>3.0870929351941974</v>
      </c>
      <c r="G6104" s="193">
        <f t="shared" si="978"/>
        <v>3.2012486455942062</v>
      </c>
      <c r="H6104" s="193">
        <f t="shared" si="978"/>
        <v>3.3196256497778802</v>
      </c>
      <c r="I6104" s="193">
        <f t="shared" si="978"/>
        <v>3.4423800443710082</v>
      </c>
      <c r="J6104" s="193">
        <f t="shared" si="978"/>
        <v>3.5696736982004702</v>
      </c>
      <c r="K6104" s="193">
        <f>MAX(0,(F6104-'2031 forecast'!$C$10))</f>
        <v>0</v>
      </c>
      <c r="L6104" s="193">
        <f>MAX(0,(G6104-'2031 forecast'!$C$10))</f>
        <v>0</v>
      </c>
      <c r="M6104" s="193">
        <f>MAX(0,(H6104-'2031 forecast'!$C$10))</f>
        <v>0</v>
      </c>
      <c r="N6104" s="193">
        <f>MAX(0,(I6104-'2031 forecast'!$C$10))</f>
        <v>0</v>
      </c>
      <c r="O6104" s="193">
        <f>MAX(0,(J6104-'2031 forecast'!$C$10))</f>
        <v>0</v>
      </c>
      <c r="P6104" s="175" t="str">
        <f t="shared" si="980"/>
        <v/>
      </c>
      <c r="Q6104" s="175" t="str">
        <f t="shared" si="981"/>
        <v/>
      </c>
    </row>
    <row r="6105" spans="1:17" s="1" customFormat="1" x14ac:dyDescent="0.3">
      <c r="A6105" s="189">
        <f t="shared" si="979"/>
        <v>44085.208333318536</v>
      </c>
      <c r="B6105" s="190">
        <f t="shared" si="974"/>
        <v>44085</v>
      </c>
      <c r="C6105" s="1">
        <f t="shared" si="975"/>
        <v>5</v>
      </c>
      <c r="D6105" s="191">
        <v>2.1533583101035458</v>
      </c>
      <c r="E6105" s="192">
        <f t="shared" si="976"/>
        <v>7.4772453828009374E-5</v>
      </c>
      <c r="F6105" s="193">
        <f t="shared" si="977"/>
        <v>3.2105766526019646</v>
      </c>
      <c r="G6105" s="193">
        <f t="shared" ref="G6105:J6124" si="982">$E6105*G$2</f>
        <v>3.3292985914179742</v>
      </c>
      <c r="H6105" s="193">
        <f t="shared" si="982"/>
        <v>3.452410675768995</v>
      </c>
      <c r="I6105" s="193">
        <f t="shared" si="982"/>
        <v>3.580075246145848</v>
      </c>
      <c r="J6105" s="193">
        <f t="shared" si="982"/>
        <v>3.7124606461284881</v>
      </c>
      <c r="K6105" s="193">
        <f>MAX(0,(F6105-'2031 forecast'!$C$10))</f>
        <v>0</v>
      </c>
      <c r="L6105" s="193">
        <f>MAX(0,(G6105-'2031 forecast'!$C$10))</f>
        <v>0</v>
      </c>
      <c r="M6105" s="193">
        <f>MAX(0,(H6105-'2031 forecast'!$C$10))</f>
        <v>0</v>
      </c>
      <c r="N6105" s="193">
        <f>MAX(0,(I6105-'2031 forecast'!$C$10))</f>
        <v>0</v>
      </c>
      <c r="O6105" s="193">
        <f>MAX(0,(J6105-'2031 forecast'!$C$10))</f>
        <v>0</v>
      </c>
      <c r="P6105" s="175" t="str">
        <f t="shared" si="980"/>
        <v/>
      </c>
      <c r="Q6105" s="175" t="str">
        <f t="shared" si="981"/>
        <v/>
      </c>
    </row>
    <row r="6106" spans="1:17" s="1" customFormat="1" x14ac:dyDescent="0.3">
      <c r="A6106" s="189">
        <f t="shared" si="979"/>
        <v>44085.249999985201</v>
      </c>
      <c r="B6106" s="190">
        <f t="shared" si="974"/>
        <v>44085</v>
      </c>
      <c r="C6106" s="1">
        <f t="shared" si="975"/>
        <v>6</v>
      </c>
      <c r="D6106" s="191">
        <v>2.5298195531286418</v>
      </c>
      <c r="E6106" s="192">
        <f t="shared" si="976"/>
        <v>8.7844561140598446E-5</v>
      </c>
      <c r="F6106" s="193">
        <f t="shared" si="977"/>
        <v>3.7718662771827285</v>
      </c>
      <c r="G6106" s="193">
        <f t="shared" si="982"/>
        <v>3.9113437997078306</v>
      </c>
      <c r="H6106" s="193">
        <f t="shared" si="982"/>
        <v>4.0559789757286104</v>
      </c>
      <c r="I6106" s="193">
        <f t="shared" si="982"/>
        <v>4.2059625269405778</v>
      </c>
      <c r="J6106" s="193">
        <f t="shared" si="982"/>
        <v>4.3614922276194834</v>
      </c>
      <c r="K6106" s="193">
        <f>MAX(0,(F6106-'2031 forecast'!$C$10))</f>
        <v>0</v>
      </c>
      <c r="L6106" s="193">
        <f>MAX(0,(G6106-'2031 forecast'!$C$10))</f>
        <v>0</v>
      </c>
      <c r="M6106" s="193">
        <f>MAX(0,(H6106-'2031 forecast'!$C$10))</f>
        <v>0</v>
      </c>
      <c r="N6106" s="193">
        <f>MAX(0,(I6106-'2031 forecast'!$C$10))</f>
        <v>0</v>
      </c>
      <c r="O6106" s="193">
        <f>MAX(0,(J6106-'2031 forecast'!$C$10))</f>
        <v>0</v>
      </c>
      <c r="P6106" s="175" t="str">
        <f t="shared" si="980"/>
        <v/>
      </c>
      <c r="Q6106" s="175" t="str">
        <f t="shared" si="981"/>
        <v/>
      </c>
    </row>
    <row r="6107" spans="1:17" s="1" customFormat="1" x14ac:dyDescent="0.3">
      <c r="A6107" s="189">
        <f t="shared" si="979"/>
        <v>44085.291666651865</v>
      </c>
      <c r="B6107" s="190">
        <f t="shared" si="974"/>
        <v>44085</v>
      </c>
      <c r="C6107" s="1">
        <f t="shared" si="975"/>
        <v>7</v>
      </c>
      <c r="D6107" s="191">
        <v>2.6276994763151666</v>
      </c>
      <c r="E6107" s="192">
        <f t="shared" si="976"/>
        <v>9.1243309041871595E-5</v>
      </c>
      <c r="F6107" s="193">
        <f t="shared" si="977"/>
        <v>3.9178015795737267</v>
      </c>
      <c r="G6107" s="193">
        <f t="shared" si="982"/>
        <v>4.0626755538631931</v>
      </c>
      <c r="H6107" s="193">
        <f t="shared" si="982"/>
        <v>4.2129067337181105</v>
      </c>
      <c r="I6107" s="193">
        <f t="shared" si="982"/>
        <v>4.3686932199472066</v>
      </c>
      <c r="J6107" s="193">
        <f t="shared" si="982"/>
        <v>4.5302404388071418</v>
      </c>
      <c r="K6107" s="193">
        <f>MAX(0,(F6107-'2031 forecast'!$C$10))</f>
        <v>0</v>
      </c>
      <c r="L6107" s="193">
        <f>MAX(0,(G6107-'2031 forecast'!$C$10))</f>
        <v>0</v>
      </c>
      <c r="M6107" s="193">
        <f>MAX(0,(H6107-'2031 forecast'!$C$10))</f>
        <v>0</v>
      </c>
      <c r="N6107" s="193">
        <f>MAX(0,(I6107-'2031 forecast'!$C$10))</f>
        <v>0</v>
      </c>
      <c r="O6107" s="193">
        <f>MAX(0,(J6107-'2031 forecast'!$C$10))</f>
        <v>0</v>
      </c>
      <c r="P6107" s="175" t="str">
        <f t="shared" si="980"/>
        <v/>
      </c>
      <c r="Q6107" s="175" t="str">
        <f t="shared" si="981"/>
        <v/>
      </c>
    </row>
    <row r="6108" spans="1:17" s="1" customFormat="1" x14ac:dyDescent="0.3">
      <c r="A6108" s="189">
        <f t="shared" si="979"/>
        <v>44085.333333318529</v>
      </c>
      <c r="B6108" s="190">
        <f t="shared" si="974"/>
        <v>44085</v>
      </c>
      <c r="C6108" s="1">
        <f t="shared" si="975"/>
        <v>8</v>
      </c>
      <c r="D6108" s="191">
        <v>2.861105446990726</v>
      </c>
      <c r="E6108" s="192">
        <f t="shared" si="976"/>
        <v>9.9348015575676814E-5</v>
      </c>
      <c r="F6108" s="193">
        <f t="shared" si="977"/>
        <v>4.2658011468138</v>
      </c>
      <c r="G6108" s="193">
        <f t="shared" si="982"/>
        <v>4.4235435830029042</v>
      </c>
      <c r="H6108" s="193">
        <f t="shared" si="982"/>
        <v>4.5871190796930712</v>
      </c>
      <c r="I6108" s="193">
        <f t="shared" si="982"/>
        <v>4.756743334039939</v>
      </c>
      <c r="J6108" s="193">
        <f t="shared" si="982"/>
        <v>4.9326400193315587</v>
      </c>
      <c r="K6108" s="193">
        <f>MAX(0,(F6108-'2031 forecast'!$C$10))</f>
        <v>0</v>
      </c>
      <c r="L6108" s="193">
        <f>MAX(0,(G6108-'2031 forecast'!$C$10))</f>
        <v>0</v>
      </c>
      <c r="M6108" s="193">
        <f>MAX(0,(H6108-'2031 forecast'!$C$10))</f>
        <v>0</v>
      </c>
      <c r="N6108" s="193">
        <f>MAX(0,(I6108-'2031 forecast'!$C$10))</f>
        <v>0</v>
      </c>
      <c r="O6108" s="193">
        <f>MAX(0,(J6108-'2031 forecast'!$C$10))</f>
        <v>0</v>
      </c>
      <c r="P6108" s="175" t="str">
        <f t="shared" si="980"/>
        <v/>
      </c>
      <c r="Q6108" s="175" t="str">
        <f t="shared" si="981"/>
        <v/>
      </c>
    </row>
    <row r="6109" spans="1:17" s="1" customFormat="1" x14ac:dyDescent="0.3">
      <c r="A6109" s="189">
        <f t="shared" si="979"/>
        <v>44085.374999985193</v>
      </c>
      <c r="B6109" s="190">
        <f t="shared" si="974"/>
        <v>44085</v>
      </c>
      <c r="C6109" s="1">
        <f t="shared" si="975"/>
        <v>9</v>
      </c>
      <c r="D6109" s="191">
        <v>2.8385177724092201</v>
      </c>
      <c r="E6109" s="192">
        <f t="shared" si="976"/>
        <v>9.8563689136921476E-5</v>
      </c>
      <c r="F6109" s="193">
        <f t="shared" si="977"/>
        <v>4.2321237693389548</v>
      </c>
      <c r="G6109" s="193">
        <f t="shared" si="982"/>
        <v>4.3886208705055125</v>
      </c>
      <c r="H6109" s="193">
        <f t="shared" si="982"/>
        <v>4.5509049816954947</v>
      </c>
      <c r="I6109" s="193">
        <f t="shared" si="982"/>
        <v>4.7191900971922554</v>
      </c>
      <c r="J6109" s="193">
        <f t="shared" si="982"/>
        <v>4.8936981244420998</v>
      </c>
      <c r="K6109" s="193">
        <f>MAX(0,(F6109-'2031 forecast'!$C$10))</f>
        <v>0</v>
      </c>
      <c r="L6109" s="193">
        <f>MAX(0,(G6109-'2031 forecast'!$C$10))</f>
        <v>0</v>
      </c>
      <c r="M6109" s="193">
        <f>MAX(0,(H6109-'2031 forecast'!$C$10))</f>
        <v>0</v>
      </c>
      <c r="N6109" s="193">
        <f>MAX(0,(I6109-'2031 forecast'!$C$10))</f>
        <v>0</v>
      </c>
      <c r="O6109" s="193">
        <f>MAX(0,(J6109-'2031 forecast'!$C$10))</f>
        <v>0</v>
      </c>
      <c r="P6109" s="175" t="str">
        <f t="shared" si="980"/>
        <v/>
      </c>
      <c r="Q6109" s="175" t="str">
        <f t="shared" si="981"/>
        <v/>
      </c>
    </row>
    <row r="6110" spans="1:17" s="1" customFormat="1" x14ac:dyDescent="0.3">
      <c r="A6110" s="189">
        <f t="shared" si="979"/>
        <v>44085.416666651858</v>
      </c>
      <c r="B6110" s="190">
        <f t="shared" si="974"/>
        <v>44085</v>
      </c>
      <c r="C6110" s="1">
        <f t="shared" si="975"/>
        <v>10</v>
      </c>
      <c r="D6110" s="191">
        <v>2.8761638967117298</v>
      </c>
      <c r="E6110" s="192">
        <f t="shared" si="976"/>
        <v>9.9870899868180382E-5</v>
      </c>
      <c r="F6110" s="193">
        <f t="shared" si="977"/>
        <v>4.2882527317970309</v>
      </c>
      <c r="G6110" s="193">
        <f t="shared" si="982"/>
        <v>4.4468253913344986</v>
      </c>
      <c r="H6110" s="193">
        <f t="shared" si="982"/>
        <v>4.6112618116914561</v>
      </c>
      <c r="I6110" s="193">
        <f t="shared" si="982"/>
        <v>4.7817788252717284</v>
      </c>
      <c r="J6110" s="193">
        <f t="shared" si="982"/>
        <v>4.9586012825911991</v>
      </c>
      <c r="K6110" s="193">
        <f>MAX(0,(F6110-'2031 forecast'!$C$10))</f>
        <v>0</v>
      </c>
      <c r="L6110" s="193">
        <f>MAX(0,(G6110-'2031 forecast'!$C$10))</f>
        <v>0</v>
      </c>
      <c r="M6110" s="193">
        <f>MAX(0,(H6110-'2031 forecast'!$C$10))</f>
        <v>0</v>
      </c>
      <c r="N6110" s="193">
        <f>MAX(0,(I6110-'2031 forecast'!$C$10))</f>
        <v>0</v>
      </c>
      <c r="O6110" s="193">
        <f>MAX(0,(J6110-'2031 forecast'!$C$10))</f>
        <v>0</v>
      </c>
      <c r="P6110" s="175" t="str">
        <f t="shared" si="980"/>
        <v/>
      </c>
      <c r="Q6110" s="175" t="str">
        <f t="shared" si="981"/>
        <v/>
      </c>
    </row>
    <row r="6111" spans="1:17" s="1" customFormat="1" x14ac:dyDescent="0.3">
      <c r="A6111" s="189">
        <f t="shared" si="979"/>
        <v>44085.458333318522</v>
      </c>
      <c r="B6111" s="190">
        <f t="shared" si="974"/>
        <v>44085</v>
      </c>
      <c r="C6111" s="1">
        <f t="shared" si="975"/>
        <v>11</v>
      </c>
      <c r="D6111" s="191">
        <v>2.9138100210142395</v>
      </c>
      <c r="E6111" s="192">
        <f t="shared" si="976"/>
        <v>1.0117811059943929E-4</v>
      </c>
      <c r="F6111" s="193">
        <f t="shared" si="977"/>
        <v>4.344381694255107</v>
      </c>
      <c r="G6111" s="193">
        <f t="shared" si="982"/>
        <v>4.5050299121634838</v>
      </c>
      <c r="H6111" s="193">
        <f t="shared" si="982"/>
        <v>4.6716186416874175</v>
      </c>
      <c r="I6111" s="193">
        <f t="shared" si="982"/>
        <v>4.8443675533512014</v>
      </c>
      <c r="J6111" s="193">
        <f t="shared" si="982"/>
        <v>5.0235044407402984</v>
      </c>
      <c r="K6111" s="193">
        <f>MAX(0,(F6111-'2031 forecast'!$C$10))</f>
        <v>0</v>
      </c>
      <c r="L6111" s="193">
        <f>MAX(0,(G6111-'2031 forecast'!$C$10))</f>
        <v>0</v>
      </c>
      <c r="M6111" s="193">
        <f>MAX(0,(H6111-'2031 forecast'!$C$10))</f>
        <v>0</v>
      </c>
      <c r="N6111" s="193">
        <f>MAX(0,(I6111-'2031 forecast'!$C$10))</f>
        <v>0</v>
      </c>
      <c r="O6111" s="193">
        <f>MAX(0,(J6111-'2031 forecast'!$C$10))</f>
        <v>0</v>
      </c>
      <c r="P6111" s="175" t="str">
        <f t="shared" si="980"/>
        <v/>
      </c>
      <c r="Q6111" s="175" t="str">
        <f t="shared" si="981"/>
        <v/>
      </c>
    </row>
    <row r="6112" spans="1:17" s="1" customFormat="1" x14ac:dyDescent="0.3">
      <c r="A6112" s="189">
        <f t="shared" si="979"/>
        <v>44085.499999985186</v>
      </c>
      <c r="B6112" s="190">
        <f t="shared" si="974"/>
        <v>44085</v>
      </c>
      <c r="C6112" s="1">
        <f t="shared" si="975"/>
        <v>12</v>
      </c>
      <c r="D6112" s="191">
        <v>3.0342776187822702</v>
      </c>
      <c r="E6112" s="192">
        <f t="shared" si="976"/>
        <v>1.0536118493946779E-4</v>
      </c>
      <c r="F6112" s="193">
        <f t="shared" si="977"/>
        <v>4.5239943741209521</v>
      </c>
      <c r="G6112" s="193">
        <f t="shared" si="982"/>
        <v>4.6912843788162375</v>
      </c>
      <c r="H6112" s="193">
        <f t="shared" si="982"/>
        <v>4.8647604976744949</v>
      </c>
      <c r="I6112" s="193">
        <f t="shared" si="982"/>
        <v>5.0446514832055147</v>
      </c>
      <c r="J6112" s="193">
        <f t="shared" si="982"/>
        <v>5.2311945468174175</v>
      </c>
      <c r="K6112" s="193">
        <f>MAX(0,(F6112-'2031 forecast'!$C$10))</f>
        <v>0</v>
      </c>
      <c r="L6112" s="193">
        <f>MAX(0,(G6112-'2031 forecast'!$C$10))</f>
        <v>0</v>
      </c>
      <c r="M6112" s="193">
        <f>MAX(0,(H6112-'2031 forecast'!$C$10))</f>
        <v>0</v>
      </c>
      <c r="N6112" s="193">
        <f>MAX(0,(I6112-'2031 forecast'!$C$10))</f>
        <v>0</v>
      </c>
      <c r="O6112" s="193">
        <f>MAX(0,(J6112-'2031 forecast'!$C$10))</f>
        <v>0</v>
      </c>
      <c r="P6112" s="175" t="str">
        <f t="shared" si="980"/>
        <v/>
      </c>
      <c r="Q6112" s="175" t="str">
        <f t="shared" si="981"/>
        <v/>
      </c>
    </row>
    <row r="6113" spans="1:17" s="1" customFormat="1" x14ac:dyDescent="0.3">
      <c r="A6113" s="189">
        <f t="shared" si="979"/>
        <v>44085.54166665185</v>
      </c>
      <c r="B6113" s="190">
        <f t="shared" si="974"/>
        <v>44085</v>
      </c>
      <c r="C6113" s="1">
        <f t="shared" si="975"/>
        <v>13</v>
      </c>
      <c r="D6113" s="191">
        <v>3.1773328911318059</v>
      </c>
      <c r="E6113" s="192">
        <f t="shared" si="976"/>
        <v>1.1032858571825161E-4</v>
      </c>
      <c r="F6113" s="193">
        <f t="shared" si="977"/>
        <v>4.7372844314616414</v>
      </c>
      <c r="G6113" s="193">
        <f t="shared" si="982"/>
        <v>4.9124615579663828</v>
      </c>
      <c r="H6113" s="193">
        <f t="shared" si="982"/>
        <v>5.0941164516591471</v>
      </c>
      <c r="I6113" s="193">
        <f t="shared" si="982"/>
        <v>5.2824886499075108</v>
      </c>
      <c r="J6113" s="193">
        <f t="shared" si="982"/>
        <v>5.4778265477839945</v>
      </c>
      <c r="K6113" s="193">
        <f>MAX(0,(F6113-'2031 forecast'!$C$10))</f>
        <v>0</v>
      </c>
      <c r="L6113" s="193">
        <f>MAX(0,(G6113-'2031 forecast'!$C$10))</f>
        <v>0</v>
      </c>
      <c r="M6113" s="193">
        <f>MAX(0,(H6113-'2031 forecast'!$C$10))</f>
        <v>0</v>
      </c>
      <c r="N6113" s="193">
        <f>MAX(0,(I6113-'2031 forecast'!$C$10))</f>
        <v>0</v>
      </c>
      <c r="O6113" s="193">
        <f>MAX(0,(J6113-'2031 forecast'!$C$10))</f>
        <v>0</v>
      </c>
      <c r="P6113" s="175" t="str">
        <f t="shared" si="980"/>
        <v/>
      </c>
      <c r="Q6113" s="175" t="str">
        <f t="shared" si="981"/>
        <v/>
      </c>
    </row>
    <row r="6114" spans="1:17" s="1" customFormat="1" x14ac:dyDescent="0.3">
      <c r="A6114" s="189">
        <f t="shared" si="979"/>
        <v>44085.583333318515</v>
      </c>
      <c r="B6114" s="190">
        <f t="shared" si="974"/>
        <v>44085</v>
      </c>
      <c r="C6114" s="1">
        <f t="shared" si="975"/>
        <v>14</v>
      </c>
      <c r="D6114" s="191">
        <v>3.1999205657133114</v>
      </c>
      <c r="E6114" s="192">
        <f t="shared" si="976"/>
        <v>1.1111291215700695E-4</v>
      </c>
      <c r="F6114" s="193">
        <f t="shared" si="977"/>
        <v>4.7709618089364865</v>
      </c>
      <c r="G6114" s="193">
        <f t="shared" si="982"/>
        <v>4.9473842704637736</v>
      </c>
      <c r="H6114" s="193">
        <f t="shared" si="982"/>
        <v>5.1303305496567244</v>
      </c>
      <c r="I6114" s="193">
        <f t="shared" si="982"/>
        <v>5.3200418867551944</v>
      </c>
      <c r="J6114" s="193">
        <f t="shared" si="982"/>
        <v>5.5167684426734533</v>
      </c>
      <c r="K6114" s="193">
        <f>MAX(0,(F6114-'2031 forecast'!$C$10))</f>
        <v>0</v>
      </c>
      <c r="L6114" s="193">
        <f>MAX(0,(G6114-'2031 forecast'!$C$10))</f>
        <v>0</v>
      </c>
      <c r="M6114" s="193">
        <f>MAX(0,(H6114-'2031 forecast'!$C$10))</f>
        <v>0</v>
      </c>
      <c r="N6114" s="193">
        <f>MAX(0,(I6114-'2031 forecast'!$C$10))</f>
        <v>0</v>
      </c>
      <c r="O6114" s="193">
        <f>MAX(0,(J6114-'2031 forecast'!$C$10))</f>
        <v>0</v>
      </c>
      <c r="P6114" s="175" t="str">
        <f t="shared" si="980"/>
        <v/>
      </c>
      <c r="Q6114" s="175" t="str">
        <f t="shared" si="981"/>
        <v/>
      </c>
    </row>
    <row r="6115" spans="1:17" s="1" customFormat="1" x14ac:dyDescent="0.3">
      <c r="A6115" s="189">
        <f t="shared" si="979"/>
        <v>44085.624999985179</v>
      </c>
      <c r="B6115" s="190">
        <f t="shared" si="974"/>
        <v>44085</v>
      </c>
      <c r="C6115" s="1">
        <f t="shared" si="975"/>
        <v>15</v>
      </c>
      <c r="D6115" s="191">
        <v>3.1999205657133114</v>
      </c>
      <c r="E6115" s="192">
        <f t="shared" si="976"/>
        <v>1.1111291215700695E-4</v>
      </c>
      <c r="F6115" s="193">
        <f t="shared" si="977"/>
        <v>4.7709618089364865</v>
      </c>
      <c r="G6115" s="193">
        <f t="shared" si="982"/>
        <v>4.9473842704637736</v>
      </c>
      <c r="H6115" s="193">
        <f t="shared" si="982"/>
        <v>5.1303305496567244</v>
      </c>
      <c r="I6115" s="193">
        <f t="shared" si="982"/>
        <v>5.3200418867551944</v>
      </c>
      <c r="J6115" s="193">
        <f t="shared" si="982"/>
        <v>5.5167684426734533</v>
      </c>
      <c r="K6115" s="193">
        <f>MAX(0,(F6115-'2031 forecast'!$C$10))</f>
        <v>0</v>
      </c>
      <c r="L6115" s="193">
        <f>MAX(0,(G6115-'2031 forecast'!$C$10))</f>
        <v>0</v>
      </c>
      <c r="M6115" s="193">
        <f>MAX(0,(H6115-'2031 forecast'!$C$10))</f>
        <v>0</v>
      </c>
      <c r="N6115" s="193">
        <f>MAX(0,(I6115-'2031 forecast'!$C$10))</f>
        <v>0</v>
      </c>
      <c r="O6115" s="193">
        <f>MAX(0,(J6115-'2031 forecast'!$C$10))</f>
        <v>0</v>
      </c>
      <c r="P6115" s="175" t="str">
        <f t="shared" si="980"/>
        <v/>
      </c>
      <c r="Q6115" s="175" t="str">
        <f t="shared" si="981"/>
        <v/>
      </c>
    </row>
    <row r="6116" spans="1:17" s="1" customFormat="1" x14ac:dyDescent="0.3">
      <c r="A6116" s="189">
        <f t="shared" si="979"/>
        <v>44085.666666651843</v>
      </c>
      <c r="B6116" s="190">
        <f t="shared" si="974"/>
        <v>44085</v>
      </c>
      <c r="C6116" s="1">
        <f t="shared" si="975"/>
        <v>16</v>
      </c>
      <c r="D6116" s="191">
        <v>3.1999205657133114</v>
      </c>
      <c r="E6116" s="192">
        <f t="shared" si="976"/>
        <v>1.1111291215700695E-4</v>
      </c>
      <c r="F6116" s="193">
        <f t="shared" si="977"/>
        <v>4.7709618089364865</v>
      </c>
      <c r="G6116" s="193">
        <f t="shared" si="982"/>
        <v>4.9473842704637736</v>
      </c>
      <c r="H6116" s="193">
        <f t="shared" si="982"/>
        <v>5.1303305496567244</v>
      </c>
      <c r="I6116" s="193">
        <f t="shared" si="982"/>
        <v>5.3200418867551944</v>
      </c>
      <c r="J6116" s="193">
        <f t="shared" si="982"/>
        <v>5.5167684426734533</v>
      </c>
      <c r="K6116" s="193">
        <f>MAX(0,(F6116-'2031 forecast'!$C$10))</f>
        <v>0</v>
      </c>
      <c r="L6116" s="193">
        <f>MAX(0,(G6116-'2031 forecast'!$C$10))</f>
        <v>0</v>
      </c>
      <c r="M6116" s="193">
        <f>MAX(0,(H6116-'2031 forecast'!$C$10))</f>
        <v>0</v>
      </c>
      <c r="N6116" s="193">
        <f>MAX(0,(I6116-'2031 forecast'!$C$10))</f>
        <v>0</v>
      </c>
      <c r="O6116" s="193">
        <f>MAX(0,(J6116-'2031 forecast'!$C$10))</f>
        <v>0</v>
      </c>
      <c r="P6116" s="175" t="str">
        <f t="shared" si="980"/>
        <v/>
      </c>
      <c r="Q6116" s="175" t="str">
        <f t="shared" si="981"/>
        <v/>
      </c>
    </row>
    <row r="6117" spans="1:17" s="1" customFormat="1" x14ac:dyDescent="0.3">
      <c r="A6117" s="189">
        <f t="shared" si="979"/>
        <v>44085.708333318507</v>
      </c>
      <c r="B6117" s="190">
        <f t="shared" si="974"/>
        <v>44085</v>
      </c>
      <c r="C6117" s="1">
        <f t="shared" si="975"/>
        <v>17</v>
      </c>
      <c r="D6117" s="191">
        <v>3.2526251397368249</v>
      </c>
      <c r="E6117" s="192">
        <f t="shared" si="976"/>
        <v>1.1294300718076943E-4</v>
      </c>
      <c r="F6117" s="193">
        <f t="shared" si="977"/>
        <v>4.8495423563777935</v>
      </c>
      <c r="G6117" s="193">
        <f t="shared" si="982"/>
        <v>5.0288705996243532</v>
      </c>
      <c r="H6117" s="193">
        <f t="shared" si="982"/>
        <v>5.2148301116510707</v>
      </c>
      <c r="I6117" s="193">
        <f t="shared" si="982"/>
        <v>5.4076661060664568</v>
      </c>
      <c r="J6117" s="193">
        <f t="shared" si="982"/>
        <v>5.6076328640821931</v>
      </c>
      <c r="K6117" s="193">
        <f>MAX(0,(F6117-'2031 forecast'!$C$10))</f>
        <v>0</v>
      </c>
      <c r="L6117" s="193">
        <f>MAX(0,(G6117-'2031 forecast'!$C$10))</f>
        <v>0</v>
      </c>
      <c r="M6117" s="193">
        <f>MAX(0,(H6117-'2031 forecast'!$C$10))</f>
        <v>0</v>
      </c>
      <c r="N6117" s="193">
        <f>MAX(0,(I6117-'2031 forecast'!$C$10))</f>
        <v>0</v>
      </c>
      <c r="O6117" s="193">
        <f>MAX(0,(J6117-'2031 forecast'!$C$10))</f>
        <v>0</v>
      </c>
      <c r="P6117" s="175" t="str">
        <f t="shared" si="980"/>
        <v/>
      </c>
      <c r="Q6117" s="175" t="str">
        <f t="shared" si="981"/>
        <v/>
      </c>
    </row>
    <row r="6118" spans="1:17" s="1" customFormat="1" x14ac:dyDescent="0.3">
      <c r="A6118" s="189">
        <f t="shared" si="979"/>
        <v>44085.749999985172</v>
      </c>
      <c r="B6118" s="190">
        <f t="shared" si="974"/>
        <v>44085</v>
      </c>
      <c r="C6118" s="1">
        <f t="shared" si="975"/>
        <v>18</v>
      </c>
      <c r="D6118" s="191">
        <v>3.2149790154343161</v>
      </c>
      <c r="E6118" s="192">
        <f t="shared" si="976"/>
        <v>1.1163579644951055E-4</v>
      </c>
      <c r="F6118" s="193">
        <f t="shared" si="977"/>
        <v>4.7934133939197183</v>
      </c>
      <c r="G6118" s="193">
        <f t="shared" si="982"/>
        <v>4.9706660787953689</v>
      </c>
      <c r="H6118" s="193">
        <f t="shared" si="982"/>
        <v>5.1544732816551102</v>
      </c>
      <c r="I6118" s="193">
        <f t="shared" si="982"/>
        <v>5.3450773779869847</v>
      </c>
      <c r="J6118" s="193">
        <f t="shared" si="982"/>
        <v>5.5427297059330956</v>
      </c>
      <c r="K6118" s="193">
        <f>MAX(0,(F6118-'2031 forecast'!$C$10))</f>
        <v>0</v>
      </c>
      <c r="L6118" s="193">
        <f>MAX(0,(G6118-'2031 forecast'!$C$10))</f>
        <v>0</v>
      </c>
      <c r="M6118" s="193">
        <f>MAX(0,(H6118-'2031 forecast'!$C$10))</f>
        <v>0</v>
      </c>
      <c r="N6118" s="193">
        <f>MAX(0,(I6118-'2031 forecast'!$C$10))</f>
        <v>0</v>
      </c>
      <c r="O6118" s="193">
        <f>MAX(0,(J6118-'2031 forecast'!$C$10))</f>
        <v>0</v>
      </c>
      <c r="P6118" s="175" t="str">
        <f t="shared" si="980"/>
        <v/>
      </c>
      <c r="Q6118" s="175" t="str">
        <f t="shared" si="981"/>
        <v/>
      </c>
    </row>
    <row r="6119" spans="1:17" s="1" customFormat="1" x14ac:dyDescent="0.3">
      <c r="A6119" s="189">
        <f t="shared" si="979"/>
        <v>44085.791666651836</v>
      </c>
      <c r="B6119" s="190">
        <f t="shared" si="974"/>
        <v>44085</v>
      </c>
      <c r="C6119" s="1">
        <f t="shared" si="975"/>
        <v>19</v>
      </c>
      <c r="D6119" s="191">
        <v>3.1472159916897984</v>
      </c>
      <c r="E6119" s="192">
        <f t="shared" si="976"/>
        <v>1.0928281713324449E-4</v>
      </c>
      <c r="F6119" s="193">
        <f t="shared" si="977"/>
        <v>4.6923812614951803</v>
      </c>
      <c r="G6119" s="193">
        <f t="shared" si="982"/>
        <v>4.865897941303194</v>
      </c>
      <c r="H6119" s="193">
        <f t="shared" si="982"/>
        <v>5.0458309876623781</v>
      </c>
      <c r="I6119" s="193">
        <f t="shared" si="982"/>
        <v>5.2324176674439329</v>
      </c>
      <c r="J6119" s="193">
        <f t="shared" si="982"/>
        <v>5.4259040212647145</v>
      </c>
      <c r="K6119" s="193">
        <f>MAX(0,(F6119-'2031 forecast'!$C$10))</f>
        <v>0</v>
      </c>
      <c r="L6119" s="193">
        <f>MAX(0,(G6119-'2031 forecast'!$C$10))</f>
        <v>0</v>
      </c>
      <c r="M6119" s="193">
        <f>MAX(0,(H6119-'2031 forecast'!$C$10))</f>
        <v>0</v>
      </c>
      <c r="N6119" s="193">
        <f>MAX(0,(I6119-'2031 forecast'!$C$10))</f>
        <v>0</v>
      </c>
      <c r="O6119" s="193">
        <f>MAX(0,(J6119-'2031 forecast'!$C$10))</f>
        <v>0</v>
      </c>
      <c r="P6119" s="175" t="str">
        <f t="shared" si="980"/>
        <v/>
      </c>
      <c r="Q6119" s="175" t="str">
        <f t="shared" si="981"/>
        <v/>
      </c>
    </row>
    <row r="6120" spans="1:17" s="1" customFormat="1" x14ac:dyDescent="0.3">
      <c r="A6120" s="189">
        <f t="shared" si="979"/>
        <v>44085.8333333185</v>
      </c>
      <c r="B6120" s="190">
        <f t="shared" si="974"/>
        <v>44085</v>
      </c>
      <c r="C6120" s="1">
        <f t="shared" si="975"/>
        <v>20</v>
      </c>
      <c r="D6120" s="191">
        <v>3.1698036662713043</v>
      </c>
      <c r="E6120" s="192">
        <f t="shared" si="976"/>
        <v>1.1006714357199984E-4</v>
      </c>
      <c r="F6120" s="193">
        <f t="shared" si="977"/>
        <v>4.7260586389700263</v>
      </c>
      <c r="G6120" s="193">
        <f t="shared" si="982"/>
        <v>4.9008206538005856</v>
      </c>
      <c r="H6120" s="193">
        <f t="shared" si="982"/>
        <v>5.0820450856599555</v>
      </c>
      <c r="I6120" s="193">
        <f t="shared" si="982"/>
        <v>5.2699709042916165</v>
      </c>
      <c r="J6120" s="193">
        <f t="shared" si="982"/>
        <v>5.4648459161541751</v>
      </c>
      <c r="K6120" s="193">
        <f>MAX(0,(F6120-'2031 forecast'!$C$10))</f>
        <v>0</v>
      </c>
      <c r="L6120" s="193">
        <f>MAX(0,(G6120-'2031 forecast'!$C$10))</f>
        <v>0</v>
      </c>
      <c r="M6120" s="193">
        <f>MAX(0,(H6120-'2031 forecast'!$C$10))</f>
        <v>0</v>
      </c>
      <c r="N6120" s="193">
        <f>MAX(0,(I6120-'2031 forecast'!$C$10))</f>
        <v>0</v>
      </c>
      <c r="O6120" s="193">
        <f>MAX(0,(J6120-'2031 forecast'!$C$10))</f>
        <v>0</v>
      </c>
      <c r="P6120" s="175" t="str">
        <f t="shared" si="980"/>
        <v/>
      </c>
      <c r="Q6120" s="175" t="str">
        <f t="shared" si="981"/>
        <v/>
      </c>
    </row>
    <row r="6121" spans="1:17" s="1" customFormat="1" x14ac:dyDescent="0.3">
      <c r="A6121" s="189">
        <f t="shared" si="979"/>
        <v>44085.874999985164</v>
      </c>
      <c r="B6121" s="190">
        <f t="shared" si="974"/>
        <v>44085</v>
      </c>
      <c r="C6121" s="1">
        <f t="shared" si="975"/>
        <v>21</v>
      </c>
      <c r="D6121" s="191">
        <v>2.9363976955957449</v>
      </c>
      <c r="E6121" s="192">
        <f t="shared" si="976"/>
        <v>1.0196243703819463E-4</v>
      </c>
      <c r="F6121" s="193">
        <f t="shared" si="977"/>
        <v>4.378059071729953</v>
      </c>
      <c r="G6121" s="193">
        <f t="shared" si="982"/>
        <v>4.5399526246608746</v>
      </c>
      <c r="H6121" s="193">
        <f t="shared" si="982"/>
        <v>4.7078327396849948</v>
      </c>
      <c r="I6121" s="193">
        <f t="shared" si="982"/>
        <v>4.8819207901988841</v>
      </c>
      <c r="J6121" s="193">
        <f t="shared" si="982"/>
        <v>5.0624463356297582</v>
      </c>
      <c r="K6121" s="193">
        <f>MAX(0,(F6121-'2031 forecast'!$C$10))</f>
        <v>0</v>
      </c>
      <c r="L6121" s="193">
        <f>MAX(0,(G6121-'2031 forecast'!$C$10))</f>
        <v>0</v>
      </c>
      <c r="M6121" s="193">
        <f>MAX(0,(H6121-'2031 forecast'!$C$10))</f>
        <v>0</v>
      </c>
      <c r="N6121" s="193">
        <f>MAX(0,(I6121-'2031 forecast'!$C$10))</f>
        <v>0</v>
      </c>
      <c r="O6121" s="193">
        <f>MAX(0,(J6121-'2031 forecast'!$C$10))</f>
        <v>0</v>
      </c>
      <c r="P6121" s="175" t="str">
        <f t="shared" si="980"/>
        <v/>
      </c>
      <c r="Q6121" s="175" t="str">
        <f t="shared" si="981"/>
        <v/>
      </c>
    </row>
    <row r="6122" spans="1:17" s="1" customFormat="1" x14ac:dyDescent="0.3">
      <c r="A6122" s="189">
        <f t="shared" si="979"/>
        <v>44085.916666651829</v>
      </c>
      <c r="B6122" s="190">
        <f t="shared" si="974"/>
        <v>44085</v>
      </c>
      <c r="C6122" s="1">
        <f t="shared" si="975"/>
        <v>22</v>
      </c>
      <c r="D6122" s="191">
        <v>2.6051118017336607</v>
      </c>
      <c r="E6122" s="192">
        <f t="shared" si="976"/>
        <v>9.0458982603116257E-5</v>
      </c>
      <c r="F6122" s="193">
        <f t="shared" si="977"/>
        <v>3.8841242020988811</v>
      </c>
      <c r="G6122" s="193">
        <f t="shared" si="982"/>
        <v>4.0277528413658015</v>
      </c>
      <c r="H6122" s="193">
        <f t="shared" si="982"/>
        <v>4.1766926357205332</v>
      </c>
      <c r="I6122" s="193">
        <f t="shared" si="982"/>
        <v>4.331139983099523</v>
      </c>
      <c r="J6122" s="193">
        <f t="shared" si="982"/>
        <v>4.4912985439176829</v>
      </c>
      <c r="K6122" s="193">
        <f>MAX(0,(F6122-'2031 forecast'!$C$10))</f>
        <v>0</v>
      </c>
      <c r="L6122" s="193">
        <f>MAX(0,(G6122-'2031 forecast'!$C$10))</f>
        <v>0</v>
      </c>
      <c r="M6122" s="193">
        <f>MAX(0,(H6122-'2031 forecast'!$C$10))</f>
        <v>0</v>
      </c>
      <c r="N6122" s="193">
        <f>MAX(0,(I6122-'2031 forecast'!$C$10))</f>
        <v>0</v>
      </c>
      <c r="O6122" s="193">
        <f>MAX(0,(J6122-'2031 forecast'!$C$10))</f>
        <v>0</v>
      </c>
      <c r="P6122" s="175" t="str">
        <f t="shared" si="980"/>
        <v/>
      </c>
      <c r="Q6122" s="175" t="str">
        <f t="shared" si="981"/>
        <v/>
      </c>
    </row>
    <row r="6123" spans="1:17" s="1" customFormat="1" x14ac:dyDescent="0.3">
      <c r="A6123" s="189">
        <f t="shared" si="979"/>
        <v>44085.958333318493</v>
      </c>
      <c r="B6123" s="190">
        <f t="shared" si="974"/>
        <v>44085</v>
      </c>
      <c r="C6123" s="1">
        <f t="shared" si="975"/>
        <v>23</v>
      </c>
      <c r="D6123" s="191">
        <v>2.3566473813370976</v>
      </c>
      <c r="E6123" s="192">
        <f t="shared" si="976"/>
        <v>8.1831391776807471E-5</v>
      </c>
      <c r="F6123" s="193">
        <f t="shared" si="977"/>
        <v>3.5136730498755773</v>
      </c>
      <c r="G6123" s="193">
        <f t="shared" si="982"/>
        <v>3.6436030038944964</v>
      </c>
      <c r="H6123" s="193">
        <f t="shared" si="982"/>
        <v>3.7783375577471872</v>
      </c>
      <c r="I6123" s="193">
        <f t="shared" si="982"/>
        <v>3.9180543777750017</v>
      </c>
      <c r="J6123" s="193">
        <f t="shared" si="982"/>
        <v>4.0629377001336255</v>
      </c>
      <c r="K6123" s="193">
        <f>MAX(0,(F6123-'2031 forecast'!$C$10))</f>
        <v>0</v>
      </c>
      <c r="L6123" s="193">
        <f>MAX(0,(G6123-'2031 forecast'!$C$10))</f>
        <v>0</v>
      </c>
      <c r="M6123" s="193">
        <f>MAX(0,(H6123-'2031 forecast'!$C$10))</f>
        <v>0</v>
      </c>
      <c r="N6123" s="193">
        <f>MAX(0,(I6123-'2031 forecast'!$C$10))</f>
        <v>0</v>
      </c>
      <c r="O6123" s="193">
        <f>MAX(0,(J6123-'2031 forecast'!$C$10))</f>
        <v>0</v>
      </c>
      <c r="P6123" s="175" t="str">
        <f t="shared" si="980"/>
        <v/>
      </c>
      <c r="Q6123" s="175" t="str">
        <f t="shared" si="981"/>
        <v/>
      </c>
    </row>
    <row r="6124" spans="1:17" s="1" customFormat="1" x14ac:dyDescent="0.3">
      <c r="A6124" s="189">
        <f t="shared" si="979"/>
        <v>44085.999999985157</v>
      </c>
      <c r="B6124" s="190">
        <f t="shared" si="974"/>
        <v>44085</v>
      </c>
      <c r="C6124" s="1">
        <f t="shared" si="975"/>
        <v>0</v>
      </c>
      <c r="D6124" s="191">
        <v>2.243709008429569</v>
      </c>
      <c r="E6124" s="192">
        <f t="shared" si="976"/>
        <v>7.7909759583030754E-5</v>
      </c>
      <c r="F6124" s="193">
        <f t="shared" si="977"/>
        <v>3.3452861625013481</v>
      </c>
      <c r="G6124" s="193">
        <f t="shared" si="982"/>
        <v>3.46898944140754</v>
      </c>
      <c r="H6124" s="193">
        <f t="shared" si="982"/>
        <v>3.597267067759303</v>
      </c>
      <c r="I6124" s="193">
        <f t="shared" si="982"/>
        <v>3.730288193536583</v>
      </c>
      <c r="J6124" s="193">
        <f t="shared" si="982"/>
        <v>3.8682282256863272</v>
      </c>
      <c r="K6124" s="193">
        <f>MAX(0,(F6124-'2031 forecast'!$C$10))</f>
        <v>0</v>
      </c>
      <c r="L6124" s="193">
        <f>MAX(0,(G6124-'2031 forecast'!$C$10))</f>
        <v>0</v>
      </c>
      <c r="M6124" s="193">
        <f>MAX(0,(H6124-'2031 forecast'!$C$10))</f>
        <v>0</v>
      </c>
      <c r="N6124" s="193">
        <f>MAX(0,(I6124-'2031 forecast'!$C$10))</f>
        <v>0</v>
      </c>
      <c r="O6124" s="193">
        <f>MAX(0,(J6124-'2031 forecast'!$C$10))</f>
        <v>0</v>
      </c>
      <c r="P6124" s="175" t="str">
        <f t="shared" si="980"/>
        <v/>
      </c>
      <c r="Q6124" s="175" t="str">
        <f t="shared" si="981"/>
        <v/>
      </c>
    </row>
    <row r="6125" spans="1:17" s="1" customFormat="1" x14ac:dyDescent="0.3">
      <c r="A6125" s="189">
        <f t="shared" si="979"/>
        <v>44086.041666651821</v>
      </c>
      <c r="B6125" s="190">
        <f t="shared" si="974"/>
        <v>44086</v>
      </c>
      <c r="C6125" s="1">
        <f t="shared" si="975"/>
        <v>1</v>
      </c>
      <c r="D6125" s="191">
        <v>2.1608875349640484</v>
      </c>
      <c r="E6125" s="192">
        <f t="shared" si="976"/>
        <v>7.5033895974261185E-5</v>
      </c>
      <c r="F6125" s="193">
        <f t="shared" si="977"/>
        <v>3.2218024450935814</v>
      </c>
      <c r="G6125" s="193">
        <f t="shared" ref="G6125:J6144" si="983">$E6125*G$2</f>
        <v>3.3409394955837728</v>
      </c>
      <c r="H6125" s="193">
        <f t="shared" si="983"/>
        <v>3.4644820417681887</v>
      </c>
      <c r="I6125" s="193">
        <f t="shared" si="983"/>
        <v>3.5925929917617436</v>
      </c>
      <c r="J6125" s="193">
        <f t="shared" si="983"/>
        <v>3.7254412777583097</v>
      </c>
      <c r="K6125" s="193">
        <f>MAX(0,(F6125-'2031 forecast'!$C$10))</f>
        <v>0</v>
      </c>
      <c r="L6125" s="193">
        <f>MAX(0,(G6125-'2031 forecast'!$C$10))</f>
        <v>0</v>
      </c>
      <c r="M6125" s="193">
        <f>MAX(0,(H6125-'2031 forecast'!$C$10))</f>
        <v>0</v>
      </c>
      <c r="N6125" s="193">
        <f>MAX(0,(I6125-'2031 forecast'!$C$10))</f>
        <v>0</v>
      </c>
      <c r="O6125" s="193">
        <f>MAX(0,(J6125-'2031 forecast'!$C$10))</f>
        <v>0</v>
      </c>
      <c r="P6125" s="175" t="str">
        <f t="shared" si="980"/>
        <v/>
      </c>
      <c r="Q6125" s="175" t="str">
        <f t="shared" si="981"/>
        <v/>
      </c>
    </row>
    <row r="6126" spans="1:17" s="1" customFormat="1" x14ac:dyDescent="0.3">
      <c r="A6126" s="189">
        <f t="shared" si="979"/>
        <v>44086.083333318486</v>
      </c>
      <c r="B6126" s="190">
        <f t="shared" si="974"/>
        <v>44086</v>
      </c>
      <c r="C6126" s="1">
        <f t="shared" si="975"/>
        <v>2</v>
      </c>
      <c r="D6126" s="191">
        <v>2.0630076117775236</v>
      </c>
      <c r="E6126" s="192">
        <f t="shared" si="976"/>
        <v>7.1635148072988022E-5</v>
      </c>
      <c r="F6126" s="193">
        <f t="shared" si="977"/>
        <v>3.0758671427025823</v>
      </c>
      <c r="G6126" s="193">
        <f t="shared" si="983"/>
        <v>3.1896077414284099</v>
      </c>
      <c r="H6126" s="193">
        <f t="shared" si="983"/>
        <v>3.3075542837786887</v>
      </c>
      <c r="I6126" s="193">
        <f t="shared" si="983"/>
        <v>3.4298622987551139</v>
      </c>
      <c r="J6126" s="193">
        <f t="shared" si="983"/>
        <v>3.5566930665706509</v>
      </c>
      <c r="K6126" s="193">
        <f>MAX(0,(F6126-'2031 forecast'!$C$10))</f>
        <v>0</v>
      </c>
      <c r="L6126" s="193">
        <f>MAX(0,(G6126-'2031 forecast'!$C$10))</f>
        <v>0</v>
      </c>
      <c r="M6126" s="193">
        <f>MAX(0,(H6126-'2031 forecast'!$C$10))</f>
        <v>0</v>
      </c>
      <c r="N6126" s="193">
        <f>MAX(0,(I6126-'2031 forecast'!$C$10))</f>
        <v>0</v>
      </c>
      <c r="O6126" s="193">
        <f>MAX(0,(J6126-'2031 forecast'!$C$10))</f>
        <v>0</v>
      </c>
      <c r="P6126" s="175" t="str">
        <f t="shared" si="980"/>
        <v/>
      </c>
      <c r="Q6126" s="175" t="str">
        <f t="shared" si="981"/>
        <v/>
      </c>
    </row>
    <row r="6127" spans="1:17" s="1" customFormat="1" x14ac:dyDescent="0.3">
      <c r="A6127" s="189">
        <f t="shared" si="979"/>
        <v>44086.12499998515</v>
      </c>
      <c r="B6127" s="190">
        <f t="shared" si="974"/>
        <v>44086</v>
      </c>
      <c r="C6127" s="1">
        <f t="shared" si="975"/>
        <v>3</v>
      </c>
      <c r="D6127" s="191">
        <v>2.0404199371960177</v>
      </c>
      <c r="E6127" s="192">
        <f t="shared" si="976"/>
        <v>7.085082163423267E-5</v>
      </c>
      <c r="F6127" s="193">
        <f t="shared" si="977"/>
        <v>3.0421897652277363</v>
      </c>
      <c r="G6127" s="193">
        <f t="shared" si="983"/>
        <v>3.1546850289310182</v>
      </c>
      <c r="H6127" s="193">
        <f t="shared" si="983"/>
        <v>3.2713401857811113</v>
      </c>
      <c r="I6127" s="193">
        <f t="shared" si="983"/>
        <v>3.3923090619074299</v>
      </c>
      <c r="J6127" s="193">
        <f t="shared" si="983"/>
        <v>3.5177511716811907</v>
      </c>
      <c r="K6127" s="193">
        <f>MAX(0,(F6127-'2031 forecast'!$C$10))</f>
        <v>0</v>
      </c>
      <c r="L6127" s="193">
        <f>MAX(0,(G6127-'2031 forecast'!$C$10))</f>
        <v>0</v>
      </c>
      <c r="M6127" s="193">
        <f>MAX(0,(H6127-'2031 forecast'!$C$10))</f>
        <v>0</v>
      </c>
      <c r="N6127" s="193">
        <f>MAX(0,(I6127-'2031 forecast'!$C$10))</f>
        <v>0</v>
      </c>
      <c r="O6127" s="193">
        <f>MAX(0,(J6127-'2031 forecast'!$C$10))</f>
        <v>0</v>
      </c>
      <c r="P6127" s="175" t="str">
        <f t="shared" si="980"/>
        <v/>
      </c>
      <c r="Q6127" s="175" t="str">
        <f t="shared" si="981"/>
        <v/>
      </c>
    </row>
    <row r="6128" spans="1:17" s="1" customFormat="1" x14ac:dyDescent="0.3">
      <c r="A6128" s="189">
        <f t="shared" si="979"/>
        <v>44086.166666651814</v>
      </c>
      <c r="B6128" s="190">
        <f t="shared" si="974"/>
        <v>44086</v>
      </c>
      <c r="C6128" s="1">
        <f t="shared" si="975"/>
        <v>4</v>
      </c>
      <c r="D6128" s="191">
        <v>1.9952445880330061</v>
      </c>
      <c r="E6128" s="192">
        <f t="shared" si="976"/>
        <v>6.9282168756721981E-5</v>
      </c>
      <c r="F6128" s="193">
        <f t="shared" si="977"/>
        <v>2.9748350102780443</v>
      </c>
      <c r="G6128" s="193">
        <f t="shared" si="983"/>
        <v>3.0848396039362354</v>
      </c>
      <c r="H6128" s="193">
        <f t="shared" si="983"/>
        <v>3.1989119897859575</v>
      </c>
      <c r="I6128" s="193">
        <f t="shared" si="983"/>
        <v>3.3172025882120622</v>
      </c>
      <c r="J6128" s="193">
        <f t="shared" si="983"/>
        <v>3.4398673819022711</v>
      </c>
      <c r="K6128" s="193">
        <f>MAX(0,(F6128-'2031 forecast'!$C$10))</f>
        <v>0</v>
      </c>
      <c r="L6128" s="193">
        <f>MAX(0,(G6128-'2031 forecast'!$C$10))</f>
        <v>0</v>
      </c>
      <c r="M6128" s="193">
        <f>MAX(0,(H6128-'2031 forecast'!$C$10))</f>
        <v>0</v>
      </c>
      <c r="N6128" s="193">
        <f>MAX(0,(I6128-'2031 forecast'!$C$10))</f>
        <v>0</v>
      </c>
      <c r="O6128" s="193">
        <f>MAX(0,(J6128-'2031 forecast'!$C$10))</f>
        <v>0</v>
      </c>
      <c r="P6128" s="175" t="str">
        <f t="shared" si="980"/>
        <v/>
      </c>
      <c r="Q6128" s="175" t="str">
        <f t="shared" si="981"/>
        <v/>
      </c>
    </row>
    <row r="6129" spans="1:17" s="1" customFormat="1" x14ac:dyDescent="0.3">
      <c r="A6129" s="189">
        <f t="shared" si="979"/>
        <v>44086.208333318478</v>
      </c>
      <c r="B6129" s="190">
        <f t="shared" si="974"/>
        <v>44086</v>
      </c>
      <c r="C6129" s="1">
        <f t="shared" si="975"/>
        <v>5</v>
      </c>
      <c r="D6129" s="191">
        <v>1.9877153631725044</v>
      </c>
      <c r="E6129" s="192">
        <f t="shared" si="976"/>
        <v>6.902072661047021E-5</v>
      </c>
      <c r="F6129" s="193">
        <f t="shared" si="977"/>
        <v>2.9636092177864297</v>
      </c>
      <c r="G6129" s="193">
        <f t="shared" si="983"/>
        <v>3.0731986997704386</v>
      </c>
      <c r="H6129" s="193">
        <f t="shared" si="983"/>
        <v>3.1868406237867655</v>
      </c>
      <c r="I6129" s="193">
        <f t="shared" si="983"/>
        <v>3.3046848425961679</v>
      </c>
      <c r="J6129" s="193">
        <f t="shared" si="983"/>
        <v>3.4268867502724518</v>
      </c>
      <c r="K6129" s="193">
        <f>MAX(0,(F6129-'2031 forecast'!$C$10))</f>
        <v>0</v>
      </c>
      <c r="L6129" s="193">
        <f>MAX(0,(G6129-'2031 forecast'!$C$10))</f>
        <v>0</v>
      </c>
      <c r="M6129" s="193">
        <f>MAX(0,(H6129-'2031 forecast'!$C$10))</f>
        <v>0</v>
      </c>
      <c r="N6129" s="193">
        <f>MAX(0,(I6129-'2031 forecast'!$C$10))</f>
        <v>0</v>
      </c>
      <c r="O6129" s="193">
        <f>MAX(0,(J6129-'2031 forecast'!$C$10))</f>
        <v>0</v>
      </c>
      <c r="P6129" s="175" t="str">
        <f t="shared" si="980"/>
        <v/>
      </c>
      <c r="Q6129" s="175" t="str">
        <f t="shared" si="981"/>
        <v/>
      </c>
    </row>
    <row r="6130" spans="1:17" s="1" customFormat="1" x14ac:dyDescent="0.3">
      <c r="A6130" s="189">
        <f t="shared" si="979"/>
        <v>44086.249999985142</v>
      </c>
      <c r="B6130" s="190">
        <f t="shared" si="974"/>
        <v>44086</v>
      </c>
      <c r="C6130" s="1">
        <f t="shared" si="975"/>
        <v>6</v>
      </c>
      <c r="D6130" s="191">
        <v>2.0780660614985274</v>
      </c>
      <c r="E6130" s="192">
        <f t="shared" si="976"/>
        <v>7.215803236549159E-5</v>
      </c>
      <c r="F6130" s="193">
        <f t="shared" si="977"/>
        <v>3.0983187276858133</v>
      </c>
      <c r="G6130" s="193">
        <f t="shared" si="983"/>
        <v>3.2128895497600043</v>
      </c>
      <c r="H6130" s="193">
        <f t="shared" si="983"/>
        <v>3.3316970157770736</v>
      </c>
      <c r="I6130" s="193">
        <f t="shared" si="983"/>
        <v>3.4548977899869033</v>
      </c>
      <c r="J6130" s="193">
        <f t="shared" si="983"/>
        <v>3.5826543298302909</v>
      </c>
      <c r="K6130" s="193">
        <f>MAX(0,(F6130-'2031 forecast'!$C$10))</f>
        <v>0</v>
      </c>
      <c r="L6130" s="193">
        <f>MAX(0,(G6130-'2031 forecast'!$C$10))</f>
        <v>0</v>
      </c>
      <c r="M6130" s="193">
        <f>MAX(0,(H6130-'2031 forecast'!$C$10))</f>
        <v>0</v>
      </c>
      <c r="N6130" s="193">
        <f>MAX(0,(I6130-'2031 forecast'!$C$10))</f>
        <v>0</v>
      </c>
      <c r="O6130" s="193">
        <f>MAX(0,(J6130-'2031 forecast'!$C$10))</f>
        <v>0</v>
      </c>
      <c r="P6130" s="175" t="str">
        <f t="shared" si="980"/>
        <v/>
      </c>
      <c r="Q6130" s="175" t="str">
        <f t="shared" si="981"/>
        <v/>
      </c>
    </row>
    <row r="6131" spans="1:17" s="1" customFormat="1" x14ac:dyDescent="0.3">
      <c r="A6131" s="189">
        <f t="shared" si="979"/>
        <v>44086.291666651807</v>
      </c>
      <c r="B6131" s="190">
        <f t="shared" si="974"/>
        <v>44086</v>
      </c>
      <c r="C6131" s="1">
        <f t="shared" si="975"/>
        <v>7</v>
      </c>
      <c r="D6131" s="191">
        <v>2.2211213338480635</v>
      </c>
      <c r="E6131" s="192">
        <f t="shared" si="976"/>
        <v>7.7125433144275429E-5</v>
      </c>
      <c r="F6131" s="193">
        <f t="shared" si="977"/>
        <v>3.311608785026503</v>
      </c>
      <c r="G6131" s="193">
        <f t="shared" si="983"/>
        <v>3.4340667289101492</v>
      </c>
      <c r="H6131" s="193">
        <f t="shared" si="983"/>
        <v>3.561052969761727</v>
      </c>
      <c r="I6131" s="193">
        <f t="shared" si="983"/>
        <v>3.6927349566889003</v>
      </c>
      <c r="J6131" s="193">
        <f t="shared" si="983"/>
        <v>3.8292863307968688</v>
      </c>
      <c r="K6131" s="193">
        <f>MAX(0,(F6131-'2031 forecast'!$C$10))</f>
        <v>0</v>
      </c>
      <c r="L6131" s="193">
        <f>MAX(0,(G6131-'2031 forecast'!$C$10))</f>
        <v>0</v>
      </c>
      <c r="M6131" s="193">
        <f>MAX(0,(H6131-'2031 forecast'!$C$10))</f>
        <v>0</v>
      </c>
      <c r="N6131" s="193">
        <f>MAX(0,(I6131-'2031 forecast'!$C$10))</f>
        <v>0</v>
      </c>
      <c r="O6131" s="193">
        <f>MAX(0,(J6131-'2031 forecast'!$C$10))</f>
        <v>0</v>
      </c>
      <c r="P6131" s="175" t="str">
        <f t="shared" si="980"/>
        <v/>
      </c>
      <c r="Q6131" s="175" t="str">
        <f t="shared" si="981"/>
        <v/>
      </c>
    </row>
    <row r="6132" spans="1:17" s="1" customFormat="1" x14ac:dyDescent="0.3">
      <c r="A6132" s="189">
        <f t="shared" si="979"/>
        <v>44086.333333318471</v>
      </c>
      <c r="B6132" s="190">
        <f t="shared" si="974"/>
        <v>44086</v>
      </c>
      <c r="C6132" s="1">
        <f t="shared" si="975"/>
        <v>8</v>
      </c>
      <c r="D6132" s="191">
        <v>2.3415889316160943</v>
      </c>
      <c r="E6132" s="192">
        <f t="shared" si="976"/>
        <v>8.130850748430393E-5</v>
      </c>
      <c r="F6132" s="193">
        <f t="shared" si="977"/>
        <v>3.4912214648923476</v>
      </c>
      <c r="G6132" s="193">
        <f t="shared" si="983"/>
        <v>3.6203211955629033</v>
      </c>
      <c r="H6132" s="193">
        <f t="shared" si="983"/>
        <v>3.7541948257488036</v>
      </c>
      <c r="I6132" s="193">
        <f t="shared" si="983"/>
        <v>3.8930188865432136</v>
      </c>
      <c r="J6132" s="193">
        <f t="shared" si="983"/>
        <v>4.0369764368739869</v>
      </c>
      <c r="K6132" s="193">
        <f>MAX(0,(F6132-'2031 forecast'!$C$10))</f>
        <v>0</v>
      </c>
      <c r="L6132" s="193">
        <f>MAX(0,(G6132-'2031 forecast'!$C$10))</f>
        <v>0</v>
      </c>
      <c r="M6132" s="193">
        <f>MAX(0,(H6132-'2031 forecast'!$C$10))</f>
        <v>0</v>
      </c>
      <c r="N6132" s="193">
        <f>MAX(0,(I6132-'2031 forecast'!$C$10))</f>
        <v>0</v>
      </c>
      <c r="O6132" s="193">
        <f>MAX(0,(J6132-'2031 forecast'!$C$10))</f>
        <v>0</v>
      </c>
      <c r="P6132" s="175" t="str">
        <f t="shared" si="980"/>
        <v/>
      </c>
      <c r="Q6132" s="175" t="str">
        <f t="shared" si="981"/>
        <v/>
      </c>
    </row>
    <row r="6133" spans="1:17" s="1" customFormat="1" x14ac:dyDescent="0.3">
      <c r="A6133" s="189">
        <f t="shared" si="979"/>
        <v>44086.374999985135</v>
      </c>
      <c r="B6133" s="190">
        <f t="shared" si="974"/>
        <v>44086</v>
      </c>
      <c r="C6133" s="1">
        <f t="shared" si="975"/>
        <v>9</v>
      </c>
      <c r="D6133" s="191">
        <v>2.6051118017336607</v>
      </c>
      <c r="E6133" s="192">
        <f t="shared" si="976"/>
        <v>9.0458982603116257E-5</v>
      </c>
      <c r="F6133" s="193">
        <f t="shared" si="977"/>
        <v>3.8841242020988811</v>
      </c>
      <c r="G6133" s="193">
        <f t="shared" si="983"/>
        <v>4.0277528413658015</v>
      </c>
      <c r="H6133" s="193">
        <f t="shared" si="983"/>
        <v>4.1766926357205332</v>
      </c>
      <c r="I6133" s="193">
        <f t="shared" si="983"/>
        <v>4.331139983099523</v>
      </c>
      <c r="J6133" s="193">
        <f t="shared" si="983"/>
        <v>4.4912985439176829</v>
      </c>
      <c r="K6133" s="193">
        <f>MAX(0,(F6133-'2031 forecast'!$C$10))</f>
        <v>0</v>
      </c>
      <c r="L6133" s="193">
        <f>MAX(0,(G6133-'2031 forecast'!$C$10))</f>
        <v>0</v>
      </c>
      <c r="M6133" s="193">
        <f>MAX(0,(H6133-'2031 forecast'!$C$10))</f>
        <v>0</v>
      </c>
      <c r="N6133" s="193">
        <f>MAX(0,(I6133-'2031 forecast'!$C$10))</f>
        <v>0</v>
      </c>
      <c r="O6133" s="193">
        <f>MAX(0,(J6133-'2031 forecast'!$C$10))</f>
        <v>0</v>
      </c>
      <c r="P6133" s="175" t="str">
        <f t="shared" si="980"/>
        <v/>
      </c>
      <c r="Q6133" s="175" t="str">
        <f t="shared" si="981"/>
        <v/>
      </c>
    </row>
    <row r="6134" spans="1:17" s="1" customFormat="1" x14ac:dyDescent="0.3">
      <c r="A6134" s="189">
        <f t="shared" si="979"/>
        <v>44086.416666651799</v>
      </c>
      <c r="B6134" s="190">
        <f t="shared" si="974"/>
        <v>44086</v>
      </c>
      <c r="C6134" s="1">
        <f t="shared" si="975"/>
        <v>10</v>
      </c>
      <c r="D6134" s="191">
        <v>2.7331086243621936</v>
      </c>
      <c r="E6134" s="192">
        <f t="shared" si="976"/>
        <v>9.4903499089396543E-5</v>
      </c>
      <c r="F6134" s="193">
        <f t="shared" si="977"/>
        <v>4.0749626744563407</v>
      </c>
      <c r="G6134" s="193">
        <f t="shared" si="983"/>
        <v>4.2256482121843533</v>
      </c>
      <c r="H6134" s="193">
        <f t="shared" si="983"/>
        <v>4.3819058577068031</v>
      </c>
      <c r="I6134" s="193">
        <f t="shared" si="983"/>
        <v>4.5439416585697314</v>
      </c>
      <c r="J6134" s="193">
        <f t="shared" si="983"/>
        <v>4.7119692816246213</v>
      </c>
      <c r="K6134" s="193">
        <f>MAX(0,(F6134-'2031 forecast'!$C$10))</f>
        <v>0</v>
      </c>
      <c r="L6134" s="193">
        <f>MAX(0,(G6134-'2031 forecast'!$C$10))</f>
        <v>0</v>
      </c>
      <c r="M6134" s="193">
        <f>MAX(0,(H6134-'2031 forecast'!$C$10))</f>
        <v>0</v>
      </c>
      <c r="N6134" s="193">
        <f>MAX(0,(I6134-'2031 forecast'!$C$10))</f>
        <v>0</v>
      </c>
      <c r="O6134" s="193">
        <f>MAX(0,(J6134-'2031 forecast'!$C$10))</f>
        <v>0</v>
      </c>
      <c r="P6134" s="175" t="str">
        <f t="shared" si="980"/>
        <v/>
      </c>
      <c r="Q6134" s="175" t="str">
        <f t="shared" si="981"/>
        <v/>
      </c>
    </row>
    <row r="6135" spans="1:17" s="1" customFormat="1" x14ac:dyDescent="0.3">
      <c r="A6135" s="189">
        <f t="shared" si="979"/>
        <v>44086.458333318464</v>
      </c>
      <c r="B6135" s="190">
        <f t="shared" si="974"/>
        <v>44086</v>
      </c>
      <c r="C6135" s="1">
        <f t="shared" si="975"/>
        <v>11</v>
      </c>
      <c r="D6135" s="191">
        <v>2.9213392458747411</v>
      </c>
      <c r="E6135" s="192">
        <f t="shared" si="976"/>
        <v>1.0143955274569106E-4</v>
      </c>
      <c r="F6135" s="193">
        <f t="shared" si="977"/>
        <v>4.355607486746722</v>
      </c>
      <c r="G6135" s="193">
        <f t="shared" si="983"/>
        <v>4.5166708163292801</v>
      </c>
      <c r="H6135" s="193">
        <f t="shared" si="983"/>
        <v>4.6836900076866099</v>
      </c>
      <c r="I6135" s="193">
        <f t="shared" si="983"/>
        <v>4.8568852989670948</v>
      </c>
      <c r="J6135" s="193">
        <f t="shared" si="983"/>
        <v>5.0364850723701178</v>
      </c>
      <c r="K6135" s="193">
        <f>MAX(0,(F6135-'2031 forecast'!$C$10))</f>
        <v>0</v>
      </c>
      <c r="L6135" s="193">
        <f>MAX(0,(G6135-'2031 forecast'!$C$10))</f>
        <v>0</v>
      </c>
      <c r="M6135" s="193">
        <f>MAX(0,(H6135-'2031 forecast'!$C$10))</f>
        <v>0</v>
      </c>
      <c r="N6135" s="193">
        <f>MAX(0,(I6135-'2031 forecast'!$C$10))</f>
        <v>0</v>
      </c>
      <c r="O6135" s="193">
        <f>MAX(0,(J6135-'2031 forecast'!$C$10))</f>
        <v>0</v>
      </c>
      <c r="P6135" s="175" t="str">
        <f t="shared" si="980"/>
        <v/>
      </c>
      <c r="Q6135" s="175" t="str">
        <f t="shared" si="981"/>
        <v/>
      </c>
    </row>
    <row r="6136" spans="1:17" s="1" customFormat="1" x14ac:dyDescent="0.3">
      <c r="A6136" s="189">
        <f t="shared" si="979"/>
        <v>44086.499999985128</v>
      </c>
      <c r="B6136" s="190">
        <f t="shared" si="974"/>
        <v>44086</v>
      </c>
      <c r="C6136" s="1">
        <f t="shared" si="975"/>
        <v>12</v>
      </c>
      <c r="D6136" s="191">
        <v>2.9589853701772508</v>
      </c>
      <c r="E6136" s="192">
        <f t="shared" si="976"/>
        <v>1.0274676347694998E-4</v>
      </c>
      <c r="F6136" s="193">
        <f t="shared" si="977"/>
        <v>4.411736449204799</v>
      </c>
      <c r="G6136" s="193">
        <f t="shared" si="983"/>
        <v>4.5748753371582671</v>
      </c>
      <c r="H6136" s="193">
        <f t="shared" si="983"/>
        <v>4.7440468376825713</v>
      </c>
      <c r="I6136" s="193">
        <f t="shared" si="983"/>
        <v>4.9194740270465687</v>
      </c>
      <c r="J6136" s="193">
        <f t="shared" si="983"/>
        <v>5.101388230519218</v>
      </c>
      <c r="K6136" s="193">
        <f>MAX(0,(F6136-'2031 forecast'!$C$10))</f>
        <v>0</v>
      </c>
      <c r="L6136" s="193">
        <f>MAX(0,(G6136-'2031 forecast'!$C$10))</f>
        <v>0</v>
      </c>
      <c r="M6136" s="193">
        <f>MAX(0,(H6136-'2031 forecast'!$C$10))</f>
        <v>0</v>
      </c>
      <c r="N6136" s="193">
        <f>MAX(0,(I6136-'2031 forecast'!$C$10))</f>
        <v>0</v>
      </c>
      <c r="O6136" s="193">
        <f>MAX(0,(J6136-'2031 forecast'!$C$10))</f>
        <v>0</v>
      </c>
      <c r="P6136" s="175" t="str">
        <f t="shared" si="980"/>
        <v/>
      </c>
      <c r="Q6136" s="175" t="str">
        <f t="shared" si="981"/>
        <v/>
      </c>
    </row>
    <row r="6137" spans="1:17" s="1" customFormat="1" x14ac:dyDescent="0.3">
      <c r="A6137" s="189">
        <f t="shared" si="979"/>
        <v>44086.541666651792</v>
      </c>
      <c r="B6137" s="190">
        <f t="shared" si="974"/>
        <v>44086</v>
      </c>
      <c r="C6137" s="1">
        <f t="shared" si="975"/>
        <v>13</v>
      </c>
      <c r="D6137" s="191">
        <v>3.1622744414108026</v>
      </c>
      <c r="E6137" s="192">
        <f t="shared" si="976"/>
        <v>1.0980570142574807E-4</v>
      </c>
      <c r="F6137" s="193">
        <f t="shared" si="977"/>
        <v>4.7148328464784113</v>
      </c>
      <c r="G6137" s="193">
        <f t="shared" si="983"/>
        <v>4.8891797496347893</v>
      </c>
      <c r="H6137" s="193">
        <f t="shared" si="983"/>
        <v>5.0699737196607639</v>
      </c>
      <c r="I6137" s="193">
        <f t="shared" si="983"/>
        <v>5.2574531586757223</v>
      </c>
      <c r="J6137" s="193">
        <f t="shared" si="983"/>
        <v>5.4518652845243558</v>
      </c>
      <c r="K6137" s="193">
        <f>MAX(0,(F6137-'2031 forecast'!$C$10))</f>
        <v>0</v>
      </c>
      <c r="L6137" s="193">
        <f>MAX(0,(G6137-'2031 forecast'!$C$10))</f>
        <v>0</v>
      </c>
      <c r="M6137" s="193">
        <f>MAX(0,(H6137-'2031 forecast'!$C$10))</f>
        <v>0</v>
      </c>
      <c r="N6137" s="193">
        <f>MAX(0,(I6137-'2031 forecast'!$C$10))</f>
        <v>0</v>
      </c>
      <c r="O6137" s="193">
        <f>MAX(0,(J6137-'2031 forecast'!$C$10))</f>
        <v>0</v>
      </c>
      <c r="P6137" s="175" t="str">
        <f t="shared" si="980"/>
        <v/>
      </c>
      <c r="Q6137" s="175" t="str">
        <f t="shared" si="981"/>
        <v/>
      </c>
    </row>
    <row r="6138" spans="1:17" s="1" customFormat="1" x14ac:dyDescent="0.3">
      <c r="A6138" s="189">
        <f t="shared" si="979"/>
        <v>44086.583333318456</v>
      </c>
      <c r="B6138" s="190">
        <f t="shared" si="974"/>
        <v>44086</v>
      </c>
      <c r="C6138" s="1">
        <f t="shared" si="975"/>
        <v>14</v>
      </c>
      <c r="D6138" s="191">
        <v>3.1999205657133114</v>
      </c>
      <c r="E6138" s="192">
        <f t="shared" si="976"/>
        <v>1.1111291215700695E-4</v>
      </c>
      <c r="F6138" s="193">
        <f t="shared" si="977"/>
        <v>4.7709618089364865</v>
      </c>
      <c r="G6138" s="193">
        <f t="shared" si="983"/>
        <v>4.9473842704637736</v>
      </c>
      <c r="H6138" s="193">
        <f t="shared" si="983"/>
        <v>5.1303305496567244</v>
      </c>
      <c r="I6138" s="193">
        <f t="shared" si="983"/>
        <v>5.3200418867551944</v>
      </c>
      <c r="J6138" s="193">
        <f t="shared" si="983"/>
        <v>5.5167684426734533</v>
      </c>
      <c r="K6138" s="193">
        <f>MAX(0,(F6138-'2031 forecast'!$C$10))</f>
        <v>0</v>
      </c>
      <c r="L6138" s="193">
        <f>MAX(0,(G6138-'2031 forecast'!$C$10))</f>
        <v>0</v>
      </c>
      <c r="M6138" s="193">
        <f>MAX(0,(H6138-'2031 forecast'!$C$10))</f>
        <v>0</v>
      </c>
      <c r="N6138" s="193">
        <f>MAX(0,(I6138-'2031 forecast'!$C$10))</f>
        <v>0</v>
      </c>
      <c r="O6138" s="193">
        <f>MAX(0,(J6138-'2031 forecast'!$C$10))</f>
        <v>0</v>
      </c>
      <c r="P6138" s="175" t="str">
        <f t="shared" si="980"/>
        <v/>
      </c>
      <c r="Q6138" s="175" t="str">
        <f t="shared" si="981"/>
        <v/>
      </c>
    </row>
    <row r="6139" spans="1:17" s="1" customFormat="1" x14ac:dyDescent="0.3">
      <c r="A6139" s="189">
        <f t="shared" si="979"/>
        <v>44086.624999985121</v>
      </c>
      <c r="B6139" s="190">
        <f t="shared" si="974"/>
        <v>44086</v>
      </c>
      <c r="C6139" s="1">
        <f t="shared" si="975"/>
        <v>15</v>
      </c>
      <c r="D6139" s="191">
        <v>3.1923913408528102</v>
      </c>
      <c r="E6139" s="192">
        <f t="shared" si="976"/>
        <v>1.108514700107552E-4</v>
      </c>
      <c r="F6139" s="193">
        <f t="shared" si="977"/>
        <v>4.7597360164448723</v>
      </c>
      <c r="G6139" s="193">
        <f t="shared" si="983"/>
        <v>4.9357433662979773</v>
      </c>
      <c r="H6139" s="193">
        <f t="shared" si="983"/>
        <v>5.1182591836575329</v>
      </c>
      <c r="I6139" s="193">
        <f t="shared" si="983"/>
        <v>5.307524141139301</v>
      </c>
      <c r="J6139" s="193">
        <f t="shared" si="983"/>
        <v>5.5037878110436349</v>
      </c>
      <c r="K6139" s="193">
        <f>MAX(0,(F6139-'2031 forecast'!$C$10))</f>
        <v>0</v>
      </c>
      <c r="L6139" s="193">
        <f>MAX(0,(G6139-'2031 forecast'!$C$10))</f>
        <v>0</v>
      </c>
      <c r="M6139" s="193">
        <f>MAX(0,(H6139-'2031 forecast'!$C$10))</f>
        <v>0</v>
      </c>
      <c r="N6139" s="193">
        <f>MAX(0,(I6139-'2031 forecast'!$C$10))</f>
        <v>0</v>
      </c>
      <c r="O6139" s="193">
        <f>MAX(0,(J6139-'2031 forecast'!$C$10))</f>
        <v>0</v>
      </c>
      <c r="P6139" s="175" t="str">
        <f t="shared" si="980"/>
        <v/>
      </c>
      <c r="Q6139" s="175" t="str">
        <f t="shared" si="981"/>
        <v/>
      </c>
    </row>
    <row r="6140" spans="1:17" s="1" customFormat="1" x14ac:dyDescent="0.3">
      <c r="A6140" s="189">
        <f t="shared" si="979"/>
        <v>44086.666666651785</v>
      </c>
      <c r="B6140" s="190">
        <f t="shared" si="974"/>
        <v>44086</v>
      </c>
      <c r="C6140" s="1">
        <f t="shared" si="975"/>
        <v>16</v>
      </c>
      <c r="D6140" s="191">
        <v>3.2526251397368249</v>
      </c>
      <c r="E6140" s="192">
        <f t="shared" si="976"/>
        <v>1.1294300718076943E-4</v>
      </c>
      <c r="F6140" s="193">
        <f t="shared" si="977"/>
        <v>4.8495423563777935</v>
      </c>
      <c r="G6140" s="193">
        <f t="shared" si="983"/>
        <v>5.0288705996243532</v>
      </c>
      <c r="H6140" s="193">
        <f t="shared" si="983"/>
        <v>5.2148301116510707</v>
      </c>
      <c r="I6140" s="193">
        <f t="shared" si="983"/>
        <v>5.4076661060664568</v>
      </c>
      <c r="J6140" s="193">
        <f t="shared" si="983"/>
        <v>5.6076328640821931</v>
      </c>
      <c r="K6140" s="193">
        <f>MAX(0,(F6140-'2031 forecast'!$C$10))</f>
        <v>0</v>
      </c>
      <c r="L6140" s="193">
        <f>MAX(0,(G6140-'2031 forecast'!$C$10))</f>
        <v>0</v>
      </c>
      <c r="M6140" s="193">
        <f>MAX(0,(H6140-'2031 forecast'!$C$10))</f>
        <v>0</v>
      </c>
      <c r="N6140" s="193">
        <f>MAX(0,(I6140-'2031 forecast'!$C$10))</f>
        <v>0</v>
      </c>
      <c r="O6140" s="193">
        <f>MAX(0,(J6140-'2031 forecast'!$C$10))</f>
        <v>0</v>
      </c>
      <c r="P6140" s="175" t="str">
        <f t="shared" si="980"/>
        <v/>
      </c>
      <c r="Q6140" s="175" t="str">
        <f t="shared" si="981"/>
        <v/>
      </c>
    </row>
    <row r="6141" spans="1:17" s="1" customFormat="1" x14ac:dyDescent="0.3">
      <c r="A6141" s="189">
        <f t="shared" si="979"/>
        <v>44086.708333318449</v>
      </c>
      <c r="B6141" s="190">
        <f t="shared" si="974"/>
        <v>44086</v>
      </c>
      <c r="C6141" s="1">
        <f t="shared" si="975"/>
        <v>17</v>
      </c>
      <c r="D6141" s="191">
        <v>3.2827420391788333</v>
      </c>
      <c r="E6141" s="192">
        <f t="shared" si="976"/>
        <v>1.1398877576577658E-4</v>
      </c>
      <c r="F6141" s="193">
        <f t="shared" si="977"/>
        <v>4.8944455263442554</v>
      </c>
      <c r="G6141" s="193">
        <f t="shared" si="983"/>
        <v>5.075434216287543</v>
      </c>
      <c r="H6141" s="193">
        <f t="shared" si="983"/>
        <v>5.2631155756478405</v>
      </c>
      <c r="I6141" s="193">
        <f t="shared" si="983"/>
        <v>5.4577370885300356</v>
      </c>
      <c r="J6141" s="193">
        <f t="shared" si="983"/>
        <v>5.6595553906014739</v>
      </c>
      <c r="K6141" s="193">
        <f>MAX(0,(F6141-'2031 forecast'!$C$10))</f>
        <v>0</v>
      </c>
      <c r="L6141" s="193">
        <f>MAX(0,(G6141-'2031 forecast'!$C$10))</f>
        <v>0</v>
      </c>
      <c r="M6141" s="193">
        <f>MAX(0,(H6141-'2031 forecast'!$C$10))</f>
        <v>0</v>
      </c>
      <c r="N6141" s="193">
        <f>MAX(0,(I6141-'2031 forecast'!$C$10))</f>
        <v>0</v>
      </c>
      <c r="O6141" s="193">
        <f>MAX(0,(J6141-'2031 forecast'!$C$10))</f>
        <v>0</v>
      </c>
      <c r="P6141" s="175" t="str">
        <f t="shared" si="980"/>
        <v/>
      </c>
      <c r="Q6141" s="175" t="str">
        <f t="shared" si="981"/>
        <v/>
      </c>
    </row>
    <row r="6142" spans="1:17" s="1" customFormat="1" x14ac:dyDescent="0.3">
      <c r="A6142" s="189">
        <f t="shared" si="979"/>
        <v>44086.749999985113</v>
      </c>
      <c r="B6142" s="190">
        <f t="shared" si="974"/>
        <v>44086</v>
      </c>
      <c r="C6142" s="1">
        <f t="shared" si="975"/>
        <v>18</v>
      </c>
      <c r="D6142" s="191">
        <v>3.2225082402948173</v>
      </c>
      <c r="E6142" s="192">
        <f t="shared" si="976"/>
        <v>1.118972385957623E-4</v>
      </c>
      <c r="F6142" s="193">
        <f t="shared" si="977"/>
        <v>4.8046391864113325</v>
      </c>
      <c r="G6142" s="193">
        <f t="shared" si="983"/>
        <v>4.9823069829611653</v>
      </c>
      <c r="H6142" s="193">
        <f t="shared" si="983"/>
        <v>5.1665446476543018</v>
      </c>
      <c r="I6142" s="193">
        <f t="shared" si="983"/>
        <v>5.357595123602878</v>
      </c>
      <c r="J6142" s="193">
        <f t="shared" si="983"/>
        <v>5.555710337562914</v>
      </c>
      <c r="K6142" s="193">
        <f>MAX(0,(F6142-'2031 forecast'!$C$10))</f>
        <v>0</v>
      </c>
      <c r="L6142" s="193">
        <f>MAX(0,(G6142-'2031 forecast'!$C$10))</f>
        <v>0</v>
      </c>
      <c r="M6142" s="193">
        <f>MAX(0,(H6142-'2031 forecast'!$C$10))</f>
        <v>0</v>
      </c>
      <c r="N6142" s="193">
        <f>MAX(0,(I6142-'2031 forecast'!$C$10))</f>
        <v>0</v>
      </c>
      <c r="O6142" s="193">
        <f>MAX(0,(J6142-'2031 forecast'!$C$10))</f>
        <v>0</v>
      </c>
      <c r="P6142" s="175" t="str">
        <f t="shared" si="980"/>
        <v/>
      </c>
      <c r="Q6142" s="175" t="str">
        <f t="shared" si="981"/>
        <v/>
      </c>
    </row>
    <row r="6143" spans="1:17" s="1" customFormat="1" x14ac:dyDescent="0.3">
      <c r="A6143" s="189">
        <f t="shared" si="979"/>
        <v>44086.791666651778</v>
      </c>
      <c r="B6143" s="190">
        <f t="shared" si="974"/>
        <v>44086</v>
      </c>
      <c r="C6143" s="1">
        <f t="shared" si="975"/>
        <v>19</v>
      </c>
      <c r="D6143" s="191">
        <v>3.1773328911318059</v>
      </c>
      <c r="E6143" s="192">
        <f t="shared" si="976"/>
        <v>1.1032858571825161E-4</v>
      </c>
      <c r="F6143" s="193">
        <f t="shared" si="977"/>
        <v>4.7372844314616414</v>
      </c>
      <c r="G6143" s="193">
        <f t="shared" si="983"/>
        <v>4.9124615579663828</v>
      </c>
      <c r="H6143" s="193">
        <f t="shared" si="983"/>
        <v>5.0941164516591471</v>
      </c>
      <c r="I6143" s="193">
        <f t="shared" si="983"/>
        <v>5.2824886499075108</v>
      </c>
      <c r="J6143" s="193">
        <f t="shared" si="983"/>
        <v>5.4778265477839945</v>
      </c>
      <c r="K6143" s="193">
        <f>MAX(0,(F6143-'2031 forecast'!$C$10))</f>
        <v>0</v>
      </c>
      <c r="L6143" s="193">
        <f>MAX(0,(G6143-'2031 forecast'!$C$10))</f>
        <v>0</v>
      </c>
      <c r="M6143" s="193">
        <f>MAX(0,(H6143-'2031 forecast'!$C$10))</f>
        <v>0</v>
      </c>
      <c r="N6143" s="193">
        <f>MAX(0,(I6143-'2031 forecast'!$C$10))</f>
        <v>0</v>
      </c>
      <c r="O6143" s="193">
        <f>MAX(0,(J6143-'2031 forecast'!$C$10))</f>
        <v>0</v>
      </c>
      <c r="P6143" s="175" t="str">
        <f t="shared" si="980"/>
        <v/>
      </c>
      <c r="Q6143" s="175" t="str">
        <f t="shared" si="981"/>
        <v/>
      </c>
    </row>
    <row r="6144" spans="1:17" s="1" customFormat="1" x14ac:dyDescent="0.3">
      <c r="A6144" s="189">
        <f t="shared" si="979"/>
        <v>44086.833333318442</v>
      </c>
      <c r="B6144" s="190">
        <f t="shared" si="974"/>
        <v>44086</v>
      </c>
      <c r="C6144" s="1">
        <f t="shared" si="975"/>
        <v>20</v>
      </c>
      <c r="D6144" s="191">
        <v>3.2225082402948173</v>
      </c>
      <c r="E6144" s="192">
        <f t="shared" si="976"/>
        <v>1.118972385957623E-4</v>
      </c>
      <c r="F6144" s="193">
        <f t="shared" si="977"/>
        <v>4.8046391864113325</v>
      </c>
      <c r="G6144" s="193">
        <f t="shared" si="983"/>
        <v>4.9823069829611653</v>
      </c>
      <c r="H6144" s="193">
        <f t="shared" si="983"/>
        <v>5.1665446476543018</v>
      </c>
      <c r="I6144" s="193">
        <f t="shared" si="983"/>
        <v>5.357595123602878</v>
      </c>
      <c r="J6144" s="193">
        <f t="shared" si="983"/>
        <v>5.555710337562914</v>
      </c>
      <c r="K6144" s="193">
        <f>MAX(0,(F6144-'2031 forecast'!$C$10))</f>
        <v>0</v>
      </c>
      <c r="L6144" s="193">
        <f>MAX(0,(G6144-'2031 forecast'!$C$10))</f>
        <v>0</v>
      </c>
      <c r="M6144" s="193">
        <f>MAX(0,(H6144-'2031 forecast'!$C$10))</f>
        <v>0</v>
      </c>
      <c r="N6144" s="193">
        <f>MAX(0,(I6144-'2031 forecast'!$C$10))</f>
        <v>0</v>
      </c>
      <c r="O6144" s="193">
        <f>MAX(0,(J6144-'2031 forecast'!$C$10))</f>
        <v>0</v>
      </c>
      <c r="P6144" s="175" t="str">
        <f t="shared" si="980"/>
        <v/>
      </c>
      <c r="Q6144" s="175" t="str">
        <f t="shared" si="981"/>
        <v/>
      </c>
    </row>
    <row r="6145" spans="1:17" s="1" customFormat="1" x14ac:dyDescent="0.3">
      <c r="A6145" s="189">
        <f t="shared" si="979"/>
        <v>44086.874999985106</v>
      </c>
      <c r="B6145" s="190">
        <f t="shared" si="974"/>
        <v>44086</v>
      </c>
      <c r="C6145" s="1">
        <f t="shared" si="975"/>
        <v>21</v>
      </c>
      <c r="D6145" s="191">
        <v>2.9891022696192584</v>
      </c>
      <c r="E6145" s="192">
        <f t="shared" si="976"/>
        <v>1.037925320619571E-4</v>
      </c>
      <c r="F6145" s="193">
        <f t="shared" si="977"/>
        <v>4.4566396191712601</v>
      </c>
      <c r="G6145" s="193">
        <f t="shared" ref="G6145:J6164" si="984">$E6145*G$2</f>
        <v>4.6214389538214551</v>
      </c>
      <c r="H6145" s="193">
        <f t="shared" si="984"/>
        <v>4.7923323016793411</v>
      </c>
      <c r="I6145" s="193">
        <f t="shared" si="984"/>
        <v>4.9695450095101465</v>
      </c>
      <c r="J6145" s="193">
        <f t="shared" si="984"/>
        <v>5.1533107570384979</v>
      </c>
      <c r="K6145" s="193">
        <f>MAX(0,(F6145-'2031 forecast'!$C$10))</f>
        <v>0</v>
      </c>
      <c r="L6145" s="193">
        <f>MAX(0,(G6145-'2031 forecast'!$C$10))</f>
        <v>0</v>
      </c>
      <c r="M6145" s="193">
        <f>MAX(0,(H6145-'2031 forecast'!$C$10))</f>
        <v>0</v>
      </c>
      <c r="N6145" s="193">
        <f>MAX(0,(I6145-'2031 forecast'!$C$10))</f>
        <v>0</v>
      </c>
      <c r="O6145" s="193">
        <f>MAX(0,(J6145-'2031 forecast'!$C$10))</f>
        <v>0</v>
      </c>
      <c r="P6145" s="175" t="str">
        <f t="shared" si="980"/>
        <v/>
      </c>
      <c r="Q6145" s="175" t="str">
        <f t="shared" si="981"/>
        <v/>
      </c>
    </row>
    <row r="6146" spans="1:17" s="1" customFormat="1" x14ac:dyDescent="0.3">
      <c r="A6146" s="189">
        <f t="shared" si="979"/>
        <v>44086.91666665177</v>
      </c>
      <c r="B6146" s="190">
        <f t="shared" si="974"/>
        <v>44086</v>
      </c>
      <c r="C6146" s="1">
        <f t="shared" si="975"/>
        <v>22</v>
      </c>
      <c r="D6146" s="191">
        <v>2.6879332751991818</v>
      </c>
      <c r="E6146" s="192">
        <f t="shared" si="976"/>
        <v>9.3334846211885839E-5</v>
      </c>
      <c r="F6146" s="193">
        <f t="shared" si="977"/>
        <v>4.0076079195066487</v>
      </c>
      <c r="G6146" s="193">
        <f t="shared" si="984"/>
        <v>4.15580278718957</v>
      </c>
      <c r="H6146" s="193">
        <f t="shared" si="984"/>
        <v>4.3094776617116484</v>
      </c>
      <c r="I6146" s="193">
        <f t="shared" si="984"/>
        <v>4.4688351848743633</v>
      </c>
      <c r="J6146" s="193">
        <f t="shared" si="984"/>
        <v>4.6340854918457008</v>
      </c>
      <c r="K6146" s="193">
        <f>MAX(0,(F6146-'2031 forecast'!$C$10))</f>
        <v>0</v>
      </c>
      <c r="L6146" s="193">
        <f>MAX(0,(G6146-'2031 forecast'!$C$10))</f>
        <v>0</v>
      </c>
      <c r="M6146" s="193">
        <f>MAX(0,(H6146-'2031 forecast'!$C$10))</f>
        <v>0</v>
      </c>
      <c r="N6146" s="193">
        <f>MAX(0,(I6146-'2031 forecast'!$C$10))</f>
        <v>0</v>
      </c>
      <c r="O6146" s="193">
        <f>MAX(0,(J6146-'2031 forecast'!$C$10))</f>
        <v>0</v>
      </c>
      <c r="P6146" s="175" t="str">
        <f t="shared" si="980"/>
        <v/>
      </c>
      <c r="Q6146" s="175" t="str">
        <f t="shared" si="981"/>
        <v/>
      </c>
    </row>
    <row r="6147" spans="1:17" s="1" customFormat="1" x14ac:dyDescent="0.3">
      <c r="A6147" s="189">
        <f t="shared" si="979"/>
        <v>44086.958333318435</v>
      </c>
      <c r="B6147" s="190">
        <f t="shared" si="974"/>
        <v>44086</v>
      </c>
      <c r="C6147" s="1">
        <f t="shared" si="975"/>
        <v>23</v>
      </c>
      <c r="D6147" s="191">
        <v>2.4771149791051283</v>
      </c>
      <c r="E6147" s="192">
        <f t="shared" si="976"/>
        <v>8.6014466116835972E-5</v>
      </c>
      <c r="F6147" s="193">
        <f t="shared" si="977"/>
        <v>3.6932857297414214</v>
      </c>
      <c r="G6147" s="193">
        <f t="shared" si="984"/>
        <v>3.8298574705472506</v>
      </c>
      <c r="H6147" s="193">
        <f t="shared" si="984"/>
        <v>3.9714794137342642</v>
      </c>
      <c r="I6147" s="193">
        <f t="shared" si="984"/>
        <v>4.1183383076293154</v>
      </c>
      <c r="J6147" s="193">
        <f t="shared" si="984"/>
        <v>4.2706278062107446</v>
      </c>
      <c r="K6147" s="193">
        <f>MAX(0,(F6147-'2031 forecast'!$C$10))</f>
        <v>0</v>
      </c>
      <c r="L6147" s="193">
        <f>MAX(0,(G6147-'2031 forecast'!$C$10))</f>
        <v>0</v>
      </c>
      <c r="M6147" s="193">
        <f>MAX(0,(H6147-'2031 forecast'!$C$10))</f>
        <v>0</v>
      </c>
      <c r="N6147" s="193">
        <f>MAX(0,(I6147-'2031 forecast'!$C$10))</f>
        <v>0</v>
      </c>
      <c r="O6147" s="193">
        <f>MAX(0,(J6147-'2031 forecast'!$C$10))</f>
        <v>0</v>
      </c>
      <c r="P6147" s="175" t="str">
        <f t="shared" si="980"/>
        <v/>
      </c>
      <c r="Q6147" s="175" t="str">
        <f t="shared" si="981"/>
        <v/>
      </c>
    </row>
    <row r="6148" spans="1:17" s="1" customFormat="1" x14ac:dyDescent="0.3">
      <c r="A6148" s="189">
        <f t="shared" si="979"/>
        <v>44086.999999985099</v>
      </c>
      <c r="B6148" s="190">
        <f t="shared" si="974"/>
        <v>44086</v>
      </c>
      <c r="C6148" s="1">
        <f t="shared" si="975"/>
        <v>0</v>
      </c>
      <c r="D6148" s="191">
        <v>2.2060628841270602</v>
      </c>
      <c r="E6148" s="192">
        <f t="shared" si="976"/>
        <v>7.6602548851771875E-5</v>
      </c>
      <c r="F6148" s="193">
        <f t="shared" si="977"/>
        <v>3.2891572000432729</v>
      </c>
      <c r="G6148" s="193">
        <f t="shared" si="984"/>
        <v>3.4107849205785556</v>
      </c>
      <c r="H6148" s="193">
        <f t="shared" si="984"/>
        <v>3.5369102377633426</v>
      </c>
      <c r="I6148" s="193">
        <f t="shared" si="984"/>
        <v>3.6676994654571113</v>
      </c>
      <c r="J6148" s="193">
        <f t="shared" si="984"/>
        <v>3.8033250675372292</v>
      </c>
      <c r="K6148" s="193">
        <f>MAX(0,(F6148-'2031 forecast'!$C$10))</f>
        <v>0</v>
      </c>
      <c r="L6148" s="193">
        <f>MAX(0,(G6148-'2031 forecast'!$C$10))</f>
        <v>0</v>
      </c>
      <c r="M6148" s="193">
        <f>MAX(0,(H6148-'2031 forecast'!$C$10))</f>
        <v>0</v>
      </c>
      <c r="N6148" s="193">
        <f>MAX(0,(I6148-'2031 forecast'!$C$10))</f>
        <v>0</v>
      </c>
      <c r="O6148" s="193">
        <f>MAX(0,(J6148-'2031 forecast'!$C$10))</f>
        <v>0</v>
      </c>
      <c r="P6148" s="175" t="str">
        <f t="shared" si="980"/>
        <v/>
      </c>
      <c r="Q6148" s="175" t="str">
        <f t="shared" si="981"/>
        <v/>
      </c>
    </row>
    <row r="6149" spans="1:17" s="1" customFormat="1" x14ac:dyDescent="0.3">
      <c r="A6149" s="189">
        <f t="shared" si="979"/>
        <v>44087.041666651763</v>
      </c>
      <c r="B6149" s="190">
        <f t="shared" ref="B6149:B6212" si="985">INT(A6149)</f>
        <v>44087</v>
      </c>
      <c r="C6149" s="1">
        <f t="shared" ref="C6149:C6212" si="986">HOUR(A6149)</f>
        <v>1</v>
      </c>
      <c r="D6149" s="191">
        <v>2.2135921089875614</v>
      </c>
      <c r="E6149" s="192">
        <f t="shared" ref="E6149:E6212" si="987">D6149/SUM($D$4:$D$8763)</f>
        <v>7.6863990998023632E-5</v>
      </c>
      <c r="F6149" s="193">
        <f t="shared" ref="F6149:F6212" si="988">E6149*$F$2</f>
        <v>3.3003829925348871</v>
      </c>
      <c r="G6149" s="193">
        <f t="shared" si="984"/>
        <v>3.4224258247443515</v>
      </c>
      <c r="H6149" s="193">
        <f t="shared" si="984"/>
        <v>3.5489816037625337</v>
      </c>
      <c r="I6149" s="193">
        <f t="shared" si="984"/>
        <v>3.6802172110730047</v>
      </c>
      <c r="J6149" s="193">
        <f t="shared" si="984"/>
        <v>3.8163056991670481</v>
      </c>
      <c r="K6149" s="193">
        <f>MAX(0,(F6149-'2031 forecast'!$C$10))</f>
        <v>0</v>
      </c>
      <c r="L6149" s="193">
        <f>MAX(0,(G6149-'2031 forecast'!$C$10))</f>
        <v>0</v>
      </c>
      <c r="M6149" s="193">
        <f>MAX(0,(H6149-'2031 forecast'!$C$10))</f>
        <v>0</v>
      </c>
      <c r="N6149" s="193">
        <f>MAX(0,(I6149-'2031 forecast'!$C$10))</f>
        <v>0</v>
      </c>
      <c r="O6149" s="193">
        <f>MAX(0,(J6149-'2031 forecast'!$C$10))</f>
        <v>0</v>
      </c>
      <c r="P6149" s="175" t="str">
        <f t="shared" si="980"/>
        <v/>
      </c>
      <c r="Q6149" s="175" t="str">
        <f t="shared" si="981"/>
        <v/>
      </c>
    </row>
    <row r="6150" spans="1:17" s="1" customFormat="1" x14ac:dyDescent="0.3">
      <c r="A6150" s="189">
        <f t="shared" ref="A6150:A6213" si="989">A6149 + TIME(1,0,0)</f>
        <v>44087.083333318427</v>
      </c>
      <c r="B6150" s="190">
        <f t="shared" si="985"/>
        <v>44087</v>
      </c>
      <c r="C6150" s="1">
        <f t="shared" si="986"/>
        <v>2</v>
      </c>
      <c r="D6150" s="191">
        <v>2.1834752095455543</v>
      </c>
      <c r="E6150" s="192">
        <f t="shared" si="987"/>
        <v>7.5818222413016523E-5</v>
      </c>
      <c r="F6150" s="193">
        <f t="shared" si="988"/>
        <v>3.2554798225684269</v>
      </c>
      <c r="G6150" s="193">
        <f t="shared" si="984"/>
        <v>3.3758622080811636</v>
      </c>
      <c r="H6150" s="193">
        <f t="shared" si="984"/>
        <v>3.5006961397657652</v>
      </c>
      <c r="I6150" s="193">
        <f t="shared" si="984"/>
        <v>3.6301462286094273</v>
      </c>
      <c r="J6150" s="193">
        <f t="shared" si="984"/>
        <v>3.764383172647769</v>
      </c>
      <c r="K6150" s="193">
        <f>MAX(0,(F6150-'2031 forecast'!$C$10))</f>
        <v>0</v>
      </c>
      <c r="L6150" s="193">
        <f>MAX(0,(G6150-'2031 forecast'!$C$10))</f>
        <v>0</v>
      </c>
      <c r="M6150" s="193">
        <f>MAX(0,(H6150-'2031 forecast'!$C$10))</f>
        <v>0</v>
      </c>
      <c r="N6150" s="193">
        <f>MAX(0,(I6150-'2031 forecast'!$C$10))</f>
        <v>0</v>
      </c>
      <c r="O6150" s="193">
        <f>MAX(0,(J6150-'2031 forecast'!$C$10))</f>
        <v>0</v>
      </c>
      <c r="P6150" s="175" t="str">
        <f t="shared" ref="P6150:P6213" si="990">IF(K6150&gt;0,IF(K6149&gt;0,P6149+1,1),"")</f>
        <v/>
      </c>
      <c r="Q6150" s="175" t="str">
        <f t="shared" ref="Q6150:Q6213" si="991">IF(AND(K6150&gt;0,K6151=0),P6150,"")</f>
        <v/>
      </c>
    </row>
    <row r="6151" spans="1:17" s="1" customFormat="1" x14ac:dyDescent="0.3">
      <c r="A6151" s="189">
        <f t="shared" si="989"/>
        <v>44087.124999985092</v>
      </c>
      <c r="B6151" s="190">
        <f t="shared" si="985"/>
        <v>44087</v>
      </c>
      <c r="C6151" s="1">
        <f t="shared" si="986"/>
        <v>3</v>
      </c>
      <c r="D6151" s="191">
        <v>2.1307706355220404</v>
      </c>
      <c r="E6151" s="192">
        <f t="shared" si="987"/>
        <v>7.3988127389254036E-5</v>
      </c>
      <c r="F6151" s="193">
        <f t="shared" si="988"/>
        <v>3.176899275127119</v>
      </c>
      <c r="G6151" s="193">
        <f t="shared" si="984"/>
        <v>3.294375878920583</v>
      </c>
      <c r="H6151" s="193">
        <f t="shared" si="984"/>
        <v>3.4161965777714185</v>
      </c>
      <c r="I6151" s="193">
        <f t="shared" si="984"/>
        <v>3.5425220092981644</v>
      </c>
      <c r="J6151" s="193">
        <f t="shared" si="984"/>
        <v>3.6735187512390288</v>
      </c>
      <c r="K6151" s="193">
        <f>MAX(0,(F6151-'2031 forecast'!$C$10))</f>
        <v>0</v>
      </c>
      <c r="L6151" s="193">
        <f>MAX(0,(G6151-'2031 forecast'!$C$10))</f>
        <v>0</v>
      </c>
      <c r="M6151" s="193">
        <f>MAX(0,(H6151-'2031 forecast'!$C$10))</f>
        <v>0</v>
      </c>
      <c r="N6151" s="193">
        <f>MAX(0,(I6151-'2031 forecast'!$C$10))</f>
        <v>0</v>
      </c>
      <c r="O6151" s="193">
        <f>MAX(0,(J6151-'2031 forecast'!$C$10))</f>
        <v>0</v>
      </c>
      <c r="P6151" s="175" t="str">
        <f t="shared" si="990"/>
        <v/>
      </c>
      <c r="Q6151" s="175" t="str">
        <f t="shared" si="991"/>
        <v/>
      </c>
    </row>
    <row r="6152" spans="1:17" s="1" customFormat="1" x14ac:dyDescent="0.3">
      <c r="A6152" s="189">
        <f t="shared" si="989"/>
        <v>44087.166666651756</v>
      </c>
      <c r="B6152" s="190">
        <f t="shared" si="985"/>
        <v>44087</v>
      </c>
      <c r="C6152" s="1">
        <f t="shared" si="986"/>
        <v>4</v>
      </c>
      <c r="D6152" s="191">
        <v>2.1307706355220404</v>
      </c>
      <c r="E6152" s="192">
        <f t="shared" si="987"/>
        <v>7.3988127389254036E-5</v>
      </c>
      <c r="F6152" s="193">
        <f t="shared" si="988"/>
        <v>3.176899275127119</v>
      </c>
      <c r="G6152" s="193">
        <f t="shared" si="984"/>
        <v>3.294375878920583</v>
      </c>
      <c r="H6152" s="193">
        <f t="shared" si="984"/>
        <v>3.4161965777714185</v>
      </c>
      <c r="I6152" s="193">
        <f t="shared" si="984"/>
        <v>3.5425220092981644</v>
      </c>
      <c r="J6152" s="193">
        <f t="shared" si="984"/>
        <v>3.6735187512390288</v>
      </c>
      <c r="K6152" s="193">
        <f>MAX(0,(F6152-'2031 forecast'!$C$10))</f>
        <v>0</v>
      </c>
      <c r="L6152" s="193">
        <f>MAX(0,(G6152-'2031 forecast'!$C$10))</f>
        <v>0</v>
      </c>
      <c r="M6152" s="193">
        <f>MAX(0,(H6152-'2031 forecast'!$C$10))</f>
        <v>0</v>
      </c>
      <c r="N6152" s="193">
        <f>MAX(0,(I6152-'2031 forecast'!$C$10))</f>
        <v>0</v>
      </c>
      <c r="O6152" s="193">
        <f>MAX(0,(J6152-'2031 forecast'!$C$10))</f>
        <v>0</v>
      </c>
      <c r="P6152" s="175" t="str">
        <f t="shared" si="990"/>
        <v/>
      </c>
      <c r="Q6152" s="175" t="str">
        <f t="shared" si="991"/>
        <v/>
      </c>
    </row>
    <row r="6153" spans="1:17" s="1" customFormat="1" x14ac:dyDescent="0.3">
      <c r="A6153" s="189">
        <f t="shared" si="989"/>
        <v>44087.20833331842</v>
      </c>
      <c r="B6153" s="190">
        <f t="shared" si="985"/>
        <v>44087</v>
      </c>
      <c r="C6153" s="1">
        <f t="shared" si="986"/>
        <v>5</v>
      </c>
      <c r="D6153" s="191">
        <v>2.115712185801037</v>
      </c>
      <c r="E6153" s="192">
        <f t="shared" si="987"/>
        <v>7.3465243096750495E-5</v>
      </c>
      <c r="F6153" s="193">
        <f t="shared" si="988"/>
        <v>3.1544476901438894</v>
      </c>
      <c r="G6153" s="193">
        <f t="shared" si="984"/>
        <v>3.2710940705889899</v>
      </c>
      <c r="H6153" s="193">
        <f t="shared" si="984"/>
        <v>3.3920538457730349</v>
      </c>
      <c r="I6153" s="193">
        <f t="shared" si="984"/>
        <v>3.5174865180663764</v>
      </c>
      <c r="J6153" s="193">
        <f t="shared" si="984"/>
        <v>3.6475574879793902</v>
      </c>
      <c r="K6153" s="193">
        <f>MAX(0,(F6153-'2031 forecast'!$C$10))</f>
        <v>0</v>
      </c>
      <c r="L6153" s="193">
        <f>MAX(0,(G6153-'2031 forecast'!$C$10))</f>
        <v>0</v>
      </c>
      <c r="M6153" s="193">
        <f>MAX(0,(H6153-'2031 forecast'!$C$10))</f>
        <v>0</v>
      </c>
      <c r="N6153" s="193">
        <f>MAX(0,(I6153-'2031 forecast'!$C$10))</f>
        <v>0</v>
      </c>
      <c r="O6153" s="193">
        <f>MAX(0,(J6153-'2031 forecast'!$C$10))</f>
        <v>0</v>
      </c>
      <c r="P6153" s="175" t="str">
        <f t="shared" si="990"/>
        <v/>
      </c>
      <c r="Q6153" s="175" t="str">
        <f t="shared" si="991"/>
        <v/>
      </c>
    </row>
    <row r="6154" spans="1:17" s="1" customFormat="1" x14ac:dyDescent="0.3">
      <c r="A6154" s="189">
        <f t="shared" si="989"/>
        <v>44087.249999985084</v>
      </c>
      <c r="B6154" s="190">
        <f t="shared" si="985"/>
        <v>44087</v>
      </c>
      <c r="C6154" s="1">
        <f t="shared" si="986"/>
        <v>6</v>
      </c>
      <c r="D6154" s="191">
        <v>2.2361797835690673</v>
      </c>
      <c r="E6154" s="192">
        <f t="shared" si="987"/>
        <v>7.7648317436778983E-5</v>
      </c>
      <c r="F6154" s="193">
        <f t="shared" si="988"/>
        <v>3.3340603700097331</v>
      </c>
      <c r="G6154" s="193">
        <f t="shared" si="984"/>
        <v>3.4573485372417432</v>
      </c>
      <c r="H6154" s="193">
        <f t="shared" si="984"/>
        <v>3.585195701760111</v>
      </c>
      <c r="I6154" s="193">
        <f t="shared" si="984"/>
        <v>3.7177704479206888</v>
      </c>
      <c r="J6154" s="193">
        <f t="shared" si="984"/>
        <v>3.8552475940565079</v>
      </c>
      <c r="K6154" s="193">
        <f>MAX(0,(F6154-'2031 forecast'!$C$10))</f>
        <v>0</v>
      </c>
      <c r="L6154" s="193">
        <f>MAX(0,(G6154-'2031 forecast'!$C$10))</f>
        <v>0</v>
      </c>
      <c r="M6154" s="193">
        <f>MAX(0,(H6154-'2031 forecast'!$C$10))</f>
        <v>0</v>
      </c>
      <c r="N6154" s="193">
        <f>MAX(0,(I6154-'2031 forecast'!$C$10))</f>
        <v>0</v>
      </c>
      <c r="O6154" s="193">
        <f>MAX(0,(J6154-'2031 forecast'!$C$10))</f>
        <v>0</v>
      </c>
      <c r="P6154" s="175" t="str">
        <f t="shared" si="990"/>
        <v/>
      </c>
      <c r="Q6154" s="175" t="str">
        <f t="shared" si="991"/>
        <v/>
      </c>
    </row>
    <row r="6155" spans="1:17" s="1" customFormat="1" x14ac:dyDescent="0.3">
      <c r="A6155" s="189">
        <f t="shared" si="989"/>
        <v>44087.291666651749</v>
      </c>
      <c r="B6155" s="190">
        <f t="shared" si="985"/>
        <v>44087</v>
      </c>
      <c r="C6155" s="1">
        <f t="shared" si="986"/>
        <v>7</v>
      </c>
      <c r="D6155" s="191">
        <v>2.5222903282681401</v>
      </c>
      <c r="E6155" s="192">
        <f t="shared" si="987"/>
        <v>8.7583118994346675E-5</v>
      </c>
      <c r="F6155" s="193">
        <f t="shared" si="988"/>
        <v>3.7606404846911139</v>
      </c>
      <c r="G6155" s="193">
        <f t="shared" si="984"/>
        <v>3.8997028955420339</v>
      </c>
      <c r="H6155" s="193">
        <f t="shared" si="984"/>
        <v>4.0439076097294189</v>
      </c>
      <c r="I6155" s="193">
        <f t="shared" si="984"/>
        <v>4.1934447813246836</v>
      </c>
      <c r="J6155" s="193">
        <f t="shared" si="984"/>
        <v>4.3485115959896641</v>
      </c>
      <c r="K6155" s="193">
        <f>MAX(0,(F6155-'2031 forecast'!$C$10))</f>
        <v>0</v>
      </c>
      <c r="L6155" s="193">
        <f>MAX(0,(G6155-'2031 forecast'!$C$10))</f>
        <v>0</v>
      </c>
      <c r="M6155" s="193">
        <f>MAX(0,(H6155-'2031 forecast'!$C$10))</f>
        <v>0</v>
      </c>
      <c r="N6155" s="193">
        <f>MAX(0,(I6155-'2031 forecast'!$C$10))</f>
        <v>0</v>
      </c>
      <c r="O6155" s="193">
        <f>MAX(0,(J6155-'2031 forecast'!$C$10))</f>
        <v>0</v>
      </c>
      <c r="P6155" s="175" t="str">
        <f t="shared" si="990"/>
        <v/>
      </c>
      <c r="Q6155" s="175" t="str">
        <f t="shared" si="991"/>
        <v/>
      </c>
    </row>
    <row r="6156" spans="1:17" s="1" customFormat="1" x14ac:dyDescent="0.3">
      <c r="A6156" s="189">
        <f t="shared" si="989"/>
        <v>44087.333333318413</v>
      </c>
      <c r="B6156" s="190">
        <f t="shared" si="985"/>
        <v>44087</v>
      </c>
      <c r="C6156" s="1">
        <f t="shared" si="986"/>
        <v>8</v>
      </c>
      <c r="D6156" s="191">
        <v>2.6653456006176763</v>
      </c>
      <c r="E6156" s="192">
        <f t="shared" si="987"/>
        <v>9.2550519773130515E-5</v>
      </c>
      <c r="F6156" s="193">
        <f t="shared" si="988"/>
        <v>3.9739305420318036</v>
      </c>
      <c r="G6156" s="193">
        <f t="shared" si="984"/>
        <v>4.1208800746921792</v>
      </c>
      <c r="H6156" s="193">
        <f t="shared" si="984"/>
        <v>4.2732635637140719</v>
      </c>
      <c r="I6156" s="193">
        <f t="shared" si="984"/>
        <v>4.4312819480266805</v>
      </c>
      <c r="J6156" s="193">
        <f t="shared" si="984"/>
        <v>4.595143596956242</v>
      </c>
      <c r="K6156" s="193">
        <f>MAX(0,(F6156-'2031 forecast'!$C$10))</f>
        <v>0</v>
      </c>
      <c r="L6156" s="193">
        <f>MAX(0,(G6156-'2031 forecast'!$C$10))</f>
        <v>0</v>
      </c>
      <c r="M6156" s="193">
        <f>MAX(0,(H6156-'2031 forecast'!$C$10))</f>
        <v>0</v>
      </c>
      <c r="N6156" s="193">
        <f>MAX(0,(I6156-'2031 forecast'!$C$10))</f>
        <v>0</v>
      </c>
      <c r="O6156" s="193">
        <f>MAX(0,(J6156-'2031 forecast'!$C$10))</f>
        <v>0</v>
      </c>
      <c r="P6156" s="175" t="str">
        <f t="shared" si="990"/>
        <v/>
      </c>
      <c r="Q6156" s="175" t="str">
        <f t="shared" si="991"/>
        <v/>
      </c>
    </row>
    <row r="6157" spans="1:17" s="1" customFormat="1" x14ac:dyDescent="0.3">
      <c r="A6157" s="189">
        <f t="shared" si="989"/>
        <v>44087.374999985077</v>
      </c>
      <c r="B6157" s="190">
        <f t="shared" si="985"/>
        <v>44087</v>
      </c>
      <c r="C6157" s="1">
        <f t="shared" si="986"/>
        <v>9</v>
      </c>
      <c r="D6157" s="191">
        <v>2.8761638967117298</v>
      </c>
      <c r="E6157" s="192">
        <f t="shared" si="987"/>
        <v>9.9870899868180382E-5</v>
      </c>
      <c r="F6157" s="193">
        <f t="shared" si="988"/>
        <v>4.2882527317970309</v>
      </c>
      <c r="G6157" s="193">
        <f t="shared" si="984"/>
        <v>4.4468253913344986</v>
      </c>
      <c r="H6157" s="193">
        <f t="shared" si="984"/>
        <v>4.6112618116914561</v>
      </c>
      <c r="I6157" s="193">
        <f t="shared" si="984"/>
        <v>4.7817788252717284</v>
      </c>
      <c r="J6157" s="193">
        <f t="shared" si="984"/>
        <v>4.9586012825911991</v>
      </c>
      <c r="K6157" s="193">
        <f>MAX(0,(F6157-'2031 forecast'!$C$10))</f>
        <v>0</v>
      </c>
      <c r="L6157" s="193">
        <f>MAX(0,(G6157-'2031 forecast'!$C$10))</f>
        <v>0</v>
      </c>
      <c r="M6157" s="193">
        <f>MAX(0,(H6157-'2031 forecast'!$C$10))</f>
        <v>0</v>
      </c>
      <c r="N6157" s="193">
        <f>MAX(0,(I6157-'2031 forecast'!$C$10))</f>
        <v>0</v>
      </c>
      <c r="O6157" s="193">
        <f>MAX(0,(J6157-'2031 forecast'!$C$10))</f>
        <v>0</v>
      </c>
      <c r="P6157" s="175" t="str">
        <f t="shared" si="990"/>
        <v/>
      </c>
      <c r="Q6157" s="175" t="str">
        <f t="shared" si="991"/>
        <v/>
      </c>
    </row>
    <row r="6158" spans="1:17" s="1" customFormat="1" x14ac:dyDescent="0.3">
      <c r="A6158" s="189">
        <f t="shared" si="989"/>
        <v>44087.416666651741</v>
      </c>
      <c r="B6158" s="190">
        <f t="shared" si="985"/>
        <v>44087</v>
      </c>
      <c r="C6158" s="1">
        <f t="shared" si="986"/>
        <v>10</v>
      </c>
      <c r="D6158" s="191">
        <v>3.0568652933637761</v>
      </c>
      <c r="E6158" s="192">
        <f t="shared" si="987"/>
        <v>1.0614551137822314E-4</v>
      </c>
      <c r="F6158" s="193">
        <f t="shared" si="988"/>
        <v>4.5576717515957981</v>
      </c>
      <c r="G6158" s="193">
        <f t="shared" si="984"/>
        <v>4.72620709131363</v>
      </c>
      <c r="H6158" s="193">
        <f t="shared" si="984"/>
        <v>4.9009745956720723</v>
      </c>
      <c r="I6158" s="193">
        <f t="shared" si="984"/>
        <v>5.0822047200531983</v>
      </c>
      <c r="J6158" s="193">
        <f t="shared" si="984"/>
        <v>5.2701364417068772</v>
      </c>
      <c r="K6158" s="193">
        <f>MAX(0,(F6158-'2031 forecast'!$C$10))</f>
        <v>0</v>
      </c>
      <c r="L6158" s="193">
        <f>MAX(0,(G6158-'2031 forecast'!$C$10))</f>
        <v>0</v>
      </c>
      <c r="M6158" s="193">
        <f>MAX(0,(H6158-'2031 forecast'!$C$10))</f>
        <v>0</v>
      </c>
      <c r="N6158" s="193">
        <f>MAX(0,(I6158-'2031 forecast'!$C$10))</f>
        <v>0</v>
      </c>
      <c r="O6158" s="193">
        <f>MAX(0,(J6158-'2031 forecast'!$C$10))</f>
        <v>0</v>
      </c>
      <c r="P6158" s="175" t="str">
        <f t="shared" si="990"/>
        <v/>
      </c>
      <c r="Q6158" s="175" t="str">
        <f t="shared" si="991"/>
        <v/>
      </c>
    </row>
    <row r="6159" spans="1:17" s="1" customFormat="1" x14ac:dyDescent="0.3">
      <c r="A6159" s="189">
        <f t="shared" si="989"/>
        <v>44087.458333318405</v>
      </c>
      <c r="B6159" s="190">
        <f t="shared" si="985"/>
        <v>44087</v>
      </c>
      <c r="C6159" s="1">
        <f t="shared" si="986"/>
        <v>11</v>
      </c>
      <c r="D6159" s="191">
        <v>3.3881511872258598</v>
      </c>
      <c r="E6159" s="192">
        <f t="shared" si="987"/>
        <v>1.176489658133015E-4</v>
      </c>
      <c r="F6159" s="193">
        <f t="shared" si="988"/>
        <v>5.0516066212268687</v>
      </c>
      <c r="G6159" s="193">
        <f t="shared" si="984"/>
        <v>5.2384068746087022</v>
      </c>
      <c r="H6159" s="193">
        <f t="shared" si="984"/>
        <v>5.4321146996365322</v>
      </c>
      <c r="I6159" s="193">
        <f t="shared" si="984"/>
        <v>5.6329855271525595</v>
      </c>
      <c r="J6159" s="193">
        <f t="shared" si="984"/>
        <v>5.8412842334189516</v>
      </c>
      <c r="K6159" s="193">
        <f>MAX(0,(F6159-'2031 forecast'!$C$10))</f>
        <v>0</v>
      </c>
      <c r="L6159" s="193">
        <f>MAX(0,(G6159-'2031 forecast'!$C$10))</f>
        <v>0</v>
      </c>
      <c r="M6159" s="193">
        <f>MAX(0,(H6159-'2031 forecast'!$C$10))</f>
        <v>0</v>
      </c>
      <c r="N6159" s="193">
        <f>MAX(0,(I6159-'2031 forecast'!$C$10))</f>
        <v>0</v>
      </c>
      <c r="O6159" s="193">
        <f>MAX(0,(J6159-'2031 forecast'!$C$10))</f>
        <v>0.10428423341895154</v>
      </c>
      <c r="P6159" s="175" t="str">
        <f t="shared" si="990"/>
        <v/>
      </c>
      <c r="Q6159" s="175" t="str">
        <f t="shared" si="991"/>
        <v/>
      </c>
    </row>
    <row r="6160" spans="1:17" s="1" customFormat="1" x14ac:dyDescent="0.3">
      <c r="A6160" s="189">
        <f t="shared" si="989"/>
        <v>44087.49999998507</v>
      </c>
      <c r="B6160" s="190">
        <f t="shared" si="985"/>
        <v>44087</v>
      </c>
      <c r="C6160" s="1">
        <f t="shared" si="986"/>
        <v>12</v>
      </c>
      <c r="D6160" s="191">
        <v>3.4257973115283691</v>
      </c>
      <c r="E6160" s="192">
        <f t="shared" si="987"/>
        <v>1.189561765445604E-4</v>
      </c>
      <c r="F6160" s="193">
        <f t="shared" si="988"/>
        <v>5.1077355836849456</v>
      </c>
      <c r="G6160" s="193">
        <f t="shared" si="984"/>
        <v>5.2966113954376874</v>
      </c>
      <c r="H6160" s="193">
        <f t="shared" si="984"/>
        <v>5.4924715296324935</v>
      </c>
      <c r="I6160" s="193">
        <f t="shared" si="984"/>
        <v>5.6955742552320325</v>
      </c>
      <c r="J6160" s="193">
        <f t="shared" si="984"/>
        <v>5.9061873915680509</v>
      </c>
      <c r="K6160" s="193">
        <f>MAX(0,(F6160-'2031 forecast'!$C$10))</f>
        <v>0</v>
      </c>
      <c r="L6160" s="193">
        <f>MAX(0,(G6160-'2031 forecast'!$C$10))</f>
        <v>0</v>
      </c>
      <c r="M6160" s="193">
        <f>MAX(0,(H6160-'2031 forecast'!$C$10))</f>
        <v>0</v>
      </c>
      <c r="N6160" s="193">
        <f>MAX(0,(I6160-'2031 forecast'!$C$10))</f>
        <v>0</v>
      </c>
      <c r="O6160" s="193">
        <f>MAX(0,(J6160-'2031 forecast'!$C$10))</f>
        <v>0.16918739156805085</v>
      </c>
      <c r="P6160" s="175" t="str">
        <f t="shared" si="990"/>
        <v/>
      </c>
      <c r="Q6160" s="175" t="str">
        <f t="shared" si="991"/>
        <v/>
      </c>
    </row>
    <row r="6161" spans="1:17" s="1" customFormat="1" x14ac:dyDescent="0.3">
      <c r="A6161" s="189">
        <f t="shared" si="989"/>
        <v>44087.541666651734</v>
      </c>
      <c r="B6161" s="190">
        <f t="shared" si="985"/>
        <v>44087</v>
      </c>
      <c r="C6161" s="1">
        <f t="shared" si="986"/>
        <v>13</v>
      </c>
      <c r="D6161" s="191">
        <v>3.5462649092963998</v>
      </c>
      <c r="E6161" s="192">
        <f t="shared" si="987"/>
        <v>1.231392508845889E-4</v>
      </c>
      <c r="F6161" s="193">
        <f t="shared" si="988"/>
        <v>5.2873482635507898</v>
      </c>
      <c r="G6161" s="193">
        <f t="shared" si="984"/>
        <v>5.482865862090442</v>
      </c>
      <c r="H6161" s="193">
        <f t="shared" si="984"/>
        <v>5.685613385619571</v>
      </c>
      <c r="I6161" s="193">
        <f t="shared" si="984"/>
        <v>5.8958581850863458</v>
      </c>
      <c r="J6161" s="193">
        <f t="shared" si="984"/>
        <v>6.11387749764517</v>
      </c>
      <c r="K6161" s="193">
        <f>MAX(0,(F6161-'2031 forecast'!$C$10))</f>
        <v>0</v>
      </c>
      <c r="L6161" s="193">
        <f>MAX(0,(G6161-'2031 forecast'!$C$10))</f>
        <v>0</v>
      </c>
      <c r="M6161" s="193">
        <f>MAX(0,(H6161-'2031 forecast'!$C$10))</f>
        <v>0</v>
      </c>
      <c r="N6161" s="193">
        <f>MAX(0,(I6161-'2031 forecast'!$C$10))</f>
        <v>0.15885818508634575</v>
      </c>
      <c r="O6161" s="193">
        <f>MAX(0,(J6161-'2031 forecast'!$C$10))</f>
        <v>0.37687749764516987</v>
      </c>
      <c r="P6161" s="175" t="str">
        <f t="shared" si="990"/>
        <v/>
      </c>
      <c r="Q6161" s="175" t="str">
        <f t="shared" si="991"/>
        <v/>
      </c>
    </row>
    <row r="6162" spans="1:17" s="1" customFormat="1" x14ac:dyDescent="0.3">
      <c r="A6162" s="189">
        <f t="shared" si="989"/>
        <v>44087.583333318398</v>
      </c>
      <c r="B6162" s="190">
        <f t="shared" si="985"/>
        <v>44087</v>
      </c>
      <c r="C6162" s="1">
        <f t="shared" si="986"/>
        <v>14</v>
      </c>
      <c r="D6162" s="191">
        <v>3.4559142109703767</v>
      </c>
      <c r="E6162" s="192">
        <f t="shared" si="987"/>
        <v>1.2000194512956752E-4</v>
      </c>
      <c r="F6162" s="193">
        <f t="shared" si="988"/>
        <v>5.1526387536514058</v>
      </c>
      <c r="G6162" s="193">
        <f t="shared" si="984"/>
        <v>5.3431750121008763</v>
      </c>
      <c r="H6162" s="193">
        <f t="shared" si="984"/>
        <v>5.5407569936292624</v>
      </c>
      <c r="I6162" s="193">
        <f t="shared" si="984"/>
        <v>5.7456452376956104</v>
      </c>
      <c r="J6162" s="193">
        <f t="shared" si="984"/>
        <v>5.9581099180873309</v>
      </c>
      <c r="K6162" s="193">
        <f>MAX(0,(F6162-'2031 forecast'!$C$10))</f>
        <v>0</v>
      </c>
      <c r="L6162" s="193">
        <f>MAX(0,(G6162-'2031 forecast'!$C$10))</f>
        <v>0</v>
      </c>
      <c r="M6162" s="193">
        <f>MAX(0,(H6162-'2031 forecast'!$C$10))</f>
        <v>0</v>
      </c>
      <c r="N6162" s="193">
        <f>MAX(0,(I6162-'2031 forecast'!$C$10))</f>
        <v>8.6452376956103194E-3</v>
      </c>
      <c r="O6162" s="193">
        <f>MAX(0,(J6162-'2031 forecast'!$C$10))</f>
        <v>0.22110991808733083</v>
      </c>
      <c r="P6162" s="175" t="str">
        <f t="shared" si="990"/>
        <v/>
      </c>
      <c r="Q6162" s="175" t="str">
        <f t="shared" si="991"/>
        <v/>
      </c>
    </row>
    <row r="6163" spans="1:17" s="1" customFormat="1" x14ac:dyDescent="0.3">
      <c r="A6163" s="189">
        <f t="shared" si="989"/>
        <v>44087.624999985062</v>
      </c>
      <c r="B6163" s="190">
        <f t="shared" si="985"/>
        <v>44087</v>
      </c>
      <c r="C6163" s="1">
        <f t="shared" si="986"/>
        <v>15</v>
      </c>
      <c r="D6163" s="191">
        <v>3.6441448324829246</v>
      </c>
      <c r="E6163" s="192">
        <f t="shared" si="987"/>
        <v>1.2653799878586207E-4</v>
      </c>
      <c r="F6163" s="193">
        <f t="shared" si="988"/>
        <v>5.4332835659417889</v>
      </c>
      <c r="G6163" s="193">
        <f t="shared" si="984"/>
        <v>5.634197616245805</v>
      </c>
      <c r="H6163" s="193">
        <f t="shared" si="984"/>
        <v>5.8425411436090711</v>
      </c>
      <c r="I6163" s="193">
        <f t="shared" si="984"/>
        <v>6.0585888780929755</v>
      </c>
      <c r="J6163" s="193">
        <f t="shared" si="984"/>
        <v>6.2826257088328292</v>
      </c>
      <c r="K6163" s="193">
        <f>MAX(0,(F6163-'2031 forecast'!$C$10))</f>
        <v>0</v>
      </c>
      <c r="L6163" s="193">
        <f>MAX(0,(G6163-'2031 forecast'!$C$10))</f>
        <v>0</v>
      </c>
      <c r="M6163" s="193">
        <f>MAX(0,(H6163-'2031 forecast'!$C$10))</f>
        <v>0.10554114360907096</v>
      </c>
      <c r="N6163" s="193">
        <f>MAX(0,(I6163-'2031 forecast'!$C$10))</f>
        <v>0.32158887809297543</v>
      </c>
      <c r="O6163" s="193">
        <f>MAX(0,(J6163-'2031 forecast'!$C$10))</f>
        <v>0.54562570883282913</v>
      </c>
      <c r="P6163" s="175" t="str">
        <f t="shared" si="990"/>
        <v/>
      </c>
      <c r="Q6163" s="175" t="str">
        <f t="shared" si="991"/>
        <v/>
      </c>
    </row>
    <row r="6164" spans="1:17" s="1" customFormat="1" x14ac:dyDescent="0.3">
      <c r="A6164" s="189">
        <f t="shared" si="989"/>
        <v>44087.666666651727</v>
      </c>
      <c r="B6164" s="190">
        <f t="shared" si="985"/>
        <v>44087</v>
      </c>
      <c r="C6164" s="1">
        <f t="shared" si="986"/>
        <v>16</v>
      </c>
      <c r="D6164" s="191">
        <v>3.7043786313669398</v>
      </c>
      <c r="E6164" s="192">
        <f t="shared" si="987"/>
        <v>1.2862953595587631E-4</v>
      </c>
      <c r="F6164" s="193">
        <f t="shared" si="988"/>
        <v>5.52308990587471</v>
      </c>
      <c r="G6164" s="193">
        <f t="shared" si="984"/>
        <v>5.7273248495721809</v>
      </c>
      <c r="H6164" s="193">
        <f t="shared" si="984"/>
        <v>5.9391120716026089</v>
      </c>
      <c r="I6164" s="193">
        <f t="shared" si="984"/>
        <v>6.1587308430201322</v>
      </c>
      <c r="J6164" s="193">
        <f t="shared" si="984"/>
        <v>6.3864707618713874</v>
      </c>
      <c r="K6164" s="193">
        <f>MAX(0,(F6164-'2031 forecast'!$C$10))</f>
        <v>0</v>
      </c>
      <c r="L6164" s="193">
        <f>MAX(0,(G6164-'2031 forecast'!$C$10))</f>
        <v>0</v>
      </c>
      <c r="M6164" s="193">
        <f>MAX(0,(H6164-'2031 forecast'!$C$10))</f>
        <v>0.2021120716026088</v>
      </c>
      <c r="N6164" s="193">
        <f>MAX(0,(I6164-'2031 forecast'!$C$10))</f>
        <v>0.42173084302013208</v>
      </c>
      <c r="O6164" s="193">
        <f>MAX(0,(J6164-'2031 forecast'!$C$10))</f>
        <v>0.6494707618713873</v>
      </c>
      <c r="P6164" s="175" t="str">
        <f t="shared" si="990"/>
        <v/>
      </c>
      <c r="Q6164" s="175" t="str">
        <f t="shared" si="991"/>
        <v/>
      </c>
    </row>
    <row r="6165" spans="1:17" s="1" customFormat="1" x14ac:dyDescent="0.3">
      <c r="A6165" s="189">
        <f t="shared" si="989"/>
        <v>44087.708333318391</v>
      </c>
      <c r="B6165" s="190">
        <f t="shared" si="985"/>
        <v>44087</v>
      </c>
      <c r="C6165" s="1">
        <f t="shared" si="986"/>
        <v>17</v>
      </c>
      <c r="D6165" s="191">
        <v>3.6817909567854339</v>
      </c>
      <c r="E6165" s="192">
        <f t="shared" si="987"/>
        <v>1.2784520951712096E-4</v>
      </c>
      <c r="F6165" s="193">
        <f t="shared" si="988"/>
        <v>5.489412528399864</v>
      </c>
      <c r="G6165" s="193">
        <f t="shared" ref="G6165:J6184" si="992">$E6165*G$2</f>
        <v>5.6924021370747893</v>
      </c>
      <c r="H6165" s="193">
        <f t="shared" si="992"/>
        <v>5.9028979736050315</v>
      </c>
      <c r="I6165" s="193">
        <f t="shared" si="992"/>
        <v>6.1211776061724477</v>
      </c>
      <c r="J6165" s="193">
        <f t="shared" si="992"/>
        <v>6.3475288669819276</v>
      </c>
      <c r="K6165" s="193">
        <f>MAX(0,(F6165-'2031 forecast'!$C$10))</f>
        <v>0</v>
      </c>
      <c r="L6165" s="193">
        <f>MAX(0,(G6165-'2031 forecast'!$C$10))</f>
        <v>0</v>
      </c>
      <c r="M6165" s="193">
        <f>MAX(0,(H6165-'2031 forecast'!$C$10))</f>
        <v>0.16589797360503145</v>
      </c>
      <c r="N6165" s="193">
        <f>MAX(0,(I6165-'2031 forecast'!$C$10))</f>
        <v>0.38417760617244756</v>
      </c>
      <c r="O6165" s="193">
        <f>MAX(0,(J6165-'2031 forecast'!$C$10))</f>
        <v>0.61052886698192754</v>
      </c>
      <c r="P6165" s="175" t="str">
        <f t="shared" si="990"/>
        <v/>
      </c>
      <c r="Q6165" s="175" t="str">
        <f t="shared" si="991"/>
        <v/>
      </c>
    </row>
    <row r="6166" spans="1:17" s="1" customFormat="1" x14ac:dyDescent="0.3">
      <c r="A6166" s="189">
        <f t="shared" si="989"/>
        <v>44087.749999985055</v>
      </c>
      <c r="B6166" s="190">
        <f t="shared" si="985"/>
        <v>44087</v>
      </c>
      <c r="C6166" s="1">
        <f t="shared" si="986"/>
        <v>18</v>
      </c>
      <c r="D6166" s="191">
        <v>3.5613233590174032</v>
      </c>
      <c r="E6166" s="192">
        <f t="shared" si="987"/>
        <v>1.2366213517709244E-4</v>
      </c>
      <c r="F6166" s="193">
        <f t="shared" si="988"/>
        <v>5.309799848534019</v>
      </c>
      <c r="G6166" s="193">
        <f t="shared" si="992"/>
        <v>5.5061476704220347</v>
      </c>
      <c r="H6166" s="193">
        <f t="shared" si="992"/>
        <v>5.7097561176179541</v>
      </c>
      <c r="I6166" s="193">
        <f t="shared" si="992"/>
        <v>5.9208936763181335</v>
      </c>
      <c r="J6166" s="193">
        <f t="shared" si="992"/>
        <v>6.1398387609048086</v>
      </c>
      <c r="K6166" s="193">
        <f>MAX(0,(F6166-'2031 forecast'!$C$10))</f>
        <v>0</v>
      </c>
      <c r="L6166" s="193">
        <f>MAX(0,(G6166-'2031 forecast'!$C$10))</f>
        <v>0</v>
      </c>
      <c r="M6166" s="193">
        <f>MAX(0,(H6166-'2031 forecast'!$C$10))</f>
        <v>0</v>
      </c>
      <c r="N6166" s="193">
        <f>MAX(0,(I6166-'2031 forecast'!$C$10))</f>
        <v>0.18389367631813336</v>
      </c>
      <c r="O6166" s="193">
        <f>MAX(0,(J6166-'2031 forecast'!$C$10))</f>
        <v>0.40283876090480852</v>
      </c>
      <c r="P6166" s="175" t="str">
        <f t="shared" si="990"/>
        <v/>
      </c>
      <c r="Q6166" s="175" t="str">
        <f t="shared" si="991"/>
        <v/>
      </c>
    </row>
    <row r="6167" spans="1:17" s="1" customFormat="1" x14ac:dyDescent="0.3">
      <c r="A6167" s="189">
        <f t="shared" si="989"/>
        <v>44087.791666651719</v>
      </c>
      <c r="B6167" s="190">
        <f t="shared" si="985"/>
        <v>44087</v>
      </c>
      <c r="C6167" s="1">
        <f t="shared" si="986"/>
        <v>19</v>
      </c>
      <c r="D6167" s="191">
        <v>3.3279173883418443</v>
      </c>
      <c r="E6167" s="192">
        <f t="shared" si="987"/>
        <v>1.1555742864328724E-4</v>
      </c>
      <c r="F6167" s="193">
        <f t="shared" si="988"/>
        <v>4.9618002812939466</v>
      </c>
      <c r="G6167" s="193">
        <f t="shared" si="992"/>
        <v>5.1452796412823245</v>
      </c>
      <c r="H6167" s="193">
        <f t="shared" si="992"/>
        <v>5.3355437716429934</v>
      </c>
      <c r="I6167" s="193">
        <f t="shared" si="992"/>
        <v>5.532843562225402</v>
      </c>
      <c r="J6167" s="193">
        <f t="shared" si="992"/>
        <v>5.7374391803803926</v>
      </c>
      <c r="K6167" s="193">
        <f>MAX(0,(F6167-'2031 forecast'!$C$10))</f>
        <v>0</v>
      </c>
      <c r="L6167" s="193">
        <f>MAX(0,(G6167-'2031 forecast'!$C$10))</f>
        <v>0</v>
      </c>
      <c r="M6167" s="193">
        <f>MAX(0,(H6167-'2031 forecast'!$C$10))</f>
        <v>0</v>
      </c>
      <c r="N6167" s="193">
        <f>MAX(0,(I6167-'2031 forecast'!$C$10))</f>
        <v>0</v>
      </c>
      <c r="O6167" s="193">
        <f>MAX(0,(J6167-'2031 forecast'!$C$10))</f>
        <v>4.3918038039247875E-4</v>
      </c>
      <c r="P6167" s="175" t="str">
        <f t="shared" si="990"/>
        <v/>
      </c>
      <c r="Q6167" s="175" t="str">
        <f t="shared" si="991"/>
        <v/>
      </c>
    </row>
    <row r="6168" spans="1:17" s="1" customFormat="1" x14ac:dyDescent="0.3">
      <c r="A6168" s="189">
        <f t="shared" si="989"/>
        <v>44087.833333318384</v>
      </c>
      <c r="B6168" s="190">
        <f t="shared" si="985"/>
        <v>44087</v>
      </c>
      <c r="C6168" s="1">
        <f t="shared" si="986"/>
        <v>20</v>
      </c>
      <c r="D6168" s="191">
        <v>3.2752128143183308</v>
      </c>
      <c r="E6168" s="192">
        <f t="shared" si="987"/>
        <v>1.1372733361952476E-4</v>
      </c>
      <c r="F6168" s="193">
        <f t="shared" si="988"/>
        <v>4.8832197338526395</v>
      </c>
      <c r="G6168" s="193">
        <f t="shared" si="992"/>
        <v>5.0637933121217449</v>
      </c>
      <c r="H6168" s="193">
        <f t="shared" si="992"/>
        <v>5.2510442096486472</v>
      </c>
      <c r="I6168" s="193">
        <f t="shared" si="992"/>
        <v>5.4452193429141396</v>
      </c>
      <c r="J6168" s="193">
        <f t="shared" si="992"/>
        <v>5.6465747589716528</v>
      </c>
      <c r="K6168" s="193">
        <f>MAX(0,(F6168-'2031 forecast'!$C$10))</f>
        <v>0</v>
      </c>
      <c r="L6168" s="193">
        <f>MAX(0,(G6168-'2031 forecast'!$C$10))</f>
        <v>0</v>
      </c>
      <c r="M6168" s="193">
        <f>MAX(0,(H6168-'2031 forecast'!$C$10))</f>
        <v>0</v>
      </c>
      <c r="N6168" s="193">
        <f>MAX(0,(I6168-'2031 forecast'!$C$10))</f>
        <v>0</v>
      </c>
      <c r="O6168" s="193">
        <f>MAX(0,(J6168-'2031 forecast'!$C$10))</f>
        <v>0</v>
      </c>
      <c r="P6168" s="175" t="str">
        <f t="shared" si="990"/>
        <v/>
      </c>
      <c r="Q6168" s="175" t="str">
        <f t="shared" si="991"/>
        <v/>
      </c>
    </row>
    <row r="6169" spans="1:17" s="1" customFormat="1" x14ac:dyDescent="0.3">
      <c r="A6169" s="189">
        <f t="shared" si="989"/>
        <v>44087.874999985048</v>
      </c>
      <c r="B6169" s="190">
        <f t="shared" si="985"/>
        <v>44087</v>
      </c>
      <c r="C6169" s="1">
        <f t="shared" si="986"/>
        <v>21</v>
      </c>
      <c r="D6169" s="191">
        <v>3.0418068436427714</v>
      </c>
      <c r="E6169" s="192">
        <f t="shared" si="987"/>
        <v>1.0562262708571955E-4</v>
      </c>
      <c r="F6169" s="193">
        <f t="shared" si="988"/>
        <v>4.5352201666125662</v>
      </c>
      <c r="G6169" s="193">
        <f t="shared" si="992"/>
        <v>4.7029252829820338</v>
      </c>
      <c r="H6169" s="193">
        <f t="shared" si="992"/>
        <v>4.8768318636736856</v>
      </c>
      <c r="I6169" s="193">
        <f t="shared" si="992"/>
        <v>5.0571692288214081</v>
      </c>
      <c r="J6169" s="193">
        <f t="shared" si="992"/>
        <v>5.2441751784472359</v>
      </c>
      <c r="K6169" s="193">
        <f>MAX(0,(F6169-'2031 forecast'!$C$10))</f>
        <v>0</v>
      </c>
      <c r="L6169" s="193">
        <f>MAX(0,(G6169-'2031 forecast'!$C$10))</f>
        <v>0</v>
      </c>
      <c r="M6169" s="193">
        <f>MAX(0,(H6169-'2031 forecast'!$C$10))</f>
        <v>0</v>
      </c>
      <c r="N6169" s="193">
        <f>MAX(0,(I6169-'2031 forecast'!$C$10))</f>
        <v>0</v>
      </c>
      <c r="O6169" s="193">
        <f>MAX(0,(J6169-'2031 forecast'!$C$10))</f>
        <v>0</v>
      </c>
      <c r="P6169" s="175" t="str">
        <f t="shared" si="990"/>
        <v/>
      </c>
      <c r="Q6169" s="175" t="str">
        <f t="shared" si="991"/>
        <v/>
      </c>
    </row>
    <row r="6170" spans="1:17" s="1" customFormat="1" x14ac:dyDescent="0.3">
      <c r="A6170" s="189">
        <f t="shared" si="989"/>
        <v>44087.916666651712</v>
      </c>
      <c r="B6170" s="190">
        <f t="shared" si="985"/>
        <v>44087</v>
      </c>
      <c r="C6170" s="1">
        <f t="shared" si="986"/>
        <v>22</v>
      </c>
      <c r="D6170" s="191">
        <v>2.7933424232462087</v>
      </c>
      <c r="E6170" s="192">
        <f t="shared" si="987"/>
        <v>9.6995036259410786E-5</v>
      </c>
      <c r="F6170" s="193">
        <f t="shared" si="988"/>
        <v>4.1647690143892628</v>
      </c>
      <c r="G6170" s="193">
        <f t="shared" si="992"/>
        <v>4.3187754455107301</v>
      </c>
      <c r="H6170" s="193">
        <f t="shared" si="992"/>
        <v>4.4784767857003409</v>
      </c>
      <c r="I6170" s="193">
        <f t="shared" si="992"/>
        <v>4.6440836234968881</v>
      </c>
      <c r="J6170" s="193">
        <f t="shared" si="992"/>
        <v>4.8158143346631803</v>
      </c>
      <c r="K6170" s="193">
        <f>MAX(0,(F6170-'2031 forecast'!$C$10))</f>
        <v>0</v>
      </c>
      <c r="L6170" s="193">
        <f>MAX(0,(G6170-'2031 forecast'!$C$10))</f>
        <v>0</v>
      </c>
      <c r="M6170" s="193">
        <f>MAX(0,(H6170-'2031 forecast'!$C$10))</f>
        <v>0</v>
      </c>
      <c r="N6170" s="193">
        <f>MAX(0,(I6170-'2031 forecast'!$C$10))</f>
        <v>0</v>
      </c>
      <c r="O6170" s="193">
        <f>MAX(0,(J6170-'2031 forecast'!$C$10))</f>
        <v>0</v>
      </c>
      <c r="P6170" s="175" t="str">
        <f t="shared" si="990"/>
        <v/>
      </c>
      <c r="Q6170" s="175" t="str">
        <f t="shared" si="991"/>
        <v/>
      </c>
    </row>
    <row r="6171" spans="1:17" s="1" customFormat="1" x14ac:dyDescent="0.3">
      <c r="A6171" s="189">
        <f t="shared" si="989"/>
        <v>44087.958333318376</v>
      </c>
      <c r="B6171" s="190">
        <f t="shared" si="985"/>
        <v>44087</v>
      </c>
      <c r="C6171" s="1">
        <f t="shared" si="986"/>
        <v>23</v>
      </c>
      <c r="D6171" s="191">
        <v>2.5674656774311515</v>
      </c>
      <c r="E6171" s="192">
        <f t="shared" si="987"/>
        <v>8.9151771871857352E-5</v>
      </c>
      <c r="F6171" s="193">
        <f t="shared" si="988"/>
        <v>3.827995239640805</v>
      </c>
      <c r="G6171" s="193">
        <f t="shared" si="992"/>
        <v>3.9695483205368163</v>
      </c>
      <c r="H6171" s="193">
        <f t="shared" si="992"/>
        <v>4.1163358057245718</v>
      </c>
      <c r="I6171" s="193">
        <f t="shared" si="992"/>
        <v>4.26855125502005</v>
      </c>
      <c r="J6171" s="193">
        <f t="shared" si="992"/>
        <v>4.4263953857685836</v>
      </c>
      <c r="K6171" s="193">
        <f>MAX(0,(F6171-'2031 forecast'!$C$10))</f>
        <v>0</v>
      </c>
      <c r="L6171" s="193">
        <f>MAX(0,(G6171-'2031 forecast'!$C$10))</f>
        <v>0</v>
      </c>
      <c r="M6171" s="193">
        <f>MAX(0,(H6171-'2031 forecast'!$C$10))</f>
        <v>0</v>
      </c>
      <c r="N6171" s="193">
        <f>MAX(0,(I6171-'2031 forecast'!$C$10))</f>
        <v>0</v>
      </c>
      <c r="O6171" s="193">
        <f>MAX(0,(J6171-'2031 forecast'!$C$10))</f>
        <v>0</v>
      </c>
      <c r="P6171" s="175" t="str">
        <f t="shared" si="990"/>
        <v/>
      </c>
      <c r="Q6171" s="175" t="str">
        <f t="shared" si="991"/>
        <v/>
      </c>
    </row>
    <row r="6172" spans="1:17" s="1" customFormat="1" x14ac:dyDescent="0.3">
      <c r="A6172" s="189">
        <f t="shared" si="989"/>
        <v>44087.999999985041</v>
      </c>
      <c r="B6172" s="190">
        <f t="shared" si="985"/>
        <v>44087</v>
      </c>
      <c r="C6172" s="1">
        <f t="shared" si="986"/>
        <v>0</v>
      </c>
      <c r="D6172" s="191">
        <v>2.3265304818950905</v>
      </c>
      <c r="E6172" s="192">
        <f t="shared" si="987"/>
        <v>8.0785623191800363E-5</v>
      </c>
      <c r="F6172" s="193">
        <f t="shared" si="988"/>
        <v>3.4687698799091167</v>
      </c>
      <c r="G6172" s="193">
        <f t="shared" si="992"/>
        <v>3.5970393872313089</v>
      </c>
      <c r="H6172" s="193">
        <f t="shared" si="992"/>
        <v>3.7300520937504187</v>
      </c>
      <c r="I6172" s="193">
        <f t="shared" si="992"/>
        <v>3.8679833953114242</v>
      </c>
      <c r="J6172" s="193">
        <f t="shared" si="992"/>
        <v>4.0110151736143473</v>
      </c>
      <c r="K6172" s="193">
        <f>MAX(0,(F6172-'2031 forecast'!$C$10))</f>
        <v>0</v>
      </c>
      <c r="L6172" s="193">
        <f>MAX(0,(G6172-'2031 forecast'!$C$10))</f>
        <v>0</v>
      </c>
      <c r="M6172" s="193">
        <f>MAX(0,(H6172-'2031 forecast'!$C$10))</f>
        <v>0</v>
      </c>
      <c r="N6172" s="193">
        <f>MAX(0,(I6172-'2031 forecast'!$C$10))</f>
        <v>0</v>
      </c>
      <c r="O6172" s="193">
        <f>MAX(0,(J6172-'2031 forecast'!$C$10))</f>
        <v>0</v>
      </c>
      <c r="P6172" s="175" t="str">
        <f t="shared" si="990"/>
        <v/>
      </c>
      <c r="Q6172" s="175" t="str">
        <f t="shared" si="991"/>
        <v/>
      </c>
    </row>
    <row r="6173" spans="1:17" s="1" customFormat="1" x14ac:dyDescent="0.3">
      <c r="A6173" s="189">
        <f t="shared" si="989"/>
        <v>44088.041666651705</v>
      </c>
      <c r="B6173" s="190">
        <f t="shared" si="985"/>
        <v>44088</v>
      </c>
      <c r="C6173" s="1">
        <f t="shared" si="986"/>
        <v>1</v>
      </c>
      <c r="D6173" s="191">
        <v>2.243709008429569</v>
      </c>
      <c r="E6173" s="192">
        <f t="shared" si="987"/>
        <v>7.7909759583030754E-5</v>
      </c>
      <c r="F6173" s="193">
        <f t="shared" si="988"/>
        <v>3.3452861625013481</v>
      </c>
      <c r="G6173" s="193">
        <f t="shared" si="992"/>
        <v>3.46898944140754</v>
      </c>
      <c r="H6173" s="193">
        <f t="shared" si="992"/>
        <v>3.597267067759303</v>
      </c>
      <c r="I6173" s="193">
        <f t="shared" si="992"/>
        <v>3.730288193536583</v>
      </c>
      <c r="J6173" s="193">
        <f t="shared" si="992"/>
        <v>3.8682282256863272</v>
      </c>
      <c r="K6173" s="193">
        <f>MAX(0,(F6173-'2031 forecast'!$C$10))</f>
        <v>0</v>
      </c>
      <c r="L6173" s="193">
        <f>MAX(0,(G6173-'2031 forecast'!$C$10))</f>
        <v>0</v>
      </c>
      <c r="M6173" s="193">
        <f>MAX(0,(H6173-'2031 forecast'!$C$10))</f>
        <v>0</v>
      </c>
      <c r="N6173" s="193">
        <f>MAX(0,(I6173-'2031 forecast'!$C$10))</f>
        <v>0</v>
      </c>
      <c r="O6173" s="193">
        <f>MAX(0,(J6173-'2031 forecast'!$C$10))</f>
        <v>0</v>
      </c>
      <c r="P6173" s="175" t="str">
        <f t="shared" si="990"/>
        <v/>
      </c>
      <c r="Q6173" s="175" t="str">
        <f t="shared" si="991"/>
        <v/>
      </c>
    </row>
    <row r="6174" spans="1:17" s="1" customFormat="1" x14ac:dyDescent="0.3">
      <c r="A6174" s="189">
        <f t="shared" si="989"/>
        <v>44088.083333318369</v>
      </c>
      <c r="B6174" s="190">
        <f t="shared" si="985"/>
        <v>44088</v>
      </c>
      <c r="C6174" s="1">
        <f t="shared" si="986"/>
        <v>2</v>
      </c>
      <c r="D6174" s="191">
        <v>2.1533583101035458</v>
      </c>
      <c r="E6174" s="192">
        <f t="shared" si="987"/>
        <v>7.4772453828009374E-5</v>
      </c>
      <c r="F6174" s="193">
        <f t="shared" si="988"/>
        <v>3.2105766526019646</v>
      </c>
      <c r="G6174" s="193">
        <f t="shared" si="992"/>
        <v>3.3292985914179742</v>
      </c>
      <c r="H6174" s="193">
        <f t="shared" si="992"/>
        <v>3.452410675768995</v>
      </c>
      <c r="I6174" s="193">
        <f t="shared" si="992"/>
        <v>3.580075246145848</v>
      </c>
      <c r="J6174" s="193">
        <f t="shared" si="992"/>
        <v>3.7124606461284881</v>
      </c>
      <c r="K6174" s="193">
        <f>MAX(0,(F6174-'2031 forecast'!$C$10))</f>
        <v>0</v>
      </c>
      <c r="L6174" s="193">
        <f>MAX(0,(G6174-'2031 forecast'!$C$10))</f>
        <v>0</v>
      </c>
      <c r="M6174" s="193">
        <f>MAX(0,(H6174-'2031 forecast'!$C$10))</f>
        <v>0</v>
      </c>
      <c r="N6174" s="193">
        <f>MAX(0,(I6174-'2031 forecast'!$C$10))</f>
        <v>0</v>
      </c>
      <c r="O6174" s="193">
        <f>MAX(0,(J6174-'2031 forecast'!$C$10))</f>
        <v>0</v>
      </c>
      <c r="P6174" s="175" t="str">
        <f t="shared" si="990"/>
        <v/>
      </c>
      <c r="Q6174" s="175" t="str">
        <f t="shared" si="991"/>
        <v/>
      </c>
    </row>
    <row r="6175" spans="1:17" s="1" customFormat="1" x14ac:dyDescent="0.3">
      <c r="A6175" s="189">
        <f t="shared" si="989"/>
        <v>44088.124999985033</v>
      </c>
      <c r="B6175" s="190">
        <f t="shared" si="985"/>
        <v>44088</v>
      </c>
      <c r="C6175" s="1">
        <f t="shared" si="986"/>
        <v>3</v>
      </c>
      <c r="D6175" s="191">
        <v>2.115712185801037</v>
      </c>
      <c r="E6175" s="192">
        <f t="shared" si="987"/>
        <v>7.3465243096750495E-5</v>
      </c>
      <c r="F6175" s="193">
        <f t="shared" si="988"/>
        <v>3.1544476901438894</v>
      </c>
      <c r="G6175" s="193">
        <f t="shared" si="992"/>
        <v>3.2710940705889899</v>
      </c>
      <c r="H6175" s="193">
        <f t="shared" si="992"/>
        <v>3.3920538457730349</v>
      </c>
      <c r="I6175" s="193">
        <f t="shared" si="992"/>
        <v>3.5174865180663764</v>
      </c>
      <c r="J6175" s="193">
        <f t="shared" si="992"/>
        <v>3.6475574879793902</v>
      </c>
      <c r="K6175" s="193">
        <f>MAX(0,(F6175-'2031 forecast'!$C$10))</f>
        <v>0</v>
      </c>
      <c r="L6175" s="193">
        <f>MAX(0,(G6175-'2031 forecast'!$C$10))</f>
        <v>0</v>
      </c>
      <c r="M6175" s="193">
        <f>MAX(0,(H6175-'2031 forecast'!$C$10))</f>
        <v>0</v>
      </c>
      <c r="N6175" s="193">
        <f>MAX(0,(I6175-'2031 forecast'!$C$10))</f>
        <v>0</v>
      </c>
      <c r="O6175" s="193">
        <f>MAX(0,(J6175-'2031 forecast'!$C$10))</f>
        <v>0</v>
      </c>
      <c r="P6175" s="175" t="str">
        <f t="shared" si="990"/>
        <v/>
      </c>
      <c r="Q6175" s="175" t="str">
        <f t="shared" si="991"/>
        <v/>
      </c>
    </row>
    <row r="6176" spans="1:17" s="1" customFormat="1" x14ac:dyDescent="0.3">
      <c r="A6176" s="189">
        <f t="shared" si="989"/>
        <v>44088.166666651698</v>
      </c>
      <c r="B6176" s="190">
        <f t="shared" si="985"/>
        <v>44088</v>
      </c>
      <c r="C6176" s="1">
        <f t="shared" si="986"/>
        <v>4</v>
      </c>
      <c r="D6176" s="191">
        <v>2.1382998603825425</v>
      </c>
      <c r="E6176" s="192">
        <f t="shared" si="987"/>
        <v>7.4249569535505834E-5</v>
      </c>
      <c r="F6176" s="193">
        <f t="shared" si="988"/>
        <v>3.1881250676187349</v>
      </c>
      <c r="G6176" s="193">
        <f t="shared" si="992"/>
        <v>3.3060167830863811</v>
      </c>
      <c r="H6176" s="193">
        <f t="shared" si="992"/>
        <v>3.4282679437706114</v>
      </c>
      <c r="I6176" s="193">
        <f t="shared" si="992"/>
        <v>3.5550397549140595</v>
      </c>
      <c r="J6176" s="193">
        <f t="shared" si="992"/>
        <v>3.6864993828688495</v>
      </c>
      <c r="K6176" s="193">
        <f>MAX(0,(F6176-'2031 forecast'!$C$10))</f>
        <v>0</v>
      </c>
      <c r="L6176" s="193">
        <f>MAX(0,(G6176-'2031 forecast'!$C$10))</f>
        <v>0</v>
      </c>
      <c r="M6176" s="193">
        <f>MAX(0,(H6176-'2031 forecast'!$C$10))</f>
        <v>0</v>
      </c>
      <c r="N6176" s="193">
        <f>MAX(0,(I6176-'2031 forecast'!$C$10))</f>
        <v>0</v>
      </c>
      <c r="O6176" s="193">
        <f>MAX(0,(J6176-'2031 forecast'!$C$10))</f>
        <v>0</v>
      </c>
      <c r="P6176" s="175" t="str">
        <f t="shared" si="990"/>
        <v/>
      </c>
      <c r="Q6176" s="175" t="str">
        <f t="shared" si="991"/>
        <v/>
      </c>
    </row>
    <row r="6177" spans="1:17" s="1" customFormat="1" x14ac:dyDescent="0.3">
      <c r="A6177" s="189">
        <f t="shared" si="989"/>
        <v>44088.208333318362</v>
      </c>
      <c r="B6177" s="190">
        <f t="shared" si="985"/>
        <v>44088</v>
      </c>
      <c r="C6177" s="1">
        <f t="shared" si="986"/>
        <v>5</v>
      </c>
      <c r="D6177" s="191">
        <v>2.2662966830110749</v>
      </c>
      <c r="E6177" s="192">
        <f t="shared" si="987"/>
        <v>7.8694086021786105E-5</v>
      </c>
      <c r="F6177" s="193">
        <f t="shared" si="988"/>
        <v>3.3789635399761941</v>
      </c>
      <c r="G6177" s="193">
        <f t="shared" si="992"/>
        <v>3.5039121539049316</v>
      </c>
      <c r="H6177" s="193">
        <f t="shared" si="992"/>
        <v>3.63348116575688</v>
      </c>
      <c r="I6177" s="193">
        <f t="shared" si="992"/>
        <v>3.7678414303842671</v>
      </c>
      <c r="J6177" s="193">
        <f t="shared" si="992"/>
        <v>3.9071701205757874</v>
      </c>
      <c r="K6177" s="193">
        <f>MAX(0,(F6177-'2031 forecast'!$C$10))</f>
        <v>0</v>
      </c>
      <c r="L6177" s="193">
        <f>MAX(0,(G6177-'2031 forecast'!$C$10))</f>
        <v>0</v>
      </c>
      <c r="M6177" s="193">
        <f>MAX(0,(H6177-'2031 forecast'!$C$10))</f>
        <v>0</v>
      </c>
      <c r="N6177" s="193">
        <f>MAX(0,(I6177-'2031 forecast'!$C$10))</f>
        <v>0</v>
      </c>
      <c r="O6177" s="193">
        <f>MAX(0,(J6177-'2031 forecast'!$C$10))</f>
        <v>0</v>
      </c>
      <c r="P6177" s="175" t="str">
        <f t="shared" si="990"/>
        <v/>
      </c>
      <c r="Q6177" s="175" t="str">
        <f t="shared" si="991"/>
        <v/>
      </c>
    </row>
    <row r="6178" spans="1:17" s="1" customFormat="1" x14ac:dyDescent="0.3">
      <c r="A6178" s="189">
        <f t="shared" si="989"/>
        <v>44088.249999985026</v>
      </c>
      <c r="B6178" s="190">
        <f t="shared" si="985"/>
        <v>44088</v>
      </c>
      <c r="C6178" s="1">
        <f t="shared" si="986"/>
        <v>6</v>
      </c>
      <c r="D6178" s="191">
        <v>2.6804040503386801</v>
      </c>
      <c r="E6178" s="192">
        <f t="shared" si="987"/>
        <v>9.3073404065634069E-5</v>
      </c>
      <c r="F6178" s="193">
        <f t="shared" si="988"/>
        <v>3.9963821270150337</v>
      </c>
      <c r="G6178" s="193">
        <f t="shared" si="992"/>
        <v>4.1441618830237728</v>
      </c>
      <c r="H6178" s="193">
        <f t="shared" si="992"/>
        <v>4.2974062957124568</v>
      </c>
      <c r="I6178" s="193">
        <f t="shared" si="992"/>
        <v>4.456317439258469</v>
      </c>
      <c r="J6178" s="193">
        <f t="shared" si="992"/>
        <v>4.6211048602158815</v>
      </c>
      <c r="K6178" s="193">
        <f>MAX(0,(F6178-'2031 forecast'!$C$10))</f>
        <v>0</v>
      </c>
      <c r="L6178" s="193">
        <f>MAX(0,(G6178-'2031 forecast'!$C$10))</f>
        <v>0</v>
      </c>
      <c r="M6178" s="193">
        <f>MAX(0,(H6178-'2031 forecast'!$C$10))</f>
        <v>0</v>
      </c>
      <c r="N6178" s="193">
        <f>MAX(0,(I6178-'2031 forecast'!$C$10))</f>
        <v>0</v>
      </c>
      <c r="O6178" s="193">
        <f>MAX(0,(J6178-'2031 forecast'!$C$10))</f>
        <v>0</v>
      </c>
      <c r="P6178" s="175" t="str">
        <f t="shared" si="990"/>
        <v/>
      </c>
      <c r="Q6178" s="175" t="str">
        <f t="shared" si="991"/>
        <v/>
      </c>
    </row>
    <row r="6179" spans="1:17" s="1" customFormat="1" x14ac:dyDescent="0.3">
      <c r="A6179" s="189">
        <f t="shared" si="989"/>
        <v>44088.29166665169</v>
      </c>
      <c r="B6179" s="190">
        <f t="shared" si="985"/>
        <v>44088</v>
      </c>
      <c r="C6179" s="1">
        <f t="shared" si="986"/>
        <v>7</v>
      </c>
      <c r="D6179" s="191">
        <v>2.6578163757571742</v>
      </c>
      <c r="E6179" s="192">
        <f t="shared" si="987"/>
        <v>9.2289077626878717E-5</v>
      </c>
      <c r="F6179" s="193">
        <f t="shared" si="988"/>
        <v>3.9627047495401877</v>
      </c>
      <c r="G6179" s="193">
        <f t="shared" si="992"/>
        <v>4.1092391705263811</v>
      </c>
      <c r="H6179" s="193">
        <f t="shared" si="992"/>
        <v>4.2611921977148794</v>
      </c>
      <c r="I6179" s="193">
        <f t="shared" si="992"/>
        <v>4.4187642024107845</v>
      </c>
      <c r="J6179" s="193">
        <f t="shared" si="992"/>
        <v>4.5821629653264218</v>
      </c>
      <c r="K6179" s="193">
        <f>MAX(0,(F6179-'2031 forecast'!$C$10))</f>
        <v>0</v>
      </c>
      <c r="L6179" s="193">
        <f>MAX(0,(G6179-'2031 forecast'!$C$10))</f>
        <v>0</v>
      </c>
      <c r="M6179" s="193">
        <f>MAX(0,(H6179-'2031 forecast'!$C$10))</f>
        <v>0</v>
      </c>
      <c r="N6179" s="193">
        <f>MAX(0,(I6179-'2031 forecast'!$C$10))</f>
        <v>0</v>
      </c>
      <c r="O6179" s="193">
        <f>MAX(0,(J6179-'2031 forecast'!$C$10))</f>
        <v>0</v>
      </c>
      <c r="P6179" s="175" t="str">
        <f t="shared" si="990"/>
        <v/>
      </c>
      <c r="Q6179" s="175" t="str">
        <f t="shared" si="991"/>
        <v/>
      </c>
    </row>
    <row r="6180" spans="1:17" s="1" customFormat="1" x14ac:dyDescent="0.3">
      <c r="A6180" s="189">
        <f t="shared" si="989"/>
        <v>44088.333333318355</v>
      </c>
      <c r="B6180" s="190">
        <f t="shared" si="985"/>
        <v>44088</v>
      </c>
      <c r="C6180" s="1">
        <f t="shared" si="986"/>
        <v>8</v>
      </c>
      <c r="D6180" s="191">
        <v>2.830988547548718</v>
      </c>
      <c r="E6180" s="192">
        <f t="shared" si="987"/>
        <v>9.8302246990669679E-5</v>
      </c>
      <c r="F6180" s="193">
        <f t="shared" si="988"/>
        <v>4.2208979768473389</v>
      </c>
      <c r="G6180" s="193">
        <f t="shared" si="992"/>
        <v>4.3769799663397144</v>
      </c>
      <c r="H6180" s="193">
        <f t="shared" si="992"/>
        <v>4.5388336156963014</v>
      </c>
      <c r="I6180" s="193">
        <f t="shared" si="992"/>
        <v>4.7066723515763602</v>
      </c>
      <c r="J6180" s="193">
        <f t="shared" si="992"/>
        <v>4.8807174928122787</v>
      </c>
      <c r="K6180" s="193">
        <f>MAX(0,(F6180-'2031 forecast'!$C$10))</f>
        <v>0</v>
      </c>
      <c r="L6180" s="193">
        <f>MAX(0,(G6180-'2031 forecast'!$C$10))</f>
        <v>0</v>
      </c>
      <c r="M6180" s="193">
        <f>MAX(0,(H6180-'2031 forecast'!$C$10))</f>
        <v>0</v>
      </c>
      <c r="N6180" s="193">
        <f>MAX(0,(I6180-'2031 forecast'!$C$10))</f>
        <v>0</v>
      </c>
      <c r="O6180" s="193">
        <f>MAX(0,(J6180-'2031 forecast'!$C$10))</f>
        <v>0</v>
      </c>
      <c r="P6180" s="175" t="str">
        <f t="shared" si="990"/>
        <v/>
      </c>
      <c r="Q6180" s="175" t="str">
        <f t="shared" si="991"/>
        <v/>
      </c>
    </row>
    <row r="6181" spans="1:17" s="1" customFormat="1" x14ac:dyDescent="0.3">
      <c r="A6181" s="189">
        <f t="shared" si="989"/>
        <v>44088.374999985019</v>
      </c>
      <c r="B6181" s="190">
        <f t="shared" si="985"/>
        <v>44088</v>
      </c>
      <c r="C6181" s="1">
        <f t="shared" si="986"/>
        <v>9</v>
      </c>
      <c r="D6181" s="191">
        <v>2.778283973525205</v>
      </c>
      <c r="E6181" s="192">
        <f t="shared" si="987"/>
        <v>9.6472151966907232E-5</v>
      </c>
      <c r="F6181" s="193">
        <f t="shared" si="988"/>
        <v>4.1423174294060328</v>
      </c>
      <c r="G6181" s="193">
        <f t="shared" si="992"/>
        <v>4.2954936371791357</v>
      </c>
      <c r="H6181" s="193">
        <f t="shared" si="992"/>
        <v>4.4543340537019569</v>
      </c>
      <c r="I6181" s="193">
        <f t="shared" si="992"/>
        <v>4.6190481322650987</v>
      </c>
      <c r="J6181" s="193">
        <f t="shared" si="992"/>
        <v>4.7898530714035408</v>
      </c>
      <c r="K6181" s="193">
        <f>MAX(0,(F6181-'2031 forecast'!$C$10))</f>
        <v>0</v>
      </c>
      <c r="L6181" s="193">
        <f>MAX(0,(G6181-'2031 forecast'!$C$10))</f>
        <v>0</v>
      </c>
      <c r="M6181" s="193">
        <f>MAX(0,(H6181-'2031 forecast'!$C$10))</f>
        <v>0</v>
      </c>
      <c r="N6181" s="193">
        <f>MAX(0,(I6181-'2031 forecast'!$C$10))</f>
        <v>0</v>
      </c>
      <c r="O6181" s="193">
        <f>MAX(0,(J6181-'2031 forecast'!$C$10))</f>
        <v>0</v>
      </c>
      <c r="P6181" s="175" t="str">
        <f t="shared" si="990"/>
        <v/>
      </c>
      <c r="Q6181" s="175" t="str">
        <f t="shared" si="991"/>
        <v/>
      </c>
    </row>
    <row r="6182" spans="1:17" s="1" customFormat="1" x14ac:dyDescent="0.3">
      <c r="A6182" s="189">
        <f t="shared" si="989"/>
        <v>44088.416666651683</v>
      </c>
      <c r="B6182" s="190">
        <f t="shared" si="985"/>
        <v>44088</v>
      </c>
      <c r="C6182" s="1">
        <f t="shared" si="986"/>
        <v>10</v>
      </c>
      <c r="D6182" s="191">
        <v>2.8761638967117298</v>
      </c>
      <c r="E6182" s="192">
        <f t="shared" si="987"/>
        <v>9.9870899868180382E-5</v>
      </c>
      <c r="F6182" s="193">
        <f t="shared" si="988"/>
        <v>4.2882527317970309</v>
      </c>
      <c r="G6182" s="193">
        <f t="shared" si="992"/>
        <v>4.4468253913344986</v>
      </c>
      <c r="H6182" s="193">
        <f t="shared" si="992"/>
        <v>4.6112618116914561</v>
      </c>
      <c r="I6182" s="193">
        <f t="shared" si="992"/>
        <v>4.7817788252717284</v>
      </c>
      <c r="J6182" s="193">
        <f t="shared" si="992"/>
        <v>4.9586012825911991</v>
      </c>
      <c r="K6182" s="193">
        <f>MAX(0,(F6182-'2031 forecast'!$C$10))</f>
        <v>0</v>
      </c>
      <c r="L6182" s="193">
        <f>MAX(0,(G6182-'2031 forecast'!$C$10))</f>
        <v>0</v>
      </c>
      <c r="M6182" s="193">
        <f>MAX(0,(H6182-'2031 forecast'!$C$10))</f>
        <v>0</v>
      </c>
      <c r="N6182" s="193">
        <f>MAX(0,(I6182-'2031 forecast'!$C$10))</f>
        <v>0</v>
      </c>
      <c r="O6182" s="193">
        <f>MAX(0,(J6182-'2031 forecast'!$C$10))</f>
        <v>0</v>
      </c>
      <c r="P6182" s="175" t="str">
        <f t="shared" si="990"/>
        <v/>
      </c>
      <c r="Q6182" s="175" t="str">
        <f t="shared" si="991"/>
        <v/>
      </c>
    </row>
    <row r="6183" spans="1:17" s="1" customFormat="1" x14ac:dyDescent="0.3">
      <c r="A6183" s="189">
        <f t="shared" si="989"/>
        <v>44088.458333318347</v>
      </c>
      <c r="B6183" s="190">
        <f t="shared" si="985"/>
        <v>44088</v>
      </c>
      <c r="C6183" s="1">
        <f t="shared" si="986"/>
        <v>11</v>
      </c>
      <c r="D6183" s="191">
        <v>2.9213392458747411</v>
      </c>
      <c r="E6183" s="192">
        <f t="shared" si="987"/>
        <v>1.0143955274569106E-4</v>
      </c>
      <c r="F6183" s="193">
        <f t="shared" si="988"/>
        <v>4.355607486746722</v>
      </c>
      <c r="G6183" s="193">
        <f t="shared" si="992"/>
        <v>4.5166708163292801</v>
      </c>
      <c r="H6183" s="193">
        <f t="shared" si="992"/>
        <v>4.6836900076866099</v>
      </c>
      <c r="I6183" s="193">
        <f t="shared" si="992"/>
        <v>4.8568852989670948</v>
      </c>
      <c r="J6183" s="193">
        <f t="shared" si="992"/>
        <v>5.0364850723701178</v>
      </c>
      <c r="K6183" s="193">
        <f>MAX(0,(F6183-'2031 forecast'!$C$10))</f>
        <v>0</v>
      </c>
      <c r="L6183" s="193">
        <f>MAX(0,(G6183-'2031 forecast'!$C$10))</f>
        <v>0</v>
      </c>
      <c r="M6183" s="193">
        <f>MAX(0,(H6183-'2031 forecast'!$C$10))</f>
        <v>0</v>
      </c>
      <c r="N6183" s="193">
        <f>MAX(0,(I6183-'2031 forecast'!$C$10))</f>
        <v>0</v>
      </c>
      <c r="O6183" s="193">
        <f>MAX(0,(J6183-'2031 forecast'!$C$10))</f>
        <v>0</v>
      </c>
      <c r="P6183" s="175" t="str">
        <f t="shared" si="990"/>
        <v/>
      </c>
      <c r="Q6183" s="175" t="str">
        <f t="shared" si="991"/>
        <v/>
      </c>
    </row>
    <row r="6184" spans="1:17" s="1" customFormat="1" x14ac:dyDescent="0.3">
      <c r="A6184" s="189">
        <f t="shared" si="989"/>
        <v>44088.499999985012</v>
      </c>
      <c r="B6184" s="190">
        <f t="shared" si="985"/>
        <v>44088</v>
      </c>
      <c r="C6184" s="1">
        <f t="shared" si="986"/>
        <v>12</v>
      </c>
      <c r="D6184" s="191">
        <v>3.1170990922477908</v>
      </c>
      <c r="E6184" s="192">
        <f t="shared" si="987"/>
        <v>1.0823704854823737E-4</v>
      </c>
      <c r="F6184" s="193">
        <f t="shared" si="988"/>
        <v>4.6474780915287193</v>
      </c>
      <c r="G6184" s="193">
        <f t="shared" si="992"/>
        <v>4.819334324640006</v>
      </c>
      <c r="H6184" s="193">
        <f t="shared" si="992"/>
        <v>4.9975455236656092</v>
      </c>
      <c r="I6184" s="193">
        <f t="shared" si="992"/>
        <v>5.1823466849803541</v>
      </c>
      <c r="J6184" s="193">
        <f t="shared" si="992"/>
        <v>5.3739814947454354</v>
      </c>
      <c r="K6184" s="193">
        <f>MAX(0,(F6184-'2031 forecast'!$C$10))</f>
        <v>0</v>
      </c>
      <c r="L6184" s="193">
        <f>MAX(0,(G6184-'2031 forecast'!$C$10))</f>
        <v>0</v>
      </c>
      <c r="M6184" s="193">
        <f>MAX(0,(H6184-'2031 forecast'!$C$10))</f>
        <v>0</v>
      </c>
      <c r="N6184" s="193">
        <f>MAX(0,(I6184-'2031 forecast'!$C$10))</f>
        <v>0</v>
      </c>
      <c r="O6184" s="193">
        <f>MAX(0,(J6184-'2031 forecast'!$C$10))</f>
        <v>0</v>
      </c>
      <c r="P6184" s="175" t="str">
        <f t="shared" si="990"/>
        <v/>
      </c>
      <c r="Q6184" s="175" t="str">
        <f t="shared" si="991"/>
        <v/>
      </c>
    </row>
    <row r="6185" spans="1:17" s="1" customFormat="1" x14ac:dyDescent="0.3">
      <c r="A6185" s="189">
        <f t="shared" si="989"/>
        <v>44088.541666651676</v>
      </c>
      <c r="B6185" s="190">
        <f t="shared" si="985"/>
        <v>44088</v>
      </c>
      <c r="C6185" s="1">
        <f t="shared" si="986"/>
        <v>13</v>
      </c>
      <c r="D6185" s="191">
        <v>2.9891022696192584</v>
      </c>
      <c r="E6185" s="192">
        <f t="shared" si="987"/>
        <v>1.037925320619571E-4</v>
      </c>
      <c r="F6185" s="193">
        <f t="shared" si="988"/>
        <v>4.4566396191712601</v>
      </c>
      <c r="G6185" s="193">
        <f t="shared" ref="G6185:J6204" si="993">$E6185*G$2</f>
        <v>4.6214389538214551</v>
      </c>
      <c r="H6185" s="193">
        <f t="shared" si="993"/>
        <v>4.7923323016793411</v>
      </c>
      <c r="I6185" s="193">
        <f t="shared" si="993"/>
        <v>4.9695450095101465</v>
      </c>
      <c r="J6185" s="193">
        <f t="shared" si="993"/>
        <v>5.1533107570384979</v>
      </c>
      <c r="K6185" s="193">
        <f>MAX(0,(F6185-'2031 forecast'!$C$10))</f>
        <v>0</v>
      </c>
      <c r="L6185" s="193">
        <f>MAX(0,(G6185-'2031 forecast'!$C$10))</f>
        <v>0</v>
      </c>
      <c r="M6185" s="193">
        <f>MAX(0,(H6185-'2031 forecast'!$C$10))</f>
        <v>0</v>
      </c>
      <c r="N6185" s="193">
        <f>MAX(0,(I6185-'2031 forecast'!$C$10))</f>
        <v>0</v>
      </c>
      <c r="O6185" s="193">
        <f>MAX(0,(J6185-'2031 forecast'!$C$10))</f>
        <v>0</v>
      </c>
      <c r="P6185" s="175" t="str">
        <f t="shared" si="990"/>
        <v/>
      </c>
      <c r="Q6185" s="175" t="str">
        <f t="shared" si="991"/>
        <v/>
      </c>
    </row>
    <row r="6186" spans="1:17" s="1" customFormat="1" x14ac:dyDescent="0.3">
      <c r="A6186" s="189">
        <f t="shared" si="989"/>
        <v>44088.58333331834</v>
      </c>
      <c r="B6186" s="190">
        <f t="shared" si="985"/>
        <v>44088</v>
      </c>
      <c r="C6186" s="1">
        <f t="shared" si="986"/>
        <v>14</v>
      </c>
      <c r="D6186" s="191">
        <v>3.1547452165503</v>
      </c>
      <c r="E6186" s="192">
        <f t="shared" si="987"/>
        <v>1.0954425927949626E-4</v>
      </c>
      <c r="F6186" s="193">
        <f t="shared" si="988"/>
        <v>4.7036070539867953</v>
      </c>
      <c r="G6186" s="193">
        <f t="shared" si="993"/>
        <v>4.8775388454689903</v>
      </c>
      <c r="H6186" s="193">
        <f t="shared" si="993"/>
        <v>5.0579023536615706</v>
      </c>
      <c r="I6186" s="193">
        <f t="shared" si="993"/>
        <v>5.2449354130598262</v>
      </c>
      <c r="J6186" s="193">
        <f t="shared" si="993"/>
        <v>5.4388846528945338</v>
      </c>
      <c r="K6186" s="193">
        <f>MAX(0,(F6186-'2031 forecast'!$C$10))</f>
        <v>0</v>
      </c>
      <c r="L6186" s="193">
        <f>MAX(0,(G6186-'2031 forecast'!$C$10))</f>
        <v>0</v>
      </c>
      <c r="M6186" s="193">
        <f>MAX(0,(H6186-'2031 forecast'!$C$10))</f>
        <v>0</v>
      </c>
      <c r="N6186" s="193">
        <f>MAX(0,(I6186-'2031 forecast'!$C$10))</f>
        <v>0</v>
      </c>
      <c r="O6186" s="193">
        <f>MAX(0,(J6186-'2031 forecast'!$C$10))</f>
        <v>0</v>
      </c>
      <c r="P6186" s="175" t="str">
        <f t="shared" si="990"/>
        <v/>
      </c>
      <c r="Q6186" s="175" t="str">
        <f t="shared" si="991"/>
        <v/>
      </c>
    </row>
    <row r="6187" spans="1:17" s="1" customFormat="1" x14ac:dyDescent="0.3">
      <c r="A6187" s="189">
        <f t="shared" si="989"/>
        <v>44088.624999985004</v>
      </c>
      <c r="B6187" s="190">
        <f t="shared" si="985"/>
        <v>44088</v>
      </c>
      <c r="C6187" s="1">
        <f t="shared" si="986"/>
        <v>15</v>
      </c>
      <c r="D6187" s="191">
        <v>3.1396867668292967</v>
      </c>
      <c r="E6187" s="192">
        <f t="shared" si="987"/>
        <v>1.0902137498699272E-4</v>
      </c>
      <c r="F6187" s="193">
        <f t="shared" si="988"/>
        <v>4.6811554690035653</v>
      </c>
      <c r="G6187" s="193">
        <f t="shared" si="993"/>
        <v>4.8542570371373976</v>
      </c>
      <c r="H6187" s="193">
        <f t="shared" si="993"/>
        <v>5.0337596216631866</v>
      </c>
      <c r="I6187" s="193">
        <f t="shared" si="993"/>
        <v>5.2198999218280386</v>
      </c>
      <c r="J6187" s="193">
        <f t="shared" si="993"/>
        <v>5.4129233896348952</v>
      </c>
      <c r="K6187" s="193">
        <f>MAX(0,(F6187-'2031 forecast'!$C$10))</f>
        <v>0</v>
      </c>
      <c r="L6187" s="193">
        <f>MAX(0,(G6187-'2031 forecast'!$C$10))</f>
        <v>0</v>
      </c>
      <c r="M6187" s="193">
        <f>MAX(0,(H6187-'2031 forecast'!$C$10))</f>
        <v>0</v>
      </c>
      <c r="N6187" s="193">
        <f>MAX(0,(I6187-'2031 forecast'!$C$10))</f>
        <v>0</v>
      </c>
      <c r="O6187" s="193">
        <f>MAX(0,(J6187-'2031 forecast'!$C$10))</f>
        <v>0</v>
      </c>
      <c r="P6187" s="175" t="str">
        <f t="shared" si="990"/>
        <v/>
      </c>
      <c r="Q6187" s="175" t="str">
        <f t="shared" si="991"/>
        <v/>
      </c>
    </row>
    <row r="6188" spans="1:17" s="1" customFormat="1" x14ac:dyDescent="0.3">
      <c r="A6188" s="189">
        <f t="shared" si="989"/>
        <v>44088.666666651668</v>
      </c>
      <c r="B6188" s="190">
        <f t="shared" si="985"/>
        <v>44088</v>
      </c>
      <c r="C6188" s="1">
        <f t="shared" si="986"/>
        <v>16</v>
      </c>
      <c r="D6188" s="191">
        <v>3.2526251397368249</v>
      </c>
      <c r="E6188" s="192">
        <f t="shared" si="987"/>
        <v>1.1294300718076943E-4</v>
      </c>
      <c r="F6188" s="193">
        <f t="shared" si="988"/>
        <v>4.8495423563777935</v>
      </c>
      <c r="G6188" s="193">
        <f t="shared" si="993"/>
        <v>5.0288705996243532</v>
      </c>
      <c r="H6188" s="193">
        <f t="shared" si="993"/>
        <v>5.2148301116510707</v>
      </c>
      <c r="I6188" s="193">
        <f t="shared" si="993"/>
        <v>5.4076661060664568</v>
      </c>
      <c r="J6188" s="193">
        <f t="shared" si="993"/>
        <v>5.6076328640821931</v>
      </c>
      <c r="K6188" s="193">
        <f>MAX(0,(F6188-'2031 forecast'!$C$10))</f>
        <v>0</v>
      </c>
      <c r="L6188" s="193">
        <f>MAX(0,(G6188-'2031 forecast'!$C$10))</f>
        <v>0</v>
      </c>
      <c r="M6188" s="193">
        <f>MAX(0,(H6188-'2031 forecast'!$C$10))</f>
        <v>0</v>
      </c>
      <c r="N6188" s="193">
        <f>MAX(0,(I6188-'2031 forecast'!$C$10))</f>
        <v>0</v>
      </c>
      <c r="O6188" s="193">
        <f>MAX(0,(J6188-'2031 forecast'!$C$10))</f>
        <v>0</v>
      </c>
      <c r="P6188" s="175" t="str">
        <f t="shared" si="990"/>
        <v/>
      </c>
      <c r="Q6188" s="175" t="str">
        <f t="shared" si="991"/>
        <v/>
      </c>
    </row>
    <row r="6189" spans="1:17" s="1" customFormat="1" x14ac:dyDescent="0.3">
      <c r="A6189" s="189">
        <f t="shared" si="989"/>
        <v>44088.708333318333</v>
      </c>
      <c r="B6189" s="190">
        <f t="shared" si="985"/>
        <v>44088</v>
      </c>
      <c r="C6189" s="1">
        <f t="shared" si="986"/>
        <v>17</v>
      </c>
      <c r="D6189" s="191">
        <v>3.1923913408528102</v>
      </c>
      <c r="E6189" s="192">
        <f t="shared" si="987"/>
        <v>1.108514700107552E-4</v>
      </c>
      <c r="F6189" s="193">
        <f t="shared" si="988"/>
        <v>4.7597360164448723</v>
      </c>
      <c r="G6189" s="193">
        <f t="shared" si="993"/>
        <v>4.9357433662979773</v>
      </c>
      <c r="H6189" s="193">
        <f t="shared" si="993"/>
        <v>5.1182591836575329</v>
      </c>
      <c r="I6189" s="193">
        <f t="shared" si="993"/>
        <v>5.307524141139301</v>
      </c>
      <c r="J6189" s="193">
        <f t="shared" si="993"/>
        <v>5.5037878110436349</v>
      </c>
      <c r="K6189" s="193">
        <f>MAX(0,(F6189-'2031 forecast'!$C$10))</f>
        <v>0</v>
      </c>
      <c r="L6189" s="193">
        <f>MAX(0,(G6189-'2031 forecast'!$C$10))</f>
        <v>0</v>
      </c>
      <c r="M6189" s="193">
        <f>MAX(0,(H6189-'2031 forecast'!$C$10))</f>
        <v>0</v>
      </c>
      <c r="N6189" s="193">
        <f>MAX(0,(I6189-'2031 forecast'!$C$10))</f>
        <v>0</v>
      </c>
      <c r="O6189" s="193">
        <f>MAX(0,(J6189-'2031 forecast'!$C$10))</f>
        <v>0</v>
      </c>
      <c r="P6189" s="175" t="str">
        <f t="shared" si="990"/>
        <v/>
      </c>
      <c r="Q6189" s="175" t="str">
        <f t="shared" si="991"/>
        <v/>
      </c>
    </row>
    <row r="6190" spans="1:17" s="1" customFormat="1" x14ac:dyDescent="0.3">
      <c r="A6190" s="189">
        <f t="shared" si="989"/>
        <v>44088.749999984997</v>
      </c>
      <c r="B6190" s="190">
        <f t="shared" si="985"/>
        <v>44088</v>
      </c>
      <c r="C6190" s="1">
        <f t="shared" si="986"/>
        <v>18</v>
      </c>
      <c r="D6190" s="191">
        <v>3.1472159916897984</v>
      </c>
      <c r="E6190" s="192">
        <f t="shared" si="987"/>
        <v>1.0928281713324449E-4</v>
      </c>
      <c r="F6190" s="193">
        <f t="shared" si="988"/>
        <v>4.6923812614951803</v>
      </c>
      <c r="G6190" s="193">
        <f t="shared" si="993"/>
        <v>4.865897941303194</v>
      </c>
      <c r="H6190" s="193">
        <f t="shared" si="993"/>
        <v>5.0458309876623781</v>
      </c>
      <c r="I6190" s="193">
        <f t="shared" si="993"/>
        <v>5.2324176674439329</v>
      </c>
      <c r="J6190" s="193">
        <f t="shared" si="993"/>
        <v>5.4259040212647145</v>
      </c>
      <c r="K6190" s="193">
        <f>MAX(0,(F6190-'2031 forecast'!$C$10))</f>
        <v>0</v>
      </c>
      <c r="L6190" s="193">
        <f>MAX(0,(G6190-'2031 forecast'!$C$10))</f>
        <v>0</v>
      </c>
      <c r="M6190" s="193">
        <f>MAX(0,(H6190-'2031 forecast'!$C$10))</f>
        <v>0</v>
      </c>
      <c r="N6190" s="193">
        <f>MAX(0,(I6190-'2031 forecast'!$C$10))</f>
        <v>0</v>
      </c>
      <c r="O6190" s="193">
        <f>MAX(0,(J6190-'2031 forecast'!$C$10))</f>
        <v>0</v>
      </c>
      <c r="P6190" s="175" t="str">
        <f t="shared" si="990"/>
        <v/>
      </c>
      <c r="Q6190" s="175" t="str">
        <f t="shared" si="991"/>
        <v/>
      </c>
    </row>
    <row r="6191" spans="1:17" s="1" customFormat="1" x14ac:dyDescent="0.3">
      <c r="A6191" s="189">
        <f t="shared" si="989"/>
        <v>44088.791666651661</v>
      </c>
      <c r="B6191" s="190">
        <f t="shared" si="985"/>
        <v>44088</v>
      </c>
      <c r="C6191" s="1">
        <f t="shared" si="986"/>
        <v>19</v>
      </c>
      <c r="D6191" s="191">
        <v>3.0267483939217676</v>
      </c>
      <c r="E6191" s="192">
        <f t="shared" si="987"/>
        <v>1.0509974279321599E-4</v>
      </c>
      <c r="F6191" s="193">
        <f t="shared" si="988"/>
        <v>4.5127685816293361</v>
      </c>
      <c r="G6191" s="193">
        <f t="shared" si="993"/>
        <v>4.6796434746504403</v>
      </c>
      <c r="H6191" s="193">
        <f t="shared" si="993"/>
        <v>4.8526891316753016</v>
      </c>
      <c r="I6191" s="193">
        <f t="shared" si="993"/>
        <v>5.0321337375896196</v>
      </c>
      <c r="J6191" s="193">
        <f t="shared" si="993"/>
        <v>5.2182139151875964</v>
      </c>
      <c r="K6191" s="193">
        <f>MAX(0,(F6191-'2031 forecast'!$C$10))</f>
        <v>0</v>
      </c>
      <c r="L6191" s="193">
        <f>MAX(0,(G6191-'2031 forecast'!$C$10))</f>
        <v>0</v>
      </c>
      <c r="M6191" s="193">
        <f>MAX(0,(H6191-'2031 forecast'!$C$10))</f>
        <v>0</v>
      </c>
      <c r="N6191" s="193">
        <f>MAX(0,(I6191-'2031 forecast'!$C$10))</f>
        <v>0</v>
      </c>
      <c r="O6191" s="193">
        <f>MAX(0,(J6191-'2031 forecast'!$C$10))</f>
        <v>0</v>
      </c>
      <c r="P6191" s="175" t="str">
        <f t="shared" si="990"/>
        <v/>
      </c>
      <c r="Q6191" s="175" t="str">
        <f t="shared" si="991"/>
        <v/>
      </c>
    </row>
    <row r="6192" spans="1:17" s="1" customFormat="1" x14ac:dyDescent="0.3">
      <c r="A6192" s="189">
        <f t="shared" si="989"/>
        <v>44088.833333318325</v>
      </c>
      <c r="B6192" s="190">
        <f t="shared" si="985"/>
        <v>44088</v>
      </c>
      <c r="C6192" s="1">
        <f t="shared" si="986"/>
        <v>20</v>
      </c>
      <c r="D6192" s="191">
        <v>3.0869821928057832</v>
      </c>
      <c r="E6192" s="192">
        <f t="shared" si="987"/>
        <v>1.0719127996323025E-4</v>
      </c>
      <c r="F6192" s="193">
        <f t="shared" si="988"/>
        <v>4.6025749215622582</v>
      </c>
      <c r="G6192" s="193">
        <f t="shared" si="993"/>
        <v>4.7727707079768171</v>
      </c>
      <c r="H6192" s="193">
        <f t="shared" si="993"/>
        <v>4.9492600596688403</v>
      </c>
      <c r="I6192" s="193">
        <f t="shared" si="993"/>
        <v>5.1322757025167762</v>
      </c>
      <c r="J6192" s="193">
        <f t="shared" si="993"/>
        <v>5.3220589682261563</v>
      </c>
      <c r="K6192" s="193">
        <f>MAX(0,(F6192-'2031 forecast'!$C$10))</f>
        <v>0</v>
      </c>
      <c r="L6192" s="193">
        <f>MAX(0,(G6192-'2031 forecast'!$C$10))</f>
        <v>0</v>
      </c>
      <c r="M6192" s="193">
        <f>MAX(0,(H6192-'2031 forecast'!$C$10))</f>
        <v>0</v>
      </c>
      <c r="N6192" s="193">
        <f>MAX(0,(I6192-'2031 forecast'!$C$10))</f>
        <v>0</v>
      </c>
      <c r="O6192" s="193">
        <f>MAX(0,(J6192-'2031 forecast'!$C$10))</f>
        <v>0</v>
      </c>
      <c r="P6192" s="175" t="str">
        <f t="shared" si="990"/>
        <v/>
      </c>
      <c r="Q6192" s="175" t="str">
        <f t="shared" si="991"/>
        <v/>
      </c>
    </row>
    <row r="6193" spans="1:17" s="1" customFormat="1" x14ac:dyDescent="0.3">
      <c r="A6193" s="189">
        <f t="shared" si="989"/>
        <v>44088.87499998499</v>
      </c>
      <c r="B6193" s="190">
        <f t="shared" si="985"/>
        <v>44088</v>
      </c>
      <c r="C6193" s="1">
        <f t="shared" si="986"/>
        <v>21</v>
      </c>
      <c r="D6193" s="191">
        <v>2.9062807961537369</v>
      </c>
      <c r="E6193" s="192">
        <f t="shared" si="987"/>
        <v>1.0091666845318749E-4</v>
      </c>
      <c r="F6193" s="193">
        <f t="shared" si="988"/>
        <v>4.3331559017634911</v>
      </c>
      <c r="G6193" s="193">
        <f t="shared" si="993"/>
        <v>4.4933890079976857</v>
      </c>
      <c r="H6193" s="193">
        <f t="shared" si="993"/>
        <v>4.659547275688225</v>
      </c>
      <c r="I6193" s="193">
        <f t="shared" si="993"/>
        <v>4.8318498077353054</v>
      </c>
      <c r="J6193" s="193">
        <f t="shared" si="993"/>
        <v>5.0105238091104782</v>
      </c>
      <c r="K6193" s="193">
        <f>MAX(0,(F6193-'2031 forecast'!$C$10))</f>
        <v>0</v>
      </c>
      <c r="L6193" s="193">
        <f>MAX(0,(G6193-'2031 forecast'!$C$10))</f>
        <v>0</v>
      </c>
      <c r="M6193" s="193">
        <f>MAX(0,(H6193-'2031 forecast'!$C$10))</f>
        <v>0</v>
      </c>
      <c r="N6193" s="193">
        <f>MAX(0,(I6193-'2031 forecast'!$C$10))</f>
        <v>0</v>
      </c>
      <c r="O6193" s="193">
        <f>MAX(0,(J6193-'2031 forecast'!$C$10))</f>
        <v>0</v>
      </c>
      <c r="P6193" s="175" t="str">
        <f t="shared" si="990"/>
        <v/>
      </c>
      <c r="Q6193" s="175" t="str">
        <f t="shared" si="991"/>
        <v/>
      </c>
    </row>
    <row r="6194" spans="1:17" s="1" customFormat="1" x14ac:dyDescent="0.3">
      <c r="A6194" s="189">
        <f t="shared" si="989"/>
        <v>44088.916666651654</v>
      </c>
      <c r="B6194" s="190">
        <f t="shared" si="985"/>
        <v>44088</v>
      </c>
      <c r="C6194" s="1">
        <f t="shared" si="986"/>
        <v>22</v>
      </c>
      <c r="D6194" s="191">
        <v>2.4695857542446267</v>
      </c>
      <c r="E6194" s="192">
        <f t="shared" si="987"/>
        <v>8.5753023970584202E-5</v>
      </c>
      <c r="F6194" s="193">
        <f t="shared" si="988"/>
        <v>3.6820599372498068</v>
      </c>
      <c r="G6194" s="193">
        <f t="shared" si="993"/>
        <v>3.8182165663814542</v>
      </c>
      <c r="H6194" s="193">
        <f t="shared" si="993"/>
        <v>3.9594080477350726</v>
      </c>
      <c r="I6194" s="193">
        <f t="shared" si="993"/>
        <v>4.1058205620134212</v>
      </c>
      <c r="J6194" s="193">
        <f t="shared" si="993"/>
        <v>4.2576471745809252</v>
      </c>
      <c r="K6194" s="193">
        <f>MAX(0,(F6194-'2031 forecast'!$C$10))</f>
        <v>0</v>
      </c>
      <c r="L6194" s="193">
        <f>MAX(0,(G6194-'2031 forecast'!$C$10))</f>
        <v>0</v>
      </c>
      <c r="M6194" s="193">
        <f>MAX(0,(H6194-'2031 forecast'!$C$10))</f>
        <v>0</v>
      </c>
      <c r="N6194" s="193">
        <f>MAX(0,(I6194-'2031 forecast'!$C$10))</f>
        <v>0</v>
      </c>
      <c r="O6194" s="193">
        <f>MAX(0,(J6194-'2031 forecast'!$C$10))</f>
        <v>0</v>
      </c>
      <c r="P6194" s="175" t="str">
        <f t="shared" si="990"/>
        <v/>
      </c>
      <c r="Q6194" s="175" t="str">
        <f t="shared" si="991"/>
        <v/>
      </c>
    </row>
    <row r="6195" spans="1:17" s="1" customFormat="1" x14ac:dyDescent="0.3">
      <c r="A6195" s="189">
        <f t="shared" si="989"/>
        <v>44088.958333318318</v>
      </c>
      <c r="B6195" s="190">
        <f t="shared" si="985"/>
        <v>44088</v>
      </c>
      <c r="C6195" s="1">
        <f t="shared" si="986"/>
        <v>23</v>
      </c>
      <c r="D6195" s="191">
        <v>2.3039428073135846</v>
      </c>
      <c r="E6195" s="192">
        <f t="shared" si="987"/>
        <v>8.0001296753045011E-5</v>
      </c>
      <c r="F6195" s="193">
        <f t="shared" si="988"/>
        <v>3.4350925024342707</v>
      </c>
      <c r="G6195" s="193">
        <f t="shared" si="993"/>
        <v>3.5621166747339172</v>
      </c>
      <c r="H6195" s="193">
        <f t="shared" si="993"/>
        <v>3.6938379957528418</v>
      </c>
      <c r="I6195" s="193">
        <f t="shared" si="993"/>
        <v>3.8304301584637401</v>
      </c>
      <c r="J6195" s="193">
        <f t="shared" si="993"/>
        <v>3.9720732787248871</v>
      </c>
      <c r="K6195" s="193">
        <f>MAX(0,(F6195-'2031 forecast'!$C$10))</f>
        <v>0</v>
      </c>
      <c r="L6195" s="193">
        <f>MAX(0,(G6195-'2031 forecast'!$C$10))</f>
        <v>0</v>
      </c>
      <c r="M6195" s="193">
        <f>MAX(0,(H6195-'2031 forecast'!$C$10))</f>
        <v>0</v>
      </c>
      <c r="N6195" s="193">
        <f>MAX(0,(I6195-'2031 forecast'!$C$10))</f>
        <v>0</v>
      </c>
      <c r="O6195" s="193">
        <f>MAX(0,(J6195-'2031 forecast'!$C$10))</f>
        <v>0</v>
      </c>
      <c r="P6195" s="175" t="str">
        <f t="shared" si="990"/>
        <v/>
      </c>
      <c r="Q6195" s="175" t="str">
        <f t="shared" si="991"/>
        <v/>
      </c>
    </row>
    <row r="6196" spans="1:17" s="1" customFormat="1" x14ac:dyDescent="0.3">
      <c r="A6196" s="189">
        <f t="shared" si="989"/>
        <v>44088.999999984982</v>
      </c>
      <c r="B6196" s="190">
        <f t="shared" si="985"/>
        <v>44088</v>
      </c>
      <c r="C6196" s="1">
        <f t="shared" si="986"/>
        <v>0</v>
      </c>
      <c r="D6196" s="191">
        <v>2.2888843575925808</v>
      </c>
      <c r="E6196" s="192">
        <f t="shared" si="987"/>
        <v>7.9478412460541457E-5</v>
      </c>
      <c r="F6196" s="193">
        <f t="shared" si="988"/>
        <v>3.4126409174510406</v>
      </c>
      <c r="G6196" s="193">
        <f t="shared" si="993"/>
        <v>3.5388348664023233</v>
      </c>
      <c r="H6196" s="193">
        <f t="shared" si="993"/>
        <v>3.6696952637544573</v>
      </c>
      <c r="I6196" s="193">
        <f t="shared" si="993"/>
        <v>3.8053946672319512</v>
      </c>
      <c r="J6196" s="193">
        <f t="shared" si="993"/>
        <v>3.9461120154652476</v>
      </c>
      <c r="K6196" s="193">
        <f>MAX(0,(F6196-'2031 forecast'!$C$10))</f>
        <v>0</v>
      </c>
      <c r="L6196" s="193">
        <f>MAX(0,(G6196-'2031 forecast'!$C$10))</f>
        <v>0</v>
      </c>
      <c r="M6196" s="193">
        <f>MAX(0,(H6196-'2031 forecast'!$C$10))</f>
        <v>0</v>
      </c>
      <c r="N6196" s="193">
        <f>MAX(0,(I6196-'2031 forecast'!$C$10))</f>
        <v>0</v>
      </c>
      <c r="O6196" s="193">
        <f>MAX(0,(J6196-'2031 forecast'!$C$10))</f>
        <v>0</v>
      </c>
      <c r="P6196" s="175" t="str">
        <f t="shared" si="990"/>
        <v/>
      </c>
      <c r="Q6196" s="175" t="str">
        <f t="shared" si="991"/>
        <v/>
      </c>
    </row>
    <row r="6197" spans="1:17" s="1" customFormat="1" x14ac:dyDescent="0.3">
      <c r="A6197" s="189">
        <f t="shared" si="989"/>
        <v>44089.041666651647</v>
      </c>
      <c r="B6197" s="190">
        <f t="shared" si="985"/>
        <v>44089</v>
      </c>
      <c r="C6197" s="1">
        <f t="shared" si="986"/>
        <v>1</v>
      </c>
      <c r="D6197" s="191">
        <v>2.0931245112195311</v>
      </c>
      <c r="E6197" s="192">
        <f t="shared" si="987"/>
        <v>7.2680916657995144E-5</v>
      </c>
      <c r="F6197" s="193">
        <f t="shared" si="988"/>
        <v>3.1207703126690434</v>
      </c>
      <c r="G6197" s="193">
        <f t="shared" si="993"/>
        <v>3.2361713580915983</v>
      </c>
      <c r="H6197" s="193">
        <f t="shared" si="993"/>
        <v>3.3558397477754576</v>
      </c>
      <c r="I6197" s="193">
        <f t="shared" si="993"/>
        <v>3.4799332812186923</v>
      </c>
      <c r="J6197" s="193">
        <f t="shared" si="993"/>
        <v>3.60861559308993</v>
      </c>
      <c r="K6197" s="193">
        <f>MAX(0,(F6197-'2031 forecast'!$C$10))</f>
        <v>0</v>
      </c>
      <c r="L6197" s="193">
        <f>MAX(0,(G6197-'2031 forecast'!$C$10))</f>
        <v>0</v>
      </c>
      <c r="M6197" s="193">
        <f>MAX(0,(H6197-'2031 forecast'!$C$10))</f>
        <v>0</v>
      </c>
      <c r="N6197" s="193">
        <f>MAX(0,(I6197-'2031 forecast'!$C$10))</f>
        <v>0</v>
      </c>
      <c r="O6197" s="193">
        <f>MAX(0,(J6197-'2031 forecast'!$C$10))</f>
        <v>0</v>
      </c>
      <c r="P6197" s="175" t="str">
        <f t="shared" si="990"/>
        <v/>
      </c>
      <c r="Q6197" s="175" t="str">
        <f t="shared" si="991"/>
        <v/>
      </c>
    </row>
    <row r="6198" spans="1:17" s="1" customFormat="1" x14ac:dyDescent="0.3">
      <c r="A6198" s="189">
        <f t="shared" si="989"/>
        <v>44089.083333318311</v>
      </c>
      <c r="B6198" s="190">
        <f t="shared" si="985"/>
        <v>44089</v>
      </c>
      <c r="C6198" s="1">
        <f t="shared" si="986"/>
        <v>2</v>
      </c>
      <c r="D6198" s="191">
        <v>2.0554783869170214</v>
      </c>
      <c r="E6198" s="192">
        <f t="shared" si="987"/>
        <v>7.1373705926736238E-5</v>
      </c>
      <c r="F6198" s="193">
        <f t="shared" si="988"/>
        <v>3.0646413502109668</v>
      </c>
      <c r="G6198" s="193">
        <f t="shared" si="993"/>
        <v>3.1779668372626126</v>
      </c>
      <c r="H6198" s="193">
        <f t="shared" si="993"/>
        <v>3.2954829177794962</v>
      </c>
      <c r="I6198" s="193">
        <f t="shared" si="993"/>
        <v>3.4173445531392193</v>
      </c>
      <c r="J6198" s="193">
        <f t="shared" si="993"/>
        <v>3.5437124349408307</v>
      </c>
      <c r="K6198" s="193">
        <f>MAX(0,(F6198-'2031 forecast'!$C$10))</f>
        <v>0</v>
      </c>
      <c r="L6198" s="193">
        <f>MAX(0,(G6198-'2031 forecast'!$C$10))</f>
        <v>0</v>
      </c>
      <c r="M6198" s="193">
        <f>MAX(0,(H6198-'2031 forecast'!$C$10))</f>
        <v>0</v>
      </c>
      <c r="N6198" s="193">
        <f>MAX(0,(I6198-'2031 forecast'!$C$10))</f>
        <v>0</v>
      </c>
      <c r="O6198" s="193">
        <f>MAX(0,(J6198-'2031 forecast'!$C$10))</f>
        <v>0</v>
      </c>
      <c r="P6198" s="175" t="str">
        <f t="shared" si="990"/>
        <v/>
      </c>
      <c r="Q6198" s="175" t="str">
        <f t="shared" si="991"/>
        <v/>
      </c>
    </row>
    <row r="6199" spans="1:17" s="1" customFormat="1" x14ac:dyDescent="0.3">
      <c r="A6199" s="189">
        <f t="shared" si="989"/>
        <v>44089.124999984975</v>
      </c>
      <c r="B6199" s="190">
        <f t="shared" si="985"/>
        <v>44089</v>
      </c>
      <c r="C6199" s="1">
        <f t="shared" si="986"/>
        <v>3</v>
      </c>
      <c r="D6199" s="191">
        <v>2.0328907123355155</v>
      </c>
      <c r="E6199" s="192">
        <f t="shared" si="987"/>
        <v>7.0589379487980886E-5</v>
      </c>
      <c r="F6199" s="193">
        <f t="shared" si="988"/>
        <v>3.0309639727361208</v>
      </c>
      <c r="G6199" s="193">
        <f t="shared" si="993"/>
        <v>3.143044124765221</v>
      </c>
      <c r="H6199" s="193">
        <f t="shared" si="993"/>
        <v>3.2592688197819188</v>
      </c>
      <c r="I6199" s="193">
        <f t="shared" si="993"/>
        <v>3.3797913162915352</v>
      </c>
      <c r="J6199" s="193">
        <f t="shared" si="993"/>
        <v>3.5047705400513705</v>
      </c>
      <c r="K6199" s="193">
        <f>MAX(0,(F6199-'2031 forecast'!$C$10))</f>
        <v>0</v>
      </c>
      <c r="L6199" s="193">
        <f>MAX(0,(G6199-'2031 forecast'!$C$10))</f>
        <v>0</v>
      </c>
      <c r="M6199" s="193">
        <f>MAX(0,(H6199-'2031 forecast'!$C$10))</f>
        <v>0</v>
      </c>
      <c r="N6199" s="193">
        <f>MAX(0,(I6199-'2031 forecast'!$C$10))</f>
        <v>0</v>
      </c>
      <c r="O6199" s="193">
        <f>MAX(0,(J6199-'2031 forecast'!$C$10))</f>
        <v>0</v>
      </c>
      <c r="P6199" s="175" t="str">
        <f t="shared" si="990"/>
        <v/>
      </c>
      <c r="Q6199" s="175" t="str">
        <f t="shared" si="991"/>
        <v/>
      </c>
    </row>
    <row r="6200" spans="1:17" s="1" customFormat="1" x14ac:dyDescent="0.3">
      <c r="A6200" s="189">
        <f t="shared" si="989"/>
        <v>44089.166666651639</v>
      </c>
      <c r="B6200" s="190">
        <f t="shared" si="985"/>
        <v>44089</v>
      </c>
      <c r="C6200" s="1">
        <f t="shared" si="986"/>
        <v>4</v>
      </c>
      <c r="D6200" s="191">
        <v>2.0630076117775236</v>
      </c>
      <c r="E6200" s="192">
        <f t="shared" si="987"/>
        <v>7.1635148072988022E-5</v>
      </c>
      <c r="F6200" s="193">
        <f t="shared" si="988"/>
        <v>3.0758671427025823</v>
      </c>
      <c r="G6200" s="193">
        <f t="shared" si="993"/>
        <v>3.1896077414284099</v>
      </c>
      <c r="H6200" s="193">
        <f t="shared" si="993"/>
        <v>3.3075542837786887</v>
      </c>
      <c r="I6200" s="193">
        <f t="shared" si="993"/>
        <v>3.4298622987551139</v>
      </c>
      <c r="J6200" s="193">
        <f t="shared" si="993"/>
        <v>3.5566930665706509</v>
      </c>
      <c r="K6200" s="193">
        <f>MAX(0,(F6200-'2031 forecast'!$C$10))</f>
        <v>0</v>
      </c>
      <c r="L6200" s="193">
        <f>MAX(0,(G6200-'2031 forecast'!$C$10))</f>
        <v>0</v>
      </c>
      <c r="M6200" s="193">
        <f>MAX(0,(H6200-'2031 forecast'!$C$10))</f>
        <v>0</v>
      </c>
      <c r="N6200" s="193">
        <f>MAX(0,(I6200-'2031 forecast'!$C$10))</f>
        <v>0</v>
      </c>
      <c r="O6200" s="193">
        <f>MAX(0,(J6200-'2031 forecast'!$C$10))</f>
        <v>0</v>
      </c>
      <c r="P6200" s="175" t="str">
        <f t="shared" si="990"/>
        <v/>
      </c>
      <c r="Q6200" s="175" t="str">
        <f t="shared" si="991"/>
        <v/>
      </c>
    </row>
    <row r="6201" spans="1:17" s="1" customFormat="1" x14ac:dyDescent="0.3">
      <c r="A6201" s="189">
        <f t="shared" si="989"/>
        <v>44089.208333318304</v>
      </c>
      <c r="B6201" s="190">
        <f t="shared" si="985"/>
        <v>44089</v>
      </c>
      <c r="C6201" s="1">
        <f t="shared" si="986"/>
        <v>5</v>
      </c>
      <c r="D6201" s="191">
        <v>2.2060628841270602</v>
      </c>
      <c r="E6201" s="192">
        <f t="shared" si="987"/>
        <v>7.6602548851771875E-5</v>
      </c>
      <c r="F6201" s="193">
        <f t="shared" si="988"/>
        <v>3.2891572000432729</v>
      </c>
      <c r="G6201" s="193">
        <f t="shared" si="993"/>
        <v>3.4107849205785556</v>
      </c>
      <c r="H6201" s="193">
        <f t="shared" si="993"/>
        <v>3.5369102377633426</v>
      </c>
      <c r="I6201" s="193">
        <f t="shared" si="993"/>
        <v>3.6676994654571113</v>
      </c>
      <c r="J6201" s="193">
        <f t="shared" si="993"/>
        <v>3.8033250675372292</v>
      </c>
      <c r="K6201" s="193">
        <f>MAX(0,(F6201-'2031 forecast'!$C$10))</f>
        <v>0</v>
      </c>
      <c r="L6201" s="193">
        <f>MAX(0,(G6201-'2031 forecast'!$C$10))</f>
        <v>0</v>
      </c>
      <c r="M6201" s="193">
        <f>MAX(0,(H6201-'2031 forecast'!$C$10))</f>
        <v>0</v>
      </c>
      <c r="N6201" s="193">
        <f>MAX(0,(I6201-'2031 forecast'!$C$10))</f>
        <v>0</v>
      </c>
      <c r="O6201" s="193">
        <f>MAX(0,(J6201-'2031 forecast'!$C$10))</f>
        <v>0</v>
      </c>
      <c r="P6201" s="175" t="str">
        <f t="shared" si="990"/>
        <v/>
      </c>
      <c r="Q6201" s="175" t="str">
        <f t="shared" si="991"/>
        <v/>
      </c>
    </row>
    <row r="6202" spans="1:17" s="1" customFormat="1" x14ac:dyDescent="0.3">
      <c r="A6202" s="189">
        <f t="shared" si="989"/>
        <v>44089.249999984968</v>
      </c>
      <c r="B6202" s="190">
        <f t="shared" si="985"/>
        <v>44089</v>
      </c>
      <c r="C6202" s="1">
        <f t="shared" si="986"/>
        <v>6</v>
      </c>
      <c r="D6202" s="191">
        <v>2.4846442039656305</v>
      </c>
      <c r="E6202" s="192">
        <f t="shared" si="987"/>
        <v>8.627590826308777E-5</v>
      </c>
      <c r="F6202" s="193">
        <f t="shared" si="988"/>
        <v>3.7045115222330374</v>
      </c>
      <c r="G6202" s="193">
        <f t="shared" si="993"/>
        <v>3.8414983747130487</v>
      </c>
      <c r="H6202" s="193">
        <f t="shared" si="993"/>
        <v>3.9835507797334571</v>
      </c>
      <c r="I6202" s="193">
        <f t="shared" si="993"/>
        <v>4.1308560532452105</v>
      </c>
      <c r="J6202" s="193">
        <f t="shared" si="993"/>
        <v>4.2836084378405648</v>
      </c>
      <c r="K6202" s="193">
        <f>MAX(0,(F6202-'2031 forecast'!$C$10))</f>
        <v>0</v>
      </c>
      <c r="L6202" s="193">
        <f>MAX(0,(G6202-'2031 forecast'!$C$10))</f>
        <v>0</v>
      </c>
      <c r="M6202" s="193">
        <f>MAX(0,(H6202-'2031 forecast'!$C$10))</f>
        <v>0</v>
      </c>
      <c r="N6202" s="193">
        <f>MAX(0,(I6202-'2031 forecast'!$C$10))</f>
        <v>0</v>
      </c>
      <c r="O6202" s="193">
        <f>MAX(0,(J6202-'2031 forecast'!$C$10))</f>
        <v>0</v>
      </c>
      <c r="P6202" s="175" t="str">
        <f t="shared" si="990"/>
        <v/>
      </c>
      <c r="Q6202" s="175" t="str">
        <f t="shared" si="991"/>
        <v/>
      </c>
    </row>
    <row r="6203" spans="1:17" s="1" customFormat="1" x14ac:dyDescent="0.3">
      <c r="A6203" s="189">
        <f t="shared" si="989"/>
        <v>44089.291666651632</v>
      </c>
      <c r="B6203" s="190">
        <f t="shared" si="985"/>
        <v>44089</v>
      </c>
      <c r="C6203" s="1">
        <f t="shared" si="986"/>
        <v>7</v>
      </c>
      <c r="D6203" s="191">
        <v>2.5674656774311515</v>
      </c>
      <c r="E6203" s="192">
        <f t="shared" si="987"/>
        <v>8.9151771871857352E-5</v>
      </c>
      <c r="F6203" s="193">
        <f t="shared" si="988"/>
        <v>3.827995239640805</v>
      </c>
      <c r="G6203" s="193">
        <f t="shared" si="993"/>
        <v>3.9695483205368163</v>
      </c>
      <c r="H6203" s="193">
        <f t="shared" si="993"/>
        <v>4.1163358057245718</v>
      </c>
      <c r="I6203" s="193">
        <f t="shared" si="993"/>
        <v>4.26855125502005</v>
      </c>
      <c r="J6203" s="193">
        <f t="shared" si="993"/>
        <v>4.4263953857685836</v>
      </c>
      <c r="K6203" s="193">
        <f>MAX(0,(F6203-'2031 forecast'!$C$10))</f>
        <v>0</v>
      </c>
      <c r="L6203" s="193">
        <f>MAX(0,(G6203-'2031 forecast'!$C$10))</f>
        <v>0</v>
      </c>
      <c r="M6203" s="193">
        <f>MAX(0,(H6203-'2031 forecast'!$C$10))</f>
        <v>0</v>
      </c>
      <c r="N6203" s="193">
        <f>MAX(0,(I6203-'2031 forecast'!$C$10))</f>
        <v>0</v>
      </c>
      <c r="O6203" s="193">
        <f>MAX(0,(J6203-'2031 forecast'!$C$10))</f>
        <v>0</v>
      </c>
      <c r="P6203" s="175" t="str">
        <f t="shared" si="990"/>
        <v/>
      </c>
      <c r="Q6203" s="175" t="str">
        <f t="shared" si="991"/>
        <v/>
      </c>
    </row>
    <row r="6204" spans="1:17" s="1" customFormat="1" x14ac:dyDescent="0.3">
      <c r="A6204" s="189">
        <f t="shared" si="989"/>
        <v>44089.333333318296</v>
      </c>
      <c r="B6204" s="190">
        <f t="shared" si="985"/>
        <v>44089</v>
      </c>
      <c r="C6204" s="1">
        <f t="shared" si="986"/>
        <v>8</v>
      </c>
      <c r="D6204" s="191">
        <v>2.7707547486647033</v>
      </c>
      <c r="E6204" s="192">
        <f t="shared" si="987"/>
        <v>9.6210709820655448E-5</v>
      </c>
      <c r="F6204" s="193">
        <f t="shared" si="988"/>
        <v>4.1310916369144177</v>
      </c>
      <c r="G6204" s="193">
        <f t="shared" si="993"/>
        <v>4.2838527330133385</v>
      </c>
      <c r="H6204" s="193">
        <f t="shared" si="993"/>
        <v>4.4422626877027644</v>
      </c>
      <c r="I6204" s="193">
        <f t="shared" si="993"/>
        <v>4.6065303866492044</v>
      </c>
      <c r="J6204" s="193">
        <f t="shared" si="993"/>
        <v>4.7768724397737206</v>
      </c>
      <c r="K6204" s="193">
        <f>MAX(0,(F6204-'2031 forecast'!$C$10))</f>
        <v>0</v>
      </c>
      <c r="L6204" s="193">
        <f>MAX(0,(G6204-'2031 forecast'!$C$10))</f>
        <v>0</v>
      </c>
      <c r="M6204" s="193">
        <f>MAX(0,(H6204-'2031 forecast'!$C$10))</f>
        <v>0</v>
      </c>
      <c r="N6204" s="193">
        <f>MAX(0,(I6204-'2031 forecast'!$C$10))</f>
        <v>0</v>
      </c>
      <c r="O6204" s="193">
        <f>MAX(0,(J6204-'2031 forecast'!$C$10))</f>
        <v>0</v>
      </c>
      <c r="P6204" s="175" t="str">
        <f t="shared" si="990"/>
        <v/>
      </c>
      <c r="Q6204" s="175" t="str">
        <f t="shared" si="991"/>
        <v/>
      </c>
    </row>
    <row r="6205" spans="1:17" s="1" customFormat="1" x14ac:dyDescent="0.3">
      <c r="A6205" s="189">
        <f t="shared" si="989"/>
        <v>44089.374999984961</v>
      </c>
      <c r="B6205" s="190">
        <f t="shared" si="985"/>
        <v>44089</v>
      </c>
      <c r="C6205" s="1">
        <f t="shared" si="986"/>
        <v>9</v>
      </c>
      <c r="D6205" s="191">
        <v>2.8836931215722315</v>
      </c>
      <c r="E6205" s="192">
        <f t="shared" si="987"/>
        <v>1.0013234201443215E-4</v>
      </c>
      <c r="F6205" s="193">
        <f t="shared" si="988"/>
        <v>4.299478524288646</v>
      </c>
      <c r="G6205" s="193">
        <f t="shared" ref="G6205:J6224" si="994">$E6205*G$2</f>
        <v>4.4584662955002949</v>
      </c>
      <c r="H6205" s="193">
        <f t="shared" si="994"/>
        <v>4.6233331776906477</v>
      </c>
      <c r="I6205" s="193">
        <f t="shared" si="994"/>
        <v>4.7942965708876226</v>
      </c>
      <c r="J6205" s="193">
        <f t="shared" si="994"/>
        <v>4.9715819142210185</v>
      </c>
      <c r="K6205" s="193">
        <f>MAX(0,(F6205-'2031 forecast'!$C$10))</f>
        <v>0</v>
      </c>
      <c r="L6205" s="193">
        <f>MAX(0,(G6205-'2031 forecast'!$C$10))</f>
        <v>0</v>
      </c>
      <c r="M6205" s="193">
        <f>MAX(0,(H6205-'2031 forecast'!$C$10))</f>
        <v>0</v>
      </c>
      <c r="N6205" s="193">
        <f>MAX(0,(I6205-'2031 forecast'!$C$10))</f>
        <v>0</v>
      </c>
      <c r="O6205" s="193">
        <f>MAX(0,(J6205-'2031 forecast'!$C$10))</f>
        <v>0</v>
      </c>
      <c r="P6205" s="175" t="str">
        <f t="shared" si="990"/>
        <v/>
      </c>
      <c r="Q6205" s="175" t="str">
        <f t="shared" si="991"/>
        <v/>
      </c>
    </row>
    <row r="6206" spans="1:17" s="1" customFormat="1" x14ac:dyDescent="0.3">
      <c r="A6206" s="189">
        <f t="shared" si="989"/>
        <v>44089.416666651625</v>
      </c>
      <c r="B6206" s="190">
        <f t="shared" si="985"/>
        <v>44089</v>
      </c>
      <c r="C6206" s="1">
        <f t="shared" si="986"/>
        <v>10</v>
      </c>
      <c r="D6206" s="191">
        <v>2.8535762221302239</v>
      </c>
      <c r="E6206" s="192">
        <f t="shared" si="987"/>
        <v>9.908657342942503E-5</v>
      </c>
      <c r="F6206" s="193">
        <f t="shared" si="988"/>
        <v>4.2545753543221849</v>
      </c>
      <c r="G6206" s="193">
        <f t="shared" si="994"/>
        <v>4.411902678837107</v>
      </c>
      <c r="H6206" s="193">
        <f t="shared" si="994"/>
        <v>4.5750477136938787</v>
      </c>
      <c r="I6206" s="193">
        <f t="shared" si="994"/>
        <v>4.7442255884240438</v>
      </c>
      <c r="J6206" s="193">
        <f t="shared" si="994"/>
        <v>4.9196593877017394</v>
      </c>
      <c r="K6206" s="193">
        <f>MAX(0,(F6206-'2031 forecast'!$C$10))</f>
        <v>0</v>
      </c>
      <c r="L6206" s="193">
        <f>MAX(0,(G6206-'2031 forecast'!$C$10))</f>
        <v>0</v>
      </c>
      <c r="M6206" s="193">
        <f>MAX(0,(H6206-'2031 forecast'!$C$10))</f>
        <v>0</v>
      </c>
      <c r="N6206" s="193">
        <f>MAX(0,(I6206-'2031 forecast'!$C$10))</f>
        <v>0</v>
      </c>
      <c r="O6206" s="193">
        <f>MAX(0,(J6206-'2031 forecast'!$C$10))</f>
        <v>0</v>
      </c>
      <c r="P6206" s="175" t="str">
        <f t="shared" si="990"/>
        <v/>
      </c>
      <c r="Q6206" s="175" t="str">
        <f t="shared" si="991"/>
        <v/>
      </c>
    </row>
    <row r="6207" spans="1:17" s="1" customFormat="1" x14ac:dyDescent="0.3">
      <c r="A6207" s="189">
        <f t="shared" si="989"/>
        <v>44089.458333318289</v>
      </c>
      <c r="B6207" s="190">
        <f t="shared" si="985"/>
        <v>44089</v>
      </c>
      <c r="C6207" s="1">
        <f t="shared" si="986"/>
        <v>11</v>
      </c>
      <c r="D6207" s="191">
        <v>2.8234593226882163</v>
      </c>
      <c r="E6207" s="192">
        <f t="shared" si="987"/>
        <v>9.8040804844417908E-5</v>
      </c>
      <c r="F6207" s="193">
        <f t="shared" si="988"/>
        <v>4.2096721843557239</v>
      </c>
      <c r="G6207" s="193">
        <f t="shared" si="994"/>
        <v>4.3653390621739181</v>
      </c>
      <c r="H6207" s="193">
        <f t="shared" si="994"/>
        <v>4.5267622496971098</v>
      </c>
      <c r="I6207" s="193">
        <f t="shared" si="994"/>
        <v>4.694154605960466</v>
      </c>
      <c r="J6207" s="193">
        <f t="shared" si="994"/>
        <v>4.8677368611824594</v>
      </c>
      <c r="K6207" s="193">
        <f>MAX(0,(F6207-'2031 forecast'!$C$10))</f>
        <v>0</v>
      </c>
      <c r="L6207" s="193">
        <f>MAX(0,(G6207-'2031 forecast'!$C$10))</f>
        <v>0</v>
      </c>
      <c r="M6207" s="193">
        <f>MAX(0,(H6207-'2031 forecast'!$C$10))</f>
        <v>0</v>
      </c>
      <c r="N6207" s="193">
        <f>MAX(0,(I6207-'2031 forecast'!$C$10))</f>
        <v>0</v>
      </c>
      <c r="O6207" s="193">
        <f>MAX(0,(J6207-'2031 forecast'!$C$10))</f>
        <v>0</v>
      </c>
      <c r="P6207" s="175" t="str">
        <f t="shared" si="990"/>
        <v/>
      </c>
      <c r="Q6207" s="175" t="str">
        <f t="shared" si="991"/>
        <v/>
      </c>
    </row>
    <row r="6208" spans="1:17" s="1" customFormat="1" x14ac:dyDescent="0.3">
      <c r="A6208" s="189">
        <f t="shared" si="989"/>
        <v>44089.499999984953</v>
      </c>
      <c r="B6208" s="190">
        <f t="shared" si="985"/>
        <v>44089</v>
      </c>
      <c r="C6208" s="1">
        <f t="shared" si="986"/>
        <v>12</v>
      </c>
      <c r="D6208" s="191">
        <v>2.9288684707352428</v>
      </c>
      <c r="E6208" s="192">
        <f t="shared" si="987"/>
        <v>1.0170099489194284E-4</v>
      </c>
      <c r="F6208" s="193">
        <f t="shared" si="988"/>
        <v>4.3668332792383371</v>
      </c>
      <c r="G6208" s="193">
        <f t="shared" si="994"/>
        <v>4.5283117204950774</v>
      </c>
      <c r="H6208" s="193">
        <f t="shared" si="994"/>
        <v>4.6957613736858024</v>
      </c>
      <c r="I6208" s="193">
        <f t="shared" si="994"/>
        <v>4.8694030445829899</v>
      </c>
      <c r="J6208" s="193">
        <f t="shared" si="994"/>
        <v>5.049465703999938</v>
      </c>
      <c r="K6208" s="193">
        <f>MAX(0,(F6208-'2031 forecast'!$C$10))</f>
        <v>0</v>
      </c>
      <c r="L6208" s="193">
        <f>MAX(0,(G6208-'2031 forecast'!$C$10))</f>
        <v>0</v>
      </c>
      <c r="M6208" s="193">
        <f>MAX(0,(H6208-'2031 forecast'!$C$10))</f>
        <v>0</v>
      </c>
      <c r="N6208" s="193">
        <f>MAX(0,(I6208-'2031 forecast'!$C$10))</f>
        <v>0</v>
      </c>
      <c r="O6208" s="193">
        <f>MAX(0,(J6208-'2031 forecast'!$C$10))</f>
        <v>0</v>
      </c>
      <c r="P6208" s="175" t="str">
        <f t="shared" si="990"/>
        <v/>
      </c>
      <c r="Q6208" s="175" t="str">
        <f t="shared" si="991"/>
        <v/>
      </c>
    </row>
    <row r="6209" spans="1:17" s="1" customFormat="1" x14ac:dyDescent="0.3">
      <c r="A6209" s="189">
        <f t="shared" si="989"/>
        <v>44089.541666651618</v>
      </c>
      <c r="B6209" s="190">
        <f t="shared" si="985"/>
        <v>44089</v>
      </c>
      <c r="C6209" s="1">
        <f t="shared" si="986"/>
        <v>13</v>
      </c>
      <c r="D6209" s="191">
        <v>3.0869821928057832</v>
      </c>
      <c r="E6209" s="192">
        <f t="shared" si="987"/>
        <v>1.0719127996323025E-4</v>
      </c>
      <c r="F6209" s="193">
        <f t="shared" si="988"/>
        <v>4.6025749215622582</v>
      </c>
      <c r="G6209" s="193">
        <f t="shared" si="994"/>
        <v>4.7727707079768171</v>
      </c>
      <c r="H6209" s="193">
        <f t="shared" si="994"/>
        <v>4.9492600596688403</v>
      </c>
      <c r="I6209" s="193">
        <f t="shared" si="994"/>
        <v>5.1322757025167762</v>
      </c>
      <c r="J6209" s="193">
        <f t="shared" si="994"/>
        <v>5.3220589682261563</v>
      </c>
      <c r="K6209" s="193">
        <f>MAX(0,(F6209-'2031 forecast'!$C$10))</f>
        <v>0</v>
      </c>
      <c r="L6209" s="193">
        <f>MAX(0,(G6209-'2031 forecast'!$C$10))</f>
        <v>0</v>
      </c>
      <c r="M6209" s="193">
        <f>MAX(0,(H6209-'2031 forecast'!$C$10))</f>
        <v>0</v>
      </c>
      <c r="N6209" s="193">
        <f>MAX(0,(I6209-'2031 forecast'!$C$10))</f>
        <v>0</v>
      </c>
      <c r="O6209" s="193">
        <f>MAX(0,(J6209-'2031 forecast'!$C$10))</f>
        <v>0</v>
      </c>
      <c r="P6209" s="175" t="str">
        <f t="shared" si="990"/>
        <v/>
      </c>
      <c r="Q6209" s="175" t="str">
        <f t="shared" si="991"/>
        <v/>
      </c>
    </row>
    <row r="6210" spans="1:17" s="1" customFormat="1" x14ac:dyDescent="0.3">
      <c r="A6210" s="189">
        <f t="shared" si="989"/>
        <v>44089.583333318282</v>
      </c>
      <c r="B6210" s="190">
        <f t="shared" si="985"/>
        <v>44089</v>
      </c>
      <c r="C6210" s="1">
        <f t="shared" si="986"/>
        <v>14</v>
      </c>
      <c r="D6210" s="191">
        <v>3.1472159916897984</v>
      </c>
      <c r="E6210" s="192">
        <f t="shared" si="987"/>
        <v>1.0928281713324449E-4</v>
      </c>
      <c r="F6210" s="193">
        <f t="shared" si="988"/>
        <v>4.6923812614951803</v>
      </c>
      <c r="G6210" s="193">
        <f t="shared" si="994"/>
        <v>4.865897941303194</v>
      </c>
      <c r="H6210" s="193">
        <f t="shared" si="994"/>
        <v>5.0458309876623781</v>
      </c>
      <c r="I6210" s="193">
        <f t="shared" si="994"/>
        <v>5.2324176674439329</v>
      </c>
      <c r="J6210" s="193">
        <f t="shared" si="994"/>
        <v>5.4259040212647145</v>
      </c>
      <c r="K6210" s="193">
        <f>MAX(0,(F6210-'2031 forecast'!$C$10))</f>
        <v>0</v>
      </c>
      <c r="L6210" s="193">
        <f>MAX(0,(G6210-'2031 forecast'!$C$10))</f>
        <v>0</v>
      </c>
      <c r="M6210" s="193">
        <f>MAX(0,(H6210-'2031 forecast'!$C$10))</f>
        <v>0</v>
      </c>
      <c r="N6210" s="193">
        <f>MAX(0,(I6210-'2031 forecast'!$C$10))</f>
        <v>0</v>
      </c>
      <c r="O6210" s="193">
        <f>MAX(0,(J6210-'2031 forecast'!$C$10))</f>
        <v>0</v>
      </c>
      <c r="P6210" s="175" t="str">
        <f t="shared" si="990"/>
        <v/>
      </c>
      <c r="Q6210" s="175" t="str">
        <f t="shared" si="991"/>
        <v/>
      </c>
    </row>
    <row r="6211" spans="1:17" s="1" customFormat="1" x14ac:dyDescent="0.3">
      <c r="A6211" s="189">
        <f t="shared" si="989"/>
        <v>44089.624999984946</v>
      </c>
      <c r="B6211" s="190">
        <f t="shared" si="985"/>
        <v>44089</v>
      </c>
      <c r="C6211" s="1">
        <f t="shared" si="986"/>
        <v>15</v>
      </c>
      <c r="D6211" s="191">
        <v>3.0493360685032735</v>
      </c>
      <c r="E6211" s="192">
        <f t="shared" si="987"/>
        <v>1.0588406923197134E-4</v>
      </c>
      <c r="F6211" s="193">
        <f t="shared" si="988"/>
        <v>4.5464459591041821</v>
      </c>
      <c r="G6211" s="193">
        <f t="shared" si="994"/>
        <v>4.7145661871478319</v>
      </c>
      <c r="H6211" s="193">
        <f t="shared" si="994"/>
        <v>4.8889032296728789</v>
      </c>
      <c r="I6211" s="193">
        <f t="shared" si="994"/>
        <v>5.0696869744373032</v>
      </c>
      <c r="J6211" s="193">
        <f t="shared" si="994"/>
        <v>5.2571558100770561</v>
      </c>
      <c r="K6211" s="193">
        <f>MAX(0,(F6211-'2031 forecast'!$C$10))</f>
        <v>0</v>
      </c>
      <c r="L6211" s="193">
        <f>MAX(0,(G6211-'2031 forecast'!$C$10))</f>
        <v>0</v>
      </c>
      <c r="M6211" s="193">
        <f>MAX(0,(H6211-'2031 forecast'!$C$10))</f>
        <v>0</v>
      </c>
      <c r="N6211" s="193">
        <f>MAX(0,(I6211-'2031 forecast'!$C$10))</f>
        <v>0</v>
      </c>
      <c r="O6211" s="193">
        <f>MAX(0,(J6211-'2031 forecast'!$C$10))</f>
        <v>0</v>
      </c>
      <c r="P6211" s="175" t="str">
        <f t="shared" si="990"/>
        <v/>
      </c>
      <c r="Q6211" s="175" t="str">
        <f t="shared" si="991"/>
        <v/>
      </c>
    </row>
    <row r="6212" spans="1:17" s="1" customFormat="1" x14ac:dyDescent="0.3">
      <c r="A6212" s="189">
        <f t="shared" si="989"/>
        <v>44089.66666665161</v>
      </c>
      <c r="B6212" s="190">
        <f t="shared" si="985"/>
        <v>44089</v>
      </c>
      <c r="C6212" s="1">
        <f t="shared" si="986"/>
        <v>16</v>
      </c>
      <c r="D6212" s="191">
        <v>3.1170990922477908</v>
      </c>
      <c r="E6212" s="192">
        <f t="shared" si="987"/>
        <v>1.0823704854823737E-4</v>
      </c>
      <c r="F6212" s="193">
        <f t="shared" si="988"/>
        <v>4.6474780915287193</v>
      </c>
      <c r="G6212" s="193">
        <f t="shared" si="994"/>
        <v>4.819334324640006</v>
      </c>
      <c r="H6212" s="193">
        <f t="shared" si="994"/>
        <v>4.9975455236656092</v>
      </c>
      <c r="I6212" s="193">
        <f t="shared" si="994"/>
        <v>5.1823466849803541</v>
      </c>
      <c r="J6212" s="193">
        <f t="shared" si="994"/>
        <v>5.3739814947454354</v>
      </c>
      <c r="K6212" s="193">
        <f>MAX(0,(F6212-'2031 forecast'!$C$10))</f>
        <v>0</v>
      </c>
      <c r="L6212" s="193">
        <f>MAX(0,(G6212-'2031 forecast'!$C$10))</f>
        <v>0</v>
      </c>
      <c r="M6212" s="193">
        <f>MAX(0,(H6212-'2031 forecast'!$C$10))</f>
        <v>0</v>
      </c>
      <c r="N6212" s="193">
        <f>MAX(0,(I6212-'2031 forecast'!$C$10))</f>
        <v>0</v>
      </c>
      <c r="O6212" s="193">
        <f>MAX(0,(J6212-'2031 forecast'!$C$10))</f>
        <v>0</v>
      </c>
      <c r="P6212" s="175" t="str">
        <f t="shared" si="990"/>
        <v/>
      </c>
      <c r="Q6212" s="175" t="str">
        <f t="shared" si="991"/>
        <v/>
      </c>
    </row>
    <row r="6213" spans="1:17" s="1" customFormat="1" x14ac:dyDescent="0.3">
      <c r="A6213" s="189">
        <f t="shared" si="989"/>
        <v>44089.708333318275</v>
      </c>
      <c r="B6213" s="190">
        <f t="shared" ref="B6213:B6276" si="995">INT(A6213)</f>
        <v>44089</v>
      </c>
      <c r="C6213" s="1">
        <f t="shared" ref="C6213:C6276" si="996">HOUR(A6213)</f>
        <v>17</v>
      </c>
      <c r="D6213" s="191">
        <v>3.1472159916897984</v>
      </c>
      <c r="E6213" s="192">
        <f t="shared" ref="E6213:E6276" si="997">D6213/SUM($D$4:$D$8763)</f>
        <v>1.0928281713324449E-4</v>
      </c>
      <c r="F6213" s="193">
        <f t="shared" ref="F6213:F6276" si="998">E6213*$F$2</f>
        <v>4.6923812614951803</v>
      </c>
      <c r="G6213" s="193">
        <f t="shared" si="994"/>
        <v>4.865897941303194</v>
      </c>
      <c r="H6213" s="193">
        <f t="shared" si="994"/>
        <v>5.0458309876623781</v>
      </c>
      <c r="I6213" s="193">
        <f t="shared" si="994"/>
        <v>5.2324176674439329</v>
      </c>
      <c r="J6213" s="193">
        <f t="shared" si="994"/>
        <v>5.4259040212647145</v>
      </c>
      <c r="K6213" s="193">
        <f>MAX(0,(F6213-'2031 forecast'!$C$10))</f>
        <v>0</v>
      </c>
      <c r="L6213" s="193">
        <f>MAX(0,(G6213-'2031 forecast'!$C$10))</f>
        <v>0</v>
      </c>
      <c r="M6213" s="193">
        <f>MAX(0,(H6213-'2031 forecast'!$C$10))</f>
        <v>0</v>
      </c>
      <c r="N6213" s="193">
        <f>MAX(0,(I6213-'2031 forecast'!$C$10))</f>
        <v>0</v>
      </c>
      <c r="O6213" s="193">
        <f>MAX(0,(J6213-'2031 forecast'!$C$10))</f>
        <v>0</v>
      </c>
      <c r="P6213" s="175" t="str">
        <f t="shared" si="990"/>
        <v/>
      </c>
      <c r="Q6213" s="175" t="str">
        <f t="shared" si="991"/>
        <v/>
      </c>
    </row>
    <row r="6214" spans="1:17" s="1" customFormat="1" x14ac:dyDescent="0.3">
      <c r="A6214" s="189">
        <f t="shared" ref="A6214:A6277" si="999">A6213 + TIME(1,0,0)</f>
        <v>44089.749999984939</v>
      </c>
      <c r="B6214" s="190">
        <f t="shared" si="995"/>
        <v>44089</v>
      </c>
      <c r="C6214" s="1">
        <f t="shared" si="996"/>
        <v>18</v>
      </c>
      <c r="D6214" s="191">
        <v>3.0116899442007643</v>
      </c>
      <c r="E6214" s="192">
        <f t="shared" si="997"/>
        <v>1.0457685850071245E-4</v>
      </c>
      <c r="F6214" s="193">
        <f t="shared" si="998"/>
        <v>4.4903169966461061</v>
      </c>
      <c r="G6214" s="193">
        <f t="shared" si="994"/>
        <v>4.6563616663188467</v>
      </c>
      <c r="H6214" s="193">
        <f t="shared" si="994"/>
        <v>4.8285463996769176</v>
      </c>
      <c r="I6214" s="193">
        <f t="shared" si="994"/>
        <v>5.0070982463578311</v>
      </c>
      <c r="J6214" s="193">
        <f t="shared" si="994"/>
        <v>5.1922526519279577</v>
      </c>
      <c r="K6214" s="193">
        <f>MAX(0,(F6214-'2031 forecast'!$C$10))</f>
        <v>0</v>
      </c>
      <c r="L6214" s="193">
        <f>MAX(0,(G6214-'2031 forecast'!$C$10))</f>
        <v>0</v>
      </c>
      <c r="M6214" s="193">
        <f>MAX(0,(H6214-'2031 forecast'!$C$10))</f>
        <v>0</v>
      </c>
      <c r="N6214" s="193">
        <f>MAX(0,(I6214-'2031 forecast'!$C$10))</f>
        <v>0</v>
      </c>
      <c r="O6214" s="193">
        <f>MAX(0,(J6214-'2031 forecast'!$C$10))</f>
        <v>0</v>
      </c>
      <c r="P6214" s="175" t="str">
        <f t="shared" ref="P6214:P6277" si="1000">IF(K6214&gt;0,IF(K6213&gt;0,P6213+1,1),"")</f>
        <v/>
      </c>
      <c r="Q6214" s="175" t="str">
        <f t="shared" ref="Q6214:Q6277" si="1001">IF(AND(K6214&gt;0,K6215=0),P6214,"")</f>
        <v/>
      </c>
    </row>
    <row r="6215" spans="1:17" s="1" customFormat="1" x14ac:dyDescent="0.3">
      <c r="A6215" s="189">
        <f t="shared" si="999"/>
        <v>44089.791666651603</v>
      </c>
      <c r="B6215" s="190">
        <f t="shared" si="995"/>
        <v>44089</v>
      </c>
      <c r="C6215" s="1">
        <f t="shared" si="996"/>
        <v>19</v>
      </c>
      <c r="D6215" s="191">
        <v>3.019219169061266</v>
      </c>
      <c r="E6215" s="192">
        <f t="shared" si="997"/>
        <v>1.0483830064696422E-4</v>
      </c>
      <c r="F6215" s="193">
        <f t="shared" si="998"/>
        <v>4.5015427891377211</v>
      </c>
      <c r="G6215" s="193">
        <f t="shared" si="994"/>
        <v>4.6680025704846431</v>
      </c>
      <c r="H6215" s="193">
        <f t="shared" si="994"/>
        <v>4.84061776567611</v>
      </c>
      <c r="I6215" s="193">
        <f t="shared" si="994"/>
        <v>5.0196159919737253</v>
      </c>
      <c r="J6215" s="193">
        <f t="shared" si="994"/>
        <v>5.205233283557777</v>
      </c>
      <c r="K6215" s="193">
        <f>MAX(0,(F6215-'2031 forecast'!$C$10))</f>
        <v>0</v>
      </c>
      <c r="L6215" s="193">
        <f>MAX(0,(G6215-'2031 forecast'!$C$10))</f>
        <v>0</v>
      </c>
      <c r="M6215" s="193">
        <f>MAX(0,(H6215-'2031 forecast'!$C$10))</f>
        <v>0</v>
      </c>
      <c r="N6215" s="193">
        <f>MAX(0,(I6215-'2031 forecast'!$C$10))</f>
        <v>0</v>
      </c>
      <c r="O6215" s="193">
        <f>MAX(0,(J6215-'2031 forecast'!$C$10))</f>
        <v>0</v>
      </c>
      <c r="P6215" s="175" t="str">
        <f t="shared" si="1000"/>
        <v/>
      </c>
      <c r="Q6215" s="175" t="str">
        <f t="shared" si="1001"/>
        <v/>
      </c>
    </row>
    <row r="6216" spans="1:17" s="1" customFormat="1" x14ac:dyDescent="0.3">
      <c r="A6216" s="189">
        <f t="shared" si="999"/>
        <v>44089.833333318267</v>
      </c>
      <c r="B6216" s="190">
        <f t="shared" si="995"/>
        <v>44089</v>
      </c>
      <c r="C6216" s="1">
        <f t="shared" si="996"/>
        <v>20</v>
      </c>
      <c r="D6216" s="191">
        <v>3.0945114176662849</v>
      </c>
      <c r="E6216" s="192">
        <f t="shared" si="997"/>
        <v>1.0745272210948202E-4</v>
      </c>
      <c r="F6216" s="193">
        <f t="shared" si="998"/>
        <v>4.6138007140538733</v>
      </c>
      <c r="G6216" s="193">
        <f t="shared" si="994"/>
        <v>4.7844116121426143</v>
      </c>
      <c r="H6216" s="193">
        <f t="shared" si="994"/>
        <v>4.9613314256680319</v>
      </c>
      <c r="I6216" s="193">
        <f t="shared" si="994"/>
        <v>5.1447934481326705</v>
      </c>
      <c r="J6216" s="193">
        <f t="shared" si="994"/>
        <v>5.3350395998559756</v>
      </c>
      <c r="K6216" s="193">
        <f>MAX(0,(F6216-'2031 forecast'!$C$10))</f>
        <v>0</v>
      </c>
      <c r="L6216" s="193">
        <f>MAX(0,(G6216-'2031 forecast'!$C$10))</f>
        <v>0</v>
      </c>
      <c r="M6216" s="193">
        <f>MAX(0,(H6216-'2031 forecast'!$C$10))</f>
        <v>0</v>
      </c>
      <c r="N6216" s="193">
        <f>MAX(0,(I6216-'2031 forecast'!$C$10))</f>
        <v>0</v>
      </c>
      <c r="O6216" s="193">
        <f>MAX(0,(J6216-'2031 forecast'!$C$10))</f>
        <v>0</v>
      </c>
      <c r="P6216" s="175" t="str">
        <f t="shared" si="1000"/>
        <v/>
      </c>
      <c r="Q6216" s="175" t="str">
        <f t="shared" si="1001"/>
        <v/>
      </c>
    </row>
    <row r="6217" spans="1:17" s="1" customFormat="1" x14ac:dyDescent="0.3">
      <c r="A6217" s="189">
        <f t="shared" si="999"/>
        <v>44089.874999984931</v>
      </c>
      <c r="B6217" s="190">
        <f t="shared" si="995"/>
        <v>44089</v>
      </c>
      <c r="C6217" s="1">
        <f t="shared" si="996"/>
        <v>21</v>
      </c>
      <c r="D6217" s="191">
        <v>2.8084008729672125</v>
      </c>
      <c r="E6217" s="192">
        <f t="shared" si="997"/>
        <v>9.7517920551914354E-5</v>
      </c>
      <c r="F6217" s="193">
        <f t="shared" si="998"/>
        <v>4.1872205993724938</v>
      </c>
      <c r="G6217" s="193">
        <f t="shared" si="994"/>
        <v>4.3420572538423245</v>
      </c>
      <c r="H6217" s="193">
        <f t="shared" si="994"/>
        <v>4.5026195176987258</v>
      </c>
      <c r="I6217" s="193">
        <f t="shared" si="994"/>
        <v>4.6691191147286775</v>
      </c>
      <c r="J6217" s="193">
        <f t="shared" si="994"/>
        <v>4.8417755979228199</v>
      </c>
      <c r="K6217" s="193">
        <f>MAX(0,(F6217-'2031 forecast'!$C$10))</f>
        <v>0</v>
      </c>
      <c r="L6217" s="193">
        <f>MAX(0,(G6217-'2031 forecast'!$C$10))</f>
        <v>0</v>
      </c>
      <c r="M6217" s="193">
        <f>MAX(0,(H6217-'2031 forecast'!$C$10))</f>
        <v>0</v>
      </c>
      <c r="N6217" s="193">
        <f>MAX(0,(I6217-'2031 forecast'!$C$10))</f>
        <v>0</v>
      </c>
      <c r="O6217" s="193">
        <f>MAX(0,(J6217-'2031 forecast'!$C$10))</f>
        <v>0</v>
      </c>
      <c r="P6217" s="175" t="str">
        <f t="shared" si="1000"/>
        <v/>
      </c>
      <c r="Q6217" s="175" t="str">
        <f t="shared" si="1001"/>
        <v/>
      </c>
    </row>
    <row r="6218" spans="1:17" s="1" customFormat="1" x14ac:dyDescent="0.3">
      <c r="A6218" s="189">
        <f t="shared" si="999"/>
        <v>44089.916666651596</v>
      </c>
      <c r="B6218" s="190">
        <f t="shared" si="995"/>
        <v>44089</v>
      </c>
      <c r="C6218" s="1">
        <f t="shared" si="996"/>
        <v>22</v>
      </c>
      <c r="D6218" s="191">
        <v>2.4620565293841246</v>
      </c>
      <c r="E6218" s="192">
        <f t="shared" si="997"/>
        <v>8.5491581824332418E-5</v>
      </c>
      <c r="F6218" s="193">
        <f t="shared" si="998"/>
        <v>3.6708341447581914</v>
      </c>
      <c r="G6218" s="193">
        <f t="shared" si="994"/>
        <v>3.8065756622156566</v>
      </c>
      <c r="H6218" s="193">
        <f t="shared" si="994"/>
        <v>3.9473366817358801</v>
      </c>
      <c r="I6218" s="193">
        <f t="shared" si="994"/>
        <v>4.093302816397526</v>
      </c>
      <c r="J6218" s="193">
        <f t="shared" si="994"/>
        <v>4.244666542951105</v>
      </c>
      <c r="K6218" s="193">
        <f>MAX(0,(F6218-'2031 forecast'!$C$10))</f>
        <v>0</v>
      </c>
      <c r="L6218" s="193">
        <f>MAX(0,(G6218-'2031 forecast'!$C$10))</f>
        <v>0</v>
      </c>
      <c r="M6218" s="193">
        <f>MAX(0,(H6218-'2031 forecast'!$C$10))</f>
        <v>0</v>
      </c>
      <c r="N6218" s="193">
        <f>MAX(0,(I6218-'2031 forecast'!$C$10))</f>
        <v>0</v>
      </c>
      <c r="O6218" s="193">
        <f>MAX(0,(J6218-'2031 forecast'!$C$10))</f>
        <v>0</v>
      </c>
      <c r="P6218" s="175" t="str">
        <f t="shared" si="1000"/>
        <v/>
      </c>
      <c r="Q6218" s="175" t="str">
        <f t="shared" si="1001"/>
        <v/>
      </c>
    </row>
    <row r="6219" spans="1:17" s="1" customFormat="1" x14ac:dyDescent="0.3">
      <c r="A6219" s="189">
        <f t="shared" si="999"/>
        <v>44089.95833331826</v>
      </c>
      <c r="B6219" s="190">
        <f t="shared" si="995"/>
        <v>44089</v>
      </c>
      <c r="C6219" s="1">
        <f t="shared" si="996"/>
        <v>23</v>
      </c>
      <c r="D6219" s="191">
        <v>2.2964135824530825</v>
      </c>
      <c r="E6219" s="192">
        <f t="shared" si="997"/>
        <v>7.9739854606793227E-5</v>
      </c>
      <c r="F6219" s="193">
        <f t="shared" si="998"/>
        <v>3.4238667099426552</v>
      </c>
      <c r="G6219" s="193">
        <f t="shared" si="994"/>
        <v>3.55047577056812</v>
      </c>
      <c r="H6219" s="193">
        <f t="shared" si="994"/>
        <v>3.6817666297536493</v>
      </c>
      <c r="I6219" s="193">
        <f t="shared" si="994"/>
        <v>3.8179124128478454</v>
      </c>
      <c r="J6219" s="193">
        <f t="shared" si="994"/>
        <v>3.9590926470950669</v>
      </c>
      <c r="K6219" s="193">
        <f>MAX(0,(F6219-'2031 forecast'!$C$10))</f>
        <v>0</v>
      </c>
      <c r="L6219" s="193">
        <f>MAX(0,(G6219-'2031 forecast'!$C$10))</f>
        <v>0</v>
      </c>
      <c r="M6219" s="193">
        <f>MAX(0,(H6219-'2031 forecast'!$C$10))</f>
        <v>0</v>
      </c>
      <c r="N6219" s="193">
        <f>MAX(0,(I6219-'2031 forecast'!$C$10))</f>
        <v>0</v>
      </c>
      <c r="O6219" s="193">
        <f>MAX(0,(J6219-'2031 forecast'!$C$10))</f>
        <v>0</v>
      </c>
      <c r="P6219" s="175" t="str">
        <f t="shared" si="1000"/>
        <v/>
      </c>
      <c r="Q6219" s="175" t="str">
        <f t="shared" si="1001"/>
        <v/>
      </c>
    </row>
    <row r="6220" spans="1:17" s="1" customFormat="1" x14ac:dyDescent="0.3">
      <c r="A6220" s="189">
        <f t="shared" si="999"/>
        <v>44089.999999984924</v>
      </c>
      <c r="B6220" s="190">
        <f t="shared" si="995"/>
        <v>44089</v>
      </c>
      <c r="C6220" s="1">
        <f t="shared" si="996"/>
        <v>0</v>
      </c>
      <c r="D6220" s="191">
        <v>2.1458290852430446</v>
      </c>
      <c r="E6220" s="192">
        <f t="shared" si="997"/>
        <v>7.4511011681757617E-5</v>
      </c>
      <c r="F6220" s="193">
        <f t="shared" si="998"/>
        <v>3.1993508601103504</v>
      </c>
      <c r="G6220" s="193">
        <f t="shared" si="994"/>
        <v>3.3176576872521784</v>
      </c>
      <c r="H6220" s="193">
        <f t="shared" si="994"/>
        <v>3.4403393097698038</v>
      </c>
      <c r="I6220" s="193">
        <f t="shared" si="994"/>
        <v>3.5675575005299542</v>
      </c>
      <c r="J6220" s="193">
        <f t="shared" si="994"/>
        <v>3.6994800144986697</v>
      </c>
      <c r="K6220" s="193">
        <f>MAX(0,(F6220-'2031 forecast'!$C$10))</f>
        <v>0</v>
      </c>
      <c r="L6220" s="193">
        <f>MAX(0,(G6220-'2031 forecast'!$C$10))</f>
        <v>0</v>
      </c>
      <c r="M6220" s="193">
        <f>MAX(0,(H6220-'2031 forecast'!$C$10))</f>
        <v>0</v>
      </c>
      <c r="N6220" s="193">
        <f>MAX(0,(I6220-'2031 forecast'!$C$10))</f>
        <v>0</v>
      </c>
      <c r="O6220" s="193">
        <f>MAX(0,(J6220-'2031 forecast'!$C$10))</f>
        <v>0</v>
      </c>
      <c r="P6220" s="175" t="str">
        <f t="shared" si="1000"/>
        <v/>
      </c>
      <c r="Q6220" s="175" t="str">
        <f t="shared" si="1001"/>
        <v/>
      </c>
    </row>
    <row r="6221" spans="1:17" s="1" customFormat="1" x14ac:dyDescent="0.3">
      <c r="A6221" s="189">
        <f t="shared" si="999"/>
        <v>44090.041666651588</v>
      </c>
      <c r="B6221" s="190">
        <f t="shared" si="995"/>
        <v>44090</v>
      </c>
      <c r="C6221" s="1">
        <f t="shared" si="996"/>
        <v>1</v>
      </c>
      <c r="D6221" s="191">
        <v>2.0705368366380252</v>
      </c>
      <c r="E6221" s="192">
        <f t="shared" si="997"/>
        <v>7.1896590219239792E-5</v>
      </c>
      <c r="F6221" s="193">
        <f t="shared" si="998"/>
        <v>3.0870929351941974</v>
      </c>
      <c r="G6221" s="193">
        <f t="shared" si="994"/>
        <v>3.2012486455942062</v>
      </c>
      <c r="H6221" s="193">
        <f t="shared" si="994"/>
        <v>3.3196256497778802</v>
      </c>
      <c r="I6221" s="193">
        <f t="shared" si="994"/>
        <v>3.4423800443710082</v>
      </c>
      <c r="J6221" s="193">
        <f t="shared" si="994"/>
        <v>3.5696736982004702</v>
      </c>
      <c r="K6221" s="193">
        <f>MAX(0,(F6221-'2031 forecast'!$C$10))</f>
        <v>0</v>
      </c>
      <c r="L6221" s="193">
        <f>MAX(0,(G6221-'2031 forecast'!$C$10))</f>
        <v>0</v>
      </c>
      <c r="M6221" s="193">
        <f>MAX(0,(H6221-'2031 forecast'!$C$10))</f>
        <v>0</v>
      </c>
      <c r="N6221" s="193">
        <f>MAX(0,(I6221-'2031 forecast'!$C$10))</f>
        <v>0</v>
      </c>
      <c r="O6221" s="193">
        <f>MAX(0,(J6221-'2031 forecast'!$C$10))</f>
        <v>0</v>
      </c>
      <c r="P6221" s="175" t="str">
        <f t="shared" si="1000"/>
        <v/>
      </c>
      <c r="Q6221" s="175" t="str">
        <f t="shared" si="1001"/>
        <v/>
      </c>
    </row>
    <row r="6222" spans="1:17" s="1" customFormat="1" x14ac:dyDescent="0.3">
      <c r="A6222" s="189">
        <f t="shared" si="999"/>
        <v>44090.083333318253</v>
      </c>
      <c r="B6222" s="190">
        <f t="shared" si="995"/>
        <v>44090</v>
      </c>
      <c r="C6222" s="1">
        <f t="shared" si="996"/>
        <v>2</v>
      </c>
      <c r="D6222" s="191">
        <v>2.1081829609405349</v>
      </c>
      <c r="E6222" s="192">
        <f t="shared" si="997"/>
        <v>7.3203800950498712E-5</v>
      </c>
      <c r="F6222" s="193">
        <f t="shared" si="998"/>
        <v>3.1432218976522743</v>
      </c>
      <c r="G6222" s="193">
        <f t="shared" si="994"/>
        <v>3.2594531664231927</v>
      </c>
      <c r="H6222" s="193">
        <f t="shared" si="994"/>
        <v>3.3799824797738425</v>
      </c>
      <c r="I6222" s="193">
        <f t="shared" si="994"/>
        <v>3.5049687724504817</v>
      </c>
      <c r="J6222" s="193">
        <f t="shared" si="994"/>
        <v>3.63457685634957</v>
      </c>
      <c r="K6222" s="193">
        <f>MAX(0,(F6222-'2031 forecast'!$C$10))</f>
        <v>0</v>
      </c>
      <c r="L6222" s="193">
        <f>MAX(0,(G6222-'2031 forecast'!$C$10))</f>
        <v>0</v>
      </c>
      <c r="M6222" s="193">
        <f>MAX(0,(H6222-'2031 forecast'!$C$10))</f>
        <v>0</v>
      </c>
      <c r="N6222" s="193">
        <f>MAX(0,(I6222-'2031 forecast'!$C$10))</f>
        <v>0</v>
      </c>
      <c r="O6222" s="193">
        <f>MAX(0,(J6222-'2031 forecast'!$C$10))</f>
        <v>0</v>
      </c>
      <c r="P6222" s="175" t="str">
        <f t="shared" si="1000"/>
        <v/>
      </c>
      <c r="Q6222" s="175" t="str">
        <f t="shared" si="1001"/>
        <v/>
      </c>
    </row>
    <row r="6223" spans="1:17" s="1" customFormat="1" x14ac:dyDescent="0.3">
      <c r="A6223" s="189">
        <f t="shared" si="999"/>
        <v>44090.124999984917</v>
      </c>
      <c r="B6223" s="190">
        <f t="shared" si="995"/>
        <v>44090</v>
      </c>
      <c r="C6223" s="1">
        <f t="shared" si="996"/>
        <v>3</v>
      </c>
      <c r="D6223" s="191">
        <v>2.115712185801037</v>
      </c>
      <c r="E6223" s="192">
        <f t="shared" si="997"/>
        <v>7.3465243096750495E-5</v>
      </c>
      <c r="F6223" s="193">
        <f t="shared" si="998"/>
        <v>3.1544476901438894</v>
      </c>
      <c r="G6223" s="193">
        <f t="shared" si="994"/>
        <v>3.2710940705889899</v>
      </c>
      <c r="H6223" s="193">
        <f t="shared" si="994"/>
        <v>3.3920538457730349</v>
      </c>
      <c r="I6223" s="193">
        <f t="shared" si="994"/>
        <v>3.5174865180663764</v>
      </c>
      <c r="J6223" s="193">
        <f t="shared" si="994"/>
        <v>3.6475574879793902</v>
      </c>
      <c r="K6223" s="193">
        <f>MAX(0,(F6223-'2031 forecast'!$C$10))</f>
        <v>0</v>
      </c>
      <c r="L6223" s="193">
        <f>MAX(0,(G6223-'2031 forecast'!$C$10))</f>
        <v>0</v>
      </c>
      <c r="M6223" s="193">
        <f>MAX(0,(H6223-'2031 forecast'!$C$10))</f>
        <v>0</v>
      </c>
      <c r="N6223" s="193">
        <f>MAX(0,(I6223-'2031 forecast'!$C$10))</f>
        <v>0</v>
      </c>
      <c r="O6223" s="193">
        <f>MAX(0,(J6223-'2031 forecast'!$C$10))</f>
        <v>0</v>
      </c>
      <c r="P6223" s="175" t="str">
        <f t="shared" si="1000"/>
        <v/>
      </c>
      <c r="Q6223" s="175" t="str">
        <f t="shared" si="1001"/>
        <v/>
      </c>
    </row>
    <row r="6224" spans="1:17" s="1" customFormat="1" x14ac:dyDescent="0.3">
      <c r="A6224" s="189">
        <f t="shared" si="999"/>
        <v>44090.166666651581</v>
      </c>
      <c r="B6224" s="190">
        <f t="shared" si="995"/>
        <v>44090</v>
      </c>
      <c r="C6224" s="1">
        <f t="shared" si="996"/>
        <v>4</v>
      </c>
      <c r="D6224" s="191">
        <v>2.0931245112195311</v>
      </c>
      <c r="E6224" s="192">
        <f t="shared" si="997"/>
        <v>7.2680916657995144E-5</v>
      </c>
      <c r="F6224" s="193">
        <f t="shared" si="998"/>
        <v>3.1207703126690434</v>
      </c>
      <c r="G6224" s="193">
        <f t="shared" si="994"/>
        <v>3.2361713580915983</v>
      </c>
      <c r="H6224" s="193">
        <f t="shared" si="994"/>
        <v>3.3558397477754576</v>
      </c>
      <c r="I6224" s="193">
        <f t="shared" si="994"/>
        <v>3.4799332812186923</v>
      </c>
      <c r="J6224" s="193">
        <f t="shared" si="994"/>
        <v>3.60861559308993</v>
      </c>
      <c r="K6224" s="193">
        <f>MAX(0,(F6224-'2031 forecast'!$C$10))</f>
        <v>0</v>
      </c>
      <c r="L6224" s="193">
        <f>MAX(0,(G6224-'2031 forecast'!$C$10))</f>
        <v>0</v>
      </c>
      <c r="M6224" s="193">
        <f>MAX(0,(H6224-'2031 forecast'!$C$10))</f>
        <v>0</v>
      </c>
      <c r="N6224" s="193">
        <f>MAX(0,(I6224-'2031 forecast'!$C$10))</f>
        <v>0</v>
      </c>
      <c r="O6224" s="193">
        <f>MAX(0,(J6224-'2031 forecast'!$C$10))</f>
        <v>0</v>
      </c>
      <c r="P6224" s="175" t="str">
        <f t="shared" si="1000"/>
        <v/>
      </c>
      <c r="Q6224" s="175" t="str">
        <f t="shared" si="1001"/>
        <v/>
      </c>
    </row>
    <row r="6225" spans="1:17" s="1" customFormat="1" x14ac:dyDescent="0.3">
      <c r="A6225" s="189">
        <f t="shared" si="999"/>
        <v>44090.208333318245</v>
      </c>
      <c r="B6225" s="190">
        <f t="shared" si="995"/>
        <v>44090</v>
      </c>
      <c r="C6225" s="1">
        <f t="shared" si="996"/>
        <v>5</v>
      </c>
      <c r="D6225" s="191">
        <v>2.2135921089875614</v>
      </c>
      <c r="E6225" s="192">
        <f t="shared" si="997"/>
        <v>7.6863990998023632E-5</v>
      </c>
      <c r="F6225" s="193">
        <f t="shared" si="998"/>
        <v>3.3003829925348871</v>
      </c>
      <c r="G6225" s="193">
        <f t="shared" ref="G6225:J6244" si="1002">$E6225*G$2</f>
        <v>3.4224258247443515</v>
      </c>
      <c r="H6225" s="193">
        <f t="shared" si="1002"/>
        <v>3.5489816037625337</v>
      </c>
      <c r="I6225" s="193">
        <f t="shared" si="1002"/>
        <v>3.6802172110730047</v>
      </c>
      <c r="J6225" s="193">
        <f t="shared" si="1002"/>
        <v>3.8163056991670481</v>
      </c>
      <c r="K6225" s="193">
        <f>MAX(0,(F6225-'2031 forecast'!$C$10))</f>
        <v>0</v>
      </c>
      <c r="L6225" s="193">
        <f>MAX(0,(G6225-'2031 forecast'!$C$10))</f>
        <v>0</v>
      </c>
      <c r="M6225" s="193">
        <f>MAX(0,(H6225-'2031 forecast'!$C$10))</f>
        <v>0</v>
      </c>
      <c r="N6225" s="193">
        <f>MAX(0,(I6225-'2031 forecast'!$C$10))</f>
        <v>0</v>
      </c>
      <c r="O6225" s="193">
        <f>MAX(0,(J6225-'2031 forecast'!$C$10))</f>
        <v>0</v>
      </c>
      <c r="P6225" s="175" t="str">
        <f t="shared" si="1000"/>
        <v/>
      </c>
      <c r="Q6225" s="175" t="str">
        <f t="shared" si="1001"/>
        <v/>
      </c>
    </row>
    <row r="6226" spans="1:17" s="1" customFormat="1" x14ac:dyDescent="0.3">
      <c r="A6226" s="189">
        <f t="shared" si="999"/>
        <v>44090.24999998491</v>
      </c>
      <c r="B6226" s="190">
        <f t="shared" si="995"/>
        <v>44090</v>
      </c>
      <c r="C6226" s="1">
        <f t="shared" si="996"/>
        <v>6</v>
      </c>
      <c r="D6226" s="191">
        <v>2.6276994763151666</v>
      </c>
      <c r="E6226" s="192">
        <f t="shared" si="997"/>
        <v>9.1243309041871595E-5</v>
      </c>
      <c r="F6226" s="193">
        <f t="shared" si="998"/>
        <v>3.9178015795737267</v>
      </c>
      <c r="G6226" s="193">
        <f t="shared" si="1002"/>
        <v>4.0626755538631931</v>
      </c>
      <c r="H6226" s="193">
        <f t="shared" si="1002"/>
        <v>4.2129067337181105</v>
      </c>
      <c r="I6226" s="193">
        <f t="shared" si="1002"/>
        <v>4.3686932199472066</v>
      </c>
      <c r="J6226" s="193">
        <f t="shared" si="1002"/>
        <v>4.5302404388071418</v>
      </c>
      <c r="K6226" s="193">
        <f>MAX(0,(F6226-'2031 forecast'!$C$10))</f>
        <v>0</v>
      </c>
      <c r="L6226" s="193">
        <f>MAX(0,(G6226-'2031 forecast'!$C$10))</f>
        <v>0</v>
      </c>
      <c r="M6226" s="193">
        <f>MAX(0,(H6226-'2031 forecast'!$C$10))</f>
        <v>0</v>
      </c>
      <c r="N6226" s="193">
        <f>MAX(0,(I6226-'2031 forecast'!$C$10))</f>
        <v>0</v>
      </c>
      <c r="O6226" s="193">
        <f>MAX(0,(J6226-'2031 forecast'!$C$10))</f>
        <v>0</v>
      </c>
      <c r="P6226" s="175" t="str">
        <f t="shared" si="1000"/>
        <v/>
      </c>
      <c r="Q6226" s="175" t="str">
        <f t="shared" si="1001"/>
        <v/>
      </c>
    </row>
    <row r="6227" spans="1:17" s="1" customFormat="1" x14ac:dyDescent="0.3">
      <c r="A6227" s="189">
        <f t="shared" si="999"/>
        <v>44090.291666651574</v>
      </c>
      <c r="B6227" s="190">
        <f t="shared" si="995"/>
        <v>44090</v>
      </c>
      <c r="C6227" s="1">
        <f t="shared" si="996"/>
        <v>7</v>
      </c>
      <c r="D6227" s="191">
        <v>2.7481670740831974</v>
      </c>
      <c r="E6227" s="192">
        <f t="shared" si="997"/>
        <v>9.542638338190011E-5</v>
      </c>
      <c r="F6227" s="193">
        <f t="shared" si="998"/>
        <v>4.0974142594395717</v>
      </c>
      <c r="G6227" s="193">
        <f t="shared" si="1002"/>
        <v>4.2489300205159477</v>
      </c>
      <c r="H6227" s="193">
        <f t="shared" si="1002"/>
        <v>4.406048589705188</v>
      </c>
      <c r="I6227" s="193">
        <f t="shared" si="1002"/>
        <v>4.5689771498015208</v>
      </c>
      <c r="J6227" s="193">
        <f t="shared" si="1002"/>
        <v>4.7379305448842617</v>
      </c>
      <c r="K6227" s="193">
        <f>MAX(0,(F6227-'2031 forecast'!$C$10))</f>
        <v>0</v>
      </c>
      <c r="L6227" s="193">
        <f>MAX(0,(G6227-'2031 forecast'!$C$10))</f>
        <v>0</v>
      </c>
      <c r="M6227" s="193">
        <f>MAX(0,(H6227-'2031 forecast'!$C$10))</f>
        <v>0</v>
      </c>
      <c r="N6227" s="193">
        <f>MAX(0,(I6227-'2031 forecast'!$C$10))</f>
        <v>0</v>
      </c>
      <c r="O6227" s="193">
        <f>MAX(0,(J6227-'2031 forecast'!$C$10))</f>
        <v>0</v>
      </c>
      <c r="P6227" s="175" t="str">
        <f t="shared" si="1000"/>
        <v/>
      </c>
      <c r="Q6227" s="175" t="str">
        <f t="shared" si="1001"/>
        <v/>
      </c>
    </row>
    <row r="6228" spans="1:17" s="1" customFormat="1" x14ac:dyDescent="0.3">
      <c r="A6228" s="189">
        <f t="shared" si="999"/>
        <v>44090.333333318238</v>
      </c>
      <c r="B6228" s="190">
        <f t="shared" si="995"/>
        <v>44090</v>
      </c>
      <c r="C6228" s="1">
        <f t="shared" si="996"/>
        <v>8</v>
      </c>
      <c r="D6228" s="191">
        <v>2.8987515712932352</v>
      </c>
      <c r="E6228" s="192">
        <f t="shared" si="997"/>
        <v>1.0065522630693572E-4</v>
      </c>
      <c r="F6228" s="193">
        <f t="shared" si="998"/>
        <v>4.3219301092718769</v>
      </c>
      <c r="G6228" s="193">
        <f t="shared" si="1002"/>
        <v>4.4817481038318894</v>
      </c>
      <c r="H6228" s="193">
        <f t="shared" si="1002"/>
        <v>4.6474759096890326</v>
      </c>
      <c r="I6228" s="193">
        <f t="shared" si="1002"/>
        <v>4.819332062119412</v>
      </c>
      <c r="J6228" s="193">
        <f t="shared" si="1002"/>
        <v>4.9975431774806589</v>
      </c>
      <c r="K6228" s="193">
        <f>MAX(0,(F6228-'2031 forecast'!$C$10))</f>
        <v>0</v>
      </c>
      <c r="L6228" s="193">
        <f>MAX(0,(G6228-'2031 forecast'!$C$10))</f>
        <v>0</v>
      </c>
      <c r="M6228" s="193">
        <f>MAX(0,(H6228-'2031 forecast'!$C$10))</f>
        <v>0</v>
      </c>
      <c r="N6228" s="193">
        <f>MAX(0,(I6228-'2031 forecast'!$C$10))</f>
        <v>0</v>
      </c>
      <c r="O6228" s="193">
        <f>MAX(0,(J6228-'2031 forecast'!$C$10))</f>
        <v>0</v>
      </c>
      <c r="P6228" s="175" t="str">
        <f t="shared" si="1000"/>
        <v/>
      </c>
      <c r="Q6228" s="175" t="str">
        <f t="shared" si="1001"/>
        <v/>
      </c>
    </row>
    <row r="6229" spans="1:17" s="1" customFormat="1" x14ac:dyDescent="0.3">
      <c r="A6229" s="189">
        <f t="shared" si="999"/>
        <v>44090.374999984902</v>
      </c>
      <c r="B6229" s="190">
        <f t="shared" si="995"/>
        <v>44090</v>
      </c>
      <c r="C6229" s="1">
        <f t="shared" si="996"/>
        <v>9</v>
      </c>
      <c r="D6229" s="191">
        <v>3.019219169061266</v>
      </c>
      <c r="E6229" s="192">
        <f t="shared" si="997"/>
        <v>1.0483830064696422E-4</v>
      </c>
      <c r="F6229" s="193">
        <f t="shared" si="998"/>
        <v>4.5015427891377211</v>
      </c>
      <c r="G6229" s="193">
        <f t="shared" si="1002"/>
        <v>4.6680025704846431</v>
      </c>
      <c r="H6229" s="193">
        <f t="shared" si="1002"/>
        <v>4.84061776567611</v>
      </c>
      <c r="I6229" s="193">
        <f t="shared" si="1002"/>
        <v>5.0196159919737253</v>
      </c>
      <c r="J6229" s="193">
        <f t="shared" si="1002"/>
        <v>5.205233283557777</v>
      </c>
      <c r="K6229" s="193">
        <f>MAX(0,(F6229-'2031 forecast'!$C$10))</f>
        <v>0</v>
      </c>
      <c r="L6229" s="193">
        <f>MAX(0,(G6229-'2031 forecast'!$C$10))</f>
        <v>0</v>
      </c>
      <c r="M6229" s="193">
        <f>MAX(0,(H6229-'2031 forecast'!$C$10))</f>
        <v>0</v>
      </c>
      <c r="N6229" s="193">
        <f>MAX(0,(I6229-'2031 forecast'!$C$10))</f>
        <v>0</v>
      </c>
      <c r="O6229" s="193">
        <f>MAX(0,(J6229-'2031 forecast'!$C$10))</f>
        <v>0</v>
      </c>
      <c r="P6229" s="175" t="str">
        <f t="shared" si="1000"/>
        <v/>
      </c>
      <c r="Q6229" s="175" t="str">
        <f t="shared" si="1001"/>
        <v/>
      </c>
    </row>
    <row r="6230" spans="1:17" s="1" customFormat="1" x14ac:dyDescent="0.3">
      <c r="A6230" s="189">
        <f t="shared" si="999"/>
        <v>44090.416666651567</v>
      </c>
      <c r="B6230" s="190">
        <f t="shared" si="995"/>
        <v>44090</v>
      </c>
      <c r="C6230" s="1">
        <f t="shared" si="996"/>
        <v>10</v>
      </c>
      <c r="D6230" s="191">
        <v>3.2074497905738135</v>
      </c>
      <c r="E6230" s="192">
        <f t="shared" si="997"/>
        <v>1.1137435430325874E-4</v>
      </c>
      <c r="F6230" s="193">
        <f t="shared" si="998"/>
        <v>4.7821876014281024</v>
      </c>
      <c r="G6230" s="193">
        <f t="shared" si="1002"/>
        <v>4.9590251746295708</v>
      </c>
      <c r="H6230" s="193">
        <f t="shared" si="1002"/>
        <v>5.1424019156559169</v>
      </c>
      <c r="I6230" s="193">
        <f t="shared" si="1002"/>
        <v>5.3325596323710887</v>
      </c>
      <c r="J6230" s="193">
        <f t="shared" si="1002"/>
        <v>5.5297490743032736</v>
      </c>
      <c r="K6230" s="193">
        <f>MAX(0,(F6230-'2031 forecast'!$C$10))</f>
        <v>0</v>
      </c>
      <c r="L6230" s="193">
        <f>MAX(0,(G6230-'2031 forecast'!$C$10))</f>
        <v>0</v>
      </c>
      <c r="M6230" s="193">
        <f>MAX(0,(H6230-'2031 forecast'!$C$10))</f>
        <v>0</v>
      </c>
      <c r="N6230" s="193">
        <f>MAX(0,(I6230-'2031 forecast'!$C$10))</f>
        <v>0</v>
      </c>
      <c r="O6230" s="193">
        <f>MAX(0,(J6230-'2031 forecast'!$C$10))</f>
        <v>0</v>
      </c>
      <c r="P6230" s="175" t="str">
        <f t="shared" si="1000"/>
        <v/>
      </c>
      <c r="Q6230" s="175" t="str">
        <f t="shared" si="1001"/>
        <v/>
      </c>
    </row>
    <row r="6231" spans="1:17" s="1" customFormat="1" x14ac:dyDescent="0.3">
      <c r="A6231" s="189">
        <f t="shared" si="999"/>
        <v>44090.458333318231</v>
      </c>
      <c r="B6231" s="190">
        <f t="shared" si="995"/>
        <v>44090</v>
      </c>
      <c r="C6231" s="1">
        <f t="shared" si="996"/>
        <v>11</v>
      </c>
      <c r="D6231" s="191">
        <v>3.1698036662713043</v>
      </c>
      <c r="E6231" s="192">
        <f t="shared" si="997"/>
        <v>1.1006714357199984E-4</v>
      </c>
      <c r="F6231" s="193">
        <f t="shared" si="998"/>
        <v>4.7260586389700263</v>
      </c>
      <c r="G6231" s="193">
        <f t="shared" si="1002"/>
        <v>4.9008206538005856</v>
      </c>
      <c r="H6231" s="193">
        <f t="shared" si="1002"/>
        <v>5.0820450856599555</v>
      </c>
      <c r="I6231" s="193">
        <f t="shared" si="1002"/>
        <v>5.2699709042916165</v>
      </c>
      <c r="J6231" s="193">
        <f t="shared" si="1002"/>
        <v>5.4648459161541751</v>
      </c>
      <c r="K6231" s="193">
        <f>MAX(0,(F6231-'2031 forecast'!$C$10))</f>
        <v>0</v>
      </c>
      <c r="L6231" s="193">
        <f>MAX(0,(G6231-'2031 forecast'!$C$10))</f>
        <v>0</v>
      </c>
      <c r="M6231" s="193">
        <f>MAX(0,(H6231-'2031 forecast'!$C$10))</f>
        <v>0</v>
      </c>
      <c r="N6231" s="193">
        <f>MAX(0,(I6231-'2031 forecast'!$C$10))</f>
        <v>0</v>
      </c>
      <c r="O6231" s="193">
        <f>MAX(0,(J6231-'2031 forecast'!$C$10))</f>
        <v>0</v>
      </c>
      <c r="P6231" s="175" t="str">
        <f t="shared" si="1000"/>
        <v/>
      </c>
      <c r="Q6231" s="175" t="str">
        <f t="shared" si="1001"/>
        <v/>
      </c>
    </row>
    <row r="6232" spans="1:17" s="1" customFormat="1" x14ac:dyDescent="0.3">
      <c r="A6232" s="189">
        <f t="shared" si="999"/>
        <v>44090.499999984895</v>
      </c>
      <c r="B6232" s="190">
        <f t="shared" si="995"/>
        <v>44090</v>
      </c>
      <c r="C6232" s="1">
        <f t="shared" si="996"/>
        <v>12</v>
      </c>
      <c r="D6232" s="191">
        <v>3.3279173883418443</v>
      </c>
      <c r="E6232" s="192">
        <f t="shared" si="997"/>
        <v>1.1555742864328724E-4</v>
      </c>
      <c r="F6232" s="193">
        <f t="shared" si="998"/>
        <v>4.9618002812939466</v>
      </c>
      <c r="G6232" s="193">
        <f t="shared" si="1002"/>
        <v>5.1452796412823245</v>
      </c>
      <c r="H6232" s="193">
        <f t="shared" si="1002"/>
        <v>5.3355437716429934</v>
      </c>
      <c r="I6232" s="193">
        <f t="shared" si="1002"/>
        <v>5.532843562225402</v>
      </c>
      <c r="J6232" s="193">
        <f t="shared" si="1002"/>
        <v>5.7374391803803926</v>
      </c>
      <c r="K6232" s="193">
        <f>MAX(0,(F6232-'2031 forecast'!$C$10))</f>
        <v>0</v>
      </c>
      <c r="L6232" s="193">
        <f>MAX(0,(G6232-'2031 forecast'!$C$10))</f>
        <v>0</v>
      </c>
      <c r="M6232" s="193">
        <f>MAX(0,(H6232-'2031 forecast'!$C$10))</f>
        <v>0</v>
      </c>
      <c r="N6232" s="193">
        <f>MAX(0,(I6232-'2031 forecast'!$C$10))</f>
        <v>0</v>
      </c>
      <c r="O6232" s="193">
        <f>MAX(0,(J6232-'2031 forecast'!$C$10))</f>
        <v>4.3918038039247875E-4</v>
      </c>
      <c r="P6232" s="175" t="str">
        <f t="shared" si="1000"/>
        <v/>
      </c>
      <c r="Q6232" s="175" t="str">
        <f t="shared" si="1001"/>
        <v/>
      </c>
    </row>
    <row r="6233" spans="1:17" s="1" customFormat="1" x14ac:dyDescent="0.3">
      <c r="A6233" s="189">
        <f t="shared" si="999"/>
        <v>44090.541666651559</v>
      </c>
      <c r="B6233" s="190">
        <f t="shared" si="995"/>
        <v>44090</v>
      </c>
      <c r="C6233" s="1">
        <f t="shared" si="996"/>
        <v>13</v>
      </c>
      <c r="D6233" s="191">
        <v>3.3505050629233502</v>
      </c>
      <c r="E6233" s="192">
        <f t="shared" si="997"/>
        <v>1.1634175508204259E-4</v>
      </c>
      <c r="F6233" s="193">
        <f t="shared" si="998"/>
        <v>4.9954776587687926</v>
      </c>
      <c r="G6233" s="193">
        <f t="shared" si="1002"/>
        <v>5.1802023537797162</v>
      </c>
      <c r="H6233" s="193">
        <f t="shared" si="1002"/>
        <v>5.3717578696405708</v>
      </c>
      <c r="I6233" s="193">
        <f t="shared" si="1002"/>
        <v>5.5703967990730865</v>
      </c>
      <c r="J6233" s="193">
        <f t="shared" si="1002"/>
        <v>5.7763810752698523</v>
      </c>
      <c r="K6233" s="193">
        <f>MAX(0,(F6233-'2031 forecast'!$C$10))</f>
        <v>0</v>
      </c>
      <c r="L6233" s="193">
        <f>MAX(0,(G6233-'2031 forecast'!$C$10))</f>
        <v>0</v>
      </c>
      <c r="M6233" s="193">
        <f>MAX(0,(H6233-'2031 forecast'!$C$10))</f>
        <v>0</v>
      </c>
      <c r="N6233" s="193">
        <f>MAX(0,(I6233-'2031 forecast'!$C$10))</f>
        <v>0</v>
      </c>
      <c r="O6233" s="193">
        <f>MAX(0,(J6233-'2031 forecast'!$C$10))</f>
        <v>3.9381075269852239E-2</v>
      </c>
      <c r="P6233" s="175" t="str">
        <f t="shared" si="1000"/>
        <v/>
      </c>
      <c r="Q6233" s="175" t="str">
        <f t="shared" si="1001"/>
        <v/>
      </c>
    </row>
    <row r="6234" spans="1:17" s="1" customFormat="1" x14ac:dyDescent="0.3">
      <c r="A6234" s="189">
        <f t="shared" si="999"/>
        <v>44090.583333318224</v>
      </c>
      <c r="B6234" s="190">
        <f t="shared" si="995"/>
        <v>44090</v>
      </c>
      <c r="C6234" s="1">
        <f t="shared" si="996"/>
        <v>14</v>
      </c>
      <c r="D6234" s="191">
        <v>3.3956804120863615</v>
      </c>
      <c r="E6234" s="192">
        <f t="shared" si="997"/>
        <v>1.1791040795955328E-4</v>
      </c>
      <c r="F6234" s="193">
        <f t="shared" si="998"/>
        <v>5.0628324137184846</v>
      </c>
      <c r="G6234" s="193">
        <f t="shared" si="1002"/>
        <v>5.2500477787744995</v>
      </c>
      <c r="H6234" s="193">
        <f t="shared" si="1002"/>
        <v>5.4441860656357246</v>
      </c>
      <c r="I6234" s="193">
        <f t="shared" si="1002"/>
        <v>5.6455032727684538</v>
      </c>
      <c r="J6234" s="193">
        <f t="shared" si="1002"/>
        <v>5.8542648650487719</v>
      </c>
      <c r="K6234" s="193">
        <f>MAX(0,(F6234-'2031 forecast'!$C$10))</f>
        <v>0</v>
      </c>
      <c r="L6234" s="193">
        <f>MAX(0,(G6234-'2031 forecast'!$C$10))</f>
        <v>0</v>
      </c>
      <c r="M6234" s="193">
        <f>MAX(0,(H6234-'2031 forecast'!$C$10))</f>
        <v>0</v>
      </c>
      <c r="N6234" s="193">
        <f>MAX(0,(I6234-'2031 forecast'!$C$10))</f>
        <v>0</v>
      </c>
      <c r="O6234" s="193">
        <f>MAX(0,(J6234-'2031 forecast'!$C$10))</f>
        <v>0.11726486504877176</v>
      </c>
      <c r="P6234" s="175" t="str">
        <f t="shared" si="1000"/>
        <v/>
      </c>
      <c r="Q6234" s="175" t="str">
        <f t="shared" si="1001"/>
        <v/>
      </c>
    </row>
    <row r="6235" spans="1:17" s="1" customFormat="1" x14ac:dyDescent="0.3">
      <c r="A6235" s="189">
        <f t="shared" si="999"/>
        <v>44090.624999984888</v>
      </c>
      <c r="B6235" s="190">
        <f t="shared" si="995"/>
        <v>44090</v>
      </c>
      <c r="C6235" s="1">
        <f t="shared" si="996"/>
        <v>15</v>
      </c>
      <c r="D6235" s="191">
        <v>3.4107388618073653</v>
      </c>
      <c r="E6235" s="192">
        <f t="shared" si="997"/>
        <v>1.1843329225205683E-4</v>
      </c>
      <c r="F6235" s="193">
        <f t="shared" si="998"/>
        <v>5.0852839987017147</v>
      </c>
      <c r="G6235" s="193">
        <f t="shared" si="1002"/>
        <v>5.273329587106093</v>
      </c>
      <c r="H6235" s="193">
        <f t="shared" si="1002"/>
        <v>5.4683287976341086</v>
      </c>
      <c r="I6235" s="193">
        <f t="shared" si="1002"/>
        <v>5.6705387640002431</v>
      </c>
      <c r="J6235" s="193">
        <f t="shared" si="1002"/>
        <v>5.8802261283084114</v>
      </c>
      <c r="K6235" s="193">
        <f>MAX(0,(F6235-'2031 forecast'!$C$10))</f>
        <v>0</v>
      </c>
      <c r="L6235" s="193">
        <f>MAX(0,(G6235-'2031 forecast'!$C$10))</f>
        <v>0</v>
      </c>
      <c r="M6235" s="193">
        <f>MAX(0,(H6235-'2031 forecast'!$C$10))</f>
        <v>0</v>
      </c>
      <c r="N6235" s="193">
        <f>MAX(0,(I6235-'2031 forecast'!$C$10))</f>
        <v>0</v>
      </c>
      <c r="O6235" s="193">
        <f>MAX(0,(J6235-'2031 forecast'!$C$10))</f>
        <v>0.1432261283084113</v>
      </c>
      <c r="P6235" s="175" t="str">
        <f t="shared" si="1000"/>
        <v/>
      </c>
      <c r="Q6235" s="175" t="str">
        <f t="shared" si="1001"/>
        <v/>
      </c>
    </row>
    <row r="6236" spans="1:17" s="1" customFormat="1" x14ac:dyDescent="0.3">
      <c r="A6236" s="189">
        <f t="shared" si="999"/>
        <v>44090.666666651552</v>
      </c>
      <c r="B6236" s="190">
        <f t="shared" si="995"/>
        <v>44090</v>
      </c>
      <c r="C6236" s="1">
        <f t="shared" si="996"/>
        <v>16</v>
      </c>
      <c r="D6236" s="191">
        <v>3.4860311104123847</v>
      </c>
      <c r="E6236" s="192">
        <f t="shared" si="997"/>
        <v>1.2104771371457466E-4</v>
      </c>
      <c r="F6236" s="193">
        <f t="shared" si="998"/>
        <v>5.1975419236178677</v>
      </c>
      <c r="G6236" s="193">
        <f t="shared" si="1002"/>
        <v>5.3897386287640652</v>
      </c>
      <c r="H6236" s="193">
        <f t="shared" si="1002"/>
        <v>5.5890424576260322</v>
      </c>
      <c r="I6236" s="193">
        <f t="shared" si="1002"/>
        <v>5.7957162201591892</v>
      </c>
      <c r="J6236" s="193">
        <f t="shared" si="1002"/>
        <v>6.0100324446066109</v>
      </c>
      <c r="K6236" s="193">
        <f>MAX(0,(F6236-'2031 forecast'!$C$10))</f>
        <v>0</v>
      </c>
      <c r="L6236" s="193">
        <f>MAX(0,(G6236-'2031 forecast'!$C$10))</f>
        <v>0</v>
      </c>
      <c r="M6236" s="193">
        <f>MAX(0,(H6236-'2031 forecast'!$C$10))</f>
        <v>0</v>
      </c>
      <c r="N6236" s="193">
        <f>MAX(0,(I6236-'2031 forecast'!$C$10))</f>
        <v>5.8716220159189092E-2</v>
      </c>
      <c r="O6236" s="193">
        <f>MAX(0,(J6236-'2031 forecast'!$C$10))</f>
        <v>0.2730324446066108</v>
      </c>
      <c r="P6236" s="175" t="str">
        <f t="shared" si="1000"/>
        <v/>
      </c>
      <c r="Q6236" s="175" t="str">
        <f t="shared" si="1001"/>
        <v/>
      </c>
    </row>
    <row r="6237" spans="1:17" s="1" customFormat="1" x14ac:dyDescent="0.3">
      <c r="A6237" s="189">
        <f t="shared" si="999"/>
        <v>44090.708333318216</v>
      </c>
      <c r="B6237" s="190">
        <f t="shared" si="995"/>
        <v>44090</v>
      </c>
      <c r="C6237" s="1">
        <f t="shared" si="996"/>
        <v>17</v>
      </c>
      <c r="D6237" s="191">
        <v>3.4483849861098745</v>
      </c>
      <c r="E6237" s="192">
        <f t="shared" si="997"/>
        <v>1.1974050298331573E-4</v>
      </c>
      <c r="F6237" s="193">
        <f t="shared" si="998"/>
        <v>5.1414129611597899</v>
      </c>
      <c r="G6237" s="193">
        <f t="shared" si="1002"/>
        <v>5.3315341079350782</v>
      </c>
      <c r="H6237" s="193">
        <f t="shared" si="1002"/>
        <v>5.52868562763007</v>
      </c>
      <c r="I6237" s="193">
        <f t="shared" si="1002"/>
        <v>5.7331274920797153</v>
      </c>
      <c r="J6237" s="193">
        <f t="shared" si="1002"/>
        <v>5.9451292864575098</v>
      </c>
      <c r="K6237" s="193">
        <f>MAX(0,(F6237-'2031 forecast'!$C$10))</f>
        <v>0</v>
      </c>
      <c r="L6237" s="193">
        <f>MAX(0,(G6237-'2031 forecast'!$C$10))</f>
        <v>0</v>
      </c>
      <c r="M6237" s="193">
        <f>MAX(0,(H6237-'2031 forecast'!$C$10))</f>
        <v>0</v>
      </c>
      <c r="N6237" s="193">
        <f>MAX(0,(I6237-'2031 forecast'!$C$10))</f>
        <v>0</v>
      </c>
      <c r="O6237" s="193">
        <f>MAX(0,(J6237-'2031 forecast'!$C$10))</f>
        <v>0.20812928645750972</v>
      </c>
      <c r="P6237" s="175" t="str">
        <f t="shared" si="1000"/>
        <v/>
      </c>
      <c r="Q6237" s="175" t="str">
        <f t="shared" si="1001"/>
        <v/>
      </c>
    </row>
    <row r="6238" spans="1:17" s="1" customFormat="1" x14ac:dyDescent="0.3">
      <c r="A6238" s="189">
        <f t="shared" si="999"/>
        <v>44090.749999984881</v>
      </c>
      <c r="B6238" s="190">
        <f t="shared" si="995"/>
        <v>44090</v>
      </c>
      <c r="C6238" s="1">
        <f t="shared" si="996"/>
        <v>18</v>
      </c>
      <c r="D6238" s="191">
        <v>3.3881511872258598</v>
      </c>
      <c r="E6238" s="192">
        <f t="shared" si="997"/>
        <v>1.176489658133015E-4</v>
      </c>
      <c r="F6238" s="193">
        <f t="shared" si="998"/>
        <v>5.0516066212268687</v>
      </c>
      <c r="G6238" s="193">
        <f t="shared" si="1002"/>
        <v>5.2384068746087022</v>
      </c>
      <c r="H6238" s="193">
        <f t="shared" si="1002"/>
        <v>5.4321146996365322</v>
      </c>
      <c r="I6238" s="193">
        <f t="shared" si="1002"/>
        <v>5.6329855271525595</v>
      </c>
      <c r="J6238" s="193">
        <f t="shared" si="1002"/>
        <v>5.8412842334189516</v>
      </c>
      <c r="K6238" s="193">
        <f>MAX(0,(F6238-'2031 forecast'!$C$10))</f>
        <v>0</v>
      </c>
      <c r="L6238" s="193">
        <f>MAX(0,(G6238-'2031 forecast'!$C$10))</f>
        <v>0</v>
      </c>
      <c r="M6238" s="193">
        <f>MAX(0,(H6238-'2031 forecast'!$C$10))</f>
        <v>0</v>
      </c>
      <c r="N6238" s="193">
        <f>MAX(0,(I6238-'2031 forecast'!$C$10))</f>
        <v>0</v>
      </c>
      <c r="O6238" s="193">
        <f>MAX(0,(J6238-'2031 forecast'!$C$10))</f>
        <v>0.10428423341895154</v>
      </c>
      <c r="P6238" s="175" t="str">
        <f t="shared" si="1000"/>
        <v/>
      </c>
      <c r="Q6238" s="175" t="str">
        <f t="shared" si="1001"/>
        <v/>
      </c>
    </row>
    <row r="6239" spans="1:17" s="1" customFormat="1" x14ac:dyDescent="0.3">
      <c r="A6239" s="189">
        <f t="shared" si="999"/>
        <v>44090.791666651545</v>
      </c>
      <c r="B6239" s="190">
        <f t="shared" si="995"/>
        <v>44090</v>
      </c>
      <c r="C6239" s="1">
        <f t="shared" si="996"/>
        <v>19</v>
      </c>
      <c r="D6239" s="191">
        <v>3.4032096369468632</v>
      </c>
      <c r="E6239" s="192">
        <f t="shared" si="997"/>
        <v>1.1817185010580505E-4</v>
      </c>
      <c r="F6239" s="193">
        <f t="shared" si="998"/>
        <v>5.0740582062100987</v>
      </c>
      <c r="G6239" s="193">
        <f t="shared" si="1002"/>
        <v>5.2616886829402958</v>
      </c>
      <c r="H6239" s="193">
        <f t="shared" si="1002"/>
        <v>5.4562574316349162</v>
      </c>
      <c r="I6239" s="193">
        <f t="shared" si="1002"/>
        <v>5.658021018384348</v>
      </c>
      <c r="J6239" s="193">
        <f t="shared" si="1002"/>
        <v>5.8672454966785912</v>
      </c>
      <c r="K6239" s="193">
        <f>MAX(0,(F6239-'2031 forecast'!$C$10))</f>
        <v>0</v>
      </c>
      <c r="L6239" s="193">
        <f>MAX(0,(G6239-'2031 forecast'!$C$10))</f>
        <v>0</v>
      </c>
      <c r="M6239" s="193">
        <f>MAX(0,(H6239-'2031 forecast'!$C$10))</f>
        <v>0</v>
      </c>
      <c r="N6239" s="193">
        <f>MAX(0,(I6239-'2031 forecast'!$C$10))</f>
        <v>0</v>
      </c>
      <c r="O6239" s="193">
        <f>MAX(0,(J6239-'2031 forecast'!$C$10))</f>
        <v>0.13024549667859109</v>
      </c>
      <c r="P6239" s="175" t="str">
        <f t="shared" si="1000"/>
        <v/>
      </c>
      <c r="Q6239" s="175" t="str">
        <f t="shared" si="1001"/>
        <v/>
      </c>
    </row>
    <row r="6240" spans="1:17" s="1" customFormat="1" x14ac:dyDescent="0.3">
      <c r="A6240" s="189">
        <f t="shared" si="999"/>
        <v>44090.833333318209</v>
      </c>
      <c r="B6240" s="190">
        <f t="shared" si="995"/>
        <v>44090</v>
      </c>
      <c r="C6240" s="1">
        <f t="shared" si="996"/>
        <v>20</v>
      </c>
      <c r="D6240" s="191">
        <v>3.31285893862084</v>
      </c>
      <c r="E6240" s="192">
        <f t="shared" si="997"/>
        <v>1.1503454435078367E-4</v>
      </c>
      <c r="F6240" s="193">
        <f t="shared" si="998"/>
        <v>4.9393486963107156</v>
      </c>
      <c r="G6240" s="193">
        <f t="shared" si="1002"/>
        <v>5.1219978329507301</v>
      </c>
      <c r="H6240" s="193">
        <f t="shared" si="1002"/>
        <v>5.3114010396446085</v>
      </c>
      <c r="I6240" s="193">
        <f t="shared" si="1002"/>
        <v>5.5078080709936126</v>
      </c>
      <c r="J6240" s="193">
        <f t="shared" si="1002"/>
        <v>5.7114779171207521</v>
      </c>
      <c r="K6240" s="193">
        <f>MAX(0,(F6240-'2031 forecast'!$C$10))</f>
        <v>0</v>
      </c>
      <c r="L6240" s="193">
        <f>MAX(0,(G6240-'2031 forecast'!$C$10))</f>
        <v>0</v>
      </c>
      <c r="M6240" s="193">
        <f>MAX(0,(H6240-'2031 forecast'!$C$10))</f>
        <v>0</v>
      </c>
      <c r="N6240" s="193">
        <f>MAX(0,(I6240-'2031 forecast'!$C$10))</f>
        <v>0</v>
      </c>
      <c r="O6240" s="193">
        <f>MAX(0,(J6240-'2031 forecast'!$C$10))</f>
        <v>0</v>
      </c>
      <c r="P6240" s="175" t="str">
        <f t="shared" si="1000"/>
        <v/>
      </c>
      <c r="Q6240" s="175" t="str">
        <f t="shared" si="1001"/>
        <v/>
      </c>
    </row>
    <row r="6241" spans="1:17" s="1" customFormat="1" x14ac:dyDescent="0.3">
      <c r="A6241" s="189">
        <f t="shared" si="999"/>
        <v>44090.874999984873</v>
      </c>
      <c r="B6241" s="190">
        <f t="shared" si="995"/>
        <v>44090</v>
      </c>
      <c r="C6241" s="1">
        <f t="shared" si="996"/>
        <v>21</v>
      </c>
      <c r="D6241" s="191">
        <v>3.0945114176662849</v>
      </c>
      <c r="E6241" s="192">
        <f t="shared" si="997"/>
        <v>1.0745272210948202E-4</v>
      </c>
      <c r="F6241" s="193">
        <f t="shared" si="998"/>
        <v>4.6138007140538733</v>
      </c>
      <c r="G6241" s="193">
        <f t="shared" si="1002"/>
        <v>4.7844116121426143</v>
      </c>
      <c r="H6241" s="193">
        <f t="shared" si="1002"/>
        <v>4.9613314256680319</v>
      </c>
      <c r="I6241" s="193">
        <f t="shared" si="1002"/>
        <v>5.1447934481326705</v>
      </c>
      <c r="J6241" s="193">
        <f t="shared" si="1002"/>
        <v>5.3350395998559756</v>
      </c>
      <c r="K6241" s="193">
        <f>MAX(0,(F6241-'2031 forecast'!$C$10))</f>
        <v>0</v>
      </c>
      <c r="L6241" s="193">
        <f>MAX(0,(G6241-'2031 forecast'!$C$10))</f>
        <v>0</v>
      </c>
      <c r="M6241" s="193">
        <f>MAX(0,(H6241-'2031 forecast'!$C$10))</f>
        <v>0</v>
      </c>
      <c r="N6241" s="193">
        <f>MAX(0,(I6241-'2031 forecast'!$C$10))</f>
        <v>0</v>
      </c>
      <c r="O6241" s="193">
        <f>MAX(0,(J6241-'2031 forecast'!$C$10))</f>
        <v>0</v>
      </c>
      <c r="P6241" s="175" t="str">
        <f t="shared" si="1000"/>
        <v/>
      </c>
      <c r="Q6241" s="175" t="str">
        <f t="shared" si="1001"/>
        <v/>
      </c>
    </row>
    <row r="6242" spans="1:17" s="1" customFormat="1" x14ac:dyDescent="0.3">
      <c r="A6242" s="189">
        <f t="shared" si="999"/>
        <v>44090.916666651538</v>
      </c>
      <c r="B6242" s="190">
        <f t="shared" si="995"/>
        <v>44090</v>
      </c>
      <c r="C6242" s="1">
        <f t="shared" si="996"/>
        <v>22</v>
      </c>
      <c r="D6242" s="191">
        <v>2.7707547486647033</v>
      </c>
      <c r="E6242" s="192">
        <f t="shared" si="997"/>
        <v>9.6210709820655448E-5</v>
      </c>
      <c r="F6242" s="193">
        <f t="shared" si="998"/>
        <v>4.1310916369144177</v>
      </c>
      <c r="G6242" s="193">
        <f t="shared" si="1002"/>
        <v>4.2838527330133385</v>
      </c>
      <c r="H6242" s="193">
        <f t="shared" si="1002"/>
        <v>4.4422626877027644</v>
      </c>
      <c r="I6242" s="193">
        <f t="shared" si="1002"/>
        <v>4.6065303866492044</v>
      </c>
      <c r="J6242" s="193">
        <f t="shared" si="1002"/>
        <v>4.7768724397737206</v>
      </c>
      <c r="K6242" s="193">
        <f>MAX(0,(F6242-'2031 forecast'!$C$10))</f>
        <v>0</v>
      </c>
      <c r="L6242" s="193">
        <f>MAX(0,(G6242-'2031 forecast'!$C$10))</f>
        <v>0</v>
      </c>
      <c r="M6242" s="193">
        <f>MAX(0,(H6242-'2031 forecast'!$C$10))</f>
        <v>0</v>
      </c>
      <c r="N6242" s="193">
        <f>MAX(0,(I6242-'2031 forecast'!$C$10))</f>
        <v>0</v>
      </c>
      <c r="O6242" s="193">
        <f>MAX(0,(J6242-'2031 forecast'!$C$10))</f>
        <v>0</v>
      </c>
      <c r="P6242" s="175" t="str">
        <f t="shared" si="1000"/>
        <v/>
      </c>
      <c r="Q6242" s="175" t="str">
        <f t="shared" si="1001"/>
        <v/>
      </c>
    </row>
    <row r="6243" spans="1:17" s="1" customFormat="1" x14ac:dyDescent="0.3">
      <c r="A6243" s="189">
        <f t="shared" si="999"/>
        <v>44090.958333318202</v>
      </c>
      <c r="B6243" s="190">
        <f t="shared" si="995"/>
        <v>44090</v>
      </c>
      <c r="C6243" s="1">
        <f t="shared" si="996"/>
        <v>23</v>
      </c>
      <c r="D6243" s="191">
        <v>2.4771149791051283</v>
      </c>
      <c r="E6243" s="192">
        <f t="shared" si="997"/>
        <v>8.6014466116835972E-5</v>
      </c>
      <c r="F6243" s="193">
        <f t="shared" si="998"/>
        <v>3.6932857297414214</v>
      </c>
      <c r="G6243" s="193">
        <f t="shared" si="1002"/>
        <v>3.8298574705472506</v>
      </c>
      <c r="H6243" s="193">
        <f t="shared" si="1002"/>
        <v>3.9714794137342642</v>
      </c>
      <c r="I6243" s="193">
        <f t="shared" si="1002"/>
        <v>4.1183383076293154</v>
      </c>
      <c r="J6243" s="193">
        <f t="shared" si="1002"/>
        <v>4.2706278062107446</v>
      </c>
      <c r="K6243" s="193">
        <f>MAX(0,(F6243-'2031 forecast'!$C$10))</f>
        <v>0</v>
      </c>
      <c r="L6243" s="193">
        <f>MAX(0,(G6243-'2031 forecast'!$C$10))</f>
        <v>0</v>
      </c>
      <c r="M6243" s="193">
        <f>MAX(0,(H6243-'2031 forecast'!$C$10))</f>
        <v>0</v>
      </c>
      <c r="N6243" s="193">
        <f>MAX(0,(I6243-'2031 forecast'!$C$10))</f>
        <v>0</v>
      </c>
      <c r="O6243" s="193">
        <f>MAX(0,(J6243-'2031 forecast'!$C$10))</f>
        <v>0</v>
      </c>
      <c r="P6243" s="175" t="str">
        <f t="shared" si="1000"/>
        <v/>
      </c>
      <c r="Q6243" s="175" t="str">
        <f t="shared" si="1001"/>
        <v/>
      </c>
    </row>
    <row r="6244" spans="1:17" s="1" customFormat="1" x14ac:dyDescent="0.3">
      <c r="A6244" s="189">
        <f t="shared" si="999"/>
        <v>44090.999999984866</v>
      </c>
      <c r="B6244" s="190">
        <f t="shared" si="995"/>
        <v>44090</v>
      </c>
      <c r="C6244" s="1">
        <f t="shared" si="996"/>
        <v>0</v>
      </c>
      <c r="D6244" s="191">
        <v>2.1684167598245505</v>
      </c>
      <c r="E6244" s="192">
        <f t="shared" si="997"/>
        <v>7.5295338120512969E-5</v>
      </c>
      <c r="F6244" s="193">
        <f t="shared" si="998"/>
        <v>3.2330282375851964</v>
      </c>
      <c r="G6244" s="193">
        <f t="shared" si="1002"/>
        <v>3.35258039974957</v>
      </c>
      <c r="H6244" s="193">
        <f t="shared" si="1002"/>
        <v>3.4765534077673812</v>
      </c>
      <c r="I6244" s="193">
        <f t="shared" si="1002"/>
        <v>3.6051107373776388</v>
      </c>
      <c r="J6244" s="193">
        <f t="shared" si="1002"/>
        <v>3.7384219093881299</v>
      </c>
      <c r="K6244" s="193">
        <f>MAX(0,(F6244-'2031 forecast'!$C$10))</f>
        <v>0</v>
      </c>
      <c r="L6244" s="193">
        <f>MAX(0,(G6244-'2031 forecast'!$C$10))</f>
        <v>0</v>
      </c>
      <c r="M6244" s="193">
        <f>MAX(0,(H6244-'2031 forecast'!$C$10))</f>
        <v>0</v>
      </c>
      <c r="N6244" s="193">
        <f>MAX(0,(I6244-'2031 forecast'!$C$10))</f>
        <v>0</v>
      </c>
      <c r="O6244" s="193">
        <f>MAX(0,(J6244-'2031 forecast'!$C$10))</f>
        <v>0</v>
      </c>
      <c r="P6244" s="175" t="str">
        <f t="shared" si="1000"/>
        <v/>
      </c>
      <c r="Q6244" s="175" t="str">
        <f t="shared" si="1001"/>
        <v/>
      </c>
    </row>
    <row r="6245" spans="1:17" s="1" customFormat="1" x14ac:dyDescent="0.3">
      <c r="A6245" s="189">
        <f t="shared" si="999"/>
        <v>44091.04166665153</v>
      </c>
      <c r="B6245" s="190">
        <f t="shared" si="995"/>
        <v>44091</v>
      </c>
      <c r="C6245" s="1">
        <f t="shared" si="996"/>
        <v>1</v>
      </c>
      <c r="D6245" s="191">
        <v>2.2587674581505732</v>
      </c>
      <c r="E6245" s="192">
        <f t="shared" si="997"/>
        <v>7.8432643875534335E-5</v>
      </c>
      <c r="F6245" s="193">
        <f t="shared" si="998"/>
        <v>3.3677377474845795</v>
      </c>
      <c r="G6245" s="193">
        <f t="shared" ref="G6245:J6264" si="1003">$E6245*G$2</f>
        <v>3.4922712497391348</v>
      </c>
      <c r="H6245" s="193">
        <f t="shared" si="1003"/>
        <v>3.6214097997576884</v>
      </c>
      <c r="I6245" s="193">
        <f t="shared" si="1003"/>
        <v>3.7553236847683733</v>
      </c>
      <c r="J6245" s="193">
        <f t="shared" si="1003"/>
        <v>3.8941894889459681</v>
      </c>
      <c r="K6245" s="193">
        <f>MAX(0,(F6245-'2031 forecast'!$C$10))</f>
        <v>0</v>
      </c>
      <c r="L6245" s="193">
        <f>MAX(0,(G6245-'2031 forecast'!$C$10))</f>
        <v>0</v>
      </c>
      <c r="M6245" s="193">
        <f>MAX(0,(H6245-'2031 forecast'!$C$10))</f>
        <v>0</v>
      </c>
      <c r="N6245" s="193">
        <f>MAX(0,(I6245-'2031 forecast'!$C$10))</f>
        <v>0</v>
      </c>
      <c r="O6245" s="193">
        <f>MAX(0,(J6245-'2031 forecast'!$C$10))</f>
        <v>0</v>
      </c>
      <c r="P6245" s="175" t="str">
        <f t="shared" si="1000"/>
        <v/>
      </c>
      <c r="Q6245" s="175" t="str">
        <f t="shared" si="1001"/>
        <v/>
      </c>
    </row>
    <row r="6246" spans="1:17" s="1" customFormat="1" x14ac:dyDescent="0.3">
      <c r="A6246" s="189">
        <f t="shared" si="999"/>
        <v>44091.083333318194</v>
      </c>
      <c r="B6246" s="190">
        <f t="shared" si="995"/>
        <v>44091</v>
      </c>
      <c r="C6246" s="1">
        <f t="shared" si="996"/>
        <v>2</v>
      </c>
      <c r="D6246" s="191">
        <v>2.2286505587085652</v>
      </c>
      <c r="E6246" s="192">
        <f t="shared" si="997"/>
        <v>7.7386875290527199E-5</v>
      </c>
      <c r="F6246" s="193">
        <f t="shared" si="998"/>
        <v>3.3228345775181181</v>
      </c>
      <c r="G6246" s="193">
        <f t="shared" si="1003"/>
        <v>3.445707633075946</v>
      </c>
      <c r="H6246" s="193">
        <f t="shared" si="1003"/>
        <v>3.5731243357609186</v>
      </c>
      <c r="I6246" s="193">
        <f t="shared" si="1003"/>
        <v>3.7052527023047941</v>
      </c>
      <c r="J6246" s="193">
        <f t="shared" si="1003"/>
        <v>3.8422669624266881</v>
      </c>
      <c r="K6246" s="193">
        <f>MAX(0,(F6246-'2031 forecast'!$C$10))</f>
        <v>0</v>
      </c>
      <c r="L6246" s="193">
        <f>MAX(0,(G6246-'2031 forecast'!$C$10))</f>
        <v>0</v>
      </c>
      <c r="M6246" s="193">
        <f>MAX(0,(H6246-'2031 forecast'!$C$10))</f>
        <v>0</v>
      </c>
      <c r="N6246" s="193">
        <f>MAX(0,(I6246-'2031 forecast'!$C$10))</f>
        <v>0</v>
      </c>
      <c r="O6246" s="193">
        <f>MAX(0,(J6246-'2031 forecast'!$C$10))</f>
        <v>0</v>
      </c>
      <c r="P6246" s="175" t="str">
        <f t="shared" si="1000"/>
        <v/>
      </c>
      <c r="Q6246" s="175" t="str">
        <f t="shared" si="1001"/>
        <v/>
      </c>
    </row>
    <row r="6247" spans="1:17" s="1" customFormat="1" x14ac:dyDescent="0.3">
      <c r="A6247" s="189">
        <f t="shared" si="999"/>
        <v>44091.124999984859</v>
      </c>
      <c r="B6247" s="190">
        <f t="shared" si="995"/>
        <v>44091</v>
      </c>
      <c r="C6247" s="1">
        <f t="shared" si="996"/>
        <v>3</v>
      </c>
      <c r="D6247" s="191">
        <v>2.1684167598245505</v>
      </c>
      <c r="E6247" s="192">
        <f t="shared" si="997"/>
        <v>7.5295338120512969E-5</v>
      </c>
      <c r="F6247" s="193">
        <f t="shared" si="998"/>
        <v>3.2330282375851964</v>
      </c>
      <c r="G6247" s="193">
        <f t="shared" si="1003"/>
        <v>3.35258039974957</v>
      </c>
      <c r="H6247" s="193">
        <f t="shared" si="1003"/>
        <v>3.4765534077673812</v>
      </c>
      <c r="I6247" s="193">
        <f t="shared" si="1003"/>
        <v>3.6051107373776388</v>
      </c>
      <c r="J6247" s="193">
        <f t="shared" si="1003"/>
        <v>3.7384219093881299</v>
      </c>
      <c r="K6247" s="193">
        <f>MAX(0,(F6247-'2031 forecast'!$C$10))</f>
        <v>0</v>
      </c>
      <c r="L6247" s="193">
        <f>MAX(0,(G6247-'2031 forecast'!$C$10))</f>
        <v>0</v>
      </c>
      <c r="M6247" s="193">
        <f>MAX(0,(H6247-'2031 forecast'!$C$10))</f>
        <v>0</v>
      </c>
      <c r="N6247" s="193">
        <f>MAX(0,(I6247-'2031 forecast'!$C$10))</f>
        <v>0</v>
      </c>
      <c r="O6247" s="193">
        <f>MAX(0,(J6247-'2031 forecast'!$C$10))</f>
        <v>0</v>
      </c>
      <c r="P6247" s="175" t="str">
        <f t="shared" si="1000"/>
        <v/>
      </c>
      <c r="Q6247" s="175" t="str">
        <f t="shared" si="1001"/>
        <v/>
      </c>
    </row>
    <row r="6248" spans="1:17" s="1" customFormat="1" x14ac:dyDescent="0.3">
      <c r="A6248" s="189">
        <f t="shared" si="999"/>
        <v>44091.166666651523</v>
      </c>
      <c r="B6248" s="190">
        <f t="shared" si="995"/>
        <v>44091</v>
      </c>
      <c r="C6248" s="1">
        <f t="shared" si="996"/>
        <v>4</v>
      </c>
      <c r="D6248" s="191">
        <v>2.1910044344060555</v>
      </c>
      <c r="E6248" s="192">
        <f t="shared" si="997"/>
        <v>7.6079664559268294E-5</v>
      </c>
      <c r="F6248" s="193">
        <f t="shared" si="998"/>
        <v>3.2667056150600415</v>
      </c>
      <c r="G6248" s="193">
        <f t="shared" si="1003"/>
        <v>3.3875031122469603</v>
      </c>
      <c r="H6248" s="193">
        <f t="shared" si="1003"/>
        <v>3.5127675057649572</v>
      </c>
      <c r="I6248" s="193">
        <f t="shared" si="1003"/>
        <v>3.6426639742253215</v>
      </c>
      <c r="J6248" s="193">
        <f t="shared" si="1003"/>
        <v>3.7773638042775883</v>
      </c>
      <c r="K6248" s="193">
        <f>MAX(0,(F6248-'2031 forecast'!$C$10))</f>
        <v>0</v>
      </c>
      <c r="L6248" s="193">
        <f>MAX(0,(G6248-'2031 forecast'!$C$10))</f>
        <v>0</v>
      </c>
      <c r="M6248" s="193">
        <f>MAX(0,(H6248-'2031 forecast'!$C$10))</f>
        <v>0</v>
      </c>
      <c r="N6248" s="193">
        <f>MAX(0,(I6248-'2031 forecast'!$C$10))</f>
        <v>0</v>
      </c>
      <c r="O6248" s="193">
        <f>MAX(0,(J6248-'2031 forecast'!$C$10))</f>
        <v>0</v>
      </c>
      <c r="P6248" s="175" t="str">
        <f t="shared" si="1000"/>
        <v/>
      </c>
      <c r="Q6248" s="175" t="str">
        <f t="shared" si="1001"/>
        <v/>
      </c>
    </row>
    <row r="6249" spans="1:17" s="1" customFormat="1" x14ac:dyDescent="0.3">
      <c r="A6249" s="189">
        <f t="shared" si="999"/>
        <v>44091.208333318187</v>
      </c>
      <c r="B6249" s="190">
        <f t="shared" si="995"/>
        <v>44091</v>
      </c>
      <c r="C6249" s="1">
        <f t="shared" si="996"/>
        <v>5</v>
      </c>
      <c r="D6249" s="191">
        <v>2.3039428073135846</v>
      </c>
      <c r="E6249" s="192">
        <f t="shared" si="997"/>
        <v>8.0001296753045011E-5</v>
      </c>
      <c r="F6249" s="193">
        <f t="shared" si="998"/>
        <v>3.4350925024342707</v>
      </c>
      <c r="G6249" s="193">
        <f t="shared" si="1003"/>
        <v>3.5621166747339172</v>
      </c>
      <c r="H6249" s="193">
        <f t="shared" si="1003"/>
        <v>3.6938379957528418</v>
      </c>
      <c r="I6249" s="193">
        <f t="shared" si="1003"/>
        <v>3.8304301584637401</v>
      </c>
      <c r="J6249" s="193">
        <f t="shared" si="1003"/>
        <v>3.9720732787248871</v>
      </c>
      <c r="K6249" s="193">
        <f>MAX(0,(F6249-'2031 forecast'!$C$10))</f>
        <v>0</v>
      </c>
      <c r="L6249" s="193">
        <f>MAX(0,(G6249-'2031 forecast'!$C$10))</f>
        <v>0</v>
      </c>
      <c r="M6249" s="193">
        <f>MAX(0,(H6249-'2031 forecast'!$C$10))</f>
        <v>0</v>
      </c>
      <c r="N6249" s="193">
        <f>MAX(0,(I6249-'2031 forecast'!$C$10))</f>
        <v>0</v>
      </c>
      <c r="O6249" s="193">
        <f>MAX(0,(J6249-'2031 forecast'!$C$10))</f>
        <v>0</v>
      </c>
      <c r="P6249" s="175" t="str">
        <f t="shared" si="1000"/>
        <v/>
      </c>
      <c r="Q6249" s="175" t="str">
        <f t="shared" si="1001"/>
        <v/>
      </c>
    </row>
    <row r="6250" spans="1:17" s="1" customFormat="1" x14ac:dyDescent="0.3">
      <c r="A6250" s="189">
        <f t="shared" si="999"/>
        <v>44091.249999984851</v>
      </c>
      <c r="B6250" s="190">
        <f t="shared" si="995"/>
        <v>44091</v>
      </c>
      <c r="C6250" s="1">
        <f t="shared" si="996"/>
        <v>6</v>
      </c>
      <c r="D6250" s="191">
        <v>2.6126410265941633</v>
      </c>
      <c r="E6250" s="192">
        <f t="shared" si="997"/>
        <v>9.0720424749368055E-5</v>
      </c>
      <c r="F6250" s="193">
        <f t="shared" si="998"/>
        <v>3.895349994590497</v>
      </c>
      <c r="G6250" s="193">
        <f t="shared" si="1003"/>
        <v>4.0393937455315996</v>
      </c>
      <c r="H6250" s="193">
        <f t="shared" si="1003"/>
        <v>4.1887640017197265</v>
      </c>
      <c r="I6250" s="193">
        <f t="shared" si="1003"/>
        <v>4.343657728715419</v>
      </c>
      <c r="J6250" s="193">
        <f t="shared" si="1003"/>
        <v>4.5042791755475031</v>
      </c>
      <c r="K6250" s="193">
        <f>MAX(0,(F6250-'2031 forecast'!$C$10))</f>
        <v>0</v>
      </c>
      <c r="L6250" s="193">
        <f>MAX(0,(G6250-'2031 forecast'!$C$10))</f>
        <v>0</v>
      </c>
      <c r="M6250" s="193">
        <f>MAX(0,(H6250-'2031 forecast'!$C$10))</f>
        <v>0</v>
      </c>
      <c r="N6250" s="193">
        <f>MAX(0,(I6250-'2031 forecast'!$C$10))</f>
        <v>0</v>
      </c>
      <c r="O6250" s="193">
        <f>MAX(0,(J6250-'2031 forecast'!$C$10))</f>
        <v>0</v>
      </c>
      <c r="P6250" s="175" t="str">
        <f t="shared" si="1000"/>
        <v/>
      </c>
      <c r="Q6250" s="175" t="str">
        <f t="shared" si="1001"/>
        <v/>
      </c>
    </row>
    <row r="6251" spans="1:17" s="1" customFormat="1" x14ac:dyDescent="0.3">
      <c r="A6251" s="189">
        <f t="shared" si="999"/>
        <v>44091.291666651516</v>
      </c>
      <c r="B6251" s="190">
        <f t="shared" si="995"/>
        <v>44091</v>
      </c>
      <c r="C6251" s="1">
        <f t="shared" si="996"/>
        <v>7</v>
      </c>
      <c r="D6251" s="191">
        <v>2.7707547486647033</v>
      </c>
      <c r="E6251" s="192">
        <f t="shared" si="997"/>
        <v>9.6210709820655448E-5</v>
      </c>
      <c r="F6251" s="193">
        <f t="shared" si="998"/>
        <v>4.1310916369144177</v>
      </c>
      <c r="G6251" s="193">
        <f t="shared" si="1003"/>
        <v>4.2838527330133385</v>
      </c>
      <c r="H6251" s="193">
        <f t="shared" si="1003"/>
        <v>4.4422626877027644</v>
      </c>
      <c r="I6251" s="193">
        <f t="shared" si="1003"/>
        <v>4.6065303866492044</v>
      </c>
      <c r="J6251" s="193">
        <f t="shared" si="1003"/>
        <v>4.7768724397737206</v>
      </c>
      <c r="K6251" s="193">
        <f>MAX(0,(F6251-'2031 forecast'!$C$10))</f>
        <v>0</v>
      </c>
      <c r="L6251" s="193">
        <f>MAX(0,(G6251-'2031 forecast'!$C$10))</f>
        <v>0</v>
      </c>
      <c r="M6251" s="193">
        <f>MAX(0,(H6251-'2031 forecast'!$C$10))</f>
        <v>0</v>
      </c>
      <c r="N6251" s="193">
        <f>MAX(0,(I6251-'2031 forecast'!$C$10))</f>
        <v>0</v>
      </c>
      <c r="O6251" s="193">
        <f>MAX(0,(J6251-'2031 forecast'!$C$10))</f>
        <v>0</v>
      </c>
      <c r="P6251" s="175" t="str">
        <f t="shared" si="1000"/>
        <v/>
      </c>
      <c r="Q6251" s="175" t="str">
        <f t="shared" si="1001"/>
        <v/>
      </c>
    </row>
    <row r="6252" spans="1:17" s="1" customFormat="1" x14ac:dyDescent="0.3">
      <c r="A6252" s="189">
        <f t="shared" si="999"/>
        <v>44091.33333331818</v>
      </c>
      <c r="B6252" s="190">
        <f t="shared" si="995"/>
        <v>44091</v>
      </c>
      <c r="C6252" s="1">
        <f t="shared" si="996"/>
        <v>8</v>
      </c>
      <c r="D6252" s="191">
        <v>2.8761638967117298</v>
      </c>
      <c r="E6252" s="192">
        <f t="shared" si="997"/>
        <v>9.9870899868180382E-5</v>
      </c>
      <c r="F6252" s="193">
        <f t="shared" si="998"/>
        <v>4.2882527317970309</v>
      </c>
      <c r="G6252" s="193">
        <f t="shared" si="1003"/>
        <v>4.4468253913344986</v>
      </c>
      <c r="H6252" s="193">
        <f t="shared" si="1003"/>
        <v>4.6112618116914561</v>
      </c>
      <c r="I6252" s="193">
        <f t="shared" si="1003"/>
        <v>4.7817788252717284</v>
      </c>
      <c r="J6252" s="193">
        <f t="shared" si="1003"/>
        <v>4.9586012825911991</v>
      </c>
      <c r="K6252" s="193">
        <f>MAX(0,(F6252-'2031 forecast'!$C$10))</f>
        <v>0</v>
      </c>
      <c r="L6252" s="193">
        <f>MAX(0,(G6252-'2031 forecast'!$C$10))</f>
        <v>0</v>
      </c>
      <c r="M6252" s="193">
        <f>MAX(0,(H6252-'2031 forecast'!$C$10))</f>
        <v>0</v>
      </c>
      <c r="N6252" s="193">
        <f>MAX(0,(I6252-'2031 forecast'!$C$10))</f>
        <v>0</v>
      </c>
      <c r="O6252" s="193">
        <f>MAX(0,(J6252-'2031 forecast'!$C$10))</f>
        <v>0</v>
      </c>
      <c r="P6252" s="175" t="str">
        <f t="shared" si="1000"/>
        <v/>
      </c>
      <c r="Q6252" s="175" t="str">
        <f t="shared" si="1001"/>
        <v/>
      </c>
    </row>
    <row r="6253" spans="1:17" s="1" customFormat="1" x14ac:dyDescent="0.3">
      <c r="A6253" s="189">
        <f t="shared" si="999"/>
        <v>44091.374999984844</v>
      </c>
      <c r="B6253" s="190">
        <f t="shared" si="995"/>
        <v>44091</v>
      </c>
      <c r="C6253" s="1">
        <f t="shared" si="996"/>
        <v>9</v>
      </c>
      <c r="D6253" s="191">
        <v>2.9288684707352428</v>
      </c>
      <c r="E6253" s="192">
        <f t="shared" si="997"/>
        <v>1.0170099489194284E-4</v>
      </c>
      <c r="F6253" s="193">
        <f t="shared" si="998"/>
        <v>4.3668332792383371</v>
      </c>
      <c r="G6253" s="193">
        <f t="shared" si="1003"/>
        <v>4.5283117204950774</v>
      </c>
      <c r="H6253" s="193">
        <f t="shared" si="1003"/>
        <v>4.6957613736858024</v>
      </c>
      <c r="I6253" s="193">
        <f t="shared" si="1003"/>
        <v>4.8694030445829899</v>
      </c>
      <c r="J6253" s="193">
        <f t="shared" si="1003"/>
        <v>5.049465703999938</v>
      </c>
      <c r="K6253" s="193">
        <f>MAX(0,(F6253-'2031 forecast'!$C$10))</f>
        <v>0</v>
      </c>
      <c r="L6253" s="193">
        <f>MAX(0,(G6253-'2031 forecast'!$C$10))</f>
        <v>0</v>
      </c>
      <c r="M6253" s="193">
        <f>MAX(0,(H6253-'2031 forecast'!$C$10))</f>
        <v>0</v>
      </c>
      <c r="N6253" s="193">
        <f>MAX(0,(I6253-'2031 forecast'!$C$10))</f>
        <v>0</v>
      </c>
      <c r="O6253" s="193">
        <f>MAX(0,(J6253-'2031 forecast'!$C$10))</f>
        <v>0</v>
      </c>
      <c r="P6253" s="175" t="str">
        <f t="shared" si="1000"/>
        <v/>
      </c>
      <c r="Q6253" s="175" t="str">
        <f t="shared" si="1001"/>
        <v/>
      </c>
    </row>
    <row r="6254" spans="1:17" s="1" customFormat="1" x14ac:dyDescent="0.3">
      <c r="A6254" s="189">
        <f t="shared" si="999"/>
        <v>44091.416666651508</v>
      </c>
      <c r="B6254" s="190">
        <f t="shared" si="995"/>
        <v>44091</v>
      </c>
      <c r="C6254" s="1">
        <f t="shared" si="996"/>
        <v>10</v>
      </c>
      <c r="D6254" s="191">
        <v>2.9665145950377529</v>
      </c>
      <c r="E6254" s="192">
        <f t="shared" si="997"/>
        <v>1.0300820562320176E-4</v>
      </c>
      <c r="F6254" s="193">
        <f t="shared" si="998"/>
        <v>4.4229622416964141</v>
      </c>
      <c r="G6254" s="193">
        <f t="shared" si="1003"/>
        <v>4.5865162413240643</v>
      </c>
      <c r="H6254" s="193">
        <f t="shared" si="1003"/>
        <v>4.7561182036817637</v>
      </c>
      <c r="I6254" s="193">
        <f t="shared" si="1003"/>
        <v>4.9319917726624638</v>
      </c>
      <c r="J6254" s="193">
        <f t="shared" si="1003"/>
        <v>5.1143688621490382</v>
      </c>
      <c r="K6254" s="193">
        <f>MAX(0,(F6254-'2031 forecast'!$C$10))</f>
        <v>0</v>
      </c>
      <c r="L6254" s="193">
        <f>MAX(0,(G6254-'2031 forecast'!$C$10))</f>
        <v>0</v>
      </c>
      <c r="M6254" s="193">
        <f>MAX(0,(H6254-'2031 forecast'!$C$10))</f>
        <v>0</v>
      </c>
      <c r="N6254" s="193">
        <f>MAX(0,(I6254-'2031 forecast'!$C$10))</f>
        <v>0</v>
      </c>
      <c r="O6254" s="193">
        <f>MAX(0,(J6254-'2031 forecast'!$C$10))</f>
        <v>0</v>
      </c>
      <c r="P6254" s="175" t="str">
        <f t="shared" si="1000"/>
        <v/>
      </c>
      <c r="Q6254" s="175" t="str">
        <f t="shared" si="1001"/>
        <v/>
      </c>
    </row>
    <row r="6255" spans="1:17" s="1" customFormat="1" x14ac:dyDescent="0.3">
      <c r="A6255" s="189">
        <f t="shared" si="999"/>
        <v>44091.458333318173</v>
      </c>
      <c r="B6255" s="190">
        <f t="shared" si="995"/>
        <v>44091</v>
      </c>
      <c r="C6255" s="1">
        <f t="shared" si="996"/>
        <v>11</v>
      </c>
      <c r="D6255" s="191">
        <v>3.2450959148763232</v>
      </c>
      <c r="E6255" s="192">
        <f t="shared" si="997"/>
        <v>1.1268156503451764E-4</v>
      </c>
      <c r="F6255" s="193">
        <f t="shared" si="998"/>
        <v>4.8383165638861785</v>
      </c>
      <c r="G6255" s="193">
        <f t="shared" si="1003"/>
        <v>5.017229695458556</v>
      </c>
      <c r="H6255" s="193">
        <f t="shared" si="1003"/>
        <v>5.2027587456518782</v>
      </c>
      <c r="I6255" s="193">
        <f t="shared" si="1003"/>
        <v>5.3951483604505617</v>
      </c>
      <c r="J6255" s="193">
        <f t="shared" si="1003"/>
        <v>5.5946522324523729</v>
      </c>
      <c r="K6255" s="193">
        <f>MAX(0,(F6255-'2031 forecast'!$C$10))</f>
        <v>0</v>
      </c>
      <c r="L6255" s="193">
        <f>MAX(0,(G6255-'2031 forecast'!$C$10))</f>
        <v>0</v>
      </c>
      <c r="M6255" s="193">
        <f>MAX(0,(H6255-'2031 forecast'!$C$10))</f>
        <v>0</v>
      </c>
      <c r="N6255" s="193">
        <f>MAX(0,(I6255-'2031 forecast'!$C$10))</f>
        <v>0</v>
      </c>
      <c r="O6255" s="193">
        <f>MAX(0,(J6255-'2031 forecast'!$C$10))</f>
        <v>0</v>
      </c>
      <c r="P6255" s="175" t="str">
        <f t="shared" si="1000"/>
        <v/>
      </c>
      <c r="Q6255" s="175" t="str">
        <f t="shared" si="1001"/>
        <v/>
      </c>
    </row>
    <row r="6256" spans="1:17" s="1" customFormat="1" x14ac:dyDescent="0.3">
      <c r="A6256" s="189">
        <f t="shared" si="999"/>
        <v>44091.499999984837</v>
      </c>
      <c r="B6256" s="190">
        <f t="shared" si="995"/>
        <v>44091</v>
      </c>
      <c r="C6256" s="1">
        <f t="shared" si="996"/>
        <v>12</v>
      </c>
      <c r="D6256" s="191">
        <v>3.31285893862084</v>
      </c>
      <c r="E6256" s="192">
        <f t="shared" si="997"/>
        <v>1.1503454435078367E-4</v>
      </c>
      <c r="F6256" s="193">
        <f t="shared" si="998"/>
        <v>4.9393486963107156</v>
      </c>
      <c r="G6256" s="193">
        <f t="shared" si="1003"/>
        <v>5.1219978329507301</v>
      </c>
      <c r="H6256" s="193">
        <f t="shared" si="1003"/>
        <v>5.3114010396446085</v>
      </c>
      <c r="I6256" s="193">
        <f t="shared" si="1003"/>
        <v>5.5078080709936126</v>
      </c>
      <c r="J6256" s="193">
        <f t="shared" si="1003"/>
        <v>5.7114779171207521</v>
      </c>
      <c r="K6256" s="193">
        <f>MAX(0,(F6256-'2031 forecast'!$C$10))</f>
        <v>0</v>
      </c>
      <c r="L6256" s="193">
        <f>MAX(0,(G6256-'2031 forecast'!$C$10))</f>
        <v>0</v>
      </c>
      <c r="M6256" s="193">
        <f>MAX(0,(H6256-'2031 forecast'!$C$10))</f>
        <v>0</v>
      </c>
      <c r="N6256" s="193">
        <f>MAX(0,(I6256-'2031 forecast'!$C$10))</f>
        <v>0</v>
      </c>
      <c r="O6256" s="193">
        <f>MAX(0,(J6256-'2031 forecast'!$C$10))</f>
        <v>0</v>
      </c>
      <c r="P6256" s="175" t="str">
        <f t="shared" si="1000"/>
        <v/>
      </c>
      <c r="Q6256" s="175" t="str">
        <f t="shared" si="1001"/>
        <v/>
      </c>
    </row>
    <row r="6257" spans="1:17" s="1" customFormat="1" x14ac:dyDescent="0.3">
      <c r="A6257" s="189">
        <f t="shared" si="999"/>
        <v>44091.541666651501</v>
      </c>
      <c r="B6257" s="190">
        <f t="shared" si="995"/>
        <v>44091</v>
      </c>
      <c r="C6257" s="1">
        <f t="shared" si="996"/>
        <v>13</v>
      </c>
      <c r="D6257" s="191">
        <v>3.4032096369468632</v>
      </c>
      <c r="E6257" s="192">
        <f t="shared" si="997"/>
        <v>1.1817185010580505E-4</v>
      </c>
      <c r="F6257" s="193">
        <f t="shared" si="998"/>
        <v>5.0740582062100987</v>
      </c>
      <c r="G6257" s="193">
        <f t="shared" si="1003"/>
        <v>5.2616886829402958</v>
      </c>
      <c r="H6257" s="193">
        <f t="shared" si="1003"/>
        <v>5.4562574316349162</v>
      </c>
      <c r="I6257" s="193">
        <f t="shared" si="1003"/>
        <v>5.658021018384348</v>
      </c>
      <c r="J6257" s="193">
        <f t="shared" si="1003"/>
        <v>5.8672454966785912</v>
      </c>
      <c r="K6257" s="193">
        <f>MAX(0,(F6257-'2031 forecast'!$C$10))</f>
        <v>0</v>
      </c>
      <c r="L6257" s="193">
        <f>MAX(0,(G6257-'2031 forecast'!$C$10))</f>
        <v>0</v>
      </c>
      <c r="M6257" s="193">
        <f>MAX(0,(H6257-'2031 forecast'!$C$10))</f>
        <v>0</v>
      </c>
      <c r="N6257" s="193">
        <f>MAX(0,(I6257-'2031 forecast'!$C$10))</f>
        <v>0</v>
      </c>
      <c r="O6257" s="193">
        <f>MAX(0,(J6257-'2031 forecast'!$C$10))</f>
        <v>0.13024549667859109</v>
      </c>
      <c r="P6257" s="175" t="str">
        <f t="shared" si="1000"/>
        <v/>
      </c>
      <c r="Q6257" s="175" t="str">
        <f t="shared" si="1001"/>
        <v/>
      </c>
    </row>
    <row r="6258" spans="1:17" s="1" customFormat="1" x14ac:dyDescent="0.3">
      <c r="A6258" s="189">
        <f t="shared" si="999"/>
        <v>44091.583333318165</v>
      </c>
      <c r="B6258" s="190">
        <f t="shared" si="995"/>
        <v>44091</v>
      </c>
      <c r="C6258" s="1">
        <f t="shared" si="996"/>
        <v>14</v>
      </c>
      <c r="D6258" s="191">
        <v>3.1773328911318059</v>
      </c>
      <c r="E6258" s="192">
        <f t="shared" si="997"/>
        <v>1.1032858571825161E-4</v>
      </c>
      <c r="F6258" s="193">
        <f t="shared" si="998"/>
        <v>4.7372844314616414</v>
      </c>
      <c r="G6258" s="193">
        <f t="shared" si="1003"/>
        <v>4.9124615579663828</v>
      </c>
      <c r="H6258" s="193">
        <f t="shared" si="1003"/>
        <v>5.0941164516591471</v>
      </c>
      <c r="I6258" s="193">
        <f t="shared" si="1003"/>
        <v>5.2824886499075108</v>
      </c>
      <c r="J6258" s="193">
        <f t="shared" si="1003"/>
        <v>5.4778265477839945</v>
      </c>
      <c r="K6258" s="193">
        <f>MAX(0,(F6258-'2031 forecast'!$C$10))</f>
        <v>0</v>
      </c>
      <c r="L6258" s="193">
        <f>MAX(0,(G6258-'2031 forecast'!$C$10))</f>
        <v>0</v>
      </c>
      <c r="M6258" s="193">
        <f>MAX(0,(H6258-'2031 forecast'!$C$10))</f>
        <v>0</v>
      </c>
      <c r="N6258" s="193">
        <f>MAX(0,(I6258-'2031 forecast'!$C$10))</f>
        <v>0</v>
      </c>
      <c r="O6258" s="193">
        <f>MAX(0,(J6258-'2031 forecast'!$C$10))</f>
        <v>0</v>
      </c>
      <c r="P6258" s="175" t="str">
        <f t="shared" si="1000"/>
        <v/>
      </c>
      <c r="Q6258" s="175" t="str">
        <f t="shared" si="1001"/>
        <v/>
      </c>
    </row>
    <row r="6259" spans="1:17" s="1" customFormat="1" x14ac:dyDescent="0.3">
      <c r="A6259" s="189">
        <f t="shared" si="999"/>
        <v>44091.62499998483</v>
      </c>
      <c r="B6259" s="190">
        <f t="shared" si="995"/>
        <v>44091</v>
      </c>
      <c r="C6259" s="1">
        <f t="shared" si="996"/>
        <v>15</v>
      </c>
      <c r="D6259" s="191">
        <v>3.2225082402948173</v>
      </c>
      <c r="E6259" s="192">
        <f t="shared" si="997"/>
        <v>1.118972385957623E-4</v>
      </c>
      <c r="F6259" s="193">
        <f t="shared" si="998"/>
        <v>4.8046391864113325</v>
      </c>
      <c r="G6259" s="193">
        <f t="shared" si="1003"/>
        <v>4.9823069829611653</v>
      </c>
      <c r="H6259" s="193">
        <f t="shared" si="1003"/>
        <v>5.1665446476543018</v>
      </c>
      <c r="I6259" s="193">
        <f t="shared" si="1003"/>
        <v>5.357595123602878</v>
      </c>
      <c r="J6259" s="193">
        <f t="shared" si="1003"/>
        <v>5.555710337562914</v>
      </c>
      <c r="K6259" s="193">
        <f>MAX(0,(F6259-'2031 forecast'!$C$10))</f>
        <v>0</v>
      </c>
      <c r="L6259" s="193">
        <f>MAX(0,(G6259-'2031 forecast'!$C$10))</f>
        <v>0</v>
      </c>
      <c r="M6259" s="193">
        <f>MAX(0,(H6259-'2031 forecast'!$C$10))</f>
        <v>0</v>
      </c>
      <c r="N6259" s="193">
        <f>MAX(0,(I6259-'2031 forecast'!$C$10))</f>
        <v>0</v>
      </c>
      <c r="O6259" s="193">
        <f>MAX(0,(J6259-'2031 forecast'!$C$10))</f>
        <v>0</v>
      </c>
      <c r="P6259" s="175" t="str">
        <f t="shared" si="1000"/>
        <v/>
      </c>
      <c r="Q6259" s="175" t="str">
        <f t="shared" si="1001"/>
        <v/>
      </c>
    </row>
    <row r="6260" spans="1:17" s="1" customFormat="1" x14ac:dyDescent="0.3">
      <c r="A6260" s="189">
        <f t="shared" si="999"/>
        <v>44091.666666651494</v>
      </c>
      <c r="B6260" s="190">
        <f t="shared" si="995"/>
        <v>44091</v>
      </c>
      <c r="C6260" s="1">
        <f t="shared" si="996"/>
        <v>16</v>
      </c>
      <c r="D6260" s="191">
        <v>3.2827420391788333</v>
      </c>
      <c r="E6260" s="192">
        <f t="shared" si="997"/>
        <v>1.1398877576577658E-4</v>
      </c>
      <c r="F6260" s="193">
        <f t="shared" si="998"/>
        <v>4.8944455263442554</v>
      </c>
      <c r="G6260" s="193">
        <f t="shared" si="1003"/>
        <v>5.075434216287543</v>
      </c>
      <c r="H6260" s="193">
        <f t="shared" si="1003"/>
        <v>5.2631155756478405</v>
      </c>
      <c r="I6260" s="193">
        <f t="shared" si="1003"/>
        <v>5.4577370885300356</v>
      </c>
      <c r="J6260" s="193">
        <f t="shared" si="1003"/>
        <v>5.6595553906014739</v>
      </c>
      <c r="K6260" s="193">
        <f>MAX(0,(F6260-'2031 forecast'!$C$10))</f>
        <v>0</v>
      </c>
      <c r="L6260" s="193">
        <f>MAX(0,(G6260-'2031 forecast'!$C$10))</f>
        <v>0</v>
      </c>
      <c r="M6260" s="193">
        <f>MAX(0,(H6260-'2031 forecast'!$C$10))</f>
        <v>0</v>
      </c>
      <c r="N6260" s="193">
        <f>MAX(0,(I6260-'2031 forecast'!$C$10))</f>
        <v>0</v>
      </c>
      <c r="O6260" s="193">
        <f>MAX(0,(J6260-'2031 forecast'!$C$10))</f>
        <v>0</v>
      </c>
      <c r="P6260" s="175" t="str">
        <f t="shared" si="1000"/>
        <v/>
      </c>
      <c r="Q6260" s="175" t="str">
        <f t="shared" si="1001"/>
        <v/>
      </c>
    </row>
    <row r="6261" spans="1:17" s="1" customFormat="1" x14ac:dyDescent="0.3">
      <c r="A6261" s="189">
        <f t="shared" si="999"/>
        <v>44091.708333318158</v>
      </c>
      <c r="B6261" s="190">
        <f t="shared" si="995"/>
        <v>44091</v>
      </c>
      <c r="C6261" s="1">
        <f t="shared" si="996"/>
        <v>17</v>
      </c>
      <c r="D6261" s="191">
        <v>3.4634434358308792</v>
      </c>
      <c r="E6261" s="192">
        <f t="shared" si="997"/>
        <v>1.2026338727581932E-4</v>
      </c>
      <c r="F6261" s="193">
        <f t="shared" si="998"/>
        <v>5.1638645461430217</v>
      </c>
      <c r="G6261" s="193">
        <f t="shared" si="1003"/>
        <v>5.3548159162666735</v>
      </c>
      <c r="H6261" s="193">
        <f t="shared" si="1003"/>
        <v>5.5528283596284558</v>
      </c>
      <c r="I6261" s="193">
        <f t="shared" si="1003"/>
        <v>5.7581629833115056</v>
      </c>
      <c r="J6261" s="193">
        <f t="shared" si="1003"/>
        <v>5.9710905497171511</v>
      </c>
      <c r="K6261" s="193">
        <f>MAX(0,(F6261-'2031 forecast'!$C$10))</f>
        <v>0</v>
      </c>
      <c r="L6261" s="193">
        <f>MAX(0,(G6261-'2031 forecast'!$C$10))</f>
        <v>0</v>
      </c>
      <c r="M6261" s="193">
        <f>MAX(0,(H6261-'2031 forecast'!$C$10))</f>
        <v>0</v>
      </c>
      <c r="N6261" s="193">
        <f>MAX(0,(I6261-'2031 forecast'!$C$10))</f>
        <v>2.1162983311505457E-2</v>
      </c>
      <c r="O6261" s="193">
        <f>MAX(0,(J6261-'2031 forecast'!$C$10))</f>
        <v>0.23409054971715104</v>
      </c>
      <c r="P6261" s="175" t="str">
        <f t="shared" si="1000"/>
        <v/>
      </c>
      <c r="Q6261" s="175" t="str">
        <f t="shared" si="1001"/>
        <v/>
      </c>
    </row>
    <row r="6262" spans="1:17" s="1" customFormat="1" x14ac:dyDescent="0.3">
      <c r="A6262" s="189">
        <f t="shared" si="999"/>
        <v>44091.749999984822</v>
      </c>
      <c r="B6262" s="190">
        <f t="shared" si="995"/>
        <v>44091</v>
      </c>
      <c r="C6262" s="1">
        <f t="shared" si="996"/>
        <v>18</v>
      </c>
      <c r="D6262" s="191">
        <v>3.2450959148763232</v>
      </c>
      <c r="E6262" s="192">
        <f t="shared" si="997"/>
        <v>1.1268156503451764E-4</v>
      </c>
      <c r="F6262" s="193">
        <f t="shared" si="998"/>
        <v>4.8383165638861785</v>
      </c>
      <c r="G6262" s="193">
        <f t="shared" si="1003"/>
        <v>5.017229695458556</v>
      </c>
      <c r="H6262" s="193">
        <f t="shared" si="1003"/>
        <v>5.2027587456518782</v>
      </c>
      <c r="I6262" s="193">
        <f t="shared" si="1003"/>
        <v>5.3951483604505617</v>
      </c>
      <c r="J6262" s="193">
        <f t="shared" si="1003"/>
        <v>5.5946522324523729</v>
      </c>
      <c r="K6262" s="193">
        <f>MAX(0,(F6262-'2031 forecast'!$C$10))</f>
        <v>0</v>
      </c>
      <c r="L6262" s="193">
        <f>MAX(0,(G6262-'2031 forecast'!$C$10))</f>
        <v>0</v>
      </c>
      <c r="M6262" s="193">
        <f>MAX(0,(H6262-'2031 forecast'!$C$10))</f>
        <v>0</v>
      </c>
      <c r="N6262" s="193">
        <f>MAX(0,(I6262-'2031 forecast'!$C$10))</f>
        <v>0</v>
      </c>
      <c r="O6262" s="193">
        <f>MAX(0,(J6262-'2031 forecast'!$C$10))</f>
        <v>0</v>
      </c>
      <c r="P6262" s="175" t="str">
        <f t="shared" si="1000"/>
        <v/>
      </c>
      <c r="Q6262" s="175" t="str">
        <f t="shared" si="1001"/>
        <v/>
      </c>
    </row>
    <row r="6263" spans="1:17" s="1" customFormat="1" x14ac:dyDescent="0.3">
      <c r="A6263" s="189">
        <f t="shared" si="999"/>
        <v>44091.791666651487</v>
      </c>
      <c r="B6263" s="190">
        <f t="shared" si="995"/>
        <v>44091</v>
      </c>
      <c r="C6263" s="1">
        <f t="shared" si="996"/>
        <v>19</v>
      </c>
      <c r="D6263" s="191">
        <v>3.1999205657133114</v>
      </c>
      <c r="E6263" s="192">
        <f t="shared" si="997"/>
        <v>1.1111291215700695E-4</v>
      </c>
      <c r="F6263" s="193">
        <f t="shared" si="998"/>
        <v>4.7709618089364865</v>
      </c>
      <c r="G6263" s="193">
        <f t="shared" si="1003"/>
        <v>4.9473842704637736</v>
      </c>
      <c r="H6263" s="193">
        <f t="shared" si="1003"/>
        <v>5.1303305496567244</v>
      </c>
      <c r="I6263" s="193">
        <f t="shared" si="1003"/>
        <v>5.3200418867551944</v>
      </c>
      <c r="J6263" s="193">
        <f t="shared" si="1003"/>
        <v>5.5167684426734533</v>
      </c>
      <c r="K6263" s="193">
        <f>MAX(0,(F6263-'2031 forecast'!$C$10))</f>
        <v>0</v>
      </c>
      <c r="L6263" s="193">
        <f>MAX(0,(G6263-'2031 forecast'!$C$10))</f>
        <v>0</v>
      </c>
      <c r="M6263" s="193">
        <f>MAX(0,(H6263-'2031 forecast'!$C$10))</f>
        <v>0</v>
      </c>
      <c r="N6263" s="193">
        <f>MAX(0,(I6263-'2031 forecast'!$C$10))</f>
        <v>0</v>
      </c>
      <c r="O6263" s="193">
        <f>MAX(0,(J6263-'2031 forecast'!$C$10))</f>
        <v>0</v>
      </c>
      <c r="P6263" s="175" t="str">
        <f t="shared" si="1000"/>
        <v/>
      </c>
      <c r="Q6263" s="175" t="str">
        <f t="shared" si="1001"/>
        <v/>
      </c>
    </row>
    <row r="6264" spans="1:17" s="1" customFormat="1" x14ac:dyDescent="0.3">
      <c r="A6264" s="189">
        <f t="shared" si="999"/>
        <v>44091.833333318151</v>
      </c>
      <c r="B6264" s="190">
        <f t="shared" si="995"/>
        <v>44091</v>
      </c>
      <c r="C6264" s="1">
        <f t="shared" si="996"/>
        <v>20</v>
      </c>
      <c r="D6264" s="191">
        <v>3.1246283171082929</v>
      </c>
      <c r="E6264" s="192">
        <f t="shared" si="997"/>
        <v>1.0849849069448915E-4</v>
      </c>
      <c r="F6264" s="193">
        <f t="shared" si="998"/>
        <v>4.6587038840203343</v>
      </c>
      <c r="G6264" s="193">
        <f t="shared" si="1003"/>
        <v>4.8309752288058032</v>
      </c>
      <c r="H6264" s="193">
        <f t="shared" si="1003"/>
        <v>5.0096168896648017</v>
      </c>
      <c r="I6264" s="193">
        <f t="shared" si="1003"/>
        <v>5.1948644305962492</v>
      </c>
      <c r="J6264" s="193">
        <f t="shared" si="1003"/>
        <v>5.3869621263752556</v>
      </c>
      <c r="K6264" s="193">
        <f>MAX(0,(F6264-'2031 forecast'!$C$10))</f>
        <v>0</v>
      </c>
      <c r="L6264" s="193">
        <f>MAX(0,(G6264-'2031 forecast'!$C$10))</f>
        <v>0</v>
      </c>
      <c r="M6264" s="193">
        <f>MAX(0,(H6264-'2031 forecast'!$C$10))</f>
        <v>0</v>
      </c>
      <c r="N6264" s="193">
        <f>MAX(0,(I6264-'2031 forecast'!$C$10))</f>
        <v>0</v>
      </c>
      <c r="O6264" s="193">
        <f>MAX(0,(J6264-'2031 forecast'!$C$10))</f>
        <v>0</v>
      </c>
      <c r="P6264" s="175" t="str">
        <f t="shared" si="1000"/>
        <v/>
      </c>
      <c r="Q6264" s="175" t="str">
        <f t="shared" si="1001"/>
        <v/>
      </c>
    </row>
    <row r="6265" spans="1:17" s="1" customFormat="1" x14ac:dyDescent="0.3">
      <c r="A6265" s="189">
        <f t="shared" si="999"/>
        <v>44091.874999984815</v>
      </c>
      <c r="B6265" s="190">
        <f t="shared" si="995"/>
        <v>44091</v>
      </c>
      <c r="C6265" s="1">
        <f t="shared" si="996"/>
        <v>21</v>
      </c>
      <c r="D6265" s="191">
        <v>3.0719237430847794</v>
      </c>
      <c r="E6265" s="192">
        <f t="shared" si="997"/>
        <v>1.0666839567072669E-4</v>
      </c>
      <c r="F6265" s="193">
        <f t="shared" si="998"/>
        <v>4.5801233365790281</v>
      </c>
      <c r="G6265" s="193">
        <f t="shared" ref="G6265:J6284" si="1004">$E6265*G$2</f>
        <v>4.7494888996452236</v>
      </c>
      <c r="H6265" s="193">
        <f t="shared" si="1004"/>
        <v>4.9251173276704563</v>
      </c>
      <c r="I6265" s="193">
        <f t="shared" si="1004"/>
        <v>5.1072402112849877</v>
      </c>
      <c r="J6265" s="193">
        <f t="shared" si="1004"/>
        <v>5.2960977049665168</v>
      </c>
      <c r="K6265" s="193">
        <f>MAX(0,(F6265-'2031 forecast'!$C$10))</f>
        <v>0</v>
      </c>
      <c r="L6265" s="193">
        <f>MAX(0,(G6265-'2031 forecast'!$C$10))</f>
        <v>0</v>
      </c>
      <c r="M6265" s="193">
        <f>MAX(0,(H6265-'2031 forecast'!$C$10))</f>
        <v>0</v>
      </c>
      <c r="N6265" s="193">
        <f>MAX(0,(I6265-'2031 forecast'!$C$10))</f>
        <v>0</v>
      </c>
      <c r="O6265" s="193">
        <f>MAX(0,(J6265-'2031 forecast'!$C$10))</f>
        <v>0</v>
      </c>
      <c r="P6265" s="175" t="str">
        <f t="shared" si="1000"/>
        <v/>
      </c>
      <c r="Q6265" s="175" t="str">
        <f t="shared" si="1001"/>
        <v/>
      </c>
    </row>
    <row r="6266" spans="1:17" s="1" customFormat="1" x14ac:dyDescent="0.3">
      <c r="A6266" s="189">
        <f t="shared" si="999"/>
        <v>44091.916666651479</v>
      </c>
      <c r="B6266" s="190">
        <f t="shared" si="995"/>
        <v>44091</v>
      </c>
      <c r="C6266" s="1">
        <f t="shared" si="996"/>
        <v>22</v>
      </c>
      <c r="D6266" s="191">
        <v>2.6502871508966721</v>
      </c>
      <c r="E6266" s="192">
        <f t="shared" si="997"/>
        <v>9.2027635480626934E-5</v>
      </c>
      <c r="F6266" s="193">
        <f t="shared" si="998"/>
        <v>3.9514789570485722</v>
      </c>
      <c r="G6266" s="193">
        <f t="shared" si="1004"/>
        <v>4.0975982663605839</v>
      </c>
      <c r="H6266" s="193">
        <f t="shared" si="1004"/>
        <v>4.249120831715687</v>
      </c>
      <c r="I6266" s="193">
        <f t="shared" si="1004"/>
        <v>4.4062464567948902</v>
      </c>
      <c r="J6266" s="193">
        <f t="shared" si="1004"/>
        <v>4.5691823336966015</v>
      </c>
      <c r="K6266" s="193">
        <f>MAX(0,(F6266-'2031 forecast'!$C$10))</f>
        <v>0</v>
      </c>
      <c r="L6266" s="193">
        <f>MAX(0,(G6266-'2031 forecast'!$C$10))</f>
        <v>0</v>
      </c>
      <c r="M6266" s="193">
        <f>MAX(0,(H6266-'2031 forecast'!$C$10))</f>
        <v>0</v>
      </c>
      <c r="N6266" s="193">
        <f>MAX(0,(I6266-'2031 forecast'!$C$10))</f>
        <v>0</v>
      </c>
      <c r="O6266" s="193">
        <f>MAX(0,(J6266-'2031 forecast'!$C$10))</f>
        <v>0</v>
      </c>
      <c r="P6266" s="175" t="str">
        <f t="shared" si="1000"/>
        <v/>
      </c>
      <c r="Q6266" s="175" t="str">
        <f t="shared" si="1001"/>
        <v/>
      </c>
    </row>
    <row r="6267" spans="1:17" s="1" customFormat="1" x14ac:dyDescent="0.3">
      <c r="A6267" s="189">
        <f t="shared" si="999"/>
        <v>44091.958333318144</v>
      </c>
      <c r="B6267" s="190">
        <f t="shared" si="995"/>
        <v>44091</v>
      </c>
      <c r="C6267" s="1">
        <f t="shared" si="996"/>
        <v>23</v>
      </c>
      <c r="D6267" s="191">
        <v>2.3867642807791056</v>
      </c>
      <c r="E6267" s="192">
        <f t="shared" si="997"/>
        <v>8.2877160361814606E-5</v>
      </c>
      <c r="F6267" s="193">
        <f t="shared" si="998"/>
        <v>3.5585762198420388</v>
      </c>
      <c r="G6267" s="193">
        <f t="shared" si="1004"/>
        <v>3.6901666205576857</v>
      </c>
      <c r="H6267" s="193">
        <f t="shared" si="1004"/>
        <v>3.826623021743957</v>
      </c>
      <c r="I6267" s="193">
        <f t="shared" si="1004"/>
        <v>3.9681253602385804</v>
      </c>
      <c r="J6267" s="193">
        <f t="shared" si="1004"/>
        <v>4.1148602266529055</v>
      </c>
      <c r="K6267" s="193">
        <f>MAX(0,(F6267-'2031 forecast'!$C$10))</f>
        <v>0</v>
      </c>
      <c r="L6267" s="193">
        <f>MAX(0,(G6267-'2031 forecast'!$C$10))</f>
        <v>0</v>
      </c>
      <c r="M6267" s="193">
        <f>MAX(0,(H6267-'2031 forecast'!$C$10))</f>
        <v>0</v>
      </c>
      <c r="N6267" s="193">
        <f>MAX(0,(I6267-'2031 forecast'!$C$10))</f>
        <v>0</v>
      </c>
      <c r="O6267" s="193">
        <f>MAX(0,(J6267-'2031 forecast'!$C$10))</f>
        <v>0</v>
      </c>
      <c r="P6267" s="175" t="str">
        <f t="shared" si="1000"/>
        <v/>
      </c>
      <c r="Q6267" s="175" t="str">
        <f t="shared" si="1001"/>
        <v/>
      </c>
    </row>
    <row r="6268" spans="1:17" s="1" customFormat="1" x14ac:dyDescent="0.3">
      <c r="A6268" s="189">
        <f t="shared" si="999"/>
        <v>44091.999999984808</v>
      </c>
      <c r="B6268" s="190">
        <f t="shared" si="995"/>
        <v>44091</v>
      </c>
      <c r="C6268" s="1">
        <f t="shared" si="996"/>
        <v>0</v>
      </c>
      <c r="D6268" s="191">
        <v>2.3566473813370976</v>
      </c>
      <c r="E6268" s="192">
        <f t="shared" si="997"/>
        <v>8.1831391776807471E-5</v>
      </c>
      <c r="F6268" s="193">
        <f t="shared" si="998"/>
        <v>3.5136730498755773</v>
      </c>
      <c r="G6268" s="193">
        <f t="shared" si="1004"/>
        <v>3.6436030038944964</v>
      </c>
      <c r="H6268" s="193">
        <f t="shared" si="1004"/>
        <v>3.7783375577471872</v>
      </c>
      <c r="I6268" s="193">
        <f t="shared" si="1004"/>
        <v>3.9180543777750017</v>
      </c>
      <c r="J6268" s="193">
        <f t="shared" si="1004"/>
        <v>4.0629377001336255</v>
      </c>
      <c r="K6268" s="193">
        <f>MAX(0,(F6268-'2031 forecast'!$C$10))</f>
        <v>0</v>
      </c>
      <c r="L6268" s="193">
        <f>MAX(0,(G6268-'2031 forecast'!$C$10))</f>
        <v>0</v>
      </c>
      <c r="M6268" s="193">
        <f>MAX(0,(H6268-'2031 forecast'!$C$10))</f>
        <v>0</v>
      </c>
      <c r="N6268" s="193">
        <f>MAX(0,(I6268-'2031 forecast'!$C$10))</f>
        <v>0</v>
      </c>
      <c r="O6268" s="193">
        <f>MAX(0,(J6268-'2031 forecast'!$C$10))</f>
        <v>0</v>
      </c>
      <c r="P6268" s="175" t="str">
        <f t="shared" si="1000"/>
        <v/>
      </c>
      <c r="Q6268" s="175" t="str">
        <f t="shared" si="1001"/>
        <v/>
      </c>
    </row>
    <row r="6269" spans="1:17" s="1" customFormat="1" x14ac:dyDescent="0.3">
      <c r="A6269" s="189">
        <f t="shared" si="999"/>
        <v>44092.041666651472</v>
      </c>
      <c r="B6269" s="190">
        <f t="shared" si="995"/>
        <v>44092</v>
      </c>
      <c r="C6269" s="1">
        <f t="shared" si="996"/>
        <v>1</v>
      </c>
      <c r="D6269" s="191">
        <v>2.1382998603825425</v>
      </c>
      <c r="E6269" s="192">
        <f t="shared" si="997"/>
        <v>7.4249569535505834E-5</v>
      </c>
      <c r="F6269" s="193">
        <f t="shared" si="998"/>
        <v>3.1881250676187349</v>
      </c>
      <c r="G6269" s="193">
        <f t="shared" si="1004"/>
        <v>3.3060167830863811</v>
      </c>
      <c r="H6269" s="193">
        <f t="shared" si="1004"/>
        <v>3.4282679437706114</v>
      </c>
      <c r="I6269" s="193">
        <f t="shared" si="1004"/>
        <v>3.5550397549140595</v>
      </c>
      <c r="J6269" s="193">
        <f t="shared" si="1004"/>
        <v>3.6864993828688495</v>
      </c>
      <c r="K6269" s="193">
        <f>MAX(0,(F6269-'2031 forecast'!$C$10))</f>
        <v>0</v>
      </c>
      <c r="L6269" s="193">
        <f>MAX(0,(G6269-'2031 forecast'!$C$10))</f>
        <v>0</v>
      </c>
      <c r="M6269" s="193">
        <f>MAX(0,(H6269-'2031 forecast'!$C$10))</f>
        <v>0</v>
      </c>
      <c r="N6269" s="193">
        <f>MAX(0,(I6269-'2031 forecast'!$C$10))</f>
        <v>0</v>
      </c>
      <c r="O6269" s="193">
        <f>MAX(0,(J6269-'2031 forecast'!$C$10))</f>
        <v>0</v>
      </c>
      <c r="P6269" s="175" t="str">
        <f t="shared" si="1000"/>
        <v/>
      </c>
      <c r="Q6269" s="175" t="str">
        <f t="shared" si="1001"/>
        <v/>
      </c>
    </row>
    <row r="6270" spans="1:17" s="1" customFormat="1" x14ac:dyDescent="0.3">
      <c r="A6270" s="189">
        <f t="shared" si="999"/>
        <v>44092.083333318136</v>
      </c>
      <c r="B6270" s="190">
        <f t="shared" si="995"/>
        <v>44092</v>
      </c>
      <c r="C6270" s="1">
        <f t="shared" si="996"/>
        <v>2</v>
      </c>
      <c r="D6270" s="191">
        <v>2.1458290852430446</v>
      </c>
      <c r="E6270" s="192">
        <f t="shared" si="997"/>
        <v>7.4511011681757617E-5</v>
      </c>
      <c r="F6270" s="193">
        <f t="shared" si="998"/>
        <v>3.1993508601103504</v>
      </c>
      <c r="G6270" s="193">
        <f t="shared" si="1004"/>
        <v>3.3176576872521784</v>
      </c>
      <c r="H6270" s="193">
        <f t="shared" si="1004"/>
        <v>3.4403393097698038</v>
      </c>
      <c r="I6270" s="193">
        <f t="shared" si="1004"/>
        <v>3.5675575005299542</v>
      </c>
      <c r="J6270" s="193">
        <f t="shared" si="1004"/>
        <v>3.6994800144986697</v>
      </c>
      <c r="K6270" s="193">
        <f>MAX(0,(F6270-'2031 forecast'!$C$10))</f>
        <v>0</v>
      </c>
      <c r="L6270" s="193">
        <f>MAX(0,(G6270-'2031 forecast'!$C$10))</f>
        <v>0</v>
      </c>
      <c r="M6270" s="193">
        <f>MAX(0,(H6270-'2031 forecast'!$C$10))</f>
        <v>0</v>
      </c>
      <c r="N6270" s="193">
        <f>MAX(0,(I6270-'2031 forecast'!$C$10))</f>
        <v>0</v>
      </c>
      <c r="O6270" s="193">
        <f>MAX(0,(J6270-'2031 forecast'!$C$10))</f>
        <v>0</v>
      </c>
      <c r="P6270" s="175" t="str">
        <f t="shared" si="1000"/>
        <v/>
      </c>
      <c r="Q6270" s="175" t="str">
        <f t="shared" si="1001"/>
        <v/>
      </c>
    </row>
    <row r="6271" spans="1:17" s="1" customFormat="1" x14ac:dyDescent="0.3">
      <c r="A6271" s="189">
        <f t="shared" si="999"/>
        <v>44092.124999984801</v>
      </c>
      <c r="B6271" s="190">
        <f t="shared" si="995"/>
        <v>44092</v>
      </c>
      <c r="C6271" s="1">
        <f t="shared" si="996"/>
        <v>3</v>
      </c>
      <c r="D6271" s="191">
        <v>2.085595286359029</v>
      </c>
      <c r="E6271" s="192">
        <f t="shared" si="997"/>
        <v>7.241947451174336E-5</v>
      </c>
      <c r="F6271" s="193">
        <f t="shared" si="998"/>
        <v>3.1095445201774279</v>
      </c>
      <c r="G6271" s="193">
        <f t="shared" si="1004"/>
        <v>3.2245304539258011</v>
      </c>
      <c r="H6271" s="193">
        <f t="shared" si="1004"/>
        <v>3.3437683817762651</v>
      </c>
      <c r="I6271" s="193">
        <f t="shared" si="1004"/>
        <v>3.4674155356027976</v>
      </c>
      <c r="J6271" s="193">
        <f t="shared" si="1004"/>
        <v>3.5956349614601102</v>
      </c>
      <c r="K6271" s="193">
        <f>MAX(0,(F6271-'2031 forecast'!$C$10))</f>
        <v>0</v>
      </c>
      <c r="L6271" s="193">
        <f>MAX(0,(G6271-'2031 forecast'!$C$10))</f>
        <v>0</v>
      </c>
      <c r="M6271" s="193">
        <f>MAX(0,(H6271-'2031 forecast'!$C$10))</f>
        <v>0</v>
      </c>
      <c r="N6271" s="193">
        <f>MAX(0,(I6271-'2031 forecast'!$C$10))</f>
        <v>0</v>
      </c>
      <c r="O6271" s="193">
        <f>MAX(0,(J6271-'2031 forecast'!$C$10))</f>
        <v>0</v>
      </c>
      <c r="P6271" s="175" t="str">
        <f t="shared" si="1000"/>
        <v/>
      </c>
      <c r="Q6271" s="175" t="str">
        <f t="shared" si="1001"/>
        <v/>
      </c>
    </row>
    <row r="6272" spans="1:17" s="1" customFormat="1" x14ac:dyDescent="0.3">
      <c r="A6272" s="189">
        <f t="shared" si="999"/>
        <v>44092.166666651465</v>
      </c>
      <c r="B6272" s="190">
        <f t="shared" si="995"/>
        <v>44092</v>
      </c>
      <c r="C6272" s="1">
        <f t="shared" si="996"/>
        <v>4</v>
      </c>
      <c r="D6272" s="191">
        <v>2.085595286359029</v>
      </c>
      <c r="E6272" s="192">
        <f t="shared" si="997"/>
        <v>7.241947451174336E-5</v>
      </c>
      <c r="F6272" s="193">
        <f t="shared" si="998"/>
        <v>3.1095445201774279</v>
      </c>
      <c r="G6272" s="193">
        <f t="shared" si="1004"/>
        <v>3.2245304539258011</v>
      </c>
      <c r="H6272" s="193">
        <f t="shared" si="1004"/>
        <v>3.3437683817762651</v>
      </c>
      <c r="I6272" s="193">
        <f t="shared" si="1004"/>
        <v>3.4674155356027976</v>
      </c>
      <c r="J6272" s="193">
        <f t="shared" si="1004"/>
        <v>3.5956349614601102</v>
      </c>
      <c r="K6272" s="193">
        <f>MAX(0,(F6272-'2031 forecast'!$C$10))</f>
        <v>0</v>
      </c>
      <c r="L6272" s="193">
        <f>MAX(0,(G6272-'2031 forecast'!$C$10))</f>
        <v>0</v>
      </c>
      <c r="M6272" s="193">
        <f>MAX(0,(H6272-'2031 forecast'!$C$10))</f>
        <v>0</v>
      </c>
      <c r="N6272" s="193">
        <f>MAX(0,(I6272-'2031 forecast'!$C$10))</f>
        <v>0</v>
      </c>
      <c r="O6272" s="193">
        <f>MAX(0,(J6272-'2031 forecast'!$C$10))</f>
        <v>0</v>
      </c>
      <c r="P6272" s="175" t="str">
        <f t="shared" si="1000"/>
        <v/>
      </c>
      <c r="Q6272" s="175" t="str">
        <f t="shared" si="1001"/>
        <v/>
      </c>
    </row>
    <row r="6273" spans="1:17" s="1" customFormat="1" x14ac:dyDescent="0.3">
      <c r="A6273" s="189">
        <f t="shared" si="999"/>
        <v>44092.208333318129</v>
      </c>
      <c r="B6273" s="190">
        <f t="shared" si="995"/>
        <v>44092</v>
      </c>
      <c r="C6273" s="1">
        <f t="shared" si="996"/>
        <v>5</v>
      </c>
      <c r="D6273" s="191">
        <v>2.2060628841270602</v>
      </c>
      <c r="E6273" s="192">
        <f t="shared" si="997"/>
        <v>7.6602548851771875E-5</v>
      </c>
      <c r="F6273" s="193">
        <f t="shared" si="998"/>
        <v>3.2891572000432729</v>
      </c>
      <c r="G6273" s="193">
        <f t="shared" si="1004"/>
        <v>3.4107849205785556</v>
      </c>
      <c r="H6273" s="193">
        <f t="shared" si="1004"/>
        <v>3.5369102377633426</v>
      </c>
      <c r="I6273" s="193">
        <f t="shared" si="1004"/>
        <v>3.6676994654571113</v>
      </c>
      <c r="J6273" s="193">
        <f t="shared" si="1004"/>
        <v>3.8033250675372292</v>
      </c>
      <c r="K6273" s="193">
        <f>MAX(0,(F6273-'2031 forecast'!$C$10))</f>
        <v>0</v>
      </c>
      <c r="L6273" s="193">
        <f>MAX(0,(G6273-'2031 forecast'!$C$10))</f>
        <v>0</v>
      </c>
      <c r="M6273" s="193">
        <f>MAX(0,(H6273-'2031 forecast'!$C$10))</f>
        <v>0</v>
      </c>
      <c r="N6273" s="193">
        <f>MAX(0,(I6273-'2031 forecast'!$C$10))</f>
        <v>0</v>
      </c>
      <c r="O6273" s="193">
        <f>MAX(0,(J6273-'2031 forecast'!$C$10))</f>
        <v>0</v>
      </c>
      <c r="P6273" s="175" t="str">
        <f t="shared" si="1000"/>
        <v/>
      </c>
      <c r="Q6273" s="175" t="str">
        <f t="shared" si="1001"/>
        <v/>
      </c>
    </row>
    <row r="6274" spans="1:17" s="1" customFormat="1" x14ac:dyDescent="0.3">
      <c r="A6274" s="189">
        <f t="shared" si="999"/>
        <v>44092.249999984793</v>
      </c>
      <c r="B6274" s="190">
        <f t="shared" si="995"/>
        <v>44092</v>
      </c>
      <c r="C6274" s="1">
        <f t="shared" si="996"/>
        <v>6</v>
      </c>
      <c r="D6274" s="191">
        <v>2.4695857542446267</v>
      </c>
      <c r="E6274" s="192">
        <f t="shared" si="997"/>
        <v>8.5753023970584202E-5</v>
      </c>
      <c r="F6274" s="193">
        <f t="shared" si="998"/>
        <v>3.6820599372498068</v>
      </c>
      <c r="G6274" s="193">
        <f t="shared" si="1004"/>
        <v>3.8182165663814542</v>
      </c>
      <c r="H6274" s="193">
        <f t="shared" si="1004"/>
        <v>3.9594080477350726</v>
      </c>
      <c r="I6274" s="193">
        <f t="shared" si="1004"/>
        <v>4.1058205620134212</v>
      </c>
      <c r="J6274" s="193">
        <f t="shared" si="1004"/>
        <v>4.2576471745809252</v>
      </c>
      <c r="K6274" s="193">
        <f>MAX(0,(F6274-'2031 forecast'!$C$10))</f>
        <v>0</v>
      </c>
      <c r="L6274" s="193">
        <f>MAX(0,(G6274-'2031 forecast'!$C$10))</f>
        <v>0</v>
      </c>
      <c r="M6274" s="193">
        <f>MAX(0,(H6274-'2031 forecast'!$C$10))</f>
        <v>0</v>
      </c>
      <c r="N6274" s="193">
        <f>MAX(0,(I6274-'2031 forecast'!$C$10))</f>
        <v>0</v>
      </c>
      <c r="O6274" s="193">
        <f>MAX(0,(J6274-'2031 forecast'!$C$10))</f>
        <v>0</v>
      </c>
      <c r="P6274" s="175" t="str">
        <f t="shared" si="1000"/>
        <v/>
      </c>
      <c r="Q6274" s="175" t="str">
        <f t="shared" si="1001"/>
        <v/>
      </c>
    </row>
    <row r="6275" spans="1:17" s="1" customFormat="1" x14ac:dyDescent="0.3">
      <c r="A6275" s="189">
        <f t="shared" si="999"/>
        <v>44092.291666651457</v>
      </c>
      <c r="B6275" s="190">
        <f t="shared" si="995"/>
        <v>44092</v>
      </c>
      <c r="C6275" s="1">
        <f t="shared" si="996"/>
        <v>7</v>
      </c>
      <c r="D6275" s="191">
        <v>2.6051118017336607</v>
      </c>
      <c r="E6275" s="192">
        <f t="shared" si="997"/>
        <v>9.0458982603116257E-5</v>
      </c>
      <c r="F6275" s="193">
        <f t="shared" si="998"/>
        <v>3.8841242020988811</v>
      </c>
      <c r="G6275" s="193">
        <f t="shared" si="1004"/>
        <v>4.0277528413658015</v>
      </c>
      <c r="H6275" s="193">
        <f t="shared" si="1004"/>
        <v>4.1766926357205332</v>
      </c>
      <c r="I6275" s="193">
        <f t="shared" si="1004"/>
        <v>4.331139983099523</v>
      </c>
      <c r="J6275" s="193">
        <f t="shared" si="1004"/>
        <v>4.4912985439176829</v>
      </c>
      <c r="K6275" s="193">
        <f>MAX(0,(F6275-'2031 forecast'!$C$10))</f>
        <v>0</v>
      </c>
      <c r="L6275" s="193">
        <f>MAX(0,(G6275-'2031 forecast'!$C$10))</f>
        <v>0</v>
      </c>
      <c r="M6275" s="193">
        <f>MAX(0,(H6275-'2031 forecast'!$C$10))</f>
        <v>0</v>
      </c>
      <c r="N6275" s="193">
        <f>MAX(0,(I6275-'2031 forecast'!$C$10))</f>
        <v>0</v>
      </c>
      <c r="O6275" s="193">
        <f>MAX(0,(J6275-'2031 forecast'!$C$10))</f>
        <v>0</v>
      </c>
      <c r="P6275" s="175" t="str">
        <f t="shared" si="1000"/>
        <v/>
      </c>
      <c r="Q6275" s="175" t="str">
        <f t="shared" si="1001"/>
        <v/>
      </c>
    </row>
    <row r="6276" spans="1:17" s="1" customFormat="1" x14ac:dyDescent="0.3">
      <c r="A6276" s="189">
        <f t="shared" si="999"/>
        <v>44092.333333318122</v>
      </c>
      <c r="B6276" s="190">
        <f t="shared" si="995"/>
        <v>44092</v>
      </c>
      <c r="C6276" s="1">
        <f t="shared" si="996"/>
        <v>8</v>
      </c>
      <c r="D6276" s="191">
        <v>2.7105209497806877</v>
      </c>
      <c r="E6276" s="192">
        <f t="shared" si="997"/>
        <v>9.4119172650641191E-5</v>
      </c>
      <c r="F6276" s="193">
        <f t="shared" si="998"/>
        <v>4.0412852969814947</v>
      </c>
      <c r="G6276" s="193">
        <f t="shared" si="1004"/>
        <v>4.1907254996869616</v>
      </c>
      <c r="H6276" s="193">
        <f t="shared" si="1004"/>
        <v>4.3456917597092257</v>
      </c>
      <c r="I6276" s="193">
        <f t="shared" si="1004"/>
        <v>4.5063884217220469</v>
      </c>
      <c r="J6276" s="193">
        <f t="shared" si="1004"/>
        <v>4.6730273867351615</v>
      </c>
      <c r="K6276" s="193">
        <f>MAX(0,(F6276-'2031 forecast'!$C$10))</f>
        <v>0</v>
      </c>
      <c r="L6276" s="193">
        <f>MAX(0,(G6276-'2031 forecast'!$C$10))</f>
        <v>0</v>
      </c>
      <c r="M6276" s="193">
        <f>MAX(0,(H6276-'2031 forecast'!$C$10))</f>
        <v>0</v>
      </c>
      <c r="N6276" s="193">
        <f>MAX(0,(I6276-'2031 forecast'!$C$10))</f>
        <v>0</v>
      </c>
      <c r="O6276" s="193">
        <f>MAX(0,(J6276-'2031 forecast'!$C$10))</f>
        <v>0</v>
      </c>
      <c r="P6276" s="175" t="str">
        <f t="shared" si="1000"/>
        <v/>
      </c>
      <c r="Q6276" s="175" t="str">
        <f t="shared" si="1001"/>
        <v/>
      </c>
    </row>
    <row r="6277" spans="1:17" s="1" customFormat="1" x14ac:dyDescent="0.3">
      <c r="A6277" s="189">
        <f t="shared" si="999"/>
        <v>44092.374999984786</v>
      </c>
      <c r="B6277" s="190">
        <f t="shared" ref="B6277:B6340" si="1005">INT(A6277)</f>
        <v>44092</v>
      </c>
      <c r="C6277" s="1">
        <f t="shared" ref="C6277:C6340" si="1006">HOUR(A6277)</f>
        <v>9</v>
      </c>
      <c r="D6277" s="191">
        <v>2.7255793995016915</v>
      </c>
      <c r="E6277" s="192">
        <f t="shared" ref="E6277:E6340" si="1007">D6277/SUM($D$4:$D$8763)</f>
        <v>9.4642056943144759E-5</v>
      </c>
      <c r="F6277" s="193">
        <f t="shared" ref="F6277:F6340" si="1008">E6277*$F$2</f>
        <v>4.0637368819647257</v>
      </c>
      <c r="G6277" s="193">
        <f t="shared" si="1004"/>
        <v>4.2140073080185561</v>
      </c>
      <c r="H6277" s="193">
        <f t="shared" si="1004"/>
        <v>4.3698344917076106</v>
      </c>
      <c r="I6277" s="193">
        <f t="shared" si="1004"/>
        <v>4.5314239129538363</v>
      </c>
      <c r="J6277" s="193">
        <f t="shared" si="1004"/>
        <v>4.698988649994801</v>
      </c>
      <c r="K6277" s="193">
        <f>MAX(0,(F6277-'2031 forecast'!$C$10))</f>
        <v>0</v>
      </c>
      <c r="L6277" s="193">
        <f>MAX(0,(G6277-'2031 forecast'!$C$10))</f>
        <v>0</v>
      </c>
      <c r="M6277" s="193">
        <f>MAX(0,(H6277-'2031 forecast'!$C$10))</f>
        <v>0</v>
      </c>
      <c r="N6277" s="193">
        <f>MAX(0,(I6277-'2031 forecast'!$C$10))</f>
        <v>0</v>
      </c>
      <c r="O6277" s="193">
        <f>MAX(0,(J6277-'2031 forecast'!$C$10))</f>
        <v>0</v>
      </c>
      <c r="P6277" s="175" t="str">
        <f t="shared" si="1000"/>
        <v/>
      </c>
      <c r="Q6277" s="175" t="str">
        <f t="shared" si="1001"/>
        <v/>
      </c>
    </row>
    <row r="6278" spans="1:17" s="1" customFormat="1" x14ac:dyDescent="0.3">
      <c r="A6278" s="189">
        <f t="shared" ref="A6278:A6341" si="1009">A6277 + TIME(1,0,0)</f>
        <v>44092.41666665145</v>
      </c>
      <c r="B6278" s="190">
        <f t="shared" si="1005"/>
        <v>44092</v>
      </c>
      <c r="C6278" s="1">
        <f t="shared" si="1006"/>
        <v>10</v>
      </c>
      <c r="D6278" s="191">
        <v>2.7858131983857066</v>
      </c>
      <c r="E6278" s="192">
        <f t="shared" si="1007"/>
        <v>9.6733594113159003E-5</v>
      </c>
      <c r="F6278" s="193">
        <f t="shared" si="1008"/>
        <v>4.1535432218976478</v>
      </c>
      <c r="G6278" s="193">
        <f t="shared" si="1004"/>
        <v>4.3071345413449329</v>
      </c>
      <c r="H6278" s="193">
        <f t="shared" si="1004"/>
        <v>4.4664054197011485</v>
      </c>
      <c r="I6278" s="193">
        <f t="shared" si="1004"/>
        <v>4.6315658778809929</v>
      </c>
      <c r="J6278" s="193">
        <f t="shared" si="1004"/>
        <v>4.8028337030333601</v>
      </c>
      <c r="K6278" s="193">
        <f>MAX(0,(F6278-'2031 forecast'!$C$10))</f>
        <v>0</v>
      </c>
      <c r="L6278" s="193">
        <f>MAX(0,(G6278-'2031 forecast'!$C$10))</f>
        <v>0</v>
      </c>
      <c r="M6278" s="193">
        <f>MAX(0,(H6278-'2031 forecast'!$C$10))</f>
        <v>0</v>
      </c>
      <c r="N6278" s="193">
        <f>MAX(0,(I6278-'2031 forecast'!$C$10))</f>
        <v>0</v>
      </c>
      <c r="O6278" s="193">
        <f>MAX(0,(J6278-'2031 forecast'!$C$10))</f>
        <v>0</v>
      </c>
      <c r="P6278" s="175" t="str">
        <f t="shared" ref="P6278:P6341" si="1010">IF(K6278&gt;0,IF(K6277&gt;0,P6277+1,1),"")</f>
        <v/>
      </c>
      <c r="Q6278" s="175" t="str">
        <f t="shared" ref="Q6278:Q6341" si="1011">IF(AND(K6278&gt;0,K6279=0),P6278,"")</f>
        <v/>
      </c>
    </row>
    <row r="6279" spans="1:17" s="1" customFormat="1" x14ac:dyDescent="0.3">
      <c r="A6279" s="189">
        <f t="shared" si="1009"/>
        <v>44092.458333318114</v>
      </c>
      <c r="B6279" s="190">
        <f t="shared" si="1005"/>
        <v>44092</v>
      </c>
      <c r="C6279" s="1">
        <f t="shared" si="1006"/>
        <v>11</v>
      </c>
      <c r="D6279" s="191">
        <v>2.7707547486647033</v>
      </c>
      <c r="E6279" s="192">
        <f t="shared" si="1007"/>
        <v>9.6210709820655448E-5</v>
      </c>
      <c r="F6279" s="193">
        <f t="shared" si="1008"/>
        <v>4.1310916369144177</v>
      </c>
      <c r="G6279" s="193">
        <f t="shared" si="1004"/>
        <v>4.2838527330133385</v>
      </c>
      <c r="H6279" s="193">
        <f t="shared" si="1004"/>
        <v>4.4422626877027644</v>
      </c>
      <c r="I6279" s="193">
        <f t="shared" si="1004"/>
        <v>4.6065303866492044</v>
      </c>
      <c r="J6279" s="193">
        <f t="shared" si="1004"/>
        <v>4.7768724397737206</v>
      </c>
      <c r="K6279" s="193">
        <f>MAX(0,(F6279-'2031 forecast'!$C$10))</f>
        <v>0</v>
      </c>
      <c r="L6279" s="193">
        <f>MAX(0,(G6279-'2031 forecast'!$C$10))</f>
        <v>0</v>
      </c>
      <c r="M6279" s="193">
        <f>MAX(0,(H6279-'2031 forecast'!$C$10))</f>
        <v>0</v>
      </c>
      <c r="N6279" s="193">
        <f>MAX(0,(I6279-'2031 forecast'!$C$10))</f>
        <v>0</v>
      </c>
      <c r="O6279" s="193">
        <f>MAX(0,(J6279-'2031 forecast'!$C$10))</f>
        <v>0</v>
      </c>
      <c r="P6279" s="175" t="str">
        <f t="shared" si="1010"/>
        <v/>
      </c>
      <c r="Q6279" s="175" t="str">
        <f t="shared" si="1011"/>
        <v/>
      </c>
    </row>
    <row r="6280" spans="1:17" s="1" customFormat="1" x14ac:dyDescent="0.3">
      <c r="A6280" s="189">
        <f t="shared" si="1009"/>
        <v>44092.499999984779</v>
      </c>
      <c r="B6280" s="190">
        <f t="shared" si="1005"/>
        <v>44092</v>
      </c>
      <c r="C6280" s="1">
        <f t="shared" si="1006"/>
        <v>12</v>
      </c>
      <c r="D6280" s="191">
        <v>2.943926920456247</v>
      </c>
      <c r="E6280" s="192">
        <f t="shared" si="1007"/>
        <v>1.0222387918444641E-4</v>
      </c>
      <c r="F6280" s="193">
        <f t="shared" si="1008"/>
        <v>4.389284864221568</v>
      </c>
      <c r="G6280" s="193">
        <f t="shared" si="1004"/>
        <v>4.5515935288266727</v>
      </c>
      <c r="H6280" s="193">
        <f t="shared" si="1004"/>
        <v>4.7199041056841864</v>
      </c>
      <c r="I6280" s="193">
        <f t="shared" si="1004"/>
        <v>4.8944385358147793</v>
      </c>
      <c r="J6280" s="193">
        <f t="shared" si="1004"/>
        <v>5.0754269672595784</v>
      </c>
      <c r="K6280" s="193">
        <f>MAX(0,(F6280-'2031 forecast'!$C$10))</f>
        <v>0</v>
      </c>
      <c r="L6280" s="193">
        <f>MAX(0,(G6280-'2031 forecast'!$C$10))</f>
        <v>0</v>
      </c>
      <c r="M6280" s="193">
        <f>MAX(0,(H6280-'2031 forecast'!$C$10))</f>
        <v>0</v>
      </c>
      <c r="N6280" s="193">
        <f>MAX(0,(I6280-'2031 forecast'!$C$10))</f>
        <v>0</v>
      </c>
      <c r="O6280" s="193">
        <f>MAX(0,(J6280-'2031 forecast'!$C$10))</f>
        <v>0</v>
      </c>
      <c r="P6280" s="175" t="str">
        <f t="shared" si="1010"/>
        <v/>
      </c>
      <c r="Q6280" s="175" t="str">
        <f t="shared" si="1011"/>
        <v/>
      </c>
    </row>
    <row r="6281" spans="1:17" s="1" customFormat="1" x14ac:dyDescent="0.3">
      <c r="A6281" s="189">
        <f t="shared" si="1009"/>
        <v>44092.541666651443</v>
      </c>
      <c r="B6281" s="190">
        <f t="shared" si="1005"/>
        <v>44092</v>
      </c>
      <c r="C6281" s="1">
        <f t="shared" si="1006"/>
        <v>13</v>
      </c>
      <c r="D6281" s="191">
        <v>2.9815730447587567</v>
      </c>
      <c r="E6281" s="192">
        <f t="shared" si="1007"/>
        <v>1.0353108991570533E-4</v>
      </c>
      <c r="F6281" s="193">
        <f t="shared" si="1008"/>
        <v>4.445413826679645</v>
      </c>
      <c r="G6281" s="193">
        <f t="shared" si="1004"/>
        <v>4.6097980496556588</v>
      </c>
      <c r="H6281" s="193">
        <f t="shared" si="1004"/>
        <v>4.7802609356801486</v>
      </c>
      <c r="I6281" s="193">
        <f t="shared" si="1004"/>
        <v>4.9570272638942532</v>
      </c>
      <c r="J6281" s="193">
        <f t="shared" si="1004"/>
        <v>5.1403301254086786</v>
      </c>
      <c r="K6281" s="193">
        <f>MAX(0,(F6281-'2031 forecast'!$C$10))</f>
        <v>0</v>
      </c>
      <c r="L6281" s="193">
        <f>MAX(0,(G6281-'2031 forecast'!$C$10))</f>
        <v>0</v>
      </c>
      <c r="M6281" s="193">
        <f>MAX(0,(H6281-'2031 forecast'!$C$10))</f>
        <v>0</v>
      </c>
      <c r="N6281" s="193">
        <f>MAX(0,(I6281-'2031 forecast'!$C$10))</f>
        <v>0</v>
      </c>
      <c r="O6281" s="193">
        <f>MAX(0,(J6281-'2031 forecast'!$C$10))</f>
        <v>0</v>
      </c>
      <c r="P6281" s="175" t="str">
        <f t="shared" si="1010"/>
        <v/>
      </c>
      <c r="Q6281" s="175" t="str">
        <f t="shared" si="1011"/>
        <v/>
      </c>
    </row>
    <row r="6282" spans="1:17" s="1" customFormat="1" x14ac:dyDescent="0.3">
      <c r="A6282" s="189">
        <f t="shared" si="1009"/>
        <v>44092.583333318107</v>
      </c>
      <c r="B6282" s="190">
        <f t="shared" si="1005"/>
        <v>44092</v>
      </c>
      <c r="C6282" s="1">
        <f t="shared" si="1006"/>
        <v>14</v>
      </c>
      <c r="D6282" s="191">
        <v>2.9213392458747411</v>
      </c>
      <c r="E6282" s="192">
        <f t="shared" si="1007"/>
        <v>1.0143955274569106E-4</v>
      </c>
      <c r="F6282" s="193">
        <f t="shared" si="1008"/>
        <v>4.355607486746722</v>
      </c>
      <c r="G6282" s="193">
        <f t="shared" si="1004"/>
        <v>4.5166708163292801</v>
      </c>
      <c r="H6282" s="193">
        <f t="shared" si="1004"/>
        <v>4.6836900076866099</v>
      </c>
      <c r="I6282" s="193">
        <f t="shared" si="1004"/>
        <v>4.8568852989670948</v>
      </c>
      <c r="J6282" s="193">
        <f t="shared" si="1004"/>
        <v>5.0364850723701178</v>
      </c>
      <c r="K6282" s="193">
        <f>MAX(0,(F6282-'2031 forecast'!$C$10))</f>
        <v>0</v>
      </c>
      <c r="L6282" s="193">
        <f>MAX(0,(G6282-'2031 forecast'!$C$10))</f>
        <v>0</v>
      </c>
      <c r="M6282" s="193">
        <f>MAX(0,(H6282-'2031 forecast'!$C$10))</f>
        <v>0</v>
      </c>
      <c r="N6282" s="193">
        <f>MAX(0,(I6282-'2031 forecast'!$C$10))</f>
        <v>0</v>
      </c>
      <c r="O6282" s="193">
        <f>MAX(0,(J6282-'2031 forecast'!$C$10))</f>
        <v>0</v>
      </c>
      <c r="P6282" s="175" t="str">
        <f t="shared" si="1010"/>
        <v/>
      </c>
      <c r="Q6282" s="175" t="str">
        <f t="shared" si="1011"/>
        <v/>
      </c>
    </row>
    <row r="6283" spans="1:17" s="1" customFormat="1" x14ac:dyDescent="0.3">
      <c r="A6283" s="189">
        <f t="shared" si="1009"/>
        <v>44092.624999984771</v>
      </c>
      <c r="B6283" s="190">
        <f t="shared" si="1005"/>
        <v>44092</v>
      </c>
      <c r="C6283" s="1">
        <f t="shared" si="1006"/>
        <v>15</v>
      </c>
      <c r="D6283" s="191">
        <v>2.9815730447587567</v>
      </c>
      <c r="E6283" s="192">
        <f t="shared" si="1007"/>
        <v>1.0353108991570533E-4</v>
      </c>
      <c r="F6283" s="193">
        <f t="shared" si="1008"/>
        <v>4.445413826679645</v>
      </c>
      <c r="G6283" s="193">
        <f t="shared" si="1004"/>
        <v>4.6097980496556588</v>
      </c>
      <c r="H6283" s="193">
        <f t="shared" si="1004"/>
        <v>4.7802609356801486</v>
      </c>
      <c r="I6283" s="193">
        <f t="shared" si="1004"/>
        <v>4.9570272638942532</v>
      </c>
      <c r="J6283" s="193">
        <f t="shared" si="1004"/>
        <v>5.1403301254086786</v>
      </c>
      <c r="K6283" s="193">
        <f>MAX(0,(F6283-'2031 forecast'!$C$10))</f>
        <v>0</v>
      </c>
      <c r="L6283" s="193">
        <f>MAX(0,(G6283-'2031 forecast'!$C$10))</f>
        <v>0</v>
      </c>
      <c r="M6283" s="193">
        <f>MAX(0,(H6283-'2031 forecast'!$C$10))</f>
        <v>0</v>
      </c>
      <c r="N6283" s="193">
        <f>MAX(0,(I6283-'2031 forecast'!$C$10))</f>
        <v>0</v>
      </c>
      <c r="O6283" s="193">
        <f>MAX(0,(J6283-'2031 forecast'!$C$10))</f>
        <v>0</v>
      </c>
      <c r="P6283" s="175" t="str">
        <f t="shared" si="1010"/>
        <v/>
      </c>
      <c r="Q6283" s="175" t="str">
        <f t="shared" si="1011"/>
        <v/>
      </c>
    </row>
    <row r="6284" spans="1:17" s="1" customFormat="1" x14ac:dyDescent="0.3">
      <c r="A6284" s="189">
        <f t="shared" si="1009"/>
        <v>44092.666666651436</v>
      </c>
      <c r="B6284" s="190">
        <f t="shared" si="1005"/>
        <v>44092</v>
      </c>
      <c r="C6284" s="1">
        <f t="shared" si="1006"/>
        <v>16</v>
      </c>
      <c r="D6284" s="191">
        <v>3.0041607193402617</v>
      </c>
      <c r="E6284" s="192">
        <f t="shared" si="1007"/>
        <v>1.0431541635446064E-4</v>
      </c>
      <c r="F6284" s="193">
        <f t="shared" si="1008"/>
        <v>4.4790912041544892</v>
      </c>
      <c r="G6284" s="193">
        <f t="shared" si="1004"/>
        <v>4.6447207621530486</v>
      </c>
      <c r="H6284" s="193">
        <f t="shared" si="1004"/>
        <v>4.8164750336777242</v>
      </c>
      <c r="I6284" s="193">
        <f t="shared" si="1004"/>
        <v>4.994580500741935</v>
      </c>
      <c r="J6284" s="193">
        <f t="shared" si="1004"/>
        <v>5.1792720202981366</v>
      </c>
      <c r="K6284" s="193">
        <f>MAX(0,(F6284-'2031 forecast'!$C$10))</f>
        <v>0</v>
      </c>
      <c r="L6284" s="193">
        <f>MAX(0,(G6284-'2031 forecast'!$C$10))</f>
        <v>0</v>
      </c>
      <c r="M6284" s="193">
        <f>MAX(0,(H6284-'2031 forecast'!$C$10))</f>
        <v>0</v>
      </c>
      <c r="N6284" s="193">
        <f>MAX(0,(I6284-'2031 forecast'!$C$10))</f>
        <v>0</v>
      </c>
      <c r="O6284" s="193">
        <f>MAX(0,(J6284-'2031 forecast'!$C$10))</f>
        <v>0</v>
      </c>
      <c r="P6284" s="175" t="str">
        <f t="shared" si="1010"/>
        <v/>
      </c>
      <c r="Q6284" s="175" t="str">
        <f t="shared" si="1011"/>
        <v/>
      </c>
    </row>
    <row r="6285" spans="1:17" s="1" customFormat="1" x14ac:dyDescent="0.3">
      <c r="A6285" s="189">
        <f t="shared" si="1009"/>
        <v>44092.7083333181</v>
      </c>
      <c r="B6285" s="190">
        <f t="shared" si="1005"/>
        <v>44092</v>
      </c>
      <c r="C6285" s="1">
        <f t="shared" si="1006"/>
        <v>17</v>
      </c>
      <c r="D6285" s="191">
        <v>3.0267483939217676</v>
      </c>
      <c r="E6285" s="192">
        <f t="shared" si="1007"/>
        <v>1.0509974279321599E-4</v>
      </c>
      <c r="F6285" s="193">
        <f t="shared" si="1008"/>
        <v>4.5127685816293361</v>
      </c>
      <c r="G6285" s="193">
        <f t="shared" ref="G6285:J6304" si="1012">$E6285*G$2</f>
        <v>4.6796434746504403</v>
      </c>
      <c r="H6285" s="193">
        <f t="shared" si="1012"/>
        <v>4.8526891316753016</v>
      </c>
      <c r="I6285" s="193">
        <f t="shared" si="1012"/>
        <v>5.0321337375896196</v>
      </c>
      <c r="J6285" s="193">
        <f t="shared" si="1012"/>
        <v>5.2182139151875964</v>
      </c>
      <c r="K6285" s="193">
        <f>MAX(0,(F6285-'2031 forecast'!$C$10))</f>
        <v>0</v>
      </c>
      <c r="L6285" s="193">
        <f>MAX(0,(G6285-'2031 forecast'!$C$10))</f>
        <v>0</v>
      </c>
      <c r="M6285" s="193">
        <f>MAX(0,(H6285-'2031 forecast'!$C$10))</f>
        <v>0</v>
      </c>
      <c r="N6285" s="193">
        <f>MAX(0,(I6285-'2031 forecast'!$C$10))</f>
        <v>0</v>
      </c>
      <c r="O6285" s="193">
        <f>MAX(0,(J6285-'2031 forecast'!$C$10))</f>
        <v>0</v>
      </c>
      <c r="P6285" s="175" t="str">
        <f t="shared" si="1010"/>
        <v/>
      </c>
      <c r="Q6285" s="175" t="str">
        <f t="shared" si="1011"/>
        <v/>
      </c>
    </row>
    <row r="6286" spans="1:17" s="1" customFormat="1" x14ac:dyDescent="0.3">
      <c r="A6286" s="189">
        <f t="shared" si="1009"/>
        <v>44092.749999984764</v>
      </c>
      <c r="B6286" s="190">
        <f t="shared" si="1005"/>
        <v>44092</v>
      </c>
      <c r="C6286" s="1">
        <f t="shared" si="1006"/>
        <v>18</v>
      </c>
      <c r="D6286" s="191">
        <v>2.9062807961537369</v>
      </c>
      <c r="E6286" s="192">
        <f t="shared" si="1007"/>
        <v>1.0091666845318749E-4</v>
      </c>
      <c r="F6286" s="193">
        <f t="shared" si="1008"/>
        <v>4.3331559017634911</v>
      </c>
      <c r="G6286" s="193">
        <f t="shared" si="1012"/>
        <v>4.4933890079976857</v>
      </c>
      <c r="H6286" s="193">
        <f t="shared" si="1012"/>
        <v>4.659547275688225</v>
      </c>
      <c r="I6286" s="193">
        <f t="shared" si="1012"/>
        <v>4.8318498077353054</v>
      </c>
      <c r="J6286" s="193">
        <f t="shared" si="1012"/>
        <v>5.0105238091104782</v>
      </c>
      <c r="K6286" s="193">
        <f>MAX(0,(F6286-'2031 forecast'!$C$10))</f>
        <v>0</v>
      </c>
      <c r="L6286" s="193">
        <f>MAX(0,(G6286-'2031 forecast'!$C$10))</f>
        <v>0</v>
      </c>
      <c r="M6286" s="193">
        <f>MAX(0,(H6286-'2031 forecast'!$C$10))</f>
        <v>0</v>
      </c>
      <c r="N6286" s="193">
        <f>MAX(0,(I6286-'2031 forecast'!$C$10))</f>
        <v>0</v>
      </c>
      <c r="O6286" s="193">
        <f>MAX(0,(J6286-'2031 forecast'!$C$10))</f>
        <v>0</v>
      </c>
      <c r="P6286" s="175" t="str">
        <f t="shared" si="1010"/>
        <v/>
      </c>
      <c r="Q6286" s="175" t="str">
        <f t="shared" si="1011"/>
        <v/>
      </c>
    </row>
    <row r="6287" spans="1:17" s="1" customFormat="1" x14ac:dyDescent="0.3">
      <c r="A6287" s="189">
        <f t="shared" si="1009"/>
        <v>44092.791666651428</v>
      </c>
      <c r="B6287" s="190">
        <f t="shared" si="1005"/>
        <v>44092</v>
      </c>
      <c r="C6287" s="1">
        <f t="shared" si="1006"/>
        <v>19</v>
      </c>
      <c r="D6287" s="191">
        <v>2.8761638967117298</v>
      </c>
      <c r="E6287" s="192">
        <f t="shared" si="1007"/>
        <v>9.9870899868180382E-5</v>
      </c>
      <c r="F6287" s="193">
        <f t="shared" si="1008"/>
        <v>4.2882527317970309</v>
      </c>
      <c r="G6287" s="193">
        <f t="shared" si="1012"/>
        <v>4.4468253913344986</v>
      </c>
      <c r="H6287" s="193">
        <f t="shared" si="1012"/>
        <v>4.6112618116914561</v>
      </c>
      <c r="I6287" s="193">
        <f t="shared" si="1012"/>
        <v>4.7817788252717284</v>
      </c>
      <c r="J6287" s="193">
        <f t="shared" si="1012"/>
        <v>4.9586012825911991</v>
      </c>
      <c r="K6287" s="193">
        <f>MAX(0,(F6287-'2031 forecast'!$C$10))</f>
        <v>0</v>
      </c>
      <c r="L6287" s="193">
        <f>MAX(0,(G6287-'2031 forecast'!$C$10))</f>
        <v>0</v>
      </c>
      <c r="M6287" s="193">
        <f>MAX(0,(H6287-'2031 forecast'!$C$10))</f>
        <v>0</v>
      </c>
      <c r="N6287" s="193">
        <f>MAX(0,(I6287-'2031 forecast'!$C$10))</f>
        <v>0</v>
      </c>
      <c r="O6287" s="193">
        <f>MAX(0,(J6287-'2031 forecast'!$C$10))</f>
        <v>0</v>
      </c>
      <c r="P6287" s="175" t="str">
        <f t="shared" si="1010"/>
        <v/>
      </c>
      <c r="Q6287" s="175" t="str">
        <f t="shared" si="1011"/>
        <v/>
      </c>
    </row>
    <row r="6288" spans="1:17" s="1" customFormat="1" x14ac:dyDescent="0.3">
      <c r="A6288" s="189">
        <f t="shared" si="1009"/>
        <v>44092.833333318093</v>
      </c>
      <c r="B6288" s="190">
        <f t="shared" si="1005"/>
        <v>44092</v>
      </c>
      <c r="C6288" s="1">
        <f t="shared" si="1006"/>
        <v>20</v>
      </c>
      <c r="D6288" s="191">
        <v>2.8761638967117298</v>
      </c>
      <c r="E6288" s="192">
        <f t="shared" si="1007"/>
        <v>9.9870899868180382E-5</v>
      </c>
      <c r="F6288" s="193">
        <f t="shared" si="1008"/>
        <v>4.2882527317970309</v>
      </c>
      <c r="G6288" s="193">
        <f t="shared" si="1012"/>
        <v>4.4468253913344986</v>
      </c>
      <c r="H6288" s="193">
        <f t="shared" si="1012"/>
        <v>4.6112618116914561</v>
      </c>
      <c r="I6288" s="193">
        <f t="shared" si="1012"/>
        <v>4.7817788252717284</v>
      </c>
      <c r="J6288" s="193">
        <f t="shared" si="1012"/>
        <v>4.9586012825911991</v>
      </c>
      <c r="K6288" s="193">
        <f>MAX(0,(F6288-'2031 forecast'!$C$10))</f>
        <v>0</v>
      </c>
      <c r="L6288" s="193">
        <f>MAX(0,(G6288-'2031 forecast'!$C$10))</f>
        <v>0</v>
      </c>
      <c r="M6288" s="193">
        <f>MAX(0,(H6288-'2031 forecast'!$C$10))</f>
        <v>0</v>
      </c>
      <c r="N6288" s="193">
        <f>MAX(0,(I6288-'2031 forecast'!$C$10))</f>
        <v>0</v>
      </c>
      <c r="O6288" s="193">
        <f>MAX(0,(J6288-'2031 forecast'!$C$10))</f>
        <v>0</v>
      </c>
      <c r="P6288" s="175" t="str">
        <f t="shared" si="1010"/>
        <v/>
      </c>
      <c r="Q6288" s="175" t="str">
        <f t="shared" si="1011"/>
        <v/>
      </c>
    </row>
    <row r="6289" spans="1:17" s="1" customFormat="1" x14ac:dyDescent="0.3">
      <c r="A6289" s="189">
        <f t="shared" si="1009"/>
        <v>44092.874999984757</v>
      </c>
      <c r="B6289" s="190">
        <f t="shared" si="1005"/>
        <v>44092</v>
      </c>
      <c r="C6289" s="1">
        <f t="shared" si="1006"/>
        <v>21</v>
      </c>
      <c r="D6289" s="191">
        <v>2.7105209497806877</v>
      </c>
      <c r="E6289" s="192">
        <f t="shared" si="1007"/>
        <v>9.4119172650641191E-5</v>
      </c>
      <c r="F6289" s="193">
        <f t="shared" si="1008"/>
        <v>4.0412852969814947</v>
      </c>
      <c r="G6289" s="193">
        <f t="shared" si="1012"/>
        <v>4.1907254996869616</v>
      </c>
      <c r="H6289" s="193">
        <f t="shared" si="1012"/>
        <v>4.3456917597092257</v>
      </c>
      <c r="I6289" s="193">
        <f t="shared" si="1012"/>
        <v>4.5063884217220469</v>
      </c>
      <c r="J6289" s="193">
        <f t="shared" si="1012"/>
        <v>4.6730273867351615</v>
      </c>
      <c r="K6289" s="193">
        <f>MAX(0,(F6289-'2031 forecast'!$C$10))</f>
        <v>0</v>
      </c>
      <c r="L6289" s="193">
        <f>MAX(0,(G6289-'2031 forecast'!$C$10))</f>
        <v>0</v>
      </c>
      <c r="M6289" s="193">
        <f>MAX(0,(H6289-'2031 forecast'!$C$10))</f>
        <v>0</v>
      </c>
      <c r="N6289" s="193">
        <f>MAX(0,(I6289-'2031 forecast'!$C$10))</f>
        <v>0</v>
      </c>
      <c r="O6289" s="193">
        <f>MAX(0,(J6289-'2031 forecast'!$C$10))</f>
        <v>0</v>
      </c>
      <c r="P6289" s="175" t="str">
        <f t="shared" si="1010"/>
        <v/>
      </c>
      <c r="Q6289" s="175" t="str">
        <f t="shared" si="1011"/>
        <v/>
      </c>
    </row>
    <row r="6290" spans="1:17" s="1" customFormat="1" x14ac:dyDescent="0.3">
      <c r="A6290" s="189">
        <f t="shared" si="1009"/>
        <v>44092.916666651421</v>
      </c>
      <c r="B6290" s="190">
        <f t="shared" si="1005"/>
        <v>44092</v>
      </c>
      <c r="C6290" s="1">
        <f t="shared" si="1006"/>
        <v>22</v>
      </c>
      <c r="D6290" s="191">
        <v>2.5749949022916536</v>
      </c>
      <c r="E6290" s="192">
        <f t="shared" si="1007"/>
        <v>8.9413214018109149E-5</v>
      </c>
      <c r="F6290" s="193">
        <f t="shared" si="1008"/>
        <v>3.8392210321324209</v>
      </c>
      <c r="G6290" s="193">
        <f t="shared" si="1012"/>
        <v>3.9811892247026139</v>
      </c>
      <c r="H6290" s="193">
        <f t="shared" si="1012"/>
        <v>4.1284071717237651</v>
      </c>
      <c r="I6290" s="193">
        <f t="shared" si="1012"/>
        <v>4.281069000635946</v>
      </c>
      <c r="J6290" s="193">
        <f t="shared" si="1012"/>
        <v>4.4393760173984038</v>
      </c>
      <c r="K6290" s="193">
        <f>MAX(0,(F6290-'2031 forecast'!$C$10))</f>
        <v>0</v>
      </c>
      <c r="L6290" s="193">
        <f>MAX(0,(G6290-'2031 forecast'!$C$10))</f>
        <v>0</v>
      </c>
      <c r="M6290" s="193">
        <f>MAX(0,(H6290-'2031 forecast'!$C$10))</f>
        <v>0</v>
      </c>
      <c r="N6290" s="193">
        <f>MAX(0,(I6290-'2031 forecast'!$C$10))</f>
        <v>0</v>
      </c>
      <c r="O6290" s="193">
        <f>MAX(0,(J6290-'2031 forecast'!$C$10))</f>
        <v>0</v>
      </c>
      <c r="P6290" s="175" t="str">
        <f t="shared" si="1010"/>
        <v/>
      </c>
      <c r="Q6290" s="175" t="str">
        <f t="shared" si="1011"/>
        <v/>
      </c>
    </row>
    <row r="6291" spans="1:17" s="1" customFormat="1" x14ac:dyDescent="0.3">
      <c r="A6291" s="189">
        <f t="shared" si="1009"/>
        <v>44092.958333318085</v>
      </c>
      <c r="B6291" s="190">
        <f t="shared" si="1005"/>
        <v>44092</v>
      </c>
      <c r="C6291" s="1">
        <f t="shared" si="1006"/>
        <v>23</v>
      </c>
      <c r="D6291" s="191">
        <v>2.2964135824530825</v>
      </c>
      <c r="E6291" s="192">
        <f t="shared" si="1007"/>
        <v>7.9739854606793227E-5</v>
      </c>
      <c r="F6291" s="193">
        <f t="shared" si="1008"/>
        <v>3.4238667099426552</v>
      </c>
      <c r="G6291" s="193">
        <f t="shared" si="1012"/>
        <v>3.55047577056812</v>
      </c>
      <c r="H6291" s="193">
        <f t="shared" si="1012"/>
        <v>3.6817666297536493</v>
      </c>
      <c r="I6291" s="193">
        <f t="shared" si="1012"/>
        <v>3.8179124128478454</v>
      </c>
      <c r="J6291" s="193">
        <f t="shared" si="1012"/>
        <v>3.9590926470950669</v>
      </c>
      <c r="K6291" s="193">
        <f>MAX(0,(F6291-'2031 forecast'!$C$10))</f>
        <v>0</v>
      </c>
      <c r="L6291" s="193">
        <f>MAX(0,(G6291-'2031 forecast'!$C$10))</f>
        <v>0</v>
      </c>
      <c r="M6291" s="193">
        <f>MAX(0,(H6291-'2031 forecast'!$C$10))</f>
        <v>0</v>
      </c>
      <c r="N6291" s="193">
        <f>MAX(0,(I6291-'2031 forecast'!$C$10))</f>
        <v>0</v>
      </c>
      <c r="O6291" s="193">
        <f>MAX(0,(J6291-'2031 forecast'!$C$10))</f>
        <v>0</v>
      </c>
      <c r="P6291" s="175" t="str">
        <f t="shared" si="1010"/>
        <v/>
      </c>
      <c r="Q6291" s="175" t="str">
        <f t="shared" si="1011"/>
        <v/>
      </c>
    </row>
    <row r="6292" spans="1:17" s="1" customFormat="1" x14ac:dyDescent="0.3">
      <c r="A6292" s="189">
        <f t="shared" si="1009"/>
        <v>44092.99999998475</v>
      </c>
      <c r="B6292" s="190">
        <f t="shared" si="1005"/>
        <v>44092</v>
      </c>
      <c r="C6292" s="1">
        <f t="shared" si="1006"/>
        <v>0</v>
      </c>
      <c r="D6292" s="191">
        <v>2.2060628841270602</v>
      </c>
      <c r="E6292" s="192">
        <f t="shared" si="1007"/>
        <v>7.6602548851771875E-5</v>
      </c>
      <c r="F6292" s="193">
        <f t="shared" si="1008"/>
        <v>3.2891572000432729</v>
      </c>
      <c r="G6292" s="193">
        <f t="shared" si="1012"/>
        <v>3.4107849205785556</v>
      </c>
      <c r="H6292" s="193">
        <f t="shared" si="1012"/>
        <v>3.5369102377633426</v>
      </c>
      <c r="I6292" s="193">
        <f t="shared" si="1012"/>
        <v>3.6676994654571113</v>
      </c>
      <c r="J6292" s="193">
        <f t="shared" si="1012"/>
        <v>3.8033250675372292</v>
      </c>
      <c r="K6292" s="193">
        <f>MAX(0,(F6292-'2031 forecast'!$C$10))</f>
        <v>0</v>
      </c>
      <c r="L6292" s="193">
        <f>MAX(0,(G6292-'2031 forecast'!$C$10))</f>
        <v>0</v>
      </c>
      <c r="M6292" s="193">
        <f>MAX(0,(H6292-'2031 forecast'!$C$10))</f>
        <v>0</v>
      </c>
      <c r="N6292" s="193">
        <f>MAX(0,(I6292-'2031 forecast'!$C$10))</f>
        <v>0</v>
      </c>
      <c r="O6292" s="193">
        <f>MAX(0,(J6292-'2031 forecast'!$C$10))</f>
        <v>0</v>
      </c>
      <c r="P6292" s="175" t="str">
        <f t="shared" si="1010"/>
        <v/>
      </c>
      <c r="Q6292" s="175" t="str">
        <f t="shared" si="1011"/>
        <v/>
      </c>
    </row>
    <row r="6293" spans="1:17" s="1" customFormat="1" x14ac:dyDescent="0.3">
      <c r="A6293" s="189">
        <f t="shared" si="1009"/>
        <v>44093.041666651414</v>
      </c>
      <c r="B6293" s="190">
        <f t="shared" si="1005"/>
        <v>44093</v>
      </c>
      <c r="C6293" s="1">
        <f t="shared" si="1006"/>
        <v>1</v>
      </c>
      <c r="D6293" s="191">
        <v>2.1006537360800328</v>
      </c>
      <c r="E6293" s="192">
        <f t="shared" si="1007"/>
        <v>7.2942358804246914E-5</v>
      </c>
      <c r="F6293" s="193">
        <f t="shared" si="1008"/>
        <v>3.131996105160658</v>
      </c>
      <c r="G6293" s="193">
        <f t="shared" si="1012"/>
        <v>3.2478122622573946</v>
      </c>
      <c r="H6293" s="193">
        <f t="shared" si="1012"/>
        <v>3.3679111137746491</v>
      </c>
      <c r="I6293" s="193">
        <f t="shared" si="1012"/>
        <v>3.4924510268345861</v>
      </c>
      <c r="J6293" s="193">
        <f t="shared" si="1012"/>
        <v>3.6215962247197493</v>
      </c>
      <c r="K6293" s="193">
        <f>MAX(0,(F6293-'2031 forecast'!$C$10))</f>
        <v>0</v>
      </c>
      <c r="L6293" s="193">
        <f>MAX(0,(G6293-'2031 forecast'!$C$10))</f>
        <v>0</v>
      </c>
      <c r="M6293" s="193">
        <f>MAX(0,(H6293-'2031 forecast'!$C$10))</f>
        <v>0</v>
      </c>
      <c r="N6293" s="193">
        <f>MAX(0,(I6293-'2031 forecast'!$C$10))</f>
        <v>0</v>
      </c>
      <c r="O6293" s="193">
        <f>MAX(0,(J6293-'2031 forecast'!$C$10))</f>
        <v>0</v>
      </c>
      <c r="P6293" s="175" t="str">
        <f t="shared" si="1010"/>
        <v/>
      </c>
      <c r="Q6293" s="175" t="str">
        <f t="shared" si="1011"/>
        <v/>
      </c>
    </row>
    <row r="6294" spans="1:17" s="1" customFormat="1" x14ac:dyDescent="0.3">
      <c r="A6294" s="189">
        <f t="shared" si="1009"/>
        <v>44093.083333318078</v>
      </c>
      <c r="B6294" s="190">
        <f t="shared" si="1005"/>
        <v>44093</v>
      </c>
      <c r="C6294" s="1">
        <f t="shared" si="1006"/>
        <v>2</v>
      </c>
      <c r="D6294" s="191">
        <v>2.0479491620565198</v>
      </c>
      <c r="E6294" s="192">
        <f t="shared" si="1007"/>
        <v>7.1112263780484468E-5</v>
      </c>
      <c r="F6294" s="193">
        <f t="shared" si="1008"/>
        <v>3.0534155577193522</v>
      </c>
      <c r="G6294" s="193">
        <f t="shared" si="1012"/>
        <v>3.1663259330968159</v>
      </c>
      <c r="H6294" s="193">
        <f t="shared" si="1012"/>
        <v>3.2834115517803042</v>
      </c>
      <c r="I6294" s="193">
        <f t="shared" si="1012"/>
        <v>3.404826807523325</v>
      </c>
      <c r="J6294" s="193">
        <f t="shared" si="1012"/>
        <v>3.5307318033110113</v>
      </c>
      <c r="K6294" s="193">
        <f>MAX(0,(F6294-'2031 forecast'!$C$10))</f>
        <v>0</v>
      </c>
      <c r="L6294" s="193">
        <f>MAX(0,(G6294-'2031 forecast'!$C$10))</f>
        <v>0</v>
      </c>
      <c r="M6294" s="193">
        <f>MAX(0,(H6294-'2031 forecast'!$C$10))</f>
        <v>0</v>
      </c>
      <c r="N6294" s="193">
        <f>MAX(0,(I6294-'2031 forecast'!$C$10))</f>
        <v>0</v>
      </c>
      <c r="O6294" s="193">
        <f>MAX(0,(J6294-'2031 forecast'!$C$10))</f>
        <v>0</v>
      </c>
      <c r="P6294" s="175" t="str">
        <f t="shared" si="1010"/>
        <v/>
      </c>
      <c r="Q6294" s="175" t="str">
        <f t="shared" si="1011"/>
        <v/>
      </c>
    </row>
    <row r="6295" spans="1:17" s="1" customFormat="1" x14ac:dyDescent="0.3">
      <c r="A6295" s="189">
        <f t="shared" si="1009"/>
        <v>44093.124999984742</v>
      </c>
      <c r="B6295" s="190">
        <f t="shared" si="1005"/>
        <v>44093</v>
      </c>
      <c r="C6295" s="1">
        <f t="shared" si="1006"/>
        <v>3</v>
      </c>
      <c r="D6295" s="191">
        <v>2.0630076117775236</v>
      </c>
      <c r="E6295" s="192">
        <f t="shared" si="1007"/>
        <v>7.1635148072988022E-5</v>
      </c>
      <c r="F6295" s="193">
        <f t="shared" si="1008"/>
        <v>3.0758671427025823</v>
      </c>
      <c r="G6295" s="193">
        <f t="shared" si="1012"/>
        <v>3.1896077414284099</v>
      </c>
      <c r="H6295" s="193">
        <f t="shared" si="1012"/>
        <v>3.3075542837786887</v>
      </c>
      <c r="I6295" s="193">
        <f t="shared" si="1012"/>
        <v>3.4298622987551139</v>
      </c>
      <c r="J6295" s="193">
        <f t="shared" si="1012"/>
        <v>3.5566930665706509</v>
      </c>
      <c r="K6295" s="193">
        <f>MAX(0,(F6295-'2031 forecast'!$C$10))</f>
        <v>0</v>
      </c>
      <c r="L6295" s="193">
        <f>MAX(0,(G6295-'2031 forecast'!$C$10))</f>
        <v>0</v>
      </c>
      <c r="M6295" s="193">
        <f>MAX(0,(H6295-'2031 forecast'!$C$10))</f>
        <v>0</v>
      </c>
      <c r="N6295" s="193">
        <f>MAX(0,(I6295-'2031 forecast'!$C$10))</f>
        <v>0</v>
      </c>
      <c r="O6295" s="193">
        <f>MAX(0,(J6295-'2031 forecast'!$C$10))</f>
        <v>0</v>
      </c>
      <c r="P6295" s="175" t="str">
        <f t="shared" si="1010"/>
        <v/>
      </c>
      <c r="Q6295" s="175" t="str">
        <f t="shared" si="1011"/>
        <v/>
      </c>
    </row>
    <row r="6296" spans="1:17" s="1" customFormat="1" x14ac:dyDescent="0.3">
      <c r="A6296" s="189">
        <f t="shared" si="1009"/>
        <v>44093.166666651407</v>
      </c>
      <c r="B6296" s="190">
        <f t="shared" si="1005"/>
        <v>44093</v>
      </c>
      <c r="C6296" s="1">
        <f t="shared" si="1006"/>
        <v>4</v>
      </c>
      <c r="D6296" s="191">
        <v>2.0103030377540101</v>
      </c>
      <c r="E6296" s="192">
        <f t="shared" si="1007"/>
        <v>6.9805053049225548E-5</v>
      </c>
      <c r="F6296" s="193">
        <f t="shared" si="1008"/>
        <v>2.9972865952612753</v>
      </c>
      <c r="G6296" s="193">
        <f t="shared" si="1012"/>
        <v>3.1081214122678298</v>
      </c>
      <c r="H6296" s="193">
        <f t="shared" si="1012"/>
        <v>3.2230547217843424</v>
      </c>
      <c r="I6296" s="193">
        <f t="shared" si="1012"/>
        <v>3.3422380794438515</v>
      </c>
      <c r="J6296" s="193">
        <f t="shared" si="1012"/>
        <v>3.4658286451619111</v>
      </c>
      <c r="K6296" s="193">
        <f>MAX(0,(F6296-'2031 forecast'!$C$10))</f>
        <v>0</v>
      </c>
      <c r="L6296" s="193">
        <f>MAX(0,(G6296-'2031 forecast'!$C$10))</f>
        <v>0</v>
      </c>
      <c r="M6296" s="193">
        <f>MAX(0,(H6296-'2031 forecast'!$C$10))</f>
        <v>0</v>
      </c>
      <c r="N6296" s="193">
        <f>MAX(0,(I6296-'2031 forecast'!$C$10))</f>
        <v>0</v>
      </c>
      <c r="O6296" s="193">
        <f>MAX(0,(J6296-'2031 forecast'!$C$10))</f>
        <v>0</v>
      </c>
      <c r="P6296" s="175" t="str">
        <f t="shared" si="1010"/>
        <v/>
      </c>
      <c r="Q6296" s="175" t="str">
        <f t="shared" si="1011"/>
        <v/>
      </c>
    </row>
    <row r="6297" spans="1:17" s="1" customFormat="1" x14ac:dyDescent="0.3">
      <c r="A6297" s="189">
        <f t="shared" si="1009"/>
        <v>44093.208333318071</v>
      </c>
      <c r="B6297" s="190">
        <f t="shared" si="1005"/>
        <v>44093</v>
      </c>
      <c r="C6297" s="1">
        <f t="shared" si="1006"/>
        <v>5</v>
      </c>
      <c r="D6297" s="191">
        <v>2.0931245112195311</v>
      </c>
      <c r="E6297" s="192">
        <f t="shared" si="1007"/>
        <v>7.2680916657995144E-5</v>
      </c>
      <c r="F6297" s="193">
        <f t="shared" si="1008"/>
        <v>3.1207703126690434</v>
      </c>
      <c r="G6297" s="193">
        <f t="shared" si="1012"/>
        <v>3.2361713580915983</v>
      </c>
      <c r="H6297" s="193">
        <f t="shared" si="1012"/>
        <v>3.3558397477754576</v>
      </c>
      <c r="I6297" s="193">
        <f t="shared" si="1012"/>
        <v>3.4799332812186923</v>
      </c>
      <c r="J6297" s="193">
        <f t="shared" si="1012"/>
        <v>3.60861559308993</v>
      </c>
      <c r="K6297" s="193">
        <f>MAX(0,(F6297-'2031 forecast'!$C$10))</f>
        <v>0</v>
      </c>
      <c r="L6297" s="193">
        <f>MAX(0,(G6297-'2031 forecast'!$C$10))</f>
        <v>0</v>
      </c>
      <c r="M6297" s="193">
        <f>MAX(0,(H6297-'2031 forecast'!$C$10))</f>
        <v>0</v>
      </c>
      <c r="N6297" s="193">
        <f>MAX(0,(I6297-'2031 forecast'!$C$10))</f>
        <v>0</v>
      </c>
      <c r="O6297" s="193">
        <f>MAX(0,(J6297-'2031 forecast'!$C$10))</f>
        <v>0</v>
      </c>
      <c r="P6297" s="175" t="str">
        <f t="shared" si="1010"/>
        <v/>
      </c>
      <c r="Q6297" s="175" t="str">
        <f t="shared" si="1011"/>
        <v/>
      </c>
    </row>
    <row r="6298" spans="1:17" s="1" customFormat="1" x14ac:dyDescent="0.3">
      <c r="A6298" s="189">
        <f t="shared" si="1009"/>
        <v>44093.249999984735</v>
      </c>
      <c r="B6298" s="190">
        <f t="shared" si="1005"/>
        <v>44093</v>
      </c>
      <c r="C6298" s="1">
        <f t="shared" si="1006"/>
        <v>6</v>
      </c>
      <c r="D6298" s="191">
        <v>2.1910044344060555</v>
      </c>
      <c r="E6298" s="192">
        <f t="shared" si="1007"/>
        <v>7.6079664559268294E-5</v>
      </c>
      <c r="F6298" s="193">
        <f t="shared" si="1008"/>
        <v>3.2667056150600415</v>
      </c>
      <c r="G6298" s="193">
        <f t="shared" si="1012"/>
        <v>3.3875031122469603</v>
      </c>
      <c r="H6298" s="193">
        <f t="shared" si="1012"/>
        <v>3.5127675057649572</v>
      </c>
      <c r="I6298" s="193">
        <f t="shared" si="1012"/>
        <v>3.6426639742253215</v>
      </c>
      <c r="J6298" s="193">
        <f t="shared" si="1012"/>
        <v>3.7773638042775883</v>
      </c>
      <c r="K6298" s="193">
        <f>MAX(0,(F6298-'2031 forecast'!$C$10))</f>
        <v>0</v>
      </c>
      <c r="L6298" s="193">
        <f>MAX(0,(G6298-'2031 forecast'!$C$10))</f>
        <v>0</v>
      </c>
      <c r="M6298" s="193">
        <f>MAX(0,(H6298-'2031 forecast'!$C$10))</f>
        <v>0</v>
      </c>
      <c r="N6298" s="193">
        <f>MAX(0,(I6298-'2031 forecast'!$C$10))</f>
        <v>0</v>
      </c>
      <c r="O6298" s="193">
        <f>MAX(0,(J6298-'2031 forecast'!$C$10))</f>
        <v>0</v>
      </c>
      <c r="P6298" s="175" t="str">
        <f t="shared" si="1010"/>
        <v/>
      </c>
      <c r="Q6298" s="175" t="str">
        <f t="shared" si="1011"/>
        <v/>
      </c>
    </row>
    <row r="6299" spans="1:17" s="1" customFormat="1" x14ac:dyDescent="0.3">
      <c r="A6299" s="189">
        <f t="shared" si="1009"/>
        <v>44093.291666651399</v>
      </c>
      <c r="B6299" s="190">
        <f t="shared" si="1005"/>
        <v>44093</v>
      </c>
      <c r="C6299" s="1">
        <f t="shared" si="1006"/>
        <v>7</v>
      </c>
      <c r="D6299" s="191">
        <v>2.2888843575925808</v>
      </c>
      <c r="E6299" s="192">
        <f t="shared" si="1007"/>
        <v>7.9478412460541457E-5</v>
      </c>
      <c r="F6299" s="193">
        <f t="shared" si="1008"/>
        <v>3.4126409174510406</v>
      </c>
      <c r="G6299" s="193">
        <f t="shared" si="1012"/>
        <v>3.5388348664023233</v>
      </c>
      <c r="H6299" s="193">
        <f t="shared" si="1012"/>
        <v>3.6696952637544573</v>
      </c>
      <c r="I6299" s="193">
        <f t="shared" si="1012"/>
        <v>3.8053946672319512</v>
      </c>
      <c r="J6299" s="193">
        <f t="shared" si="1012"/>
        <v>3.9461120154652476</v>
      </c>
      <c r="K6299" s="193">
        <f>MAX(0,(F6299-'2031 forecast'!$C$10))</f>
        <v>0</v>
      </c>
      <c r="L6299" s="193">
        <f>MAX(0,(G6299-'2031 forecast'!$C$10))</f>
        <v>0</v>
      </c>
      <c r="M6299" s="193">
        <f>MAX(0,(H6299-'2031 forecast'!$C$10))</f>
        <v>0</v>
      </c>
      <c r="N6299" s="193">
        <f>MAX(0,(I6299-'2031 forecast'!$C$10))</f>
        <v>0</v>
      </c>
      <c r="O6299" s="193">
        <f>MAX(0,(J6299-'2031 forecast'!$C$10))</f>
        <v>0</v>
      </c>
      <c r="P6299" s="175" t="str">
        <f t="shared" si="1010"/>
        <v/>
      </c>
      <c r="Q6299" s="175" t="str">
        <f t="shared" si="1011"/>
        <v/>
      </c>
    </row>
    <row r="6300" spans="1:17" s="1" customFormat="1" x14ac:dyDescent="0.3">
      <c r="A6300" s="189">
        <f t="shared" si="1009"/>
        <v>44093.333333318064</v>
      </c>
      <c r="B6300" s="190">
        <f t="shared" si="1005"/>
        <v>44093</v>
      </c>
      <c r="C6300" s="1">
        <f t="shared" si="1006"/>
        <v>8</v>
      </c>
      <c r="D6300" s="191">
        <v>2.4244104050816149</v>
      </c>
      <c r="E6300" s="192">
        <f t="shared" si="1007"/>
        <v>8.4184371093073499E-5</v>
      </c>
      <c r="F6300" s="193">
        <f t="shared" si="1008"/>
        <v>3.6147051823001144</v>
      </c>
      <c r="G6300" s="193">
        <f t="shared" si="1012"/>
        <v>3.7483711413866705</v>
      </c>
      <c r="H6300" s="193">
        <f t="shared" si="1012"/>
        <v>3.8869798517399179</v>
      </c>
      <c r="I6300" s="193">
        <f t="shared" si="1012"/>
        <v>4.030714088318053</v>
      </c>
      <c r="J6300" s="193">
        <f t="shared" si="1012"/>
        <v>4.1797633848020048</v>
      </c>
      <c r="K6300" s="193">
        <f>MAX(0,(F6300-'2031 forecast'!$C$10))</f>
        <v>0</v>
      </c>
      <c r="L6300" s="193">
        <f>MAX(0,(G6300-'2031 forecast'!$C$10))</f>
        <v>0</v>
      </c>
      <c r="M6300" s="193">
        <f>MAX(0,(H6300-'2031 forecast'!$C$10))</f>
        <v>0</v>
      </c>
      <c r="N6300" s="193">
        <f>MAX(0,(I6300-'2031 forecast'!$C$10))</f>
        <v>0</v>
      </c>
      <c r="O6300" s="193">
        <f>MAX(0,(J6300-'2031 forecast'!$C$10))</f>
        <v>0</v>
      </c>
      <c r="P6300" s="175" t="str">
        <f t="shared" si="1010"/>
        <v/>
      </c>
      <c r="Q6300" s="175" t="str">
        <f t="shared" si="1011"/>
        <v/>
      </c>
    </row>
    <row r="6301" spans="1:17" s="1" customFormat="1" x14ac:dyDescent="0.3">
      <c r="A6301" s="189">
        <f t="shared" si="1009"/>
        <v>44093.374999984728</v>
      </c>
      <c r="B6301" s="190">
        <f t="shared" si="1005"/>
        <v>44093</v>
      </c>
      <c r="C6301" s="1">
        <f t="shared" si="1006"/>
        <v>9</v>
      </c>
      <c r="D6301" s="191">
        <v>2.5298195531286418</v>
      </c>
      <c r="E6301" s="192">
        <f t="shared" si="1007"/>
        <v>8.7844561140598446E-5</v>
      </c>
      <c r="F6301" s="193">
        <f t="shared" si="1008"/>
        <v>3.7718662771827285</v>
      </c>
      <c r="G6301" s="193">
        <f t="shared" si="1012"/>
        <v>3.9113437997078306</v>
      </c>
      <c r="H6301" s="193">
        <f t="shared" si="1012"/>
        <v>4.0559789757286104</v>
      </c>
      <c r="I6301" s="193">
        <f t="shared" si="1012"/>
        <v>4.2059625269405778</v>
      </c>
      <c r="J6301" s="193">
        <f t="shared" si="1012"/>
        <v>4.3614922276194834</v>
      </c>
      <c r="K6301" s="193">
        <f>MAX(0,(F6301-'2031 forecast'!$C$10))</f>
        <v>0</v>
      </c>
      <c r="L6301" s="193">
        <f>MAX(0,(G6301-'2031 forecast'!$C$10))</f>
        <v>0</v>
      </c>
      <c r="M6301" s="193">
        <f>MAX(0,(H6301-'2031 forecast'!$C$10))</f>
        <v>0</v>
      </c>
      <c r="N6301" s="193">
        <f>MAX(0,(I6301-'2031 forecast'!$C$10))</f>
        <v>0</v>
      </c>
      <c r="O6301" s="193">
        <f>MAX(0,(J6301-'2031 forecast'!$C$10))</f>
        <v>0</v>
      </c>
      <c r="P6301" s="175" t="str">
        <f t="shared" si="1010"/>
        <v/>
      </c>
      <c r="Q6301" s="175" t="str">
        <f t="shared" si="1011"/>
        <v/>
      </c>
    </row>
    <row r="6302" spans="1:17" s="1" customFormat="1" x14ac:dyDescent="0.3">
      <c r="A6302" s="189">
        <f t="shared" si="1009"/>
        <v>44093.416666651392</v>
      </c>
      <c r="B6302" s="190">
        <f t="shared" si="1005"/>
        <v>44093</v>
      </c>
      <c r="C6302" s="1">
        <f t="shared" si="1006"/>
        <v>10</v>
      </c>
      <c r="D6302" s="191">
        <v>2.6502871508966721</v>
      </c>
      <c r="E6302" s="192">
        <f t="shared" si="1007"/>
        <v>9.2027635480626934E-5</v>
      </c>
      <c r="F6302" s="193">
        <f t="shared" si="1008"/>
        <v>3.9514789570485722</v>
      </c>
      <c r="G6302" s="193">
        <f t="shared" si="1012"/>
        <v>4.0975982663605839</v>
      </c>
      <c r="H6302" s="193">
        <f t="shared" si="1012"/>
        <v>4.249120831715687</v>
      </c>
      <c r="I6302" s="193">
        <f t="shared" si="1012"/>
        <v>4.4062464567948902</v>
      </c>
      <c r="J6302" s="193">
        <f t="shared" si="1012"/>
        <v>4.5691823336966015</v>
      </c>
      <c r="K6302" s="193">
        <f>MAX(0,(F6302-'2031 forecast'!$C$10))</f>
        <v>0</v>
      </c>
      <c r="L6302" s="193">
        <f>MAX(0,(G6302-'2031 forecast'!$C$10))</f>
        <v>0</v>
      </c>
      <c r="M6302" s="193">
        <f>MAX(0,(H6302-'2031 forecast'!$C$10))</f>
        <v>0</v>
      </c>
      <c r="N6302" s="193">
        <f>MAX(0,(I6302-'2031 forecast'!$C$10))</f>
        <v>0</v>
      </c>
      <c r="O6302" s="193">
        <f>MAX(0,(J6302-'2031 forecast'!$C$10))</f>
        <v>0</v>
      </c>
      <c r="P6302" s="175" t="str">
        <f t="shared" si="1010"/>
        <v/>
      </c>
      <c r="Q6302" s="175" t="str">
        <f t="shared" si="1011"/>
        <v/>
      </c>
    </row>
    <row r="6303" spans="1:17" s="1" customFormat="1" x14ac:dyDescent="0.3">
      <c r="A6303" s="189">
        <f t="shared" si="1009"/>
        <v>44093.458333318056</v>
      </c>
      <c r="B6303" s="190">
        <f t="shared" si="1005"/>
        <v>44093</v>
      </c>
      <c r="C6303" s="1">
        <f t="shared" si="1006"/>
        <v>11</v>
      </c>
      <c r="D6303" s="191">
        <v>2.6502871508966721</v>
      </c>
      <c r="E6303" s="192">
        <f t="shared" si="1007"/>
        <v>9.2027635480626934E-5</v>
      </c>
      <c r="F6303" s="193">
        <f t="shared" si="1008"/>
        <v>3.9514789570485722</v>
      </c>
      <c r="G6303" s="193">
        <f t="shared" si="1012"/>
        <v>4.0975982663605839</v>
      </c>
      <c r="H6303" s="193">
        <f t="shared" si="1012"/>
        <v>4.249120831715687</v>
      </c>
      <c r="I6303" s="193">
        <f t="shared" si="1012"/>
        <v>4.4062464567948902</v>
      </c>
      <c r="J6303" s="193">
        <f t="shared" si="1012"/>
        <v>4.5691823336966015</v>
      </c>
      <c r="K6303" s="193">
        <f>MAX(0,(F6303-'2031 forecast'!$C$10))</f>
        <v>0</v>
      </c>
      <c r="L6303" s="193">
        <f>MAX(0,(G6303-'2031 forecast'!$C$10))</f>
        <v>0</v>
      </c>
      <c r="M6303" s="193">
        <f>MAX(0,(H6303-'2031 forecast'!$C$10))</f>
        <v>0</v>
      </c>
      <c r="N6303" s="193">
        <f>MAX(0,(I6303-'2031 forecast'!$C$10))</f>
        <v>0</v>
      </c>
      <c r="O6303" s="193">
        <f>MAX(0,(J6303-'2031 forecast'!$C$10))</f>
        <v>0</v>
      </c>
      <c r="P6303" s="175" t="str">
        <f t="shared" si="1010"/>
        <v/>
      </c>
      <c r="Q6303" s="175" t="str">
        <f t="shared" si="1011"/>
        <v/>
      </c>
    </row>
    <row r="6304" spans="1:17" s="1" customFormat="1" x14ac:dyDescent="0.3">
      <c r="A6304" s="189">
        <f t="shared" si="1009"/>
        <v>44093.49999998472</v>
      </c>
      <c r="B6304" s="190">
        <f t="shared" si="1005"/>
        <v>44093</v>
      </c>
      <c r="C6304" s="1">
        <f t="shared" si="1006"/>
        <v>12</v>
      </c>
      <c r="D6304" s="191">
        <v>2.7180501746411898</v>
      </c>
      <c r="E6304" s="192">
        <f t="shared" si="1007"/>
        <v>9.4380614796892988E-5</v>
      </c>
      <c r="F6304" s="193">
        <f t="shared" si="1008"/>
        <v>4.0525110894731107</v>
      </c>
      <c r="G6304" s="193">
        <f t="shared" si="1012"/>
        <v>4.2023664038527597</v>
      </c>
      <c r="H6304" s="193">
        <f t="shared" si="1012"/>
        <v>4.3577631257084182</v>
      </c>
      <c r="I6304" s="193">
        <f t="shared" si="1012"/>
        <v>4.5189061673379429</v>
      </c>
      <c r="J6304" s="193">
        <f t="shared" si="1012"/>
        <v>4.6860080183649817</v>
      </c>
      <c r="K6304" s="193">
        <f>MAX(0,(F6304-'2031 forecast'!$C$10))</f>
        <v>0</v>
      </c>
      <c r="L6304" s="193">
        <f>MAX(0,(G6304-'2031 forecast'!$C$10))</f>
        <v>0</v>
      </c>
      <c r="M6304" s="193">
        <f>MAX(0,(H6304-'2031 forecast'!$C$10))</f>
        <v>0</v>
      </c>
      <c r="N6304" s="193">
        <f>MAX(0,(I6304-'2031 forecast'!$C$10))</f>
        <v>0</v>
      </c>
      <c r="O6304" s="193">
        <f>MAX(0,(J6304-'2031 forecast'!$C$10))</f>
        <v>0</v>
      </c>
      <c r="P6304" s="175" t="str">
        <f t="shared" si="1010"/>
        <v/>
      </c>
      <c r="Q6304" s="175" t="str">
        <f t="shared" si="1011"/>
        <v/>
      </c>
    </row>
    <row r="6305" spans="1:17" s="1" customFormat="1" x14ac:dyDescent="0.3">
      <c r="A6305" s="189">
        <f t="shared" si="1009"/>
        <v>44093.541666651385</v>
      </c>
      <c r="B6305" s="190">
        <f t="shared" si="1005"/>
        <v>44093</v>
      </c>
      <c r="C6305" s="1">
        <f t="shared" si="1006"/>
        <v>13</v>
      </c>
      <c r="D6305" s="191">
        <v>2.6427579260361704</v>
      </c>
      <c r="E6305" s="192">
        <f t="shared" si="1007"/>
        <v>9.1766193334375163E-5</v>
      </c>
      <c r="F6305" s="193">
        <f t="shared" si="1008"/>
        <v>3.9402531645569576</v>
      </c>
      <c r="G6305" s="193">
        <f t="shared" ref="G6305:J6324" si="1013">$E6305*G$2</f>
        <v>4.0859573621947876</v>
      </c>
      <c r="H6305" s="193">
        <f t="shared" si="1013"/>
        <v>4.2370494657164945</v>
      </c>
      <c r="I6305" s="193">
        <f t="shared" si="1013"/>
        <v>4.393728711178996</v>
      </c>
      <c r="J6305" s="193">
        <f t="shared" si="1013"/>
        <v>4.5562017020667822</v>
      </c>
      <c r="K6305" s="193">
        <f>MAX(0,(F6305-'2031 forecast'!$C$10))</f>
        <v>0</v>
      </c>
      <c r="L6305" s="193">
        <f>MAX(0,(G6305-'2031 forecast'!$C$10))</f>
        <v>0</v>
      </c>
      <c r="M6305" s="193">
        <f>MAX(0,(H6305-'2031 forecast'!$C$10))</f>
        <v>0</v>
      </c>
      <c r="N6305" s="193">
        <f>MAX(0,(I6305-'2031 forecast'!$C$10))</f>
        <v>0</v>
      </c>
      <c r="O6305" s="193">
        <f>MAX(0,(J6305-'2031 forecast'!$C$10))</f>
        <v>0</v>
      </c>
      <c r="P6305" s="175" t="str">
        <f t="shared" si="1010"/>
        <v/>
      </c>
      <c r="Q6305" s="175" t="str">
        <f t="shared" si="1011"/>
        <v/>
      </c>
    </row>
    <row r="6306" spans="1:17" s="1" customFormat="1" x14ac:dyDescent="0.3">
      <c r="A6306" s="189">
        <f t="shared" si="1009"/>
        <v>44093.583333318049</v>
      </c>
      <c r="B6306" s="190">
        <f t="shared" si="1005"/>
        <v>44093</v>
      </c>
      <c r="C6306" s="1">
        <f t="shared" si="1006"/>
        <v>14</v>
      </c>
      <c r="D6306" s="191">
        <v>2.6578163757571742</v>
      </c>
      <c r="E6306" s="192">
        <f t="shared" si="1007"/>
        <v>9.2289077626878717E-5</v>
      </c>
      <c r="F6306" s="193">
        <f t="shared" si="1008"/>
        <v>3.9627047495401877</v>
      </c>
      <c r="G6306" s="193">
        <f t="shared" si="1013"/>
        <v>4.1092391705263811</v>
      </c>
      <c r="H6306" s="193">
        <f t="shared" si="1013"/>
        <v>4.2611921977148794</v>
      </c>
      <c r="I6306" s="193">
        <f t="shared" si="1013"/>
        <v>4.4187642024107845</v>
      </c>
      <c r="J6306" s="193">
        <f t="shared" si="1013"/>
        <v>4.5821629653264218</v>
      </c>
      <c r="K6306" s="193">
        <f>MAX(0,(F6306-'2031 forecast'!$C$10))</f>
        <v>0</v>
      </c>
      <c r="L6306" s="193">
        <f>MAX(0,(G6306-'2031 forecast'!$C$10))</f>
        <v>0</v>
      </c>
      <c r="M6306" s="193">
        <f>MAX(0,(H6306-'2031 forecast'!$C$10))</f>
        <v>0</v>
      </c>
      <c r="N6306" s="193">
        <f>MAX(0,(I6306-'2031 forecast'!$C$10))</f>
        <v>0</v>
      </c>
      <c r="O6306" s="193">
        <f>MAX(0,(J6306-'2031 forecast'!$C$10))</f>
        <v>0</v>
      </c>
      <c r="P6306" s="175" t="str">
        <f t="shared" si="1010"/>
        <v/>
      </c>
      <c r="Q6306" s="175" t="str">
        <f t="shared" si="1011"/>
        <v/>
      </c>
    </row>
    <row r="6307" spans="1:17" s="1" customFormat="1" x14ac:dyDescent="0.3">
      <c r="A6307" s="189">
        <f t="shared" si="1009"/>
        <v>44093.624999984713</v>
      </c>
      <c r="B6307" s="190">
        <f t="shared" si="1005"/>
        <v>44093</v>
      </c>
      <c r="C6307" s="1">
        <f t="shared" si="1006"/>
        <v>15</v>
      </c>
      <c r="D6307" s="191">
        <v>2.7180501746411898</v>
      </c>
      <c r="E6307" s="192">
        <f t="shared" si="1007"/>
        <v>9.4380614796892988E-5</v>
      </c>
      <c r="F6307" s="193">
        <f t="shared" si="1008"/>
        <v>4.0525110894731107</v>
      </c>
      <c r="G6307" s="193">
        <f t="shared" si="1013"/>
        <v>4.2023664038527597</v>
      </c>
      <c r="H6307" s="193">
        <f t="shared" si="1013"/>
        <v>4.3577631257084182</v>
      </c>
      <c r="I6307" s="193">
        <f t="shared" si="1013"/>
        <v>4.5189061673379429</v>
      </c>
      <c r="J6307" s="193">
        <f t="shared" si="1013"/>
        <v>4.6860080183649817</v>
      </c>
      <c r="K6307" s="193">
        <f>MAX(0,(F6307-'2031 forecast'!$C$10))</f>
        <v>0</v>
      </c>
      <c r="L6307" s="193">
        <f>MAX(0,(G6307-'2031 forecast'!$C$10))</f>
        <v>0</v>
      </c>
      <c r="M6307" s="193">
        <f>MAX(0,(H6307-'2031 forecast'!$C$10))</f>
        <v>0</v>
      </c>
      <c r="N6307" s="193">
        <f>MAX(0,(I6307-'2031 forecast'!$C$10))</f>
        <v>0</v>
      </c>
      <c r="O6307" s="193">
        <f>MAX(0,(J6307-'2031 forecast'!$C$10))</f>
        <v>0</v>
      </c>
      <c r="P6307" s="175" t="str">
        <f t="shared" si="1010"/>
        <v/>
      </c>
      <c r="Q6307" s="175" t="str">
        <f t="shared" si="1011"/>
        <v/>
      </c>
    </row>
    <row r="6308" spans="1:17" s="1" customFormat="1" x14ac:dyDescent="0.3">
      <c r="A6308" s="189">
        <f t="shared" si="1009"/>
        <v>44093.666666651377</v>
      </c>
      <c r="B6308" s="190">
        <f t="shared" si="1005"/>
        <v>44093</v>
      </c>
      <c r="C6308" s="1">
        <f t="shared" si="1006"/>
        <v>16</v>
      </c>
      <c r="D6308" s="191">
        <v>2.9288684707352428</v>
      </c>
      <c r="E6308" s="192">
        <f t="shared" si="1007"/>
        <v>1.0170099489194284E-4</v>
      </c>
      <c r="F6308" s="193">
        <f t="shared" si="1008"/>
        <v>4.3668332792383371</v>
      </c>
      <c r="G6308" s="193">
        <f t="shared" si="1013"/>
        <v>4.5283117204950774</v>
      </c>
      <c r="H6308" s="193">
        <f t="shared" si="1013"/>
        <v>4.6957613736858024</v>
      </c>
      <c r="I6308" s="193">
        <f t="shared" si="1013"/>
        <v>4.8694030445829899</v>
      </c>
      <c r="J6308" s="193">
        <f t="shared" si="1013"/>
        <v>5.049465703999938</v>
      </c>
      <c r="K6308" s="193">
        <f>MAX(0,(F6308-'2031 forecast'!$C$10))</f>
        <v>0</v>
      </c>
      <c r="L6308" s="193">
        <f>MAX(0,(G6308-'2031 forecast'!$C$10))</f>
        <v>0</v>
      </c>
      <c r="M6308" s="193">
        <f>MAX(0,(H6308-'2031 forecast'!$C$10))</f>
        <v>0</v>
      </c>
      <c r="N6308" s="193">
        <f>MAX(0,(I6308-'2031 forecast'!$C$10))</f>
        <v>0</v>
      </c>
      <c r="O6308" s="193">
        <f>MAX(0,(J6308-'2031 forecast'!$C$10))</f>
        <v>0</v>
      </c>
      <c r="P6308" s="175" t="str">
        <f t="shared" si="1010"/>
        <v/>
      </c>
      <c r="Q6308" s="175" t="str">
        <f t="shared" si="1011"/>
        <v/>
      </c>
    </row>
    <row r="6309" spans="1:17" s="1" customFormat="1" x14ac:dyDescent="0.3">
      <c r="A6309" s="189">
        <f t="shared" si="1009"/>
        <v>44093.708333318042</v>
      </c>
      <c r="B6309" s="190">
        <f t="shared" si="1005"/>
        <v>44093</v>
      </c>
      <c r="C6309" s="1">
        <f t="shared" si="1006"/>
        <v>17</v>
      </c>
      <c r="D6309" s="191">
        <v>2.9966314944797601</v>
      </c>
      <c r="E6309" s="192">
        <f t="shared" si="1007"/>
        <v>1.0405397420820887E-4</v>
      </c>
      <c r="F6309" s="193">
        <f t="shared" si="1008"/>
        <v>4.4678654116628751</v>
      </c>
      <c r="G6309" s="193">
        <f t="shared" si="1013"/>
        <v>4.6330798579872514</v>
      </c>
      <c r="H6309" s="193">
        <f t="shared" si="1013"/>
        <v>4.8044036676785327</v>
      </c>
      <c r="I6309" s="193">
        <f t="shared" si="1013"/>
        <v>4.9820627551260408</v>
      </c>
      <c r="J6309" s="193">
        <f t="shared" si="1013"/>
        <v>5.1662913886683173</v>
      </c>
      <c r="K6309" s="193">
        <f>MAX(0,(F6309-'2031 forecast'!$C$10))</f>
        <v>0</v>
      </c>
      <c r="L6309" s="193">
        <f>MAX(0,(G6309-'2031 forecast'!$C$10))</f>
        <v>0</v>
      </c>
      <c r="M6309" s="193">
        <f>MAX(0,(H6309-'2031 forecast'!$C$10))</f>
        <v>0</v>
      </c>
      <c r="N6309" s="193">
        <f>MAX(0,(I6309-'2031 forecast'!$C$10))</f>
        <v>0</v>
      </c>
      <c r="O6309" s="193">
        <f>MAX(0,(J6309-'2031 forecast'!$C$10))</f>
        <v>0</v>
      </c>
      <c r="P6309" s="175" t="str">
        <f t="shared" si="1010"/>
        <v/>
      </c>
      <c r="Q6309" s="175" t="str">
        <f t="shared" si="1011"/>
        <v/>
      </c>
    </row>
    <row r="6310" spans="1:17" s="1" customFormat="1" x14ac:dyDescent="0.3">
      <c r="A6310" s="189">
        <f t="shared" si="1009"/>
        <v>44093.749999984706</v>
      </c>
      <c r="B6310" s="190">
        <f t="shared" si="1005"/>
        <v>44093</v>
      </c>
      <c r="C6310" s="1">
        <f t="shared" si="1006"/>
        <v>18</v>
      </c>
      <c r="D6310" s="191">
        <v>2.9740438198982542</v>
      </c>
      <c r="E6310" s="192">
        <f t="shared" si="1007"/>
        <v>1.0326964776945352E-4</v>
      </c>
      <c r="F6310" s="193">
        <f t="shared" si="1008"/>
        <v>4.4341880341880282</v>
      </c>
      <c r="G6310" s="193">
        <f t="shared" si="1013"/>
        <v>4.5981571454898598</v>
      </c>
      <c r="H6310" s="193">
        <f t="shared" si="1013"/>
        <v>4.7681895696809553</v>
      </c>
      <c r="I6310" s="193">
        <f t="shared" si="1013"/>
        <v>4.9445095182783572</v>
      </c>
      <c r="J6310" s="193">
        <f t="shared" si="1013"/>
        <v>5.1273494937788566</v>
      </c>
      <c r="K6310" s="193">
        <f>MAX(0,(F6310-'2031 forecast'!$C$10))</f>
        <v>0</v>
      </c>
      <c r="L6310" s="193">
        <f>MAX(0,(G6310-'2031 forecast'!$C$10))</f>
        <v>0</v>
      </c>
      <c r="M6310" s="193">
        <f>MAX(0,(H6310-'2031 forecast'!$C$10))</f>
        <v>0</v>
      </c>
      <c r="N6310" s="193">
        <f>MAX(0,(I6310-'2031 forecast'!$C$10))</f>
        <v>0</v>
      </c>
      <c r="O6310" s="193">
        <f>MAX(0,(J6310-'2031 forecast'!$C$10))</f>
        <v>0</v>
      </c>
      <c r="P6310" s="175" t="str">
        <f t="shared" si="1010"/>
        <v/>
      </c>
      <c r="Q6310" s="175" t="str">
        <f t="shared" si="1011"/>
        <v/>
      </c>
    </row>
    <row r="6311" spans="1:17" s="1" customFormat="1" x14ac:dyDescent="0.3">
      <c r="A6311" s="189">
        <f t="shared" si="1009"/>
        <v>44093.79166665137</v>
      </c>
      <c r="B6311" s="190">
        <f t="shared" si="1005"/>
        <v>44093</v>
      </c>
      <c r="C6311" s="1">
        <f t="shared" si="1006"/>
        <v>19</v>
      </c>
      <c r="D6311" s="191">
        <v>2.9138100210142395</v>
      </c>
      <c r="E6311" s="192">
        <f t="shared" si="1007"/>
        <v>1.0117811059943929E-4</v>
      </c>
      <c r="F6311" s="193">
        <f t="shared" si="1008"/>
        <v>4.344381694255107</v>
      </c>
      <c r="G6311" s="193">
        <f t="shared" si="1013"/>
        <v>4.5050299121634838</v>
      </c>
      <c r="H6311" s="193">
        <f t="shared" si="1013"/>
        <v>4.6716186416874175</v>
      </c>
      <c r="I6311" s="193">
        <f t="shared" si="1013"/>
        <v>4.8443675533512014</v>
      </c>
      <c r="J6311" s="193">
        <f t="shared" si="1013"/>
        <v>5.0235044407402984</v>
      </c>
      <c r="K6311" s="193">
        <f>MAX(0,(F6311-'2031 forecast'!$C$10))</f>
        <v>0</v>
      </c>
      <c r="L6311" s="193">
        <f>MAX(0,(G6311-'2031 forecast'!$C$10))</f>
        <v>0</v>
      </c>
      <c r="M6311" s="193">
        <f>MAX(0,(H6311-'2031 forecast'!$C$10))</f>
        <v>0</v>
      </c>
      <c r="N6311" s="193">
        <f>MAX(0,(I6311-'2031 forecast'!$C$10))</f>
        <v>0</v>
      </c>
      <c r="O6311" s="193">
        <f>MAX(0,(J6311-'2031 forecast'!$C$10))</f>
        <v>0</v>
      </c>
      <c r="P6311" s="175" t="str">
        <f t="shared" si="1010"/>
        <v/>
      </c>
      <c r="Q6311" s="175" t="str">
        <f t="shared" si="1011"/>
        <v/>
      </c>
    </row>
    <row r="6312" spans="1:17" s="1" customFormat="1" x14ac:dyDescent="0.3">
      <c r="A6312" s="189">
        <f t="shared" si="1009"/>
        <v>44093.833333318034</v>
      </c>
      <c r="B6312" s="190">
        <f t="shared" si="1005"/>
        <v>44093</v>
      </c>
      <c r="C6312" s="1">
        <f t="shared" si="1006"/>
        <v>20</v>
      </c>
      <c r="D6312" s="191">
        <v>2.8987515712932352</v>
      </c>
      <c r="E6312" s="192">
        <f t="shared" si="1007"/>
        <v>1.0065522630693572E-4</v>
      </c>
      <c r="F6312" s="193">
        <f t="shared" si="1008"/>
        <v>4.3219301092718769</v>
      </c>
      <c r="G6312" s="193">
        <f t="shared" si="1013"/>
        <v>4.4817481038318894</v>
      </c>
      <c r="H6312" s="193">
        <f t="shared" si="1013"/>
        <v>4.6474759096890326</v>
      </c>
      <c r="I6312" s="193">
        <f t="shared" si="1013"/>
        <v>4.819332062119412</v>
      </c>
      <c r="J6312" s="193">
        <f t="shared" si="1013"/>
        <v>4.9975431774806589</v>
      </c>
      <c r="K6312" s="193">
        <f>MAX(0,(F6312-'2031 forecast'!$C$10))</f>
        <v>0</v>
      </c>
      <c r="L6312" s="193">
        <f>MAX(0,(G6312-'2031 forecast'!$C$10))</f>
        <v>0</v>
      </c>
      <c r="M6312" s="193">
        <f>MAX(0,(H6312-'2031 forecast'!$C$10))</f>
        <v>0</v>
      </c>
      <c r="N6312" s="193">
        <f>MAX(0,(I6312-'2031 forecast'!$C$10))</f>
        <v>0</v>
      </c>
      <c r="O6312" s="193">
        <f>MAX(0,(J6312-'2031 forecast'!$C$10))</f>
        <v>0</v>
      </c>
      <c r="P6312" s="175" t="str">
        <f t="shared" si="1010"/>
        <v/>
      </c>
      <c r="Q6312" s="175" t="str">
        <f t="shared" si="1011"/>
        <v/>
      </c>
    </row>
    <row r="6313" spans="1:17" s="1" customFormat="1" x14ac:dyDescent="0.3">
      <c r="A6313" s="189">
        <f t="shared" si="1009"/>
        <v>44093.874999984699</v>
      </c>
      <c r="B6313" s="190">
        <f t="shared" si="1005"/>
        <v>44093</v>
      </c>
      <c r="C6313" s="1">
        <f t="shared" si="1006"/>
        <v>21</v>
      </c>
      <c r="D6313" s="191">
        <v>2.7180501746411898</v>
      </c>
      <c r="E6313" s="192">
        <f t="shared" si="1007"/>
        <v>9.4380614796892988E-5</v>
      </c>
      <c r="F6313" s="193">
        <f t="shared" si="1008"/>
        <v>4.0525110894731107</v>
      </c>
      <c r="G6313" s="193">
        <f t="shared" si="1013"/>
        <v>4.2023664038527597</v>
      </c>
      <c r="H6313" s="193">
        <f t="shared" si="1013"/>
        <v>4.3577631257084182</v>
      </c>
      <c r="I6313" s="193">
        <f t="shared" si="1013"/>
        <v>4.5189061673379429</v>
      </c>
      <c r="J6313" s="193">
        <f t="shared" si="1013"/>
        <v>4.6860080183649817</v>
      </c>
      <c r="K6313" s="193">
        <f>MAX(0,(F6313-'2031 forecast'!$C$10))</f>
        <v>0</v>
      </c>
      <c r="L6313" s="193">
        <f>MAX(0,(G6313-'2031 forecast'!$C$10))</f>
        <v>0</v>
      </c>
      <c r="M6313" s="193">
        <f>MAX(0,(H6313-'2031 forecast'!$C$10))</f>
        <v>0</v>
      </c>
      <c r="N6313" s="193">
        <f>MAX(0,(I6313-'2031 forecast'!$C$10))</f>
        <v>0</v>
      </c>
      <c r="O6313" s="193">
        <f>MAX(0,(J6313-'2031 forecast'!$C$10))</f>
        <v>0</v>
      </c>
      <c r="P6313" s="175" t="str">
        <f t="shared" si="1010"/>
        <v/>
      </c>
      <c r="Q6313" s="175" t="str">
        <f t="shared" si="1011"/>
        <v/>
      </c>
    </row>
    <row r="6314" spans="1:17" s="1" customFormat="1" x14ac:dyDescent="0.3">
      <c r="A6314" s="189">
        <f t="shared" si="1009"/>
        <v>44093.916666651363</v>
      </c>
      <c r="B6314" s="190">
        <f t="shared" si="1005"/>
        <v>44093</v>
      </c>
      <c r="C6314" s="1">
        <f t="shared" si="1006"/>
        <v>22</v>
      </c>
      <c r="D6314" s="191">
        <v>2.4545273045236224</v>
      </c>
      <c r="E6314" s="192">
        <f t="shared" si="1007"/>
        <v>8.5230139678080621E-5</v>
      </c>
      <c r="F6314" s="193">
        <f t="shared" si="1008"/>
        <v>3.6596083522665754</v>
      </c>
      <c r="G6314" s="193">
        <f t="shared" si="1013"/>
        <v>3.7949347580498589</v>
      </c>
      <c r="H6314" s="193">
        <f t="shared" si="1013"/>
        <v>3.9352653157366868</v>
      </c>
      <c r="I6314" s="193">
        <f t="shared" si="1013"/>
        <v>4.0807850707816309</v>
      </c>
      <c r="J6314" s="193">
        <f t="shared" si="1013"/>
        <v>4.2316859113212839</v>
      </c>
      <c r="K6314" s="193">
        <f>MAX(0,(F6314-'2031 forecast'!$C$10))</f>
        <v>0</v>
      </c>
      <c r="L6314" s="193">
        <f>MAX(0,(G6314-'2031 forecast'!$C$10))</f>
        <v>0</v>
      </c>
      <c r="M6314" s="193">
        <f>MAX(0,(H6314-'2031 forecast'!$C$10))</f>
        <v>0</v>
      </c>
      <c r="N6314" s="193">
        <f>MAX(0,(I6314-'2031 forecast'!$C$10))</f>
        <v>0</v>
      </c>
      <c r="O6314" s="193">
        <f>MAX(0,(J6314-'2031 forecast'!$C$10))</f>
        <v>0</v>
      </c>
      <c r="P6314" s="175" t="str">
        <f t="shared" si="1010"/>
        <v/>
      </c>
      <c r="Q6314" s="175" t="str">
        <f t="shared" si="1011"/>
        <v/>
      </c>
    </row>
    <row r="6315" spans="1:17" s="1" customFormat="1" x14ac:dyDescent="0.3">
      <c r="A6315" s="189">
        <f t="shared" si="1009"/>
        <v>44093.958333318027</v>
      </c>
      <c r="B6315" s="190">
        <f t="shared" si="1005"/>
        <v>44093</v>
      </c>
      <c r="C6315" s="1">
        <f t="shared" si="1006"/>
        <v>23</v>
      </c>
      <c r="D6315" s="191">
        <v>2.273825907871577</v>
      </c>
      <c r="E6315" s="192">
        <f t="shared" si="1007"/>
        <v>7.8955528168037889E-5</v>
      </c>
      <c r="F6315" s="193">
        <f t="shared" si="1008"/>
        <v>3.3901893324678096</v>
      </c>
      <c r="G6315" s="193">
        <f t="shared" si="1013"/>
        <v>3.5155530580707288</v>
      </c>
      <c r="H6315" s="193">
        <f t="shared" si="1013"/>
        <v>3.6455525317560724</v>
      </c>
      <c r="I6315" s="193">
        <f t="shared" si="1013"/>
        <v>3.7803591760001618</v>
      </c>
      <c r="J6315" s="193">
        <f t="shared" si="1013"/>
        <v>3.9201507522056076</v>
      </c>
      <c r="K6315" s="193">
        <f>MAX(0,(F6315-'2031 forecast'!$C$10))</f>
        <v>0</v>
      </c>
      <c r="L6315" s="193">
        <f>MAX(0,(G6315-'2031 forecast'!$C$10))</f>
        <v>0</v>
      </c>
      <c r="M6315" s="193">
        <f>MAX(0,(H6315-'2031 forecast'!$C$10))</f>
        <v>0</v>
      </c>
      <c r="N6315" s="193">
        <f>MAX(0,(I6315-'2031 forecast'!$C$10))</f>
        <v>0</v>
      </c>
      <c r="O6315" s="193">
        <f>MAX(0,(J6315-'2031 forecast'!$C$10))</f>
        <v>0</v>
      </c>
      <c r="P6315" s="175" t="str">
        <f t="shared" si="1010"/>
        <v/>
      </c>
      <c r="Q6315" s="175" t="str">
        <f t="shared" si="1011"/>
        <v/>
      </c>
    </row>
    <row r="6316" spans="1:17" s="1" customFormat="1" x14ac:dyDescent="0.3">
      <c r="A6316" s="189">
        <f t="shared" si="1009"/>
        <v>44093.999999984691</v>
      </c>
      <c r="B6316" s="190">
        <f t="shared" si="1005"/>
        <v>44093</v>
      </c>
      <c r="C6316" s="1">
        <f t="shared" si="1006"/>
        <v>0</v>
      </c>
      <c r="D6316" s="191">
        <v>2.1684167598245505</v>
      </c>
      <c r="E6316" s="192">
        <f t="shared" si="1007"/>
        <v>7.5295338120512969E-5</v>
      </c>
      <c r="F6316" s="193">
        <f t="shared" si="1008"/>
        <v>3.2330282375851964</v>
      </c>
      <c r="G6316" s="193">
        <f t="shared" si="1013"/>
        <v>3.35258039974957</v>
      </c>
      <c r="H6316" s="193">
        <f t="shared" si="1013"/>
        <v>3.4765534077673812</v>
      </c>
      <c r="I6316" s="193">
        <f t="shared" si="1013"/>
        <v>3.6051107373776388</v>
      </c>
      <c r="J6316" s="193">
        <f t="shared" si="1013"/>
        <v>3.7384219093881299</v>
      </c>
      <c r="K6316" s="193">
        <f>MAX(0,(F6316-'2031 forecast'!$C$10))</f>
        <v>0</v>
      </c>
      <c r="L6316" s="193">
        <f>MAX(0,(G6316-'2031 forecast'!$C$10))</f>
        <v>0</v>
      </c>
      <c r="M6316" s="193">
        <f>MAX(0,(H6316-'2031 forecast'!$C$10))</f>
        <v>0</v>
      </c>
      <c r="N6316" s="193">
        <f>MAX(0,(I6316-'2031 forecast'!$C$10))</f>
        <v>0</v>
      </c>
      <c r="O6316" s="193">
        <f>MAX(0,(J6316-'2031 forecast'!$C$10))</f>
        <v>0</v>
      </c>
      <c r="P6316" s="175" t="str">
        <f t="shared" si="1010"/>
        <v/>
      </c>
      <c r="Q6316" s="175" t="str">
        <f t="shared" si="1011"/>
        <v/>
      </c>
    </row>
    <row r="6317" spans="1:17" s="1" customFormat="1" x14ac:dyDescent="0.3">
      <c r="A6317" s="189">
        <f t="shared" si="1009"/>
        <v>44094.041666651356</v>
      </c>
      <c r="B6317" s="190">
        <f t="shared" si="1005"/>
        <v>44094</v>
      </c>
      <c r="C6317" s="1">
        <f t="shared" si="1006"/>
        <v>1</v>
      </c>
      <c r="D6317" s="191">
        <v>2.0780660614985274</v>
      </c>
      <c r="E6317" s="192">
        <f t="shared" si="1007"/>
        <v>7.215803236549159E-5</v>
      </c>
      <c r="F6317" s="193">
        <f t="shared" si="1008"/>
        <v>3.0983187276858133</v>
      </c>
      <c r="G6317" s="193">
        <f t="shared" si="1013"/>
        <v>3.2128895497600043</v>
      </c>
      <c r="H6317" s="193">
        <f t="shared" si="1013"/>
        <v>3.3316970157770736</v>
      </c>
      <c r="I6317" s="193">
        <f t="shared" si="1013"/>
        <v>3.4548977899869033</v>
      </c>
      <c r="J6317" s="193">
        <f t="shared" si="1013"/>
        <v>3.5826543298302909</v>
      </c>
      <c r="K6317" s="193">
        <f>MAX(0,(F6317-'2031 forecast'!$C$10))</f>
        <v>0</v>
      </c>
      <c r="L6317" s="193">
        <f>MAX(0,(G6317-'2031 forecast'!$C$10))</f>
        <v>0</v>
      </c>
      <c r="M6317" s="193">
        <f>MAX(0,(H6317-'2031 forecast'!$C$10))</f>
        <v>0</v>
      </c>
      <c r="N6317" s="193">
        <f>MAX(0,(I6317-'2031 forecast'!$C$10))</f>
        <v>0</v>
      </c>
      <c r="O6317" s="193">
        <f>MAX(0,(J6317-'2031 forecast'!$C$10))</f>
        <v>0</v>
      </c>
      <c r="P6317" s="175" t="str">
        <f t="shared" si="1010"/>
        <v/>
      </c>
      <c r="Q6317" s="175" t="str">
        <f t="shared" si="1011"/>
        <v/>
      </c>
    </row>
    <row r="6318" spans="1:17" s="1" customFormat="1" x14ac:dyDescent="0.3">
      <c r="A6318" s="189">
        <f t="shared" si="1009"/>
        <v>44094.08333331802</v>
      </c>
      <c r="B6318" s="190">
        <f t="shared" si="1005"/>
        <v>44094</v>
      </c>
      <c r="C6318" s="1">
        <f t="shared" si="1006"/>
        <v>2</v>
      </c>
      <c r="D6318" s="191">
        <v>2.0103030377540101</v>
      </c>
      <c r="E6318" s="192">
        <f t="shared" si="1007"/>
        <v>6.9805053049225548E-5</v>
      </c>
      <c r="F6318" s="193">
        <f t="shared" si="1008"/>
        <v>2.9972865952612753</v>
      </c>
      <c r="G6318" s="193">
        <f t="shared" si="1013"/>
        <v>3.1081214122678298</v>
      </c>
      <c r="H6318" s="193">
        <f t="shared" si="1013"/>
        <v>3.2230547217843424</v>
      </c>
      <c r="I6318" s="193">
        <f t="shared" si="1013"/>
        <v>3.3422380794438515</v>
      </c>
      <c r="J6318" s="193">
        <f t="shared" si="1013"/>
        <v>3.4658286451619111</v>
      </c>
      <c r="K6318" s="193">
        <f>MAX(0,(F6318-'2031 forecast'!$C$10))</f>
        <v>0</v>
      </c>
      <c r="L6318" s="193">
        <f>MAX(0,(G6318-'2031 forecast'!$C$10))</f>
        <v>0</v>
      </c>
      <c r="M6318" s="193">
        <f>MAX(0,(H6318-'2031 forecast'!$C$10))</f>
        <v>0</v>
      </c>
      <c r="N6318" s="193">
        <f>MAX(0,(I6318-'2031 forecast'!$C$10))</f>
        <v>0</v>
      </c>
      <c r="O6318" s="193">
        <f>MAX(0,(J6318-'2031 forecast'!$C$10))</f>
        <v>0</v>
      </c>
      <c r="P6318" s="175" t="str">
        <f t="shared" si="1010"/>
        <v/>
      </c>
      <c r="Q6318" s="175" t="str">
        <f t="shared" si="1011"/>
        <v/>
      </c>
    </row>
    <row r="6319" spans="1:17" s="1" customFormat="1" x14ac:dyDescent="0.3">
      <c r="A6319" s="189">
        <f t="shared" si="1009"/>
        <v>44094.124999984684</v>
      </c>
      <c r="B6319" s="190">
        <f t="shared" si="1005"/>
        <v>44094</v>
      </c>
      <c r="C6319" s="1">
        <f t="shared" si="1006"/>
        <v>3</v>
      </c>
      <c r="D6319" s="191">
        <v>2.0103030377540101</v>
      </c>
      <c r="E6319" s="192">
        <f t="shared" si="1007"/>
        <v>6.9805053049225548E-5</v>
      </c>
      <c r="F6319" s="193">
        <f t="shared" si="1008"/>
        <v>2.9972865952612753</v>
      </c>
      <c r="G6319" s="193">
        <f t="shared" si="1013"/>
        <v>3.1081214122678298</v>
      </c>
      <c r="H6319" s="193">
        <f t="shared" si="1013"/>
        <v>3.2230547217843424</v>
      </c>
      <c r="I6319" s="193">
        <f t="shared" si="1013"/>
        <v>3.3422380794438515</v>
      </c>
      <c r="J6319" s="193">
        <f t="shared" si="1013"/>
        <v>3.4658286451619111</v>
      </c>
      <c r="K6319" s="193">
        <f>MAX(0,(F6319-'2031 forecast'!$C$10))</f>
        <v>0</v>
      </c>
      <c r="L6319" s="193">
        <f>MAX(0,(G6319-'2031 forecast'!$C$10))</f>
        <v>0</v>
      </c>
      <c r="M6319" s="193">
        <f>MAX(0,(H6319-'2031 forecast'!$C$10))</f>
        <v>0</v>
      </c>
      <c r="N6319" s="193">
        <f>MAX(0,(I6319-'2031 forecast'!$C$10))</f>
        <v>0</v>
      </c>
      <c r="O6319" s="193">
        <f>MAX(0,(J6319-'2031 forecast'!$C$10))</f>
        <v>0</v>
      </c>
      <c r="P6319" s="175" t="str">
        <f t="shared" si="1010"/>
        <v/>
      </c>
      <c r="Q6319" s="175" t="str">
        <f t="shared" si="1011"/>
        <v/>
      </c>
    </row>
    <row r="6320" spans="1:17" s="1" customFormat="1" x14ac:dyDescent="0.3">
      <c r="A6320" s="189">
        <f t="shared" si="1009"/>
        <v>44094.166666651348</v>
      </c>
      <c r="B6320" s="190">
        <f t="shared" si="1005"/>
        <v>44094</v>
      </c>
      <c r="C6320" s="1">
        <f t="shared" si="1006"/>
        <v>4</v>
      </c>
      <c r="D6320" s="191">
        <v>2.002773812893508</v>
      </c>
      <c r="E6320" s="192">
        <f t="shared" si="1007"/>
        <v>6.9543610902973765E-5</v>
      </c>
      <c r="F6320" s="193">
        <f t="shared" si="1008"/>
        <v>2.9860608027696598</v>
      </c>
      <c r="G6320" s="193">
        <f t="shared" si="1013"/>
        <v>3.0964805081020326</v>
      </c>
      <c r="H6320" s="193">
        <f t="shared" si="1013"/>
        <v>3.2109833557851499</v>
      </c>
      <c r="I6320" s="193">
        <f t="shared" si="1013"/>
        <v>3.3297203338279568</v>
      </c>
      <c r="J6320" s="193">
        <f t="shared" si="1013"/>
        <v>3.4528480135320909</v>
      </c>
      <c r="K6320" s="193">
        <f>MAX(0,(F6320-'2031 forecast'!$C$10))</f>
        <v>0</v>
      </c>
      <c r="L6320" s="193">
        <f>MAX(0,(G6320-'2031 forecast'!$C$10))</f>
        <v>0</v>
      </c>
      <c r="M6320" s="193">
        <f>MAX(0,(H6320-'2031 forecast'!$C$10))</f>
        <v>0</v>
      </c>
      <c r="N6320" s="193">
        <f>MAX(0,(I6320-'2031 forecast'!$C$10))</f>
        <v>0</v>
      </c>
      <c r="O6320" s="193">
        <f>MAX(0,(J6320-'2031 forecast'!$C$10))</f>
        <v>0</v>
      </c>
      <c r="P6320" s="175" t="str">
        <f t="shared" si="1010"/>
        <v/>
      </c>
      <c r="Q6320" s="175" t="str">
        <f t="shared" si="1011"/>
        <v/>
      </c>
    </row>
    <row r="6321" spans="1:17" s="1" customFormat="1" x14ac:dyDescent="0.3">
      <c r="A6321" s="189">
        <f t="shared" si="1009"/>
        <v>44094.208333318013</v>
      </c>
      <c r="B6321" s="190">
        <f t="shared" si="1005"/>
        <v>44094</v>
      </c>
      <c r="C6321" s="1">
        <f t="shared" si="1006"/>
        <v>5</v>
      </c>
      <c r="D6321" s="191">
        <v>1.9952445880330061</v>
      </c>
      <c r="E6321" s="192">
        <f t="shared" si="1007"/>
        <v>6.9282168756721981E-5</v>
      </c>
      <c r="F6321" s="193">
        <f t="shared" si="1008"/>
        <v>2.9748350102780443</v>
      </c>
      <c r="G6321" s="193">
        <f t="shared" si="1013"/>
        <v>3.0848396039362354</v>
      </c>
      <c r="H6321" s="193">
        <f t="shared" si="1013"/>
        <v>3.1989119897859575</v>
      </c>
      <c r="I6321" s="193">
        <f t="shared" si="1013"/>
        <v>3.3172025882120622</v>
      </c>
      <c r="J6321" s="193">
        <f t="shared" si="1013"/>
        <v>3.4398673819022711</v>
      </c>
      <c r="K6321" s="193">
        <f>MAX(0,(F6321-'2031 forecast'!$C$10))</f>
        <v>0</v>
      </c>
      <c r="L6321" s="193">
        <f>MAX(0,(G6321-'2031 forecast'!$C$10))</f>
        <v>0</v>
      </c>
      <c r="M6321" s="193">
        <f>MAX(0,(H6321-'2031 forecast'!$C$10))</f>
        <v>0</v>
      </c>
      <c r="N6321" s="193">
        <f>MAX(0,(I6321-'2031 forecast'!$C$10))</f>
        <v>0</v>
      </c>
      <c r="O6321" s="193">
        <f>MAX(0,(J6321-'2031 forecast'!$C$10))</f>
        <v>0</v>
      </c>
      <c r="P6321" s="175" t="str">
        <f t="shared" si="1010"/>
        <v/>
      </c>
      <c r="Q6321" s="175" t="str">
        <f t="shared" si="1011"/>
        <v/>
      </c>
    </row>
    <row r="6322" spans="1:17" s="1" customFormat="1" x14ac:dyDescent="0.3">
      <c r="A6322" s="189">
        <f t="shared" si="1009"/>
        <v>44094.249999984677</v>
      </c>
      <c r="B6322" s="190">
        <f t="shared" si="1005"/>
        <v>44094</v>
      </c>
      <c r="C6322" s="1">
        <f t="shared" si="1006"/>
        <v>6</v>
      </c>
      <c r="D6322" s="191">
        <v>2.1533583101035458</v>
      </c>
      <c r="E6322" s="192">
        <f t="shared" si="1007"/>
        <v>7.4772453828009374E-5</v>
      </c>
      <c r="F6322" s="193">
        <f t="shared" si="1008"/>
        <v>3.2105766526019646</v>
      </c>
      <c r="G6322" s="193">
        <f t="shared" si="1013"/>
        <v>3.3292985914179742</v>
      </c>
      <c r="H6322" s="193">
        <f t="shared" si="1013"/>
        <v>3.452410675768995</v>
      </c>
      <c r="I6322" s="193">
        <f t="shared" si="1013"/>
        <v>3.580075246145848</v>
      </c>
      <c r="J6322" s="193">
        <f t="shared" si="1013"/>
        <v>3.7124606461284881</v>
      </c>
      <c r="K6322" s="193">
        <f>MAX(0,(F6322-'2031 forecast'!$C$10))</f>
        <v>0</v>
      </c>
      <c r="L6322" s="193">
        <f>MAX(0,(G6322-'2031 forecast'!$C$10))</f>
        <v>0</v>
      </c>
      <c r="M6322" s="193">
        <f>MAX(0,(H6322-'2031 forecast'!$C$10))</f>
        <v>0</v>
      </c>
      <c r="N6322" s="193">
        <f>MAX(0,(I6322-'2031 forecast'!$C$10))</f>
        <v>0</v>
      </c>
      <c r="O6322" s="193">
        <f>MAX(0,(J6322-'2031 forecast'!$C$10))</f>
        <v>0</v>
      </c>
      <c r="P6322" s="175" t="str">
        <f t="shared" si="1010"/>
        <v/>
      </c>
      <c r="Q6322" s="175" t="str">
        <f t="shared" si="1011"/>
        <v/>
      </c>
    </row>
    <row r="6323" spans="1:17" s="1" customFormat="1" x14ac:dyDescent="0.3">
      <c r="A6323" s="189">
        <f t="shared" si="1009"/>
        <v>44094.291666651341</v>
      </c>
      <c r="B6323" s="190">
        <f t="shared" si="1005"/>
        <v>44094</v>
      </c>
      <c r="C6323" s="1">
        <f t="shared" si="1006"/>
        <v>7</v>
      </c>
      <c r="D6323" s="191">
        <v>2.2286505587085652</v>
      </c>
      <c r="E6323" s="192">
        <f t="shared" si="1007"/>
        <v>7.7386875290527199E-5</v>
      </c>
      <c r="F6323" s="193">
        <f t="shared" si="1008"/>
        <v>3.3228345775181181</v>
      </c>
      <c r="G6323" s="193">
        <f t="shared" si="1013"/>
        <v>3.445707633075946</v>
      </c>
      <c r="H6323" s="193">
        <f t="shared" si="1013"/>
        <v>3.5731243357609186</v>
      </c>
      <c r="I6323" s="193">
        <f t="shared" si="1013"/>
        <v>3.7052527023047941</v>
      </c>
      <c r="J6323" s="193">
        <f t="shared" si="1013"/>
        <v>3.8422669624266881</v>
      </c>
      <c r="K6323" s="193">
        <f>MAX(0,(F6323-'2031 forecast'!$C$10))</f>
        <v>0</v>
      </c>
      <c r="L6323" s="193">
        <f>MAX(0,(G6323-'2031 forecast'!$C$10))</f>
        <v>0</v>
      </c>
      <c r="M6323" s="193">
        <f>MAX(0,(H6323-'2031 forecast'!$C$10))</f>
        <v>0</v>
      </c>
      <c r="N6323" s="193">
        <f>MAX(0,(I6323-'2031 forecast'!$C$10))</f>
        <v>0</v>
      </c>
      <c r="O6323" s="193">
        <f>MAX(0,(J6323-'2031 forecast'!$C$10))</f>
        <v>0</v>
      </c>
      <c r="P6323" s="175" t="str">
        <f t="shared" si="1010"/>
        <v/>
      </c>
      <c r="Q6323" s="175" t="str">
        <f t="shared" si="1011"/>
        <v/>
      </c>
    </row>
    <row r="6324" spans="1:17" s="1" customFormat="1" x14ac:dyDescent="0.3">
      <c r="A6324" s="189">
        <f t="shared" si="1009"/>
        <v>44094.333333318005</v>
      </c>
      <c r="B6324" s="190">
        <f t="shared" si="1005"/>
        <v>44094</v>
      </c>
      <c r="C6324" s="1">
        <f t="shared" si="1006"/>
        <v>8</v>
      </c>
      <c r="D6324" s="191">
        <v>2.2964135824530825</v>
      </c>
      <c r="E6324" s="192">
        <f t="shared" si="1007"/>
        <v>7.9739854606793227E-5</v>
      </c>
      <c r="F6324" s="193">
        <f t="shared" si="1008"/>
        <v>3.4238667099426552</v>
      </c>
      <c r="G6324" s="193">
        <f t="shared" si="1013"/>
        <v>3.55047577056812</v>
      </c>
      <c r="H6324" s="193">
        <f t="shared" si="1013"/>
        <v>3.6817666297536493</v>
      </c>
      <c r="I6324" s="193">
        <f t="shared" si="1013"/>
        <v>3.8179124128478454</v>
      </c>
      <c r="J6324" s="193">
        <f t="shared" si="1013"/>
        <v>3.9590926470950669</v>
      </c>
      <c r="K6324" s="193">
        <f>MAX(0,(F6324-'2031 forecast'!$C$10))</f>
        <v>0</v>
      </c>
      <c r="L6324" s="193">
        <f>MAX(0,(G6324-'2031 forecast'!$C$10))</f>
        <v>0</v>
      </c>
      <c r="M6324" s="193">
        <f>MAX(0,(H6324-'2031 forecast'!$C$10))</f>
        <v>0</v>
      </c>
      <c r="N6324" s="193">
        <f>MAX(0,(I6324-'2031 forecast'!$C$10))</f>
        <v>0</v>
      </c>
      <c r="O6324" s="193">
        <f>MAX(0,(J6324-'2031 forecast'!$C$10))</f>
        <v>0</v>
      </c>
      <c r="P6324" s="175" t="str">
        <f t="shared" si="1010"/>
        <v/>
      </c>
      <c r="Q6324" s="175" t="str">
        <f t="shared" si="1011"/>
        <v/>
      </c>
    </row>
    <row r="6325" spans="1:17" s="1" customFormat="1" x14ac:dyDescent="0.3">
      <c r="A6325" s="189">
        <f t="shared" si="1009"/>
        <v>44094.37499998467</v>
      </c>
      <c r="B6325" s="190">
        <f t="shared" si="1005"/>
        <v>44094</v>
      </c>
      <c r="C6325" s="1">
        <f t="shared" si="1006"/>
        <v>9</v>
      </c>
      <c r="D6325" s="191">
        <v>2.4244104050816149</v>
      </c>
      <c r="E6325" s="192">
        <f t="shared" si="1007"/>
        <v>8.4184371093073499E-5</v>
      </c>
      <c r="F6325" s="193">
        <f t="shared" si="1008"/>
        <v>3.6147051823001144</v>
      </c>
      <c r="G6325" s="193">
        <f t="shared" ref="G6325:J6344" si="1014">$E6325*G$2</f>
        <v>3.7483711413866705</v>
      </c>
      <c r="H6325" s="193">
        <f t="shared" si="1014"/>
        <v>3.8869798517399179</v>
      </c>
      <c r="I6325" s="193">
        <f t="shared" si="1014"/>
        <v>4.030714088318053</v>
      </c>
      <c r="J6325" s="193">
        <f t="shared" si="1014"/>
        <v>4.1797633848020048</v>
      </c>
      <c r="K6325" s="193">
        <f>MAX(0,(F6325-'2031 forecast'!$C$10))</f>
        <v>0</v>
      </c>
      <c r="L6325" s="193">
        <f>MAX(0,(G6325-'2031 forecast'!$C$10))</f>
        <v>0</v>
      </c>
      <c r="M6325" s="193">
        <f>MAX(0,(H6325-'2031 forecast'!$C$10))</f>
        <v>0</v>
      </c>
      <c r="N6325" s="193">
        <f>MAX(0,(I6325-'2031 forecast'!$C$10))</f>
        <v>0</v>
      </c>
      <c r="O6325" s="193">
        <f>MAX(0,(J6325-'2031 forecast'!$C$10))</f>
        <v>0</v>
      </c>
      <c r="P6325" s="175" t="str">
        <f t="shared" si="1010"/>
        <v/>
      </c>
      <c r="Q6325" s="175" t="str">
        <f t="shared" si="1011"/>
        <v/>
      </c>
    </row>
    <row r="6326" spans="1:17" s="1" customFormat="1" x14ac:dyDescent="0.3">
      <c r="A6326" s="189">
        <f t="shared" si="1009"/>
        <v>44094.416666651334</v>
      </c>
      <c r="B6326" s="190">
        <f t="shared" si="1005"/>
        <v>44094</v>
      </c>
      <c r="C6326" s="1">
        <f t="shared" si="1006"/>
        <v>10</v>
      </c>
      <c r="D6326" s="191">
        <v>2.5900533520126574</v>
      </c>
      <c r="E6326" s="192">
        <f t="shared" si="1007"/>
        <v>8.9936098310612703E-5</v>
      </c>
      <c r="F6326" s="193">
        <f t="shared" si="1008"/>
        <v>3.861672617115651</v>
      </c>
      <c r="G6326" s="193">
        <f t="shared" si="1014"/>
        <v>4.0044710330342079</v>
      </c>
      <c r="H6326" s="193">
        <f t="shared" si="1014"/>
        <v>4.1525499037221492</v>
      </c>
      <c r="I6326" s="193">
        <f t="shared" si="1014"/>
        <v>4.3061044918677345</v>
      </c>
      <c r="J6326" s="193">
        <f t="shared" si="1014"/>
        <v>4.4653372806580434</v>
      </c>
      <c r="K6326" s="193">
        <f>MAX(0,(F6326-'2031 forecast'!$C$10))</f>
        <v>0</v>
      </c>
      <c r="L6326" s="193">
        <f>MAX(0,(G6326-'2031 forecast'!$C$10))</f>
        <v>0</v>
      </c>
      <c r="M6326" s="193">
        <f>MAX(0,(H6326-'2031 forecast'!$C$10))</f>
        <v>0</v>
      </c>
      <c r="N6326" s="193">
        <f>MAX(0,(I6326-'2031 forecast'!$C$10))</f>
        <v>0</v>
      </c>
      <c r="O6326" s="193">
        <f>MAX(0,(J6326-'2031 forecast'!$C$10))</f>
        <v>0</v>
      </c>
      <c r="P6326" s="175" t="str">
        <f t="shared" si="1010"/>
        <v/>
      </c>
      <c r="Q6326" s="175" t="str">
        <f t="shared" si="1011"/>
        <v/>
      </c>
    </row>
    <row r="6327" spans="1:17" s="1" customFormat="1" x14ac:dyDescent="0.3">
      <c r="A6327" s="189">
        <f t="shared" si="1009"/>
        <v>44094.458333317998</v>
      </c>
      <c r="B6327" s="190">
        <f t="shared" si="1005"/>
        <v>44094</v>
      </c>
      <c r="C6327" s="1">
        <f t="shared" si="1006"/>
        <v>11</v>
      </c>
      <c r="D6327" s="191">
        <v>2.7180501746411898</v>
      </c>
      <c r="E6327" s="192">
        <f t="shared" si="1007"/>
        <v>9.4380614796892988E-5</v>
      </c>
      <c r="F6327" s="193">
        <f t="shared" si="1008"/>
        <v>4.0525110894731107</v>
      </c>
      <c r="G6327" s="193">
        <f t="shared" si="1014"/>
        <v>4.2023664038527597</v>
      </c>
      <c r="H6327" s="193">
        <f t="shared" si="1014"/>
        <v>4.3577631257084182</v>
      </c>
      <c r="I6327" s="193">
        <f t="shared" si="1014"/>
        <v>4.5189061673379429</v>
      </c>
      <c r="J6327" s="193">
        <f t="shared" si="1014"/>
        <v>4.6860080183649817</v>
      </c>
      <c r="K6327" s="193">
        <f>MAX(0,(F6327-'2031 forecast'!$C$10))</f>
        <v>0</v>
      </c>
      <c r="L6327" s="193">
        <f>MAX(0,(G6327-'2031 forecast'!$C$10))</f>
        <v>0</v>
      </c>
      <c r="M6327" s="193">
        <f>MAX(0,(H6327-'2031 forecast'!$C$10))</f>
        <v>0</v>
      </c>
      <c r="N6327" s="193">
        <f>MAX(0,(I6327-'2031 forecast'!$C$10))</f>
        <v>0</v>
      </c>
      <c r="O6327" s="193">
        <f>MAX(0,(J6327-'2031 forecast'!$C$10))</f>
        <v>0</v>
      </c>
      <c r="P6327" s="175" t="str">
        <f t="shared" si="1010"/>
        <v/>
      </c>
      <c r="Q6327" s="175" t="str">
        <f t="shared" si="1011"/>
        <v/>
      </c>
    </row>
    <row r="6328" spans="1:17" s="1" customFormat="1" x14ac:dyDescent="0.3">
      <c r="A6328" s="189">
        <f t="shared" si="1009"/>
        <v>44094.499999984662</v>
      </c>
      <c r="B6328" s="190">
        <f t="shared" si="1005"/>
        <v>44094</v>
      </c>
      <c r="C6328" s="1">
        <f t="shared" si="1006"/>
        <v>12</v>
      </c>
      <c r="D6328" s="191">
        <v>2.8234593226882163</v>
      </c>
      <c r="E6328" s="192">
        <f t="shared" si="1007"/>
        <v>9.8040804844417908E-5</v>
      </c>
      <c r="F6328" s="193">
        <f t="shared" si="1008"/>
        <v>4.2096721843557239</v>
      </c>
      <c r="G6328" s="193">
        <f t="shared" si="1014"/>
        <v>4.3653390621739181</v>
      </c>
      <c r="H6328" s="193">
        <f t="shared" si="1014"/>
        <v>4.5267622496971098</v>
      </c>
      <c r="I6328" s="193">
        <f t="shared" si="1014"/>
        <v>4.694154605960466</v>
      </c>
      <c r="J6328" s="193">
        <f t="shared" si="1014"/>
        <v>4.8677368611824594</v>
      </c>
      <c r="K6328" s="193">
        <f>MAX(0,(F6328-'2031 forecast'!$C$10))</f>
        <v>0</v>
      </c>
      <c r="L6328" s="193">
        <f>MAX(0,(G6328-'2031 forecast'!$C$10))</f>
        <v>0</v>
      </c>
      <c r="M6328" s="193">
        <f>MAX(0,(H6328-'2031 forecast'!$C$10))</f>
        <v>0</v>
      </c>
      <c r="N6328" s="193">
        <f>MAX(0,(I6328-'2031 forecast'!$C$10))</f>
        <v>0</v>
      </c>
      <c r="O6328" s="193">
        <f>MAX(0,(J6328-'2031 forecast'!$C$10))</f>
        <v>0</v>
      </c>
      <c r="P6328" s="175" t="str">
        <f t="shared" si="1010"/>
        <v/>
      </c>
      <c r="Q6328" s="175" t="str">
        <f t="shared" si="1011"/>
        <v/>
      </c>
    </row>
    <row r="6329" spans="1:17" s="1" customFormat="1" x14ac:dyDescent="0.3">
      <c r="A6329" s="189">
        <f t="shared" si="1009"/>
        <v>44094.541666651327</v>
      </c>
      <c r="B6329" s="190">
        <f t="shared" si="1005"/>
        <v>44094</v>
      </c>
      <c r="C6329" s="1">
        <f t="shared" si="1006"/>
        <v>13</v>
      </c>
      <c r="D6329" s="191">
        <v>2.9966314944797601</v>
      </c>
      <c r="E6329" s="192">
        <f t="shared" si="1007"/>
        <v>1.0405397420820887E-4</v>
      </c>
      <c r="F6329" s="193">
        <f t="shared" si="1008"/>
        <v>4.4678654116628751</v>
      </c>
      <c r="G6329" s="193">
        <f t="shared" si="1014"/>
        <v>4.6330798579872514</v>
      </c>
      <c r="H6329" s="193">
        <f t="shared" si="1014"/>
        <v>4.8044036676785327</v>
      </c>
      <c r="I6329" s="193">
        <f t="shared" si="1014"/>
        <v>4.9820627551260408</v>
      </c>
      <c r="J6329" s="193">
        <f t="shared" si="1014"/>
        <v>5.1662913886683173</v>
      </c>
      <c r="K6329" s="193">
        <f>MAX(0,(F6329-'2031 forecast'!$C$10))</f>
        <v>0</v>
      </c>
      <c r="L6329" s="193">
        <f>MAX(0,(G6329-'2031 forecast'!$C$10))</f>
        <v>0</v>
      </c>
      <c r="M6329" s="193">
        <f>MAX(0,(H6329-'2031 forecast'!$C$10))</f>
        <v>0</v>
      </c>
      <c r="N6329" s="193">
        <f>MAX(0,(I6329-'2031 forecast'!$C$10))</f>
        <v>0</v>
      </c>
      <c r="O6329" s="193">
        <f>MAX(0,(J6329-'2031 forecast'!$C$10))</f>
        <v>0</v>
      </c>
      <c r="P6329" s="175" t="str">
        <f t="shared" si="1010"/>
        <v/>
      </c>
      <c r="Q6329" s="175" t="str">
        <f t="shared" si="1011"/>
        <v/>
      </c>
    </row>
    <row r="6330" spans="1:17" s="1" customFormat="1" x14ac:dyDescent="0.3">
      <c r="A6330" s="189">
        <f t="shared" si="1009"/>
        <v>44094.583333317991</v>
      </c>
      <c r="B6330" s="190">
        <f t="shared" si="1005"/>
        <v>44094</v>
      </c>
      <c r="C6330" s="1">
        <f t="shared" si="1006"/>
        <v>14</v>
      </c>
      <c r="D6330" s="191">
        <v>2.9589853701772508</v>
      </c>
      <c r="E6330" s="192">
        <f t="shared" si="1007"/>
        <v>1.0274676347694998E-4</v>
      </c>
      <c r="F6330" s="193">
        <f t="shared" si="1008"/>
        <v>4.411736449204799</v>
      </c>
      <c r="G6330" s="193">
        <f t="shared" si="1014"/>
        <v>4.5748753371582671</v>
      </c>
      <c r="H6330" s="193">
        <f t="shared" si="1014"/>
        <v>4.7440468376825713</v>
      </c>
      <c r="I6330" s="193">
        <f t="shared" si="1014"/>
        <v>4.9194740270465687</v>
      </c>
      <c r="J6330" s="193">
        <f t="shared" si="1014"/>
        <v>5.101388230519218</v>
      </c>
      <c r="K6330" s="193">
        <f>MAX(0,(F6330-'2031 forecast'!$C$10))</f>
        <v>0</v>
      </c>
      <c r="L6330" s="193">
        <f>MAX(0,(G6330-'2031 forecast'!$C$10))</f>
        <v>0</v>
      </c>
      <c r="M6330" s="193">
        <f>MAX(0,(H6330-'2031 forecast'!$C$10))</f>
        <v>0</v>
      </c>
      <c r="N6330" s="193">
        <f>MAX(0,(I6330-'2031 forecast'!$C$10))</f>
        <v>0</v>
      </c>
      <c r="O6330" s="193">
        <f>MAX(0,(J6330-'2031 forecast'!$C$10))</f>
        <v>0</v>
      </c>
      <c r="P6330" s="175" t="str">
        <f t="shared" si="1010"/>
        <v/>
      </c>
      <c r="Q6330" s="175" t="str">
        <f t="shared" si="1011"/>
        <v/>
      </c>
    </row>
    <row r="6331" spans="1:17" s="1" customFormat="1" x14ac:dyDescent="0.3">
      <c r="A6331" s="189">
        <f t="shared" si="1009"/>
        <v>44094.624999984655</v>
      </c>
      <c r="B6331" s="190">
        <f t="shared" si="1005"/>
        <v>44094</v>
      </c>
      <c r="C6331" s="1">
        <f t="shared" si="1006"/>
        <v>15</v>
      </c>
      <c r="D6331" s="191">
        <v>2.943926920456247</v>
      </c>
      <c r="E6331" s="192">
        <f t="shared" si="1007"/>
        <v>1.0222387918444641E-4</v>
      </c>
      <c r="F6331" s="193">
        <f t="shared" si="1008"/>
        <v>4.389284864221568</v>
      </c>
      <c r="G6331" s="193">
        <f t="shared" si="1014"/>
        <v>4.5515935288266727</v>
      </c>
      <c r="H6331" s="193">
        <f t="shared" si="1014"/>
        <v>4.7199041056841864</v>
      </c>
      <c r="I6331" s="193">
        <f t="shared" si="1014"/>
        <v>4.8944385358147793</v>
      </c>
      <c r="J6331" s="193">
        <f t="shared" si="1014"/>
        <v>5.0754269672595784</v>
      </c>
      <c r="K6331" s="193">
        <f>MAX(0,(F6331-'2031 forecast'!$C$10))</f>
        <v>0</v>
      </c>
      <c r="L6331" s="193">
        <f>MAX(0,(G6331-'2031 forecast'!$C$10))</f>
        <v>0</v>
      </c>
      <c r="M6331" s="193">
        <f>MAX(0,(H6331-'2031 forecast'!$C$10))</f>
        <v>0</v>
      </c>
      <c r="N6331" s="193">
        <f>MAX(0,(I6331-'2031 forecast'!$C$10))</f>
        <v>0</v>
      </c>
      <c r="O6331" s="193">
        <f>MAX(0,(J6331-'2031 forecast'!$C$10))</f>
        <v>0</v>
      </c>
      <c r="P6331" s="175" t="str">
        <f t="shared" si="1010"/>
        <v/>
      </c>
      <c r="Q6331" s="175" t="str">
        <f t="shared" si="1011"/>
        <v/>
      </c>
    </row>
    <row r="6332" spans="1:17" s="1" customFormat="1" x14ac:dyDescent="0.3">
      <c r="A6332" s="189">
        <f t="shared" si="1009"/>
        <v>44094.666666651319</v>
      </c>
      <c r="B6332" s="190">
        <f t="shared" si="1005"/>
        <v>44094</v>
      </c>
      <c r="C6332" s="1">
        <f t="shared" si="1006"/>
        <v>16</v>
      </c>
      <c r="D6332" s="191">
        <v>2.9665145950377529</v>
      </c>
      <c r="E6332" s="192">
        <f t="shared" si="1007"/>
        <v>1.0300820562320176E-4</v>
      </c>
      <c r="F6332" s="193">
        <f t="shared" si="1008"/>
        <v>4.4229622416964141</v>
      </c>
      <c r="G6332" s="193">
        <f t="shared" si="1014"/>
        <v>4.5865162413240643</v>
      </c>
      <c r="H6332" s="193">
        <f t="shared" si="1014"/>
        <v>4.7561182036817637</v>
      </c>
      <c r="I6332" s="193">
        <f t="shared" si="1014"/>
        <v>4.9319917726624638</v>
      </c>
      <c r="J6332" s="193">
        <f t="shared" si="1014"/>
        <v>5.1143688621490382</v>
      </c>
      <c r="K6332" s="193">
        <f>MAX(0,(F6332-'2031 forecast'!$C$10))</f>
        <v>0</v>
      </c>
      <c r="L6332" s="193">
        <f>MAX(0,(G6332-'2031 forecast'!$C$10))</f>
        <v>0</v>
      </c>
      <c r="M6332" s="193">
        <f>MAX(0,(H6332-'2031 forecast'!$C$10))</f>
        <v>0</v>
      </c>
      <c r="N6332" s="193">
        <f>MAX(0,(I6332-'2031 forecast'!$C$10))</f>
        <v>0</v>
      </c>
      <c r="O6332" s="193">
        <f>MAX(0,(J6332-'2031 forecast'!$C$10))</f>
        <v>0</v>
      </c>
      <c r="P6332" s="175" t="str">
        <f t="shared" si="1010"/>
        <v/>
      </c>
      <c r="Q6332" s="175" t="str">
        <f t="shared" si="1011"/>
        <v/>
      </c>
    </row>
    <row r="6333" spans="1:17" s="1" customFormat="1" x14ac:dyDescent="0.3">
      <c r="A6333" s="189">
        <f t="shared" si="1009"/>
        <v>44094.708333317983</v>
      </c>
      <c r="B6333" s="190">
        <f t="shared" si="1005"/>
        <v>44094</v>
      </c>
      <c r="C6333" s="1">
        <f t="shared" si="1006"/>
        <v>17</v>
      </c>
      <c r="D6333" s="191">
        <v>3.0568652933637761</v>
      </c>
      <c r="E6333" s="192">
        <f t="shared" si="1007"/>
        <v>1.0614551137822314E-4</v>
      </c>
      <c r="F6333" s="193">
        <f t="shared" si="1008"/>
        <v>4.5576717515957981</v>
      </c>
      <c r="G6333" s="193">
        <f t="shared" si="1014"/>
        <v>4.72620709131363</v>
      </c>
      <c r="H6333" s="193">
        <f t="shared" si="1014"/>
        <v>4.9009745956720723</v>
      </c>
      <c r="I6333" s="193">
        <f t="shared" si="1014"/>
        <v>5.0822047200531983</v>
      </c>
      <c r="J6333" s="193">
        <f t="shared" si="1014"/>
        <v>5.2701364417068772</v>
      </c>
      <c r="K6333" s="193">
        <f>MAX(0,(F6333-'2031 forecast'!$C$10))</f>
        <v>0</v>
      </c>
      <c r="L6333" s="193">
        <f>MAX(0,(G6333-'2031 forecast'!$C$10))</f>
        <v>0</v>
      </c>
      <c r="M6333" s="193">
        <f>MAX(0,(H6333-'2031 forecast'!$C$10))</f>
        <v>0</v>
      </c>
      <c r="N6333" s="193">
        <f>MAX(0,(I6333-'2031 forecast'!$C$10))</f>
        <v>0</v>
      </c>
      <c r="O6333" s="193">
        <f>MAX(0,(J6333-'2031 forecast'!$C$10))</f>
        <v>0</v>
      </c>
      <c r="P6333" s="175" t="str">
        <f t="shared" si="1010"/>
        <v/>
      </c>
      <c r="Q6333" s="175" t="str">
        <f t="shared" si="1011"/>
        <v/>
      </c>
    </row>
    <row r="6334" spans="1:17" s="1" customFormat="1" x14ac:dyDescent="0.3">
      <c r="A6334" s="189">
        <f t="shared" si="1009"/>
        <v>44094.749999984648</v>
      </c>
      <c r="B6334" s="190">
        <f t="shared" si="1005"/>
        <v>44094</v>
      </c>
      <c r="C6334" s="1">
        <f t="shared" si="1006"/>
        <v>18</v>
      </c>
      <c r="D6334" s="191">
        <v>2.9213392458747411</v>
      </c>
      <c r="E6334" s="192">
        <f t="shared" si="1007"/>
        <v>1.0143955274569106E-4</v>
      </c>
      <c r="F6334" s="193">
        <f t="shared" si="1008"/>
        <v>4.355607486746722</v>
      </c>
      <c r="G6334" s="193">
        <f t="shared" si="1014"/>
        <v>4.5166708163292801</v>
      </c>
      <c r="H6334" s="193">
        <f t="shared" si="1014"/>
        <v>4.6836900076866099</v>
      </c>
      <c r="I6334" s="193">
        <f t="shared" si="1014"/>
        <v>4.8568852989670948</v>
      </c>
      <c r="J6334" s="193">
        <f t="shared" si="1014"/>
        <v>5.0364850723701178</v>
      </c>
      <c r="K6334" s="193">
        <f>MAX(0,(F6334-'2031 forecast'!$C$10))</f>
        <v>0</v>
      </c>
      <c r="L6334" s="193">
        <f>MAX(0,(G6334-'2031 forecast'!$C$10))</f>
        <v>0</v>
      </c>
      <c r="M6334" s="193">
        <f>MAX(0,(H6334-'2031 forecast'!$C$10))</f>
        <v>0</v>
      </c>
      <c r="N6334" s="193">
        <f>MAX(0,(I6334-'2031 forecast'!$C$10))</f>
        <v>0</v>
      </c>
      <c r="O6334" s="193">
        <f>MAX(0,(J6334-'2031 forecast'!$C$10))</f>
        <v>0</v>
      </c>
      <c r="P6334" s="175" t="str">
        <f t="shared" si="1010"/>
        <v/>
      </c>
      <c r="Q6334" s="175" t="str">
        <f t="shared" si="1011"/>
        <v/>
      </c>
    </row>
    <row r="6335" spans="1:17" s="1" customFormat="1" x14ac:dyDescent="0.3">
      <c r="A6335" s="189">
        <f t="shared" si="1009"/>
        <v>44094.791666651312</v>
      </c>
      <c r="B6335" s="190">
        <f t="shared" si="1005"/>
        <v>44094</v>
      </c>
      <c r="C6335" s="1">
        <f t="shared" si="1006"/>
        <v>19</v>
      </c>
      <c r="D6335" s="191">
        <v>2.9740438198982542</v>
      </c>
      <c r="E6335" s="192">
        <f t="shared" si="1007"/>
        <v>1.0326964776945352E-4</v>
      </c>
      <c r="F6335" s="193">
        <f t="shared" si="1008"/>
        <v>4.4341880341880282</v>
      </c>
      <c r="G6335" s="193">
        <f t="shared" si="1014"/>
        <v>4.5981571454898598</v>
      </c>
      <c r="H6335" s="193">
        <f t="shared" si="1014"/>
        <v>4.7681895696809553</v>
      </c>
      <c r="I6335" s="193">
        <f t="shared" si="1014"/>
        <v>4.9445095182783572</v>
      </c>
      <c r="J6335" s="193">
        <f t="shared" si="1014"/>
        <v>5.1273494937788566</v>
      </c>
      <c r="K6335" s="193">
        <f>MAX(0,(F6335-'2031 forecast'!$C$10))</f>
        <v>0</v>
      </c>
      <c r="L6335" s="193">
        <f>MAX(0,(G6335-'2031 forecast'!$C$10))</f>
        <v>0</v>
      </c>
      <c r="M6335" s="193">
        <f>MAX(0,(H6335-'2031 forecast'!$C$10))</f>
        <v>0</v>
      </c>
      <c r="N6335" s="193">
        <f>MAX(0,(I6335-'2031 forecast'!$C$10))</f>
        <v>0</v>
      </c>
      <c r="O6335" s="193">
        <f>MAX(0,(J6335-'2031 forecast'!$C$10))</f>
        <v>0</v>
      </c>
      <c r="P6335" s="175" t="str">
        <f t="shared" si="1010"/>
        <v/>
      </c>
      <c r="Q6335" s="175" t="str">
        <f t="shared" si="1011"/>
        <v/>
      </c>
    </row>
    <row r="6336" spans="1:17" s="1" customFormat="1" x14ac:dyDescent="0.3">
      <c r="A6336" s="189">
        <f t="shared" si="1009"/>
        <v>44094.833333317976</v>
      </c>
      <c r="B6336" s="190">
        <f t="shared" si="1005"/>
        <v>44094</v>
      </c>
      <c r="C6336" s="1">
        <f t="shared" si="1006"/>
        <v>20</v>
      </c>
      <c r="D6336" s="191">
        <v>2.8761638967117298</v>
      </c>
      <c r="E6336" s="192">
        <f t="shared" si="1007"/>
        <v>9.9870899868180382E-5</v>
      </c>
      <c r="F6336" s="193">
        <f t="shared" si="1008"/>
        <v>4.2882527317970309</v>
      </c>
      <c r="G6336" s="193">
        <f t="shared" si="1014"/>
        <v>4.4468253913344986</v>
      </c>
      <c r="H6336" s="193">
        <f t="shared" si="1014"/>
        <v>4.6112618116914561</v>
      </c>
      <c r="I6336" s="193">
        <f t="shared" si="1014"/>
        <v>4.7817788252717284</v>
      </c>
      <c r="J6336" s="193">
        <f t="shared" si="1014"/>
        <v>4.9586012825911991</v>
      </c>
      <c r="K6336" s="193">
        <f>MAX(0,(F6336-'2031 forecast'!$C$10))</f>
        <v>0</v>
      </c>
      <c r="L6336" s="193">
        <f>MAX(0,(G6336-'2031 forecast'!$C$10))</f>
        <v>0</v>
      </c>
      <c r="M6336" s="193">
        <f>MAX(0,(H6336-'2031 forecast'!$C$10))</f>
        <v>0</v>
      </c>
      <c r="N6336" s="193">
        <f>MAX(0,(I6336-'2031 forecast'!$C$10))</f>
        <v>0</v>
      </c>
      <c r="O6336" s="193">
        <f>MAX(0,(J6336-'2031 forecast'!$C$10))</f>
        <v>0</v>
      </c>
      <c r="P6336" s="175" t="str">
        <f t="shared" si="1010"/>
        <v/>
      </c>
      <c r="Q6336" s="175" t="str">
        <f t="shared" si="1011"/>
        <v/>
      </c>
    </row>
    <row r="6337" spans="1:17" s="1" customFormat="1" x14ac:dyDescent="0.3">
      <c r="A6337" s="189">
        <f t="shared" si="1009"/>
        <v>44094.87499998464</v>
      </c>
      <c r="B6337" s="190">
        <f t="shared" si="1005"/>
        <v>44094</v>
      </c>
      <c r="C6337" s="1">
        <f t="shared" si="1006"/>
        <v>21</v>
      </c>
      <c r="D6337" s="191">
        <v>2.6954625000596839</v>
      </c>
      <c r="E6337" s="192">
        <f t="shared" si="1007"/>
        <v>9.3596288358137637E-5</v>
      </c>
      <c r="F6337" s="193">
        <f t="shared" si="1008"/>
        <v>4.0188337119982647</v>
      </c>
      <c r="G6337" s="193">
        <f t="shared" si="1014"/>
        <v>4.1674436913553672</v>
      </c>
      <c r="H6337" s="193">
        <f t="shared" si="1014"/>
        <v>4.3215490277108417</v>
      </c>
      <c r="I6337" s="193">
        <f t="shared" si="1014"/>
        <v>4.4813529304902584</v>
      </c>
      <c r="J6337" s="193">
        <f t="shared" si="1014"/>
        <v>4.6470661234755219</v>
      </c>
      <c r="K6337" s="193">
        <f>MAX(0,(F6337-'2031 forecast'!$C$10))</f>
        <v>0</v>
      </c>
      <c r="L6337" s="193">
        <f>MAX(0,(G6337-'2031 forecast'!$C$10))</f>
        <v>0</v>
      </c>
      <c r="M6337" s="193">
        <f>MAX(0,(H6337-'2031 forecast'!$C$10))</f>
        <v>0</v>
      </c>
      <c r="N6337" s="193">
        <f>MAX(0,(I6337-'2031 forecast'!$C$10))</f>
        <v>0</v>
      </c>
      <c r="O6337" s="193">
        <f>MAX(0,(J6337-'2031 forecast'!$C$10))</f>
        <v>0</v>
      </c>
      <c r="P6337" s="175" t="str">
        <f t="shared" si="1010"/>
        <v/>
      </c>
      <c r="Q6337" s="175" t="str">
        <f t="shared" si="1011"/>
        <v/>
      </c>
    </row>
    <row r="6338" spans="1:17" s="1" customFormat="1" x14ac:dyDescent="0.3">
      <c r="A6338" s="189">
        <f t="shared" si="1009"/>
        <v>44094.916666651305</v>
      </c>
      <c r="B6338" s="190">
        <f t="shared" si="1005"/>
        <v>44094</v>
      </c>
      <c r="C6338" s="1">
        <f t="shared" si="1006"/>
        <v>22</v>
      </c>
      <c r="D6338" s="191">
        <v>2.4997026536866342</v>
      </c>
      <c r="E6338" s="192">
        <f t="shared" si="1007"/>
        <v>8.6798792555591324E-5</v>
      </c>
      <c r="F6338" s="193">
        <f t="shared" si="1008"/>
        <v>3.7269631072162674</v>
      </c>
      <c r="G6338" s="193">
        <f t="shared" si="1014"/>
        <v>3.8647801830446422</v>
      </c>
      <c r="H6338" s="193">
        <f t="shared" si="1014"/>
        <v>4.0076935117318415</v>
      </c>
      <c r="I6338" s="193">
        <f t="shared" si="1014"/>
        <v>4.155891544476999</v>
      </c>
      <c r="J6338" s="193">
        <f t="shared" si="1014"/>
        <v>4.3095697011002043</v>
      </c>
      <c r="K6338" s="193">
        <f>MAX(0,(F6338-'2031 forecast'!$C$10))</f>
        <v>0</v>
      </c>
      <c r="L6338" s="193">
        <f>MAX(0,(G6338-'2031 forecast'!$C$10))</f>
        <v>0</v>
      </c>
      <c r="M6338" s="193">
        <f>MAX(0,(H6338-'2031 forecast'!$C$10))</f>
        <v>0</v>
      </c>
      <c r="N6338" s="193">
        <f>MAX(0,(I6338-'2031 forecast'!$C$10))</f>
        <v>0</v>
      </c>
      <c r="O6338" s="193">
        <f>MAX(0,(J6338-'2031 forecast'!$C$10))</f>
        <v>0</v>
      </c>
      <c r="P6338" s="175" t="str">
        <f t="shared" si="1010"/>
        <v/>
      </c>
      <c r="Q6338" s="175" t="str">
        <f t="shared" si="1011"/>
        <v/>
      </c>
    </row>
    <row r="6339" spans="1:17" s="1" customFormat="1" x14ac:dyDescent="0.3">
      <c r="A6339" s="189">
        <f t="shared" si="1009"/>
        <v>44094.958333317969</v>
      </c>
      <c r="B6339" s="190">
        <f t="shared" si="1005"/>
        <v>44094</v>
      </c>
      <c r="C6339" s="1">
        <f t="shared" si="1006"/>
        <v>23</v>
      </c>
      <c r="D6339" s="191">
        <v>2.2964135824530825</v>
      </c>
      <c r="E6339" s="192">
        <f t="shared" si="1007"/>
        <v>7.9739854606793227E-5</v>
      </c>
      <c r="F6339" s="193">
        <f t="shared" si="1008"/>
        <v>3.4238667099426552</v>
      </c>
      <c r="G6339" s="193">
        <f t="shared" si="1014"/>
        <v>3.55047577056812</v>
      </c>
      <c r="H6339" s="193">
        <f t="shared" si="1014"/>
        <v>3.6817666297536493</v>
      </c>
      <c r="I6339" s="193">
        <f t="shared" si="1014"/>
        <v>3.8179124128478454</v>
      </c>
      <c r="J6339" s="193">
        <f t="shared" si="1014"/>
        <v>3.9590926470950669</v>
      </c>
      <c r="K6339" s="193">
        <f>MAX(0,(F6339-'2031 forecast'!$C$10))</f>
        <v>0</v>
      </c>
      <c r="L6339" s="193">
        <f>MAX(0,(G6339-'2031 forecast'!$C$10))</f>
        <v>0</v>
      </c>
      <c r="M6339" s="193">
        <f>MAX(0,(H6339-'2031 forecast'!$C$10))</f>
        <v>0</v>
      </c>
      <c r="N6339" s="193">
        <f>MAX(0,(I6339-'2031 forecast'!$C$10))</f>
        <v>0</v>
      </c>
      <c r="O6339" s="193">
        <f>MAX(0,(J6339-'2031 forecast'!$C$10))</f>
        <v>0</v>
      </c>
      <c r="P6339" s="175" t="str">
        <f t="shared" si="1010"/>
        <v/>
      </c>
      <c r="Q6339" s="175" t="str">
        <f t="shared" si="1011"/>
        <v/>
      </c>
    </row>
    <row r="6340" spans="1:17" s="1" customFormat="1" x14ac:dyDescent="0.3">
      <c r="A6340" s="189">
        <f t="shared" si="1009"/>
        <v>44094.999999984633</v>
      </c>
      <c r="B6340" s="190">
        <f t="shared" si="1005"/>
        <v>44094</v>
      </c>
      <c r="C6340" s="1">
        <f t="shared" si="1006"/>
        <v>0</v>
      </c>
      <c r="D6340" s="191">
        <v>2.1458290852430446</v>
      </c>
      <c r="E6340" s="192">
        <f t="shared" si="1007"/>
        <v>7.4511011681757617E-5</v>
      </c>
      <c r="F6340" s="193">
        <f t="shared" si="1008"/>
        <v>3.1993508601103504</v>
      </c>
      <c r="G6340" s="193">
        <f t="shared" si="1014"/>
        <v>3.3176576872521784</v>
      </c>
      <c r="H6340" s="193">
        <f t="shared" si="1014"/>
        <v>3.4403393097698038</v>
      </c>
      <c r="I6340" s="193">
        <f t="shared" si="1014"/>
        <v>3.5675575005299542</v>
      </c>
      <c r="J6340" s="193">
        <f t="shared" si="1014"/>
        <v>3.6994800144986697</v>
      </c>
      <c r="K6340" s="193">
        <f>MAX(0,(F6340-'2031 forecast'!$C$10))</f>
        <v>0</v>
      </c>
      <c r="L6340" s="193">
        <f>MAX(0,(G6340-'2031 forecast'!$C$10))</f>
        <v>0</v>
      </c>
      <c r="M6340" s="193">
        <f>MAX(0,(H6340-'2031 forecast'!$C$10))</f>
        <v>0</v>
      </c>
      <c r="N6340" s="193">
        <f>MAX(0,(I6340-'2031 forecast'!$C$10))</f>
        <v>0</v>
      </c>
      <c r="O6340" s="193">
        <f>MAX(0,(J6340-'2031 forecast'!$C$10))</f>
        <v>0</v>
      </c>
      <c r="P6340" s="175" t="str">
        <f t="shared" si="1010"/>
        <v/>
      </c>
      <c r="Q6340" s="175" t="str">
        <f t="shared" si="1011"/>
        <v/>
      </c>
    </row>
    <row r="6341" spans="1:17" s="1" customFormat="1" x14ac:dyDescent="0.3">
      <c r="A6341" s="189">
        <f t="shared" si="1009"/>
        <v>44095.041666651297</v>
      </c>
      <c r="B6341" s="190">
        <f t="shared" ref="B6341:B6404" si="1015">INT(A6341)</f>
        <v>44095</v>
      </c>
      <c r="C6341" s="1">
        <f t="shared" ref="C6341:C6404" si="1016">HOUR(A6341)</f>
        <v>1</v>
      </c>
      <c r="D6341" s="191">
        <v>2.1081829609405349</v>
      </c>
      <c r="E6341" s="192">
        <f t="shared" ref="E6341:E6404" si="1017">D6341/SUM($D$4:$D$8763)</f>
        <v>7.3203800950498712E-5</v>
      </c>
      <c r="F6341" s="193">
        <f t="shared" ref="F6341:F6404" si="1018">E6341*$F$2</f>
        <v>3.1432218976522743</v>
      </c>
      <c r="G6341" s="193">
        <f t="shared" si="1014"/>
        <v>3.2594531664231927</v>
      </c>
      <c r="H6341" s="193">
        <f t="shared" si="1014"/>
        <v>3.3799824797738425</v>
      </c>
      <c r="I6341" s="193">
        <f t="shared" si="1014"/>
        <v>3.5049687724504817</v>
      </c>
      <c r="J6341" s="193">
        <f t="shared" si="1014"/>
        <v>3.63457685634957</v>
      </c>
      <c r="K6341" s="193">
        <f>MAX(0,(F6341-'2031 forecast'!$C$10))</f>
        <v>0</v>
      </c>
      <c r="L6341" s="193">
        <f>MAX(0,(G6341-'2031 forecast'!$C$10))</f>
        <v>0</v>
      </c>
      <c r="M6341" s="193">
        <f>MAX(0,(H6341-'2031 forecast'!$C$10))</f>
        <v>0</v>
      </c>
      <c r="N6341" s="193">
        <f>MAX(0,(I6341-'2031 forecast'!$C$10))</f>
        <v>0</v>
      </c>
      <c r="O6341" s="193">
        <f>MAX(0,(J6341-'2031 forecast'!$C$10))</f>
        <v>0</v>
      </c>
      <c r="P6341" s="175" t="str">
        <f t="shared" si="1010"/>
        <v/>
      </c>
      <c r="Q6341" s="175" t="str">
        <f t="shared" si="1011"/>
        <v/>
      </c>
    </row>
    <row r="6342" spans="1:17" s="1" customFormat="1" x14ac:dyDescent="0.3">
      <c r="A6342" s="189">
        <f t="shared" ref="A6342:A6405" si="1019">A6341 + TIME(1,0,0)</f>
        <v>44095.083333317962</v>
      </c>
      <c r="B6342" s="190">
        <f t="shared" si="1015"/>
        <v>44095</v>
      </c>
      <c r="C6342" s="1">
        <f t="shared" si="1016"/>
        <v>2</v>
      </c>
      <c r="D6342" s="191">
        <v>2.0931245112195311</v>
      </c>
      <c r="E6342" s="192">
        <f t="shared" si="1017"/>
        <v>7.2680916657995144E-5</v>
      </c>
      <c r="F6342" s="193">
        <f t="shared" si="1018"/>
        <v>3.1207703126690434</v>
      </c>
      <c r="G6342" s="193">
        <f t="shared" si="1014"/>
        <v>3.2361713580915983</v>
      </c>
      <c r="H6342" s="193">
        <f t="shared" si="1014"/>
        <v>3.3558397477754576</v>
      </c>
      <c r="I6342" s="193">
        <f t="shared" si="1014"/>
        <v>3.4799332812186923</v>
      </c>
      <c r="J6342" s="193">
        <f t="shared" si="1014"/>
        <v>3.60861559308993</v>
      </c>
      <c r="K6342" s="193">
        <f>MAX(0,(F6342-'2031 forecast'!$C$10))</f>
        <v>0</v>
      </c>
      <c r="L6342" s="193">
        <f>MAX(0,(G6342-'2031 forecast'!$C$10))</f>
        <v>0</v>
      </c>
      <c r="M6342" s="193">
        <f>MAX(0,(H6342-'2031 forecast'!$C$10))</f>
        <v>0</v>
      </c>
      <c r="N6342" s="193">
        <f>MAX(0,(I6342-'2031 forecast'!$C$10))</f>
        <v>0</v>
      </c>
      <c r="O6342" s="193">
        <f>MAX(0,(J6342-'2031 forecast'!$C$10))</f>
        <v>0</v>
      </c>
      <c r="P6342" s="175" t="str">
        <f t="shared" ref="P6342:P6405" si="1020">IF(K6342&gt;0,IF(K6341&gt;0,P6341+1,1),"")</f>
        <v/>
      </c>
      <c r="Q6342" s="175" t="str">
        <f t="shared" ref="Q6342:Q6405" si="1021">IF(AND(K6342&gt;0,K6343=0),P6342,"")</f>
        <v/>
      </c>
    </row>
    <row r="6343" spans="1:17" s="1" customFormat="1" x14ac:dyDescent="0.3">
      <c r="A6343" s="189">
        <f t="shared" si="1019"/>
        <v>44095.124999984626</v>
      </c>
      <c r="B6343" s="190">
        <f t="shared" si="1015"/>
        <v>44095</v>
      </c>
      <c r="C6343" s="1">
        <f t="shared" si="1016"/>
        <v>3</v>
      </c>
      <c r="D6343" s="191">
        <v>2.1006537360800328</v>
      </c>
      <c r="E6343" s="192">
        <f t="shared" si="1017"/>
        <v>7.2942358804246914E-5</v>
      </c>
      <c r="F6343" s="193">
        <f t="shared" si="1018"/>
        <v>3.131996105160658</v>
      </c>
      <c r="G6343" s="193">
        <f t="shared" si="1014"/>
        <v>3.2478122622573946</v>
      </c>
      <c r="H6343" s="193">
        <f t="shared" si="1014"/>
        <v>3.3679111137746491</v>
      </c>
      <c r="I6343" s="193">
        <f t="shared" si="1014"/>
        <v>3.4924510268345861</v>
      </c>
      <c r="J6343" s="193">
        <f t="shared" si="1014"/>
        <v>3.6215962247197493</v>
      </c>
      <c r="K6343" s="193">
        <f>MAX(0,(F6343-'2031 forecast'!$C$10))</f>
        <v>0</v>
      </c>
      <c r="L6343" s="193">
        <f>MAX(0,(G6343-'2031 forecast'!$C$10))</f>
        <v>0</v>
      </c>
      <c r="M6343" s="193">
        <f>MAX(0,(H6343-'2031 forecast'!$C$10))</f>
        <v>0</v>
      </c>
      <c r="N6343" s="193">
        <f>MAX(0,(I6343-'2031 forecast'!$C$10))</f>
        <v>0</v>
      </c>
      <c r="O6343" s="193">
        <f>MAX(0,(J6343-'2031 forecast'!$C$10))</f>
        <v>0</v>
      </c>
      <c r="P6343" s="175" t="str">
        <f t="shared" si="1020"/>
        <v/>
      </c>
      <c r="Q6343" s="175" t="str">
        <f t="shared" si="1021"/>
        <v/>
      </c>
    </row>
    <row r="6344" spans="1:17" s="1" customFormat="1" x14ac:dyDescent="0.3">
      <c r="A6344" s="189">
        <f t="shared" si="1019"/>
        <v>44095.16666665129</v>
      </c>
      <c r="B6344" s="190">
        <f t="shared" si="1015"/>
        <v>44095</v>
      </c>
      <c r="C6344" s="1">
        <f t="shared" si="1016"/>
        <v>4</v>
      </c>
      <c r="D6344" s="191">
        <v>2.0931245112195311</v>
      </c>
      <c r="E6344" s="192">
        <f t="shared" si="1017"/>
        <v>7.2680916657995144E-5</v>
      </c>
      <c r="F6344" s="193">
        <f t="shared" si="1018"/>
        <v>3.1207703126690434</v>
      </c>
      <c r="G6344" s="193">
        <f t="shared" si="1014"/>
        <v>3.2361713580915983</v>
      </c>
      <c r="H6344" s="193">
        <f t="shared" si="1014"/>
        <v>3.3558397477754576</v>
      </c>
      <c r="I6344" s="193">
        <f t="shared" si="1014"/>
        <v>3.4799332812186923</v>
      </c>
      <c r="J6344" s="193">
        <f t="shared" si="1014"/>
        <v>3.60861559308993</v>
      </c>
      <c r="K6344" s="193">
        <f>MAX(0,(F6344-'2031 forecast'!$C$10))</f>
        <v>0</v>
      </c>
      <c r="L6344" s="193">
        <f>MAX(0,(G6344-'2031 forecast'!$C$10))</f>
        <v>0</v>
      </c>
      <c r="M6344" s="193">
        <f>MAX(0,(H6344-'2031 forecast'!$C$10))</f>
        <v>0</v>
      </c>
      <c r="N6344" s="193">
        <f>MAX(0,(I6344-'2031 forecast'!$C$10))</f>
        <v>0</v>
      </c>
      <c r="O6344" s="193">
        <f>MAX(0,(J6344-'2031 forecast'!$C$10))</f>
        <v>0</v>
      </c>
      <c r="P6344" s="175" t="str">
        <f t="shared" si="1020"/>
        <v/>
      </c>
      <c r="Q6344" s="175" t="str">
        <f t="shared" si="1021"/>
        <v/>
      </c>
    </row>
    <row r="6345" spans="1:17" s="1" customFormat="1" x14ac:dyDescent="0.3">
      <c r="A6345" s="189">
        <f t="shared" si="1019"/>
        <v>44095.208333317954</v>
      </c>
      <c r="B6345" s="190">
        <f t="shared" si="1015"/>
        <v>44095</v>
      </c>
      <c r="C6345" s="1">
        <f t="shared" si="1016"/>
        <v>5</v>
      </c>
      <c r="D6345" s="191">
        <v>2.2211213338480635</v>
      </c>
      <c r="E6345" s="192">
        <f t="shared" si="1017"/>
        <v>7.7125433144275429E-5</v>
      </c>
      <c r="F6345" s="193">
        <f t="shared" si="1018"/>
        <v>3.311608785026503</v>
      </c>
      <c r="G6345" s="193">
        <f t="shared" ref="G6345:J6364" si="1022">$E6345*G$2</f>
        <v>3.4340667289101492</v>
      </c>
      <c r="H6345" s="193">
        <f t="shared" si="1022"/>
        <v>3.561052969761727</v>
      </c>
      <c r="I6345" s="193">
        <f t="shared" si="1022"/>
        <v>3.6927349566889003</v>
      </c>
      <c r="J6345" s="193">
        <f t="shared" si="1022"/>
        <v>3.8292863307968688</v>
      </c>
      <c r="K6345" s="193">
        <f>MAX(0,(F6345-'2031 forecast'!$C$10))</f>
        <v>0</v>
      </c>
      <c r="L6345" s="193">
        <f>MAX(0,(G6345-'2031 forecast'!$C$10))</f>
        <v>0</v>
      </c>
      <c r="M6345" s="193">
        <f>MAX(0,(H6345-'2031 forecast'!$C$10))</f>
        <v>0</v>
      </c>
      <c r="N6345" s="193">
        <f>MAX(0,(I6345-'2031 forecast'!$C$10))</f>
        <v>0</v>
      </c>
      <c r="O6345" s="193">
        <f>MAX(0,(J6345-'2031 forecast'!$C$10))</f>
        <v>0</v>
      </c>
      <c r="P6345" s="175" t="str">
        <f t="shared" si="1020"/>
        <v/>
      </c>
      <c r="Q6345" s="175" t="str">
        <f t="shared" si="1021"/>
        <v/>
      </c>
    </row>
    <row r="6346" spans="1:17" s="1" customFormat="1" x14ac:dyDescent="0.3">
      <c r="A6346" s="189">
        <f t="shared" si="1019"/>
        <v>44095.249999984619</v>
      </c>
      <c r="B6346" s="190">
        <f t="shared" si="1015"/>
        <v>44095</v>
      </c>
      <c r="C6346" s="1">
        <f t="shared" si="1016"/>
        <v>6</v>
      </c>
      <c r="D6346" s="191">
        <v>2.4846442039656305</v>
      </c>
      <c r="E6346" s="192">
        <f t="shared" si="1017"/>
        <v>8.627590826308777E-5</v>
      </c>
      <c r="F6346" s="193">
        <f t="shared" si="1018"/>
        <v>3.7045115222330374</v>
      </c>
      <c r="G6346" s="193">
        <f t="shared" si="1022"/>
        <v>3.8414983747130487</v>
      </c>
      <c r="H6346" s="193">
        <f t="shared" si="1022"/>
        <v>3.9835507797334571</v>
      </c>
      <c r="I6346" s="193">
        <f t="shared" si="1022"/>
        <v>4.1308560532452105</v>
      </c>
      <c r="J6346" s="193">
        <f t="shared" si="1022"/>
        <v>4.2836084378405648</v>
      </c>
      <c r="K6346" s="193">
        <f>MAX(0,(F6346-'2031 forecast'!$C$10))</f>
        <v>0</v>
      </c>
      <c r="L6346" s="193">
        <f>MAX(0,(G6346-'2031 forecast'!$C$10))</f>
        <v>0</v>
      </c>
      <c r="M6346" s="193">
        <f>MAX(0,(H6346-'2031 forecast'!$C$10))</f>
        <v>0</v>
      </c>
      <c r="N6346" s="193">
        <f>MAX(0,(I6346-'2031 forecast'!$C$10))</f>
        <v>0</v>
      </c>
      <c r="O6346" s="193">
        <f>MAX(0,(J6346-'2031 forecast'!$C$10))</f>
        <v>0</v>
      </c>
      <c r="P6346" s="175" t="str">
        <f t="shared" si="1020"/>
        <v/>
      </c>
      <c r="Q6346" s="175" t="str">
        <f t="shared" si="1021"/>
        <v/>
      </c>
    </row>
    <row r="6347" spans="1:17" s="1" customFormat="1" x14ac:dyDescent="0.3">
      <c r="A6347" s="189">
        <f t="shared" si="1019"/>
        <v>44095.291666651283</v>
      </c>
      <c r="B6347" s="190">
        <f t="shared" si="1015"/>
        <v>44095</v>
      </c>
      <c r="C6347" s="1">
        <f t="shared" si="1016"/>
        <v>7</v>
      </c>
      <c r="D6347" s="191">
        <v>2.7481670740831974</v>
      </c>
      <c r="E6347" s="192">
        <f t="shared" si="1017"/>
        <v>9.542638338190011E-5</v>
      </c>
      <c r="F6347" s="193">
        <f t="shared" si="1018"/>
        <v>4.0974142594395717</v>
      </c>
      <c r="G6347" s="193">
        <f t="shared" si="1022"/>
        <v>4.2489300205159477</v>
      </c>
      <c r="H6347" s="193">
        <f t="shared" si="1022"/>
        <v>4.406048589705188</v>
      </c>
      <c r="I6347" s="193">
        <f t="shared" si="1022"/>
        <v>4.5689771498015208</v>
      </c>
      <c r="J6347" s="193">
        <f t="shared" si="1022"/>
        <v>4.7379305448842617</v>
      </c>
      <c r="K6347" s="193">
        <f>MAX(0,(F6347-'2031 forecast'!$C$10))</f>
        <v>0</v>
      </c>
      <c r="L6347" s="193">
        <f>MAX(0,(G6347-'2031 forecast'!$C$10))</f>
        <v>0</v>
      </c>
      <c r="M6347" s="193">
        <f>MAX(0,(H6347-'2031 forecast'!$C$10))</f>
        <v>0</v>
      </c>
      <c r="N6347" s="193">
        <f>MAX(0,(I6347-'2031 forecast'!$C$10))</f>
        <v>0</v>
      </c>
      <c r="O6347" s="193">
        <f>MAX(0,(J6347-'2031 forecast'!$C$10))</f>
        <v>0</v>
      </c>
      <c r="P6347" s="175" t="str">
        <f t="shared" si="1020"/>
        <v/>
      </c>
      <c r="Q6347" s="175" t="str">
        <f t="shared" si="1021"/>
        <v/>
      </c>
    </row>
    <row r="6348" spans="1:17" s="1" customFormat="1" x14ac:dyDescent="0.3">
      <c r="A6348" s="189">
        <f t="shared" si="1019"/>
        <v>44095.333333317947</v>
      </c>
      <c r="B6348" s="190">
        <f t="shared" si="1015"/>
        <v>44095</v>
      </c>
      <c r="C6348" s="1">
        <f t="shared" si="1016"/>
        <v>8</v>
      </c>
      <c r="D6348" s="191">
        <v>2.7481670740831974</v>
      </c>
      <c r="E6348" s="192">
        <f t="shared" si="1017"/>
        <v>9.542638338190011E-5</v>
      </c>
      <c r="F6348" s="193">
        <f t="shared" si="1018"/>
        <v>4.0974142594395717</v>
      </c>
      <c r="G6348" s="193">
        <f t="shared" si="1022"/>
        <v>4.2489300205159477</v>
      </c>
      <c r="H6348" s="193">
        <f t="shared" si="1022"/>
        <v>4.406048589705188</v>
      </c>
      <c r="I6348" s="193">
        <f t="shared" si="1022"/>
        <v>4.5689771498015208</v>
      </c>
      <c r="J6348" s="193">
        <f t="shared" si="1022"/>
        <v>4.7379305448842617</v>
      </c>
      <c r="K6348" s="193">
        <f>MAX(0,(F6348-'2031 forecast'!$C$10))</f>
        <v>0</v>
      </c>
      <c r="L6348" s="193">
        <f>MAX(0,(G6348-'2031 forecast'!$C$10))</f>
        <v>0</v>
      </c>
      <c r="M6348" s="193">
        <f>MAX(0,(H6348-'2031 forecast'!$C$10))</f>
        <v>0</v>
      </c>
      <c r="N6348" s="193">
        <f>MAX(0,(I6348-'2031 forecast'!$C$10))</f>
        <v>0</v>
      </c>
      <c r="O6348" s="193">
        <f>MAX(0,(J6348-'2031 forecast'!$C$10))</f>
        <v>0</v>
      </c>
      <c r="P6348" s="175" t="str">
        <f t="shared" si="1020"/>
        <v/>
      </c>
      <c r="Q6348" s="175" t="str">
        <f t="shared" si="1021"/>
        <v/>
      </c>
    </row>
    <row r="6349" spans="1:17" s="1" customFormat="1" x14ac:dyDescent="0.3">
      <c r="A6349" s="189">
        <f t="shared" si="1019"/>
        <v>44095.374999984611</v>
      </c>
      <c r="B6349" s="190">
        <f t="shared" si="1015"/>
        <v>44095</v>
      </c>
      <c r="C6349" s="1">
        <f t="shared" si="1016"/>
        <v>9</v>
      </c>
      <c r="D6349" s="191">
        <v>2.778283973525205</v>
      </c>
      <c r="E6349" s="192">
        <f t="shared" si="1017"/>
        <v>9.6472151966907232E-5</v>
      </c>
      <c r="F6349" s="193">
        <f t="shared" si="1018"/>
        <v>4.1423174294060328</v>
      </c>
      <c r="G6349" s="193">
        <f t="shared" si="1022"/>
        <v>4.2954936371791357</v>
      </c>
      <c r="H6349" s="193">
        <f t="shared" si="1022"/>
        <v>4.4543340537019569</v>
      </c>
      <c r="I6349" s="193">
        <f t="shared" si="1022"/>
        <v>4.6190481322650987</v>
      </c>
      <c r="J6349" s="193">
        <f t="shared" si="1022"/>
        <v>4.7898530714035408</v>
      </c>
      <c r="K6349" s="193">
        <f>MAX(0,(F6349-'2031 forecast'!$C$10))</f>
        <v>0</v>
      </c>
      <c r="L6349" s="193">
        <f>MAX(0,(G6349-'2031 forecast'!$C$10))</f>
        <v>0</v>
      </c>
      <c r="M6349" s="193">
        <f>MAX(0,(H6349-'2031 forecast'!$C$10))</f>
        <v>0</v>
      </c>
      <c r="N6349" s="193">
        <f>MAX(0,(I6349-'2031 forecast'!$C$10))</f>
        <v>0</v>
      </c>
      <c r="O6349" s="193">
        <f>MAX(0,(J6349-'2031 forecast'!$C$10))</f>
        <v>0</v>
      </c>
      <c r="P6349" s="175" t="str">
        <f t="shared" si="1020"/>
        <v/>
      </c>
      <c r="Q6349" s="175" t="str">
        <f t="shared" si="1021"/>
        <v/>
      </c>
    </row>
    <row r="6350" spans="1:17" s="1" customFormat="1" x14ac:dyDescent="0.3">
      <c r="A6350" s="189">
        <f t="shared" si="1019"/>
        <v>44095.416666651276</v>
      </c>
      <c r="B6350" s="190">
        <f t="shared" si="1015"/>
        <v>44095</v>
      </c>
      <c r="C6350" s="1">
        <f t="shared" si="1016"/>
        <v>10</v>
      </c>
      <c r="D6350" s="191">
        <v>2.830988547548718</v>
      </c>
      <c r="E6350" s="192">
        <f t="shared" si="1017"/>
        <v>9.8302246990669679E-5</v>
      </c>
      <c r="F6350" s="193">
        <f t="shared" si="1018"/>
        <v>4.2208979768473389</v>
      </c>
      <c r="G6350" s="193">
        <f t="shared" si="1022"/>
        <v>4.3769799663397144</v>
      </c>
      <c r="H6350" s="193">
        <f t="shared" si="1022"/>
        <v>4.5388336156963014</v>
      </c>
      <c r="I6350" s="193">
        <f t="shared" si="1022"/>
        <v>4.7066723515763602</v>
      </c>
      <c r="J6350" s="193">
        <f t="shared" si="1022"/>
        <v>4.8807174928122787</v>
      </c>
      <c r="K6350" s="193">
        <f>MAX(0,(F6350-'2031 forecast'!$C$10))</f>
        <v>0</v>
      </c>
      <c r="L6350" s="193">
        <f>MAX(0,(G6350-'2031 forecast'!$C$10))</f>
        <v>0</v>
      </c>
      <c r="M6350" s="193">
        <f>MAX(0,(H6350-'2031 forecast'!$C$10))</f>
        <v>0</v>
      </c>
      <c r="N6350" s="193">
        <f>MAX(0,(I6350-'2031 forecast'!$C$10))</f>
        <v>0</v>
      </c>
      <c r="O6350" s="193">
        <f>MAX(0,(J6350-'2031 forecast'!$C$10))</f>
        <v>0</v>
      </c>
      <c r="P6350" s="175" t="str">
        <f t="shared" si="1020"/>
        <v/>
      </c>
      <c r="Q6350" s="175" t="str">
        <f t="shared" si="1021"/>
        <v/>
      </c>
    </row>
    <row r="6351" spans="1:17" s="1" customFormat="1" x14ac:dyDescent="0.3">
      <c r="A6351" s="189">
        <f t="shared" si="1019"/>
        <v>44095.45833331794</v>
      </c>
      <c r="B6351" s="190">
        <f t="shared" si="1015"/>
        <v>44095</v>
      </c>
      <c r="C6351" s="1">
        <f t="shared" si="1016"/>
        <v>11</v>
      </c>
      <c r="D6351" s="191">
        <v>2.8836931215722315</v>
      </c>
      <c r="E6351" s="192">
        <f t="shared" si="1017"/>
        <v>1.0013234201443215E-4</v>
      </c>
      <c r="F6351" s="193">
        <f t="shared" si="1018"/>
        <v>4.299478524288646</v>
      </c>
      <c r="G6351" s="193">
        <f t="shared" si="1022"/>
        <v>4.4584662955002949</v>
      </c>
      <c r="H6351" s="193">
        <f t="shared" si="1022"/>
        <v>4.6233331776906477</v>
      </c>
      <c r="I6351" s="193">
        <f t="shared" si="1022"/>
        <v>4.7942965708876226</v>
      </c>
      <c r="J6351" s="193">
        <f t="shared" si="1022"/>
        <v>4.9715819142210185</v>
      </c>
      <c r="K6351" s="193">
        <f>MAX(0,(F6351-'2031 forecast'!$C$10))</f>
        <v>0</v>
      </c>
      <c r="L6351" s="193">
        <f>MAX(0,(G6351-'2031 forecast'!$C$10))</f>
        <v>0</v>
      </c>
      <c r="M6351" s="193">
        <f>MAX(0,(H6351-'2031 forecast'!$C$10))</f>
        <v>0</v>
      </c>
      <c r="N6351" s="193">
        <f>MAX(0,(I6351-'2031 forecast'!$C$10))</f>
        <v>0</v>
      </c>
      <c r="O6351" s="193">
        <f>MAX(0,(J6351-'2031 forecast'!$C$10))</f>
        <v>0</v>
      </c>
      <c r="P6351" s="175" t="str">
        <f t="shared" si="1020"/>
        <v/>
      </c>
      <c r="Q6351" s="175" t="str">
        <f t="shared" si="1021"/>
        <v/>
      </c>
    </row>
    <row r="6352" spans="1:17" s="1" customFormat="1" x14ac:dyDescent="0.3">
      <c r="A6352" s="189">
        <f t="shared" si="1019"/>
        <v>44095.499999984604</v>
      </c>
      <c r="B6352" s="190">
        <f t="shared" si="1015"/>
        <v>44095</v>
      </c>
      <c r="C6352" s="1">
        <f t="shared" si="1016"/>
        <v>12</v>
      </c>
      <c r="D6352" s="191">
        <v>2.9665145950377529</v>
      </c>
      <c r="E6352" s="192">
        <f t="shared" si="1017"/>
        <v>1.0300820562320176E-4</v>
      </c>
      <c r="F6352" s="193">
        <f t="shared" si="1018"/>
        <v>4.4229622416964141</v>
      </c>
      <c r="G6352" s="193">
        <f t="shared" si="1022"/>
        <v>4.5865162413240643</v>
      </c>
      <c r="H6352" s="193">
        <f t="shared" si="1022"/>
        <v>4.7561182036817637</v>
      </c>
      <c r="I6352" s="193">
        <f t="shared" si="1022"/>
        <v>4.9319917726624638</v>
      </c>
      <c r="J6352" s="193">
        <f t="shared" si="1022"/>
        <v>5.1143688621490382</v>
      </c>
      <c r="K6352" s="193">
        <f>MAX(0,(F6352-'2031 forecast'!$C$10))</f>
        <v>0</v>
      </c>
      <c r="L6352" s="193">
        <f>MAX(0,(G6352-'2031 forecast'!$C$10))</f>
        <v>0</v>
      </c>
      <c r="M6352" s="193">
        <f>MAX(0,(H6352-'2031 forecast'!$C$10))</f>
        <v>0</v>
      </c>
      <c r="N6352" s="193">
        <f>MAX(0,(I6352-'2031 forecast'!$C$10))</f>
        <v>0</v>
      </c>
      <c r="O6352" s="193">
        <f>MAX(0,(J6352-'2031 forecast'!$C$10))</f>
        <v>0</v>
      </c>
      <c r="P6352" s="175" t="str">
        <f t="shared" si="1020"/>
        <v/>
      </c>
      <c r="Q6352" s="175" t="str">
        <f t="shared" si="1021"/>
        <v/>
      </c>
    </row>
    <row r="6353" spans="1:17" s="1" customFormat="1" x14ac:dyDescent="0.3">
      <c r="A6353" s="189">
        <f t="shared" si="1019"/>
        <v>44095.541666651268</v>
      </c>
      <c r="B6353" s="190">
        <f t="shared" si="1015"/>
        <v>44095</v>
      </c>
      <c r="C6353" s="1">
        <f t="shared" si="1016"/>
        <v>13</v>
      </c>
      <c r="D6353" s="191">
        <v>2.9363976955957449</v>
      </c>
      <c r="E6353" s="192">
        <f t="shared" si="1017"/>
        <v>1.0196243703819463E-4</v>
      </c>
      <c r="F6353" s="193">
        <f t="shared" si="1018"/>
        <v>4.378059071729953</v>
      </c>
      <c r="G6353" s="193">
        <f t="shared" si="1022"/>
        <v>4.5399526246608746</v>
      </c>
      <c r="H6353" s="193">
        <f t="shared" si="1022"/>
        <v>4.7078327396849948</v>
      </c>
      <c r="I6353" s="193">
        <f t="shared" si="1022"/>
        <v>4.8819207901988841</v>
      </c>
      <c r="J6353" s="193">
        <f t="shared" si="1022"/>
        <v>5.0624463356297582</v>
      </c>
      <c r="K6353" s="193">
        <f>MAX(0,(F6353-'2031 forecast'!$C$10))</f>
        <v>0</v>
      </c>
      <c r="L6353" s="193">
        <f>MAX(0,(G6353-'2031 forecast'!$C$10))</f>
        <v>0</v>
      </c>
      <c r="M6353" s="193">
        <f>MAX(0,(H6353-'2031 forecast'!$C$10))</f>
        <v>0</v>
      </c>
      <c r="N6353" s="193">
        <f>MAX(0,(I6353-'2031 forecast'!$C$10))</f>
        <v>0</v>
      </c>
      <c r="O6353" s="193">
        <f>MAX(0,(J6353-'2031 forecast'!$C$10))</f>
        <v>0</v>
      </c>
      <c r="P6353" s="175" t="str">
        <f t="shared" si="1020"/>
        <v/>
      </c>
      <c r="Q6353" s="175" t="str">
        <f t="shared" si="1021"/>
        <v/>
      </c>
    </row>
    <row r="6354" spans="1:17" s="1" customFormat="1" x14ac:dyDescent="0.3">
      <c r="A6354" s="189">
        <f t="shared" si="1019"/>
        <v>44095.583333317933</v>
      </c>
      <c r="B6354" s="190">
        <f t="shared" si="1015"/>
        <v>44095</v>
      </c>
      <c r="C6354" s="1">
        <f t="shared" si="1016"/>
        <v>14</v>
      </c>
      <c r="D6354" s="191">
        <v>3.0116899442007643</v>
      </c>
      <c r="E6354" s="192">
        <f t="shared" si="1017"/>
        <v>1.0457685850071245E-4</v>
      </c>
      <c r="F6354" s="193">
        <f t="shared" si="1018"/>
        <v>4.4903169966461061</v>
      </c>
      <c r="G6354" s="193">
        <f t="shared" si="1022"/>
        <v>4.6563616663188467</v>
      </c>
      <c r="H6354" s="193">
        <f t="shared" si="1022"/>
        <v>4.8285463996769176</v>
      </c>
      <c r="I6354" s="193">
        <f t="shared" si="1022"/>
        <v>5.0070982463578311</v>
      </c>
      <c r="J6354" s="193">
        <f t="shared" si="1022"/>
        <v>5.1922526519279577</v>
      </c>
      <c r="K6354" s="193">
        <f>MAX(0,(F6354-'2031 forecast'!$C$10))</f>
        <v>0</v>
      </c>
      <c r="L6354" s="193">
        <f>MAX(0,(G6354-'2031 forecast'!$C$10))</f>
        <v>0</v>
      </c>
      <c r="M6354" s="193">
        <f>MAX(0,(H6354-'2031 forecast'!$C$10))</f>
        <v>0</v>
      </c>
      <c r="N6354" s="193">
        <f>MAX(0,(I6354-'2031 forecast'!$C$10))</f>
        <v>0</v>
      </c>
      <c r="O6354" s="193">
        <f>MAX(0,(J6354-'2031 forecast'!$C$10))</f>
        <v>0</v>
      </c>
      <c r="P6354" s="175" t="str">
        <f t="shared" si="1020"/>
        <v/>
      </c>
      <c r="Q6354" s="175" t="str">
        <f t="shared" si="1021"/>
        <v/>
      </c>
    </row>
    <row r="6355" spans="1:17" s="1" customFormat="1" x14ac:dyDescent="0.3">
      <c r="A6355" s="189">
        <f t="shared" si="1019"/>
        <v>44095.624999984597</v>
      </c>
      <c r="B6355" s="190">
        <f t="shared" si="1015"/>
        <v>44095</v>
      </c>
      <c r="C6355" s="1">
        <f t="shared" si="1016"/>
        <v>15</v>
      </c>
      <c r="D6355" s="191">
        <v>3.0041607193402617</v>
      </c>
      <c r="E6355" s="192">
        <f t="shared" si="1017"/>
        <v>1.0431541635446064E-4</v>
      </c>
      <c r="F6355" s="193">
        <f t="shared" si="1018"/>
        <v>4.4790912041544892</v>
      </c>
      <c r="G6355" s="193">
        <f t="shared" si="1022"/>
        <v>4.6447207621530486</v>
      </c>
      <c r="H6355" s="193">
        <f t="shared" si="1022"/>
        <v>4.8164750336777242</v>
      </c>
      <c r="I6355" s="193">
        <f t="shared" si="1022"/>
        <v>4.994580500741935</v>
      </c>
      <c r="J6355" s="193">
        <f t="shared" si="1022"/>
        <v>5.1792720202981366</v>
      </c>
      <c r="K6355" s="193">
        <f>MAX(0,(F6355-'2031 forecast'!$C$10))</f>
        <v>0</v>
      </c>
      <c r="L6355" s="193">
        <f>MAX(0,(G6355-'2031 forecast'!$C$10))</f>
        <v>0</v>
      </c>
      <c r="M6355" s="193">
        <f>MAX(0,(H6355-'2031 forecast'!$C$10))</f>
        <v>0</v>
      </c>
      <c r="N6355" s="193">
        <f>MAX(0,(I6355-'2031 forecast'!$C$10))</f>
        <v>0</v>
      </c>
      <c r="O6355" s="193">
        <f>MAX(0,(J6355-'2031 forecast'!$C$10))</f>
        <v>0</v>
      </c>
      <c r="P6355" s="175" t="str">
        <f t="shared" si="1020"/>
        <v/>
      </c>
      <c r="Q6355" s="175" t="str">
        <f t="shared" si="1021"/>
        <v/>
      </c>
    </row>
    <row r="6356" spans="1:17" s="1" customFormat="1" x14ac:dyDescent="0.3">
      <c r="A6356" s="189">
        <f t="shared" si="1019"/>
        <v>44095.666666651261</v>
      </c>
      <c r="B6356" s="190">
        <f t="shared" si="1015"/>
        <v>44095</v>
      </c>
      <c r="C6356" s="1">
        <f t="shared" si="1016"/>
        <v>16</v>
      </c>
      <c r="D6356" s="191">
        <v>3.1848621159923081</v>
      </c>
      <c r="E6356" s="192">
        <f t="shared" si="1017"/>
        <v>1.105900278645034E-4</v>
      </c>
      <c r="F6356" s="193">
        <f t="shared" si="1018"/>
        <v>4.7485102239532564</v>
      </c>
      <c r="G6356" s="193">
        <f t="shared" si="1022"/>
        <v>4.9241024621321801</v>
      </c>
      <c r="H6356" s="193">
        <f t="shared" si="1022"/>
        <v>5.1061878176583395</v>
      </c>
      <c r="I6356" s="193">
        <f t="shared" si="1022"/>
        <v>5.295006395523405</v>
      </c>
      <c r="J6356" s="193">
        <f t="shared" si="1022"/>
        <v>5.4908071794138147</v>
      </c>
      <c r="K6356" s="193">
        <f>MAX(0,(F6356-'2031 forecast'!$C$10))</f>
        <v>0</v>
      </c>
      <c r="L6356" s="193">
        <f>MAX(0,(G6356-'2031 forecast'!$C$10))</f>
        <v>0</v>
      </c>
      <c r="M6356" s="193">
        <f>MAX(0,(H6356-'2031 forecast'!$C$10))</f>
        <v>0</v>
      </c>
      <c r="N6356" s="193">
        <f>MAX(0,(I6356-'2031 forecast'!$C$10))</f>
        <v>0</v>
      </c>
      <c r="O6356" s="193">
        <f>MAX(0,(J6356-'2031 forecast'!$C$10))</f>
        <v>0</v>
      </c>
      <c r="P6356" s="175" t="str">
        <f t="shared" si="1020"/>
        <v/>
      </c>
      <c r="Q6356" s="175" t="str">
        <f t="shared" si="1021"/>
        <v/>
      </c>
    </row>
    <row r="6357" spans="1:17" s="1" customFormat="1" x14ac:dyDescent="0.3">
      <c r="A6357" s="189">
        <f t="shared" si="1019"/>
        <v>44095.708333317925</v>
      </c>
      <c r="B6357" s="190">
        <f t="shared" si="1015"/>
        <v>44095</v>
      </c>
      <c r="C6357" s="1">
        <f t="shared" si="1016"/>
        <v>17</v>
      </c>
      <c r="D6357" s="191">
        <v>3.2375666900158215</v>
      </c>
      <c r="E6357" s="192">
        <f t="shared" si="1017"/>
        <v>1.1242012288826587E-4</v>
      </c>
      <c r="F6357" s="193">
        <f t="shared" si="1018"/>
        <v>4.8270907713945634</v>
      </c>
      <c r="G6357" s="193">
        <f t="shared" si="1022"/>
        <v>5.0055887912927597</v>
      </c>
      <c r="H6357" s="193">
        <f t="shared" si="1022"/>
        <v>5.1906873796526867</v>
      </c>
      <c r="I6357" s="193">
        <f t="shared" si="1022"/>
        <v>5.3826306148346674</v>
      </c>
      <c r="J6357" s="193">
        <f t="shared" si="1022"/>
        <v>5.5816716008225535</v>
      </c>
      <c r="K6357" s="193">
        <f>MAX(0,(F6357-'2031 forecast'!$C$10))</f>
        <v>0</v>
      </c>
      <c r="L6357" s="193">
        <f>MAX(0,(G6357-'2031 forecast'!$C$10))</f>
        <v>0</v>
      </c>
      <c r="M6357" s="193">
        <f>MAX(0,(H6357-'2031 forecast'!$C$10))</f>
        <v>0</v>
      </c>
      <c r="N6357" s="193">
        <f>MAX(0,(I6357-'2031 forecast'!$C$10))</f>
        <v>0</v>
      </c>
      <c r="O6357" s="193">
        <f>MAX(0,(J6357-'2031 forecast'!$C$10))</f>
        <v>0</v>
      </c>
      <c r="P6357" s="175" t="str">
        <f t="shared" si="1020"/>
        <v/>
      </c>
      <c r="Q6357" s="175" t="str">
        <f t="shared" si="1021"/>
        <v/>
      </c>
    </row>
    <row r="6358" spans="1:17" s="1" customFormat="1" x14ac:dyDescent="0.3">
      <c r="A6358" s="189">
        <f t="shared" si="1019"/>
        <v>44095.74999998459</v>
      </c>
      <c r="B6358" s="190">
        <f t="shared" si="1015"/>
        <v>44095</v>
      </c>
      <c r="C6358" s="1">
        <f t="shared" si="1016"/>
        <v>18</v>
      </c>
      <c r="D6358" s="191">
        <v>3.0794529679452816</v>
      </c>
      <c r="E6358" s="192">
        <f t="shared" si="1017"/>
        <v>1.0692983781697848E-4</v>
      </c>
      <c r="F6358" s="193">
        <f t="shared" si="1018"/>
        <v>4.5913491290706432</v>
      </c>
      <c r="G6358" s="193">
        <f t="shared" si="1022"/>
        <v>4.7611298038110208</v>
      </c>
      <c r="H6358" s="193">
        <f t="shared" si="1022"/>
        <v>4.9371886936696487</v>
      </c>
      <c r="I6358" s="193">
        <f t="shared" si="1022"/>
        <v>5.119757956900882</v>
      </c>
      <c r="J6358" s="193">
        <f t="shared" si="1022"/>
        <v>5.309078336596337</v>
      </c>
      <c r="K6358" s="193">
        <f>MAX(0,(F6358-'2031 forecast'!$C$10))</f>
        <v>0</v>
      </c>
      <c r="L6358" s="193">
        <f>MAX(0,(G6358-'2031 forecast'!$C$10))</f>
        <v>0</v>
      </c>
      <c r="M6358" s="193">
        <f>MAX(0,(H6358-'2031 forecast'!$C$10))</f>
        <v>0</v>
      </c>
      <c r="N6358" s="193">
        <f>MAX(0,(I6358-'2031 forecast'!$C$10))</f>
        <v>0</v>
      </c>
      <c r="O6358" s="193">
        <f>MAX(0,(J6358-'2031 forecast'!$C$10))</f>
        <v>0</v>
      </c>
      <c r="P6358" s="175" t="str">
        <f t="shared" si="1020"/>
        <v/>
      </c>
      <c r="Q6358" s="175" t="str">
        <f t="shared" si="1021"/>
        <v/>
      </c>
    </row>
    <row r="6359" spans="1:17" s="1" customFormat="1" x14ac:dyDescent="0.3">
      <c r="A6359" s="189">
        <f t="shared" si="1019"/>
        <v>44095.791666651254</v>
      </c>
      <c r="B6359" s="190">
        <f t="shared" si="1015"/>
        <v>44095</v>
      </c>
      <c r="C6359" s="1">
        <f t="shared" si="1016"/>
        <v>19</v>
      </c>
      <c r="D6359" s="191">
        <v>3.0568652933637761</v>
      </c>
      <c r="E6359" s="192">
        <f t="shared" si="1017"/>
        <v>1.0614551137822314E-4</v>
      </c>
      <c r="F6359" s="193">
        <f t="shared" si="1018"/>
        <v>4.5576717515957981</v>
      </c>
      <c r="G6359" s="193">
        <f t="shared" si="1022"/>
        <v>4.72620709131363</v>
      </c>
      <c r="H6359" s="193">
        <f t="shared" si="1022"/>
        <v>4.9009745956720723</v>
      </c>
      <c r="I6359" s="193">
        <f t="shared" si="1022"/>
        <v>5.0822047200531983</v>
      </c>
      <c r="J6359" s="193">
        <f t="shared" si="1022"/>
        <v>5.2701364417068772</v>
      </c>
      <c r="K6359" s="193">
        <f>MAX(0,(F6359-'2031 forecast'!$C$10))</f>
        <v>0</v>
      </c>
      <c r="L6359" s="193">
        <f>MAX(0,(G6359-'2031 forecast'!$C$10))</f>
        <v>0</v>
      </c>
      <c r="M6359" s="193">
        <f>MAX(0,(H6359-'2031 forecast'!$C$10))</f>
        <v>0</v>
      </c>
      <c r="N6359" s="193">
        <f>MAX(0,(I6359-'2031 forecast'!$C$10))</f>
        <v>0</v>
      </c>
      <c r="O6359" s="193">
        <f>MAX(0,(J6359-'2031 forecast'!$C$10))</f>
        <v>0</v>
      </c>
      <c r="P6359" s="175" t="str">
        <f t="shared" si="1020"/>
        <v/>
      </c>
      <c r="Q6359" s="175" t="str">
        <f t="shared" si="1021"/>
        <v/>
      </c>
    </row>
    <row r="6360" spans="1:17" s="1" customFormat="1" x14ac:dyDescent="0.3">
      <c r="A6360" s="189">
        <f t="shared" si="1019"/>
        <v>44095.833333317918</v>
      </c>
      <c r="B6360" s="190">
        <f t="shared" si="1015"/>
        <v>44095</v>
      </c>
      <c r="C6360" s="1">
        <f t="shared" si="1016"/>
        <v>20</v>
      </c>
      <c r="D6360" s="191">
        <v>3.0493360685032735</v>
      </c>
      <c r="E6360" s="192">
        <f t="shared" si="1017"/>
        <v>1.0588406923197134E-4</v>
      </c>
      <c r="F6360" s="193">
        <f t="shared" si="1018"/>
        <v>4.5464459591041821</v>
      </c>
      <c r="G6360" s="193">
        <f t="shared" si="1022"/>
        <v>4.7145661871478319</v>
      </c>
      <c r="H6360" s="193">
        <f t="shared" si="1022"/>
        <v>4.8889032296728789</v>
      </c>
      <c r="I6360" s="193">
        <f t="shared" si="1022"/>
        <v>5.0696869744373032</v>
      </c>
      <c r="J6360" s="193">
        <f t="shared" si="1022"/>
        <v>5.2571558100770561</v>
      </c>
      <c r="K6360" s="193">
        <f>MAX(0,(F6360-'2031 forecast'!$C$10))</f>
        <v>0</v>
      </c>
      <c r="L6360" s="193">
        <f>MAX(0,(G6360-'2031 forecast'!$C$10))</f>
        <v>0</v>
      </c>
      <c r="M6360" s="193">
        <f>MAX(0,(H6360-'2031 forecast'!$C$10))</f>
        <v>0</v>
      </c>
      <c r="N6360" s="193">
        <f>MAX(0,(I6360-'2031 forecast'!$C$10))</f>
        <v>0</v>
      </c>
      <c r="O6360" s="193">
        <f>MAX(0,(J6360-'2031 forecast'!$C$10))</f>
        <v>0</v>
      </c>
      <c r="P6360" s="175" t="str">
        <f t="shared" si="1020"/>
        <v/>
      </c>
      <c r="Q6360" s="175" t="str">
        <f t="shared" si="1021"/>
        <v/>
      </c>
    </row>
    <row r="6361" spans="1:17" s="1" customFormat="1" x14ac:dyDescent="0.3">
      <c r="A6361" s="189">
        <f t="shared" si="1019"/>
        <v>44095.874999984582</v>
      </c>
      <c r="B6361" s="190">
        <f t="shared" si="1015"/>
        <v>44095</v>
      </c>
      <c r="C6361" s="1">
        <f t="shared" si="1016"/>
        <v>21</v>
      </c>
      <c r="D6361" s="191">
        <v>2.8535762221302239</v>
      </c>
      <c r="E6361" s="192">
        <f t="shared" si="1017"/>
        <v>9.908657342942503E-5</v>
      </c>
      <c r="F6361" s="193">
        <f t="shared" si="1018"/>
        <v>4.2545753543221849</v>
      </c>
      <c r="G6361" s="193">
        <f t="shared" si="1022"/>
        <v>4.411902678837107</v>
      </c>
      <c r="H6361" s="193">
        <f t="shared" si="1022"/>
        <v>4.5750477136938787</v>
      </c>
      <c r="I6361" s="193">
        <f t="shared" si="1022"/>
        <v>4.7442255884240438</v>
      </c>
      <c r="J6361" s="193">
        <f t="shared" si="1022"/>
        <v>4.9196593877017394</v>
      </c>
      <c r="K6361" s="193">
        <f>MAX(0,(F6361-'2031 forecast'!$C$10))</f>
        <v>0</v>
      </c>
      <c r="L6361" s="193">
        <f>MAX(0,(G6361-'2031 forecast'!$C$10))</f>
        <v>0</v>
      </c>
      <c r="M6361" s="193">
        <f>MAX(0,(H6361-'2031 forecast'!$C$10))</f>
        <v>0</v>
      </c>
      <c r="N6361" s="193">
        <f>MAX(0,(I6361-'2031 forecast'!$C$10))</f>
        <v>0</v>
      </c>
      <c r="O6361" s="193">
        <f>MAX(0,(J6361-'2031 forecast'!$C$10))</f>
        <v>0</v>
      </c>
      <c r="P6361" s="175" t="str">
        <f t="shared" si="1020"/>
        <v/>
      </c>
      <c r="Q6361" s="175" t="str">
        <f t="shared" si="1021"/>
        <v/>
      </c>
    </row>
    <row r="6362" spans="1:17" s="1" customFormat="1" x14ac:dyDescent="0.3">
      <c r="A6362" s="189">
        <f t="shared" si="1019"/>
        <v>44095.916666651246</v>
      </c>
      <c r="B6362" s="190">
        <f t="shared" si="1015"/>
        <v>44095</v>
      </c>
      <c r="C6362" s="1">
        <f t="shared" si="1016"/>
        <v>22</v>
      </c>
      <c r="D6362" s="191">
        <v>2.5373487779891435</v>
      </c>
      <c r="E6362" s="192">
        <f t="shared" si="1017"/>
        <v>8.8106003286850216E-5</v>
      </c>
      <c r="F6362" s="193">
        <f t="shared" si="1018"/>
        <v>3.7830920696743435</v>
      </c>
      <c r="G6362" s="193">
        <f t="shared" si="1022"/>
        <v>3.9229847038736274</v>
      </c>
      <c r="H6362" s="193">
        <f t="shared" si="1022"/>
        <v>4.068050341727802</v>
      </c>
      <c r="I6362" s="193">
        <f t="shared" si="1022"/>
        <v>4.2184802725564712</v>
      </c>
      <c r="J6362" s="193">
        <f t="shared" si="1022"/>
        <v>4.3744728592493027</v>
      </c>
      <c r="K6362" s="193">
        <f>MAX(0,(F6362-'2031 forecast'!$C$10))</f>
        <v>0</v>
      </c>
      <c r="L6362" s="193">
        <f>MAX(0,(G6362-'2031 forecast'!$C$10))</f>
        <v>0</v>
      </c>
      <c r="M6362" s="193">
        <f>MAX(0,(H6362-'2031 forecast'!$C$10))</f>
        <v>0</v>
      </c>
      <c r="N6362" s="193">
        <f>MAX(0,(I6362-'2031 forecast'!$C$10))</f>
        <v>0</v>
      </c>
      <c r="O6362" s="193">
        <f>MAX(0,(J6362-'2031 forecast'!$C$10))</f>
        <v>0</v>
      </c>
      <c r="P6362" s="175" t="str">
        <f t="shared" si="1020"/>
        <v/>
      </c>
      <c r="Q6362" s="175" t="str">
        <f t="shared" si="1021"/>
        <v/>
      </c>
    </row>
    <row r="6363" spans="1:17" s="1" customFormat="1" x14ac:dyDescent="0.3">
      <c r="A6363" s="189">
        <f t="shared" si="1019"/>
        <v>44095.958333317911</v>
      </c>
      <c r="B6363" s="190">
        <f t="shared" si="1015"/>
        <v>44095</v>
      </c>
      <c r="C6363" s="1">
        <f t="shared" si="1016"/>
        <v>23</v>
      </c>
      <c r="D6363" s="191">
        <v>2.3265304818950905</v>
      </c>
      <c r="E6363" s="192">
        <f t="shared" si="1017"/>
        <v>8.0785623191800363E-5</v>
      </c>
      <c r="F6363" s="193">
        <f t="shared" si="1018"/>
        <v>3.4687698799091167</v>
      </c>
      <c r="G6363" s="193">
        <f t="shared" si="1022"/>
        <v>3.5970393872313089</v>
      </c>
      <c r="H6363" s="193">
        <f t="shared" si="1022"/>
        <v>3.7300520937504187</v>
      </c>
      <c r="I6363" s="193">
        <f t="shared" si="1022"/>
        <v>3.8679833953114242</v>
      </c>
      <c r="J6363" s="193">
        <f t="shared" si="1022"/>
        <v>4.0110151736143473</v>
      </c>
      <c r="K6363" s="193">
        <f>MAX(0,(F6363-'2031 forecast'!$C$10))</f>
        <v>0</v>
      </c>
      <c r="L6363" s="193">
        <f>MAX(0,(G6363-'2031 forecast'!$C$10))</f>
        <v>0</v>
      </c>
      <c r="M6363" s="193">
        <f>MAX(0,(H6363-'2031 forecast'!$C$10))</f>
        <v>0</v>
      </c>
      <c r="N6363" s="193">
        <f>MAX(0,(I6363-'2031 forecast'!$C$10))</f>
        <v>0</v>
      </c>
      <c r="O6363" s="193">
        <f>MAX(0,(J6363-'2031 forecast'!$C$10))</f>
        <v>0</v>
      </c>
      <c r="P6363" s="175" t="str">
        <f t="shared" si="1020"/>
        <v/>
      </c>
      <c r="Q6363" s="175" t="str">
        <f t="shared" si="1021"/>
        <v/>
      </c>
    </row>
    <row r="6364" spans="1:17" s="1" customFormat="1" x14ac:dyDescent="0.3">
      <c r="A6364" s="189">
        <f t="shared" si="1019"/>
        <v>44095.999999984575</v>
      </c>
      <c r="B6364" s="190">
        <f t="shared" si="1015"/>
        <v>44095</v>
      </c>
      <c r="C6364" s="1">
        <f t="shared" si="1016"/>
        <v>0</v>
      </c>
      <c r="D6364" s="191">
        <v>2.1985336592665576</v>
      </c>
      <c r="E6364" s="192">
        <f t="shared" si="1017"/>
        <v>7.6341106705520077E-5</v>
      </c>
      <c r="F6364" s="193">
        <f t="shared" si="1018"/>
        <v>3.277931407551657</v>
      </c>
      <c r="G6364" s="193">
        <f t="shared" si="1022"/>
        <v>3.3991440164127575</v>
      </c>
      <c r="H6364" s="193">
        <f t="shared" si="1022"/>
        <v>3.5248388717641497</v>
      </c>
      <c r="I6364" s="193">
        <f t="shared" si="1022"/>
        <v>3.6551817198412162</v>
      </c>
      <c r="J6364" s="193">
        <f t="shared" si="1022"/>
        <v>3.7903444359074085</v>
      </c>
      <c r="K6364" s="193">
        <f>MAX(0,(F6364-'2031 forecast'!$C$10))</f>
        <v>0</v>
      </c>
      <c r="L6364" s="193">
        <f>MAX(0,(G6364-'2031 forecast'!$C$10))</f>
        <v>0</v>
      </c>
      <c r="M6364" s="193">
        <f>MAX(0,(H6364-'2031 forecast'!$C$10))</f>
        <v>0</v>
      </c>
      <c r="N6364" s="193">
        <f>MAX(0,(I6364-'2031 forecast'!$C$10))</f>
        <v>0</v>
      </c>
      <c r="O6364" s="193">
        <f>MAX(0,(J6364-'2031 forecast'!$C$10))</f>
        <v>0</v>
      </c>
      <c r="P6364" s="175" t="str">
        <f t="shared" si="1020"/>
        <v/>
      </c>
      <c r="Q6364" s="175" t="str">
        <f t="shared" si="1021"/>
        <v/>
      </c>
    </row>
    <row r="6365" spans="1:17" s="1" customFormat="1" x14ac:dyDescent="0.3">
      <c r="A6365" s="189">
        <f t="shared" si="1019"/>
        <v>44096.041666651239</v>
      </c>
      <c r="B6365" s="190">
        <f t="shared" si="1015"/>
        <v>44096</v>
      </c>
      <c r="C6365" s="1">
        <f t="shared" si="1016"/>
        <v>1</v>
      </c>
      <c r="D6365" s="191">
        <v>2.0931245112195311</v>
      </c>
      <c r="E6365" s="192">
        <f t="shared" si="1017"/>
        <v>7.2680916657995144E-5</v>
      </c>
      <c r="F6365" s="193">
        <f t="shared" si="1018"/>
        <v>3.1207703126690434</v>
      </c>
      <c r="G6365" s="193">
        <f t="shared" ref="G6365:J6384" si="1023">$E6365*G$2</f>
        <v>3.2361713580915983</v>
      </c>
      <c r="H6365" s="193">
        <f t="shared" si="1023"/>
        <v>3.3558397477754576</v>
      </c>
      <c r="I6365" s="193">
        <f t="shared" si="1023"/>
        <v>3.4799332812186923</v>
      </c>
      <c r="J6365" s="193">
        <f t="shared" si="1023"/>
        <v>3.60861559308993</v>
      </c>
      <c r="K6365" s="193">
        <f>MAX(0,(F6365-'2031 forecast'!$C$10))</f>
        <v>0</v>
      </c>
      <c r="L6365" s="193">
        <f>MAX(0,(G6365-'2031 forecast'!$C$10))</f>
        <v>0</v>
      </c>
      <c r="M6365" s="193">
        <f>MAX(0,(H6365-'2031 forecast'!$C$10))</f>
        <v>0</v>
      </c>
      <c r="N6365" s="193">
        <f>MAX(0,(I6365-'2031 forecast'!$C$10))</f>
        <v>0</v>
      </c>
      <c r="O6365" s="193">
        <f>MAX(0,(J6365-'2031 forecast'!$C$10))</f>
        <v>0</v>
      </c>
      <c r="P6365" s="175" t="str">
        <f t="shared" si="1020"/>
        <v/>
      </c>
      <c r="Q6365" s="175" t="str">
        <f t="shared" si="1021"/>
        <v/>
      </c>
    </row>
    <row r="6366" spans="1:17" s="1" customFormat="1" x14ac:dyDescent="0.3">
      <c r="A6366" s="189">
        <f t="shared" si="1019"/>
        <v>44096.083333317903</v>
      </c>
      <c r="B6366" s="190">
        <f t="shared" si="1015"/>
        <v>44096</v>
      </c>
      <c r="C6366" s="1">
        <f t="shared" si="1016"/>
        <v>2</v>
      </c>
      <c r="D6366" s="191">
        <v>2.085595286359029</v>
      </c>
      <c r="E6366" s="192">
        <f t="shared" si="1017"/>
        <v>7.241947451174336E-5</v>
      </c>
      <c r="F6366" s="193">
        <f t="shared" si="1018"/>
        <v>3.1095445201774279</v>
      </c>
      <c r="G6366" s="193">
        <f t="shared" si="1023"/>
        <v>3.2245304539258011</v>
      </c>
      <c r="H6366" s="193">
        <f t="shared" si="1023"/>
        <v>3.3437683817762651</v>
      </c>
      <c r="I6366" s="193">
        <f t="shared" si="1023"/>
        <v>3.4674155356027976</v>
      </c>
      <c r="J6366" s="193">
        <f t="shared" si="1023"/>
        <v>3.5956349614601102</v>
      </c>
      <c r="K6366" s="193">
        <f>MAX(0,(F6366-'2031 forecast'!$C$10))</f>
        <v>0</v>
      </c>
      <c r="L6366" s="193">
        <f>MAX(0,(G6366-'2031 forecast'!$C$10))</f>
        <v>0</v>
      </c>
      <c r="M6366" s="193">
        <f>MAX(0,(H6366-'2031 forecast'!$C$10))</f>
        <v>0</v>
      </c>
      <c r="N6366" s="193">
        <f>MAX(0,(I6366-'2031 forecast'!$C$10))</f>
        <v>0</v>
      </c>
      <c r="O6366" s="193">
        <f>MAX(0,(J6366-'2031 forecast'!$C$10))</f>
        <v>0</v>
      </c>
      <c r="P6366" s="175" t="str">
        <f t="shared" si="1020"/>
        <v/>
      </c>
      <c r="Q6366" s="175" t="str">
        <f t="shared" si="1021"/>
        <v/>
      </c>
    </row>
    <row r="6367" spans="1:17" s="1" customFormat="1" x14ac:dyDescent="0.3">
      <c r="A6367" s="189">
        <f t="shared" si="1019"/>
        <v>44096.124999984568</v>
      </c>
      <c r="B6367" s="190">
        <f t="shared" si="1015"/>
        <v>44096</v>
      </c>
      <c r="C6367" s="1">
        <f t="shared" si="1016"/>
        <v>3</v>
      </c>
      <c r="D6367" s="191">
        <v>2.0931245112195311</v>
      </c>
      <c r="E6367" s="192">
        <f t="shared" si="1017"/>
        <v>7.2680916657995144E-5</v>
      </c>
      <c r="F6367" s="193">
        <f t="shared" si="1018"/>
        <v>3.1207703126690434</v>
      </c>
      <c r="G6367" s="193">
        <f t="shared" si="1023"/>
        <v>3.2361713580915983</v>
      </c>
      <c r="H6367" s="193">
        <f t="shared" si="1023"/>
        <v>3.3558397477754576</v>
      </c>
      <c r="I6367" s="193">
        <f t="shared" si="1023"/>
        <v>3.4799332812186923</v>
      </c>
      <c r="J6367" s="193">
        <f t="shared" si="1023"/>
        <v>3.60861559308993</v>
      </c>
      <c r="K6367" s="193">
        <f>MAX(0,(F6367-'2031 forecast'!$C$10))</f>
        <v>0</v>
      </c>
      <c r="L6367" s="193">
        <f>MAX(0,(G6367-'2031 forecast'!$C$10))</f>
        <v>0</v>
      </c>
      <c r="M6367" s="193">
        <f>MAX(0,(H6367-'2031 forecast'!$C$10))</f>
        <v>0</v>
      </c>
      <c r="N6367" s="193">
        <f>MAX(0,(I6367-'2031 forecast'!$C$10))</f>
        <v>0</v>
      </c>
      <c r="O6367" s="193">
        <f>MAX(0,(J6367-'2031 forecast'!$C$10))</f>
        <v>0</v>
      </c>
      <c r="P6367" s="175" t="str">
        <f t="shared" si="1020"/>
        <v/>
      </c>
      <c r="Q6367" s="175" t="str">
        <f t="shared" si="1021"/>
        <v/>
      </c>
    </row>
    <row r="6368" spans="1:17" s="1" customFormat="1" x14ac:dyDescent="0.3">
      <c r="A6368" s="189">
        <f t="shared" si="1019"/>
        <v>44096.166666651232</v>
      </c>
      <c r="B6368" s="190">
        <f t="shared" si="1015"/>
        <v>44096</v>
      </c>
      <c r="C6368" s="1">
        <f t="shared" si="1016"/>
        <v>4</v>
      </c>
      <c r="D6368" s="191">
        <v>2.1608875349640484</v>
      </c>
      <c r="E6368" s="192">
        <f t="shared" si="1017"/>
        <v>7.5033895974261185E-5</v>
      </c>
      <c r="F6368" s="193">
        <f t="shared" si="1018"/>
        <v>3.2218024450935814</v>
      </c>
      <c r="G6368" s="193">
        <f t="shared" si="1023"/>
        <v>3.3409394955837728</v>
      </c>
      <c r="H6368" s="193">
        <f t="shared" si="1023"/>
        <v>3.4644820417681887</v>
      </c>
      <c r="I6368" s="193">
        <f t="shared" si="1023"/>
        <v>3.5925929917617436</v>
      </c>
      <c r="J6368" s="193">
        <f t="shared" si="1023"/>
        <v>3.7254412777583097</v>
      </c>
      <c r="K6368" s="193">
        <f>MAX(0,(F6368-'2031 forecast'!$C$10))</f>
        <v>0</v>
      </c>
      <c r="L6368" s="193">
        <f>MAX(0,(G6368-'2031 forecast'!$C$10))</f>
        <v>0</v>
      </c>
      <c r="M6368" s="193">
        <f>MAX(0,(H6368-'2031 forecast'!$C$10))</f>
        <v>0</v>
      </c>
      <c r="N6368" s="193">
        <f>MAX(0,(I6368-'2031 forecast'!$C$10))</f>
        <v>0</v>
      </c>
      <c r="O6368" s="193">
        <f>MAX(0,(J6368-'2031 forecast'!$C$10))</f>
        <v>0</v>
      </c>
      <c r="P6368" s="175" t="str">
        <f t="shared" si="1020"/>
        <v/>
      </c>
      <c r="Q6368" s="175" t="str">
        <f t="shared" si="1021"/>
        <v/>
      </c>
    </row>
    <row r="6369" spans="1:17" s="1" customFormat="1" x14ac:dyDescent="0.3">
      <c r="A6369" s="189">
        <f t="shared" si="1019"/>
        <v>44096.208333317896</v>
      </c>
      <c r="B6369" s="190">
        <f t="shared" si="1015"/>
        <v>44096</v>
      </c>
      <c r="C6369" s="1">
        <f t="shared" si="1016"/>
        <v>5</v>
      </c>
      <c r="D6369" s="191">
        <v>2.1910044344060555</v>
      </c>
      <c r="E6369" s="192">
        <f t="shared" si="1017"/>
        <v>7.6079664559268294E-5</v>
      </c>
      <c r="F6369" s="193">
        <f t="shared" si="1018"/>
        <v>3.2667056150600415</v>
      </c>
      <c r="G6369" s="193">
        <f t="shared" si="1023"/>
        <v>3.3875031122469603</v>
      </c>
      <c r="H6369" s="193">
        <f t="shared" si="1023"/>
        <v>3.5127675057649572</v>
      </c>
      <c r="I6369" s="193">
        <f t="shared" si="1023"/>
        <v>3.6426639742253215</v>
      </c>
      <c r="J6369" s="193">
        <f t="shared" si="1023"/>
        <v>3.7773638042775883</v>
      </c>
      <c r="K6369" s="193">
        <f>MAX(0,(F6369-'2031 forecast'!$C$10))</f>
        <v>0</v>
      </c>
      <c r="L6369" s="193">
        <f>MAX(0,(G6369-'2031 forecast'!$C$10))</f>
        <v>0</v>
      </c>
      <c r="M6369" s="193">
        <f>MAX(0,(H6369-'2031 forecast'!$C$10))</f>
        <v>0</v>
      </c>
      <c r="N6369" s="193">
        <f>MAX(0,(I6369-'2031 forecast'!$C$10))</f>
        <v>0</v>
      </c>
      <c r="O6369" s="193">
        <f>MAX(0,(J6369-'2031 forecast'!$C$10))</f>
        <v>0</v>
      </c>
      <c r="P6369" s="175" t="str">
        <f t="shared" si="1020"/>
        <v/>
      </c>
      <c r="Q6369" s="175" t="str">
        <f t="shared" si="1021"/>
        <v/>
      </c>
    </row>
    <row r="6370" spans="1:17" s="1" customFormat="1" x14ac:dyDescent="0.3">
      <c r="A6370" s="189">
        <f t="shared" si="1019"/>
        <v>44096.24999998456</v>
      </c>
      <c r="B6370" s="190">
        <f t="shared" si="1015"/>
        <v>44096</v>
      </c>
      <c r="C6370" s="1">
        <f t="shared" si="1016"/>
        <v>6</v>
      </c>
      <c r="D6370" s="191">
        <v>2.5599364525706494</v>
      </c>
      <c r="E6370" s="192">
        <f t="shared" si="1017"/>
        <v>8.8890329725605568E-5</v>
      </c>
      <c r="F6370" s="193">
        <f t="shared" si="1018"/>
        <v>3.8167694471491895</v>
      </c>
      <c r="G6370" s="193">
        <f t="shared" si="1023"/>
        <v>3.9579074163710191</v>
      </c>
      <c r="H6370" s="193">
        <f t="shared" si="1023"/>
        <v>4.1042644397253794</v>
      </c>
      <c r="I6370" s="193">
        <f t="shared" si="1023"/>
        <v>4.2560335094041557</v>
      </c>
      <c r="J6370" s="193">
        <f t="shared" si="1023"/>
        <v>4.4134147541387634</v>
      </c>
      <c r="K6370" s="193">
        <f>MAX(0,(F6370-'2031 forecast'!$C$10))</f>
        <v>0</v>
      </c>
      <c r="L6370" s="193">
        <f>MAX(0,(G6370-'2031 forecast'!$C$10))</f>
        <v>0</v>
      </c>
      <c r="M6370" s="193">
        <f>MAX(0,(H6370-'2031 forecast'!$C$10))</f>
        <v>0</v>
      </c>
      <c r="N6370" s="193">
        <f>MAX(0,(I6370-'2031 forecast'!$C$10))</f>
        <v>0</v>
      </c>
      <c r="O6370" s="193">
        <f>MAX(0,(J6370-'2031 forecast'!$C$10))</f>
        <v>0</v>
      </c>
      <c r="P6370" s="175" t="str">
        <f t="shared" si="1020"/>
        <v/>
      </c>
      <c r="Q6370" s="175" t="str">
        <f t="shared" si="1021"/>
        <v/>
      </c>
    </row>
    <row r="6371" spans="1:17" s="1" customFormat="1" x14ac:dyDescent="0.3">
      <c r="A6371" s="189">
        <f t="shared" si="1019"/>
        <v>44096.291666651225</v>
      </c>
      <c r="B6371" s="190">
        <f t="shared" si="1015"/>
        <v>44096</v>
      </c>
      <c r="C6371" s="1">
        <f t="shared" si="1016"/>
        <v>7</v>
      </c>
      <c r="D6371" s="191">
        <v>2.6427579260361704</v>
      </c>
      <c r="E6371" s="192">
        <f t="shared" si="1017"/>
        <v>9.1766193334375163E-5</v>
      </c>
      <c r="F6371" s="193">
        <f t="shared" si="1018"/>
        <v>3.9402531645569576</v>
      </c>
      <c r="G6371" s="193">
        <f t="shared" si="1023"/>
        <v>4.0859573621947876</v>
      </c>
      <c r="H6371" s="193">
        <f t="shared" si="1023"/>
        <v>4.2370494657164945</v>
      </c>
      <c r="I6371" s="193">
        <f t="shared" si="1023"/>
        <v>4.393728711178996</v>
      </c>
      <c r="J6371" s="193">
        <f t="shared" si="1023"/>
        <v>4.5562017020667822</v>
      </c>
      <c r="K6371" s="193">
        <f>MAX(0,(F6371-'2031 forecast'!$C$10))</f>
        <v>0</v>
      </c>
      <c r="L6371" s="193">
        <f>MAX(0,(G6371-'2031 forecast'!$C$10))</f>
        <v>0</v>
      </c>
      <c r="M6371" s="193">
        <f>MAX(0,(H6371-'2031 forecast'!$C$10))</f>
        <v>0</v>
      </c>
      <c r="N6371" s="193">
        <f>MAX(0,(I6371-'2031 forecast'!$C$10))</f>
        <v>0</v>
      </c>
      <c r="O6371" s="193">
        <f>MAX(0,(J6371-'2031 forecast'!$C$10))</f>
        <v>0</v>
      </c>
      <c r="P6371" s="175" t="str">
        <f t="shared" si="1020"/>
        <v/>
      </c>
      <c r="Q6371" s="175" t="str">
        <f t="shared" si="1021"/>
        <v/>
      </c>
    </row>
    <row r="6372" spans="1:17" s="1" customFormat="1" x14ac:dyDescent="0.3">
      <c r="A6372" s="189">
        <f t="shared" si="1019"/>
        <v>44096.333333317889</v>
      </c>
      <c r="B6372" s="190">
        <f t="shared" si="1015"/>
        <v>44096</v>
      </c>
      <c r="C6372" s="1">
        <f t="shared" si="1016"/>
        <v>8</v>
      </c>
      <c r="D6372" s="191">
        <v>2.778283973525205</v>
      </c>
      <c r="E6372" s="192">
        <f t="shared" si="1017"/>
        <v>9.6472151966907232E-5</v>
      </c>
      <c r="F6372" s="193">
        <f t="shared" si="1018"/>
        <v>4.1423174294060328</v>
      </c>
      <c r="G6372" s="193">
        <f t="shared" si="1023"/>
        <v>4.2954936371791357</v>
      </c>
      <c r="H6372" s="193">
        <f t="shared" si="1023"/>
        <v>4.4543340537019569</v>
      </c>
      <c r="I6372" s="193">
        <f t="shared" si="1023"/>
        <v>4.6190481322650987</v>
      </c>
      <c r="J6372" s="193">
        <f t="shared" si="1023"/>
        <v>4.7898530714035408</v>
      </c>
      <c r="K6372" s="193">
        <f>MAX(0,(F6372-'2031 forecast'!$C$10))</f>
        <v>0</v>
      </c>
      <c r="L6372" s="193">
        <f>MAX(0,(G6372-'2031 forecast'!$C$10))</f>
        <v>0</v>
      </c>
      <c r="M6372" s="193">
        <f>MAX(0,(H6372-'2031 forecast'!$C$10))</f>
        <v>0</v>
      </c>
      <c r="N6372" s="193">
        <f>MAX(0,(I6372-'2031 forecast'!$C$10))</f>
        <v>0</v>
      </c>
      <c r="O6372" s="193">
        <f>MAX(0,(J6372-'2031 forecast'!$C$10))</f>
        <v>0</v>
      </c>
      <c r="P6372" s="175" t="str">
        <f t="shared" si="1020"/>
        <v/>
      </c>
      <c r="Q6372" s="175" t="str">
        <f t="shared" si="1021"/>
        <v/>
      </c>
    </row>
    <row r="6373" spans="1:17" s="1" customFormat="1" x14ac:dyDescent="0.3">
      <c r="A6373" s="189">
        <f t="shared" si="1019"/>
        <v>44096.374999984553</v>
      </c>
      <c r="B6373" s="190">
        <f t="shared" si="1015"/>
        <v>44096</v>
      </c>
      <c r="C6373" s="1">
        <f t="shared" si="1016"/>
        <v>9</v>
      </c>
      <c r="D6373" s="191">
        <v>2.8008716481067104</v>
      </c>
      <c r="E6373" s="192">
        <f t="shared" si="1017"/>
        <v>9.7256478405662557E-5</v>
      </c>
      <c r="F6373" s="193">
        <f t="shared" si="1018"/>
        <v>4.1759948068808779</v>
      </c>
      <c r="G6373" s="193">
        <f t="shared" si="1023"/>
        <v>4.3304163496765264</v>
      </c>
      <c r="H6373" s="193">
        <f t="shared" si="1023"/>
        <v>4.4905481516995325</v>
      </c>
      <c r="I6373" s="193">
        <f t="shared" si="1023"/>
        <v>4.6566013691127814</v>
      </c>
      <c r="J6373" s="193">
        <f t="shared" si="1023"/>
        <v>4.8287949662929996</v>
      </c>
      <c r="K6373" s="193">
        <f>MAX(0,(F6373-'2031 forecast'!$C$10))</f>
        <v>0</v>
      </c>
      <c r="L6373" s="193">
        <f>MAX(0,(G6373-'2031 forecast'!$C$10))</f>
        <v>0</v>
      </c>
      <c r="M6373" s="193">
        <f>MAX(0,(H6373-'2031 forecast'!$C$10))</f>
        <v>0</v>
      </c>
      <c r="N6373" s="193">
        <f>MAX(0,(I6373-'2031 forecast'!$C$10))</f>
        <v>0</v>
      </c>
      <c r="O6373" s="193">
        <f>MAX(0,(J6373-'2031 forecast'!$C$10))</f>
        <v>0</v>
      </c>
      <c r="P6373" s="175" t="str">
        <f t="shared" si="1020"/>
        <v/>
      </c>
      <c r="Q6373" s="175" t="str">
        <f t="shared" si="1021"/>
        <v/>
      </c>
    </row>
    <row r="6374" spans="1:17" s="1" customFormat="1" x14ac:dyDescent="0.3">
      <c r="A6374" s="189">
        <f t="shared" si="1019"/>
        <v>44096.416666651217</v>
      </c>
      <c r="B6374" s="190">
        <f t="shared" si="1015"/>
        <v>44096</v>
      </c>
      <c r="C6374" s="1">
        <f t="shared" si="1016"/>
        <v>10</v>
      </c>
      <c r="D6374" s="191">
        <v>2.830988547548718</v>
      </c>
      <c r="E6374" s="192">
        <f t="shared" si="1017"/>
        <v>9.8302246990669679E-5</v>
      </c>
      <c r="F6374" s="193">
        <f t="shared" si="1018"/>
        <v>4.2208979768473389</v>
      </c>
      <c r="G6374" s="193">
        <f t="shared" si="1023"/>
        <v>4.3769799663397144</v>
      </c>
      <c r="H6374" s="193">
        <f t="shared" si="1023"/>
        <v>4.5388336156963014</v>
      </c>
      <c r="I6374" s="193">
        <f t="shared" si="1023"/>
        <v>4.7066723515763602</v>
      </c>
      <c r="J6374" s="193">
        <f t="shared" si="1023"/>
        <v>4.8807174928122787</v>
      </c>
      <c r="K6374" s="193">
        <f>MAX(0,(F6374-'2031 forecast'!$C$10))</f>
        <v>0</v>
      </c>
      <c r="L6374" s="193">
        <f>MAX(0,(G6374-'2031 forecast'!$C$10))</f>
        <v>0</v>
      </c>
      <c r="M6374" s="193">
        <f>MAX(0,(H6374-'2031 forecast'!$C$10))</f>
        <v>0</v>
      </c>
      <c r="N6374" s="193">
        <f>MAX(0,(I6374-'2031 forecast'!$C$10))</f>
        <v>0</v>
      </c>
      <c r="O6374" s="193">
        <f>MAX(0,(J6374-'2031 forecast'!$C$10))</f>
        <v>0</v>
      </c>
      <c r="P6374" s="175" t="str">
        <f t="shared" si="1020"/>
        <v/>
      </c>
      <c r="Q6374" s="175" t="str">
        <f t="shared" si="1021"/>
        <v/>
      </c>
    </row>
    <row r="6375" spans="1:17" s="1" customFormat="1" x14ac:dyDescent="0.3">
      <c r="A6375" s="189">
        <f t="shared" si="1019"/>
        <v>44096.458333317882</v>
      </c>
      <c r="B6375" s="190">
        <f t="shared" si="1015"/>
        <v>44096</v>
      </c>
      <c r="C6375" s="1">
        <f t="shared" si="1016"/>
        <v>11</v>
      </c>
      <c r="D6375" s="191">
        <v>2.8987515712932352</v>
      </c>
      <c r="E6375" s="192">
        <f t="shared" si="1017"/>
        <v>1.0065522630693572E-4</v>
      </c>
      <c r="F6375" s="193">
        <f t="shared" si="1018"/>
        <v>4.3219301092718769</v>
      </c>
      <c r="G6375" s="193">
        <f t="shared" si="1023"/>
        <v>4.4817481038318894</v>
      </c>
      <c r="H6375" s="193">
        <f t="shared" si="1023"/>
        <v>4.6474759096890326</v>
      </c>
      <c r="I6375" s="193">
        <f t="shared" si="1023"/>
        <v>4.819332062119412</v>
      </c>
      <c r="J6375" s="193">
        <f t="shared" si="1023"/>
        <v>4.9975431774806589</v>
      </c>
      <c r="K6375" s="193">
        <f>MAX(0,(F6375-'2031 forecast'!$C$10))</f>
        <v>0</v>
      </c>
      <c r="L6375" s="193">
        <f>MAX(0,(G6375-'2031 forecast'!$C$10))</f>
        <v>0</v>
      </c>
      <c r="M6375" s="193">
        <f>MAX(0,(H6375-'2031 forecast'!$C$10))</f>
        <v>0</v>
      </c>
      <c r="N6375" s="193">
        <f>MAX(0,(I6375-'2031 forecast'!$C$10))</f>
        <v>0</v>
      </c>
      <c r="O6375" s="193">
        <f>MAX(0,(J6375-'2031 forecast'!$C$10))</f>
        <v>0</v>
      </c>
      <c r="P6375" s="175" t="str">
        <f t="shared" si="1020"/>
        <v/>
      </c>
      <c r="Q6375" s="175" t="str">
        <f t="shared" si="1021"/>
        <v/>
      </c>
    </row>
    <row r="6376" spans="1:17" s="1" customFormat="1" x14ac:dyDescent="0.3">
      <c r="A6376" s="189">
        <f t="shared" si="1019"/>
        <v>44096.499999984546</v>
      </c>
      <c r="B6376" s="190">
        <f t="shared" si="1015"/>
        <v>44096</v>
      </c>
      <c r="C6376" s="1">
        <f t="shared" si="1016"/>
        <v>12</v>
      </c>
      <c r="D6376" s="191">
        <v>3.0719237430847794</v>
      </c>
      <c r="E6376" s="192">
        <f t="shared" si="1017"/>
        <v>1.0666839567072669E-4</v>
      </c>
      <c r="F6376" s="193">
        <f t="shared" si="1018"/>
        <v>4.5801233365790281</v>
      </c>
      <c r="G6376" s="193">
        <f t="shared" si="1023"/>
        <v>4.7494888996452236</v>
      </c>
      <c r="H6376" s="193">
        <f t="shared" si="1023"/>
        <v>4.9251173276704563</v>
      </c>
      <c r="I6376" s="193">
        <f t="shared" si="1023"/>
        <v>5.1072402112849877</v>
      </c>
      <c r="J6376" s="193">
        <f t="shared" si="1023"/>
        <v>5.2960977049665168</v>
      </c>
      <c r="K6376" s="193">
        <f>MAX(0,(F6376-'2031 forecast'!$C$10))</f>
        <v>0</v>
      </c>
      <c r="L6376" s="193">
        <f>MAX(0,(G6376-'2031 forecast'!$C$10))</f>
        <v>0</v>
      </c>
      <c r="M6376" s="193">
        <f>MAX(0,(H6376-'2031 forecast'!$C$10))</f>
        <v>0</v>
      </c>
      <c r="N6376" s="193">
        <f>MAX(0,(I6376-'2031 forecast'!$C$10))</f>
        <v>0</v>
      </c>
      <c r="O6376" s="193">
        <f>MAX(0,(J6376-'2031 forecast'!$C$10))</f>
        <v>0</v>
      </c>
      <c r="P6376" s="175" t="str">
        <f t="shared" si="1020"/>
        <v/>
      </c>
      <c r="Q6376" s="175" t="str">
        <f t="shared" si="1021"/>
        <v/>
      </c>
    </row>
    <row r="6377" spans="1:17" s="1" customFormat="1" x14ac:dyDescent="0.3">
      <c r="A6377" s="189">
        <f t="shared" si="1019"/>
        <v>44096.54166665121</v>
      </c>
      <c r="B6377" s="190">
        <f t="shared" si="1015"/>
        <v>44096</v>
      </c>
      <c r="C6377" s="1">
        <f t="shared" si="1016"/>
        <v>13</v>
      </c>
      <c r="D6377" s="191">
        <v>3.0719237430847794</v>
      </c>
      <c r="E6377" s="192">
        <f t="shared" si="1017"/>
        <v>1.0666839567072669E-4</v>
      </c>
      <c r="F6377" s="193">
        <f t="shared" si="1018"/>
        <v>4.5801233365790281</v>
      </c>
      <c r="G6377" s="193">
        <f t="shared" si="1023"/>
        <v>4.7494888996452236</v>
      </c>
      <c r="H6377" s="193">
        <f t="shared" si="1023"/>
        <v>4.9251173276704563</v>
      </c>
      <c r="I6377" s="193">
        <f t="shared" si="1023"/>
        <v>5.1072402112849877</v>
      </c>
      <c r="J6377" s="193">
        <f t="shared" si="1023"/>
        <v>5.2960977049665168</v>
      </c>
      <c r="K6377" s="193">
        <f>MAX(0,(F6377-'2031 forecast'!$C$10))</f>
        <v>0</v>
      </c>
      <c r="L6377" s="193">
        <f>MAX(0,(G6377-'2031 forecast'!$C$10))</f>
        <v>0</v>
      </c>
      <c r="M6377" s="193">
        <f>MAX(0,(H6377-'2031 forecast'!$C$10))</f>
        <v>0</v>
      </c>
      <c r="N6377" s="193">
        <f>MAX(0,(I6377-'2031 forecast'!$C$10))</f>
        <v>0</v>
      </c>
      <c r="O6377" s="193">
        <f>MAX(0,(J6377-'2031 forecast'!$C$10))</f>
        <v>0</v>
      </c>
      <c r="P6377" s="175" t="str">
        <f t="shared" si="1020"/>
        <v/>
      </c>
      <c r="Q6377" s="175" t="str">
        <f t="shared" si="1021"/>
        <v/>
      </c>
    </row>
    <row r="6378" spans="1:17" s="1" customFormat="1" x14ac:dyDescent="0.3">
      <c r="A6378" s="189">
        <f t="shared" si="1019"/>
        <v>44096.583333317874</v>
      </c>
      <c r="B6378" s="190">
        <f t="shared" si="1015"/>
        <v>44096</v>
      </c>
      <c r="C6378" s="1">
        <f t="shared" si="1016"/>
        <v>14</v>
      </c>
      <c r="D6378" s="191">
        <v>3.0794529679452816</v>
      </c>
      <c r="E6378" s="192">
        <f t="shared" si="1017"/>
        <v>1.0692983781697848E-4</v>
      </c>
      <c r="F6378" s="193">
        <f t="shared" si="1018"/>
        <v>4.5913491290706432</v>
      </c>
      <c r="G6378" s="193">
        <f t="shared" si="1023"/>
        <v>4.7611298038110208</v>
      </c>
      <c r="H6378" s="193">
        <f t="shared" si="1023"/>
        <v>4.9371886936696487</v>
      </c>
      <c r="I6378" s="193">
        <f t="shared" si="1023"/>
        <v>5.119757956900882</v>
      </c>
      <c r="J6378" s="193">
        <f t="shared" si="1023"/>
        <v>5.309078336596337</v>
      </c>
      <c r="K6378" s="193">
        <f>MAX(0,(F6378-'2031 forecast'!$C$10))</f>
        <v>0</v>
      </c>
      <c r="L6378" s="193">
        <f>MAX(0,(G6378-'2031 forecast'!$C$10))</f>
        <v>0</v>
      </c>
      <c r="M6378" s="193">
        <f>MAX(0,(H6378-'2031 forecast'!$C$10))</f>
        <v>0</v>
      </c>
      <c r="N6378" s="193">
        <f>MAX(0,(I6378-'2031 forecast'!$C$10))</f>
        <v>0</v>
      </c>
      <c r="O6378" s="193">
        <f>MAX(0,(J6378-'2031 forecast'!$C$10))</f>
        <v>0</v>
      </c>
      <c r="P6378" s="175" t="str">
        <f t="shared" si="1020"/>
        <v/>
      </c>
      <c r="Q6378" s="175" t="str">
        <f t="shared" si="1021"/>
        <v/>
      </c>
    </row>
    <row r="6379" spans="1:17" s="1" customFormat="1" x14ac:dyDescent="0.3">
      <c r="A6379" s="189">
        <f t="shared" si="1019"/>
        <v>44096.624999984539</v>
      </c>
      <c r="B6379" s="190">
        <f t="shared" si="1015"/>
        <v>44096</v>
      </c>
      <c r="C6379" s="1">
        <f t="shared" si="1016"/>
        <v>15</v>
      </c>
      <c r="D6379" s="191">
        <v>3.1698036662713043</v>
      </c>
      <c r="E6379" s="192">
        <f t="shared" si="1017"/>
        <v>1.1006714357199984E-4</v>
      </c>
      <c r="F6379" s="193">
        <f t="shared" si="1018"/>
        <v>4.7260586389700263</v>
      </c>
      <c r="G6379" s="193">
        <f t="shared" si="1023"/>
        <v>4.9008206538005856</v>
      </c>
      <c r="H6379" s="193">
        <f t="shared" si="1023"/>
        <v>5.0820450856599555</v>
      </c>
      <c r="I6379" s="193">
        <f t="shared" si="1023"/>
        <v>5.2699709042916165</v>
      </c>
      <c r="J6379" s="193">
        <f t="shared" si="1023"/>
        <v>5.4648459161541751</v>
      </c>
      <c r="K6379" s="193">
        <f>MAX(0,(F6379-'2031 forecast'!$C$10))</f>
        <v>0</v>
      </c>
      <c r="L6379" s="193">
        <f>MAX(0,(G6379-'2031 forecast'!$C$10))</f>
        <v>0</v>
      </c>
      <c r="M6379" s="193">
        <f>MAX(0,(H6379-'2031 forecast'!$C$10))</f>
        <v>0</v>
      </c>
      <c r="N6379" s="193">
        <f>MAX(0,(I6379-'2031 forecast'!$C$10))</f>
        <v>0</v>
      </c>
      <c r="O6379" s="193">
        <f>MAX(0,(J6379-'2031 forecast'!$C$10))</f>
        <v>0</v>
      </c>
      <c r="P6379" s="175" t="str">
        <f t="shared" si="1020"/>
        <v/>
      </c>
      <c r="Q6379" s="175" t="str">
        <f t="shared" si="1021"/>
        <v/>
      </c>
    </row>
    <row r="6380" spans="1:17" s="1" customFormat="1" x14ac:dyDescent="0.3">
      <c r="A6380" s="189">
        <f t="shared" si="1019"/>
        <v>44096.666666651203</v>
      </c>
      <c r="B6380" s="190">
        <f t="shared" si="1015"/>
        <v>44096</v>
      </c>
      <c r="C6380" s="1">
        <f t="shared" si="1016"/>
        <v>16</v>
      </c>
      <c r="D6380" s="191">
        <v>3.2827420391788333</v>
      </c>
      <c r="E6380" s="192">
        <f t="shared" si="1017"/>
        <v>1.1398877576577658E-4</v>
      </c>
      <c r="F6380" s="193">
        <f t="shared" si="1018"/>
        <v>4.8944455263442554</v>
      </c>
      <c r="G6380" s="193">
        <f t="shared" si="1023"/>
        <v>5.075434216287543</v>
      </c>
      <c r="H6380" s="193">
        <f t="shared" si="1023"/>
        <v>5.2631155756478405</v>
      </c>
      <c r="I6380" s="193">
        <f t="shared" si="1023"/>
        <v>5.4577370885300356</v>
      </c>
      <c r="J6380" s="193">
        <f t="shared" si="1023"/>
        <v>5.6595553906014739</v>
      </c>
      <c r="K6380" s="193">
        <f>MAX(0,(F6380-'2031 forecast'!$C$10))</f>
        <v>0</v>
      </c>
      <c r="L6380" s="193">
        <f>MAX(0,(G6380-'2031 forecast'!$C$10))</f>
        <v>0</v>
      </c>
      <c r="M6380" s="193">
        <f>MAX(0,(H6380-'2031 forecast'!$C$10))</f>
        <v>0</v>
      </c>
      <c r="N6380" s="193">
        <f>MAX(0,(I6380-'2031 forecast'!$C$10))</f>
        <v>0</v>
      </c>
      <c r="O6380" s="193">
        <f>MAX(0,(J6380-'2031 forecast'!$C$10))</f>
        <v>0</v>
      </c>
      <c r="P6380" s="175" t="str">
        <f t="shared" si="1020"/>
        <v/>
      </c>
      <c r="Q6380" s="175" t="str">
        <f t="shared" si="1021"/>
        <v/>
      </c>
    </row>
    <row r="6381" spans="1:17" s="1" customFormat="1" x14ac:dyDescent="0.3">
      <c r="A6381" s="189">
        <f t="shared" si="1019"/>
        <v>44096.708333317867</v>
      </c>
      <c r="B6381" s="190">
        <f t="shared" si="1015"/>
        <v>44096</v>
      </c>
      <c r="C6381" s="1">
        <f t="shared" si="1016"/>
        <v>17</v>
      </c>
      <c r="D6381" s="191">
        <v>3.2149790154343161</v>
      </c>
      <c r="E6381" s="192">
        <f t="shared" si="1017"/>
        <v>1.1163579644951055E-4</v>
      </c>
      <c r="F6381" s="193">
        <f t="shared" si="1018"/>
        <v>4.7934133939197183</v>
      </c>
      <c r="G6381" s="193">
        <f t="shared" si="1023"/>
        <v>4.9706660787953689</v>
      </c>
      <c r="H6381" s="193">
        <f t="shared" si="1023"/>
        <v>5.1544732816551102</v>
      </c>
      <c r="I6381" s="193">
        <f t="shared" si="1023"/>
        <v>5.3450773779869847</v>
      </c>
      <c r="J6381" s="193">
        <f t="shared" si="1023"/>
        <v>5.5427297059330956</v>
      </c>
      <c r="K6381" s="193">
        <f>MAX(0,(F6381-'2031 forecast'!$C$10))</f>
        <v>0</v>
      </c>
      <c r="L6381" s="193">
        <f>MAX(0,(G6381-'2031 forecast'!$C$10))</f>
        <v>0</v>
      </c>
      <c r="M6381" s="193">
        <f>MAX(0,(H6381-'2031 forecast'!$C$10))</f>
        <v>0</v>
      </c>
      <c r="N6381" s="193">
        <f>MAX(0,(I6381-'2031 forecast'!$C$10))</f>
        <v>0</v>
      </c>
      <c r="O6381" s="193">
        <f>MAX(0,(J6381-'2031 forecast'!$C$10))</f>
        <v>0</v>
      </c>
      <c r="P6381" s="175" t="str">
        <f t="shared" si="1020"/>
        <v/>
      </c>
      <c r="Q6381" s="175" t="str">
        <f t="shared" si="1021"/>
        <v/>
      </c>
    </row>
    <row r="6382" spans="1:17" s="1" customFormat="1" x14ac:dyDescent="0.3">
      <c r="A6382" s="189">
        <f t="shared" si="1019"/>
        <v>44096.749999984531</v>
      </c>
      <c r="B6382" s="190">
        <f t="shared" si="1015"/>
        <v>44096</v>
      </c>
      <c r="C6382" s="1">
        <f t="shared" si="1016"/>
        <v>18</v>
      </c>
      <c r="D6382" s="191">
        <v>3.1472159916897984</v>
      </c>
      <c r="E6382" s="192">
        <f t="shared" si="1017"/>
        <v>1.0928281713324449E-4</v>
      </c>
      <c r="F6382" s="193">
        <f t="shared" si="1018"/>
        <v>4.6923812614951803</v>
      </c>
      <c r="G6382" s="193">
        <f t="shared" si="1023"/>
        <v>4.865897941303194</v>
      </c>
      <c r="H6382" s="193">
        <f t="shared" si="1023"/>
        <v>5.0458309876623781</v>
      </c>
      <c r="I6382" s="193">
        <f t="shared" si="1023"/>
        <v>5.2324176674439329</v>
      </c>
      <c r="J6382" s="193">
        <f t="shared" si="1023"/>
        <v>5.4259040212647145</v>
      </c>
      <c r="K6382" s="193">
        <f>MAX(0,(F6382-'2031 forecast'!$C$10))</f>
        <v>0</v>
      </c>
      <c r="L6382" s="193">
        <f>MAX(0,(G6382-'2031 forecast'!$C$10))</f>
        <v>0</v>
      </c>
      <c r="M6382" s="193">
        <f>MAX(0,(H6382-'2031 forecast'!$C$10))</f>
        <v>0</v>
      </c>
      <c r="N6382" s="193">
        <f>MAX(0,(I6382-'2031 forecast'!$C$10))</f>
        <v>0</v>
      </c>
      <c r="O6382" s="193">
        <f>MAX(0,(J6382-'2031 forecast'!$C$10))</f>
        <v>0</v>
      </c>
      <c r="P6382" s="175" t="str">
        <f t="shared" si="1020"/>
        <v/>
      </c>
      <c r="Q6382" s="175" t="str">
        <f t="shared" si="1021"/>
        <v/>
      </c>
    </row>
    <row r="6383" spans="1:17" s="1" customFormat="1" x14ac:dyDescent="0.3">
      <c r="A6383" s="189">
        <f t="shared" si="1019"/>
        <v>44096.791666651196</v>
      </c>
      <c r="B6383" s="190">
        <f t="shared" si="1015"/>
        <v>44096</v>
      </c>
      <c r="C6383" s="1">
        <f t="shared" si="1016"/>
        <v>19</v>
      </c>
      <c r="D6383" s="191">
        <v>3.1622744414108026</v>
      </c>
      <c r="E6383" s="192">
        <f t="shared" si="1017"/>
        <v>1.0980570142574807E-4</v>
      </c>
      <c r="F6383" s="193">
        <f t="shared" si="1018"/>
        <v>4.7148328464784113</v>
      </c>
      <c r="G6383" s="193">
        <f t="shared" si="1023"/>
        <v>4.8891797496347893</v>
      </c>
      <c r="H6383" s="193">
        <f t="shared" si="1023"/>
        <v>5.0699737196607639</v>
      </c>
      <c r="I6383" s="193">
        <f t="shared" si="1023"/>
        <v>5.2574531586757223</v>
      </c>
      <c r="J6383" s="193">
        <f t="shared" si="1023"/>
        <v>5.4518652845243558</v>
      </c>
      <c r="K6383" s="193">
        <f>MAX(0,(F6383-'2031 forecast'!$C$10))</f>
        <v>0</v>
      </c>
      <c r="L6383" s="193">
        <f>MAX(0,(G6383-'2031 forecast'!$C$10))</f>
        <v>0</v>
      </c>
      <c r="M6383" s="193">
        <f>MAX(0,(H6383-'2031 forecast'!$C$10))</f>
        <v>0</v>
      </c>
      <c r="N6383" s="193">
        <f>MAX(0,(I6383-'2031 forecast'!$C$10))</f>
        <v>0</v>
      </c>
      <c r="O6383" s="193">
        <f>MAX(0,(J6383-'2031 forecast'!$C$10))</f>
        <v>0</v>
      </c>
      <c r="P6383" s="175" t="str">
        <f t="shared" si="1020"/>
        <v/>
      </c>
      <c r="Q6383" s="175" t="str">
        <f t="shared" si="1021"/>
        <v/>
      </c>
    </row>
    <row r="6384" spans="1:17" s="1" customFormat="1" x14ac:dyDescent="0.3">
      <c r="A6384" s="189">
        <f t="shared" si="1019"/>
        <v>44096.83333331786</v>
      </c>
      <c r="B6384" s="190">
        <f t="shared" si="1015"/>
        <v>44096</v>
      </c>
      <c r="C6384" s="1">
        <f t="shared" si="1016"/>
        <v>20</v>
      </c>
      <c r="D6384" s="191">
        <v>3.1472159916897984</v>
      </c>
      <c r="E6384" s="192">
        <f t="shared" si="1017"/>
        <v>1.0928281713324449E-4</v>
      </c>
      <c r="F6384" s="193">
        <f t="shared" si="1018"/>
        <v>4.6923812614951803</v>
      </c>
      <c r="G6384" s="193">
        <f t="shared" si="1023"/>
        <v>4.865897941303194</v>
      </c>
      <c r="H6384" s="193">
        <f t="shared" si="1023"/>
        <v>5.0458309876623781</v>
      </c>
      <c r="I6384" s="193">
        <f t="shared" si="1023"/>
        <v>5.2324176674439329</v>
      </c>
      <c r="J6384" s="193">
        <f t="shared" si="1023"/>
        <v>5.4259040212647145</v>
      </c>
      <c r="K6384" s="193">
        <f>MAX(0,(F6384-'2031 forecast'!$C$10))</f>
        <v>0</v>
      </c>
      <c r="L6384" s="193">
        <f>MAX(0,(G6384-'2031 forecast'!$C$10))</f>
        <v>0</v>
      </c>
      <c r="M6384" s="193">
        <f>MAX(0,(H6384-'2031 forecast'!$C$10))</f>
        <v>0</v>
      </c>
      <c r="N6384" s="193">
        <f>MAX(0,(I6384-'2031 forecast'!$C$10))</f>
        <v>0</v>
      </c>
      <c r="O6384" s="193">
        <f>MAX(0,(J6384-'2031 forecast'!$C$10))</f>
        <v>0</v>
      </c>
      <c r="P6384" s="175" t="str">
        <f t="shared" si="1020"/>
        <v/>
      </c>
      <c r="Q6384" s="175" t="str">
        <f t="shared" si="1021"/>
        <v/>
      </c>
    </row>
    <row r="6385" spans="1:17" s="1" customFormat="1" x14ac:dyDescent="0.3">
      <c r="A6385" s="189">
        <f t="shared" si="1019"/>
        <v>44096.874999984524</v>
      </c>
      <c r="B6385" s="190">
        <f t="shared" si="1015"/>
        <v>44096</v>
      </c>
      <c r="C6385" s="1">
        <f t="shared" si="1016"/>
        <v>21</v>
      </c>
      <c r="D6385" s="191">
        <v>2.8912223464327336</v>
      </c>
      <c r="E6385" s="192">
        <f t="shared" si="1017"/>
        <v>1.0039378416068394E-4</v>
      </c>
      <c r="F6385" s="193">
        <f t="shared" si="1018"/>
        <v>4.310704316780261</v>
      </c>
      <c r="G6385" s="193">
        <f t="shared" ref="G6385:J6404" si="1024">$E6385*G$2</f>
        <v>4.4701071996660922</v>
      </c>
      <c r="H6385" s="193">
        <f t="shared" si="1024"/>
        <v>4.6354045436898401</v>
      </c>
      <c r="I6385" s="193">
        <f t="shared" si="1024"/>
        <v>4.8068143165035169</v>
      </c>
      <c r="J6385" s="193">
        <f t="shared" si="1024"/>
        <v>4.9845625458508387</v>
      </c>
      <c r="K6385" s="193">
        <f>MAX(0,(F6385-'2031 forecast'!$C$10))</f>
        <v>0</v>
      </c>
      <c r="L6385" s="193">
        <f>MAX(0,(G6385-'2031 forecast'!$C$10))</f>
        <v>0</v>
      </c>
      <c r="M6385" s="193">
        <f>MAX(0,(H6385-'2031 forecast'!$C$10))</f>
        <v>0</v>
      </c>
      <c r="N6385" s="193">
        <f>MAX(0,(I6385-'2031 forecast'!$C$10))</f>
        <v>0</v>
      </c>
      <c r="O6385" s="193">
        <f>MAX(0,(J6385-'2031 forecast'!$C$10))</f>
        <v>0</v>
      </c>
      <c r="P6385" s="175" t="str">
        <f t="shared" si="1020"/>
        <v/>
      </c>
      <c r="Q6385" s="175" t="str">
        <f t="shared" si="1021"/>
        <v/>
      </c>
    </row>
    <row r="6386" spans="1:17" s="1" customFormat="1" x14ac:dyDescent="0.3">
      <c r="A6386" s="189">
        <f t="shared" si="1019"/>
        <v>44096.916666651188</v>
      </c>
      <c r="B6386" s="190">
        <f t="shared" si="1015"/>
        <v>44096</v>
      </c>
      <c r="C6386" s="1">
        <f t="shared" si="1016"/>
        <v>22</v>
      </c>
      <c r="D6386" s="191">
        <v>2.514761103407638</v>
      </c>
      <c r="E6386" s="192">
        <f t="shared" si="1017"/>
        <v>8.7321676848094892E-5</v>
      </c>
      <c r="F6386" s="193">
        <f t="shared" si="1018"/>
        <v>3.7494146921994984</v>
      </c>
      <c r="G6386" s="193">
        <f t="shared" si="1024"/>
        <v>3.8880619913762366</v>
      </c>
      <c r="H6386" s="193">
        <f t="shared" si="1024"/>
        <v>4.0318362437302264</v>
      </c>
      <c r="I6386" s="193">
        <f t="shared" si="1024"/>
        <v>4.1809270357087884</v>
      </c>
      <c r="J6386" s="193">
        <f t="shared" si="1024"/>
        <v>4.3355309643598448</v>
      </c>
      <c r="K6386" s="193">
        <f>MAX(0,(F6386-'2031 forecast'!$C$10))</f>
        <v>0</v>
      </c>
      <c r="L6386" s="193">
        <f>MAX(0,(G6386-'2031 forecast'!$C$10))</f>
        <v>0</v>
      </c>
      <c r="M6386" s="193">
        <f>MAX(0,(H6386-'2031 forecast'!$C$10))</f>
        <v>0</v>
      </c>
      <c r="N6386" s="193">
        <f>MAX(0,(I6386-'2031 forecast'!$C$10))</f>
        <v>0</v>
      </c>
      <c r="O6386" s="193">
        <f>MAX(0,(J6386-'2031 forecast'!$C$10))</f>
        <v>0</v>
      </c>
      <c r="P6386" s="175" t="str">
        <f t="shared" si="1020"/>
        <v/>
      </c>
      <c r="Q6386" s="175" t="str">
        <f t="shared" si="1021"/>
        <v/>
      </c>
    </row>
    <row r="6387" spans="1:17" s="1" customFormat="1" x14ac:dyDescent="0.3">
      <c r="A6387" s="189">
        <f t="shared" si="1019"/>
        <v>44096.958333317853</v>
      </c>
      <c r="B6387" s="190">
        <f t="shared" si="1015"/>
        <v>44096</v>
      </c>
      <c r="C6387" s="1">
        <f t="shared" si="1016"/>
        <v>23</v>
      </c>
      <c r="D6387" s="191">
        <v>2.3265304818950905</v>
      </c>
      <c r="E6387" s="192">
        <f t="shared" si="1017"/>
        <v>8.0785623191800363E-5</v>
      </c>
      <c r="F6387" s="193">
        <f t="shared" si="1018"/>
        <v>3.4687698799091167</v>
      </c>
      <c r="G6387" s="193">
        <f t="shared" si="1024"/>
        <v>3.5970393872313089</v>
      </c>
      <c r="H6387" s="193">
        <f t="shared" si="1024"/>
        <v>3.7300520937504187</v>
      </c>
      <c r="I6387" s="193">
        <f t="shared" si="1024"/>
        <v>3.8679833953114242</v>
      </c>
      <c r="J6387" s="193">
        <f t="shared" si="1024"/>
        <v>4.0110151736143473</v>
      </c>
      <c r="K6387" s="193">
        <f>MAX(0,(F6387-'2031 forecast'!$C$10))</f>
        <v>0</v>
      </c>
      <c r="L6387" s="193">
        <f>MAX(0,(G6387-'2031 forecast'!$C$10))</f>
        <v>0</v>
      </c>
      <c r="M6387" s="193">
        <f>MAX(0,(H6387-'2031 forecast'!$C$10))</f>
        <v>0</v>
      </c>
      <c r="N6387" s="193">
        <f>MAX(0,(I6387-'2031 forecast'!$C$10))</f>
        <v>0</v>
      </c>
      <c r="O6387" s="193">
        <f>MAX(0,(J6387-'2031 forecast'!$C$10))</f>
        <v>0</v>
      </c>
      <c r="P6387" s="175" t="str">
        <f t="shared" si="1020"/>
        <v/>
      </c>
      <c r="Q6387" s="175" t="str">
        <f t="shared" si="1021"/>
        <v/>
      </c>
    </row>
    <row r="6388" spans="1:17" s="1" customFormat="1" x14ac:dyDescent="0.3">
      <c r="A6388" s="189">
        <f t="shared" si="1019"/>
        <v>44096.999999984517</v>
      </c>
      <c r="B6388" s="190">
        <f t="shared" si="1015"/>
        <v>44096</v>
      </c>
      <c r="C6388" s="1">
        <f t="shared" si="1016"/>
        <v>0</v>
      </c>
      <c r="D6388" s="191">
        <v>2.1458290852430446</v>
      </c>
      <c r="E6388" s="192">
        <f t="shared" si="1017"/>
        <v>7.4511011681757617E-5</v>
      </c>
      <c r="F6388" s="193">
        <f t="shared" si="1018"/>
        <v>3.1993508601103504</v>
      </c>
      <c r="G6388" s="193">
        <f t="shared" si="1024"/>
        <v>3.3176576872521784</v>
      </c>
      <c r="H6388" s="193">
        <f t="shared" si="1024"/>
        <v>3.4403393097698038</v>
      </c>
      <c r="I6388" s="193">
        <f t="shared" si="1024"/>
        <v>3.5675575005299542</v>
      </c>
      <c r="J6388" s="193">
        <f t="shared" si="1024"/>
        <v>3.6994800144986697</v>
      </c>
      <c r="K6388" s="193">
        <f>MAX(0,(F6388-'2031 forecast'!$C$10))</f>
        <v>0</v>
      </c>
      <c r="L6388" s="193">
        <f>MAX(0,(G6388-'2031 forecast'!$C$10))</f>
        <v>0</v>
      </c>
      <c r="M6388" s="193">
        <f>MAX(0,(H6388-'2031 forecast'!$C$10))</f>
        <v>0</v>
      </c>
      <c r="N6388" s="193">
        <f>MAX(0,(I6388-'2031 forecast'!$C$10))</f>
        <v>0</v>
      </c>
      <c r="O6388" s="193">
        <f>MAX(0,(J6388-'2031 forecast'!$C$10))</f>
        <v>0</v>
      </c>
      <c r="P6388" s="175" t="str">
        <f t="shared" si="1020"/>
        <v/>
      </c>
      <c r="Q6388" s="175" t="str">
        <f t="shared" si="1021"/>
        <v/>
      </c>
    </row>
    <row r="6389" spans="1:17" s="1" customFormat="1" x14ac:dyDescent="0.3">
      <c r="A6389" s="189">
        <f t="shared" si="1019"/>
        <v>44097.041666651181</v>
      </c>
      <c r="B6389" s="190">
        <f t="shared" si="1015"/>
        <v>44097</v>
      </c>
      <c r="C6389" s="1">
        <f t="shared" si="1016"/>
        <v>1</v>
      </c>
      <c r="D6389" s="191">
        <v>2.0780660614985274</v>
      </c>
      <c r="E6389" s="192">
        <f t="shared" si="1017"/>
        <v>7.215803236549159E-5</v>
      </c>
      <c r="F6389" s="193">
        <f t="shared" si="1018"/>
        <v>3.0983187276858133</v>
      </c>
      <c r="G6389" s="193">
        <f t="shared" si="1024"/>
        <v>3.2128895497600043</v>
      </c>
      <c r="H6389" s="193">
        <f t="shared" si="1024"/>
        <v>3.3316970157770736</v>
      </c>
      <c r="I6389" s="193">
        <f t="shared" si="1024"/>
        <v>3.4548977899869033</v>
      </c>
      <c r="J6389" s="193">
        <f t="shared" si="1024"/>
        <v>3.5826543298302909</v>
      </c>
      <c r="K6389" s="193">
        <f>MAX(0,(F6389-'2031 forecast'!$C$10))</f>
        <v>0</v>
      </c>
      <c r="L6389" s="193">
        <f>MAX(0,(G6389-'2031 forecast'!$C$10))</f>
        <v>0</v>
      </c>
      <c r="M6389" s="193">
        <f>MAX(0,(H6389-'2031 forecast'!$C$10))</f>
        <v>0</v>
      </c>
      <c r="N6389" s="193">
        <f>MAX(0,(I6389-'2031 forecast'!$C$10))</f>
        <v>0</v>
      </c>
      <c r="O6389" s="193">
        <f>MAX(0,(J6389-'2031 forecast'!$C$10))</f>
        <v>0</v>
      </c>
      <c r="P6389" s="175" t="str">
        <f t="shared" si="1020"/>
        <v/>
      </c>
      <c r="Q6389" s="175" t="str">
        <f t="shared" si="1021"/>
        <v/>
      </c>
    </row>
    <row r="6390" spans="1:17" s="1" customFormat="1" x14ac:dyDescent="0.3">
      <c r="A6390" s="189">
        <f t="shared" si="1019"/>
        <v>44097.083333317845</v>
      </c>
      <c r="B6390" s="190">
        <f t="shared" si="1015"/>
        <v>44097</v>
      </c>
      <c r="C6390" s="1">
        <f t="shared" si="1016"/>
        <v>2</v>
      </c>
      <c r="D6390" s="191">
        <v>2.085595286359029</v>
      </c>
      <c r="E6390" s="192">
        <f t="shared" si="1017"/>
        <v>7.241947451174336E-5</v>
      </c>
      <c r="F6390" s="193">
        <f t="shared" si="1018"/>
        <v>3.1095445201774279</v>
      </c>
      <c r="G6390" s="193">
        <f t="shared" si="1024"/>
        <v>3.2245304539258011</v>
      </c>
      <c r="H6390" s="193">
        <f t="shared" si="1024"/>
        <v>3.3437683817762651</v>
      </c>
      <c r="I6390" s="193">
        <f t="shared" si="1024"/>
        <v>3.4674155356027976</v>
      </c>
      <c r="J6390" s="193">
        <f t="shared" si="1024"/>
        <v>3.5956349614601102</v>
      </c>
      <c r="K6390" s="193">
        <f>MAX(0,(F6390-'2031 forecast'!$C$10))</f>
        <v>0</v>
      </c>
      <c r="L6390" s="193">
        <f>MAX(0,(G6390-'2031 forecast'!$C$10))</f>
        <v>0</v>
      </c>
      <c r="M6390" s="193">
        <f>MAX(0,(H6390-'2031 forecast'!$C$10))</f>
        <v>0</v>
      </c>
      <c r="N6390" s="193">
        <f>MAX(0,(I6390-'2031 forecast'!$C$10))</f>
        <v>0</v>
      </c>
      <c r="O6390" s="193">
        <f>MAX(0,(J6390-'2031 forecast'!$C$10))</f>
        <v>0</v>
      </c>
      <c r="P6390" s="175" t="str">
        <f t="shared" si="1020"/>
        <v/>
      </c>
      <c r="Q6390" s="175" t="str">
        <f t="shared" si="1021"/>
        <v/>
      </c>
    </row>
    <row r="6391" spans="1:17" s="1" customFormat="1" x14ac:dyDescent="0.3">
      <c r="A6391" s="189">
        <f t="shared" si="1019"/>
        <v>44097.124999984509</v>
      </c>
      <c r="B6391" s="190">
        <f t="shared" si="1015"/>
        <v>44097</v>
      </c>
      <c r="C6391" s="1">
        <f t="shared" si="1016"/>
        <v>3</v>
      </c>
      <c r="D6391" s="191">
        <v>2.0705368366380252</v>
      </c>
      <c r="E6391" s="192">
        <f t="shared" si="1017"/>
        <v>7.1896590219239792E-5</v>
      </c>
      <c r="F6391" s="193">
        <f t="shared" si="1018"/>
        <v>3.0870929351941974</v>
      </c>
      <c r="G6391" s="193">
        <f t="shared" si="1024"/>
        <v>3.2012486455942062</v>
      </c>
      <c r="H6391" s="193">
        <f t="shared" si="1024"/>
        <v>3.3196256497778802</v>
      </c>
      <c r="I6391" s="193">
        <f t="shared" si="1024"/>
        <v>3.4423800443710082</v>
      </c>
      <c r="J6391" s="193">
        <f t="shared" si="1024"/>
        <v>3.5696736982004702</v>
      </c>
      <c r="K6391" s="193">
        <f>MAX(0,(F6391-'2031 forecast'!$C$10))</f>
        <v>0</v>
      </c>
      <c r="L6391" s="193">
        <f>MAX(0,(G6391-'2031 forecast'!$C$10))</f>
        <v>0</v>
      </c>
      <c r="M6391" s="193">
        <f>MAX(0,(H6391-'2031 forecast'!$C$10))</f>
        <v>0</v>
      </c>
      <c r="N6391" s="193">
        <f>MAX(0,(I6391-'2031 forecast'!$C$10))</f>
        <v>0</v>
      </c>
      <c r="O6391" s="193">
        <f>MAX(0,(J6391-'2031 forecast'!$C$10))</f>
        <v>0</v>
      </c>
      <c r="P6391" s="175" t="str">
        <f t="shared" si="1020"/>
        <v/>
      </c>
      <c r="Q6391" s="175" t="str">
        <f t="shared" si="1021"/>
        <v/>
      </c>
    </row>
    <row r="6392" spans="1:17" s="1" customFormat="1" x14ac:dyDescent="0.3">
      <c r="A6392" s="189">
        <f t="shared" si="1019"/>
        <v>44097.166666651174</v>
      </c>
      <c r="B6392" s="190">
        <f t="shared" si="1015"/>
        <v>44097</v>
      </c>
      <c r="C6392" s="1">
        <f t="shared" si="1016"/>
        <v>4</v>
      </c>
      <c r="D6392" s="191">
        <v>2.0630076117775236</v>
      </c>
      <c r="E6392" s="192">
        <f t="shared" si="1017"/>
        <v>7.1635148072988022E-5</v>
      </c>
      <c r="F6392" s="193">
        <f t="shared" si="1018"/>
        <v>3.0758671427025823</v>
      </c>
      <c r="G6392" s="193">
        <f t="shared" si="1024"/>
        <v>3.1896077414284099</v>
      </c>
      <c r="H6392" s="193">
        <f t="shared" si="1024"/>
        <v>3.3075542837786887</v>
      </c>
      <c r="I6392" s="193">
        <f t="shared" si="1024"/>
        <v>3.4298622987551139</v>
      </c>
      <c r="J6392" s="193">
        <f t="shared" si="1024"/>
        <v>3.5566930665706509</v>
      </c>
      <c r="K6392" s="193">
        <f>MAX(0,(F6392-'2031 forecast'!$C$10))</f>
        <v>0</v>
      </c>
      <c r="L6392" s="193">
        <f>MAX(0,(G6392-'2031 forecast'!$C$10))</f>
        <v>0</v>
      </c>
      <c r="M6392" s="193">
        <f>MAX(0,(H6392-'2031 forecast'!$C$10))</f>
        <v>0</v>
      </c>
      <c r="N6392" s="193">
        <f>MAX(0,(I6392-'2031 forecast'!$C$10))</f>
        <v>0</v>
      </c>
      <c r="O6392" s="193">
        <f>MAX(0,(J6392-'2031 forecast'!$C$10))</f>
        <v>0</v>
      </c>
      <c r="P6392" s="175" t="str">
        <f t="shared" si="1020"/>
        <v/>
      </c>
      <c r="Q6392" s="175" t="str">
        <f t="shared" si="1021"/>
        <v/>
      </c>
    </row>
    <row r="6393" spans="1:17" s="1" customFormat="1" x14ac:dyDescent="0.3">
      <c r="A6393" s="189">
        <f t="shared" si="1019"/>
        <v>44097.208333317838</v>
      </c>
      <c r="B6393" s="190">
        <f t="shared" si="1015"/>
        <v>44097</v>
      </c>
      <c r="C6393" s="1">
        <f t="shared" si="1016"/>
        <v>5</v>
      </c>
      <c r="D6393" s="191">
        <v>2.2512382332900711</v>
      </c>
      <c r="E6393" s="192">
        <f t="shared" si="1017"/>
        <v>7.8171201729282551E-5</v>
      </c>
      <c r="F6393" s="193">
        <f t="shared" si="1018"/>
        <v>3.3565119549929641</v>
      </c>
      <c r="G6393" s="193">
        <f t="shared" si="1024"/>
        <v>3.4806303455733376</v>
      </c>
      <c r="H6393" s="193">
        <f t="shared" si="1024"/>
        <v>3.6093384337584959</v>
      </c>
      <c r="I6393" s="193">
        <f t="shared" si="1024"/>
        <v>3.7428059391524786</v>
      </c>
      <c r="J6393" s="193">
        <f t="shared" si="1024"/>
        <v>3.8812088573161478</v>
      </c>
      <c r="K6393" s="193">
        <f>MAX(0,(F6393-'2031 forecast'!$C$10))</f>
        <v>0</v>
      </c>
      <c r="L6393" s="193">
        <f>MAX(0,(G6393-'2031 forecast'!$C$10))</f>
        <v>0</v>
      </c>
      <c r="M6393" s="193">
        <f>MAX(0,(H6393-'2031 forecast'!$C$10))</f>
        <v>0</v>
      </c>
      <c r="N6393" s="193">
        <f>MAX(0,(I6393-'2031 forecast'!$C$10))</f>
        <v>0</v>
      </c>
      <c r="O6393" s="193">
        <f>MAX(0,(J6393-'2031 forecast'!$C$10))</f>
        <v>0</v>
      </c>
      <c r="P6393" s="175" t="str">
        <f t="shared" si="1020"/>
        <v/>
      </c>
      <c r="Q6393" s="175" t="str">
        <f t="shared" si="1021"/>
        <v/>
      </c>
    </row>
    <row r="6394" spans="1:17" s="1" customFormat="1" x14ac:dyDescent="0.3">
      <c r="A6394" s="189">
        <f t="shared" si="1019"/>
        <v>44097.249999984502</v>
      </c>
      <c r="B6394" s="190">
        <f t="shared" si="1015"/>
        <v>44097</v>
      </c>
      <c r="C6394" s="1">
        <f t="shared" si="1016"/>
        <v>6</v>
      </c>
      <c r="D6394" s="191">
        <v>2.4846442039656305</v>
      </c>
      <c r="E6394" s="192">
        <f t="shared" si="1017"/>
        <v>8.627590826308777E-5</v>
      </c>
      <c r="F6394" s="193">
        <f t="shared" si="1018"/>
        <v>3.7045115222330374</v>
      </c>
      <c r="G6394" s="193">
        <f t="shared" si="1024"/>
        <v>3.8414983747130487</v>
      </c>
      <c r="H6394" s="193">
        <f t="shared" si="1024"/>
        <v>3.9835507797334571</v>
      </c>
      <c r="I6394" s="193">
        <f t="shared" si="1024"/>
        <v>4.1308560532452105</v>
      </c>
      <c r="J6394" s="193">
        <f t="shared" si="1024"/>
        <v>4.2836084378405648</v>
      </c>
      <c r="K6394" s="193">
        <f>MAX(0,(F6394-'2031 forecast'!$C$10))</f>
        <v>0</v>
      </c>
      <c r="L6394" s="193">
        <f>MAX(0,(G6394-'2031 forecast'!$C$10))</f>
        <v>0</v>
      </c>
      <c r="M6394" s="193">
        <f>MAX(0,(H6394-'2031 forecast'!$C$10))</f>
        <v>0</v>
      </c>
      <c r="N6394" s="193">
        <f>MAX(0,(I6394-'2031 forecast'!$C$10))</f>
        <v>0</v>
      </c>
      <c r="O6394" s="193">
        <f>MAX(0,(J6394-'2031 forecast'!$C$10))</f>
        <v>0</v>
      </c>
      <c r="P6394" s="175" t="str">
        <f t="shared" si="1020"/>
        <v/>
      </c>
      <c r="Q6394" s="175" t="str">
        <f t="shared" si="1021"/>
        <v/>
      </c>
    </row>
    <row r="6395" spans="1:17" s="1" customFormat="1" x14ac:dyDescent="0.3">
      <c r="A6395" s="189">
        <f t="shared" si="1019"/>
        <v>44097.291666651166</v>
      </c>
      <c r="B6395" s="190">
        <f t="shared" si="1015"/>
        <v>44097</v>
      </c>
      <c r="C6395" s="1">
        <f t="shared" si="1016"/>
        <v>7</v>
      </c>
      <c r="D6395" s="191">
        <v>2.6427579260361704</v>
      </c>
      <c r="E6395" s="192">
        <f t="shared" si="1017"/>
        <v>9.1766193334375163E-5</v>
      </c>
      <c r="F6395" s="193">
        <f t="shared" si="1018"/>
        <v>3.9402531645569576</v>
      </c>
      <c r="G6395" s="193">
        <f t="shared" si="1024"/>
        <v>4.0859573621947876</v>
      </c>
      <c r="H6395" s="193">
        <f t="shared" si="1024"/>
        <v>4.2370494657164945</v>
      </c>
      <c r="I6395" s="193">
        <f t="shared" si="1024"/>
        <v>4.393728711178996</v>
      </c>
      <c r="J6395" s="193">
        <f t="shared" si="1024"/>
        <v>4.5562017020667822</v>
      </c>
      <c r="K6395" s="193">
        <f>MAX(0,(F6395-'2031 forecast'!$C$10))</f>
        <v>0</v>
      </c>
      <c r="L6395" s="193">
        <f>MAX(0,(G6395-'2031 forecast'!$C$10))</f>
        <v>0</v>
      </c>
      <c r="M6395" s="193">
        <f>MAX(0,(H6395-'2031 forecast'!$C$10))</f>
        <v>0</v>
      </c>
      <c r="N6395" s="193">
        <f>MAX(0,(I6395-'2031 forecast'!$C$10))</f>
        <v>0</v>
      </c>
      <c r="O6395" s="193">
        <f>MAX(0,(J6395-'2031 forecast'!$C$10))</f>
        <v>0</v>
      </c>
      <c r="P6395" s="175" t="str">
        <f t="shared" si="1020"/>
        <v/>
      </c>
      <c r="Q6395" s="175" t="str">
        <f t="shared" si="1021"/>
        <v/>
      </c>
    </row>
    <row r="6396" spans="1:17" s="1" customFormat="1" x14ac:dyDescent="0.3">
      <c r="A6396" s="189">
        <f t="shared" si="1019"/>
        <v>44097.333333317831</v>
      </c>
      <c r="B6396" s="190">
        <f t="shared" si="1015"/>
        <v>44097</v>
      </c>
      <c r="C6396" s="1">
        <f t="shared" si="1016"/>
        <v>8</v>
      </c>
      <c r="D6396" s="191">
        <v>2.778283973525205</v>
      </c>
      <c r="E6396" s="192">
        <f t="shared" si="1017"/>
        <v>9.6472151966907232E-5</v>
      </c>
      <c r="F6396" s="193">
        <f t="shared" si="1018"/>
        <v>4.1423174294060328</v>
      </c>
      <c r="G6396" s="193">
        <f t="shared" si="1024"/>
        <v>4.2954936371791357</v>
      </c>
      <c r="H6396" s="193">
        <f t="shared" si="1024"/>
        <v>4.4543340537019569</v>
      </c>
      <c r="I6396" s="193">
        <f t="shared" si="1024"/>
        <v>4.6190481322650987</v>
      </c>
      <c r="J6396" s="193">
        <f t="shared" si="1024"/>
        <v>4.7898530714035408</v>
      </c>
      <c r="K6396" s="193">
        <f>MAX(0,(F6396-'2031 forecast'!$C$10))</f>
        <v>0</v>
      </c>
      <c r="L6396" s="193">
        <f>MAX(0,(G6396-'2031 forecast'!$C$10))</f>
        <v>0</v>
      </c>
      <c r="M6396" s="193">
        <f>MAX(0,(H6396-'2031 forecast'!$C$10))</f>
        <v>0</v>
      </c>
      <c r="N6396" s="193">
        <f>MAX(0,(I6396-'2031 forecast'!$C$10))</f>
        <v>0</v>
      </c>
      <c r="O6396" s="193">
        <f>MAX(0,(J6396-'2031 forecast'!$C$10))</f>
        <v>0</v>
      </c>
      <c r="P6396" s="175" t="str">
        <f t="shared" si="1020"/>
        <v/>
      </c>
      <c r="Q6396" s="175" t="str">
        <f t="shared" si="1021"/>
        <v/>
      </c>
    </row>
    <row r="6397" spans="1:17" s="1" customFormat="1" x14ac:dyDescent="0.3">
      <c r="A6397" s="189">
        <f t="shared" si="1019"/>
        <v>44097.374999984495</v>
      </c>
      <c r="B6397" s="190">
        <f t="shared" si="1015"/>
        <v>44097</v>
      </c>
      <c r="C6397" s="1">
        <f t="shared" si="1016"/>
        <v>9</v>
      </c>
      <c r="D6397" s="191">
        <v>2.9288684707352428</v>
      </c>
      <c r="E6397" s="192">
        <f t="shared" si="1017"/>
        <v>1.0170099489194284E-4</v>
      </c>
      <c r="F6397" s="193">
        <f t="shared" si="1018"/>
        <v>4.3668332792383371</v>
      </c>
      <c r="G6397" s="193">
        <f t="shared" si="1024"/>
        <v>4.5283117204950774</v>
      </c>
      <c r="H6397" s="193">
        <f t="shared" si="1024"/>
        <v>4.6957613736858024</v>
      </c>
      <c r="I6397" s="193">
        <f t="shared" si="1024"/>
        <v>4.8694030445829899</v>
      </c>
      <c r="J6397" s="193">
        <f t="shared" si="1024"/>
        <v>5.049465703999938</v>
      </c>
      <c r="K6397" s="193">
        <f>MAX(0,(F6397-'2031 forecast'!$C$10))</f>
        <v>0</v>
      </c>
      <c r="L6397" s="193">
        <f>MAX(0,(G6397-'2031 forecast'!$C$10))</f>
        <v>0</v>
      </c>
      <c r="M6397" s="193">
        <f>MAX(0,(H6397-'2031 forecast'!$C$10))</f>
        <v>0</v>
      </c>
      <c r="N6397" s="193">
        <f>MAX(0,(I6397-'2031 forecast'!$C$10))</f>
        <v>0</v>
      </c>
      <c r="O6397" s="193">
        <f>MAX(0,(J6397-'2031 forecast'!$C$10))</f>
        <v>0</v>
      </c>
      <c r="P6397" s="175" t="str">
        <f t="shared" si="1020"/>
        <v/>
      </c>
      <c r="Q6397" s="175" t="str">
        <f t="shared" si="1021"/>
        <v/>
      </c>
    </row>
    <row r="6398" spans="1:17" s="1" customFormat="1" x14ac:dyDescent="0.3">
      <c r="A6398" s="189">
        <f t="shared" si="1019"/>
        <v>44097.416666651159</v>
      </c>
      <c r="B6398" s="190">
        <f t="shared" si="1015"/>
        <v>44097</v>
      </c>
      <c r="C6398" s="1">
        <f t="shared" si="1016"/>
        <v>10</v>
      </c>
      <c r="D6398" s="191">
        <v>3.0041607193402617</v>
      </c>
      <c r="E6398" s="192">
        <f t="shared" si="1017"/>
        <v>1.0431541635446064E-4</v>
      </c>
      <c r="F6398" s="193">
        <f t="shared" si="1018"/>
        <v>4.4790912041544892</v>
      </c>
      <c r="G6398" s="193">
        <f t="shared" si="1024"/>
        <v>4.6447207621530486</v>
      </c>
      <c r="H6398" s="193">
        <f t="shared" si="1024"/>
        <v>4.8164750336777242</v>
      </c>
      <c r="I6398" s="193">
        <f t="shared" si="1024"/>
        <v>4.994580500741935</v>
      </c>
      <c r="J6398" s="193">
        <f t="shared" si="1024"/>
        <v>5.1792720202981366</v>
      </c>
      <c r="K6398" s="193">
        <f>MAX(0,(F6398-'2031 forecast'!$C$10))</f>
        <v>0</v>
      </c>
      <c r="L6398" s="193">
        <f>MAX(0,(G6398-'2031 forecast'!$C$10))</f>
        <v>0</v>
      </c>
      <c r="M6398" s="193">
        <f>MAX(0,(H6398-'2031 forecast'!$C$10))</f>
        <v>0</v>
      </c>
      <c r="N6398" s="193">
        <f>MAX(0,(I6398-'2031 forecast'!$C$10))</f>
        <v>0</v>
      </c>
      <c r="O6398" s="193">
        <f>MAX(0,(J6398-'2031 forecast'!$C$10))</f>
        <v>0</v>
      </c>
      <c r="P6398" s="175" t="str">
        <f t="shared" si="1020"/>
        <v/>
      </c>
      <c r="Q6398" s="175" t="str">
        <f t="shared" si="1021"/>
        <v/>
      </c>
    </row>
    <row r="6399" spans="1:17" s="1" customFormat="1" x14ac:dyDescent="0.3">
      <c r="A6399" s="189">
        <f t="shared" si="1019"/>
        <v>44097.458333317823</v>
      </c>
      <c r="B6399" s="190">
        <f t="shared" si="1015"/>
        <v>44097</v>
      </c>
      <c r="C6399" s="1">
        <f t="shared" si="1016"/>
        <v>11</v>
      </c>
      <c r="D6399" s="191">
        <v>3.1246283171082929</v>
      </c>
      <c r="E6399" s="192">
        <f t="shared" si="1017"/>
        <v>1.0849849069448915E-4</v>
      </c>
      <c r="F6399" s="193">
        <f t="shared" si="1018"/>
        <v>4.6587038840203343</v>
      </c>
      <c r="G6399" s="193">
        <f t="shared" si="1024"/>
        <v>4.8309752288058032</v>
      </c>
      <c r="H6399" s="193">
        <f t="shared" si="1024"/>
        <v>5.0096168896648017</v>
      </c>
      <c r="I6399" s="193">
        <f t="shared" si="1024"/>
        <v>5.1948644305962492</v>
      </c>
      <c r="J6399" s="193">
        <f t="shared" si="1024"/>
        <v>5.3869621263752556</v>
      </c>
      <c r="K6399" s="193">
        <f>MAX(0,(F6399-'2031 forecast'!$C$10))</f>
        <v>0</v>
      </c>
      <c r="L6399" s="193">
        <f>MAX(0,(G6399-'2031 forecast'!$C$10))</f>
        <v>0</v>
      </c>
      <c r="M6399" s="193">
        <f>MAX(0,(H6399-'2031 forecast'!$C$10))</f>
        <v>0</v>
      </c>
      <c r="N6399" s="193">
        <f>MAX(0,(I6399-'2031 forecast'!$C$10))</f>
        <v>0</v>
      </c>
      <c r="O6399" s="193">
        <f>MAX(0,(J6399-'2031 forecast'!$C$10))</f>
        <v>0</v>
      </c>
      <c r="P6399" s="175" t="str">
        <f t="shared" si="1020"/>
        <v/>
      </c>
      <c r="Q6399" s="175" t="str">
        <f t="shared" si="1021"/>
        <v/>
      </c>
    </row>
    <row r="6400" spans="1:17" s="1" customFormat="1" x14ac:dyDescent="0.3">
      <c r="A6400" s="189">
        <f t="shared" si="1019"/>
        <v>44097.499999984488</v>
      </c>
      <c r="B6400" s="190">
        <f t="shared" si="1015"/>
        <v>44097</v>
      </c>
      <c r="C6400" s="1">
        <f t="shared" si="1016"/>
        <v>12</v>
      </c>
      <c r="D6400" s="191">
        <v>3.342975838062848</v>
      </c>
      <c r="E6400" s="192">
        <f t="shared" si="1017"/>
        <v>1.1608031293579081E-4</v>
      </c>
      <c r="F6400" s="193">
        <f t="shared" si="1018"/>
        <v>4.9842518662771775</v>
      </c>
      <c r="G6400" s="193">
        <f t="shared" si="1024"/>
        <v>5.1685614496139189</v>
      </c>
      <c r="H6400" s="193">
        <f t="shared" si="1024"/>
        <v>5.3596865036413783</v>
      </c>
      <c r="I6400" s="193">
        <f t="shared" si="1024"/>
        <v>5.5578790534571914</v>
      </c>
      <c r="J6400" s="193">
        <f t="shared" si="1024"/>
        <v>5.7634004436400321</v>
      </c>
      <c r="K6400" s="193">
        <f>MAX(0,(F6400-'2031 forecast'!$C$10))</f>
        <v>0</v>
      </c>
      <c r="L6400" s="193">
        <f>MAX(0,(G6400-'2031 forecast'!$C$10))</f>
        <v>0</v>
      </c>
      <c r="M6400" s="193">
        <f>MAX(0,(H6400-'2031 forecast'!$C$10))</f>
        <v>0</v>
      </c>
      <c r="N6400" s="193">
        <f>MAX(0,(I6400-'2031 forecast'!$C$10))</f>
        <v>0</v>
      </c>
      <c r="O6400" s="193">
        <f>MAX(0,(J6400-'2031 forecast'!$C$10))</f>
        <v>2.6400443640032023E-2</v>
      </c>
      <c r="P6400" s="175" t="str">
        <f t="shared" si="1020"/>
        <v/>
      </c>
      <c r="Q6400" s="175" t="str">
        <f t="shared" si="1021"/>
        <v/>
      </c>
    </row>
    <row r="6401" spans="1:17" s="1" customFormat="1" x14ac:dyDescent="0.3">
      <c r="A6401" s="189">
        <f t="shared" si="1019"/>
        <v>44097.541666651152</v>
      </c>
      <c r="B6401" s="190">
        <f t="shared" si="1015"/>
        <v>44097</v>
      </c>
      <c r="C6401" s="1">
        <f t="shared" si="1016"/>
        <v>13</v>
      </c>
      <c r="D6401" s="191">
        <v>3.5086187849938901</v>
      </c>
      <c r="E6401" s="192">
        <f t="shared" si="1017"/>
        <v>1.2183204015332998E-4</v>
      </c>
      <c r="F6401" s="193">
        <f t="shared" si="1018"/>
        <v>5.2312193010927128</v>
      </c>
      <c r="G6401" s="193">
        <f t="shared" si="1024"/>
        <v>5.4246613412614559</v>
      </c>
      <c r="H6401" s="193">
        <f t="shared" si="1024"/>
        <v>5.6252565556236087</v>
      </c>
      <c r="I6401" s="193">
        <f t="shared" si="1024"/>
        <v>5.8332694570068719</v>
      </c>
      <c r="J6401" s="193">
        <f t="shared" si="1024"/>
        <v>6.0489743394960698</v>
      </c>
      <c r="K6401" s="193">
        <f>MAX(0,(F6401-'2031 forecast'!$C$10))</f>
        <v>0</v>
      </c>
      <c r="L6401" s="193">
        <f>MAX(0,(G6401-'2031 forecast'!$C$10))</f>
        <v>0</v>
      </c>
      <c r="M6401" s="193">
        <f>MAX(0,(H6401-'2031 forecast'!$C$10))</f>
        <v>0</v>
      </c>
      <c r="N6401" s="193">
        <f>MAX(0,(I6401-'2031 forecast'!$C$10))</f>
        <v>9.6269457006871839E-2</v>
      </c>
      <c r="O6401" s="193">
        <f>MAX(0,(J6401-'2031 forecast'!$C$10))</f>
        <v>0.31197433949606967</v>
      </c>
      <c r="P6401" s="175" t="str">
        <f t="shared" si="1020"/>
        <v/>
      </c>
      <c r="Q6401" s="175" t="str">
        <f t="shared" si="1021"/>
        <v/>
      </c>
    </row>
    <row r="6402" spans="1:17" s="1" customFormat="1" x14ac:dyDescent="0.3">
      <c r="A6402" s="189">
        <f t="shared" si="1019"/>
        <v>44097.583333317816</v>
      </c>
      <c r="B6402" s="190">
        <f t="shared" si="1015"/>
        <v>44097</v>
      </c>
      <c r="C6402" s="1">
        <f t="shared" si="1016"/>
        <v>14</v>
      </c>
      <c r="D6402" s="191">
        <v>3.5387356844358973</v>
      </c>
      <c r="E6402" s="192">
        <f t="shared" si="1017"/>
        <v>1.2287780873833709E-4</v>
      </c>
      <c r="F6402" s="193">
        <f t="shared" si="1018"/>
        <v>5.276122471059173</v>
      </c>
      <c r="G6402" s="193">
        <f t="shared" si="1024"/>
        <v>5.471224957924643</v>
      </c>
      <c r="H6402" s="193">
        <f t="shared" si="1024"/>
        <v>5.6735420196203767</v>
      </c>
      <c r="I6402" s="193">
        <f t="shared" si="1024"/>
        <v>5.8833404394704498</v>
      </c>
      <c r="J6402" s="193">
        <f t="shared" si="1024"/>
        <v>6.100896866015348</v>
      </c>
      <c r="K6402" s="193">
        <f>MAX(0,(F6402-'2031 forecast'!$C$10))</f>
        <v>0</v>
      </c>
      <c r="L6402" s="193">
        <f>MAX(0,(G6402-'2031 forecast'!$C$10))</f>
        <v>0</v>
      </c>
      <c r="M6402" s="193">
        <f>MAX(0,(H6402-'2031 forecast'!$C$10))</f>
        <v>0</v>
      </c>
      <c r="N6402" s="193">
        <f>MAX(0,(I6402-'2031 forecast'!$C$10))</f>
        <v>0.14634043947044972</v>
      </c>
      <c r="O6402" s="193">
        <f>MAX(0,(J6402-'2031 forecast'!$C$10))</f>
        <v>0.36389686601534788</v>
      </c>
      <c r="P6402" s="175" t="str">
        <f t="shared" si="1020"/>
        <v/>
      </c>
      <c r="Q6402" s="175" t="str">
        <f t="shared" si="1021"/>
        <v/>
      </c>
    </row>
    <row r="6403" spans="1:17" s="1" customFormat="1" x14ac:dyDescent="0.3">
      <c r="A6403" s="189">
        <f t="shared" si="1019"/>
        <v>44097.62499998448</v>
      </c>
      <c r="B6403" s="190">
        <f t="shared" si="1015"/>
        <v>44097</v>
      </c>
      <c r="C6403" s="1">
        <f t="shared" si="1016"/>
        <v>15</v>
      </c>
      <c r="D6403" s="191">
        <v>3.6140279330409166</v>
      </c>
      <c r="E6403" s="192">
        <f t="shared" si="1017"/>
        <v>1.254922302008549E-4</v>
      </c>
      <c r="F6403" s="193">
        <f t="shared" si="1018"/>
        <v>5.388380395975326</v>
      </c>
      <c r="G6403" s="193">
        <f t="shared" si="1024"/>
        <v>5.5876339995826143</v>
      </c>
      <c r="H6403" s="193">
        <f t="shared" si="1024"/>
        <v>5.7942556796122995</v>
      </c>
      <c r="I6403" s="193">
        <f t="shared" si="1024"/>
        <v>6.008517895629395</v>
      </c>
      <c r="J6403" s="193">
        <f t="shared" si="1024"/>
        <v>6.2307031823135475</v>
      </c>
      <c r="K6403" s="193">
        <f>MAX(0,(F6403-'2031 forecast'!$C$10))</f>
        <v>0</v>
      </c>
      <c r="L6403" s="193">
        <f>MAX(0,(G6403-'2031 forecast'!$C$10))</f>
        <v>0</v>
      </c>
      <c r="M6403" s="193">
        <f>MAX(0,(H6403-'2031 forecast'!$C$10))</f>
        <v>5.7255679612299382E-2</v>
      </c>
      <c r="N6403" s="193">
        <f>MAX(0,(I6403-'2031 forecast'!$C$10))</f>
        <v>0.27151789562939488</v>
      </c>
      <c r="O6403" s="193">
        <f>MAX(0,(J6403-'2031 forecast'!$C$10))</f>
        <v>0.49370318231354737</v>
      </c>
      <c r="P6403" s="175" t="str">
        <f t="shared" si="1020"/>
        <v/>
      </c>
      <c r="Q6403" s="175" t="str">
        <f t="shared" si="1021"/>
        <v/>
      </c>
    </row>
    <row r="6404" spans="1:17" s="1" customFormat="1" x14ac:dyDescent="0.3">
      <c r="A6404" s="189">
        <f t="shared" si="1019"/>
        <v>44097.666666651145</v>
      </c>
      <c r="B6404" s="190">
        <f t="shared" si="1015"/>
        <v>44097</v>
      </c>
      <c r="C6404" s="1">
        <f t="shared" si="1016"/>
        <v>16</v>
      </c>
      <c r="D6404" s="191">
        <v>3.7344955308089474</v>
      </c>
      <c r="E6404" s="192">
        <f t="shared" si="1017"/>
        <v>1.2967530454088342E-4</v>
      </c>
      <c r="F6404" s="193">
        <f t="shared" si="1018"/>
        <v>5.5679930758411711</v>
      </c>
      <c r="G6404" s="193">
        <f t="shared" si="1024"/>
        <v>5.7738884662353689</v>
      </c>
      <c r="H6404" s="193">
        <f t="shared" si="1024"/>
        <v>5.9873975355993769</v>
      </c>
      <c r="I6404" s="193">
        <f t="shared" si="1024"/>
        <v>6.2088018254837092</v>
      </c>
      <c r="J6404" s="193">
        <f t="shared" si="1024"/>
        <v>6.4383932883906665</v>
      </c>
      <c r="K6404" s="193">
        <f>MAX(0,(F6404-'2031 forecast'!$C$10))</f>
        <v>0</v>
      </c>
      <c r="L6404" s="193">
        <f>MAX(0,(G6404-'2031 forecast'!$C$10))</f>
        <v>3.6888466235368789E-2</v>
      </c>
      <c r="M6404" s="193">
        <f>MAX(0,(H6404-'2031 forecast'!$C$10))</f>
        <v>0.25039753559937683</v>
      </c>
      <c r="N6404" s="193">
        <f>MAX(0,(I6404-'2031 forecast'!$C$10))</f>
        <v>0.47180182548370908</v>
      </c>
      <c r="O6404" s="193">
        <f>MAX(0,(J6404-'2031 forecast'!$C$10))</f>
        <v>0.70139328839066639</v>
      </c>
      <c r="P6404" s="175" t="str">
        <f t="shared" si="1020"/>
        <v/>
      </c>
      <c r="Q6404" s="175" t="str">
        <f t="shared" si="1021"/>
        <v/>
      </c>
    </row>
    <row r="6405" spans="1:17" s="1" customFormat="1" x14ac:dyDescent="0.3">
      <c r="A6405" s="189">
        <f t="shared" si="1019"/>
        <v>44097.708333317809</v>
      </c>
      <c r="B6405" s="190">
        <f t="shared" ref="B6405:B6468" si="1025">INT(A6405)</f>
        <v>44097</v>
      </c>
      <c r="C6405" s="1">
        <f t="shared" ref="C6405:C6468" si="1026">HOUR(A6405)</f>
        <v>17</v>
      </c>
      <c r="D6405" s="191">
        <v>3.6667325070644305</v>
      </c>
      <c r="E6405" s="192">
        <f t="shared" ref="E6405:E6468" si="1027">D6405/SUM($D$4:$D$8763)</f>
        <v>1.2732232522461739E-4</v>
      </c>
      <c r="F6405" s="193">
        <f t="shared" ref="F6405:F6468" si="1028">E6405*$F$2</f>
        <v>5.4669609434166331</v>
      </c>
      <c r="G6405" s="193">
        <f t="shared" ref="G6405:J6424" si="1029">$E6405*G$2</f>
        <v>5.6691203287431948</v>
      </c>
      <c r="H6405" s="193">
        <f t="shared" si="1029"/>
        <v>5.8787552416066466</v>
      </c>
      <c r="I6405" s="193">
        <f t="shared" si="1029"/>
        <v>6.0961421149406583</v>
      </c>
      <c r="J6405" s="193">
        <f t="shared" si="1029"/>
        <v>6.3215676037222872</v>
      </c>
      <c r="K6405" s="193">
        <f>MAX(0,(F6405-'2031 forecast'!$C$10))</f>
        <v>0</v>
      </c>
      <c r="L6405" s="193">
        <f>MAX(0,(G6405-'2031 forecast'!$C$10))</f>
        <v>0</v>
      </c>
      <c r="M6405" s="193">
        <f>MAX(0,(H6405-'2031 forecast'!$C$10))</f>
        <v>0.14175524160664654</v>
      </c>
      <c r="N6405" s="193">
        <f>MAX(0,(I6405-'2031 forecast'!$C$10))</f>
        <v>0.35914211494065817</v>
      </c>
      <c r="O6405" s="193">
        <f>MAX(0,(J6405-'2031 forecast'!$C$10))</f>
        <v>0.58456760372228711</v>
      </c>
      <c r="P6405" s="175" t="str">
        <f t="shared" si="1020"/>
        <v/>
      </c>
      <c r="Q6405" s="175" t="str">
        <f t="shared" si="1021"/>
        <v/>
      </c>
    </row>
    <row r="6406" spans="1:17" s="1" customFormat="1" x14ac:dyDescent="0.3">
      <c r="A6406" s="189">
        <f t="shared" ref="A6406:A6469" si="1030">A6405 + TIME(1,0,0)</f>
        <v>44097.749999984473</v>
      </c>
      <c r="B6406" s="190">
        <f t="shared" si="1025"/>
        <v>44097</v>
      </c>
      <c r="C6406" s="1">
        <f t="shared" si="1026"/>
        <v>18</v>
      </c>
      <c r="D6406" s="191">
        <v>3.5839110335989091</v>
      </c>
      <c r="E6406" s="192">
        <f t="shared" si="1027"/>
        <v>1.2444646161584779E-4</v>
      </c>
      <c r="F6406" s="193">
        <f t="shared" si="1028"/>
        <v>5.343477226008865</v>
      </c>
      <c r="G6406" s="193">
        <f t="shared" si="1029"/>
        <v>5.5410703829194263</v>
      </c>
      <c r="H6406" s="193">
        <f t="shared" si="1029"/>
        <v>5.7459702156155315</v>
      </c>
      <c r="I6406" s="193">
        <f t="shared" si="1029"/>
        <v>5.958446913165818</v>
      </c>
      <c r="J6406" s="193">
        <f t="shared" si="1029"/>
        <v>6.1787806557942684</v>
      </c>
      <c r="K6406" s="193">
        <f>MAX(0,(F6406-'2031 forecast'!$C$10))</f>
        <v>0</v>
      </c>
      <c r="L6406" s="193">
        <f>MAX(0,(G6406-'2031 forecast'!$C$10))</f>
        <v>0</v>
      </c>
      <c r="M6406" s="193">
        <f>MAX(0,(H6406-'2031 forecast'!$C$10))</f>
        <v>8.9702156155313517E-3</v>
      </c>
      <c r="N6406" s="193">
        <f>MAX(0,(I6406-'2031 forecast'!$C$10))</f>
        <v>0.22144691316581788</v>
      </c>
      <c r="O6406" s="193">
        <f>MAX(0,(J6406-'2031 forecast'!$C$10))</f>
        <v>0.44178065579426828</v>
      </c>
      <c r="P6406" s="175" t="str">
        <f t="shared" ref="P6406:P6469" si="1031">IF(K6406&gt;0,IF(K6405&gt;0,P6405+1,1),"")</f>
        <v/>
      </c>
      <c r="Q6406" s="175" t="str">
        <f t="shared" ref="Q6406:Q6469" si="1032">IF(AND(K6406&gt;0,K6407=0),P6406,"")</f>
        <v/>
      </c>
    </row>
    <row r="6407" spans="1:17" s="1" customFormat="1" x14ac:dyDescent="0.3">
      <c r="A6407" s="189">
        <f t="shared" si="1030"/>
        <v>44097.791666651137</v>
      </c>
      <c r="B6407" s="190">
        <f t="shared" si="1025"/>
        <v>44097</v>
      </c>
      <c r="C6407" s="1">
        <f t="shared" si="1026"/>
        <v>19</v>
      </c>
      <c r="D6407" s="191">
        <v>3.5537941341569015</v>
      </c>
      <c r="E6407" s="192">
        <f t="shared" si="1027"/>
        <v>1.2340069303084066E-4</v>
      </c>
      <c r="F6407" s="193">
        <f t="shared" si="1028"/>
        <v>5.2985740560424039</v>
      </c>
      <c r="G6407" s="193">
        <f t="shared" si="1029"/>
        <v>5.4945067662562375</v>
      </c>
      <c r="H6407" s="193">
        <f t="shared" si="1029"/>
        <v>5.6976847516187616</v>
      </c>
      <c r="I6407" s="193">
        <f t="shared" si="1029"/>
        <v>5.9083759307022392</v>
      </c>
      <c r="J6407" s="193">
        <f t="shared" si="1029"/>
        <v>6.1268581292749884</v>
      </c>
      <c r="K6407" s="193">
        <f>MAX(0,(F6407-'2031 forecast'!$C$10))</f>
        <v>0</v>
      </c>
      <c r="L6407" s="193">
        <f>MAX(0,(G6407-'2031 forecast'!$C$10))</f>
        <v>0</v>
      </c>
      <c r="M6407" s="193">
        <f>MAX(0,(H6407-'2031 forecast'!$C$10))</f>
        <v>0</v>
      </c>
      <c r="N6407" s="193">
        <f>MAX(0,(I6407-'2031 forecast'!$C$10))</f>
        <v>0.17137593070223911</v>
      </c>
      <c r="O6407" s="193">
        <f>MAX(0,(J6407-'2031 forecast'!$C$10))</f>
        <v>0.38985812927498831</v>
      </c>
      <c r="P6407" s="175" t="str">
        <f t="shared" si="1031"/>
        <v/>
      </c>
      <c r="Q6407" s="175" t="str">
        <f t="shared" si="1032"/>
        <v/>
      </c>
    </row>
    <row r="6408" spans="1:17" s="1" customFormat="1" x14ac:dyDescent="0.3">
      <c r="A6408" s="189">
        <f t="shared" si="1030"/>
        <v>44097.833333317802</v>
      </c>
      <c r="B6408" s="190">
        <f t="shared" si="1025"/>
        <v>44097</v>
      </c>
      <c r="C6408" s="1">
        <f t="shared" si="1026"/>
        <v>20</v>
      </c>
      <c r="D6408" s="191">
        <v>3.5688525838779057</v>
      </c>
      <c r="E6408" s="192">
        <f t="shared" si="1027"/>
        <v>1.2392357732334425E-4</v>
      </c>
      <c r="F6408" s="193">
        <f t="shared" si="1028"/>
        <v>5.3210256410256358</v>
      </c>
      <c r="G6408" s="193">
        <f t="shared" si="1029"/>
        <v>5.5177885745878337</v>
      </c>
      <c r="H6408" s="193">
        <f t="shared" si="1029"/>
        <v>5.7218274836171474</v>
      </c>
      <c r="I6408" s="193">
        <f t="shared" si="1029"/>
        <v>5.9334114219340295</v>
      </c>
      <c r="J6408" s="193">
        <f t="shared" si="1029"/>
        <v>6.1528193925346297</v>
      </c>
      <c r="K6408" s="193">
        <f>MAX(0,(F6408-'2031 forecast'!$C$10))</f>
        <v>0</v>
      </c>
      <c r="L6408" s="193">
        <f>MAX(0,(G6408-'2031 forecast'!$C$10))</f>
        <v>0</v>
      </c>
      <c r="M6408" s="193">
        <f>MAX(0,(H6408-'2031 forecast'!$C$10))</f>
        <v>0</v>
      </c>
      <c r="N6408" s="193">
        <f>MAX(0,(I6408-'2031 forecast'!$C$10))</f>
        <v>0.19641142193402938</v>
      </c>
      <c r="O6408" s="193">
        <f>MAX(0,(J6408-'2031 forecast'!$C$10))</f>
        <v>0.41581939253462963</v>
      </c>
      <c r="P6408" s="175" t="str">
        <f t="shared" si="1031"/>
        <v/>
      </c>
      <c r="Q6408" s="175" t="str">
        <f t="shared" si="1032"/>
        <v/>
      </c>
    </row>
    <row r="6409" spans="1:17" s="1" customFormat="1" x14ac:dyDescent="0.3">
      <c r="A6409" s="189">
        <f t="shared" si="1030"/>
        <v>44097.874999984466</v>
      </c>
      <c r="B6409" s="190">
        <f t="shared" si="1025"/>
        <v>44097</v>
      </c>
      <c r="C6409" s="1">
        <f t="shared" si="1026"/>
        <v>21</v>
      </c>
      <c r="D6409" s="191">
        <v>3.2225082402948173</v>
      </c>
      <c r="E6409" s="192">
        <f t="shared" si="1027"/>
        <v>1.118972385957623E-4</v>
      </c>
      <c r="F6409" s="193">
        <f t="shared" si="1028"/>
        <v>4.8046391864113325</v>
      </c>
      <c r="G6409" s="193">
        <f t="shared" si="1029"/>
        <v>4.9823069829611653</v>
      </c>
      <c r="H6409" s="193">
        <f t="shared" si="1029"/>
        <v>5.1665446476543018</v>
      </c>
      <c r="I6409" s="193">
        <f t="shared" si="1029"/>
        <v>5.357595123602878</v>
      </c>
      <c r="J6409" s="193">
        <f t="shared" si="1029"/>
        <v>5.555710337562914</v>
      </c>
      <c r="K6409" s="193">
        <f>MAX(0,(F6409-'2031 forecast'!$C$10))</f>
        <v>0</v>
      </c>
      <c r="L6409" s="193">
        <f>MAX(0,(G6409-'2031 forecast'!$C$10))</f>
        <v>0</v>
      </c>
      <c r="M6409" s="193">
        <f>MAX(0,(H6409-'2031 forecast'!$C$10))</f>
        <v>0</v>
      </c>
      <c r="N6409" s="193">
        <f>MAX(0,(I6409-'2031 forecast'!$C$10))</f>
        <v>0</v>
      </c>
      <c r="O6409" s="193">
        <f>MAX(0,(J6409-'2031 forecast'!$C$10))</f>
        <v>0</v>
      </c>
      <c r="P6409" s="175" t="str">
        <f t="shared" si="1031"/>
        <v/>
      </c>
      <c r="Q6409" s="175" t="str">
        <f t="shared" si="1032"/>
        <v/>
      </c>
    </row>
    <row r="6410" spans="1:17" s="1" customFormat="1" x14ac:dyDescent="0.3">
      <c r="A6410" s="189">
        <f t="shared" si="1030"/>
        <v>44097.91666665113</v>
      </c>
      <c r="B6410" s="190">
        <f t="shared" si="1025"/>
        <v>44097</v>
      </c>
      <c r="C6410" s="1">
        <f t="shared" si="1026"/>
        <v>22</v>
      </c>
      <c r="D6410" s="191">
        <v>2.6879332751991818</v>
      </c>
      <c r="E6410" s="192">
        <f t="shared" si="1027"/>
        <v>9.3334846211885839E-5</v>
      </c>
      <c r="F6410" s="193">
        <f t="shared" si="1028"/>
        <v>4.0076079195066487</v>
      </c>
      <c r="G6410" s="193">
        <f t="shared" si="1029"/>
        <v>4.15580278718957</v>
      </c>
      <c r="H6410" s="193">
        <f t="shared" si="1029"/>
        <v>4.3094776617116484</v>
      </c>
      <c r="I6410" s="193">
        <f t="shared" si="1029"/>
        <v>4.4688351848743633</v>
      </c>
      <c r="J6410" s="193">
        <f t="shared" si="1029"/>
        <v>4.6340854918457008</v>
      </c>
      <c r="K6410" s="193">
        <f>MAX(0,(F6410-'2031 forecast'!$C$10))</f>
        <v>0</v>
      </c>
      <c r="L6410" s="193">
        <f>MAX(0,(G6410-'2031 forecast'!$C$10))</f>
        <v>0</v>
      </c>
      <c r="M6410" s="193">
        <f>MAX(0,(H6410-'2031 forecast'!$C$10))</f>
        <v>0</v>
      </c>
      <c r="N6410" s="193">
        <f>MAX(0,(I6410-'2031 forecast'!$C$10))</f>
        <v>0</v>
      </c>
      <c r="O6410" s="193">
        <f>MAX(0,(J6410-'2031 forecast'!$C$10))</f>
        <v>0</v>
      </c>
      <c r="P6410" s="175" t="str">
        <f t="shared" si="1031"/>
        <v/>
      </c>
      <c r="Q6410" s="175" t="str">
        <f t="shared" si="1032"/>
        <v/>
      </c>
    </row>
    <row r="6411" spans="1:17" s="1" customFormat="1" x14ac:dyDescent="0.3">
      <c r="A6411" s="189">
        <f t="shared" si="1030"/>
        <v>44097.958333317794</v>
      </c>
      <c r="B6411" s="190">
        <f t="shared" si="1025"/>
        <v>44097</v>
      </c>
      <c r="C6411" s="1">
        <f t="shared" si="1026"/>
        <v>23</v>
      </c>
      <c r="D6411" s="191">
        <v>2.4168811802211132</v>
      </c>
      <c r="E6411" s="192">
        <f t="shared" si="1027"/>
        <v>8.3922928946821728E-5</v>
      </c>
      <c r="F6411" s="193">
        <f t="shared" si="1028"/>
        <v>3.6034793898084998</v>
      </c>
      <c r="G6411" s="193">
        <f t="shared" si="1029"/>
        <v>3.7367302372208742</v>
      </c>
      <c r="H6411" s="193">
        <f t="shared" si="1029"/>
        <v>3.8749084857407259</v>
      </c>
      <c r="I6411" s="193">
        <f t="shared" si="1029"/>
        <v>4.0181963427021588</v>
      </c>
      <c r="J6411" s="193">
        <f t="shared" si="1029"/>
        <v>4.1667827531721855</v>
      </c>
      <c r="K6411" s="193">
        <f>MAX(0,(F6411-'2031 forecast'!$C$10))</f>
        <v>0</v>
      </c>
      <c r="L6411" s="193">
        <f>MAX(0,(G6411-'2031 forecast'!$C$10))</f>
        <v>0</v>
      </c>
      <c r="M6411" s="193">
        <f>MAX(0,(H6411-'2031 forecast'!$C$10))</f>
        <v>0</v>
      </c>
      <c r="N6411" s="193">
        <f>MAX(0,(I6411-'2031 forecast'!$C$10))</f>
        <v>0</v>
      </c>
      <c r="O6411" s="193">
        <f>MAX(0,(J6411-'2031 forecast'!$C$10))</f>
        <v>0</v>
      </c>
      <c r="P6411" s="175" t="str">
        <f t="shared" si="1031"/>
        <v/>
      </c>
      <c r="Q6411" s="175" t="str">
        <f t="shared" si="1032"/>
        <v/>
      </c>
    </row>
    <row r="6412" spans="1:17" s="1" customFormat="1" x14ac:dyDescent="0.3">
      <c r="A6412" s="189">
        <f t="shared" si="1030"/>
        <v>44097.999999984459</v>
      </c>
      <c r="B6412" s="190">
        <f t="shared" si="1025"/>
        <v>44097</v>
      </c>
      <c r="C6412" s="1">
        <f t="shared" si="1026"/>
        <v>0</v>
      </c>
      <c r="D6412" s="191">
        <v>2.1834752095455543</v>
      </c>
      <c r="E6412" s="192">
        <f t="shared" si="1027"/>
        <v>7.5818222413016523E-5</v>
      </c>
      <c r="F6412" s="193">
        <f t="shared" si="1028"/>
        <v>3.2554798225684269</v>
      </c>
      <c r="G6412" s="193">
        <f t="shared" si="1029"/>
        <v>3.3758622080811636</v>
      </c>
      <c r="H6412" s="193">
        <f t="shared" si="1029"/>
        <v>3.5006961397657652</v>
      </c>
      <c r="I6412" s="193">
        <f t="shared" si="1029"/>
        <v>3.6301462286094273</v>
      </c>
      <c r="J6412" s="193">
        <f t="shared" si="1029"/>
        <v>3.764383172647769</v>
      </c>
      <c r="K6412" s="193">
        <f>MAX(0,(F6412-'2031 forecast'!$C$10))</f>
        <v>0</v>
      </c>
      <c r="L6412" s="193">
        <f>MAX(0,(G6412-'2031 forecast'!$C$10))</f>
        <v>0</v>
      </c>
      <c r="M6412" s="193">
        <f>MAX(0,(H6412-'2031 forecast'!$C$10))</f>
        <v>0</v>
      </c>
      <c r="N6412" s="193">
        <f>MAX(0,(I6412-'2031 forecast'!$C$10))</f>
        <v>0</v>
      </c>
      <c r="O6412" s="193">
        <f>MAX(0,(J6412-'2031 forecast'!$C$10))</f>
        <v>0</v>
      </c>
      <c r="P6412" s="175" t="str">
        <f t="shared" si="1031"/>
        <v/>
      </c>
      <c r="Q6412" s="175" t="str">
        <f t="shared" si="1032"/>
        <v/>
      </c>
    </row>
    <row r="6413" spans="1:17" s="1" customFormat="1" x14ac:dyDescent="0.3">
      <c r="A6413" s="189">
        <f t="shared" si="1030"/>
        <v>44098.041666651123</v>
      </c>
      <c r="B6413" s="190">
        <f t="shared" si="1025"/>
        <v>44098</v>
      </c>
      <c r="C6413" s="1">
        <f t="shared" si="1026"/>
        <v>1</v>
      </c>
      <c r="D6413" s="191">
        <v>2.1985336592665576</v>
      </c>
      <c r="E6413" s="192">
        <f t="shared" si="1027"/>
        <v>7.6341106705520077E-5</v>
      </c>
      <c r="F6413" s="193">
        <f t="shared" si="1028"/>
        <v>3.277931407551657</v>
      </c>
      <c r="G6413" s="193">
        <f t="shared" si="1029"/>
        <v>3.3991440164127575</v>
      </c>
      <c r="H6413" s="193">
        <f t="shared" si="1029"/>
        <v>3.5248388717641497</v>
      </c>
      <c r="I6413" s="193">
        <f t="shared" si="1029"/>
        <v>3.6551817198412162</v>
      </c>
      <c r="J6413" s="193">
        <f t="shared" si="1029"/>
        <v>3.7903444359074085</v>
      </c>
      <c r="K6413" s="193">
        <f>MAX(0,(F6413-'2031 forecast'!$C$10))</f>
        <v>0</v>
      </c>
      <c r="L6413" s="193">
        <f>MAX(0,(G6413-'2031 forecast'!$C$10))</f>
        <v>0</v>
      </c>
      <c r="M6413" s="193">
        <f>MAX(0,(H6413-'2031 forecast'!$C$10))</f>
        <v>0</v>
      </c>
      <c r="N6413" s="193">
        <f>MAX(0,(I6413-'2031 forecast'!$C$10))</f>
        <v>0</v>
      </c>
      <c r="O6413" s="193">
        <f>MAX(0,(J6413-'2031 forecast'!$C$10))</f>
        <v>0</v>
      </c>
      <c r="P6413" s="175" t="str">
        <f t="shared" si="1031"/>
        <v/>
      </c>
      <c r="Q6413" s="175" t="str">
        <f t="shared" si="1032"/>
        <v/>
      </c>
    </row>
    <row r="6414" spans="1:17" s="1" customFormat="1" x14ac:dyDescent="0.3">
      <c r="A6414" s="189">
        <f t="shared" si="1030"/>
        <v>44098.083333317787</v>
      </c>
      <c r="B6414" s="190">
        <f t="shared" si="1025"/>
        <v>44098</v>
      </c>
      <c r="C6414" s="1">
        <f t="shared" si="1026"/>
        <v>2</v>
      </c>
      <c r="D6414" s="191">
        <v>2.1608875349640484</v>
      </c>
      <c r="E6414" s="192">
        <f t="shared" si="1027"/>
        <v>7.5033895974261185E-5</v>
      </c>
      <c r="F6414" s="193">
        <f t="shared" si="1028"/>
        <v>3.2218024450935814</v>
      </c>
      <c r="G6414" s="193">
        <f t="shared" si="1029"/>
        <v>3.3409394955837728</v>
      </c>
      <c r="H6414" s="193">
        <f t="shared" si="1029"/>
        <v>3.4644820417681887</v>
      </c>
      <c r="I6414" s="193">
        <f t="shared" si="1029"/>
        <v>3.5925929917617436</v>
      </c>
      <c r="J6414" s="193">
        <f t="shared" si="1029"/>
        <v>3.7254412777583097</v>
      </c>
      <c r="K6414" s="193">
        <f>MAX(0,(F6414-'2031 forecast'!$C$10))</f>
        <v>0</v>
      </c>
      <c r="L6414" s="193">
        <f>MAX(0,(G6414-'2031 forecast'!$C$10))</f>
        <v>0</v>
      </c>
      <c r="M6414" s="193">
        <f>MAX(0,(H6414-'2031 forecast'!$C$10))</f>
        <v>0</v>
      </c>
      <c r="N6414" s="193">
        <f>MAX(0,(I6414-'2031 forecast'!$C$10))</f>
        <v>0</v>
      </c>
      <c r="O6414" s="193">
        <f>MAX(0,(J6414-'2031 forecast'!$C$10))</f>
        <v>0</v>
      </c>
      <c r="P6414" s="175" t="str">
        <f t="shared" si="1031"/>
        <v/>
      </c>
      <c r="Q6414" s="175" t="str">
        <f t="shared" si="1032"/>
        <v/>
      </c>
    </row>
    <row r="6415" spans="1:17" s="1" customFormat="1" x14ac:dyDescent="0.3">
      <c r="A6415" s="189">
        <f t="shared" si="1030"/>
        <v>44098.124999984451</v>
      </c>
      <c r="B6415" s="190">
        <f t="shared" si="1025"/>
        <v>44098</v>
      </c>
      <c r="C6415" s="1">
        <f t="shared" si="1026"/>
        <v>3</v>
      </c>
      <c r="D6415" s="191">
        <v>2.115712185801037</v>
      </c>
      <c r="E6415" s="192">
        <f t="shared" si="1027"/>
        <v>7.3465243096750495E-5</v>
      </c>
      <c r="F6415" s="193">
        <f t="shared" si="1028"/>
        <v>3.1544476901438894</v>
      </c>
      <c r="G6415" s="193">
        <f t="shared" si="1029"/>
        <v>3.2710940705889899</v>
      </c>
      <c r="H6415" s="193">
        <f t="shared" si="1029"/>
        <v>3.3920538457730349</v>
      </c>
      <c r="I6415" s="193">
        <f t="shared" si="1029"/>
        <v>3.5174865180663764</v>
      </c>
      <c r="J6415" s="193">
        <f t="shared" si="1029"/>
        <v>3.6475574879793902</v>
      </c>
      <c r="K6415" s="193">
        <f>MAX(0,(F6415-'2031 forecast'!$C$10))</f>
        <v>0</v>
      </c>
      <c r="L6415" s="193">
        <f>MAX(0,(G6415-'2031 forecast'!$C$10))</f>
        <v>0</v>
      </c>
      <c r="M6415" s="193">
        <f>MAX(0,(H6415-'2031 forecast'!$C$10))</f>
        <v>0</v>
      </c>
      <c r="N6415" s="193">
        <f>MAX(0,(I6415-'2031 forecast'!$C$10))</f>
        <v>0</v>
      </c>
      <c r="O6415" s="193">
        <f>MAX(0,(J6415-'2031 forecast'!$C$10))</f>
        <v>0</v>
      </c>
      <c r="P6415" s="175" t="str">
        <f t="shared" si="1031"/>
        <v/>
      </c>
      <c r="Q6415" s="175" t="str">
        <f t="shared" si="1032"/>
        <v/>
      </c>
    </row>
    <row r="6416" spans="1:17" s="1" customFormat="1" x14ac:dyDescent="0.3">
      <c r="A6416" s="189">
        <f t="shared" si="1030"/>
        <v>44098.166666651116</v>
      </c>
      <c r="B6416" s="190">
        <f t="shared" si="1025"/>
        <v>44098</v>
      </c>
      <c r="C6416" s="1">
        <f t="shared" si="1026"/>
        <v>4</v>
      </c>
      <c r="D6416" s="191">
        <v>2.115712185801037</v>
      </c>
      <c r="E6416" s="192">
        <f t="shared" si="1027"/>
        <v>7.3465243096750495E-5</v>
      </c>
      <c r="F6416" s="193">
        <f t="shared" si="1028"/>
        <v>3.1544476901438894</v>
      </c>
      <c r="G6416" s="193">
        <f t="shared" si="1029"/>
        <v>3.2710940705889899</v>
      </c>
      <c r="H6416" s="193">
        <f t="shared" si="1029"/>
        <v>3.3920538457730349</v>
      </c>
      <c r="I6416" s="193">
        <f t="shared" si="1029"/>
        <v>3.5174865180663764</v>
      </c>
      <c r="J6416" s="193">
        <f t="shared" si="1029"/>
        <v>3.6475574879793902</v>
      </c>
      <c r="K6416" s="193">
        <f>MAX(0,(F6416-'2031 forecast'!$C$10))</f>
        <v>0</v>
      </c>
      <c r="L6416" s="193">
        <f>MAX(0,(G6416-'2031 forecast'!$C$10))</f>
        <v>0</v>
      </c>
      <c r="M6416" s="193">
        <f>MAX(0,(H6416-'2031 forecast'!$C$10))</f>
        <v>0</v>
      </c>
      <c r="N6416" s="193">
        <f>MAX(0,(I6416-'2031 forecast'!$C$10))</f>
        <v>0</v>
      </c>
      <c r="O6416" s="193">
        <f>MAX(0,(J6416-'2031 forecast'!$C$10))</f>
        <v>0</v>
      </c>
      <c r="P6416" s="175" t="str">
        <f t="shared" si="1031"/>
        <v/>
      </c>
      <c r="Q6416" s="175" t="str">
        <f t="shared" si="1032"/>
        <v/>
      </c>
    </row>
    <row r="6417" spans="1:17" s="1" customFormat="1" x14ac:dyDescent="0.3">
      <c r="A6417" s="189">
        <f t="shared" si="1030"/>
        <v>44098.20833331778</v>
      </c>
      <c r="B6417" s="190">
        <f t="shared" si="1025"/>
        <v>44098</v>
      </c>
      <c r="C6417" s="1">
        <f t="shared" si="1026"/>
        <v>5</v>
      </c>
      <c r="D6417" s="191">
        <v>2.243709008429569</v>
      </c>
      <c r="E6417" s="192">
        <f t="shared" si="1027"/>
        <v>7.7909759583030754E-5</v>
      </c>
      <c r="F6417" s="193">
        <f t="shared" si="1028"/>
        <v>3.3452861625013481</v>
      </c>
      <c r="G6417" s="193">
        <f t="shared" si="1029"/>
        <v>3.46898944140754</v>
      </c>
      <c r="H6417" s="193">
        <f t="shared" si="1029"/>
        <v>3.597267067759303</v>
      </c>
      <c r="I6417" s="193">
        <f t="shared" si="1029"/>
        <v>3.730288193536583</v>
      </c>
      <c r="J6417" s="193">
        <f t="shared" si="1029"/>
        <v>3.8682282256863272</v>
      </c>
      <c r="K6417" s="193">
        <f>MAX(0,(F6417-'2031 forecast'!$C$10))</f>
        <v>0</v>
      </c>
      <c r="L6417" s="193">
        <f>MAX(0,(G6417-'2031 forecast'!$C$10))</f>
        <v>0</v>
      </c>
      <c r="M6417" s="193">
        <f>MAX(0,(H6417-'2031 forecast'!$C$10))</f>
        <v>0</v>
      </c>
      <c r="N6417" s="193">
        <f>MAX(0,(I6417-'2031 forecast'!$C$10))</f>
        <v>0</v>
      </c>
      <c r="O6417" s="193">
        <f>MAX(0,(J6417-'2031 forecast'!$C$10))</f>
        <v>0</v>
      </c>
      <c r="P6417" s="175" t="str">
        <f t="shared" si="1031"/>
        <v/>
      </c>
      <c r="Q6417" s="175" t="str">
        <f t="shared" si="1032"/>
        <v/>
      </c>
    </row>
    <row r="6418" spans="1:17" s="1" customFormat="1" x14ac:dyDescent="0.3">
      <c r="A6418" s="189">
        <f t="shared" si="1030"/>
        <v>44098.249999984444</v>
      </c>
      <c r="B6418" s="190">
        <f t="shared" si="1025"/>
        <v>44098</v>
      </c>
      <c r="C6418" s="1">
        <f t="shared" si="1026"/>
        <v>6</v>
      </c>
      <c r="D6418" s="191">
        <v>2.5674656774311515</v>
      </c>
      <c r="E6418" s="192">
        <f t="shared" si="1027"/>
        <v>8.9151771871857352E-5</v>
      </c>
      <c r="F6418" s="193">
        <f t="shared" si="1028"/>
        <v>3.827995239640805</v>
      </c>
      <c r="G6418" s="193">
        <f t="shared" si="1029"/>
        <v>3.9695483205368163</v>
      </c>
      <c r="H6418" s="193">
        <f t="shared" si="1029"/>
        <v>4.1163358057245718</v>
      </c>
      <c r="I6418" s="193">
        <f t="shared" si="1029"/>
        <v>4.26855125502005</v>
      </c>
      <c r="J6418" s="193">
        <f t="shared" si="1029"/>
        <v>4.4263953857685836</v>
      </c>
      <c r="K6418" s="193">
        <f>MAX(0,(F6418-'2031 forecast'!$C$10))</f>
        <v>0</v>
      </c>
      <c r="L6418" s="193">
        <f>MAX(0,(G6418-'2031 forecast'!$C$10))</f>
        <v>0</v>
      </c>
      <c r="M6418" s="193">
        <f>MAX(0,(H6418-'2031 forecast'!$C$10))</f>
        <v>0</v>
      </c>
      <c r="N6418" s="193">
        <f>MAX(0,(I6418-'2031 forecast'!$C$10))</f>
        <v>0</v>
      </c>
      <c r="O6418" s="193">
        <f>MAX(0,(J6418-'2031 forecast'!$C$10))</f>
        <v>0</v>
      </c>
      <c r="P6418" s="175" t="str">
        <f t="shared" si="1031"/>
        <v/>
      </c>
      <c r="Q6418" s="175" t="str">
        <f t="shared" si="1032"/>
        <v/>
      </c>
    </row>
    <row r="6419" spans="1:17" s="1" customFormat="1" x14ac:dyDescent="0.3">
      <c r="A6419" s="189">
        <f t="shared" si="1030"/>
        <v>44098.291666651108</v>
      </c>
      <c r="B6419" s="190">
        <f t="shared" si="1025"/>
        <v>44098</v>
      </c>
      <c r="C6419" s="1">
        <f t="shared" si="1026"/>
        <v>7</v>
      </c>
      <c r="D6419" s="191">
        <v>2.6653456006176763</v>
      </c>
      <c r="E6419" s="192">
        <f t="shared" si="1027"/>
        <v>9.2550519773130515E-5</v>
      </c>
      <c r="F6419" s="193">
        <f t="shared" si="1028"/>
        <v>3.9739305420318036</v>
      </c>
      <c r="G6419" s="193">
        <f t="shared" si="1029"/>
        <v>4.1208800746921792</v>
      </c>
      <c r="H6419" s="193">
        <f t="shared" si="1029"/>
        <v>4.2732635637140719</v>
      </c>
      <c r="I6419" s="193">
        <f t="shared" si="1029"/>
        <v>4.4312819480266805</v>
      </c>
      <c r="J6419" s="193">
        <f t="shared" si="1029"/>
        <v>4.595143596956242</v>
      </c>
      <c r="K6419" s="193">
        <f>MAX(0,(F6419-'2031 forecast'!$C$10))</f>
        <v>0</v>
      </c>
      <c r="L6419" s="193">
        <f>MAX(0,(G6419-'2031 forecast'!$C$10))</f>
        <v>0</v>
      </c>
      <c r="M6419" s="193">
        <f>MAX(0,(H6419-'2031 forecast'!$C$10))</f>
        <v>0</v>
      </c>
      <c r="N6419" s="193">
        <f>MAX(0,(I6419-'2031 forecast'!$C$10))</f>
        <v>0</v>
      </c>
      <c r="O6419" s="193">
        <f>MAX(0,(J6419-'2031 forecast'!$C$10))</f>
        <v>0</v>
      </c>
      <c r="P6419" s="175" t="str">
        <f t="shared" si="1031"/>
        <v/>
      </c>
      <c r="Q6419" s="175" t="str">
        <f t="shared" si="1032"/>
        <v/>
      </c>
    </row>
    <row r="6420" spans="1:17" s="1" customFormat="1" x14ac:dyDescent="0.3">
      <c r="A6420" s="189">
        <f t="shared" si="1030"/>
        <v>44098.333333317772</v>
      </c>
      <c r="B6420" s="190">
        <f t="shared" si="1025"/>
        <v>44098</v>
      </c>
      <c r="C6420" s="1">
        <f t="shared" si="1026"/>
        <v>8</v>
      </c>
      <c r="D6420" s="191">
        <v>2.9138100210142395</v>
      </c>
      <c r="E6420" s="192">
        <f t="shared" si="1027"/>
        <v>1.0117811059943929E-4</v>
      </c>
      <c r="F6420" s="193">
        <f t="shared" si="1028"/>
        <v>4.344381694255107</v>
      </c>
      <c r="G6420" s="193">
        <f t="shared" si="1029"/>
        <v>4.5050299121634838</v>
      </c>
      <c r="H6420" s="193">
        <f t="shared" si="1029"/>
        <v>4.6716186416874175</v>
      </c>
      <c r="I6420" s="193">
        <f t="shared" si="1029"/>
        <v>4.8443675533512014</v>
      </c>
      <c r="J6420" s="193">
        <f t="shared" si="1029"/>
        <v>5.0235044407402984</v>
      </c>
      <c r="K6420" s="193">
        <f>MAX(0,(F6420-'2031 forecast'!$C$10))</f>
        <v>0</v>
      </c>
      <c r="L6420" s="193">
        <f>MAX(0,(G6420-'2031 forecast'!$C$10))</f>
        <v>0</v>
      </c>
      <c r="M6420" s="193">
        <f>MAX(0,(H6420-'2031 forecast'!$C$10))</f>
        <v>0</v>
      </c>
      <c r="N6420" s="193">
        <f>MAX(0,(I6420-'2031 forecast'!$C$10))</f>
        <v>0</v>
      </c>
      <c r="O6420" s="193">
        <f>MAX(0,(J6420-'2031 forecast'!$C$10))</f>
        <v>0</v>
      </c>
      <c r="P6420" s="175" t="str">
        <f t="shared" si="1031"/>
        <v/>
      </c>
      <c r="Q6420" s="175" t="str">
        <f t="shared" si="1032"/>
        <v/>
      </c>
    </row>
    <row r="6421" spans="1:17" s="1" customFormat="1" x14ac:dyDescent="0.3">
      <c r="A6421" s="189">
        <f t="shared" si="1030"/>
        <v>44098.374999984437</v>
      </c>
      <c r="B6421" s="190">
        <f t="shared" si="1025"/>
        <v>44098</v>
      </c>
      <c r="C6421" s="1">
        <f t="shared" si="1026"/>
        <v>9</v>
      </c>
      <c r="D6421" s="191">
        <v>2.9062807961537369</v>
      </c>
      <c r="E6421" s="192">
        <f t="shared" si="1027"/>
        <v>1.0091666845318749E-4</v>
      </c>
      <c r="F6421" s="193">
        <f t="shared" si="1028"/>
        <v>4.3331559017634911</v>
      </c>
      <c r="G6421" s="193">
        <f t="shared" si="1029"/>
        <v>4.4933890079976857</v>
      </c>
      <c r="H6421" s="193">
        <f t="shared" si="1029"/>
        <v>4.659547275688225</v>
      </c>
      <c r="I6421" s="193">
        <f t="shared" si="1029"/>
        <v>4.8318498077353054</v>
      </c>
      <c r="J6421" s="193">
        <f t="shared" si="1029"/>
        <v>5.0105238091104782</v>
      </c>
      <c r="K6421" s="193">
        <f>MAX(0,(F6421-'2031 forecast'!$C$10))</f>
        <v>0</v>
      </c>
      <c r="L6421" s="193">
        <f>MAX(0,(G6421-'2031 forecast'!$C$10))</f>
        <v>0</v>
      </c>
      <c r="M6421" s="193">
        <f>MAX(0,(H6421-'2031 forecast'!$C$10))</f>
        <v>0</v>
      </c>
      <c r="N6421" s="193">
        <f>MAX(0,(I6421-'2031 forecast'!$C$10))</f>
        <v>0</v>
      </c>
      <c r="O6421" s="193">
        <f>MAX(0,(J6421-'2031 forecast'!$C$10))</f>
        <v>0</v>
      </c>
      <c r="P6421" s="175" t="str">
        <f t="shared" si="1031"/>
        <v/>
      </c>
      <c r="Q6421" s="175" t="str">
        <f t="shared" si="1032"/>
        <v/>
      </c>
    </row>
    <row r="6422" spans="1:17" s="1" customFormat="1" x14ac:dyDescent="0.3">
      <c r="A6422" s="189">
        <f t="shared" si="1030"/>
        <v>44098.416666651101</v>
      </c>
      <c r="B6422" s="190">
        <f t="shared" si="1025"/>
        <v>44098</v>
      </c>
      <c r="C6422" s="1">
        <f t="shared" si="1026"/>
        <v>10</v>
      </c>
      <c r="D6422" s="191">
        <v>3.1472159916897984</v>
      </c>
      <c r="E6422" s="192">
        <f t="shared" si="1027"/>
        <v>1.0928281713324449E-4</v>
      </c>
      <c r="F6422" s="193">
        <f t="shared" si="1028"/>
        <v>4.6923812614951803</v>
      </c>
      <c r="G6422" s="193">
        <f t="shared" si="1029"/>
        <v>4.865897941303194</v>
      </c>
      <c r="H6422" s="193">
        <f t="shared" si="1029"/>
        <v>5.0458309876623781</v>
      </c>
      <c r="I6422" s="193">
        <f t="shared" si="1029"/>
        <v>5.2324176674439329</v>
      </c>
      <c r="J6422" s="193">
        <f t="shared" si="1029"/>
        <v>5.4259040212647145</v>
      </c>
      <c r="K6422" s="193">
        <f>MAX(0,(F6422-'2031 forecast'!$C$10))</f>
        <v>0</v>
      </c>
      <c r="L6422" s="193">
        <f>MAX(0,(G6422-'2031 forecast'!$C$10))</f>
        <v>0</v>
      </c>
      <c r="M6422" s="193">
        <f>MAX(0,(H6422-'2031 forecast'!$C$10))</f>
        <v>0</v>
      </c>
      <c r="N6422" s="193">
        <f>MAX(0,(I6422-'2031 forecast'!$C$10))</f>
        <v>0</v>
      </c>
      <c r="O6422" s="193">
        <f>MAX(0,(J6422-'2031 forecast'!$C$10))</f>
        <v>0</v>
      </c>
      <c r="P6422" s="175" t="str">
        <f t="shared" si="1031"/>
        <v/>
      </c>
      <c r="Q6422" s="175" t="str">
        <f t="shared" si="1032"/>
        <v/>
      </c>
    </row>
    <row r="6423" spans="1:17" s="1" customFormat="1" x14ac:dyDescent="0.3">
      <c r="A6423" s="189">
        <f t="shared" si="1030"/>
        <v>44098.458333317765</v>
      </c>
      <c r="B6423" s="190">
        <f t="shared" si="1025"/>
        <v>44098</v>
      </c>
      <c r="C6423" s="1">
        <f t="shared" si="1026"/>
        <v>11</v>
      </c>
      <c r="D6423" s="191">
        <v>3.3279173883418443</v>
      </c>
      <c r="E6423" s="192">
        <f t="shared" si="1027"/>
        <v>1.1555742864328724E-4</v>
      </c>
      <c r="F6423" s="193">
        <f t="shared" si="1028"/>
        <v>4.9618002812939466</v>
      </c>
      <c r="G6423" s="193">
        <f t="shared" si="1029"/>
        <v>5.1452796412823245</v>
      </c>
      <c r="H6423" s="193">
        <f t="shared" si="1029"/>
        <v>5.3355437716429934</v>
      </c>
      <c r="I6423" s="193">
        <f t="shared" si="1029"/>
        <v>5.532843562225402</v>
      </c>
      <c r="J6423" s="193">
        <f t="shared" si="1029"/>
        <v>5.7374391803803926</v>
      </c>
      <c r="K6423" s="193">
        <f>MAX(0,(F6423-'2031 forecast'!$C$10))</f>
        <v>0</v>
      </c>
      <c r="L6423" s="193">
        <f>MAX(0,(G6423-'2031 forecast'!$C$10))</f>
        <v>0</v>
      </c>
      <c r="M6423" s="193">
        <f>MAX(0,(H6423-'2031 forecast'!$C$10))</f>
        <v>0</v>
      </c>
      <c r="N6423" s="193">
        <f>MAX(0,(I6423-'2031 forecast'!$C$10))</f>
        <v>0</v>
      </c>
      <c r="O6423" s="193">
        <f>MAX(0,(J6423-'2031 forecast'!$C$10))</f>
        <v>4.3918038039247875E-4</v>
      </c>
      <c r="P6423" s="175" t="str">
        <f t="shared" si="1031"/>
        <v/>
      </c>
      <c r="Q6423" s="175" t="str">
        <f t="shared" si="1032"/>
        <v/>
      </c>
    </row>
    <row r="6424" spans="1:17" s="1" customFormat="1" x14ac:dyDescent="0.3">
      <c r="A6424" s="189">
        <f t="shared" si="1030"/>
        <v>44098.499999984429</v>
      </c>
      <c r="B6424" s="190">
        <f t="shared" si="1025"/>
        <v>44098</v>
      </c>
      <c r="C6424" s="1">
        <f t="shared" si="1026"/>
        <v>12</v>
      </c>
      <c r="D6424" s="191">
        <v>3.3806219623653573</v>
      </c>
      <c r="E6424" s="192">
        <f t="shared" si="1027"/>
        <v>1.173875236670497E-4</v>
      </c>
      <c r="F6424" s="193">
        <f t="shared" si="1028"/>
        <v>5.0403808287352527</v>
      </c>
      <c r="G6424" s="193">
        <f t="shared" si="1029"/>
        <v>5.2267659704429041</v>
      </c>
      <c r="H6424" s="193">
        <f t="shared" si="1029"/>
        <v>5.4200433336373388</v>
      </c>
      <c r="I6424" s="193">
        <f t="shared" si="1029"/>
        <v>5.6204677815366644</v>
      </c>
      <c r="J6424" s="193">
        <f t="shared" si="1029"/>
        <v>5.8283036017891314</v>
      </c>
      <c r="K6424" s="193">
        <f>MAX(0,(F6424-'2031 forecast'!$C$10))</f>
        <v>0</v>
      </c>
      <c r="L6424" s="193">
        <f>MAX(0,(G6424-'2031 forecast'!$C$10))</f>
        <v>0</v>
      </c>
      <c r="M6424" s="193">
        <f>MAX(0,(H6424-'2031 forecast'!$C$10))</f>
        <v>0</v>
      </c>
      <c r="N6424" s="193">
        <f>MAX(0,(I6424-'2031 forecast'!$C$10))</f>
        <v>0</v>
      </c>
      <c r="O6424" s="193">
        <f>MAX(0,(J6424-'2031 forecast'!$C$10))</f>
        <v>9.1303601789131328E-2</v>
      </c>
      <c r="P6424" s="175" t="str">
        <f t="shared" si="1031"/>
        <v/>
      </c>
      <c r="Q6424" s="175" t="str">
        <f t="shared" si="1032"/>
        <v/>
      </c>
    </row>
    <row r="6425" spans="1:17" s="1" customFormat="1" x14ac:dyDescent="0.3">
      <c r="A6425" s="189">
        <f t="shared" si="1030"/>
        <v>44098.541666651094</v>
      </c>
      <c r="B6425" s="190">
        <f t="shared" si="1025"/>
        <v>44098</v>
      </c>
      <c r="C6425" s="1">
        <f t="shared" si="1026"/>
        <v>13</v>
      </c>
      <c r="D6425" s="191">
        <v>3.5914402584594112</v>
      </c>
      <c r="E6425" s="192">
        <f t="shared" si="1027"/>
        <v>1.2470790376209958E-4</v>
      </c>
      <c r="F6425" s="193">
        <f t="shared" si="1028"/>
        <v>5.3547030185004809</v>
      </c>
      <c r="G6425" s="193">
        <f t="shared" ref="G6425:J6444" si="1033">$E6425*G$2</f>
        <v>5.5527112870852235</v>
      </c>
      <c r="H6425" s="193">
        <f t="shared" si="1033"/>
        <v>5.7580415816147239</v>
      </c>
      <c r="I6425" s="193">
        <f t="shared" si="1033"/>
        <v>5.9709646587817122</v>
      </c>
      <c r="J6425" s="193">
        <f t="shared" si="1033"/>
        <v>6.1917612874240886</v>
      </c>
      <c r="K6425" s="193">
        <f>MAX(0,(F6425-'2031 forecast'!$C$10))</f>
        <v>0</v>
      </c>
      <c r="L6425" s="193">
        <f>MAX(0,(G6425-'2031 forecast'!$C$10))</f>
        <v>0</v>
      </c>
      <c r="M6425" s="193">
        <f>MAX(0,(H6425-'2031 forecast'!$C$10))</f>
        <v>2.1041581614723803E-2</v>
      </c>
      <c r="N6425" s="193">
        <f>MAX(0,(I6425-'2031 forecast'!$C$10))</f>
        <v>0.23396465878171213</v>
      </c>
      <c r="O6425" s="193">
        <f>MAX(0,(J6425-'2031 forecast'!$C$10))</f>
        <v>0.4547612874240885</v>
      </c>
      <c r="P6425" s="175" t="str">
        <f t="shared" si="1031"/>
        <v/>
      </c>
      <c r="Q6425" s="175" t="str">
        <f t="shared" si="1032"/>
        <v/>
      </c>
    </row>
    <row r="6426" spans="1:17" s="1" customFormat="1" x14ac:dyDescent="0.3">
      <c r="A6426" s="189">
        <f t="shared" si="1030"/>
        <v>44098.583333317758</v>
      </c>
      <c r="B6426" s="190">
        <f t="shared" si="1025"/>
        <v>44098</v>
      </c>
      <c r="C6426" s="1">
        <f t="shared" si="1026"/>
        <v>14</v>
      </c>
      <c r="D6426" s="191">
        <v>3.6893201816459364</v>
      </c>
      <c r="E6426" s="192">
        <f t="shared" si="1027"/>
        <v>1.2810665166337274E-4</v>
      </c>
      <c r="F6426" s="193">
        <f t="shared" si="1028"/>
        <v>5.50063832089148</v>
      </c>
      <c r="G6426" s="193">
        <f t="shared" si="1033"/>
        <v>5.7040430412405865</v>
      </c>
      <c r="H6426" s="193">
        <f t="shared" si="1033"/>
        <v>5.914969339604224</v>
      </c>
      <c r="I6426" s="193">
        <f t="shared" si="1033"/>
        <v>6.1336953517883428</v>
      </c>
      <c r="J6426" s="193">
        <f t="shared" si="1033"/>
        <v>6.3605094986117479</v>
      </c>
      <c r="K6426" s="193">
        <f>MAX(0,(F6426-'2031 forecast'!$C$10))</f>
        <v>0</v>
      </c>
      <c r="L6426" s="193">
        <f>MAX(0,(G6426-'2031 forecast'!$C$10))</f>
        <v>0</v>
      </c>
      <c r="M6426" s="193">
        <f>MAX(0,(H6426-'2031 forecast'!$C$10))</f>
        <v>0.1779693396042239</v>
      </c>
      <c r="N6426" s="193">
        <f>MAX(0,(I6426-'2031 forecast'!$C$10))</f>
        <v>0.3966953517883427</v>
      </c>
      <c r="O6426" s="193">
        <f>MAX(0,(J6426-'2031 forecast'!$C$10))</f>
        <v>0.62350949861174776</v>
      </c>
      <c r="P6426" s="175" t="str">
        <f t="shared" si="1031"/>
        <v/>
      </c>
      <c r="Q6426" s="175" t="str">
        <f t="shared" si="1032"/>
        <v/>
      </c>
    </row>
    <row r="6427" spans="1:17" s="1" customFormat="1" x14ac:dyDescent="0.3">
      <c r="A6427" s="189">
        <f t="shared" si="1030"/>
        <v>44098.624999984422</v>
      </c>
      <c r="B6427" s="190">
        <f t="shared" si="1025"/>
        <v>44098</v>
      </c>
      <c r="C6427" s="1">
        <f t="shared" si="1026"/>
        <v>15</v>
      </c>
      <c r="D6427" s="191">
        <v>3.6893201816459364</v>
      </c>
      <c r="E6427" s="192">
        <f t="shared" si="1027"/>
        <v>1.2810665166337274E-4</v>
      </c>
      <c r="F6427" s="193">
        <f t="shared" si="1028"/>
        <v>5.50063832089148</v>
      </c>
      <c r="G6427" s="193">
        <f t="shared" si="1033"/>
        <v>5.7040430412405865</v>
      </c>
      <c r="H6427" s="193">
        <f t="shared" si="1033"/>
        <v>5.914969339604224</v>
      </c>
      <c r="I6427" s="193">
        <f t="shared" si="1033"/>
        <v>6.1336953517883428</v>
      </c>
      <c r="J6427" s="193">
        <f t="shared" si="1033"/>
        <v>6.3605094986117479</v>
      </c>
      <c r="K6427" s="193">
        <f>MAX(0,(F6427-'2031 forecast'!$C$10))</f>
        <v>0</v>
      </c>
      <c r="L6427" s="193">
        <f>MAX(0,(G6427-'2031 forecast'!$C$10))</f>
        <v>0</v>
      </c>
      <c r="M6427" s="193">
        <f>MAX(0,(H6427-'2031 forecast'!$C$10))</f>
        <v>0.1779693396042239</v>
      </c>
      <c r="N6427" s="193">
        <f>MAX(0,(I6427-'2031 forecast'!$C$10))</f>
        <v>0.3966953517883427</v>
      </c>
      <c r="O6427" s="193">
        <f>MAX(0,(J6427-'2031 forecast'!$C$10))</f>
        <v>0.62350949861174776</v>
      </c>
      <c r="P6427" s="175" t="str">
        <f t="shared" si="1031"/>
        <v/>
      </c>
      <c r="Q6427" s="175" t="str">
        <f t="shared" si="1032"/>
        <v/>
      </c>
    </row>
    <row r="6428" spans="1:17" s="1" customFormat="1" x14ac:dyDescent="0.3">
      <c r="A6428" s="189">
        <f t="shared" si="1030"/>
        <v>44098.666666651086</v>
      </c>
      <c r="B6428" s="190">
        <f t="shared" si="1025"/>
        <v>44098</v>
      </c>
      <c r="C6428" s="1">
        <f t="shared" si="1026"/>
        <v>16</v>
      </c>
      <c r="D6428" s="191">
        <v>3.7269663059484457</v>
      </c>
      <c r="E6428" s="192">
        <f t="shared" si="1027"/>
        <v>1.2941386239463163E-4</v>
      </c>
      <c r="F6428" s="193">
        <f t="shared" si="1028"/>
        <v>5.5567672833495552</v>
      </c>
      <c r="G6428" s="193">
        <f t="shared" si="1033"/>
        <v>5.7622475620695717</v>
      </c>
      <c r="H6428" s="193">
        <f t="shared" si="1033"/>
        <v>5.9753261696001845</v>
      </c>
      <c r="I6428" s="193">
        <f t="shared" si="1033"/>
        <v>6.1962840798678149</v>
      </c>
      <c r="J6428" s="193">
        <f t="shared" si="1033"/>
        <v>6.4254126567608463</v>
      </c>
      <c r="K6428" s="193">
        <f>MAX(0,(F6428-'2031 forecast'!$C$10))</f>
        <v>0</v>
      </c>
      <c r="L6428" s="193">
        <f>MAX(0,(G6428-'2031 forecast'!$C$10))</f>
        <v>2.5247562069571572E-2</v>
      </c>
      <c r="M6428" s="193">
        <f>MAX(0,(H6428-'2031 forecast'!$C$10))</f>
        <v>0.23832616960018438</v>
      </c>
      <c r="N6428" s="193">
        <f>MAX(0,(I6428-'2031 forecast'!$C$10))</f>
        <v>0.45928407986781483</v>
      </c>
      <c r="O6428" s="193">
        <f>MAX(0,(J6428-'2031 forecast'!$C$10))</f>
        <v>0.68841265676084618</v>
      </c>
      <c r="P6428" s="175" t="str">
        <f t="shared" si="1031"/>
        <v/>
      </c>
      <c r="Q6428" s="175" t="str">
        <f t="shared" si="1032"/>
        <v/>
      </c>
    </row>
    <row r="6429" spans="1:17" s="1" customFormat="1" x14ac:dyDescent="0.3">
      <c r="A6429" s="189">
        <f t="shared" si="1030"/>
        <v>44098.708333317751</v>
      </c>
      <c r="B6429" s="190">
        <f t="shared" si="1025"/>
        <v>44098</v>
      </c>
      <c r="C6429" s="1">
        <f t="shared" si="1026"/>
        <v>17</v>
      </c>
      <c r="D6429" s="191">
        <v>3.6441448324829246</v>
      </c>
      <c r="E6429" s="192">
        <f t="shared" si="1027"/>
        <v>1.2653799878586207E-4</v>
      </c>
      <c r="F6429" s="193">
        <f t="shared" si="1028"/>
        <v>5.4332835659417889</v>
      </c>
      <c r="G6429" s="193">
        <f t="shared" si="1033"/>
        <v>5.634197616245805</v>
      </c>
      <c r="H6429" s="193">
        <f t="shared" si="1033"/>
        <v>5.8425411436090711</v>
      </c>
      <c r="I6429" s="193">
        <f t="shared" si="1033"/>
        <v>6.0585888780929755</v>
      </c>
      <c r="J6429" s="193">
        <f t="shared" si="1033"/>
        <v>6.2826257088328292</v>
      </c>
      <c r="K6429" s="193">
        <f>MAX(0,(F6429-'2031 forecast'!$C$10))</f>
        <v>0</v>
      </c>
      <c r="L6429" s="193">
        <f>MAX(0,(G6429-'2031 forecast'!$C$10))</f>
        <v>0</v>
      </c>
      <c r="M6429" s="193">
        <f>MAX(0,(H6429-'2031 forecast'!$C$10))</f>
        <v>0.10554114360907096</v>
      </c>
      <c r="N6429" s="193">
        <f>MAX(0,(I6429-'2031 forecast'!$C$10))</f>
        <v>0.32158887809297543</v>
      </c>
      <c r="O6429" s="193">
        <f>MAX(0,(J6429-'2031 forecast'!$C$10))</f>
        <v>0.54562570883282913</v>
      </c>
      <c r="P6429" s="175" t="str">
        <f t="shared" si="1031"/>
        <v/>
      </c>
      <c r="Q6429" s="175" t="str">
        <f t="shared" si="1032"/>
        <v/>
      </c>
    </row>
    <row r="6430" spans="1:17" s="1" customFormat="1" x14ac:dyDescent="0.3">
      <c r="A6430" s="189">
        <f t="shared" si="1030"/>
        <v>44098.749999984415</v>
      </c>
      <c r="B6430" s="190">
        <f t="shared" si="1025"/>
        <v>44098</v>
      </c>
      <c r="C6430" s="1">
        <f t="shared" si="1026"/>
        <v>18</v>
      </c>
      <c r="D6430" s="191">
        <v>3.6215571579014192</v>
      </c>
      <c r="E6430" s="192">
        <f t="shared" si="1027"/>
        <v>1.2575367234710671E-4</v>
      </c>
      <c r="F6430" s="193">
        <f t="shared" si="1028"/>
        <v>5.399606188466942</v>
      </c>
      <c r="G6430" s="193">
        <f t="shared" si="1033"/>
        <v>5.5992749037484133</v>
      </c>
      <c r="H6430" s="193">
        <f t="shared" si="1033"/>
        <v>5.8063270456114937</v>
      </c>
      <c r="I6430" s="193">
        <f t="shared" si="1033"/>
        <v>6.021035641245291</v>
      </c>
      <c r="J6430" s="193">
        <f t="shared" si="1033"/>
        <v>6.2436838139433686</v>
      </c>
      <c r="K6430" s="193">
        <f>MAX(0,(F6430-'2031 forecast'!$C$10))</f>
        <v>0</v>
      </c>
      <c r="L6430" s="193">
        <f>MAX(0,(G6430-'2031 forecast'!$C$10))</f>
        <v>0</v>
      </c>
      <c r="M6430" s="193">
        <f>MAX(0,(H6430-'2031 forecast'!$C$10))</f>
        <v>6.932704561149361E-2</v>
      </c>
      <c r="N6430" s="193">
        <f>MAX(0,(I6430-'2031 forecast'!$C$10))</f>
        <v>0.2840356412452909</v>
      </c>
      <c r="O6430" s="193">
        <f>MAX(0,(J6430-'2031 forecast'!$C$10))</f>
        <v>0.50668381394336848</v>
      </c>
      <c r="P6430" s="175" t="str">
        <f t="shared" si="1031"/>
        <v/>
      </c>
      <c r="Q6430" s="175" t="str">
        <f t="shared" si="1032"/>
        <v/>
      </c>
    </row>
    <row r="6431" spans="1:17" s="1" customFormat="1" x14ac:dyDescent="0.3">
      <c r="A6431" s="189">
        <f t="shared" si="1030"/>
        <v>44098.791666651079</v>
      </c>
      <c r="B6431" s="190">
        <f t="shared" si="1025"/>
        <v>44098</v>
      </c>
      <c r="C6431" s="1">
        <f t="shared" si="1026"/>
        <v>19</v>
      </c>
      <c r="D6431" s="191">
        <v>3.5839110335989091</v>
      </c>
      <c r="E6431" s="192">
        <f t="shared" si="1027"/>
        <v>1.2444646161584779E-4</v>
      </c>
      <c r="F6431" s="193">
        <f t="shared" si="1028"/>
        <v>5.343477226008865</v>
      </c>
      <c r="G6431" s="193">
        <f t="shared" si="1033"/>
        <v>5.5410703829194263</v>
      </c>
      <c r="H6431" s="193">
        <f t="shared" si="1033"/>
        <v>5.7459702156155315</v>
      </c>
      <c r="I6431" s="193">
        <f t="shared" si="1033"/>
        <v>5.958446913165818</v>
      </c>
      <c r="J6431" s="193">
        <f t="shared" si="1033"/>
        <v>6.1787806557942684</v>
      </c>
      <c r="K6431" s="193">
        <f>MAX(0,(F6431-'2031 forecast'!$C$10))</f>
        <v>0</v>
      </c>
      <c r="L6431" s="193">
        <f>MAX(0,(G6431-'2031 forecast'!$C$10))</f>
        <v>0</v>
      </c>
      <c r="M6431" s="193">
        <f>MAX(0,(H6431-'2031 forecast'!$C$10))</f>
        <v>8.9702156155313517E-3</v>
      </c>
      <c r="N6431" s="193">
        <f>MAX(0,(I6431-'2031 forecast'!$C$10))</f>
        <v>0.22144691316581788</v>
      </c>
      <c r="O6431" s="193">
        <f>MAX(0,(J6431-'2031 forecast'!$C$10))</f>
        <v>0.44178065579426828</v>
      </c>
      <c r="P6431" s="175" t="str">
        <f t="shared" si="1031"/>
        <v/>
      </c>
      <c r="Q6431" s="175" t="str">
        <f t="shared" si="1032"/>
        <v/>
      </c>
    </row>
    <row r="6432" spans="1:17" s="1" customFormat="1" x14ac:dyDescent="0.3">
      <c r="A6432" s="189">
        <f t="shared" si="1030"/>
        <v>44098.833333317743</v>
      </c>
      <c r="B6432" s="190">
        <f t="shared" si="1025"/>
        <v>44098</v>
      </c>
      <c r="C6432" s="1">
        <f t="shared" si="1026"/>
        <v>20</v>
      </c>
      <c r="D6432" s="191">
        <v>3.4182680866678674</v>
      </c>
      <c r="E6432" s="192">
        <f t="shared" si="1027"/>
        <v>1.1869473439830862E-4</v>
      </c>
      <c r="F6432" s="193">
        <f t="shared" si="1028"/>
        <v>5.0965097911933297</v>
      </c>
      <c r="G6432" s="193">
        <f t="shared" si="1033"/>
        <v>5.2849704912718902</v>
      </c>
      <c r="H6432" s="193">
        <f t="shared" si="1033"/>
        <v>5.4804001636333011</v>
      </c>
      <c r="I6432" s="193">
        <f t="shared" si="1033"/>
        <v>5.6830565096161374</v>
      </c>
      <c r="J6432" s="193">
        <f t="shared" si="1033"/>
        <v>5.8932067599382316</v>
      </c>
      <c r="K6432" s="193">
        <f>MAX(0,(F6432-'2031 forecast'!$C$10))</f>
        <v>0</v>
      </c>
      <c r="L6432" s="193">
        <f>MAX(0,(G6432-'2031 forecast'!$C$10))</f>
        <v>0</v>
      </c>
      <c r="M6432" s="193">
        <f>MAX(0,(H6432-'2031 forecast'!$C$10))</f>
        <v>0</v>
      </c>
      <c r="N6432" s="193">
        <f>MAX(0,(I6432-'2031 forecast'!$C$10))</f>
        <v>0</v>
      </c>
      <c r="O6432" s="193">
        <f>MAX(0,(J6432-'2031 forecast'!$C$10))</f>
        <v>0.15620675993823152</v>
      </c>
      <c r="P6432" s="175" t="str">
        <f t="shared" si="1031"/>
        <v/>
      </c>
      <c r="Q6432" s="175" t="str">
        <f t="shared" si="1032"/>
        <v/>
      </c>
    </row>
    <row r="6433" spans="1:17" s="1" customFormat="1" x14ac:dyDescent="0.3">
      <c r="A6433" s="189">
        <f t="shared" si="1030"/>
        <v>44098.874999984408</v>
      </c>
      <c r="B6433" s="190">
        <f t="shared" si="1025"/>
        <v>44098</v>
      </c>
      <c r="C6433" s="1">
        <f t="shared" si="1026"/>
        <v>21</v>
      </c>
      <c r="D6433" s="191">
        <v>3.2676835894578291</v>
      </c>
      <c r="E6433" s="192">
        <f t="shared" si="1027"/>
        <v>1.1346589147327299E-4</v>
      </c>
      <c r="F6433" s="193">
        <f t="shared" si="1028"/>
        <v>4.8719939413610245</v>
      </c>
      <c r="G6433" s="193">
        <f t="shared" si="1033"/>
        <v>5.0521524079559477</v>
      </c>
      <c r="H6433" s="193">
        <f t="shared" si="1033"/>
        <v>5.2389728436494556</v>
      </c>
      <c r="I6433" s="193">
        <f t="shared" si="1033"/>
        <v>5.4327015972982462</v>
      </c>
      <c r="J6433" s="193">
        <f t="shared" si="1033"/>
        <v>5.6335941273418335</v>
      </c>
      <c r="K6433" s="193">
        <f>MAX(0,(F6433-'2031 forecast'!$C$10))</f>
        <v>0</v>
      </c>
      <c r="L6433" s="193">
        <f>MAX(0,(G6433-'2031 forecast'!$C$10))</f>
        <v>0</v>
      </c>
      <c r="M6433" s="193">
        <f>MAX(0,(H6433-'2031 forecast'!$C$10))</f>
        <v>0</v>
      </c>
      <c r="N6433" s="193">
        <f>MAX(0,(I6433-'2031 forecast'!$C$10))</f>
        <v>0</v>
      </c>
      <c r="O6433" s="193">
        <f>MAX(0,(J6433-'2031 forecast'!$C$10))</f>
        <v>0</v>
      </c>
      <c r="P6433" s="175" t="str">
        <f t="shared" si="1031"/>
        <v/>
      </c>
      <c r="Q6433" s="175" t="str">
        <f t="shared" si="1032"/>
        <v/>
      </c>
    </row>
    <row r="6434" spans="1:17" s="1" customFormat="1" x14ac:dyDescent="0.3">
      <c r="A6434" s="189">
        <f t="shared" si="1030"/>
        <v>44098.916666651072</v>
      </c>
      <c r="B6434" s="190">
        <f t="shared" si="1025"/>
        <v>44098</v>
      </c>
      <c r="C6434" s="1">
        <f t="shared" si="1026"/>
        <v>22</v>
      </c>
      <c r="D6434" s="191">
        <v>2.861105446990726</v>
      </c>
      <c r="E6434" s="192">
        <f t="shared" si="1027"/>
        <v>9.9348015575676814E-5</v>
      </c>
      <c r="F6434" s="193">
        <f t="shared" si="1028"/>
        <v>4.2658011468138</v>
      </c>
      <c r="G6434" s="193">
        <f t="shared" si="1033"/>
        <v>4.4235435830029042</v>
      </c>
      <c r="H6434" s="193">
        <f t="shared" si="1033"/>
        <v>4.5871190796930712</v>
      </c>
      <c r="I6434" s="193">
        <f t="shared" si="1033"/>
        <v>4.756743334039939</v>
      </c>
      <c r="J6434" s="193">
        <f t="shared" si="1033"/>
        <v>4.9326400193315587</v>
      </c>
      <c r="K6434" s="193">
        <f>MAX(0,(F6434-'2031 forecast'!$C$10))</f>
        <v>0</v>
      </c>
      <c r="L6434" s="193">
        <f>MAX(0,(G6434-'2031 forecast'!$C$10))</f>
        <v>0</v>
      </c>
      <c r="M6434" s="193">
        <f>MAX(0,(H6434-'2031 forecast'!$C$10))</f>
        <v>0</v>
      </c>
      <c r="N6434" s="193">
        <f>MAX(0,(I6434-'2031 forecast'!$C$10))</f>
        <v>0</v>
      </c>
      <c r="O6434" s="193">
        <f>MAX(0,(J6434-'2031 forecast'!$C$10))</f>
        <v>0</v>
      </c>
      <c r="P6434" s="175" t="str">
        <f t="shared" si="1031"/>
        <v/>
      </c>
      <c r="Q6434" s="175" t="str">
        <f t="shared" si="1032"/>
        <v/>
      </c>
    </row>
    <row r="6435" spans="1:17" s="1" customFormat="1" x14ac:dyDescent="0.3">
      <c r="A6435" s="189">
        <f t="shared" si="1030"/>
        <v>44098.958333317736</v>
      </c>
      <c r="B6435" s="190">
        <f t="shared" si="1025"/>
        <v>44098</v>
      </c>
      <c r="C6435" s="1">
        <f t="shared" si="1026"/>
        <v>23</v>
      </c>
      <c r="D6435" s="191">
        <v>2.5975825768731586</v>
      </c>
      <c r="E6435" s="192">
        <f t="shared" si="1027"/>
        <v>9.019754045686446E-5</v>
      </c>
      <c r="F6435" s="193">
        <f t="shared" si="1028"/>
        <v>3.8728984096072652</v>
      </c>
      <c r="G6435" s="193">
        <f t="shared" si="1033"/>
        <v>4.0161119372000043</v>
      </c>
      <c r="H6435" s="193">
        <f t="shared" si="1033"/>
        <v>4.1646212697213407</v>
      </c>
      <c r="I6435" s="193">
        <f t="shared" si="1033"/>
        <v>4.3186222374836278</v>
      </c>
      <c r="J6435" s="193">
        <f t="shared" si="1033"/>
        <v>4.4783179122878618</v>
      </c>
      <c r="K6435" s="193">
        <f>MAX(0,(F6435-'2031 forecast'!$C$10))</f>
        <v>0</v>
      </c>
      <c r="L6435" s="193">
        <f>MAX(0,(G6435-'2031 forecast'!$C$10))</f>
        <v>0</v>
      </c>
      <c r="M6435" s="193">
        <f>MAX(0,(H6435-'2031 forecast'!$C$10))</f>
        <v>0</v>
      </c>
      <c r="N6435" s="193">
        <f>MAX(0,(I6435-'2031 forecast'!$C$10))</f>
        <v>0</v>
      </c>
      <c r="O6435" s="193">
        <f>MAX(0,(J6435-'2031 forecast'!$C$10))</f>
        <v>0</v>
      </c>
      <c r="P6435" s="175" t="str">
        <f t="shared" si="1031"/>
        <v/>
      </c>
      <c r="Q6435" s="175" t="str">
        <f t="shared" si="1032"/>
        <v/>
      </c>
    </row>
    <row r="6436" spans="1:17" s="1" customFormat="1" x14ac:dyDescent="0.3">
      <c r="A6436" s="189">
        <f t="shared" si="1030"/>
        <v>44098.9999999844</v>
      </c>
      <c r="B6436" s="190">
        <f t="shared" si="1025"/>
        <v>44098</v>
      </c>
      <c r="C6436" s="1">
        <f t="shared" si="1026"/>
        <v>0</v>
      </c>
      <c r="D6436" s="191">
        <v>2.3415889316160943</v>
      </c>
      <c r="E6436" s="192">
        <f t="shared" si="1027"/>
        <v>8.130850748430393E-5</v>
      </c>
      <c r="F6436" s="193">
        <f t="shared" si="1028"/>
        <v>3.4912214648923476</v>
      </c>
      <c r="G6436" s="193">
        <f t="shared" si="1033"/>
        <v>3.6203211955629033</v>
      </c>
      <c r="H6436" s="193">
        <f t="shared" si="1033"/>
        <v>3.7541948257488036</v>
      </c>
      <c r="I6436" s="193">
        <f t="shared" si="1033"/>
        <v>3.8930188865432136</v>
      </c>
      <c r="J6436" s="193">
        <f t="shared" si="1033"/>
        <v>4.0369764368739869</v>
      </c>
      <c r="K6436" s="193">
        <f>MAX(0,(F6436-'2031 forecast'!$C$10))</f>
        <v>0</v>
      </c>
      <c r="L6436" s="193">
        <f>MAX(0,(G6436-'2031 forecast'!$C$10))</f>
        <v>0</v>
      </c>
      <c r="M6436" s="193">
        <f>MAX(0,(H6436-'2031 forecast'!$C$10))</f>
        <v>0</v>
      </c>
      <c r="N6436" s="193">
        <f>MAX(0,(I6436-'2031 forecast'!$C$10))</f>
        <v>0</v>
      </c>
      <c r="O6436" s="193">
        <f>MAX(0,(J6436-'2031 forecast'!$C$10))</f>
        <v>0</v>
      </c>
      <c r="P6436" s="175" t="str">
        <f t="shared" si="1031"/>
        <v/>
      </c>
      <c r="Q6436" s="175" t="str">
        <f t="shared" si="1032"/>
        <v/>
      </c>
    </row>
    <row r="6437" spans="1:17" s="1" customFormat="1" x14ac:dyDescent="0.3">
      <c r="A6437" s="189">
        <f t="shared" si="1030"/>
        <v>44099.041666651065</v>
      </c>
      <c r="B6437" s="190">
        <f t="shared" si="1025"/>
        <v>44099</v>
      </c>
      <c r="C6437" s="1">
        <f t="shared" si="1026"/>
        <v>1</v>
      </c>
      <c r="D6437" s="191">
        <v>2.243709008429569</v>
      </c>
      <c r="E6437" s="192">
        <f t="shared" si="1027"/>
        <v>7.7909759583030754E-5</v>
      </c>
      <c r="F6437" s="193">
        <f t="shared" si="1028"/>
        <v>3.3452861625013481</v>
      </c>
      <c r="G6437" s="193">
        <f t="shared" si="1033"/>
        <v>3.46898944140754</v>
      </c>
      <c r="H6437" s="193">
        <f t="shared" si="1033"/>
        <v>3.597267067759303</v>
      </c>
      <c r="I6437" s="193">
        <f t="shared" si="1033"/>
        <v>3.730288193536583</v>
      </c>
      <c r="J6437" s="193">
        <f t="shared" si="1033"/>
        <v>3.8682282256863272</v>
      </c>
      <c r="K6437" s="193">
        <f>MAX(0,(F6437-'2031 forecast'!$C$10))</f>
        <v>0</v>
      </c>
      <c r="L6437" s="193">
        <f>MAX(0,(G6437-'2031 forecast'!$C$10))</f>
        <v>0</v>
      </c>
      <c r="M6437" s="193">
        <f>MAX(0,(H6437-'2031 forecast'!$C$10))</f>
        <v>0</v>
      </c>
      <c r="N6437" s="193">
        <f>MAX(0,(I6437-'2031 forecast'!$C$10))</f>
        <v>0</v>
      </c>
      <c r="O6437" s="193">
        <f>MAX(0,(J6437-'2031 forecast'!$C$10))</f>
        <v>0</v>
      </c>
      <c r="P6437" s="175" t="str">
        <f t="shared" si="1031"/>
        <v/>
      </c>
      <c r="Q6437" s="175" t="str">
        <f t="shared" si="1032"/>
        <v/>
      </c>
    </row>
    <row r="6438" spans="1:17" s="1" customFormat="1" x14ac:dyDescent="0.3">
      <c r="A6438" s="189">
        <f t="shared" si="1030"/>
        <v>44099.083333317729</v>
      </c>
      <c r="B6438" s="190">
        <f t="shared" si="1025"/>
        <v>44099</v>
      </c>
      <c r="C6438" s="1">
        <f t="shared" si="1026"/>
        <v>2</v>
      </c>
      <c r="D6438" s="191">
        <v>2.1834752095455543</v>
      </c>
      <c r="E6438" s="192">
        <f t="shared" si="1027"/>
        <v>7.5818222413016523E-5</v>
      </c>
      <c r="F6438" s="193">
        <f t="shared" si="1028"/>
        <v>3.2554798225684269</v>
      </c>
      <c r="G6438" s="193">
        <f t="shared" si="1033"/>
        <v>3.3758622080811636</v>
      </c>
      <c r="H6438" s="193">
        <f t="shared" si="1033"/>
        <v>3.5006961397657652</v>
      </c>
      <c r="I6438" s="193">
        <f t="shared" si="1033"/>
        <v>3.6301462286094273</v>
      </c>
      <c r="J6438" s="193">
        <f t="shared" si="1033"/>
        <v>3.764383172647769</v>
      </c>
      <c r="K6438" s="193">
        <f>MAX(0,(F6438-'2031 forecast'!$C$10))</f>
        <v>0</v>
      </c>
      <c r="L6438" s="193">
        <f>MAX(0,(G6438-'2031 forecast'!$C$10))</f>
        <v>0</v>
      </c>
      <c r="M6438" s="193">
        <f>MAX(0,(H6438-'2031 forecast'!$C$10))</f>
        <v>0</v>
      </c>
      <c r="N6438" s="193">
        <f>MAX(0,(I6438-'2031 forecast'!$C$10))</f>
        <v>0</v>
      </c>
      <c r="O6438" s="193">
        <f>MAX(0,(J6438-'2031 forecast'!$C$10))</f>
        <v>0</v>
      </c>
      <c r="P6438" s="175" t="str">
        <f t="shared" si="1031"/>
        <v/>
      </c>
      <c r="Q6438" s="175" t="str">
        <f t="shared" si="1032"/>
        <v/>
      </c>
    </row>
    <row r="6439" spans="1:17" s="1" customFormat="1" x14ac:dyDescent="0.3">
      <c r="A6439" s="189">
        <f t="shared" si="1030"/>
        <v>44099.124999984393</v>
      </c>
      <c r="B6439" s="190">
        <f t="shared" si="1025"/>
        <v>44099</v>
      </c>
      <c r="C6439" s="1">
        <f t="shared" si="1026"/>
        <v>3</v>
      </c>
      <c r="D6439" s="191">
        <v>2.1684167598245505</v>
      </c>
      <c r="E6439" s="192">
        <f t="shared" si="1027"/>
        <v>7.5295338120512969E-5</v>
      </c>
      <c r="F6439" s="193">
        <f t="shared" si="1028"/>
        <v>3.2330282375851964</v>
      </c>
      <c r="G6439" s="193">
        <f t="shared" si="1033"/>
        <v>3.35258039974957</v>
      </c>
      <c r="H6439" s="193">
        <f t="shared" si="1033"/>
        <v>3.4765534077673812</v>
      </c>
      <c r="I6439" s="193">
        <f t="shared" si="1033"/>
        <v>3.6051107373776388</v>
      </c>
      <c r="J6439" s="193">
        <f t="shared" si="1033"/>
        <v>3.7384219093881299</v>
      </c>
      <c r="K6439" s="193">
        <f>MAX(0,(F6439-'2031 forecast'!$C$10))</f>
        <v>0</v>
      </c>
      <c r="L6439" s="193">
        <f>MAX(0,(G6439-'2031 forecast'!$C$10))</f>
        <v>0</v>
      </c>
      <c r="M6439" s="193">
        <f>MAX(0,(H6439-'2031 forecast'!$C$10))</f>
        <v>0</v>
      </c>
      <c r="N6439" s="193">
        <f>MAX(0,(I6439-'2031 forecast'!$C$10))</f>
        <v>0</v>
      </c>
      <c r="O6439" s="193">
        <f>MAX(0,(J6439-'2031 forecast'!$C$10))</f>
        <v>0</v>
      </c>
      <c r="P6439" s="175" t="str">
        <f t="shared" si="1031"/>
        <v/>
      </c>
      <c r="Q6439" s="175" t="str">
        <f t="shared" si="1032"/>
        <v/>
      </c>
    </row>
    <row r="6440" spans="1:17" s="1" customFormat="1" x14ac:dyDescent="0.3">
      <c r="A6440" s="189">
        <f t="shared" si="1030"/>
        <v>44099.166666651057</v>
      </c>
      <c r="B6440" s="190">
        <f t="shared" si="1025"/>
        <v>44099</v>
      </c>
      <c r="C6440" s="1">
        <f t="shared" si="1026"/>
        <v>4</v>
      </c>
      <c r="D6440" s="191">
        <v>2.2361797835690673</v>
      </c>
      <c r="E6440" s="192">
        <f t="shared" si="1027"/>
        <v>7.7648317436778983E-5</v>
      </c>
      <c r="F6440" s="193">
        <f t="shared" si="1028"/>
        <v>3.3340603700097331</v>
      </c>
      <c r="G6440" s="193">
        <f t="shared" si="1033"/>
        <v>3.4573485372417432</v>
      </c>
      <c r="H6440" s="193">
        <f t="shared" si="1033"/>
        <v>3.585195701760111</v>
      </c>
      <c r="I6440" s="193">
        <f t="shared" si="1033"/>
        <v>3.7177704479206888</v>
      </c>
      <c r="J6440" s="193">
        <f t="shared" si="1033"/>
        <v>3.8552475940565079</v>
      </c>
      <c r="K6440" s="193">
        <f>MAX(0,(F6440-'2031 forecast'!$C$10))</f>
        <v>0</v>
      </c>
      <c r="L6440" s="193">
        <f>MAX(0,(G6440-'2031 forecast'!$C$10))</f>
        <v>0</v>
      </c>
      <c r="M6440" s="193">
        <f>MAX(0,(H6440-'2031 forecast'!$C$10))</f>
        <v>0</v>
      </c>
      <c r="N6440" s="193">
        <f>MAX(0,(I6440-'2031 forecast'!$C$10))</f>
        <v>0</v>
      </c>
      <c r="O6440" s="193">
        <f>MAX(0,(J6440-'2031 forecast'!$C$10))</f>
        <v>0</v>
      </c>
      <c r="P6440" s="175" t="str">
        <f t="shared" si="1031"/>
        <v/>
      </c>
      <c r="Q6440" s="175" t="str">
        <f t="shared" si="1032"/>
        <v/>
      </c>
    </row>
    <row r="6441" spans="1:17" s="1" customFormat="1" x14ac:dyDescent="0.3">
      <c r="A6441" s="189">
        <f t="shared" si="1030"/>
        <v>44099.208333317722</v>
      </c>
      <c r="B6441" s="190">
        <f t="shared" si="1025"/>
        <v>44099</v>
      </c>
      <c r="C6441" s="1">
        <f t="shared" si="1026"/>
        <v>5</v>
      </c>
      <c r="D6441" s="191">
        <v>2.3942935056396073</v>
      </c>
      <c r="E6441" s="192">
        <f t="shared" si="1027"/>
        <v>8.3138602508066377E-5</v>
      </c>
      <c r="F6441" s="193">
        <f t="shared" si="1028"/>
        <v>3.5698020123336534</v>
      </c>
      <c r="G6441" s="193">
        <f t="shared" si="1033"/>
        <v>3.7018075247234821</v>
      </c>
      <c r="H6441" s="193">
        <f t="shared" si="1033"/>
        <v>3.838694387743149</v>
      </c>
      <c r="I6441" s="193">
        <f t="shared" si="1033"/>
        <v>3.9806431058544747</v>
      </c>
      <c r="J6441" s="193">
        <f t="shared" si="1033"/>
        <v>4.1278408582827248</v>
      </c>
      <c r="K6441" s="193">
        <f>MAX(0,(F6441-'2031 forecast'!$C$10))</f>
        <v>0</v>
      </c>
      <c r="L6441" s="193">
        <f>MAX(0,(G6441-'2031 forecast'!$C$10))</f>
        <v>0</v>
      </c>
      <c r="M6441" s="193">
        <f>MAX(0,(H6441-'2031 forecast'!$C$10))</f>
        <v>0</v>
      </c>
      <c r="N6441" s="193">
        <f>MAX(0,(I6441-'2031 forecast'!$C$10))</f>
        <v>0</v>
      </c>
      <c r="O6441" s="193">
        <f>MAX(0,(J6441-'2031 forecast'!$C$10))</f>
        <v>0</v>
      </c>
      <c r="P6441" s="175" t="str">
        <f t="shared" si="1031"/>
        <v/>
      </c>
      <c r="Q6441" s="175" t="str">
        <f t="shared" si="1032"/>
        <v/>
      </c>
    </row>
    <row r="6442" spans="1:17" s="1" customFormat="1" x14ac:dyDescent="0.3">
      <c r="A6442" s="189">
        <f t="shared" si="1030"/>
        <v>44099.249999984386</v>
      </c>
      <c r="B6442" s="190">
        <f t="shared" si="1025"/>
        <v>44099</v>
      </c>
      <c r="C6442" s="1">
        <f t="shared" si="1026"/>
        <v>6</v>
      </c>
      <c r="D6442" s="191">
        <v>2.672874825478178</v>
      </c>
      <c r="E6442" s="192">
        <f t="shared" si="1027"/>
        <v>9.2811961919382285E-5</v>
      </c>
      <c r="F6442" s="193">
        <f t="shared" si="1028"/>
        <v>3.9851563345234187</v>
      </c>
      <c r="G6442" s="193">
        <f t="shared" si="1033"/>
        <v>4.1325209788579755</v>
      </c>
      <c r="H6442" s="193">
        <f t="shared" si="1033"/>
        <v>4.2853349297132644</v>
      </c>
      <c r="I6442" s="193">
        <f t="shared" si="1033"/>
        <v>4.4437996936425739</v>
      </c>
      <c r="J6442" s="193">
        <f t="shared" si="1033"/>
        <v>4.6081242285860613</v>
      </c>
      <c r="K6442" s="193">
        <f>MAX(0,(F6442-'2031 forecast'!$C$10))</f>
        <v>0</v>
      </c>
      <c r="L6442" s="193">
        <f>MAX(0,(G6442-'2031 forecast'!$C$10))</f>
        <v>0</v>
      </c>
      <c r="M6442" s="193">
        <f>MAX(0,(H6442-'2031 forecast'!$C$10))</f>
        <v>0</v>
      </c>
      <c r="N6442" s="193">
        <f>MAX(0,(I6442-'2031 forecast'!$C$10))</f>
        <v>0</v>
      </c>
      <c r="O6442" s="193">
        <f>MAX(0,(J6442-'2031 forecast'!$C$10))</f>
        <v>0</v>
      </c>
      <c r="P6442" s="175" t="str">
        <f t="shared" si="1031"/>
        <v/>
      </c>
      <c r="Q6442" s="175" t="str">
        <f t="shared" si="1032"/>
        <v/>
      </c>
    </row>
    <row r="6443" spans="1:17" s="1" customFormat="1" x14ac:dyDescent="0.3">
      <c r="A6443" s="189">
        <f t="shared" si="1030"/>
        <v>44099.29166665105</v>
      </c>
      <c r="B6443" s="190">
        <f t="shared" si="1025"/>
        <v>44099</v>
      </c>
      <c r="C6443" s="1">
        <f t="shared" si="1026"/>
        <v>7</v>
      </c>
      <c r="D6443" s="191">
        <v>2.8159300978277146</v>
      </c>
      <c r="E6443" s="192">
        <f t="shared" si="1027"/>
        <v>9.7779362698166138E-5</v>
      </c>
      <c r="F6443" s="193">
        <f t="shared" si="1028"/>
        <v>4.1984463918641088</v>
      </c>
      <c r="G6443" s="193">
        <f t="shared" si="1033"/>
        <v>4.3536981580081218</v>
      </c>
      <c r="H6443" s="193">
        <f t="shared" si="1033"/>
        <v>4.5146908836979183</v>
      </c>
      <c r="I6443" s="193">
        <f t="shared" si="1033"/>
        <v>4.6816368603445717</v>
      </c>
      <c r="J6443" s="193">
        <f t="shared" si="1033"/>
        <v>4.8547562295526401</v>
      </c>
      <c r="K6443" s="193">
        <f>MAX(0,(F6443-'2031 forecast'!$C$10))</f>
        <v>0</v>
      </c>
      <c r="L6443" s="193">
        <f>MAX(0,(G6443-'2031 forecast'!$C$10))</f>
        <v>0</v>
      </c>
      <c r="M6443" s="193">
        <f>MAX(0,(H6443-'2031 forecast'!$C$10))</f>
        <v>0</v>
      </c>
      <c r="N6443" s="193">
        <f>MAX(0,(I6443-'2031 forecast'!$C$10))</f>
        <v>0</v>
      </c>
      <c r="O6443" s="193">
        <f>MAX(0,(J6443-'2031 forecast'!$C$10))</f>
        <v>0</v>
      </c>
      <c r="P6443" s="175" t="str">
        <f t="shared" si="1031"/>
        <v/>
      </c>
      <c r="Q6443" s="175" t="str">
        <f t="shared" si="1032"/>
        <v/>
      </c>
    </row>
    <row r="6444" spans="1:17" s="1" customFormat="1" x14ac:dyDescent="0.3">
      <c r="A6444" s="189">
        <f t="shared" si="1030"/>
        <v>44099.333333317714</v>
      </c>
      <c r="B6444" s="190">
        <f t="shared" si="1025"/>
        <v>44099</v>
      </c>
      <c r="C6444" s="1">
        <f t="shared" si="1026"/>
        <v>8</v>
      </c>
      <c r="D6444" s="191">
        <v>2.9213392458747411</v>
      </c>
      <c r="E6444" s="192">
        <f t="shared" si="1027"/>
        <v>1.0143955274569106E-4</v>
      </c>
      <c r="F6444" s="193">
        <f t="shared" si="1028"/>
        <v>4.355607486746722</v>
      </c>
      <c r="G6444" s="193">
        <f t="shared" si="1033"/>
        <v>4.5166708163292801</v>
      </c>
      <c r="H6444" s="193">
        <f t="shared" si="1033"/>
        <v>4.6836900076866099</v>
      </c>
      <c r="I6444" s="193">
        <f t="shared" si="1033"/>
        <v>4.8568852989670948</v>
      </c>
      <c r="J6444" s="193">
        <f t="shared" si="1033"/>
        <v>5.0364850723701178</v>
      </c>
      <c r="K6444" s="193">
        <f>MAX(0,(F6444-'2031 forecast'!$C$10))</f>
        <v>0</v>
      </c>
      <c r="L6444" s="193">
        <f>MAX(0,(G6444-'2031 forecast'!$C$10))</f>
        <v>0</v>
      </c>
      <c r="M6444" s="193">
        <f>MAX(0,(H6444-'2031 forecast'!$C$10))</f>
        <v>0</v>
      </c>
      <c r="N6444" s="193">
        <f>MAX(0,(I6444-'2031 forecast'!$C$10))</f>
        <v>0</v>
      </c>
      <c r="O6444" s="193">
        <f>MAX(0,(J6444-'2031 forecast'!$C$10))</f>
        <v>0</v>
      </c>
      <c r="P6444" s="175" t="str">
        <f t="shared" si="1031"/>
        <v/>
      </c>
      <c r="Q6444" s="175" t="str">
        <f t="shared" si="1032"/>
        <v/>
      </c>
    </row>
    <row r="6445" spans="1:17" s="1" customFormat="1" x14ac:dyDescent="0.3">
      <c r="A6445" s="189">
        <f t="shared" si="1030"/>
        <v>44099.374999984379</v>
      </c>
      <c r="B6445" s="190">
        <f t="shared" si="1025"/>
        <v>44099</v>
      </c>
      <c r="C6445" s="1">
        <f t="shared" si="1026"/>
        <v>9</v>
      </c>
      <c r="D6445" s="191">
        <v>3.0794529679452816</v>
      </c>
      <c r="E6445" s="192">
        <f t="shared" si="1027"/>
        <v>1.0692983781697848E-4</v>
      </c>
      <c r="F6445" s="193">
        <f t="shared" si="1028"/>
        <v>4.5913491290706432</v>
      </c>
      <c r="G6445" s="193">
        <f t="shared" ref="G6445:J6464" si="1034">$E6445*G$2</f>
        <v>4.7611298038110208</v>
      </c>
      <c r="H6445" s="193">
        <f t="shared" si="1034"/>
        <v>4.9371886936696487</v>
      </c>
      <c r="I6445" s="193">
        <f t="shared" si="1034"/>
        <v>5.119757956900882</v>
      </c>
      <c r="J6445" s="193">
        <f t="shared" si="1034"/>
        <v>5.309078336596337</v>
      </c>
      <c r="K6445" s="193">
        <f>MAX(0,(F6445-'2031 forecast'!$C$10))</f>
        <v>0</v>
      </c>
      <c r="L6445" s="193">
        <f>MAX(0,(G6445-'2031 forecast'!$C$10))</f>
        <v>0</v>
      </c>
      <c r="M6445" s="193">
        <f>MAX(0,(H6445-'2031 forecast'!$C$10))</f>
        <v>0</v>
      </c>
      <c r="N6445" s="193">
        <f>MAX(0,(I6445-'2031 forecast'!$C$10))</f>
        <v>0</v>
      </c>
      <c r="O6445" s="193">
        <f>MAX(0,(J6445-'2031 forecast'!$C$10))</f>
        <v>0</v>
      </c>
      <c r="P6445" s="175" t="str">
        <f t="shared" si="1031"/>
        <v/>
      </c>
      <c r="Q6445" s="175" t="str">
        <f t="shared" si="1032"/>
        <v/>
      </c>
    </row>
    <row r="6446" spans="1:17" s="1" customFormat="1" x14ac:dyDescent="0.3">
      <c r="A6446" s="189">
        <f t="shared" si="1030"/>
        <v>44099.416666651043</v>
      </c>
      <c r="B6446" s="190">
        <f t="shared" si="1025"/>
        <v>44099</v>
      </c>
      <c r="C6446" s="1">
        <f t="shared" si="1026"/>
        <v>10</v>
      </c>
      <c r="D6446" s="191">
        <v>3.1923913408528102</v>
      </c>
      <c r="E6446" s="192">
        <f t="shared" si="1027"/>
        <v>1.108514700107552E-4</v>
      </c>
      <c r="F6446" s="193">
        <f t="shared" si="1028"/>
        <v>4.7597360164448723</v>
      </c>
      <c r="G6446" s="193">
        <f t="shared" si="1034"/>
        <v>4.9357433662979773</v>
      </c>
      <c r="H6446" s="193">
        <f t="shared" si="1034"/>
        <v>5.1182591836575329</v>
      </c>
      <c r="I6446" s="193">
        <f t="shared" si="1034"/>
        <v>5.307524141139301</v>
      </c>
      <c r="J6446" s="193">
        <f t="shared" si="1034"/>
        <v>5.5037878110436349</v>
      </c>
      <c r="K6446" s="193">
        <f>MAX(0,(F6446-'2031 forecast'!$C$10))</f>
        <v>0</v>
      </c>
      <c r="L6446" s="193">
        <f>MAX(0,(G6446-'2031 forecast'!$C$10))</f>
        <v>0</v>
      </c>
      <c r="M6446" s="193">
        <f>MAX(0,(H6446-'2031 forecast'!$C$10))</f>
        <v>0</v>
      </c>
      <c r="N6446" s="193">
        <f>MAX(0,(I6446-'2031 forecast'!$C$10))</f>
        <v>0</v>
      </c>
      <c r="O6446" s="193">
        <f>MAX(0,(J6446-'2031 forecast'!$C$10))</f>
        <v>0</v>
      </c>
      <c r="P6446" s="175" t="str">
        <f t="shared" si="1031"/>
        <v/>
      </c>
      <c r="Q6446" s="175" t="str">
        <f t="shared" si="1032"/>
        <v/>
      </c>
    </row>
    <row r="6447" spans="1:17" s="1" customFormat="1" x14ac:dyDescent="0.3">
      <c r="A6447" s="189">
        <f t="shared" si="1030"/>
        <v>44099.458333317707</v>
      </c>
      <c r="B6447" s="190">
        <f t="shared" si="1025"/>
        <v>44099</v>
      </c>
      <c r="C6447" s="1">
        <f t="shared" si="1026"/>
        <v>11</v>
      </c>
      <c r="D6447" s="191">
        <v>3.2827420391788333</v>
      </c>
      <c r="E6447" s="192">
        <f t="shared" si="1027"/>
        <v>1.1398877576577658E-4</v>
      </c>
      <c r="F6447" s="193">
        <f t="shared" si="1028"/>
        <v>4.8944455263442554</v>
      </c>
      <c r="G6447" s="193">
        <f t="shared" si="1034"/>
        <v>5.075434216287543</v>
      </c>
      <c r="H6447" s="193">
        <f t="shared" si="1034"/>
        <v>5.2631155756478405</v>
      </c>
      <c r="I6447" s="193">
        <f t="shared" si="1034"/>
        <v>5.4577370885300356</v>
      </c>
      <c r="J6447" s="193">
        <f t="shared" si="1034"/>
        <v>5.6595553906014739</v>
      </c>
      <c r="K6447" s="193">
        <f>MAX(0,(F6447-'2031 forecast'!$C$10))</f>
        <v>0</v>
      </c>
      <c r="L6447" s="193">
        <f>MAX(0,(G6447-'2031 forecast'!$C$10))</f>
        <v>0</v>
      </c>
      <c r="M6447" s="193">
        <f>MAX(0,(H6447-'2031 forecast'!$C$10))</f>
        <v>0</v>
      </c>
      <c r="N6447" s="193">
        <f>MAX(0,(I6447-'2031 forecast'!$C$10))</f>
        <v>0</v>
      </c>
      <c r="O6447" s="193">
        <f>MAX(0,(J6447-'2031 forecast'!$C$10))</f>
        <v>0</v>
      </c>
      <c r="P6447" s="175" t="str">
        <f t="shared" si="1031"/>
        <v/>
      </c>
      <c r="Q6447" s="175" t="str">
        <f t="shared" si="1032"/>
        <v/>
      </c>
    </row>
    <row r="6448" spans="1:17" s="1" customFormat="1" x14ac:dyDescent="0.3">
      <c r="A6448" s="189">
        <f t="shared" si="1030"/>
        <v>44099.499999984371</v>
      </c>
      <c r="B6448" s="190">
        <f t="shared" si="1025"/>
        <v>44099</v>
      </c>
      <c r="C6448" s="1">
        <f t="shared" si="1026"/>
        <v>12</v>
      </c>
      <c r="D6448" s="191">
        <v>3.4634434358308792</v>
      </c>
      <c r="E6448" s="192">
        <f t="shared" si="1027"/>
        <v>1.2026338727581932E-4</v>
      </c>
      <c r="F6448" s="193">
        <f t="shared" si="1028"/>
        <v>5.1638645461430217</v>
      </c>
      <c r="G6448" s="193">
        <f t="shared" si="1034"/>
        <v>5.3548159162666735</v>
      </c>
      <c r="H6448" s="193">
        <f t="shared" si="1034"/>
        <v>5.5528283596284558</v>
      </c>
      <c r="I6448" s="193">
        <f t="shared" si="1034"/>
        <v>5.7581629833115056</v>
      </c>
      <c r="J6448" s="193">
        <f t="shared" si="1034"/>
        <v>5.9710905497171511</v>
      </c>
      <c r="K6448" s="193">
        <f>MAX(0,(F6448-'2031 forecast'!$C$10))</f>
        <v>0</v>
      </c>
      <c r="L6448" s="193">
        <f>MAX(0,(G6448-'2031 forecast'!$C$10))</f>
        <v>0</v>
      </c>
      <c r="M6448" s="193">
        <f>MAX(0,(H6448-'2031 forecast'!$C$10))</f>
        <v>0</v>
      </c>
      <c r="N6448" s="193">
        <f>MAX(0,(I6448-'2031 forecast'!$C$10))</f>
        <v>2.1162983311505457E-2</v>
      </c>
      <c r="O6448" s="193">
        <f>MAX(0,(J6448-'2031 forecast'!$C$10))</f>
        <v>0.23409054971715104</v>
      </c>
      <c r="P6448" s="175" t="str">
        <f t="shared" si="1031"/>
        <v/>
      </c>
      <c r="Q6448" s="175" t="str">
        <f t="shared" si="1032"/>
        <v/>
      </c>
    </row>
    <row r="6449" spans="1:17" s="1" customFormat="1" x14ac:dyDescent="0.3">
      <c r="A6449" s="189">
        <f t="shared" si="1030"/>
        <v>44099.541666651035</v>
      </c>
      <c r="B6449" s="190">
        <f t="shared" si="1025"/>
        <v>44099</v>
      </c>
      <c r="C6449" s="1">
        <f t="shared" si="1026"/>
        <v>13</v>
      </c>
      <c r="D6449" s="191">
        <v>3.5688525838779057</v>
      </c>
      <c r="E6449" s="192">
        <f t="shared" si="1027"/>
        <v>1.2392357732334425E-4</v>
      </c>
      <c r="F6449" s="193">
        <f t="shared" si="1028"/>
        <v>5.3210256410256358</v>
      </c>
      <c r="G6449" s="193">
        <f t="shared" si="1034"/>
        <v>5.5177885745878337</v>
      </c>
      <c r="H6449" s="193">
        <f t="shared" si="1034"/>
        <v>5.7218274836171474</v>
      </c>
      <c r="I6449" s="193">
        <f t="shared" si="1034"/>
        <v>5.9334114219340295</v>
      </c>
      <c r="J6449" s="193">
        <f t="shared" si="1034"/>
        <v>6.1528193925346297</v>
      </c>
      <c r="K6449" s="193">
        <f>MAX(0,(F6449-'2031 forecast'!$C$10))</f>
        <v>0</v>
      </c>
      <c r="L6449" s="193">
        <f>MAX(0,(G6449-'2031 forecast'!$C$10))</f>
        <v>0</v>
      </c>
      <c r="M6449" s="193">
        <f>MAX(0,(H6449-'2031 forecast'!$C$10))</f>
        <v>0</v>
      </c>
      <c r="N6449" s="193">
        <f>MAX(0,(I6449-'2031 forecast'!$C$10))</f>
        <v>0.19641142193402938</v>
      </c>
      <c r="O6449" s="193">
        <f>MAX(0,(J6449-'2031 forecast'!$C$10))</f>
        <v>0.41581939253462963</v>
      </c>
      <c r="P6449" s="175" t="str">
        <f t="shared" si="1031"/>
        <v/>
      </c>
      <c r="Q6449" s="175" t="str">
        <f t="shared" si="1032"/>
        <v/>
      </c>
    </row>
    <row r="6450" spans="1:17" s="1" customFormat="1" x14ac:dyDescent="0.3">
      <c r="A6450" s="189">
        <f t="shared" si="1030"/>
        <v>44099.5833333177</v>
      </c>
      <c r="B6450" s="190">
        <f t="shared" si="1025"/>
        <v>44099</v>
      </c>
      <c r="C6450" s="1">
        <f t="shared" si="1026"/>
        <v>14</v>
      </c>
      <c r="D6450" s="191">
        <v>3.6366156076224225</v>
      </c>
      <c r="E6450" s="192">
        <f t="shared" si="1027"/>
        <v>1.2627655663961025E-4</v>
      </c>
      <c r="F6450" s="193">
        <f t="shared" si="1028"/>
        <v>5.422057773450172</v>
      </c>
      <c r="G6450" s="193">
        <f t="shared" si="1034"/>
        <v>5.622556712080006</v>
      </c>
      <c r="H6450" s="193">
        <f t="shared" si="1034"/>
        <v>5.8304697776098768</v>
      </c>
      <c r="I6450" s="193">
        <f t="shared" si="1034"/>
        <v>6.0460711324770795</v>
      </c>
      <c r="J6450" s="193">
        <f t="shared" si="1034"/>
        <v>6.2696450772030072</v>
      </c>
      <c r="K6450" s="193">
        <f>MAX(0,(F6450-'2031 forecast'!$C$10))</f>
        <v>0</v>
      </c>
      <c r="L6450" s="193">
        <f>MAX(0,(G6450-'2031 forecast'!$C$10))</f>
        <v>0</v>
      </c>
      <c r="M6450" s="193">
        <f>MAX(0,(H6450-'2031 forecast'!$C$10))</f>
        <v>9.3469777609876736E-2</v>
      </c>
      <c r="N6450" s="193">
        <f>MAX(0,(I6450-'2031 forecast'!$C$10))</f>
        <v>0.3090711324770794</v>
      </c>
      <c r="O6450" s="193">
        <f>MAX(0,(J6450-'2031 forecast'!$C$10))</f>
        <v>0.53264507720300713</v>
      </c>
      <c r="P6450" s="175" t="str">
        <f t="shared" si="1031"/>
        <v/>
      </c>
      <c r="Q6450" s="175" t="str">
        <f t="shared" si="1032"/>
        <v/>
      </c>
    </row>
    <row r="6451" spans="1:17" s="1" customFormat="1" x14ac:dyDescent="0.3">
      <c r="A6451" s="189">
        <f t="shared" si="1030"/>
        <v>44099.624999984364</v>
      </c>
      <c r="B6451" s="190">
        <f t="shared" si="1025"/>
        <v>44099</v>
      </c>
      <c r="C6451" s="1">
        <f t="shared" si="1026"/>
        <v>15</v>
      </c>
      <c r="D6451" s="191">
        <v>3.8248462291349705</v>
      </c>
      <c r="E6451" s="192">
        <f t="shared" si="1027"/>
        <v>1.328126102959048E-4</v>
      </c>
      <c r="F6451" s="193">
        <f t="shared" si="1028"/>
        <v>5.7027025857405542</v>
      </c>
      <c r="G6451" s="193">
        <f t="shared" si="1034"/>
        <v>5.9135793162249346</v>
      </c>
      <c r="H6451" s="193">
        <f t="shared" si="1034"/>
        <v>6.1322539275896855</v>
      </c>
      <c r="I6451" s="193">
        <f t="shared" si="1034"/>
        <v>6.3590147728744446</v>
      </c>
      <c r="J6451" s="193">
        <f t="shared" si="1034"/>
        <v>6.5941608679485055</v>
      </c>
      <c r="K6451" s="193">
        <f>MAX(0,(F6451-'2031 forecast'!$C$10))</f>
        <v>0</v>
      </c>
      <c r="L6451" s="193">
        <f>MAX(0,(G6451-'2031 forecast'!$C$10))</f>
        <v>0.1765793162249345</v>
      </c>
      <c r="M6451" s="193">
        <f>MAX(0,(H6451-'2031 forecast'!$C$10))</f>
        <v>0.39525392758968536</v>
      </c>
      <c r="N6451" s="193">
        <f>MAX(0,(I6451-'2031 forecast'!$C$10))</f>
        <v>0.62201477287444451</v>
      </c>
      <c r="O6451" s="193">
        <f>MAX(0,(J6451-'2031 forecast'!$C$10))</f>
        <v>0.85716086794850543</v>
      </c>
      <c r="P6451" s="175" t="str">
        <f t="shared" si="1031"/>
        <v/>
      </c>
      <c r="Q6451" s="175" t="str">
        <f t="shared" si="1032"/>
        <v/>
      </c>
    </row>
    <row r="6452" spans="1:17" s="1" customFormat="1" x14ac:dyDescent="0.3">
      <c r="A6452" s="189">
        <f t="shared" si="1030"/>
        <v>44099.666666651028</v>
      </c>
      <c r="B6452" s="190">
        <f t="shared" si="1025"/>
        <v>44099</v>
      </c>
      <c r="C6452" s="1">
        <f t="shared" si="1026"/>
        <v>16</v>
      </c>
      <c r="D6452" s="191">
        <v>3.8248462291349705</v>
      </c>
      <c r="E6452" s="192">
        <f t="shared" si="1027"/>
        <v>1.328126102959048E-4</v>
      </c>
      <c r="F6452" s="193">
        <f t="shared" si="1028"/>
        <v>5.7027025857405542</v>
      </c>
      <c r="G6452" s="193">
        <f t="shared" si="1034"/>
        <v>5.9135793162249346</v>
      </c>
      <c r="H6452" s="193">
        <f t="shared" si="1034"/>
        <v>6.1322539275896855</v>
      </c>
      <c r="I6452" s="193">
        <f t="shared" si="1034"/>
        <v>6.3590147728744446</v>
      </c>
      <c r="J6452" s="193">
        <f t="shared" si="1034"/>
        <v>6.5941608679485055</v>
      </c>
      <c r="K6452" s="193">
        <f>MAX(0,(F6452-'2031 forecast'!$C$10))</f>
        <v>0</v>
      </c>
      <c r="L6452" s="193">
        <f>MAX(0,(G6452-'2031 forecast'!$C$10))</f>
        <v>0.1765793162249345</v>
      </c>
      <c r="M6452" s="193">
        <f>MAX(0,(H6452-'2031 forecast'!$C$10))</f>
        <v>0.39525392758968536</v>
      </c>
      <c r="N6452" s="193">
        <f>MAX(0,(I6452-'2031 forecast'!$C$10))</f>
        <v>0.62201477287444451</v>
      </c>
      <c r="O6452" s="193">
        <f>MAX(0,(J6452-'2031 forecast'!$C$10))</f>
        <v>0.85716086794850543</v>
      </c>
      <c r="P6452" s="175" t="str">
        <f t="shared" si="1031"/>
        <v/>
      </c>
      <c r="Q6452" s="175" t="str">
        <f t="shared" si="1032"/>
        <v/>
      </c>
    </row>
    <row r="6453" spans="1:17" s="1" customFormat="1" x14ac:dyDescent="0.3">
      <c r="A6453" s="189">
        <f t="shared" si="1030"/>
        <v>44099.708333317692</v>
      </c>
      <c r="B6453" s="190">
        <f t="shared" si="1025"/>
        <v>44099</v>
      </c>
      <c r="C6453" s="1">
        <f t="shared" si="1026"/>
        <v>17</v>
      </c>
      <c r="D6453" s="191">
        <v>3.8248462291349705</v>
      </c>
      <c r="E6453" s="192">
        <f t="shared" si="1027"/>
        <v>1.328126102959048E-4</v>
      </c>
      <c r="F6453" s="193">
        <f t="shared" si="1028"/>
        <v>5.7027025857405542</v>
      </c>
      <c r="G6453" s="193">
        <f t="shared" si="1034"/>
        <v>5.9135793162249346</v>
      </c>
      <c r="H6453" s="193">
        <f t="shared" si="1034"/>
        <v>6.1322539275896855</v>
      </c>
      <c r="I6453" s="193">
        <f t="shared" si="1034"/>
        <v>6.3590147728744446</v>
      </c>
      <c r="J6453" s="193">
        <f t="shared" si="1034"/>
        <v>6.5941608679485055</v>
      </c>
      <c r="K6453" s="193">
        <f>MAX(0,(F6453-'2031 forecast'!$C$10))</f>
        <v>0</v>
      </c>
      <c r="L6453" s="193">
        <f>MAX(0,(G6453-'2031 forecast'!$C$10))</f>
        <v>0.1765793162249345</v>
      </c>
      <c r="M6453" s="193">
        <f>MAX(0,(H6453-'2031 forecast'!$C$10))</f>
        <v>0.39525392758968536</v>
      </c>
      <c r="N6453" s="193">
        <f>MAX(0,(I6453-'2031 forecast'!$C$10))</f>
        <v>0.62201477287444451</v>
      </c>
      <c r="O6453" s="193">
        <f>MAX(0,(J6453-'2031 forecast'!$C$10))</f>
        <v>0.85716086794850543</v>
      </c>
      <c r="P6453" s="175" t="str">
        <f t="shared" si="1031"/>
        <v/>
      </c>
      <c r="Q6453" s="175" t="str">
        <f t="shared" si="1032"/>
        <v/>
      </c>
    </row>
    <row r="6454" spans="1:17" s="1" customFormat="1" x14ac:dyDescent="0.3">
      <c r="A6454" s="189">
        <f t="shared" si="1030"/>
        <v>44099.749999984357</v>
      </c>
      <c r="B6454" s="190">
        <f t="shared" si="1025"/>
        <v>44099</v>
      </c>
      <c r="C6454" s="1">
        <f t="shared" si="1026"/>
        <v>18</v>
      </c>
      <c r="D6454" s="191">
        <v>3.7119078562274419</v>
      </c>
      <c r="E6454" s="192">
        <f t="shared" si="1027"/>
        <v>1.2889097810212809E-4</v>
      </c>
      <c r="F6454" s="193">
        <f t="shared" si="1028"/>
        <v>5.534315698366326</v>
      </c>
      <c r="G6454" s="193">
        <f t="shared" si="1034"/>
        <v>5.7389657537379781</v>
      </c>
      <c r="H6454" s="193">
        <f t="shared" si="1034"/>
        <v>5.9511834376018014</v>
      </c>
      <c r="I6454" s="193">
        <f t="shared" si="1034"/>
        <v>6.1712485886360264</v>
      </c>
      <c r="J6454" s="193">
        <f t="shared" si="1034"/>
        <v>6.3994513935012076</v>
      </c>
      <c r="K6454" s="193">
        <f>MAX(0,(F6454-'2031 forecast'!$C$10))</f>
        <v>0</v>
      </c>
      <c r="L6454" s="193">
        <f>MAX(0,(G6454-'2031 forecast'!$C$10))</f>
        <v>1.9657537379780265E-3</v>
      </c>
      <c r="M6454" s="193">
        <f>MAX(0,(H6454-'2031 forecast'!$C$10))</f>
        <v>0.21418343760180125</v>
      </c>
      <c r="N6454" s="193">
        <f>MAX(0,(I6454-'2031 forecast'!$C$10))</f>
        <v>0.43424858863602633</v>
      </c>
      <c r="O6454" s="193">
        <f>MAX(0,(J6454-'2031 forecast'!$C$10))</f>
        <v>0.66245139350120752</v>
      </c>
      <c r="P6454" s="175" t="str">
        <f t="shared" si="1031"/>
        <v/>
      </c>
      <c r="Q6454" s="175" t="str">
        <f t="shared" si="1032"/>
        <v/>
      </c>
    </row>
    <row r="6455" spans="1:17" s="1" customFormat="1" x14ac:dyDescent="0.3">
      <c r="A6455" s="189">
        <f t="shared" si="1030"/>
        <v>44099.791666651021</v>
      </c>
      <c r="B6455" s="190">
        <f t="shared" si="1025"/>
        <v>44099</v>
      </c>
      <c r="C6455" s="1">
        <f t="shared" si="1026"/>
        <v>19</v>
      </c>
      <c r="D6455" s="191">
        <v>3.5839110335989091</v>
      </c>
      <c r="E6455" s="192">
        <f t="shared" si="1027"/>
        <v>1.2444646161584779E-4</v>
      </c>
      <c r="F6455" s="193">
        <f t="shared" si="1028"/>
        <v>5.343477226008865</v>
      </c>
      <c r="G6455" s="193">
        <f t="shared" si="1034"/>
        <v>5.5410703829194263</v>
      </c>
      <c r="H6455" s="193">
        <f t="shared" si="1034"/>
        <v>5.7459702156155315</v>
      </c>
      <c r="I6455" s="193">
        <f t="shared" si="1034"/>
        <v>5.958446913165818</v>
      </c>
      <c r="J6455" s="193">
        <f t="shared" si="1034"/>
        <v>6.1787806557942684</v>
      </c>
      <c r="K6455" s="193">
        <f>MAX(0,(F6455-'2031 forecast'!$C$10))</f>
        <v>0</v>
      </c>
      <c r="L6455" s="193">
        <f>MAX(0,(G6455-'2031 forecast'!$C$10))</f>
        <v>0</v>
      </c>
      <c r="M6455" s="193">
        <f>MAX(0,(H6455-'2031 forecast'!$C$10))</f>
        <v>8.9702156155313517E-3</v>
      </c>
      <c r="N6455" s="193">
        <f>MAX(0,(I6455-'2031 forecast'!$C$10))</f>
        <v>0.22144691316581788</v>
      </c>
      <c r="O6455" s="193">
        <f>MAX(0,(J6455-'2031 forecast'!$C$10))</f>
        <v>0.44178065579426828</v>
      </c>
      <c r="P6455" s="175" t="str">
        <f t="shared" si="1031"/>
        <v/>
      </c>
      <c r="Q6455" s="175" t="str">
        <f t="shared" si="1032"/>
        <v/>
      </c>
    </row>
    <row r="6456" spans="1:17" s="1" customFormat="1" x14ac:dyDescent="0.3">
      <c r="A6456" s="189">
        <f t="shared" si="1030"/>
        <v>44099.833333317685</v>
      </c>
      <c r="B6456" s="190">
        <f t="shared" si="1025"/>
        <v>44099</v>
      </c>
      <c r="C6456" s="1">
        <f t="shared" si="1026"/>
        <v>20</v>
      </c>
      <c r="D6456" s="191">
        <v>3.5236772347148939</v>
      </c>
      <c r="E6456" s="192">
        <f t="shared" si="1027"/>
        <v>1.2235492444583355E-4</v>
      </c>
      <c r="F6456" s="193">
        <f t="shared" si="1028"/>
        <v>5.2536708860759438</v>
      </c>
      <c r="G6456" s="193">
        <f t="shared" si="1034"/>
        <v>5.4479431495930504</v>
      </c>
      <c r="H6456" s="193">
        <f t="shared" si="1034"/>
        <v>5.6493992876219936</v>
      </c>
      <c r="I6456" s="193">
        <f t="shared" si="1034"/>
        <v>5.8583049482386613</v>
      </c>
      <c r="J6456" s="193">
        <f t="shared" si="1034"/>
        <v>6.0749356027557093</v>
      </c>
      <c r="K6456" s="193">
        <f>MAX(0,(F6456-'2031 forecast'!$C$10))</f>
        <v>0</v>
      </c>
      <c r="L6456" s="193">
        <f>MAX(0,(G6456-'2031 forecast'!$C$10))</f>
        <v>0</v>
      </c>
      <c r="M6456" s="193">
        <f>MAX(0,(H6456-'2031 forecast'!$C$10))</f>
        <v>0</v>
      </c>
      <c r="N6456" s="193">
        <f>MAX(0,(I6456-'2031 forecast'!$C$10))</f>
        <v>0.12130494823866123</v>
      </c>
      <c r="O6456" s="193">
        <f>MAX(0,(J6456-'2031 forecast'!$C$10))</f>
        <v>0.33793560275570922</v>
      </c>
      <c r="P6456" s="175" t="str">
        <f t="shared" si="1031"/>
        <v/>
      </c>
      <c r="Q6456" s="175" t="str">
        <f t="shared" si="1032"/>
        <v/>
      </c>
    </row>
    <row r="6457" spans="1:17" s="1" customFormat="1" x14ac:dyDescent="0.3">
      <c r="A6457" s="189">
        <f t="shared" si="1030"/>
        <v>44099.874999984349</v>
      </c>
      <c r="B6457" s="190">
        <f t="shared" si="1025"/>
        <v>44099</v>
      </c>
      <c r="C6457" s="1">
        <f t="shared" si="1026"/>
        <v>21</v>
      </c>
      <c r="D6457" s="191">
        <v>3.2149790154343161</v>
      </c>
      <c r="E6457" s="192">
        <f t="shared" si="1027"/>
        <v>1.1163579644951055E-4</v>
      </c>
      <c r="F6457" s="193">
        <f t="shared" si="1028"/>
        <v>4.7934133939197183</v>
      </c>
      <c r="G6457" s="193">
        <f t="shared" si="1034"/>
        <v>4.9706660787953689</v>
      </c>
      <c r="H6457" s="193">
        <f t="shared" si="1034"/>
        <v>5.1544732816551102</v>
      </c>
      <c r="I6457" s="193">
        <f t="shared" si="1034"/>
        <v>5.3450773779869847</v>
      </c>
      <c r="J6457" s="193">
        <f t="shared" si="1034"/>
        <v>5.5427297059330956</v>
      </c>
      <c r="K6457" s="193">
        <f>MAX(0,(F6457-'2031 forecast'!$C$10))</f>
        <v>0</v>
      </c>
      <c r="L6457" s="193">
        <f>MAX(0,(G6457-'2031 forecast'!$C$10))</f>
        <v>0</v>
      </c>
      <c r="M6457" s="193">
        <f>MAX(0,(H6457-'2031 forecast'!$C$10))</f>
        <v>0</v>
      </c>
      <c r="N6457" s="193">
        <f>MAX(0,(I6457-'2031 forecast'!$C$10))</f>
        <v>0</v>
      </c>
      <c r="O6457" s="193">
        <f>MAX(0,(J6457-'2031 forecast'!$C$10))</f>
        <v>0</v>
      </c>
      <c r="P6457" s="175" t="str">
        <f t="shared" si="1031"/>
        <v/>
      </c>
      <c r="Q6457" s="175" t="str">
        <f t="shared" si="1032"/>
        <v/>
      </c>
    </row>
    <row r="6458" spans="1:17" s="1" customFormat="1" x14ac:dyDescent="0.3">
      <c r="A6458" s="189">
        <f t="shared" si="1030"/>
        <v>44099.916666651014</v>
      </c>
      <c r="B6458" s="190">
        <f t="shared" si="1025"/>
        <v>44099</v>
      </c>
      <c r="C6458" s="1">
        <f t="shared" si="1026"/>
        <v>22</v>
      </c>
      <c r="D6458" s="191">
        <v>2.8686346718512277</v>
      </c>
      <c r="E6458" s="192">
        <f t="shared" si="1027"/>
        <v>9.9609457721928598E-5</v>
      </c>
      <c r="F6458" s="193">
        <f t="shared" si="1028"/>
        <v>4.2770269393054159</v>
      </c>
      <c r="G6458" s="193">
        <f t="shared" si="1034"/>
        <v>4.4351844871687014</v>
      </c>
      <c r="H6458" s="193">
        <f t="shared" si="1034"/>
        <v>4.5991904456922637</v>
      </c>
      <c r="I6458" s="193">
        <f t="shared" si="1034"/>
        <v>4.7692610796558332</v>
      </c>
      <c r="J6458" s="193">
        <f t="shared" si="1034"/>
        <v>4.9456206509613789</v>
      </c>
      <c r="K6458" s="193">
        <f>MAX(0,(F6458-'2031 forecast'!$C$10))</f>
        <v>0</v>
      </c>
      <c r="L6458" s="193">
        <f>MAX(0,(G6458-'2031 forecast'!$C$10))</f>
        <v>0</v>
      </c>
      <c r="M6458" s="193">
        <f>MAX(0,(H6458-'2031 forecast'!$C$10))</f>
        <v>0</v>
      </c>
      <c r="N6458" s="193">
        <f>MAX(0,(I6458-'2031 forecast'!$C$10))</f>
        <v>0</v>
      </c>
      <c r="O6458" s="193">
        <f>MAX(0,(J6458-'2031 forecast'!$C$10))</f>
        <v>0</v>
      </c>
      <c r="P6458" s="175" t="str">
        <f t="shared" si="1031"/>
        <v/>
      </c>
      <c r="Q6458" s="175" t="str">
        <f t="shared" si="1032"/>
        <v/>
      </c>
    </row>
    <row r="6459" spans="1:17" s="1" customFormat="1" x14ac:dyDescent="0.3">
      <c r="A6459" s="189">
        <f t="shared" si="1030"/>
        <v>44099.958333317678</v>
      </c>
      <c r="B6459" s="190">
        <f t="shared" si="1025"/>
        <v>44099</v>
      </c>
      <c r="C6459" s="1">
        <f t="shared" si="1026"/>
        <v>23</v>
      </c>
      <c r="D6459" s="191">
        <v>2.5825241271521548</v>
      </c>
      <c r="E6459" s="192">
        <f t="shared" si="1027"/>
        <v>8.9674656164360906E-5</v>
      </c>
      <c r="F6459" s="193">
        <f t="shared" si="1028"/>
        <v>3.8504468246240351</v>
      </c>
      <c r="G6459" s="193">
        <f t="shared" si="1034"/>
        <v>3.9928301288684103</v>
      </c>
      <c r="H6459" s="193">
        <f t="shared" si="1034"/>
        <v>4.1404785377229558</v>
      </c>
      <c r="I6459" s="193">
        <f t="shared" si="1034"/>
        <v>4.2935867462518393</v>
      </c>
      <c r="J6459" s="193">
        <f t="shared" si="1034"/>
        <v>4.4523566490282223</v>
      </c>
      <c r="K6459" s="193">
        <f>MAX(0,(F6459-'2031 forecast'!$C$10))</f>
        <v>0</v>
      </c>
      <c r="L6459" s="193">
        <f>MAX(0,(G6459-'2031 forecast'!$C$10))</f>
        <v>0</v>
      </c>
      <c r="M6459" s="193">
        <f>MAX(0,(H6459-'2031 forecast'!$C$10))</f>
        <v>0</v>
      </c>
      <c r="N6459" s="193">
        <f>MAX(0,(I6459-'2031 forecast'!$C$10))</f>
        <v>0</v>
      </c>
      <c r="O6459" s="193">
        <f>MAX(0,(J6459-'2031 forecast'!$C$10))</f>
        <v>0</v>
      </c>
      <c r="P6459" s="175" t="str">
        <f t="shared" si="1031"/>
        <v/>
      </c>
      <c r="Q6459" s="175" t="str">
        <f t="shared" si="1032"/>
        <v/>
      </c>
    </row>
    <row r="6460" spans="1:17" s="1" customFormat="1" x14ac:dyDescent="0.3">
      <c r="A6460" s="189">
        <f t="shared" si="1030"/>
        <v>44099.999999984342</v>
      </c>
      <c r="B6460" s="190">
        <f t="shared" si="1025"/>
        <v>44099</v>
      </c>
      <c r="C6460" s="1">
        <f t="shared" si="1026"/>
        <v>0</v>
      </c>
      <c r="D6460" s="191">
        <v>2.3114720321740867</v>
      </c>
      <c r="E6460" s="192">
        <f t="shared" si="1027"/>
        <v>8.0262738899296808E-5</v>
      </c>
      <c r="F6460" s="193">
        <f t="shared" si="1028"/>
        <v>3.4463182949258866</v>
      </c>
      <c r="G6460" s="193">
        <f t="shared" si="1034"/>
        <v>3.5737575788997149</v>
      </c>
      <c r="H6460" s="193">
        <f t="shared" si="1034"/>
        <v>3.7059093617520347</v>
      </c>
      <c r="I6460" s="193">
        <f t="shared" si="1034"/>
        <v>3.8429479040796353</v>
      </c>
      <c r="J6460" s="193">
        <f t="shared" si="1034"/>
        <v>3.9850539103547078</v>
      </c>
      <c r="K6460" s="193">
        <f>MAX(0,(F6460-'2031 forecast'!$C$10))</f>
        <v>0</v>
      </c>
      <c r="L6460" s="193">
        <f>MAX(0,(G6460-'2031 forecast'!$C$10))</f>
        <v>0</v>
      </c>
      <c r="M6460" s="193">
        <f>MAX(0,(H6460-'2031 forecast'!$C$10))</f>
        <v>0</v>
      </c>
      <c r="N6460" s="193">
        <f>MAX(0,(I6460-'2031 forecast'!$C$10))</f>
        <v>0</v>
      </c>
      <c r="O6460" s="193">
        <f>MAX(0,(J6460-'2031 forecast'!$C$10))</f>
        <v>0</v>
      </c>
      <c r="P6460" s="175" t="str">
        <f t="shared" si="1031"/>
        <v/>
      </c>
      <c r="Q6460" s="175" t="str">
        <f t="shared" si="1032"/>
        <v/>
      </c>
    </row>
    <row r="6461" spans="1:17" s="1" customFormat="1" x14ac:dyDescent="0.3">
      <c r="A6461" s="189">
        <f t="shared" si="1030"/>
        <v>44100.041666651006</v>
      </c>
      <c r="B6461" s="190">
        <f t="shared" si="1025"/>
        <v>44100</v>
      </c>
      <c r="C6461" s="1">
        <f t="shared" si="1026"/>
        <v>1</v>
      </c>
      <c r="D6461" s="191">
        <v>2.2135921089875614</v>
      </c>
      <c r="E6461" s="192">
        <f t="shared" si="1027"/>
        <v>7.6863990998023632E-5</v>
      </c>
      <c r="F6461" s="193">
        <f t="shared" si="1028"/>
        <v>3.3003829925348871</v>
      </c>
      <c r="G6461" s="193">
        <f t="shared" si="1034"/>
        <v>3.4224258247443515</v>
      </c>
      <c r="H6461" s="193">
        <f t="shared" si="1034"/>
        <v>3.5489816037625337</v>
      </c>
      <c r="I6461" s="193">
        <f t="shared" si="1034"/>
        <v>3.6802172110730047</v>
      </c>
      <c r="J6461" s="193">
        <f t="shared" si="1034"/>
        <v>3.8163056991670481</v>
      </c>
      <c r="K6461" s="193">
        <f>MAX(0,(F6461-'2031 forecast'!$C$10))</f>
        <v>0</v>
      </c>
      <c r="L6461" s="193">
        <f>MAX(0,(G6461-'2031 forecast'!$C$10))</f>
        <v>0</v>
      </c>
      <c r="M6461" s="193">
        <f>MAX(0,(H6461-'2031 forecast'!$C$10))</f>
        <v>0</v>
      </c>
      <c r="N6461" s="193">
        <f>MAX(0,(I6461-'2031 forecast'!$C$10))</f>
        <v>0</v>
      </c>
      <c r="O6461" s="193">
        <f>MAX(0,(J6461-'2031 forecast'!$C$10))</f>
        <v>0</v>
      </c>
      <c r="P6461" s="175" t="str">
        <f t="shared" si="1031"/>
        <v/>
      </c>
      <c r="Q6461" s="175" t="str">
        <f t="shared" si="1032"/>
        <v/>
      </c>
    </row>
    <row r="6462" spans="1:17" s="1" customFormat="1" x14ac:dyDescent="0.3">
      <c r="A6462" s="189">
        <f t="shared" si="1030"/>
        <v>44100.083333317671</v>
      </c>
      <c r="B6462" s="190">
        <f t="shared" si="1025"/>
        <v>44100</v>
      </c>
      <c r="C6462" s="1">
        <f t="shared" si="1026"/>
        <v>2</v>
      </c>
      <c r="D6462" s="191">
        <v>2.1684167598245505</v>
      </c>
      <c r="E6462" s="192">
        <f t="shared" si="1027"/>
        <v>7.5295338120512969E-5</v>
      </c>
      <c r="F6462" s="193">
        <f t="shared" si="1028"/>
        <v>3.2330282375851964</v>
      </c>
      <c r="G6462" s="193">
        <f t="shared" si="1034"/>
        <v>3.35258039974957</v>
      </c>
      <c r="H6462" s="193">
        <f t="shared" si="1034"/>
        <v>3.4765534077673812</v>
      </c>
      <c r="I6462" s="193">
        <f t="shared" si="1034"/>
        <v>3.6051107373776388</v>
      </c>
      <c r="J6462" s="193">
        <f t="shared" si="1034"/>
        <v>3.7384219093881299</v>
      </c>
      <c r="K6462" s="193">
        <f>MAX(0,(F6462-'2031 forecast'!$C$10))</f>
        <v>0</v>
      </c>
      <c r="L6462" s="193">
        <f>MAX(0,(G6462-'2031 forecast'!$C$10))</f>
        <v>0</v>
      </c>
      <c r="M6462" s="193">
        <f>MAX(0,(H6462-'2031 forecast'!$C$10))</f>
        <v>0</v>
      </c>
      <c r="N6462" s="193">
        <f>MAX(0,(I6462-'2031 forecast'!$C$10))</f>
        <v>0</v>
      </c>
      <c r="O6462" s="193">
        <f>MAX(0,(J6462-'2031 forecast'!$C$10))</f>
        <v>0</v>
      </c>
      <c r="P6462" s="175" t="str">
        <f t="shared" si="1031"/>
        <v/>
      </c>
      <c r="Q6462" s="175" t="str">
        <f t="shared" si="1032"/>
        <v/>
      </c>
    </row>
    <row r="6463" spans="1:17" s="1" customFormat="1" x14ac:dyDescent="0.3">
      <c r="A6463" s="189">
        <f t="shared" si="1030"/>
        <v>44100.124999984335</v>
      </c>
      <c r="B6463" s="190">
        <f t="shared" si="1025"/>
        <v>44100</v>
      </c>
      <c r="C6463" s="1">
        <f t="shared" si="1026"/>
        <v>3</v>
      </c>
      <c r="D6463" s="191">
        <v>2.1232414106615387</v>
      </c>
      <c r="E6463" s="192">
        <f t="shared" si="1027"/>
        <v>7.3726685243002266E-5</v>
      </c>
      <c r="F6463" s="193">
        <f t="shared" si="1028"/>
        <v>3.1656734826355044</v>
      </c>
      <c r="G6463" s="193">
        <f t="shared" si="1034"/>
        <v>3.2827349747547863</v>
      </c>
      <c r="H6463" s="193">
        <f t="shared" si="1034"/>
        <v>3.4041252117722265</v>
      </c>
      <c r="I6463" s="193">
        <f t="shared" si="1034"/>
        <v>3.5300042636822702</v>
      </c>
      <c r="J6463" s="193">
        <f t="shared" si="1034"/>
        <v>3.6605381196092095</v>
      </c>
      <c r="K6463" s="193">
        <f>MAX(0,(F6463-'2031 forecast'!$C$10))</f>
        <v>0</v>
      </c>
      <c r="L6463" s="193">
        <f>MAX(0,(G6463-'2031 forecast'!$C$10))</f>
        <v>0</v>
      </c>
      <c r="M6463" s="193">
        <f>MAX(0,(H6463-'2031 forecast'!$C$10))</f>
        <v>0</v>
      </c>
      <c r="N6463" s="193">
        <f>MAX(0,(I6463-'2031 forecast'!$C$10))</f>
        <v>0</v>
      </c>
      <c r="O6463" s="193">
        <f>MAX(0,(J6463-'2031 forecast'!$C$10))</f>
        <v>0</v>
      </c>
      <c r="P6463" s="175" t="str">
        <f t="shared" si="1031"/>
        <v/>
      </c>
      <c r="Q6463" s="175" t="str">
        <f t="shared" si="1032"/>
        <v/>
      </c>
    </row>
    <row r="6464" spans="1:17" s="1" customFormat="1" x14ac:dyDescent="0.3">
      <c r="A6464" s="189">
        <f t="shared" si="1030"/>
        <v>44100.166666650999</v>
      </c>
      <c r="B6464" s="190">
        <f t="shared" si="1025"/>
        <v>44100</v>
      </c>
      <c r="C6464" s="1">
        <f t="shared" si="1026"/>
        <v>4</v>
      </c>
      <c r="D6464" s="191">
        <v>2.1307706355220404</v>
      </c>
      <c r="E6464" s="192">
        <f t="shared" si="1027"/>
        <v>7.3988127389254036E-5</v>
      </c>
      <c r="F6464" s="193">
        <f t="shared" si="1028"/>
        <v>3.176899275127119</v>
      </c>
      <c r="G6464" s="193">
        <f t="shared" si="1034"/>
        <v>3.294375878920583</v>
      </c>
      <c r="H6464" s="193">
        <f t="shared" si="1034"/>
        <v>3.4161965777714185</v>
      </c>
      <c r="I6464" s="193">
        <f t="shared" si="1034"/>
        <v>3.5425220092981644</v>
      </c>
      <c r="J6464" s="193">
        <f t="shared" si="1034"/>
        <v>3.6735187512390288</v>
      </c>
      <c r="K6464" s="193">
        <f>MAX(0,(F6464-'2031 forecast'!$C$10))</f>
        <v>0</v>
      </c>
      <c r="L6464" s="193">
        <f>MAX(0,(G6464-'2031 forecast'!$C$10))</f>
        <v>0</v>
      </c>
      <c r="M6464" s="193">
        <f>MAX(0,(H6464-'2031 forecast'!$C$10))</f>
        <v>0</v>
      </c>
      <c r="N6464" s="193">
        <f>MAX(0,(I6464-'2031 forecast'!$C$10))</f>
        <v>0</v>
      </c>
      <c r="O6464" s="193">
        <f>MAX(0,(J6464-'2031 forecast'!$C$10))</f>
        <v>0</v>
      </c>
      <c r="P6464" s="175" t="str">
        <f t="shared" si="1031"/>
        <v/>
      </c>
      <c r="Q6464" s="175" t="str">
        <f t="shared" si="1032"/>
        <v/>
      </c>
    </row>
    <row r="6465" spans="1:17" s="1" customFormat="1" x14ac:dyDescent="0.3">
      <c r="A6465" s="189">
        <f t="shared" si="1030"/>
        <v>44100.208333317663</v>
      </c>
      <c r="B6465" s="190">
        <f t="shared" si="1025"/>
        <v>44100</v>
      </c>
      <c r="C6465" s="1">
        <f t="shared" si="1026"/>
        <v>5</v>
      </c>
      <c r="D6465" s="191">
        <v>2.1307706355220404</v>
      </c>
      <c r="E6465" s="192">
        <f t="shared" si="1027"/>
        <v>7.3988127389254036E-5</v>
      </c>
      <c r="F6465" s="193">
        <f t="shared" si="1028"/>
        <v>3.176899275127119</v>
      </c>
      <c r="G6465" s="193">
        <f t="shared" ref="G6465:J6484" si="1035">$E6465*G$2</f>
        <v>3.294375878920583</v>
      </c>
      <c r="H6465" s="193">
        <f t="shared" si="1035"/>
        <v>3.4161965777714185</v>
      </c>
      <c r="I6465" s="193">
        <f t="shared" si="1035"/>
        <v>3.5425220092981644</v>
      </c>
      <c r="J6465" s="193">
        <f t="shared" si="1035"/>
        <v>3.6735187512390288</v>
      </c>
      <c r="K6465" s="193">
        <f>MAX(0,(F6465-'2031 forecast'!$C$10))</f>
        <v>0</v>
      </c>
      <c r="L6465" s="193">
        <f>MAX(0,(G6465-'2031 forecast'!$C$10))</f>
        <v>0</v>
      </c>
      <c r="M6465" s="193">
        <f>MAX(0,(H6465-'2031 forecast'!$C$10))</f>
        <v>0</v>
      </c>
      <c r="N6465" s="193">
        <f>MAX(0,(I6465-'2031 forecast'!$C$10))</f>
        <v>0</v>
      </c>
      <c r="O6465" s="193">
        <f>MAX(0,(J6465-'2031 forecast'!$C$10))</f>
        <v>0</v>
      </c>
      <c r="P6465" s="175" t="str">
        <f t="shared" si="1031"/>
        <v/>
      </c>
      <c r="Q6465" s="175" t="str">
        <f t="shared" si="1032"/>
        <v/>
      </c>
    </row>
    <row r="6466" spans="1:17" s="1" customFormat="1" x14ac:dyDescent="0.3">
      <c r="A6466" s="189">
        <f t="shared" si="1030"/>
        <v>44100.249999984328</v>
      </c>
      <c r="B6466" s="190">
        <f t="shared" si="1025"/>
        <v>44100</v>
      </c>
      <c r="C6466" s="1">
        <f t="shared" si="1026"/>
        <v>6</v>
      </c>
      <c r="D6466" s="191">
        <v>2.243709008429569</v>
      </c>
      <c r="E6466" s="192">
        <f t="shared" si="1027"/>
        <v>7.7909759583030754E-5</v>
      </c>
      <c r="F6466" s="193">
        <f t="shared" si="1028"/>
        <v>3.3452861625013481</v>
      </c>
      <c r="G6466" s="193">
        <f t="shared" si="1035"/>
        <v>3.46898944140754</v>
      </c>
      <c r="H6466" s="193">
        <f t="shared" si="1035"/>
        <v>3.597267067759303</v>
      </c>
      <c r="I6466" s="193">
        <f t="shared" si="1035"/>
        <v>3.730288193536583</v>
      </c>
      <c r="J6466" s="193">
        <f t="shared" si="1035"/>
        <v>3.8682282256863272</v>
      </c>
      <c r="K6466" s="193">
        <f>MAX(0,(F6466-'2031 forecast'!$C$10))</f>
        <v>0</v>
      </c>
      <c r="L6466" s="193">
        <f>MAX(0,(G6466-'2031 forecast'!$C$10))</f>
        <v>0</v>
      </c>
      <c r="M6466" s="193">
        <f>MAX(0,(H6466-'2031 forecast'!$C$10))</f>
        <v>0</v>
      </c>
      <c r="N6466" s="193">
        <f>MAX(0,(I6466-'2031 forecast'!$C$10))</f>
        <v>0</v>
      </c>
      <c r="O6466" s="193">
        <f>MAX(0,(J6466-'2031 forecast'!$C$10))</f>
        <v>0</v>
      </c>
      <c r="P6466" s="175" t="str">
        <f t="shared" si="1031"/>
        <v/>
      </c>
      <c r="Q6466" s="175" t="str">
        <f t="shared" si="1032"/>
        <v/>
      </c>
    </row>
    <row r="6467" spans="1:17" s="1" customFormat="1" x14ac:dyDescent="0.3">
      <c r="A6467" s="189">
        <f t="shared" si="1030"/>
        <v>44100.291666650992</v>
      </c>
      <c r="B6467" s="190">
        <f t="shared" si="1025"/>
        <v>44100</v>
      </c>
      <c r="C6467" s="1">
        <f t="shared" si="1026"/>
        <v>7</v>
      </c>
      <c r="D6467" s="191">
        <v>2.3942935056396073</v>
      </c>
      <c r="E6467" s="192">
        <f t="shared" si="1027"/>
        <v>8.3138602508066377E-5</v>
      </c>
      <c r="F6467" s="193">
        <f t="shared" si="1028"/>
        <v>3.5698020123336534</v>
      </c>
      <c r="G6467" s="193">
        <f t="shared" si="1035"/>
        <v>3.7018075247234821</v>
      </c>
      <c r="H6467" s="193">
        <f t="shared" si="1035"/>
        <v>3.838694387743149</v>
      </c>
      <c r="I6467" s="193">
        <f t="shared" si="1035"/>
        <v>3.9806431058544747</v>
      </c>
      <c r="J6467" s="193">
        <f t="shared" si="1035"/>
        <v>4.1278408582827248</v>
      </c>
      <c r="K6467" s="193">
        <f>MAX(0,(F6467-'2031 forecast'!$C$10))</f>
        <v>0</v>
      </c>
      <c r="L6467" s="193">
        <f>MAX(0,(G6467-'2031 forecast'!$C$10))</f>
        <v>0</v>
      </c>
      <c r="M6467" s="193">
        <f>MAX(0,(H6467-'2031 forecast'!$C$10))</f>
        <v>0</v>
      </c>
      <c r="N6467" s="193">
        <f>MAX(0,(I6467-'2031 forecast'!$C$10))</f>
        <v>0</v>
      </c>
      <c r="O6467" s="193">
        <f>MAX(0,(J6467-'2031 forecast'!$C$10))</f>
        <v>0</v>
      </c>
      <c r="P6467" s="175" t="str">
        <f t="shared" si="1031"/>
        <v/>
      </c>
      <c r="Q6467" s="175" t="str">
        <f t="shared" si="1032"/>
        <v/>
      </c>
    </row>
    <row r="6468" spans="1:17" s="1" customFormat="1" x14ac:dyDescent="0.3">
      <c r="A6468" s="189">
        <f t="shared" si="1030"/>
        <v>44100.333333317656</v>
      </c>
      <c r="B6468" s="190">
        <f t="shared" si="1025"/>
        <v>44100</v>
      </c>
      <c r="C6468" s="1">
        <f t="shared" si="1026"/>
        <v>8</v>
      </c>
      <c r="D6468" s="191">
        <v>2.6051118017336607</v>
      </c>
      <c r="E6468" s="192">
        <f t="shared" si="1027"/>
        <v>9.0458982603116257E-5</v>
      </c>
      <c r="F6468" s="193">
        <f t="shared" si="1028"/>
        <v>3.8841242020988811</v>
      </c>
      <c r="G6468" s="193">
        <f t="shared" si="1035"/>
        <v>4.0277528413658015</v>
      </c>
      <c r="H6468" s="193">
        <f t="shared" si="1035"/>
        <v>4.1766926357205332</v>
      </c>
      <c r="I6468" s="193">
        <f t="shared" si="1035"/>
        <v>4.331139983099523</v>
      </c>
      <c r="J6468" s="193">
        <f t="shared" si="1035"/>
        <v>4.4912985439176829</v>
      </c>
      <c r="K6468" s="193">
        <f>MAX(0,(F6468-'2031 forecast'!$C$10))</f>
        <v>0</v>
      </c>
      <c r="L6468" s="193">
        <f>MAX(0,(G6468-'2031 forecast'!$C$10))</f>
        <v>0</v>
      </c>
      <c r="M6468" s="193">
        <f>MAX(0,(H6468-'2031 forecast'!$C$10))</f>
        <v>0</v>
      </c>
      <c r="N6468" s="193">
        <f>MAX(0,(I6468-'2031 forecast'!$C$10))</f>
        <v>0</v>
      </c>
      <c r="O6468" s="193">
        <f>MAX(0,(J6468-'2031 forecast'!$C$10))</f>
        <v>0</v>
      </c>
      <c r="P6468" s="175" t="str">
        <f t="shared" si="1031"/>
        <v/>
      </c>
      <c r="Q6468" s="175" t="str">
        <f t="shared" si="1032"/>
        <v/>
      </c>
    </row>
    <row r="6469" spans="1:17" s="1" customFormat="1" x14ac:dyDescent="0.3">
      <c r="A6469" s="189">
        <f t="shared" si="1030"/>
        <v>44100.37499998432</v>
      </c>
      <c r="B6469" s="190">
        <f t="shared" ref="B6469:B6532" si="1036">INT(A6469)</f>
        <v>44100</v>
      </c>
      <c r="C6469" s="1">
        <f t="shared" ref="C6469:C6532" si="1037">HOUR(A6469)</f>
        <v>9</v>
      </c>
      <c r="D6469" s="191">
        <v>2.861105446990726</v>
      </c>
      <c r="E6469" s="192">
        <f t="shared" ref="E6469:E6532" si="1038">D6469/SUM($D$4:$D$8763)</f>
        <v>9.9348015575676814E-5</v>
      </c>
      <c r="F6469" s="193">
        <f t="shared" ref="F6469:F6532" si="1039">E6469*$F$2</f>
        <v>4.2658011468138</v>
      </c>
      <c r="G6469" s="193">
        <f t="shared" si="1035"/>
        <v>4.4235435830029042</v>
      </c>
      <c r="H6469" s="193">
        <f t="shared" si="1035"/>
        <v>4.5871190796930712</v>
      </c>
      <c r="I6469" s="193">
        <f t="shared" si="1035"/>
        <v>4.756743334039939</v>
      </c>
      <c r="J6469" s="193">
        <f t="shared" si="1035"/>
        <v>4.9326400193315587</v>
      </c>
      <c r="K6469" s="193">
        <f>MAX(0,(F6469-'2031 forecast'!$C$10))</f>
        <v>0</v>
      </c>
      <c r="L6469" s="193">
        <f>MAX(0,(G6469-'2031 forecast'!$C$10))</f>
        <v>0</v>
      </c>
      <c r="M6469" s="193">
        <f>MAX(0,(H6469-'2031 forecast'!$C$10))</f>
        <v>0</v>
      </c>
      <c r="N6469" s="193">
        <f>MAX(0,(I6469-'2031 forecast'!$C$10))</f>
        <v>0</v>
      </c>
      <c r="O6469" s="193">
        <f>MAX(0,(J6469-'2031 forecast'!$C$10))</f>
        <v>0</v>
      </c>
      <c r="P6469" s="175" t="str">
        <f t="shared" si="1031"/>
        <v/>
      </c>
      <c r="Q6469" s="175" t="str">
        <f t="shared" si="1032"/>
        <v/>
      </c>
    </row>
    <row r="6470" spans="1:17" s="1" customFormat="1" x14ac:dyDescent="0.3">
      <c r="A6470" s="189">
        <f t="shared" ref="A6470:A6533" si="1040">A6469 + TIME(1,0,0)</f>
        <v>44100.416666650985</v>
      </c>
      <c r="B6470" s="190">
        <f t="shared" si="1036"/>
        <v>44100</v>
      </c>
      <c r="C6470" s="1">
        <f t="shared" si="1037"/>
        <v>10</v>
      </c>
      <c r="D6470" s="191">
        <v>3.0267483939217676</v>
      </c>
      <c r="E6470" s="192">
        <f t="shared" si="1038"/>
        <v>1.0509974279321599E-4</v>
      </c>
      <c r="F6470" s="193">
        <f t="shared" si="1039"/>
        <v>4.5127685816293361</v>
      </c>
      <c r="G6470" s="193">
        <f t="shared" si="1035"/>
        <v>4.6796434746504403</v>
      </c>
      <c r="H6470" s="193">
        <f t="shared" si="1035"/>
        <v>4.8526891316753016</v>
      </c>
      <c r="I6470" s="193">
        <f t="shared" si="1035"/>
        <v>5.0321337375896196</v>
      </c>
      <c r="J6470" s="193">
        <f t="shared" si="1035"/>
        <v>5.2182139151875964</v>
      </c>
      <c r="K6470" s="193">
        <f>MAX(0,(F6470-'2031 forecast'!$C$10))</f>
        <v>0</v>
      </c>
      <c r="L6470" s="193">
        <f>MAX(0,(G6470-'2031 forecast'!$C$10))</f>
        <v>0</v>
      </c>
      <c r="M6470" s="193">
        <f>MAX(0,(H6470-'2031 forecast'!$C$10))</f>
        <v>0</v>
      </c>
      <c r="N6470" s="193">
        <f>MAX(0,(I6470-'2031 forecast'!$C$10))</f>
        <v>0</v>
      </c>
      <c r="O6470" s="193">
        <f>MAX(0,(J6470-'2031 forecast'!$C$10))</f>
        <v>0</v>
      </c>
      <c r="P6470" s="175" t="str">
        <f t="shared" ref="P6470:P6533" si="1041">IF(K6470&gt;0,IF(K6469&gt;0,P6469+1,1),"")</f>
        <v/>
      </c>
      <c r="Q6470" s="175" t="str">
        <f t="shared" ref="Q6470:Q6533" si="1042">IF(AND(K6470&gt;0,K6471=0),P6470,"")</f>
        <v/>
      </c>
    </row>
    <row r="6471" spans="1:17" s="1" customFormat="1" x14ac:dyDescent="0.3">
      <c r="A6471" s="189">
        <f t="shared" si="1040"/>
        <v>44100.458333317649</v>
      </c>
      <c r="B6471" s="190">
        <f t="shared" si="1036"/>
        <v>44100</v>
      </c>
      <c r="C6471" s="1">
        <f t="shared" si="1037"/>
        <v>11</v>
      </c>
      <c r="D6471" s="191">
        <v>3.2149790154343161</v>
      </c>
      <c r="E6471" s="192">
        <f t="shared" si="1038"/>
        <v>1.1163579644951055E-4</v>
      </c>
      <c r="F6471" s="193">
        <f t="shared" si="1039"/>
        <v>4.7934133939197183</v>
      </c>
      <c r="G6471" s="193">
        <f t="shared" si="1035"/>
        <v>4.9706660787953689</v>
      </c>
      <c r="H6471" s="193">
        <f t="shared" si="1035"/>
        <v>5.1544732816551102</v>
      </c>
      <c r="I6471" s="193">
        <f t="shared" si="1035"/>
        <v>5.3450773779869847</v>
      </c>
      <c r="J6471" s="193">
        <f t="shared" si="1035"/>
        <v>5.5427297059330956</v>
      </c>
      <c r="K6471" s="193">
        <f>MAX(0,(F6471-'2031 forecast'!$C$10))</f>
        <v>0</v>
      </c>
      <c r="L6471" s="193">
        <f>MAX(0,(G6471-'2031 forecast'!$C$10))</f>
        <v>0</v>
      </c>
      <c r="M6471" s="193">
        <f>MAX(0,(H6471-'2031 forecast'!$C$10))</f>
        <v>0</v>
      </c>
      <c r="N6471" s="193">
        <f>MAX(0,(I6471-'2031 forecast'!$C$10))</f>
        <v>0</v>
      </c>
      <c r="O6471" s="193">
        <f>MAX(0,(J6471-'2031 forecast'!$C$10))</f>
        <v>0</v>
      </c>
      <c r="P6471" s="175" t="str">
        <f t="shared" si="1041"/>
        <v/>
      </c>
      <c r="Q6471" s="175" t="str">
        <f t="shared" si="1042"/>
        <v/>
      </c>
    </row>
    <row r="6472" spans="1:17" s="1" customFormat="1" x14ac:dyDescent="0.3">
      <c r="A6472" s="189">
        <f t="shared" si="1040"/>
        <v>44100.499999984313</v>
      </c>
      <c r="B6472" s="190">
        <f t="shared" si="1036"/>
        <v>44100</v>
      </c>
      <c r="C6472" s="1">
        <f t="shared" si="1037"/>
        <v>12</v>
      </c>
      <c r="D6472" s="191">
        <v>3.3053297137603384</v>
      </c>
      <c r="E6472" s="192">
        <f t="shared" si="1038"/>
        <v>1.1477310220453189E-4</v>
      </c>
      <c r="F6472" s="193">
        <f t="shared" si="1039"/>
        <v>4.9281229038191006</v>
      </c>
      <c r="G6472" s="193">
        <f t="shared" si="1035"/>
        <v>5.1103569287849329</v>
      </c>
      <c r="H6472" s="193">
        <f t="shared" si="1035"/>
        <v>5.2993296736454161</v>
      </c>
      <c r="I6472" s="193">
        <f t="shared" si="1035"/>
        <v>5.4952903253777183</v>
      </c>
      <c r="J6472" s="193">
        <f t="shared" si="1035"/>
        <v>5.6984972854909319</v>
      </c>
      <c r="K6472" s="193">
        <f>MAX(0,(F6472-'2031 forecast'!$C$10))</f>
        <v>0</v>
      </c>
      <c r="L6472" s="193">
        <f>MAX(0,(G6472-'2031 forecast'!$C$10))</f>
        <v>0</v>
      </c>
      <c r="M6472" s="193">
        <f>MAX(0,(H6472-'2031 forecast'!$C$10))</f>
        <v>0</v>
      </c>
      <c r="N6472" s="193">
        <f>MAX(0,(I6472-'2031 forecast'!$C$10))</f>
        <v>0</v>
      </c>
      <c r="O6472" s="193">
        <f>MAX(0,(J6472-'2031 forecast'!$C$10))</f>
        <v>0</v>
      </c>
      <c r="P6472" s="175" t="str">
        <f t="shared" si="1041"/>
        <v/>
      </c>
      <c r="Q6472" s="175" t="str">
        <f t="shared" si="1042"/>
        <v/>
      </c>
    </row>
    <row r="6473" spans="1:17" s="1" customFormat="1" x14ac:dyDescent="0.3">
      <c r="A6473" s="189">
        <f t="shared" si="1040"/>
        <v>44100.541666650977</v>
      </c>
      <c r="B6473" s="190">
        <f t="shared" si="1036"/>
        <v>44100</v>
      </c>
      <c r="C6473" s="1">
        <f t="shared" si="1037"/>
        <v>13</v>
      </c>
      <c r="D6473" s="191">
        <v>3.4107388618073653</v>
      </c>
      <c r="E6473" s="192">
        <f t="shared" si="1038"/>
        <v>1.1843329225205683E-4</v>
      </c>
      <c r="F6473" s="193">
        <f t="shared" si="1039"/>
        <v>5.0852839987017147</v>
      </c>
      <c r="G6473" s="193">
        <f t="shared" si="1035"/>
        <v>5.273329587106093</v>
      </c>
      <c r="H6473" s="193">
        <f t="shared" si="1035"/>
        <v>5.4683287976341086</v>
      </c>
      <c r="I6473" s="193">
        <f t="shared" si="1035"/>
        <v>5.6705387640002431</v>
      </c>
      <c r="J6473" s="193">
        <f t="shared" si="1035"/>
        <v>5.8802261283084114</v>
      </c>
      <c r="K6473" s="193">
        <f>MAX(0,(F6473-'2031 forecast'!$C$10))</f>
        <v>0</v>
      </c>
      <c r="L6473" s="193">
        <f>MAX(0,(G6473-'2031 forecast'!$C$10))</f>
        <v>0</v>
      </c>
      <c r="M6473" s="193">
        <f>MAX(0,(H6473-'2031 forecast'!$C$10))</f>
        <v>0</v>
      </c>
      <c r="N6473" s="193">
        <f>MAX(0,(I6473-'2031 forecast'!$C$10))</f>
        <v>0</v>
      </c>
      <c r="O6473" s="193">
        <f>MAX(0,(J6473-'2031 forecast'!$C$10))</f>
        <v>0.1432261283084113</v>
      </c>
      <c r="P6473" s="175" t="str">
        <f t="shared" si="1041"/>
        <v/>
      </c>
      <c r="Q6473" s="175" t="str">
        <f t="shared" si="1042"/>
        <v/>
      </c>
    </row>
    <row r="6474" spans="1:17" s="1" customFormat="1" x14ac:dyDescent="0.3">
      <c r="A6474" s="189">
        <f t="shared" si="1040"/>
        <v>44100.583333317642</v>
      </c>
      <c r="B6474" s="190">
        <f t="shared" si="1036"/>
        <v>44100</v>
      </c>
      <c r="C6474" s="1">
        <f t="shared" si="1037"/>
        <v>14</v>
      </c>
      <c r="D6474" s="191">
        <v>3.5236772347148939</v>
      </c>
      <c r="E6474" s="192">
        <f t="shared" si="1038"/>
        <v>1.2235492444583355E-4</v>
      </c>
      <c r="F6474" s="193">
        <f t="shared" si="1039"/>
        <v>5.2536708860759438</v>
      </c>
      <c r="G6474" s="193">
        <f t="shared" si="1035"/>
        <v>5.4479431495930504</v>
      </c>
      <c r="H6474" s="193">
        <f t="shared" si="1035"/>
        <v>5.6493992876219936</v>
      </c>
      <c r="I6474" s="193">
        <f t="shared" si="1035"/>
        <v>5.8583049482386613</v>
      </c>
      <c r="J6474" s="193">
        <f t="shared" si="1035"/>
        <v>6.0749356027557093</v>
      </c>
      <c r="K6474" s="193">
        <f>MAX(0,(F6474-'2031 forecast'!$C$10))</f>
        <v>0</v>
      </c>
      <c r="L6474" s="193">
        <f>MAX(0,(G6474-'2031 forecast'!$C$10))</f>
        <v>0</v>
      </c>
      <c r="M6474" s="193">
        <f>MAX(0,(H6474-'2031 forecast'!$C$10))</f>
        <v>0</v>
      </c>
      <c r="N6474" s="193">
        <f>MAX(0,(I6474-'2031 forecast'!$C$10))</f>
        <v>0.12130494823866123</v>
      </c>
      <c r="O6474" s="193">
        <f>MAX(0,(J6474-'2031 forecast'!$C$10))</f>
        <v>0.33793560275570922</v>
      </c>
      <c r="P6474" s="175" t="str">
        <f t="shared" si="1041"/>
        <v/>
      </c>
      <c r="Q6474" s="175" t="str">
        <f t="shared" si="1042"/>
        <v/>
      </c>
    </row>
    <row r="6475" spans="1:17" s="1" customFormat="1" x14ac:dyDescent="0.3">
      <c r="A6475" s="189">
        <f t="shared" si="1040"/>
        <v>44100.624999984306</v>
      </c>
      <c r="B6475" s="190">
        <f t="shared" si="1036"/>
        <v>44100</v>
      </c>
      <c r="C6475" s="1">
        <f t="shared" si="1037"/>
        <v>15</v>
      </c>
      <c r="D6475" s="191">
        <v>3.5839110335989091</v>
      </c>
      <c r="E6475" s="192">
        <f t="shared" si="1038"/>
        <v>1.2444646161584779E-4</v>
      </c>
      <c r="F6475" s="193">
        <f t="shared" si="1039"/>
        <v>5.343477226008865</v>
      </c>
      <c r="G6475" s="193">
        <f t="shared" si="1035"/>
        <v>5.5410703829194263</v>
      </c>
      <c r="H6475" s="193">
        <f t="shared" si="1035"/>
        <v>5.7459702156155315</v>
      </c>
      <c r="I6475" s="193">
        <f t="shared" si="1035"/>
        <v>5.958446913165818</v>
      </c>
      <c r="J6475" s="193">
        <f t="shared" si="1035"/>
        <v>6.1787806557942684</v>
      </c>
      <c r="K6475" s="193">
        <f>MAX(0,(F6475-'2031 forecast'!$C$10))</f>
        <v>0</v>
      </c>
      <c r="L6475" s="193">
        <f>MAX(0,(G6475-'2031 forecast'!$C$10))</f>
        <v>0</v>
      </c>
      <c r="M6475" s="193">
        <f>MAX(0,(H6475-'2031 forecast'!$C$10))</f>
        <v>8.9702156155313517E-3</v>
      </c>
      <c r="N6475" s="193">
        <f>MAX(0,(I6475-'2031 forecast'!$C$10))</f>
        <v>0.22144691316581788</v>
      </c>
      <c r="O6475" s="193">
        <f>MAX(0,(J6475-'2031 forecast'!$C$10))</f>
        <v>0.44178065579426828</v>
      </c>
      <c r="P6475" s="175" t="str">
        <f t="shared" si="1041"/>
        <v/>
      </c>
      <c r="Q6475" s="175" t="str">
        <f t="shared" si="1042"/>
        <v/>
      </c>
    </row>
    <row r="6476" spans="1:17" s="1" customFormat="1" x14ac:dyDescent="0.3">
      <c r="A6476" s="189">
        <f t="shared" si="1040"/>
        <v>44100.66666665097</v>
      </c>
      <c r="B6476" s="190">
        <f t="shared" si="1036"/>
        <v>44100</v>
      </c>
      <c r="C6476" s="1">
        <f t="shared" si="1037"/>
        <v>16</v>
      </c>
      <c r="D6476" s="191">
        <v>3.6441448324829246</v>
      </c>
      <c r="E6476" s="192">
        <f t="shared" si="1038"/>
        <v>1.2653799878586207E-4</v>
      </c>
      <c r="F6476" s="193">
        <f t="shared" si="1039"/>
        <v>5.4332835659417889</v>
      </c>
      <c r="G6476" s="193">
        <f t="shared" si="1035"/>
        <v>5.634197616245805</v>
      </c>
      <c r="H6476" s="193">
        <f t="shared" si="1035"/>
        <v>5.8425411436090711</v>
      </c>
      <c r="I6476" s="193">
        <f t="shared" si="1035"/>
        <v>6.0585888780929755</v>
      </c>
      <c r="J6476" s="193">
        <f t="shared" si="1035"/>
        <v>6.2826257088328292</v>
      </c>
      <c r="K6476" s="193">
        <f>MAX(0,(F6476-'2031 forecast'!$C$10))</f>
        <v>0</v>
      </c>
      <c r="L6476" s="193">
        <f>MAX(0,(G6476-'2031 forecast'!$C$10))</f>
        <v>0</v>
      </c>
      <c r="M6476" s="193">
        <f>MAX(0,(H6476-'2031 forecast'!$C$10))</f>
        <v>0.10554114360907096</v>
      </c>
      <c r="N6476" s="193">
        <f>MAX(0,(I6476-'2031 forecast'!$C$10))</f>
        <v>0.32158887809297543</v>
      </c>
      <c r="O6476" s="193">
        <f>MAX(0,(J6476-'2031 forecast'!$C$10))</f>
        <v>0.54562570883282913</v>
      </c>
      <c r="P6476" s="175" t="str">
        <f t="shared" si="1041"/>
        <v/>
      </c>
      <c r="Q6476" s="175" t="str">
        <f t="shared" si="1042"/>
        <v/>
      </c>
    </row>
    <row r="6477" spans="1:17" s="1" customFormat="1" x14ac:dyDescent="0.3">
      <c r="A6477" s="189">
        <f t="shared" si="1040"/>
        <v>44100.708333317634</v>
      </c>
      <c r="B6477" s="190">
        <f t="shared" si="1036"/>
        <v>44100</v>
      </c>
      <c r="C6477" s="1">
        <f t="shared" si="1037"/>
        <v>17</v>
      </c>
      <c r="D6477" s="191">
        <v>3.6592032822039284</v>
      </c>
      <c r="E6477" s="192">
        <f t="shared" si="1038"/>
        <v>1.2706088307836561E-4</v>
      </c>
      <c r="F6477" s="193">
        <f t="shared" si="1039"/>
        <v>5.455735150925018</v>
      </c>
      <c r="G6477" s="193">
        <f t="shared" si="1035"/>
        <v>5.6574794245773976</v>
      </c>
      <c r="H6477" s="193">
        <f t="shared" si="1035"/>
        <v>5.8666838756074542</v>
      </c>
      <c r="I6477" s="193">
        <f t="shared" si="1035"/>
        <v>6.083624369324764</v>
      </c>
      <c r="J6477" s="193">
        <f t="shared" si="1035"/>
        <v>6.3085869720924679</v>
      </c>
      <c r="K6477" s="193">
        <f>MAX(0,(F6477-'2031 forecast'!$C$10))</f>
        <v>0</v>
      </c>
      <c r="L6477" s="193">
        <f>MAX(0,(G6477-'2031 forecast'!$C$10))</f>
        <v>0</v>
      </c>
      <c r="M6477" s="193">
        <f>MAX(0,(H6477-'2031 forecast'!$C$10))</f>
        <v>0.12968387560745409</v>
      </c>
      <c r="N6477" s="193">
        <f>MAX(0,(I6477-'2031 forecast'!$C$10))</f>
        <v>0.34662436932476393</v>
      </c>
      <c r="O6477" s="193">
        <f>MAX(0,(J6477-'2031 forecast'!$C$10))</f>
        <v>0.57158697209246778</v>
      </c>
      <c r="P6477" s="175" t="str">
        <f t="shared" si="1041"/>
        <v/>
      </c>
      <c r="Q6477" s="175" t="str">
        <f t="shared" si="1042"/>
        <v/>
      </c>
    </row>
    <row r="6478" spans="1:17" s="1" customFormat="1" x14ac:dyDescent="0.3">
      <c r="A6478" s="189">
        <f t="shared" si="1040"/>
        <v>44100.749999984298</v>
      </c>
      <c r="B6478" s="190">
        <f t="shared" si="1036"/>
        <v>44100</v>
      </c>
      <c r="C6478" s="1">
        <f t="shared" si="1037"/>
        <v>18</v>
      </c>
      <c r="D6478" s="191">
        <v>3.6366156076224225</v>
      </c>
      <c r="E6478" s="192">
        <f t="shared" si="1038"/>
        <v>1.2627655663961025E-4</v>
      </c>
      <c r="F6478" s="193">
        <f t="shared" si="1039"/>
        <v>5.422057773450172</v>
      </c>
      <c r="G6478" s="193">
        <f t="shared" si="1035"/>
        <v>5.622556712080006</v>
      </c>
      <c r="H6478" s="193">
        <f t="shared" si="1035"/>
        <v>5.8304697776098768</v>
      </c>
      <c r="I6478" s="193">
        <f t="shared" si="1035"/>
        <v>6.0460711324770795</v>
      </c>
      <c r="J6478" s="193">
        <f t="shared" si="1035"/>
        <v>6.2696450772030072</v>
      </c>
      <c r="K6478" s="193">
        <f>MAX(0,(F6478-'2031 forecast'!$C$10))</f>
        <v>0</v>
      </c>
      <c r="L6478" s="193">
        <f>MAX(0,(G6478-'2031 forecast'!$C$10))</f>
        <v>0</v>
      </c>
      <c r="M6478" s="193">
        <f>MAX(0,(H6478-'2031 forecast'!$C$10))</f>
        <v>9.3469777609876736E-2</v>
      </c>
      <c r="N6478" s="193">
        <f>MAX(0,(I6478-'2031 forecast'!$C$10))</f>
        <v>0.3090711324770794</v>
      </c>
      <c r="O6478" s="193">
        <f>MAX(0,(J6478-'2031 forecast'!$C$10))</f>
        <v>0.53264507720300713</v>
      </c>
      <c r="P6478" s="175" t="str">
        <f t="shared" si="1041"/>
        <v/>
      </c>
      <c r="Q6478" s="175" t="str">
        <f t="shared" si="1042"/>
        <v/>
      </c>
    </row>
    <row r="6479" spans="1:17" s="1" customFormat="1" x14ac:dyDescent="0.3">
      <c r="A6479" s="189">
        <f t="shared" si="1040"/>
        <v>44100.791666650963</v>
      </c>
      <c r="B6479" s="190">
        <f t="shared" si="1036"/>
        <v>44100</v>
      </c>
      <c r="C6479" s="1">
        <f t="shared" si="1037"/>
        <v>19</v>
      </c>
      <c r="D6479" s="191">
        <v>3.531206459575396</v>
      </c>
      <c r="E6479" s="192">
        <f t="shared" si="1038"/>
        <v>1.2261636659208533E-4</v>
      </c>
      <c r="F6479" s="193">
        <f t="shared" si="1039"/>
        <v>5.2648966785675588</v>
      </c>
      <c r="G6479" s="193">
        <f t="shared" si="1035"/>
        <v>5.4595840537588476</v>
      </c>
      <c r="H6479" s="193">
        <f t="shared" si="1035"/>
        <v>5.6614706536211861</v>
      </c>
      <c r="I6479" s="193">
        <f t="shared" si="1035"/>
        <v>5.8708226938545565</v>
      </c>
      <c r="J6479" s="193">
        <f t="shared" si="1035"/>
        <v>6.0879162343855295</v>
      </c>
      <c r="K6479" s="193">
        <f>MAX(0,(F6479-'2031 forecast'!$C$10))</f>
        <v>0</v>
      </c>
      <c r="L6479" s="193">
        <f>MAX(0,(G6479-'2031 forecast'!$C$10))</f>
        <v>0</v>
      </c>
      <c r="M6479" s="193">
        <f>MAX(0,(H6479-'2031 forecast'!$C$10))</f>
        <v>0</v>
      </c>
      <c r="N6479" s="193">
        <f>MAX(0,(I6479-'2031 forecast'!$C$10))</f>
        <v>0.13382269385455636</v>
      </c>
      <c r="O6479" s="193">
        <f>MAX(0,(J6479-'2031 forecast'!$C$10))</f>
        <v>0.35091623438552944</v>
      </c>
      <c r="P6479" s="175" t="str">
        <f t="shared" si="1041"/>
        <v/>
      </c>
      <c r="Q6479" s="175" t="str">
        <f t="shared" si="1042"/>
        <v/>
      </c>
    </row>
    <row r="6480" spans="1:17" s="1" customFormat="1" x14ac:dyDescent="0.3">
      <c r="A6480" s="189">
        <f t="shared" si="1040"/>
        <v>44100.833333317627</v>
      </c>
      <c r="B6480" s="190">
        <f t="shared" si="1036"/>
        <v>44100</v>
      </c>
      <c r="C6480" s="1">
        <f t="shared" si="1037"/>
        <v>20</v>
      </c>
      <c r="D6480" s="191">
        <v>3.2978004888998367</v>
      </c>
      <c r="E6480" s="192">
        <f t="shared" si="1038"/>
        <v>1.1451166005828012E-4</v>
      </c>
      <c r="F6480" s="193">
        <f t="shared" si="1039"/>
        <v>4.9168971113274855</v>
      </c>
      <c r="G6480" s="193">
        <f t="shared" si="1035"/>
        <v>5.0987160246191365</v>
      </c>
      <c r="H6480" s="193">
        <f t="shared" si="1035"/>
        <v>5.2872583076462245</v>
      </c>
      <c r="I6480" s="193">
        <f t="shared" si="1035"/>
        <v>5.4827725797618241</v>
      </c>
      <c r="J6480" s="193">
        <f t="shared" si="1035"/>
        <v>5.6855166538611126</v>
      </c>
      <c r="K6480" s="193">
        <f>MAX(0,(F6480-'2031 forecast'!$C$10))</f>
        <v>0</v>
      </c>
      <c r="L6480" s="193">
        <f>MAX(0,(G6480-'2031 forecast'!$C$10))</f>
        <v>0</v>
      </c>
      <c r="M6480" s="193">
        <f>MAX(0,(H6480-'2031 forecast'!$C$10))</f>
        <v>0</v>
      </c>
      <c r="N6480" s="193">
        <f>MAX(0,(I6480-'2031 forecast'!$C$10))</f>
        <v>0</v>
      </c>
      <c r="O6480" s="193">
        <f>MAX(0,(J6480-'2031 forecast'!$C$10))</f>
        <v>0</v>
      </c>
      <c r="P6480" s="175" t="str">
        <f t="shared" si="1041"/>
        <v/>
      </c>
      <c r="Q6480" s="175" t="str">
        <f t="shared" si="1042"/>
        <v/>
      </c>
    </row>
    <row r="6481" spans="1:17" s="1" customFormat="1" x14ac:dyDescent="0.3">
      <c r="A6481" s="189">
        <f t="shared" si="1040"/>
        <v>44100.874999984291</v>
      </c>
      <c r="B6481" s="190">
        <f t="shared" si="1036"/>
        <v>44100</v>
      </c>
      <c r="C6481" s="1">
        <f t="shared" si="1037"/>
        <v>21</v>
      </c>
      <c r="D6481" s="191">
        <v>3.0869821928057832</v>
      </c>
      <c r="E6481" s="192">
        <f t="shared" si="1038"/>
        <v>1.0719127996323025E-4</v>
      </c>
      <c r="F6481" s="193">
        <f t="shared" si="1039"/>
        <v>4.6025749215622582</v>
      </c>
      <c r="G6481" s="193">
        <f t="shared" si="1035"/>
        <v>4.7727707079768171</v>
      </c>
      <c r="H6481" s="193">
        <f t="shared" si="1035"/>
        <v>4.9492600596688403</v>
      </c>
      <c r="I6481" s="193">
        <f t="shared" si="1035"/>
        <v>5.1322757025167762</v>
      </c>
      <c r="J6481" s="193">
        <f t="shared" si="1035"/>
        <v>5.3220589682261563</v>
      </c>
      <c r="K6481" s="193">
        <f>MAX(0,(F6481-'2031 forecast'!$C$10))</f>
        <v>0</v>
      </c>
      <c r="L6481" s="193">
        <f>MAX(0,(G6481-'2031 forecast'!$C$10))</f>
        <v>0</v>
      </c>
      <c r="M6481" s="193">
        <f>MAX(0,(H6481-'2031 forecast'!$C$10))</f>
        <v>0</v>
      </c>
      <c r="N6481" s="193">
        <f>MAX(0,(I6481-'2031 forecast'!$C$10))</f>
        <v>0</v>
      </c>
      <c r="O6481" s="193">
        <f>MAX(0,(J6481-'2031 forecast'!$C$10))</f>
        <v>0</v>
      </c>
      <c r="P6481" s="175" t="str">
        <f t="shared" si="1041"/>
        <v/>
      </c>
      <c r="Q6481" s="175" t="str">
        <f t="shared" si="1042"/>
        <v/>
      </c>
    </row>
    <row r="6482" spans="1:17" s="1" customFormat="1" x14ac:dyDescent="0.3">
      <c r="A6482" s="189">
        <f t="shared" si="1040"/>
        <v>44100.916666650955</v>
      </c>
      <c r="B6482" s="190">
        <f t="shared" si="1036"/>
        <v>44100</v>
      </c>
      <c r="C6482" s="1">
        <f t="shared" si="1037"/>
        <v>22</v>
      </c>
      <c r="D6482" s="191">
        <v>2.6502871508966721</v>
      </c>
      <c r="E6482" s="192">
        <f t="shared" si="1038"/>
        <v>9.2027635480626934E-5</v>
      </c>
      <c r="F6482" s="193">
        <f t="shared" si="1039"/>
        <v>3.9514789570485722</v>
      </c>
      <c r="G6482" s="193">
        <f t="shared" si="1035"/>
        <v>4.0975982663605839</v>
      </c>
      <c r="H6482" s="193">
        <f t="shared" si="1035"/>
        <v>4.249120831715687</v>
      </c>
      <c r="I6482" s="193">
        <f t="shared" si="1035"/>
        <v>4.4062464567948902</v>
      </c>
      <c r="J6482" s="193">
        <f t="shared" si="1035"/>
        <v>4.5691823336966015</v>
      </c>
      <c r="K6482" s="193">
        <f>MAX(0,(F6482-'2031 forecast'!$C$10))</f>
        <v>0</v>
      </c>
      <c r="L6482" s="193">
        <f>MAX(0,(G6482-'2031 forecast'!$C$10))</f>
        <v>0</v>
      </c>
      <c r="M6482" s="193">
        <f>MAX(0,(H6482-'2031 forecast'!$C$10))</f>
        <v>0</v>
      </c>
      <c r="N6482" s="193">
        <f>MAX(0,(I6482-'2031 forecast'!$C$10))</f>
        <v>0</v>
      </c>
      <c r="O6482" s="193">
        <f>MAX(0,(J6482-'2031 forecast'!$C$10))</f>
        <v>0</v>
      </c>
      <c r="P6482" s="175" t="str">
        <f t="shared" si="1041"/>
        <v/>
      </c>
      <c r="Q6482" s="175" t="str">
        <f t="shared" si="1042"/>
        <v/>
      </c>
    </row>
    <row r="6483" spans="1:17" s="1" customFormat="1" x14ac:dyDescent="0.3">
      <c r="A6483" s="189">
        <f t="shared" si="1040"/>
        <v>44100.95833331762</v>
      </c>
      <c r="B6483" s="190">
        <f t="shared" si="1036"/>
        <v>44100</v>
      </c>
      <c r="C6483" s="1">
        <f t="shared" si="1037"/>
        <v>23</v>
      </c>
      <c r="D6483" s="191">
        <v>2.4244104050816149</v>
      </c>
      <c r="E6483" s="192">
        <f t="shared" si="1038"/>
        <v>8.4184371093073499E-5</v>
      </c>
      <c r="F6483" s="193">
        <f t="shared" si="1039"/>
        <v>3.6147051823001144</v>
      </c>
      <c r="G6483" s="193">
        <f t="shared" si="1035"/>
        <v>3.7483711413866705</v>
      </c>
      <c r="H6483" s="193">
        <f t="shared" si="1035"/>
        <v>3.8869798517399179</v>
      </c>
      <c r="I6483" s="193">
        <f t="shared" si="1035"/>
        <v>4.030714088318053</v>
      </c>
      <c r="J6483" s="193">
        <f t="shared" si="1035"/>
        <v>4.1797633848020048</v>
      </c>
      <c r="K6483" s="193">
        <f>MAX(0,(F6483-'2031 forecast'!$C$10))</f>
        <v>0</v>
      </c>
      <c r="L6483" s="193">
        <f>MAX(0,(G6483-'2031 forecast'!$C$10))</f>
        <v>0</v>
      </c>
      <c r="M6483" s="193">
        <f>MAX(0,(H6483-'2031 forecast'!$C$10))</f>
        <v>0</v>
      </c>
      <c r="N6483" s="193">
        <f>MAX(0,(I6483-'2031 forecast'!$C$10))</f>
        <v>0</v>
      </c>
      <c r="O6483" s="193">
        <f>MAX(0,(J6483-'2031 forecast'!$C$10))</f>
        <v>0</v>
      </c>
      <c r="P6483" s="175" t="str">
        <f t="shared" si="1041"/>
        <v/>
      </c>
      <c r="Q6483" s="175" t="str">
        <f t="shared" si="1042"/>
        <v/>
      </c>
    </row>
    <row r="6484" spans="1:17" s="1" customFormat="1" x14ac:dyDescent="0.3">
      <c r="A6484" s="189">
        <f t="shared" si="1040"/>
        <v>44100.999999984284</v>
      </c>
      <c r="B6484" s="190">
        <f t="shared" si="1036"/>
        <v>44100</v>
      </c>
      <c r="C6484" s="1">
        <f t="shared" si="1037"/>
        <v>0</v>
      </c>
      <c r="D6484" s="191">
        <v>2.3265304818950905</v>
      </c>
      <c r="E6484" s="192">
        <f t="shared" si="1038"/>
        <v>8.0785623191800363E-5</v>
      </c>
      <c r="F6484" s="193">
        <f t="shared" si="1039"/>
        <v>3.4687698799091167</v>
      </c>
      <c r="G6484" s="193">
        <f t="shared" si="1035"/>
        <v>3.5970393872313089</v>
      </c>
      <c r="H6484" s="193">
        <f t="shared" si="1035"/>
        <v>3.7300520937504187</v>
      </c>
      <c r="I6484" s="193">
        <f t="shared" si="1035"/>
        <v>3.8679833953114242</v>
      </c>
      <c r="J6484" s="193">
        <f t="shared" si="1035"/>
        <v>4.0110151736143473</v>
      </c>
      <c r="K6484" s="193">
        <f>MAX(0,(F6484-'2031 forecast'!$C$10))</f>
        <v>0</v>
      </c>
      <c r="L6484" s="193">
        <f>MAX(0,(G6484-'2031 forecast'!$C$10))</f>
        <v>0</v>
      </c>
      <c r="M6484" s="193">
        <f>MAX(0,(H6484-'2031 forecast'!$C$10))</f>
        <v>0</v>
      </c>
      <c r="N6484" s="193">
        <f>MAX(0,(I6484-'2031 forecast'!$C$10))</f>
        <v>0</v>
      </c>
      <c r="O6484" s="193">
        <f>MAX(0,(J6484-'2031 forecast'!$C$10))</f>
        <v>0</v>
      </c>
      <c r="P6484" s="175" t="str">
        <f t="shared" si="1041"/>
        <v/>
      </c>
      <c r="Q6484" s="175" t="str">
        <f t="shared" si="1042"/>
        <v/>
      </c>
    </row>
    <row r="6485" spans="1:17" s="1" customFormat="1" x14ac:dyDescent="0.3">
      <c r="A6485" s="189">
        <f t="shared" si="1040"/>
        <v>44101.041666650948</v>
      </c>
      <c r="B6485" s="190">
        <f t="shared" si="1036"/>
        <v>44101</v>
      </c>
      <c r="C6485" s="1">
        <f t="shared" si="1037"/>
        <v>1</v>
      </c>
      <c r="D6485" s="191">
        <v>2.1608875349640484</v>
      </c>
      <c r="E6485" s="192">
        <f t="shared" si="1038"/>
        <v>7.5033895974261185E-5</v>
      </c>
      <c r="F6485" s="193">
        <f t="shared" si="1039"/>
        <v>3.2218024450935814</v>
      </c>
      <c r="G6485" s="193">
        <f t="shared" ref="G6485:J6504" si="1043">$E6485*G$2</f>
        <v>3.3409394955837728</v>
      </c>
      <c r="H6485" s="193">
        <f t="shared" si="1043"/>
        <v>3.4644820417681887</v>
      </c>
      <c r="I6485" s="193">
        <f t="shared" si="1043"/>
        <v>3.5925929917617436</v>
      </c>
      <c r="J6485" s="193">
        <f t="shared" si="1043"/>
        <v>3.7254412777583097</v>
      </c>
      <c r="K6485" s="193">
        <f>MAX(0,(F6485-'2031 forecast'!$C$10))</f>
        <v>0</v>
      </c>
      <c r="L6485" s="193">
        <f>MAX(0,(G6485-'2031 forecast'!$C$10))</f>
        <v>0</v>
      </c>
      <c r="M6485" s="193">
        <f>MAX(0,(H6485-'2031 forecast'!$C$10))</f>
        <v>0</v>
      </c>
      <c r="N6485" s="193">
        <f>MAX(0,(I6485-'2031 forecast'!$C$10))</f>
        <v>0</v>
      </c>
      <c r="O6485" s="193">
        <f>MAX(0,(J6485-'2031 forecast'!$C$10))</f>
        <v>0</v>
      </c>
      <c r="P6485" s="175" t="str">
        <f t="shared" si="1041"/>
        <v/>
      </c>
      <c r="Q6485" s="175" t="str">
        <f t="shared" si="1042"/>
        <v/>
      </c>
    </row>
    <row r="6486" spans="1:17" s="1" customFormat="1" x14ac:dyDescent="0.3">
      <c r="A6486" s="189">
        <f t="shared" si="1040"/>
        <v>44101.083333317612</v>
      </c>
      <c r="B6486" s="190">
        <f t="shared" si="1036"/>
        <v>44101</v>
      </c>
      <c r="C6486" s="1">
        <f t="shared" si="1037"/>
        <v>2</v>
      </c>
      <c r="D6486" s="191">
        <v>2.1382998603825425</v>
      </c>
      <c r="E6486" s="192">
        <f t="shared" si="1038"/>
        <v>7.4249569535505834E-5</v>
      </c>
      <c r="F6486" s="193">
        <f t="shared" si="1039"/>
        <v>3.1881250676187349</v>
      </c>
      <c r="G6486" s="193">
        <f t="shared" si="1043"/>
        <v>3.3060167830863811</v>
      </c>
      <c r="H6486" s="193">
        <f t="shared" si="1043"/>
        <v>3.4282679437706114</v>
      </c>
      <c r="I6486" s="193">
        <f t="shared" si="1043"/>
        <v>3.5550397549140595</v>
      </c>
      <c r="J6486" s="193">
        <f t="shared" si="1043"/>
        <v>3.6864993828688495</v>
      </c>
      <c r="K6486" s="193">
        <f>MAX(0,(F6486-'2031 forecast'!$C$10))</f>
        <v>0</v>
      </c>
      <c r="L6486" s="193">
        <f>MAX(0,(G6486-'2031 forecast'!$C$10))</f>
        <v>0</v>
      </c>
      <c r="M6486" s="193">
        <f>MAX(0,(H6486-'2031 forecast'!$C$10))</f>
        <v>0</v>
      </c>
      <c r="N6486" s="193">
        <f>MAX(0,(I6486-'2031 forecast'!$C$10))</f>
        <v>0</v>
      </c>
      <c r="O6486" s="193">
        <f>MAX(0,(J6486-'2031 forecast'!$C$10))</f>
        <v>0</v>
      </c>
      <c r="P6486" s="175" t="str">
        <f t="shared" si="1041"/>
        <v/>
      </c>
      <c r="Q6486" s="175" t="str">
        <f t="shared" si="1042"/>
        <v/>
      </c>
    </row>
    <row r="6487" spans="1:17" s="1" customFormat="1" x14ac:dyDescent="0.3">
      <c r="A6487" s="189">
        <f t="shared" si="1040"/>
        <v>44101.124999984277</v>
      </c>
      <c r="B6487" s="190">
        <f t="shared" si="1036"/>
        <v>44101</v>
      </c>
      <c r="C6487" s="1">
        <f t="shared" si="1037"/>
        <v>3</v>
      </c>
      <c r="D6487" s="191">
        <v>2.1307706355220404</v>
      </c>
      <c r="E6487" s="192">
        <f t="shared" si="1038"/>
        <v>7.3988127389254036E-5</v>
      </c>
      <c r="F6487" s="193">
        <f t="shared" si="1039"/>
        <v>3.176899275127119</v>
      </c>
      <c r="G6487" s="193">
        <f t="shared" si="1043"/>
        <v>3.294375878920583</v>
      </c>
      <c r="H6487" s="193">
        <f t="shared" si="1043"/>
        <v>3.4161965777714185</v>
      </c>
      <c r="I6487" s="193">
        <f t="shared" si="1043"/>
        <v>3.5425220092981644</v>
      </c>
      <c r="J6487" s="193">
        <f t="shared" si="1043"/>
        <v>3.6735187512390288</v>
      </c>
      <c r="K6487" s="193">
        <f>MAX(0,(F6487-'2031 forecast'!$C$10))</f>
        <v>0</v>
      </c>
      <c r="L6487" s="193">
        <f>MAX(0,(G6487-'2031 forecast'!$C$10))</f>
        <v>0</v>
      </c>
      <c r="M6487" s="193">
        <f>MAX(0,(H6487-'2031 forecast'!$C$10))</f>
        <v>0</v>
      </c>
      <c r="N6487" s="193">
        <f>MAX(0,(I6487-'2031 forecast'!$C$10))</f>
        <v>0</v>
      </c>
      <c r="O6487" s="193">
        <f>MAX(0,(J6487-'2031 forecast'!$C$10))</f>
        <v>0</v>
      </c>
      <c r="P6487" s="175" t="str">
        <f t="shared" si="1041"/>
        <v/>
      </c>
      <c r="Q6487" s="175" t="str">
        <f t="shared" si="1042"/>
        <v/>
      </c>
    </row>
    <row r="6488" spans="1:17" s="1" customFormat="1" x14ac:dyDescent="0.3">
      <c r="A6488" s="189">
        <f t="shared" si="1040"/>
        <v>44101.166666650941</v>
      </c>
      <c r="B6488" s="190">
        <f t="shared" si="1036"/>
        <v>44101</v>
      </c>
      <c r="C6488" s="1">
        <f t="shared" si="1037"/>
        <v>4</v>
      </c>
      <c r="D6488" s="191">
        <v>2.1006537360800328</v>
      </c>
      <c r="E6488" s="192">
        <f t="shared" si="1038"/>
        <v>7.2942358804246914E-5</v>
      </c>
      <c r="F6488" s="193">
        <f t="shared" si="1039"/>
        <v>3.131996105160658</v>
      </c>
      <c r="G6488" s="193">
        <f t="shared" si="1043"/>
        <v>3.2478122622573946</v>
      </c>
      <c r="H6488" s="193">
        <f t="shared" si="1043"/>
        <v>3.3679111137746491</v>
      </c>
      <c r="I6488" s="193">
        <f t="shared" si="1043"/>
        <v>3.4924510268345861</v>
      </c>
      <c r="J6488" s="193">
        <f t="shared" si="1043"/>
        <v>3.6215962247197493</v>
      </c>
      <c r="K6488" s="193">
        <f>MAX(0,(F6488-'2031 forecast'!$C$10))</f>
        <v>0</v>
      </c>
      <c r="L6488" s="193">
        <f>MAX(0,(G6488-'2031 forecast'!$C$10))</f>
        <v>0</v>
      </c>
      <c r="M6488" s="193">
        <f>MAX(0,(H6488-'2031 forecast'!$C$10))</f>
        <v>0</v>
      </c>
      <c r="N6488" s="193">
        <f>MAX(0,(I6488-'2031 forecast'!$C$10))</f>
        <v>0</v>
      </c>
      <c r="O6488" s="193">
        <f>MAX(0,(J6488-'2031 forecast'!$C$10))</f>
        <v>0</v>
      </c>
      <c r="P6488" s="175" t="str">
        <f t="shared" si="1041"/>
        <v/>
      </c>
      <c r="Q6488" s="175" t="str">
        <f t="shared" si="1042"/>
        <v/>
      </c>
    </row>
    <row r="6489" spans="1:17" s="1" customFormat="1" x14ac:dyDescent="0.3">
      <c r="A6489" s="189">
        <f t="shared" si="1040"/>
        <v>44101.208333317605</v>
      </c>
      <c r="B6489" s="190">
        <f t="shared" si="1036"/>
        <v>44101</v>
      </c>
      <c r="C6489" s="1">
        <f t="shared" si="1037"/>
        <v>5</v>
      </c>
      <c r="D6489" s="191">
        <v>2.1232414106615387</v>
      </c>
      <c r="E6489" s="192">
        <f t="shared" si="1038"/>
        <v>7.3726685243002266E-5</v>
      </c>
      <c r="F6489" s="193">
        <f t="shared" si="1039"/>
        <v>3.1656734826355044</v>
      </c>
      <c r="G6489" s="193">
        <f t="shared" si="1043"/>
        <v>3.2827349747547863</v>
      </c>
      <c r="H6489" s="193">
        <f t="shared" si="1043"/>
        <v>3.4041252117722265</v>
      </c>
      <c r="I6489" s="193">
        <f t="shared" si="1043"/>
        <v>3.5300042636822702</v>
      </c>
      <c r="J6489" s="193">
        <f t="shared" si="1043"/>
        <v>3.6605381196092095</v>
      </c>
      <c r="K6489" s="193">
        <f>MAX(0,(F6489-'2031 forecast'!$C$10))</f>
        <v>0</v>
      </c>
      <c r="L6489" s="193">
        <f>MAX(0,(G6489-'2031 forecast'!$C$10))</f>
        <v>0</v>
      </c>
      <c r="M6489" s="193">
        <f>MAX(0,(H6489-'2031 forecast'!$C$10))</f>
        <v>0</v>
      </c>
      <c r="N6489" s="193">
        <f>MAX(0,(I6489-'2031 forecast'!$C$10))</f>
        <v>0</v>
      </c>
      <c r="O6489" s="193">
        <f>MAX(0,(J6489-'2031 forecast'!$C$10))</f>
        <v>0</v>
      </c>
      <c r="P6489" s="175" t="str">
        <f t="shared" si="1041"/>
        <v/>
      </c>
      <c r="Q6489" s="175" t="str">
        <f t="shared" si="1042"/>
        <v/>
      </c>
    </row>
    <row r="6490" spans="1:17" s="1" customFormat="1" x14ac:dyDescent="0.3">
      <c r="A6490" s="189">
        <f t="shared" si="1040"/>
        <v>44101.249999984269</v>
      </c>
      <c r="B6490" s="190">
        <f t="shared" si="1036"/>
        <v>44101</v>
      </c>
      <c r="C6490" s="1">
        <f t="shared" si="1037"/>
        <v>6</v>
      </c>
      <c r="D6490" s="191">
        <v>2.2888843575925808</v>
      </c>
      <c r="E6490" s="192">
        <f t="shared" si="1038"/>
        <v>7.9478412460541457E-5</v>
      </c>
      <c r="F6490" s="193">
        <f t="shared" si="1039"/>
        <v>3.4126409174510406</v>
      </c>
      <c r="G6490" s="193">
        <f t="shared" si="1043"/>
        <v>3.5388348664023233</v>
      </c>
      <c r="H6490" s="193">
        <f t="shared" si="1043"/>
        <v>3.6696952637544573</v>
      </c>
      <c r="I6490" s="193">
        <f t="shared" si="1043"/>
        <v>3.8053946672319512</v>
      </c>
      <c r="J6490" s="193">
        <f t="shared" si="1043"/>
        <v>3.9461120154652476</v>
      </c>
      <c r="K6490" s="193">
        <f>MAX(0,(F6490-'2031 forecast'!$C$10))</f>
        <v>0</v>
      </c>
      <c r="L6490" s="193">
        <f>MAX(0,(G6490-'2031 forecast'!$C$10))</f>
        <v>0</v>
      </c>
      <c r="M6490" s="193">
        <f>MAX(0,(H6490-'2031 forecast'!$C$10))</f>
        <v>0</v>
      </c>
      <c r="N6490" s="193">
        <f>MAX(0,(I6490-'2031 forecast'!$C$10))</f>
        <v>0</v>
      </c>
      <c r="O6490" s="193">
        <f>MAX(0,(J6490-'2031 forecast'!$C$10))</f>
        <v>0</v>
      </c>
      <c r="P6490" s="175" t="str">
        <f t="shared" si="1041"/>
        <v/>
      </c>
      <c r="Q6490" s="175" t="str">
        <f t="shared" si="1042"/>
        <v/>
      </c>
    </row>
    <row r="6491" spans="1:17" s="1" customFormat="1" x14ac:dyDescent="0.3">
      <c r="A6491" s="189">
        <f t="shared" si="1040"/>
        <v>44101.291666650934</v>
      </c>
      <c r="B6491" s="190">
        <f t="shared" si="1036"/>
        <v>44101</v>
      </c>
      <c r="C6491" s="1">
        <f t="shared" si="1037"/>
        <v>7</v>
      </c>
      <c r="D6491" s="191">
        <v>2.5373487779891435</v>
      </c>
      <c r="E6491" s="192">
        <f t="shared" si="1038"/>
        <v>8.8106003286850216E-5</v>
      </c>
      <c r="F6491" s="193">
        <f t="shared" si="1039"/>
        <v>3.7830920696743435</v>
      </c>
      <c r="G6491" s="193">
        <f t="shared" si="1043"/>
        <v>3.9229847038736274</v>
      </c>
      <c r="H6491" s="193">
        <f t="shared" si="1043"/>
        <v>4.068050341727802</v>
      </c>
      <c r="I6491" s="193">
        <f t="shared" si="1043"/>
        <v>4.2184802725564712</v>
      </c>
      <c r="J6491" s="193">
        <f t="shared" si="1043"/>
        <v>4.3744728592493027</v>
      </c>
      <c r="K6491" s="193">
        <f>MAX(0,(F6491-'2031 forecast'!$C$10))</f>
        <v>0</v>
      </c>
      <c r="L6491" s="193">
        <f>MAX(0,(G6491-'2031 forecast'!$C$10))</f>
        <v>0</v>
      </c>
      <c r="M6491" s="193">
        <f>MAX(0,(H6491-'2031 forecast'!$C$10))</f>
        <v>0</v>
      </c>
      <c r="N6491" s="193">
        <f>MAX(0,(I6491-'2031 forecast'!$C$10))</f>
        <v>0</v>
      </c>
      <c r="O6491" s="193">
        <f>MAX(0,(J6491-'2031 forecast'!$C$10))</f>
        <v>0</v>
      </c>
      <c r="P6491" s="175" t="str">
        <f t="shared" si="1041"/>
        <v/>
      </c>
      <c r="Q6491" s="175" t="str">
        <f t="shared" si="1042"/>
        <v/>
      </c>
    </row>
    <row r="6492" spans="1:17" s="1" customFormat="1" x14ac:dyDescent="0.3">
      <c r="A6492" s="189">
        <f t="shared" si="1040"/>
        <v>44101.333333317598</v>
      </c>
      <c r="B6492" s="190">
        <f t="shared" si="1036"/>
        <v>44101</v>
      </c>
      <c r="C6492" s="1">
        <f t="shared" si="1037"/>
        <v>8</v>
      </c>
      <c r="D6492" s="191">
        <v>2.6804040503386801</v>
      </c>
      <c r="E6492" s="192">
        <f t="shared" si="1038"/>
        <v>9.3073404065634069E-5</v>
      </c>
      <c r="F6492" s="193">
        <f t="shared" si="1039"/>
        <v>3.9963821270150337</v>
      </c>
      <c r="G6492" s="193">
        <f t="shared" si="1043"/>
        <v>4.1441618830237728</v>
      </c>
      <c r="H6492" s="193">
        <f t="shared" si="1043"/>
        <v>4.2974062957124568</v>
      </c>
      <c r="I6492" s="193">
        <f t="shared" si="1043"/>
        <v>4.456317439258469</v>
      </c>
      <c r="J6492" s="193">
        <f t="shared" si="1043"/>
        <v>4.6211048602158815</v>
      </c>
      <c r="K6492" s="193">
        <f>MAX(0,(F6492-'2031 forecast'!$C$10))</f>
        <v>0</v>
      </c>
      <c r="L6492" s="193">
        <f>MAX(0,(G6492-'2031 forecast'!$C$10))</f>
        <v>0</v>
      </c>
      <c r="M6492" s="193">
        <f>MAX(0,(H6492-'2031 forecast'!$C$10))</f>
        <v>0</v>
      </c>
      <c r="N6492" s="193">
        <f>MAX(0,(I6492-'2031 forecast'!$C$10))</f>
        <v>0</v>
      </c>
      <c r="O6492" s="193">
        <f>MAX(0,(J6492-'2031 forecast'!$C$10))</f>
        <v>0</v>
      </c>
      <c r="P6492" s="175" t="str">
        <f t="shared" si="1041"/>
        <v/>
      </c>
      <c r="Q6492" s="175" t="str">
        <f t="shared" si="1042"/>
        <v/>
      </c>
    </row>
    <row r="6493" spans="1:17" s="1" customFormat="1" x14ac:dyDescent="0.3">
      <c r="A6493" s="189">
        <f t="shared" si="1040"/>
        <v>44101.374999984262</v>
      </c>
      <c r="B6493" s="190">
        <f t="shared" si="1036"/>
        <v>44101</v>
      </c>
      <c r="C6493" s="1">
        <f t="shared" si="1037"/>
        <v>9</v>
      </c>
      <c r="D6493" s="191">
        <v>2.9966314944797601</v>
      </c>
      <c r="E6493" s="192">
        <f t="shared" si="1038"/>
        <v>1.0405397420820887E-4</v>
      </c>
      <c r="F6493" s="193">
        <f t="shared" si="1039"/>
        <v>4.4678654116628751</v>
      </c>
      <c r="G6493" s="193">
        <f t="shared" si="1043"/>
        <v>4.6330798579872514</v>
      </c>
      <c r="H6493" s="193">
        <f t="shared" si="1043"/>
        <v>4.8044036676785327</v>
      </c>
      <c r="I6493" s="193">
        <f t="shared" si="1043"/>
        <v>4.9820627551260408</v>
      </c>
      <c r="J6493" s="193">
        <f t="shared" si="1043"/>
        <v>5.1662913886683173</v>
      </c>
      <c r="K6493" s="193">
        <f>MAX(0,(F6493-'2031 forecast'!$C$10))</f>
        <v>0</v>
      </c>
      <c r="L6493" s="193">
        <f>MAX(0,(G6493-'2031 forecast'!$C$10))</f>
        <v>0</v>
      </c>
      <c r="M6493" s="193">
        <f>MAX(0,(H6493-'2031 forecast'!$C$10))</f>
        <v>0</v>
      </c>
      <c r="N6493" s="193">
        <f>MAX(0,(I6493-'2031 forecast'!$C$10))</f>
        <v>0</v>
      </c>
      <c r="O6493" s="193">
        <f>MAX(0,(J6493-'2031 forecast'!$C$10))</f>
        <v>0</v>
      </c>
      <c r="P6493" s="175" t="str">
        <f t="shared" si="1041"/>
        <v/>
      </c>
      <c r="Q6493" s="175" t="str">
        <f t="shared" si="1042"/>
        <v/>
      </c>
    </row>
    <row r="6494" spans="1:17" s="1" customFormat="1" x14ac:dyDescent="0.3">
      <c r="A6494" s="189">
        <f t="shared" si="1040"/>
        <v>44101.416666650926</v>
      </c>
      <c r="B6494" s="190">
        <f t="shared" si="1036"/>
        <v>44101</v>
      </c>
      <c r="C6494" s="1">
        <f t="shared" si="1037"/>
        <v>10</v>
      </c>
      <c r="D6494" s="191">
        <v>3.1321575419687941</v>
      </c>
      <c r="E6494" s="192">
        <f t="shared" si="1038"/>
        <v>1.0875993284074093E-4</v>
      </c>
      <c r="F6494" s="193">
        <f t="shared" si="1039"/>
        <v>4.6699296765119493</v>
      </c>
      <c r="G6494" s="193">
        <f t="shared" si="1043"/>
        <v>4.8426161329715995</v>
      </c>
      <c r="H6494" s="193">
        <f t="shared" si="1043"/>
        <v>5.0216882556639932</v>
      </c>
      <c r="I6494" s="193">
        <f t="shared" si="1043"/>
        <v>5.2073821762121435</v>
      </c>
      <c r="J6494" s="193">
        <f t="shared" si="1043"/>
        <v>5.3999427580050749</v>
      </c>
      <c r="K6494" s="193">
        <f>MAX(0,(F6494-'2031 forecast'!$C$10))</f>
        <v>0</v>
      </c>
      <c r="L6494" s="193">
        <f>MAX(0,(G6494-'2031 forecast'!$C$10))</f>
        <v>0</v>
      </c>
      <c r="M6494" s="193">
        <f>MAX(0,(H6494-'2031 forecast'!$C$10))</f>
        <v>0</v>
      </c>
      <c r="N6494" s="193">
        <f>MAX(0,(I6494-'2031 forecast'!$C$10))</f>
        <v>0</v>
      </c>
      <c r="O6494" s="193">
        <f>MAX(0,(J6494-'2031 forecast'!$C$10))</f>
        <v>0</v>
      </c>
      <c r="P6494" s="175" t="str">
        <f t="shared" si="1041"/>
        <v/>
      </c>
      <c r="Q6494" s="175" t="str">
        <f t="shared" si="1042"/>
        <v/>
      </c>
    </row>
    <row r="6495" spans="1:17" s="1" customFormat="1" x14ac:dyDescent="0.3">
      <c r="A6495" s="189">
        <f t="shared" si="1040"/>
        <v>44101.458333317591</v>
      </c>
      <c r="B6495" s="190">
        <f t="shared" si="1036"/>
        <v>44101</v>
      </c>
      <c r="C6495" s="1">
        <f t="shared" si="1037"/>
        <v>11</v>
      </c>
      <c r="D6495" s="191">
        <v>3.3053297137603384</v>
      </c>
      <c r="E6495" s="192">
        <f t="shared" si="1038"/>
        <v>1.1477310220453189E-4</v>
      </c>
      <c r="F6495" s="193">
        <f t="shared" si="1039"/>
        <v>4.9281229038191006</v>
      </c>
      <c r="G6495" s="193">
        <f t="shared" si="1043"/>
        <v>5.1103569287849329</v>
      </c>
      <c r="H6495" s="193">
        <f t="shared" si="1043"/>
        <v>5.2993296736454161</v>
      </c>
      <c r="I6495" s="193">
        <f t="shared" si="1043"/>
        <v>5.4952903253777183</v>
      </c>
      <c r="J6495" s="193">
        <f t="shared" si="1043"/>
        <v>5.6984972854909319</v>
      </c>
      <c r="K6495" s="193">
        <f>MAX(0,(F6495-'2031 forecast'!$C$10))</f>
        <v>0</v>
      </c>
      <c r="L6495" s="193">
        <f>MAX(0,(G6495-'2031 forecast'!$C$10))</f>
        <v>0</v>
      </c>
      <c r="M6495" s="193">
        <f>MAX(0,(H6495-'2031 forecast'!$C$10))</f>
        <v>0</v>
      </c>
      <c r="N6495" s="193">
        <f>MAX(0,(I6495-'2031 forecast'!$C$10))</f>
        <v>0</v>
      </c>
      <c r="O6495" s="193">
        <f>MAX(0,(J6495-'2031 forecast'!$C$10))</f>
        <v>0</v>
      </c>
      <c r="P6495" s="175" t="str">
        <f t="shared" si="1041"/>
        <v/>
      </c>
      <c r="Q6495" s="175" t="str">
        <f t="shared" si="1042"/>
        <v/>
      </c>
    </row>
    <row r="6496" spans="1:17" s="1" customFormat="1" x14ac:dyDescent="0.3">
      <c r="A6496" s="189">
        <f t="shared" si="1040"/>
        <v>44101.499999984255</v>
      </c>
      <c r="B6496" s="190">
        <f t="shared" si="1036"/>
        <v>44101</v>
      </c>
      <c r="C6496" s="1">
        <f t="shared" si="1037"/>
        <v>12</v>
      </c>
      <c r="D6496" s="191">
        <v>3.5537941341569015</v>
      </c>
      <c r="E6496" s="192">
        <f t="shared" si="1038"/>
        <v>1.2340069303084066E-4</v>
      </c>
      <c r="F6496" s="193">
        <f t="shared" si="1039"/>
        <v>5.2985740560424039</v>
      </c>
      <c r="G6496" s="193">
        <f t="shared" si="1043"/>
        <v>5.4945067662562375</v>
      </c>
      <c r="H6496" s="193">
        <f t="shared" si="1043"/>
        <v>5.6976847516187616</v>
      </c>
      <c r="I6496" s="193">
        <f t="shared" si="1043"/>
        <v>5.9083759307022392</v>
      </c>
      <c r="J6496" s="193">
        <f t="shared" si="1043"/>
        <v>6.1268581292749884</v>
      </c>
      <c r="K6496" s="193">
        <f>MAX(0,(F6496-'2031 forecast'!$C$10))</f>
        <v>0</v>
      </c>
      <c r="L6496" s="193">
        <f>MAX(0,(G6496-'2031 forecast'!$C$10))</f>
        <v>0</v>
      </c>
      <c r="M6496" s="193">
        <f>MAX(0,(H6496-'2031 forecast'!$C$10))</f>
        <v>0</v>
      </c>
      <c r="N6496" s="193">
        <f>MAX(0,(I6496-'2031 forecast'!$C$10))</f>
        <v>0.17137593070223911</v>
      </c>
      <c r="O6496" s="193">
        <f>MAX(0,(J6496-'2031 forecast'!$C$10))</f>
        <v>0.38985812927498831</v>
      </c>
      <c r="P6496" s="175" t="str">
        <f t="shared" si="1041"/>
        <v/>
      </c>
      <c r="Q6496" s="175" t="str">
        <f t="shared" si="1042"/>
        <v/>
      </c>
    </row>
    <row r="6497" spans="1:17" s="1" customFormat="1" x14ac:dyDescent="0.3">
      <c r="A6497" s="189">
        <f t="shared" si="1040"/>
        <v>44101.541666650919</v>
      </c>
      <c r="B6497" s="190">
        <f t="shared" si="1036"/>
        <v>44101</v>
      </c>
      <c r="C6497" s="1">
        <f t="shared" si="1037"/>
        <v>13</v>
      </c>
      <c r="D6497" s="191">
        <v>3.6441448324829246</v>
      </c>
      <c r="E6497" s="192">
        <f t="shared" si="1038"/>
        <v>1.2653799878586207E-4</v>
      </c>
      <c r="F6497" s="193">
        <f t="shared" si="1039"/>
        <v>5.4332835659417889</v>
      </c>
      <c r="G6497" s="193">
        <f t="shared" si="1043"/>
        <v>5.634197616245805</v>
      </c>
      <c r="H6497" s="193">
        <f t="shared" si="1043"/>
        <v>5.8425411436090711</v>
      </c>
      <c r="I6497" s="193">
        <f t="shared" si="1043"/>
        <v>6.0585888780929755</v>
      </c>
      <c r="J6497" s="193">
        <f t="shared" si="1043"/>
        <v>6.2826257088328292</v>
      </c>
      <c r="K6497" s="193">
        <f>MAX(0,(F6497-'2031 forecast'!$C$10))</f>
        <v>0</v>
      </c>
      <c r="L6497" s="193">
        <f>MAX(0,(G6497-'2031 forecast'!$C$10))</f>
        <v>0</v>
      </c>
      <c r="M6497" s="193">
        <f>MAX(0,(H6497-'2031 forecast'!$C$10))</f>
        <v>0.10554114360907096</v>
      </c>
      <c r="N6497" s="193">
        <f>MAX(0,(I6497-'2031 forecast'!$C$10))</f>
        <v>0.32158887809297543</v>
      </c>
      <c r="O6497" s="193">
        <f>MAX(0,(J6497-'2031 forecast'!$C$10))</f>
        <v>0.54562570883282913</v>
      </c>
      <c r="P6497" s="175" t="str">
        <f t="shared" si="1041"/>
        <v/>
      </c>
      <c r="Q6497" s="175" t="str">
        <f t="shared" si="1042"/>
        <v/>
      </c>
    </row>
    <row r="6498" spans="1:17" s="1" customFormat="1" x14ac:dyDescent="0.3">
      <c r="A6498" s="189">
        <f t="shared" si="1040"/>
        <v>44101.583333317583</v>
      </c>
      <c r="B6498" s="190">
        <f t="shared" si="1036"/>
        <v>44101</v>
      </c>
      <c r="C6498" s="1">
        <f t="shared" si="1037"/>
        <v>14</v>
      </c>
      <c r="D6498" s="191">
        <v>3.8248462291349705</v>
      </c>
      <c r="E6498" s="192">
        <f t="shared" si="1038"/>
        <v>1.328126102959048E-4</v>
      </c>
      <c r="F6498" s="193">
        <f t="shared" si="1039"/>
        <v>5.7027025857405542</v>
      </c>
      <c r="G6498" s="193">
        <f t="shared" si="1043"/>
        <v>5.9135793162249346</v>
      </c>
      <c r="H6498" s="193">
        <f t="shared" si="1043"/>
        <v>6.1322539275896855</v>
      </c>
      <c r="I6498" s="193">
        <f t="shared" si="1043"/>
        <v>6.3590147728744446</v>
      </c>
      <c r="J6498" s="193">
        <f t="shared" si="1043"/>
        <v>6.5941608679485055</v>
      </c>
      <c r="K6498" s="193">
        <f>MAX(0,(F6498-'2031 forecast'!$C$10))</f>
        <v>0</v>
      </c>
      <c r="L6498" s="193">
        <f>MAX(0,(G6498-'2031 forecast'!$C$10))</f>
        <v>0.1765793162249345</v>
      </c>
      <c r="M6498" s="193">
        <f>MAX(0,(H6498-'2031 forecast'!$C$10))</f>
        <v>0.39525392758968536</v>
      </c>
      <c r="N6498" s="193">
        <f>MAX(0,(I6498-'2031 forecast'!$C$10))</f>
        <v>0.62201477287444451</v>
      </c>
      <c r="O6498" s="193">
        <f>MAX(0,(J6498-'2031 forecast'!$C$10))</f>
        <v>0.85716086794850543</v>
      </c>
      <c r="P6498" s="175" t="str">
        <f t="shared" si="1041"/>
        <v/>
      </c>
      <c r="Q6498" s="175" t="str">
        <f t="shared" si="1042"/>
        <v/>
      </c>
    </row>
    <row r="6499" spans="1:17" s="1" customFormat="1" x14ac:dyDescent="0.3">
      <c r="A6499" s="189">
        <f t="shared" si="1040"/>
        <v>44101.624999984248</v>
      </c>
      <c r="B6499" s="190">
        <f t="shared" si="1036"/>
        <v>44101</v>
      </c>
      <c r="C6499" s="1">
        <f t="shared" si="1037"/>
        <v>15</v>
      </c>
      <c r="D6499" s="191">
        <v>3.8474339037164764</v>
      </c>
      <c r="E6499" s="192">
        <f t="shared" si="1038"/>
        <v>1.3359693673466015E-4</v>
      </c>
      <c r="F6499" s="193">
        <f t="shared" si="1039"/>
        <v>5.7363799632154002</v>
      </c>
      <c r="G6499" s="193">
        <f t="shared" si="1043"/>
        <v>5.9485020287223263</v>
      </c>
      <c r="H6499" s="193">
        <f t="shared" si="1043"/>
        <v>6.1684680255872628</v>
      </c>
      <c r="I6499" s="193">
        <f t="shared" si="1043"/>
        <v>6.3965680097221291</v>
      </c>
      <c r="J6499" s="193">
        <f t="shared" si="1043"/>
        <v>6.6331027628379653</v>
      </c>
      <c r="K6499" s="193">
        <f>MAX(0,(F6499-'2031 forecast'!$C$10))</f>
        <v>0</v>
      </c>
      <c r="L6499" s="193">
        <f>MAX(0,(G6499-'2031 forecast'!$C$10))</f>
        <v>0.21150202872232615</v>
      </c>
      <c r="M6499" s="193">
        <f>MAX(0,(H6499-'2031 forecast'!$C$10))</f>
        <v>0.43146802558726272</v>
      </c>
      <c r="N6499" s="193">
        <f>MAX(0,(I6499-'2031 forecast'!$C$10))</f>
        <v>0.65956800972212903</v>
      </c>
      <c r="O6499" s="193">
        <f>MAX(0,(J6499-'2031 forecast'!$C$10))</f>
        <v>0.89610276283796519</v>
      </c>
      <c r="P6499" s="175" t="str">
        <f t="shared" si="1041"/>
        <v/>
      </c>
      <c r="Q6499" s="175" t="str">
        <f t="shared" si="1042"/>
        <v/>
      </c>
    </row>
    <row r="6500" spans="1:17" s="1" customFormat="1" x14ac:dyDescent="0.3">
      <c r="A6500" s="189">
        <f t="shared" si="1040"/>
        <v>44101.666666650912</v>
      </c>
      <c r="B6500" s="190">
        <f t="shared" si="1036"/>
        <v>44101</v>
      </c>
      <c r="C6500" s="1">
        <f t="shared" si="1037"/>
        <v>16</v>
      </c>
      <c r="D6500" s="191">
        <v>4.0130768506475176</v>
      </c>
      <c r="E6500" s="192">
        <f t="shared" si="1038"/>
        <v>1.3934866395219931E-4</v>
      </c>
      <c r="F6500" s="193">
        <f t="shared" si="1039"/>
        <v>5.9833473980309355</v>
      </c>
      <c r="G6500" s="193">
        <f t="shared" si="1043"/>
        <v>6.2046019203698624</v>
      </c>
      <c r="H6500" s="193">
        <f t="shared" si="1043"/>
        <v>6.4340380775694923</v>
      </c>
      <c r="I6500" s="193">
        <f t="shared" si="1043"/>
        <v>6.6719584132718088</v>
      </c>
      <c r="J6500" s="193">
        <f t="shared" si="1043"/>
        <v>6.9186766586940021</v>
      </c>
      <c r="K6500" s="193">
        <f>MAX(0,(F6500-'2031 forecast'!$C$10))</f>
        <v>0.24634739803093542</v>
      </c>
      <c r="L6500" s="193">
        <f>MAX(0,(G6500-'2031 forecast'!$C$10))</f>
        <v>0.46760192036986226</v>
      </c>
      <c r="M6500" s="193">
        <f>MAX(0,(H6500-'2031 forecast'!$C$10))</f>
        <v>0.69703807756949221</v>
      </c>
      <c r="N6500" s="193">
        <f>MAX(0,(I6500-'2031 forecast'!$C$10))</f>
        <v>0.93495841327180873</v>
      </c>
      <c r="O6500" s="193">
        <f>MAX(0,(J6500-'2031 forecast'!$C$10))</f>
        <v>1.181676658694002</v>
      </c>
      <c r="P6500" s="175">
        <f t="shared" si="1041"/>
        <v>1</v>
      </c>
      <c r="Q6500" s="175" t="str">
        <f t="shared" si="1042"/>
        <v/>
      </c>
    </row>
    <row r="6501" spans="1:17" s="1" customFormat="1" x14ac:dyDescent="0.3">
      <c r="A6501" s="189">
        <f t="shared" si="1040"/>
        <v>44101.708333317576</v>
      </c>
      <c r="B6501" s="190">
        <f t="shared" si="1036"/>
        <v>44101</v>
      </c>
      <c r="C6501" s="1">
        <f t="shared" si="1037"/>
        <v>17</v>
      </c>
      <c r="D6501" s="191">
        <v>3.960372276624005</v>
      </c>
      <c r="E6501" s="192">
        <f t="shared" si="1038"/>
        <v>1.3751856892843685E-4</v>
      </c>
      <c r="F6501" s="193">
        <f t="shared" si="1039"/>
        <v>5.9047668505896285</v>
      </c>
      <c r="G6501" s="193">
        <f t="shared" si="1043"/>
        <v>6.1231155912092827</v>
      </c>
      <c r="H6501" s="193">
        <f t="shared" si="1043"/>
        <v>6.349538515575146</v>
      </c>
      <c r="I6501" s="193">
        <f t="shared" si="1043"/>
        <v>6.5843341939605464</v>
      </c>
      <c r="J6501" s="193">
        <f t="shared" si="1043"/>
        <v>6.8278122372852632</v>
      </c>
      <c r="K6501" s="193">
        <f>MAX(0,(F6501-'2031 forecast'!$C$10))</f>
        <v>0.16776685058962837</v>
      </c>
      <c r="L6501" s="193">
        <f>MAX(0,(G6501-'2031 forecast'!$C$10))</f>
        <v>0.38611559120928263</v>
      </c>
      <c r="M6501" s="193">
        <f>MAX(0,(H6501-'2031 forecast'!$C$10))</f>
        <v>0.61253851557514594</v>
      </c>
      <c r="N6501" s="193">
        <f>MAX(0,(I6501-'2031 forecast'!$C$10))</f>
        <v>0.84733419396054632</v>
      </c>
      <c r="O6501" s="193">
        <f>MAX(0,(J6501-'2031 forecast'!$C$10))</f>
        <v>1.0908122372852631</v>
      </c>
      <c r="P6501" s="175">
        <f t="shared" si="1041"/>
        <v>2</v>
      </c>
      <c r="Q6501" s="175" t="str">
        <f t="shared" si="1042"/>
        <v/>
      </c>
    </row>
    <row r="6502" spans="1:17" s="1" customFormat="1" x14ac:dyDescent="0.3">
      <c r="A6502" s="189">
        <f t="shared" si="1040"/>
        <v>44101.74999998424</v>
      </c>
      <c r="B6502" s="190">
        <f t="shared" si="1036"/>
        <v>44101</v>
      </c>
      <c r="C6502" s="1">
        <f t="shared" si="1037"/>
        <v>18</v>
      </c>
      <c r="D6502" s="191">
        <v>3.8926092528794878</v>
      </c>
      <c r="E6502" s="192">
        <f t="shared" si="1038"/>
        <v>1.3516558961217083E-4</v>
      </c>
      <c r="F6502" s="193">
        <f t="shared" si="1039"/>
        <v>5.8037347181650913</v>
      </c>
      <c r="G6502" s="193">
        <f t="shared" si="1043"/>
        <v>6.0183474537171087</v>
      </c>
      <c r="H6502" s="193">
        <f t="shared" si="1043"/>
        <v>6.2408962215824157</v>
      </c>
      <c r="I6502" s="193">
        <f t="shared" si="1043"/>
        <v>6.4716744834174955</v>
      </c>
      <c r="J6502" s="193">
        <f t="shared" si="1043"/>
        <v>6.7109865526168848</v>
      </c>
      <c r="K6502" s="193">
        <f>MAX(0,(F6502-'2031 forecast'!$C$10))</f>
        <v>6.6734718165091245E-2</v>
      </c>
      <c r="L6502" s="193">
        <f>MAX(0,(G6502-'2031 forecast'!$C$10))</f>
        <v>0.28134745371710856</v>
      </c>
      <c r="M6502" s="193">
        <f>MAX(0,(H6502-'2031 forecast'!$C$10))</f>
        <v>0.50389622158241565</v>
      </c>
      <c r="N6502" s="193">
        <f>MAX(0,(I6502-'2031 forecast'!$C$10))</f>
        <v>0.73467448341749542</v>
      </c>
      <c r="O6502" s="193">
        <f>MAX(0,(J6502-'2031 forecast'!$C$10))</f>
        <v>0.97398655261688472</v>
      </c>
      <c r="P6502" s="175">
        <f t="shared" si="1041"/>
        <v>3</v>
      </c>
      <c r="Q6502" s="175">
        <f t="shared" si="1042"/>
        <v>3</v>
      </c>
    </row>
    <row r="6503" spans="1:17" s="1" customFormat="1" x14ac:dyDescent="0.3">
      <c r="A6503" s="189">
        <f t="shared" si="1040"/>
        <v>44101.791666650905</v>
      </c>
      <c r="B6503" s="190">
        <f t="shared" si="1036"/>
        <v>44101</v>
      </c>
      <c r="C6503" s="1">
        <f t="shared" si="1037"/>
        <v>19</v>
      </c>
      <c r="D6503" s="191">
        <v>3.7194370810879436</v>
      </c>
      <c r="E6503" s="192">
        <f t="shared" si="1038"/>
        <v>1.2915242024837985E-4</v>
      </c>
      <c r="F6503" s="193">
        <f t="shared" si="1039"/>
        <v>5.5455414908579401</v>
      </c>
      <c r="G6503" s="193">
        <f t="shared" si="1043"/>
        <v>5.7506066579037745</v>
      </c>
      <c r="H6503" s="193">
        <f t="shared" si="1043"/>
        <v>5.9632548036009929</v>
      </c>
      <c r="I6503" s="193">
        <f t="shared" si="1043"/>
        <v>6.1837663342519198</v>
      </c>
      <c r="J6503" s="193">
        <f t="shared" si="1043"/>
        <v>6.4124320251310261</v>
      </c>
      <c r="K6503" s="193">
        <f>MAX(0,(F6503-'2031 forecast'!$C$10))</f>
        <v>0</v>
      </c>
      <c r="L6503" s="193">
        <f>MAX(0,(G6503-'2031 forecast'!$C$10))</f>
        <v>1.3606657903774355E-2</v>
      </c>
      <c r="M6503" s="193">
        <f>MAX(0,(H6503-'2031 forecast'!$C$10))</f>
        <v>0.22625480360099282</v>
      </c>
      <c r="N6503" s="193">
        <f>MAX(0,(I6503-'2031 forecast'!$C$10))</f>
        <v>0.44676633425191969</v>
      </c>
      <c r="O6503" s="193">
        <f>MAX(0,(J6503-'2031 forecast'!$C$10))</f>
        <v>0.67543202513102596</v>
      </c>
      <c r="P6503" s="175" t="str">
        <f t="shared" si="1041"/>
        <v/>
      </c>
      <c r="Q6503" s="175" t="str">
        <f t="shared" si="1042"/>
        <v/>
      </c>
    </row>
    <row r="6504" spans="1:17" s="1" customFormat="1" x14ac:dyDescent="0.3">
      <c r="A6504" s="189">
        <f t="shared" si="1040"/>
        <v>44101.833333317569</v>
      </c>
      <c r="B6504" s="190">
        <f t="shared" si="1036"/>
        <v>44101</v>
      </c>
      <c r="C6504" s="1">
        <f t="shared" si="1037"/>
        <v>20</v>
      </c>
      <c r="D6504" s="191">
        <v>3.4559142109703767</v>
      </c>
      <c r="E6504" s="192">
        <f t="shared" si="1038"/>
        <v>1.2000194512956752E-4</v>
      </c>
      <c r="F6504" s="193">
        <f t="shared" si="1039"/>
        <v>5.1526387536514058</v>
      </c>
      <c r="G6504" s="193">
        <f t="shared" si="1043"/>
        <v>5.3431750121008763</v>
      </c>
      <c r="H6504" s="193">
        <f t="shared" si="1043"/>
        <v>5.5407569936292624</v>
      </c>
      <c r="I6504" s="193">
        <f t="shared" si="1043"/>
        <v>5.7456452376956104</v>
      </c>
      <c r="J6504" s="193">
        <f t="shared" si="1043"/>
        <v>5.9581099180873309</v>
      </c>
      <c r="K6504" s="193">
        <f>MAX(0,(F6504-'2031 forecast'!$C$10))</f>
        <v>0</v>
      </c>
      <c r="L6504" s="193">
        <f>MAX(0,(G6504-'2031 forecast'!$C$10))</f>
        <v>0</v>
      </c>
      <c r="M6504" s="193">
        <f>MAX(0,(H6504-'2031 forecast'!$C$10))</f>
        <v>0</v>
      </c>
      <c r="N6504" s="193">
        <f>MAX(0,(I6504-'2031 forecast'!$C$10))</f>
        <v>8.6452376956103194E-3</v>
      </c>
      <c r="O6504" s="193">
        <f>MAX(0,(J6504-'2031 forecast'!$C$10))</f>
        <v>0.22110991808733083</v>
      </c>
      <c r="P6504" s="175" t="str">
        <f t="shared" si="1041"/>
        <v/>
      </c>
      <c r="Q6504" s="175" t="str">
        <f t="shared" si="1042"/>
        <v/>
      </c>
    </row>
    <row r="6505" spans="1:17" s="1" customFormat="1" x14ac:dyDescent="0.3">
      <c r="A6505" s="189">
        <f t="shared" si="1040"/>
        <v>44101.874999984233</v>
      </c>
      <c r="B6505" s="190">
        <f t="shared" si="1036"/>
        <v>44101</v>
      </c>
      <c r="C6505" s="1">
        <f t="shared" si="1037"/>
        <v>21</v>
      </c>
      <c r="D6505" s="191">
        <v>3.2601543645973274</v>
      </c>
      <c r="E6505" s="192">
        <f t="shared" si="1038"/>
        <v>1.1320444932702122E-4</v>
      </c>
      <c r="F6505" s="193">
        <f t="shared" si="1039"/>
        <v>4.8607681488694094</v>
      </c>
      <c r="G6505" s="193">
        <f t="shared" ref="G6505:J6524" si="1044">$E6505*G$2</f>
        <v>5.0405115037901513</v>
      </c>
      <c r="H6505" s="193">
        <f t="shared" si="1044"/>
        <v>5.2269014776502631</v>
      </c>
      <c r="I6505" s="193">
        <f t="shared" si="1044"/>
        <v>5.4201838516823519</v>
      </c>
      <c r="J6505" s="193">
        <f t="shared" si="1044"/>
        <v>5.6206134957120142</v>
      </c>
      <c r="K6505" s="193">
        <f>MAX(0,(F6505-'2031 forecast'!$C$10))</f>
        <v>0</v>
      </c>
      <c r="L6505" s="193">
        <f>MAX(0,(G6505-'2031 forecast'!$C$10))</f>
        <v>0</v>
      </c>
      <c r="M6505" s="193">
        <f>MAX(0,(H6505-'2031 forecast'!$C$10))</f>
        <v>0</v>
      </c>
      <c r="N6505" s="193">
        <f>MAX(0,(I6505-'2031 forecast'!$C$10))</f>
        <v>0</v>
      </c>
      <c r="O6505" s="193">
        <f>MAX(0,(J6505-'2031 forecast'!$C$10))</f>
        <v>0</v>
      </c>
      <c r="P6505" s="175" t="str">
        <f t="shared" si="1041"/>
        <v/>
      </c>
      <c r="Q6505" s="175" t="str">
        <f t="shared" si="1042"/>
        <v/>
      </c>
    </row>
    <row r="6506" spans="1:17" s="1" customFormat="1" x14ac:dyDescent="0.3">
      <c r="A6506" s="189">
        <f t="shared" si="1040"/>
        <v>44101.916666650897</v>
      </c>
      <c r="B6506" s="190">
        <f t="shared" si="1036"/>
        <v>44101</v>
      </c>
      <c r="C6506" s="1">
        <f t="shared" si="1037"/>
        <v>22</v>
      </c>
      <c r="D6506" s="191">
        <v>2.9288684707352428</v>
      </c>
      <c r="E6506" s="192">
        <f t="shared" si="1038"/>
        <v>1.0170099489194284E-4</v>
      </c>
      <c r="F6506" s="193">
        <f t="shared" si="1039"/>
        <v>4.3668332792383371</v>
      </c>
      <c r="G6506" s="193">
        <f t="shared" si="1044"/>
        <v>4.5283117204950774</v>
      </c>
      <c r="H6506" s="193">
        <f t="shared" si="1044"/>
        <v>4.6957613736858024</v>
      </c>
      <c r="I6506" s="193">
        <f t="shared" si="1044"/>
        <v>4.8694030445829899</v>
      </c>
      <c r="J6506" s="193">
        <f t="shared" si="1044"/>
        <v>5.049465703999938</v>
      </c>
      <c r="K6506" s="193">
        <f>MAX(0,(F6506-'2031 forecast'!$C$10))</f>
        <v>0</v>
      </c>
      <c r="L6506" s="193">
        <f>MAX(0,(G6506-'2031 forecast'!$C$10))</f>
        <v>0</v>
      </c>
      <c r="M6506" s="193">
        <f>MAX(0,(H6506-'2031 forecast'!$C$10))</f>
        <v>0</v>
      </c>
      <c r="N6506" s="193">
        <f>MAX(0,(I6506-'2031 forecast'!$C$10))</f>
        <v>0</v>
      </c>
      <c r="O6506" s="193">
        <f>MAX(0,(J6506-'2031 forecast'!$C$10))</f>
        <v>0</v>
      </c>
      <c r="P6506" s="175" t="str">
        <f t="shared" si="1041"/>
        <v/>
      </c>
      <c r="Q6506" s="175" t="str">
        <f t="shared" si="1042"/>
        <v/>
      </c>
    </row>
    <row r="6507" spans="1:17" s="1" customFormat="1" x14ac:dyDescent="0.3">
      <c r="A6507" s="189">
        <f t="shared" si="1040"/>
        <v>44101.958333317561</v>
      </c>
      <c r="B6507" s="190">
        <f t="shared" si="1036"/>
        <v>44101</v>
      </c>
      <c r="C6507" s="1">
        <f t="shared" si="1037"/>
        <v>23</v>
      </c>
      <c r="D6507" s="191">
        <v>2.7331086243621936</v>
      </c>
      <c r="E6507" s="192">
        <f t="shared" si="1038"/>
        <v>9.4903499089396543E-5</v>
      </c>
      <c r="F6507" s="193">
        <f t="shared" si="1039"/>
        <v>4.0749626744563407</v>
      </c>
      <c r="G6507" s="193">
        <f t="shared" si="1044"/>
        <v>4.2256482121843533</v>
      </c>
      <c r="H6507" s="193">
        <f t="shared" si="1044"/>
        <v>4.3819058577068031</v>
      </c>
      <c r="I6507" s="193">
        <f t="shared" si="1044"/>
        <v>4.5439416585697314</v>
      </c>
      <c r="J6507" s="193">
        <f t="shared" si="1044"/>
        <v>4.7119692816246213</v>
      </c>
      <c r="K6507" s="193">
        <f>MAX(0,(F6507-'2031 forecast'!$C$10))</f>
        <v>0</v>
      </c>
      <c r="L6507" s="193">
        <f>MAX(0,(G6507-'2031 forecast'!$C$10))</f>
        <v>0</v>
      </c>
      <c r="M6507" s="193">
        <f>MAX(0,(H6507-'2031 forecast'!$C$10))</f>
        <v>0</v>
      </c>
      <c r="N6507" s="193">
        <f>MAX(0,(I6507-'2031 forecast'!$C$10))</f>
        <v>0</v>
      </c>
      <c r="O6507" s="193">
        <f>MAX(0,(J6507-'2031 forecast'!$C$10))</f>
        <v>0</v>
      </c>
      <c r="P6507" s="175" t="str">
        <f t="shared" si="1041"/>
        <v/>
      </c>
      <c r="Q6507" s="175" t="str">
        <f t="shared" si="1042"/>
        <v/>
      </c>
    </row>
    <row r="6508" spans="1:17" s="1" customFormat="1" x14ac:dyDescent="0.3">
      <c r="A6508" s="189">
        <f t="shared" si="1040"/>
        <v>44101.999999984226</v>
      </c>
      <c r="B6508" s="190">
        <f t="shared" si="1036"/>
        <v>44101</v>
      </c>
      <c r="C6508" s="1">
        <f t="shared" si="1037"/>
        <v>0</v>
      </c>
      <c r="D6508" s="191">
        <v>2.2964135824530825</v>
      </c>
      <c r="E6508" s="192">
        <f t="shared" si="1038"/>
        <v>7.9739854606793227E-5</v>
      </c>
      <c r="F6508" s="193">
        <f t="shared" si="1039"/>
        <v>3.4238667099426552</v>
      </c>
      <c r="G6508" s="193">
        <f t="shared" si="1044"/>
        <v>3.55047577056812</v>
      </c>
      <c r="H6508" s="193">
        <f t="shared" si="1044"/>
        <v>3.6817666297536493</v>
      </c>
      <c r="I6508" s="193">
        <f t="shared" si="1044"/>
        <v>3.8179124128478454</v>
      </c>
      <c r="J6508" s="193">
        <f t="shared" si="1044"/>
        <v>3.9590926470950669</v>
      </c>
      <c r="K6508" s="193">
        <f>MAX(0,(F6508-'2031 forecast'!$C$10))</f>
        <v>0</v>
      </c>
      <c r="L6508" s="193">
        <f>MAX(0,(G6508-'2031 forecast'!$C$10))</f>
        <v>0</v>
      </c>
      <c r="M6508" s="193">
        <f>MAX(0,(H6508-'2031 forecast'!$C$10))</f>
        <v>0</v>
      </c>
      <c r="N6508" s="193">
        <f>MAX(0,(I6508-'2031 forecast'!$C$10))</f>
        <v>0</v>
      </c>
      <c r="O6508" s="193">
        <f>MAX(0,(J6508-'2031 forecast'!$C$10))</f>
        <v>0</v>
      </c>
      <c r="P6508" s="175" t="str">
        <f t="shared" si="1041"/>
        <v/>
      </c>
      <c r="Q6508" s="175" t="str">
        <f t="shared" si="1042"/>
        <v/>
      </c>
    </row>
    <row r="6509" spans="1:17" s="1" customFormat="1" x14ac:dyDescent="0.3">
      <c r="A6509" s="189">
        <f t="shared" si="1040"/>
        <v>44102.04166665089</v>
      </c>
      <c r="B6509" s="190">
        <f t="shared" si="1036"/>
        <v>44102</v>
      </c>
      <c r="C6509" s="1">
        <f t="shared" si="1037"/>
        <v>1</v>
      </c>
      <c r="D6509" s="191">
        <v>2.3717058310581018</v>
      </c>
      <c r="E6509" s="192">
        <f t="shared" si="1038"/>
        <v>8.2354276069311052E-5</v>
      </c>
      <c r="F6509" s="193">
        <f t="shared" si="1039"/>
        <v>3.5361246348588082</v>
      </c>
      <c r="G6509" s="193">
        <f t="shared" si="1044"/>
        <v>3.6668848122260917</v>
      </c>
      <c r="H6509" s="193">
        <f t="shared" si="1044"/>
        <v>3.802480289745573</v>
      </c>
      <c r="I6509" s="193">
        <f t="shared" si="1044"/>
        <v>3.9430898690067919</v>
      </c>
      <c r="J6509" s="193">
        <f t="shared" si="1044"/>
        <v>4.0888989633932669</v>
      </c>
      <c r="K6509" s="193">
        <f>MAX(0,(F6509-'2031 forecast'!$C$10))</f>
        <v>0</v>
      </c>
      <c r="L6509" s="193">
        <f>MAX(0,(G6509-'2031 forecast'!$C$10))</f>
        <v>0</v>
      </c>
      <c r="M6509" s="193">
        <f>MAX(0,(H6509-'2031 forecast'!$C$10))</f>
        <v>0</v>
      </c>
      <c r="N6509" s="193">
        <f>MAX(0,(I6509-'2031 forecast'!$C$10))</f>
        <v>0</v>
      </c>
      <c r="O6509" s="193">
        <f>MAX(0,(J6509-'2031 forecast'!$C$10))</f>
        <v>0</v>
      </c>
      <c r="P6509" s="175" t="str">
        <f t="shared" si="1041"/>
        <v/>
      </c>
      <c r="Q6509" s="175" t="str">
        <f t="shared" si="1042"/>
        <v/>
      </c>
    </row>
    <row r="6510" spans="1:17" s="1" customFormat="1" x14ac:dyDescent="0.3">
      <c r="A6510" s="189">
        <f t="shared" si="1040"/>
        <v>44102.083333317554</v>
      </c>
      <c r="B6510" s="190">
        <f t="shared" si="1036"/>
        <v>44102</v>
      </c>
      <c r="C6510" s="1">
        <f t="shared" si="1037"/>
        <v>2</v>
      </c>
      <c r="D6510" s="191">
        <v>2.3114720321740867</v>
      </c>
      <c r="E6510" s="192">
        <f t="shared" si="1038"/>
        <v>8.0262738899296808E-5</v>
      </c>
      <c r="F6510" s="193">
        <f t="shared" si="1039"/>
        <v>3.4463182949258866</v>
      </c>
      <c r="G6510" s="193">
        <f t="shared" si="1044"/>
        <v>3.5737575788997149</v>
      </c>
      <c r="H6510" s="193">
        <f t="shared" si="1044"/>
        <v>3.7059093617520347</v>
      </c>
      <c r="I6510" s="193">
        <f t="shared" si="1044"/>
        <v>3.8429479040796353</v>
      </c>
      <c r="J6510" s="193">
        <f t="shared" si="1044"/>
        <v>3.9850539103547078</v>
      </c>
      <c r="K6510" s="193">
        <f>MAX(0,(F6510-'2031 forecast'!$C$10))</f>
        <v>0</v>
      </c>
      <c r="L6510" s="193">
        <f>MAX(0,(G6510-'2031 forecast'!$C$10))</f>
        <v>0</v>
      </c>
      <c r="M6510" s="193">
        <f>MAX(0,(H6510-'2031 forecast'!$C$10))</f>
        <v>0</v>
      </c>
      <c r="N6510" s="193">
        <f>MAX(0,(I6510-'2031 forecast'!$C$10))</f>
        <v>0</v>
      </c>
      <c r="O6510" s="193">
        <f>MAX(0,(J6510-'2031 forecast'!$C$10))</f>
        <v>0</v>
      </c>
      <c r="P6510" s="175" t="str">
        <f t="shared" si="1041"/>
        <v/>
      </c>
      <c r="Q6510" s="175" t="str">
        <f t="shared" si="1042"/>
        <v/>
      </c>
    </row>
    <row r="6511" spans="1:17" s="1" customFormat="1" x14ac:dyDescent="0.3">
      <c r="A6511" s="189">
        <f t="shared" si="1040"/>
        <v>44102.124999984218</v>
      </c>
      <c r="B6511" s="190">
        <f t="shared" si="1036"/>
        <v>44102</v>
      </c>
      <c r="C6511" s="1">
        <f t="shared" si="1037"/>
        <v>3</v>
      </c>
      <c r="D6511" s="191">
        <v>2.2662966830110749</v>
      </c>
      <c r="E6511" s="192">
        <f t="shared" si="1038"/>
        <v>7.8694086021786105E-5</v>
      </c>
      <c r="F6511" s="193">
        <f t="shared" si="1039"/>
        <v>3.3789635399761941</v>
      </c>
      <c r="G6511" s="193">
        <f t="shared" si="1044"/>
        <v>3.5039121539049316</v>
      </c>
      <c r="H6511" s="193">
        <f t="shared" si="1044"/>
        <v>3.63348116575688</v>
      </c>
      <c r="I6511" s="193">
        <f t="shared" si="1044"/>
        <v>3.7678414303842671</v>
      </c>
      <c r="J6511" s="193">
        <f t="shared" si="1044"/>
        <v>3.9071701205757874</v>
      </c>
      <c r="K6511" s="193">
        <f>MAX(0,(F6511-'2031 forecast'!$C$10))</f>
        <v>0</v>
      </c>
      <c r="L6511" s="193">
        <f>MAX(0,(G6511-'2031 forecast'!$C$10))</f>
        <v>0</v>
      </c>
      <c r="M6511" s="193">
        <f>MAX(0,(H6511-'2031 forecast'!$C$10))</f>
        <v>0</v>
      </c>
      <c r="N6511" s="193">
        <f>MAX(0,(I6511-'2031 forecast'!$C$10))</f>
        <v>0</v>
      </c>
      <c r="O6511" s="193">
        <f>MAX(0,(J6511-'2031 forecast'!$C$10))</f>
        <v>0</v>
      </c>
      <c r="P6511" s="175" t="str">
        <f t="shared" si="1041"/>
        <v/>
      </c>
      <c r="Q6511" s="175" t="str">
        <f t="shared" si="1042"/>
        <v/>
      </c>
    </row>
    <row r="6512" spans="1:17" s="1" customFormat="1" x14ac:dyDescent="0.3">
      <c r="A6512" s="189">
        <f t="shared" si="1040"/>
        <v>44102.166666650883</v>
      </c>
      <c r="B6512" s="190">
        <f t="shared" si="1036"/>
        <v>44102</v>
      </c>
      <c r="C6512" s="1">
        <f t="shared" si="1037"/>
        <v>4</v>
      </c>
      <c r="D6512" s="191">
        <v>2.2361797835690673</v>
      </c>
      <c r="E6512" s="192">
        <f t="shared" si="1038"/>
        <v>7.7648317436778983E-5</v>
      </c>
      <c r="F6512" s="193">
        <f t="shared" si="1039"/>
        <v>3.3340603700097331</v>
      </c>
      <c r="G6512" s="193">
        <f t="shared" si="1044"/>
        <v>3.4573485372417432</v>
      </c>
      <c r="H6512" s="193">
        <f t="shared" si="1044"/>
        <v>3.585195701760111</v>
      </c>
      <c r="I6512" s="193">
        <f t="shared" si="1044"/>
        <v>3.7177704479206888</v>
      </c>
      <c r="J6512" s="193">
        <f t="shared" si="1044"/>
        <v>3.8552475940565079</v>
      </c>
      <c r="K6512" s="193">
        <f>MAX(0,(F6512-'2031 forecast'!$C$10))</f>
        <v>0</v>
      </c>
      <c r="L6512" s="193">
        <f>MAX(0,(G6512-'2031 forecast'!$C$10))</f>
        <v>0</v>
      </c>
      <c r="M6512" s="193">
        <f>MAX(0,(H6512-'2031 forecast'!$C$10))</f>
        <v>0</v>
      </c>
      <c r="N6512" s="193">
        <f>MAX(0,(I6512-'2031 forecast'!$C$10))</f>
        <v>0</v>
      </c>
      <c r="O6512" s="193">
        <f>MAX(0,(J6512-'2031 forecast'!$C$10))</f>
        <v>0</v>
      </c>
      <c r="P6512" s="175" t="str">
        <f t="shared" si="1041"/>
        <v/>
      </c>
      <c r="Q6512" s="175" t="str">
        <f t="shared" si="1042"/>
        <v/>
      </c>
    </row>
    <row r="6513" spans="1:17" s="1" customFormat="1" x14ac:dyDescent="0.3">
      <c r="A6513" s="189">
        <f t="shared" si="1040"/>
        <v>44102.208333317547</v>
      </c>
      <c r="B6513" s="190">
        <f t="shared" si="1036"/>
        <v>44102</v>
      </c>
      <c r="C6513" s="1">
        <f t="shared" si="1037"/>
        <v>5</v>
      </c>
      <c r="D6513" s="191">
        <v>2.3641766061976002</v>
      </c>
      <c r="E6513" s="192">
        <f t="shared" si="1038"/>
        <v>8.2092833923059282E-5</v>
      </c>
      <c r="F6513" s="193">
        <f t="shared" si="1039"/>
        <v>3.5248988423671936</v>
      </c>
      <c r="G6513" s="193">
        <f t="shared" si="1044"/>
        <v>3.655243908060295</v>
      </c>
      <c r="H6513" s="193">
        <f t="shared" si="1044"/>
        <v>3.7904089237463809</v>
      </c>
      <c r="I6513" s="193">
        <f t="shared" si="1044"/>
        <v>3.9305721233908977</v>
      </c>
      <c r="J6513" s="193">
        <f t="shared" si="1044"/>
        <v>4.0759183317634475</v>
      </c>
      <c r="K6513" s="193">
        <f>MAX(0,(F6513-'2031 forecast'!$C$10))</f>
        <v>0</v>
      </c>
      <c r="L6513" s="193">
        <f>MAX(0,(G6513-'2031 forecast'!$C$10))</f>
        <v>0</v>
      </c>
      <c r="M6513" s="193">
        <f>MAX(0,(H6513-'2031 forecast'!$C$10))</f>
        <v>0</v>
      </c>
      <c r="N6513" s="193">
        <f>MAX(0,(I6513-'2031 forecast'!$C$10))</f>
        <v>0</v>
      </c>
      <c r="O6513" s="193">
        <f>MAX(0,(J6513-'2031 forecast'!$C$10))</f>
        <v>0</v>
      </c>
      <c r="P6513" s="175" t="str">
        <f t="shared" si="1041"/>
        <v/>
      </c>
      <c r="Q6513" s="175" t="str">
        <f t="shared" si="1042"/>
        <v/>
      </c>
    </row>
    <row r="6514" spans="1:17" s="1" customFormat="1" x14ac:dyDescent="0.3">
      <c r="A6514" s="189">
        <f t="shared" si="1040"/>
        <v>44102.249999984211</v>
      </c>
      <c r="B6514" s="190">
        <f t="shared" si="1036"/>
        <v>44102</v>
      </c>
      <c r="C6514" s="1">
        <f t="shared" si="1037"/>
        <v>6</v>
      </c>
      <c r="D6514" s="191">
        <v>2.6804040503386801</v>
      </c>
      <c r="E6514" s="192">
        <f t="shared" si="1038"/>
        <v>9.3073404065634069E-5</v>
      </c>
      <c r="F6514" s="193">
        <f t="shared" si="1039"/>
        <v>3.9963821270150337</v>
      </c>
      <c r="G6514" s="193">
        <f t="shared" si="1044"/>
        <v>4.1441618830237728</v>
      </c>
      <c r="H6514" s="193">
        <f t="shared" si="1044"/>
        <v>4.2974062957124568</v>
      </c>
      <c r="I6514" s="193">
        <f t="shared" si="1044"/>
        <v>4.456317439258469</v>
      </c>
      <c r="J6514" s="193">
        <f t="shared" si="1044"/>
        <v>4.6211048602158815</v>
      </c>
      <c r="K6514" s="193">
        <f>MAX(0,(F6514-'2031 forecast'!$C$10))</f>
        <v>0</v>
      </c>
      <c r="L6514" s="193">
        <f>MAX(0,(G6514-'2031 forecast'!$C$10))</f>
        <v>0</v>
      </c>
      <c r="M6514" s="193">
        <f>MAX(0,(H6514-'2031 forecast'!$C$10))</f>
        <v>0</v>
      </c>
      <c r="N6514" s="193">
        <f>MAX(0,(I6514-'2031 forecast'!$C$10))</f>
        <v>0</v>
      </c>
      <c r="O6514" s="193">
        <f>MAX(0,(J6514-'2031 forecast'!$C$10))</f>
        <v>0</v>
      </c>
      <c r="P6514" s="175" t="str">
        <f t="shared" si="1041"/>
        <v/>
      </c>
      <c r="Q6514" s="175" t="str">
        <f t="shared" si="1042"/>
        <v/>
      </c>
    </row>
    <row r="6515" spans="1:17" s="1" customFormat="1" x14ac:dyDescent="0.3">
      <c r="A6515" s="189">
        <f t="shared" si="1040"/>
        <v>44102.291666650875</v>
      </c>
      <c r="B6515" s="190">
        <f t="shared" si="1036"/>
        <v>44102</v>
      </c>
      <c r="C6515" s="1">
        <f t="shared" si="1037"/>
        <v>7</v>
      </c>
      <c r="D6515" s="191">
        <v>2.8987515712932352</v>
      </c>
      <c r="E6515" s="192">
        <f t="shared" si="1038"/>
        <v>1.0065522630693572E-4</v>
      </c>
      <c r="F6515" s="193">
        <f t="shared" si="1039"/>
        <v>4.3219301092718769</v>
      </c>
      <c r="G6515" s="193">
        <f t="shared" si="1044"/>
        <v>4.4817481038318894</v>
      </c>
      <c r="H6515" s="193">
        <f t="shared" si="1044"/>
        <v>4.6474759096890326</v>
      </c>
      <c r="I6515" s="193">
        <f t="shared" si="1044"/>
        <v>4.819332062119412</v>
      </c>
      <c r="J6515" s="193">
        <f t="shared" si="1044"/>
        <v>4.9975431774806589</v>
      </c>
      <c r="K6515" s="193">
        <f>MAX(0,(F6515-'2031 forecast'!$C$10))</f>
        <v>0</v>
      </c>
      <c r="L6515" s="193">
        <f>MAX(0,(G6515-'2031 forecast'!$C$10))</f>
        <v>0</v>
      </c>
      <c r="M6515" s="193">
        <f>MAX(0,(H6515-'2031 forecast'!$C$10))</f>
        <v>0</v>
      </c>
      <c r="N6515" s="193">
        <f>MAX(0,(I6515-'2031 forecast'!$C$10))</f>
        <v>0</v>
      </c>
      <c r="O6515" s="193">
        <f>MAX(0,(J6515-'2031 forecast'!$C$10))</f>
        <v>0</v>
      </c>
      <c r="P6515" s="175" t="str">
        <f t="shared" si="1041"/>
        <v/>
      </c>
      <c r="Q6515" s="175" t="str">
        <f t="shared" si="1042"/>
        <v/>
      </c>
    </row>
    <row r="6516" spans="1:17" s="1" customFormat="1" x14ac:dyDescent="0.3">
      <c r="A6516" s="189">
        <f t="shared" si="1040"/>
        <v>44102.33333331754</v>
      </c>
      <c r="B6516" s="190">
        <f t="shared" si="1036"/>
        <v>44102</v>
      </c>
      <c r="C6516" s="1">
        <f t="shared" si="1037"/>
        <v>8</v>
      </c>
      <c r="D6516" s="191">
        <v>3.102040642526787</v>
      </c>
      <c r="E6516" s="192">
        <f t="shared" si="1038"/>
        <v>1.0771416425573382E-4</v>
      </c>
      <c r="F6516" s="193">
        <f t="shared" si="1039"/>
        <v>4.6250265065454892</v>
      </c>
      <c r="G6516" s="193">
        <f t="shared" si="1044"/>
        <v>4.7960525163084116</v>
      </c>
      <c r="H6516" s="193">
        <f t="shared" si="1044"/>
        <v>4.9734027916672252</v>
      </c>
      <c r="I6516" s="193">
        <f t="shared" si="1044"/>
        <v>5.1573111937485656</v>
      </c>
      <c r="J6516" s="193">
        <f t="shared" si="1044"/>
        <v>5.3480202314857959</v>
      </c>
      <c r="K6516" s="193">
        <f>MAX(0,(F6516-'2031 forecast'!$C$10))</f>
        <v>0</v>
      </c>
      <c r="L6516" s="193">
        <f>MAX(0,(G6516-'2031 forecast'!$C$10))</f>
        <v>0</v>
      </c>
      <c r="M6516" s="193">
        <f>MAX(0,(H6516-'2031 forecast'!$C$10))</f>
        <v>0</v>
      </c>
      <c r="N6516" s="193">
        <f>MAX(0,(I6516-'2031 forecast'!$C$10))</f>
        <v>0</v>
      </c>
      <c r="O6516" s="193">
        <f>MAX(0,(J6516-'2031 forecast'!$C$10))</f>
        <v>0</v>
      </c>
      <c r="P6516" s="175" t="str">
        <f t="shared" si="1041"/>
        <v/>
      </c>
      <c r="Q6516" s="175" t="str">
        <f t="shared" si="1042"/>
        <v/>
      </c>
    </row>
    <row r="6517" spans="1:17" s="1" customFormat="1" x14ac:dyDescent="0.3">
      <c r="A6517" s="189">
        <f t="shared" si="1040"/>
        <v>44102.374999984204</v>
      </c>
      <c r="B6517" s="190">
        <f t="shared" si="1036"/>
        <v>44102</v>
      </c>
      <c r="C6517" s="1">
        <f t="shared" si="1037"/>
        <v>9</v>
      </c>
      <c r="D6517" s="191">
        <v>3.2902712640393346</v>
      </c>
      <c r="E6517" s="192">
        <f t="shared" si="1038"/>
        <v>1.1425021791202833E-4</v>
      </c>
      <c r="F6517" s="193">
        <f t="shared" si="1039"/>
        <v>4.9056713188358705</v>
      </c>
      <c r="G6517" s="193">
        <f t="shared" si="1044"/>
        <v>5.0870751204533393</v>
      </c>
      <c r="H6517" s="193">
        <f t="shared" si="1044"/>
        <v>5.2751869416470321</v>
      </c>
      <c r="I6517" s="193">
        <f t="shared" si="1044"/>
        <v>5.4702548341459298</v>
      </c>
      <c r="J6517" s="193">
        <f t="shared" si="1044"/>
        <v>5.6725360222312924</v>
      </c>
      <c r="K6517" s="193">
        <f>MAX(0,(F6517-'2031 forecast'!$C$10))</f>
        <v>0</v>
      </c>
      <c r="L6517" s="193">
        <f>MAX(0,(G6517-'2031 forecast'!$C$10))</f>
        <v>0</v>
      </c>
      <c r="M6517" s="193">
        <f>MAX(0,(H6517-'2031 forecast'!$C$10))</f>
        <v>0</v>
      </c>
      <c r="N6517" s="193">
        <f>MAX(0,(I6517-'2031 forecast'!$C$10))</f>
        <v>0</v>
      </c>
      <c r="O6517" s="193">
        <f>MAX(0,(J6517-'2031 forecast'!$C$10))</f>
        <v>0</v>
      </c>
      <c r="P6517" s="175" t="str">
        <f t="shared" si="1041"/>
        <v/>
      </c>
      <c r="Q6517" s="175" t="str">
        <f t="shared" si="1042"/>
        <v/>
      </c>
    </row>
    <row r="6518" spans="1:17" s="1" customFormat="1" x14ac:dyDescent="0.3">
      <c r="A6518" s="189">
        <f t="shared" si="1040"/>
        <v>44102.416666650868</v>
      </c>
      <c r="B6518" s="190">
        <f t="shared" si="1036"/>
        <v>44102</v>
      </c>
      <c r="C6518" s="1">
        <f t="shared" si="1037"/>
        <v>10</v>
      </c>
      <c r="D6518" s="191">
        <v>3.5086187849938901</v>
      </c>
      <c r="E6518" s="192">
        <f t="shared" si="1038"/>
        <v>1.2183204015332998E-4</v>
      </c>
      <c r="F6518" s="193">
        <f t="shared" si="1039"/>
        <v>5.2312193010927128</v>
      </c>
      <c r="G6518" s="193">
        <f t="shared" si="1044"/>
        <v>5.4246613412614559</v>
      </c>
      <c r="H6518" s="193">
        <f t="shared" si="1044"/>
        <v>5.6252565556236087</v>
      </c>
      <c r="I6518" s="193">
        <f t="shared" si="1044"/>
        <v>5.8332694570068719</v>
      </c>
      <c r="J6518" s="193">
        <f t="shared" si="1044"/>
        <v>6.0489743394960698</v>
      </c>
      <c r="K6518" s="193">
        <f>MAX(0,(F6518-'2031 forecast'!$C$10))</f>
        <v>0</v>
      </c>
      <c r="L6518" s="193">
        <f>MAX(0,(G6518-'2031 forecast'!$C$10))</f>
        <v>0</v>
      </c>
      <c r="M6518" s="193">
        <f>MAX(0,(H6518-'2031 forecast'!$C$10))</f>
        <v>0</v>
      </c>
      <c r="N6518" s="193">
        <f>MAX(0,(I6518-'2031 forecast'!$C$10))</f>
        <v>9.6269457006871839E-2</v>
      </c>
      <c r="O6518" s="193">
        <f>MAX(0,(J6518-'2031 forecast'!$C$10))</f>
        <v>0.31197433949606967</v>
      </c>
      <c r="P6518" s="175" t="str">
        <f t="shared" si="1041"/>
        <v/>
      </c>
      <c r="Q6518" s="175" t="str">
        <f t="shared" si="1042"/>
        <v/>
      </c>
    </row>
    <row r="6519" spans="1:17" s="1" customFormat="1" x14ac:dyDescent="0.3">
      <c r="A6519" s="189">
        <f t="shared" si="1040"/>
        <v>44102.458333317532</v>
      </c>
      <c r="B6519" s="190">
        <f t="shared" si="1036"/>
        <v>44102</v>
      </c>
      <c r="C6519" s="1">
        <f t="shared" si="1037"/>
        <v>11</v>
      </c>
      <c r="D6519" s="191">
        <v>3.6366156076224225</v>
      </c>
      <c r="E6519" s="192">
        <f t="shared" si="1038"/>
        <v>1.2627655663961025E-4</v>
      </c>
      <c r="F6519" s="193">
        <f t="shared" si="1039"/>
        <v>5.422057773450172</v>
      </c>
      <c r="G6519" s="193">
        <f t="shared" si="1044"/>
        <v>5.622556712080006</v>
      </c>
      <c r="H6519" s="193">
        <f t="shared" si="1044"/>
        <v>5.8304697776098768</v>
      </c>
      <c r="I6519" s="193">
        <f t="shared" si="1044"/>
        <v>6.0460711324770795</v>
      </c>
      <c r="J6519" s="193">
        <f t="shared" si="1044"/>
        <v>6.2696450772030072</v>
      </c>
      <c r="K6519" s="193">
        <f>MAX(0,(F6519-'2031 forecast'!$C$10))</f>
        <v>0</v>
      </c>
      <c r="L6519" s="193">
        <f>MAX(0,(G6519-'2031 forecast'!$C$10))</f>
        <v>0</v>
      </c>
      <c r="M6519" s="193">
        <f>MAX(0,(H6519-'2031 forecast'!$C$10))</f>
        <v>9.3469777609876736E-2</v>
      </c>
      <c r="N6519" s="193">
        <f>MAX(0,(I6519-'2031 forecast'!$C$10))</f>
        <v>0.3090711324770794</v>
      </c>
      <c r="O6519" s="193">
        <f>MAX(0,(J6519-'2031 forecast'!$C$10))</f>
        <v>0.53264507720300713</v>
      </c>
      <c r="P6519" s="175" t="str">
        <f t="shared" si="1041"/>
        <v/>
      </c>
      <c r="Q6519" s="175" t="str">
        <f t="shared" si="1042"/>
        <v/>
      </c>
    </row>
    <row r="6520" spans="1:17" s="1" customFormat="1" x14ac:dyDescent="0.3">
      <c r="A6520" s="189">
        <f t="shared" si="1040"/>
        <v>44102.499999984197</v>
      </c>
      <c r="B6520" s="190">
        <f t="shared" si="1036"/>
        <v>44102</v>
      </c>
      <c r="C6520" s="1">
        <f t="shared" si="1037"/>
        <v>12</v>
      </c>
      <c r="D6520" s="191">
        <v>3.7194370810879436</v>
      </c>
      <c r="E6520" s="192">
        <f t="shared" si="1038"/>
        <v>1.2915242024837985E-4</v>
      </c>
      <c r="F6520" s="193">
        <f t="shared" si="1039"/>
        <v>5.5455414908579401</v>
      </c>
      <c r="G6520" s="193">
        <f t="shared" si="1044"/>
        <v>5.7506066579037745</v>
      </c>
      <c r="H6520" s="193">
        <f t="shared" si="1044"/>
        <v>5.9632548036009929</v>
      </c>
      <c r="I6520" s="193">
        <f t="shared" si="1044"/>
        <v>6.1837663342519198</v>
      </c>
      <c r="J6520" s="193">
        <f t="shared" si="1044"/>
        <v>6.4124320251310261</v>
      </c>
      <c r="K6520" s="193">
        <f>MAX(0,(F6520-'2031 forecast'!$C$10))</f>
        <v>0</v>
      </c>
      <c r="L6520" s="193">
        <f>MAX(0,(G6520-'2031 forecast'!$C$10))</f>
        <v>1.3606657903774355E-2</v>
      </c>
      <c r="M6520" s="193">
        <f>MAX(0,(H6520-'2031 forecast'!$C$10))</f>
        <v>0.22625480360099282</v>
      </c>
      <c r="N6520" s="193">
        <f>MAX(0,(I6520-'2031 forecast'!$C$10))</f>
        <v>0.44676633425191969</v>
      </c>
      <c r="O6520" s="193">
        <f>MAX(0,(J6520-'2031 forecast'!$C$10))</f>
        <v>0.67543202513102596</v>
      </c>
      <c r="P6520" s="175" t="str">
        <f t="shared" si="1041"/>
        <v/>
      </c>
      <c r="Q6520" s="175" t="str">
        <f t="shared" si="1042"/>
        <v/>
      </c>
    </row>
    <row r="6521" spans="1:17" s="1" customFormat="1" x14ac:dyDescent="0.3">
      <c r="A6521" s="189">
        <f t="shared" si="1040"/>
        <v>44102.541666650861</v>
      </c>
      <c r="B6521" s="190">
        <f t="shared" si="1036"/>
        <v>44102</v>
      </c>
      <c r="C6521" s="1">
        <f t="shared" si="1037"/>
        <v>13</v>
      </c>
      <c r="D6521" s="191">
        <v>4.0281353003685219</v>
      </c>
      <c r="E6521" s="192">
        <f t="shared" si="1038"/>
        <v>1.3987154824470288E-4</v>
      </c>
      <c r="F6521" s="193">
        <f t="shared" si="1039"/>
        <v>6.0057989830141656</v>
      </c>
      <c r="G6521" s="193">
        <f t="shared" si="1044"/>
        <v>6.2278837287014568</v>
      </c>
      <c r="H6521" s="193">
        <f t="shared" si="1044"/>
        <v>6.4581808095678763</v>
      </c>
      <c r="I6521" s="193">
        <f t="shared" si="1044"/>
        <v>6.6969939045035982</v>
      </c>
      <c r="J6521" s="193">
        <f t="shared" si="1044"/>
        <v>6.9446379219536425</v>
      </c>
      <c r="K6521" s="193">
        <f>MAX(0,(F6521-'2031 forecast'!$C$10))</f>
        <v>0.26879898301416549</v>
      </c>
      <c r="L6521" s="193">
        <f>MAX(0,(G6521-'2031 forecast'!$C$10))</f>
        <v>0.49088372870145669</v>
      </c>
      <c r="M6521" s="193">
        <f>MAX(0,(H6521-'2031 forecast'!$C$10))</f>
        <v>0.72118080956787622</v>
      </c>
      <c r="N6521" s="193">
        <f>MAX(0,(I6521-'2031 forecast'!$C$10))</f>
        <v>0.95999390450359812</v>
      </c>
      <c r="O6521" s="193">
        <f>MAX(0,(J6521-'2031 forecast'!$C$10))</f>
        <v>1.2076379219536424</v>
      </c>
      <c r="P6521" s="175">
        <f t="shared" si="1041"/>
        <v>1</v>
      </c>
      <c r="Q6521" s="175" t="str">
        <f t="shared" si="1042"/>
        <v/>
      </c>
    </row>
    <row r="6522" spans="1:17" s="1" customFormat="1" x14ac:dyDescent="0.3">
      <c r="A6522" s="189">
        <f t="shared" si="1040"/>
        <v>44102.583333317525</v>
      </c>
      <c r="B6522" s="190">
        <f t="shared" si="1036"/>
        <v>44102</v>
      </c>
      <c r="C6522" s="1">
        <f t="shared" si="1037"/>
        <v>14</v>
      </c>
      <c r="D6522" s="191">
        <v>4.0356645252290235</v>
      </c>
      <c r="E6522" s="192">
        <f t="shared" si="1038"/>
        <v>1.4013299039095466E-4</v>
      </c>
      <c r="F6522" s="193">
        <f t="shared" si="1039"/>
        <v>6.0170247755057815</v>
      </c>
      <c r="G6522" s="193">
        <f t="shared" si="1044"/>
        <v>6.239524632867254</v>
      </c>
      <c r="H6522" s="193">
        <f t="shared" si="1044"/>
        <v>6.4702521755670688</v>
      </c>
      <c r="I6522" s="193">
        <f t="shared" si="1044"/>
        <v>6.7095116501194925</v>
      </c>
      <c r="J6522" s="193">
        <f t="shared" si="1044"/>
        <v>6.9576185535834627</v>
      </c>
      <c r="K6522" s="193">
        <f>MAX(0,(F6522-'2031 forecast'!$C$10))</f>
        <v>0.28002477550578142</v>
      </c>
      <c r="L6522" s="193">
        <f>MAX(0,(G6522-'2031 forecast'!$C$10))</f>
        <v>0.50252463286725391</v>
      </c>
      <c r="M6522" s="193">
        <f>MAX(0,(H6522-'2031 forecast'!$C$10))</f>
        <v>0.73325217556706868</v>
      </c>
      <c r="N6522" s="193">
        <f>MAX(0,(I6522-'2031 forecast'!$C$10))</f>
        <v>0.97251165011949237</v>
      </c>
      <c r="O6522" s="193">
        <f>MAX(0,(J6522-'2031 forecast'!$C$10))</f>
        <v>1.2206185535834626</v>
      </c>
      <c r="P6522" s="175">
        <f t="shared" si="1041"/>
        <v>2</v>
      </c>
      <c r="Q6522" s="175" t="str">
        <f t="shared" si="1042"/>
        <v/>
      </c>
    </row>
    <row r="6523" spans="1:17" s="1" customFormat="1" x14ac:dyDescent="0.3">
      <c r="A6523" s="189">
        <f t="shared" si="1040"/>
        <v>44102.624999984189</v>
      </c>
      <c r="B6523" s="190">
        <f t="shared" si="1036"/>
        <v>44102</v>
      </c>
      <c r="C6523" s="1">
        <f t="shared" si="1037"/>
        <v>15</v>
      </c>
      <c r="D6523" s="191">
        <v>4.1184859986945446</v>
      </c>
      <c r="E6523" s="192">
        <f t="shared" si="1038"/>
        <v>1.4300885399972426E-4</v>
      </c>
      <c r="F6523" s="193">
        <f t="shared" si="1039"/>
        <v>6.1405084929135496</v>
      </c>
      <c r="G6523" s="193">
        <f t="shared" si="1044"/>
        <v>6.3675745786910225</v>
      </c>
      <c r="H6523" s="193">
        <f t="shared" si="1044"/>
        <v>6.6030372015581849</v>
      </c>
      <c r="I6523" s="193">
        <f t="shared" si="1044"/>
        <v>6.8472068518943328</v>
      </c>
      <c r="J6523" s="193">
        <f t="shared" si="1044"/>
        <v>7.1004055015114815</v>
      </c>
      <c r="K6523" s="193">
        <f>MAX(0,(F6523-'2031 forecast'!$C$10))</f>
        <v>0.40350849291354951</v>
      </c>
      <c r="L6523" s="193">
        <f>MAX(0,(G6523-'2031 forecast'!$C$10))</f>
        <v>0.6305745786910224</v>
      </c>
      <c r="M6523" s="193">
        <f>MAX(0,(H6523-'2031 forecast'!$C$10))</f>
        <v>0.86603720155818475</v>
      </c>
      <c r="N6523" s="193">
        <f>MAX(0,(I6523-'2031 forecast'!$C$10))</f>
        <v>1.1102068518943327</v>
      </c>
      <c r="O6523" s="193">
        <f>MAX(0,(J6523-'2031 forecast'!$C$10))</f>
        <v>1.3634055015114814</v>
      </c>
      <c r="P6523" s="175">
        <f t="shared" si="1041"/>
        <v>3</v>
      </c>
      <c r="Q6523" s="175" t="str">
        <f t="shared" si="1042"/>
        <v/>
      </c>
    </row>
    <row r="6524" spans="1:17" s="1" customFormat="1" x14ac:dyDescent="0.3">
      <c r="A6524" s="189">
        <f t="shared" si="1040"/>
        <v>44102.666666650854</v>
      </c>
      <c r="B6524" s="190">
        <f t="shared" si="1036"/>
        <v>44102</v>
      </c>
      <c r="C6524" s="1">
        <f t="shared" si="1037"/>
        <v>16</v>
      </c>
      <c r="D6524" s="191">
        <v>4.2238951467415715</v>
      </c>
      <c r="E6524" s="192">
        <f t="shared" si="1038"/>
        <v>1.4666904404724918E-4</v>
      </c>
      <c r="F6524" s="193">
        <f t="shared" si="1039"/>
        <v>6.2976695877961628</v>
      </c>
      <c r="G6524" s="193">
        <f t="shared" si="1044"/>
        <v>6.5305472370121809</v>
      </c>
      <c r="H6524" s="193">
        <f t="shared" si="1044"/>
        <v>6.7720363255468756</v>
      </c>
      <c r="I6524" s="193">
        <f t="shared" si="1044"/>
        <v>7.0224552905168567</v>
      </c>
      <c r="J6524" s="193">
        <f t="shared" si="1044"/>
        <v>7.2821343443289592</v>
      </c>
      <c r="K6524" s="193">
        <f>MAX(0,(F6524-'2031 forecast'!$C$10))</f>
        <v>0.56066958779616272</v>
      </c>
      <c r="L6524" s="193">
        <f>MAX(0,(G6524-'2031 forecast'!$C$10))</f>
        <v>0.79354723701218077</v>
      </c>
      <c r="M6524" s="193">
        <f>MAX(0,(H6524-'2031 forecast'!$C$10))</f>
        <v>1.0350363255468755</v>
      </c>
      <c r="N6524" s="193">
        <f>MAX(0,(I6524-'2031 forecast'!$C$10))</f>
        <v>1.2854552905168566</v>
      </c>
      <c r="O6524" s="193">
        <f>MAX(0,(J6524-'2031 forecast'!$C$10))</f>
        <v>1.5451343443289591</v>
      </c>
      <c r="P6524" s="175">
        <f t="shared" si="1041"/>
        <v>4</v>
      </c>
      <c r="Q6524" s="175" t="str">
        <f t="shared" si="1042"/>
        <v/>
      </c>
    </row>
    <row r="6525" spans="1:17" s="1" customFormat="1" x14ac:dyDescent="0.3">
      <c r="A6525" s="189">
        <f t="shared" si="1040"/>
        <v>44102.708333317518</v>
      </c>
      <c r="B6525" s="190">
        <f t="shared" si="1036"/>
        <v>44102</v>
      </c>
      <c r="C6525" s="1">
        <f t="shared" si="1037"/>
        <v>17</v>
      </c>
      <c r="D6525" s="191">
        <v>4.088369099252537</v>
      </c>
      <c r="E6525" s="192">
        <f t="shared" si="1038"/>
        <v>1.4196308541471712E-4</v>
      </c>
      <c r="F6525" s="193">
        <f t="shared" si="1039"/>
        <v>6.0956053229470877</v>
      </c>
      <c r="G6525" s="193">
        <f t="shared" ref="G6525:J6544" si="1045">$E6525*G$2</f>
        <v>6.3210109620278336</v>
      </c>
      <c r="H6525" s="193">
        <f t="shared" si="1045"/>
        <v>6.554751737561415</v>
      </c>
      <c r="I6525" s="193">
        <f t="shared" si="1045"/>
        <v>6.797135869430754</v>
      </c>
      <c r="J6525" s="193">
        <f t="shared" si="1045"/>
        <v>7.0484829749922016</v>
      </c>
      <c r="K6525" s="193">
        <f>MAX(0,(F6525-'2031 forecast'!$C$10))</f>
        <v>0.35860532294708758</v>
      </c>
      <c r="L6525" s="193">
        <f>MAX(0,(G6525-'2031 forecast'!$C$10))</f>
        <v>0.58401096202783354</v>
      </c>
      <c r="M6525" s="193">
        <f>MAX(0,(H6525-'2031 forecast'!$C$10))</f>
        <v>0.81775173756141495</v>
      </c>
      <c r="N6525" s="193">
        <f>MAX(0,(I6525-'2031 forecast'!$C$10))</f>
        <v>1.0601358694307539</v>
      </c>
      <c r="O6525" s="193">
        <f>MAX(0,(J6525-'2031 forecast'!$C$10))</f>
        <v>1.3114829749922015</v>
      </c>
      <c r="P6525" s="175">
        <f t="shared" si="1041"/>
        <v>5</v>
      </c>
      <c r="Q6525" s="175" t="str">
        <f t="shared" si="1042"/>
        <v/>
      </c>
    </row>
    <row r="6526" spans="1:17" s="1" customFormat="1" x14ac:dyDescent="0.3">
      <c r="A6526" s="189">
        <f t="shared" si="1040"/>
        <v>44102.749999984182</v>
      </c>
      <c r="B6526" s="190">
        <f t="shared" si="1036"/>
        <v>44102</v>
      </c>
      <c r="C6526" s="1">
        <f t="shared" si="1037"/>
        <v>18</v>
      </c>
      <c r="D6526" s="191">
        <v>4.0281353003685219</v>
      </c>
      <c r="E6526" s="192">
        <f t="shared" si="1038"/>
        <v>1.3987154824470288E-4</v>
      </c>
      <c r="F6526" s="193">
        <f t="shared" si="1039"/>
        <v>6.0057989830141656</v>
      </c>
      <c r="G6526" s="193">
        <f t="shared" si="1045"/>
        <v>6.2278837287014568</v>
      </c>
      <c r="H6526" s="193">
        <f t="shared" si="1045"/>
        <v>6.4581808095678763</v>
      </c>
      <c r="I6526" s="193">
        <f t="shared" si="1045"/>
        <v>6.6969939045035982</v>
      </c>
      <c r="J6526" s="193">
        <f t="shared" si="1045"/>
        <v>6.9446379219536425</v>
      </c>
      <c r="K6526" s="193">
        <f>MAX(0,(F6526-'2031 forecast'!$C$10))</f>
        <v>0.26879898301416549</v>
      </c>
      <c r="L6526" s="193">
        <f>MAX(0,(G6526-'2031 forecast'!$C$10))</f>
        <v>0.49088372870145669</v>
      </c>
      <c r="M6526" s="193">
        <f>MAX(0,(H6526-'2031 forecast'!$C$10))</f>
        <v>0.72118080956787622</v>
      </c>
      <c r="N6526" s="193">
        <f>MAX(0,(I6526-'2031 forecast'!$C$10))</f>
        <v>0.95999390450359812</v>
      </c>
      <c r="O6526" s="193">
        <f>MAX(0,(J6526-'2031 forecast'!$C$10))</f>
        <v>1.2076379219536424</v>
      </c>
      <c r="P6526" s="175">
        <f t="shared" si="1041"/>
        <v>6</v>
      </c>
      <c r="Q6526" s="175" t="str">
        <f t="shared" si="1042"/>
        <v/>
      </c>
    </row>
    <row r="6527" spans="1:17" s="1" customFormat="1" x14ac:dyDescent="0.3">
      <c r="A6527" s="189">
        <f t="shared" si="1040"/>
        <v>44102.791666650846</v>
      </c>
      <c r="B6527" s="190">
        <f t="shared" si="1036"/>
        <v>44102</v>
      </c>
      <c r="C6527" s="1">
        <f t="shared" si="1037"/>
        <v>19</v>
      </c>
      <c r="D6527" s="191">
        <v>3.9829599512055105</v>
      </c>
      <c r="E6527" s="192">
        <f t="shared" si="1038"/>
        <v>1.383028953671922E-4</v>
      </c>
      <c r="F6527" s="193">
        <f t="shared" si="1039"/>
        <v>5.9384442280644745</v>
      </c>
      <c r="G6527" s="193">
        <f t="shared" si="1045"/>
        <v>6.1580383037066744</v>
      </c>
      <c r="H6527" s="193">
        <f t="shared" si="1045"/>
        <v>6.3857526135727234</v>
      </c>
      <c r="I6527" s="193">
        <f t="shared" si="1045"/>
        <v>6.6218874308082309</v>
      </c>
      <c r="J6527" s="193">
        <f t="shared" si="1045"/>
        <v>6.8667541321747239</v>
      </c>
      <c r="K6527" s="193">
        <f>MAX(0,(F6527-'2031 forecast'!$C$10))</f>
        <v>0.20144422806447437</v>
      </c>
      <c r="L6527" s="193">
        <f>MAX(0,(G6527-'2031 forecast'!$C$10))</f>
        <v>0.42103830370667428</v>
      </c>
      <c r="M6527" s="193">
        <f>MAX(0,(H6527-'2031 forecast'!$C$10))</f>
        <v>0.64875261357272329</v>
      </c>
      <c r="N6527" s="193">
        <f>MAX(0,(I6527-'2031 forecast'!$C$10))</f>
        <v>0.88488743080823085</v>
      </c>
      <c r="O6527" s="193">
        <f>MAX(0,(J6527-'2031 forecast'!$C$10))</f>
        <v>1.1297541321747238</v>
      </c>
      <c r="P6527" s="175">
        <f t="shared" si="1041"/>
        <v>7</v>
      </c>
      <c r="Q6527" s="175" t="str">
        <f t="shared" si="1042"/>
        <v/>
      </c>
    </row>
    <row r="6528" spans="1:17" s="1" customFormat="1" x14ac:dyDescent="0.3">
      <c r="A6528" s="189">
        <f t="shared" si="1040"/>
        <v>44102.833333317511</v>
      </c>
      <c r="B6528" s="190">
        <f t="shared" si="1036"/>
        <v>44102</v>
      </c>
      <c r="C6528" s="1">
        <f t="shared" si="1037"/>
        <v>20</v>
      </c>
      <c r="D6528" s="191">
        <v>3.8624923534374798</v>
      </c>
      <c r="E6528" s="192">
        <f t="shared" si="1038"/>
        <v>1.3411982102716369E-4</v>
      </c>
      <c r="F6528" s="193">
        <f t="shared" si="1039"/>
        <v>5.7588315481986303</v>
      </c>
      <c r="G6528" s="193">
        <f t="shared" si="1045"/>
        <v>5.9717838370539198</v>
      </c>
      <c r="H6528" s="193">
        <f t="shared" si="1045"/>
        <v>6.1926107575856459</v>
      </c>
      <c r="I6528" s="193">
        <f t="shared" si="1045"/>
        <v>6.4216035009539167</v>
      </c>
      <c r="J6528" s="193">
        <f t="shared" si="1045"/>
        <v>6.6590640260976039</v>
      </c>
      <c r="K6528" s="193">
        <f>MAX(0,(F6528-'2031 forecast'!$C$10))</f>
        <v>2.1831548198630202E-2</v>
      </c>
      <c r="L6528" s="193">
        <f>MAX(0,(G6528-'2031 forecast'!$C$10))</f>
        <v>0.2347838370539197</v>
      </c>
      <c r="M6528" s="193">
        <f>MAX(0,(H6528-'2031 forecast'!$C$10))</f>
        <v>0.45561075758564584</v>
      </c>
      <c r="N6528" s="193">
        <f>MAX(0,(I6528-'2031 forecast'!$C$10))</f>
        <v>0.68460350095391664</v>
      </c>
      <c r="O6528" s="193">
        <f>MAX(0,(J6528-'2031 forecast'!$C$10))</f>
        <v>0.92206402609760385</v>
      </c>
      <c r="P6528" s="175">
        <f t="shared" si="1041"/>
        <v>8</v>
      </c>
      <c r="Q6528" s="175">
        <f t="shared" si="1042"/>
        <v>8</v>
      </c>
    </row>
    <row r="6529" spans="1:17" s="1" customFormat="1" x14ac:dyDescent="0.3">
      <c r="A6529" s="189">
        <f t="shared" si="1040"/>
        <v>44102.874999984175</v>
      </c>
      <c r="B6529" s="190">
        <f t="shared" si="1036"/>
        <v>44102</v>
      </c>
      <c r="C6529" s="1">
        <f t="shared" si="1037"/>
        <v>21</v>
      </c>
      <c r="D6529" s="191">
        <v>3.5839110335989091</v>
      </c>
      <c r="E6529" s="192">
        <f t="shared" si="1038"/>
        <v>1.2444646161584779E-4</v>
      </c>
      <c r="F6529" s="193">
        <f t="shared" si="1039"/>
        <v>5.343477226008865</v>
      </c>
      <c r="G6529" s="193">
        <f t="shared" si="1045"/>
        <v>5.5410703829194263</v>
      </c>
      <c r="H6529" s="193">
        <f t="shared" si="1045"/>
        <v>5.7459702156155315</v>
      </c>
      <c r="I6529" s="193">
        <f t="shared" si="1045"/>
        <v>5.958446913165818</v>
      </c>
      <c r="J6529" s="193">
        <f t="shared" si="1045"/>
        <v>6.1787806557942684</v>
      </c>
      <c r="K6529" s="193">
        <f>MAX(0,(F6529-'2031 forecast'!$C$10))</f>
        <v>0</v>
      </c>
      <c r="L6529" s="193">
        <f>MAX(0,(G6529-'2031 forecast'!$C$10))</f>
        <v>0</v>
      </c>
      <c r="M6529" s="193">
        <f>MAX(0,(H6529-'2031 forecast'!$C$10))</f>
        <v>8.9702156155313517E-3</v>
      </c>
      <c r="N6529" s="193">
        <f>MAX(0,(I6529-'2031 forecast'!$C$10))</f>
        <v>0.22144691316581788</v>
      </c>
      <c r="O6529" s="193">
        <f>MAX(0,(J6529-'2031 forecast'!$C$10))</f>
        <v>0.44178065579426828</v>
      </c>
      <c r="P6529" s="175" t="str">
        <f t="shared" si="1041"/>
        <v/>
      </c>
      <c r="Q6529" s="175" t="str">
        <f t="shared" si="1042"/>
        <v/>
      </c>
    </row>
    <row r="6530" spans="1:17" s="1" customFormat="1" x14ac:dyDescent="0.3">
      <c r="A6530" s="189">
        <f t="shared" si="1040"/>
        <v>44102.916666650839</v>
      </c>
      <c r="B6530" s="190">
        <f t="shared" si="1036"/>
        <v>44102</v>
      </c>
      <c r="C6530" s="1">
        <f t="shared" si="1037"/>
        <v>22</v>
      </c>
      <c r="D6530" s="191">
        <v>3.1396867668292967</v>
      </c>
      <c r="E6530" s="192">
        <f t="shared" si="1038"/>
        <v>1.0902137498699272E-4</v>
      </c>
      <c r="F6530" s="193">
        <f t="shared" si="1039"/>
        <v>4.6811554690035653</v>
      </c>
      <c r="G6530" s="193">
        <f t="shared" si="1045"/>
        <v>4.8542570371373976</v>
      </c>
      <c r="H6530" s="193">
        <f t="shared" si="1045"/>
        <v>5.0337596216631866</v>
      </c>
      <c r="I6530" s="193">
        <f t="shared" si="1045"/>
        <v>5.2198999218280386</v>
      </c>
      <c r="J6530" s="193">
        <f t="shared" si="1045"/>
        <v>5.4129233896348952</v>
      </c>
      <c r="K6530" s="193">
        <f>MAX(0,(F6530-'2031 forecast'!$C$10))</f>
        <v>0</v>
      </c>
      <c r="L6530" s="193">
        <f>MAX(0,(G6530-'2031 forecast'!$C$10))</f>
        <v>0</v>
      </c>
      <c r="M6530" s="193">
        <f>MAX(0,(H6530-'2031 forecast'!$C$10))</f>
        <v>0</v>
      </c>
      <c r="N6530" s="193">
        <f>MAX(0,(I6530-'2031 forecast'!$C$10))</f>
        <v>0</v>
      </c>
      <c r="O6530" s="193">
        <f>MAX(0,(J6530-'2031 forecast'!$C$10))</f>
        <v>0</v>
      </c>
      <c r="P6530" s="175" t="str">
        <f t="shared" si="1041"/>
        <v/>
      </c>
      <c r="Q6530" s="175" t="str">
        <f t="shared" si="1042"/>
        <v/>
      </c>
    </row>
    <row r="6531" spans="1:17" s="1" customFormat="1" x14ac:dyDescent="0.3">
      <c r="A6531" s="189">
        <f t="shared" si="1040"/>
        <v>44102.958333317503</v>
      </c>
      <c r="B6531" s="190">
        <f t="shared" si="1036"/>
        <v>44102</v>
      </c>
      <c r="C6531" s="1">
        <f t="shared" si="1037"/>
        <v>23</v>
      </c>
      <c r="D6531" s="191">
        <v>2.8987515712932352</v>
      </c>
      <c r="E6531" s="192">
        <f t="shared" si="1038"/>
        <v>1.0065522630693572E-4</v>
      </c>
      <c r="F6531" s="193">
        <f t="shared" si="1039"/>
        <v>4.3219301092718769</v>
      </c>
      <c r="G6531" s="193">
        <f t="shared" si="1045"/>
        <v>4.4817481038318894</v>
      </c>
      <c r="H6531" s="193">
        <f t="shared" si="1045"/>
        <v>4.6474759096890326</v>
      </c>
      <c r="I6531" s="193">
        <f t="shared" si="1045"/>
        <v>4.819332062119412</v>
      </c>
      <c r="J6531" s="193">
        <f t="shared" si="1045"/>
        <v>4.9975431774806589</v>
      </c>
      <c r="K6531" s="193">
        <f>MAX(0,(F6531-'2031 forecast'!$C$10))</f>
        <v>0</v>
      </c>
      <c r="L6531" s="193">
        <f>MAX(0,(G6531-'2031 forecast'!$C$10))</f>
        <v>0</v>
      </c>
      <c r="M6531" s="193">
        <f>MAX(0,(H6531-'2031 forecast'!$C$10))</f>
        <v>0</v>
      </c>
      <c r="N6531" s="193">
        <f>MAX(0,(I6531-'2031 forecast'!$C$10))</f>
        <v>0</v>
      </c>
      <c r="O6531" s="193">
        <f>MAX(0,(J6531-'2031 forecast'!$C$10))</f>
        <v>0</v>
      </c>
      <c r="P6531" s="175" t="str">
        <f t="shared" si="1041"/>
        <v/>
      </c>
      <c r="Q6531" s="175" t="str">
        <f t="shared" si="1042"/>
        <v/>
      </c>
    </row>
    <row r="6532" spans="1:17" s="1" customFormat="1" x14ac:dyDescent="0.3">
      <c r="A6532" s="189">
        <f t="shared" si="1040"/>
        <v>44102.999999984168</v>
      </c>
      <c r="B6532" s="190">
        <f t="shared" si="1036"/>
        <v>44102</v>
      </c>
      <c r="C6532" s="1">
        <f t="shared" si="1037"/>
        <v>0</v>
      </c>
      <c r="D6532" s="191">
        <v>2.4921734288261321</v>
      </c>
      <c r="E6532" s="192">
        <f t="shared" si="1038"/>
        <v>8.653735040933954E-5</v>
      </c>
      <c r="F6532" s="193">
        <f t="shared" si="1039"/>
        <v>3.7157373147246524</v>
      </c>
      <c r="G6532" s="193">
        <f t="shared" si="1045"/>
        <v>3.853139278878845</v>
      </c>
      <c r="H6532" s="193">
        <f t="shared" si="1045"/>
        <v>3.9956221457326491</v>
      </c>
      <c r="I6532" s="193">
        <f t="shared" si="1045"/>
        <v>4.1433737988611048</v>
      </c>
      <c r="J6532" s="193">
        <f t="shared" si="1045"/>
        <v>4.2965890694703841</v>
      </c>
      <c r="K6532" s="193">
        <f>MAX(0,(F6532-'2031 forecast'!$C$10))</f>
        <v>0</v>
      </c>
      <c r="L6532" s="193">
        <f>MAX(0,(G6532-'2031 forecast'!$C$10))</f>
        <v>0</v>
      </c>
      <c r="M6532" s="193">
        <f>MAX(0,(H6532-'2031 forecast'!$C$10))</f>
        <v>0</v>
      </c>
      <c r="N6532" s="193">
        <f>MAX(0,(I6532-'2031 forecast'!$C$10))</f>
        <v>0</v>
      </c>
      <c r="O6532" s="193">
        <f>MAX(0,(J6532-'2031 forecast'!$C$10))</f>
        <v>0</v>
      </c>
      <c r="P6532" s="175" t="str">
        <f t="shared" si="1041"/>
        <v/>
      </c>
      <c r="Q6532" s="175" t="str">
        <f t="shared" si="1042"/>
        <v/>
      </c>
    </row>
    <row r="6533" spans="1:17" s="1" customFormat="1" x14ac:dyDescent="0.3">
      <c r="A6533" s="189">
        <f t="shared" si="1040"/>
        <v>44103.041666650832</v>
      </c>
      <c r="B6533" s="190">
        <f t="shared" ref="B6533:B6596" si="1046">INT(A6533)</f>
        <v>44103</v>
      </c>
      <c r="C6533" s="1">
        <f t="shared" ref="C6533:C6596" si="1047">HOUR(A6533)</f>
        <v>1</v>
      </c>
      <c r="D6533" s="191">
        <v>2.6051118017336607</v>
      </c>
      <c r="E6533" s="192">
        <f t="shared" ref="E6533:E6596" si="1048">D6533/SUM($D$4:$D$8763)</f>
        <v>9.0458982603116257E-5</v>
      </c>
      <c r="F6533" s="193">
        <f t="shared" ref="F6533:F6596" si="1049">E6533*$F$2</f>
        <v>3.8841242020988811</v>
      </c>
      <c r="G6533" s="193">
        <f t="shared" si="1045"/>
        <v>4.0277528413658015</v>
      </c>
      <c r="H6533" s="193">
        <f t="shared" si="1045"/>
        <v>4.1766926357205332</v>
      </c>
      <c r="I6533" s="193">
        <f t="shared" si="1045"/>
        <v>4.331139983099523</v>
      </c>
      <c r="J6533" s="193">
        <f t="shared" si="1045"/>
        <v>4.4912985439176829</v>
      </c>
      <c r="K6533" s="193">
        <f>MAX(0,(F6533-'2031 forecast'!$C$10))</f>
        <v>0</v>
      </c>
      <c r="L6533" s="193">
        <f>MAX(0,(G6533-'2031 forecast'!$C$10))</f>
        <v>0</v>
      </c>
      <c r="M6533" s="193">
        <f>MAX(0,(H6533-'2031 forecast'!$C$10))</f>
        <v>0</v>
      </c>
      <c r="N6533" s="193">
        <f>MAX(0,(I6533-'2031 forecast'!$C$10))</f>
        <v>0</v>
      </c>
      <c r="O6533" s="193">
        <f>MAX(0,(J6533-'2031 forecast'!$C$10))</f>
        <v>0</v>
      </c>
      <c r="P6533" s="175" t="str">
        <f t="shared" si="1041"/>
        <v/>
      </c>
      <c r="Q6533" s="175" t="str">
        <f t="shared" si="1042"/>
        <v/>
      </c>
    </row>
    <row r="6534" spans="1:17" s="1" customFormat="1" x14ac:dyDescent="0.3">
      <c r="A6534" s="189">
        <f t="shared" ref="A6534:A6597" si="1050">A6533 + TIME(1,0,0)</f>
        <v>44103.083333317496</v>
      </c>
      <c r="B6534" s="190">
        <f t="shared" si="1046"/>
        <v>44103</v>
      </c>
      <c r="C6534" s="1">
        <f t="shared" si="1047"/>
        <v>2</v>
      </c>
      <c r="D6534" s="191">
        <v>2.5825241271521548</v>
      </c>
      <c r="E6534" s="192">
        <f t="shared" si="1048"/>
        <v>8.9674656164360906E-5</v>
      </c>
      <c r="F6534" s="193">
        <f t="shared" si="1049"/>
        <v>3.8504468246240351</v>
      </c>
      <c r="G6534" s="193">
        <f t="shared" si="1045"/>
        <v>3.9928301288684103</v>
      </c>
      <c r="H6534" s="193">
        <f t="shared" si="1045"/>
        <v>4.1404785377229558</v>
      </c>
      <c r="I6534" s="193">
        <f t="shared" si="1045"/>
        <v>4.2935867462518393</v>
      </c>
      <c r="J6534" s="193">
        <f t="shared" si="1045"/>
        <v>4.4523566490282223</v>
      </c>
      <c r="K6534" s="193">
        <f>MAX(0,(F6534-'2031 forecast'!$C$10))</f>
        <v>0</v>
      </c>
      <c r="L6534" s="193">
        <f>MAX(0,(G6534-'2031 forecast'!$C$10))</f>
        <v>0</v>
      </c>
      <c r="M6534" s="193">
        <f>MAX(0,(H6534-'2031 forecast'!$C$10))</f>
        <v>0</v>
      </c>
      <c r="N6534" s="193">
        <f>MAX(0,(I6534-'2031 forecast'!$C$10))</f>
        <v>0</v>
      </c>
      <c r="O6534" s="193">
        <f>MAX(0,(J6534-'2031 forecast'!$C$10))</f>
        <v>0</v>
      </c>
      <c r="P6534" s="175" t="str">
        <f t="shared" ref="P6534:P6597" si="1051">IF(K6534&gt;0,IF(K6533&gt;0,P6533+1,1),"")</f>
        <v/>
      </c>
      <c r="Q6534" s="175" t="str">
        <f t="shared" ref="Q6534:Q6597" si="1052">IF(AND(K6534&gt;0,K6535=0),P6534,"")</f>
        <v/>
      </c>
    </row>
    <row r="6535" spans="1:17" s="1" customFormat="1" x14ac:dyDescent="0.3">
      <c r="A6535" s="189">
        <f t="shared" si="1050"/>
        <v>44103.12499998416</v>
      </c>
      <c r="B6535" s="190">
        <f t="shared" si="1046"/>
        <v>44103</v>
      </c>
      <c r="C6535" s="1">
        <f t="shared" si="1047"/>
        <v>3</v>
      </c>
      <c r="D6535" s="191">
        <v>2.4695857542446267</v>
      </c>
      <c r="E6535" s="192">
        <f t="shared" si="1048"/>
        <v>8.5753023970584202E-5</v>
      </c>
      <c r="F6535" s="193">
        <f t="shared" si="1049"/>
        <v>3.6820599372498068</v>
      </c>
      <c r="G6535" s="193">
        <f t="shared" si="1045"/>
        <v>3.8182165663814542</v>
      </c>
      <c r="H6535" s="193">
        <f t="shared" si="1045"/>
        <v>3.9594080477350726</v>
      </c>
      <c r="I6535" s="193">
        <f t="shared" si="1045"/>
        <v>4.1058205620134212</v>
      </c>
      <c r="J6535" s="193">
        <f t="shared" si="1045"/>
        <v>4.2576471745809252</v>
      </c>
      <c r="K6535" s="193">
        <f>MAX(0,(F6535-'2031 forecast'!$C$10))</f>
        <v>0</v>
      </c>
      <c r="L6535" s="193">
        <f>MAX(0,(G6535-'2031 forecast'!$C$10))</f>
        <v>0</v>
      </c>
      <c r="M6535" s="193">
        <f>MAX(0,(H6535-'2031 forecast'!$C$10))</f>
        <v>0</v>
      </c>
      <c r="N6535" s="193">
        <f>MAX(0,(I6535-'2031 forecast'!$C$10))</f>
        <v>0</v>
      </c>
      <c r="O6535" s="193">
        <f>MAX(0,(J6535-'2031 forecast'!$C$10))</f>
        <v>0</v>
      </c>
      <c r="P6535" s="175" t="str">
        <f t="shared" si="1051"/>
        <v/>
      </c>
      <c r="Q6535" s="175" t="str">
        <f t="shared" si="1052"/>
        <v/>
      </c>
    </row>
    <row r="6536" spans="1:17" s="1" customFormat="1" x14ac:dyDescent="0.3">
      <c r="A6536" s="189">
        <f t="shared" si="1050"/>
        <v>44103.166666650824</v>
      </c>
      <c r="B6536" s="190">
        <f t="shared" si="1046"/>
        <v>44103</v>
      </c>
      <c r="C6536" s="1">
        <f t="shared" si="1047"/>
        <v>4</v>
      </c>
      <c r="D6536" s="191">
        <v>2.4997026536866342</v>
      </c>
      <c r="E6536" s="192">
        <f t="shared" si="1048"/>
        <v>8.6798792555591324E-5</v>
      </c>
      <c r="F6536" s="193">
        <f t="shared" si="1049"/>
        <v>3.7269631072162674</v>
      </c>
      <c r="G6536" s="193">
        <f t="shared" si="1045"/>
        <v>3.8647801830446422</v>
      </c>
      <c r="H6536" s="193">
        <f t="shared" si="1045"/>
        <v>4.0076935117318415</v>
      </c>
      <c r="I6536" s="193">
        <f t="shared" si="1045"/>
        <v>4.155891544476999</v>
      </c>
      <c r="J6536" s="193">
        <f t="shared" si="1045"/>
        <v>4.3095697011002043</v>
      </c>
      <c r="K6536" s="193">
        <f>MAX(0,(F6536-'2031 forecast'!$C$10))</f>
        <v>0</v>
      </c>
      <c r="L6536" s="193">
        <f>MAX(0,(G6536-'2031 forecast'!$C$10))</f>
        <v>0</v>
      </c>
      <c r="M6536" s="193">
        <f>MAX(0,(H6536-'2031 forecast'!$C$10))</f>
        <v>0</v>
      </c>
      <c r="N6536" s="193">
        <f>MAX(0,(I6536-'2031 forecast'!$C$10))</f>
        <v>0</v>
      </c>
      <c r="O6536" s="193">
        <f>MAX(0,(J6536-'2031 forecast'!$C$10))</f>
        <v>0</v>
      </c>
      <c r="P6536" s="175" t="str">
        <f t="shared" si="1051"/>
        <v/>
      </c>
      <c r="Q6536" s="175" t="str">
        <f t="shared" si="1052"/>
        <v/>
      </c>
    </row>
    <row r="6537" spans="1:17" s="1" customFormat="1" x14ac:dyDescent="0.3">
      <c r="A6537" s="189">
        <f t="shared" si="1050"/>
        <v>44103.208333317489</v>
      </c>
      <c r="B6537" s="190">
        <f t="shared" si="1046"/>
        <v>44103</v>
      </c>
      <c r="C6537" s="1">
        <f t="shared" si="1047"/>
        <v>5</v>
      </c>
      <c r="D6537" s="191">
        <v>2.5298195531286418</v>
      </c>
      <c r="E6537" s="192">
        <f t="shared" si="1048"/>
        <v>8.7844561140598446E-5</v>
      </c>
      <c r="F6537" s="193">
        <f t="shared" si="1049"/>
        <v>3.7718662771827285</v>
      </c>
      <c r="G6537" s="193">
        <f t="shared" si="1045"/>
        <v>3.9113437997078306</v>
      </c>
      <c r="H6537" s="193">
        <f t="shared" si="1045"/>
        <v>4.0559789757286104</v>
      </c>
      <c r="I6537" s="193">
        <f t="shared" si="1045"/>
        <v>4.2059625269405778</v>
      </c>
      <c r="J6537" s="193">
        <f t="shared" si="1045"/>
        <v>4.3614922276194834</v>
      </c>
      <c r="K6537" s="193">
        <f>MAX(0,(F6537-'2031 forecast'!$C$10))</f>
        <v>0</v>
      </c>
      <c r="L6537" s="193">
        <f>MAX(0,(G6537-'2031 forecast'!$C$10))</f>
        <v>0</v>
      </c>
      <c r="M6537" s="193">
        <f>MAX(0,(H6537-'2031 forecast'!$C$10))</f>
        <v>0</v>
      </c>
      <c r="N6537" s="193">
        <f>MAX(0,(I6537-'2031 forecast'!$C$10))</f>
        <v>0</v>
      </c>
      <c r="O6537" s="193">
        <f>MAX(0,(J6537-'2031 forecast'!$C$10))</f>
        <v>0</v>
      </c>
      <c r="P6537" s="175" t="str">
        <f t="shared" si="1051"/>
        <v/>
      </c>
      <c r="Q6537" s="175" t="str">
        <f t="shared" si="1052"/>
        <v/>
      </c>
    </row>
    <row r="6538" spans="1:17" s="1" customFormat="1" x14ac:dyDescent="0.3">
      <c r="A6538" s="189">
        <f t="shared" si="1050"/>
        <v>44103.249999984153</v>
      </c>
      <c r="B6538" s="190">
        <f t="shared" si="1046"/>
        <v>44103</v>
      </c>
      <c r="C6538" s="1">
        <f t="shared" si="1047"/>
        <v>6</v>
      </c>
      <c r="D6538" s="191">
        <v>2.8385177724092201</v>
      </c>
      <c r="E6538" s="192">
        <f t="shared" si="1048"/>
        <v>9.8563689136921476E-5</v>
      </c>
      <c r="F6538" s="193">
        <f t="shared" si="1049"/>
        <v>4.2321237693389548</v>
      </c>
      <c r="G6538" s="193">
        <f t="shared" si="1045"/>
        <v>4.3886208705055125</v>
      </c>
      <c r="H6538" s="193">
        <f t="shared" si="1045"/>
        <v>4.5509049816954947</v>
      </c>
      <c r="I6538" s="193">
        <f t="shared" si="1045"/>
        <v>4.7191900971922554</v>
      </c>
      <c r="J6538" s="193">
        <f t="shared" si="1045"/>
        <v>4.8936981244420998</v>
      </c>
      <c r="K6538" s="193">
        <f>MAX(0,(F6538-'2031 forecast'!$C$10))</f>
        <v>0</v>
      </c>
      <c r="L6538" s="193">
        <f>MAX(0,(G6538-'2031 forecast'!$C$10))</f>
        <v>0</v>
      </c>
      <c r="M6538" s="193">
        <f>MAX(0,(H6538-'2031 forecast'!$C$10))</f>
        <v>0</v>
      </c>
      <c r="N6538" s="193">
        <f>MAX(0,(I6538-'2031 forecast'!$C$10))</f>
        <v>0</v>
      </c>
      <c r="O6538" s="193">
        <f>MAX(0,(J6538-'2031 forecast'!$C$10))</f>
        <v>0</v>
      </c>
      <c r="P6538" s="175" t="str">
        <f t="shared" si="1051"/>
        <v/>
      </c>
      <c r="Q6538" s="175" t="str">
        <f t="shared" si="1052"/>
        <v/>
      </c>
    </row>
    <row r="6539" spans="1:17" s="1" customFormat="1" x14ac:dyDescent="0.3">
      <c r="A6539" s="189">
        <f t="shared" si="1050"/>
        <v>44103.291666650817</v>
      </c>
      <c r="B6539" s="190">
        <f t="shared" si="1046"/>
        <v>44103</v>
      </c>
      <c r="C6539" s="1">
        <f t="shared" si="1047"/>
        <v>7</v>
      </c>
      <c r="D6539" s="191">
        <v>3.0493360685032735</v>
      </c>
      <c r="E6539" s="192">
        <f t="shared" si="1048"/>
        <v>1.0588406923197134E-4</v>
      </c>
      <c r="F6539" s="193">
        <f t="shared" si="1049"/>
        <v>4.5464459591041821</v>
      </c>
      <c r="G6539" s="193">
        <f t="shared" si="1045"/>
        <v>4.7145661871478319</v>
      </c>
      <c r="H6539" s="193">
        <f t="shared" si="1045"/>
        <v>4.8889032296728789</v>
      </c>
      <c r="I6539" s="193">
        <f t="shared" si="1045"/>
        <v>5.0696869744373032</v>
      </c>
      <c r="J6539" s="193">
        <f t="shared" si="1045"/>
        <v>5.2571558100770561</v>
      </c>
      <c r="K6539" s="193">
        <f>MAX(0,(F6539-'2031 forecast'!$C$10))</f>
        <v>0</v>
      </c>
      <c r="L6539" s="193">
        <f>MAX(0,(G6539-'2031 forecast'!$C$10))</f>
        <v>0</v>
      </c>
      <c r="M6539" s="193">
        <f>MAX(0,(H6539-'2031 forecast'!$C$10))</f>
        <v>0</v>
      </c>
      <c r="N6539" s="193">
        <f>MAX(0,(I6539-'2031 forecast'!$C$10))</f>
        <v>0</v>
      </c>
      <c r="O6539" s="193">
        <f>MAX(0,(J6539-'2031 forecast'!$C$10))</f>
        <v>0</v>
      </c>
      <c r="P6539" s="175" t="str">
        <f t="shared" si="1051"/>
        <v/>
      </c>
      <c r="Q6539" s="175" t="str">
        <f t="shared" si="1052"/>
        <v/>
      </c>
    </row>
    <row r="6540" spans="1:17" s="1" customFormat="1" x14ac:dyDescent="0.3">
      <c r="A6540" s="189">
        <f t="shared" si="1050"/>
        <v>44103.333333317481</v>
      </c>
      <c r="B6540" s="190">
        <f t="shared" si="1046"/>
        <v>44103</v>
      </c>
      <c r="C6540" s="1">
        <f t="shared" si="1047"/>
        <v>8</v>
      </c>
      <c r="D6540" s="191">
        <v>3.1999205657133114</v>
      </c>
      <c r="E6540" s="192">
        <f t="shared" si="1048"/>
        <v>1.1111291215700695E-4</v>
      </c>
      <c r="F6540" s="193">
        <f t="shared" si="1049"/>
        <v>4.7709618089364865</v>
      </c>
      <c r="G6540" s="193">
        <f t="shared" si="1045"/>
        <v>4.9473842704637736</v>
      </c>
      <c r="H6540" s="193">
        <f t="shared" si="1045"/>
        <v>5.1303305496567244</v>
      </c>
      <c r="I6540" s="193">
        <f t="shared" si="1045"/>
        <v>5.3200418867551944</v>
      </c>
      <c r="J6540" s="193">
        <f t="shared" si="1045"/>
        <v>5.5167684426734533</v>
      </c>
      <c r="K6540" s="193">
        <f>MAX(0,(F6540-'2031 forecast'!$C$10))</f>
        <v>0</v>
      </c>
      <c r="L6540" s="193">
        <f>MAX(0,(G6540-'2031 forecast'!$C$10))</f>
        <v>0</v>
      </c>
      <c r="M6540" s="193">
        <f>MAX(0,(H6540-'2031 forecast'!$C$10))</f>
        <v>0</v>
      </c>
      <c r="N6540" s="193">
        <f>MAX(0,(I6540-'2031 forecast'!$C$10))</f>
        <v>0</v>
      </c>
      <c r="O6540" s="193">
        <f>MAX(0,(J6540-'2031 forecast'!$C$10))</f>
        <v>0</v>
      </c>
      <c r="P6540" s="175" t="str">
        <f t="shared" si="1051"/>
        <v/>
      </c>
      <c r="Q6540" s="175" t="str">
        <f t="shared" si="1052"/>
        <v/>
      </c>
    </row>
    <row r="6541" spans="1:17" s="1" customFormat="1" x14ac:dyDescent="0.3">
      <c r="A6541" s="189">
        <f t="shared" si="1050"/>
        <v>44103.374999984146</v>
      </c>
      <c r="B6541" s="190">
        <f t="shared" si="1046"/>
        <v>44103</v>
      </c>
      <c r="C6541" s="1">
        <f t="shared" si="1047"/>
        <v>9</v>
      </c>
      <c r="D6541" s="191">
        <v>3.2149790154343161</v>
      </c>
      <c r="E6541" s="192">
        <f t="shared" si="1048"/>
        <v>1.1163579644951055E-4</v>
      </c>
      <c r="F6541" s="193">
        <f t="shared" si="1049"/>
        <v>4.7934133939197183</v>
      </c>
      <c r="G6541" s="193">
        <f t="shared" si="1045"/>
        <v>4.9706660787953689</v>
      </c>
      <c r="H6541" s="193">
        <f t="shared" si="1045"/>
        <v>5.1544732816551102</v>
      </c>
      <c r="I6541" s="193">
        <f t="shared" si="1045"/>
        <v>5.3450773779869847</v>
      </c>
      <c r="J6541" s="193">
        <f t="shared" si="1045"/>
        <v>5.5427297059330956</v>
      </c>
      <c r="K6541" s="193">
        <f>MAX(0,(F6541-'2031 forecast'!$C$10))</f>
        <v>0</v>
      </c>
      <c r="L6541" s="193">
        <f>MAX(0,(G6541-'2031 forecast'!$C$10))</f>
        <v>0</v>
      </c>
      <c r="M6541" s="193">
        <f>MAX(0,(H6541-'2031 forecast'!$C$10))</f>
        <v>0</v>
      </c>
      <c r="N6541" s="193">
        <f>MAX(0,(I6541-'2031 forecast'!$C$10))</f>
        <v>0</v>
      </c>
      <c r="O6541" s="193">
        <f>MAX(0,(J6541-'2031 forecast'!$C$10))</f>
        <v>0</v>
      </c>
      <c r="P6541" s="175" t="str">
        <f t="shared" si="1051"/>
        <v/>
      </c>
      <c r="Q6541" s="175" t="str">
        <f t="shared" si="1052"/>
        <v/>
      </c>
    </row>
    <row r="6542" spans="1:17" s="1" customFormat="1" x14ac:dyDescent="0.3">
      <c r="A6542" s="189">
        <f t="shared" si="1050"/>
        <v>44103.41666665081</v>
      </c>
      <c r="B6542" s="190">
        <f t="shared" si="1046"/>
        <v>44103</v>
      </c>
      <c r="C6542" s="1">
        <f t="shared" si="1047"/>
        <v>10</v>
      </c>
      <c r="D6542" s="191">
        <v>3.2526251397368249</v>
      </c>
      <c r="E6542" s="192">
        <f t="shared" si="1048"/>
        <v>1.1294300718076943E-4</v>
      </c>
      <c r="F6542" s="193">
        <f t="shared" si="1049"/>
        <v>4.8495423563777935</v>
      </c>
      <c r="G6542" s="193">
        <f t="shared" si="1045"/>
        <v>5.0288705996243532</v>
      </c>
      <c r="H6542" s="193">
        <f t="shared" si="1045"/>
        <v>5.2148301116510707</v>
      </c>
      <c r="I6542" s="193">
        <f t="shared" si="1045"/>
        <v>5.4076661060664568</v>
      </c>
      <c r="J6542" s="193">
        <f t="shared" si="1045"/>
        <v>5.6076328640821931</v>
      </c>
      <c r="K6542" s="193">
        <f>MAX(0,(F6542-'2031 forecast'!$C$10))</f>
        <v>0</v>
      </c>
      <c r="L6542" s="193">
        <f>MAX(0,(G6542-'2031 forecast'!$C$10))</f>
        <v>0</v>
      </c>
      <c r="M6542" s="193">
        <f>MAX(0,(H6542-'2031 forecast'!$C$10))</f>
        <v>0</v>
      </c>
      <c r="N6542" s="193">
        <f>MAX(0,(I6542-'2031 forecast'!$C$10))</f>
        <v>0</v>
      </c>
      <c r="O6542" s="193">
        <f>MAX(0,(J6542-'2031 forecast'!$C$10))</f>
        <v>0</v>
      </c>
      <c r="P6542" s="175" t="str">
        <f t="shared" si="1051"/>
        <v/>
      </c>
      <c r="Q6542" s="175" t="str">
        <f t="shared" si="1052"/>
        <v/>
      </c>
    </row>
    <row r="6543" spans="1:17" s="1" customFormat="1" x14ac:dyDescent="0.3">
      <c r="A6543" s="189">
        <f t="shared" si="1050"/>
        <v>44103.458333317474</v>
      </c>
      <c r="B6543" s="190">
        <f t="shared" si="1046"/>
        <v>44103</v>
      </c>
      <c r="C6543" s="1">
        <f t="shared" si="1047"/>
        <v>11</v>
      </c>
      <c r="D6543" s="191">
        <v>3.3053297137603384</v>
      </c>
      <c r="E6543" s="192">
        <f t="shared" si="1048"/>
        <v>1.1477310220453189E-4</v>
      </c>
      <c r="F6543" s="193">
        <f t="shared" si="1049"/>
        <v>4.9281229038191006</v>
      </c>
      <c r="G6543" s="193">
        <f t="shared" si="1045"/>
        <v>5.1103569287849329</v>
      </c>
      <c r="H6543" s="193">
        <f t="shared" si="1045"/>
        <v>5.2993296736454161</v>
      </c>
      <c r="I6543" s="193">
        <f t="shared" si="1045"/>
        <v>5.4952903253777183</v>
      </c>
      <c r="J6543" s="193">
        <f t="shared" si="1045"/>
        <v>5.6984972854909319</v>
      </c>
      <c r="K6543" s="193">
        <f>MAX(0,(F6543-'2031 forecast'!$C$10))</f>
        <v>0</v>
      </c>
      <c r="L6543" s="193">
        <f>MAX(0,(G6543-'2031 forecast'!$C$10))</f>
        <v>0</v>
      </c>
      <c r="M6543" s="193">
        <f>MAX(0,(H6543-'2031 forecast'!$C$10))</f>
        <v>0</v>
      </c>
      <c r="N6543" s="193">
        <f>MAX(0,(I6543-'2031 forecast'!$C$10))</f>
        <v>0</v>
      </c>
      <c r="O6543" s="193">
        <f>MAX(0,(J6543-'2031 forecast'!$C$10))</f>
        <v>0</v>
      </c>
      <c r="P6543" s="175" t="str">
        <f t="shared" si="1051"/>
        <v/>
      </c>
      <c r="Q6543" s="175" t="str">
        <f t="shared" si="1052"/>
        <v/>
      </c>
    </row>
    <row r="6544" spans="1:17" s="1" customFormat="1" x14ac:dyDescent="0.3">
      <c r="A6544" s="189">
        <f t="shared" si="1050"/>
        <v>44103.499999984138</v>
      </c>
      <c r="B6544" s="190">
        <f t="shared" si="1046"/>
        <v>44103</v>
      </c>
      <c r="C6544" s="1">
        <f t="shared" si="1047"/>
        <v>12</v>
      </c>
      <c r="D6544" s="191">
        <v>3.2902712640393346</v>
      </c>
      <c r="E6544" s="192">
        <f t="shared" si="1048"/>
        <v>1.1425021791202833E-4</v>
      </c>
      <c r="F6544" s="193">
        <f t="shared" si="1049"/>
        <v>4.9056713188358705</v>
      </c>
      <c r="G6544" s="193">
        <f t="shared" si="1045"/>
        <v>5.0870751204533393</v>
      </c>
      <c r="H6544" s="193">
        <f t="shared" si="1045"/>
        <v>5.2751869416470321</v>
      </c>
      <c r="I6544" s="193">
        <f t="shared" si="1045"/>
        <v>5.4702548341459298</v>
      </c>
      <c r="J6544" s="193">
        <f t="shared" si="1045"/>
        <v>5.6725360222312924</v>
      </c>
      <c r="K6544" s="193">
        <f>MAX(0,(F6544-'2031 forecast'!$C$10))</f>
        <v>0</v>
      </c>
      <c r="L6544" s="193">
        <f>MAX(0,(G6544-'2031 forecast'!$C$10))</f>
        <v>0</v>
      </c>
      <c r="M6544" s="193">
        <f>MAX(0,(H6544-'2031 forecast'!$C$10))</f>
        <v>0</v>
      </c>
      <c r="N6544" s="193">
        <f>MAX(0,(I6544-'2031 forecast'!$C$10))</f>
        <v>0</v>
      </c>
      <c r="O6544" s="193">
        <f>MAX(0,(J6544-'2031 forecast'!$C$10))</f>
        <v>0</v>
      </c>
      <c r="P6544" s="175" t="str">
        <f t="shared" si="1051"/>
        <v/>
      </c>
      <c r="Q6544" s="175" t="str">
        <f t="shared" si="1052"/>
        <v/>
      </c>
    </row>
    <row r="6545" spans="1:17" s="1" customFormat="1" x14ac:dyDescent="0.3">
      <c r="A6545" s="189">
        <f t="shared" si="1050"/>
        <v>44103.541666650803</v>
      </c>
      <c r="B6545" s="190">
        <f t="shared" si="1046"/>
        <v>44103</v>
      </c>
      <c r="C6545" s="1">
        <f t="shared" si="1047"/>
        <v>13</v>
      </c>
      <c r="D6545" s="191">
        <v>3.3655635126443539</v>
      </c>
      <c r="E6545" s="192">
        <f t="shared" si="1048"/>
        <v>1.1686463937454616E-4</v>
      </c>
      <c r="F6545" s="193">
        <f t="shared" si="1049"/>
        <v>5.0179292437520235</v>
      </c>
      <c r="G6545" s="193">
        <f t="shared" ref="G6545:J6564" si="1053">$E6545*G$2</f>
        <v>5.2034841621113106</v>
      </c>
      <c r="H6545" s="193">
        <f t="shared" si="1053"/>
        <v>5.3959006016389557</v>
      </c>
      <c r="I6545" s="193">
        <f t="shared" si="1053"/>
        <v>5.5954322903048759</v>
      </c>
      <c r="J6545" s="193">
        <f t="shared" si="1053"/>
        <v>5.8023423385294928</v>
      </c>
      <c r="K6545" s="193">
        <f>MAX(0,(F6545-'2031 forecast'!$C$10))</f>
        <v>0</v>
      </c>
      <c r="L6545" s="193">
        <f>MAX(0,(G6545-'2031 forecast'!$C$10))</f>
        <v>0</v>
      </c>
      <c r="M6545" s="193">
        <f>MAX(0,(H6545-'2031 forecast'!$C$10))</f>
        <v>0</v>
      </c>
      <c r="N6545" s="193">
        <f>MAX(0,(I6545-'2031 forecast'!$C$10))</f>
        <v>0</v>
      </c>
      <c r="O6545" s="193">
        <f>MAX(0,(J6545-'2031 forecast'!$C$10))</f>
        <v>6.5342338529492672E-2</v>
      </c>
      <c r="P6545" s="175" t="str">
        <f t="shared" si="1051"/>
        <v/>
      </c>
      <c r="Q6545" s="175" t="str">
        <f t="shared" si="1052"/>
        <v/>
      </c>
    </row>
    <row r="6546" spans="1:17" s="1" customFormat="1" x14ac:dyDescent="0.3">
      <c r="A6546" s="189">
        <f t="shared" si="1050"/>
        <v>44103.583333317467</v>
      </c>
      <c r="B6546" s="190">
        <f t="shared" si="1046"/>
        <v>44103</v>
      </c>
      <c r="C6546" s="1">
        <f t="shared" si="1047"/>
        <v>14</v>
      </c>
      <c r="D6546" s="191">
        <v>3.3279173883418443</v>
      </c>
      <c r="E6546" s="192">
        <f t="shared" si="1048"/>
        <v>1.1555742864328724E-4</v>
      </c>
      <c r="F6546" s="193">
        <f t="shared" si="1049"/>
        <v>4.9618002812939466</v>
      </c>
      <c r="G6546" s="193">
        <f t="shared" si="1053"/>
        <v>5.1452796412823245</v>
      </c>
      <c r="H6546" s="193">
        <f t="shared" si="1053"/>
        <v>5.3355437716429934</v>
      </c>
      <c r="I6546" s="193">
        <f t="shared" si="1053"/>
        <v>5.532843562225402</v>
      </c>
      <c r="J6546" s="193">
        <f t="shared" si="1053"/>
        <v>5.7374391803803926</v>
      </c>
      <c r="K6546" s="193">
        <f>MAX(0,(F6546-'2031 forecast'!$C$10))</f>
        <v>0</v>
      </c>
      <c r="L6546" s="193">
        <f>MAX(0,(G6546-'2031 forecast'!$C$10))</f>
        <v>0</v>
      </c>
      <c r="M6546" s="193">
        <f>MAX(0,(H6546-'2031 forecast'!$C$10))</f>
        <v>0</v>
      </c>
      <c r="N6546" s="193">
        <f>MAX(0,(I6546-'2031 forecast'!$C$10))</f>
        <v>0</v>
      </c>
      <c r="O6546" s="193">
        <f>MAX(0,(J6546-'2031 forecast'!$C$10))</f>
        <v>4.3918038039247875E-4</v>
      </c>
      <c r="P6546" s="175" t="str">
        <f t="shared" si="1051"/>
        <v/>
      </c>
      <c r="Q6546" s="175" t="str">
        <f t="shared" si="1052"/>
        <v/>
      </c>
    </row>
    <row r="6547" spans="1:17" s="1" customFormat="1" x14ac:dyDescent="0.3">
      <c r="A6547" s="189">
        <f t="shared" si="1050"/>
        <v>44103.624999984131</v>
      </c>
      <c r="B6547" s="190">
        <f t="shared" si="1046"/>
        <v>44103</v>
      </c>
      <c r="C6547" s="1">
        <f t="shared" si="1047"/>
        <v>15</v>
      </c>
      <c r="D6547" s="191">
        <v>3.3203881634813426</v>
      </c>
      <c r="E6547" s="192">
        <f t="shared" si="1048"/>
        <v>1.1529598649703547E-4</v>
      </c>
      <c r="F6547" s="193">
        <f t="shared" si="1049"/>
        <v>4.9505744888023315</v>
      </c>
      <c r="G6547" s="193">
        <f t="shared" si="1053"/>
        <v>5.1336387371165282</v>
      </c>
      <c r="H6547" s="193">
        <f t="shared" si="1053"/>
        <v>5.3234724056438019</v>
      </c>
      <c r="I6547" s="193">
        <f t="shared" si="1053"/>
        <v>5.5203258166095086</v>
      </c>
      <c r="J6547" s="193">
        <f t="shared" si="1053"/>
        <v>5.7244585487505733</v>
      </c>
      <c r="K6547" s="193">
        <f>MAX(0,(F6547-'2031 forecast'!$C$10))</f>
        <v>0</v>
      </c>
      <c r="L6547" s="193">
        <f>MAX(0,(G6547-'2031 forecast'!$C$10))</f>
        <v>0</v>
      </c>
      <c r="M6547" s="193">
        <f>MAX(0,(H6547-'2031 forecast'!$C$10))</f>
        <v>0</v>
      </c>
      <c r="N6547" s="193">
        <f>MAX(0,(I6547-'2031 forecast'!$C$10))</f>
        <v>0</v>
      </c>
      <c r="O6547" s="193">
        <f>MAX(0,(J6547-'2031 forecast'!$C$10))</f>
        <v>0</v>
      </c>
      <c r="P6547" s="175" t="str">
        <f t="shared" si="1051"/>
        <v/>
      </c>
      <c r="Q6547" s="175" t="str">
        <f t="shared" si="1052"/>
        <v/>
      </c>
    </row>
    <row r="6548" spans="1:17" s="1" customFormat="1" x14ac:dyDescent="0.3">
      <c r="A6548" s="189">
        <f t="shared" si="1050"/>
        <v>44103.666666650795</v>
      </c>
      <c r="B6548" s="190">
        <f t="shared" si="1046"/>
        <v>44103</v>
      </c>
      <c r="C6548" s="1">
        <f t="shared" si="1047"/>
        <v>16</v>
      </c>
      <c r="D6548" s="191">
        <v>3.2676835894578291</v>
      </c>
      <c r="E6548" s="192">
        <f t="shared" si="1048"/>
        <v>1.1346589147327299E-4</v>
      </c>
      <c r="F6548" s="193">
        <f t="shared" si="1049"/>
        <v>4.8719939413610245</v>
      </c>
      <c r="G6548" s="193">
        <f t="shared" si="1053"/>
        <v>5.0521524079559477</v>
      </c>
      <c r="H6548" s="193">
        <f t="shared" si="1053"/>
        <v>5.2389728436494556</v>
      </c>
      <c r="I6548" s="193">
        <f t="shared" si="1053"/>
        <v>5.4327015972982462</v>
      </c>
      <c r="J6548" s="193">
        <f t="shared" si="1053"/>
        <v>5.6335941273418335</v>
      </c>
      <c r="K6548" s="193">
        <f>MAX(0,(F6548-'2031 forecast'!$C$10))</f>
        <v>0</v>
      </c>
      <c r="L6548" s="193">
        <f>MAX(0,(G6548-'2031 forecast'!$C$10))</f>
        <v>0</v>
      </c>
      <c r="M6548" s="193">
        <f>MAX(0,(H6548-'2031 forecast'!$C$10))</f>
        <v>0</v>
      </c>
      <c r="N6548" s="193">
        <f>MAX(0,(I6548-'2031 forecast'!$C$10))</f>
        <v>0</v>
      </c>
      <c r="O6548" s="193">
        <f>MAX(0,(J6548-'2031 forecast'!$C$10))</f>
        <v>0</v>
      </c>
      <c r="P6548" s="175" t="str">
        <f t="shared" si="1051"/>
        <v/>
      </c>
      <c r="Q6548" s="175" t="str">
        <f t="shared" si="1052"/>
        <v/>
      </c>
    </row>
    <row r="6549" spans="1:17" s="1" customFormat="1" x14ac:dyDescent="0.3">
      <c r="A6549" s="189">
        <f t="shared" si="1050"/>
        <v>44103.70833331746</v>
      </c>
      <c r="B6549" s="190">
        <f t="shared" si="1046"/>
        <v>44103</v>
      </c>
      <c r="C6549" s="1">
        <f t="shared" si="1047"/>
        <v>17</v>
      </c>
      <c r="D6549" s="191">
        <v>3.3354466132023459</v>
      </c>
      <c r="E6549" s="192">
        <f t="shared" si="1048"/>
        <v>1.1581887078953901E-4</v>
      </c>
      <c r="F6549" s="193">
        <f t="shared" si="1049"/>
        <v>4.9730260737855616</v>
      </c>
      <c r="G6549" s="193">
        <f t="shared" si="1053"/>
        <v>5.1569205454481217</v>
      </c>
      <c r="H6549" s="193">
        <f t="shared" si="1053"/>
        <v>5.347615137642185</v>
      </c>
      <c r="I6549" s="193">
        <f t="shared" si="1053"/>
        <v>5.5453613078412962</v>
      </c>
      <c r="J6549" s="193">
        <f t="shared" si="1053"/>
        <v>5.7504198120102119</v>
      </c>
      <c r="K6549" s="193">
        <f>MAX(0,(F6549-'2031 forecast'!$C$10))</f>
        <v>0</v>
      </c>
      <c r="L6549" s="193">
        <f>MAX(0,(G6549-'2031 forecast'!$C$10))</f>
        <v>0</v>
      </c>
      <c r="M6549" s="193">
        <f>MAX(0,(H6549-'2031 forecast'!$C$10))</f>
        <v>0</v>
      </c>
      <c r="N6549" s="193">
        <f>MAX(0,(I6549-'2031 forecast'!$C$10))</f>
        <v>0</v>
      </c>
      <c r="O6549" s="193">
        <f>MAX(0,(J6549-'2031 forecast'!$C$10))</f>
        <v>1.3419812010211807E-2</v>
      </c>
      <c r="P6549" s="175" t="str">
        <f t="shared" si="1051"/>
        <v/>
      </c>
      <c r="Q6549" s="175" t="str">
        <f t="shared" si="1052"/>
        <v/>
      </c>
    </row>
    <row r="6550" spans="1:17" s="1" customFormat="1" x14ac:dyDescent="0.3">
      <c r="A6550" s="189">
        <f t="shared" si="1050"/>
        <v>44103.749999984124</v>
      </c>
      <c r="B6550" s="190">
        <f t="shared" si="1046"/>
        <v>44103</v>
      </c>
      <c r="C6550" s="1">
        <f t="shared" si="1047"/>
        <v>18</v>
      </c>
      <c r="D6550" s="191">
        <v>3.2676835894578291</v>
      </c>
      <c r="E6550" s="192">
        <f t="shared" si="1048"/>
        <v>1.1346589147327299E-4</v>
      </c>
      <c r="F6550" s="193">
        <f t="shared" si="1049"/>
        <v>4.8719939413610245</v>
      </c>
      <c r="G6550" s="193">
        <f t="shared" si="1053"/>
        <v>5.0521524079559477</v>
      </c>
      <c r="H6550" s="193">
        <f t="shared" si="1053"/>
        <v>5.2389728436494556</v>
      </c>
      <c r="I6550" s="193">
        <f t="shared" si="1053"/>
        <v>5.4327015972982462</v>
      </c>
      <c r="J6550" s="193">
        <f t="shared" si="1053"/>
        <v>5.6335941273418335</v>
      </c>
      <c r="K6550" s="193">
        <f>MAX(0,(F6550-'2031 forecast'!$C$10))</f>
        <v>0</v>
      </c>
      <c r="L6550" s="193">
        <f>MAX(0,(G6550-'2031 forecast'!$C$10))</f>
        <v>0</v>
      </c>
      <c r="M6550" s="193">
        <f>MAX(0,(H6550-'2031 forecast'!$C$10))</f>
        <v>0</v>
      </c>
      <c r="N6550" s="193">
        <f>MAX(0,(I6550-'2031 forecast'!$C$10))</f>
        <v>0</v>
      </c>
      <c r="O6550" s="193">
        <f>MAX(0,(J6550-'2031 forecast'!$C$10))</f>
        <v>0</v>
      </c>
      <c r="P6550" s="175" t="str">
        <f t="shared" si="1051"/>
        <v/>
      </c>
      <c r="Q6550" s="175" t="str">
        <f t="shared" si="1052"/>
        <v/>
      </c>
    </row>
    <row r="6551" spans="1:17" s="1" customFormat="1" x14ac:dyDescent="0.3">
      <c r="A6551" s="189">
        <f t="shared" si="1050"/>
        <v>44103.791666650788</v>
      </c>
      <c r="B6551" s="190">
        <f t="shared" si="1046"/>
        <v>44103</v>
      </c>
      <c r="C6551" s="1">
        <f t="shared" si="1047"/>
        <v>19</v>
      </c>
      <c r="D6551" s="191">
        <v>3.3580342877838514</v>
      </c>
      <c r="E6551" s="192">
        <f t="shared" si="1048"/>
        <v>1.1660319722829435E-4</v>
      </c>
      <c r="F6551" s="193">
        <f t="shared" si="1049"/>
        <v>5.0067034512604067</v>
      </c>
      <c r="G6551" s="193">
        <f t="shared" si="1053"/>
        <v>5.1918432579455125</v>
      </c>
      <c r="H6551" s="193">
        <f t="shared" si="1053"/>
        <v>5.3838292356397615</v>
      </c>
      <c r="I6551" s="193">
        <f t="shared" si="1053"/>
        <v>5.5829145446889799</v>
      </c>
      <c r="J6551" s="193">
        <f t="shared" si="1053"/>
        <v>5.7893617068996708</v>
      </c>
      <c r="K6551" s="193">
        <f>MAX(0,(F6551-'2031 forecast'!$C$10))</f>
        <v>0</v>
      </c>
      <c r="L6551" s="193">
        <f>MAX(0,(G6551-'2031 forecast'!$C$10))</f>
        <v>0</v>
      </c>
      <c r="M6551" s="193">
        <f>MAX(0,(H6551-'2031 forecast'!$C$10))</f>
        <v>0</v>
      </c>
      <c r="N6551" s="193">
        <f>MAX(0,(I6551-'2031 forecast'!$C$10))</f>
        <v>0</v>
      </c>
      <c r="O6551" s="193">
        <f>MAX(0,(J6551-'2031 forecast'!$C$10))</f>
        <v>5.2361706899670679E-2</v>
      </c>
      <c r="P6551" s="175" t="str">
        <f t="shared" si="1051"/>
        <v/>
      </c>
      <c r="Q6551" s="175" t="str">
        <f t="shared" si="1052"/>
        <v/>
      </c>
    </row>
    <row r="6552" spans="1:17" s="1" customFormat="1" x14ac:dyDescent="0.3">
      <c r="A6552" s="189">
        <f t="shared" si="1050"/>
        <v>44103.833333317452</v>
      </c>
      <c r="B6552" s="190">
        <f t="shared" si="1046"/>
        <v>44103</v>
      </c>
      <c r="C6552" s="1">
        <f t="shared" si="1047"/>
        <v>20</v>
      </c>
      <c r="D6552" s="191">
        <v>3.2526251397368249</v>
      </c>
      <c r="E6552" s="192">
        <f t="shared" si="1048"/>
        <v>1.1294300718076943E-4</v>
      </c>
      <c r="F6552" s="193">
        <f t="shared" si="1049"/>
        <v>4.8495423563777935</v>
      </c>
      <c r="G6552" s="193">
        <f t="shared" si="1053"/>
        <v>5.0288705996243532</v>
      </c>
      <c r="H6552" s="193">
        <f t="shared" si="1053"/>
        <v>5.2148301116510707</v>
      </c>
      <c r="I6552" s="193">
        <f t="shared" si="1053"/>
        <v>5.4076661060664568</v>
      </c>
      <c r="J6552" s="193">
        <f t="shared" si="1053"/>
        <v>5.6076328640821931</v>
      </c>
      <c r="K6552" s="193">
        <f>MAX(0,(F6552-'2031 forecast'!$C$10))</f>
        <v>0</v>
      </c>
      <c r="L6552" s="193">
        <f>MAX(0,(G6552-'2031 forecast'!$C$10))</f>
        <v>0</v>
      </c>
      <c r="M6552" s="193">
        <f>MAX(0,(H6552-'2031 forecast'!$C$10))</f>
        <v>0</v>
      </c>
      <c r="N6552" s="193">
        <f>MAX(0,(I6552-'2031 forecast'!$C$10))</f>
        <v>0</v>
      </c>
      <c r="O6552" s="193">
        <f>MAX(0,(J6552-'2031 forecast'!$C$10))</f>
        <v>0</v>
      </c>
      <c r="P6552" s="175" t="str">
        <f t="shared" si="1051"/>
        <v/>
      </c>
      <c r="Q6552" s="175" t="str">
        <f t="shared" si="1052"/>
        <v/>
      </c>
    </row>
    <row r="6553" spans="1:17" s="1" customFormat="1" x14ac:dyDescent="0.3">
      <c r="A6553" s="189">
        <f t="shared" si="1050"/>
        <v>44103.874999984117</v>
      </c>
      <c r="B6553" s="190">
        <f t="shared" si="1046"/>
        <v>44103</v>
      </c>
      <c r="C6553" s="1">
        <f t="shared" si="1047"/>
        <v>21</v>
      </c>
      <c r="D6553" s="191">
        <v>3.0418068436427714</v>
      </c>
      <c r="E6553" s="192">
        <f t="shared" si="1048"/>
        <v>1.0562262708571955E-4</v>
      </c>
      <c r="F6553" s="193">
        <f t="shared" si="1049"/>
        <v>4.5352201666125662</v>
      </c>
      <c r="G6553" s="193">
        <f t="shared" si="1053"/>
        <v>4.7029252829820338</v>
      </c>
      <c r="H6553" s="193">
        <f t="shared" si="1053"/>
        <v>4.8768318636736856</v>
      </c>
      <c r="I6553" s="193">
        <f t="shared" si="1053"/>
        <v>5.0571692288214081</v>
      </c>
      <c r="J6553" s="193">
        <f t="shared" si="1053"/>
        <v>5.2441751784472359</v>
      </c>
      <c r="K6553" s="193">
        <f>MAX(0,(F6553-'2031 forecast'!$C$10))</f>
        <v>0</v>
      </c>
      <c r="L6553" s="193">
        <f>MAX(0,(G6553-'2031 forecast'!$C$10))</f>
        <v>0</v>
      </c>
      <c r="M6553" s="193">
        <f>MAX(0,(H6553-'2031 forecast'!$C$10))</f>
        <v>0</v>
      </c>
      <c r="N6553" s="193">
        <f>MAX(0,(I6553-'2031 forecast'!$C$10))</f>
        <v>0</v>
      </c>
      <c r="O6553" s="193">
        <f>MAX(0,(J6553-'2031 forecast'!$C$10))</f>
        <v>0</v>
      </c>
      <c r="P6553" s="175" t="str">
        <f t="shared" si="1051"/>
        <v/>
      </c>
      <c r="Q6553" s="175" t="str">
        <f t="shared" si="1052"/>
        <v/>
      </c>
    </row>
    <row r="6554" spans="1:17" s="1" customFormat="1" x14ac:dyDescent="0.3">
      <c r="A6554" s="189">
        <f t="shared" si="1050"/>
        <v>44103.916666650781</v>
      </c>
      <c r="B6554" s="190">
        <f t="shared" si="1046"/>
        <v>44103</v>
      </c>
      <c r="C6554" s="1">
        <f t="shared" si="1047"/>
        <v>22</v>
      </c>
      <c r="D6554" s="191">
        <v>2.6427579260361704</v>
      </c>
      <c r="E6554" s="192">
        <f t="shared" si="1048"/>
        <v>9.1766193334375163E-5</v>
      </c>
      <c r="F6554" s="193">
        <f t="shared" si="1049"/>
        <v>3.9402531645569576</v>
      </c>
      <c r="G6554" s="193">
        <f t="shared" si="1053"/>
        <v>4.0859573621947876</v>
      </c>
      <c r="H6554" s="193">
        <f t="shared" si="1053"/>
        <v>4.2370494657164945</v>
      </c>
      <c r="I6554" s="193">
        <f t="shared" si="1053"/>
        <v>4.393728711178996</v>
      </c>
      <c r="J6554" s="193">
        <f t="shared" si="1053"/>
        <v>4.5562017020667822</v>
      </c>
      <c r="K6554" s="193">
        <f>MAX(0,(F6554-'2031 forecast'!$C$10))</f>
        <v>0</v>
      </c>
      <c r="L6554" s="193">
        <f>MAX(0,(G6554-'2031 forecast'!$C$10))</f>
        <v>0</v>
      </c>
      <c r="M6554" s="193">
        <f>MAX(0,(H6554-'2031 forecast'!$C$10))</f>
        <v>0</v>
      </c>
      <c r="N6554" s="193">
        <f>MAX(0,(I6554-'2031 forecast'!$C$10))</f>
        <v>0</v>
      </c>
      <c r="O6554" s="193">
        <f>MAX(0,(J6554-'2031 forecast'!$C$10))</f>
        <v>0</v>
      </c>
      <c r="P6554" s="175" t="str">
        <f t="shared" si="1051"/>
        <v/>
      </c>
      <c r="Q6554" s="175" t="str">
        <f t="shared" si="1052"/>
        <v/>
      </c>
    </row>
    <row r="6555" spans="1:17" s="1" customFormat="1" x14ac:dyDescent="0.3">
      <c r="A6555" s="189">
        <f t="shared" si="1050"/>
        <v>44103.958333317445</v>
      </c>
      <c r="B6555" s="190">
        <f t="shared" si="1046"/>
        <v>44103</v>
      </c>
      <c r="C6555" s="1">
        <f t="shared" si="1047"/>
        <v>23</v>
      </c>
      <c r="D6555" s="191">
        <v>2.4093519553606115</v>
      </c>
      <c r="E6555" s="192">
        <f t="shared" si="1048"/>
        <v>8.3661486800569958E-5</v>
      </c>
      <c r="F6555" s="193">
        <f t="shared" si="1049"/>
        <v>3.5922535973168848</v>
      </c>
      <c r="G6555" s="193">
        <f t="shared" si="1053"/>
        <v>3.7250893330550774</v>
      </c>
      <c r="H6555" s="193">
        <f t="shared" si="1053"/>
        <v>3.8628371197415343</v>
      </c>
      <c r="I6555" s="193">
        <f t="shared" si="1053"/>
        <v>4.0056785970862645</v>
      </c>
      <c r="J6555" s="193">
        <f t="shared" si="1053"/>
        <v>4.1538021215423662</v>
      </c>
      <c r="K6555" s="193">
        <f>MAX(0,(F6555-'2031 forecast'!$C$10))</f>
        <v>0</v>
      </c>
      <c r="L6555" s="193">
        <f>MAX(0,(G6555-'2031 forecast'!$C$10))</f>
        <v>0</v>
      </c>
      <c r="M6555" s="193">
        <f>MAX(0,(H6555-'2031 forecast'!$C$10))</f>
        <v>0</v>
      </c>
      <c r="N6555" s="193">
        <f>MAX(0,(I6555-'2031 forecast'!$C$10))</f>
        <v>0</v>
      </c>
      <c r="O6555" s="193">
        <f>MAX(0,(J6555-'2031 forecast'!$C$10))</f>
        <v>0</v>
      </c>
      <c r="P6555" s="175" t="str">
        <f t="shared" si="1051"/>
        <v/>
      </c>
      <c r="Q6555" s="175" t="str">
        <f t="shared" si="1052"/>
        <v/>
      </c>
    </row>
    <row r="6556" spans="1:17" s="1" customFormat="1" x14ac:dyDescent="0.3">
      <c r="A6556" s="189">
        <f t="shared" si="1050"/>
        <v>44103.999999984109</v>
      </c>
      <c r="B6556" s="190">
        <f t="shared" si="1046"/>
        <v>44103</v>
      </c>
      <c r="C6556" s="1">
        <f t="shared" si="1047"/>
        <v>0</v>
      </c>
      <c r="D6556" s="191">
        <v>2.6804040503386801</v>
      </c>
      <c r="E6556" s="192">
        <f t="shared" si="1048"/>
        <v>9.3073404065634069E-5</v>
      </c>
      <c r="F6556" s="193">
        <f t="shared" si="1049"/>
        <v>3.9963821270150337</v>
      </c>
      <c r="G6556" s="193">
        <f t="shared" si="1053"/>
        <v>4.1441618830237728</v>
      </c>
      <c r="H6556" s="193">
        <f t="shared" si="1053"/>
        <v>4.2974062957124568</v>
      </c>
      <c r="I6556" s="193">
        <f t="shared" si="1053"/>
        <v>4.456317439258469</v>
      </c>
      <c r="J6556" s="193">
        <f t="shared" si="1053"/>
        <v>4.6211048602158815</v>
      </c>
      <c r="K6556" s="193">
        <f>MAX(0,(F6556-'2031 forecast'!$C$10))</f>
        <v>0</v>
      </c>
      <c r="L6556" s="193">
        <f>MAX(0,(G6556-'2031 forecast'!$C$10))</f>
        <v>0</v>
      </c>
      <c r="M6556" s="193">
        <f>MAX(0,(H6556-'2031 forecast'!$C$10))</f>
        <v>0</v>
      </c>
      <c r="N6556" s="193">
        <f>MAX(0,(I6556-'2031 forecast'!$C$10))</f>
        <v>0</v>
      </c>
      <c r="O6556" s="193">
        <f>MAX(0,(J6556-'2031 forecast'!$C$10))</f>
        <v>0</v>
      </c>
      <c r="P6556" s="175" t="str">
        <f t="shared" si="1051"/>
        <v/>
      </c>
      <c r="Q6556" s="175" t="str">
        <f t="shared" si="1052"/>
        <v/>
      </c>
    </row>
    <row r="6557" spans="1:17" s="1" customFormat="1" x14ac:dyDescent="0.3">
      <c r="A6557" s="189">
        <f t="shared" si="1050"/>
        <v>44104.041666650774</v>
      </c>
      <c r="B6557" s="190">
        <f t="shared" si="1046"/>
        <v>44104</v>
      </c>
      <c r="C6557" s="1">
        <f t="shared" si="1047"/>
        <v>1</v>
      </c>
      <c r="D6557" s="191">
        <v>2.1307706355220404</v>
      </c>
      <c r="E6557" s="192">
        <f t="shared" si="1048"/>
        <v>7.3988127389254036E-5</v>
      </c>
      <c r="F6557" s="193">
        <f t="shared" si="1049"/>
        <v>3.176899275127119</v>
      </c>
      <c r="G6557" s="193">
        <f t="shared" si="1053"/>
        <v>3.294375878920583</v>
      </c>
      <c r="H6557" s="193">
        <f t="shared" si="1053"/>
        <v>3.4161965777714185</v>
      </c>
      <c r="I6557" s="193">
        <f t="shared" si="1053"/>
        <v>3.5425220092981644</v>
      </c>
      <c r="J6557" s="193">
        <f t="shared" si="1053"/>
        <v>3.6735187512390288</v>
      </c>
      <c r="K6557" s="193">
        <f>MAX(0,(F6557-'2031 forecast'!$C$10))</f>
        <v>0</v>
      </c>
      <c r="L6557" s="193">
        <f>MAX(0,(G6557-'2031 forecast'!$C$10))</f>
        <v>0</v>
      </c>
      <c r="M6557" s="193">
        <f>MAX(0,(H6557-'2031 forecast'!$C$10))</f>
        <v>0</v>
      </c>
      <c r="N6557" s="193">
        <f>MAX(0,(I6557-'2031 forecast'!$C$10))</f>
        <v>0</v>
      </c>
      <c r="O6557" s="193">
        <f>MAX(0,(J6557-'2031 forecast'!$C$10))</f>
        <v>0</v>
      </c>
      <c r="P6557" s="175" t="str">
        <f t="shared" si="1051"/>
        <v/>
      </c>
      <c r="Q6557" s="175" t="str">
        <f t="shared" si="1052"/>
        <v/>
      </c>
    </row>
    <row r="6558" spans="1:17" s="1" customFormat="1" x14ac:dyDescent="0.3">
      <c r="A6558" s="189">
        <f t="shared" si="1050"/>
        <v>44104.083333317438</v>
      </c>
      <c r="B6558" s="190">
        <f t="shared" si="1046"/>
        <v>44104</v>
      </c>
      <c r="C6558" s="1">
        <f t="shared" si="1047"/>
        <v>2</v>
      </c>
      <c r="D6558" s="191">
        <v>2.1533583101035458</v>
      </c>
      <c r="E6558" s="192">
        <f t="shared" si="1048"/>
        <v>7.4772453828009374E-5</v>
      </c>
      <c r="F6558" s="193">
        <f t="shared" si="1049"/>
        <v>3.2105766526019646</v>
      </c>
      <c r="G6558" s="193">
        <f t="shared" si="1053"/>
        <v>3.3292985914179742</v>
      </c>
      <c r="H6558" s="193">
        <f t="shared" si="1053"/>
        <v>3.452410675768995</v>
      </c>
      <c r="I6558" s="193">
        <f t="shared" si="1053"/>
        <v>3.580075246145848</v>
      </c>
      <c r="J6558" s="193">
        <f t="shared" si="1053"/>
        <v>3.7124606461284881</v>
      </c>
      <c r="K6558" s="193">
        <f>MAX(0,(F6558-'2031 forecast'!$C$10))</f>
        <v>0</v>
      </c>
      <c r="L6558" s="193">
        <f>MAX(0,(G6558-'2031 forecast'!$C$10))</f>
        <v>0</v>
      </c>
      <c r="M6558" s="193">
        <f>MAX(0,(H6558-'2031 forecast'!$C$10))</f>
        <v>0</v>
      </c>
      <c r="N6558" s="193">
        <f>MAX(0,(I6558-'2031 forecast'!$C$10))</f>
        <v>0</v>
      </c>
      <c r="O6558" s="193">
        <f>MAX(0,(J6558-'2031 forecast'!$C$10))</f>
        <v>0</v>
      </c>
      <c r="P6558" s="175" t="str">
        <f t="shared" si="1051"/>
        <v/>
      </c>
      <c r="Q6558" s="175" t="str">
        <f t="shared" si="1052"/>
        <v/>
      </c>
    </row>
    <row r="6559" spans="1:17" s="1" customFormat="1" x14ac:dyDescent="0.3">
      <c r="A6559" s="189">
        <f t="shared" si="1050"/>
        <v>44104.124999984102</v>
      </c>
      <c r="B6559" s="190">
        <f t="shared" si="1046"/>
        <v>44104</v>
      </c>
      <c r="C6559" s="1">
        <f t="shared" si="1047"/>
        <v>3</v>
      </c>
      <c r="D6559" s="191">
        <v>2.1232414106615387</v>
      </c>
      <c r="E6559" s="192">
        <f t="shared" si="1048"/>
        <v>7.3726685243002266E-5</v>
      </c>
      <c r="F6559" s="193">
        <f t="shared" si="1049"/>
        <v>3.1656734826355044</v>
      </c>
      <c r="G6559" s="193">
        <f t="shared" si="1053"/>
        <v>3.2827349747547863</v>
      </c>
      <c r="H6559" s="193">
        <f t="shared" si="1053"/>
        <v>3.4041252117722265</v>
      </c>
      <c r="I6559" s="193">
        <f t="shared" si="1053"/>
        <v>3.5300042636822702</v>
      </c>
      <c r="J6559" s="193">
        <f t="shared" si="1053"/>
        <v>3.6605381196092095</v>
      </c>
      <c r="K6559" s="193">
        <f>MAX(0,(F6559-'2031 forecast'!$C$10))</f>
        <v>0</v>
      </c>
      <c r="L6559" s="193">
        <f>MAX(0,(G6559-'2031 forecast'!$C$10))</f>
        <v>0</v>
      </c>
      <c r="M6559" s="193">
        <f>MAX(0,(H6559-'2031 forecast'!$C$10))</f>
        <v>0</v>
      </c>
      <c r="N6559" s="193">
        <f>MAX(0,(I6559-'2031 forecast'!$C$10))</f>
        <v>0</v>
      </c>
      <c r="O6559" s="193">
        <f>MAX(0,(J6559-'2031 forecast'!$C$10))</f>
        <v>0</v>
      </c>
      <c r="P6559" s="175" t="str">
        <f t="shared" si="1051"/>
        <v/>
      </c>
      <c r="Q6559" s="175" t="str">
        <f t="shared" si="1052"/>
        <v/>
      </c>
    </row>
    <row r="6560" spans="1:17" s="1" customFormat="1" x14ac:dyDescent="0.3">
      <c r="A6560" s="189">
        <f t="shared" si="1050"/>
        <v>44104.166666650766</v>
      </c>
      <c r="B6560" s="190">
        <f t="shared" si="1046"/>
        <v>44104</v>
      </c>
      <c r="C6560" s="1">
        <f t="shared" si="1047"/>
        <v>4</v>
      </c>
      <c r="D6560" s="191">
        <v>2.115712185801037</v>
      </c>
      <c r="E6560" s="192">
        <f t="shared" si="1048"/>
        <v>7.3465243096750495E-5</v>
      </c>
      <c r="F6560" s="193">
        <f t="shared" si="1049"/>
        <v>3.1544476901438894</v>
      </c>
      <c r="G6560" s="193">
        <f t="shared" si="1053"/>
        <v>3.2710940705889899</v>
      </c>
      <c r="H6560" s="193">
        <f t="shared" si="1053"/>
        <v>3.3920538457730349</v>
      </c>
      <c r="I6560" s="193">
        <f t="shared" si="1053"/>
        <v>3.5174865180663764</v>
      </c>
      <c r="J6560" s="193">
        <f t="shared" si="1053"/>
        <v>3.6475574879793902</v>
      </c>
      <c r="K6560" s="193">
        <f>MAX(0,(F6560-'2031 forecast'!$C$10))</f>
        <v>0</v>
      </c>
      <c r="L6560" s="193">
        <f>MAX(0,(G6560-'2031 forecast'!$C$10))</f>
        <v>0</v>
      </c>
      <c r="M6560" s="193">
        <f>MAX(0,(H6560-'2031 forecast'!$C$10))</f>
        <v>0</v>
      </c>
      <c r="N6560" s="193">
        <f>MAX(0,(I6560-'2031 forecast'!$C$10))</f>
        <v>0</v>
      </c>
      <c r="O6560" s="193">
        <f>MAX(0,(J6560-'2031 forecast'!$C$10))</f>
        <v>0</v>
      </c>
      <c r="P6560" s="175" t="str">
        <f t="shared" si="1051"/>
        <v/>
      </c>
      <c r="Q6560" s="175" t="str">
        <f t="shared" si="1052"/>
        <v/>
      </c>
    </row>
    <row r="6561" spans="1:17" s="1" customFormat="1" x14ac:dyDescent="0.3">
      <c r="A6561" s="189">
        <f t="shared" si="1050"/>
        <v>44104.208333317431</v>
      </c>
      <c r="B6561" s="190">
        <f t="shared" si="1046"/>
        <v>44104</v>
      </c>
      <c r="C6561" s="1">
        <f t="shared" si="1047"/>
        <v>5</v>
      </c>
      <c r="D6561" s="191">
        <v>2.2135921089875614</v>
      </c>
      <c r="E6561" s="192">
        <f t="shared" si="1048"/>
        <v>7.6863990998023632E-5</v>
      </c>
      <c r="F6561" s="193">
        <f t="shared" si="1049"/>
        <v>3.3003829925348871</v>
      </c>
      <c r="G6561" s="193">
        <f t="shared" si="1053"/>
        <v>3.4224258247443515</v>
      </c>
      <c r="H6561" s="193">
        <f t="shared" si="1053"/>
        <v>3.5489816037625337</v>
      </c>
      <c r="I6561" s="193">
        <f t="shared" si="1053"/>
        <v>3.6802172110730047</v>
      </c>
      <c r="J6561" s="193">
        <f t="shared" si="1053"/>
        <v>3.8163056991670481</v>
      </c>
      <c r="K6561" s="193">
        <f>MAX(0,(F6561-'2031 forecast'!$C$10))</f>
        <v>0</v>
      </c>
      <c r="L6561" s="193">
        <f>MAX(0,(G6561-'2031 forecast'!$C$10))</f>
        <v>0</v>
      </c>
      <c r="M6561" s="193">
        <f>MAX(0,(H6561-'2031 forecast'!$C$10))</f>
        <v>0</v>
      </c>
      <c r="N6561" s="193">
        <f>MAX(0,(I6561-'2031 forecast'!$C$10))</f>
        <v>0</v>
      </c>
      <c r="O6561" s="193">
        <f>MAX(0,(J6561-'2031 forecast'!$C$10))</f>
        <v>0</v>
      </c>
      <c r="P6561" s="175" t="str">
        <f t="shared" si="1051"/>
        <v/>
      </c>
      <c r="Q6561" s="175" t="str">
        <f t="shared" si="1052"/>
        <v/>
      </c>
    </row>
    <row r="6562" spans="1:17" s="1" customFormat="1" x14ac:dyDescent="0.3">
      <c r="A6562" s="189">
        <f t="shared" si="1050"/>
        <v>44104.249999984095</v>
      </c>
      <c r="B6562" s="190">
        <f t="shared" si="1046"/>
        <v>44104</v>
      </c>
      <c r="C6562" s="1">
        <f t="shared" si="1047"/>
        <v>6</v>
      </c>
      <c r="D6562" s="191">
        <v>2.5674656774311515</v>
      </c>
      <c r="E6562" s="192">
        <f t="shared" si="1048"/>
        <v>8.9151771871857352E-5</v>
      </c>
      <c r="F6562" s="193">
        <f t="shared" si="1049"/>
        <v>3.827995239640805</v>
      </c>
      <c r="G6562" s="193">
        <f t="shared" si="1053"/>
        <v>3.9695483205368163</v>
      </c>
      <c r="H6562" s="193">
        <f t="shared" si="1053"/>
        <v>4.1163358057245718</v>
      </c>
      <c r="I6562" s="193">
        <f t="shared" si="1053"/>
        <v>4.26855125502005</v>
      </c>
      <c r="J6562" s="193">
        <f t="shared" si="1053"/>
        <v>4.4263953857685836</v>
      </c>
      <c r="K6562" s="193">
        <f>MAX(0,(F6562-'2031 forecast'!$C$10))</f>
        <v>0</v>
      </c>
      <c r="L6562" s="193">
        <f>MAX(0,(G6562-'2031 forecast'!$C$10))</f>
        <v>0</v>
      </c>
      <c r="M6562" s="193">
        <f>MAX(0,(H6562-'2031 forecast'!$C$10))</f>
        <v>0</v>
      </c>
      <c r="N6562" s="193">
        <f>MAX(0,(I6562-'2031 forecast'!$C$10))</f>
        <v>0</v>
      </c>
      <c r="O6562" s="193">
        <f>MAX(0,(J6562-'2031 forecast'!$C$10))</f>
        <v>0</v>
      </c>
      <c r="P6562" s="175" t="str">
        <f t="shared" si="1051"/>
        <v/>
      </c>
      <c r="Q6562" s="175" t="str">
        <f t="shared" si="1052"/>
        <v/>
      </c>
    </row>
    <row r="6563" spans="1:17" s="1" customFormat="1" x14ac:dyDescent="0.3">
      <c r="A6563" s="189">
        <f t="shared" si="1050"/>
        <v>44104.291666650759</v>
      </c>
      <c r="B6563" s="190">
        <f t="shared" si="1046"/>
        <v>44104</v>
      </c>
      <c r="C6563" s="1">
        <f t="shared" si="1047"/>
        <v>7</v>
      </c>
      <c r="D6563" s="191">
        <v>2.778283973525205</v>
      </c>
      <c r="E6563" s="192">
        <f t="shared" si="1048"/>
        <v>9.6472151966907232E-5</v>
      </c>
      <c r="F6563" s="193">
        <f t="shared" si="1049"/>
        <v>4.1423174294060328</v>
      </c>
      <c r="G6563" s="193">
        <f t="shared" si="1053"/>
        <v>4.2954936371791357</v>
      </c>
      <c r="H6563" s="193">
        <f t="shared" si="1053"/>
        <v>4.4543340537019569</v>
      </c>
      <c r="I6563" s="193">
        <f t="shared" si="1053"/>
        <v>4.6190481322650987</v>
      </c>
      <c r="J6563" s="193">
        <f t="shared" si="1053"/>
        <v>4.7898530714035408</v>
      </c>
      <c r="K6563" s="193">
        <f>MAX(0,(F6563-'2031 forecast'!$C$10))</f>
        <v>0</v>
      </c>
      <c r="L6563" s="193">
        <f>MAX(0,(G6563-'2031 forecast'!$C$10))</f>
        <v>0</v>
      </c>
      <c r="M6563" s="193">
        <f>MAX(0,(H6563-'2031 forecast'!$C$10))</f>
        <v>0</v>
      </c>
      <c r="N6563" s="193">
        <f>MAX(0,(I6563-'2031 forecast'!$C$10))</f>
        <v>0</v>
      </c>
      <c r="O6563" s="193">
        <f>MAX(0,(J6563-'2031 forecast'!$C$10))</f>
        <v>0</v>
      </c>
      <c r="P6563" s="175" t="str">
        <f t="shared" si="1051"/>
        <v/>
      </c>
      <c r="Q6563" s="175" t="str">
        <f t="shared" si="1052"/>
        <v/>
      </c>
    </row>
    <row r="6564" spans="1:17" s="1" customFormat="1" x14ac:dyDescent="0.3">
      <c r="A6564" s="189">
        <f t="shared" si="1050"/>
        <v>44104.333333317423</v>
      </c>
      <c r="B6564" s="190">
        <f t="shared" si="1046"/>
        <v>44104</v>
      </c>
      <c r="C6564" s="1">
        <f t="shared" si="1047"/>
        <v>8</v>
      </c>
      <c r="D6564" s="191">
        <v>2.778283973525205</v>
      </c>
      <c r="E6564" s="192">
        <f t="shared" si="1048"/>
        <v>9.6472151966907232E-5</v>
      </c>
      <c r="F6564" s="193">
        <f t="shared" si="1049"/>
        <v>4.1423174294060328</v>
      </c>
      <c r="G6564" s="193">
        <f t="shared" si="1053"/>
        <v>4.2954936371791357</v>
      </c>
      <c r="H6564" s="193">
        <f t="shared" si="1053"/>
        <v>4.4543340537019569</v>
      </c>
      <c r="I6564" s="193">
        <f t="shared" si="1053"/>
        <v>4.6190481322650987</v>
      </c>
      <c r="J6564" s="193">
        <f t="shared" si="1053"/>
        <v>4.7898530714035408</v>
      </c>
      <c r="K6564" s="193">
        <f>MAX(0,(F6564-'2031 forecast'!$C$10))</f>
        <v>0</v>
      </c>
      <c r="L6564" s="193">
        <f>MAX(0,(G6564-'2031 forecast'!$C$10))</f>
        <v>0</v>
      </c>
      <c r="M6564" s="193">
        <f>MAX(0,(H6564-'2031 forecast'!$C$10))</f>
        <v>0</v>
      </c>
      <c r="N6564" s="193">
        <f>MAX(0,(I6564-'2031 forecast'!$C$10))</f>
        <v>0</v>
      </c>
      <c r="O6564" s="193">
        <f>MAX(0,(J6564-'2031 forecast'!$C$10))</f>
        <v>0</v>
      </c>
      <c r="P6564" s="175" t="str">
        <f t="shared" si="1051"/>
        <v/>
      </c>
      <c r="Q6564" s="175" t="str">
        <f t="shared" si="1052"/>
        <v/>
      </c>
    </row>
    <row r="6565" spans="1:17" s="1" customFormat="1" x14ac:dyDescent="0.3">
      <c r="A6565" s="189">
        <f t="shared" si="1050"/>
        <v>44104.374999984087</v>
      </c>
      <c r="B6565" s="190">
        <f t="shared" si="1046"/>
        <v>44104</v>
      </c>
      <c r="C6565" s="1">
        <f t="shared" si="1047"/>
        <v>9</v>
      </c>
      <c r="D6565" s="191">
        <v>3.0041607193402617</v>
      </c>
      <c r="E6565" s="192">
        <f t="shared" si="1048"/>
        <v>1.0431541635446064E-4</v>
      </c>
      <c r="F6565" s="193">
        <f t="shared" si="1049"/>
        <v>4.4790912041544892</v>
      </c>
      <c r="G6565" s="193">
        <f t="shared" ref="G6565:J6584" si="1054">$E6565*G$2</f>
        <v>4.6447207621530486</v>
      </c>
      <c r="H6565" s="193">
        <f t="shared" si="1054"/>
        <v>4.8164750336777242</v>
      </c>
      <c r="I6565" s="193">
        <f t="shared" si="1054"/>
        <v>4.994580500741935</v>
      </c>
      <c r="J6565" s="193">
        <f t="shared" si="1054"/>
        <v>5.1792720202981366</v>
      </c>
      <c r="K6565" s="193">
        <f>MAX(0,(F6565-'2031 forecast'!$C$10))</f>
        <v>0</v>
      </c>
      <c r="L6565" s="193">
        <f>MAX(0,(G6565-'2031 forecast'!$C$10))</f>
        <v>0</v>
      </c>
      <c r="M6565" s="193">
        <f>MAX(0,(H6565-'2031 forecast'!$C$10))</f>
        <v>0</v>
      </c>
      <c r="N6565" s="193">
        <f>MAX(0,(I6565-'2031 forecast'!$C$10))</f>
        <v>0</v>
      </c>
      <c r="O6565" s="193">
        <f>MAX(0,(J6565-'2031 forecast'!$C$10))</f>
        <v>0</v>
      </c>
      <c r="P6565" s="175" t="str">
        <f t="shared" si="1051"/>
        <v/>
      </c>
      <c r="Q6565" s="175" t="str">
        <f t="shared" si="1052"/>
        <v/>
      </c>
    </row>
    <row r="6566" spans="1:17" s="1" customFormat="1" x14ac:dyDescent="0.3">
      <c r="A6566" s="189">
        <f t="shared" si="1050"/>
        <v>44104.416666650752</v>
      </c>
      <c r="B6566" s="190">
        <f t="shared" si="1046"/>
        <v>44104</v>
      </c>
      <c r="C6566" s="1">
        <f t="shared" si="1047"/>
        <v>10</v>
      </c>
      <c r="D6566" s="191">
        <v>2.9815730447587567</v>
      </c>
      <c r="E6566" s="192">
        <f t="shared" si="1048"/>
        <v>1.0353108991570533E-4</v>
      </c>
      <c r="F6566" s="193">
        <f t="shared" si="1049"/>
        <v>4.445413826679645</v>
      </c>
      <c r="G6566" s="193">
        <f t="shared" si="1054"/>
        <v>4.6097980496556588</v>
      </c>
      <c r="H6566" s="193">
        <f t="shared" si="1054"/>
        <v>4.7802609356801486</v>
      </c>
      <c r="I6566" s="193">
        <f t="shared" si="1054"/>
        <v>4.9570272638942532</v>
      </c>
      <c r="J6566" s="193">
        <f t="shared" si="1054"/>
        <v>5.1403301254086786</v>
      </c>
      <c r="K6566" s="193">
        <f>MAX(0,(F6566-'2031 forecast'!$C$10))</f>
        <v>0</v>
      </c>
      <c r="L6566" s="193">
        <f>MAX(0,(G6566-'2031 forecast'!$C$10))</f>
        <v>0</v>
      </c>
      <c r="M6566" s="193">
        <f>MAX(0,(H6566-'2031 forecast'!$C$10))</f>
        <v>0</v>
      </c>
      <c r="N6566" s="193">
        <f>MAX(0,(I6566-'2031 forecast'!$C$10))</f>
        <v>0</v>
      </c>
      <c r="O6566" s="193">
        <f>MAX(0,(J6566-'2031 forecast'!$C$10))</f>
        <v>0</v>
      </c>
      <c r="P6566" s="175" t="str">
        <f t="shared" si="1051"/>
        <v/>
      </c>
      <c r="Q6566" s="175" t="str">
        <f t="shared" si="1052"/>
        <v/>
      </c>
    </row>
    <row r="6567" spans="1:17" s="1" customFormat="1" x14ac:dyDescent="0.3">
      <c r="A6567" s="189">
        <f t="shared" si="1050"/>
        <v>44104.458333317416</v>
      </c>
      <c r="B6567" s="190">
        <f t="shared" si="1046"/>
        <v>44104</v>
      </c>
      <c r="C6567" s="1">
        <f t="shared" si="1047"/>
        <v>11</v>
      </c>
      <c r="D6567" s="191">
        <v>3.2375666900158215</v>
      </c>
      <c r="E6567" s="192">
        <f t="shared" si="1048"/>
        <v>1.1242012288826587E-4</v>
      </c>
      <c r="F6567" s="193">
        <f t="shared" si="1049"/>
        <v>4.8270907713945634</v>
      </c>
      <c r="G6567" s="193">
        <f t="shared" si="1054"/>
        <v>5.0055887912927597</v>
      </c>
      <c r="H6567" s="193">
        <f t="shared" si="1054"/>
        <v>5.1906873796526867</v>
      </c>
      <c r="I6567" s="193">
        <f t="shared" si="1054"/>
        <v>5.3826306148346674</v>
      </c>
      <c r="J6567" s="193">
        <f t="shared" si="1054"/>
        <v>5.5816716008225535</v>
      </c>
      <c r="K6567" s="193">
        <f>MAX(0,(F6567-'2031 forecast'!$C$10))</f>
        <v>0</v>
      </c>
      <c r="L6567" s="193">
        <f>MAX(0,(G6567-'2031 forecast'!$C$10))</f>
        <v>0</v>
      </c>
      <c r="M6567" s="193">
        <f>MAX(0,(H6567-'2031 forecast'!$C$10))</f>
        <v>0</v>
      </c>
      <c r="N6567" s="193">
        <f>MAX(0,(I6567-'2031 forecast'!$C$10))</f>
        <v>0</v>
      </c>
      <c r="O6567" s="193">
        <f>MAX(0,(J6567-'2031 forecast'!$C$10))</f>
        <v>0</v>
      </c>
      <c r="P6567" s="175" t="str">
        <f t="shared" si="1051"/>
        <v/>
      </c>
      <c r="Q6567" s="175" t="str">
        <f t="shared" si="1052"/>
        <v/>
      </c>
    </row>
    <row r="6568" spans="1:17" s="1" customFormat="1" x14ac:dyDescent="0.3">
      <c r="A6568" s="189">
        <f t="shared" si="1050"/>
        <v>44104.49999998408</v>
      </c>
      <c r="B6568" s="190">
        <f t="shared" si="1046"/>
        <v>44104</v>
      </c>
      <c r="C6568" s="1">
        <f t="shared" si="1047"/>
        <v>12</v>
      </c>
      <c r="D6568" s="191">
        <v>3.1923913408528102</v>
      </c>
      <c r="E6568" s="192">
        <f t="shared" si="1048"/>
        <v>1.108514700107552E-4</v>
      </c>
      <c r="F6568" s="193">
        <f t="shared" si="1049"/>
        <v>4.7597360164448723</v>
      </c>
      <c r="G6568" s="193">
        <f t="shared" si="1054"/>
        <v>4.9357433662979773</v>
      </c>
      <c r="H6568" s="193">
        <f t="shared" si="1054"/>
        <v>5.1182591836575329</v>
      </c>
      <c r="I6568" s="193">
        <f t="shared" si="1054"/>
        <v>5.307524141139301</v>
      </c>
      <c r="J6568" s="193">
        <f t="shared" si="1054"/>
        <v>5.5037878110436349</v>
      </c>
      <c r="K6568" s="193">
        <f>MAX(0,(F6568-'2031 forecast'!$C$10))</f>
        <v>0</v>
      </c>
      <c r="L6568" s="193">
        <f>MAX(0,(G6568-'2031 forecast'!$C$10))</f>
        <v>0</v>
      </c>
      <c r="M6568" s="193">
        <f>MAX(0,(H6568-'2031 forecast'!$C$10))</f>
        <v>0</v>
      </c>
      <c r="N6568" s="193">
        <f>MAX(0,(I6568-'2031 forecast'!$C$10))</f>
        <v>0</v>
      </c>
      <c r="O6568" s="193">
        <f>MAX(0,(J6568-'2031 forecast'!$C$10))</f>
        <v>0</v>
      </c>
      <c r="P6568" s="175" t="str">
        <f t="shared" si="1051"/>
        <v/>
      </c>
      <c r="Q6568" s="175" t="str">
        <f t="shared" si="1052"/>
        <v/>
      </c>
    </row>
    <row r="6569" spans="1:17" s="1" customFormat="1" x14ac:dyDescent="0.3">
      <c r="A6569" s="189">
        <f t="shared" si="1050"/>
        <v>44104.541666650744</v>
      </c>
      <c r="B6569" s="190">
        <f t="shared" si="1046"/>
        <v>44104</v>
      </c>
      <c r="C6569" s="1">
        <f t="shared" si="1047"/>
        <v>13</v>
      </c>
      <c r="D6569" s="191">
        <v>3.2225082402948173</v>
      </c>
      <c r="E6569" s="192">
        <f t="shared" si="1048"/>
        <v>1.118972385957623E-4</v>
      </c>
      <c r="F6569" s="193">
        <f t="shared" si="1049"/>
        <v>4.8046391864113325</v>
      </c>
      <c r="G6569" s="193">
        <f t="shared" si="1054"/>
        <v>4.9823069829611653</v>
      </c>
      <c r="H6569" s="193">
        <f t="shared" si="1054"/>
        <v>5.1665446476543018</v>
      </c>
      <c r="I6569" s="193">
        <f t="shared" si="1054"/>
        <v>5.357595123602878</v>
      </c>
      <c r="J6569" s="193">
        <f t="shared" si="1054"/>
        <v>5.555710337562914</v>
      </c>
      <c r="K6569" s="193">
        <f>MAX(0,(F6569-'2031 forecast'!$C$10))</f>
        <v>0</v>
      </c>
      <c r="L6569" s="193">
        <f>MAX(0,(G6569-'2031 forecast'!$C$10))</f>
        <v>0</v>
      </c>
      <c r="M6569" s="193">
        <f>MAX(0,(H6569-'2031 forecast'!$C$10))</f>
        <v>0</v>
      </c>
      <c r="N6569" s="193">
        <f>MAX(0,(I6569-'2031 forecast'!$C$10))</f>
        <v>0</v>
      </c>
      <c r="O6569" s="193">
        <f>MAX(0,(J6569-'2031 forecast'!$C$10))</f>
        <v>0</v>
      </c>
      <c r="P6569" s="175" t="str">
        <f t="shared" si="1051"/>
        <v/>
      </c>
      <c r="Q6569" s="175" t="str">
        <f t="shared" si="1052"/>
        <v/>
      </c>
    </row>
    <row r="6570" spans="1:17" s="1" customFormat="1" x14ac:dyDescent="0.3">
      <c r="A6570" s="189">
        <f t="shared" si="1050"/>
        <v>44104.583333317409</v>
      </c>
      <c r="B6570" s="190">
        <f t="shared" si="1046"/>
        <v>44104</v>
      </c>
      <c r="C6570" s="1">
        <f t="shared" si="1047"/>
        <v>14</v>
      </c>
      <c r="D6570" s="191">
        <v>3.1396867668292967</v>
      </c>
      <c r="E6570" s="192">
        <f t="shared" si="1048"/>
        <v>1.0902137498699272E-4</v>
      </c>
      <c r="F6570" s="193">
        <f t="shared" si="1049"/>
        <v>4.6811554690035653</v>
      </c>
      <c r="G6570" s="193">
        <f t="shared" si="1054"/>
        <v>4.8542570371373976</v>
      </c>
      <c r="H6570" s="193">
        <f t="shared" si="1054"/>
        <v>5.0337596216631866</v>
      </c>
      <c r="I6570" s="193">
        <f t="shared" si="1054"/>
        <v>5.2198999218280386</v>
      </c>
      <c r="J6570" s="193">
        <f t="shared" si="1054"/>
        <v>5.4129233896348952</v>
      </c>
      <c r="K6570" s="193">
        <f>MAX(0,(F6570-'2031 forecast'!$C$10))</f>
        <v>0</v>
      </c>
      <c r="L6570" s="193">
        <f>MAX(0,(G6570-'2031 forecast'!$C$10))</f>
        <v>0</v>
      </c>
      <c r="M6570" s="193">
        <f>MAX(0,(H6570-'2031 forecast'!$C$10))</f>
        <v>0</v>
      </c>
      <c r="N6570" s="193">
        <f>MAX(0,(I6570-'2031 forecast'!$C$10))</f>
        <v>0</v>
      </c>
      <c r="O6570" s="193">
        <f>MAX(0,(J6570-'2031 forecast'!$C$10))</f>
        <v>0</v>
      </c>
      <c r="P6570" s="175" t="str">
        <f t="shared" si="1051"/>
        <v/>
      </c>
      <c r="Q6570" s="175" t="str">
        <f t="shared" si="1052"/>
        <v/>
      </c>
    </row>
    <row r="6571" spans="1:17" s="1" customFormat="1" x14ac:dyDescent="0.3">
      <c r="A6571" s="189">
        <f t="shared" si="1050"/>
        <v>44104.624999984073</v>
      </c>
      <c r="B6571" s="190">
        <f t="shared" si="1046"/>
        <v>44104</v>
      </c>
      <c r="C6571" s="1">
        <f t="shared" si="1047"/>
        <v>15</v>
      </c>
      <c r="D6571" s="191">
        <v>3.0869821928057832</v>
      </c>
      <c r="E6571" s="192">
        <f t="shared" si="1048"/>
        <v>1.0719127996323025E-4</v>
      </c>
      <c r="F6571" s="193">
        <f t="shared" si="1049"/>
        <v>4.6025749215622582</v>
      </c>
      <c r="G6571" s="193">
        <f t="shared" si="1054"/>
        <v>4.7727707079768171</v>
      </c>
      <c r="H6571" s="193">
        <f t="shared" si="1054"/>
        <v>4.9492600596688403</v>
      </c>
      <c r="I6571" s="193">
        <f t="shared" si="1054"/>
        <v>5.1322757025167762</v>
      </c>
      <c r="J6571" s="193">
        <f t="shared" si="1054"/>
        <v>5.3220589682261563</v>
      </c>
      <c r="K6571" s="193">
        <f>MAX(0,(F6571-'2031 forecast'!$C$10))</f>
        <v>0</v>
      </c>
      <c r="L6571" s="193">
        <f>MAX(0,(G6571-'2031 forecast'!$C$10))</f>
        <v>0</v>
      </c>
      <c r="M6571" s="193">
        <f>MAX(0,(H6571-'2031 forecast'!$C$10))</f>
        <v>0</v>
      </c>
      <c r="N6571" s="193">
        <f>MAX(0,(I6571-'2031 forecast'!$C$10))</f>
        <v>0</v>
      </c>
      <c r="O6571" s="193">
        <f>MAX(0,(J6571-'2031 forecast'!$C$10))</f>
        <v>0</v>
      </c>
      <c r="P6571" s="175" t="str">
        <f t="shared" si="1051"/>
        <v/>
      </c>
      <c r="Q6571" s="175" t="str">
        <f t="shared" si="1052"/>
        <v/>
      </c>
    </row>
    <row r="6572" spans="1:17" s="1" customFormat="1" x14ac:dyDescent="0.3">
      <c r="A6572" s="189">
        <f t="shared" si="1050"/>
        <v>44104.666666650737</v>
      </c>
      <c r="B6572" s="190">
        <f t="shared" si="1046"/>
        <v>44104</v>
      </c>
      <c r="C6572" s="1">
        <f t="shared" si="1047"/>
        <v>16</v>
      </c>
      <c r="D6572" s="191">
        <v>3.1321575419687941</v>
      </c>
      <c r="E6572" s="192">
        <f t="shared" si="1048"/>
        <v>1.0875993284074093E-4</v>
      </c>
      <c r="F6572" s="193">
        <f t="shared" si="1049"/>
        <v>4.6699296765119493</v>
      </c>
      <c r="G6572" s="193">
        <f t="shared" si="1054"/>
        <v>4.8426161329715995</v>
      </c>
      <c r="H6572" s="193">
        <f t="shared" si="1054"/>
        <v>5.0216882556639932</v>
      </c>
      <c r="I6572" s="193">
        <f t="shared" si="1054"/>
        <v>5.2073821762121435</v>
      </c>
      <c r="J6572" s="193">
        <f t="shared" si="1054"/>
        <v>5.3999427580050749</v>
      </c>
      <c r="K6572" s="193">
        <f>MAX(0,(F6572-'2031 forecast'!$C$10))</f>
        <v>0</v>
      </c>
      <c r="L6572" s="193">
        <f>MAX(0,(G6572-'2031 forecast'!$C$10))</f>
        <v>0</v>
      </c>
      <c r="M6572" s="193">
        <f>MAX(0,(H6572-'2031 forecast'!$C$10))</f>
        <v>0</v>
      </c>
      <c r="N6572" s="193">
        <f>MAX(0,(I6572-'2031 forecast'!$C$10))</f>
        <v>0</v>
      </c>
      <c r="O6572" s="193">
        <f>MAX(0,(J6572-'2031 forecast'!$C$10))</f>
        <v>0</v>
      </c>
      <c r="P6572" s="175" t="str">
        <f t="shared" si="1051"/>
        <v/>
      </c>
      <c r="Q6572" s="175" t="str">
        <f t="shared" si="1052"/>
        <v/>
      </c>
    </row>
    <row r="6573" spans="1:17" s="1" customFormat="1" x14ac:dyDescent="0.3">
      <c r="A6573" s="189">
        <f t="shared" si="1050"/>
        <v>44104.708333317401</v>
      </c>
      <c r="B6573" s="190">
        <f t="shared" si="1046"/>
        <v>44104</v>
      </c>
      <c r="C6573" s="1">
        <f t="shared" si="1047"/>
        <v>17</v>
      </c>
      <c r="D6573" s="191">
        <v>3.1472159916897984</v>
      </c>
      <c r="E6573" s="192">
        <f t="shared" si="1048"/>
        <v>1.0928281713324449E-4</v>
      </c>
      <c r="F6573" s="193">
        <f t="shared" si="1049"/>
        <v>4.6923812614951803</v>
      </c>
      <c r="G6573" s="193">
        <f t="shared" si="1054"/>
        <v>4.865897941303194</v>
      </c>
      <c r="H6573" s="193">
        <f t="shared" si="1054"/>
        <v>5.0458309876623781</v>
      </c>
      <c r="I6573" s="193">
        <f t="shared" si="1054"/>
        <v>5.2324176674439329</v>
      </c>
      <c r="J6573" s="193">
        <f t="shared" si="1054"/>
        <v>5.4259040212647145</v>
      </c>
      <c r="K6573" s="193">
        <f>MAX(0,(F6573-'2031 forecast'!$C$10))</f>
        <v>0</v>
      </c>
      <c r="L6573" s="193">
        <f>MAX(0,(G6573-'2031 forecast'!$C$10))</f>
        <v>0</v>
      </c>
      <c r="M6573" s="193">
        <f>MAX(0,(H6573-'2031 forecast'!$C$10))</f>
        <v>0</v>
      </c>
      <c r="N6573" s="193">
        <f>MAX(0,(I6573-'2031 forecast'!$C$10))</f>
        <v>0</v>
      </c>
      <c r="O6573" s="193">
        <f>MAX(0,(J6573-'2031 forecast'!$C$10))</f>
        <v>0</v>
      </c>
      <c r="P6573" s="175" t="str">
        <f t="shared" si="1051"/>
        <v/>
      </c>
      <c r="Q6573" s="175" t="str">
        <f t="shared" si="1052"/>
        <v/>
      </c>
    </row>
    <row r="6574" spans="1:17" s="1" customFormat="1" x14ac:dyDescent="0.3">
      <c r="A6574" s="189">
        <f t="shared" si="1050"/>
        <v>44104.749999984066</v>
      </c>
      <c r="B6574" s="190">
        <f t="shared" si="1046"/>
        <v>44104</v>
      </c>
      <c r="C6574" s="1">
        <f t="shared" si="1047"/>
        <v>18</v>
      </c>
      <c r="D6574" s="191">
        <v>3.1095698673872887</v>
      </c>
      <c r="E6574" s="192">
        <f t="shared" si="1048"/>
        <v>1.0797560640198559E-4</v>
      </c>
      <c r="F6574" s="193">
        <f t="shared" si="1049"/>
        <v>4.6362522990371033</v>
      </c>
      <c r="G6574" s="193">
        <f t="shared" si="1054"/>
        <v>4.8076934204742088</v>
      </c>
      <c r="H6574" s="193">
        <f t="shared" si="1054"/>
        <v>4.9854741576664168</v>
      </c>
      <c r="I6574" s="193">
        <f t="shared" si="1054"/>
        <v>5.1698289393644599</v>
      </c>
      <c r="J6574" s="193">
        <f t="shared" si="1054"/>
        <v>5.3610008631156152</v>
      </c>
      <c r="K6574" s="193">
        <f>MAX(0,(F6574-'2031 forecast'!$C$10))</f>
        <v>0</v>
      </c>
      <c r="L6574" s="193">
        <f>MAX(0,(G6574-'2031 forecast'!$C$10))</f>
        <v>0</v>
      </c>
      <c r="M6574" s="193">
        <f>MAX(0,(H6574-'2031 forecast'!$C$10))</f>
        <v>0</v>
      </c>
      <c r="N6574" s="193">
        <f>MAX(0,(I6574-'2031 forecast'!$C$10))</f>
        <v>0</v>
      </c>
      <c r="O6574" s="193">
        <f>MAX(0,(J6574-'2031 forecast'!$C$10))</f>
        <v>0</v>
      </c>
      <c r="P6574" s="175" t="str">
        <f t="shared" si="1051"/>
        <v/>
      </c>
      <c r="Q6574" s="175" t="str">
        <f t="shared" si="1052"/>
        <v/>
      </c>
    </row>
    <row r="6575" spans="1:17" s="1" customFormat="1" x14ac:dyDescent="0.3">
      <c r="A6575" s="189">
        <f t="shared" si="1050"/>
        <v>44104.79166665073</v>
      </c>
      <c r="B6575" s="190">
        <f t="shared" si="1046"/>
        <v>44104</v>
      </c>
      <c r="C6575" s="1">
        <f t="shared" si="1047"/>
        <v>19</v>
      </c>
      <c r="D6575" s="191">
        <v>3.1170990922477908</v>
      </c>
      <c r="E6575" s="192">
        <f t="shared" si="1048"/>
        <v>1.0823704854823737E-4</v>
      </c>
      <c r="F6575" s="193">
        <f t="shared" si="1049"/>
        <v>4.6474780915287193</v>
      </c>
      <c r="G6575" s="193">
        <f t="shared" si="1054"/>
        <v>4.819334324640006</v>
      </c>
      <c r="H6575" s="193">
        <f t="shared" si="1054"/>
        <v>4.9975455236656092</v>
      </c>
      <c r="I6575" s="193">
        <f t="shared" si="1054"/>
        <v>5.1823466849803541</v>
      </c>
      <c r="J6575" s="193">
        <f t="shared" si="1054"/>
        <v>5.3739814947454354</v>
      </c>
      <c r="K6575" s="193">
        <f>MAX(0,(F6575-'2031 forecast'!$C$10))</f>
        <v>0</v>
      </c>
      <c r="L6575" s="193">
        <f>MAX(0,(G6575-'2031 forecast'!$C$10))</f>
        <v>0</v>
      </c>
      <c r="M6575" s="193">
        <f>MAX(0,(H6575-'2031 forecast'!$C$10))</f>
        <v>0</v>
      </c>
      <c r="N6575" s="193">
        <f>MAX(0,(I6575-'2031 forecast'!$C$10))</f>
        <v>0</v>
      </c>
      <c r="O6575" s="193">
        <f>MAX(0,(J6575-'2031 forecast'!$C$10))</f>
        <v>0</v>
      </c>
      <c r="P6575" s="175" t="str">
        <f t="shared" si="1051"/>
        <v/>
      </c>
      <c r="Q6575" s="175" t="str">
        <f t="shared" si="1052"/>
        <v/>
      </c>
    </row>
    <row r="6576" spans="1:17" s="1" customFormat="1" x14ac:dyDescent="0.3">
      <c r="A6576" s="189">
        <f t="shared" si="1050"/>
        <v>44104.833333317394</v>
      </c>
      <c r="B6576" s="190">
        <f t="shared" si="1046"/>
        <v>44104</v>
      </c>
      <c r="C6576" s="1">
        <f t="shared" si="1047"/>
        <v>20</v>
      </c>
      <c r="D6576" s="191">
        <v>3.0342776187822702</v>
      </c>
      <c r="E6576" s="192">
        <f t="shared" si="1048"/>
        <v>1.0536118493946779E-4</v>
      </c>
      <c r="F6576" s="193">
        <f t="shared" si="1049"/>
        <v>4.5239943741209521</v>
      </c>
      <c r="G6576" s="193">
        <f t="shared" si="1054"/>
        <v>4.6912843788162375</v>
      </c>
      <c r="H6576" s="193">
        <f t="shared" si="1054"/>
        <v>4.8647604976744949</v>
      </c>
      <c r="I6576" s="193">
        <f t="shared" si="1054"/>
        <v>5.0446514832055147</v>
      </c>
      <c r="J6576" s="193">
        <f t="shared" si="1054"/>
        <v>5.2311945468174175</v>
      </c>
      <c r="K6576" s="193">
        <f>MAX(0,(F6576-'2031 forecast'!$C$10))</f>
        <v>0</v>
      </c>
      <c r="L6576" s="193">
        <f>MAX(0,(G6576-'2031 forecast'!$C$10))</f>
        <v>0</v>
      </c>
      <c r="M6576" s="193">
        <f>MAX(0,(H6576-'2031 forecast'!$C$10))</f>
        <v>0</v>
      </c>
      <c r="N6576" s="193">
        <f>MAX(0,(I6576-'2031 forecast'!$C$10))</f>
        <v>0</v>
      </c>
      <c r="O6576" s="193">
        <f>MAX(0,(J6576-'2031 forecast'!$C$10))</f>
        <v>0</v>
      </c>
      <c r="P6576" s="175" t="str">
        <f t="shared" si="1051"/>
        <v/>
      </c>
      <c r="Q6576" s="175" t="str">
        <f t="shared" si="1052"/>
        <v/>
      </c>
    </row>
    <row r="6577" spans="1:17" s="1" customFormat="1" x14ac:dyDescent="0.3">
      <c r="A6577" s="189">
        <f t="shared" si="1050"/>
        <v>44104.874999984058</v>
      </c>
      <c r="B6577" s="190">
        <f t="shared" si="1046"/>
        <v>44104</v>
      </c>
      <c r="C6577" s="1">
        <f t="shared" si="1047"/>
        <v>21</v>
      </c>
      <c r="D6577" s="191">
        <v>2.861105446990726</v>
      </c>
      <c r="E6577" s="192">
        <f t="shared" si="1048"/>
        <v>9.9348015575676814E-5</v>
      </c>
      <c r="F6577" s="193">
        <f t="shared" si="1049"/>
        <v>4.2658011468138</v>
      </c>
      <c r="G6577" s="193">
        <f t="shared" si="1054"/>
        <v>4.4235435830029042</v>
      </c>
      <c r="H6577" s="193">
        <f t="shared" si="1054"/>
        <v>4.5871190796930712</v>
      </c>
      <c r="I6577" s="193">
        <f t="shared" si="1054"/>
        <v>4.756743334039939</v>
      </c>
      <c r="J6577" s="193">
        <f t="shared" si="1054"/>
        <v>4.9326400193315587</v>
      </c>
      <c r="K6577" s="193">
        <f>MAX(0,(F6577-'2031 forecast'!$C$10))</f>
        <v>0</v>
      </c>
      <c r="L6577" s="193">
        <f>MAX(0,(G6577-'2031 forecast'!$C$10))</f>
        <v>0</v>
      </c>
      <c r="M6577" s="193">
        <f>MAX(0,(H6577-'2031 forecast'!$C$10))</f>
        <v>0</v>
      </c>
      <c r="N6577" s="193">
        <f>MAX(0,(I6577-'2031 forecast'!$C$10))</f>
        <v>0</v>
      </c>
      <c r="O6577" s="193">
        <f>MAX(0,(J6577-'2031 forecast'!$C$10))</f>
        <v>0</v>
      </c>
      <c r="P6577" s="175" t="str">
        <f t="shared" si="1051"/>
        <v/>
      </c>
      <c r="Q6577" s="175" t="str">
        <f t="shared" si="1052"/>
        <v/>
      </c>
    </row>
    <row r="6578" spans="1:17" s="1" customFormat="1" x14ac:dyDescent="0.3">
      <c r="A6578" s="189">
        <f t="shared" si="1050"/>
        <v>44104.916666650723</v>
      </c>
      <c r="B6578" s="190">
        <f t="shared" si="1046"/>
        <v>44104</v>
      </c>
      <c r="C6578" s="1">
        <f t="shared" si="1047"/>
        <v>22</v>
      </c>
      <c r="D6578" s="191">
        <v>2.5674656774311515</v>
      </c>
      <c r="E6578" s="192">
        <f t="shared" si="1048"/>
        <v>8.9151771871857352E-5</v>
      </c>
      <c r="F6578" s="193">
        <f t="shared" si="1049"/>
        <v>3.827995239640805</v>
      </c>
      <c r="G6578" s="193">
        <f t="shared" si="1054"/>
        <v>3.9695483205368163</v>
      </c>
      <c r="H6578" s="193">
        <f t="shared" si="1054"/>
        <v>4.1163358057245718</v>
      </c>
      <c r="I6578" s="193">
        <f t="shared" si="1054"/>
        <v>4.26855125502005</v>
      </c>
      <c r="J6578" s="193">
        <f t="shared" si="1054"/>
        <v>4.4263953857685836</v>
      </c>
      <c r="K6578" s="193">
        <f>MAX(0,(F6578-'2031 forecast'!$C$10))</f>
        <v>0</v>
      </c>
      <c r="L6578" s="193">
        <f>MAX(0,(G6578-'2031 forecast'!$C$10))</f>
        <v>0</v>
      </c>
      <c r="M6578" s="193">
        <f>MAX(0,(H6578-'2031 forecast'!$C$10))</f>
        <v>0</v>
      </c>
      <c r="N6578" s="193">
        <f>MAX(0,(I6578-'2031 forecast'!$C$10))</f>
        <v>0</v>
      </c>
      <c r="O6578" s="193">
        <f>MAX(0,(J6578-'2031 forecast'!$C$10))</f>
        <v>0</v>
      </c>
      <c r="P6578" s="175" t="str">
        <f t="shared" si="1051"/>
        <v/>
      </c>
      <c r="Q6578" s="175" t="str">
        <f t="shared" si="1052"/>
        <v/>
      </c>
    </row>
    <row r="6579" spans="1:17" s="1" customFormat="1" x14ac:dyDescent="0.3">
      <c r="A6579" s="189">
        <f t="shared" si="1050"/>
        <v>44104.958333317387</v>
      </c>
      <c r="B6579" s="190">
        <f t="shared" si="1046"/>
        <v>44104</v>
      </c>
      <c r="C6579" s="1">
        <f t="shared" si="1047"/>
        <v>23</v>
      </c>
      <c r="D6579" s="191">
        <v>2.2813551327320787</v>
      </c>
      <c r="E6579" s="192">
        <f t="shared" si="1048"/>
        <v>7.9216970314289673E-5</v>
      </c>
      <c r="F6579" s="193">
        <f t="shared" si="1049"/>
        <v>3.4014151249594251</v>
      </c>
      <c r="G6579" s="193">
        <f t="shared" si="1054"/>
        <v>3.527193962236526</v>
      </c>
      <c r="H6579" s="193">
        <f t="shared" si="1054"/>
        <v>3.6576238977552649</v>
      </c>
      <c r="I6579" s="193">
        <f t="shared" si="1054"/>
        <v>3.7928769216160565</v>
      </c>
      <c r="J6579" s="193">
        <f t="shared" si="1054"/>
        <v>3.9331313838354274</v>
      </c>
      <c r="K6579" s="193">
        <f>MAX(0,(F6579-'2031 forecast'!$C$10))</f>
        <v>0</v>
      </c>
      <c r="L6579" s="193">
        <f>MAX(0,(G6579-'2031 forecast'!$C$10))</f>
        <v>0</v>
      </c>
      <c r="M6579" s="193">
        <f>MAX(0,(H6579-'2031 forecast'!$C$10))</f>
        <v>0</v>
      </c>
      <c r="N6579" s="193">
        <f>MAX(0,(I6579-'2031 forecast'!$C$10))</f>
        <v>0</v>
      </c>
      <c r="O6579" s="193">
        <f>MAX(0,(J6579-'2031 forecast'!$C$10))</f>
        <v>0</v>
      </c>
      <c r="P6579" s="175" t="str">
        <f t="shared" si="1051"/>
        <v/>
      </c>
      <c r="Q6579" s="175" t="str">
        <f t="shared" si="1052"/>
        <v/>
      </c>
    </row>
    <row r="6580" spans="1:17" s="1" customFormat="1" x14ac:dyDescent="0.3">
      <c r="A6580" s="189">
        <f t="shared" si="1050"/>
        <v>44104.999999984051</v>
      </c>
      <c r="B6580" s="190">
        <f t="shared" si="1046"/>
        <v>44104</v>
      </c>
      <c r="C6580" s="1">
        <f t="shared" si="1047"/>
        <v>0</v>
      </c>
      <c r="D6580" s="191">
        <v>2.2813551327320787</v>
      </c>
      <c r="E6580" s="192">
        <f t="shared" si="1048"/>
        <v>7.9216970314289673E-5</v>
      </c>
      <c r="F6580" s="193">
        <f t="shared" si="1049"/>
        <v>3.4014151249594251</v>
      </c>
      <c r="G6580" s="193">
        <f t="shared" si="1054"/>
        <v>3.527193962236526</v>
      </c>
      <c r="H6580" s="193">
        <f t="shared" si="1054"/>
        <v>3.6576238977552649</v>
      </c>
      <c r="I6580" s="193">
        <f t="shared" si="1054"/>
        <v>3.7928769216160565</v>
      </c>
      <c r="J6580" s="193">
        <f t="shared" si="1054"/>
        <v>3.9331313838354274</v>
      </c>
      <c r="K6580" s="193">
        <f>MAX(0,(F6580-'2031 forecast'!$C$10))</f>
        <v>0</v>
      </c>
      <c r="L6580" s="193">
        <f>MAX(0,(G6580-'2031 forecast'!$C$10))</f>
        <v>0</v>
      </c>
      <c r="M6580" s="193">
        <f>MAX(0,(H6580-'2031 forecast'!$C$10))</f>
        <v>0</v>
      </c>
      <c r="N6580" s="193">
        <f>MAX(0,(I6580-'2031 forecast'!$C$10))</f>
        <v>0</v>
      </c>
      <c r="O6580" s="193">
        <f>MAX(0,(J6580-'2031 forecast'!$C$10))</f>
        <v>0</v>
      </c>
      <c r="P6580" s="175" t="str">
        <f t="shared" si="1051"/>
        <v/>
      </c>
      <c r="Q6580" s="175" t="str">
        <f t="shared" si="1052"/>
        <v/>
      </c>
    </row>
    <row r="6581" spans="1:17" s="1" customFormat="1" x14ac:dyDescent="0.3">
      <c r="A6581" s="189">
        <f t="shared" si="1050"/>
        <v>44105.041666650715</v>
      </c>
      <c r="B6581" s="190">
        <f t="shared" si="1046"/>
        <v>44105</v>
      </c>
      <c r="C6581" s="1">
        <f t="shared" si="1047"/>
        <v>1</v>
      </c>
      <c r="D6581" s="191">
        <v>2.0705368366380252</v>
      </c>
      <c r="E6581" s="192">
        <f t="shared" si="1048"/>
        <v>7.1896590219239792E-5</v>
      </c>
      <c r="F6581" s="193">
        <f t="shared" si="1049"/>
        <v>3.0870929351941974</v>
      </c>
      <c r="G6581" s="193">
        <f t="shared" si="1054"/>
        <v>3.2012486455942062</v>
      </c>
      <c r="H6581" s="193">
        <f t="shared" si="1054"/>
        <v>3.3196256497778802</v>
      </c>
      <c r="I6581" s="193">
        <f t="shared" si="1054"/>
        <v>3.4423800443710082</v>
      </c>
      <c r="J6581" s="193">
        <f t="shared" si="1054"/>
        <v>3.5696736982004702</v>
      </c>
      <c r="K6581" s="193">
        <f>MAX(0,(F6581-'2031 forecast'!$C$10))</f>
        <v>0</v>
      </c>
      <c r="L6581" s="193">
        <f>MAX(0,(G6581-'2031 forecast'!$C$10))</f>
        <v>0</v>
      </c>
      <c r="M6581" s="193">
        <f>MAX(0,(H6581-'2031 forecast'!$C$10))</f>
        <v>0</v>
      </c>
      <c r="N6581" s="193">
        <f>MAX(0,(I6581-'2031 forecast'!$C$10))</f>
        <v>0</v>
      </c>
      <c r="O6581" s="193">
        <f>MAX(0,(J6581-'2031 forecast'!$C$10))</f>
        <v>0</v>
      </c>
      <c r="P6581" s="175" t="str">
        <f t="shared" si="1051"/>
        <v/>
      </c>
      <c r="Q6581" s="175" t="str">
        <f t="shared" si="1052"/>
        <v/>
      </c>
    </row>
    <row r="6582" spans="1:17" s="1" customFormat="1" x14ac:dyDescent="0.3">
      <c r="A6582" s="189">
        <f t="shared" si="1050"/>
        <v>44105.08333331738</v>
      </c>
      <c r="B6582" s="190">
        <f t="shared" si="1046"/>
        <v>44105</v>
      </c>
      <c r="C6582" s="1">
        <f t="shared" si="1047"/>
        <v>2</v>
      </c>
      <c r="D6582" s="191">
        <v>2.085595286359029</v>
      </c>
      <c r="E6582" s="192">
        <f t="shared" si="1048"/>
        <v>7.241947451174336E-5</v>
      </c>
      <c r="F6582" s="193">
        <f t="shared" si="1049"/>
        <v>3.1095445201774279</v>
      </c>
      <c r="G6582" s="193">
        <f t="shared" si="1054"/>
        <v>3.2245304539258011</v>
      </c>
      <c r="H6582" s="193">
        <f t="shared" si="1054"/>
        <v>3.3437683817762651</v>
      </c>
      <c r="I6582" s="193">
        <f t="shared" si="1054"/>
        <v>3.4674155356027976</v>
      </c>
      <c r="J6582" s="193">
        <f t="shared" si="1054"/>
        <v>3.5956349614601102</v>
      </c>
      <c r="K6582" s="193">
        <f>MAX(0,(F6582-'2031 forecast'!$C$10))</f>
        <v>0</v>
      </c>
      <c r="L6582" s="193">
        <f>MAX(0,(G6582-'2031 forecast'!$C$10))</f>
        <v>0</v>
      </c>
      <c r="M6582" s="193">
        <f>MAX(0,(H6582-'2031 forecast'!$C$10))</f>
        <v>0</v>
      </c>
      <c r="N6582" s="193">
        <f>MAX(0,(I6582-'2031 forecast'!$C$10))</f>
        <v>0</v>
      </c>
      <c r="O6582" s="193">
        <f>MAX(0,(J6582-'2031 forecast'!$C$10))</f>
        <v>0</v>
      </c>
      <c r="P6582" s="175" t="str">
        <f t="shared" si="1051"/>
        <v/>
      </c>
      <c r="Q6582" s="175" t="str">
        <f t="shared" si="1052"/>
        <v/>
      </c>
    </row>
    <row r="6583" spans="1:17" s="1" customFormat="1" x14ac:dyDescent="0.3">
      <c r="A6583" s="189">
        <f t="shared" si="1050"/>
        <v>44105.124999984044</v>
      </c>
      <c r="B6583" s="190">
        <f t="shared" si="1046"/>
        <v>44105</v>
      </c>
      <c r="C6583" s="1">
        <f t="shared" si="1047"/>
        <v>3</v>
      </c>
      <c r="D6583" s="191">
        <v>2.085595286359029</v>
      </c>
      <c r="E6583" s="192">
        <f t="shared" si="1048"/>
        <v>7.241947451174336E-5</v>
      </c>
      <c r="F6583" s="193">
        <f t="shared" si="1049"/>
        <v>3.1095445201774279</v>
      </c>
      <c r="G6583" s="193">
        <f t="shared" si="1054"/>
        <v>3.2245304539258011</v>
      </c>
      <c r="H6583" s="193">
        <f t="shared" si="1054"/>
        <v>3.3437683817762651</v>
      </c>
      <c r="I6583" s="193">
        <f t="shared" si="1054"/>
        <v>3.4674155356027976</v>
      </c>
      <c r="J6583" s="193">
        <f t="shared" si="1054"/>
        <v>3.5956349614601102</v>
      </c>
      <c r="K6583" s="193">
        <f>MAX(0,(F6583-'2031 forecast'!$C$10))</f>
        <v>0</v>
      </c>
      <c r="L6583" s="193">
        <f>MAX(0,(G6583-'2031 forecast'!$C$10))</f>
        <v>0</v>
      </c>
      <c r="M6583" s="193">
        <f>MAX(0,(H6583-'2031 forecast'!$C$10))</f>
        <v>0</v>
      </c>
      <c r="N6583" s="193">
        <f>MAX(0,(I6583-'2031 forecast'!$C$10))</f>
        <v>0</v>
      </c>
      <c r="O6583" s="193">
        <f>MAX(0,(J6583-'2031 forecast'!$C$10))</f>
        <v>0</v>
      </c>
      <c r="P6583" s="175" t="str">
        <f t="shared" si="1051"/>
        <v/>
      </c>
      <c r="Q6583" s="175" t="str">
        <f t="shared" si="1052"/>
        <v/>
      </c>
    </row>
    <row r="6584" spans="1:17" s="1" customFormat="1" x14ac:dyDescent="0.3">
      <c r="A6584" s="189">
        <f t="shared" si="1050"/>
        <v>44105.166666650708</v>
      </c>
      <c r="B6584" s="190">
        <f t="shared" si="1046"/>
        <v>44105</v>
      </c>
      <c r="C6584" s="1">
        <f t="shared" si="1047"/>
        <v>4</v>
      </c>
      <c r="D6584" s="191">
        <v>2.085595286359029</v>
      </c>
      <c r="E6584" s="192">
        <f t="shared" si="1048"/>
        <v>7.241947451174336E-5</v>
      </c>
      <c r="F6584" s="193">
        <f t="shared" si="1049"/>
        <v>3.1095445201774279</v>
      </c>
      <c r="G6584" s="193">
        <f t="shared" si="1054"/>
        <v>3.2245304539258011</v>
      </c>
      <c r="H6584" s="193">
        <f t="shared" si="1054"/>
        <v>3.3437683817762651</v>
      </c>
      <c r="I6584" s="193">
        <f t="shared" si="1054"/>
        <v>3.4674155356027976</v>
      </c>
      <c r="J6584" s="193">
        <f t="shared" si="1054"/>
        <v>3.5956349614601102</v>
      </c>
      <c r="K6584" s="193">
        <f>MAX(0,(F6584-'2031 forecast'!$C$10))</f>
        <v>0</v>
      </c>
      <c r="L6584" s="193">
        <f>MAX(0,(G6584-'2031 forecast'!$C$10))</f>
        <v>0</v>
      </c>
      <c r="M6584" s="193">
        <f>MAX(0,(H6584-'2031 forecast'!$C$10))</f>
        <v>0</v>
      </c>
      <c r="N6584" s="193">
        <f>MAX(0,(I6584-'2031 forecast'!$C$10))</f>
        <v>0</v>
      </c>
      <c r="O6584" s="193">
        <f>MAX(0,(J6584-'2031 forecast'!$C$10))</f>
        <v>0</v>
      </c>
      <c r="P6584" s="175" t="str">
        <f t="shared" si="1051"/>
        <v/>
      </c>
      <c r="Q6584" s="175" t="str">
        <f t="shared" si="1052"/>
        <v/>
      </c>
    </row>
    <row r="6585" spans="1:17" s="1" customFormat="1" x14ac:dyDescent="0.3">
      <c r="A6585" s="189">
        <f t="shared" si="1050"/>
        <v>44105.208333317372</v>
      </c>
      <c r="B6585" s="190">
        <f t="shared" si="1046"/>
        <v>44105</v>
      </c>
      <c r="C6585" s="1">
        <f t="shared" si="1047"/>
        <v>5</v>
      </c>
      <c r="D6585" s="191">
        <v>2.1985336592665576</v>
      </c>
      <c r="E6585" s="192">
        <f t="shared" si="1048"/>
        <v>7.6341106705520077E-5</v>
      </c>
      <c r="F6585" s="193">
        <f t="shared" si="1049"/>
        <v>3.277931407551657</v>
      </c>
      <c r="G6585" s="193">
        <f t="shared" ref="G6585:J6604" si="1055">$E6585*G$2</f>
        <v>3.3991440164127575</v>
      </c>
      <c r="H6585" s="193">
        <f t="shared" si="1055"/>
        <v>3.5248388717641497</v>
      </c>
      <c r="I6585" s="193">
        <f t="shared" si="1055"/>
        <v>3.6551817198412162</v>
      </c>
      <c r="J6585" s="193">
        <f t="shared" si="1055"/>
        <v>3.7903444359074085</v>
      </c>
      <c r="K6585" s="193">
        <f>MAX(0,(F6585-'2031 forecast'!$C$10))</f>
        <v>0</v>
      </c>
      <c r="L6585" s="193">
        <f>MAX(0,(G6585-'2031 forecast'!$C$10))</f>
        <v>0</v>
      </c>
      <c r="M6585" s="193">
        <f>MAX(0,(H6585-'2031 forecast'!$C$10))</f>
        <v>0</v>
      </c>
      <c r="N6585" s="193">
        <f>MAX(0,(I6585-'2031 forecast'!$C$10))</f>
        <v>0</v>
      </c>
      <c r="O6585" s="193">
        <f>MAX(0,(J6585-'2031 forecast'!$C$10))</f>
        <v>0</v>
      </c>
      <c r="P6585" s="175" t="str">
        <f t="shared" si="1051"/>
        <v/>
      </c>
      <c r="Q6585" s="175" t="str">
        <f t="shared" si="1052"/>
        <v/>
      </c>
    </row>
    <row r="6586" spans="1:17" s="1" customFormat="1" x14ac:dyDescent="0.3">
      <c r="A6586" s="189">
        <f t="shared" si="1050"/>
        <v>44105.249999984037</v>
      </c>
      <c r="B6586" s="190">
        <f t="shared" si="1046"/>
        <v>44105</v>
      </c>
      <c r="C6586" s="1">
        <f t="shared" si="1047"/>
        <v>6</v>
      </c>
      <c r="D6586" s="191">
        <v>2.4846442039656305</v>
      </c>
      <c r="E6586" s="192">
        <f t="shared" si="1048"/>
        <v>8.627590826308777E-5</v>
      </c>
      <c r="F6586" s="193">
        <f t="shared" si="1049"/>
        <v>3.7045115222330374</v>
      </c>
      <c r="G6586" s="193">
        <f t="shared" si="1055"/>
        <v>3.8414983747130487</v>
      </c>
      <c r="H6586" s="193">
        <f t="shared" si="1055"/>
        <v>3.9835507797334571</v>
      </c>
      <c r="I6586" s="193">
        <f t="shared" si="1055"/>
        <v>4.1308560532452105</v>
      </c>
      <c r="J6586" s="193">
        <f t="shared" si="1055"/>
        <v>4.2836084378405648</v>
      </c>
      <c r="K6586" s="193">
        <f>MAX(0,(F6586-'2031 forecast'!$C$10))</f>
        <v>0</v>
      </c>
      <c r="L6586" s="193">
        <f>MAX(0,(G6586-'2031 forecast'!$C$10))</f>
        <v>0</v>
      </c>
      <c r="M6586" s="193">
        <f>MAX(0,(H6586-'2031 forecast'!$C$10))</f>
        <v>0</v>
      </c>
      <c r="N6586" s="193">
        <f>MAX(0,(I6586-'2031 forecast'!$C$10))</f>
        <v>0</v>
      </c>
      <c r="O6586" s="193">
        <f>MAX(0,(J6586-'2031 forecast'!$C$10))</f>
        <v>0</v>
      </c>
      <c r="P6586" s="175" t="str">
        <f t="shared" si="1051"/>
        <v/>
      </c>
      <c r="Q6586" s="175" t="str">
        <f t="shared" si="1052"/>
        <v/>
      </c>
    </row>
    <row r="6587" spans="1:17" s="1" customFormat="1" x14ac:dyDescent="0.3">
      <c r="A6587" s="189">
        <f t="shared" si="1050"/>
        <v>44105.291666650701</v>
      </c>
      <c r="B6587" s="190">
        <f t="shared" si="1046"/>
        <v>44105</v>
      </c>
      <c r="C6587" s="1">
        <f t="shared" si="1047"/>
        <v>7</v>
      </c>
      <c r="D6587" s="191">
        <v>2.6352287011756683</v>
      </c>
      <c r="E6587" s="192">
        <f t="shared" si="1048"/>
        <v>9.1504751188123379E-5</v>
      </c>
      <c r="F6587" s="193">
        <f t="shared" si="1049"/>
        <v>3.9290273720653421</v>
      </c>
      <c r="G6587" s="193">
        <f t="shared" si="1055"/>
        <v>4.0743164580289903</v>
      </c>
      <c r="H6587" s="193">
        <f t="shared" si="1055"/>
        <v>4.2249780997173021</v>
      </c>
      <c r="I6587" s="193">
        <f t="shared" si="1055"/>
        <v>4.3812109655631017</v>
      </c>
      <c r="J6587" s="193">
        <f t="shared" si="1055"/>
        <v>4.543221070436962</v>
      </c>
      <c r="K6587" s="193">
        <f>MAX(0,(F6587-'2031 forecast'!$C$10))</f>
        <v>0</v>
      </c>
      <c r="L6587" s="193">
        <f>MAX(0,(G6587-'2031 forecast'!$C$10))</f>
        <v>0</v>
      </c>
      <c r="M6587" s="193">
        <f>MAX(0,(H6587-'2031 forecast'!$C$10))</f>
        <v>0</v>
      </c>
      <c r="N6587" s="193">
        <f>MAX(0,(I6587-'2031 forecast'!$C$10))</f>
        <v>0</v>
      </c>
      <c r="O6587" s="193">
        <f>MAX(0,(J6587-'2031 forecast'!$C$10))</f>
        <v>0</v>
      </c>
      <c r="P6587" s="175" t="str">
        <f t="shared" si="1051"/>
        <v/>
      </c>
      <c r="Q6587" s="175" t="str">
        <f t="shared" si="1052"/>
        <v/>
      </c>
    </row>
    <row r="6588" spans="1:17" s="1" customFormat="1" x14ac:dyDescent="0.3">
      <c r="A6588" s="189">
        <f t="shared" si="1050"/>
        <v>44105.333333317365</v>
      </c>
      <c r="B6588" s="190">
        <f t="shared" si="1046"/>
        <v>44105</v>
      </c>
      <c r="C6588" s="1">
        <f t="shared" si="1047"/>
        <v>8</v>
      </c>
      <c r="D6588" s="191">
        <v>2.8008716481067104</v>
      </c>
      <c r="E6588" s="192">
        <f t="shared" si="1048"/>
        <v>9.7256478405662557E-5</v>
      </c>
      <c r="F6588" s="193">
        <f t="shared" si="1049"/>
        <v>4.1759948068808779</v>
      </c>
      <c r="G6588" s="193">
        <f t="shared" si="1055"/>
        <v>4.3304163496765264</v>
      </c>
      <c r="H6588" s="193">
        <f t="shared" si="1055"/>
        <v>4.4905481516995325</v>
      </c>
      <c r="I6588" s="193">
        <f t="shared" si="1055"/>
        <v>4.6566013691127814</v>
      </c>
      <c r="J6588" s="193">
        <f t="shared" si="1055"/>
        <v>4.8287949662929996</v>
      </c>
      <c r="K6588" s="193">
        <f>MAX(0,(F6588-'2031 forecast'!$C$10))</f>
        <v>0</v>
      </c>
      <c r="L6588" s="193">
        <f>MAX(0,(G6588-'2031 forecast'!$C$10))</f>
        <v>0</v>
      </c>
      <c r="M6588" s="193">
        <f>MAX(0,(H6588-'2031 forecast'!$C$10))</f>
        <v>0</v>
      </c>
      <c r="N6588" s="193">
        <f>MAX(0,(I6588-'2031 forecast'!$C$10))</f>
        <v>0</v>
      </c>
      <c r="O6588" s="193">
        <f>MAX(0,(J6588-'2031 forecast'!$C$10))</f>
        <v>0</v>
      </c>
      <c r="P6588" s="175" t="str">
        <f t="shared" si="1051"/>
        <v/>
      </c>
      <c r="Q6588" s="175" t="str">
        <f t="shared" si="1052"/>
        <v/>
      </c>
    </row>
    <row r="6589" spans="1:17" s="1" customFormat="1" x14ac:dyDescent="0.3">
      <c r="A6589" s="189">
        <f t="shared" si="1050"/>
        <v>44105.374999984029</v>
      </c>
      <c r="B6589" s="190">
        <f t="shared" si="1046"/>
        <v>44105</v>
      </c>
      <c r="C6589" s="1">
        <f t="shared" si="1047"/>
        <v>9</v>
      </c>
      <c r="D6589" s="191">
        <v>2.9815730447587567</v>
      </c>
      <c r="E6589" s="192">
        <f t="shared" si="1048"/>
        <v>1.0353108991570533E-4</v>
      </c>
      <c r="F6589" s="193">
        <f t="shared" si="1049"/>
        <v>4.445413826679645</v>
      </c>
      <c r="G6589" s="193">
        <f t="shared" si="1055"/>
        <v>4.6097980496556588</v>
      </c>
      <c r="H6589" s="193">
        <f t="shared" si="1055"/>
        <v>4.7802609356801486</v>
      </c>
      <c r="I6589" s="193">
        <f t="shared" si="1055"/>
        <v>4.9570272638942532</v>
      </c>
      <c r="J6589" s="193">
        <f t="shared" si="1055"/>
        <v>5.1403301254086786</v>
      </c>
      <c r="K6589" s="193">
        <f>MAX(0,(F6589-'2031 forecast'!$C$10))</f>
        <v>0</v>
      </c>
      <c r="L6589" s="193">
        <f>MAX(0,(G6589-'2031 forecast'!$C$10))</f>
        <v>0</v>
      </c>
      <c r="M6589" s="193">
        <f>MAX(0,(H6589-'2031 forecast'!$C$10))</f>
        <v>0</v>
      </c>
      <c r="N6589" s="193">
        <f>MAX(0,(I6589-'2031 forecast'!$C$10))</f>
        <v>0</v>
      </c>
      <c r="O6589" s="193">
        <f>MAX(0,(J6589-'2031 forecast'!$C$10))</f>
        <v>0</v>
      </c>
      <c r="P6589" s="175" t="str">
        <f t="shared" si="1051"/>
        <v/>
      </c>
      <c r="Q6589" s="175" t="str">
        <f t="shared" si="1052"/>
        <v/>
      </c>
    </row>
    <row r="6590" spans="1:17" s="1" customFormat="1" x14ac:dyDescent="0.3">
      <c r="A6590" s="189">
        <f t="shared" si="1050"/>
        <v>44105.416666650694</v>
      </c>
      <c r="B6590" s="190">
        <f t="shared" si="1046"/>
        <v>44105</v>
      </c>
      <c r="C6590" s="1">
        <f t="shared" si="1047"/>
        <v>10</v>
      </c>
      <c r="D6590" s="191">
        <v>3.0719237430847794</v>
      </c>
      <c r="E6590" s="192">
        <f t="shared" si="1048"/>
        <v>1.0666839567072669E-4</v>
      </c>
      <c r="F6590" s="193">
        <f t="shared" si="1049"/>
        <v>4.5801233365790281</v>
      </c>
      <c r="G6590" s="193">
        <f t="shared" si="1055"/>
        <v>4.7494888996452236</v>
      </c>
      <c r="H6590" s="193">
        <f t="shared" si="1055"/>
        <v>4.9251173276704563</v>
      </c>
      <c r="I6590" s="193">
        <f t="shared" si="1055"/>
        <v>5.1072402112849877</v>
      </c>
      <c r="J6590" s="193">
        <f t="shared" si="1055"/>
        <v>5.2960977049665168</v>
      </c>
      <c r="K6590" s="193">
        <f>MAX(0,(F6590-'2031 forecast'!$C$10))</f>
        <v>0</v>
      </c>
      <c r="L6590" s="193">
        <f>MAX(0,(G6590-'2031 forecast'!$C$10))</f>
        <v>0</v>
      </c>
      <c r="M6590" s="193">
        <f>MAX(0,(H6590-'2031 forecast'!$C$10))</f>
        <v>0</v>
      </c>
      <c r="N6590" s="193">
        <f>MAX(0,(I6590-'2031 forecast'!$C$10))</f>
        <v>0</v>
      </c>
      <c r="O6590" s="193">
        <f>MAX(0,(J6590-'2031 forecast'!$C$10))</f>
        <v>0</v>
      </c>
      <c r="P6590" s="175" t="str">
        <f t="shared" si="1051"/>
        <v/>
      </c>
      <c r="Q6590" s="175" t="str">
        <f t="shared" si="1052"/>
        <v/>
      </c>
    </row>
    <row r="6591" spans="1:17" s="1" customFormat="1" x14ac:dyDescent="0.3">
      <c r="A6591" s="189">
        <f t="shared" si="1050"/>
        <v>44105.458333317358</v>
      </c>
      <c r="B6591" s="190">
        <f t="shared" si="1046"/>
        <v>44105</v>
      </c>
      <c r="C6591" s="1">
        <f t="shared" si="1047"/>
        <v>11</v>
      </c>
      <c r="D6591" s="191">
        <v>3.1246283171082929</v>
      </c>
      <c r="E6591" s="192">
        <f t="shared" si="1048"/>
        <v>1.0849849069448915E-4</v>
      </c>
      <c r="F6591" s="193">
        <f t="shared" si="1049"/>
        <v>4.6587038840203343</v>
      </c>
      <c r="G6591" s="193">
        <f t="shared" si="1055"/>
        <v>4.8309752288058032</v>
      </c>
      <c r="H6591" s="193">
        <f t="shared" si="1055"/>
        <v>5.0096168896648017</v>
      </c>
      <c r="I6591" s="193">
        <f t="shared" si="1055"/>
        <v>5.1948644305962492</v>
      </c>
      <c r="J6591" s="193">
        <f t="shared" si="1055"/>
        <v>5.3869621263752556</v>
      </c>
      <c r="K6591" s="193">
        <f>MAX(0,(F6591-'2031 forecast'!$C$10))</f>
        <v>0</v>
      </c>
      <c r="L6591" s="193">
        <f>MAX(0,(G6591-'2031 forecast'!$C$10))</f>
        <v>0</v>
      </c>
      <c r="M6591" s="193">
        <f>MAX(0,(H6591-'2031 forecast'!$C$10))</f>
        <v>0</v>
      </c>
      <c r="N6591" s="193">
        <f>MAX(0,(I6591-'2031 forecast'!$C$10))</f>
        <v>0</v>
      </c>
      <c r="O6591" s="193">
        <f>MAX(0,(J6591-'2031 forecast'!$C$10))</f>
        <v>0</v>
      </c>
      <c r="P6591" s="175" t="str">
        <f t="shared" si="1051"/>
        <v/>
      </c>
      <c r="Q6591" s="175" t="str">
        <f t="shared" si="1052"/>
        <v/>
      </c>
    </row>
    <row r="6592" spans="1:17" s="1" customFormat="1" x14ac:dyDescent="0.3">
      <c r="A6592" s="189">
        <f t="shared" si="1050"/>
        <v>44105.499999984022</v>
      </c>
      <c r="B6592" s="190">
        <f t="shared" si="1046"/>
        <v>44105</v>
      </c>
      <c r="C6592" s="1">
        <f t="shared" si="1047"/>
        <v>12</v>
      </c>
      <c r="D6592" s="191">
        <v>3.1698036662713043</v>
      </c>
      <c r="E6592" s="192">
        <f t="shared" si="1048"/>
        <v>1.1006714357199984E-4</v>
      </c>
      <c r="F6592" s="193">
        <f t="shared" si="1049"/>
        <v>4.7260586389700263</v>
      </c>
      <c r="G6592" s="193">
        <f t="shared" si="1055"/>
        <v>4.9008206538005856</v>
      </c>
      <c r="H6592" s="193">
        <f t="shared" si="1055"/>
        <v>5.0820450856599555</v>
      </c>
      <c r="I6592" s="193">
        <f t="shared" si="1055"/>
        <v>5.2699709042916165</v>
      </c>
      <c r="J6592" s="193">
        <f t="shared" si="1055"/>
        <v>5.4648459161541751</v>
      </c>
      <c r="K6592" s="193">
        <f>MAX(0,(F6592-'2031 forecast'!$C$10))</f>
        <v>0</v>
      </c>
      <c r="L6592" s="193">
        <f>MAX(0,(G6592-'2031 forecast'!$C$10))</f>
        <v>0</v>
      </c>
      <c r="M6592" s="193">
        <f>MAX(0,(H6592-'2031 forecast'!$C$10))</f>
        <v>0</v>
      </c>
      <c r="N6592" s="193">
        <f>MAX(0,(I6592-'2031 forecast'!$C$10))</f>
        <v>0</v>
      </c>
      <c r="O6592" s="193">
        <f>MAX(0,(J6592-'2031 forecast'!$C$10))</f>
        <v>0</v>
      </c>
      <c r="P6592" s="175" t="str">
        <f t="shared" si="1051"/>
        <v/>
      </c>
      <c r="Q6592" s="175" t="str">
        <f t="shared" si="1052"/>
        <v/>
      </c>
    </row>
    <row r="6593" spans="1:17" s="1" customFormat="1" x14ac:dyDescent="0.3">
      <c r="A6593" s="189">
        <f t="shared" si="1050"/>
        <v>44105.541666650686</v>
      </c>
      <c r="B6593" s="190">
        <f t="shared" si="1046"/>
        <v>44105</v>
      </c>
      <c r="C6593" s="1">
        <f t="shared" si="1047"/>
        <v>13</v>
      </c>
      <c r="D6593" s="191">
        <v>3.1773328911318059</v>
      </c>
      <c r="E6593" s="192">
        <f t="shared" si="1048"/>
        <v>1.1032858571825161E-4</v>
      </c>
      <c r="F6593" s="193">
        <f t="shared" si="1049"/>
        <v>4.7372844314616414</v>
      </c>
      <c r="G6593" s="193">
        <f t="shared" si="1055"/>
        <v>4.9124615579663828</v>
      </c>
      <c r="H6593" s="193">
        <f t="shared" si="1055"/>
        <v>5.0941164516591471</v>
      </c>
      <c r="I6593" s="193">
        <f t="shared" si="1055"/>
        <v>5.2824886499075108</v>
      </c>
      <c r="J6593" s="193">
        <f t="shared" si="1055"/>
        <v>5.4778265477839945</v>
      </c>
      <c r="K6593" s="193">
        <f>MAX(0,(F6593-'2031 forecast'!$C$10))</f>
        <v>0</v>
      </c>
      <c r="L6593" s="193">
        <f>MAX(0,(G6593-'2031 forecast'!$C$10))</f>
        <v>0</v>
      </c>
      <c r="M6593" s="193">
        <f>MAX(0,(H6593-'2031 forecast'!$C$10))</f>
        <v>0</v>
      </c>
      <c r="N6593" s="193">
        <f>MAX(0,(I6593-'2031 forecast'!$C$10))</f>
        <v>0</v>
      </c>
      <c r="O6593" s="193">
        <f>MAX(0,(J6593-'2031 forecast'!$C$10))</f>
        <v>0</v>
      </c>
      <c r="P6593" s="175" t="str">
        <f t="shared" si="1051"/>
        <v/>
      </c>
      <c r="Q6593" s="175" t="str">
        <f t="shared" si="1052"/>
        <v/>
      </c>
    </row>
    <row r="6594" spans="1:17" s="1" customFormat="1" x14ac:dyDescent="0.3">
      <c r="A6594" s="189">
        <f t="shared" si="1050"/>
        <v>44105.58333331735</v>
      </c>
      <c r="B6594" s="190">
        <f t="shared" si="1046"/>
        <v>44105</v>
      </c>
      <c r="C6594" s="1">
        <f t="shared" si="1047"/>
        <v>14</v>
      </c>
      <c r="D6594" s="191">
        <v>3.1321575419687941</v>
      </c>
      <c r="E6594" s="192">
        <f t="shared" si="1048"/>
        <v>1.0875993284074093E-4</v>
      </c>
      <c r="F6594" s="193">
        <f t="shared" si="1049"/>
        <v>4.6699296765119493</v>
      </c>
      <c r="G6594" s="193">
        <f t="shared" si="1055"/>
        <v>4.8426161329715995</v>
      </c>
      <c r="H6594" s="193">
        <f t="shared" si="1055"/>
        <v>5.0216882556639932</v>
      </c>
      <c r="I6594" s="193">
        <f t="shared" si="1055"/>
        <v>5.2073821762121435</v>
      </c>
      <c r="J6594" s="193">
        <f t="shared" si="1055"/>
        <v>5.3999427580050749</v>
      </c>
      <c r="K6594" s="193">
        <f>MAX(0,(F6594-'2031 forecast'!$C$10))</f>
        <v>0</v>
      </c>
      <c r="L6594" s="193">
        <f>MAX(0,(G6594-'2031 forecast'!$C$10))</f>
        <v>0</v>
      </c>
      <c r="M6594" s="193">
        <f>MAX(0,(H6594-'2031 forecast'!$C$10))</f>
        <v>0</v>
      </c>
      <c r="N6594" s="193">
        <f>MAX(0,(I6594-'2031 forecast'!$C$10))</f>
        <v>0</v>
      </c>
      <c r="O6594" s="193">
        <f>MAX(0,(J6594-'2031 forecast'!$C$10))</f>
        <v>0</v>
      </c>
      <c r="P6594" s="175" t="str">
        <f t="shared" si="1051"/>
        <v/>
      </c>
      <c r="Q6594" s="175" t="str">
        <f t="shared" si="1052"/>
        <v/>
      </c>
    </row>
    <row r="6595" spans="1:17" s="1" customFormat="1" x14ac:dyDescent="0.3">
      <c r="A6595" s="189">
        <f t="shared" si="1050"/>
        <v>44105.624999984015</v>
      </c>
      <c r="B6595" s="190">
        <f t="shared" si="1046"/>
        <v>44105</v>
      </c>
      <c r="C6595" s="1">
        <f t="shared" si="1047"/>
        <v>15</v>
      </c>
      <c r="D6595" s="191">
        <v>3.0493360685032735</v>
      </c>
      <c r="E6595" s="192">
        <f t="shared" si="1048"/>
        <v>1.0588406923197134E-4</v>
      </c>
      <c r="F6595" s="193">
        <f t="shared" si="1049"/>
        <v>4.5464459591041821</v>
      </c>
      <c r="G6595" s="193">
        <f t="shared" si="1055"/>
        <v>4.7145661871478319</v>
      </c>
      <c r="H6595" s="193">
        <f t="shared" si="1055"/>
        <v>4.8889032296728789</v>
      </c>
      <c r="I6595" s="193">
        <f t="shared" si="1055"/>
        <v>5.0696869744373032</v>
      </c>
      <c r="J6595" s="193">
        <f t="shared" si="1055"/>
        <v>5.2571558100770561</v>
      </c>
      <c r="K6595" s="193">
        <f>MAX(0,(F6595-'2031 forecast'!$C$10))</f>
        <v>0</v>
      </c>
      <c r="L6595" s="193">
        <f>MAX(0,(G6595-'2031 forecast'!$C$10))</f>
        <v>0</v>
      </c>
      <c r="M6595" s="193">
        <f>MAX(0,(H6595-'2031 forecast'!$C$10))</f>
        <v>0</v>
      </c>
      <c r="N6595" s="193">
        <f>MAX(0,(I6595-'2031 forecast'!$C$10))</f>
        <v>0</v>
      </c>
      <c r="O6595" s="193">
        <f>MAX(0,(J6595-'2031 forecast'!$C$10))</f>
        <v>0</v>
      </c>
      <c r="P6595" s="175" t="str">
        <f t="shared" si="1051"/>
        <v/>
      </c>
      <c r="Q6595" s="175" t="str">
        <f t="shared" si="1052"/>
        <v/>
      </c>
    </row>
    <row r="6596" spans="1:17" s="1" customFormat="1" x14ac:dyDescent="0.3">
      <c r="A6596" s="189">
        <f t="shared" si="1050"/>
        <v>44105.666666650679</v>
      </c>
      <c r="B6596" s="190">
        <f t="shared" si="1046"/>
        <v>44105</v>
      </c>
      <c r="C6596" s="1">
        <f t="shared" si="1047"/>
        <v>16</v>
      </c>
      <c r="D6596" s="191">
        <v>3.0041607193402617</v>
      </c>
      <c r="E6596" s="192">
        <f t="shared" si="1048"/>
        <v>1.0431541635446064E-4</v>
      </c>
      <c r="F6596" s="193">
        <f t="shared" si="1049"/>
        <v>4.4790912041544892</v>
      </c>
      <c r="G6596" s="193">
        <f t="shared" si="1055"/>
        <v>4.6447207621530486</v>
      </c>
      <c r="H6596" s="193">
        <f t="shared" si="1055"/>
        <v>4.8164750336777242</v>
      </c>
      <c r="I6596" s="193">
        <f t="shared" si="1055"/>
        <v>4.994580500741935</v>
      </c>
      <c r="J6596" s="193">
        <f t="shared" si="1055"/>
        <v>5.1792720202981366</v>
      </c>
      <c r="K6596" s="193">
        <f>MAX(0,(F6596-'2031 forecast'!$C$10))</f>
        <v>0</v>
      </c>
      <c r="L6596" s="193">
        <f>MAX(0,(G6596-'2031 forecast'!$C$10))</f>
        <v>0</v>
      </c>
      <c r="M6596" s="193">
        <f>MAX(0,(H6596-'2031 forecast'!$C$10))</f>
        <v>0</v>
      </c>
      <c r="N6596" s="193">
        <f>MAX(0,(I6596-'2031 forecast'!$C$10))</f>
        <v>0</v>
      </c>
      <c r="O6596" s="193">
        <f>MAX(0,(J6596-'2031 forecast'!$C$10))</f>
        <v>0</v>
      </c>
      <c r="P6596" s="175" t="str">
        <f t="shared" si="1051"/>
        <v/>
      </c>
      <c r="Q6596" s="175" t="str">
        <f t="shared" si="1052"/>
        <v/>
      </c>
    </row>
    <row r="6597" spans="1:17" s="1" customFormat="1" x14ac:dyDescent="0.3">
      <c r="A6597" s="189">
        <f t="shared" si="1050"/>
        <v>44105.708333317343</v>
      </c>
      <c r="B6597" s="190">
        <f t="shared" ref="B6597:B6660" si="1056">INT(A6597)</f>
        <v>44105</v>
      </c>
      <c r="C6597" s="1">
        <f t="shared" ref="C6597:C6660" si="1057">HOUR(A6597)</f>
        <v>17</v>
      </c>
      <c r="D6597" s="191">
        <v>3.1773328911318059</v>
      </c>
      <c r="E6597" s="192">
        <f t="shared" ref="E6597:E6660" si="1058">D6597/SUM($D$4:$D$8763)</f>
        <v>1.1032858571825161E-4</v>
      </c>
      <c r="F6597" s="193">
        <f t="shared" ref="F6597:F6660" si="1059">E6597*$F$2</f>
        <v>4.7372844314616414</v>
      </c>
      <c r="G6597" s="193">
        <f t="shared" si="1055"/>
        <v>4.9124615579663828</v>
      </c>
      <c r="H6597" s="193">
        <f t="shared" si="1055"/>
        <v>5.0941164516591471</v>
      </c>
      <c r="I6597" s="193">
        <f t="shared" si="1055"/>
        <v>5.2824886499075108</v>
      </c>
      <c r="J6597" s="193">
        <f t="shared" si="1055"/>
        <v>5.4778265477839945</v>
      </c>
      <c r="K6597" s="193">
        <f>MAX(0,(F6597-'2031 forecast'!$C$10))</f>
        <v>0</v>
      </c>
      <c r="L6597" s="193">
        <f>MAX(0,(G6597-'2031 forecast'!$C$10))</f>
        <v>0</v>
      </c>
      <c r="M6597" s="193">
        <f>MAX(0,(H6597-'2031 forecast'!$C$10))</f>
        <v>0</v>
      </c>
      <c r="N6597" s="193">
        <f>MAX(0,(I6597-'2031 forecast'!$C$10))</f>
        <v>0</v>
      </c>
      <c r="O6597" s="193">
        <f>MAX(0,(J6597-'2031 forecast'!$C$10))</f>
        <v>0</v>
      </c>
      <c r="P6597" s="175" t="str">
        <f t="shared" si="1051"/>
        <v/>
      </c>
      <c r="Q6597" s="175" t="str">
        <f t="shared" si="1052"/>
        <v/>
      </c>
    </row>
    <row r="6598" spans="1:17" s="1" customFormat="1" x14ac:dyDescent="0.3">
      <c r="A6598" s="189">
        <f t="shared" ref="A6598:A6661" si="1060">A6597 + TIME(1,0,0)</f>
        <v>44105.749999984007</v>
      </c>
      <c r="B6598" s="190">
        <f t="shared" si="1056"/>
        <v>44105</v>
      </c>
      <c r="C6598" s="1">
        <f t="shared" si="1057"/>
        <v>18</v>
      </c>
      <c r="D6598" s="191">
        <v>3.1170990922477908</v>
      </c>
      <c r="E6598" s="192">
        <f t="shared" si="1058"/>
        <v>1.0823704854823737E-4</v>
      </c>
      <c r="F6598" s="193">
        <f t="shared" si="1059"/>
        <v>4.6474780915287193</v>
      </c>
      <c r="G6598" s="193">
        <f t="shared" si="1055"/>
        <v>4.819334324640006</v>
      </c>
      <c r="H6598" s="193">
        <f t="shared" si="1055"/>
        <v>4.9975455236656092</v>
      </c>
      <c r="I6598" s="193">
        <f t="shared" si="1055"/>
        <v>5.1823466849803541</v>
      </c>
      <c r="J6598" s="193">
        <f t="shared" si="1055"/>
        <v>5.3739814947454354</v>
      </c>
      <c r="K6598" s="193">
        <f>MAX(0,(F6598-'2031 forecast'!$C$10))</f>
        <v>0</v>
      </c>
      <c r="L6598" s="193">
        <f>MAX(0,(G6598-'2031 forecast'!$C$10))</f>
        <v>0</v>
      </c>
      <c r="M6598" s="193">
        <f>MAX(0,(H6598-'2031 forecast'!$C$10))</f>
        <v>0</v>
      </c>
      <c r="N6598" s="193">
        <f>MAX(0,(I6598-'2031 forecast'!$C$10))</f>
        <v>0</v>
      </c>
      <c r="O6598" s="193">
        <f>MAX(0,(J6598-'2031 forecast'!$C$10))</f>
        <v>0</v>
      </c>
      <c r="P6598" s="175" t="str">
        <f t="shared" ref="P6598:P6661" si="1061">IF(K6598&gt;0,IF(K6597&gt;0,P6597+1,1),"")</f>
        <v/>
      </c>
      <c r="Q6598" s="175" t="str">
        <f t="shared" ref="Q6598:Q6661" si="1062">IF(AND(K6598&gt;0,K6599=0),P6598,"")</f>
        <v/>
      </c>
    </row>
    <row r="6599" spans="1:17" s="1" customFormat="1" x14ac:dyDescent="0.3">
      <c r="A6599" s="189">
        <f t="shared" si="1060"/>
        <v>44105.791666650672</v>
      </c>
      <c r="B6599" s="190">
        <f t="shared" si="1056"/>
        <v>44105</v>
      </c>
      <c r="C6599" s="1">
        <f t="shared" si="1057"/>
        <v>19</v>
      </c>
      <c r="D6599" s="191">
        <v>3.1396867668292967</v>
      </c>
      <c r="E6599" s="192">
        <f t="shared" si="1058"/>
        <v>1.0902137498699272E-4</v>
      </c>
      <c r="F6599" s="193">
        <f t="shared" si="1059"/>
        <v>4.6811554690035653</v>
      </c>
      <c r="G6599" s="193">
        <f t="shared" si="1055"/>
        <v>4.8542570371373976</v>
      </c>
      <c r="H6599" s="193">
        <f t="shared" si="1055"/>
        <v>5.0337596216631866</v>
      </c>
      <c r="I6599" s="193">
        <f t="shared" si="1055"/>
        <v>5.2198999218280386</v>
      </c>
      <c r="J6599" s="193">
        <f t="shared" si="1055"/>
        <v>5.4129233896348952</v>
      </c>
      <c r="K6599" s="193">
        <f>MAX(0,(F6599-'2031 forecast'!$C$10))</f>
        <v>0</v>
      </c>
      <c r="L6599" s="193">
        <f>MAX(0,(G6599-'2031 forecast'!$C$10))</f>
        <v>0</v>
      </c>
      <c r="M6599" s="193">
        <f>MAX(0,(H6599-'2031 forecast'!$C$10))</f>
        <v>0</v>
      </c>
      <c r="N6599" s="193">
        <f>MAX(0,(I6599-'2031 forecast'!$C$10))</f>
        <v>0</v>
      </c>
      <c r="O6599" s="193">
        <f>MAX(0,(J6599-'2031 forecast'!$C$10))</f>
        <v>0</v>
      </c>
      <c r="P6599" s="175" t="str">
        <f t="shared" si="1061"/>
        <v/>
      </c>
      <c r="Q6599" s="175" t="str">
        <f t="shared" si="1062"/>
        <v/>
      </c>
    </row>
    <row r="6600" spans="1:17" s="1" customFormat="1" x14ac:dyDescent="0.3">
      <c r="A6600" s="189">
        <f t="shared" si="1060"/>
        <v>44105.833333317336</v>
      </c>
      <c r="B6600" s="190">
        <f t="shared" si="1056"/>
        <v>44105</v>
      </c>
      <c r="C6600" s="1">
        <f t="shared" si="1057"/>
        <v>20</v>
      </c>
      <c r="D6600" s="191">
        <v>3.0794529679452816</v>
      </c>
      <c r="E6600" s="192">
        <f t="shared" si="1058"/>
        <v>1.0692983781697848E-4</v>
      </c>
      <c r="F6600" s="193">
        <f t="shared" si="1059"/>
        <v>4.5913491290706432</v>
      </c>
      <c r="G6600" s="193">
        <f t="shared" si="1055"/>
        <v>4.7611298038110208</v>
      </c>
      <c r="H6600" s="193">
        <f t="shared" si="1055"/>
        <v>4.9371886936696487</v>
      </c>
      <c r="I6600" s="193">
        <f t="shared" si="1055"/>
        <v>5.119757956900882</v>
      </c>
      <c r="J6600" s="193">
        <f t="shared" si="1055"/>
        <v>5.309078336596337</v>
      </c>
      <c r="K6600" s="193">
        <f>MAX(0,(F6600-'2031 forecast'!$C$10))</f>
        <v>0</v>
      </c>
      <c r="L6600" s="193">
        <f>MAX(0,(G6600-'2031 forecast'!$C$10))</f>
        <v>0</v>
      </c>
      <c r="M6600" s="193">
        <f>MAX(0,(H6600-'2031 forecast'!$C$10))</f>
        <v>0</v>
      </c>
      <c r="N6600" s="193">
        <f>MAX(0,(I6600-'2031 forecast'!$C$10))</f>
        <v>0</v>
      </c>
      <c r="O6600" s="193">
        <f>MAX(0,(J6600-'2031 forecast'!$C$10))</f>
        <v>0</v>
      </c>
      <c r="P6600" s="175" t="str">
        <f t="shared" si="1061"/>
        <v/>
      </c>
      <c r="Q6600" s="175" t="str">
        <f t="shared" si="1062"/>
        <v/>
      </c>
    </row>
    <row r="6601" spans="1:17" s="1" customFormat="1" x14ac:dyDescent="0.3">
      <c r="A6601" s="189">
        <f t="shared" si="1060"/>
        <v>44105.874999984</v>
      </c>
      <c r="B6601" s="190">
        <f t="shared" si="1056"/>
        <v>44105</v>
      </c>
      <c r="C6601" s="1">
        <f t="shared" si="1057"/>
        <v>21</v>
      </c>
      <c r="D6601" s="191">
        <v>2.9363976955957449</v>
      </c>
      <c r="E6601" s="192">
        <f t="shared" si="1058"/>
        <v>1.0196243703819463E-4</v>
      </c>
      <c r="F6601" s="193">
        <f t="shared" si="1059"/>
        <v>4.378059071729953</v>
      </c>
      <c r="G6601" s="193">
        <f t="shared" si="1055"/>
        <v>4.5399526246608746</v>
      </c>
      <c r="H6601" s="193">
        <f t="shared" si="1055"/>
        <v>4.7078327396849948</v>
      </c>
      <c r="I6601" s="193">
        <f t="shared" si="1055"/>
        <v>4.8819207901988841</v>
      </c>
      <c r="J6601" s="193">
        <f t="shared" si="1055"/>
        <v>5.0624463356297582</v>
      </c>
      <c r="K6601" s="193">
        <f>MAX(0,(F6601-'2031 forecast'!$C$10))</f>
        <v>0</v>
      </c>
      <c r="L6601" s="193">
        <f>MAX(0,(G6601-'2031 forecast'!$C$10))</f>
        <v>0</v>
      </c>
      <c r="M6601" s="193">
        <f>MAX(0,(H6601-'2031 forecast'!$C$10))</f>
        <v>0</v>
      </c>
      <c r="N6601" s="193">
        <f>MAX(0,(I6601-'2031 forecast'!$C$10))</f>
        <v>0</v>
      </c>
      <c r="O6601" s="193">
        <f>MAX(0,(J6601-'2031 forecast'!$C$10))</f>
        <v>0</v>
      </c>
      <c r="P6601" s="175" t="str">
        <f t="shared" si="1061"/>
        <v/>
      </c>
      <c r="Q6601" s="175" t="str">
        <f t="shared" si="1062"/>
        <v/>
      </c>
    </row>
    <row r="6602" spans="1:17" s="1" customFormat="1" x14ac:dyDescent="0.3">
      <c r="A6602" s="189">
        <f t="shared" si="1060"/>
        <v>44105.916666650664</v>
      </c>
      <c r="B6602" s="190">
        <f t="shared" si="1056"/>
        <v>44105</v>
      </c>
      <c r="C6602" s="1">
        <f t="shared" si="1057"/>
        <v>22</v>
      </c>
      <c r="D6602" s="191">
        <v>2.5749949022916536</v>
      </c>
      <c r="E6602" s="192">
        <f t="shared" si="1058"/>
        <v>8.9413214018109149E-5</v>
      </c>
      <c r="F6602" s="193">
        <f t="shared" si="1059"/>
        <v>3.8392210321324209</v>
      </c>
      <c r="G6602" s="193">
        <f t="shared" si="1055"/>
        <v>3.9811892247026139</v>
      </c>
      <c r="H6602" s="193">
        <f t="shared" si="1055"/>
        <v>4.1284071717237651</v>
      </c>
      <c r="I6602" s="193">
        <f t="shared" si="1055"/>
        <v>4.281069000635946</v>
      </c>
      <c r="J6602" s="193">
        <f t="shared" si="1055"/>
        <v>4.4393760173984038</v>
      </c>
      <c r="K6602" s="193">
        <f>MAX(0,(F6602-'2031 forecast'!$C$10))</f>
        <v>0</v>
      </c>
      <c r="L6602" s="193">
        <f>MAX(0,(G6602-'2031 forecast'!$C$10))</f>
        <v>0</v>
      </c>
      <c r="M6602" s="193">
        <f>MAX(0,(H6602-'2031 forecast'!$C$10))</f>
        <v>0</v>
      </c>
      <c r="N6602" s="193">
        <f>MAX(0,(I6602-'2031 forecast'!$C$10))</f>
        <v>0</v>
      </c>
      <c r="O6602" s="193">
        <f>MAX(0,(J6602-'2031 forecast'!$C$10))</f>
        <v>0</v>
      </c>
      <c r="P6602" s="175" t="str">
        <f t="shared" si="1061"/>
        <v/>
      </c>
      <c r="Q6602" s="175" t="str">
        <f t="shared" si="1062"/>
        <v/>
      </c>
    </row>
    <row r="6603" spans="1:17" s="1" customFormat="1" x14ac:dyDescent="0.3">
      <c r="A6603" s="189">
        <f t="shared" si="1060"/>
        <v>44105.958333317329</v>
      </c>
      <c r="B6603" s="190">
        <f t="shared" si="1056"/>
        <v>44105</v>
      </c>
      <c r="C6603" s="1">
        <f t="shared" si="1057"/>
        <v>23</v>
      </c>
      <c r="D6603" s="191">
        <v>2.3566473813370976</v>
      </c>
      <c r="E6603" s="192">
        <f t="shared" si="1058"/>
        <v>8.1831391776807471E-5</v>
      </c>
      <c r="F6603" s="193">
        <f t="shared" si="1059"/>
        <v>3.5136730498755773</v>
      </c>
      <c r="G6603" s="193">
        <f t="shared" si="1055"/>
        <v>3.6436030038944964</v>
      </c>
      <c r="H6603" s="193">
        <f t="shared" si="1055"/>
        <v>3.7783375577471872</v>
      </c>
      <c r="I6603" s="193">
        <f t="shared" si="1055"/>
        <v>3.9180543777750017</v>
      </c>
      <c r="J6603" s="193">
        <f t="shared" si="1055"/>
        <v>4.0629377001336255</v>
      </c>
      <c r="K6603" s="193">
        <f>MAX(0,(F6603-'2031 forecast'!$C$10))</f>
        <v>0</v>
      </c>
      <c r="L6603" s="193">
        <f>MAX(0,(G6603-'2031 forecast'!$C$10))</f>
        <v>0</v>
      </c>
      <c r="M6603" s="193">
        <f>MAX(0,(H6603-'2031 forecast'!$C$10))</f>
        <v>0</v>
      </c>
      <c r="N6603" s="193">
        <f>MAX(0,(I6603-'2031 forecast'!$C$10))</f>
        <v>0</v>
      </c>
      <c r="O6603" s="193">
        <f>MAX(0,(J6603-'2031 forecast'!$C$10))</f>
        <v>0</v>
      </c>
      <c r="P6603" s="175" t="str">
        <f t="shared" si="1061"/>
        <v/>
      </c>
      <c r="Q6603" s="175" t="str">
        <f t="shared" si="1062"/>
        <v/>
      </c>
    </row>
    <row r="6604" spans="1:17" s="1" customFormat="1" x14ac:dyDescent="0.3">
      <c r="A6604" s="189">
        <f t="shared" si="1060"/>
        <v>44105.999999983993</v>
      </c>
      <c r="B6604" s="190">
        <f t="shared" si="1056"/>
        <v>44105</v>
      </c>
      <c r="C6604" s="1">
        <f t="shared" si="1057"/>
        <v>0</v>
      </c>
      <c r="D6604" s="191">
        <v>2.1081829609405349</v>
      </c>
      <c r="E6604" s="192">
        <f t="shared" si="1058"/>
        <v>7.3203800950498712E-5</v>
      </c>
      <c r="F6604" s="193">
        <f t="shared" si="1059"/>
        <v>3.1432218976522743</v>
      </c>
      <c r="G6604" s="193">
        <f t="shared" si="1055"/>
        <v>3.2594531664231927</v>
      </c>
      <c r="H6604" s="193">
        <f t="shared" si="1055"/>
        <v>3.3799824797738425</v>
      </c>
      <c r="I6604" s="193">
        <f t="shared" si="1055"/>
        <v>3.5049687724504817</v>
      </c>
      <c r="J6604" s="193">
        <f t="shared" si="1055"/>
        <v>3.63457685634957</v>
      </c>
      <c r="K6604" s="193">
        <f>MAX(0,(F6604-'2031 forecast'!$C$10))</f>
        <v>0</v>
      </c>
      <c r="L6604" s="193">
        <f>MAX(0,(G6604-'2031 forecast'!$C$10))</f>
        <v>0</v>
      </c>
      <c r="M6604" s="193">
        <f>MAX(0,(H6604-'2031 forecast'!$C$10))</f>
        <v>0</v>
      </c>
      <c r="N6604" s="193">
        <f>MAX(0,(I6604-'2031 forecast'!$C$10))</f>
        <v>0</v>
      </c>
      <c r="O6604" s="193">
        <f>MAX(0,(J6604-'2031 forecast'!$C$10))</f>
        <v>0</v>
      </c>
      <c r="P6604" s="175" t="str">
        <f t="shared" si="1061"/>
        <v/>
      </c>
      <c r="Q6604" s="175" t="str">
        <f t="shared" si="1062"/>
        <v/>
      </c>
    </row>
    <row r="6605" spans="1:17" s="1" customFormat="1" x14ac:dyDescent="0.3">
      <c r="A6605" s="189">
        <f t="shared" si="1060"/>
        <v>44106.041666650657</v>
      </c>
      <c r="B6605" s="190">
        <f t="shared" si="1056"/>
        <v>44106</v>
      </c>
      <c r="C6605" s="1">
        <f t="shared" si="1057"/>
        <v>1</v>
      </c>
      <c r="D6605" s="191">
        <v>2.115712185801037</v>
      </c>
      <c r="E6605" s="192">
        <f t="shared" si="1058"/>
        <v>7.3465243096750495E-5</v>
      </c>
      <c r="F6605" s="193">
        <f t="shared" si="1059"/>
        <v>3.1544476901438894</v>
      </c>
      <c r="G6605" s="193">
        <f t="shared" ref="G6605:J6624" si="1063">$E6605*G$2</f>
        <v>3.2710940705889899</v>
      </c>
      <c r="H6605" s="193">
        <f t="shared" si="1063"/>
        <v>3.3920538457730349</v>
      </c>
      <c r="I6605" s="193">
        <f t="shared" si="1063"/>
        <v>3.5174865180663764</v>
      </c>
      <c r="J6605" s="193">
        <f t="shared" si="1063"/>
        <v>3.6475574879793902</v>
      </c>
      <c r="K6605" s="193">
        <f>MAX(0,(F6605-'2031 forecast'!$C$10))</f>
        <v>0</v>
      </c>
      <c r="L6605" s="193">
        <f>MAX(0,(G6605-'2031 forecast'!$C$10))</f>
        <v>0</v>
      </c>
      <c r="M6605" s="193">
        <f>MAX(0,(H6605-'2031 forecast'!$C$10))</f>
        <v>0</v>
      </c>
      <c r="N6605" s="193">
        <f>MAX(0,(I6605-'2031 forecast'!$C$10))</f>
        <v>0</v>
      </c>
      <c r="O6605" s="193">
        <f>MAX(0,(J6605-'2031 forecast'!$C$10))</f>
        <v>0</v>
      </c>
      <c r="P6605" s="175" t="str">
        <f t="shared" si="1061"/>
        <v/>
      </c>
      <c r="Q6605" s="175" t="str">
        <f t="shared" si="1062"/>
        <v/>
      </c>
    </row>
    <row r="6606" spans="1:17" s="1" customFormat="1" x14ac:dyDescent="0.3">
      <c r="A6606" s="189">
        <f t="shared" si="1060"/>
        <v>44106.083333317321</v>
      </c>
      <c r="B6606" s="190">
        <f t="shared" si="1056"/>
        <v>44106</v>
      </c>
      <c r="C6606" s="1">
        <f t="shared" si="1057"/>
        <v>2</v>
      </c>
      <c r="D6606" s="191">
        <v>2.1382998603825425</v>
      </c>
      <c r="E6606" s="192">
        <f t="shared" si="1058"/>
        <v>7.4249569535505834E-5</v>
      </c>
      <c r="F6606" s="193">
        <f t="shared" si="1059"/>
        <v>3.1881250676187349</v>
      </c>
      <c r="G6606" s="193">
        <f t="shared" si="1063"/>
        <v>3.3060167830863811</v>
      </c>
      <c r="H6606" s="193">
        <f t="shared" si="1063"/>
        <v>3.4282679437706114</v>
      </c>
      <c r="I6606" s="193">
        <f t="shared" si="1063"/>
        <v>3.5550397549140595</v>
      </c>
      <c r="J6606" s="193">
        <f t="shared" si="1063"/>
        <v>3.6864993828688495</v>
      </c>
      <c r="K6606" s="193">
        <f>MAX(0,(F6606-'2031 forecast'!$C$10))</f>
        <v>0</v>
      </c>
      <c r="L6606" s="193">
        <f>MAX(0,(G6606-'2031 forecast'!$C$10))</f>
        <v>0</v>
      </c>
      <c r="M6606" s="193">
        <f>MAX(0,(H6606-'2031 forecast'!$C$10))</f>
        <v>0</v>
      </c>
      <c r="N6606" s="193">
        <f>MAX(0,(I6606-'2031 forecast'!$C$10))</f>
        <v>0</v>
      </c>
      <c r="O6606" s="193">
        <f>MAX(0,(J6606-'2031 forecast'!$C$10))</f>
        <v>0</v>
      </c>
      <c r="P6606" s="175" t="str">
        <f t="shared" si="1061"/>
        <v/>
      </c>
      <c r="Q6606" s="175" t="str">
        <f t="shared" si="1062"/>
        <v/>
      </c>
    </row>
    <row r="6607" spans="1:17" s="1" customFormat="1" x14ac:dyDescent="0.3">
      <c r="A6607" s="189">
        <f t="shared" si="1060"/>
        <v>44106.124999983986</v>
      </c>
      <c r="B6607" s="190">
        <f t="shared" si="1056"/>
        <v>44106</v>
      </c>
      <c r="C6607" s="1">
        <f t="shared" si="1057"/>
        <v>3</v>
      </c>
      <c r="D6607" s="191">
        <v>2.1081829609405349</v>
      </c>
      <c r="E6607" s="192">
        <f t="shared" si="1058"/>
        <v>7.3203800950498712E-5</v>
      </c>
      <c r="F6607" s="193">
        <f t="shared" si="1059"/>
        <v>3.1432218976522743</v>
      </c>
      <c r="G6607" s="193">
        <f t="shared" si="1063"/>
        <v>3.2594531664231927</v>
      </c>
      <c r="H6607" s="193">
        <f t="shared" si="1063"/>
        <v>3.3799824797738425</v>
      </c>
      <c r="I6607" s="193">
        <f t="shared" si="1063"/>
        <v>3.5049687724504817</v>
      </c>
      <c r="J6607" s="193">
        <f t="shared" si="1063"/>
        <v>3.63457685634957</v>
      </c>
      <c r="K6607" s="193">
        <f>MAX(0,(F6607-'2031 forecast'!$C$10))</f>
        <v>0</v>
      </c>
      <c r="L6607" s="193">
        <f>MAX(0,(G6607-'2031 forecast'!$C$10))</f>
        <v>0</v>
      </c>
      <c r="M6607" s="193">
        <f>MAX(0,(H6607-'2031 forecast'!$C$10))</f>
        <v>0</v>
      </c>
      <c r="N6607" s="193">
        <f>MAX(0,(I6607-'2031 forecast'!$C$10))</f>
        <v>0</v>
      </c>
      <c r="O6607" s="193">
        <f>MAX(0,(J6607-'2031 forecast'!$C$10))</f>
        <v>0</v>
      </c>
      <c r="P6607" s="175" t="str">
        <f t="shared" si="1061"/>
        <v/>
      </c>
      <c r="Q6607" s="175" t="str">
        <f t="shared" si="1062"/>
        <v/>
      </c>
    </row>
    <row r="6608" spans="1:17" s="1" customFormat="1" x14ac:dyDescent="0.3">
      <c r="A6608" s="189">
        <f t="shared" si="1060"/>
        <v>44106.16666665065</v>
      </c>
      <c r="B6608" s="190">
        <f t="shared" si="1056"/>
        <v>44106</v>
      </c>
      <c r="C6608" s="1">
        <f t="shared" si="1057"/>
        <v>4</v>
      </c>
      <c r="D6608" s="191">
        <v>2.1307706355220404</v>
      </c>
      <c r="E6608" s="192">
        <f t="shared" si="1058"/>
        <v>7.3988127389254036E-5</v>
      </c>
      <c r="F6608" s="193">
        <f t="shared" si="1059"/>
        <v>3.176899275127119</v>
      </c>
      <c r="G6608" s="193">
        <f t="shared" si="1063"/>
        <v>3.294375878920583</v>
      </c>
      <c r="H6608" s="193">
        <f t="shared" si="1063"/>
        <v>3.4161965777714185</v>
      </c>
      <c r="I6608" s="193">
        <f t="shared" si="1063"/>
        <v>3.5425220092981644</v>
      </c>
      <c r="J6608" s="193">
        <f t="shared" si="1063"/>
        <v>3.6735187512390288</v>
      </c>
      <c r="K6608" s="193">
        <f>MAX(0,(F6608-'2031 forecast'!$C$10))</f>
        <v>0</v>
      </c>
      <c r="L6608" s="193">
        <f>MAX(0,(G6608-'2031 forecast'!$C$10))</f>
        <v>0</v>
      </c>
      <c r="M6608" s="193">
        <f>MAX(0,(H6608-'2031 forecast'!$C$10))</f>
        <v>0</v>
      </c>
      <c r="N6608" s="193">
        <f>MAX(0,(I6608-'2031 forecast'!$C$10))</f>
        <v>0</v>
      </c>
      <c r="O6608" s="193">
        <f>MAX(0,(J6608-'2031 forecast'!$C$10))</f>
        <v>0</v>
      </c>
      <c r="P6608" s="175" t="str">
        <f t="shared" si="1061"/>
        <v/>
      </c>
      <c r="Q6608" s="175" t="str">
        <f t="shared" si="1062"/>
        <v/>
      </c>
    </row>
    <row r="6609" spans="1:17" s="1" customFormat="1" x14ac:dyDescent="0.3">
      <c r="A6609" s="189">
        <f t="shared" si="1060"/>
        <v>44106.208333317314</v>
      </c>
      <c r="B6609" s="190">
        <f t="shared" si="1056"/>
        <v>44106</v>
      </c>
      <c r="C6609" s="1">
        <f t="shared" si="1057"/>
        <v>5</v>
      </c>
      <c r="D6609" s="191">
        <v>2.2813551327320787</v>
      </c>
      <c r="E6609" s="192">
        <f t="shared" si="1058"/>
        <v>7.9216970314289673E-5</v>
      </c>
      <c r="F6609" s="193">
        <f t="shared" si="1059"/>
        <v>3.4014151249594251</v>
      </c>
      <c r="G6609" s="193">
        <f t="shared" si="1063"/>
        <v>3.527193962236526</v>
      </c>
      <c r="H6609" s="193">
        <f t="shared" si="1063"/>
        <v>3.6576238977552649</v>
      </c>
      <c r="I6609" s="193">
        <f t="shared" si="1063"/>
        <v>3.7928769216160565</v>
      </c>
      <c r="J6609" s="193">
        <f t="shared" si="1063"/>
        <v>3.9331313838354274</v>
      </c>
      <c r="K6609" s="193">
        <f>MAX(0,(F6609-'2031 forecast'!$C$10))</f>
        <v>0</v>
      </c>
      <c r="L6609" s="193">
        <f>MAX(0,(G6609-'2031 forecast'!$C$10))</f>
        <v>0</v>
      </c>
      <c r="M6609" s="193">
        <f>MAX(0,(H6609-'2031 forecast'!$C$10))</f>
        <v>0</v>
      </c>
      <c r="N6609" s="193">
        <f>MAX(0,(I6609-'2031 forecast'!$C$10))</f>
        <v>0</v>
      </c>
      <c r="O6609" s="193">
        <f>MAX(0,(J6609-'2031 forecast'!$C$10))</f>
        <v>0</v>
      </c>
      <c r="P6609" s="175" t="str">
        <f t="shared" si="1061"/>
        <v/>
      </c>
      <c r="Q6609" s="175" t="str">
        <f t="shared" si="1062"/>
        <v/>
      </c>
    </row>
    <row r="6610" spans="1:17" s="1" customFormat="1" x14ac:dyDescent="0.3">
      <c r="A6610" s="189">
        <f t="shared" si="1060"/>
        <v>44106.249999983978</v>
      </c>
      <c r="B6610" s="190">
        <f t="shared" si="1056"/>
        <v>44106</v>
      </c>
      <c r="C6610" s="1">
        <f t="shared" si="1057"/>
        <v>6</v>
      </c>
      <c r="D6610" s="191">
        <v>2.4846442039656305</v>
      </c>
      <c r="E6610" s="192">
        <f t="shared" si="1058"/>
        <v>8.627590826308777E-5</v>
      </c>
      <c r="F6610" s="193">
        <f t="shared" si="1059"/>
        <v>3.7045115222330374</v>
      </c>
      <c r="G6610" s="193">
        <f t="shared" si="1063"/>
        <v>3.8414983747130487</v>
      </c>
      <c r="H6610" s="193">
        <f t="shared" si="1063"/>
        <v>3.9835507797334571</v>
      </c>
      <c r="I6610" s="193">
        <f t="shared" si="1063"/>
        <v>4.1308560532452105</v>
      </c>
      <c r="J6610" s="193">
        <f t="shared" si="1063"/>
        <v>4.2836084378405648</v>
      </c>
      <c r="K6610" s="193">
        <f>MAX(0,(F6610-'2031 forecast'!$C$10))</f>
        <v>0</v>
      </c>
      <c r="L6610" s="193">
        <f>MAX(0,(G6610-'2031 forecast'!$C$10))</f>
        <v>0</v>
      </c>
      <c r="M6610" s="193">
        <f>MAX(0,(H6610-'2031 forecast'!$C$10))</f>
        <v>0</v>
      </c>
      <c r="N6610" s="193">
        <f>MAX(0,(I6610-'2031 forecast'!$C$10))</f>
        <v>0</v>
      </c>
      <c r="O6610" s="193">
        <f>MAX(0,(J6610-'2031 forecast'!$C$10))</f>
        <v>0</v>
      </c>
      <c r="P6610" s="175" t="str">
        <f t="shared" si="1061"/>
        <v/>
      </c>
      <c r="Q6610" s="175" t="str">
        <f t="shared" si="1062"/>
        <v/>
      </c>
    </row>
    <row r="6611" spans="1:17" s="1" customFormat="1" x14ac:dyDescent="0.3">
      <c r="A6611" s="189">
        <f t="shared" si="1060"/>
        <v>44106.291666650643</v>
      </c>
      <c r="B6611" s="190">
        <f t="shared" si="1056"/>
        <v>44106</v>
      </c>
      <c r="C6611" s="1">
        <f t="shared" si="1057"/>
        <v>7</v>
      </c>
      <c r="D6611" s="191">
        <v>2.778283973525205</v>
      </c>
      <c r="E6611" s="192">
        <f t="shared" si="1058"/>
        <v>9.6472151966907232E-5</v>
      </c>
      <c r="F6611" s="193">
        <f t="shared" si="1059"/>
        <v>4.1423174294060328</v>
      </c>
      <c r="G6611" s="193">
        <f t="shared" si="1063"/>
        <v>4.2954936371791357</v>
      </c>
      <c r="H6611" s="193">
        <f t="shared" si="1063"/>
        <v>4.4543340537019569</v>
      </c>
      <c r="I6611" s="193">
        <f t="shared" si="1063"/>
        <v>4.6190481322650987</v>
      </c>
      <c r="J6611" s="193">
        <f t="shared" si="1063"/>
        <v>4.7898530714035408</v>
      </c>
      <c r="K6611" s="193">
        <f>MAX(0,(F6611-'2031 forecast'!$C$10))</f>
        <v>0</v>
      </c>
      <c r="L6611" s="193">
        <f>MAX(0,(G6611-'2031 forecast'!$C$10))</f>
        <v>0</v>
      </c>
      <c r="M6611" s="193">
        <f>MAX(0,(H6611-'2031 forecast'!$C$10))</f>
        <v>0</v>
      </c>
      <c r="N6611" s="193">
        <f>MAX(0,(I6611-'2031 forecast'!$C$10))</f>
        <v>0</v>
      </c>
      <c r="O6611" s="193">
        <f>MAX(0,(J6611-'2031 forecast'!$C$10))</f>
        <v>0</v>
      </c>
      <c r="P6611" s="175" t="str">
        <f t="shared" si="1061"/>
        <v/>
      </c>
      <c r="Q6611" s="175" t="str">
        <f t="shared" si="1062"/>
        <v/>
      </c>
    </row>
    <row r="6612" spans="1:17" s="1" customFormat="1" x14ac:dyDescent="0.3">
      <c r="A6612" s="189">
        <f t="shared" si="1060"/>
        <v>44106.333333317307</v>
      </c>
      <c r="B6612" s="190">
        <f t="shared" si="1056"/>
        <v>44106</v>
      </c>
      <c r="C6612" s="1">
        <f t="shared" si="1057"/>
        <v>8</v>
      </c>
      <c r="D6612" s="191">
        <v>2.861105446990726</v>
      </c>
      <c r="E6612" s="192">
        <f t="shared" si="1058"/>
        <v>9.9348015575676814E-5</v>
      </c>
      <c r="F6612" s="193">
        <f t="shared" si="1059"/>
        <v>4.2658011468138</v>
      </c>
      <c r="G6612" s="193">
        <f t="shared" si="1063"/>
        <v>4.4235435830029042</v>
      </c>
      <c r="H6612" s="193">
        <f t="shared" si="1063"/>
        <v>4.5871190796930712</v>
      </c>
      <c r="I6612" s="193">
        <f t="shared" si="1063"/>
        <v>4.756743334039939</v>
      </c>
      <c r="J6612" s="193">
        <f t="shared" si="1063"/>
        <v>4.9326400193315587</v>
      </c>
      <c r="K6612" s="193">
        <f>MAX(0,(F6612-'2031 forecast'!$C$10))</f>
        <v>0</v>
      </c>
      <c r="L6612" s="193">
        <f>MAX(0,(G6612-'2031 forecast'!$C$10))</f>
        <v>0</v>
      </c>
      <c r="M6612" s="193">
        <f>MAX(0,(H6612-'2031 forecast'!$C$10))</f>
        <v>0</v>
      </c>
      <c r="N6612" s="193">
        <f>MAX(0,(I6612-'2031 forecast'!$C$10))</f>
        <v>0</v>
      </c>
      <c r="O6612" s="193">
        <f>MAX(0,(J6612-'2031 forecast'!$C$10))</f>
        <v>0</v>
      </c>
      <c r="P6612" s="175" t="str">
        <f t="shared" si="1061"/>
        <v/>
      </c>
      <c r="Q6612" s="175" t="str">
        <f t="shared" si="1062"/>
        <v/>
      </c>
    </row>
    <row r="6613" spans="1:17" s="1" customFormat="1" x14ac:dyDescent="0.3">
      <c r="A6613" s="189">
        <f t="shared" si="1060"/>
        <v>44106.374999983971</v>
      </c>
      <c r="B6613" s="190">
        <f t="shared" si="1056"/>
        <v>44106</v>
      </c>
      <c r="C6613" s="1">
        <f t="shared" si="1057"/>
        <v>9</v>
      </c>
      <c r="D6613" s="191">
        <v>2.8836931215722315</v>
      </c>
      <c r="E6613" s="192">
        <f t="shared" si="1058"/>
        <v>1.0013234201443215E-4</v>
      </c>
      <c r="F6613" s="193">
        <f t="shared" si="1059"/>
        <v>4.299478524288646</v>
      </c>
      <c r="G6613" s="193">
        <f t="shared" si="1063"/>
        <v>4.4584662955002949</v>
      </c>
      <c r="H6613" s="193">
        <f t="shared" si="1063"/>
        <v>4.6233331776906477</v>
      </c>
      <c r="I6613" s="193">
        <f t="shared" si="1063"/>
        <v>4.7942965708876226</v>
      </c>
      <c r="J6613" s="193">
        <f t="shared" si="1063"/>
        <v>4.9715819142210185</v>
      </c>
      <c r="K6613" s="193">
        <f>MAX(0,(F6613-'2031 forecast'!$C$10))</f>
        <v>0</v>
      </c>
      <c r="L6613" s="193">
        <f>MAX(0,(G6613-'2031 forecast'!$C$10))</f>
        <v>0</v>
      </c>
      <c r="M6613" s="193">
        <f>MAX(0,(H6613-'2031 forecast'!$C$10))</f>
        <v>0</v>
      </c>
      <c r="N6613" s="193">
        <f>MAX(0,(I6613-'2031 forecast'!$C$10))</f>
        <v>0</v>
      </c>
      <c r="O6613" s="193">
        <f>MAX(0,(J6613-'2031 forecast'!$C$10))</f>
        <v>0</v>
      </c>
      <c r="P6613" s="175" t="str">
        <f t="shared" si="1061"/>
        <v/>
      </c>
      <c r="Q6613" s="175" t="str">
        <f t="shared" si="1062"/>
        <v/>
      </c>
    </row>
    <row r="6614" spans="1:17" s="1" customFormat="1" x14ac:dyDescent="0.3">
      <c r="A6614" s="189">
        <f t="shared" si="1060"/>
        <v>44106.416666650635</v>
      </c>
      <c r="B6614" s="190">
        <f t="shared" si="1056"/>
        <v>44106</v>
      </c>
      <c r="C6614" s="1">
        <f t="shared" si="1057"/>
        <v>10</v>
      </c>
      <c r="D6614" s="191">
        <v>3.0794529679452816</v>
      </c>
      <c r="E6614" s="192">
        <f t="shared" si="1058"/>
        <v>1.0692983781697848E-4</v>
      </c>
      <c r="F6614" s="193">
        <f t="shared" si="1059"/>
        <v>4.5913491290706432</v>
      </c>
      <c r="G6614" s="193">
        <f t="shared" si="1063"/>
        <v>4.7611298038110208</v>
      </c>
      <c r="H6614" s="193">
        <f t="shared" si="1063"/>
        <v>4.9371886936696487</v>
      </c>
      <c r="I6614" s="193">
        <f t="shared" si="1063"/>
        <v>5.119757956900882</v>
      </c>
      <c r="J6614" s="193">
        <f t="shared" si="1063"/>
        <v>5.309078336596337</v>
      </c>
      <c r="K6614" s="193">
        <f>MAX(0,(F6614-'2031 forecast'!$C$10))</f>
        <v>0</v>
      </c>
      <c r="L6614" s="193">
        <f>MAX(0,(G6614-'2031 forecast'!$C$10))</f>
        <v>0</v>
      </c>
      <c r="M6614" s="193">
        <f>MAX(0,(H6614-'2031 forecast'!$C$10))</f>
        <v>0</v>
      </c>
      <c r="N6614" s="193">
        <f>MAX(0,(I6614-'2031 forecast'!$C$10))</f>
        <v>0</v>
      </c>
      <c r="O6614" s="193">
        <f>MAX(0,(J6614-'2031 forecast'!$C$10))</f>
        <v>0</v>
      </c>
      <c r="P6614" s="175" t="str">
        <f t="shared" si="1061"/>
        <v/>
      </c>
      <c r="Q6614" s="175" t="str">
        <f t="shared" si="1062"/>
        <v/>
      </c>
    </row>
    <row r="6615" spans="1:17" s="1" customFormat="1" x14ac:dyDescent="0.3">
      <c r="A6615" s="189">
        <f t="shared" si="1060"/>
        <v>44106.4583333173</v>
      </c>
      <c r="B6615" s="190">
        <f t="shared" si="1056"/>
        <v>44106</v>
      </c>
      <c r="C6615" s="1">
        <f t="shared" si="1057"/>
        <v>11</v>
      </c>
      <c r="D6615" s="191">
        <v>3.1547452165503</v>
      </c>
      <c r="E6615" s="192">
        <f t="shared" si="1058"/>
        <v>1.0954425927949626E-4</v>
      </c>
      <c r="F6615" s="193">
        <f t="shared" si="1059"/>
        <v>4.7036070539867953</v>
      </c>
      <c r="G6615" s="193">
        <f t="shared" si="1063"/>
        <v>4.8775388454689903</v>
      </c>
      <c r="H6615" s="193">
        <f t="shared" si="1063"/>
        <v>5.0579023536615706</v>
      </c>
      <c r="I6615" s="193">
        <f t="shared" si="1063"/>
        <v>5.2449354130598262</v>
      </c>
      <c r="J6615" s="193">
        <f t="shared" si="1063"/>
        <v>5.4388846528945338</v>
      </c>
      <c r="K6615" s="193">
        <f>MAX(0,(F6615-'2031 forecast'!$C$10))</f>
        <v>0</v>
      </c>
      <c r="L6615" s="193">
        <f>MAX(0,(G6615-'2031 forecast'!$C$10))</f>
        <v>0</v>
      </c>
      <c r="M6615" s="193">
        <f>MAX(0,(H6615-'2031 forecast'!$C$10))</f>
        <v>0</v>
      </c>
      <c r="N6615" s="193">
        <f>MAX(0,(I6615-'2031 forecast'!$C$10))</f>
        <v>0</v>
      </c>
      <c r="O6615" s="193">
        <f>MAX(0,(J6615-'2031 forecast'!$C$10))</f>
        <v>0</v>
      </c>
      <c r="P6615" s="175" t="str">
        <f t="shared" si="1061"/>
        <v/>
      </c>
      <c r="Q6615" s="175" t="str">
        <f t="shared" si="1062"/>
        <v/>
      </c>
    </row>
    <row r="6616" spans="1:17" s="1" customFormat="1" x14ac:dyDescent="0.3">
      <c r="A6616" s="189">
        <f t="shared" si="1060"/>
        <v>44106.499999983964</v>
      </c>
      <c r="B6616" s="190">
        <f t="shared" si="1056"/>
        <v>44106</v>
      </c>
      <c r="C6616" s="1">
        <f t="shared" si="1057"/>
        <v>12</v>
      </c>
      <c r="D6616" s="191">
        <v>3.102040642526787</v>
      </c>
      <c r="E6616" s="192">
        <f t="shared" si="1058"/>
        <v>1.0771416425573382E-4</v>
      </c>
      <c r="F6616" s="193">
        <f t="shared" si="1059"/>
        <v>4.6250265065454892</v>
      </c>
      <c r="G6616" s="193">
        <f t="shared" si="1063"/>
        <v>4.7960525163084116</v>
      </c>
      <c r="H6616" s="193">
        <f t="shared" si="1063"/>
        <v>4.9734027916672252</v>
      </c>
      <c r="I6616" s="193">
        <f t="shared" si="1063"/>
        <v>5.1573111937485656</v>
      </c>
      <c r="J6616" s="193">
        <f t="shared" si="1063"/>
        <v>5.3480202314857959</v>
      </c>
      <c r="K6616" s="193">
        <f>MAX(0,(F6616-'2031 forecast'!$C$10))</f>
        <v>0</v>
      </c>
      <c r="L6616" s="193">
        <f>MAX(0,(G6616-'2031 forecast'!$C$10))</f>
        <v>0</v>
      </c>
      <c r="M6616" s="193">
        <f>MAX(0,(H6616-'2031 forecast'!$C$10))</f>
        <v>0</v>
      </c>
      <c r="N6616" s="193">
        <f>MAX(0,(I6616-'2031 forecast'!$C$10))</f>
        <v>0</v>
      </c>
      <c r="O6616" s="193">
        <f>MAX(0,(J6616-'2031 forecast'!$C$10))</f>
        <v>0</v>
      </c>
      <c r="P6616" s="175" t="str">
        <f t="shared" si="1061"/>
        <v/>
      </c>
      <c r="Q6616" s="175" t="str">
        <f t="shared" si="1062"/>
        <v/>
      </c>
    </row>
    <row r="6617" spans="1:17" s="1" customFormat="1" x14ac:dyDescent="0.3">
      <c r="A6617" s="189">
        <f t="shared" si="1060"/>
        <v>44106.541666650628</v>
      </c>
      <c r="B6617" s="190">
        <f t="shared" si="1056"/>
        <v>44106</v>
      </c>
      <c r="C6617" s="1">
        <f t="shared" si="1057"/>
        <v>13</v>
      </c>
      <c r="D6617" s="191">
        <v>3.0116899442007643</v>
      </c>
      <c r="E6617" s="192">
        <f t="shared" si="1058"/>
        <v>1.0457685850071245E-4</v>
      </c>
      <c r="F6617" s="193">
        <f t="shared" si="1059"/>
        <v>4.4903169966461061</v>
      </c>
      <c r="G6617" s="193">
        <f t="shared" si="1063"/>
        <v>4.6563616663188467</v>
      </c>
      <c r="H6617" s="193">
        <f t="shared" si="1063"/>
        <v>4.8285463996769176</v>
      </c>
      <c r="I6617" s="193">
        <f t="shared" si="1063"/>
        <v>5.0070982463578311</v>
      </c>
      <c r="J6617" s="193">
        <f t="shared" si="1063"/>
        <v>5.1922526519279577</v>
      </c>
      <c r="K6617" s="193">
        <f>MAX(0,(F6617-'2031 forecast'!$C$10))</f>
        <v>0</v>
      </c>
      <c r="L6617" s="193">
        <f>MAX(0,(G6617-'2031 forecast'!$C$10))</f>
        <v>0</v>
      </c>
      <c r="M6617" s="193">
        <f>MAX(0,(H6617-'2031 forecast'!$C$10))</f>
        <v>0</v>
      </c>
      <c r="N6617" s="193">
        <f>MAX(0,(I6617-'2031 forecast'!$C$10))</f>
        <v>0</v>
      </c>
      <c r="O6617" s="193">
        <f>MAX(0,(J6617-'2031 forecast'!$C$10))</f>
        <v>0</v>
      </c>
      <c r="P6617" s="175" t="str">
        <f t="shared" si="1061"/>
        <v/>
      </c>
      <c r="Q6617" s="175" t="str">
        <f t="shared" si="1062"/>
        <v/>
      </c>
    </row>
    <row r="6618" spans="1:17" s="1" customFormat="1" x14ac:dyDescent="0.3">
      <c r="A6618" s="189">
        <f t="shared" si="1060"/>
        <v>44106.583333317292</v>
      </c>
      <c r="B6618" s="190">
        <f t="shared" si="1056"/>
        <v>44106</v>
      </c>
      <c r="C6618" s="1">
        <f t="shared" si="1057"/>
        <v>14</v>
      </c>
      <c r="D6618" s="191">
        <v>2.943926920456247</v>
      </c>
      <c r="E6618" s="192">
        <f t="shared" si="1058"/>
        <v>1.0222387918444641E-4</v>
      </c>
      <c r="F6618" s="193">
        <f t="shared" si="1059"/>
        <v>4.389284864221568</v>
      </c>
      <c r="G6618" s="193">
        <f t="shared" si="1063"/>
        <v>4.5515935288266727</v>
      </c>
      <c r="H6618" s="193">
        <f t="shared" si="1063"/>
        <v>4.7199041056841864</v>
      </c>
      <c r="I6618" s="193">
        <f t="shared" si="1063"/>
        <v>4.8944385358147793</v>
      </c>
      <c r="J6618" s="193">
        <f t="shared" si="1063"/>
        <v>5.0754269672595784</v>
      </c>
      <c r="K6618" s="193">
        <f>MAX(0,(F6618-'2031 forecast'!$C$10))</f>
        <v>0</v>
      </c>
      <c r="L6618" s="193">
        <f>MAX(0,(G6618-'2031 forecast'!$C$10))</f>
        <v>0</v>
      </c>
      <c r="M6618" s="193">
        <f>MAX(0,(H6618-'2031 forecast'!$C$10))</f>
        <v>0</v>
      </c>
      <c r="N6618" s="193">
        <f>MAX(0,(I6618-'2031 forecast'!$C$10))</f>
        <v>0</v>
      </c>
      <c r="O6618" s="193">
        <f>MAX(0,(J6618-'2031 forecast'!$C$10))</f>
        <v>0</v>
      </c>
      <c r="P6618" s="175" t="str">
        <f t="shared" si="1061"/>
        <v/>
      </c>
      <c r="Q6618" s="175" t="str">
        <f t="shared" si="1062"/>
        <v/>
      </c>
    </row>
    <row r="6619" spans="1:17" s="1" customFormat="1" x14ac:dyDescent="0.3">
      <c r="A6619" s="189">
        <f t="shared" si="1060"/>
        <v>44106.624999983957</v>
      </c>
      <c r="B6619" s="190">
        <f t="shared" si="1056"/>
        <v>44106</v>
      </c>
      <c r="C6619" s="1">
        <f t="shared" si="1057"/>
        <v>15</v>
      </c>
      <c r="D6619" s="191">
        <v>2.9891022696192584</v>
      </c>
      <c r="E6619" s="192">
        <f t="shared" si="1058"/>
        <v>1.037925320619571E-4</v>
      </c>
      <c r="F6619" s="193">
        <f t="shared" si="1059"/>
        <v>4.4566396191712601</v>
      </c>
      <c r="G6619" s="193">
        <f t="shared" si="1063"/>
        <v>4.6214389538214551</v>
      </c>
      <c r="H6619" s="193">
        <f t="shared" si="1063"/>
        <v>4.7923323016793411</v>
      </c>
      <c r="I6619" s="193">
        <f t="shared" si="1063"/>
        <v>4.9695450095101465</v>
      </c>
      <c r="J6619" s="193">
        <f t="shared" si="1063"/>
        <v>5.1533107570384979</v>
      </c>
      <c r="K6619" s="193">
        <f>MAX(0,(F6619-'2031 forecast'!$C$10))</f>
        <v>0</v>
      </c>
      <c r="L6619" s="193">
        <f>MAX(0,(G6619-'2031 forecast'!$C$10))</f>
        <v>0</v>
      </c>
      <c r="M6619" s="193">
        <f>MAX(0,(H6619-'2031 forecast'!$C$10))</f>
        <v>0</v>
      </c>
      <c r="N6619" s="193">
        <f>MAX(0,(I6619-'2031 forecast'!$C$10))</f>
        <v>0</v>
      </c>
      <c r="O6619" s="193">
        <f>MAX(0,(J6619-'2031 forecast'!$C$10))</f>
        <v>0</v>
      </c>
      <c r="P6619" s="175" t="str">
        <f t="shared" si="1061"/>
        <v/>
      </c>
      <c r="Q6619" s="175" t="str">
        <f t="shared" si="1062"/>
        <v/>
      </c>
    </row>
    <row r="6620" spans="1:17" s="1" customFormat="1" x14ac:dyDescent="0.3">
      <c r="A6620" s="189">
        <f t="shared" si="1060"/>
        <v>44106.666666650621</v>
      </c>
      <c r="B6620" s="190">
        <f t="shared" si="1056"/>
        <v>44106</v>
      </c>
      <c r="C6620" s="1">
        <f t="shared" si="1057"/>
        <v>16</v>
      </c>
      <c r="D6620" s="191">
        <v>3.0643945182242773</v>
      </c>
      <c r="E6620" s="192">
        <f t="shared" si="1058"/>
        <v>1.064069535244749E-4</v>
      </c>
      <c r="F6620" s="193">
        <f t="shared" si="1059"/>
        <v>4.5688975440874122</v>
      </c>
      <c r="G6620" s="193">
        <f t="shared" si="1063"/>
        <v>4.7378479954794255</v>
      </c>
      <c r="H6620" s="193">
        <f t="shared" si="1063"/>
        <v>4.913045961671263</v>
      </c>
      <c r="I6620" s="193">
        <f t="shared" si="1063"/>
        <v>5.0947224656690917</v>
      </c>
      <c r="J6620" s="193">
        <f t="shared" si="1063"/>
        <v>5.2831170733366957</v>
      </c>
      <c r="K6620" s="193">
        <f>MAX(0,(F6620-'2031 forecast'!$C$10))</f>
        <v>0</v>
      </c>
      <c r="L6620" s="193">
        <f>MAX(0,(G6620-'2031 forecast'!$C$10))</f>
        <v>0</v>
      </c>
      <c r="M6620" s="193">
        <f>MAX(0,(H6620-'2031 forecast'!$C$10))</f>
        <v>0</v>
      </c>
      <c r="N6620" s="193">
        <f>MAX(0,(I6620-'2031 forecast'!$C$10))</f>
        <v>0</v>
      </c>
      <c r="O6620" s="193">
        <f>MAX(0,(J6620-'2031 forecast'!$C$10))</f>
        <v>0</v>
      </c>
      <c r="P6620" s="175" t="str">
        <f t="shared" si="1061"/>
        <v/>
      </c>
      <c r="Q6620" s="175" t="str">
        <f t="shared" si="1062"/>
        <v/>
      </c>
    </row>
    <row r="6621" spans="1:17" s="1" customFormat="1" x14ac:dyDescent="0.3">
      <c r="A6621" s="189">
        <f t="shared" si="1060"/>
        <v>44106.708333317285</v>
      </c>
      <c r="B6621" s="190">
        <f t="shared" si="1056"/>
        <v>44106</v>
      </c>
      <c r="C6621" s="1">
        <f t="shared" si="1057"/>
        <v>17</v>
      </c>
      <c r="D6621" s="191">
        <v>2.9891022696192584</v>
      </c>
      <c r="E6621" s="192">
        <f t="shared" si="1058"/>
        <v>1.037925320619571E-4</v>
      </c>
      <c r="F6621" s="193">
        <f t="shared" si="1059"/>
        <v>4.4566396191712601</v>
      </c>
      <c r="G6621" s="193">
        <f t="shared" si="1063"/>
        <v>4.6214389538214551</v>
      </c>
      <c r="H6621" s="193">
        <f t="shared" si="1063"/>
        <v>4.7923323016793411</v>
      </c>
      <c r="I6621" s="193">
        <f t="shared" si="1063"/>
        <v>4.9695450095101465</v>
      </c>
      <c r="J6621" s="193">
        <f t="shared" si="1063"/>
        <v>5.1533107570384979</v>
      </c>
      <c r="K6621" s="193">
        <f>MAX(0,(F6621-'2031 forecast'!$C$10))</f>
        <v>0</v>
      </c>
      <c r="L6621" s="193">
        <f>MAX(0,(G6621-'2031 forecast'!$C$10))</f>
        <v>0</v>
      </c>
      <c r="M6621" s="193">
        <f>MAX(0,(H6621-'2031 forecast'!$C$10))</f>
        <v>0</v>
      </c>
      <c r="N6621" s="193">
        <f>MAX(0,(I6621-'2031 forecast'!$C$10))</f>
        <v>0</v>
      </c>
      <c r="O6621" s="193">
        <f>MAX(0,(J6621-'2031 forecast'!$C$10))</f>
        <v>0</v>
      </c>
      <c r="P6621" s="175" t="str">
        <f t="shared" si="1061"/>
        <v/>
      </c>
      <c r="Q6621" s="175" t="str">
        <f t="shared" si="1062"/>
        <v/>
      </c>
    </row>
    <row r="6622" spans="1:17" s="1" customFormat="1" x14ac:dyDescent="0.3">
      <c r="A6622" s="189">
        <f t="shared" si="1060"/>
        <v>44106.749999983949</v>
      </c>
      <c r="B6622" s="190">
        <f t="shared" si="1056"/>
        <v>44106</v>
      </c>
      <c r="C6622" s="1">
        <f t="shared" si="1057"/>
        <v>18</v>
      </c>
      <c r="D6622" s="191">
        <v>3.0267483939217676</v>
      </c>
      <c r="E6622" s="192">
        <f t="shared" si="1058"/>
        <v>1.0509974279321599E-4</v>
      </c>
      <c r="F6622" s="193">
        <f t="shared" si="1059"/>
        <v>4.5127685816293361</v>
      </c>
      <c r="G6622" s="193">
        <f t="shared" si="1063"/>
        <v>4.6796434746504403</v>
      </c>
      <c r="H6622" s="193">
        <f t="shared" si="1063"/>
        <v>4.8526891316753016</v>
      </c>
      <c r="I6622" s="193">
        <f t="shared" si="1063"/>
        <v>5.0321337375896196</v>
      </c>
      <c r="J6622" s="193">
        <f t="shared" si="1063"/>
        <v>5.2182139151875964</v>
      </c>
      <c r="K6622" s="193">
        <f>MAX(0,(F6622-'2031 forecast'!$C$10))</f>
        <v>0</v>
      </c>
      <c r="L6622" s="193">
        <f>MAX(0,(G6622-'2031 forecast'!$C$10))</f>
        <v>0</v>
      </c>
      <c r="M6622" s="193">
        <f>MAX(0,(H6622-'2031 forecast'!$C$10))</f>
        <v>0</v>
      </c>
      <c r="N6622" s="193">
        <f>MAX(0,(I6622-'2031 forecast'!$C$10))</f>
        <v>0</v>
      </c>
      <c r="O6622" s="193">
        <f>MAX(0,(J6622-'2031 forecast'!$C$10))</f>
        <v>0</v>
      </c>
      <c r="P6622" s="175" t="str">
        <f t="shared" si="1061"/>
        <v/>
      </c>
      <c r="Q6622" s="175" t="str">
        <f t="shared" si="1062"/>
        <v/>
      </c>
    </row>
    <row r="6623" spans="1:17" s="1" customFormat="1" x14ac:dyDescent="0.3">
      <c r="A6623" s="189">
        <f t="shared" si="1060"/>
        <v>44106.791666650613</v>
      </c>
      <c r="B6623" s="190">
        <f t="shared" si="1056"/>
        <v>44106</v>
      </c>
      <c r="C6623" s="1">
        <f t="shared" si="1057"/>
        <v>19</v>
      </c>
      <c r="D6623" s="191">
        <v>3.0719237430847794</v>
      </c>
      <c r="E6623" s="192">
        <f t="shared" si="1058"/>
        <v>1.0666839567072669E-4</v>
      </c>
      <c r="F6623" s="193">
        <f t="shared" si="1059"/>
        <v>4.5801233365790281</v>
      </c>
      <c r="G6623" s="193">
        <f t="shared" si="1063"/>
        <v>4.7494888996452236</v>
      </c>
      <c r="H6623" s="193">
        <f t="shared" si="1063"/>
        <v>4.9251173276704563</v>
      </c>
      <c r="I6623" s="193">
        <f t="shared" si="1063"/>
        <v>5.1072402112849877</v>
      </c>
      <c r="J6623" s="193">
        <f t="shared" si="1063"/>
        <v>5.2960977049665168</v>
      </c>
      <c r="K6623" s="193">
        <f>MAX(0,(F6623-'2031 forecast'!$C$10))</f>
        <v>0</v>
      </c>
      <c r="L6623" s="193">
        <f>MAX(0,(G6623-'2031 forecast'!$C$10))</f>
        <v>0</v>
      </c>
      <c r="M6623" s="193">
        <f>MAX(0,(H6623-'2031 forecast'!$C$10))</f>
        <v>0</v>
      </c>
      <c r="N6623" s="193">
        <f>MAX(0,(I6623-'2031 forecast'!$C$10))</f>
        <v>0</v>
      </c>
      <c r="O6623" s="193">
        <f>MAX(0,(J6623-'2031 forecast'!$C$10))</f>
        <v>0</v>
      </c>
      <c r="P6623" s="175" t="str">
        <f t="shared" si="1061"/>
        <v/>
      </c>
      <c r="Q6623" s="175" t="str">
        <f t="shared" si="1062"/>
        <v/>
      </c>
    </row>
    <row r="6624" spans="1:17" s="1" customFormat="1" x14ac:dyDescent="0.3">
      <c r="A6624" s="189">
        <f t="shared" si="1060"/>
        <v>44106.833333317278</v>
      </c>
      <c r="B6624" s="190">
        <f t="shared" si="1056"/>
        <v>44106</v>
      </c>
      <c r="C6624" s="1">
        <f t="shared" si="1057"/>
        <v>20</v>
      </c>
      <c r="D6624" s="191">
        <v>3.0267483939217676</v>
      </c>
      <c r="E6624" s="192">
        <f t="shared" si="1058"/>
        <v>1.0509974279321599E-4</v>
      </c>
      <c r="F6624" s="193">
        <f t="shared" si="1059"/>
        <v>4.5127685816293361</v>
      </c>
      <c r="G6624" s="193">
        <f t="shared" si="1063"/>
        <v>4.6796434746504403</v>
      </c>
      <c r="H6624" s="193">
        <f t="shared" si="1063"/>
        <v>4.8526891316753016</v>
      </c>
      <c r="I6624" s="193">
        <f t="shared" si="1063"/>
        <v>5.0321337375896196</v>
      </c>
      <c r="J6624" s="193">
        <f t="shared" si="1063"/>
        <v>5.2182139151875964</v>
      </c>
      <c r="K6624" s="193">
        <f>MAX(0,(F6624-'2031 forecast'!$C$10))</f>
        <v>0</v>
      </c>
      <c r="L6624" s="193">
        <f>MAX(0,(G6624-'2031 forecast'!$C$10))</f>
        <v>0</v>
      </c>
      <c r="M6624" s="193">
        <f>MAX(0,(H6624-'2031 forecast'!$C$10))</f>
        <v>0</v>
      </c>
      <c r="N6624" s="193">
        <f>MAX(0,(I6624-'2031 forecast'!$C$10))</f>
        <v>0</v>
      </c>
      <c r="O6624" s="193">
        <f>MAX(0,(J6624-'2031 forecast'!$C$10))</f>
        <v>0</v>
      </c>
      <c r="P6624" s="175" t="str">
        <f t="shared" si="1061"/>
        <v/>
      </c>
      <c r="Q6624" s="175" t="str">
        <f t="shared" si="1062"/>
        <v/>
      </c>
    </row>
    <row r="6625" spans="1:17" s="1" customFormat="1" x14ac:dyDescent="0.3">
      <c r="A6625" s="189">
        <f t="shared" si="1060"/>
        <v>44106.874999983942</v>
      </c>
      <c r="B6625" s="190">
        <f t="shared" si="1056"/>
        <v>44106</v>
      </c>
      <c r="C6625" s="1">
        <f t="shared" si="1057"/>
        <v>21</v>
      </c>
      <c r="D6625" s="191">
        <v>2.9062807961537369</v>
      </c>
      <c r="E6625" s="192">
        <f t="shared" si="1058"/>
        <v>1.0091666845318749E-4</v>
      </c>
      <c r="F6625" s="193">
        <f t="shared" si="1059"/>
        <v>4.3331559017634911</v>
      </c>
      <c r="G6625" s="193">
        <f t="shared" ref="G6625:J6644" si="1064">$E6625*G$2</f>
        <v>4.4933890079976857</v>
      </c>
      <c r="H6625" s="193">
        <f t="shared" si="1064"/>
        <v>4.659547275688225</v>
      </c>
      <c r="I6625" s="193">
        <f t="shared" si="1064"/>
        <v>4.8318498077353054</v>
      </c>
      <c r="J6625" s="193">
        <f t="shared" si="1064"/>
        <v>5.0105238091104782</v>
      </c>
      <c r="K6625" s="193">
        <f>MAX(0,(F6625-'2031 forecast'!$C$10))</f>
        <v>0</v>
      </c>
      <c r="L6625" s="193">
        <f>MAX(0,(G6625-'2031 forecast'!$C$10))</f>
        <v>0</v>
      </c>
      <c r="M6625" s="193">
        <f>MAX(0,(H6625-'2031 forecast'!$C$10))</f>
        <v>0</v>
      </c>
      <c r="N6625" s="193">
        <f>MAX(0,(I6625-'2031 forecast'!$C$10))</f>
        <v>0</v>
      </c>
      <c r="O6625" s="193">
        <f>MAX(0,(J6625-'2031 forecast'!$C$10))</f>
        <v>0</v>
      </c>
      <c r="P6625" s="175" t="str">
        <f t="shared" si="1061"/>
        <v/>
      </c>
      <c r="Q6625" s="175" t="str">
        <f t="shared" si="1062"/>
        <v/>
      </c>
    </row>
    <row r="6626" spans="1:17" s="1" customFormat="1" x14ac:dyDescent="0.3">
      <c r="A6626" s="189">
        <f t="shared" si="1060"/>
        <v>44106.916666650606</v>
      </c>
      <c r="B6626" s="190">
        <f t="shared" si="1056"/>
        <v>44106</v>
      </c>
      <c r="C6626" s="1">
        <f t="shared" si="1057"/>
        <v>22</v>
      </c>
      <c r="D6626" s="191">
        <v>2.5373487779891435</v>
      </c>
      <c r="E6626" s="192">
        <f t="shared" si="1058"/>
        <v>8.8106003286850216E-5</v>
      </c>
      <c r="F6626" s="193">
        <f t="shared" si="1059"/>
        <v>3.7830920696743435</v>
      </c>
      <c r="G6626" s="193">
        <f t="shared" si="1064"/>
        <v>3.9229847038736274</v>
      </c>
      <c r="H6626" s="193">
        <f t="shared" si="1064"/>
        <v>4.068050341727802</v>
      </c>
      <c r="I6626" s="193">
        <f t="shared" si="1064"/>
        <v>4.2184802725564712</v>
      </c>
      <c r="J6626" s="193">
        <f t="shared" si="1064"/>
        <v>4.3744728592493027</v>
      </c>
      <c r="K6626" s="193">
        <f>MAX(0,(F6626-'2031 forecast'!$C$10))</f>
        <v>0</v>
      </c>
      <c r="L6626" s="193">
        <f>MAX(0,(G6626-'2031 forecast'!$C$10))</f>
        <v>0</v>
      </c>
      <c r="M6626" s="193">
        <f>MAX(0,(H6626-'2031 forecast'!$C$10))</f>
        <v>0</v>
      </c>
      <c r="N6626" s="193">
        <f>MAX(0,(I6626-'2031 forecast'!$C$10))</f>
        <v>0</v>
      </c>
      <c r="O6626" s="193">
        <f>MAX(0,(J6626-'2031 forecast'!$C$10))</f>
        <v>0</v>
      </c>
      <c r="P6626" s="175" t="str">
        <f t="shared" si="1061"/>
        <v/>
      </c>
      <c r="Q6626" s="175" t="str">
        <f t="shared" si="1062"/>
        <v/>
      </c>
    </row>
    <row r="6627" spans="1:17" s="1" customFormat="1" x14ac:dyDescent="0.3">
      <c r="A6627" s="189">
        <f t="shared" si="1060"/>
        <v>44106.95833331727</v>
      </c>
      <c r="B6627" s="190">
        <f t="shared" si="1056"/>
        <v>44106</v>
      </c>
      <c r="C6627" s="1">
        <f t="shared" si="1057"/>
        <v>23</v>
      </c>
      <c r="D6627" s="191">
        <v>2.3265304818950905</v>
      </c>
      <c r="E6627" s="192">
        <f t="shared" si="1058"/>
        <v>8.0785623191800363E-5</v>
      </c>
      <c r="F6627" s="193">
        <f t="shared" si="1059"/>
        <v>3.4687698799091167</v>
      </c>
      <c r="G6627" s="193">
        <f t="shared" si="1064"/>
        <v>3.5970393872313089</v>
      </c>
      <c r="H6627" s="193">
        <f t="shared" si="1064"/>
        <v>3.7300520937504187</v>
      </c>
      <c r="I6627" s="193">
        <f t="shared" si="1064"/>
        <v>3.8679833953114242</v>
      </c>
      <c r="J6627" s="193">
        <f t="shared" si="1064"/>
        <v>4.0110151736143473</v>
      </c>
      <c r="K6627" s="193">
        <f>MAX(0,(F6627-'2031 forecast'!$C$10))</f>
        <v>0</v>
      </c>
      <c r="L6627" s="193">
        <f>MAX(0,(G6627-'2031 forecast'!$C$10))</f>
        <v>0</v>
      </c>
      <c r="M6627" s="193">
        <f>MAX(0,(H6627-'2031 forecast'!$C$10))</f>
        <v>0</v>
      </c>
      <c r="N6627" s="193">
        <f>MAX(0,(I6627-'2031 forecast'!$C$10))</f>
        <v>0</v>
      </c>
      <c r="O6627" s="193">
        <f>MAX(0,(J6627-'2031 forecast'!$C$10))</f>
        <v>0</v>
      </c>
      <c r="P6627" s="175" t="str">
        <f t="shared" si="1061"/>
        <v/>
      </c>
      <c r="Q6627" s="175" t="str">
        <f t="shared" si="1062"/>
        <v/>
      </c>
    </row>
    <row r="6628" spans="1:17" s="1" customFormat="1" x14ac:dyDescent="0.3">
      <c r="A6628" s="189">
        <f t="shared" si="1060"/>
        <v>44106.999999983935</v>
      </c>
      <c r="B6628" s="190">
        <f t="shared" si="1056"/>
        <v>44106</v>
      </c>
      <c r="C6628" s="1">
        <f t="shared" si="1057"/>
        <v>0</v>
      </c>
      <c r="D6628" s="191">
        <v>2.1608875349640484</v>
      </c>
      <c r="E6628" s="192">
        <f t="shared" si="1058"/>
        <v>7.5033895974261185E-5</v>
      </c>
      <c r="F6628" s="193">
        <f t="shared" si="1059"/>
        <v>3.2218024450935814</v>
      </c>
      <c r="G6628" s="193">
        <f t="shared" si="1064"/>
        <v>3.3409394955837728</v>
      </c>
      <c r="H6628" s="193">
        <f t="shared" si="1064"/>
        <v>3.4644820417681887</v>
      </c>
      <c r="I6628" s="193">
        <f t="shared" si="1064"/>
        <v>3.5925929917617436</v>
      </c>
      <c r="J6628" s="193">
        <f t="shared" si="1064"/>
        <v>3.7254412777583097</v>
      </c>
      <c r="K6628" s="193">
        <f>MAX(0,(F6628-'2031 forecast'!$C$10))</f>
        <v>0</v>
      </c>
      <c r="L6628" s="193">
        <f>MAX(0,(G6628-'2031 forecast'!$C$10))</f>
        <v>0</v>
      </c>
      <c r="M6628" s="193">
        <f>MAX(0,(H6628-'2031 forecast'!$C$10))</f>
        <v>0</v>
      </c>
      <c r="N6628" s="193">
        <f>MAX(0,(I6628-'2031 forecast'!$C$10))</f>
        <v>0</v>
      </c>
      <c r="O6628" s="193">
        <f>MAX(0,(J6628-'2031 forecast'!$C$10))</f>
        <v>0</v>
      </c>
      <c r="P6628" s="175" t="str">
        <f t="shared" si="1061"/>
        <v/>
      </c>
      <c r="Q6628" s="175" t="str">
        <f t="shared" si="1062"/>
        <v/>
      </c>
    </row>
    <row r="6629" spans="1:17" s="1" customFormat="1" x14ac:dyDescent="0.3">
      <c r="A6629" s="189">
        <f t="shared" si="1060"/>
        <v>44107.041666650599</v>
      </c>
      <c r="B6629" s="190">
        <f t="shared" si="1056"/>
        <v>44107</v>
      </c>
      <c r="C6629" s="1">
        <f t="shared" si="1057"/>
        <v>1</v>
      </c>
      <c r="D6629" s="191">
        <v>2.1834752095455543</v>
      </c>
      <c r="E6629" s="192">
        <f t="shared" si="1058"/>
        <v>7.5818222413016523E-5</v>
      </c>
      <c r="F6629" s="193">
        <f t="shared" si="1059"/>
        <v>3.2554798225684269</v>
      </c>
      <c r="G6629" s="193">
        <f t="shared" si="1064"/>
        <v>3.3758622080811636</v>
      </c>
      <c r="H6629" s="193">
        <f t="shared" si="1064"/>
        <v>3.5006961397657652</v>
      </c>
      <c r="I6629" s="193">
        <f t="shared" si="1064"/>
        <v>3.6301462286094273</v>
      </c>
      <c r="J6629" s="193">
        <f t="shared" si="1064"/>
        <v>3.764383172647769</v>
      </c>
      <c r="K6629" s="193">
        <f>MAX(0,(F6629-'2031 forecast'!$C$10))</f>
        <v>0</v>
      </c>
      <c r="L6629" s="193">
        <f>MAX(0,(G6629-'2031 forecast'!$C$10))</f>
        <v>0</v>
      </c>
      <c r="M6629" s="193">
        <f>MAX(0,(H6629-'2031 forecast'!$C$10))</f>
        <v>0</v>
      </c>
      <c r="N6629" s="193">
        <f>MAX(0,(I6629-'2031 forecast'!$C$10))</f>
        <v>0</v>
      </c>
      <c r="O6629" s="193">
        <f>MAX(0,(J6629-'2031 forecast'!$C$10))</f>
        <v>0</v>
      </c>
      <c r="P6629" s="175" t="str">
        <f t="shared" si="1061"/>
        <v/>
      </c>
      <c r="Q6629" s="175" t="str">
        <f t="shared" si="1062"/>
        <v/>
      </c>
    </row>
    <row r="6630" spans="1:17" s="1" customFormat="1" x14ac:dyDescent="0.3">
      <c r="A6630" s="189">
        <f t="shared" si="1060"/>
        <v>44107.083333317263</v>
      </c>
      <c r="B6630" s="190">
        <f t="shared" si="1056"/>
        <v>44107</v>
      </c>
      <c r="C6630" s="1">
        <f t="shared" si="1057"/>
        <v>2</v>
      </c>
      <c r="D6630" s="191">
        <v>2.1006537360800328</v>
      </c>
      <c r="E6630" s="192">
        <f t="shared" si="1058"/>
        <v>7.2942358804246914E-5</v>
      </c>
      <c r="F6630" s="193">
        <f t="shared" si="1059"/>
        <v>3.131996105160658</v>
      </c>
      <c r="G6630" s="193">
        <f t="shared" si="1064"/>
        <v>3.2478122622573946</v>
      </c>
      <c r="H6630" s="193">
        <f t="shared" si="1064"/>
        <v>3.3679111137746491</v>
      </c>
      <c r="I6630" s="193">
        <f t="shared" si="1064"/>
        <v>3.4924510268345861</v>
      </c>
      <c r="J6630" s="193">
        <f t="shared" si="1064"/>
        <v>3.6215962247197493</v>
      </c>
      <c r="K6630" s="193">
        <f>MAX(0,(F6630-'2031 forecast'!$C$10))</f>
        <v>0</v>
      </c>
      <c r="L6630" s="193">
        <f>MAX(0,(G6630-'2031 forecast'!$C$10))</f>
        <v>0</v>
      </c>
      <c r="M6630" s="193">
        <f>MAX(0,(H6630-'2031 forecast'!$C$10))</f>
        <v>0</v>
      </c>
      <c r="N6630" s="193">
        <f>MAX(0,(I6630-'2031 forecast'!$C$10))</f>
        <v>0</v>
      </c>
      <c r="O6630" s="193">
        <f>MAX(0,(J6630-'2031 forecast'!$C$10))</f>
        <v>0</v>
      </c>
      <c r="P6630" s="175" t="str">
        <f t="shared" si="1061"/>
        <v/>
      </c>
      <c r="Q6630" s="175" t="str">
        <f t="shared" si="1062"/>
        <v/>
      </c>
    </row>
    <row r="6631" spans="1:17" s="1" customFormat="1" x14ac:dyDescent="0.3">
      <c r="A6631" s="189">
        <f t="shared" si="1060"/>
        <v>44107.124999983927</v>
      </c>
      <c r="B6631" s="190">
        <f t="shared" si="1056"/>
        <v>44107</v>
      </c>
      <c r="C6631" s="1">
        <f t="shared" si="1057"/>
        <v>3</v>
      </c>
      <c r="D6631" s="191">
        <v>2.0780660614985274</v>
      </c>
      <c r="E6631" s="192">
        <f t="shared" si="1058"/>
        <v>7.215803236549159E-5</v>
      </c>
      <c r="F6631" s="193">
        <f t="shared" si="1059"/>
        <v>3.0983187276858133</v>
      </c>
      <c r="G6631" s="193">
        <f t="shared" si="1064"/>
        <v>3.2128895497600043</v>
      </c>
      <c r="H6631" s="193">
        <f t="shared" si="1064"/>
        <v>3.3316970157770736</v>
      </c>
      <c r="I6631" s="193">
        <f t="shared" si="1064"/>
        <v>3.4548977899869033</v>
      </c>
      <c r="J6631" s="193">
        <f t="shared" si="1064"/>
        <v>3.5826543298302909</v>
      </c>
      <c r="K6631" s="193">
        <f>MAX(0,(F6631-'2031 forecast'!$C$10))</f>
        <v>0</v>
      </c>
      <c r="L6631" s="193">
        <f>MAX(0,(G6631-'2031 forecast'!$C$10))</f>
        <v>0</v>
      </c>
      <c r="M6631" s="193">
        <f>MAX(0,(H6631-'2031 forecast'!$C$10))</f>
        <v>0</v>
      </c>
      <c r="N6631" s="193">
        <f>MAX(0,(I6631-'2031 forecast'!$C$10))</f>
        <v>0</v>
      </c>
      <c r="O6631" s="193">
        <f>MAX(0,(J6631-'2031 forecast'!$C$10))</f>
        <v>0</v>
      </c>
      <c r="P6631" s="175" t="str">
        <f t="shared" si="1061"/>
        <v/>
      </c>
      <c r="Q6631" s="175" t="str">
        <f t="shared" si="1062"/>
        <v/>
      </c>
    </row>
    <row r="6632" spans="1:17" s="1" customFormat="1" x14ac:dyDescent="0.3">
      <c r="A6632" s="189">
        <f t="shared" si="1060"/>
        <v>44107.166666650592</v>
      </c>
      <c r="B6632" s="190">
        <f t="shared" si="1056"/>
        <v>44107</v>
      </c>
      <c r="C6632" s="1">
        <f t="shared" si="1057"/>
        <v>4</v>
      </c>
      <c r="D6632" s="191">
        <v>2.085595286359029</v>
      </c>
      <c r="E6632" s="192">
        <f t="shared" si="1058"/>
        <v>7.241947451174336E-5</v>
      </c>
      <c r="F6632" s="193">
        <f t="shared" si="1059"/>
        <v>3.1095445201774279</v>
      </c>
      <c r="G6632" s="193">
        <f t="shared" si="1064"/>
        <v>3.2245304539258011</v>
      </c>
      <c r="H6632" s="193">
        <f t="shared" si="1064"/>
        <v>3.3437683817762651</v>
      </c>
      <c r="I6632" s="193">
        <f t="shared" si="1064"/>
        <v>3.4674155356027976</v>
      </c>
      <c r="J6632" s="193">
        <f t="shared" si="1064"/>
        <v>3.5956349614601102</v>
      </c>
      <c r="K6632" s="193">
        <f>MAX(0,(F6632-'2031 forecast'!$C$10))</f>
        <v>0</v>
      </c>
      <c r="L6632" s="193">
        <f>MAX(0,(G6632-'2031 forecast'!$C$10))</f>
        <v>0</v>
      </c>
      <c r="M6632" s="193">
        <f>MAX(0,(H6632-'2031 forecast'!$C$10))</f>
        <v>0</v>
      </c>
      <c r="N6632" s="193">
        <f>MAX(0,(I6632-'2031 forecast'!$C$10))</f>
        <v>0</v>
      </c>
      <c r="O6632" s="193">
        <f>MAX(0,(J6632-'2031 forecast'!$C$10))</f>
        <v>0</v>
      </c>
      <c r="P6632" s="175" t="str">
        <f t="shared" si="1061"/>
        <v/>
      </c>
      <c r="Q6632" s="175" t="str">
        <f t="shared" si="1062"/>
        <v/>
      </c>
    </row>
    <row r="6633" spans="1:17" s="1" customFormat="1" x14ac:dyDescent="0.3">
      <c r="A6633" s="189">
        <f t="shared" si="1060"/>
        <v>44107.208333317256</v>
      </c>
      <c r="B6633" s="190">
        <f t="shared" si="1056"/>
        <v>44107</v>
      </c>
      <c r="C6633" s="1">
        <f t="shared" si="1057"/>
        <v>5</v>
      </c>
      <c r="D6633" s="191">
        <v>2.1232414106615387</v>
      </c>
      <c r="E6633" s="192">
        <f t="shared" si="1058"/>
        <v>7.3726685243002266E-5</v>
      </c>
      <c r="F6633" s="193">
        <f t="shared" si="1059"/>
        <v>3.1656734826355044</v>
      </c>
      <c r="G6633" s="193">
        <f t="shared" si="1064"/>
        <v>3.2827349747547863</v>
      </c>
      <c r="H6633" s="193">
        <f t="shared" si="1064"/>
        <v>3.4041252117722265</v>
      </c>
      <c r="I6633" s="193">
        <f t="shared" si="1064"/>
        <v>3.5300042636822702</v>
      </c>
      <c r="J6633" s="193">
        <f t="shared" si="1064"/>
        <v>3.6605381196092095</v>
      </c>
      <c r="K6633" s="193">
        <f>MAX(0,(F6633-'2031 forecast'!$C$10))</f>
        <v>0</v>
      </c>
      <c r="L6633" s="193">
        <f>MAX(0,(G6633-'2031 forecast'!$C$10))</f>
        <v>0</v>
      </c>
      <c r="M6633" s="193">
        <f>MAX(0,(H6633-'2031 forecast'!$C$10))</f>
        <v>0</v>
      </c>
      <c r="N6633" s="193">
        <f>MAX(0,(I6633-'2031 forecast'!$C$10))</f>
        <v>0</v>
      </c>
      <c r="O6633" s="193">
        <f>MAX(0,(J6633-'2031 forecast'!$C$10))</f>
        <v>0</v>
      </c>
      <c r="P6633" s="175" t="str">
        <f t="shared" si="1061"/>
        <v/>
      </c>
      <c r="Q6633" s="175" t="str">
        <f t="shared" si="1062"/>
        <v/>
      </c>
    </row>
    <row r="6634" spans="1:17" s="1" customFormat="1" x14ac:dyDescent="0.3">
      <c r="A6634" s="189">
        <f t="shared" si="1060"/>
        <v>44107.24999998392</v>
      </c>
      <c r="B6634" s="190">
        <f t="shared" si="1056"/>
        <v>44107</v>
      </c>
      <c r="C6634" s="1">
        <f t="shared" si="1057"/>
        <v>6</v>
      </c>
      <c r="D6634" s="191">
        <v>2.2964135824530825</v>
      </c>
      <c r="E6634" s="192">
        <f t="shared" si="1058"/>
        <v>7.9739854606793227E-5</v>
      </c>
      <c r="F6634" s="193">
        <f t="shared" si="1059"/>
        <v>3.4238667099426552</v>
      </c>
      <c r="G6634" s="193">
        <f t="shared" si="1064"/>
        <v>3.55047577056812</v>
      </c>
      <c r="H6634" s="193">
        <f t="shared" si="1064"/>
        <v>3.6817666297536493</v>
      </c>
      <c r="I6634" s="193">
        <f t="shared" si="1064"/>
        <v>3.8179124128478454</v>
      </c>
      <c r="J6634" s="193">
        <f t="shared" si="1064"/>
        <v>3.9590926470950669</v>
      </c>
      <c r="K6634" s="193">
        <f>MAX(0,(F6634-'2031 forecast'!$C$10))</f>
        <v>0</v>
      </c>
      <c r="L6634" s="193">
        <f>MAX(0,(G6634-'2031 forecast'!$C$10))</f>
        <v>0</v>
      </c>
      <c r="M6634" s="193">
        <f>MAX(0,(H6634-'2031 forecast'!$C$10))</f>
        <v>0</v>
      </c>
      <c r="N6634" s="193">
        <f>MAX(0,(I6634-'2031 forecast'!$C$10))</f>
        <v>0</v>
      </c>
      <c r="O6634" s="193">
        <f>MAX(0,(J6634-'2031 forecast'!$C$10))</f>
        <v>0</v>
      </c>
      <c r="P6634" s="175" t="str">
        <f t="shared" si="1061"/>
        <v/>
      </c>
      <c r="Q6634" s="175" t="str">
        <f t="shared" si="1062"/>
        <v/>
      </c>
    </row>
    <row r="6635" spans="1:17" s="1" customFormat="1" x14ac:dyDescent="0.3">
      <c r="A6635" s="189">
        <f t="shared" si="1060"/>
        <v>44107.291666650584</v>
      </c>
      <c r="B6635" s="190">
        <f t="shared" si="1056"/>
        <v>44107</v>
      </c>
      <c r="C6635" s="1">
        <f t="shared" si="1057"/>
        <v>7</v>
      </c>
      <c r="D6635" s="191">
        <v>2.3717058310581018</v>
      </c>
      <c r="E6635" s="192">
        <f t="shared" si="1058"/>
        <v>8.2354276069311052E-5</v>
      </c>
      <c r="F6635" s="193">
        <f t="shared" si="1059"/>
        <v>3.5361246348588082</v>
      </c>
      <c r="G6635" s="193">
        <f t="shared" si="1064"/>
        <v>3.6668848122260917</v>
      </c>
      <c r="H6635" s="193">
        <f t="shared" si="1064"/>
        <v>3.802480289745573</v>
      </c>
      <c r="I6635" s="193">
        <f t="shared" si="1064"/>
        <v>3.9430898690067919</v>
      </c>
      <c r="J6635" s="193">
        <f t="shared" si="1064"/>
        <v>4.0888989633932669</v>
      </c>
      <c r="K6635" s="193">
        <f>MAX(0,(F6635-'2031 forecast'!$C$10))</f>
        <v>0</v>
      </c>
      <c r="L6635" s="193">
        <f>MAX(0,(G6635-'2031 forecast'!$C$10))</f>
        <v>0</v>
      </c>
      <c r="M6635" s="193">
        <f>MAX(0,(H6635-'2031 forecast'!$C$10))</f>
        <v>0</v>
      </c>
      <c r="N6635" s="193">
        <f>MAX(0,(I6635-'2031 forecast'!$C$10))</f>
        <v>0</v>
      </c>
      <c r="O6635" s="193">
        <f>MAX(0,(J6635-'2031 forecast'!$C$10))</f>
        <v>0</v>
      </c>
      <c r="P6635" s="175" t="str">
        <f t="shared" si="1061"/>
        <v/>
      </c>
      <c r="Q6635" s="175" t="str">
        <f t="shared" si="1062"/>
        <v/>
      </c>
    </row>
    <row r="6636" spans="1:17" s="1" customFormat="1" x14ac:dyDescent="0.3">
      <c r="A6636" s="189">
        <f t="shared" si="1060"/>
        <v>44107.333333317249</v>
      </c>
      <c r="B6636" s="190">
        <f t="shared" si="1056"/>
        <v>44107</v>
      </c>
      <c r="C6636" s="1">
        <f t="shared" si="1057"/>
        <v>8</v>
      </c>
      <c r="D6636" s="191">
        <v>2.4771149791051283</v>
      </c>
      <c r="E6636" s="192">
        <f t="shared" si="1058"/>
        <v>8.6014466116835972E-5</v>
      </c>
      <c r="F6636" s="193">
        <f t="shared" si="1059"/>
        <v>3.6932857297414214</v>
      </c>
      <c r="G6636" s="193">
        <f t="shared" si="1064"/>
        <v>3.8298574705472506</v>
      </c>
      <c r="H6636" s="193">
        <f t="shared" si="1064"/>
        <v>3.9714794137342642</v>
      </c>
      <c r="I6636" s="193">
        <f t="shared" si="1064"/>
        <v>4.1183383076293154</v>
      </c>
      <c r="J6636" s="193">
        <f t="shared" si="1064"/>
        <v>4.2706278062107446</v>
      </c>
      <c r="K6636" s="193">
        <f>MAX(0,(F6636-'2031 forecast'!$C$10))</f>
        <v>0</v>
      </c>
      <c r="L6636" s="193">
        <f>MAX(0,(G6636-'2031 forecast'!$C$10))</f>
        <v>0</v>
      </c>
      <c r="M6636" s="193">
        <f>MAX(0,(H6636-'2031 forecast'!$C$10))</f>
        <v>0</v>
      </c>
      <c r="N6636" s="193">
        <f>MAX(0,(I6636-'2031 forecast'!$C$10))</f>
        <v>0</v>
      </c>
      <c r="O6636" s="193">
        <f>MAX(0,(J6636-'2031 forecast'!$C$10))</f>
        <v>0</v>
      </c>
      <c r="P6636" s="175" t="str">
        <f t="shared" si="1061"/>
        <v/>
      </c>
      <c r="Q6636" s="175" t="str">
        <f t="shared" si="1062"/>
        <v/>
      </c>
    </row>
    <row r="6637" spans="1:17" s="1" customFormat="1" x14ac:dyDescent="0.3">
      <c r="A6637" s="189">
        <f t="shared" si="1060"/>
        <v>44107.374999983913</v>
      </c>
      <c r="B6637" s="190">
        <f t="shared" si="1056"/>
        <v>44107</v>
      </c>
      <c r="C6637" s="1">
        <f t="shared" si="1057"/>
        <v>9</v>
      </c>
      <c r="D6637" s="191">
        <v>2.6201702514546645</v>
      </c>
      <c r="E6637" s="192">
        <f t="shared" si="1058"/>
        <v>9.0981866895619812E-5</v>
      </c>
      <c r="F6637" s="193">
        <f t="shared" si="1059"/>
        <v>3.9065757870821116</v>
      </c>
      <c r="G6637" s="193">
        <f t="shared" si="1064"/>
        <v>4.0510346496973959</v>
      </c>
      <c r="H6637" s="193">
        <f t="shared" si="1064"/>
        <v>4.2008353677189181</v>
      </c>
      <c r="I6637" s="193">
        <f t="shared" si="1064"/>
        <v>4.3561754743313124</v>
      </c>
      <c r="J6637" s="193">
        <f t="shared" si="1064"/>
        <v>4.5172598071773225</v>
      </c>
      <c r="K6637" s="193">
        <f>MAX(0,(F6637-'2031 forecast'!$C$10))</f>
        <v>0</v>
      </c>
      <c r="L6637" s="193">
        <f>MAX(0,(G6637-'2031 forecast'!$C$10))</f>
        <v>0</v>
      </c>
      <c r="M6637" s="193">
        <f>MAX(0,(H6637-'2031 forecast'!$C$10))</f>
        <v>0</v>
      </c>
      <c r="N6637" s="193">
        <f>MAX(0,(I6637-'2031 forecast'!$C$10))</f>
        <v>0</v>
      </c>
      <c r="O6637" s="193">
        <f>MAX(0,(J6637-'2031 forecast'!$C$10))</f>
        <v>0</v>
      </c>
      <c r="P6637" s="175" t="str">
        <f t="shared" si="1061"/>
        <v/>
      </c>
      <c r="Q6637" s="175" t="str">
        <f t="shared" si="1062"/>
        <v/>
      </c>
    </row>
    <row r="6638" spans="1:17" s="1" customFormat="1" x14ac:dyDescent="0.3">
      <c r="A6638" s="189">
        <f t="shared" si="1060"/>
        <v>44107.416666650577</v>
      </c>
      <c r="B6638" s="190">
        <f t="shared" si="1056"/>
        <v>44107</v>
      </c>
      <c r="C6638" s="1">
        <f t="shared" si="1057"/>
        <v>10</v>
      </c>
      <c r="D6638" s="191">
        <v>2.6804040503386801</v>
      </c>
      <c r="E6638" s="192">
        <f t="shared" si="1058"/>
        <v>9.3073404065634069E-5</v>
      </c>
      <c r="F6638" s="193">
        <f t="shared" si="1059"/>
        <v>3.9963821270150337</v>
      </c>
      <c r="G6638" s="193">
        <f t="shared" si="1064"/>
        <v>4.1441618830237728</v>
      </c>
      <c r="H6638" s="193">
        <f t="shared" si="1064"/>
        <v>4.2974062957124568</v>
      </c>
      <c r="I6638" s="193">
        <f t="shared" si="1064"/>
        <v>4.456317439258469</v>
      </c>
      <c r="J6638" s="193">
        <f t="shared" si="1064"/>
        <v>4.6211048602158815</v>
      </c>
      <c r="K6638" s="193">
        <f>MAX(0,(F6638-'2031 forecast'!$C$10))</f>
        <v>0</v>
      </c>
      <c r="L6638" s="193">
        <f>MAX(0,(G6638-'2031 forecast'!$C$10))</f>
        <v>0</v>
      </c>
      <c r="M6638" s="193">
        <f>MAX(0,(H6638-'2031 forecast'!$C$10))</f>
        <v>0</v>
      </c>
      <c r="N6638" s="193">
        <f>MAX(0,(I6638-'2031 forecast'!$C$10))</f>
        <v>0</v>
      </c>
      <c r="O6638" s="193">
        <f>MAX(0,(J6638-'2031 forecast'!$C$10))</f>
        <v>0</v>
      </c>
      <c r="P6638" s="175" t="str">
        <f t="shared" si="1061"/>
        <v/>
      </c>
      <c r="Q6638" s="175" t="str">
        <f t="shared" si="1062"/>
        <v/>
      </c>
    </row>
    <row r="6639" spans="1:17" s="1" customFormat="1" x14ac:dyDescent="0.3">
      <c r="A6639" s="189">
        <f t="shared" si="1060"/>
        <v>44107.458333317241</v>
      </c>
      <c r="B6639" s="190">
        <f t="shared" si="1056"/>
        <v>44107</v>
      </c>
      <c r="C6639" s="1">
        <f t="shared" si="1057"/>
        <v>11</v>
      </c>
      <c r="D6639" s="191">
        <v>2.8084008729672125</v>
      </c>
      <c r="E6639" s="192">
        <f t="shared" si="1058"/>
        <v>9.7517920551914354E-5</v>
      </c>
      <c r="F6639" s="193">
        <f t="shared" si="1059"/>
        <v>4.1872205993724938</v>
      </c>
      <c r="G6639" s="193">
        <f t="shared" si="1064"/>
        <v>4.3420572538423245</v>
      </c>
      <c r="H6639" s="193">
        <f t="shared" si="1064"/>
        <v>4.5026195176987258</v>
      </c>
      <c r="I6639" s="193">
        <f t="shared" si="1064"/>
        <v>4.6691191147286775</v>
      </c>
      <c r="J6639" s="193">
        <f t="shared" si="1064"/>
        <v>4.8417755979228199</v>
      </c>
      <c r="K6639" s="193">
        <f>MAX(0,(F6639-'2031 forecast'!$C$10))</f>
        <v>0</v>
      </c>
      <c r="L6639" s="193">
        <f>MAX(0,(G6639-'2031 forecast'!$C$10))</f>
        <v>0</v>
      </c>
      <c r="M6639" s="193">
        <f>MAX(0,(H6639-'2031 forecast'!$C$10))</f>
        <v>0</v>
      </c>
      <c r="N6639" s="193">
        <f>MAX(0,(I6639-'2031 forecast'!$C$10))</f>
        <v>0</v>
      </c>
      <c r="O6639" s="193">
        <f>MAX(0,(J6639-'2031 forecast'!$C$10))</f>
        <v>0</v>
      </c>
      <c r="P6639" s="175" t="str">
        <f t="shared" si="1061"/>
        <v/>
      </c>
      <c r="Q6639" s="175" t="str">
        <f t="shared" si="1062"/>
        <v/>
      </c>
    </row>
    <row r="6640" spans="1:17" s="1" customFormat="1" x14ac:dyDescent="0.3">
      <c r="A6640" s="189">
        <f t="shared" si="1060"/>
        <v>44107.499999983906</v>
      </c>
      <c r="B6640" s="190">
        <f t="shared" si="1056"/>
        <v>44107</v>
      </c>
      <c r="C6640" s="1">
        <f t="shared" si="1057"/>
        <v>12</v>
      </c>
      <c r="D6640" s="191">
        <v>2.7406378492226948</v>
      </c>
      <c r="E6640" s="192">
        <f t="shared" si="1058"/>
        <v>9.5164941235648299E-5</v>
      </c>
      <c r="F6640" s="193">
        <f t="shared" si="1059"/>
        <v>4.0861884669479549</v>
      </c>
      <c r="G6640" s="193">
        <f t="shared" si="1064"/>
        <v>4.2372891163501496</v>
      </c>
      <c r="H6640" s="193">
        <f t="shared" si="1064"/>
        <v>4.3939772237059938</v>
      </c>
      <c r="I6640" s="193">
        <f t="shared" si="1064"/>
        <v>4.5564594041856248</v>
      </c>
      <c r="J6640" s="193">
        <f t="shared" si="1064"/>
        <v>4.7249499132544397</v>
      </c>
      <c r="K6640" s="193">
        <f>MAX(0,(F6640-'2031 forecast'!$C$10))</f>
        <v>0</v>
      </c>
      <c r="L6640" s="193">
        <f>MAX(0,(G6640-'2031 forecast'!$C$10))</f>
        <v>0</v>
      </c>
      <c r="M6640" s="193">
        <f>MAX(0,(H6640-'2031 forecast'!$C$10))</f>
        <v>0</v>
      </c>
      <c r="N6640" s="193">
        <f>MAX(0,(I6640-'2031 forecast'!$C$10))</f>
        <v>0</v>
      </c>
      <c r="O6640" s="193">
        <f>MAX(0,(J6640-'2031 forecast'!$C$10))</f>
        <v>0</v>
      </c>
      <c r="P6640" s="175" t="str">
        <f t="shared" si="1061"/>
        <v/>
      </c>
      <c r="Q6640" s="175" t="str">
        <f t="shared" si="1062"/>
        <v/>
      </c>
    </row>
    <row r="6641" spans="1:17" s="1" customFormat="1" x14ac:dyDescent="0.3">
      <c r="A6641" s="189">
        <f t="shared" si="1060"/>
        <v>44107.54166665057</v>
      </c>
      <c r="B6641" s="190">
        <f t="shared" si="1056"/>
        <v>44107</v>
      </c>
      <c r="C6641" s="1">
        <f t="shared" si="1057"/>
        <v>13</v>
      </c>
      <c r="D6641" s="191">
        <v>2.8912223464327336</v>
      </c>
      <c r="E6641" s="192">
        <f t="shared" si="1058"/>
        <v>1.0039378416068394E-4</v>
      </c>
      <c r="F6641" s="193">
        <f t="shared" si="1059"/>
        <v>4.310704316780261</v>
      </c>
      <c r="G6641" s="193">
        <f t="shared" si="1064"/>
        <v>4.4701071996660922</v>
      </c>
      <c r="H6641" s="193">
        <f t="shared" si="1064"/>
        <v>4.6354045436898401</v>
      </c>
      <c r="I6641" s="193">
        <f t="shared" si="1064"/>
        <v>4.8068143165035169</v>
      </c>
      <c r="J6641" s="193">
        <f t="shared" si="1064"/>
        <v>4.9845625458508387</v>
      </c>
      <c r="K6641" s="193">
        <f>MAX(0,(F6641-'2031 forecast'!$C$10))</f>
        <v>0</v>
      </c>
      <c r="L6641" s="193">
        <f>MAX(0,(G6641-'2031 forecast'!$C$10))</f>
        <v>0</v>
      </c>
      <c r="M6641" s="193">
        <f>MAX(0,(H6641-'2031 forecast'!$C$10))</f>
        <v>0</v>
      </c>
      <c r="N6641" s="193">
        <f>MAX(0,(I6641-'2031 forecast'!$C$10))</f>
        <v>0</v>
      </c>
      <c r="O6641" s="193">
        <f>MAX(0,(J6641-'2031 forecast'!$C$10))</f>
        <v>0</v>
      </c>
      <c r="P6641" s="175" t="str">
        <f t="shared" si="1061"/>
        <v/>
      </c>
      <c r="Q6641" s="175" t="str">
        <f t="shared" si="1062"/>
        <v/>
      </c>
    </row>
    <row r="6642" spans="1:17" s="1" customFormat="1" x14ac:dyDescent="0.3">
      <c r="A6642" s="189">
        <f t="shared" si="1060"/>
        <v>44107.583333317234</v>
      </c>
      <c r="B6642" s="190">
        <f t="shared" si="1056"/>
        <v>44107</v>
      </c>
      <c r="C6642" s="1">
        <f t="shared" si="1057"/>
        <v>14</v>
      </c>
      <c r="D6642" s="191">
        <v>2.6954625000596839</v>
      </c>
      <c r="E6642" s="192">
        <f t="shared" si="1058"/>
        <v>9.3596288358137637E-5</v>
      </c>
      <c r="F6642" s="193">
        <f t="shared" si="1059"/>
        <v>4.0188337119982647</v>
      </c>
      <c r="G6642" s="193">
        <f t="shared" si="1064"/>
        <v>4.1674436913553672</v>
      </c>
      <c r="H6642" s="193">
        <f t="shared" si="1064"/>
        <v>4.3215490277108417</v>
      </c>
      <c r="I6642" s="193">
        <f t="shared" si="1064"/>
        <v>4.4813529304902584</v>
      </c>
      <c r="J6642" s="193">
        <f t="shared" si="1064"/>
        <v>4.6470661234755219</v>
      </c>
      <c r="K6642" s="193">
        <f>MAX(0,(F6642-'2031 forecast'!$C$10))</f>
        <v>0</v>
      </c>
      <c r="L6642" s="193">
        <f>MAX(0,(G6642-'2031 forecast'!$C$10))</f>
        <v>0</v>
      </c>
      <c r="M6642" s="193">
        <f>MAX(0,(H6642-'2031 forecast'!$C$10))</f>
        <v>0</v>
      </c>
      <c r="N6642" s="193">
        <f>MAX(0,(I6642-'2031 forecast'!$C$10))</f>
        <v>0</v>
      </c>
      <c r="O6642" s="193">
        <f>MAX(0,(J6642-'2031 forecast'!$C$10))</f>
        <v>0</v>
      </c>
      <c r="P6642" s="175" t="str">
        <f t="shared" si="1061"/>
        <v/>
      </c>
      <c r="Q6642" s="175" t="str">
        <f t="shared" si="1062"/>
        <v/>
      </c>
    </row>
    <row r="6643" spans="1:17" s="1" customFormat="1" x14ac:dyDescent="0.3">
      <c r="A6643" s="189">
        <f t="shared" si="1060"/>
        <v>44107.624999983898</v>
      </c>
      <c r="B6643" s="190">
        <f t="shared" si="1056"/>
        <v>44107</v>
      </c>
      <c r="C6643" s="1">
        <f t="shared" si="1057"/>
        <v>15</v>
      </c>
      <c r="D6643" s="191">
        <v>2.8234593226882163</v>
      </c>
      <c r="E6643" s="192">
        <f t="shared" si="1058"/>
        <v>9.8040804844417908E-5</v>
      </c>
      <c r="F6643" s="193">
        <f t="shared" si="1059"/>
        <v>4.2096721843557239</v>
      </c>
      <c r="G6643" s="193">
        <f t="shared" si="1064"/>
        <v>4.3653390621739181</v>
      </c>
      <c r="H6643" s="193">
        <f t="shared" si="1064"/>
        <v>4.5267622496971098</v>
      </c>
      <c r="I6643" s="193">
        <f t="shared" si="1064"/>
        <v>4.694154605960466</v>
      </c>
      <c r="J6643" s="193">
        <f t="shared" si="1064"/>
        <v>4.8677368611824594</v>
      </c>
      <c r="K6643" s="193">
        <f>MAX(0,(F6643-'2031 forecast'!$C$10))</f>
        <v>0</v>
      </c>
      <c r="L6643" s="193">
        <f>MAX(0,(G6643-'2031 forecast'!$C$10))</f>
        <v>0</v>
      </c>
      <c r="M6643" s="193">
        <f>MAX(0,(H6643-'2031 forecast'!$C$10))</f>
        <v>0</v>
      </c>
      <c r="N6643" s="193">
        <f>MAX(0,(I6643-'2031 forecast'!$C$10))</f>
        <v>0</v>
      </c>
      <c r="O6643" s="193">
        <f>MAX(0,(J6643-'2031 forecast'!$C$10))</f>
        <v>0</v>
      </c>
      <c r="P6643" s="175" t="str">
        <f t="shared" si="1061"/>
        <v/>
      </c>
      <c r="Q6643" s="175" t="str">
        <f t="shared" si="1062"/>
        <v/>
      </c>
    </row>
    <row r="6644" spans="1:17" s="1" customFormat="1" x14ac:dyDescent="0.3">
      <c r="A6644" s="189">
        <f t="shared" si="1060"/>
        <v>44107.666666650563</v>
      </c>
      <c r="B6644" s="190">
        <f t="shared" si="1056"/>
        <v>44107</v>
      </c>
      <c r="C6644" s="1">
        <f t="shared" si="1057"/>
        <v>16</v>
      </c>
      <c r="D6644" s="191">
        <v>2.8234593226882163</v>
      </c>
      <c r="E6644" s="192">
        <f t="shared" si="1058"/>
        <v>9.8040804844417908E-5</v>
      </c>
      <c r="F6644" s="193">
        <f t="shared" si="1059"/>
        <v>4.2096721843557239</v>
      </c>
      <c r="G6644" s="193">
        <f t="shared" si="1064"/>
        <v>4.3653390621739181</v>
      </c>
      <c r="H6644" s="193">
        <f t="shared" si="1064"/>
        <v>4.5267622496971098</v>
      </c>
      <c r="I6644" s="193">
        <f t="shared" si="1064"/>
        <v>4.694154605960466</v>
      </c>
      <c r="J6644" s="193">
        <f t="shared" si="1064"/>
        <v>4.8677368611824594</v>
      </c>
      <c r="K6644" s="193">
        <f>MAX(0,(F6644-'2031 forecast'!$C$10))</f>
        <v>0</v>
      </c>
      <c r="L6644" s="193">
        <f>MAX(0,(G6644-'2031 forecast'!$C$10))</f>
        <v>0</v>
      </c>
      <c r="M6644" s="193">
        <f>MAX(0,(H6644-'2031 forecast'!$C$10))</f>
        <v>0</v>
      </c>
      <c r="N6644" s="193">
        <f>MAX(0,(I6644-'2031 forecast'!$C$10))</f>
        <v>0</v>
      </c>
      <c r="O6644" s="193">
        <f>MAX(0,(J6644-'2031 forecast'!$C$10))</f>
        <v>0</v>
      </c>
      <c r="P6644" s="175" t="str">
        <f t="shared" si="1061"/>
        <v/>
      </c>
      <c r="Q6644" s="175" t="str">
        <f t="shared" si="1062"/>
        <v/>
      </c>
    </row>
    <row r="6645" spans="1:17" s="1" customFormat="1" x14ac:dyDescent="0.3">
      <c r="A6645" s="189">
        <f t="shared" si="1060"/>
        <v>44107.708333317227</v>
      </c>
      <c r="B6645" s="190">
        <f t="shared" si="1056"/>
        <v>44107</v>
      </c>
      <c r="C6645" s="1">
        <f t="shared" si="1057"/>
        <v>17</v>
      </c>
      <c r="D6645" s="191">
        <v>2.8535762221302239</v>
      </c>
      <c r="E6645" s="192">
        <f t="shared" si="1058"/>
        <v>9.908657342942503E-5</v>
      </c>
      <c r="F6645" s="193">
        <f t="shared" si="1059"/>
        <v>4.2545753543221849</v>
      </c>
      <c r="G6645" s="193">
        <f t="shared" ref="G6645:J6664" si="1065">$E6645*G$2</f>
        <v>4.411902678837107</v>
      </c>
      <c r="H6645" s="193">
        <f t="shared" si="1065"/>
        <v>4.5750477136938787</v>
      </c>
      <c r="I6645" s="193">
        <f t="shared" si="1065"/>
        <v>4.7442255884240438</v>
      </c>
      <c r="J6645" s="193">
        <f t="shared" si="1065"/>
        <v>4.9196593877017394</v>
      </c>
      <c r="K6645" s="193">
        <f>MAX(0,(F6645-'2031 forecast'!$C$10))</f>
        <v>0</v>
      </c>
      <c r="L6645" s="193">
        <f>MAX(0,(G6645-'2031 forecast'!$C$10))</f>
        <v>0</v>
      </c>
      <c r="M6645" s="193">
        <f>MAX(0,(H6645-'2031 forecast'!$C$10))</f>
        <v>0</v>
      </c>
      <c r="N6645" s="193">
        <f>MAX(0,(I6645-'2031 forecast'!$C$10))</f>
        <v>0</v>
      </c>
      <c r="O6645" s="193">
        <f>MAX(0,(J6645-'2031 forecast'!$C$10))</f>
        <v>0</v>
      </c>
      <c r="P6645" s="175" t="str">
        <f t="shared" si="1061"/>
        <v/>
      </c>
      <c r="Q6645" s="175" t="str">
        <f t="shared" si="1062"/>
        <v/>
      </c>
    </row>
    <row r="6646" spans="1:17" s="1" customFormat="1" x14ac:dyDescent="0.3">
      <c r="A6646" s="189">
        <f t="shared" si="1060"/>
        <v>44107.749999983891</v>
      </c>
      <c r="B6646" s="190">
        <f t="shared" si="1056"/>
        <v>44107</v>
      </c>
      <c r="C6646" s="1">
        <f t="shared" si="1057"/>
        <v>18</v>
      </c>
      <c r="D6646" s="191">
        <v>2.8987515712932352</v>
      </c>
      <c r="E6646" s="192">
        <f t="shared" si="1058"/>
        <v>1.0065522630693572E-4</v>
      </c>
      <c r="F6646" s="193">
        <f t="shared" si="1059"/>
        <v>4.3219301092718769</v>
      </c>
      <c r="G6646" s="193">
        <f t="shared" si="1065"/>
        <v>4.4817481038318894</v>
      </c>
      <c r="H6646" s="193">
        <f t="shared" si="1065"/>
        <v>4.6474759096890326</v>
      </c>
      <c r="I6646" s="193">
        <f t="shared" si="1065"/>
        <v>4.819332062119412</v>
      </c>
      <c r="J6646" s="193">
        <f t="shared" si="1065"/>
        <v>4.9975431774806589</v>
      </c>
      <c r="K6646" s="193">
        <f>MAX(0,(F6646-'2031 forecast'!$C$10))</f>
        <v>0</v>
      </c>
      <c r="L6646" s="193">
        <f>MAX(0,(G6646-'2031 forecast'!$C$10))</f>
        <v>0</v>
      </c>
      <c r="M6646" s="193">
        <f>MAX(0,(H6646-'2031 forecast'!$C$10))</f>
        <v>0</v>
      </c>
      <c r="N6646" s="193">
        <f>MAX(0,(I6646-'2031 forecast'!$C$10))</f>
        <v>0</v>
      </c>
      <c r="O6646" s="193">
        <f>MAX(0,(J6646-'2031 forecast'!$C$10))</f>
        <v>0</v>
      </c>
      <c r="P6646" s="175" t="str">
        <f t="shared" si="1061"/>
        <v/>
      </c>
      <c r="Q6646" s="175" t="str">
        <f t="shared" si="1062"/>
        <v/>
      </c>
    </row>
    <row r="6647" spans="1:17" s="1" customFormat="1" x14ac:dyDescent="0.3">
      <c r="A6647" s="189">
        <f t="shared" si="1060"/>
        <v>44107.791666650555</v>
      </c>
      <c r="B6647" s="190">
        <f t="shared" si="1056"/>
        <v>44107</v>
      </c>
      <c r="C6647" s="1">
        <f t="shared" si="1057"/>
        <v>19</v>
      </c>
      <c r="D6647" s="191">
        <v>2.9740438198982542</v>
      </c>
      <c r="E6647" s="192">
        <f t="shared" si="1058"/>
        <v>1.0326964776945352E-4</v>
      </c>
      <c r="F6647" s="193">
        <f t="shared" si="1059"/>
        <v>4.4341880341880282</v>
      </c>
      <c r="G6647" s="193">
        <f t="shared" si="1065"/>
        <v>4.5981571454898598</v>
      </c>
      <c r="H6647" s="193">
        <f t="shared" si="1065"/>
        <v>4.7681895696809553</v>
      </c>
      <c r="I6647" s="193">
        <f t="shared" si="1065"/>
        <v>4.9445095182783572</v>
      </c>
      <c r="J6647" s="193">
        <f t="shared" si="1065"/>
        <v>5.1273494937788566</v>
      </c>
      <c r="K6647" s="193">
        <f>MAX(0,(F6647-'2031 forecast'!$C$10))</f>
        <v>0</v>
      </c>
      <c r="L6647" s="193">
        <f>MAX(0,(G6647-'2031 forecast'!$C$10))</f>
        <v>0</v>
      </c>
      <c r="M6647" s="193">
        <f>MAX(0,(H6647-'2031 forecast'!$C$10))</f>
        <v>0</v>
      </c>
      <c r="N6647" s="193">
        <f>MAX(0,(I6647-'2031 forecast'!$C$10))</f>
        <v>0</v>
      </c>
      <c r="O6647" s="193">
        <f>MAX(0,(J6647-'2031 forecast'!$C$10))</f>
        <v>0</v>
      </c>
      <c r="P6647" s="175" t="str">
        <f t="shared" si="1061"/>
        <v/>
      </c>
      <c r="Q6647" s="175" t="str">
        <f t="shared" si="1062"/>
        <v/>
      </c>
    </row>
    <row r="6648" spans="1:17" s="1" customFormat="1" x14ac:dyDescent="0.3">
      <c r="A6648" s="189">
        <f t="shared" si="1060"/>
        <v>44107.83333331722</v>
      </c>
      <c r="B6648" s="190">
        <f t="shared" si="1056"/>
        <v>44107</v>
      </c>
      <c r="C6648" s="1">
        <f t="shared" si="1057"/>
        <v>20</v>
      </c>
      <c r="D6648" s="191">
        <v>2.8761638967117298</v>
      </c>
      <c r="E6648" s="192">
        <f t="shared" si="1058"/>
        <v>9.9870899868180382E-5</v>
      </c>
      <c r="F6648" s="193">
        <f t="shared" si="1059"/>
        <v>4.2882527317970309</v>
      </c>
      <c r="G6648" s="193">
        <f t="shared" si="1065"/>
        <v>4.4468253913344986</v>
      </c>
      <c r="H6648" s="193">
        <f t="shared" si="1065"/>
        <v>4.6112618116914561</v>
      </c>
      <c r="I6648" s="193">
        <f t="shared" si="1065"/>
        <v>4.7817788252717284</v>
      </c>
      <c r="J6648" s="193">
        <f t="shared" si="1065"/>
        <v>4.9586012825911991</v>
      </c>
      <c r="K6648" s="193">
        <f>MAX(0,(F6648-'2031 forecast'!$C$10))</f>
        <v>0</v>
      </c>
      <c r="L6648" s="193">
        <f>MAX(0,(G6648-'2031 forecast'!$C$10))</f>
        <v>0</v>
      </c>
      <c r="M6648" s="193">
        <f>MAX(0,(H6648-'2031 forecast'!$C$10))</f>
        <v>0</v>
      </c>
      <c r="N6648" s="193">
        <f>MAX(0,(I6648-'2031 forecast'!$C$10))</f>
        <v>0</v>
      </c>
      <c r="O6648" s="193">
        <f>MAX(0,(J6648-'2031 forecast'!$C$10))</f>
        <v>0</v>
      </c>
      <c r="P6648" s="175" t="str">
        <f t="shared" si="1061"/>
        <v/>
      </c>
      <c r="Q6648" s="175" t="str">
        <f t="shared" si="1062"/>
        <v/>
      </c>
    </row>
    <row r="6649" spans="1:17" s="1" customFormat="1" x14ac:dyDescent="0.3">
      <c r="A6649" s="189">
        <f t="shared" si="1060"/>
        <v>44107.874999983884</v>
      </c>
      <c r="B6649" s="190">
        <f t="shared" si="1056"/>
        <v>44107</v>
      </c>
      <c r="C6649" s="1">
        <f t="shared" si="1057"/>
        <v>21</v>
      </c>
      <c r="D6649" s="191">
        <v>2.7180501746411898</v>
      </c>
      <c r="E6649" s="192">
        <f t="shared" si="1058"/>
        <v>9.4380614796892988E-5</v>
      </c>
      <c r="F6649" s="193">
        <f t="shared" si="1059"/>
        <v>4.0525110894731107</v>
      </c>
      <c r="G6649" s="193">
        <f t="shared" si="1065"/>
        <v>4.2023664038527597</v>
      </c>
      <c r="H6649" s="193">
        <f t="shared" si="1065"/>
        <v>4.3577631257084182</v>
      </c>
      <c r="I6649" s="193">
        <f t="shared" si="1065"/>
        <v>4.5189061673379429</v>
      </c>
      <c r="J6649" s="193">
        <f t="shared" si="1065"/>
        <v>4.6860080183649817</v>
      </c>
      <c r="K6649" s="193">
        <f>MAX(0,(F6649-'2031 forecast'!$C$10))</f>
        <v>0</v>
      </c>
      <c r="L6649" s="193">
        <f>MAX(0,(G6649-'2031 forecast'!$C$10))</f>
        <v>0</v>
      </c>
      <c r="M6649" s="193">
        <f>MAX(0,(H6649-'2031 forecast'!$C$10))</f>
        <v>0</v>
      </c>
      <c r="N6649" s="193">
        <f>MAX(0,(I6649-'2031 forecast'!$C$10))</f>
        <v>0</v>
      </c>
      <c r="O6649" s="193">
        <f>MAX(0,(J6649-'2031 forecast'!$C$10))</f>
        <v>0</v>
      </c>
      <c r="P6649" s="175" t="str">
        <f t="shared" si="1061"/>
        <v/>
      </c>
      <c r="Q6649" s="175" t="str">
        <f t="shared" si="1062"/>
        <v/>
      </c>
    </row>
    <row r="6650" spans="1:17" s="1" customFormat="1" x14ac:dyDescent="0.3">
      <c r="A6650" s="189">
        <f t="shared" si="1060"/>
        <v>44107.916666650548</v>
      </c>
      <c r="B6650" s="190">
        <f t="shared" si="1056"/>
        <v>44107</v>
      </c>
      <c r="C6650" s="1">
        <f t="shared" si="1057"/>
        <v>22</v>
      </c>
      <c r="D6650" s="191">
        <v>2.4695857542446267</v>
      </c>
      <c r="E6650" s="192">
        <f t="shared" si="1058"/>
        <v>8.5753023970584202E-5</v>
      </c>
      <c r="F6650" s="193">
        <f t="shared" si="1059"/>
        <v>3.6820599372498068</v>
      </c>
      <c r="G6650" s="193">
        <f t="shared" si="1065"/>
        <v>3.8182165663814542</v>
      </c>
      <c r="H6650" s="193">
        <f t="shared" si="1065"/>
        <v>3.9594080477350726</v>
      </c>
      <c r="I6650" s="193">
        <f t="shared" si="1065"/>
        <v>4.1058205620134212</v>
      </c>
      <c r="J6650" s="193">
        <f t="shared" si="1065"/>
        <v>4.2576471745809252</v>
      </c>
      <c r="K6650" s="193">
        <f>MAX(0,(F6650-'2031 forecast'!$C$10))</f>
        <v>0</v>
      </c>
      <c r="L6650" s="193">
        <f>MAX(0,(G6650-'2031 forecast'!$C$10))</f>
        <v>0</v>
      </c>
      <c r="M6650" s="193">
        <f>MAX(0,(H6650-'2031 forecast'!$C$10))</f>
        <v>0</v>
      </c>
      <c r="N6650" s="193">
        <f>MAX(0,(I6650-'2031 forecast'!$C$10))</f>
        <v>0</v>
      </c>
      <c r="O6650" s="193">
        <f>MAX(0,(J6650-'2031 forecast'!$C$10))</f>
        <v>0</v>
      </c>
      <c r="P6650" s="175" t="str">
        <f t="shared" si="1061"/>
        <v/>
      </c>
      <c r="Q6650" s="175" t="str">
        <f t="shared" si="1062"/>
        <v/>
      </c>
    </row>
    <row r="6651" spans="1:17" s="1" customFormat="1" x14ac:dyDescent="0.3">
      <c r="A6651" s="189">
        <f t="shared" si="1060"/>
        <v>44107.958333317212</v>
      </c>
      <c r="B6651" s="190">
        <f t="shared" si="1056"/>
        <v>44107</v>
      </c>
      <c r="C6651" s="1">
        <f t="shared" si="1057"/>
        <v>23</v>
      </c>
      <c r="D6651" s="191">
        <v>2.2964135824530825</v>
      </c>
      <c r="E6651" s="192">
        <f t="shared" si="1058"/>
        <v>7.9739854606793227E-5</v>
      </c>
      <c r="F6651" s="193">
        <f t="shared" si="1059"/>
        <v>3.4238667099426552</v>
      </c>
      <c r="G6651" s="193">
        <f t="shared" si="1065"/>
        <v>3.55047577056812</v>
      </c>
      <c r="H6651" s="193">
        <f t="shared" si="1065"/>
        <v>3.6817666297536493</v>
      </c>
      <c r="I6651" s="193">
        <f t="shared" si="1065"/>
        <v>3.8179124128478454</v>
      </c>
      <c r="J6651" s="193">
        <f t="shared" si="1065"/>
        <v>3.9590926470950669</v>
      </c>
      <c r="K6651" s="193">
        <f>MAX(0,(F6651-'2031 forecast'!$C$10))</f>
        <v>0</v>
      </c>
      <c r="L6651" s="193">
        <f>MAX(0,(G6651-'2031 forecast'!$C$10))</f>
        <v>0</v>
      </c>
      <c r="M6651" s="193">
        <f>MAX(0,(H6651-'2031 forecast'!$C$10))</f>
        <v>0</v>
      </c>
      <c r="N6651" s="193">
        <f>MAX(0,(I6651-'2031 forecast'!$C$10))</f>
        <v>0</v>
      </c>
      <c r="O6651" s="193">
        <f>MAX(0,(J6651-'2031 forecast'!$C$10))</f>
        <v>0</v>
      </c>
      <c r="P6651" s="175" t="str">
        <f t="shared" si="1061"/>
        <v/>
      </c>
      <c r="Q6651" s="175" t="str">
        <f t="shared" si="1062"/>
        <v/>
      </c>
    </row>
    <row r="6652" spans="1:17" s="1" customFormat="1" x14ac:dyDescent="0.3">
      <c r="A6652" s="189">
        <f t="shared" si="1060"/>
        <v>44107.999999983876</v>
      </c>
      <c r="B6652" s="190">
        <f t="shared" si="1056"/>
        <v>44107</v>
      </c>
      <c r="C6652" s="1">
        <f t="shared" si="1057"/>
        <v>0</v>
      </c>
      <c r="D6652" s="191">
        <v>2.273825907871577</v>
      </c>
      <c r="E6652" s="192">
        <f t="shared" si="1058"/>
        <v>7.8955528168037889E-5</v>
      </c>
      <c r="F6652" s="193">
        <f t="shared" si="1059"/>
        <v>3.3901893324678096</v>
      </c>
      <c r="G6652" s="193">
        <f t="shared" si="1065"/>
        <v>3.5155530580707288</v>
      </c>
      <c r="H6652" s="193">
        <f t="shared" si="1065"/>
        <v>3.6455525317560724</v>
      </c>
      <c r="I6652" s="193">
        <f t="shared" si="1065"/>
        <v>3.7803591760001618</v>
      </c>
      <c r="J6652" s="193">
        <f t="shared" si="1065"/>
        <v>3.9201507522056076</v>
      </c>
      <c r="K6652" s="193">
        <f>MAX(0,(F6652-'2031 forecast'!$C$10))</f>
        <v>0</v>
      </c>
      <c r="L6652" s="193">
        <f>MAX(0,(G6652-'2031 forecast'!$C$10))</f>
        <v>0</v>
      </c>
      <c r="M6652" s="193">
        <f>MAX(0,(H6652-'2031 forecast'!$C$10))</f>
        <v>0</v>
      </c>
      <c r="N6652" s="193">
        <f>MAX(0,(I6652-'2031 forecast'!$C$10))</f>
        <v>0</v>
      </c>
      <c r="O6652" s="193">
        <f>MAX(0,(J6652-'2031 forecast'!$C$10))</f>
        <v>0</v>
      </c>
      <c r="P6652" s="175" t="str">
        <f t="shared" si="1061"/>
        <v/>
      </c>
      <c r="Q6652" s="175" t="str">
        <f t="shared" si="1062"/>
        <v/>
      </c>
    </row>
    <row r="6653" spans="1:17" s="1" customFormat="1" x14ac:dyDescent="0.3">
      <c r="A6653" s="189">
        <f t="shared" si="1060"/>
        <v>44108.041666650541</v>
      </c>
      <c r="B6653" s="190">
        <f t="shared" si="1056"/>
        <v>44108</v>
      </c>
      <c r="C6653" s="1">
        <f t="shared" si="1057"/>
        <v>1</v>
      </c>
      <c r="D6653" s="191">
        <v>2.0554783869170214</v>
      </c>
      <c r="E6653" s="192">
        <f t="shared" si="1058"/>
        <v>7.1373705926736238E-5</v>
      </c>
      <c r="F6653" s="193">
        <f t="shared" si="1059"/>
        <v>3.0646413502109668</v>
      </c>
      <c r="G6653" s="193">
        <f t="shared" si="1065"/>
        <v>3.1779668372626126</v>
      </c>
      <c r="H6653" s="193">
        <f t="shared" si="1065"/>
        <v>3.2954829177794962</v>
      </c>
      <c r="I6653" s="193">
        <f t="shared" si="1065"/>
        <v>3.4173445531392193</v>
      </c>
      <c r="J6653" s="193">
        <f t="shared" si="1065"/>
        <v>3.5437124349408307</v>
      </c>
      <c r="K6653" s="193">
        <f>MAX(0,(F6653-'2031 forecast'!$C$10))</f>
        <v>0</v>
      </c>
      <c r="L6653" s="193">
        <f>MAX(0,(G6653-'2031 forecast'!$C$10))</f>
        <v>0</v>
      </c>
      <c r="M6653" s="193">
        <f>MAX(0,(H6653-'2031 forecast'!$C$10))</f>
        <v>0</v>
      </c>
      <c r="N6653" s="193">
        <f>MAX(0,(I6653-'2031 forecast'!$C$10))</f>
        <v>0</v>
      </c>
      <c r="O6653" s="193">
        <f>MAX(0,(J6653-'2031 forecast'!$C$10))</f>
        <v>0</v>
      </c>
      <c r="P6653" s="175" t="str">
        <f t="shared" si="1061"/>
        <v/>
      </c>
      <c r="Q6653" s="175" t="str">
        <f t="shared" si="1062"/>
        <v/>
      </c>
    </row>
    <row r="6654" spans="1:17" s="1" customFormat="1" x14ac:dyDescent="0.3">
      <c r="A6654" s="189">
        <f t="shared" si="1060"/>
        <v>44108.083333317205</v>
      </c>
      <c r="B6654" s="190">
        <f t="shared" si="1056"/>
        <v>44108</v>
      </c>
      <c r="C6654" s="1">
        <f t="shared" si="1057"/>
        <v>2</v>
      </c>
      <c r="D6654" s="191">
        <v>2.0404199371960177</v>
      </c>
      <c r="E6654" s="192">
        <f t="shared" si="1058"/>
        <v>7.085082163423267E-5</v>
      </c>
      <c r="F6654" s="193">
        <f t="shared" si="1059"/>
        <v>3.0421897652277363</v>
      </c>
      <c r="G6654" s="193">
        <f t="shared" si="1065"/>
        <v>3.1546850289310182</v>
      </c>
      <c r="H6654" s="193">
        <f t="shared" si="1065"/>
        <v>3.2713401857811113</v>
      </c>
      <c r="I6654" s="193">
        <f t="shared" si="1065"/>
        <v>3.3923090619074299</v>
      </c>
      <c r="J6654" s="193">
        <f t="shared" si="1065"/>
        <v>3.5177511716811907</v>
      </c>
      <c r="K6654" s="193">
        <f>MAX(0,(F6654-'2031 forecast'!$C$10))</f>
        <v>0</v>
      </c>
      <c r="L6654" s="193">
        <f>MAX(0,(G6654-'2031 forecast'!$C$10))</f>
        <v>0</v>
      </c>
      <c r="M6654" s="193">
        <f>MAX(0,(H6654-'2031 forecast'!$C$10))</f>
        <v>0</v>
      </c>
      <c r="N6654" s="193">
        <f>MAX(0,(I6654-'2031 forecast'!$C$10))</f>
        <v>0</v>
      </c>
      <c r="O6654" s="193">
        <f>MAX(0,(J6654-'2031 forecast'!$C$10))</f>
        <v>0</v>
      </c>
      <c r="P6654" s="175" t="str">
        <f t="shared" si="1061"/>
        <v/>
      </c>
      <c r="Q6654" s="175" t="str">
        <f t="shared" si="1062"/>
        <v/>
      </c>
    </row>
    <row r="6655" spans="1:17" s="1" customFormat="1" x14ac:dyDescent="0.3">
      <c r="A6655" s="189">
        <f t="shared" si="1060"/>
        <v>44108.124999983869</v>
      </c>
      <c r="B6655" s="190">
        <f t="shared" si="1056"/>
        <v>44108</v>
      </c>
      <c r="C6655" s="1">
        <f t="shared" si="1057"/>
        <v>3</v>
      </c>
      <c r="D6655" s="191">
        <v>2.0253614874750139</v>
      </c>
      <c r="E6655" s="192">
        <f t="shared" si="1058"/>
        <v>7.0327937341729116E-5</v>
      </c>
      <c r="F6655" s="193">
        <f t="shared" si="1059"/>
        <v>3.0197381802445062</v>
      </c>
      <c r="G6655" s="193">
        <f t="shared" si="1065"/>
        <v>3.1314032205994242</v>
      </c>
      <c r="H6655" s="193">
        <f t="shared" si="1065"/>
        <v>3.2471974537827268</v>
      </c>
      <c r="I6655" s="193">
        <f t="shared" si="1065"/>
        <v>3.3672735706756409</v>
      </c>
      <c r="J6655" s="193">
        <f t="shared" si="1065"/>
        <v>3.4917899084215511</v>
      </c>
      <c r="K6655" s="193">
        <f>MAX(0,(F6655-'2031 forecast'!$C$10))</f>
        <v>0</v>
      </c>
      <c r="L6655" s="193">
        <f>MAX(0,(G6655-'2031 forecast'!$C$10))</f>
        <v>0</v>
      </c>
      <c r="M6655" s="193">
        <f>MAX(0,(H6655-'2031 forecast'!$C$10))</f>
        <v>0</v>
      </c>
      <c r="N6655" s="193">
        <f>MAX(0,(I6655-'2031 forecast'!$C$10))</f>
        <v>0</v>
      </c>
      <c r="O6655" s="193">
        <f>MAX(0,(J6655-'2031 forecast'!$C$10))</f>
        <v>0</v>
      </c>
      <c r="P6655" s="175" t="str">
        <f t="shared" si="1061"/>
        <v/>
      </c>
      <c r="Q6655" s="175" t="str">
        <f t="shared" si="1062"/>
        <v/>
      </c>
    </row>
    <row r="6656" spans="1:17" s="1" customFormat="1" x14ac:dyDescent="0.3">
      <c r="A6656" s="189">
        <f t="shared" si="1060"/>
        <v>44108.166666650533</v>
      </c>
      <c r="B6656" s="190">
        <f t="shared" si="1056"/>
        <v>44108</v>
      </c>
      <c r="C6656" s="1">
        <f t="shared" si="1057"/>
        <v>4</v>
      </c>
      <c r="D6656" s="191">
        <v>2.002773812893508</v>
      </c>
      <c r="E6656" s="192">
        <f t="shared" si="1058"/>
        <v>6.9543610902973765E-5</v>
      </c>
      <c r="F6656" s="193">
        <f t="shared" si="1059"/>
        <v>2.9860608027696598</v>
      </c>
      <c r="G6656" s="193">
        <f t="shared" si="1065"/>
        <v>3.0964805081020326</v>
      </c>
      <c r="H6656" s="193">
        <f t="shared" si="1065"/>
        <v>3.2109833557851499</v>
      </c>
      <c r="I6656" s="193">
        <f t="shared" si="1065"/>
        <v>3.3297203338279568</v>
      </c>
      <c r="J6656" s="193">
        <f t="shared" si="1065"/>
        <v>3.4528480135320909</v>
      </c>
      <c r="K6656" s="193">
        <f>MAX(0,(F6656-'2031 forecast'!$C$10))</f>
        <v>0</v>
      </c>
      <c r="L6656" s="193">
        <f>MAX(0,(G6656-'2031 forecast'!$C$10))</f>
        <v>0</v>
      </c>
      <c r="M6656" s="193">
        <f>MAX(0,(H6656-'2031 forecast'!$C$10))</f>
        <v>0</v>
      </c>
      <c r="N6656" s="193">
        <f>MAX(0,(I6656-'2031 forecast'!$C$10))</f>
        <v>0</v>
      </c>
      <c r="O6656" s="193">
        <f>MAX(0,(J6656-'2031 forecast'!$C$10))</f>
        <v>0</v>
      </c>
      <c r="P6656" s="175" t="str">
        <f t="shared" si="1061"/>
        <v/>
      </c>
      <c r="Q6656" s="175" t="str">
        <f t="shared" si="1062"/>
        <v/>
      </c>
    </row>
    <row r="6657" spans="1:17" s="1" customFormat="1" x14ac:dyDescent="0.3">
      <c r="A6657" s="189">
        <f t="shared" si="1060"/>
        <v>44108.208333317198</v>
      </c>
      <c r="B6657" s="190">
        <f t="shared" si="1056"/>
        <v>44108</v>
      </c>
      <c r="C6657" s="1">
        <f t="shared" si="1057"/>
        <v>5</v>
      </c>
      <c r="D6657" s="191">
        <v>2.0178322626145118</v>
      </c>
      <c r="E6657" s="192">
        <f t="shared" si="1058"/>
        <v>7.0066495195477332E-5</v>
      </c>
      <c r="F6657" s="193">
        <f t="shared" si="1059"/>
        <v>3.0085123877528908</v>
      </c>
      <c r="G6657" s="193">
        <f t="shared" si="1065"/>
        <v>3.119762316433627</v>
      </c>
      <c r="H6657" s="193">
        <f t="shared" si="1065"/>
        <v>3.2351260877835344</v>
      </c>
      <c r="I6657" s="193">
        <f t="shared" si="1065"/>
        <v>3.3547558250597462</v>
      </c>
      <c r="J6657" s="193">
        <f t="shared" si="1065"/>
        <v>3.4788092767917314</v>
      </c>
      <c r="K6657" s="193">
        <f>MAX(0,(F6657-'2031 forecast'!$C$10))</f>
        <v>0</v>
      </c>
      <c r="L6657" s="193">
        <f>MAX(0,(G6657-'2031 forecast'!$C$10))</f>
        <v>0</v>
      </c>
      <c r="M6657" s="193">
        <f>MAX(0,(H6657-'2031 forecast'!$C$10))</f>
        <v>0</v>
      </c>
      <c r="N6657" s="193">
        <f>MAX(0,(I6657-'2031 forecast'!$C$10))</f>
        <v>0</v>
      </c>
      <c r="O6657" s="193">
        <f>MAX(0,(J6657-'2031 forecast'!$C$10))</f>
        <v>0</v>
      </c>
      <c r="P6657" s="175" t="str">
        <f t="shared" si="1061"/>
        <v/>
      </c>
      <c r="Q6657" s="175" t="str">
        <f t="shared" si="1062"/>
        <v/>
      </c>
    </row>
    <row r="6658" spans="1:17" s="1" customFormat="1" x14ac:dyDescent="0.3">
      <c r="A6658" s="189">
        <f t="shared" si="1060"/>
        <v>44108.249999983862</v>
      </c>
      <c r="B6658" s="190">
        <f t="shared" si="1056"/>
        <v>44108</v>
      </c>
      <c r="C6658" s="1">
        <f t="shared" si="1057"/>
        <v>6</v>
      </c>
      <c r="D6658" s="191">
        <v>2.1834752095455543</v>
      </c>
      <c r="E6658" s="192">
        <f t="shared" si="1058"/>
        <v>7.5818222413016523E-5</v>
      </c>
      <c r="F6658" s="193">
        <f t="shared" si="1059"/>
        <v>3.2554798225684269</v>
      </c>
      <c r="G6658" s="193">
        <f t="shared" si="1065"/>
        <v>3.3758622080811636</v>
      </c>
      <c r="H6658" s="193">
        <f t="shared" si="1065"/>
        <v>3.5006961397657652</v>
      </c>
      <c r="I6658" s="193">
        <f t="shared" si="1065"/>
        <v>3.6301462286094273</v>
      </c>
      <c r="J6658" s="193">
        <f t="shared" si="1065"/>
        <v>3.764383172647769</v>
      </c>
      <c r="K6658" s="193">
        <f>MAX(0,(F6658-'2031 forecast'!$C$10))</f>
        <v>0</v>
      </c>
      <c r="L6658" s="193">
        <f>MAX(0,(G6658-'2031 forecast'!$C$10))</f>
        <v>0</v>
      </c>
      <c r="M6658" s="193">
        <f>MAX(0,(H6658-'2031 forecast'!$C$10))</f>
        <v>0</v>
      </c>
      <c r="N6658" s="193">
        <f>MAX(0,(I6658-'2031 forecast'!$C$10))</f>
        <v>0</v>
      </c>
      <c r="O6658" s="193">
        <f>MAX(0,(J6658-'2031 forecast'!$C$10))</f>
        <v>0</v>
      </c>
      <c r="P6658" s="175" t="str">
        <f t="shared" si="1061"/>
        <v/>
      </c>
      <c r="Q6658" s="175" t="str">
        <f t="shared" si="1062"/>
        <v/>
      </c>
    </row>
    <row r="6659" spans="1:17" s="1" customFormat="1" x14ac:dyDescent="0.3">
      <c r="A6659" s="189">
        <f t="shared" si="1060"/>
        <v>44108.291666650526</v>
      </c>
      <c r="B6659" s="190">
        <f t="shared" si="1056"/>
        <v>44108</v>
      </c>
      <c r="C6659" s="1">
        <f t="shared" si="1057"/>
        <v>7</v>
      </c>
      <c r="D6659" s="191">
        <v>2.2813551327320787</v>
      </c>
      <c r="E6659" s="192">
        <f t="shared" si="1058"/>
        <v>7.9216970314289673E-5</v>
      </c>
      <c r="F6659" s="193">
        <f t="shared" si="1059"/>
        <v>3.4014151249594251</v>
      </c>
      <c r="G6659" s="193">
        <f t="shared" si="1065"/>
        <v>3.527193962236526</v>
      </c>
      <c r="H6659" s="193">
        <f t="shared" si="1065"/>
        <v>3.6576238977552649</v>
      </c>
      <c r="I6659" s="193">
        <f t="shared" si="1065"/>
        <v>3.7928769216160565</v>
      </c>
      <c r="J6659" s="193">
        <f t="shared" si="1065"/>
        <v>3.9331313838354274</v>
      </c>
      <c r="K6659" s="193">
        <f>MAX(0,(F6659-'2031 forecast'!$C$10))</f>
        <v>0</v>
      </c>
      <c r="L6659" s="193">
        <f>MAX(0,(G6659-'2031 forecast'!$C$10))</f>
        <v>0</v>
      </c>
      <c r="M6659" s="193">
        <f>MAX(0,(H6659-'2031 forecast'!$C$10))</f>
        <v>0</v>
      </c>
      <c r="N6659" s="193">
        <f>MAX(0,(I6659-'2031 forecast'!$C$10))</f>
        <v>0</v>
      </c>
      <c r="O6659" s="193">
        <f>MAX(0,(J6659-'2031 forecast'!$C$10))</f>
        <v>0</v>
      </c>
      <c r="P6659" s="175" t="str">
        <f t="shared" si="1061"/>
        <v/>
      </c>
      <c r="Q6659" s="175" t="str">
        <f t="shared" si="1062"/>
        <v/>
      </c>
    </row>
    <row r="6660" spans="1:17" s="1" customFormat="1" x14ac:dyDescent="0.3">
      <c r="A6660" s="189">
        <f t="shared" si="1060"/>
        <v>44108.33333331719</v>
      </c>
      <c r="B6660" s="190">
        <f t="shared" si="1056"/>
        <v>44108</v>
      </c>
      <c r="C6660" s="1">
        <f t="shared" si="1057"/>
        <v>8</v>
      </c>
      <c r="D6660" s="191">
        <v>2.4921734288261321</v>
      </c>
      <c r="E6660" s="192">
        <f t="shared" si="1058"/>
        <v>8.653735040933954E-5</v>
      </c>
      <c r="F6660" s="193">
        <f t="shared" si="1059"/>
        <v>3.7157373147246524</v>
      </c>
      <c r="G6660" s="193">
        <f t="shared" si="1065"/>
        <v>3.853139278878845</v>
      </c>
      <c r="H6660" s="193">
        <f t="shared" si="1065"/>
        <v>3.9956221457326491</v>
      </c>
      <c r="I6660" s="193">
        <f t="shared" si="1065"/>
        <v>4.1433737988611048</v>
      </c>
      <c r="J6660" s="193">
        <f t="shared" si="1065"/>
        <v>4.2965890694703841</v>
      </c>
      <c r="K6660" s="193">
        <f>MAX(0,(F6660-'2031 forecast'!$C$10))</f>
        <v>0</v>
      </c>
      <c r="L6660" s="193">
        <f>MAX(0,(G6660-'2031 forecast'!$C$10))</f>
        <v>0</v>
      </c>
      <c r="M6660" s="193">
        <f>MAX(0,(H6660-'2031 forecast'!$C$10))</f>
        <v>0</v>
      </c>
      <c r="N6660" s="193">
        <f>MAX(0,(I6660-'2031 forecast'!$C$10))</f>
        <v>0</v>
      </c>
      <c r="O6660" s="193">
        <f>MAX(0,(J6660-'2031 forecast'!$C$10))</f>
        <v>0</v>
      </c>
      <c r="P6660" s="175" t="str">
        <f t="shared" si="1061"/>
        <v/>
      </c>
      <c r="Q6660" s="175" t="str">
        <f t="shared" si="1062"/>
        <v/>
      </c>
    </row>
    <row r="6661" spans="1:17" s="1" customFormat="1" x14ac:dyDescent="0.3">
      <c r="A6661" s="189">
        <f t="shared" si="1060"/>
        <v>44108.374999983855</v>
      </c>
      <c r="B6661" s="190">
        <f t="shared" ref="B6661:B6724" si="1066">INT(A6661)</f>
        <v>44108</v>
      </c>
      <c r="C6661" s="1">
        <f t="shared" ref="C6661:C6724" si="1067">HOUR(A6661)</f>
        <v>9</v>
      </c>
      <c r="D6661" s="191">
        <v>2.5373487779891435</v>
      </c>
      <c r="E6661" s="192">
        <f t="shared" ref="E6661:E6724" si="1068">D6661/SUM($D$4:$D$8763)</f>
        <v>8.8106003286850216E-5</v>
      </c>
      <c r="F6661" s="193">
        <f t="shared" ref="F6661:F6724" si="1069">E6661*$F$2</f>
        <v>3.7830920696743435</v>
      </c>
      <c r="G6661" s="193">
        <f t="shared" si="1065"/>
        <v>3.9229847038736274</v>
      </c>
      <c r="H6661" s="193">
        <f t="shared" si="1065"/>
        <v>4.068050341727802</v>
      </c>
      <c r="I6661" s="193">
        <f t="shared" si="1065"/>
        <v>4.2184802725564712</v>
      </c>
      <c r="J6661" s="193">
        <f t="shared" si="1065"/>
        <v>4.3744728592493027</v>
      </c>
      <c r="K6661" s="193">
        <f>MAX(0,(F6661-'2031 forecast'!$C$10))</f>
        <v>0</v>
      </c>
      <c r="L6661" s="193">
        <f>MAX(0,(G6661-'2031 forecast'!$C$10))</f>
        <v>0</v>
      </c>
      <c r="M6661" s="193">
        <f>MAX(0,(H6661-'2031 forecast'!$C$10))</f>
        <v>0</v>
      </c>
      <c r="N6661" s="193">
        <f>MAX(0,(I6661-'2031 forecast'!$C$10))</f>
        <v>0</v>
      </c>
      <c r="O6661" s="193">
        <f>MAX(0,(J6661-'2031 forecast'!$C$10))</f>
        <v>0</v>
      </c>
      <c r="P6661" s="175" t="str">
        <f t="shared" si="1061"/>
        <v/>
      </c>
      <c r="Q6661" s="175" t="str">
        <f t="shared" si="1062"/>
        <v/>
      </c>
    </row>
    <row r="6662" spans="1:17" s="1" customFormat="1" x14ac:dyDescent="0.3">
      <c r="A6662" s="189">
        <f t="shared" ref="A6662:A6725" si="1070">A6661 + TIME(1,0,0)</f>
        <v>44108.416666650519</v>
      </c>
      <c r="B6662" s="190">
        <f t="shared" si="1066"/>
        <v>44108</v>
      </c>
      <c r="C6662" s="1">
        <f t="shared" si="1067"/>
        <v>10</v>
      </c>
      <c r="D6662" s="191">
        <v>2.7632255238042007</v>
      </c>
      <c r="E6662" s="192">
        <f t="shared" si="1068"/>
        <v>9.5949267674403651E-5</v>
      </c>
      <c r="F6662" s="193">
        <f t="shared" si="1069"/>
        <v>4.1198658444228018</v>
      </c>
      <c r="G6662" s="193">
        <f t="shared" si="1065"/>
        <v>4.2722118288475412</v>
      </c>
      <c r="H6662" s="193">
        <f t="shared" si="1065"/>
        <v>4.4301913217035711</v>
      </c>
      <c r="I6662" s="193">
        <f t="shared" si="1065"/>
        <v>4.5940126410333093</v>
      </c>
      <c r="J6662" s="193">
        <f t="shared" si="1065"/>
        <v>4.7638918081439003</v>
      </c>
      <c r="K6662" s="193">
        <f>MAX(0,(F6662-'2031 forecast'!$C$10))</f>
        <v>0</v>
      </c>
      <c r="L6662" s="193">
        <f>MAX(0,(G6662-'2031 forecast'!$C$10))</f>
        <v>0</v>
      </c>
      <c r="M6662" s="193">
        <f>MAX(0,(H6662-'2031 forecast'!$C$10))</f>
        <v>0</v>
      </c>
      <c r="N6662" s="193">
        <f>MAX(0,(I6662-'2031 forecast'!$C$10))</f>
        <v>0</v>
      </c>
      <c r="O6662" s="193">
        <f>MAX(0,(J6662-'2031 forecast'!$C$10))</f>
        <v>0</v>
      </c>
      <c r="P6662" s="175" t="str">
        <f t="shared" ref="P6662:P6725" si="1071">IF(K6662&gt;0,IF(K6661&gt;0,P6661+1,1),"")</f>
        <v/>
      </c>
      <c r="Q6662" s="175" t="str">
        <f t="shared" ref="Q6662:Q6725" si="1072">IF(AND(K6662&gt;0,K6663=0),P6662,"")</f>
        <v/>
      </c>
    </row>
    <row r="6663" spans="1:17" s="1" customFormat="1" x14ac:dyDescent="0.3">
      <c r="A6663" s="189">
        <f t="shared" si="1070"/>
        <v>44108.458333317183</v>
      </c>
      <c r="B6663" s="190">
        <f t="shared" si="1066"/>
        <v>44108</v>
      </c>
      <c r="C6663" s="1">
        <f t="shared" si="1067"/>
        <v>11</v>
      </c>
      <c r="D6663" s="191">
        <v>2.9138100210142395</v>
      </c>
      <c r="E6663" s="192">
        <f t="shared" si="1068"/>
        <v>1.0117811059943929E-4</v>
      </c>
      <c r="F6663" s="193">
        <f t="shared" si="1069"/>
        <v>4.344381694255107</v>
      </c>
      <c r="G6663" s="193">
        <f t="shared" si="1065"/>
        <v>4.5050299121634838</v>
      </c>
      <c r="H6663" s="193">
        <f t="shared" si="1065"/>
        <v>4.6716186416874175</v>
      </c>
      <c r="I6663" s="193">
        <f t="shared" si="1065"/>
        <v>4.8443675533512014</v>
      </c>
      <c r="J6663" s="193">
        <f t="shared" si="1065"/>
        <v>5.0235044407402984</v>
      </c>
      <c r="K6663" s="193">
        <f>MAX(0,(F6663-'2031 forecast'!$C$10))</f>
        <v>0</v>
      </c>
      <c r="L6663" s="193">
        <f>MAX(0,(G6663-'2031 forecast'!$C$10))</f>
        <v>0</v>
      </c>
      <c r="M6663" s="193">
        <f>MAX(0,(H6663-'2031 forecast'!$C$10))</f>
        <v>0</v>
      </c>
      <c r="N6663" s="193">
        <f>MAX(0,(I6663-'2031 forecast'!$C$10))</f>
        <v>0</v>
      </c>
      <c r="O6663" s="193">
        <f>MAX(0,(J6663-'2031 forecast'!$C$10))</f>
        <v>0</v>
      </c>
      <c r="P6663" s="175" t="str">
        <f t="shared" si="1071"/>
        <v/>
      </c>
      <c r="Q6663" s="175" t="str">
        <f t="shared" si="1072"/>
        <v/>
      </c>
    </row>
    <row r="6664" spans="1:17" s="1" customFormat="1" x14ac:dyDescent="0.3">
      <c r="A6664" s="189">
        <f t="shared" si="1070"/>
        <v>44108.499999983847</v>
      </c>
      <c r="B6664" s="190">
        <f t="shared" si="1066"/>
        <v>44108</v>
      </c>
      <c r="C6664" s="1">
        <f t="shared" si="1067"/>
        <v>12</v>
      </c>
      <c r="D6664" s="191">
        <v>2.9589853701772508</v>
      </c>
      <c r="E6664" s="192">
        <f t="shared" si="1068"/>
        <v>1.0274676347694998E-4</v>
      </c>
      <c r="F6664" s="193">
        <f t="shared" si="1069"/>
        <v>4.411736449204799</v>
      </c>
      <c r="G6664" s="193">
        <f t="shared" si="1065"/>
        <v>4.5748753371582671</v>
      </c>
      <c r="H6664" s="193">
        <f t="shared" si="1065"/>
        <v>4.7440468376825713</v>
      </c>
      <c r="I6664" s="193">
        <f t="shared" si="1065"/>
        <v>4.9194740270465687</v>
      </c>
      <c r="J6664" s="193">
        <f t="shared" si="1065"/>
        <v>5.101388230519218</v>
      </c>
      <c r="K6664" s="193">
        <f>MAX(0,(F6664-'2031 forecast'!$C$10))</f>
        <v>0</v>
      </c>
      <c r="L6664" s="193">
        <f>MAX(0,(G6664-'2031 forecast'!$C$10))</f>
        <v>0</v>
      </c>
      <c r="M6664" s="193">
        <f>MAX(0,(H6664-'2031 forecast'!$C$10))</f>
        <v>0</v>
      </c>
      <c r="N6664" s="193">
        <f>MAX(0,(I6664-'2031 forecast'!$C$10))</f>
        <v>0</v>
      </c>
      <c r="O6664" s="193">
        <f>MAX(0,(J6664-'2031 forecast'!$C$10))</f>
        <v>0</v>
      </c>
      <c r="P6664" s="175" t="str">
        <f t="shared" si="1071"/>
        <v/>
      </c>
      <c r="Q6664" s="175" t="str">
        <f t="shared" si="1072"/>
        <v/>
      </c>
    </row>
    <row r="6665" spans="1:17" s="1" customFormat="1" x14ac:dyDescent="0.3">
      <c r="A6665" s="189">
        <f t="shared" si="1070"/>
        <v>44108.541666650512</v>
      </c>
      <c r="B6665" s="190">
        <f t="shared" si="1066"/>
        <v>44108</v>
      </c>
      <c r="C6665" s="1">
        <f t="shared" si="1067"/>
        <v>13</v>
      </c>
      <c r="D6665" s="191">
        <v>2.9213392458747411</v>
      </c>
      <c r="E6665" s="192">
        <f t="shared" si="1068"/>
        <v>1.0143955274569106E-4</v>
      </c>
      <c r="F6665" s="193">
        <f t="shared" si="1069"/>
        <v>4.355607486746722</v>
      </c>
      <c r="G6665" s="193">
        <f t="shared" ref="G6665:J6684" si="1073">$E6665*G$2</f>
        <v>4.5166708163292801</v>
      </c>
      <c r="H6665" s="193">
        <f t="shared" si="1073"/>
        <v>4.6836900076866099</v>
      </c>
      <c r="I6665" s="193">
        <f t="shared" si="1073"/>
        <v>4.8568852989670948</v>
      </c>
      <c r="J6665" s="193">
        <f t="shared" si="1073"/>
        <v>5.0364850723701178</v>
      </c>
      <c r="K6665" s="193">
        <f>MAX(0,(F6665-'2031 forecast'!$C$10))</f>
        <v>0</v>
      </c>
      <c r="L6665" s="193">
        <f>MAX(0,(G6665-'2031 forecast'!$C$10))</f>
        <v>0</v>
      </c>
      <c r="M6665" s="193">
        <f>MAX(0,(H6665-'2031 forecast'!$C$10))</f>
        <v>0</v>
      </c>
      <c r="N6665" s="193">
        <f>MAX(0,(I6665-'2031 forecast'!$C$10))</f>
        <v>0</v>
      </c>
      <c r="O6665" s="193">
        <f>MAX(0,(J6665-'2031 forecast'!$C$10))</f>
        <v>0</v>
      </c>
      <c r="P6665" s="175" t="str">
        <f t="shared" si="1071"/>
        <v/>
      </c>
      <c r="Q6665" s="175" t="str">
        <f t="shared" si="1072"/>
        <v/>
      </c>
    </row>
    <row r="6666" spans="1:17" s="1" customFormat="1" x14ac:dyDescent="0.3">
      <c r="A6666" s="189">
        <f t="shared" si="1070"/>
        <v>44108.583333317176</v>
      </c>
      <c r="B6666" s="190">
        <f t="shared" si="1066"/>
        <v>44108</v>
      </c>
      <c r="C6666" s="1">
        <f t="shared" si="1067"/>
        <v>14</v>
      </c>
      <c r="D6666" s="191">
        <v>2.8535762221302239</v>
      </c>
      <c r="E6666" s="192">
        <f t="shared" si="1068"/>
        <v>9.908657342942503E-5</v>
      </c>
      <c r="F6666" s="193">
        <f t="shared" si="1069"/>
        <v>4.2545753543221849</v>
      </c>
      <c r="G6666" s="193">
        <f t="shared" si="1073"/>
        <v>4.411902678837107</v>
      </c>
      <c r="H6666" s="193">
        <f t="shared" si="1073"/>
        <v>4.5750477136938787</v>
      </c>
      <c r="I6666" s="193">
        <f t="shared" si="1073"/>
        <v>4.7442255884240438</v>
      </c>
      <c r="J6666" s="193">
        <f t="shared" si="1073"/>
        <v>4.9196593877017394</v>
      </c>
      <c r="K6666" s="193">
        <f>MAX(0,(F6666-'2031 forecast'!$C$10))</f>
        <v>0</v>
      </c>
      <c r="L6666" s="193">
        <f>MAX(0,(G6666-'2031 forecast'!$C$10))</f>
        <v>0</v>
      </c>
      <c r="M6666" s="193">
        <f>MAX(0,(H6666-'2031 forecast'!$C$10))</f>
        <v>0</v>
      </c>
      <c r="N6666" s="193">
        <f>MAX(0,(I6666-'2031 forecast'!$C$10))</f>
        <v>0</v>
      </c>
      <c r="O6666" s="193">
        <f>MAX(0,(J6666-'2031 forecast'!$C$10))</f>
        <v>0</v>
      </c>
      <c r="P6666" s="175" t="str">
        <f t="shared" si="1071"/>
        <v/>
      </c>
      <c r="Q6666" s="175" t="str">
        <f t="shared" si="1072"/>
        <v/>
      </c>
    </row>
    <row r="6667" spans="1:17" s="1" customFormat="1" x14ac:dyDescent="0.3">
      <c r="A6667" s="189">
        <f t="shared" si="1070"/>
        <v>44108.62499998384</v>
      </c>
      <c r="B6667" s="190">
        <f t="shared" si="1066"/>
        <v>44108</v>
      </c>
      <c r="C6667" s="1">
        <f t="shared" si="1067"/>
        <v>15</v>
      </c>
      <c r="D6667" s="191">
        <v>2.9062807961537369</v>
      </c>
      <c r="E6667" s="192">
        <f t="shared" si="1068"/>
        <v>1.0091666845318749E-4</v>
      </c>
      <c r="F6667" s="193">
        <f t="shared" si="1069"/>
        <v>4.3331559017634911</v>
      </c>
      <c r="G6667" s="193">
        <f t="shared" si="1073"/>
        <v>4.4933890079976857</v>
      </c>
      <c r="H6667" s="193">
        <f t="shared" si="1073"/>
        <v>4.659547275688225</v>
      </c>
      <c r="I6667" s="193">
        <f t="shared" si="1073"/>
        <v>4.8318498077353054</v>
      </c>
      <c r="J6667" s="193">
        <f t="shared" si="1073"/>
        <v>5.0105238091104782</v>
      </c>
      <c r="K6667" s="193">
        <f>MAX(0,(F6667-'2031 forecast'!$C$10))</f>
        <v>0</v>
      </c>
      <c r="L6667" s="193">
        <f>MAX(0,(G6667-'2031 forecast'!$C$10))</f>
        <v>0</v>
      </c>
      <c r="M6667" s="193">
        <f>MAX(0,(H6667-'2031 forecast'!$C$10))</f>
        <v>0</v>
      </c>
      <c r="N6667" s="193">
        <f>MAX(0,(I6667-'2031 forecast'!$C$10))</f>
        <v>0</v>
      </c>
      <c r="O6667" s="193">
        <f>MAX(0,(J6667-'2031 forecast'!$C$10))</f>
        <v>0</v>
      </c>
      <c r="P6667" s="175" t="str">
        <f t="shared" si="1071"/>
        <v/>
      </c>
      <c r="Q6667" s="175" t="str">
        <f t="shared" si="1072"/>
        <v/>
      </c>
    </row>
    <row r="6668" spans="1:17" s="1" customFormat="1" x14ac:dyDescent="0.3">
      <c r="A6668" s="189">
        <f t="shared" si="1070"/>
        <v>44108.666666650504</v>
      </c>
      <c r="B6668" s="190">
        <f t="shared" si="1066"/>
        <v>44108</v>
      </c>
      <c r="C6668" s="1">
        <f t="shared" si="1067"/>
        <v>16</v>
      </c>
      <c r="D6668" s="191">
        <v>3.0041607193402617</v>
      </c>
      <c r="E6668" s="192">
        <f t="shared" si="1068"/>
        <v>1.0431541635446064E-4</v>
      </c>
      <c r="F6668" s="193">
        <f t="shared" si="1069"/>
        <v>4.4790912041544892</v>
      </c>
      <c r="G6668" s="193">
        <f t="shared" si="1073"/>
        <v>4.6447207621530486</v>
      </c>
      <c r="H6668" s="193">
        <f t="shared" si="1073"/>
        <v>4.8164750336777242</v>
      </c>
      <c r="I6668" s="193">
        <f t="shared" si="1073"/>
        <v>4.994580500741935</v>
      </c>
      <c r="J6668" s="193">
        <f t="shared" si="1073"/>
        <v>5.1792720202981366</v>
      </c>
      <c r="K6668" s="193">
        <f>MAX(0,(F6668-'2031 forecast'!$C$10))</f>
        <v>0</v>
      </c>
      <c r="L6668" s="193">
        <f>MAX(0,(G6668-'2031 forecast'!$C$10))</f>
        <v>0</v>
      </c>
      <c r="M6668" s="193">
        <f>MAX(0,(H6668-'2031 forecast'!$C$10))</f>
        <v>0</v>
      </c>
      <c r="N6668" s="193">
        <f>MAX(0,(I6668-'2031 forecast'!$C$10))</f>
        <v>0</v>
      </c>
      <c r="O6668" s="193">
        <f>MAX(0,(J6668-'2031 forecast'!$C$10))</f>
        <v>0</v>
      </c>
      <c r="P6668" s="175" t="str">
        <f t="shared" si="1071"/>
        <v/>
      </c>
      <c r="Q6668" s="175" t="str">
        <f t="shared" si="1072"/>
        <v/>
      </c>
    </row>
    <row r="6669" spans="1:17" s="1" customFormat="1" x14ac:dyDescent="0.3">
      <c r="A6669" s="189">
        <f t="shared" si="1070"/>
        <v>44108.708333317169</v>
      </c>
      <c r="B6669" s="190">
        <f t="shared" si="1066"/>
        <v>44108</v>
      </c>
      <c r="C6669" s="1">
        <f t="shared" si="1067"/>
        <v>17</v>
      </c>
      <c r="D6669" s="191">
        <v>3.019219169061266</v>
      </c>
      <c r="E6669" s="192">
        <f t="shared" si="1068"/>
        <v>1.0483830064696422E-4</v>
      </c>
      <c r="F6669" s="193">
        <f t="shared" si="1069"/>
        <v>4.5015427891377211</v>
      </c>
      <c r="G6669" s="193">
        <f t="shared" si="1073"/>
        <v>4.6680025704846431</v>
      </c>
      <c r="H6669" s="193">
        <f t="shared" si="1073"/>
        <v>4.84061776567611</v>
      </c>
      <c r="I6669" s="193">
        <f t="shared" si="1073"/>
        <v>5.0196159919737253</v>
      </c>
      <c r="J6669" s="193">
        <f t="shared" si="1073"/>
        <v>5.205233283557777</v>
      </c>
      <c r="K6669" s="193">
        <f>MAX(0,(F6669-'2031 forecast'!$C$10))</f>
        <v>0</v>
      </c>
      <c r="L6669" s="193">
        <f>MAX(0,(G6669-'2031 forecast'!$C$10))</f>
        <v>0</v>
      </c>
      <c r="M6669" s="193">
        <f>MAX(0,(H6669-'2031 forecast'!$C$10))</f>
        <v>0</v>
      </c>
      <c r="N6669" s="193">
        <f>MAX(0,(I6669-'2031 forecast'!$C$10))</f>
        <v>0</v>
      </c>
      <c r="O6669" s="193">
        <f>MAX(0,(J6669-'2031 forecast'!$C$10))</f>
        <v>0</v>
      </c>
      <c r="P6669" s="175" t="str">
        <f t="shared" si="1071"/>
        <v/>
      </c>
      <c r="Q6669" s="175" t="str">
        <f t="shared" si="1072"/>
        <v/>
      </c>
    </row>
    <row r="6670" spans="1:17" s="1" customFormat="1" x14ac:dyDescent="0.3">
      <c r="A6670" s="189">
        <f t="shared" si="1070"/>
        <v>44108.749999983833</v>
      </c>
      <c r="B6670" s="190">
        <f t="shared" si="1066"/>
        <v>44108</v>
      </c>
      <c r="C6670" s="1">
        <f t="shared" si="1067"/>
        <v>18</v>
      </c>
      <c r="D6670" s="191">
        <v>3.0116899442007643</v>
      </c>
      <c r="E6670" s="192">
        <f t="shared" si="1068"/>
        <v>1.0457685850071245E-4</v>
      </c>
      <c r="F6670" s="193">
        <f t="shared" si="1069"/>
        <v>4.4903169966461061</v>
      </c>
      <c r="G6670" s="193">
        <f t="shared" si="1073"/>
        <v>4.6563616663188467</v>
      </c>
      <c r="H6670" s="193">
        <f t="shared" si="1073"/>
        <v>4.8285463996769176</v>
      </c>
      <c r="I6670" s="193">
        <f t="shared" si="1073"/>
        <v>5.0070982463578311</v>
      </c>
      <c r="J6670" s="193">
        <f t="shared" si="1073"/>
        <v>5.1922526519279577</v>
      </c>
      <c r="K6670" s="193">
        <f>MAX(0,(F6670-'2031 forecast'!$C$10))</f>
        <v>0</v>
      </c>
      <c r="L6670" s="193">
        <f>MAX(0,(G6670-'2031 forecast'!$C$10))</f>
        <v>0</v>
      </c>
      <c r="M6670" s="193">
        <f>MAX(0,(H6670-'2031 forecast'!$C$10))</f>
        <v>0</v>
      </c>
      <c r="N6670" s="193">
        <f>MAX(0,(I6670-'2031 forecast'!$C$10))</f>
        <v>0</v>
      </c>
      <c r="O6670" s="193">
        <f>MAX(0,(J6670-'2031 forecast'!$C$10))</f>
        <v>0</v>
      </c>
      <c r="P6670" s="175" t="str">
        <f t="shared" si="1071"/>
        <v/>
      </c>
      <c r="Q6670" s="175" t="str">
        <f t="shared" si="1072"/>
        <v/>
      </c>
    </row>
    <row r="6671" spans="1:17" s="1" customFormat="1" x14ac:dyDescent="0.3">
      <c r="A6671" s="189">
        <f t="shared" si="1070"/>
        <v>44108.791666650497</v>
      </c>
      <c r="B6671" s="190">
        <f t="shared" si="1066"/>
        <v>44108</v>
      </c>
      <c r="C6671" s="1">
        <f t="shared" si="1067"/>
        <v>19</v>
      </c>
      <c r="D6671" s="191">
        <v>3.0719237430847794</v>
      </c>
      <c r="E6671" s="192">
        <f t="shared" si="1068"/>
        <v>1.0666839567072669E-4</v>
      </c>
      <c r="F6671" s="193">
        <f t="shared" si="1069"/>
        <v>4.5801233365790281</v>
      </c>
      <c r="G6671" s="193">
        <f t="shared" si="1073"/>
        <v>4.7494888996452236</v>
      </c>
      <c r="H6671" s="193">
        <f t="shared" si="1073"/>
        <v>4.9251173276704563</v>
      </c>
      <c r="I6671" s="193">
        <f t="shared" si="1073"/>
        <v>5.1072402112849877</v>
      </c>
      <c r="J6671" s="193">
        <f t="shared" si="1073"/>
        <v>5.2960977049665168</v>
      </c>
      <c r="K6671" s="193">
        <f>MAX(0,(F6671-'2031 forecast'!$C$10))</f>
        <v>0</v>
      </c>
      <c r="L6671" s="193">
        <f>MAX(0,(G6671-'2031 forecast'!$C$10))</f>
        <v>0</v>
      </c>
      <c r="M6671" s="193">
        <f>MAX(0,(H6671-'2031 forecast'!$C$10))</f>
        <v>0</v>
      </c>
      <c r="N6671" s="193">
        <f>MAX(0,(I6671-'2031 forecast'!$C$10))</f>
        <v>0</v>
      </c>
      <c r="O6671" s="193">
        <f>MAX(0,(J6671-'2031 forecast'!$C$10))</f>
        <v>0</v>
      </c>
      <c r="P6671" s="175" t="str">
        <f t="shared" si="1071"/>
        <v/>
      </c>
      <c r="Q6671" s="175" t="str">
        <f t="shared" si="1072"/>
        <v/>
      </c>
    </row>
    <row r="6672" spans="1:17" s="1" customFormat="1" x14ac:dyDescent="0.3">
      <c r="A6672" s="189">
        <f t="shared" si="1070"/>
        <v>44108.833333317161</v>
      </c>
      <c r="B6672" s="190">
        <f t="shared" si="1066"/>
        <v>44108</v>
      </c>
      <c r="C6672" s="1">
        <f t="shared" si="1067"/>
        <v>20</v>
      </c>
      <c r="D6672" s="191">
        <v>2.8535762221302239</v>
      </c>
      <c r="E6672" s="192">
        <f t="shared" si="1068"/>
        <v>9.908657342942503E-5</v>
      </c>
      <c r="F6672" s="193">
        <f t="shared" si="1069"/>
        <v>4.2545753543221849</v>
      </c>
      <c r="G6672" s="193">
        <f t="shared" si="1073"/>
        <v>4.411902678837107</v>
      </c>
      <c r="H6672" s="193">
        <f t="shared" si="1073"/>
        <v>4.5750477136938787</v>
      </c>
      <c r="I6672" s="193">
        <f t="shared" si="1073"/>
        <v>4.7442255884240438</v>
      </c>
      <c r="J6672" s="193">
        <f t="shared" si="1073"/>
        <v>4.9196593877017394</v>
      </c>
      <c r="K6672" s="193">
        <f>MAX(0,(F6672-'2031 forecast'!$C$10))</f>
        <v>0</v>
      </c>
      <c r="L6672" s="193">
        <f>MAX(0,(G6672-'2031 forecast'!$C$10))</f>
        <v>0</v>
      </c>
      <c r="M6672" s="193">
        <f>MAX(0,(H6672-'2031 forecast'!$C$10))</f>
        <v>0</v>
      </c>
      <c r="N6672" s="193">
        <f>MAX(0,(I6672-'2031 forecast'!$C$10))</f>
        <v>0</v>
      </c>
      <c r="O6672" s="193">
        <f>MAX(0,(J6672-'2031 forecast'!$C$10))</f>
        <v>0</v>
      </c>
      <c r="P6672" s="175" t="str">
        <f t="shared" si="1071"/>
        <v/>
      </c>
      <c r="Q6672" s="175" t="str">
        <f t="shared" si="1072"/>
        <v/>
      </c>
    </row>
    <row r="6673" spans="1:17" s="1" customFormat="1" x14ac:dyDescent="0.3">
      <c r="A6673" s="189">
        <f t="shared" si="1070"/>
        <v>44108.874999983826</v>
      </c>
      <c r="B6673" s="190">
        <f t="shared" si="1066"/>
        <v>44108</v>
      </c>
      <c r="C6673" s="1">
        <f t="shared" si="1067"/>
        <v>21</v>
      </c>
      <c r="D6673" s="191">
        <v>2.6879332751991818</v>
      </c>
      <c r="E6673" s="192">
        <f t="shared" si="1068"/>
        <v>9.3334846211885839E-5</v>
      </c>
      <c r="F6673" s="193">
        <f t="shared" si="1069"/>
        <v>4.0076079195066487</v>
      </c>
      <c r="G6673" s="193">
        <f t="shared" si="1073"/>
        <v>4.15580278718957</v>
      </c>
      <c r="H6673" s="193">
        <f t="shared" si="1073"/>
        <v>4.3094776617116484</v>
      </c>
      <c r="I6673" s="193">
        <f t="shared" si="1073"/>
        <v>4.4688351848743633</v>
      </c>
      <c r="J6673" s="193">
        <f t="shared" si="1073"/>
        <v>4.6340854918457008</v>
      </c>
      <c r="K6673" s="193">
        <f>MAX(0,(F6673-'2031 forecast'!$C$10))</f>
        <v>0</v>
      </c>
      <c r="L6673" s="193">
        <f>MAX(0,(G6673-'2031 forecast'!$C$10))</f>
        <v>0</v>
      </c>
      <c r="M6673" s="193">
        <f>MAX(0,(H6673-'2031 forecast'!$C$10))</f>
        <v>0</v>
      </c>
      <c r="N6673" s="193">
        <f>MAX(0,(I6673-'2031 forecast'!$C$10))</f>
        <v>0</v>
      </c>
      <c r="O6673" s="193">
        <f>MAX(0,(J6673-'2031 forecast'!$C$10))</f>
        <v>0</v>
      </c>
      <c r="P6673" s="175" t="str">
        <f t="shared" si="1071"/>
        <v/>
      </c>
      <c r="Q6673" s="175" t="str">
        <f t="shared" si="1072"/>
        <v/>
      </c>
    </row>
    <row r="6674" spans="1:17" s="1" customFormat="1" x14ac:dyDescent="0.3">
      <c r="A6674" s="189">
        <f t="shared" si="1070"/>
        <v>44108.91666665049</v>
      </c>
      <c r="B6674" s="190">
        <f t="shared" si="1066"/>
        <v>44108</v>
      </c>
      <c r="C6674" s="1">
        <f t="shared" si="1067"/>
        <v>22</v>
      </c>
      <c r="D6674" s="191">
        <v>2.5825241271521548</v>
      </c>
      <c r="E6674" s="192">
        <f t="shared" si="1068"/>
        <v>8.9674656164360906E-5</v>
      </c>
      <c r="F6674" s="193">
        <f t="shared" si="1069"/>
        <v>3.8504468246240351</v>
      </c>
      <c r="G6674" s="193">
        <f t="shared" si="1073"/>
        <v>3.9928301288684103</v>
      </c>
      <c r="H6674" s="193">
        <f t="shared" si="1073"/>
        <v>4.1404785377229558</v>
      </c>
      <c r="I6674" s="193">
        <f t="shared" si="1073"/>
        <v>4.2935867462518393</v>
      </c>
      <c r="J6674" s="193">
        <f t="shared" si="1073"/>
        <v>4.4523566490282223</v>
      </c>
      <c r="K6674" s="193">
        <f>MAX(0,(F6674-'2031 forecast'!$C$10))</f>
        <v>0</v>
      </c>
      <c r="L6674" s="193">
        <f>MAX(0,(G6674-'2031 forecast'!$C$10))</f>
        <v>0</v>
      </c>
      <c r="M6674" s="193">
        <f>MAX(0,(H6674-'2031 forecast'!$C$10))</f>
        <v>0</v>
      </c>
      <c r="N6674" s="193">
        <f>MAX(0,(I6674-'2031 forecast'!$C$10))</f>
        <v>0</v>
      </c>
      <c r="O6674" s="193">
        <f>MAX(0,(J6674-'2031 forecast'!$C$10))</f>
        <v>0</v>
      </c>
      <c r="P6674" s="175" t="str">
        <f t="shared" si="1071"/>
        <v/>
      </c>
      <c r="Q6674" s="175" t="str">
        <f t="shared" si="1072"/>
        <v/>
      </c>
    </row>
    <row r="6675" spans="1:17" s="1" customFormat="1" x14ac:dyDescent="0.3">
      <c r="A6675" s="189">
        <f t="shared" si="1070"/>
        <v>44108.958333317154</v>
      </c>
      <c r="B6675" s="190">
        <f t="shared" si="1066"/>
        <v>44108</v>
      </c>
      <c r="C6675" s="1">
        <f t="shared" si="1067"/>
        <v>23</v>
      </c>
      <c r="D6675" s="191">
        <v>2.3265304818950905</v>
      </c>
      <c r="E6675" s="192">
        <f t="shared" si="1068"/>
        <v>8.0785623191800363E-5</v>
      </c>
      <c r="F6675" s="193">
        <f t="shared" si="1069"/>
        <v>3.4687698799091167</v>
      </c>
      <c r="G6675" s="193">
        <f t="shared" si="1073"/>
        <v>3.5970393872313089</v>
      </c>
      <c r="H6675" s="193">
        <f t="shared" si="1073"/>
        <v>3.7300520937504187</v>
      </c>
      <c r="I6675" s="193">
        <f t="shared" si="1073"/>
        <v>3.8679833953114242</v>
      </c>
      <c r="J6675" s="193">
        <f t="shared" si="1073"/>
        <v>4.0110151736143473</v>
      </c>
      <c r="K6675" s="193">
        <f>MAX(0,(F6675-'2031 forecast'!$C$10))</f>
        <v>0</v>
      </c>
      <c r="L6675" s="193">
        <f>MAX(0,(G6675-'2031 forecast'!$C$10))</f>
        <v>0</v>
      </c>
      <c r="M6675" s="193">
        <f>MAX(0,(H6675-'2031 forecast'!$C$10))</f>
        <v>0</v>
      </c>
      <c r="N6675" s="193">
        <f>MAX(0,(I6675-'2031 forecast'!$C$10))</f>
        <v>0</v>
      </c>
      <c r="O6675" s="193">
        <f>MAX(0,(J6675-'2031 forecast'!$C$10))</f>
        <v>0</v>
      </c>
      <c r="P6675" s="175" t="str">
        <f t="shared" si="1071"/>
        <v/>
      </c>
      <c r="Q6675" s="175" t="str">
        <f t="shared" si="1072"/>
        <v/>
      </c>
    </row>
    <row r="6676" spans="1:17" s="1" customFormat="1" x14ac:dyDescent="0.3">
      <c r="A6676" s="189">
        <f t="shared" si="1070"/>
        <v>44108.999999983818</v>
      </c>
      <c r="B6676" s="190">
        <f t="shared" si="1066"/>
        <v>44108</v>
      </c>
      <c r="C6676" s="1">
        <f t="shared" si="1067"/>
        <v>0</v>
      </c>
      <c r="D6676" s="191">
        <v>2.1382998603825425</v>
      </c>
      <c r="E6676" s="192">
        <f t="shared" si="1068"/>
        <v>7.4249569535505834E-5</v>
      </c>
      <c r="F6676" s="193">
        <f t="shared" si="1069"/>
        <v>3.1881250676187349</v>
      </c>
      <c r="G6676" s="193">
        <f t="shared" si="1073"/>
        <v>3.3060167830863811</v>
      </c>
      <c r="H6676" s="193">
        <f t="shared" si="1073"/>
        <v>3.4282679437706114</v>
      </c>
      <c r="I6676" s="193">
        <f t="shared" si="1073"/>
        <v>3.5550397549140595</v>
      </c>
      <c r="J6676" s="193">
        <f t="shared" si="1073"/>
        <v>3.6864993828688495</v>
      </c>
      <c r="K6676" s="193">
        <f>MAX(0,(F6676-'2031 forecast'!$C$10))</f>
        <v>0</v>
      </c>
      <c r="L6676" s="193">
        <f>MAX(0,(G6676-'2031 forecast'!$C$10))</f>
        <v>0</v>
      </c>
      <c r="M6676" s="193">
        <f>MAX(0,(H6676-'2031 forecast'!$C$10))</f>
        <v>0</v>
      </c>
      <c r="N6676" s="193">
        <f>MAX(0,(I6676-'2031 forecast'!$C$10))</f>
        <v>0</v>
      </c>
      <c r="O6676" s="193">
        <f>MAX(0,(J6676-'2031 forecast'!$C$10))</f>
        <v>0</v>
      </c>
      <c r="P6676" s="175" t="str">
        <f t="shared" si="1071"/>
        <v/>
      </c>
      <c r="Q6676" s="175" t="str">
        <f t="shared" si="1072"/>
        <v/>
      </c>
    </row>
    <row r="6677" spans="1:17" s="1" customFormat="1" x14ac:dyDescent="0.3">
      <c r="A6677" s="189">
        <f t="shared" si="1070"/>
        <v>44109.041666650483</v>
      </c>
      <c r="B6677" s="190">
        <f t="shared" si="1066"/>
        <v>44109</v>
      </c>
      <c r="C6677" s="1">
        <f t="shared" si="1067"/>
        <v>1</v>
      </c>
      <c r="D6677" s="191">
        <v>2.0705368366380252</v>
      </c>
      <c r="E6677" s="192">
        <f t="shared" si="1068"/>
        <v>7.1896590219239792E-5</v>
      </c>
      <c r="F6677" s="193">
        <f t="shared" si="1069"/>
        <v>3.0870929351941974</v>
      </c>
      <c r="G6677" s="193">
        <f t="shared" si="1073"/>
        <v>3.2012486455942062</v>
      </c>
      <c r="H6677" s="193">
        <f t="shared" si="1073"/>
        <v>3.3196256497778802</v>
      </c>
      <c r="I6677" s="193">
        <f t="shared" si="1073"/>
        <v>3.4423800443710082</v>
      </c>
      <c r="J6677" s="193">
        <f t="shared" si="1073"/>
        <v>3.5696736982004702</v>
      </c>
      <c r="K6677" s="193">
        <f>MAX(0,(F6677-'2031 forecast'!$C$10))</f>
        <v>0</v>
      </c>
      <c r="L6677" s="193">
        <f>MAX(0,(G6677-'2031 forecast'!$C$10))</f>
        <v>0</v>
      </c>
      <c r="M6677" s="193">
        <f>MAX(0,(H6677-'2031 forecast'!$C$10))</f>
        <v>0</v>
      </c>
      <c r="N6677" s="193">
        <f>MAX(0,(I6677-'2031 forecast'!$C$10))</f>
        <v>0</v>
      </c>
      <c r="O6677" s="193">
        <f>MAX(0,(J6677-'2031 forecast'!$C$10))</f>
        <v>0</v>
      </c>
      <c r="P6677" s="175" t="str">
        <f t="shared" si="1071"/>
        <v/>
      </c>
      <c r="Q6677" s="175" t="str">
        <f t="shared" si="1072"/>
        <v/>
      </c>
    </row>
    <row r="6678" spans="1:17" s="1" customFormat="1" x14ac:dyDescent="0.3">
      <c r="A6678" s="189">
        <f t="shared" si="1070"/>
        <v>44109.083333317147</v>
      </c>
      <c r="B6678" s="190">
        <f t="shared" si="1066"/>
        <v>44109</v>
      </c>
      <c r="C6678" s="1">
        <f t="shared" si="1067"/>
        <v>2</v>
      </c>
      <c r="D6678" s="191">
        <v>2.0404199371960177</v>
      </c>
      <c r="E6678" s="192">
        <f t="shared" si="1068"/>
        <v>7.085082163423267E-5</v>
      </c>
      <c r="F6678" s="193">
        <f t="shared" si="1069"/>
        <v>3.0421897652277363</v>
      </c>
      <c r="G6678" s="193">
        <f t="shared" si="1073"/>
        <v>3.1546850289310182</v>
      </c>
      <c r="H6678" s="193">
        <f t="shared" si="1073"/>
        <v>3.2713401857811113</v>
      </c>
      <c r="I6678" s="193">
        <f t="shared" si="1073"/>
        <v>3.3923090619074299</v>
      </c>
      <c r="J6678" s="193">
        <f t="shared" si="1073"/>
        <v>3.5177511716811907</v>
      </c>
      <c r="K6678" s="193">
        <f>MAX(0,(F6678-'2031 forecast'!$C$10))</f>
        <v>0</v>
      </c>
      <c r="L6678" s="193">
        <f>MAX(0,(G6678-'2031 forecast'!$C$10))</f>
        <v>0</v>
      </c>
      <c r="M6678" s="193">
        <f>MAX(0,(H6678-'2031 forecast'!$C$10))</f>
        <v>0</v>
      </c>
      <c r="N6678" s="193">
        <f>MAX(0,(I6678-'2031 forecast'!$C$10))</f>
        <v>0</v>
      </c>
      <c r="O6678" s="193">
        <f>MAX(0,(J6678-'2031 forecast'!$C$10))</f>
        <v>0</v>
      </c>
      <c r="P6678" s="175" t="str">
        <f t="shared" si="1071"/>
        <v/>
      </c>
      <c r="Q6678" s="175" t="str">
        <f t="shared" si="1072"/>
        <v/>
      </c>
    </row>
    <row r="6679" spans="1:17" s="1" customFormat="1" x14ac:dyDescent="0.3">
      <c r="A6679" s="189">
        <f t="shared" si="1070"/>
        <v>44109.124999983811</v>
      </c>
      <c r="B6679" s="190">
        <f t="shared" si="1066"/>
        <v>44109</v>
      </c>
      <c r="C6679" s="1">
        <f t="shared" si="1067"/>
        <v>3</v>
      </c>
      <c r="D6679" s="191">
        <v>2.0328907123355155</v>
      </c>
      <c r="E6679" s="192">
        <f t="shared" si="1068"/>
        <v>7.0589379487980886E-5</v>
      </c>
      <c r="F6679" s="193">
        <f t="shared" si="1069"/>
        <v>3.0309639727361208</v>
      </c>
      <c r="G6679" s="193">
        <f t="shared" si="1073"/>
        <v>3.143044124765221</v>
      </c>
      <c r="H6679" s="193">
        <f t="shared" si="1073"/>
        <v>3.2592688197819188</v>
      </c>
      <c r="I6679" s="193">
        <f t="shared" si="1073"/>
        <v>3.3797913162915352</v>
      </c>
      <c r="J6679" s="193">
        <f t="shared" si="1073"/>
        <v>3.5047705400513705</v>
      </c>
      <c r="K6679" s="193">
        <f>MAX(0,(F6679-'2031 forecast'!$C$10))</f>
        <v>0</v>
      </c>
      <c r="L6679" s="193">
        <f>MAX(0,(G6679-'2031 forecast'!$C$10))</f>
        <v>0</v>
      </c>
      <c r="M6679" s="193">
        <f>MAX(0,(H6679-'2031 forecast'!$C$10))</f>
        <v>0</v>
      </c>
      <c r="N6679" s="193">
        <f>MAX(0,(I6679-'2031 forecast'!$C$10))</f>
        <v>0</v>
      </c>
      <c r="O6679" s="193">
        <f>MAX(0,(J6679-'2031 forecast'!$C$10))</f>
        <v>0</v>
      </c>
      <c r="P6679" s="175" t="str">
        <f t="shared" si="1071"/>
        <v/>
      </c>
      <c r="Q6679" s="175" t="str">
        <f t="shared" si="1072"/>
        <v/>
      </c>
    </row>
    <row r="6680" spans="1:17" s="1" customFormat="1" x14ac:dyDescent="0.3">
      <c r="A6680" s="189">
        <f t="shared" si="1070"/>
        <v>44109.166666650475</v>
      </c>
      <c r="B6680" s="190">
        <f t="shared" si="1066"/>
        <v>44109</v>
      </c>
      <c r="C6680" s="1">
        <f t="shared" si="1067"/>
        <v>4</v>
      </c>
      <c r="D6680" s="191">
        <v>2.0479491620565198</v>
      </c>
      <c r="E6680" s="192">
        <f t="shared" si="1068"/>
        <v>7.1112263780484468E-5</v>
      </c>
      <c r="F6680" s="193">
        <f t="shared" si="1069"/>
        <v>3.0534155577193522</v>
      </c>
      <c r="G6680" s="193">
        <f t="shared" si="1073"/>
        <v>3.1663259330968159</v>
      </c>
      <c r="H6680" s="193">
        <f t="shared" si="1073"/>
        <v>3.2834115517803042</v>
      </c>
      <c r="I6680" s="193">
        <f t="shared" si="1073"/>
        <v>3.404826807523325</v>
      </c>
      <c r="J6680" s="193">
        <f t="shared" si="1073"/>
        <v>3.5307318033110113</v>
      </c>
      <c r="K6680" s="193">
        <f>MAX(0,(F6680-'2031 forecast'!$C$10))</f>
        <v>0</v>
      </c>
      <c r="L6680" s="193">
        <f>MAX(0,(G6680-'2031 forecast'!$C$10))</f>
        <v>0</v>
      </c>
      <c r="M6680" s="193">
        <f>MAX(0,(H6680-'2031 forecast'!$C$10))</f>
        <v>0</v>
      </c>
      <c r="N6680" s="193">
        <f>MAX(0,(I6680-'2031 forecast'!$C$10))</f>
        <v>0</v>
      </c>
      <c r="O6680" s="193">
        <f>MAX(0,(J6680-'2031 forecast'!$C$10))</f>
        <v>0</v>
      </c>
      <c r="P6680" s="175" t="str">
        <f t="shared" si="1071"/>
        <v/>
      </c>
      <c r="Q6680" s="175" t="str">
        <f t="shared" si="1072"/>
        <v/>
      </c>
    </row>
    <row r="6681" spans="1:17" s="1" customFormat="1" x14ac:dyDescent="0.3">
      <c r="A6681" s="189">
        <f t="shared" si="1070"/>
        <v>44109.208333317139</v>
      </c>
      <c r="B6681" s="190">
        <f t="shared" si="1066"/>
        <v>44109</v>
      </c>
      <c r="C6681" s="1">
        <f t="shared" si="1067"/>
        <v>5</v>
      </c>
      <c r="D6681" s="191">
        <v>2.243709008429569</v>
      </c>
      <c r="E6681" s="192">
        <f t="shared" si="1068"/>
        <v>7.7909759583030754E-5</v>
      </c>
      <c r="F6681" s="193">
        <f t="shared" si="1069"/>
        <v>3.3452861625013481</v>
      </c>
      <c r="G6681" s="193">
        <f t="shared" si="1073"/>
        <v>3.46898944140754</v>
      </c>
      <c r="H6681" s="193">
        <f t="shared" si="1073"/>
        <v>3.597267067759303</v>
      </c>
      <c r="I6681" s="193">
        <f t="shared" si="1073"/>
        <v>3.730288193536583</v>
      </c>
      <c r="J6681" s="193">
        <f t="shared" si="1073"/>
        <v>3.8682282256863272</v>
      </c>
      <c r="K6681" s="193">
        <f>MAX(0,(F6681-'2031 forecast'!$C$10))</f>
        <v>0</v>
      </c>
      <c r="L6681" s="193">
        <f>MAX(0,(G6681-'2031 forecast'!$C$10))</f>
        <v>0</v>
      </c>
      <c r="M6681" s="193">
        <f>MAX(0,(H6681-'2031 forecast'!$C$10))</f>
        <v>0</v>
      </c>
      <c r="N6681" s="193">
        <f>MAX(0,(I6681-'2031 forecast'!$C$10))</f>
        <v>0</v>
      </c>
      <c r="O6681" s="193">
        <f>MAX(0,(J6681-'2031 forecast'!$C$10))</f>
        <v>0</v>
      </c>
      <c r="P6681" s="175" t="str">
        <f t="shared" si="1071"/>
        <v/>
      </c>
      <c r="Q6681" s="175" t="str">
        <f t="shared" si="1072"/>
        <v/>
      </c>
    </row>
    <row r="6682" spans="1:17" s="1" customFormat="1" x14ac:dyDescent="0.3">
      <c r="A6682" s="189">
        <f t="shared" si="1070"/>
        <v>44109.249999983804</v>
      </c>
      <c r="B6682" s="190">
        <f t="shared" si="1066"/>
        <v>44109</v>
      </c>
      <c r="C6682" s="1">
        <f t="shared" si="1067"/>
        <v>6</v>
      </c>
      <c r="D6682" s="191">
        <v>2.6051118017336607</v>
      </c>
      <c r="E6682" s="192">
        <f t="shared" si="1068"/>
        <v>9.0458982603116257E-5</v>
      </c>
      <c r="F6682" s="193">
        <f t="shared" si="1069"/>
        <v>3.8841242020988811</v>
      </c>
      <c r="G6682" s="193">
        <f t="shared" si="1073"/>
        <v>4.0277528413658015</v>
      </c>
      <c r="H6682" s="193">
        <f t="shared" si="1073"/>
        <v>4.1766926357205332</v>
      </c>
      <c r="I6682" s="193">
        <f t="shared" si="1073"/>
        <v>4.331139983099523</v>
      </c>
      <c r="J6682" s="193">
        <f t="shared" si="1073"/>
        <v>4.4912985439176829</v>
      </c>
      <c r="K6682" s="193">
        <f>MAX(0,(F6682-'2031 forecast'!$C$10))</f>
        <v>0</v>
      </c>
      <c r="L6682" s="193">
        <f>MAX(0,(G6682-'2031 forecast'!$C$10))</f>
        <v>0</v>
      </c>
      <c r="M6682" s="193">
        <f>MAX(0,(H6682-'2031 forecast'!$C$10))</f>
        <v>0</v>
      </c>
      <c r="N6682" s="193">
        <f>MAX(0,(I6682-'2031 forecast'!$C$10))</f>
        <v>0</v>
      </c>
      <c r="O6682" s="193">
        <f>MAX(0,(J6682-'2031 forecast'!$C$10))</f>
        <v>0</v>
      </c>
      <c r="P6682" s="175" t="str">
        <f t="shared" si="1071"/>
        <v/>
      </c>
      <c r="Q6682" s="175" t="str">
        <f t="shared" si="1072"/>
        <v/>
      </c>
    </row>
    <row r="6683" spans="1:17" s="1" customFormat="1" x14ac:dyDescent="0.3">
      <c r="A6683" s="189">
        <f t="shared" si="1070"/>
        <v>44109.291666650468</v>
      </c>
      <c r="B6683" s="190">
        <f t="shared" si="1066"/>
        <v>44109</v>
      </c>
      <c r="C6683" s="1">
        <f t="shared" si="1067"/>
        <v>7</v>
      </c>
      <c r="D6683" s="191">
        <v>2.830988547548718</v>
      </c>
      <c r="E6683" s="192">
        <f t="shared" si="1068"/>
        <v>9.8302246990669679E-5</v>
      </c>
      <c r="F6683" s="193">
        <f t="shared" si="1069"/>
        <v>4.2208979768473389</v>
      </c>
      <c r="G6683" s="193">
        <f t="shared" si="1073"/>
        <v>4.3769799663397144</v>
      </c>
      <c r="H6683" s="193">
        <f t="shared" si="1073"/>
        <v>4.5388336156963014</v>
      </c>
      <c r="I6683" s="193">
        <f t="shared" si="1073"/>
        <v>4.7066723515763602</v>
      </c>
      <c r="J6683" s="193">
        <f t="shared" si="1073"/>
        <v>4.8807174928122787</v>
      </c>
      <c r="K6683" s="193">
        <f>MAX(0,(F6683-'2031 forecast'!$C$10))</f>
        <v>0</v>
      </c>
      <c r="L6683" s="193">
        <f>MAX(0,(G6683-'2031 forecast'!$C$10))</f>
        <v>0</v>
      </c>
      <c r="M6683" s="193">
        <f>MAX(0,(H6683-'2031 forecast'!$C$10))</f>
        <v>0</v>
      </c>
      <c r="N6683" s="193">
        <f>MAX(0,(I6683-'2031 forecast'!$C$10))</f>
        <v>0</v>
      </c>
      <c r="O6683" s="193">
        <f>MAX(0,(J6683-'2031 forecast'!$C$10))</f>
        <v>0</v>
      </c>
      <c r="P6683" s="175" t="str">
        <f t="shared" si="1071"/>
        <v/>
      </c>
      <c r="Q6683" s="175" t="str">
        <f t="shared" si="1072"/>
        <v/>
      </c>
    </row>
    <row r="6684" spans="1:17" s="1" customFormat="1" x14ac:dyDescent="0.3">
      <c r="A6684" s="189">
        <f t="shared" si="1070"/>
        <v>44109.333333317132</v>
      </c>
      <c r="B6684" s="190">
        <f t="shared" si="1066"/>
        <v>44109</v>
      </c>
      <c r="C6684" s="1">
        <f t="shared" si="1067"/>
        <v>8</v>
      </c>
      <c r="D6684" s="191">
        <v>2.9363976955957449</v>
      </c>
      <c r="E6684" s="192">
        <f t="shared" si="1068"/>
        <v>1.0196243703819463E-4</v>
      </c>
      <c r="F6684" s="193">
        <f t="shared" si="1069"/>
        <v>4.378059071729953</v>
      </c>
      <c r="G6684" s="193">
        <f t="shared" si="1073"/>
        <v>4.5399526246608746</v>
      </c>
      <c r="H6684" s="193">
        <f t="shared" si="1073"/>
        <v>4.7078327396849948</v>
      </c>
      <c r="I6684" s="193">
        <f t="shared" si="1073"/>
        <v>4.8819207901988841</v>
      </c>
      <c r="J6684" s="193">
        <f t="shared" si="1073"/>
        <v>5.0624463356297582</v>
      </c>
      <c r="K6684" s="193">
        <f>MAX(0,(F6684-'2031 forecast'!$C$10))</f>
        <v>0</v>
      </c>
      <c r="L6684" s="193">
        <f>MAX(0,(G6684-'2031 forecast'!$C$10))</f>
        <v>0</v>
      </c>
      <c r="M6684" s="193">
        <f>MAX(0,(H6684-'2031 forecast'!$C$10))</f>
        <v>0</v>
      </c>
      <c r="N6684" s="193">
        <f>MAX(0,(I6684-'2031 forecast'!$C$10))</f>
        <v>0</v>
      </c>
      <c r="O6684" s="193">
        <f>MAX(0,(J6684-'2031 forecast'!$C$10))</f>
        <v>0</v>
      </c>
      <c r="P6684" s="175" t="str">
        <f t="shared" si="1071"/>
        <v/>
      </c>
      <c r="Q6684" s="175" t="str">
        <f t="shared" si="1072"/>
        <v/>
      </c>
    </row>
    <row r="6685" spans="1:17" s="1" customFormat="1" x14ac:dyDescent="0.3">
      <c r="A6685" s="189">
        <f t="shared" si="1070"/>
        <v>44109.374999983796</v>
      </c>
      <c r="B6685" s="190">
        <f t="shared" si="1066"/>
        <v>44109</v>
      </c>
      <c r="C6685" s="1">
        <f t="shared" si="1067"/>
        <v>9</v>
      </c>
      <c r="D6685" s="191">
        <v>2.9062807961537369</v>
      </c>
      <c r="E6685" s="192">
        <f t="shared" si="1068"/>
        <v>1.0091666845318749E-4</v>
      </c>
      <c r="F6685" s="193">
        <f t="shared" si="1069"/>
        <v>4.3331559017634911</v>
      </c>
      <c r="G6685" s="193">
        <f t="shared" ref="G6685:J6704" si="1074">$E6685*G$2</f>
        <v>4.4933890079976857</v>
      </c>
      <c r="H6685" s="193">
        <f t="shared" si="1074"/>
        <v>4.659547275688225</v>
      </c>
      <c r="I6685" s="193">
        <f t="shared" si="1074"/>
        <v>4.8318498077353054</v>
      </c>
      <c r="J6685" s="193">
        <f t="shared" si="1074"/>
        <v>5.0105238091104782</v>
      </c>
      <c r="K6685" s="193">
        <f>MAX(0,(F6685-'2031 forecast'!$C$10))</f>
        <v>0</v>
      </c>
      <c r="L6685" s="193">
        <f>MAX(0,(G6685-'2031 forecast'!$C$10))</f>
        <v>0</v>
      </c>
      <c r="M6685" s="193">
        <f>MAX(0,(H6685-'2031 forecast'!$C$10))</f>
        <v>0</v>
      </c>
      <c r="N6685" s="193">
        <f>MAX(0,(I6685-'2031 forecast'!$C$10))</f>
        <v>0</v>
      </c>
      <c r="O6685" s="193">
        <f>MAX(0,(J6685-'2031 forecast'!$C$10))</f>
        <v>0</v>
      </c>
      <c r="P6685" s="175" t="str">
        <f t="shared" si="1071"/>
        <v/>
      </c>
      <c r="Q6685" s="175" t="str">
        <f t="shared" si="1072"/>
        <v/>
      </c>
    </row>
    <row r="6686" spans="1:17" s="1" customFormat="1" x14ac:dyDescent="0.3">
      <c r="A6686" s="189">
        <f t="shared" si="1070"/>
        <v>44109.416666650461</v>
      </c>
      <c r="B6686" s="190">
        <f t="shared" si="1066"/>
        <v>44109</v>
      </c>
      <c r="C6686" s="1">
        <f t="shared" si="1067"/>
        <v>10</v>
      </c>
      <c r="D6686" s="191">
        <v>3.0267483939217676</v>
      </c>
      <c r="E6686" s="192">
        <f t="shared" si="1068"/>
        <v>1.0509974279321599E-4</v>
      </c>
      <c r="F6686" s="193">
        <f t="shared" si="1069"/>
        <v>4.5127685816293361</v>
      </c>
      <c r="G6686" s="193">
        <f t="shared" si="1074"/>
        <v>4.6796434746504403</v>
      </c>
      <c r="H6686" s="193">
        <f t="shared" si="1074"/>
        <v>4.8526891316753016</v>
      </c>
      <c r="I6686" s="193">
        <f t="shared" si="1074"/>
        <v>5.0321337375896196</v>
      </c>
      <c r="J6686" s="193">
        <f t="shared" si="1074"/>
        <v>5.2182139151875964</v>
      </c>
      <c r="K6686" s="193">
        <f>MAX(0,(F6686-'2031 forecast'!$C$10))</f>
        <v>0</v>
      </c>
      <c r="L6686" s="193">
        <f>MAX(0,(G6686-'2031 forecast'!$C$10))</f>
        <v>0</v>
      </c>
      <c r="M6686" s="193">
        <f>MAX(0,(H6686-'2031 forecast'!$C$10))</f>
        <v>0</v>
      </c>
      <c r="N6686" s="193">
        <f>MAX(0,(I6686-'2031 forecast'!$C$10))</f>
        <v>0</v>
      </c>
      <c r="O6686" s="193">
        <f>MAX(0,(J6686-'2031 forecast'!$C$10))</f>
        <v>0</v>
      </c>
      <c r="P6686" s="175" t="str">
        <f t="shared" si="1071"/>
        <v/>
      </c>
      <c r="Q6686" s="175" t="str">
        <f t="shared" si="1072"/>
        <v/>
      </c>
    </row>
    <row r="6687" spans="1:17" s="1" customFormat="1" x14ac:dyDescent="0.3">
      <c r="A6687" s="189">
        <f t="shared" si="1070"/>
        <v>44109.458333317125</v>
      </c>
      <c r="B6687" s="190">
        <f t="shared" si="1066"/>
        <v>44109</v>
      </c>
      <c r="C6687" s="1">
        <f t="shared" si="1067"/>
        <v>11</v>
      </c>
      <c r="D6687" s="191">
        <v>3.0869821928057832</v>
      </c>
      <c r="E6687" s="192">
        <f t="shared" si="1068"/>
        <v>1.0719127996323025E-4</v>
      </c>
      <c r="F6687" s="193">
        <f t="shared" si="1069"/>
        <v>4.6025749215622582</v>
      </c>
      <c r="G6687" s="193">
        <f t="shared" si="1074"/>
        <v>4.7727707079768171</v>
      </c>
      <c r="H6687" s="193">
        <f t="shared" si="1074"/>
        <v>4.9492600596688403</v>
      </c>
      <c r="I6687" s="193">
        <f t="shared" si="1074"/>
        <v>5.1322757025167762</v>
      </c>
      <c r="J6687" s="193">
        <f t="shared" si="1074"/>
        <v>5.3220589682261563</v>
      </c>
      <c r="K6687" s="193">
        <f>MAX(0,(F6687-'2031 forecast'!$C$10))</f>
        <v>0</v>
      </c>
      <c r="L6687" s="193">
        <f>MAX(0,(G6687-'2031 forecast'!$C$10))</f>
        <v>0</v>
      </c>
      <c r="M6687" s="193">
        <f>MAX(0,(H6687-'2031 forecast'!$C$10))</f>
        <v>0</v>
      </c>
      <c r="N6687" s="193">
        <f>MAX(0,(I6687-'2031 forecast'!$C$10))</f>
        <v>0</v>
      </c>
      <c r="O6687" s="193">
        <f>MAX(0,(J6687-'2031 forecast'!$C$10))</f>
        <v>0</v>
      </c>
      <c r="P6687" s="175" t="str">
        <f t="shared" si="1071"/>
        <v/>
      </c>
      <c r="Q6687" s="175" t="str">
        <f t="shared" si="1072"/>
        <v/>
      </c>
    </row>
    <row r="6688" spans="1:17" s="1" customFormat="1" x14ac:dyDescent="0.3">
      <c r="A6688" s="189">
        <f t="shared" si="1070"/>
        <v>44109.499999983789</v>
      </c>
      <c r="B6688" s="190">
        <f t="shared" si="1066"/>
        <v>44109</v>
      </c>
      <c r="C6688" s="1">
        <f t="shared" si="1067"/>
        <v>12</v>
      </c>
      <c r="D6688" s="191">
        <v>3.1170990922477908</v>
      </c>
      <c r="E6688" s="192">
        <f t="shared" si="1068"/>
        <v>1.0823704854823737E-4</v>
      </c>
      <c r="F6688" s="193">
        <f t="shared" si="1069"/>
        <v>4.6474780915287193</v>
      </c>
      <c r="G6688" s="193">
        <f t="shared" si="1074"/>
        <v>4.819334324640006</v>
      </c>
      <c r="H6688" s="193">
        <f t="shared" si="1074"/>
        <v>4.9975455236656092</v>
      </c>
      <c r="I6688" s="193">
        <f t="shared" si="1074"/>
        <v>5.1823466849803541</v>
      </c>
      <c r="J6688" s="193">
        <f t="shared" si="1074"/>
        <v>5.3739814947454354</v>
      </c>
      <c r="K6688" s="193">
        <f>MAX(0,(F6688-'2031 forecast'!$C$10))</f>
        <v>0</v>
      </c>
      <c r="L6688" s="193">
        <f>MAX(0,(G6688-'2031 forecast'!$C$10))</f>
        <v>0</v>
      </c>
      <c r="M6688" s="193">
        <f>MAX(0,(H6688-'2031 forecast'!$C$10))</f>
        <v>0</v>
      </c>
      <c r="N6688" s="193">
        <f>MAX(0,(I6688-'2031 forecast'!$C$10))</f>
        <v>0</v>
      </c>
      <c r="O6688" s="193">
        <f>MAX(0,(J6688-'2031 forecast'!$C$10))</f>
        <v>0</v>
      </c>
      <c r="P6688" s="175" t="str">
        <f t="shared" si="1071"/>
        <v/>
      </c>
      <c r="Q6688" s="175" t="str">
        <f t="shared" si="1072"/>
        <v/>
      </c>
    </row>
    <row r="6689" spans="1:17" s="1" customFormat="1" x14ac:dyDescent="0.3">
      <c r="A6689" s="189">
        <f t="shared" si="1070"/>
        <v>44109.541666650453</v>
      </c>
      <c r="B6689" s="190">
        <f t="shared" si="1066"/>
        <v>44109</v>
      </c>
      <c r="C6689" s="1">
        <f t="shared" si="1067"/>
        <v>13</v>
      </c>
      <c r="D6689" s="191">
        <v>3.0794529679452816</v>
      </c>
      <c r="E6689" s="192">
        <f t="shared" si="1068"/>
        <v>1.0692983781697848E-4</v>
      </c>
      <c r="F6689" s="193">
        <f t="shared" si="1069"/>
        <v>4.5913491290706432</v>
      </c>
      <c r="G6689" s="193">
        <f t="shared" si="1074"/>
        <v>4.7611298038110208</v>
      </c>
      <c r="H6689" s="193">
        <f t="shared" si="1074"/>
        <v>4.9371886936696487</v>
      </c>
      <c r="I6689" s="193">
        <f t="shared" si="1074"/>
        <v>5.119757956900882</v>
      </c>
      <c r="J6689" s="193">
        <f t="shared" si="1074"/>
        <v>5.309078336596337</v>
      </c>
      <c r="K6689" s="193">
        <f>MAX(0,(F6689-'2031 forecast'!$C$10))</f>
        <v>0</v>
      </c>
      <c r="L6689" s="193">
        <f>MAX(0,(G6689-'2031 forecast'!$C$10))</f>
        <v>0</v>
      </c>
      <c r="M6689" s="193">
        <f>MAX(0,(H6689-'2031 forecast'!$C$10))</f>
        <v>0</v>
      </c>
      <c r="N6689" s="193">
        <f>MAX(0,(I6689-'2031 forecast'!$C$10))</f>
        <v>0</v>
      </c>
      <c r="O6689" s="193">
        <f>MAX(0,(J6689-'2031 forecast'!$C$10))</f>
        <v>0</v>
      </c>
      <c r="P6689" s="175" t="str">
        <f t="shared" si="1071"/>
        <v/>
      </c>
      <c r="Q6689" s="175" t="str">
        <f t="shared" si="1072"/>
        <v/>
      </c>
    </row>
    <row r="6690" spans="1:17" s="1" customFormat="1" x14ac:dyDescent="0.3">
      <c r="A6690" s="189">
        <f t="shared" si="1070"/>
        <v>44109.583333317118</v>
      </c>
      <c r="B6690" s="190">
        <f t="shared" si="1066"/>
        <v>44109</v>
      </c>
      <c r="C6690" s="1">
        <f t="shared" si="1067"/>
        <v>14</v>
      </c>
      <c r="D6690" s="191">
        <v>3.0342776187822702</v>
      </c>
      <c r="E6690" s="192">
        <f t="shared" si="1068"/>
        <v>1.0536118493946779E-4</v>
      </c>
      <c r="F6690" s="193">
        <f t="shared" si="1069"/>
        <v>4.5239943741209521</v>
      </c>
      <c r="G6690" s="193">
        <f t="shared" si="1074"/>
        <v>4.6912843788162375</v>
      </c>
      <c r="H6690" s="193">
        <f t="shared" si="1074"/>
        <v>4.8647604976744949</v>
      </c>
      <c r="I6690" s="193">
        <f t="shared" si="1074"/>
        <v>5.0446514832055147</v>
      </c>
      <c r="J6690" s="193">
        <f t="shared" si="1074"/>
        <v>5.2311945468174175</v>
      </c>
      <c r="K6690" s="193">
        <f>MAX(0,(F6690-'2031 forecast'!$C$10))</f>
        <v>0</v>
      </c>
      <c r="L6690" s="193">
        <f>MAX(0,(G6690-'2031 forecast'!$C$10))</f>
        <v>0</v>
      </c>
      <c r="M6690" s="193">
        <f>MAX(0,(H6690-'2031 forecast'!$C$10))</f>
        <v>0</v>
      </c>
      <c r="N6690" s="193">
        <f>MAX(0,(I6690-'2031 forecast'!$C$10))</f>
        <v>0</v>
      </c>
      <c r="O6690" s="193">
        <f>MAX(0,(J6690-'2031 forecast'!$C$10))</f>
        <v>0</v>
      </c>
      <c r="P6690" s="175" t="str">
        <f t="shared" si="1071"/>
        <v/>
      </c>
      <c r="Q6690" s="175" t="str">
        <f t="shared" si="1072"/>
        <v/>
      </c>
    </row>
    <row r="6691" spans="1:17" s="1" customFormat="1" x14ac:dyDescent="0.3">
      <c r="A6691" s="189">
        <f t="shared" si="1070"/>
        <v>44109.624999983782</v>
      </c>
      <c r="B6691" s="190">
        <f t="shared" si="1066"/>
        <v>44109</v>
      </c>
      <c r="C6691" s="1">
        <f t="shared" si="1067"/>
        <v>15</v>
      </c>
      <c r="D6691" s="191">
        <v>2.9966314944797601</v>
      </c>
      <c r="E6691" s="192">
        <f t="shared" si="1068"/>
        <v>1.0405397420820887E-4</v>
      </c>
      <c r="F6691" s="193">
        <f t="shared" si="1069"/>
        <v>4.4678654116628751</v>
      </c>
      <c r="G6691" s="193">
        <f t="shared" si="1074"/>
        <v>4.6330798579872514</v>
      </c>
      <c r="H6691" s="193">
        <f t="shared" si="1074"/>
        <v>4.8044036676785327</v>
      </c>
      <c r="I6691" s="193">
        <f t="shared" si="1074"/>
        <v>4.9820627551260408</v>
      </c>
      <c r="J6691" s="193">
        <f t="shared" si="1074"/>
        <v>5.1662913886683173</v>
      </c>
      <c r="K6691" s="193">
        <f>MAX(0,(F6691-'2031 forecast'!$C$10))</f>
        <v>0</v>
      </c>
      <c r="L6691" s="193">
        <f>MAX(0,(G6691-'2031 forecast'!$C$10))</f>
        <v>0</v>
      </c>
      <c r="M6691" s="193">
        <f>MAX(0,(H6691-'2031 forecast'!$C$10))</f>
        <v>0</v>
      </c>
      <c r="N6691" s="193">
        <f>MAX(0,(I6691-'2031 forecast'!$C$10))</f>
        <v>0</v>
      </c>
      <c r="O6691" s="193">
        <f>MAX(0,(J6691-'2031 forecast'!$C$10))</f>
        <v>0</v>
      </c>
      <c r="P6691" s="175" t="str">
        <f t="shared" si="1071"/>
        <v/>
      </c>
      <c r="Q6691" s="175" t="str">
        <f t="shared" si="1072"/>
        <v/>
      </c>
    </row>
    <row r="6692" spans="1:17" s="1" customFormat="1" x14ac:dyDescent="0.3">
      <c r="A6692" s="189">
        <f t="shared" si="1070"/>
        <v>44109.666666650446</v>
      </c>
      <c r="B6692" s="190">
        <f t="shared" si="1066"/>
        <v>44109</v>
      </c>
      <c r="C6692" s="1">
        <f t="shared" si="1067"/>
        <v>16</v>
      </c>
      <c r="D6692" s="191">
        <v>3.0869821928057832</v>
      </c>
      <c r="E6692" s="192">
        <f t="shared" si="1068"/>
        <v>1.0719127996323025E-4</v>
      </c>
      <c r="F6692" s="193">
        <f t="shared" si="1069"/>
        <v>4.6025749215622582</v>
      </c>
      <c r="G6692" s="193">
        <f t="shared" si="1074"/>
        <v>4.7727707079768171</v>
      </c>
      <c r="H6692" s="193">
        <f t="shared" si="1074"/>
        <v>4.9492600596688403</v>
      </c>
      <c r="I6692" s="193">
        <f t="shared" si="1074"/>
        <v>5.1322757025167762</v>
      </c>
      <c r="J6692" s="193">
        <f t="shared" si="1074"/>
        <v>5.3220589682261563</v>
      </c>
      <c r="K6692" s="193">
        <f>MAX(0,(F6692-'2031 forecast'!$C$10))</f>
        <v>0</v>
      </c>
      <c r="L6692" s="193">
        <f>MAX(0,(G6692-'2031 forecast'!$C$10))</f>
        <v>0</v>
      </c>
      <c r="M6692" s="193">
        <f>MAX(0,(H6692-'2031 forecast'!$C$10))</f>
        <v>0</v>
      </c>
      <c r="N6692" s="193">
        <f>MAX(0,(I6692-'2031 forecast'!$C$10))</f>
        <v>0</v>
      </c>
      <c r="O6692" s="193">
        <f>MAX(0,(J6692-'2031 forecast'!$C$10))</f>
        <v>0</v>
      </c>
      <c r="P6692" s="175" t="str">
        <f t="shared" si="1071"/>
        <v/>
      </c>
      <c r="Q6692" s="175" t="str">
        <f t="shared" si="1072"/>
        <v/>
      </c>
    </row>
    <row r="6693" spans="1:17" s="1" customFormat="1" x14ac:dyDescent="0.3">
      <c r="A6693" s="189">
        <f t="shared" si="1070"/>
        <v>44109.70833331711</v>
      </c>
      <c r="B6693" s="190">
        <f t="shared" si="1066"/>
        <v>44109</v>
      </c>
      <c r="C6693" s="1">
        <f t="shared" si="1067"/>
        <v>17</v>
      </c>
      <c r="D6693" s="191">
        <v>3.1396867668292967</v>
      </c>
      <c r="E6693" s="192">
        <f t="shared" si="1068"/>
        <v>1.0902137498699272E-4</v>
      </c>
      <c r="F6693" s="193">
        <f t="shared" si="1069"/>
        <v>4.6811554690035653</v>
      </c>
      <c r="G6693" s="193">
        <f t="shared" si="1074"/>
        <v>4.8542570371373976</v>
      </c>
      <c r="H6693" s="193">
        <f t="shared" si="1074"/>
        <v>5.0337596216631866</v>
      </c>
      <c r="I6693" s="193">
        <f t="shared" si="1074"/>
        <v>5.2198999218280386</v>
      </c>
      <c r="J6693" s="193">
        <f t="shared" si="1074"/>
        <v>5.4129233896348952</v>
      </c>
      <c r="K6693" s="193">
        <f>MAX(0,(F6693-'2031 forecast'!$C$10))</f>
        <v>0</v>
      </c>
      <c r="L6693" s="193">
        <f>MAX(0,(G6693-'2031 forecast'!$C$10))</f>
        <v>0</v>
      </c>
      <c r="M6693" s="193">
        <f>MAX(0,(H6693-'2031 forecast'!$C$10))</f>
        <v>0</v>
      </c>
      <c r="N6693" s="193">
        <f>MAX(0,(I6693-'2031 forecast'!$C$10))</f>
        <v>0</v>
      </c>
      <c r="O6693" s="193">
        <f>MAX(0,(J6693-'2031 forecast'!$C$10))</f>
        <v>0</v>
      </c>
      <c r="P6693" s="175" t="str">
        <f t="shared" si="1071"/>
        <v/>
      </c>
      <c r="Q6693" s="175" t="str">
        <f t="shared" si="1072"/>
        <v/>
      </c>
    </row>
    <row r="6694" spans="1:17" s="1" customFormat="1" x14ac:dyDescent="0.3">
      <c r="A6694" s="189">
        <f t="shared" si="1070"/>
        <v>44109.749999983775</v>
      </c>
      <c r="B6694" s="190">
        <f t="shared" si="1066"/>
        <v>44109</v>
      </c>
      <c r="C6694" s="1">
        <f t="shared" si="1067"/>
        <v>18</v>
      </c>
      <c r="D6694" s="191">
        <v>3.0342776187822702</v>
      </c>
      <c r="E6694" s="192">
        <f t="shared" si="1068"/>
        <v>1.0536118493946779E-4</v>
      </c>
      <c r="F6694" s="193">
        <f t="shared" si="1069"/>
        <v>4.5239943741209521</v>
      </c>
      <c r="G6694" s="193">
        <f t="shared" si="1074"/>
        <v>4.6912843788162375</v>
      </c>
      <c r="H6694" s="193">
        <f t="shared" si="1074"/>
        <v>4.8647604976744949</v>
      </c>
      <c r="I6694" s="193">
        <f t="shared" si="1074"/>
        <v>5.0446514832055147</v>
      </c>
      <c r="J6694" s="193">
        <f t="shared" si="1074"/>
        <v>5.2311945468174175</v>
      </c>
      <c r="K6694" s="193">
        <f>MAX(0,(F6694-'2031 forecast'!$C$10))</f>
        <v>0</v>
      </c>
      <c r="L6694" s="193">
        <f>MAX(0,(G6694-'2031 forecast'!$C$10))</f>
        <v>0</v>
      </c>
      <c r="M6694" s="193">
        <f>MAX(0,(H6694-'2031 forecast'!$C$10))</f>
        <v>0</v>
      </c>
      <c r="N6694" s="193">
        <f>MAX(0,(I6694-'2031 forecast'!$C$10))</f>
        <v>0</v>
      </c>
      <c r="O6694" s="193">
        <f>MAX(0,(J6694-'2031 forecast'!$C$10))</f>
        <v>0</v>
      </c>
      <c r="P6694" s="175" t="str">
        <f t="shared" si="1071"/>
        <v/>
      </c>
      <c r="Q6694" s="175" t="str">
        <f t="shared" si="1072"/>
        <v/>
      </c>
    </row>
    <row r="6695" spans="1:17" s="1" customFormat="1" x14ac:dyDescent="0.3">
      <c r="A6695" s="189">
        <f t="shared" si="1070"/>
        <v>44109.791666650439</v>
      </c>
      <c r="B6695" s="190">
        <f t="shared" si="1066"/>
        <v>44109</v>
      </c>
      <c r="C6695" s="1">
        <f t="shared" si="1067"/>
        <v>19</v>
      </c>
      <c r="D6695" s="191">
        <v>3.0719237430847794</v>
      </c>
      <c r="E6695" s="192">
        <f t="shared" si="1068"/>
        <v>1.0666839567072669E-4</v>
      </c>
      <c r="F6695" s="193">
        <f t="shared" si="1069"/>
        <v>4.5801233365790281</v>
      </c>
      <c r="G6695" s="193">
        <f t="shared" si="1074"/>
        <v>4.7494888996452236</v>
      </c>
      <c r="H6695" s="193">
        <f t="shared" si="1074"/>
        <v>4.9251173276704563</v>
      </c>
      <c r="I6695" s="193">
        <f t="shared" si="1074"/>
        <v>5.1072402112849877</v>
      </c>
      <c r="J6695" s="193">
        <f t="shared" si="1074"/>
        <v>5.2960977049665168</v>
      </c>
      <c r="K6695" s="193">
        <f>MAX(0,(F6695-'2031 forecast'!$C$10))</f>
        <v>0</v>
      </c>
      <c r="L6695" s="193">
        <f>MAX(0,(G6695-'2031 forecast'!$C$10))</f>
        <v>0</v>
      </c>
      <c r="M6695" s="193">
        <f>MAX(0,(H6695-'2031 forecast'!$C$10))</f>
        <v>0</v>
      </c>
      <c r="N6695" s="193">
        <f>MAX(0,(I6695-'2031 forecast'!$C$10))</f>
        <v>0</v>
      </c>
      <c r="O6695" s="193">
        <f>MAX(0,(J6695-'2031 forecast'!$C$10))</f>
        <v>0</v>
      </c>
      <c r="P6695" s="175" t="str">
        <f t="shared" si="1071"/>
        <v/>
      </c>
      <c r="Q6695" s="175" t="str">
        <f t="shared" si="1072"/>
        <v/>
      </c>
    </row>
    <row r="6696" spans="1:17" s="1" customFormat="1" x14ac:dyDescent="0.3">
      <c r="A6696" s="189">
        <f t="shared" si="1070"/>
        <v>44109.833333317103</v>
      </c>
      <c r="B6696" s="190">
        <f t="shared" si="1066"/>
        <v>44109</v>
      </c>
      <c r="C6696" s="1">
        <f t="shared" si="1067"/>
        <v>20</v>
      </c>
      <c r="D6696" s="191">
        <v>3.0568652933637761</v>
      </c>
      <c r="E6696" s="192">
        <f t="shared" si="1068"/>
        <v>1.0614551137822314E-4</v>
      </c>
      <c r="F6696" s="193">
        <f t="shared" si="1069"/>
        <v>4.5576717515957981</v>
      </c>
      <c r="G6696" s="193">
        <f t="shared" si="1074"/>
        <v>4.72620709131363</v>
      </c>
      <c r="H6696" s="193">
        <f t="shared" si="1074"/>
        <v>4.9009745956720723</v>
      </c>
      <c r="I6696" s="193">
        <f t="shared" si="1074"/>
        <v>5.0822047200531983</v>
      </c>
      <c r="J6696" s="193">
        <f t="shared" si="1074"/>
        <v>5.2701364417068772</v>
      </c>
      <c r="K6696" s="193">
        <f>MAX(0,(F6696-'2031 forecast'!$C$10))</f>
        <v>0</v>
      </c>
      <c r="L6696" s="193">
        <f>MAX(0,(G6696-'2031 forecast'!$C$10))</f>
        <v>0</v>
      </c>
      <c r="M6696" s="193">
        <f>MAX(0,(H6696-'2031 forecast'!$C$10))</f>
        <v>0</v>
      </c>
      <c r="N6696" s="193">
        <f>MAX(0,(I6696-'2031 forecast'!$C$10))</f>
        <v>0</v>
      </c>
      <c r="O6696" s="193">
        <f>MAX(0,(J6696-'2031 forecast'!$C$10))</f>
        <v>0</v>
      </c>
      <c r="P6696" s="175" t="str">
        <f t="shared" si="1071"/>
        <v/>
      </c>
      <c r="Q6696" s="175" t="str">
        <f t="shared" si="1072"/>
        <v/>
      </c>
    </row>
    <row r="6697" spans="1:17" s="1" customFormat="1" x14ac:dyDescent="0.3">
      <c r="A6697" s="189">
        <f t="shared" si="1070"/>
        <v>44109.874999983767</v>
      </c>
      <c r="B6697" s="190">
        <f t="shared" si="1066"/>
        <v>44109</v>
      </c>
      <c r="C6697" s="1">
        <f t="shared" si="1067"/>
        <v>21</v>
      </c>
      <c r="D6697" s="191">
        <v>2.8686346718512277</v>
      </c>
      <c r="E6697" s="192">
        <f t="shared" si="1068"/>
        <v>9.9609457721928598E-5</v>
      </c>
      <c r="F6697" s="193">
        <f t="shared" si="1069"/>
        <v>4.2770269393054159</v>
      </c>
      <c r="G6697" s="193">
        <f t="shared" si="1074"/>
        <v>4.4351844871687014</v>
      </c>
      <c r="H6697" s="193">
        <f t="shared" si="1074"/>
        <v>4.5991904456922637</v>
      </c>
      <c r="I6697" s="193">
        <f t="shared" si="1074"/>
        <v>4.7692610796558332</v>
      </c>
      <c r="J6697" s="193">
        <f t="shared" si="1074"/>
        <v>4.9456206509613789</v>
      </c>
      <c r="K6697" s="193">
        <f>MAX(0,(F6697-'2031 forecast'!$C$10))</f>
        <v>0</v>
      </c>
      <c r="L6697" s="193">
        <f>MAX(0,(G6697-'2031 forecast'!$C$10))</f>
        <v>0</v>
      </c>
      <c r="M6697" s="193">
        <f>MAX(0,(H6697-'2031 forecast'!$C$10))</f>
        <v>0</v>
      </c>
      <c r="N6697" s="193">
        <f>MAX(0,(I6697-'2031 forecast'!$C$10))</f>
        <v>0</v>
      </c>
      <c r="O6697" s="193">
        <f>MAX(0,(J6697-'2031 forecast'!$C$10))</f>
        <v>0</v>
      </c>
      <c r="P6697" s="175" t="str">
        <f t="shared" si="1071"/>
        <v/>
      </c>
      <c r="Q6697" s="175" t="str">
        <f t="shared" si="1072"/>
        <v/>
      </c>
    </row>
    <row r="6698" spans="1:17" s="1" customFormat="1" x14ac:dyDescent="0.3">
      <c r="A6698" s="189">
        <f t="shared" si="1070"/>
        <v>44109.916666650432</v>
      </c>
      <c r="B6698" s="190">
        <f t="shared" si="1066"/>
        <v>44109</v>
      </c>
      <c r="C6698" s="1">
        <f t="shared" si="1067"/>
        <v>22</v>
      </c>
      <c r="D6698" s="191">
        <v>2.4921734288261321</v>
      </c>
      <c r="E6698" s="192">
        <f t="shared" si="1068"/>
        <v>8.653735040933954E-5</v>
      </c>
      <c r="F6698" s="193">
        <f t="shared" si="1069"/>
        <v>3.7157373147246524</v>
      </c>
      <c r="G6698" s="193">
        <f t="shared" si="1074"/>
        <v>3.853139278878845</v>
      </c>
      <c r="H6698" s="193">
        <f t="shared" si="1074"/>
        <v>3.9956221457326491</v>
      </c>
      <c r="I6698" s="193">
        <f t="shared" si="1074"/>
        <v>4.1433737988611048</v>
      </c>
      <c r="J6698" s="193">
        <f t="shared" si="1074"/>
        <v>4.2965890694703841</v>
      </c>
      <c r="K6698" s="193">
        <f>MAX(0,(F6698-'2031 forecast'!$C$10))</f>
        <v>0</v>
      </c>
      <c r="L6698" s="193">
        <f>MAX(0,(G6698-'2031 forecast'!$C$10))</f>
        <v>0</v>
      </c>
      <c r="M6698" s="193">
        <f>MAX(0,(H6698-'2031 forecast'!$C$10))</f>
        <v>0</v>
      </c>
      <c r="N6698" s="193">
        <f>MAX(0,(I6698-'2031 forecast'!$C$10))</f>
        <v>0</v>
      </c>
      <c r="O6698" s="193">
        <f>MAX(0,(J6698-'2031 forecast'!$C$10))</f>
        <v>0</v>
      </c>
      <c r="P6698" s="175" t="str">
        <f t="shared" si="1071"/>
        <v/>
      </c>
      <c r="Q6698" s="175" t="str">
        <f t="shared" si="1072"/>
        <v/>
      </c>
    </row>
    <row r="6699" spans="1:17" s="1" customFormat="1" x14ac:dyDescent="0.3">
      <c r="A6699" s="189">
        <f t="shared" si="1070"/>
        <v>44109.958333317096</v>
      </c>
      <c r="B6699" s="190">
        <f t="shared" si="1066"/>
        <v>44109</v>
      </c>
      <c r="C6699" s="1">
        <f t="shared" si="1067"/>
        <v>23</v>
      </c>
      <c r="D6699" s="191">
        <v>2.3265304818950905</v>
      </c>
      <c r="E6699" s="192">
        <f t="shared" si="1068"/>
        <v>8.0785623191800363E-5</v>
      </c>
      <c r="F6699" s="193">
        <f t="shared" si="1069"/>
        <v>3.4687698799091167</v>
      </c>
      <c r="G6699" s="193">
        <f t="shared" si="1074"/>
        <v>3.5970393872313089</v>
      </c>
      <c r="H6699" s="193">
        <f t="shared" si="1074"/>
        <v>3.7300520937504187</v>
      </c>
      <c r="I6699" s="193">
        <f t="shared" si="1074"/>
        <v>3.8679833953114242</v>
      </c>
      <c r="J6699" s="193">
        <f t="shared" si="1074"/>
        <v>4.0110151736143473</v>
      </c>
      <c r="K6699" s="193">
        <f>MAX(0,(F6699-'2031 forecast'!$C$10))</f>
        <v>0</v>
      </c>
      <c r="L6699" s="193">
        <f>MAX(0,(G6699-'2031 forecast'!$C$10))</f>
        <v>0</v>
      </c>
      <c r="M6699" s="193">
        <f>MAX(0,(H6699-'2031 forecast'!$C$10))</f>
        <v>0</v>
      </c>
      <c r="N6699" s="193">
        <f>MAX(0,(I6699-'2031 forecast'!$C$10))</f>
        <v>0</v>
      </c>
      <c r="O6699" s="193">
        <f>MAX(0,(J6699-'2031 forecast'!$C$10))</f>
        <v>0</v>
      </c>
      <c r="P6699" s="175" t="str">
        <f t="shared" si="1071"/>
        <v/>
      </c>
      <c r="Q6699" s="175" t="str">
        <f t="shared" si="1072"/>
        <v/>
      </c>
    </row>
    <row r="6700" spans="1:17" s="1" customFormat="1" x14ac:dyDescent="0.3">
      <c r="A6700" s="189">
        <f t="shared" si="1070"/>
        <v>44109.99999998376</v>
      </c>
      <c r="B6700" s="190">
        <f t="shared" si="1066"/>
        <v>44109</v>
      </c>
      <c r="C6700" s="1">
        <f t="shared" si="1067"/>
        <v>0</v>
      </c>
      <c r="D6700" s="191">
        <v>2.1608875349640484</v>
      </c>
      <c r="E6700" s="192">
        <f t="shared" si="1068"/>
        <v>7.5033895974261185E-5</v>
      </c>
      <c r="F6700" s="193">
        <f t="shared" si="1069"/>
        <v>3.2218024450935814</v>
      </c>
      <c r="G6700" s="193">
        <f t="shared" si="1074"/>
        <v>3.3409394955837728</v>
      </c>
      <c r="H6700" s="193">
        <f t="shared" si="1074"/>
        <v>3.4644820417681887</v>
      </c>
      <c r="I6700" s="193">
        <f t="shared" si="1074"/>
        <v>3.5925929917617436</v>
      </c>
      <c r="J6700" s="193">
        <f t="shared" si="1074"/>
        <v>3.7254412777583097</v>
      </c>
      <c r="K6700" s="193">
        <f>MAX(0,(F6700-'2031 forecast'!$C$10))</f>
        <v>0</v>
      </c>
      <c r="L6700" s="193">
        <f>MAX(0,(G6700-'2031 forecast'!$C$10))</f>
        <v>0</v>
      </c>
      <c r="M6700" s="193">
        <f>MAX(0,(H6700-'2031 forecast'!$C$10))</f>
        <v>0</v>
      </c>
      <c r="N6700" s="193">
        <f>MAX(0,(I6700-'2031 forecast'!$C$10))</f>
        <v>0</v>
      </c>
      <c r="O6700" s="193">
        <f>MAX(0,(J6700-'2031 forecast'!$C$10))</f>
        <v>0</v>
      </c>
      <c r="P6700" s="175" t="str">
        <f t="shared" si="1071"/>
        <v/>
      </c>
      <c r="Q6700" s="175" t="str">
        <f t="shared" si="1072"/>
        <v/>
      </c>
    </row>
    <row r="6701" spans="1:17" s="1" customFormat="1" x14ac:dyDescent="0.3">
      <c r="A6701" s="189">
        <f t="shared" si="1070"/>
        <v>44110.041666650424</v>
      </c>
      <c r="B6701" s="190">
        <f t="shared" si="1066"/>
        <v>44110</v>
      </c>
      <c r="C6701" s="1">
        <f t="shared" si="1067"/>
        <v>1</v>
      </c>
      <c r="D6701" s="191">
        <v>2.0780660614985274</v>
      </c>
      <c r="E6701" s="192">
        <f t="shared" si="1068"/>
        <v>7.215803236549159E-5</v>
      </c>
      <c r="F6701" s="193">
        <f t="shared" si="1069"/>
        <v>3.0983187276858133</v>
      </c>
      <c r="G6701" s="193">
        <f t="shared" si="1074"/>
        <v>3.2128895497600043</v>
      </c>
      <c r="H6701" s="193">
        <f t="shared" si="1074"/>
        <v>3.3316970157770736</v>
      </c>
      <c r="I6701" s="193">
        <f t="shared" si="1074"/>
        <v>3.4548977899869033</v>
      </c>
      <c r="J6701" s="193">
        <f t="shared" si="1074"/>
        <v>3.5826543298302909</v>
      </c>
      <c r="K6701" s="193">
        <f>MAX(0,(F6701-'2031 forecast'!$C$10))</f>
        <v>0</v>
      </c>
      <c r="L6701" s="193">
        <f>MAX(0,(G6701-'2031 forecast'!$C$10))</f>
        <v>0</v>
      </c>
      <c r="M6701" s="193">
        <f>MAX(0,(H6701-'2031 forecast'!$C$10))</f>
        <v>0</v>
      </c>
      <c r="N6701" s="193">
        <f>MAX(0,(I6701-'2031 forecast'!$C$10))</f>
        <v>0</v>
      </c>
      <c r="O6701" s="193">
        <f>MAX(0,(J6701-'2031 forecast'!$C$10))</f>
        <v>0</v>
      </c>
      <c r="P6701" s="175" t="str">
        <f t="shared" si="1071"/>
        <v/>
      </c>
      <c r="Q6701" s="175" t="str">
        <f t="shared" si="1072"/>
        <v/>
      </c>
    </row>
    <row r="6702" spans="1:17" s="1" customFormat="1" x14ac:dyDescent="0.3">
      <c r="A6702" s="189">
        <f t="shared" si="1070"/>
        <v>44110.083333317089</v>
      </c>
      <c r="B6702" s="190">
        <f t="shared" si="1066"/>
        <v>44110</v>
      </c>
      <c r="C6702" s="1">
        <f t="shared" si="1067"/>
        <v>2</v>
      </c>
      <c r="D6702" s="191">
        <v>2.1081829609405349</v>
      </c>
      <c r="E6702" s="192">
        <f t="shared" si="1068"/>
        <v>7.3203800950498712E-5</v>
      </c>
      <c r="F6702" s="193">
        <f t="shared" si="1069"/>
        <v>3.1432218976522743</v>
      </c>
      <c r="G6702" s="193">
        <f t="shared" si="1074"/>
        <v>3.2594531664231927</v>
      </c>
      <c r="H6702" s="193">
        <f t="shared" si="1074"/>
        <v>3.3799824797738425</v>
      </c>
      <c r="I6702" s="193">
        <f t="shared" si="1074"/>
        <v>3.5049687724504817</v>
      </c>
      <c r="J6702" s="193">
        <f t="shared" si="1074"/>
        <v>3.63457685634957</v>
      </c>
      <c r="K6702" s="193">
        <f>MAX(0,(F6702-'2031 forecast'!$C$10))</f>
        <v>0</v>
      </c>
      <c r="L6702" s="193">
        <f>MAX(0,(G6702-'2031 forecast'!$C$10))</f>
        <v>0</v>
      </c>
      <c r="M6702" s="193">
        <f>MAX(0,(H6702-'2031 forecast'!$C$10))</f>
        <v>0</v>
      </c>
      <c r="N6702" s="193">
        <f>MAX(0,(I6702-'2031 forecast'!$C$10))</f>
        <v>0</v>
      </c>
      <c r="O6702" s="193">
        <f>MAX(0,(J6702-'2031 forecast'!$C$10))</f>
        <v>0</v>
      </c>
      <c r="P6702" s="175" t="str">
        <f t="shared" si="1071"/>
        <v/>
      </c>
      <c r="Q6702" s="175" t="str">
        <f t="shared" si="1072"/>
        <v/>
      </c>
    </row>
    <row r="6703" spans="1:17" s="1" customFormat="1" x14ac:dyDescent="0.3">
      <c r="A6703" s="189">
        <f t="shared" si="1070"/>
        <v>44110.124999983753</v>
      </c>
      <c r="B6703" s="190">
        <f t="shared" si="1066"/>
        <v>44110</v>
      </c>
      <c r="C6703" s="1">
        <f t="shared" si="1067"/>
        <v>3</v>
      </c>
      <c r="D6703" s="191">
        <v>2.1081829609405349</v>
      </c>
      <c r="E6703" s="192">
        <f t="shared" si="1068"/>
        <v>7.3203800950498712E-5</v>
      </c>
      <c r="F6703" s="193">
        <f t="shared" si="1069"/>
        <v>3.1432218976522743</v>
      </c>
      <c r="G6703" s="193">
        <f t="shared" si="1074"/>
        <v>3.2594531664231927</v>
      </c>
      <c r="H6703" s="193">
        <f t="shared" si="1074"/>
        <v>3.3799824797738425</v>
      </c>
      <c r="I6703" s="193">
        <f t="shared" si="1074"/>
        <v>3.5049687724504817</v>
      </c>
      <c r="J6703" s="193">
        <f t="shared" si="1074"/>
        <v>3.63457685634957</v>
      </c>
      <c r="K6703" s="193">
        <f>MAX(0,(F6703-'2031 forecast'!$C$10))</f>
        <v>0</v>
      </c>
      <c r="L6703" s="193">
        <f>MAX(0,(G6703-'2031 forecast'!$C$10))</f>
        <v>0</v>
      </c>
      <c r="M6703" s="193">
        <f>MAX(0,(H6703-'2031 forecast'!$C$10))</f>
        <v>0</v>
      </c>
      <c r="N6703" s="193">
        <f>MAX(0,(I6703-'2031 forecast'!$C$10))</f>
        <v>0</v>
      </c>
      <c r="O6703" s="193">
        <f>MAX(0,(J6703-'2031 forecast'!$C$10))</f>
        <v>0</v>
      </c>
      <c r="P6703" s="175" t="str">
        <f t="shared" si="1071"/>
        <v/>
      </c>
      <c r="Q6703" s="175" t="str">
        <f t="shared" si="1072"/>
        <v/>
      </c>
    </row>
    <row r="6704" spans="1:17" s="1" customFormat="1" x14ac:dyDescent="0.3">
      <c r="A6704" s="189">
        <f t="shared" si="1070"/>
        <v>44110.166666650417</v>
      </c>
      <c r="B6704" s="190">
        <f t="shared" si="1066"/>
        <v>44110</v>
      </c>
      <c r="C6704" s="1">
        <f t="shared" si="1067"/>
        <v>4</v>
      </c>
      <c r="D6704" s="191">
        <v>2.1232414106615387</v>
      </c>
      <c r="E6704" s="192">
        <f t="shared" si="1068"/>
        <v>7.3726685243002266E-5</v>
      </c>
      <c r="F6704" s="193">
        <f t="shared" si="1069"/>
        <v>3.1656734826355044</v>
      </c>
      <c r="G6704" s="193">
        <f t="shared" si="1074"/>
        <v>3.2827349747547863</v>
      </c>
      <c r="H6704" s="193">
        <f t="shared" si="1074"/>
        <v>3.4041252117722265</v>
      </c>
      <c r="I6704" s="193">
        <f t="shared" si="1074"/>
        <v>3.5300042636822702</v>
      </c>
      <c r="J6704" s="193">
        <f t="shared" si="1074"/>
        <v>3.6605381196092095</v>
      </c>
      <c r="K6704" s="193">
        <f>MAX(0,(F6704-'2031 forecast'!$C$10))</f>
        <v>0</v>
      </c>
      <c r="L6704" s="193">
        <f>MAX(0,(G6704-'2031 forecast'!$C$10))</f>
        <v>0</v>
      </c>
      <c r="M6704" s="193">
        <f>MAX(0,(H6704-'2031 forecast'!$C$10))</f>
        <v>0</v>
      </c>
      <c r="N6704" s="193">
        <f>MAX(0,(I6704-'2031 forecast'!$C$10))</f>
        <v>0</v>
      </c>
      <c r="O6704" s="193">
        <f>MAX(0,(J6704-'2031 forecast'!$C$10))</f>
        <v>0</v>
      </c>
      <c r="P6704" s="175" t="str">
        <f t="shared" si="1071"/>
        <v/>
      </c>
      <c r="Q6704" s="175" t="str">
        <f t="shared" si="1072"/>
        <v/>
      </c>
    </row>
    <row r="6705" spans="1:17" s="1" customFormat="1" x14ac:dyDescent="0.3">
      <c r="A6705" s="189">
        <f t="shared" si="1070"/>
        <v>44110.208333317081</v>
      </c>
      <c r="B6705" s="190">
        <f t="shared" si="1066"/>
        <v>44110</v>
      </c>
      <c r="C6705" s="1">
        <f t="shared" si="1067"/>
        <v>5</v>
      </c>
      <c r="D6705" s="191">
        <v>2.2587674581505732</v>
      </c>
      <c r="E6705" s="192">
        <f t="shared" si="1068"/>
        <v>7.8432643875534335E-5</v>
      </c>
      <c r="F6705" s="193">
        <f t="shared" si="1069"/>
        <v>3.3677377474845795</v>
      </c>
      <c r="G6705" s="193">
        <f t="shared" ref="G6705:J6724" si="1075">$E6705*G$2</f>
        <v>3.4922712497391348</v>
      </c>
      <c r="H6705" s="193">
        <f t="shared" si="1075"/>
        <v>3.6214097997576884</v>
      </c>
      <c r="I6705" s="193">
        <f t="shared" si="1075"/>
        <v>3.7553236847683733</v>
      </c>
      <c r="J6705" s="193">
        <f t="shared" si="1075"/>
        <v>3.8941894889459681</v>
      </c>
      <c r="K6705" s="193">
        <f>MAX(0,(F6705-'2031 forecast'!$C$10))</f>
        <v>0</v>
      </c>
      <c r="L6705" s="193">
        <f>MAX(0,(G6705-'2031 forecast'!$C$10))</f>
        <v>0</v>
      </c>
      <c r="M6705" s="193">
        <f>MAX(0,(H6705-'2031 forecast'!$C$10))</f>
        <v>0</v>
      </c>
      <c r="N6705" s="193">
        <f>MAX(0,(I6705-'2031 forecast'!$C$10))</f>
        <v>0</v>
      </c>
      <c r="O6705" s="193">
        <f>MAX(0,(J6705-'2031 forecast'!$C$10))</f>
        <v>0</v>
      </c>
      <c r="P6705" s="175" t="str">
        <f t="shared" si="1071"/>
        <v/>
      </c>
      <c r="Q6705" s="175" t="str">
        <f t="shared" si="1072"/>
        <v/>
      </c>
    </row>
    <row r="6706" spans="1:17" s="1" customFormat="1" x14ac:dyDescent="0.3">
      <c r="A6706" s="189">
        <f t="shared" si="1070"/>
        <v>44110.249999983746</v>
      </c>
      <c r="B6706" s="190">
        <f t="shared" si="1066"/>
        <v>44110</v>
      </c>
      <c r="C6706" s="1">
        <f t="shared" si="1067"/>
        <v>6</v>
      </c>
      <c r="D6706" s="191">
        <v>2.5674656774311515</v>
      </c>
      <c r="E6706" s="192">
        <f t="shared" si="1068"/>
        <v>8.9151771871857352E-5</v>
      </c>
      <c r="F6706" s="193">
        <f t="shared" si="1069"/>
        <v>3.827995239640805</v>
      </c>
      <c r="G6706" s="193">
        <f t="shared" si="1075"/>
        <v>3.9695483205368163</v>
      </c>
      <c r="H6706" s="193">
        <f t="shared" si="1075"/>
        <v>4.1163358057245718</v>
      </c>
      <c r="I6706" s="193">
        <f t="shared" si="1075"/>
        <v>4.26855125502005</v>
      </c>
      <c r="J6706" s="193">
        <f t="shared" si="1075"/>
        <v>4.4263953857685836</v>
      </c>
      <c r="K6706" s="193">
        <f>MAX(0,(F6706-'2031 forecast'!$C$10))</f>
        <v>0</v>
      </c>
      <c r="L6706" s="193">
        <f>MAX(0,(G6706-'2031 forecast'!$C$10))</f>
        <v>0</v>
      </c>
      <c r="M6706" s="193">
        <f>MAX(0,(H6706-'2031 forecast'!$C$10))</f>
        <v>0</v>
      </c>
      <c r="N6706" s="193">
        <f>MAX(0,(I6706-'2031 forecast'!$C$10))</f>
        <v>0</v>
      </c>
      <c r="O6706" s="193">
        <f>MAX(0,(J6706-'2031 forecast'!$C$10))</f>
        <v>0</v>
      </c>
      <c r="P6706" s="175" t="str">
        <f t="shared" si="1071"/>
        <v/>
      </c>
      <c r="Q6706" s="175" t="str">
        <f t="shared" si="1072"/>
        <v/>
      </c>
    </row>
    <row r="6707" spans="1:17" s="1" customFormat="1" x14ac:dyDescent="0.3">
      <c r="A6707" s="189">
        <f t="shared" si="1070"/>
        <v>44110.29166665041</v>
      </c>
      <c r="B6707" s="190">
        <f t="shared" si="1066"/>
        <v>44110</v>
      </c>
      <c r="C6707" s="1">
        <f t="shared" si="1067"/>
        <v>7</v>
      </c>
      <c r="D6707" s="191">
        <v>2.7406378492226948</v>
      </c>
      <c r="E6707" s="192">
        <f t="shared" si="1068"/>
        <v>9.5164941235648299E-5</v>
      </c>
      <c r="F6707" s="193">
        <f t="shared" si="1069"/>
        <v>4.0861884669479549</v>
      </c>
      <c r="G6707" s="193">
        <f t="shared" si="1075"/>
        <v>4.2372891163501496</v>
      </c>
      <c r="H6707" s="193">
        <f t="shared" si="1075"/>
        <v>4.3939772237059938</v>
      </c>
      <c r="I6707" s="193">
        <f t="shared" si="1075"/>
        <v>4.5564594041856248</v>
      </c>
      <c r="J6707" s="193">
        <f t="shared" si="1075"/>
        <v>4.7249499132544397</v>
      </c>
      <c r="K6707" s="193">
        <f>MAX(0,(F6707-'2031 forecast'!$C$10))</f>
        <v>0</v>
      </c>
      <c r="L6707" s="193">
        <f>MAX(0,(G6707-'2031 forecast'!$C$10))</f>
        <v>0</v>
      </c>
      <c r="M6707" s="193">
        <f>MAX(0,(H6707-'2031 forecast'!$C$10))</f>
        <v>0</v>
      </c>
      <c r="N6707" s="193">
        <f>MAX(0,(I6707-'2031 forecast'!$C$10))</f>
        <v>0</v>
      </c>
      <c r="O6707" s="193">
        <f>MAX(0,(J6707-'2031 forecast'!$C$10))</f>
        <v>0</v>
      </c>
      <c r="P6707" s="175" t="str">
        <f t="shared" si="1071"/>
        <v/>
      </c>
      <c r="Q6707" s="175" t="str">
        <f t="shared" si="1072"/>
        <v/>
      </c>
    </row>
    <row r="6708" spans="1:17" s="1" customFormat="1" x14ac:dyDescent="0.3">
      <c r="A6708" s="189">
        <f t="shared" si="1070"/>
        <v>44110.333333317074</v>
      </c>
      <c r="B6708" s="190">
        <f t="shared" si="1066"/>
        <v>44110</v>
      </c>
      <c r="C6708" s="1">
        <f t="shared" si="1067"/>
        <v>8</v>
      </c>
      <c r="D6708" s="191">
        <v>2.8234593226882163</v>
      </c>
      <c r="E6708" s="192">
        <f t="shared" si="1068"/>
        <v>9.8040804844417908E-5</v>
      </c>
      <c r="F6708" s="193">
        <f t="shared" si="1069"/>
        <v>4.2096721843557239</v>
      </c>
      <c r="G6708" s="193">
        <f t="shared" si="1075"/>
        <v>4.3653390621739181</v>
      </c>
      <c r="H6708" s="193">
        <f t="shared" si="1075"/>
        <v>4.5267622496971098</v>
      </c>
      <c r="I6708" s="193">
        <f t="shared" si="1075"/>
        <v>4.694154605960466</v>
      </c>
      <c r="J6708" s="193">
        <f t="shared" si="1075"/>
        <v>4.8677368611824594</v>
      </c>
      <c r="K6708" s="193">
        <f>MAX(0,(F6708-'2031 forecast'!$C$10))</f>
        <v>0</v>
      </c>
      <c r="L6708" s="193">
        <f>MAX(0,(G6708-'2031 forecast'!$C$10))</f>
        <v>0</v>
      </c>
      <c r="M6708" s="193">
        <f>MAX(0,(H6708-'2031 forecast'!$C$10))</f>
        <v>0</v>
      </c>
      <c r="N6708" s="193">
        <f>MAX(0,(I6708-'2031 forecast'!$C$10))</f>
        <v>0</v>
      </c>
      <c r="O6708" s="193">
        <f>MAX(0,(J6708-'2031 forecast'!$C$10))</f>
        <v>0</v>
      </c>
      <c r="P6708" s="175" t="str">
        <f t="shared" si="1071"/>
        <v/>
      </c>
      <c r="Q6708" s="175" t="str">
        <f t="shared" si="1072"/>
        <v/>
      </c>
    </row>
    <row r="6709" spans="1:17" s="1" customFormat="1" x14ac:dyDescent="0.3">
      <c r="A6709" s="189">
        <f t="shared" si="1070"/>
        <v>44110.374999983738</v>
      </c>
      <c r="B6709" s="190">
        <f t="shared" si="1066"/>
        <v>44110</v>
      </c>
      <c r="C6709" s="1">
        <f t="shared" si="1067"/>
        <v>9</v>
      </c>
      <c r="D6709" s="191">
        <v>2.8686346718512277</v>
      </c>
      <c r="E6709" s="192">
        <f t="shared" si="1068"/>
        <v>9.9609457721928598E-5</v>
      </c>
      <c r="F6709" s="193">
        <f t="shared" si="1069"/>
        <v>4.2770269393054159</v>
      </c>
      <c r="G6709" s="193">
        <f t="shared" si="1075"/>
        <v>4.4351844871687014</v>
      </c>
      <c r="H6709" s="193">
        <f t="shared" si="1075"/>
        <v>4.5991904456922637</v>
      </c>
      <c r="I6709" s="193">
        <f t="shared" si="1075"/>
        <v>4.7692610796558332</v>
      </c>
      <c r="J6709" s="193">
        <f t="shared" si="1075"/>
        <v>4.9456206509613789</v>
      </c>
      <c r="K6709" s="193">
        <f>MAX(0,(F6709-'2031 forecast'!$C$10))</f>
        <v>0</v>
      </c>
      <c r="L6709" s="193">
        <f>MAX(0,(G6709-'2031 forecast'!$C$10))</f>
        <v>0</v>
      </c>
      <c r="M6709" s="193">
        <f>MAX(0,(H6709-'2031 forecast'!$C$10))</f>
        <v>0</v>
      </c>
      <c r="N6709" s="193">
        <f>MAX(0,(I6709-'2031 forecast'!$C$10))</f>
        <v>0</v>
      </c>
      <c r="O6709" s="193">
        <f>MAX(0,(J6709-'2031 forecast'!$C$10))</f>
        <v>0</v>
      </c>
      <c r="P6709" s="175" t="str">
        <f t="shared" si="1071"/>
        <v/>
      </c>
      <c r="Q6709" s="175" t="str">
        <f t="shared" si="1072"/>
        <v/>
      </c>
    </row>
    <row r="6710" spans="1:17" s="1" customFormat="1" x14ac:dyDescent="0.3">
      <c r="A6710" s="189">
        <f t="shared" si="1070"/>
        <v>44110.416666650402</v>
      </c>
      <c r="B6710" s="190">
        <f t="shared" si="1066"/>
        <v>44110</v>
      </c>
      <c r="C6710" s="1">
        <f t="shared" si="1067"/>
        <v>10</v>
      </c>
      <c r="D6710" s="191">
        <v>2.9665145950377529</v>
      </c>
      <c r="E6710" s="192">
        <f t="shared" si="1068"/>
        <v>1.0300820562320176E-4</v>
      </c>
      <c r="F6710" s="193">
        <f t="shared" si="1069"/>
        <v>4.4229622416964141</v>
      </c>
      <c r="G6710" s="193">
        <f t="shared" si="1075"/>
        <v>4.5865162413240643</v>
      </c>
      <c r="H6710" s="193">
        <f t="shared" si="1075"/>
        <v>4.7561182036817637</v>
      </c>
      <c r="I6710" s="193">
        <f t="shared" si="1075"/>
        <v>4.9319917726624638</v>
      </c>
      <c r="J6710" s="193">
        <f t="shared" si="1075"/>
        <v>5.1143688621490382</v>
      </c>
      <c r="K6710" s="193">
        <f>MAX(0,(F6710-'2031 forecast'!$C$10))</f>
        <v>0</v>
      </c>
      <c r="L6710" s="193">
        <f>MAX(0,(G6710-'2031 forecast'!$C$10))</f>
        <v>0</v>
      </c>
      <c r="M6710" s="193">
        <f>MAX(0,(H6710-'2031 forecast'!$C$10))</f>
        <v>0</v>
      </c>
      <c r="N6710" s="193">
        <f>MAX(0,(I6710-'2031 forecast'!$C$10))</f>
        <v>0</v>
      </c>
      <c r="O6710" s="193">
        <f>MAX(0,(J6710-'2031 forecast'!$C$10))</f>
        <v>0</v>
      </c>
      <c r="P6710" s="175" t="str">
        <f t="shared" si="1071"/>
        <v/>
      </c>
      <c r="Q6710" s="175" t="str">
        <f t="shared" si="1072"/>
        <v/>
      </c>
    </row>
    <row r="6711" spans="1:17" s="1" customFormat="1" x14ac:dyDescent="0.3">
      <c r="A6711" s="189">
        <f t="shared" si="1070"/>
        <v>44110.458333317067</v>
      </c>
      <c r="B6711" s="190">
        <f t="shared" si="1066"/>
        <v>44110</v>
      </c>
      <c r="C6711" s="1">
        <f t="shared" si="1067"/>
        <v>11</v>
      </c>
      <c r="D6711" s="191">
        <v>2.9891022696192584</v>
      </c>
      <c r="E6711" s="192">
        <f t="shared" si="1068"/>
        <v>1.037925320619571E-4</v>
      </c>
      <c r="F6711" s="193">
        <f t="shared" si="1069"/>
        <v>4.4566396191712601</v>
      </c>
      <c r="G6711" s="193">
        <f t="shared" si="1075"/>
        <v>4.6214389538214551</v>
      </c>
      <c r="H6711" s="193">
        <f t="shared" si="1075"/>
        <v>4.7923323016793411</v>
      </c>
      <c r="I6711" s="193">
        <f t="shared" si="1075"/>
        <v>4.9695450095101465</v>
      </c>
      <c r="J6711" s="193">
        <f t="shared" si="1075"/>
        <v>5.1533107570384979</v>
      </c>
      <c r="K6711" s="193">
        <f>MAX(0,(F6711-'2031 forecast'!$C$10))</f>
        <v>0</v>
      </c>
      <c r="L6711" s="193">
        <f>MAX(0,(G6711-'2031 forecast'!$C$10))</f>
        <v>0</v>
      </c>
      <c r="M6711" s="193">
        <f>MAX(0,(H6711-'2031 forecast'!$C$10))</f>
        <v>0</v>
      </c>
      <c r="N6711" s="193">
        <f>MAX(0,(I6711-'2031 forecast'!$C$10))</f>
        <v>0</v>
      </c>
      <c r="O6711" s="193">
        <f>MAX(0,(J6711-'2031 forecast'!$C$10))</f>
        <v>0</v>
      </c>
      <c r="P6711" s="175" t="str">
        <f t="shared" si="1071"/>
        <v/>
      </c>
      <c r="Q6711" s="175" t="str">
        <f t="shared" si="1072"/>
        <v/>
      </c>
    </row>
    <row r="6712" spans="1:17" s="1" customFormat="1" x14ac:dyDescent="0.3">
      <c r="A6712" s="189">
        <f t="shared" si="1070"/>
        <v>44110.499999983731</v>
      </c>
      <c r="B6712" s="190">
        <f t="shared" si="1066"/>
        <v>44110</v>
      </c>
      <c r="C6712" s="1">
        <f t="shared" si="1067"/>
        <v>12</v>
      </c>
      <c r="D6712" s="191">
        <v>3.0869821928057832</v>
      </c>
      <c r="E6712" s="192">
        <f t="shared" si="1068"/>
        <v>1.0719127996323025E-4</v>
      </c>
      <c r="F6712" s="193">
        <f t="shared" si="1069"/>
        <v>4.6025749215622582</v>
      </c>
      <c r="G6712" s="193">
        <f t="shared" si="1075"/>
        <v>4.7727707079768171</v>
      </c>
      <c r="H6712" s="193">
        <f t="shared" si="1075"/>
        <v>4.9492600596688403</v>
      </c>
      <c r="I6712" s="193">
        <f t="shared" si="1075"/>
        <v>5.1322757025167762</v>
      </c>
      <c r="J6712" s="193">
        <f t="shared" si="1075"/>
        <v>5.3220589682261563</v>
      </c>
      <c r="K6712" s="193">
        <f>MAX(0,(F6712-'2031 forecast'!$C$10))</f>
        <v>0</v>
      </c>
      <c r="L6712" s="193">
        <f>MAX(0,(G6712-'2031 forecast'!$C$10))</f>
        <v>0</v>
      </c>
      <c r="M6712" s="193">
        <f>MAX(0,(H6712-'2031 forecast'!$C$10))</f>
        <v>0</v>
      </c>
      <c r="N6712" s="193">
        <f>MAX(0,(I6712-'2031 forecast'!$C$10))</f>
        <v>0</v>
      </c>
      <c r="O6712" s="193">
        <f>MAX(0,(J6712-'2031 forecast'!$C$10))</f>
        <v>0</v>
      </c>
      <c r="P6712" s="175" t="str">
        <f t="shared" si="1071"/>
        <v/>
      </c>
      <c r="Q6712" s="175" t="str">
        <f t="shared" si="1072"/>
        <v/>
      </c>
    </row>
    <row r="6713" spans="1:17" s="1" customFormat="1" x14ac:dyDescent="0.3">
      <c r="A6713" s="189">
        <f t="shared" si="1070"/>
        <v>44110.541666650395</v>
      </c>
      <c r="B6713" s="190">
        <f t="shared" si="1066"/>
        <v>44110</v>
      </c>
      <c r="C6713" s="1">
        <f t="shared" si="1067"/>
        <v>13</v>
      </c>
      <c r="D6713" s="191">
        <v>3.0493360685032735</v>
      </c>
      <c r="E6713" s="192">
        <f t="shared" si="1068"/>
        <v>1.0588406923197134E-4</v>
      </c>
      <c r="F6713" s="193">
        <f t="shared" si="1069"/>
        <v>4.5464459591041821</v>
      </c>
      <c r="G6713" s="193">
        <f t="shared" si="1075"/>
        <v>4.7145661871478319</v>
      </c>
      <c r="H6713" s="193">
        <f t="shared" si="1075"/>
        <v>4.8889032296728789</v>
      </c>
      <c r="I6713" s="193">
        <f t="shared" si="1075"/>
        <v>5.0696869744373032</v>
      </c>
      <c r="J6713" s="193">
        <f t="shared" si="1075"/>
        <v>5.2571558100770561</v>
      </c>
      <c r="K6713" s="193">
        <f>MAX(0,(F6713-'2031 forecast'!$C$10))</f>
        <v>0</v>
      </c>
      <c r="L6713" s="193">
        <f>MAX(0,(G6713-'2031 forecast'!$C$10))</f>
        <v>0</v>
      </c>
      <c r="M6713" s="193">
        <f>MAX(0,(H6713-'2031 forecast'!$C$10))</f>
        <v>0</v>
      </c>
      <c r="N6713" s="193">
        <f>MAX(0,(I6713-'2031 forecast'!$C$10))</f>
        <v>0</v>
      </c>
      <c r="O6713" s="193">
        <f>MAX(0,(J6713-'2031 forecast'!$C$10))</f>
        <v>0</v>
      </c>
      <c r="P6713" s="175" t="str">
        <f t="shared" si="1071"/>
        <v/>
      </c>
      <c r="Q6713" s="175" t="str">
        <f t="shared" si="1072"/>
        <v/>
      </c>
    </row>
    <row r="6714" spans="1:17" s="1" customFormat="1" x14ac:dyDescent="0.3">
      <c r="A6714" s="189">
        <f t="shared" si="1070"/>
        <v>44110.583333317059</v>
      </c>
      <c r="B6714" s="190">
        <f t="shared" si="1066"/>
        <v>44110</v>
      </c>
      <c r="C6714" s="1">
        <f t="shared" si="1067"/>
        <v>14</v>
      </c>
      <c r="D6714" s="191">
        <v>2.9740438198982542</v>
      </c>
      <c r="E6714" s="192">
        <f t="shared" si="1068"/>
        <v>1.0326964776945352E-4</v>
      </c>
      <c r="F6714" s="193">
        <f t="shared" si="1069"/>
        <v>4.4341880341880282</v>
      </c>
      <c r="G6714" s="193">
        <f t="shared" si="1075"/>
        <v>4.5981571454898598</v>
      </c>
      <c r="H6714" s="193">
        <f t="shared" si="1075"/>
        <v>4.7681895696809553</v>
      </c>
      <c r="I6714" s="193">
        <f t="shared" si="1075"/>
        <v>4.9445095182783572</v>
      </c>
      <c r="J6714" s="193">
        <f t="shared" si="1075"/>
        <v>5.1273494937788566</v>
      </c>
      <c r="K6714" s="193">
        <f>MAX(0,(F6714-'2031 forecast'!$C$10))</f>
        <v>0</v>
      </c>
      <c r="L6714" s="193">
        <f>MAX(0,(G6714-'2031 forecast'!$C$10))</f>
        <v>0</v>
      </c>
      <c r="M6714" s="193">
        <f>MAX(0,(H6714-'2031 forecast'!$C$10))</f>
        <v>0</v>
      </c>
      <c r="N6714" s="193">
        <f>MAX(0,(I6714-'2031 forecast'!$C$10))</f>
        <v>0</v>
      </c>
      <c r="O6714" s="193">
        <f>MAX(0,(J6714-'2031 forecast'!$C$10))</f>
        <v>0</v>
      </c>
      <c r="P6714" s="175" t="str">
        <f t="shared" si="1071"/>
        <v/>
      </c>
      <c r="Q6714" s="175" t="str">
        <f t="shared" si="1072"/>
        <v/>
      </c>
    </row>
    <row r="6715" spans="1:17" s="1" customFormat="1" x14ac:dyDescent="0.3">
      <c r="A6715" s="189">
        <f t="shared" si="1070"/>
        <v>44110.624999983724</v>
      </c>
      <c r="B6715" s="190">
        <f t="shared" si="1066"/>
        <v>44110</v>
      </c>
      <c r="C6715" s="1">
        <f t="shared" si="1067"/>
        <v>15</v>
      </c>
      <c r="D6715" s="191">
        <v>2.9815730447587567</v>
      </c>
      <c r="E6715" s="192">
        <f t="shared" si="1068"/>
        <v>1.0353108991570533E-4</v>
      </c>
      <c r="F6715" s="193">
        <f t="shared" si="1069"/>
        <v>4.445413826679645</v>
      </c>
      <c r="G6715" s="193">
        <f t="shared" si="1075"/>
        <v>4.6097980496556588</v>
      </c>
      <c r="H6715" s="193">
        <f t="shared" si="1075"/>
        <v>4.7802609356801486</v>
      </c>
      <c r="I6715" s="193">
        <f t="shared" si="1075"/>
        <v>4.9570272638942532</v>
      </c>
      <c r="J6715" s="193">
        <f t="shared" si="1075"/>
        <v>5.1403301254086786</v>
      </c>
      <c r="K6715" s="193">
        <f>MAX(0,(F6715-'2031 forecast'!$C$10))</f>
        <v>0</v>
      </c>
      <c r="L6715" s="193">
        <f>MAX(0,(G6715-'2031 forecast'!$C$10))</f>
        <v>0</v>
      </c>
      <c r="M6715" s="193">
        <f>MAX(0,(H6715-'2031 forecast'!$C$10))</f>
        <v>0</v>
      </c>
      <c r="N6715" s="193">
        <f>MAX(0,(I6715-'2031 forecast'!$C$10))</f>
        <v>0</v>
      </c>
      <c r="O6715" s="193">
        <f>MAX(0,(J6715-'2031 forecast'!$C$10))</f>
        <v>0</v>
      </c>
      <c r="P6715" s="175" t="str">
        <f t="shared" si="1071"/>
        <v/>
      </c>
      <c r="Q6715" s="175" t="str">
        <f t="shared" si="1072"/>
        <v/>
      </c>
    </row>
    <row r="6716" spans="1:17" s="1" customFormat="1" x14ac:dyDescent="0.3">
      <c r="A6716" s="189">
        <f t="shared" si="1070"/>
        <v>44110.666666650388</v>
      </c>
      <c r="B6716" s="190">
        <f t="shared" si="1066"/>
        <v>44110</v>
      </c>
      <c r="C6716" s="1">
        <f t="shared" si="1067"/>
        <v>16</v>
      </c>
      <c r="D6716" s="191">
        <v>3.1848621159923081</v>
      </c>
      <c r="E6716" s="192">
        <f t="shared" si="1068"/>
        <v>1.105900278645034E-4</v>
      </c>
      <c r="F6716" s="193">
        <f t="shared" si="1069"/>
        <v>4.7485102239532564</v>
      </c>
      <c r="G6716" s="193">
        <f t="shared" si="1075"/>
        <v>4.9241024621321801</v>
      </c>
      <c r="H6716" s="193">
        <f t="shared" si="1075"/>
        <v>5.1061878176583395</v>
      </c>
      <c r="I6716" s="193">
        <f t="shared" si="1075"/>
        <v>5.295006395523405</v>
      </c>
      <c r="J6716" s="193">
        <f t="shared" si="1075"/>
        <v>5.4908071794138147</v>
      </c>
      <c r="K6716" s="193">
        <f>MAX(0,(F6716-'2031 forecast'!$C$10))</f>
        <v>0</v>
      </c>
      <c r="L6716" s="193">
        <f>MAX(0,(G6716-'2031 forecast'!$C$10))</f>
        <v>0</v>
      </c>
      <c r="M6716" s="193">
        <f>MAX(0,(H6716-'2031 forecast'!$C$10))</f>
        <v>0</v>
      </c>
      <c r="N6716" s="193">
        <f>MAX(0,(I6716-'2031 forecast'!$C$10))</f>
        <v>0</v>
      </c>
      <c r="O6716" s="193">
        <f>MAX(0,(J6716-'2031 forecast'!$C$10))</f>
        <v>0</v>
      </c>
      <c r="P6716" s="175" t="str">
        <f t="shared" si="1071"/>
        <v/>
      </c>
      <c r="Q6716" s="175" t="str">
        <f t="shared" si="1072"/>
        <v/>
      </c>
    </row>
    <row r="6717" spans="1:17" s="1" customFormat="1" x14ac:dyDescent="0.3">
      <c r="A6717" s="189">
        <f t="shared" si="1070"/>
        <v>44110.708333317052</v>
      </c>
      <c r="B6717" s="190">
        <f t="shared" si="1066"/>
        <v>44110</v>
      </c>
      <c r="C6717" s="1">
        <f t="shared" si="1067"/>
        <v>17</v>
      </c>
      <c r="D6717" s="191">
        <v>3.1396867668292967</v>
      </c>
      <c r="E6717" s="192">
        <f t="shared" si="1068"/>
        <v>1.0902137498699272E-4</v>
      </c>
      <c r="F6717" s="193">
        <f t="shared" si="1069"/>
        <v>4.6811554690035653</v>
      </c>
      <c r="G6717" s="193">
        <f t="shared" si="1075"/>
        <v>4.8542570371373976</v>
      </c>
      <c r="H6717" s="193">
        <f t="shared" si="1075"/>
        <v>5.0337596216631866</v>
      </c>
      <c r="I6717" s="193">
        <f t="shared" si="1075"/>
        <v>5.2198999218280386</v>
      </c>
      <c r="J6717" s="193">
        <f t="shared" si="1075"/>
        <v>5.4129233896348952</v>
      </c>
      <c r="K6717" s="193">
        <f>MAX(0,(F6717-'2031 forecast'!$C$10))</f>
        <v>0</v>
      </c>
      <c r="L6717" s="193">
        <f>MAX(0,(G6717-'2031 forecast'!$C$10))</f>
        <v>0</v>
      </c>
      <c r="M6717" s="193">
        <f>MAX(0,(H6717-'2031 forecast'!$C$10))</f>
        <v>0</v>
      </c>
      <c r="N6717" s="193">
        <f>MAX(0,(I6717-'2031 forecast'!$C$10))</f>
        <v>0</v>
      </c>
      <c r="O6717" s="193">
        <f>MAX(0,(J6717-'2031 forecast'!$C$10))</f>
        <v>0</v>
      </c>
      <c r="P6717" s="175" t="str">
        <f t="shared" si="1071"/>
        <v/>
      </c>
      <c r="Q6717" s="175" t="str">
        <f t="shared" si="1072"/>
        <v/>
      </c>
    </row>
    <row r="6718" spans="1:17" s="1" customFormat="1" x14ac:dyDescent="0.3">
      <c r="A6718" s="189">
        <f t="shared" si="1070"/>
        <v>44110.749999983716</v>
      </c>
      <c r="B6718" s="190">
        <f t="shared" si="1066"/>
        <v>44110</v>
      </c>
      <c r="C6718" s="1">
        <f t="shared" si="1067"/>
        <v>18</v>
      </c>
      <c r="D6718" s="191">
        <v>3.1773328911318059</v>
      </c>
      <c r="E6718" s="192">
        <f t="shared" si="1068"/>
        <v>1.1032858571825161E-4</v>
      </c>
      <c r="F6718" s="193">
        <f t="shared" si="1069"/>
        <v>4.7372844314616414</v>
      </c>
      <c r="G6718" s="193">
        <f t="shared" si="1075"/>
        <v>4.9124615579663828</v>
      </c>
      <c r="H6718" s="193">
        <f t="shared" si="1075"/>
        <v>5.0941164516591471</v>
      </c>
      <c r="I6718" s="193">
        <f t="shared" si="1075"/>
        <v>5.2824886499075108</v>
      </c>
      <c r="J6718" s="193">
        <f t="shared" si="1075"/>
        <v>5.4778265477839945</v>
      </c>
      <c r="K6718" s="193">
        <f>MAX(0,(F6718-'2031 forecast'!$C$10))</f>
        <v>0</v>
      </c>
      <c r="L6718" s="193">
        <f>MAX(0,(G6718-'2031 forecast'!$C$10))</f>
        <v>0</v>
      </c>
      <c r="M6718" s="193">
        <f>MAX(0,(H6718-'2031 forecast'!$C$10))</f>
        <v>0</v>
      </c>
      <c r="N6718" s="193">
        <f>MAX(0,(I6718-'2031 forecast'!$C$10))</f>
        <v>0</v>
      </c>
      <c r="O6718" s="193">
        <f>MAX(0,(J6718-'2031 forecast'!$C$10))</f>
        <v>0</v>
      </c>
      <c r="P6718" s="175" t="str">
        <f t="shared" si="1071"/>
        <v/>
      </c>
      <c r="Q6718" s="175" t="str">
        <f t="shared" si="1072"/>
        <v/>
      </c>
    </row>
    <row r="6719" spans="1:17" s="1" customFormat="1" x14ac:dyDescent="0.3">
      <c r="A6719" s="189">
        <f t="shared" si="1070"/>
        <v>44110.791666650381</v>
      </c>
      <c r="B6719" s="190">
        <f t="shared" si="1066"/>
        <v>44110</v>
      </c>
      <c r="C6719" s="1">
        <f t="shared" si="1067"/>
        <v>19</v>
      </c>
      <c r="D6719" s="191">
        <v>3.2375666900158215</v>
      </c>
      <c r="E6719" s="192">
        <f t="shared" si="1068"/>
        <v>1.1242012288826587E-4</v>
      </c>
      <c r="F6719" s="193">
        <f t="shared" si="1069"/>
        <v>4.8270907713945634</v>
      </c>
      <c r="G6719" s="193">
        <f t="shared" si="1075"/>
        <v>5.0055887912927597</v>
      </c>
      <c r="H6719" s="193">
        <f t="shared" si="1075"/>
        <v>5.1906873796526867</v>
      </c>
      <c r="I6719" s="193">
        <f t="shared" si="1075"/>
        <v>5.3826306148346674</v>
      </c>
      <c r="J6719" s="193">
        <f t="shared" si="1075"/>
        <v>5.5816716008225535</v>
      </c>
      <c r="K6719" s="193">
        <f>MAX(0,(F6719-'2031 forecast'!$C$10))</f>
        <v>0</v>
      </c>
      <c r="L6719" s="193">
        <f>MAX(0,(G6719-'2031 forecast'!$C$10))</f>
        <v>0</v>
      </c>
      <c r="M6719" s="193">
        <f>MAX(0,(H6719-'2031 forecast'!$C$10))</f>
        <v>0</v>
      </c>
      <c r="N6719" s="193">
        <f>MAX(0,(I6719-'2031 forecast'!$C$10))</f>
        <v>0</v>
      </c>
      <c r="O6719" s="193">
        <f>MAX(0,(J6719-'2031 forecast'!$C$10))</f>
        <v>0</v>
      </c>
      <c r="P6719" s="175" t="str">
        <f t="shared" si="1071"/>
        <v/>
      </c>
      <c r="Q6719" s="175" t="str">
        <f t="shared" si="1072"/>
        <v/>
      </c>
    </row>
    <row r="6720" spans="1:17" s="1" customFormat="1" x14ac:dyDescent="0.3">
      <c r="A6720" s="189">
        <f t="shared" si="1070"/>
        <v>44110.833333317045</v>
      </c>
      <c r="B6720" s="190">
        <f t="shared" si="1066"/>
        <v>44110</v>
      </c>
      <c r="C6720" s="1">
        <f t="shared" si="1067"/>
        <v>20</v>
      </c>
      <c r="D6720" s="191">
        <v>3.1170990922477908</v>
      </c>
      <c r="E6720" s="192">
        <f t="shared" si="1068"/>
        <v>1.0823704854823737E-4</v>
      </c>
      <c r="F6720" s="193">
        <f t="shared" si="1069"/>
        <v>4.6474780915287193</v>
      </c>
      <c r="G6720" s="193">
        <f t="shared" si="1075"/>
        <v>4.819334324640006</v>
      </c>
      <c r="H6720" s="193">
        <f t="shared" si="1075"/>
        <v>4.9975455236656092</v>
      </c>
      <c r="I6720" s="193">
        <f t="shared" si="1075"/>
        <v>5.1823466849803541</v>
      </c>
      <c r="J6720" s="193">
        <f t="shared" si="1075"/>
        <v>5.3739814947454354</v>
      </c>
      <c r="K6720" s="193">
        <f>MAX(0,(F6720-'2031 forecast'!$C$10))</f>
        <v>0</v>
      </c>
      <c r="L6720" s="193">
        <f>MAX(0,(G6720-'2031 forecast'!$C$10))</f>
        <v>0</v>
      </c>
      <c r="M6720" s="193">
        <f>MAX(0,(H6720-'2031 forecast'!$C$10))</f>
        <v>0</v>
      </c>
      <c r="N6720" s="193">
        <f>MAX(0,(I6720-'2031 forecast'!$C$10))</f>
        <v>0</v>
      </c>
      <c r="O6720" s="193">
        <f>MAX(0,(J6720-'2031 forecast'!$C$10))</f>
        <v>0</v>
      </c>
      <c r="P6720" s="175" t="str">
        <f t="shared" si="1071"/>
        <v/>
      </c>
      <c r="Q6720" s="175" t="str">
        <f t="shared" si="1072"/>
        <v/>
      </c>
    </row>
    <row r="6721" spans="1:17" s="1" customFormat="1" x14ac:dyDescent="0.3">
      <c r="A6721" s="189">
        <f t="shared" si="1070"/>
        <v>44110.874999983709</v>
      </c>
      <c r="B6721" s="190">
        <f t="shared" si="1066"/>
        <v>44110</v>
      </c>
      <c r="C6721" s="1">
        <f t="shared" si="1067"/>
        <v>21</v>
      </c>
      <c r="D6721" s="191">
        <v>3.0342776187822702</v>
      </c>
      <c r="E6721" s="192">
        <f t="shared" si="1068"/>
        <v>1.0536118493946779E-4</v>
      </c>
      <c r="F6721" s="193">
        <f t="shared" si="1069"/>
        <v>4.5239943741209521</v>
      </c>
      <c r="G6721" s="193">
        <f t="shared" si="1075"/>
        <v>4.6912843788162375</v>
      </c>
      <c r="H6721" s="193">
        <f t="shared" si="1075"/>
        <v>4.8647604976744949</v>
      </c>
      <c r="I6721" s="193">
        <f t="shared" si="1075"/>
        <v>5.0446514832055147</v>
      </c>
      <c r="J6721" s="193">
        <f t="shared" si="1075"/>
        <v>5.2311945468174175</v>
      </c>
      <c r="K6721" s="193">
        <f>MAX(0,(F6721-'2031 forecast'!$C$10))</f>
        <v>0</v>
      </c>
      <c r="L6721" s="193">
        <f>MAX(0,(G6721-'2031 forecast'!$C$10))</f>
        <v>0</v>
      </c>
      <c r="M6721" s="193">
        <f>MAX(0,(H6721-'2031 forecast'!$C$10))</f>
        <v>0</v>
      </c>
      <c r="N6721" s="193">
        <f>MAX(0,(I6721-'2031 forecast'!$C$10))</f>
        <v>0</v>
      </c>
      <c r="O6721" s="193">
        <f>MAX(0,(J6721-'2031 forecast'!$C$10))</f>
        <v>0</v>
      </c>
      <c r="P6721" s="175" t="str">
        <f t="shared" si="1071"/>
        <v/>
      </c>
      <c r="Q6721" s="175" t="str">
        <f t="shared" si="1072"/>
        <v/>
      </c>
    </row>
    <row r="6722" spans="1:17" s="1" customFormat="1" x14ac:dyDescent="0.3">
      <c r="A6722" s="189">
        <f t="shared" si="1070"/>
        <v>44110.916666650373</v>
      </c>
      <c r="B6722" s="190">
        <f t="shared" si="1066"/>
        <v>44110</v>
      </c>
      <c r="C6722" s="1">
        <f t="shared" si="1067"/>
        <v>22</v>
      </c>
      <c r="D6722" s="191">
        <v>2.5749949022916536</v>
      </c>
      <c r="E6722" s="192">
        <f t="shared" si="1068"/>
        <v>8.9413214018109149E-5</v>
      </c>
      <c r="F6722" s="193">
        <f t="shared" si="1069"/>
        <v>3.8392210321324209</v>
      </c>
      <c r="G6722" s="193">
        <f t="shared" si="1075"/>
        <v>3.9811892247026139</v>
      </c>
      <c r="H6722" s="193">
        <f t="shared" si="1075"/>
        <v>4.1284071717237651</v>
      </c>
      <c r="I6722" s="193">
        <f t="shared" si="1075"/>
        <v>4.281069000635946</v>
      </c>
      <c r="J6722" s="193">
        <f t="shared" si="1075"/>
        <v>4.4393760173984038</v>
      </c>
      <c r="K6722" s="193">
        <f>MAX(0,(F6722-'2031 forecast'!$C$10))</f>
        <v>0</v>
      </c>
      <c r="L6722" s="193">
        <f>MAX(0,(G6722-'2031 forecast'!$C$10))</f>
        <v>0</v>
      </c>
      <c r="M6722" s="193">
        <f>MAX(0,(H6722-'2031 forecast'!$C$10))</f>
        <v>0</v>
      </c>
      <c r="N6722" s="193">
        <f>MAX(0,(I6722-'2031 forecast'!$C$10))</f>
        <v>0</v>
      </c>
      <c r="O6722" s="193">
        <f>MAX(0,(J6722-'2031 forecast'!$C$10))</f>
        <v>0</v>
      </c>
      <c r="P6722" s="175" t="str">
        <f t="shared" si="1071"/>
        <v/>
      </c>
      <c r="Q6722" s="175" t="str">
        <f t="shared" si="1072"/>
        <v/>
      </c>
    </row>
    <row r="6723" spans="1:17" s="1" customFormat="1" x14ac:dyDescent="0.3">
      <c r="A6723" s="189">
        <f t="shared" si="1070"/>
        <v>44110.958333317038</v>
      </c>
      <c r="B6723" s="190">
        <f t="shared" si="1066"/>
        <v>44110</v>
      </c>
      <c r="C6723" s="1">
        <f t="shared" si="1067"/>
        <v>23</v>
      </c>
      <c r="D6723" s="191">
        <v>2.3641766061976002</v>
      </c>
      <c r="E6723" s="192">
        <f t="shared" si="1068"/>
        <v>8.2092833923059282E-5</v>
      </c>
      <c r="F6723" s="193">
        <f t="shared" si="1069"/>
        <v>3.5248988423671936</v>
      </c>
      <c r="G6723" s="193">
        <f t="shared" si="1075"/>
        <v>3.655243908060295</v>
      </c>
      <c r="H6723" s="193">
        <f t="shared" si="1075"/>
        <v>3.7904089237463809</v>
      </c>
      <c r="I6723" s="193">
        <f t="shared" si="1075"/>
        <v>3.9305721233908977</v>
      </c>
      <c r="J6723" s="193">
        <f t="shared" si="1075"/>
        <v>4.0759183317634475</v>
      </c>
      <c r="K6723" s="193">
        <f>MAX(0,(F6723-'2031 forecast'!$C$10))</f>
        <v>0</v>
      </c>
      <c r="L6723" s="193">
        <f>MAX(0,(G6723-'2031 forecast'!$C$10))</f>
        <v>0</v>
      </c>
      <c r="M6723" s="193">
        <f>MAX(0,(H6723-'2031 forecast'!$C$10))</f>
        <v>0</v>
      </c>
      <c r="N6723" s="193">
        <f>MAX(0,(I6723-'2031 forecast'!$C$10))</f>
        <v>0</v>
      </c>
      <c r="O6723" s="193">
        <f>MAX(0,(J6723-'2031 forecast'!$C$10))</f>
        <v>0</v>
      </c>
      <c r="P6723" s="175" t="str">
        <f t="shared" si="1071"/>
        <v/>
      </c>
      <c r="Q6723" s="175" t="str">
        <f t="shared" si="1072"/>
        <v/>
      </c>
    </row>
    <row r="6724" spans="1:17" s="1" customFormat="1" x14ac:dyDescent="0.3">
      <c r="A6724" s="189">
        <f t="shared" si="1070"/>
        <v>44110.999999983702</v>
      </c>
      <c r="B6724" s="190">
        <f t="shared" si="1066"/>
        <v>44110</v>
      </c>
      <c r="C6724" s="1">
        <f t="shared" si="1067"/>
        <v>0</v>
      </c>
      <c r="D6724" s="191">
        <v>2.1834752095455543</v>
      </c>
      <c r="E6724" s="192">
        <f t="shared" si="1068"/>
        <v>7.5818222413016523E-5</v>
      </c>
      <c r="F6724" s="193">
        <f t="shared" si="1069"/>
        <v>3.2554798225684269</v>
      </c>
      <c r="G6724" s="193">
        <f t="shared" si="1075"/>
        <v>3.3758622080811636</v>
      </c>
      <c r="H6724" s="193">
        <f t="shared" si="1075"/>
        <v>3.5006961397657652</v>
      </c>
      <c r="I6724" s="193">
        <f t="shared" si="1075"/>
        <v>3.6301462286094273</v>
      </c>
      <c r="J6724" s="193">
        <f t="shared" si="1075"/>
        <v>3.764383172647769</v>
      </c>
      <c r="K6724" s="193">
        <f>MAX(0,(F6724-'2031 forecast'!$C$10))</f>
        <v>0</v>
      </c>
      <c r="L6724" s="193">
        <f>MAX(0,(G6724-'2031 forecast'!$C$10))</f>
        <v>0</v>
      </c>
      <c r="M6724" s="193">
        <f>MAX(0,(H6724-'2031 forecast'!$C$10))</f>
        <v>0</v>
      </c>
      <c r="N6724" s="193">
        <f>MAX(0,(I6724-'2031 forecast'!$C$10))</f>
        <v>0</v>
      </c>
      <c r="O6724" s="193">
        <f>MAX(0,(J6724-'2031 forecast'!$C$10))</f>
        <v>0</v>
      </c>
      <c r="P6724" s="175" t="str">
        <f t="shared" si="1071"/>
        <v/>
      </c>
      <c r="Q6724" s="175" t="str">
        <f t="shared" si="1072"/>
        <v/>
      </c>
    </row>
    <row r="6725" spans="1:17" s="1" customFormat="1" x14ac:dyDescent="0.3">
      <c r="A6725" s="189">
        <f t="shared" si="1070"/>
        <v>44111.041666650366</v>
      </c>
      <c r="B6725" s="190">
        <f t="shared" ref="B6725:B6788" si="1076">INT(A6725)</f>
        <v>44111</v>
      </c>
      <c r="C6725" s="1">
        <f t="shared" ref="C6725:C6788" si="1077">HOUR(A6725)</f>
        <v>1</v>
      </c>
      <c r="D6725" s="191">
        <v>2.1533583101035458</v>
      </c>
      <c r="E6725" s="192">
        <f t="shared" ref="E6725:E6788" si="1078">D6725/SUM($D$4:$D$8763)</f>
        <v>7.4772453828009374E-5</v>
      </c>
      <c r="F6725" s="193">
        <f t="shared" ref="F6725:F6788" si="1079">E6725*$F$2</f>
        <v>3.2105766526019646</v>
      </c>
      <c r="G6725" s="193">
        <f t="shared" ref="G6725:J6744" si="1080">$E6725*G$2</f>
        <v>3.3292985914179742</v>
      </c>
      <c r="H6725" s="193">
        <f t="shared" si="1080"/>
        <v>3.452410675768995</v>
      </c>
      <c r="I6725" s="193">
        <f t="shared" si="1080"/>
        <v>3.580075246145848</v>
      </c>
      <c r="J6725" s="193">
        <f t="shared" si="1080"/>
        <v>3.7124606461284881</v>
      </c>
      <c r="K6725" s="193">
        <f>MAX(0,(F6725-'2031 forecast'!$C$10))</f>
        <v>0</v>
      </c>
      <c r="L6725" s="193">
        <f>MAX(0,(G6725-'2031 forecast'!$C$10))</f>
        <v>0</v>
      </c>
      <c r="M6725" s="193">
        <f>MAX(0,(H6725-'2031 forecast'!$C$10))</f>
        <v>0</v>
      </c>
      <c r="N6725" s="193">
        <f>MAX(0,(I6725-'2031 forecast'!$C$10))</f>
        <v>0</v>
      </c>
      <c r="O6725" s="193">
        <f>MAX(0,(J6725-'2031 forecast'!$C$10))</f>
        <v>0</v>
      </c>
      <c r="P6725" s="175" t="str">
        <f t="shared" si="1071"/>
        <v/>
      </c>
      <c r="Q6725" s="175" t="str">
        <f t="shared" si="1072"/>
        <v/>
      </c>
    </row>
    <row r="6726" spans="1:17" s="1" customFormat="1" x14ac:dyDescent="0.3">
      <c r="A6726" s="189">
        <f t="shared" ref="A6726:A6789" si="1081">A6725 + TIME(1,0,0)</f>
        <v>44111.08333331703</v>
      </c>
      <c r="B6726" s="190">
        <f t="shared" si="1076"/>
        <v>44111</v>
      </c>
      <c r="C6726" s="1">
        <f t="shared" si="1077"/>
        <v>2</v>
      </c>
      <c r="D6726" s="191">
        <v>2.1307706355220404</v>
      </c>
      <c r="E6726" s="192">
        <f t="shared" si="1078"/>
        <v>7.3988127389254036E-5</v>
      </c>
      <c r="F6726" s="193">
        <f t="shared" si="1079"/>
        <v>3.176899275127119</v>
      </c>
      <c r="G6726" s="193">
        <f t="shared" si="1080"/>
        <v>3.294375878920583</v>
      </c>
      <c r="H6726" s="193">
        <f t="shared" si="1080"/>
        <v>3.4161965777714185</v>
      </c>
      <c r="I6726" s="193">
        <f t="shared" si="1080"/>
        <v>3.5425220092981644</v>
      </c>
      <c r="J6726" s="193">
        <f t="shared" si="1080"/>
        <v>3.6735187512390288</v>
      </c>
      <c r="K6726" s="193">
        <f>MAX(0,(F6726-'2031 forecast'!$C$10))</f>
        <v>0</v>
      </c>
      <c r="L6726" s="193">
        <f>MAX(0,(G6726-'2031 forecast'!$C$10))</f>
        <v>0</v>
      </c>
      <c r="M6726" s="193">
        <f>MAX(0,(H6726-'2031 forecast'!$C$10))</f>
        <v>0</v>
      </c>
      <c r="N6726" s="193">
        <f>MAX(0,(I6726-'2031 forecast'!$C$10))</f>
        <v>0</v>
      </c>
      <c r="O6726" s="193">
        <f>MAX(0,(J6726-'2031 forecast'!$C$10))</f>
        <v>0</v>
      </c>
      <c r="P6726" s="175" t="str">
        <f t="shared" ref="P6726:P6789" si="1082">IF(K6726&gt;0,IF(K6725&gt;0,P6725+1,1),"")</f>
        <v/>
      </c>
      <c r="Q6726" s="175" t="str">
        <f t="shared" ref="Q6726:Q6789" si="1083">IF(AND(K6726&gt;0,K6727=0),P6726,"")</f>
        <v/>
      </c>
    </row>
    <row r="6727" spans="1:17" s="1" customFormat="1" x14ac:dyDescent="0.3">
      <c r="A6727" s="189">
        <f t="shared" si="1081"/>
        <v>44111.124999983695</v>
      </c>
      <c r="B6727" s="190">
        <f t="shared" si="1076"/>
        <v>44111</v>
      </c>
      <c r="C6727" s="1">
        <f t="shared" si="1077"/>
        <v>3</v>
      </c>
      <c r="D6727" s="191">
        <v>2.1081829609405349</v>
      </c>
      <c r="E6727" s="192">
        <f t="shared" si="1078"/>
        <v>7.3203800950498712E-5</v>
      </c>
      <c r="F6727" s="193">
        <f t="shared" si="1079"/>
        <v>3.1432218976522743</v>
      </c>
      <c r="G6727" s="193">
        <f t="shared" si="1080"/>
        <v>3.2594531664231927</v>
      </c>
      <c r="H6727" s="193">
        <f t="shared" si="1080"/>
        <v>3.3799824797738425</v>
      </c>
      <c r="I6727" s="193">
        <f t="shared" si="1080"/>
        <v>3.5049687724504817</v>
      </c>
      <c r="J6727" s="193">
        <f t="shared" si="1080"/>
        <v>3.63457685634957</v>
      </c>
      <c r="K6727" s="193">
        <f>MAX(0,(F6727-'2031 forecast'!$C$10))</f>
        <v>0</v>
      </c>
      <c r="L6727" s="193">
        <f>MAX(0,(G6727-'2031 forecast'!$C$10))</f>
        <v>0</v>
      </c>
      <c r="M6727" s="193">
        <f>MAX(0,(H6727-'2031 forecast'!$C$10))</f>
        <v>0</v>
      </c>
      <c r="N6727" s="193">
        <f>MAX(0,(I6727-'2031 forecast'!$C$10))</f>
        <v>0</v>
      </c>
      <c r="O6727" s="193">
        <f>MAX(0,(J6727-'2031 forecast'!$C$10))</f>
        <v>0</v>
      </c>
      <c r="P6727" s="175" t="str">
        <f t="shared" si="1082"/>
        <v/>
      </c>
      <c r="Q6727" s="175" t="str">
        <f t="shared" si="1083"/>
        <v/>
      </c>
    </row>
    <row r="6728" spans="1:17" s="1" customFormat="1" x14ac:dyDescent="0.3">
      <c r="A6728" s="189">
        <f t="shared" si="1081"/>
        <v>44111.166666650359</v>
      </c>
      <c r="B6728" s="190">
        <f t="shared" si="1076"/>
        <v>44111</v>
      </c>
      <c r="C6728" s="1">
        <f t="shared" si="1077"/>
        <v>4</v>
      </c>
      <c r="D6728" s="191">
        <v>2.1307706355220404</v>
      </c>
      <c r="E6728" s="192">
        <f t="shared" si="1078"/>
        <v>7.3988127389254036E-5</v>
      </c>
      <c r="F6728" s="193">
        <f t="shared" si="1079"/>
        <v>3.176899275127119</v>
      </c>
      <c r="G6728" s="193">
        <f t="shared" si="1080"/>
        <v>3.294375878920583</v>
      </c>
      <c r="H6728" s="193">
        <f t="shared" si="1080"/>
        <v>3.4161965777714185</v>
      </c>
      <c r="I6728" s="193">
        <f t="shared" si="1080"/>
        <v>3.5425220092981644</v>
      </c>
      <c r="J6728" s="193">
        <f t="shared" si="1080"/>
        <v>3.6735187512390288</v>
      </c>
      <c r="K6728" s="193">
        <f>MAX(0,(F6728-'2031 forecast'!$C$10))</f>
        <v>0</v>
      </c>
      <c r="L6728" s="193">
        <f>MAX(0,(G6728-'2031 forecast'!$C$10))</f>
        <v>0</v>
      </c>
      <c r="M6728" s="193">
        <f>MAX(0,(H6728-'2031 forecast'!$C$10))</f>
        <v>0</v>
      </c>
      <c r="N6728" s="193">
        <f>MAX(0,(I6728-'2031 forecast'!$C$10))</f>
        <v>0</v>
      </c>
      <c r="O6728" s="193">
        <f>MAX(0,(J6728-'2031 forecast'!$C$10))</f>
        <v>0</v>
      </c>
      <c r="P6728" s="175" t="str">
        <f t="shared" si="1082"/>
        <v/>
      </c>
      <c r="Q6728" s="175" t="str">
        <f t="shared" si="1083"/>
        <v/>
      </c>
    </row>
    <row r="6729" spans="1:17" s="1" customFormat="1" x14ac:dyDescent="0.3">
      <c r="A6729" s="189">
        <f t="shared" si="1081"/>
        <v>44111.208333317023</v>
      </c>
      <c r="B6729" s="190">
        <f t="shared" si="1076"/>
        <v>44111</v>
      </c>
      <c r="C6729" s="1">
        <f t="shared" si="1077"/>
        <v>5</v>
      </c>
      <c r="D6729" s="191">
        <v>2.3039428073135846</v>
      </c>
      <c r="E6729" s="192">
        <f t="shared" si="1078"/>
        <v>8.0001296753045011E-5</v>
      </c>
      <c r="F6729" s="193">
        <f t="shared" si="1079"/>
        <v>3.4350925024342707</v>
      </c>
      <c r="G6729" s="193">
        <f t="shared" si="1080"/>
        <v>3.5621166747339172</v>
      </c>
      <c r="H6729" s="193">
        <f t="shared" si="1080"/>
        <v>3.6938379957528418</v>
      </c>
      <c r="I6729" s="193">
        <f t="shared" si="1080"/>
        <v>3.8304301584637401</v>
      </c>
      <c r="J6729" s="193">
        <f t="shared" si="1080"/>
        <v>3.9720732787248871</v>
      </c>
      <c r="K6729" s="193">
        <f>MAX(0,(F6729-'2031 forecast'!$C$10))</f>
        <v>0</v>
      </c>
      <c r="L6729" s="193">
        <f>MAX(0,(G6729-'2031 forecast'!$C$10))</f>
        <v>0</v>
      </c>
      <c r="M6729" s="193">
        <f>MAX(0,(H6729-'2031 forecast'!$C$10))</f>
        <v>0</v>
      </c>
      <c r="N6729" s="193">
        <f>MAX(0,(I6729-'2031 forecast'!$C$10))</f>
        <v>0</v>
      </c>
      <c r="O6729" s="193">
        <f>MAX(0,(J6729-'2031 forecast'!$C$10))</f>
        <v>0</v>
      </c>
      <c r="P6729" s="175" t="str">
        <f t="shared" si="1082"/>
        <v/>
      </c>
      <c r="Q6729" s="175" t="str">
        <f t="shared" si="1083"/>
        <v/>
      </c>
    </row>
    <row r="6730" spans="1:17" s="1" customFormat="1" x14ac:dyDescent="0.3">
      <c r="A6730" s="189">
        <f t="shared" si="1081"/>
        <v>44111.249999983687</v>
      </c>
      <c r="B6730" s="190">
        <f t="shared" si="1076"/>
        <v>44111</v>
      </c>
      <c r="C6730" s="1">
        <f t="shared" si="1077"/>
        <v>6</v>
      </c>
      <c r="D6730" s="191">
        <v>2.6804040503386801</v>
      </c>
      <c r="E6730" s="192">
        <f t="shared" si="1078"/>
        <v>9.3073404065634069E-5</v>
      </c>
      <c r="F6730" s="193">
        <f t="shared" si="1079"/>
        <v>3.9963821270150337</v>
      </c>
      <c r="G6730" s="193">
        <f t="shared" si="1080"/>
        <v>4.1441618830237728</v>
      </c>
      <c r="H6730" s="193">
        <f t="shared" si="1080"/>
        <v>4.2974062957124568</v>
      </c>
      <c r="I6730" s="193">
        <f t="shared" si="1080"/>
        <v>4.456317439258469</v>
      </c>
      <c r="J6730" s="193">
        <f t="shared" si="1080"/>
        <v>4.6211048602158815</v>
      </c>
      <c r="K6730" s="193">
        <f>MAX(0,(F6730-'2031 forecast'!$C$10))</f>
        <v>0</v>
      </c>
      <c r="L6730" s="193">
        <f>MAX(0,(G6730-'2031 forecast'!$C$10))</f>
        <v>0</v>
      </c>
      <c r="M6730" s="193">
        <f>MAX(0,(H6730-'2031 forecast'!$C$10))</f>
        <v>0</v>
      </c>
      <c r="N6730" s="193">
        <f>MAX(0,(I6730-'2031 forecast'!$C$10))</f>
        <v>0</v>
      </c>
      <c r="O6730" s="193">
        <f>MAX(0,(J6730-'2031 forecast'!$C$10))</f>
        <v>0</v>
      </c>
      <c r="P6730" s="175" t="str">
        <f t="shared" si="1082"/>
        <v/>
      </c>
      <c r="Q6730" s="175" t="str">
        <f t="shared" si="1083"/>
        <v/>
      </c>
    </row>
    <row r="6731" spans="1:17" s="1" customFormat="1" x14ac:dyDescent="0.3">
      <c r="A6731" s="189">
        <f t="shared" si="1081"/>
        <v>44111.291666650352</v>
      </c>
      <c r="B6731" s="190">
        <f t="shared" si="1076"/>
        <v>44111</v>
      </c>
      <c r="C6731" s="1">
        <f t="shared" si="1077"/>
        <v>7</v>
      </c>
      <c r="D6731" s="191">
        <v>2.8686346718512277</v>
      </c>
      <c r="E6731" s="192">
        <f t="shared" si="1078"/>
        <v>9.9609457721928598E-5</v>
      </c>
      <c r="F6731" s="193">
        <f t="shared" si="1079"/>
        <v>4.2770269393054159</v>
      </c>
      <c r="G6731" s="193">
        <f t="shared" si="1080"/>
        <v>4.4351844871687014</v>
      </c>
      <c r="H6731" s="193">
        <f t="shared" si="1080"/>
        <v>4.5991904456922637</v>
      </c>
      <c r="I6731" s="193">
        <f t="shared" si="1080"/>
        <v>4.7692610796558332</v>
      </c>
      <c r="J6731" s="193">
        <f t="shared" si="1080"/>
        <v>4.9456206509613789</v>
      </c>
      <c r="K6731" s="193">
        <f>MAX(0,(F6731-'2031 forecast'!$C$10))</f>
        <v>0</v>
      </c>
      <c r="L6731" s="193">
        <f>MAX(0,(G6731-'2031 forecast'!$C$10))</f>
        <v>0</v>
      </c>
      <c r="M6731" s="193">
        <f>MAX(0,(H6731-'2031 forecast'!$C$10))</f>
        <v>0</v>
      </c>
      <c r="N6731" s="193">
        <f>MAX(0,(I6731-'2031 forecast'!$C$10))</f>
        <v>0</v>
      </c>
      <c r="O6731" s="193">
        <f>MAX(0,(J6731-'2031 forecast'!$C$10))</f>
        <v>0</v>
      </c>
      <c r="P6731" s="175" t="str">
        <f t="shared" si="1082"/>
        <v/>
      </c>
      <c r="Q6731" s="175" t="str">
        <f t="shared" si="1083"/>
        <v/>
      </c>
    </row>
    <row r="6732" spans="1:17" s="1" customFormat="1" x14ac:dyDescent="0.3">
      <c r="A6732" s="189">
        <f t="shared" si="1081"/>
        <v>44111.333333317016</v>
      </c>
      <c r="B6732" s="190">
        <f t="shared" si="1076"/>
        <v>44111</v>
      </c>
      <c r="C6732" s="1">
        <f t="shared" si="1077"/>
        <v>8</v>
      </c>
      <c r="D6732" s="191">
        <v>3.0418068436427714</v>
      </c>
      <c r="E6732" s="192">
        <f t="shared" si="1078"/>
        <v>1.0562262708571955E-4</v>
      </c>
      <c r="F6732" s="193">
        <f t="shared" si="1079"/>
        <v>4.5352201666125662</v>
      </c>
      <c r="G6732" s="193">
        <f t="shared" si="1080"/>
        <v>4.7029252829820338</v>
      </c>
      <c r="H6732" s="193">
        <f t="shared" si="1080"/>
        <v>4.8768318636736856</v>
      </c>
      <c r="I6732" s="193">
        <f t="shared" si="1080"/>
        <v>5.0571692288214081</v>
      </c>
      <c r="J6732" s="193">
        <f t="shared" si="1080"/>
        <v>5.2441751784472359</v>
      </c>
      <c r="K6732" s="193">
        <f>MAX(0,(F6732-'2031 forecast'!$C$10))</f>
        <v>0</v>
      </c>
      <c r="L6732" s="193">
        <f>MAX(0,(G6732-'2031 forecast'!$C$10))</f>
        <v>0</v>
      </c>
      <c r="M6732" s="193">
        <f>MAX(0,(H6732-'2031 forecast'!$C$10))</f>
        <v>0</v>
      </c>
      <c r="N6732" s="193">
        <f>MAX(0,(I6732-'2031 forecast'!$C$10))</f>
        <v>0</v>
      </c>
      <c r="O6732" s="193">
        <f>MAX(0,(J6732-'2031 forecast'!$C$10))</f>
        <v>0</v>
      </c>
      <c r="P6732" s="175" t="str">
        <f t="shared" si="1082"/>
        <v/>
      </c>
      <c r="Q6732" s="175" t="str">
        <f t="shared" si="1083"/>
        <v/>
      </c>
    </row>
    <row r="6733" spans="1:17" s="1" customFormat="1" x14ac:dyDescent="0.3">
      <c r="A6733" s="189">
        <f t="shared" si="1081"/>
        <v>44111.37499998368</v>
      </c>
      <c r="B6733" s="190">
        <f t="shared" si="1076"/>
        <v>44111</v>
      </c>
      <c r="C6733" s="1">
        <f t="shared" si="1077"/>
        <v>9</v>
      </c>
      <c r="D6733" s="191">
        <v>3.1321575419687941</v>
      </c>
      <c r="E6733" s="192">
        <f t="shared" si="1078"/>
        <v>1.0875993284074093E-4</v>
      </c>
      <c r="F6733" s="193">
        <f t="shared" si="1079"/>
        <v>4.6699296765119493</v>
      </c>
      <c r="G6733" s="193">
        <f t="shared" si="1080"/>
        <v>4.8426161329715995</v>
      </c>
      <c r="H6733" s="193">
        <f t="shared" si="1080"/>
        <v>5.0216882556639932</v>
      </c>
      <c r="I6733" s="193">
        <f t="shared" si="1080"/>
        <v>5.2073821762121435</v>
      </c>
      <c r="J6733" s="193">
        <f t="shared" si="1080"/>
        <v>5.3999427580050749</v>
      </c>
      <c r="K6733" s="193">
        <f>MAX(0,(F6733-'2031 forecast'!$C$10))</f>
        <v>0</v>
      </c>
      <c r="L6733" s="193">
        <f>MAX(0,(G6733-'2031 forecast'!$C$10))</f>
        <v>0</v>
      </c>
      <c r="M6733" s="193">
        <f>MAX(0,(H6733-'2031 forecast'!$C$10))</f>
        <v>0</v>
      </c>
      <c r="N6733" s="193">
        <f>MAX(0,(I6733-'2031 forecast'!$C$10))</f>
        <v>0</v>
      </c>
      <c r="O6733" s="193">
        <f>MAX(0,(J6733-'2031 forecast'!$C$10))</f>
        <v>0</v>
      </c>
      <c r="P6733" s="175" t="str">
        <f t="shared" si="1082"/>
        <v/>
      </c>
      <c r="Q6733" s="175" t="str">
        <f t="shared" si="1083"/>
        <v/>
      </c>
    </row>
    <row r="6734" spans="1:17" s="1" customFormat="1" x14ac:dyDescent="0.3">
      <c r="A6734" s="189">
        <f t="shared" si="1081"/>
        <v>44111.416666650344</v>
      </c>
      <c r="B6734" s="190">
        <f t="shared" si="1076"/>
        <v>44111</v>
      </c>
      <c r="C6734" s="1">
        <f t="shared" si="1077"/>
        <v>10</v>
      </c>
      <c r="D6734" s="191">
        <v>3.1321575419687941</v>
      </c>
      <c r="E6734" s="192">
        <f t="shared" si="1078"/>
        <v>1.0875993284074093E-4</v>
      </c>
      <c r="F6734" s="193">
        <f t="shared" si="1079"/>
        <v>4.6699296765119493</v>
      </c>
      <c r="G6734" s="193">
        <f t="shared" si="1080"/>
        <v>4.8426161329715995</v>
      </c>
      <c r="H6734" s="193">
        <f t="shared" si="1080"/>
        <v>5.0216882556639932</v>
      </c>
      <c r="I6734" s="193">
        <f t="shared" si="1080"/>
        <v>5.2073821762121435</v>
      </c>
      <c r="J6734" s="193">
        <f t="shared" si="1080"/>
        <v>5.3999427580050749</v>
      </c>
      <c r="K6734" s="193">
        <f>MAX(0,(F6734-'2031 forecast'!$C$10))</f>
        <v>0</v>
      </c>
      <c r="L6734" s="193">
        <f>MAX(0,(G6734-'2031 forecast'!$C$10))</f>
        <v>0</v>
      </c>
      <c r="M6734" s="193">
        <f>MAX(0,(H6734-'2031 forecast'!$C$10))</f>
        <v>0</v>
      </c>
      <c r="N6734" s="193">
        <f>MAX(0,(I6734-'2031 forecast'!$C$10))</f>
        <v>0</v>
      </c>
      <c r="O6734" s="193">
        <f>MAX(0,(J6734-'2031 forecast'!$C$10))</f>
        <v>0</v>
      </c>
      <c r="P6734" s="175" t="str">
        <f t="shared" si="1082"/>
        <v/>
      </c>
      <c r="Q6734" s="175" t="str">
        <f t="shared" si="1083"/>
        <v/>
      </c>
    </row>
    <row r="6735" spans="1:17" s="1" customFormat="1" x14ac:dyDescent="0.3">
      <c r="A6735" s="189">
        <f t="shared" si="1081"/>
        <v>44111.458333317009</v>
      </c>
      <c r="B6735" s="190">
        <f t="shared" si="1076"/>
        <v>44111</v>
      </c>
      <c r="C6735" s="1">
        <f t="shared" si="1077"/>
        <v>11</v>
      </c>
      <c r="D6735" s="191">
        <v>3.0794529679452816</v>
      </c>
      <c r="E6735" s="192">
        <f t="shared" si="1078"/>
        <v>1.0692983781697848E-4</v>
      </c>
      <c r="F6735" s="193">
        <f t="shared" si="1079"/>
        <v>4.5913491290706432</v>
      </c>
      <c r="G6735" s="193">
        <f t="shared" si="1080"/>
        <v>4.7611298038110208</v>
      </c>
      <c r="H6735" s="193">
        <f t="shared" si="1080"/>
        <v>4.9371886936696487</v>
      </c>
      <c r="I6735" s="193">
        <f t="shared" si="1080"/>
        <v>5.119757956900882</v>
      </c>
      <c r="J6735" s="193">
        <f t="shared" si="1080"/>
        <v>5.309078336596337</v>
      </c>
      <c r="K6735" s="193">
        <f>MAX(0,(F6735-'2031 forecast'!$C$10))</f>
        <v>0</v>
      </c>
      <c r="L6735" s="193">
        <f>MAX(0,(G6735-'2031 forecast'!$C$10))</f>
        <v>0</v>
      </c>
      <c r="M6735" s="193">
        <f>MAX(0,(H6735-'2031 forecast'!$C$10))</f>
        <v>0</v>
      </c>
      <c r="N6735" s="193">
        <f>MAX(0,(I6735-'2031 forecast'!$C$10))</f>
        <v>0</v>
      </c>
      <c r="O6735" s="193">
        <f>MAX(0,(J6735-'2031 forecast'!$C$10))</f>
        <v>0</v>
      </c>
      <c r="P6735" s="175" t="str">
        <f t="shared" si="1082"/>
        <v/>
      </c>
      <c r="Q6735" s="175" t="str">
        <f t="shared" si="1083"/>
        <v/>
      </c>
    </row>
    <row r="6736" spans="1:17" s="1" customFormat="1" x14ac:dyDescent="0.3">
      <c r="A6736" s="189">
        <f t="shared" si="1081"/>
        <v>44111.499999983673</v>
      </c>
      <c r="B6736" s="190">
        <f t="shared" si="1076"/>
        <v>44111</v>
      </c>
      <c r="C6736" s="1">
        <f t="shared" si="1077"/>
        <v>12</v>
      </c>
      <c r="D6736" s="191">
        <v>3.1698036662713043</v>
      </c>
      <c r="E6736" s="192">
        <f t="shared" si="1078"/>
        <v>1.1006714357199984E-4</v>
      </c>
      <c r="F6736" s="193">
        <f t="shared" si="1079"/>
        <v>4.7260586389700263</v>
      </c>
      <c r="G6736" s="193">
        <f t="shared" si="1080"/>
        <v>4.9008206538005856</v>
      </c>
      <c r="H6736" s="193">
        <f t="shared" si="1080"/>
        <v>5.0820450856599555</v>
      </c>
      <c r="I6736" s="193">
        <f t="shared" si="1080"/>
        <v>5.2699709042916165</v>
      </c>
      <c r="J6736" s="193">
        <f t="shared" si="1080"/>
        <v>5.4648459161541751</v>
      </c>
      <c r="K6736" s="193">
        <f>MAX(0,(F6736-'2031 forecast'!$C$10))</f>
        <v>0</v>
      </c>
      <c r="L6736" s="193">
        <f>MAX(0,(G6736-'2031 forecast'!$C$10))</f>
        <v>0</v>
      </c>
      <c r="M6736" s="193">
        <f>MAX(0,(H6736-'2031 forecast'!$C$10))</f>
        <v>0</v>
      </c>
      <c r="N6736" s="193">
        <f>MAX(0,(I6736-'2031 forecast'!$C$10))</f>
        <v>0</v>
      </c>
      <c r="O6736" s="193">
        <f>MAX(0,(J6736-'2031 forecast'!$C$10))</f>
        <v>0</v>
      </c>
      <c r="P6736" s="175" t="str">
        <f t="shared" si="1082"/>
        <v/>
      </c>
      <c r="Q6736" s="175" t="str">
        <f t="shared" si="1083"/>
        <v/>
      </c>
    </row>
    <row r="6737" spans="1:17" s="1" customFormat="1" x14ac:dyDescent="0.3">
      <c r="A6737" s="189">
        <f t="shared" si="1081"/>
        <v>44111.541666650337</v>
      </c>
      <c r="B6737" s="190">
        <f t="shared" si="1076"/>
        <v>44111</v>
      </c>
      <c r="C6737" s="1">
        <f t="shared" si="1077"/>
        <v>13</v>
      </c>
      <c r="D6737" s="191">
        <v>3.0568652933637761</v>
      </c>
      <c r="E6737" s="192">
        <f t="shared" si="1078"/>
        <v>1.0614551137822314E-4</v>
      </c>
      <c r="F6737" s="193">
        <f t="shared" si="1079"/>
        <v>4.5576717515957981</v>
      </c>
      <c r="G6737" s="193">
        <f t="shared" si="1080"/>
        <v>4.72620709131363</v>
      </c>
      <c r="H6737" s="193">
        <f t="shared" si="1080"/>
        <v>4.9009745956720723</v>
      </c>
      <c r="I6737" s="193">
        <f t="shared" si="1080"/>
        <v>5.0822047200531983</v>
      </c>
      <c r="J6737" s="193">
        <f t="shared" si="1080"/>
        <v>5.2701364417068772</v>
      </c>
      <c r="K6737" s="193">
        <f>MAX(0,(F6737-'2031 forecast'!$C$10))</f>
        <v>0</v>
      </c>
      <c r="L6737" s="193">
        <f>MAX(0,(G6737-'2031 forecast'!$C$10))</f>
        <v>0</v>
      </c>
      <c r="M6737" s="193">
        <f>MAX(0,(H6737-'2031 forecast'!$C$10))</f>
        <v>0</v>
      </c>
      <c r="N6737" s="193">
        <f>MAX(0,(I6737-'2031 forecast'!$C$10))</f>
        <v>0</v>
      </c>
      <c r="O6737" s="193">
        <f>MAX(0,(J6737-'2031 forecast'!$C$10))</f>
        <v>0</v>
      </c>
      <c r="P6737" s="175" t="str">
        <f t="shared" si="1082"/>
        <v/>
      </c>
      <c r="Q6737" s="175" t="str">
        <f t="shared" si="1083"/>
        <v/>
      </c>
    </row>
    <row r="6738" spans="1:17" s="1" customFormat="1" x14ac:dyDescent="0.3">
      <c r="A6738" s="189">
        <f t="shared" si="1081"/>
        <v>44111.583333317001</v>
      </c>
      <c r="B6738" s="190">
        <f t="shared" si="1076"/>
        <v>44111</v>
      </c>
      <c r="C6738" s="1">
        <f t="shared" si="1077"/>
        <v>14</v>
      </c>
      <c r="D6738" s="191">
        <v>3.0719237430847794</v>
      </c>
      <c r="E6738" s="192">
        <f t="shared" si="1078"/>
        <v>1.0666839567072669E-4</v>
      </c>
      <c r="F6738" s="193">
        <f t="shared" si="1079"/>
        <v>4.5801233365790281</v>
      </c>
      <c r="G6738" s="193">
        <f t="shared" si="1080"/>
        <v>4.7494888996452236</v>
      </c>
      <c r="H6738" s="193">
        <f t="shared" si="1080"/>
        <v>4.9251173276704563</v>
      </c>
      <c r="I6738" s="193">
        <f t="shared" si="1080"/>
        <v>5.1072402112849877</v>
      </c>
      <c r="J6738" s="193">
        <f t="shared" si="1080"/>
        <v>5.2960977049665168</v>
      </c>
      <c r="K6738" s="193">
        <f>MAX(0,(F6738-'2031 forecast'!$C$10))</f>
        <v>0</v>
      </c>
      <c r="L6738" s="193">
        <f>MAX(0,(G6738-'2031 forecast'!$C$10))</f>
        <v>0</v>
      </c>
      <c r="M6738" s="193">
        <f>MAX(0,(H6738-'2031 forecast'!$C$10))</f>
        <v>0</v>
      </c>
      <c r="N6738" s="193">
        <f>MAX(0,(I6738-'2031 forecast'!$C$10))</f>
        <v>0</v>
      </c>
      <c r="O6738" s="193">
        <f>MAX(0,(J6738-'2031 forecast'!$C$10))</f>
        <v>0</v>
      </c>
      <c r="P6738" s="175" t="str">
        <f t="shared" si="1082"/>
        <v/>
      </c>
      <c r="Q6738" s="175" t="str">
        <f t="shared" si="1083"/>
        <v/>
      </c>
    </row>
    <row r="6739" spans="1:17" s="1" customFormat="1" x14ac:dyDescent="0.3">
      <c r="A6739" s="189">
        <f t="shared" si="1081"/>
        <v>44111.624999983665</v>
      </c>
      <c r="B6739" s="190">
        <f t="shared" si="1076"/>
        <v>44111</v>
      </c>
      <c r="C6739" s="1">
        <f t="shared" si="1077"/>
        <v>15</v>
      </c>
      <c r="D6739" s="191">
        <v>3.0794529679452816</v>
      </c>
      <c r="E6739" s="192">
        <f t="shared" si="1078"/>
        <v>1.0692983781697848E-4</v>
      </c>
      <c r="F6739" s="193">
        <f t="shared" si="1079"/>
        <v>4.5913491290706432</v>
      </c>
      <c r="G6739" s="193">
        <f t="shared" si="1080"/>
        <v>4.7611298038110208</v>
      </c>
      <c r="H6739" s="193">
        <f t="shared" si="1080"/>
        <v>4.9371886936696487</v>
      </c>
      <c r="I6739" s="193">
        <f t="shared" si="1080"/>
        <v>5.119757956900882</v>
      </c>
      <c r="J6739" s="193">
        <f t="shared" si="1080"/>
        <v>5.309078336596337</v>
      </c>
      <c r="K6739" s="193">
        <f>MAX(0,(F6739-'2031 forecast'!$C$10))</f>
        <v>0</v>
      </c>
      <c r="L6739" s="193">
        <f>MAX(0,(G6739-'2031 forecast'!$C$10))</f>
        <v>0</v>
      </c>
      <c r="M6739" s="193">
        <f>MAX(0,(H6739-'2031 forecast'!$C$10))</f>
        <v>0</v>
      </c>
      <c r="N6739" s="193">
        <f>MAX(0,(I6739-'2031 forecast'!$C$10))</f>
        <v>0</v>
      </c>
      <c r="O6739" s="193">
        <f>MAX(0,(J6739-'2031 forecast'!$C$10))</f>
        <v>0</v>
      </c>
      <c r="P6739" s="175" t="str">
        <f t="shared" si="1082"/>
        <v/>
      </c>
      <c r="Q6739" s="175" t="str">
        <f t="shared" si="1083"/>
        <v/>
      </c>
    </row>
    <row r="6740" spans="1:17" s="1" customFormat="1" x14ac:dyDescent="0.3">
      <c r="A6740" s="189">
        <f t="shared" si="1081"/>
        <v>44111.66666665033</v>
      </c>
      <c r="B6740" s="190">
        <f t="shared" si="1076"/>
        <v>44111</v>
      </c>
      <c r="C6740" s="1">
        <f t="shared" si="1077"/>
        <v>16</v>
      </c>
      <c r="D6740" s="191">
        <v>3.019219169061266</v>
      </c>
      <c r="E6740" s="192">
        <f t="shared" si="1078"/>
        <v>1.0483830064696422E-4</v>
      </c>
      <c r="F6740" s="193">
        <f t="shared" si="1079"/>
        <v>4.5015427891377211</v>
      </c>
      <c r="G6740" s="193">
        <f t="shared" si="1080"/>
        <v>4.6680025704846431</v>
      </c>
      <c r="H6740" s="193">
        <f t="shared" si="1080"/>
        <v>4.84061776567611</v>
      </c>
      <c r="I6740" s="193">
        <f t="shared" si="1080"/>
        <v>5.0196159919737253</v>
      </c>
      <c r="J6740" s="193">
        <f t="shared" si="1080"/>
        <v>5.205233283557777</v>
      </c>
      <c r="K6740" s="193">
        <f>MAX(0,(F6740-'2031 forecast'!$C$10))</f>
        <v>0</v>
      </c>
      <c r="L6740" s="193">
        <f>MAX(0,(G6740-'2031 forecast'!$C$10))</f>
        <v>0</v>
      </c>
      <c r="M6740" s="193">
        <f>MAX(0,(H6740-'2031 forecast'!$C$10))</f>
        <v>0</v>
      </c>
      <c r="N6740" s="193">
        <f>MAX(0,(I6740-'2031 forecast'!$C$10))</f>
        <v>0</v>
      </c>
      <c r="O6740" s="193">
        <f>MAX(0,(J6740-'2031 forecast'!$C$10))</f>
        <v>0</v>
      </c>
      <c r="P6740" s="175" t="str">
        <f t="shared" si="1082"/>
        <v/>
      </c>
      <c r="Q6740" s="175" t="str">
        <f t="shared" si="1083"/>
        <v/>
      </c>
    </row>
    <row r="6741" spans="1:17" s="1" customFormat="1" x14ac:dyDescent="0.3">
      <c r="A6741" s="189">
        <f t="shared" si="1081"/>
        <v>44111.708333316994</v>
      </c>
      <c r="B6741" s="190">
        <f t="shared" si="1076"/>
        <v>44111</v>
      </c>
      <c r="C6741" s="1">
        <f t="shared" si="1077"/>
        <v>17</v>
      </c>
      <c r="D6741" s="191">
        <v>3.1321575419687941</v>
      </c>
      <c r="E6741" s="192">
        <f t="shared" si="1078"/>
        <v>1.0875993284074093E-4</v>
      </c>
      <c r="F6741" s="193">
        <f t="shared" si="1079"/>
        <v>4.6699296765119493</v>
      </c>
      <c r="G6741" s="193">
        <f t="shared" si="1080"/>
        <v>4.8426161329715995</v>
      </c>
      <c r="H6741" s="193">
        <f t="shared" si="1080"/>
        <v>5.0216882556639932</v>
      </c>
      <c r="I6741" s="193">
        <f t="shared" si="1080"/>
        <v>5.2073821762121435</v>
      </c>
      <c r="J6741" s="193">
        <f t="shared" si="1080"/>
        <v>5.3999427580050749</v>
      </c>
      <c r="K6741" s="193">
        <f>MAX(0,(F6741-'2031 forecast'!$C$10))</f>
        <v>0</v>
      </c>
      <c r="L6741" s="193">
        <f>MAX(0,(G6741-'2031 forecast'!$C$10))</f>
        <v>0</v>
      </c>
      <c r="M6741" s="193">
        <f>MAX(0,(H6741-'2031 forecast'!$C$10))</f>
        <v>0</v>
      </c>
      <c r="N6741" s="193">
        <f>MAX(0,(I6741-'2031 forecast'!$C$10))</f>
        <v>0</v>
      </c>
      <c r="O6741" s="193">
        <f>MAX(0,(J6741-'2031 forecast'!$C$10))</f>
        <v>0</v>
      </c>
      <c r="P6741" s="175" t="str">
        <f t="shared" si="1082"/>
        <v/>
      </c>
      <c r="Q6741" s="175" t="str">
        <f t="shared" si="1083"/>
        <v/>
      </c>
    </row>
    <row r="6742" spans="1:17" s="1" customFormat="1" x14ac:dyDescent="0.3">
      <c r="A6742" s="189">
        <f t="shared" si="1081"/>
        <v>44111.749999983658</v>
      </c>
      <c r="B6742" s="190">
        <f t="shared" si="1076"/>
        <v>44111</v>
      </c>
      <c r="C6742" s="1">
        <f t="shared" si="1077"/>
        <v>18</v>
      </c>
      <c r="D6742" s="191">
        <v>3.019219169061266</v>
      </c>
      <c r="E6742" s="192">
        <f t="shared" si="1078"/>
        <v>1.0483830064696422E-4</v>
      </c>
      <c r="F6742" s="193">
        <f t="shared" si="1079"/>
        <v>4.5015427891377211</v>
      </c>
      <c r="G6742" s="193">
        <f t="shared" si="1080"/>
        <v>4.6680025704846431</v>
      </c>
      <c r="H6742" s="193">
        <f t="shared" si="1080"/>
        <v>4.84061776567611</v>
      </c>
      <c r="I6742" s="193">
        <f t="shared" si="1080"/>
        <v>5.0196159919737253</v>
      </c>
      <c r="J6742" s="193">
        <f t="shared" si="1080"/>
        <v>5.205233283557777</v>
      </c>
      <c r="K6742" s="193">
        <f>MAX(0,(F6742-'2031 forecast'!$C$10))</f>
        <v>0</v>
      </c>
      <c r="L6742" s="193">
        <f>MAX(0,(G6742-'2031 forecast'!$C$10))</f>
        <v>0</v>
      </c>
      <c r="M6742" s="193">
        <f>MAX(0,(H6742-'2031 forecast'!$C$10))</f>
        <v>0</v>
      </c>
      <c r="N6742" s="193">
        <f>MAX(0,(I6742-'2031 forecast'!$C$10))</f>
        <v>0</v>
      </c>
      <c r="O6742" s="193">
        <f>MAX(0,(J6742-'2031 forecast'!$C$10))</f>
        <v>0</v>
      </c>
      <c r="P6742" s="175" t="str">
        <f t="shared" si="1082"/>
        <v/>
      </c>
      <c r="Q6742" s="175" t="str">
        <f t="shared" si="1083"/>
        <v/>
      </c>
    </row>
    <row r="6743" spans="1:17" s="1" customFormat="1" x14ac:dyDescent="0.3">
      <c r="A6743" s="189">
        <f t="shared" si="1081"/>
        <v>44111.791666650322</v>
      </c>
      <c r="B6743" s="190">
        <f t="shared" si="1076"/>
        <v>44111</v>
      </c>
      <c r="C6743" s="1">
        <f t="shared" si="1077"/>
        <v>19</v>
      </c>
      <c r="D6743" s="191">
        <v>3.1622744414108026</v>
      </c>
      <c r="E6743" s="192">
        <f t="shared" si="1078"/>
        <v>1.0980570142574807E-4</v>
      </c>
      <c r="F6743" s="193">
        <f t="shared" si="1079"/>
        <v>4.7148328464784113</v>
      </c>
      <c r="G6743" s="193">
        <f t="shared" si="1080"/>
        <v>4.8891797496347893</v>
      </c>
      <c r="H6743" s="193">
        <f t="shared" si="1080"/>
        <v>5.0699737196607639</v>
      </c>
      <c r="I6743" s="193">
        <f t="shared" si="1080"/>
        <v>5.2574531586757223</v>
      </c>
      <c r="J6743" s="193">
        <f t="shared" si="1080"/>
        <v>5.4518652845243558</v>
      </c>
      <c r="K6743" s="193">
        <f>MAX(0,(F6743-'2031 forecast'!$C$10))</f>
        <v>0</v>
      </c>
      <c r="L6743" s="193">
        <f>MAX(0,(G6743-'2031 forecast'!$C$10))</f>
        <v>0</v>
      </c>
      <c r="M6743" s="193">
        <f>MAX(0,(H6743-'2031 forecast'!$C$10))</f>
        <v>0</v>
      </c>
      <c r="N6743" s="193">
        <f>MAX(0,(I6743-'2031 forecast'!$C$10))</f>
        <v>0</v>
      </c>
      <c r="O6743" s="193">
        <f>MAX(0,(J6743-'2031 forecast'!$C$10))</f>
        <v>0</v>
      </c>
      <c r="P6743" s="175" t="str">
        <f t="shared" si="1082"/>
        <v/>
      </c>
      <c r="Q6743" s="175" t="str">
        <f t="shared" si="1083"/>
        <v/>
      </c>
    </row>
    <row r="6744" spans="1:17" s="1" customFormat="1" x14ac:dyDescent="0.3">
      <c r="A6744" s="189">
        <f t="shared" si="1081"/>
        <v>44111.833333316987</v>
      </c>
      <c r="B6744" s="190">
        <f t="shared" si="1076"/>
        <v>44111</v>
      </c>
      <c r="C6744" s="1">
        <f t="shared" si="1077"/>
        <v>20</v>
      </c>
      <c r="D6744" s="191">
        <v>3.0719237430847794</v>
      </c>
      <c r="E6744" s="192">
        <f t="shared" si="1078"/>
        <v>1.0666839567072669E-4</v>
      </c>
      <c r="F6744" s="193">
        <f t="shared" si="1079"/>
        <v>4.5801233365790281</v>
      </c>
      <c r="G6744" s="193">
        <f t="shared" si="1080"/>
        <v>4.7494888996452236</v>
      </c>
      <c r="H6744" s="193">
        <f t="shared" si="1080"/>
        <v>4.9251173276704563</v>
      </c>
      <c r="I6744" s="193">
        <f t="shared" si="1080"/>
        <v>5.1072402112849877</v>
      </c>
      <c r="J6744" s="193">
        <f t="shared" si="1080"/>
        <v>5.2960977049665168</v>
      </c>
      <c r="K6744" s="193">
        <f>MAX(0,(F6744-'2031 forecast'!$C$10))</f>
        <v>0</v>
      </c>
      <c r="L6744" s="193">
        <f>MAX(0,(G6744-'2031 forecast'!$C$10))</f>
        <v>0</v>
      </c>
      <c r="M6744" s="193">
        <f>MAX(0,(H6744-'2031 forecast'!$C$10))</f>
        <v>0</v>
      </c>
      <c r="N6744" s="193">
        <f>MAX(0,(I6744-'2031 forecast'!$C$10))</f>
        <v>0</v>
      </c>
      <c r="O6744" s="193">
        <f>MAX(0,(J6744-'2031 forecast'!$C$10))</f>
        <v>0</v>
      </c>
      <c r="P6744" s="175" t="str">
        <f t="shared" si="1082"/>
        <v/>
      </c>
      <c r="Q6744" s="175" t="str">
        <f t="shared" si="1083"/>
        <v/>
      </c>
    </row>
    <row r="6745" spans="1:17" s="1" customFormat="1" x14ac:dyDescent="0.3">
      <c r="A6745" s="189">
        <f t="shared" si="1081"/>
        <v>44111.874999983651</v>
      </c>
      <c r="B6745" s="190">
        <f t="shared" si="1076"/>
        <v>44111</v>
      </c>
      <c r="C6745" s="1">
        <f t="shared" si="1077"/>
        <v>21</v>
      </c>
      <c r="D6745" s="191">
        <v>2.8912223464327336</v>
      </c>
      <c r="E6745" s="192">
        <f t="shared" si="1078"/>
        <v>1.0039378416068394E-4</v>
      </c>
      <c r="F6745" s="193">
        <f t="shared" si="1079"/>
        <v>4.310704316780261</v>
      </c>
      <c r="G6745" s="193">
        <f t="shared" ref="G6745:J6764" si="1084">$E6745*G$2</f>
        <v>4.4701071996660922</v>
      </c>
      <c r="H6745" s="193">
        <f t="shared" si="1084"/>
        <v>4.6354045436898401</v>
      </c>
      <c r="I6745" s="193">
        <f t="shared" si="1084"/>
        <v>4.8068143165035169</v>
      </c>
      <c r="J6745" s="193">
        <f t="shared" si="1084"/>
        <v>4.9845625458508387</v>
      </c>
      <c r="K6745" s="193">
        <f>MAX(0,(F6745-'2031 forecast'!$C$10))</f>
        <v>0</v>
      </c>
      <c r="L6745" s="193">
        <f>MAX(0,(G6745-'2031 forecast'!$C$10))</f>
        <v>0</v>
      </c>
      <c r="M6745" s="193">
        <f>MAX(0,(H6745-'2031 forecast'!$C$10))</f>
        <v>0</v>
      </c>
      <c r="N6745" s="193">
        <f>MAX(0,(I6745-'2031 forecast'!$C$10))</f>
        <v>0</v>
      </c>
      <c r="O6745" s="193">
        <f>MAX(0,(J6745-'2031 forecast'!$C$10))</f>
        <v>0</v>
      </c>
      <c r="P6745" s="175" t="str">
        <f t="shared" si="1082"/>
        <v/>
      </c>
      <c r="Q6745" s="175" t="str">
        <f t="shared" si="1083"/>
        <v/>
      </c>
    </row>
    <row r="6746" spans="1:17" s="1" customFormat="1" x14ac:dyDescent="0.3">
      <c r="A6746" s="189">
        <f t="shared" si="1081"/>
        <v>44111.916666650315</v>
      </c>
      <c r="B6746" s="190">
        <f t="shared" si="1076"/>
        <v>44111</v>
      </c>
      <c r="C6746" s="1">
        <f t="shared" si="1077"/>
        <v>22</v>
      </c>
      <c r="D6746" s="191">
        <v>2.5448780028496456</v>
      </c>
      <c r="E6746" s="192">
        <f t="shared" si="1078"/>
        <v>8.8367445433102014E-5</v>
      </c>
      <c r="F6746" s="193">
        <f t="shared" si="1079"/>
        <v>3.7943178621659595</v>
      </c>
      <c r="G6746" s="193">
        <f t="shared" si="1084"/>
        <v>3.9346256080394251</v>
      </c>
      <c r="H6746" s="193">
        <f t="shared" si="1084"/>
        <v>4.0801217077269953</v>
      </c>
      <c r="I6746" s="193">
        <f t="shared" si="1084"/>
        <v>4.2309980181723672</v>
      </c>
      <c r="J6746" s="193">
        <f t="shared" si="1084"/>
        <v>4.3874534908791238</v>
      </c>
      <c r="K6746" s="193">
        <f>MAX(0,(F6746-'2031 forecast'!$C$10))</f>
        <v>0</v>
      </c>
      <c r="L6746" s="193">
        <f>MAX(0,(G6746-'2031 forecast'!$C$10))</f>
        <v>0</v>
      </c>
      <c r="M6746" s="193">
        <f>MAX(0,(H6746-'2031 forecast'!$C$10))</f>
        <v>0</v>
      </c>
      <c r="N6746" s="193">
        <f>MAX(0,(I6746-'2031 forecast'!$C$10))</f>
        <v>0</v>
      </c>
      <c r="O6746" s="193">
        <f>MAX(0,(J6746-'2031 forecast'!$C$10))</f>
        <v>0</v>
      </c>
      <c r="P6746" s="175" t="str">
        <f t="shared" si="1082"/>
        <v/>
      </c>
      <c r="Q6746" s="175" t="str">
        <f t="shared" si="1083"/>
        <v/>
      </c>
    </row>
    <row r="6747" spans="1:17" s="1" customFormat="1" x14ac:dyDescent="0.3">
      <c r="A6747" s="189">
        <f t="shared" si="1081"/>
        <v>44111.958333316979</v>
      </c>
      <c r="B6747" s="190">
        <f t="shared" si="1076"/>
        <v>44111</v>
      </c>
      <c r="C6747" s="1">
        <f t="shared" si="1077"/>
        <v>23</v>
      </c>
      <c r="D6747" s="191">
        <v>2.3415889316160943</v>
      </c>
      <c r="E6747" s="192">
        <f t="shared" si="1078"/>
        <v>8.130850748430393E-5</v>
      </c>
      <c r="F6747" s="193">
        <f t="shared" si="1079"/>
        <v>3.4912214648923476</v>
      </c>
      <c r="G6747" s="193">
        <f t="shared" si="1084"/>
        <v>3.6203211955629033</v>
      </c>
      <c r="H6747" s="193">
        <f t="shared" si="1084"/>
        <v>3.7541948257488036</v>
      </c>
      <c r="I6747" s="193">
        <f t="shared" si="1084"/>
        <v>3.8930188865432136</v>
      </c>
      <c r="J6747" s="193">
        <f t="shared" si="1084"/>
        <v>4.0369764368739869</v>
      </c>
      <c r="K6747" s="193">
        <f>MAX(0,(F6747-'2031 forecast'!$C$10))</f>
        <v>0</v>
      </c>
      <c r="L6747" s="193">
        <f>MAX(0,(G6747-'2031 forecast'!$C$10))</f>
        <v>0</v>
      </c>
      <c r="M6747" s="193">
        <f>MAX(0,(H6747-'2031 forecast'!$C$10))</f>
        <v>0</v>
      </c>
      <c r="N6747" s="193">
        <f>MAX(0,(I6747-'2031 forecast'!$C$10))</f>
        <v>0</v>
      </c>
      <c r="O6747" s="193">
        <f>MAX(0,(J6747-'2031 forecast'!$C$10))</f>
        <v>0</v>
      </c>
      <c r="P6747" s="175" t="str">
        <f t="shared" si="1082"/>
        <v/>
      </c>
      <c r="Q6747" s="175" t="str">
        <f t="shared" si="1083"/>
        <v/>
      </c>
    </row>
    <row r="6748" spans="1:17" s="1" customFormat="1" x14ac:dyDescent="0.3">
      <c r="A6748" s="189">
        <f t="shared" si="1081"/>
        <v>44111.999999983644</v>
      </c>
      <c r="B6748" s="190">
        <f t="shared" si="1076"/>
        <v>44111</v>
      </c>
      <c r="C6748" s="1">
        <f t="shared" si="1077"/>
        <v>0</v>
      </c>
      <c r="D6748" s="191">
        <v>2.1910044344060555</v>
      </c>
      <c r="E6748" s="192">
        <f t="shared" si="1078"/>
        <v>7.6079664559268294E-5</v>
      </c>
      <c r="F6748" s="193">
        <f t="shared" si="1079"/>
        <v>3.2667056150600415</v>
      </c>
      <c r="G6748" s="193">
        <f t="shared" si="1084"/>
        <v>3.3875031122469603</v>
      </c>
      <c r="H6748" s="193">
        <f t="shared" si="1084"/>
        <v>3.5127675057649572</v>
      </c>
      <c r="I6748" s="193">
        <f t="shared" si="1084"/>
        <v>3.6426639742253215</v>
      </c>
      <c r="J6748" s="193">
        <f t="shared" si="1084"/>
        <v>3.7773638042775883</v>
      </c>
      <c r="K6748" s="193">
        <f>MAX(0,(F6748-'2031 forecast'!$C$10))</f>
        <v>0</v>
      </c>
      <c r="L6748" s="193">
        <f>MAX(0,(G6748-'2031 forecast'!$C$10))</f>
        <v>0</v>
      </c>
      <c r="M6748" s="193">
        <f>MAX(0,(H6748-'2031 forecast'!$C$10))</f>
        <v>0</v>
      </c>
      <c r="N6748" s="193">
        <f>MAX(0,(I6748-'2031 forecast'!$C$10))</f>
        <v>0</v>
      </c>
      <c r="O6748" s="193">
        <f>MAX(0,(J6748-'2031 forecast'!$C$10))</f>
        <v>0</v>
      </c>
      <c r="P6748" s="175" t="str">
        <f t="shared" si="1082"/>
        <v/>
      </c>
      <c r="Q6748" s="175" t="str">
        <f t="shared" si="1083"/>
        <v/>
      </c>
    </row>
    <row r="6749" spans="1:17" s="1" customFormat="1" x14ac:dyDescent="0.3">
      <c r="A6749" s="189">
        <f t="shared" si="1081"/>
        <v>44112.041666650308</v>
      </c>
      <c r="B6749" s="190">
        <f t="shared" si="1076"/>
        <v>44112</v>
      </c>
      <c r="C6749" s="1">
        <f t="shared" si="1077"/>
        <v>1</v>
      </c>
      <c r="D6749" s="191">
        <v>2.1382998603825425</v>
      </c>
      <c r="E6749" s="192">
        <f t="shared" si="1078"/>
        <v>7.4249569535505834E-5</v>
      </c>
      <c r="F6749" s="193">
        <f t="shared" si="1079"/>
        <v>3.1881250676187349</v>
      </c>
      <c r="G6749" s="193">
        <f t="shared" si="1084"/>
        <v>3.3060167830863811</v>
      </c>
      <c r="H6749" s="193">
        <f t="shared" si="1084"/>
        <v>3.4282679437706114</v>
      </c>
      <c r="I6749" s="193">
        <f t="shared" si="1084"/>
        <v>3.5550397549140595</v>
      </c>
      <c r="J6749" s="193">
        <f t="shared" si="1084"/>
        <v>3.6864993828688495</v>
      </c>
      <c r="K6749" s="193">
        <f>MAX(0,(F6749-'2031 forecast'!$C$10))</f>
        <v>0</v>
      </c>
      <c r="L6749" s="193">
        <f>MAX(0,(G6749-'2031 forecast'!$C$10))</f>
        <v>0</v>
      </c>
      <c r="M6749" s="193">
        <f>MAX(0,(H6749-'2031 forecast'!$C$10))</f>
        <v>0</v>
      </c>
      <c r="N6749" s="193">
        <f>MAX(0,(I6749-'2031 forecast'!$C$10))</f>
        <v>0</v>
      </c>
      <c r="O6749" s="193">
        <f>MAX(0,(J6749-'2031 forecast'!$C$10))</f>
        <v>0</v>
      </c>
      <c r="P6749" s="175" t="str">
        <f t="shared" si="1082"/>
        <v/>
      </c>
      <c r="Q6749" s="175" t="str">
        <f t="shared" si="1083"/>
        <v/>
      </c>
    </row>
    <row r="6750" spans="1:17" s="1" customFormat="1" x14ac:dyDescent="0.3">
      <c r="A6750" s="189">
        <f t="shared" si="1081"/>
        <v>44112.083333316972</v>
      </c>
      <c r="B6750" s="190">
        <f t="shared" si="1076"/>
        <v>44112</v>
      </c>
      <c r="C6750" s="1">
        <f t="shared" si="1077"/>
        <v>2</v>
      </c>
      <c r="D6750" s="191">
        <v>2.1458290852430446</v>
      </c>
      <c r="E6750" s="192">
        <f t="shared" si="1078"/>
        <v>7.4511011681757617E-5</v>
      </c>
      <c r="F6750" s="193">
        <f t="shared" si="1079"/>
        <v>3.1993508601103504</v>
      </c>
      <c r="G6750" s="193">
        <f t="shared" si="1084"/>
        <v>3.3176576872521784</v>
      </c>
      <c r="H6750" s="193">
        <f t="shared" si="1084"/>
        <v>3.4403393097698038</v>
      </c>
      <c r="I6750" s="193">
        <f t="shared" si="1084"/>
        <v>3.5675575005299542</v>
      </c>
      <c r="J6750" s="193">
        <f t="shared" si="1084"/>
        <v>3.6994800144986697</v>
      </c>
      <c r="K6750" s="193">
        <f>MAX(0,(F6750-'2031 forecast'!$C$10))</f>
        <v>0</v>
      </c>
      <c r="L6750" s="193">
        <f>MAX(0,(G6750-'2031 forecast'!$C$10))</f>
        <v>0</v>
      </c>
      <c r="M6750" s="193">
        <f>MAX(0,(H6750-'2031 forecast'!$C$10))</f>
        <v>0</v>
      </c>
      <c r="N6750" s="193">
        <f>MAX(0,(I6750-'2031 forecast'!$C$10))</f>
        <v>0</v>
      </c>
      <c r="O6750" s="193">
        <f>MAX(0,(J6750-'2031 forecast'!$C$10))</f>
        <v>0</v>
      </c>
      <c r="P6750" s="175" t="str">
        <f t="shared" si="1082"/>
        <v/>
      </c>
      <c r="Q6750" s="175" t="str">
        <f t="shared" si="1083"/>
        <v/>
      </c>
    </row>
    <row r="6751" spans="1:17" s="1" customFormat="1" x14ac:dyDescent="0.3">
      <c r="A6751" s="189">
        <f t="shared" si="1081"/>
        <v>44112.124999983636</v>
      </c>
      <c r="B6751" s="190">
        <f t="shared" si="1076"/>
        <v>44112</v>
      </c>
      <c r="C6751" s="1">
        <f t="shared" si="1077"/>
        <v>3</v>
      </c>
      <c r="D6751" s="191">
        <v>2.1382998603825425</v>
      </c>
      <c r="E6751" s="192">
        <f t="shared" si="1078"/>
        <v>7.4249569535505834E-5</v>
      </c>
      <c r="F6751" s="193">
        <f t="shared" si="1079"/>
        <v>3.1881250676187349</v>
      </c>
      <c r="G6751" s="193">
        <f t="shared" si="1084"/>
        <v>3.3060167830863811</v>
      </c>
      <c r="H6751" s="193">
        <f t="shared" si="1084"/>
        <v>3.4282679437706114</v>
      </c>
      <c r="I6751" s="193">
        <f t="shared" si="1084"/>
        <v>3.5550397549140595</v>
      </c>
      <c r="J6751" s="193">
        <f t="shared" si="1084"/>
        <v>3.6864993828688495</v>
      </c>
      <c r="K6751" s="193">
        <f>MAX(0,(F6751-'2031 forecast'!$C$10))</f>
        <v>0</v>
      </c>
      <c r="L6751" s="193">
        <f>MAX(0,(G6751-'2031 forecast'!$C$10))</f>
        <v>0</v>
      </c>
      <c r="M6751" s="193">
        <f>MAX(0,(H6751-'2031 forecast'!$C$10))</f>
        <v>0</v>
      </c>
      <c r="N6751" s="193">
        <f>MAX(0,(I6751-'2031 forecast'!$C$10))</f>
        <v>0</v>
      </c>
      <c r="O6751" s="193">
        <f>MAX(0,(J6751-'2031 forecast'!$C$10))</f>
        <v>0</v>
      </c>
      <c r="P6751" s="175" t="str">
        <f t="shared" si="1082"/>
        <v/>
      </c>
      <c r="Q6751" s="175" t="str">
        <f t="shared" si="1083"/>
        <v/>
      </c>
    </row>
    <row r="6752" spans="1:17" s="1" customFormat="1" x14ac:dyDescent="0.3">
      <c r="A6752" s="189">
        <f t="shared" si="1081"/>
        <v>44112.166666650301</v>
      </c>
      <c r="B6752" s="190">
        <f t="shared" si="1076"/>
        <v>44112</v>
      </c>
      <c r="C6752" s="1">
        <f t="shared" si="1077"/>
        <v>4</v>
      </c>
      <c r="D6752" s="191">
        <v>2.1081829609405349</v>
      </c>
      <c r="E6752" s="192">
        <f t="shared" si="1078"/>
        <v>7.3203800950498712E-5</v>
      </c>
      <c r="F6752" s="193">
        <f t="shared" si="1079"/>
        <v>3.1432218976522743</v>
      </c>
      <c r="G6752" s="193">
        <f t="shared" si="1084"/>
        <v>3.2594531664231927</v>
      </c>
      <c r="H6752" s="193">
        <f t="shared" si="1084"/>
        <v>3.3799824797738425</v>
      </c>
      <c r="I6752" s="193">
        <f t="shared" si="1084"/>
        <v>3.5049687724504817</v>
      </c>
      <c r="J6752" s="193">
        <f t="shared" si="1084"/>
        <v>3.63457685634957</v>
      </c>
      <c r="K6752" s="193">
        <f>MAX(0,(F6752-'2031 forecast'!$C$10))</f>
        <v>0</v>
      </c>
      <c r="L6752" s="193">
        <f>MAX(0,(G6752-'2031 forecast'!$C$10))</f>
        <v>0</v>
      </c>
      <c r="M6752" s="193">
        <f>MAX(0,(H6752-'2031 forecast'!$C$10))</f>
        <v>0</v>
      </c>
      <c r="N6752" s="193">
        <f>MAX(0,(I6752-'2031 forecast'!$C$10))</f>
        <v>0</v>
      </c>
      <c r="O6752" s="193">
        <f>MAX(0,(J6752-'2031 forecast'!$C$10))</f>
        <v>0</v>
      </c>
      <c r="P6752" s="175" t="str">
        <f t="shared" si="1082"/>
        <v/>
      </c>
      <c r="Q6752" s="175" t="str">
        <f t="shared" si="1083"/>
        <v/>
      </c>
    </row>
    <row r="6753" spans="1:17" s="1" customFormat="1" x14ac:dyDescent="0.3">
      <c r="A6753" s="189">
        <f t="shared" si="1081"/>
        <v>44112.208333316965</v>
      </c>
      <c r="B6753" s="190">
        <f t="shared" si="1076"/>
        <v>44112</v>
      </c>
      <c r="C6753" s="1">
        <f t="shared" si="1077"/>
        <v>5</v>
      </c>
      <c r="D6753" s="191">
        <v>2.3415889316160943</v>
      </c>
      <c r="E6753" s="192">
        <f t="shared" si="1078"/>
        <v>8.130850748430393E-5</v>
      </c>
      <c r="F6753" s="193">
        <f t="shared" si="1079"/>
        <v>3.4912214648923476</v>
      </c>
      <c r="G6753" s="193">
        <f t="shared" si="1084"/>
        <v>3.6203211955629033</v>
      </c>
      <c r="H6753" s="193">
        <f t="shared" si="1084"/>
        <v>3.7541948257488036</v>
      </c>
      <c r="I6753" s="193">
        <f t="shared" si="1084"/>
        <v>3.8930188865432136</v>
      </c>
      <c r="J6753" s="193">
        <f t="shared" si="1084"/>
        <v>4.0369764368739869</v>
      </c>
      <c r="K6753" s="193">
        <f>MAX(0,(F6753-'2031 forecast'!$C$10))</f>
        <v>0</v>
      </c>
      <c r="L6753" s="193">
        <f>MAX(0,(G6753-'2031 forecast'!$C$10))</f>
        <v>0</v>
      </c>
      <c r="M6753" s="193">
        <f>MAX(0,(H6753-'2031 forecast'!$C$10))</f>
        <v>0</v>
      </c>
      <c r="N6753" s="193">
        <f>MAX(0,(I6753-'2031 forecast'!$C$10))</f>
        <v>0</v>
      </c>
      <c r="O6753" s="193">
        <f>MAX(0,(J6753-'2031 forecast'!$C$10))</f>
        <v>0</v>
      </c>
      <c r="P6753" s="175" t="str">
        <f t="shared" si="1082"/>
        <v/>
      </c>
      <c r="Q6753" s="175" t="str">
        <f t="shared" si="1083"/>
        <v/>
      </c>
    </row>
    <row r="6754" spans="1:17" s="1" customFormat="1" x14ac:dyDescent="0.3">
      <c r="A6754" s="189">
        <f t="shared" si="1081"/>
        <v>44112.249999983629</v>
      </c>
      <c r="B6754" s="190">
        <f t="shared" si="1076"/>
        <v>44112</v>
      </c>
      <c r="C6754" s="1">
        <f t="shared" si="1077"/>
        <v>6</v>
      </c>
      <c r="D6754" s="191">
        <v>2.7406378492226948</v>
      </c>
      <c r="E6754" s="192">
        <f t="shared" si="1078"/>
        <v>9.5164941235648299E-5</v>
      </c>
      <c r="F6754" s="193">
        <f t="shared" si="1079"/>
        <v>4.0861884669479549</v>
      </c>
      <c r="G6754" s="193">
        <f t="shared" si="1084"/>
        <v>4.2372891163501496</v>
      </c>
      <c r="H6754" s="193">
        <f t="shared" si="1084"/>
        <v>4.3939772237059938</v>
      </c>
      <c r="I6754" s="193">
        <f t="shared" si="1084"/>
        <v>4.5564594041856248</v>
      </c>
      <c r="J6754" s="193">
        <f t="shared" si="1084"/>
        <v>4.7249499132544397</v>
      </c>
      <c r="K6754" s="193">
        <f>MAX(0,(F6754-'2031 forecast'!$C$10))</f>
        <v>0</v>
      </c>
      <c r="L6754" s="193">
        <f>MAX(0,(G6754-'2031 forecast'!$C$10))</f>
        <v>0</v>
      </c>
      <c r="M6754" s="193">
        <f>MAX(0,(H6754-'2031 forecast'!$C$10))</f>
        <v>0</v>
      </c>
      <c r="N6754" s="193">
        <f>MAX(0,(I6754-'2031 forecast'!$C$10))</f>
        <v>0</v>
      </c>
      <c r="O6754" s="193">
        <f>MAX(0,(J6754-'2031 forecast'!$C$10))</f>
        <v>0</v>
      </c>
      <c r="P6754" s="175" t="str">
        <f t="shared" si="1082"/>
        <v/>
      </c>
      <c r="Q6754" s="175" t="str">
        <f t="shared" si="1083"/>
        <v/>
      </c>
    </row>
    <row r="6755" spans="1:17" s="1" customFormat="1" x14ac:dyDescent="0.3">
      <c r="A6755" s="189">
        <f t="shared" si="1081"/>
        <v>44112.291666650293</v>
      </c>
      <c r="B6755" s="190">
        <f t="shared" si="1076"/>
        <v>44112</v>
      </c>
      <c r="C6755" s="1">
        <f t="shared" si="1077"/>
        <v>7</v>
      </c>
      <c r="D6755" s="191">
        <v>2.8159300978277146</v>
      </c>
      <c r="E6755" s="192">
        <f t="shared" si="1078"/>
        <v>9.7779362698166138E-5</v>
      </c>
      <c r="F6755" s="193">
        <f t="shared" si="1079"/>
        <v>4.1984463918641088</v>
      </c>
      <c r="G6755" s="193">
        <f t="shared" si="1084"/>
        <v>4.3536981580081218</v>
      </c>
      <c r="H6755" s="193">
        <f t="shared" si="1084"/>
        <v>4.5146908836979183</v>
      </c>
      <c r="I6755" s="193">
        <f t="shared" si="1084"/>
        <v>4.6816368603445717</v>
      </c>
      <c r="J6755" s="193">
        <f t="shared" si="1084"/>
        <v>4.8547562295526401</v>
      </c>
      <c r="K6755" s="193">
        <f>MAX(0,(F6755-'2031 forecast'!$C$10))</f>
        <v>0</v>
      </c>
      <c r="L6755" s="193">
        <f>MAX(0,(G6755-'2031 forecast'!$C$10))</f>
        <v>0</v>
      </c>
      <c r="M6755" s="193">
        <f>MAX(0,(H6755-'2031 forecast'!$C$10))</f>
        <v>0</v>
      </c>
      <c r="N6755" s="193">
        <f>MAX(0,(I6755-'2031 forecast'!$C$10))</f>
        <v>0</v>
      </c>
      <c r="O6755" s="193">
        <f>MAX(0,(J6755-'2031 forecast'!$C$10))</f>
        <v>0</v>
      </c>
      <c r="P6755" s="175" t="str">
        <f t="shared" si="1082"/>
        <v/>
      </c>
      <c r="Q6755" s="175" t="str">
        <f t="shared" si="1083"/>
        <v/>
      </c>
    </row>
    <row r="6756" spans="1:17" s="1" customFormat="1" x14ac:dyDescent="0.3">
      <c r="A6756" s="189">
        <f t="shared" si="1081"/>
        <v>44112.333333316958</v>
      </c>
      <c r="B6756" s="190">
        <f t="shared" si="1076"/>
        <v>44112</v>
      </c>
      <c r="C6756" s="1">
        <f t="shared" si="1077"/>
        <v>8</v>
      </c>
      <c r="D6756" s="191">
        <v>2.8686346718512277</v>
      </c>
      <c r="E6756" s="192">
        <f t="shared" si="1078"/>
        <v>9.9609457721928598E-5</v>
      </c>
      <c r="F6756" s="193">
        <f t="shared" si="1079"/>
        <v>4.2770269393054159</v>
      </c>
      <c r="G6756" s="193">
        <f t="shared" si="1084"/>
        <v>4.4351844871687014</v>
      </c>
      <c r="H6756" s="193">
        <f t="shared" si="1084"/>
        <v>4.5991904456922637</v>
      </c>
      <c r="I6756" s="193">
        <f t="shared" si="1084"/>
        <v>4.7692610796558332</v>
      </c>
      <c r="J6756" s="193">
        <f t="shared" si="1084"/>
        <v>4.9456206509613789</v>
      </c>
      <c r="K6756" s="193">
        <f>MAX(0,(F6756-'2031 forecast'!$C$10))</f>
        <v>0</v>
      </c>
      <c r="L6756" s="193">
        <f>MAX(0,(G6756-'2031 forecast'!$C$10))</f>
        <v>0</v>
      </c>
      <c r="M6756" s="193">
        <f>MAX(0,(H6756-'2031 forecast'!$C$10))</f>
        <v>0</v>
      </c>
      <c r="N6756" s="193">
        <f>MAX(0,(I6756-'2031 forecast'!$C$10))</f>
        <v>0</v>
      </c>
      <c r="O6756" s="193">
        <f>MAX(0,(J6756-'2031 forecast'!$C$10))</f>
        <v>0</v>
      </c>
      <c r="P6756" s="175" t="str">
        <f t="shared" si="1082"/>
        <v/>
      </c>
      <c r="Q6756" s="175" t="str">
        <f t="shared" si="1083"/>
        <v/>
      </c>
    </row>
    <row r="6757" spans="1:17" s="1" customFormat="1" x14ac:dyDescent="0.3">
      <c r="A6757" s="189">
        <f t="shared" si="1081"/>
        <v>44112.374999983622</v>
      </c>
      <c r="B6757" s="190">
        <f t="shared" si="1076"/>
        <v>44112</v>
      </c>
      <c r="C6757" s="1">
        <f t="shared" si="1077"/>
        <v>9</v>
      </c>
      <c r="D6757" s="191">
        <v>2.7707547486647033</v>
      </c>
      <c r="E6757" s="192">
        <f t="shared" si="1078"/>
        <v>9.6210709820655448E-5</v>
      </c>
      <c r="F6757" s="193">
        <f t="shared" si="1079"/>
        <v>4.1310916369144177</v>
      </c>
      <c r="G6757" s="193">
        <f t="shared" si="1084"/>
        <v>4.2838527330133385</v>
      </c>
      <c r="H6757" s="193">
        <f t="shared" si="1084"/>
        <v>4.4422626877027644</v>
      </c>
      <c r="I6757" s="193">
        <f t="shared" si="1084"/>
        <v>4.6065303866492044</v>
      </c>
      <c r="J6757" s="193">
        <f t="shared" si="1084"/>
        <v>4.7768724397737206</v>
      </c>
      <c r="K6757" s="193">
        <f>MAX(0,(F6757-'2031 forecast'!$C$10))</f>
        <v>0</v>
      </c>
      <c r="L6757" s="193">
        <f>MAX(0,(G6757-'2031 forecast'!$C$10))</f>
        <v>0</v>
      </c>
      <c r="M6757" s="193">
        <f>MAX(0,(H6757-'2031 forecast'!$C$10))</f>
        <v>0</v>
      </c>
      <c r="N6757" s="193">
        <f>MAX(0,(I6757-'2031 forecast'!$C$10))</f>
        <v>0</v>
      </c>
      <c r="O6757" s="193">
        <f>MAX(0,(J6757-'2031 forecast'!$C$10))</f>
        <v>0</v>
      </c>
      <c r="P6757" s="175" t="str">
        <f t="shared" si="1082"/>
        <v/>
      </c>
      <c r="Q6757" s="175" t="str">
        <f t="shared" si="1083"/>
        <v/>
      </c>
    </row>
    <row r="6758" spans="1:17" s="1" customFormat="1" x14ac:dyDescent="0.3">
      <c r="A6758" s="189">
        <f t="shared" si="1081"/>
        <v>44112.416666650286</v>
      </c>
      <c r="B6758" s="190">
        <f t="shared" si="1076"/>
        <v>44112</v>
      </c>
      <c r="C6758" s="1">
        <f t="shared" si="1077"/>
        <v>10</v>
      </c>
      <c r="D6758" s="191">
        <v>2.7406378492226948</v>
      </c>
      <c r="E6758" s="192">
        <f t="shared" si="1078"/>
        <v>9.5164941235648299E-5</v>
      </c>
      <c r="F6758" s="193">
        <f t="shared" si="1079"/>
        <v>4.0861884669479549</v>
      </c>
      <c r="G6758" s="193">
        <f t="shared" si="1084"/>
        <v>4.2372891163501496</v>
      </c>
      <c r="H6758" s="193">
        <f t="shared" si="1084"/>
        <v>4.3939772237059938</v>
      </c>
      <c r="I6758" s="193">
        <f t="shared" si="1084"/>
        <v>4.5564594041856248</v>
      </c>
      <c r="J6758" s="193">
        <f t="shared" si="1084"/>
        <v>4.7249499132544397</v>
      </c>
      <c r="K6758" s="193">
        <f>MAX(0,(F6758-'2031 forecast'!$C$10))</f>
        <v>0</v>
      </c>
      <c r="L6758" s="193">
        <f>MAX(0,(G6758-'2031 forecast'!$C$10))</f>
        <v>0</v>
      </c>
      <c r="M6758" s="193">
        <f>MAX(0,(H6758-'2031 forecast'!$C$10))</f>
        <v>0</v>
      </c>
      <c r="N6758" s="193">
        <f>MAX(0,(I6758-'2031 forecast'!$C$10))</f>
        <v>0</v>
      </c>
      <c r="O6758" s="193">
        <f>MAX(0,(J6758-'2031 forecast'!$C$10))</f>
        <v>0</v>
      </c>
      <c r="P6758" s="175" t="str">
        <f t="shared" si="1082"/>
        <v/>
      </c>
      <c r="Q6758" s="175" t="str">
        <f t="shared" si="1083"/>
        <v/>
      </c>
    </row>
    <row r="6759" spans="1:17" s="1" customFormat="1" x14ac:dyDescent="0.3">
      <c r="A6759" s="189">
        <f t="shared" si="1081"/>
        <v>44112.45833331695</v>
      </c>
      <c r="B6759" s="190">
        <f t="shared" si="1076"/>
        <v>44112</v>
      </c>
      <c r="C6759" s="1">
        <f t="shared" si="1077"/>
        <v>11</v>
      </c>
      <c r="D6759" s="191">
        <v>2.9665145950377529</v>
      </c>
      <c r="E6759" s="192">
        <f t="shared" si="1078"/>
        <v>1.0300820562320176E-4</v>
      </c>
      <c r="F6759" s="193">
        <f t="shared" si="1079"/>
        <v>4.4229622416964141</v>
      </c>
      <c r="G6759" s="193">
        <f t="shared" si="1084"/>
        <v>4.5865162413240643</v>
      </c>
      <c r="H6759" s="193">
        <f t="shared" si="1084"/>
        <v>4.7561182036817637</v>
      </c>
      <c r="I6759" s="193">
        <f t="shared" si="1084"/>
        <v>4.9319917726624638</v>
      </c>
      <c r="J6759" s="193">
        <f t="shared" si="1084"/>
        <v>5.1143688621490382</v>
      </c>
      <c r="K6759" s="193">
        <f>MAX(0,(F6759-'2031 forecast'!$C$10))</f>
        <v>0</v>
      </c>
      <c r="L6759" s="193">
        <f>MAX(0,(G6759-'2031 forecast'!$C$10))</f>
        <v>0</v>
      </c>
      <c r="M6759" s="193">
        <f>MAX(0,(H6759-'2031 forecast'!$C$10))</f>
        <v>0</v>
      </c>
      <c r="N6759" s="193">
        <f>MAX(0,(I6759-'2031 forecast'!$C$10))</f>
        <v>0</v>
      </c>
      <c r="O6759" s="193">
        <f>MAX(0,(J6759-'2031 forecast'!$C$10))</f>
        <v>0</v>
      </c>
      <c r="P6759" s="175" t="str">
        <f t="shared" si="1082"/>
        <v/>
      </c>
      <c r="Q6759" s="175" t="str">
        <f t="shared" si="1083"/>
        <v/>
      </c>
    </row>
    <row r="6760" spans="1:17" s="1" customFormat="1" x14ac:dyDescent="0.3">
      <c r="A6760" s="189">
        <f t="shared" si="1081"/>
        <v>44112.499999983615</v>
      </c>
      <c r="B6760" s="190">
        <f t="shared" si="1076"/>
        <v>44112</v>
      </c>
      <c r="C6760" s="1">
        <f t="shared" si="1077"/>
        <v>12</v>
      </c>
      <c r="D6760" s="191">
        <v>2.9514561453167483</v>
      </c>
      <c r="E6760" s="192">
        <f t="shared" si="1078"/>
        <v>1.0248532133069817E-4</v>
      </c>
      <c r="F6760" s="193">
        <f t="shared" si="1079"/>
        <v>4.4005106567131822</v>
      </c>
      <c r="G6760" s="193">
        <f t="shared" si="1084"/>
        <v>4.5632344329924681</v>
      </c>
      <c r="H6760" s="193">
        <f t="shared" si="1084"/>
        <v>4.731975471683378</v>
      </c>
      <c r="I6760" s="193">
        <f t="shared" si="1084"/>
        <v>4.9069562814306726</v>
      </c>
      <c r="J6760" s="193">
        <f t="shared" si="1084"/>
        <v>5.0884075988893969</v>
      </c>
      <c r="K6760" s="193">
        <f>MAX(0,(F6760-'2031 forecast'!$C$10))</f>
        <v>0</v>
      </c>
      <c r="L6760" s="193">
        <f>MAX(0,(G6760-'2031 forecast'!$C$10))</f>
        <v>0</v>
      </c>
      <c r="M6760" s="193">
        <f>MAX(0,(H6760-'2031 forecast'!$C$10))</f>
        <v>0</v>
      </c>
      <c r="N6760" s="193">
        <f>MAX(0,(I6760-'2031 forecast'!$C$10))</f>
        <v>0</v>
      </c>
      <c r="O6760" s="193">
        <f>MAX(0,(J6760-'2031 forecast'!$C$10))</f>
        <v>0</v>
      </c>
      <c r="P6760" s="175" t="str">
        <f t="shared" si="1082"/>
        <v/>
      </c>
      <c r="Q6760" s="175" t="str">
        <f t="shared" si="1083"/>
        <v/>
      </c>
    </row>
    <row r="6761" spans="1:17" s="1" customFormat="1" x14ac:dyDescent="0.3">
      <c r="A6761" s="189">
        <f t="shared" si="1081"/>
        <v>44112.541666650279</v>
      </c>
      <c r="B6761" s="190">
        <f t="shared" si="1076"/>
        <v>44112</v>
      </c>
      <c r="C6761" s="1">
        <f t="shared" si="1077"/>
        <v>13</v>
      </c>
      <c r="D6761" s="191">
        <v>3.0794529679452816</v>
      </c>
      <c r="E6761" s="192">
        <f t="shared" si="1078"/>
        <v>1.0692983781697848E-4</v>
      </c>
      <c r="F6761" s="193">
        <f t="shared" si="1079"/>
        <v>4.5913491290706432</v>
      </c>
      <c r="G6761" s="193">
        <f t="shared" si="1084"/>
        <v>4.7611298038110208</v>
      </c>
      <c r="H6761" s="193">
        <f t="shared" si="1084"/>
        <v>4.9371886936696487</v>
      </c>
      <c r="I6761" s="193">
        <f t="shared" si="1084"/>
        <v>5.119757956900882</v>
      </c>
      <c r="J6761" s="193">
        <f t="shared" si="1084"/>
        <v>5.309078336596337</v>
      </c>
      <c r="K6761" s="193">
        <f>MAX(0,(F6761-'2031 forecast'!$C$10))</f>
        <v>0</v>
      </c>
      <c r="L6761" s="193">
        <f>MAX(0,(G6761-'2031 forecast'!$C$10))</f>
        <v>0</v>
      </c>
      <c r="M6761" s="193">
        <f>MAX(0,(H6761-'2031 forecast'!$C$10))</f>
        <v>0</v>
      </c>
      <c r="N6761" s="193">
        <f>MAX(0,(I6761-'2031 forecast'!$C$10))</f>
        <v>0</v>
      </c>
      <c r="O6761" s="193">
        <f>MAX(0,(J6761-'2031 forecast'!$C$10))</f>
        <v>0</v>
      </c>
      <c r="P6761" s="175" t="str">
        <f t="shared" si="1082"/>
        <v/>
      </c>
      <c r="Q6761" s="175" t="str">
        <f t="shared" si="1083"/>
        <v/>
      </c>
    </row>
    <row r="6762" spans="1:17" s="1" customFormat="1" x14ac:dyDescent="0.3">
      <c r="A6762" s="189">
        <f t="shared" si="1081"/>
        <v>44112.583333316943</v>
      </c>
      <c r="B6762" s="190">
        <f t="shared" si="1076"/>
        <v>44112</v>
      </c>
      <c r="C6762" s="1">
        <f t="shared" si="1077"/>
        <v>14</v>
      </c>
      <c r="D6762" s="191">
        <v>3.0869821928057832</v>
      </c>
      <c r="E6762" s="192">
        <f t="shared" si="1078"/>
        <v>1.0719127996323025E-4</v>
      </c>
      <c r="F6762" s="193">
        <f t="shared" si="1079"/>
        <v>4.6025749215622582</v>
      </c>
      <c r="G6762" s="193">
        <f t="shared" si="1084"/>
        <v>4.7727707079768171</v>
      </c>
      <c r="H6762" s="193">
        <f t="shared" si="1084"/>
        <v>4.9492600596688403</v>
      </c>
      <c r="I6762" s="193">
        <f t="shared" si="1084"/>
        <v>5.1322757025167762</v>
      </c>
      <c r="J6762" s="193">
        <f t="shared" si="1084"/>
        <v>5.3220589682261563</v>
      </c>
      <c r="K6762" s="193">
        <f>MAX(0,(F6762-'2031 forecast'!$C$10))</f>
        <v>0</v>
      </c>
      <c r="L6762" s="193">
        <f>MAX(0,(G6762-'2031 forecast'!$C$10))</f>
        <v>0</v>
      </c>
      <c r="M6762" s="193">
        <f>MAX(0,(H6762-'2031 forecast'!$C$10))</f>
        <v>0</v>
      </c>
      <c r="N6762" s="193">
        <f>MAX(0,(I6762-'2031 forecast'!$C$10))</f>
        <v>0</v>
      </c>
      <c r="O6762" s="193">
        <f>MAX(0,(J6762-'2031 forecast'!$C$10))</f>
        <v>0</v>
      </c>
      <c r="P6762" s="175" t="str">
        <f t="shared" si="1082"/>
        <v/>
      </c>
      <c r="Q6762" s="175" t="str">
        <f t="shared" si="1083"/>
        <v/>
      </c>
    </row>
    <row r="6763" spans="1:17" s="1" customFormat="1" x14ac:dyDescent="0.3">
      <c r="A6763" s="189">
        <f t="shared" si="1081"/>
        <v>44112.624999983607</v>
      </c>
      <c r="B6763" s="190">
        <f t="shared" si="1076"/>
        <v>44112</v>
      </c>
      <c r="C6763" s="1">
        <f t="shared" si="1077"/>
        <v>15</v>
      </c>
      <c r="D6763" s="191">
        <v>3.0342776187822702</v>
      </c>
      <c r="E6763" s="192">
        <f t="shared" si="1078"/>
        <v>1.0536118493946779E-4</v>
      </c>
      <c r="F6763" s="193">
        <f t="shared" si="1079"/>
        <v>4.5239943741209521</v>
      </c>
      <c r="G6763" s="193">
        <f t="shared" si="1084"/>
        <v>4.6912843788162375</v>
      </c>
      <c r="H6763" s="193">
        <f t="shared" si="1084"/>
        <v>4.8647604976744949</v>
      </c>
      <c r="I6763" s="193">
        <f t="shared" si="1084"/>
        <v>5.0446514832055147</v>
      </c>
      <c r="J6763" s="193">
        <f t="shared" si="1084"/>
        <v>5.2311945468174175</v>
      </c>
      <c r="K6763" s="193">
        <f>MAX(0,(F6763-'2031 forecast'!$C$10))</f>
        <v>0</v>
      </c>
      <c r="L6763" s="193">
        <f>MAX(0,(G6763-'2031 forecast'!$C$10))</f>
        <v>0</v>
      </c>
      <c r="M6763" s="193">
        <f>MAX(0,(H6763-'2031 forecast'!$C$10))</f>
        <v>0</v>
      </c>
      <c r="N6763" s="193">
        <f>MAX(0,(I6763-'2031 forecast'!$C$10))</f>
        <v>0</v>
      </c>
      <c r="O6763" s="193">
        <f>MAX(0,(J6763-'2031 forecast'!$C$10))</f>
        <v>0</v>
      </c>
      <c r="P6763" s="175" t="str">
        <f t="shared" si="1082"/>
        <v/>
      </c>
      <c r="Q6763" s="175" t="str">
        <f t="shared" si="1083"/>
        <v/>
      </c>
    </row>
    <row r="6764" spans="1:17" s="1" customFormat="1" x14ac:dyDescent="0.3">
      <c r="A6764" s="189">
        <f t="shared" si="1081"/>
        <v>44112.666666650272</v>
      </c>
      <c r="B6764" s="190">
        <f t="shared" si="1076"/>
        <v>44112</v>
      </c>
      <c r="C6764" s="1">
        <f t="shared" si="1077"/>
        <v>16</v>
      </c>
      <c r="D6764" s="191">
        <v>3.1773328911318059</v>
      </c>
      <c r="E6764" s="192">
        <f t="shared" si="1078"/>
        <v>1.1032858571825161E-4</v>
      </c>
      <c r="F6764" s="193">
        <f t="shared" si="1079"/>
        <v>4.7372844314616414</v>
      </c>
      <c r="G6764" s="193">
        <f t="shared" si="1084"/>
        <v>4.9124615579663828</v>
      </c>
      <c r="H6764" s="193">
        <f t="shared" si="1084"/>
        <v>5.0941164516591471</v>
      </c>
      <c r="I6764" s="193">
        <f t="shared" si="1084"/>
        <v>5.2824886499075108</v>
      </c>
      <c r="J6764" s="193">
        <f t="shared" si="1084"/>
        <v>5.4778265477839945</v>
      </c>
      <c r="K6764" s="193">
        <f>MAX(0,(F6764-'2031 forecast'!$C$10))</f>
        <v>0</v>
      </c>
      <c r="L6764" s="193">
        <f>MAX(0,(G6764-'2031 forecast'!$C$10))</f>
        <v>0</v>
      </c>
      <c r="M6764" s="193">
        <f>MAX(0,(H6764-'2031 forecast'!$C$10))</f>
        <v>0</v>
      </c>
      <c r="N6764" s="193">
        <f>MAX(0,(I6764-'2031 forecast'!$C$10))</f>
        <v>0</v>
      </c>
      <c r="O6764" s="193">
        <f>MAX(0,(J6764-'2031 forecast'!$C$10))</f>
        <v>0</v>
      </c>
      <c r="P6764" s="175" t="str">
        <f t="shared" si="1082"/>
        <v/>
      </c>
      <c r="Q6764" s="175" t="str">
        <f t="shared" si="1083"/>
        <v/>
      </c>
    </row>
    <row r="6765" spans="1:17" s="1" customFormat="1" x14ac:dyDescent="0.3">
      <c r="A6765" s="189">
        <f t="shared" si="1081"/>
        <v>44112.708333316936</v>
      </c>
      <c r="B6765" s="190">
        <f t="shared" si="1076"/>
        <v>44112</v>
      </c>
      <c r="C6765" s="1">
        <f t="shared" si="1077"/>
        <v>17</v>
      </c>
      <c r="D6765" s="191">
        <v>3.1773328911318059</v>
      </c>
      <c r="E6765" s="192">
        <f t="shared" si="1078"/>
        <v>1.1032858571825161E-4</v>
      </c>
      <c r="F6765" s="193">
        <f t="shared" si="1079"/>
        <v>4.7372844314616414</v>
      </c>
      <c r="G6765" s="193">
        <f t="shared" ref="G6765:J6784" si="1085">$E6765*G$2</f>
        <v>4.9124615579663828</v>
      </c>
      <c r="H6765" s="193">
        <f t="shared" si="1085"/>
        <v>5.0941164516591471</v>
      </c>
      <c r="I6765" s="193">
        <f t="shared" si="1085"/>
        <v>5.2824886499075108</v>
      </c>
      <c r="J6765" s="193">
        <f t="shared" si="1085"/>
        <v>5.4778265477839945</v>
      </c>
      <c r="K6765" s="193">
        <f>MAX(0,(F6765-'2031 forecast'!$C$10))</f>
        <v>0</v>
      </c>
      <c r="L6765" s="193">
        <f>MAX(0,(G6765-'2031 forecast'!$C$10))</f>
        <v>0</v>
      </c>
      <c r="M6765" s="193">
        <f>MAX(0,(H6765-'2031 forecast'!$C$10))</f>
        <v>0</v>
      </c>
      <c r="N6765" s="193">
        <f>MAX(0,(I6765-'2031 forecast'!$C$10))</f>
        <v>0</v>
      </c>
      <c r="O6765" s="193">
        <f>MAX(0,(J6765-'2031 forecast'!$C$10))</f>
        <v>0</v>
      </c>
      <c r="P6765" s="175" t="str">
        <f t="shared" si="1082"/>
        <v/>
      </c>
      <c r="Q6765" s="175" t="str">
        <f t="shared" si="1083"/>
        <v/>
      </c>
    </row>
    <row r="6766" spans="1:17" s="1" customFormat="1" x14ac:dyDescent="0.3">
      <c r="A6766" s="189">
        <f t="shared" si="1081"/>
        <v>44112.7499999836</v>
      </c>
      <c r="B6766" s="190">
        <f t="shared" si="1076"/>
        <v>44112</v>
      </c>
      <c r="C6766" s="1">
        <f t="shared" si="1077"/>
        <v>18</v>
      </c>
      <c r="D6766" s="191">
        <v>3.1246283171082929</v>
      </c>
      <c r="E6766" s="192">
        <f t="shared" si="1078"/>
        <v>1.0849849069448915E-4</v>
      </c>
      <c r="F6766" s="193">
        <f t="shared" si="1079"/>
        <v>4.6587038840203343</v>
      </c>
      <c r="G6766" s="193">
        <f t="shared" si="1085"/>
        <v>4.8309752288058032</v>
      </c>
      <c r="H6766" s="193">
        <f t="shared" si="1085"/>
        <v>5.0096168896648017</v>
      </c>
      <c r="I6766" s="193">
        <f t="shared" si="1085"/>
        <v>5.1948644305962492</v>
      </c>
      <c r="J6766" s="193">
        <f t="shared" si="1085"/>
        <v>5.3869621263752556</v>
      </c>
      <c r="K6766" s="193">
        <f>MAX(0,(F6766-'2031 forecast'!$C$10))</f>
        <v>0</v>
      </c>
      <c r="L6766" s="193">
        <f>MAX(0,(G6766-'2031 forecast'!$C$10))</f>
        <v>0</v>
      </c>
      <c r="M6766" s="193">
        <f>MAX(0,(H6766-'2031 forecast'!$C$10))</f>
        <v>0</v>
      </c>
      <c r="N6766" s="193">
        <f>MAX(0,(I6766-'2031 forecast'!$C$10))</f>
        <v>0</v>
      </c>
      <c r="O6766" s="193">
        <f>MAX(0,(J6766-'2031 forecast'!$C$10))</f>
        <v>0</v>
      </c>
      <c r="P6766" s="175" t="str">
        <f t="shared" si="1082"/>
        <v/>
      </c>
      <c r="Q6766" s="175" t="str">
        <f t="shared" si="1083"/>
        <v/>
      </c>
    </row>
    <row r="6767" spans="1:17" s="1" customFormat="1" x14ac:dyDescent="0.3">
      <c r="A6767" s="189">
        <f t="shared" si="1081"/>
        <v>44112.791666650264</v>
      </c>
      <c r="B6767" s="190">
        <f t="shared" si="1076"/>
        <v>44112</v>
      </c>
      <c r="C6767" s="1">
        <f t="shared" si="1077"/>
        <v>19</v>
      </c>
      <c r="D6767" s="191">
        <v>3.1246283171082929</v>
      </c>
      <c r="E6767" s="192">
        <f t="shared" si="1078"/>
        <v>1.0849849069448915E-4</v>
      </c>
      <c r="F6767" s="193">
        <f t="shared" si="1079"/>
        <v>4.6587038840203343</v>
      </c>
      <c r="G6767" s="193">
        <f t="shared" si="1085"/>
        <v>4.8309752288058032</v>
      </c>
      <c r="H6767" s="193">
        <f t="shared" si="1085"/>
        <v>5.0096168896648017</v>
      </c>
      <c r="I6767" s="193">
        <f t="shared" si="1085"/>
        <v>5.1948644305962492</v>
      </c>
      <c r="J6767" s="193">
        <f t="shared" si="1085"/>
        <v>5.3869621263752556</v>
      </c>
      <c r="K6767" s="193">
        <f>MAX(0,(F6767-'2031 forecast'!$C$10))</f>
        <v>0</v>
      </c>
      <c r="L6767" s="193">
        <f>MAX(0,(G6767-'2031 forecast'!$C$10))</f>
        <v>0</v>
      </c>
      <c r="M6767" s="193">
        <f>MAX(0,(H6767-'2031 forecast'!$C$10))</f>
        <v>0</v>
      </c>
      <c r="N6767" s="193">
        <f>MAX(0,(I6767-'2031 forecast'!$C$10))</f>
        <v>0</v>
      </c>
      <c r="O6767" s="193">
        <f>MAX(0,(J6767-'2031 forecast'!$C$10))</f>
        <v>0</v>
      </c>
      <c r="P6767" s="175" t="str">
        <f t="shared" si="1082"/>
        <v/>
      </c>
      <c r="Q6767" s="175" t="str">
        <f t="shared" si="1083"/>
        <v/>
      </c>
    </row>
    <row r="6768" spans="1:17" s="1" customFormat="1" x14ac:dyDescent="0.3">
      <c r="A6768" s="189">
        <f t="shared" si="1081"/>
        <v>44112.833333316928</v>
      </c>
      <c r="B6768" s="190">
        <f t="shared" si="1076"/>
        <v>44112</v>
      </c>
      <c r="C6768" s="1">
        <f t="shared" si="1077"/>
        <v>20</v>
      </c>
      <c r="D6768" s="191">
        <v>3.0267483939217676</v>
      </c>
      <c r="E6768" s="192">
        <f t="shared" si="1078"/>
        <v>1.0509974279321599E-4</v>
      </c>
      <c r="F6768" s="193">
        <f t="shared" si="1079"/>
        <v>4.5127685816293361</v>
      </c>
      <c r="G6768" s="193">
        <f t="shared" si="1085"/>
        <v>4.6796434746504403</v>
      </c>
      <c r="H6768" s="193">
        <f t="shared" si="1085"/>
        <v>4.8526891316753016</v>
      </c>
      <c r="I6768" s="193">
        <f t="shared" si="1085"/>
        <v>5.0321337375896196</v>
      </c>
      <c r="J6768" s="193">
        <f t="shared" si="1085"/>
        <v>5.2182139151875964</v>
      </c>
      <c r="K6768" s="193">
        <f>MAX(0,(F6768-'2031 forecast'!$C$10))</f>
        <v>0</v>
      </c>
      <c r="L6768" s="193">
        <f>MAX(0,(G6768-'2031 forecast'!$C$10))</f>
        <v>0</v>
      </c>
      <c r="M6768" s="193">
        <f>MAX(0,(H6768-'2031 forecast'!$C$10))</f>
        <v>0</v>
      </c>
      <c r="N6768" s="193">
        <f>MAX(0,(I6768-'2031 forecast'!$C$10))</f>
        <v>0</v>
      </c>
      <c r="O6768" s="193">
        <f>MAX(0,(J6768-'2031 forecast'!$C$10))</f>
        <v>0</v>
      </c>
      <c r="P6768" s="175" t="str">
        <f t="shared" si="1082"/>
        <v/>
      </c>
      <c r="Q6768" s="175" t="str">
        <f t="shared" si="1083"/>
        <v/>
      </c>
    </row>
    <row r="6769" spans="1:17" s="1" customFormat="1" x14ac:dyDescent="0.3">
      <c r="A6769" s="189">
        <f t="shared" si="1081"/>
        <v>44112.874999983593</v>
      </c>
      <c r="B6769" s="190">
        <f t="shared" si="1076"/>
        <v>44112</v>
      </c>
      <c r="C6769" s="1">
        <f t="shared" si="1077"/>
        <v>21</v>
      </c>
      <c r="D6769" s="191">
        <v>2.8987515712932352</v>
      </c>
      <c r="E6769" s="192">
        <f t="shared" si="1078"/>
        <v>1.0065522630693572E-4</v>
      </c>
      <c r="F6769" s="193">
        <f t="shared" si="1079"/>
        <v>4.3219301092718769</v>
      </c>
      <c r="G6769" s="193">
        <f t="shared" si="1085"/>
        <v>4.4817481038318894</v>
      </c>
      <c r="H6769" s="193">
        <f t="shared" si="1085"/>
        <v>4.6474759096890326</v>
      </c>
      <c r="I6769" s="193">
        <f t="shared" si="1085"/>
        <v>4.819332062119412</v>
      </c>
      <c r="J6769" s="193">
        <f t="shared" si="1085"/>
        <v>4.9975431774806589</v>
      </c>
      <c r="K6769" s="193">
        <f>MAX(0,(F6769-'2031 forecast'!$C$10))</f>
        <v>0</v>
      </c>
      <c r="L6769" s="193">
        <f>MAX(0,(G6769-'2031 forecast'!$C$10))</f>
        <v>0</v>
      </c>
      <c r="M6769" s="193">
        <f>MAX(0,(H6769-'2031 forecast'!$C$10))</f>
        <v>0</v>
      </c>
      <c r="N6769" s="193">
        <f>MAX(0,(I6769-'2031 forecast'!$C$10))</f>
        <v>0</v>
      </c>
      <c r="O6769" s="193">
        <f>MAX(0,(J6769-'2031 forecast'!$C$10))</f>
        <v>0</v>
      </c>
      <c r="P6769" s="175" t="str">
        <f t="shared" si="1082"/>
        <v/>
      </c>
      <c r="Q6769" s="175" t="str">
        <f t="shared" si="1083"/>
        <v/>
      </c>
    </row>
    <row r="6770" spans="1:17" s="1" customFormat="1" x14ac:dyDescent="0.3">
      <c r="A6770" s="189">
        <f t="shared" si="1081"/>
        <v>44112.916666650257</v>
      </c>
      <c r="B6770" s="190">
        <f t="shared" si="1076"/>
        <v>44112</v>
      </c>
      <c r="C6770" s="1">
        <f t="shared" si="1077"/>
        <v>22</v>
      </c>
      <c r="D6770" s="191">
        <v>2.6804040503386801</v>
      </c>
      <c r="E6770" s="192">
        <f t="shared" si="1078"/>
        <v>9.3073404065634069E-5</v>
      </c>
      <c r="F6770" s="193">
        <f t="shared" si="1079"/>
        <v>3.9963821270150337</v>
      </c>
      <c r="G6770" s="193">
        <f t="shared" si="1085"/>
        <v>4.1441618830237728</v>
      </c>
      <c r="H6770" s="193">
        <f t="shared" si="1085"/>
        <v>4.2974062957124568</v>
      </c>
      <c r="I6770" s="193">
        <f t="shared" si="1085"/>
        <v>4.456317439258469</v>
      </c>
      <c r="J6770" s="193">
        <f t="shared" si="1085"/>
        <v>4.6211048602158815</v>
      </c>
      <c r="K6770" s="193">
        <f>MAX(0,(F6770-'2031 forecast'!$C$10))</f>
        <v>0</v>
      </c>
      <c r="L6770" s="193">
        <f>MAX(0,(G6770-'2031 forecast'!$C$10))</f>
        <v>0</v>
      </c>
      <c r="M6770" s="193">
        <f>MAX(0,(H6770-'2031 forecast'!$C$10))</f>
        <v>0</v>
      </c>
      <c r="N6770" s="193">
        <f>MAX(0,(I6770-'2031 forecast'!$C$10))</f>
        <v>0</v>
      </c>
      <c r="O6770" s="193">
        <f>MAX(0,(J6770-'2031 forecast'!$C$10))</f>
        <v>0</v>
      </c>
      <c r="P6770" s="175" t="str">
        <f t="shared" si="1082"/>
        <v/>
      </c>
      <c r="Q6770" s="175" t="str">
        <f t="shared" si="1083"/>
        <v/>
      </c>
    </row>
    <row r="6771" spans="1:17" s="1" customFormat="1" x14ac:dyDescent="0.3">
      <c r="A6771" s="189">
        <f t="shared" si="1081"/>
        <v>44112.958333316921</v>
      </c>
      <c r="B6771" s="190">
        <f t="shared" si="1076"/>
        <v>44112</v>
      </c>
      <c r="C6771" s="1">
        <f t="shared" si="1077"/>
        <v>23</v>
      </c>
      <c r="D6771" s="191">
        <v>2.4244104050816149</v>
      </c>
      <c r="E6771" s="192">
        <f t="shared" si="1078"/>
        <v>8.4184371093073499E-5</v>
      </c>
      <c r="F6771" s="193">
        <f t="shared" si="1079"/>
        <v>3.6147051823001144</v>
      </c>
      <c r="G6771" s="193">
        <f t="shared" si="1085"/>
        <v>3.7483711413866705</v>
      </c>
      <c r="H6771" s="193">
        <f t="shared" si="1085"/>
        <v>3.8869798517399179</v>
      </c>
      <c r="I6771" s="193">
        <f t="shared" si="1085"/>
        <v>4.030714088318053</v>
      </c>
      <c r="J6771" s="193">
        <f t="shared" si="1085"/>
        <v>4.1797633848020048</v>
      </c>
      <c r="K6771" s="193">
        <f>MAX(0,(F6771-'2031 forecast'!$C$10))</f>
        <v>0</v>
      </c>
      <c r="L6771" s="193">
        <f>MAX(0,(G6771-'2031 forecast'!$C$10))</f>
        <v>0</v>
      </c>
      <c r="M6771" s="193">
        <f>MAX(0,(H6771-'2031 forecast'!$C$10))</f>
        <v>0</v>
      </c>
      <c r="N6771" s="193">
        <f>MAX(0,(I6771-'2031 forecast'!$C$10))</f>
        <v>0</v>
      </c>
      <c r="O6771" s="193">
        <f>MAX(0,(J6771-'2031 forecast'!$C$10))</f>
        <v>0</v>
      </c>
      <c r="P6771" s="175" t="str">
        <f t="shared" si="1082"/>
        <v/>
      </c>
      <c r="Q6771" s="175" t="str">
        <f t="shared" si="1083"/>
        <v/>
      </c>
    </row>
    <row r="6772" spans="1:17" s="1" customFormat="1" x14ac:dyDescent="0.3">
      <c r="A6772" s="189">
        <f t="shared" si="1081"/>
        <v>44112.999999983585</v>
      </c>
      <c r="B6772" s="190">
        <f t="shared" si="1076"/>
        <v>44112</v>
      </c>
      <c r="C6772" s="1">
        <f t="shared" si="1077"/>
        <v>0</v>
      </c>
      <c r="D6772" s="191">
        <v>2.1985336592665576</v>
      </c>
      <c r="E6772" s="192">
        <f t="shared" si="1078"/>
        <v>7.6341106705520077E-5</v>
      </c>
      <c r="F6772" s="193">
        <f t="shared" si="1079"/>
        <v>3.277931407551657</v>
      </c>
      <c r="G6772" s="193">
        <f t="shared" si="1085"/>
        <v>3.3991440164127575</v>
      </c>
      <c r="H6772" s="193">
        <f t="shared" si="1085"/>
        <v>3.5248388717641497</v>
      </c>
      <c r="I6772" s="193">
        <f t="shared" si="1085"/>
        <v>3.6551817198412162</v>
      </c>
      <c r="J6772" s="193">
        <f t="shared" si="1085"/>
        <v>3.7903444359074085</v>
      </c>
      <c r="K6772" s="193">
        <f>MAX(0,(F6772-'2031 forecast'!$C$10))</f>
        <v>0</v>
      </c>
      <c r="L6772" s="193">
        <f>MAX(0,(G6772-'2031 forecast'!$C$10))</f>
        <v>0</v>
      </c>
      <c r="M6772" s="193">
        <f>MAX(0,(H6772-'2031 forecast'!$C$10))</f>
        <v>0</v>
      </c>
      <c r="N6772" s="193">
        <f>MAX(0,(I6772-'2031 forecast'!$C$10))</f>
        <v>0</v>
      </c>
      <c r="O6772" s="193">
        <f>MAX(0,(J6772-'2031 forecast'!$C$10))</f>
        <v>0</v>
      </c>
      <c r="P6772" s="175" t="str">
        <f t="shared" si="1082"/>
        <v/>
      </c>
      <c r="Q6772" s="175" t="str">
        <f t="shared" si="1083"/>
        <v/>
      </c>
    </row>
    <row r="6773" spans="1:17" s="1" customFormat="1" x14ac:dyDescent="0.3">
      <c r="A6773" s="189">
        <f t="shared" si="1081"/>
        <v>44113.04166665025</v>
      </c>
      <c r="B6773" s="190">
        <f t="shared" si="1076"/>
        <v>44113</v>
      </c>
      <c r="C6773" s="1">
        <f t="shared" si="1077"/>
        <v>1</v>
      </c>
      <c r="D6773" s="191">
        <v>2.1985336592665576</v>
      </c>
      <c r="E6773" s="192">
        <f t="shared" si="1078"/>
        <v>7.6341106705520077E-5</v>
      </c>
      <c r="F6773" s="193">
        <f t="shared" si="1079"/>
        <v>3.277931407551657</v>
      </c>
      <c r="G6773" s="193">
        <f t="shared" si="1085"/>
        <v>3.3991440164127575</v>
      </c>
      <c r="H6773" s="193">
        <f t="shared" si="1085"/>
        <v>3.5248388717641497</v>
      </c>
      <c r="I6773" s="193">
        <f t="shared" si="1085"/>
        <v>3.6551817198412162</v>
      </c>
      <c r="J6773" s="193">
        <f t="shared" si="1085"/>
        <v>3.7903444359074085</v>
      </c>
      <c r="K6773" s="193">
        <f>MAX(0,(F6773-'2031 forecast'!$C$10))</f>
        <v>0</v>
      </c>
      <c r="L6773" s="193">
        <f>MAX(0,(G6773-'2031 forecast'!$C$10))</f>
        <v>0</v>
      </c>
      <c r="M6773" s="193">
        <f>MAX(0,(H6773-'2031 forecast'!$C$10))</f>
        <v>0</v>
      </c>
      <c r="N6773" s="193">
        <f>MAX(0,(I6773-'2031 forecast'!$C$10))</f>
        <v>0</v>
      </c>
      <c r="O6773" s="193">
        <f>MAX(0,(J6773-'2031 forecast'!$C$10))</f>
        <v>0</v>
      </c>
      <c r="P6773" s="175" t="str">
        <f t="shared" si="1082"/>
        <v/>
      </c>
      <c r="Q6773" s="175" t="str">
        <f t="shared" si="1083"/>
        <v/>
      </c>
    </row>
    <row r="6774" spans="1:17" s="1" customFormat="1" x14ac:dyDescent="0.3">
      <c r="A6774" s="189">
        <f t="shared" si="1081"/>
        <v>44113.083333316914</v>
      </c>
      <c r="B6774" s="190">
        <f t="shared" si="1076"/>
        <v>44113</v>
      </c>
      <c r="C6774" s="1">
        <f t="shared" si="1077"/>
        <v>2</v>
      </c>
      <c r="D6774" s="191">
        <v>2.1307706355220404</v>
      </c>
      <c r="E6774" s="192">
        <f t="shared" si="1078"/>
        <v>7.3988127389254036E-5</v>
      </c>
      <c r="F6774" s="193">
        <f t="shared" si="1079"/>
        <v>3.176899275127119</v>
      </c>
      <c r="G6774" s="193">
        <f t="shared" si="1085"/>
        <v>3.294375878920583</v>
      </c>
      <c r="H6774" s="193">
        <f t="shared" si="1085"/>
        <v>3.4161965777714185</v>
      </c>
      <c r="I6774" s="193">
        <f t="shared" si="1085"/>
        <v>3.5425220092981644</v>
      </c>
      <c r="J6774" s="193">
        <f t="shared" si="1085"/>
        <v>3.6735187512390288</v>
      </c>
      <c r="K6774" s="193">
        <f>MAX(0,(F6774-'2031 forecast'!$C$10))</f>
        <v>0</v>
      </c>
      <c r="L6774" s="193">
        <f>MAX(0,(G6774-'2031 forecast'!$C$10))</f>
        <v>0</v>
      </c>
      <c r="M6774" s="193">
        <f>MAX(0,(H6774-'2031 forecast'!$C$10))</f>
        <v>0</v>
      </c>
      <c r="N6774" s="193">
        <f>MAX(0,(I6774-'2031 forecast'!$C$10))</f>
        <v>0</v>
      </c>
      <c r="O6774" s="193">
        <f>MAX(0,(J6774-'2031 forecast'!$C$10))</f>
        <v>0</v>
      </c>
      <c r="P6774" s="175" t="str">
        <f t="shared" si="1082"/>
        <v/>
      </c>
      <c r="Q6774" s="175" t="str">
        <f t="shared" si="1083"/>
        <v/>
      </c>
    </row>
    <row r="6775" spans="1:17" s="1" customFormat="1" x14ac:dyDescent="0.3">
      <c r="A6775" s="189">
        <f t="shared" si="1081"/>
        <v>44113.124999983578</v>
      </c>
      <c r="B6775" s="190">
        <f t="shared" si="1076"/>
        <v>44113</v>
      </c>
      <c r="C6775" s="1">
        <f t="shared" si="1077"/>
        <v>3</v>
      </c>
      <c r="D6775" s="191">
        <v>2.1684167598245505</v>
      </c>
      <c r="E6775" s="192">
        <f t="shared" si="1078"/>
        <v>7.5295338120512969E-5</v>
      </c>
      <c r="F6775" s="193">
        <f t="shared" si="1079"/>
        <v>3.2330282375851964</v>
      </c>
      <c r="G6775" s="193">
        <f t="shared" si="1085"/>
        <v>3.35258039974957</v>
      </c>
      <c r="H6775" s="193">
        <f t="shared" si="1085"/>
        <v>3.4765534077673812</v>
      </c>
      <c r="I6775" s="193">
        <f t="shared" si="1085"/>
        <v>3.6051107373776388</v>
      </c>
      <c r="J6775" s="193">
        <f t="shared" si="1085"/>
        <v>3.7384219093881299</v>
      </c>
      <c r="K6775" s="193">
        <f>MAX(0,(F6775-'2031 forecast'!$C$10))</f>
        <v>0</v>
      </c>
      <c r="L6775" s="193">
        <f>MAX(0,(G6775-'2031 forecast'!$C$10))</f>
        <v>0</v>
      </c>
      <c r="M6775" s="193">
        <f>MAX(0,(H6775-'2031 forecast'!$C$10))</f>
        <v>0</v>
      </c>
      <c r="N6775" s="193">
        <f>MAX(0,(I6775-'2031 forecast'!$C$10))</f>
        <v>0</v>
      </c>
      <c r="O6775" s="193">
        <f>MAX(0,(J6775-'2031 forecast'!$C$10))</f>
        <v>0</v>
      </c>
      <c r="P6775" s="175" t="str">
        <f t="shared" si="1082"/>
        <v/>
      </c>
      <c r="Q6775" s="175" t="str">
        <f t="shared" si="1083"/>
        <v/>
      </c>
    </row>
    <row r="6776" spans="1:17" s="1" customFormat="1" x14ac:dyDescent="0.3">
      <c r="A6776" s="189">
        <f t="shared" si="1081"/>
        <v>44113.166666650242</v>
      </c>
      <c r="B6776" s="190">
        <f t="shared" si="1076"/>
        <v>44113</v>
      </c>
      <c r="C6776" s="1">
        <f t="shared" si="1077"/>
        <v>4</v>
      </c>
      <c r="D6776" s="191">
        <v>2.1533583101035458</v>
      </c>
      <c r="E6776" s="192">
        <f t="shared" si="1078"/>
        <v>7.4772453828009374E-5</v>
      </c>
      <c r="F6776" s="193">
        <f t="shared" si="1079"/>
        <v>3.2105766526019646</v>
      </c>
      <c r="G6776" s="193">
        <f t="shared" si="1085"/>
        <v>3.3292985914179742</v>
      </c>
      <c r="H6776" s="193">
        <f t="shared" si="1085"/>
        <v>3.452410675768995</v>
      </c>
      <c r="I6776" s="193">
        <f t="shared" si="1085"/>
        <v>3.580075246145848</v>
      </c>
      <c r="J6776" s="193">
        <f t="shared" si="1085"/>
        <v>3.7124606461284881</v>
      </c>
      <c r="K6776" s="193">
        <f>MAX(0,(F6776-'2031 forecast'!$C$10))</f>
        <v>0</v>
      </c>
      <c r="L6776" s="193">
        <f>MAX(0,(G6776-'2031 forecast'!$C$10))</f>
        <v>0</v>
      </c>
      <c r="M6776" s="193">
        <f>MAX(0,(H6776-'2031 forecast'!$C$10))</f>
        <v>0</v>
      </c>
      <c r="N6776" s="193">
        <f>MAX(0,(I6776-'2031 forecast'!$C$10))</f>
        <v>0</v>
      </c>
      <c r="O6776" s="193">
        <f>MAX(0,(J6776-'2031 forecast'!$C$10))</f>
        <v>0</v>
      </c>
      <c r="P6776" s="175" t="str">
        <f t="shared" si="1082"/>
        <v/>
      </c>
      <c r="Q6776" s="175" t="str">
        <f t="shared" si="1083"/>
        <v/>
      </c>
    </row>
    <row r="6777" spans="1:17" s="1" customFormat="1" x14ac:dyDescent="0.3">
      <c r="A6777" s="189">
        <f t="shared" si="1081"/>
        <v>44113.208333316907</v>
      </c>
      <c r="B6777" s="190">
        <f t="shared" si="1076"/>
        <v>44113</v>
      </c>
      <c r="C6777" s="1">
        <f t="shared" si="1077"/>
        <v>5</v>
      </c>
      <c r="D6777" s="191">
        <v>2.3415889316160943</v>
      </c>
      <c r="E6777" s="192">
        <f t="shared" si="1078"/>
        <v>8.130850748430393E-5</v>
      </c>
      <c r="F6777" s="193">
        <f t="shared" si="1079"/>
        <v>3.4912214648923476</v>
      </c>
      <c r="G6777" s="193">
        <f t="shared" si="1085"/>
        <v>3.6203211955629033</v>
      </c>
      <c r="H6777" s="193">
        <f t="shared" si="1085"/>
        <v>3.7541948257488036</v>
      </c>
      <c r="I6777" s="193">
        <f t="shared" si="1085"/>
        <v>3.8930188865432136</v>
      </c>
      <c r="J6777" s="193">
        <f t="shared" si="1085"/>
        <v>4.0369764368739869</v>
      </c>
      <c r="K6777" s="193">
        <f>MAX(0,(F6777-'2031 forecast'!$C$10))</f>
        <v>0</v>
      </c>
      <c r="L6777" s="193">
        <f>MAX(0,(G6777-'2031 forecast'!$C$10))</f>
        <v>0</v>
      </c>
      <c r="M6777" s="193">
        <f>MAX(0,(H6777-'2031 forecast'!$C$10))</f>
        <v>0</v>
      </c>
      <c r="N6777" s="193">
        <f>MAX(0,(I6777-'2031 forecast'!$C$10))</f>
        <v>0</v>
      </c>
      <c r="O6777" s="193">
        <f>MAX(0,(J6777-'2031 forecast'!$C$10))</f>
        <v>0</v>
      </c>
      <c r="P6777" s="175" t="str">
        <f t="shared" si="1082"/>
        <v/>
      </c>
      <c r="Q6777" s="175" t="str">
        <f t="shared" si="1083"/>
        <v/>
      </c>
    </row>
    <row r="6778" spans="1:17" s="1" customFormat="1" x14ac:dyDescent="0.3">
      <c r="A6778" s="189">
        <f t="shared" si="1081"/>
        <v>44113.249999983571</v>
      </c>
      <c r="B6778" s="190">
        <f t="shared" si="1076"/>
        <v>44113</v>
      </c>
      <c r="C6778" s="1">
        <f t="shared" si="1077"/>
        <v>6</v>
      </c>
      <c r="D6778" s="191">
        <v>2.7331086243621936</v>
      </c>
      <c r="E6778" s="192">
        <f t="shared" si="1078"/>
        <v>9.4903499089396543E-5</v>
      </c>
      <c r="F6778" s="193">
        <f t="shared" si="1079"/>
        <v>4.0749626744563407</v>
      </c>
      <c r="G6778" s="193">
        <f t="shared" si="1085"/>
        <v>4.2256482121843533</v>
      </c>
      <c r="H6778" s="193">
        <f t="shared" si="1085"/>
        <v>4.3819058577068031</v>
      </c>
      <c r="I6778" s="193">
        <f t="shared" si="1085"/>
        <v>4.5439416585697314</v>
      </c>
      <c r="J6778" s="193">
        <f t="shared" si="1085"/>
        <v>4.7119692816246213</v>
      </c>
      <c r="K6778" s="193">
        <f>MAX(0,(F6778-'2031 forecast'!$C$10))</f>
        <v>0</v>
      </c>
      <c r="L6778" s="193">
        <f>MAX(0,(G6778-'2031 forecast'!$C$10))</f>
        <v>0</v>
      </c>
      <c r="M6778" s="193">
        <f>MAX(0,(H6778-'2031 forecast'!$C$10))</f>
        <v>0</v>
      </c>
      <c r="N6778" s="193">
        <f>MAX(0,(I6778-'2031 forecast'!$C$10))</f>
        <v>0</v>
      </c>
      <c r="O6778" s="193">
        <f>MAX(0,(J6778-'2031 forecast'!$C$10))</f>
        <v>0</v>
      </c>
      <c r="P6778" s="175" t="str">
        <f t="shared" si="1082"/>
        <v/>
      </c>
      <c r="Q6778" s="175" t="str">
        <f t="shared" si="1083"/>
        <v/>
      </c>
    </row>
    <row r="6779" spans="1:17" s="1" customFormat="1" x14ac:dyDescent="0.3">
      <c r="A6779" s="189">
        <f t="shared" si="1081"/>
        <v>44113.291666650235</v>
      </c>
      <c r="B6779" s="190">
        <f t="shared" si="1076"/>
        <v>44113</v>
      </c>
      <c r="C6779" s="1">
        <f t="shared" si="1077"/>
        <v>7</v>
      </c>
      <c r="D6779" s="191">
        <v>2.8008716481067104</v>
      </c>
      <c r="E6779" s="192">
        <f t="shared" si="1078"/>
        <v>9.7256478405662557E-5</v>
      </c>
      <c r="F6779" s="193">
        <f t="shared" si="1079"/>
        <v>4.1759948068808779</v>
      </c>
      <c r="G6779" s="193">
        <f t="shared" si="1085"/>
        <v>4.3304163496765264</v>
      </c>
      <c r="H6779" s="193">
        <f t="shared" si="1085"/>
        <v>4.4905481516995325</v>
      </c>
      <c r="I6779" s="193">
        <f t="shared" si="1085"/>
        <v>4.6566013691127814</v>
      </c>
      <c r="J6779" s="193">
        <f t="shared" si="1085"/>
        <v>4.8287949662929996</v>
      </c>
      <c r="K6779" s="193">
        <f>MAX(0,(F6779-'2031 forecast'!$C$10))</f>
        <v>0</v>
      </c>
      <c r="L6779" s="193">
        <f>MAX(0,(G6779-'2031 forecast'!$C$10))</f>
        <v>0</v>
      </c>
      <c r="M6779" s="193">
        <f>MAX(0,(H6779-'2031 forecast'!$C$10))</f>
        <v>0</v>
      </c>
      <c r="N6779" s="193">
        <f>MAX(0,(I6779-'2031 forecast'!$C$10))</f>
        <v>0</v>
      </c>
      <c r="O6779" s="193">
        <f>MAX(0,(J6779-'2031 forecast'!$C$10))</f>
        <v>0</v>
      </c>
      <c r="P6779" s="175" t="str">
        <f t="shared" si="1082"/>
        <v/>
      </c>
      <c r="Q6779" s="175" t="str">
        <f t="shared" si="1083"/>
        <v/>
      </c>
    </row>
    <row r="6780" spans="1:17" s="1" customFormat="1" x14ac:dyDescent="0.3">
      <c r="A6780" s="189">
        <f t="shared" si="1081"/>
        <v>44113.333333316899</v>
      </c>
      <c r="B6780" s="190">
        <f t="shared" si="1076"/>
        <v>44113</v>
      </c>
      <c r="C6780" s="1">
        <f t="shared" si="1077"/>
        <v>8</v>
      </c>
      <c r="D6780" s="191">
        <v>2.830988547548718</v>
      </c>
      <c r="E6780" s="192">
        <f t="shared" si="1078"/>
        <v>9.8302246990669679E-5</v>
      </c>
      <c r="F6780" s="193">
        <f t="shared" si="1079"/>
        <v>4.2208979768473389</v>
      </c>
      <c r="G6780" s="193">
        <f t="shared" si="1085"/>
        <v>4.3769799663397144</v>
      </c>
      <c r="H6780" s="193">
        <f t="shared" si="1085"/>
        <v>4.5388336156963014</v>
      </c>
      <c r="I6780" s="193">
        <f t="shared" si="1085"/>
        <v>4.7066723515763602</v>
      </c>
      <c r="J6780" s="193">
        <f t="shared" si="1085"/>
        <v>4.8807174928122787</v>
      </c>
      <c r="K6780" s="193">
        <f>MAX(0,(F6780-'2031 forecast'!$C$10))</f>
        <v>0</v>
      </c>
      <c r="L6780" s="193">
        <f>MAX(0,(G6780-'2031 forecast'!$C$10))</f>
        <v>0</v>
      </c>
      <c r="M6780" s="193">
        <f>MAX(0,(H6780-'2031 forecast'!$C$10))</f>
        <v>0</v>
      </c>
      <c r="N6780" s="193">
        <f>MAX(0,(I6780-'2031 forecast'!$C$10))</f>
        <v>0</v>
      </c>
      <c r="O6780" s="193">
        <f>MAX(0,(J6780-'2031 forecast'!$C$10))</f>
        <v>0</v>
      </c>
      <c r="P6780" s="175" t="str">
        <f t="shared" si="1082"/>
        <v/>
      </c>
      <c r="Q6780" s="175" t="str">
        <f t="shared" si="1083"/>
        <v/>
      </c>
    </row>
    <row r="6781" spans="1:17" s="1" customFormat="1" x14ac:dyDescent="0.3">
      <c r="A6781" s="189">
        <f t="shared" si="1081"/>
        <v>44113.374999983564</v>
      </c>
      <c r="B6781" s="190">
        <f t="shared" si="1076"/>
        <v>44113</v>
      </c>
      <c r="C6781" s="1">
        <f t="shared" si="1077"/>
        <v>9</v>
      </c>
      <c r="D6781" s="191">
        <v>2.9062807961537369</v>
      </c>
      <c r="E6781" s="192">
        <f t="shared" si="1078"/>
        <v>1.0091666845318749E-4</v>
      </c>
      <c r="F6781" s="193">
        <f t="shared" si="1079"/>
        <v>4.3331559017634911</v>
      </c>
      <c r="G6781" s="193">
        <f t="shared" si="1085"/>
        <v>4.4933890079976857</v>
      </c>
      <c r="H6781" s="193">
        <f t="shared" si="1085"/>
        <v>4.659547275688225</v>
      </c>
      <c r="I6781" s="193">
        <f t="shared" si="1085"/>
        <v>4.8318498077353054</v>
      </c>
      <c r="J6781" s="193">
        <f t="shared" si="1085"/>
        <v>5.0105238091104782</v>
      </c>
      <c r="K6781" s="193">
        <f>MAX(0,(F6781-'2031 forecast'!$C$10))</f>
        <v>0</v>
      </c>
      <c r="L6781" s="193">
        <f>MAX(0,(G6781-'2031 forecast'!$C$10))</f>
        <v>0</v>
      </c>
      <c r="M6781" s="193">
        <f>MAX(0,(H6781-'2031 forecast'!$C$10))</f>
        <v>0</v>
      </c>
      <c r="N6781" s="193">
        <f>MAX(0,(I6781-'2031 forecast'!$C$10))</f>
        <v>0</v>
      </c>
      <c r="O6781" s="193">
        <f>MAX(0,(J6781-'2031 forecast'!$C$10))</f>
        <v>0</v>
      </c>
      <c r="P6781" s="175" t="str">
        <f t="shared" si="1082"/>
        <v/>
      </c>
      <c r="Q6781" s="175" t="str">
        <f t="shared" si="1083"/>
        <v/>
      </c>
    </row>
    <row r="6782" spans="1:17" s="1" customFormat="1" x14ac:dyDescent="0.3">
      <c r="A6782" s="189">
        <f t="shared" si="1081"/>
        <v>44113.416666650228</v>
      </c>
      <c r="B6782" s="190">
        <f t="shared" si="1076"/>
        <v>44113</v>
      </c>
      <c r="C6782" s="1">
        <f t="shared" si="1077"/>
        <v>10</v>
      </c>
      <c r="D6782" s="191">
        <v>2.8234593226882163</v>
      </c>
      <c r="E6782" s="192">
        <f t="shared" si="1078"/>
        <v>9.8040804844417908E-5</v>
      </c>
      <c r="F6782" s="193">
        <f t="shared" si="1079"/>
        <v>4.2096721843557239</v>
      </c>
      <c r="G6782" s="193">
        <f t="shared" si="1085"/>
        <v>4.3653390621739181</v>
      </c>
      <c r="H6782" s="193">
        <f t="shared" si="1085"/>
        <v>4.5267622496971098</v>
      </c>
      <c r="I6782" s="193">
        <f t="shared" si="1085"/>
        <v>4.694154605960466</v>
      </c>
      <c r="J6782" s="193">
        <f t="shared" si="1085"/>
        <v>4.8677368611824594</v>
      </c>
      <c r="K6782" s="193">
        <f>MAX(0,(F6782-'2031 forecast'!$C$10))</f>
        <v>0</v>
      </c>
      <c r="L6782" s="193">
        <f>MAX(0,(G6782-'2031 forecast'!$C$10))</f>
        <v>0</v>
      </c>
      <c r="M6782" s="193">
        <f>MAX(0,(H6782-'2031 forecast'!$C$10))</f>
        <v>0</v>
      </c>
      <c r="N6782" s="193">
        <f>MAX(0,(I6782-'2031 forecast'!$C$10))</f>
        <v>0</v>
      </c>
      <c r="O6782" s="193">
        <f>MAX(0,(J6782-'2031 forecast'!$C$10))</f>
        <v>0</v>
      </c>
      <c r="P6782" s="175" t="str">
        <f t="shared" si="1082"/>
        <v/>
      </c>
      <c r="Q6782" s="175" t="str">
        <f t="shared" si="1083"/>
        <v/>
      </c>
    </row>
    <row r="6783" spans="1:17" s="1" customFormat="1" x14ac:dyDescent="0.3">
      <c r="A6783" s="189">
        <f t="shared" si="1081"/>
        <v>44113.458333316892</v>
      </c>
      <c r="B6783" s="190">
        <f t="shared" si="1076"/>
        <v>44113</v>
      </c>
      <c r="C6783" s="1">
        <f t="shared" si="1077"/>
        <v>11</v>
      </c>
      <c r="D6783" s="191">
        <v>2.8987515712932352</v>
      </c>
      <c r="E6783" s="192">
        <f t="shared" si="1078"/>
        <v>1.0065522630693572E-4</v>
      </c>
      <c r="F6783" s="193">
        <f t="shared" si="1079"/>
        <v>4.3219301092718769</v>
      </c>
      <c r="G6783" s="193">
        <f t="shared" si="1085"/>
        <v>4.4817481038318894</v>
      </c>
      <c r="H6783" s="193">
        <f t="shared" si="1085"/>
        <v>4.6474759096890326</v>
      </c>
      <c r="I6783" s="193">
        <f t="shared" si="1085"/>
        <v>4.819332062119412</v>
      </c>
      <c r="J6783" s="193">
        <f t="shared" si="1085"/>
        <v>4.9975431774806589</v>
      </c>
      <c r="K6783" s="193">
        <f>MAX(0,(F6783-'2031 forecast'!$C$10))</f>
        <v>0</v>
      </c>
      <c r="L6783" s="193">
        <f>MAX(0,(G6783-'2031 forecast'!$C$10))</f>
        <v>0</v>
      </c>
      <c r="M6783" s="193">
        <f>MAX(0,(H6783-'2031 forecast'!$C$10))</f>
        <v>0</v>
      </c>
      <c r="N6783" s="193">
        <f>MAX(0,(I6783-'2031 forecast'!$C$10))</f>
        <v>0</v>
      </c>
      <c r="O6783" s="193">
        <f>MAX(0,(J6783-'2031 forecast'!$C$10))</f>
        <v>0</v>
      </c>
      <c r="P6783" s="175" t="str">
        <f t="shared" si="1082"/>
        <v/>
      </c>
      <c r="Q6783" s="175" t="str">
        <f t="shared" si="1083"/>
        <v/>
      </c>
    </row>
    <row r="6784" spans="1:17" s="1" customFormat="1" x14ac:dyDescent="0.3">
      <c r="A6784" s="189">
        <f t="shared" si="1081"/>
        <v>44113.499999983556</v>
      </c>
      <c r="B6784" s="190">
        <f t="shared" si="1076"/>
        <v>44113</v>
      </c>
      <c r="C6784" s="1">
        <f t="shared" si="1077"/>
        <v>12</v>
      </c>
      <c r="D6784" s="191">
        <v>2.9665145950377529</v>
      </c>
      <c r="E6784" s="192">
        <f t="shared" si="1078"/>
        <v>1.0300820562320176E-4</v>
      </c>
      <c r="F6784" s="193">
        <f t="shared" si="1079"/>
        <v>4.4229622416964141</v>
      </c>
      <c r="G6784" s="193">
        <f t="shared" si="1085"/>
        <v>4.5865162413240643</v>
      </c>
      <c r="H6784" s="193">
        <f t="shared" si="1085"/>
        <v>4.7561182036817637</v>
      </c>
      <c r="I6784" s="193">
        <f t="shared" si="1085"/>
        <v>4.9319917726624638</v>
      </c>
      <c r="J6784" s="193">
        <f t="shared" si="1085"/>
        <v>5.1143688621490382</v>
      </c>
      <c r="K6784" s="193">
        <f>MAX(0,(F6784-'2031 forecast'!$C$10))</f>
        <v>0</v>
      </c>
      <c r="L6784" s="193">
        <f>MAX(0,(G6784-'2031 forecast'!$C$10))</f>
        <v>0</v>
      </c>
      <c r="M6784" s="193">
        <f>MAX(0,(H6784-'2031 forecast'!$C$10))</f>
        <v>0</v>
      </c>
      <c r="N6784" s="193">
        <f>MAX(0,(I6784-'2031 forecast'!$C$10))</f>
        <v>0</v>
      </c>
      <c r="O6784" s="193">
        <f>MAX(0,(J6784-'2031 forecast'!$C$10))</f>
        <v>0</v>
      </c>
      <c r="P6784" s="175" t="str">
        <f t="shared" si="1082"/>
        <v/>
      </c>
      <c r="Q6784" s="175" t="str">
        <f t="shared" si="1083"/>
        <v/>
      </c>
    </row>
    <row r="6785" spans="1:17" s="1" customFormat="1" x14ac:dyDescent="0.3">
      <c r="A6785" s="189">
        <f t="shared" si="1081"/>
        <v>44113.541666650221</v>
      </c>
      <c r="B6785" s="190">
        <f t="shared" si="1076"/>
        <v>44113</v>
      </c>
      <c r="C6785" s="1">
        <f t="shared" si="1077"/>
        <v>13</v>
      </c>
      <c r="D6785" s="191">
        <v>3.0418068436427714</v>
      </c>
      <c r="E6785" s="192">
        <f t="shared" si="1078"/>
        <v>1.0562262708571955E-4</v>
      </c>
      <c r="F6785" s="193">
        <f t="shared" si="1079"/>
        <v>4.5352201666125662</v>
      </c>
      <c r="G6785" s="193">
        <f t="shared" ref="G6785:J6804" si="1086">$E6785*G$2</f>
        <v>4.7029252829820338</v>
      </c>
      <c r="H6785" s="193">
        <f t="shared" si="1086"/>
        <v>4.8768318636736856</v>
      </c>
      <c r="I6785" s="193">
        <f t="shared" si="1086"/>
        <v>5.0571692288214081</v>
      </c>
      <c r="J6785" s="193">
        <f t="shared" si="1086"/>
        <v>5.2441751784472359</v>
      </c>
      <c r="K6785" s="193">
        <f>MAX(0,(F6785-'2031 forecast'!$C$10))</f>
        <v>0</v>
      </c>
      <c r="L6785" s="193">
        <f>MAX(0,(G6785-'2031 forecast'!$C$10))</f>
        <v>0</v>
      </c>
      <c r="M6785" s="193">
        <f>MAX(0,(H6785-'2031 forecast'!$C$10))</f>
        <v>0</v>
      </c>
      <c r="N6785" s="193">
        <f>MAX(0,(I6785-'2031 forecast'!$C$10))</f>
        <v>0</v>
      </c>
      <c r="O6785" s="193">
        <f>MAX(0,(J6785-'2031 forecast'!$C$10))</f>
        <v>0</v>
      </c>
      <c r="P6785" s="175" t="str">
        <f t="shared" si="1082"/>
        <v/>
      </c>
      <c r="Q6785" s="175" t="str">
        <f t="shared" si="1083"/>
        <v/>
      </c>
    </row>
    <row r="6786" spans="1:17" s="1" customFormat="1" x14ac:dyDescent="0.3">
      <c r="A6786" s="189">
        <f t="shared" si="1081"/>
        <v>44113.583333316885</v>
      </c>
      <c r="B6786" s="190">
        <f t="shared" si="1076"/>
        <v>44113</v>
      </c>
      <c r="C6786" s="1">
        <f t="shared" si="1077"/>
        <v>14</v>
      </c>
      <c r="D6786" s="191">
        <v>3.102040642526787</v>
      </c>
      <c r="E6786" s="192">
        <f t="shared" si="1078"/>
        <v>1.0771416425573382E-4</v>
      </c>
      <c r="F6786" s="193">
        <f t="shared" si="1079"/>
        <v>4.6250265065454892</v>
      </c>
      <c r="G6786" s="193">
        <f t="shared" si="1086"/>
        <v>4.7960525163084116</v>
      </c>
      <c r="H6786" s="193">
        <f t="shared" si="1086"/>
        <v>4.9734027916672252</v>
      </c>
      <c r="I6786" s="193">
        <f t="shared" si="1086"/>
        <v>5.1573111937485656</v>
      </c>
      <c r="J6786" s="193">
        <f t="shared" si="1086"/>
        <v>5.3480202314857959</v>
      </c>
      <c r="K6786" s="193">
        <f>MAX(0,(F6786-'2031 forecast'!$C$10))</f>
        <v>0</v>
      </c>
      <c r="L6786" s="193">
        <f>MAX(0,(G6786-'2031 forecast'!$C$10))</f>
        <v>0</v>
      </c>
      <c r="M6786" s="193">
        <f>MAX(0,(H6786-'2031 forecast'!$C$10))</f>
        <v>0</v>
      </c>
      <c r="N6786" s="193">
        <f>MAX(0,(I6786-'2031 forecast'!$C$10))</f>
        <v>0</v>
      </c>
      <c r="O6786" s="193">
        <f>MAX(0,(J6786-'2031 forecast'!$C$10))</f>
        <v>0</v>
      </c>
      <c r="P6786" s="175" t="str">
        <f t="shared" si="1082"/>
        <v/>
      </c>
      <c r="Q6786" s="175" t="str">
        <f t="shared" si="1083"/>
        <v/>
      </c>
    </row>
    <row r="6787" spans="1:17" s="1" customFormat="1" x14ac:dyDescent="0.3">
      <c r="A6787" s="189">
        <f t="shared" si="1081"/>
        <v>44113.624999983549</v>
      </c>
      <c r="B6787" s="190">
        <f t="shared" si="1076"/>
        <v>44113</v>
      </c>
      <c r="C6787" s="1">
        <f t="shared" si="1077"/>
        <v>15</v>
      </c>
      <c r="D6787" s="191">
        <v>3.0568652933637761</v>
      </c>
      <c r="E6787" s="192">
        <f t="shared" si="1078"/>
        <v>1.0614551137822314E-4</v>
      </c>
      <c r="F6787" s="193">
        <f t="shared" si="1079"/>
        <v>4.5576717515957981</v>
      </c>
      <c r="G6787" s="193">
        <f t="shared" si="1086"/>
        <v>4.72620709131363</v>
      </c>
      <c r="H6787" s="193">
        <f t="shared" si="1086"/>
        <v>4.9009745956720723</v>
      </c>
      <c r="I6787" s="193">
        <f t="shared" si="1086"/>
        <v>5.0822047200531983</v>
      </c>
      <c r="J6787" s="193">
        <f t="shared" si="1086"/>
        <v>5.2701364417068772</v>
      </c>
      <c r="K6787" s="193">
        <f>MAX(0,(F6787-'2031 forecast'!$C$10))</f>
        <v>0</v>
      </c>
      <c r="L6787" s="193">
        <f>MAX(0,(G6787-'2031 forecast'!$C$10))</f>
        <v>0</v>
      </c>
      <c r="M6787" s="193">
        <f>MAX(0,(H6787-'2031 forecast'!$C$10))</f>
        <v>0</v>
      </c>
      <c r="N6787" s="193">
        <f>MAX(0,(I6787-'2031 forecast'!$C$10))</f>
        <v>0</v>
      </c>
      <c r="O6787" s="193">
        <f>MAX(0,(J6787-'2031 forecast'!$C$10))</f>
        <v>0</v>
      </c>
      <c r="P6787" s="175" t="str">
        <f t="shared" si="1082"/>
        <v/>
      </c>
      <c r="Q6787" s="175" t="str">
        <f t="shared" si="1083"/>
        <v/>
      </c>
    </row>
    <row r="6788" spans="1:17" s="1" customFormat="1" x14ac:dyDescent="0.3">
      <c r="A6788" s="189">
        <f t="shared" si="1081"/>
        <v>44113.666666650213</v>
      </c>
      <c r="B6788" s="190">
        <f t="shared" si="1076"/>
        <v>44113</v>
      </c>
      <c r="C6788" s="1">
        <f t="shared" si="1077"/>
        <v>16</v>
      </c>
      <c r="D6788" s="191">
        <v>3.0643945182242773</v>
      </c>
      <c r="E6788" s="192">
        <f t="shared" si="1078"/>
        <v>1.064069535244749E-4</v>
      </c>
      <c r="F6788" s="193">
        <f t="shared" si="1079"/>
        <v>4.5688975440874122</v>
      </c>
      <c r="G6788" s="193">
        <f t="shared" si="1086"/>
        <v>4.7378479954794255</v>
      </c>
      <c r="H6788" s="193">
        <f t="shared" si="1086"/>
        <v>4.913045961671263</v>
      </c>
      <c r="I6788" s="193">
        <f t="shared" si="1086"/>
        <v>5.0947224656690917</v>
      </c>
      <c r="J6788" s="193">
        <f t="shared" si="1086"/>
        <v>5.2831170733366957</v>
      </c>
      <c r="K6788" s="193">
        <f>MAX(0,(F6788-'2031 forecast'!$C$10))</f>
        <v>0</v>
      </c>
      <c r="L6788" s="193">
        <f>MAX(0,(G6788-'2031 forecast'!$C$10))</f>
        <v>0</v>
      </c>
      <c r="M6788" s="193">
        <f>MAX(0,(H6788-'2031 forecast'!$C$10))</f>
        <v>0</v>
      </c>
      <c r="N6788" s="193">
        <f>MAX(0,(I6788-'2031 forecast'!$C$10))</f>
        <v>0</v>
      </c>
      <c r="O6788" s="193">
        <f>MAX(0,(J6788-'2031 forecast'!$C$10))</f>
        <v>0</v>
      </c>
      <c r="P6788" s="175" t="str">
        <f t="shared" si="1082"/>
        <v/>
      </c>
      <c r="Q6788" s="175" t="str">
        <f t="shared" si="1083"/>
        <v/>
      </c>
    </row>
    <row r="6789" spans="1:17" s="1" customFormat="1" x14ac:dyDescent="0.3">
      <c r="A6789" s="189">
        <f t="shared" si="1081"/>
        <v>44113.708333316878</v>
      </c>
      <c r="B6789" s="190">
        <f t="shared" ref="B6789:B6852" si="1087">INT(A6789)</f>
        <v>44113</v>
      </c>
      <c r="C6789" s="1">
        <f t="shared" ref="C6789:C6852" si="1088">HOUR(A6789)</f>
        <v>17</v>
      </c>
      <c r="D6789" s="191">
        <v>2.9514561453167483</v>
      </c>
      <c r="E6789" s="192">
        <f t="shared" ref="E6789:E6852" si="1089">D6789/SUM($D$4:$D$8763)</f>
        <v>1.0248532133069817E-4</v>
      </c>
      <c r="F6789" s="193">
        <f t="shared" ref="F6789:F6852" si="1090">E6789*$F$2</f>
        <v>4.4005106567131822</v>
      </c>
      <c r="G6789" s="193">
        <f t="shared" si="1086"/>
        <v>4.5632344329924681</v>
      </c>
      <c r="H6789" s="193">
        <f t="shared" si="1086"/>
        <v>4.731975471683378</v>
      </c>
      <c r="I6789" s="193">
        <f t="shared" si="1086"/>
        <v>4.9069562814306726</v>
      </c>
      <c r="J6789" s="193">
        <f t="shared" si="1086"/>
        <v>5.0884075988893969</v>
      </c>
      <c r="K6789" s="193">
        <f>MAX(0,(F6789-'2031 forecast'!$C$10))</f>
        <v>0</v>
      </c>
      <c r="L6789" s="193">
        <f>MAX(0,(G6789-'2031 forecast'!$C$10))</f>
        <v>0</v>
      </c>
      <c r="M6789" s="193">
        <f>MAX(0,(H6789-'2031 forecast'!$C$10))</f>
        <v>0</v>
      </c>
      <c r="N6789" s="193">
        <f>MAX(0,(I6789-'2031 forecast'!$C$10))</f>
        <v>0</v>
      </c>
      <c r="O6789" s="193">
        <f>MAX(0,(J6789-'2031 forecast'!$C$10))</f>
        <v>0</v>
      </c>
      <c r="P6789" s="175" t="str">
        <f t="shared" si="1082"/>
        <v/>
      </c>
      <c r="Q6789" s="175" t="str">
        <f t="shared" si="1083"/>
        <v/>
      </c>
    </row>
    <row r="6790" spans="1:17" s="1" customFormat="1" x14ac:dyDescent="0.3">
      <c r="A6790" s="189">
        <f t="shared" ref="A6790:A6853" si="1091">A6789 + TIME(1,0,0)</f>
        <v>44113.749999983542</v>
      </c>
      <c r="B6790" s="190">
        <f t="shared" si="1087"/>
        <v>44113</v>
      </c>
      <c r="C6790" s="1">
        <f t="shared" si="1088"/>
        <v>18</v>
      </c>
      <c r="D6790" s="191">
        <v>3.0342776187822702</v>
      </c>
      <c r="E6790" s="192">
        <f t="shared" si="1089"/>
        <v>1.0536118493946779E-4</v>
      </c>
      <c r="F6790" s="193">
        <f t="shared" si="1090"/>
        <v>4.5239943741209521</v>
      </c>
      <c r="G6790" s="193">
        <f t="shared" si="1086"/>
        <v>4.6912843788162375</v>
      </c>
      <c r="H6790" s="193">
        <f t="shared" si="1086"/>
        <v>4.8647604976744949</v>
      </c>
      <c r="I6790" s="193">
        <f t="shared" si="1086"/>
        <v>5.0446514832055147</v>
      </c>
      <c r="J6790" s="193">
        <f t="shared" si="1086"/>
        <v>5.2311945468174175</v>
      </c>
      <c r="K6790" s="193">
        <f>MAX(0,(F6790-'2031 forecast'!$C$10))</f>
        <v>0</v>
      </c>
      <c r="L6790" s="193">
        <f>MAX(0,(G6790-'2031 forecast'!$C$10))</f>
        <v>0</v>
      </c>
      <c r="M6790" s="193">
        <f>MAX(0,(H6790-'2031 forecast'!$C$10))</f>
        <v>0</v>
      </c>
      <c r="N6790" s="193">
        <f>MAX(0,(I6790-'2031 forecast'!$C$10))</f>
        <v>0</v>
      </c>
      <c r="O6790" s="193">
        <f>MAX(0,(J6790-'2031 forecast'!$C$10))</f>
        <v>0</v>
      </c>
      <c r="P6790" s="175" t="str">
        <f t="shared" ref="P6790:P6853" si="1092">IF(K6790&gt;0,IF(K6789&gt;0,P6789+1,1),"")</f>
        <v/>
      </c>
      <c r="Q6790" s="175" t="str">
        <f t="shared" ref="Q6790:Q6853" si="1093">IF(AND(K6790&gt;0,K6791=0),P6790,"")</f>
        <v/>
      </c>
    </row>
    <row r="6791" spans="1:17" s="1" customFormat="1" x14ac:dyDescent="0.3">
      <c r="A6791" s="189">
        <f t="shared" si="1091"/>
        <v>44113.791666650206</v>
      </c>
      <c r="B6791" s="190">
        <f t="shared" si="1087"/>
        <v>44113</v>
      </c>
      <c r="C6791" s="1">
        <f t="shared" si="1088"/>
        <v>19</v>
      </c>
      <c r="D6791" s="191">
        <v>3.1321575419687941</v>
      </c>
      <c r="E6791" s="192">
        <f t="shared" si="1089"/>
        <v>1.0875993284074093E-4</v>
      </c>
      <c r="F6791" s="193">
        <f t="shared" si="1090"/>
        <v>4.6699296765119493</v>
      </c>
      <c r="G6791" s="193">
        <f t="shared" si="1086"/>
        <v>4.8426161329715995</v>
      </c>
      <c r="H6791" s="193">
        <f t="shared" si="1086"/>
        <v>5.0216882556639932</v>
      </c>
      <c r="I6791" s="193">
        <f t="shared" si="1086"/>
        <v>5.2073821762121435</v>
      </c>
      <c r="J6791" s="193">
        <f t="shared" si="1086"/>
        <v>5.3999427580050749</v>
      </c>
      <c r="K6791" s="193">
        <f>MAX(0,(F6791-'2031 forecast'!$C$10))</f>
        <v>0</v>
      </c>
      <c r="L6791" s="193">
        <f>MAX(0,(G6791-'2031 forecast'!$C$10))</f>
        <v>0</v>
      </c>
      <c r="M6791" s="193">
        <f>MAX(0,(H6791-'2031 forecast'!$C$10))</f>
        <v>0</v>
      </c>
      <c r="N6791" s="193">
        <f>MAX(0,(I6791-'2031 forecast'!$C$10))</f>
        <v>0</v>
      </c>
      <c r="O6791" s="193">
        <f>MAX(0,(J6791-'2031 forecast'!$C$10))</f>
        <v>0</v>
      </c>
      <c r="P6791" s="175" t="str">
        <f t="shared" si="1092"/>
        <v/>
      </c>
      <c r="Q6791" s="175" t="str">
        <f t="shared" si="1093"/>
        <v/>
      </c>
    </row>
    <row r="6792" spans="1:17" s="1" customFormat="1" x14ac:dyDescent="0.3">
      <c r="A6792" s="189">
        <f t="shared" si="1091"/>
        <v>44113.83333331687</v>
      </c>
      <c r="B6792" s="190">
        <f t="shared" si="1087"/>
        <v>44113</v>
      </c>
      <c r="C6792" s="1">
        <f t="shared" si="1088"/>
        <v>20</v>
      </c>
      <c r="D6792" s="191">
        <v>3.019219169061266</v>
      </c>
      <c r="E6792" s="192">
        <f t="shared" si="1089"/>
        <v>1.0483830064696422E-4</v>
      </c>
      <c r="F6792" s="193">
        <f t="shared" si="1090"/>
        <v>4.5015427891377211</v>
      </c>
      <c r="G6792" s="193">
        <f t="shared" si="1086"/>
        <v>4.6680025704846431</v>
      </c>
      <c r="H6792" s="193">
        <f t="shared" si="1086"/>
        <v>4.84061776567611</v>
      </c>
      <c r="I6792" s="193">
        <f t="shared" si="1086"/>
        <v>5.0196159919737253</v>
      </c>
      <c r="J6792" s="193">
        <f t="shared" si="1086"/>
        <v>5.205233283557777</v>
      </c>
      <c r="K6792" s="193">
        <f>MAX(0,(F6792-'2031 forecast'!$C$10))</f>
        <v>0</v>
      </c>
      <c r="L6792" s="193">
        <f>MAX(0,(G6792-'2031 forecast'!$C$10))</f>
        <v>0</v>
      </c>
      <c r="M6792" s="193">
        <f>MAX(0,(H6792-'2031 forecast'!$C$10))</f>
        <v>0</v>
      </c>
      <c r="N6792" s="193">
        <f>MAX(0,(I6792-'2031 forecast'!$C$10))</f>
        <v>0</v>
      </c>
      <c r="O6792" s="193">
        <f>MAX(0,(J6792-'2031 forecast'!$C$10))</f>
        <v>0</v>
      </c>
      <c r="P6792" s="175" t="str">
        <f t="shared" si="1092"/>
        <v/>
      </c>
      <c r="Q6792" s="175" t="str">
        <f t="shared" si="1093"/>
        <v/>
      </c>
    </row>
    <row r="6793" spans="1:17" s="1" customFormat="1" x14ac:dyDescent="0.3">
      <c r="A6793" s="189">
        <f t="shared" si="1091"/>
        <v>44113.874999983535</v>
      </c>
      <c r="B6793" s="190">
        <f t="shared" si="1087"/>
        <v>44113</v>
      </c>
      <c r="C6793" s="1">
        <f t="shared" si="1088"/>
        <v>21</v>
      </c>
      <c r="D6793" s="191">
        <v>2.8535762221302239</v>
      </c>
      <c r="E6793" s="192">
        <f t="shared" si="1089"/>
        <v>9.908657342942503E-5</v>
      </c>
      <c r="F6793" s="193">
        <f t="shared" si="1090"/>
        <v>4.2545753543221849</v>
      </c>
      <c r="G6793" s="193">
        <f t="shared" si="1086"/>
        <v>4.411902678837107</v>
      </c>
      <c r="H6793" s="193">
        <f t="shared" si="1086"/>
        <v>4.5750477136938787</v>
      </c>
      <c r="I6793" s="193">
        <f t="shared" si="1086"/>
        <v>4.7442255884240438</v>
      </c>
      <c r="J6793" s="193">
        <f t="shared" si="1086"/>
        <v>4.9196593877017394</v>
      </c>
      <c r="K6793" s="193">
        <f>MAX(0,(F6793-'2031 forecast'!$C$10))</f>
        <v>0</v>
      </c>
      <c r="L6793" s="193">
        <f>MAX(0,(G6793-'2031 forecast'!$C$10))</f>
        <v>0</v>
      </c>
      <c r="M6793" s="193">
        <f>MAX(0,(H6793-'2031 forecast'!$C$10))</f>
        <v>0</v>
      </c>
      <c r="N6793" s="193">
        <f>MAX(0,(I6793-'2031 forecast'!$C$10))</f>
        <v>0</v>
      </c>
      <c r="O6793" s="193">
        <f>MAX(0,(J6793-'2031 forecast'!$C$10))</f>
        <v>0</v>
      </c>
      <c r="P6793" s="175" t="str">
        <f t="shared" si="1092"/>
        <v/>
      </c>
      <c r="Q6793" s="175" t="str">
        <f t="shared" si="1093"/>
        <v/>
      </c>
    </row>
    <row r="6794" spans="1:17" s="1" customFormat="1" x14ac:dyDescent="0.3">
      <c r="A6794" s="189">
        <f t="shared" si="1091"/>
        <v>44113.916666650199</v>
      </c>
      <c r="B6794" s="190">
        <f t="shared" si="1087"/>
        <v>44113</v>
      </c>
      <c r="C6794" s="1">
        <f t="shared" si="1088"/>
        <v>22</v>
      </c>
      <c r="D6794" s="191">
        <v>2.5825241271521548</v>
      </c>
      <c r="E6794" s="192">
        <f t="shared" si="1089"/>
        <v>8.9674656164360906E-5</v>
      </c>
      <c r="F6794" s="193">
        <f t="shared" si="1090"/>
        <v>3.8504468246240351</v>
      </c>
      <c r="G6794" s="193">
        <f t="shared" si="1086"/>
        <v>3.9928301288684103</v>
      </c>
      <c r="H6794" s="193">
        <f t="shared" si="1086"/>
        <v>4.1404785377229558</v>
      </c>
      <c r="I6794" s="193">
        <f t="shared" si="1086"/>
        <v>4.2935867462518393</v>
      </c>
      <c r="J6794" s="193">
        <f t="shared" si="1086"/>
        <v>4.4523566490282223</v>
      </c>
      <c r="K6794" s="193">
        <f>MAX(0,(F6794-'2031 forecast'!$C$10))</f>
        <v>0</v>
      </c>
      <c r="L6794" s="193">
        <f>MAX(0,(G6794-'2031 forecast'!$C$10))</f>
        <v>0</v>
      </c>
      <c r="M6794" s="193">
        <f>MAX(0,(H6794-'2031 forecast'!$C$10))</f>
        <v>0</v>
      </c>
      <c r="N6794" s="193">
        <f>MAX(0,(I6794-'2031 forecast'!$C$10))</f>
        <v>0</v>
      </c>
      <c r="O6794" s="193">
        <f>MAX(0,(J6794-'2031 forecast'!$C$10))</f>
        <v>0</v>
      </c>
      <c r="P6794" s="175" t="str">
        <f t="shared" si="1092"/>
        <v/>
      </c>
      <c r="Q6794" s="175" t="str">
        <f t="shared" si="1093"/>
        <v/>
      </c>
    </row>
    <row r="6795" spans="1:17" s="1" customFormat="1" x14ac:dyDescent="0.3">
      <c r="A6795" s="189">
        <f t="shared" si="1091"/>
        <v>44113.958333316863</v>
      </c>
      <c r="B6795" s="190">
        <f t="shared" si="1087"/>
        <v>44113</v>
      </c>
      <c r="C6795" s="1">
        <f t="shared" si="1088"/>
        <v>23</v>
      </c>
      <c r="D6795" s="191">
        <v>2.3717058310581018</v>
      </c>
      <c r="E6795" s="192">
        <f t="shared" si="1089"/>
        <v>8.2354276069311052E-5</v>
      </c>
      <c r="F6795" s="193">
        <f t="shared" si="1090"/>
        <v>3.5361246348588082</v>
      </c>
      <c r="G6795" s="193">
        <f t="shared" si="1086"/>
        <v>3.6668848122260917</v>
      </c>
      <c r="H6795" s="193">
        <f t="shared" si="1086"/>
        <v>3.802480289745573</v>
      </c>
      <c r="I6795" s="193">
        <f t="shared" si="1086"/>
        <v>3.9430898690067919</v>
      </c>
      <c r="J6795" s="193">
        <f t="shared" si="1086"/>
        <v>4.0888989633932669</v>
      </c>
      <c r="K6795" s="193">
        <f>MAX(0,(F6795-'2031 forecast'!$C$10))</f>
        <v>0</v>
      </c>
      <c r="L6795" s="193">
        <f>MAX(0,(G6795-'2031 forecast'!$C$10))</f>
        <v>0</v>
      </c>
      <c r="M6795" s="193">
        <f>MAX(0,(H6795-'2031 forecast'!$C$10))</f>
        <v>0</v>
      </c>
      <c r="N6795" s="193">
        <f>MAX(0,(I6795-'2031 forecast'!$C$10))</f>
        <v>0</v>
      </c>
      <c r="O6795" s="193">
        <f>MAX(0,(J6795-'2031 forecast'!$C$10))</f>
        <v>0</v>
      </c>
      <c r="P6795" s="175" t="str">
        <f t="shared" si="1092"/>
        <v/>
      </c>
      <c r="Q6795" s="175" t="str">
        <f t="shared" si="1093"/>
        <v/>
      </c>
    </row>
    <row r="6796" spans="1:17" s="1" customFormat="1" x14ac:dyDescent="0.3">
      <c r="A6796" s="189">
        <f t="shared" si="1091"/>
        <v>44113.999999983527</v>
      </c>
      <c r="B6796" s="190">
        <f t="shared" si="1087"/>
        <v>44113</v>
      </c>
      <c r="C6796" s="1">
        <f t="shared" si="1088"/>
        <v>0</v>
      </c>
      <c r="D6796" s="191">
        <v>2.243709008429569</v>
      </c>
      <c r="E6796" s="192">
        <f t="shared" si="1089"/>
        <v>7.7909759583030754E-5</v>
      </c>
      <c r="F6796" s="193">
        <f t="shared" si="1090"/>
        <v>3.3452861625013481</v>
      </c>
      <c r="G6796" s="193">
        <f t="shared" si="1086"/>
        <v>3.46898944140754</v>
      </c>
      <c r="H6796" s="193">
        <f t="shared" si="1086"/>
        <v>3.597267067759303</v>
      </c>
      <c r="I6796" s="193">
        <f t="shared" si="1086"/>
        <v>3.730288193536583</v>
      </c>
      <c r="J6796" s="193">
        <f t="shared" si="1086"/>
        <v>3.8682282256863272</v>
      </c>
      <c r="K6796" s="193">
        <f>MAX(0,(F6796-'2031 forecast'!$C$10))</f>
        <v>0</v>
      </c>
      <c r="L6796" s="193">
        <f>MAX(0,(G6796-'2031 forecast'!$C$10))</f>
        <v>0</v>
      </c>
      <c r="M6796" s="193">
        <f>MAX(0,(H6796-'2031 forecast'!$C$10))</f>
        <v>0</v>
      </c>
      <c r="N6796" s="193">
        <f>MAX(0,(I6796-'2031 forecast'!$C$10))</f>
        <v>0</v>
      </c>
      <c r="O6796" s="193">
        <f>MAX(0,(J6796-'2031 forecast'!$C$10))</f>
        <v>0</v>
      </c>
      <c r="P6796" s="175" t="str">
        <f t="shared" si="1092"/>
        <v/>
      </c>
      <c r="Q6796" s="175" t="str">
        <f t="shared" si="1093"/>
        <v/>
      </c>
    </row>
    <row r="6797" spans="1:17" s="1" customFormat="1" x14ac:dyDescent="0.3">
      <c r="A6797" s="189">
        <f t="shared" si="1091"/>
        <v>44114.041666650191</v>
      </c>
      <c r="B6797" s="190">
        <f t="shared" si="1087"/>
        <v>44114</v>
      </c>
      <c r="C6797" s="1">
        <f t="shared" si="1088"/>
        <v>1</v>
      </c>
      <c r="D6797" s="191">
        <v>2.2286505587085652</v>
      </c>
      <c r="E6797" s="192">
        <f t="shared" si="1089"/>
        <v>7.7386875290527199E-5</v>
      </c>
      <c r="F6797" s="193">
        <f t="shared" si="1090"/>
        <v>3.3228345775181181</v>
      </c>
      <c r="G6797" s="193">
        <f t="shared" si="1086"/>
        <v>3.445707633075946</v>
      </c>
      <c r="H6797" s="193">
        <f t="shared" si="1086"/>
        <v>3.5731243357609186</v>
      </c>
      <c r="I6797" s="193">
        <f t="shared" si="1086"/>
        <v>3.7052527023047941</v>
      </c>
      <c r="J6797" s="193">
        <f t="shared" si="1086"/>
        <v>3.8422669624266881</v>
      </c>
      <c r="K6797" s="193">
        <f>MAX(0,(F6797-'2031 forecast'!$C$10))</f>
        <v>0</v>
      </c>
      <c r="L6797" s="193">
        <f>MAX(0,(G6797-'2031 forecast'!$C$10))</f>
        <v>0</v>
      </c>
      <c r="M6797" s="193">
        <f>MAX(0,(H6797-'2031 forecast'!$C$10))</f>
        <v>0</v>
      </c>
      <c r="N6797" s="193">
        <f>MAX(0,(I6797-'2031 forecast'!$C$10))</f>
        <v>0</v>
      </c>
      <c r="O6797" s="193">
        <f>MAX(0,(J6797-'2031 forecast'!$C$10))</f>
        <v>0</v>
      </c>
      <c r="P6797" s="175" t="str">
        <f t="shared" si="1092"/>
        <v/>
      </c>
      <c r="Q6797" s="175" t="str">
        <f t="shared" si="1093"/>
        <v/>
      </c>
    </row>
    <row r="6798" spans="1:17" s="1" customFormat="1" x14ac:dyDescent="0.3">
      <c r="A6798" s="189">
        <f t="shared" si="1091"/>
        <v>44114.083333316856</v>
      </c>
      <c r="B6798" s="190">
        <f t="shared" si="1087"/>
        <v>44114</v>
      </c>
      <c r="C6798" s="1">
        <f t="shared" si="1088"/>
        <v>2</v>
      </c>
      <c r="D6798" s="191">
        <v>2.1684167598245505</v>
      </c>
      <c r="E6798" s="192">
        <f t="shared" si="1089"/>
        <v>7.5295338120512969E-5</v>
      </c>
      <c r="F6798" s="193">
        <f t="shared" si="1090"/>
        <v>3.2330282375851964</v>
      </c>
      <c r="G6798" s="193">
        <f t="shared" si="1086"/>
        <v>3.35258039974957</v>
      </c>
      <c r="H6798" s="193">
        <f t="shared" si="1086"/>
        <v>3.4765534077673812</v>
      </c>
      <c r="I6798" s="193">
        <f t="shared" si="1086"/>
        <v>3.6051107373776388</v>
      </c>
      <c r="J6798" s="193">
        <f t="shared" si="1086"/>
        <v>3.7384219093881299</v>
      </c>
      <c r="K6798" s="193">
        <f>MAX(0,(F6798-'2031 forecast'!$C$10))</f>
        <v>0</v>
      </c>
      <c r="L6798" s="193">
        <f>MAX(0,(G6798-'2031 forecast'!$C$10))</f>
        <v>0</v>
      </c>
      <c r="M6798" s="193">
        <f>MAX(0,(H6798-'2031 forecast'!$C$10))</f>
        <v>0</v>
      </c>
      <c r="N6798" s="193">
        <f>MAX(0,(I6798-'2031 forecast'!$C$10))</f>
        <v>0</v>
      </c>
      <c r="O6798" s="193">
        <f>MAX(0,(J6798-'2031 forecast'!$C$10))</f>
        <v>0</v>
      </c>
      <c r="P6798" s="175" t="str">
        <f t="shared" si="1092"/>
        <v/>
      </c>
      <c r="Q6798" s="175" t="str">
        <f t="shared" si="1093"/>
        <v/>
      </c>
    </row>
    <row r="6799" spans="1:17" s="1" customFormat="1" x14ac:dyDescent="0.3">
      <c r="A6799" s="189">
        <f t="shared" si="1091"/>
        <v>44114.12499998352</v>
      </c>
      <c r="B6799" s="190">
        <f t="shared" si="1087"/>
        <v>44114</v>
      </c>
      <c r="C6799" s="1">
        <f t="shared" si="1088"/>
        <v>3</v>
      </c>
      <c r="D6799" s="191">
        <v>2.115712185801037</v>
      </c>
      <c r="E6799" s="192">
        <f t="shared" si="1089"/>
        <v>7.3465243096750495E-5</v>
      </c>
      <c r="F6799" s="193">
        <f t="shared" si="1090"/>
        <v>3.1544476901438894</v>
      </c>
      <c r="G6799" s="193">
        <f t="shared" si="1086"/>
        <v>3.2710940705889899</v>
      </c>
      <c r="H6799" s="193">
        <f t="shared" si="1086"/>
        <v>3.3920538457730349</v>
      </c>
      <c r="I6799" s="193">
        <f t="shared" si="1086"/>
        <v>3.5174865180663764</v>
      </c>
      <c r="J6799" s="193">
        <f t="shared" si="1086"/>
        <v>3.6475574879793902</v>
      </c>
      <c r="K6799" s="193">
        <f>MAX(0,(F6799-'2031 forecast'!$C$10))</f>
        <v>0</v>
      </c>
      <c r="L6799" s="193">
        <f>MAX(0,(G6799-'2031 forecast'!$C$10))</f>
        <v>0</v>
      </c>
      <c r="M6799" s="193">
        <f>MAX(0,(H6799-'2031 forecast'!$C$10))</f>
        <v>0</v>
      </c>
      <c r="N6799" s="193">
        <f>MAX(0,(I6799-'2031 forecast'!$C$10))</f>
        <v>0</v>
      </c>
      <c r="O6799" s="193">
        <f>MAX(0,(J6799-'2031 forecast'!$C$10))</f>
        <v>0</v>
      </c>
      <c r="P6799" s="175" t="str">
        <f t="shared" si="1092"/>
        <v/>
      </c>
      <c r="Q6799" s="175" t="str">
        <f t="shared" si="1093"/>
        <v/>
      </c>
    </row>
    <row r="6800" spans="1:17" s="1" customFormat="1" x14ac:dyDescent="0.3">
      <c r="A6800" s="189">
        <f t="shared" si="1091"/>
        <v>44114.166666650184</v>
      </c>
      <c r="B6800" s="190">
        <f t="shared" si="1087"/>
        <v>44114</v>
      </c>
      <c r="C6800" s="1">
        <f t="shared" si="1088"/>
        <v>4</v>
      </c>
      <c r="D6800" s="191">
        <v>2.1232414106615387</v>
      </c>
      <c r="E6800" s="192">
        <f t="shared" si="1089"/>
        <v>7.3726685243002266E-5</v>
      </c>
      <c r="F6800" s="193">
        <f t="shared" si="1090"/>
        <v>3.1656734826355044</v>
      </c>
      <c r="G6800" s="193">
        <f t="shared" si="1086"/>
        <v>3.2827349747547863</v>
      </c>
      <c r="H6800" s="193">
        <f t="shared" si="1086"/>
        <v>3.4041252117722265</v>
      </c>
      <c r="I6800" s="193">
        <f t="shared" si="1086"/>
        <v>3.5300042636822702</v>
      </c>
      <c r="J6800" s="193">
        <f t="shared" si="1086"/>
        <v>3.6605381196092095</v>
      </c>
      <c r="K6800" s="193">
        <f>MAX(0,(F6800-'2031 forecast'!$C$10))</f>
        <v>0</v>
      </c>
      <c r="L6800" s="193">
        <f>MAX(0,(G6800-'2031 forecast'!$C$10))</f>
        <v>0</v>
      </c>
      <c r="M6800" s="193">
        <f>MAX(0,(H6800-'2031 forecast'!$C$10))</f>
        <v>0</v>
      </c>
      <c r="N6800" s="193">
        <f>MAX(0,(I6800-'2031 forecast'!$C$10))</f>
        <v>0</v>
      </c>
      <c r="O6800" s="193">
        <f>MAX(0,(J6800-'2031 forecast'!$C$10))</f>
        <v>0</v>
      </c>
      <c r="P6800" s="175" t="str">
        <f t="shared" si="1092"/>
        <v/>
      </c>
      <c r="Q6800" s="175" t="str">
        <f t="shared" si="1093"/>
        <v/>
      </c>
    </row>
    <row r="6801" spans="1:17" s="1" customFormat="1" x14ac:dyDescent="0.3">
      <c r="A6801" s="189">
        <f t="shared" si="1091"/>
        <v>44114.208333316848</v>
      </c>
      <c r="B6801" s="190">
        <f t="shared" si="1087"/>
        <v>44114</v>
      </c>
      <c r="C6801" s="1">
        <f t="shared" si="1088"/>
        <v>5</v>
      </c>
      <c r="D6801" s="191">
        <v>2.1458290852430446</v>
      </c>
      <c r="E6801" s="192">
        <f t="shared" si="1089"/>
        <v>7.4511011681757617E-5</v>
      </c>
      <c r="F6801" s="193">
        <f t="shared" si="1090"/>
        <v>3.1993508601103504</v>
      </c>
      <c r="G6801" s="193">
        <f t="shared" si="1086"/>
        <v>3.3176576872521784</v>
      </c>
      <c r="H6801" s="193">
        <f t="shared" si="1086"/>
        <v>3.4403393097698038</v>
      </c>
      <c r="I6801" s="193">
        <f t="shared" si="1086"/>
        <v>3.5675575005299542</v>
      </c>
      <c r="J6801" s="193">
        <f t="shared" si="1086"/>
        <v>3.6994800144986697</v>
      </c>
      <c r="K6801" s="193">
        <f>MAX(0,(F6801-'2031 forecast'!$C$10))</f>
        <v>0</v>
      </c>
      <c r="L6801" s="193">
        <f>MAX(0,(G6801-'2031 forecast'!$C$10))</f>
        <v>0</v>
      </c>
      <c r="M6801" s="193">
        <f>MAX(0,(H6801-'2031 forecast'!$C$10))</f>
        <v>0</v>
      </c>
      <c r="N6801" s="193">
        <f>MAX(0,(I6801-'2031 forecast'!$C$10))</f>
        <v>0</v>
      </c>
      <c r="O6801" s="193">
        <f>MAX(0,(J6801-'2031 forecast'!$C$10))</f>
        <v>0</v>
      </c>
      <c r="P6801" s="175" t="str">
        <f t="shared" si="1092"/>
        <v/>
      </c>
      <c r="Q6801" s="175" t="str">
        <f t="shared" si="1093"/>
        <v/>
      </c>
    </row>
    <row r="6802" spans="1:17" s="1" customFormat="1" x14ac:dyDescent="0.3">
      <c r="A6802" s="189">
        <f t="shared" si="1091"/>
        <v>44114.249999983513</v>
      </c>
      <c r="B6802" s="190">
        <f t="shared" si="1087"/>
        <v>44114</v>
      </c>
      <c r="C6802" s="1">
        <f t="shared" si="1088"/>
        <v>6</v>
      </c>
      <c r="D6802" s="191">
        <v>2.3566473813370976</v>
      </c>
      <c r="E6802" s="192">
        <f t="shared" si="1089"/>
        <v>8.1831391776807471E-5</v>
      </c>
      <c r="F6802" s="193">
        <f t="shared" si="1090"/>
        <v>3.5136730498755773</v>
      </c>
      <c r="G6802" s="193">
        <f t="shared" si="1086"/>
        <v>3.6436030038944964</v>
      </c>
      <c r="H6802" s="193">
        <f t="shared" si="1086"/>
        <v>3.7783375577471872</v>
      </c>
      <c r="I6802" s="193">
        <f t="shared" si="1086"/>
        <v>3.9180543777750017</v>
      </c>
      <c r="J6802" s="193">
        <f t="shared" si="1086"/>
        <v>4.0629377001336255</v>
      </c>
      <c r="K6802" s="193">
        <f>MAX(0,(F6802-'2031 forecast'!$C$10))</f>
        <v>0</v>
      </c>
      <c r="L6802" s="193">
        <f>MAX(0,(G6802-'2031 forecast'!$C$10))</f>
        <v>0</v>
      </c>
      <c r="M6802" s="193">
        <f>MAX(0,(H6802-'2031 forecast'!$C$10))</f>
        <v>0</v>
      </c>
      <c r="N6802" s="193">
        <f>MAX(0,(I6802-'2031 forecast'!$C$10))</f>
        <v>0</v>
      </c>
      <c r="O6802" s="193">
        <f>MAX(0,(J6802-'2031 forecast'!$C$10))</f>
        <v>0</v>
      </c>
      <c r="P6802" s="175" t="str">
        <f t="shared" si="1092"/>
        <v/>
      </c>
      <c r="Q6802" s="175" t="str">
        <f t="shared" si="1093"/>
        <v/>
      </c>
    </row>
    <row r="6803" spans="1:17" s="1" customFormat="1" x14ac:dyDescent="0.3">
      <c r="A6803" s="189">
        <f t="shared" si="1091"/>
        <v>44114.291666650177</v>
      </c>
      <c r="B6803" s="190">
        <f t="shared" si="1087"/>
        <v>44114</v>
      </c>
      <c r="C6803" s="1">
        <f t="shared" si="1088"/>
        <v>7</v>
      </c>
      <c r="D6803" s="191">
        <v>2.3867642807791056</v>
      </c>
      <c r="E6803" s="192">
        <f t="shared" si="1089"/>
        <v>8.2877160361814606E-5</v>
      </c>
      <c r="F6803" s="193">
        <f t="shared" si="1090"/>
        <v>3.5585762198420388</v>
      </c>
      <c r="G6803" s="193">
        <f t="shared" si="1086"/>
        <v>3.6901666205576857</v>
      </c>
      <c r="H6803" s="193">
        <f t="shared" si="1086"/>
        <v>3.826623021743957</v>
      </c>
      <c r="I6803" s="193">
        <f t="shared" si="1086"/>
        <v>3.9681253602385804</v>
      </c>
      <c r="J6803" s="193">
        <f t="shared" si="1086"/>
        <v>4.1148602266529055</v>
      </c>
      <c r="K6803" s="193">
        <f>MAX(0,(F6803-'2031 forecast'!$C$10))</f>
        <v>0</v>
      </c>
      <c r="L6803" s="193">
        <f>MAX(0,(G6803-'2031 forecast'!$C$10))</f>
        <v>0</v>
      </c>
      <c r="M6803" s="193">
        <f>MAX(0,(H6803-'2031 forecast'!$C$10))</f>
        <v>0</v>
      </c>
      <c r="N6803" s="193">
        <f>MAX(0,(I6803-'2031 forecast'!$C$10))</f>
        <v>0</v>
      </c>
      <c r="O6803" s="193">
        <f>MAX(0,(J6803-'2031 forecast'!$C$10))</f>
        <v>0</v>
      </c>
      <c r="P6803" s="175" t="str">
        <f t="shared" si="1092"/>
        <v/>
      </c>
      <c r="Q6803" s="175" t="str">
        <f t="shared" si="1093"/>
        <v/>
      </c>
    </row>
    <row r="6804" spans="1:17" s="1" customFormat="1" x14ac:dyDescent="0.3">
      <c r="A6804" s="189">
        <f t="shared" si="1091"/>
        <v>44114.333333316841</v>
      </c>
      <c r="B6804" s="190">
        <f t="shared" si="1087"/>
        <v>44114</v>
      </c>
      <c r="C6804" s="1">
        <f t="shared" si="1088"/>
        <v>8</v>
      </c>
      <c r="D6804" s="191">
        <v>2.6051118017336607</v>
      </c>
      <c r="E6804" s="192">
        <f t="shared" si="1089"/>
        <v>9.0458982603116257E-5</v>
      </c>
      <c r="F6804" s="193">
        <f t="shared" si="1090"/>
        <v>3.8841242020988811</v>
      </c>
      <c r="G6804" s="193">
        <f t="shared" si="1086"/>
        <v>4.0277528413658015</v>
      </c>
      <c r="H6804" s="193">
        <f t="shared" si="1086"/>
        <v>4.1766926357205332</v>
      </c>
      <c r="I6804" s="193">
        <f t="shared" si="1086"/>
        <v>4.331139983099523</v>
      </c>
      <c r="J6804" s="193">
        <f t="shared" si="1086"/>
        <v>4.4912985439176829</v>
      </c>
      <c r="K6804" s="193">
        <f>MAX(0,(F6804-'2031 forecast'!$C$10))</f>
        <v>0</v>
      </c>
      <c r="L6804" s="193">
        <f>MAX(0,(G6804-'2031 forecast'!$C$10))</f>
        <v>0</v>
      </c>
      <c r="M6804" s="193">
        <f>MAX(0,(H6804-'2031 forecast'!$C$10))</f>
        <v>0</v>
      </c>
      <c r="N6804" s="193">
        <f>MAX(0,(I6804-'2031 forecast'!$C$10))</f>
        <v>0</v>
      </c>
      <c r="O6804" s="193">
        <f>MAX(0,(J6804-'2031 forecast'!$C$10))</f>
        <v>0</v>
      </c>
      <c r="P6804" s="175" t="str">
        <f t="shared" si="1092"/>
        <v/>
      </c>
      <c r="Q6804" s="175" t="str">
        <f t="shared" si="1093"/>
        <v/>
      </c>
    </row>
    <row r="6805" spans="1:17" s="1" customFormat="1" x14ac:dyDescent="0.3">
      <c r="A6805" s="189">
        <f t="shared" si="1091"/>
        <v>44114.374999983505</v>
      </c>
      <c r="B6805" s="190">
        <f t="shared" si="1087"/>
        <v>44114</v>
      </c>
      <c r="C6805" s="1">
        <f t="shared" si="1088"/>
        <v>9</v>
      </c>
      <c r="D6805" s="191">
        <v>2.8836931215722315</v>
      </c>
      <c r="E6805" s="192">
        <f t="shared" si="1089"/>
        <v>1.0013234201443215E-4</v>
      </c>
      <c r="F6805" s="193">
        <f t="shared" si="1090"/>
        <v>4.299478524288646</v>
      </c>
      <c r="G6805" s="193">
        <f t="shared" ref="G6805:J6824" si="1094">$E6805*G$2</f>
        <v>4.4584662955002949</v>
      </c>
      <c r="H6805" s="193">
        <f t="shared" si="1094"/>
        <v>4.6233331776906477</v>
      </c>
      <c r="I6805" s="193">
        <f t="shared" si="1094"/>
        <v>4.7942965708876226</v>
      </c>
      <c r="J6805" s="193">
        <f t="shared" si="1094"/>
        <v>4.9715819142210185</v>
      </c>
      <c r="K6805" s="193">
        <f>MAX(0,(F6805-'2031 forecast'!$C$10))</f>
        <v>0</v>
      </c>
      <c r="L6805" s="193">
        <f>MAX(0,(G6805-'2031 forecast'!$C$10))</f>
        <v>0</v>
      </c>
      <c r="M6805" s="193">
        <f>MAX(0,(H6805-'2031 forecast'!$C$10))</f>
        <v>0</v>
      </c>
      <c r="N6805" s="193">
        <f>MAX(0,(I6805-'2031 forecast'!$C$10))</f>
        <v>0</v>
      </c>
      <c r="O6805" s="193">
        <f>MAX(0,(J6805-'2031 forecast'!$C$10))</f>
        <v>0</v>
      </c>
      <c r="P6805" s="175" t="str">
        <f t="shared" si="1092"/>
        <v/>
      </c>
      <c r="Q6805" s="175" t="str">
        <f t="shared" si="1093"/>
        <v/>
      </c>
    </row>
    <row r="6806" spans="1:17" s="1" customFormat="1" x14ac:dyDescent="0.3">
      <c r="A6806" s="189">
        <f t="shared" si="1091"/>
        <v>44114.41666665017</v>
      </c>
      <c r="B6806" s="190">
        <f t="shared" si="1087"/>
        <v>44114</v>
      </c>
      <c r="C6806" s="1">
        <f t="shared" si="1088"/>
        <v>10</v>
      </c>
      <c r="D6806" s="191">
        <v>3.0342776187822702</v>
      </c>
      <c r="E6806" s="192">
        <f t="shared" si="1089"/>
        <v>1.0536118493946779E-4</v>
      </c>
      <c r="F6806" s="193">
        <f t="shared" si="1090"/>
        <v>4.5239943741209521</v>
      </c>
      <c r="G6806" s="193">
        <f t="shared" si="1094"/>
        <v>4.6912843788162375</v>
      </c>
      <c r="H6806" s="193">
        <f t="shared" si="1094"/>
        <v>4.8647604976744949</v>
      </c>
      <c r="I6806" s="193">
        <f t="shared" si="1094"/>
        <v>5.0446514832055147</v>
      </c>
      <c r="J6806" s="193">
        <f t="shared" si="1094"/>
        <v>5.2311945468174175</v>
      </c>
      <c r="K6806" s="193">
        <f>MAX(0,(F6806-'2031 forecast'!$C$10))</f>
        <v>0</v>
      </c>
      <c r="L6806" s="193">
        <f>MAX(0,(G6806-'2031 forecast'!$C$10))</f>
        <v>0</v>
      </c>
      <c r="M6806" s="193">
        <f>MAX(0,(H6806-'2031 forecast'!$C$10))</f>
        <v>0</v>
      </c>
      <c r="N6806" s="193">
        <f>MAX(0,(I6806-'2031 forecast'!$C$10))</f>
        <v>0</v>
      </c>
      <c r="O6806" s="193">
        <f>MAX(0,(J6806-'2031 forecast'!$C$10))</f>
        <v>0</v>
      </c>
      <c r="P6806" s="175" t="str">
        <f t="shared" si="1092"/>
        <v/>
      </c>
      <c r="Q6806" s="175" t="str">
        <f t="shared" si="1093"/>
        <v/>
      </c>
    </row>
    <row r="6807" spans="1:17" s="1" customFormat="1" x14ac:dyDescent="0.3">
      <c r="A6807" s="189">
        <f t="shared" si="1091"/>
        <v>44114.458333316834</v>
      </c>
      <c r="B6807" s="190">
        <f t="shared" si="1087"/>
        <v>44114</v>
      </c>
      <c r="C6807" s="1">
        <f t="shared" si="1088"/>
        <v>11</v>
      </c>
      <c r="D6807" s="191">
        <v>3.0342776187822702</v>
      </c>
      <c r="E6807" s="192">
        <f t="shared" si="1089"/>
        <v>1.0536118493946779E-4</v>
      </c>
      <c r="F6807" s="193">
        <f t="shared" si="1090"/>
        <v>4.5239943741209521</v>
      </c>
      <c r="G6807" s="193">
        <f t="shared" si="1094"/>
        <v>4.6912843788162375</v>
      </c>
      <c r="H6807" s="193">
        <f t="shared" si="1094"/>
        <v>4.8647604976744949</v>
      </c>
      <c r="I6807" s="193">
        <f t="shared" si="1094"/>
        <v>5.0446514832055147</v>
      </c>
      <c r="J6807" s="193">
        <f t="shared" si="1094"/>
        <v>5.2311945468174175</v>
      </c>
      <c r="K6807" s="193">
        <f>MAX(0,(F6807-'2031 forecast'!$C$10))</f>
        <v>0</v>
      </c>
      <c r="L6807" s="193">
        <f>MAX(0,(G6807-'2031 forecast'!$C$10))</f>
        <v>0</v>
      </c>
      <c r="M6807" s="193">
        <f>MAX(0,(H6807-'2031 forecast'!$C$10))</f>
        <v>0</v>
      </c>
      <c r="N6807" s="193">
        <f>MAX(0,(I6807-'2031 forecast'!$C$10))</f>
        <v>0</v>
      </c>
      <c r="O6807" s="193">
        <f>MAX(0,(J6807-'2031 forecast'!$C$10))</f>
        <v>0</v>
      </c>
      <c r="P6807" s="175" t="str">
        <f t="shared" si="1092"/>
        <v/>
      </c>
      <c r="Q6807" s="175" t="str">
        <f t="shared" si="1093"/>
        <v/>
      </c>
    </row>
    <row r="6808" spans="1:17" s="1" customFormat="1" x14ac:dyDescent="0.3">
      <c r="A6808" s="189">
        <f t="shared" si="1091"/>
        <v>44114.499999983498</v>
      </c>
      <c r="B6808" s="190">
        <f t="shared" si="1087"/>
        <v>44114</v>
      </c>
      <c r="C6808" s="1">
        <f t="shared" si="1088"/>
        <v>12</v>
      </c>
      <c r="D6808" s="191">
        <v>3.019219169061266</v>
      </c>
      <c r="E6808" s="192">
        <f t="shared" si="1089"/>
        <v>1.0483830064696422E-4</v>
      </c>
      <c r="F6808" s="193">
        <f t="shared" si="1090"/>
        <v>4.5015427891377211</v>
      </c>
      <c r="G6808" s="193">
        <f t="shared" si="1094"/>
        <v>4.6680025704846431</v>
      </c>
      <c r="H6808" s="193">
        <f t="shared" si="1094"/>
        <v>4.84061776567611</v>
      </c>
      <c r="I6808" s="193">
        <f t="shared" si="1094"/>
        <v>5.0196159919737253</v>
      </c>
      <c r="J6808" s="193">
        <f t="shared" si="1094"/>
        <v>5.205233283557777</v>
      </c>
      <c r="K6808" s="193">
        <f>MAX(0,(F6808-'2031 forecast'!$C$10))</f>
        <v>0</v>
      </c>
      <c r="L6808" s="193">
        <f>MAX(0,(G6808-'2031 forecast'!$C$10))</f>
        <v>0</v>
      </c>
      <c r="M6808" s="193">
        <f>MAX(0,(H6808-'2031 forecast'!$C$10))</f>
        <v>0</v>
      </c>
      <c r="N6808" s="193">
        <f>MAX(0,(I6808-'2031 forecast'!$C$10))</f>
        <v>0</v>
      </c>
      <c r="O6808" s="193">
        <f>MAX(0,(J6808-'2031 forecast'!$C$10))</f>
        <v>0</v>
      </c>
      <c r="P6808" s="175" t="str">
        <f t="shared" si="1092"/>
        <v/>
      </c>
      <c r="Q6808" s="175" t="str">
        <f t="shared" si="1093"/>
        <v/>
      </c>
    </row>
    <row r="6809" spans="1:17" s="1" customFormat="1" x14ac:dyDescent="0.3">
      <c r="A6809" s="189">
        <f t="shared" si="1091"/>
        <v>44114.541666650162</v>
      </c>
      <c r="B6809" s="190">
        <f t="shared" si="1087"/>
        <v>44114</v>
      </c>
      <c r="C6809" s="1">
        <f t="shared" si="1088"/>
        <v>13</v>
      </c>
      <c r="D6809" s="191">
        <v>3.1396867668292967</v>
      </c>
      <c r="E6809" s="192">
        <f t="shared" si="1089"/>
        <v>1.0902137498699272E-4</v>
      </c>
      <c r="F6809" s="193">
        <f t="shared" si="1090"/>
        <v>4.6811554690035653</v>
      </c>
      <c r="G6809" s="193">
        <f t="shared" si="1094"/>
        <v>4.8542570371373976</v>
      </c>
      <c r="H6809" s="193">
        <f t="shared" si="1094"/>
        <v>5.0337596216631866</v>
      </c>
      <c r="I6809" s="193">
        <f t="shared" si="1094"/>
        <v>5.2198999218280386</v>
      </c>
      <c r="J6809" s="193">
        <f t="shared" si="1094"/>
        <v>5.4129233896348952</v>
      </c>
      <c r="K6809" s="193">
        <f>MAX(0,(F6809-'2031 forecast'!$C$10))</f>
        <v>0</v>
      </c>
      <c r="L6809" s="193">
        <f>MAX(0,(G6809-'2031 forecast'!$C$10))</f>
        <v>0</v>
      </c>
      <c r="M6809" s="193">
        <f>MAX(0,(H6809-'2031 forecast'!$C$10))</f>
        <v>0</v>
      </c>
      <c r="N6809" s="193">
        <f>MAX(0,(I6809-'2031 forecast'!$C$10))</f>
        <v>0</v>
      </c>
      <c r="O6809" s="193">
        <f>MAX(0,(J6809-'2031 forecast'!$C$10))</f>
        <v>0</v>
      </c>
      <c r="P6809" s="175" t="str">
        <f t="shared" si="1092"/>
        <v/>
      </c>
      <c r="Q6809" s="175" t="str">
        <f t="shared" si="1093"/>
        <v/>
      </c>
    </row>
    <row r="6810" spans="1:17" s="1" customFormat="1" x14ac:dyDescent="0.3">
      <c r="A6810" s="189">
        <f t="shared" si="1091"/>
        <v>44114.583333316827</v>
      </c>
      <c r="B6810" s="190">
        <f t="shared" si="1087"/>
        <v>44114</v>
      </c>
      <c r="C6810" s="1">
        <f t="shared" si="1088"/>
        <v>14</v>
      </c>
      <c r="D6810" s="191">
        <v>3.0869821928057832</v>
      </c>
      <c r="E6810" s="192">
        <f t="shared" si="1089"/>
        <v>1.0719127996323025E-4</v>
      </c>
      <c r="F6810" s="193">
        <f t="shared" si="1090"/>
        <v>4.6025749215622582</v>
      </c>
      <c r="G6810" s="193">
        <f t="shared" si="1094"/>
        <v>4.7727707079768171</v>
      </c>
      <c r="H6810" s="193">
        <f t="shared" si="1094"/>
        <v>4.9492600596688403</v>
      </c>
      <c r="I6810" s="193">
        <f t="shared" si="1094"/>
        <v>5.1322757025167762</v>
      </c>
      <c r="J6810" s="193">
        <f t="shared" si="1094"/>
        <v>5.3220589682261563</v>
      </c>
      <c r="K6810" s="193">
        <f>MAX(0,(F6810-'2031 forecast'!$C$10))</f>
        <v>0</v>
      </c>
      <c r="L6810" s="193">
        <f>MAX(0,(G6810-'2031 forecast'!$C$10))</f>
        <v>0</v>
      </c>
      <c r="M6810" s="193">
        <f>MAX(0,(H6810-'2031 forecast'!$C$10))</f>
        <v>0</v>
      </c>
      <c r="N6810" s="193">
        <f>MAX(0,(I6810-'2031 forecast'!$C$10))</f>
        <v>0</v>
      </c>
      <c r="O6810" s="193">
        <f>MAX(0,(J6810-'2031 forecast'!$C$10))</f>
        <v>0</v>
      </c>
      <c r="P6810" s="175" t="str">
        <f t="shared" si="1092"/>
        <v/>
      </c>
      <c r="Q6810" s="175" t="str">
        <f t="shared" si="1093"/>
        <v/>
      </c>
    </row>
    <row r="6811" spans="1:17" s="1" customFormat="1" x14ac:dyDescent="0.3">
      <c r="A6811" s="189">
        <f t="shared" si="1091"/>
        <v>44114.624999983491</v>
      </c>
      <c r="B6811" s="190">
        <f t="shared" si="1087"/>
        <v>44114</v>
      </c>
      <c r="C6811" s="1">
        <f t="shared" si="1088"/>
        <v>15</v>
      </c>
      <c r="D6811" s="191">
        <v>3.1472159916897984</v>
      </c>
      <c r="E6811" s="192">
        <f t="shared" si="1089"/>
        <v>1.0928281713324449E-4</v>
      </c>
      <c r="F6811" s="193">
        <f t="shared" si="1090"/>
        <v>4.6923812614951803</v>
      </c>
      <c r="G6811" s="193">
        <f t="shared" si="1094"/>
        <v>4.865897941303194</v>
      </c>
      <c r="H6811" s="193">
        <f t="shared" si="1094"/>
        <v>5.0458309876623781</v>
      </c>
      <c r="I6811" s="193">
        <f t="shared" si="1094"/>
        <v>5.2324176674439329</v>
      </c>
      <c r="J6811" s="193">
        <f t="shared" si="1094"/>
        <v>5.4259040212647145</v>
      </c>
      <c r="K6811" s="193">
        <f>MAX(0,(F6811-'2031 forecast'!$C$10))</f>
        <v>0</v>
      </c>
      <c r="L6811" s="193">
        <f>MAX(0,(G6811-'2031 forecast'!$C$10))</f>
        <v>0</v>
      </c>
      <c r="M6811" s="193">
        <f>MAX(0,(H6811-'2031 forecast'!$C$10))</f>
        <v>0</v>
      </c>
      <c r="N6811" s="193">
        <f>MAX(0,(I6811-'2031 forecast'!$C$10))</f>
        <v>0</v>
      </c>
      <c r="O6811" s="193">
        <f>MAX(0,(J6811-'2031 forecast'!$C$10))</f>
        <v>0</v>
      </c>
      <c r="P6811" s="175" t="str">
        <f t="shared" si="1092"/>
        <v/>
      </c>
      <c r="Q6811" s="175" t="str">
        <f t="shared" si="1093"/>
        <v/>
      </c>
    </row>
    <row r="6812" spans="1:17" s="1" customFormat="1" x14ac:dyDescent="0.3">
      <c r="A6812" s="189">
        <f t="shared" si="1091"/>
        <v>44114.666666650155</v>
      </c>
      <c r="B6812" s="190">
        <f t="shared" si="1087"/>
        <v>44114</v>
      </c>
      <c r="C6812" s="1">
        <f t="shared" si="1088"/>
        <v>16</v>
      </c>
      <c r="D6812" s="191">
        <v>3.31285893862084</v>
      </c>
      <c r="E6812" s="192">
        <f t="shared" si="1089"/>
        <v>1.1503454435078367E-4</v>
      </c>
      <c r="F6812" s="193">
        <f t="shared" si="1090"/>
        <v>4.9393486963107156</v>
      </c>
      <c r="G6812" s="193">
        <f t="shared" si="1094"/>
        <v>5.1219978329507301</v>
      </c>
      <c r="H6812" s="193">
        <f t="shared" si="1094"/>
        <v>5.3114010396446085</v>
      </c>
      <c r="I6812" s="193">
        <f t="shared" si="1094"/>
        <v>5.5078080709936126</v>
      </c>
      <c r="J6812" s="193">
        <f t="shared" si="1094"/>
        <v>5.7114779171207521</v>
      </c>
      <c r="K6812" s="193">
        <f>MAX(0,(F6812-'2031 forecast'!$C$10))</f>
        <v>0</v>
      </c>
      <c r="L6812" s="193">
        <f>MAX(0,(G6812-'2031 forecast'!$C$10))</f>
        <v>0</v>
      </c>
      <c r="M6812" s="193">
        <f>MAX(0,(H6812-'2031 forecast'!$C$10))</f>
        <v>0</v>
      </c>
      <c r="N6812" s="193">
        <f>MAX(0,(I6812-'2031 forecast'!$C$10))</f>
        <v>0</v>
      </c>
      <c r="O6812" s="193">
        <f>MAX(0,(J6812-'2031 forecast'!$C$10))</f>
        <v>0</v>
      </c>
      <c r="P6812" s="175" t="str">
        <f t="shared" si="1092"/>
        <v/>
      </c>
      <c r="Q6812" s="175" t="str">
        <f t="shared" si="1093"/>
        <v/>
      </c>
    </row>
    <row r="6813" spans="1:17" s="1" customFormat="1" x14ac:dyDescent="0.3">
      <c r="A6813" s="189">
        <f t="shared" si="1091"/>
        <v>44114.708333316819</v>
      </c>
      <c r="B6813" s="190">
        <f t="shared" si="1087"/>
        <v>44114</v>
      </c>
      <c r="C6813" s="1">
        <f t="shared" si="1088"/>
        <v>17</v>
      </c>
      <c r="D6813" s="191">
        <v>3.1321575419687941</v>
      </c>
      <c r="E6813" s="192">
        <f t="shared" si="1089"/>
        <v>1.0875993284074093E-4</v>
      </c>
      <c r="F6813" s="193">
        <f t="shared" si="1090"/>
        <v>4.6699296765119493</v>
      </c>
      <c r="G6813" s="193">
        <f t="shared" si="1094"/>
        <v>4.8426161329715995</v>
      </c>
      <c r="H6813" s="193">
        <f t="shared" si="1094"/>
        <v>5.0216882556639932</v>
      </c>
      <c r="I6813" s="193">
        <f t="shared" si="1094"/>
        <v>5.2073821762121435</v>
      </c>
      <c r="J6813" s="193">
        <f t="shared" si="1094"/>
        <v>5.3999427580050749</v>
      </c>
      <c r="K6813" s="193">
        <f>MAX(0,(F6813-'2031 forecast'!$C$10))</f>
        <v>0</v>
      </c>
      <c r="L6813" s="193">
        <f>MAX(0,(G6813-'2031 forecast'!$C$10))</f>
        <v>0</v>
      </c>
      <c r="M6813" s="193">
        <f>MAX(0,(H6813-'2031 forecast'!$C$10))</f>
        <v>0</v>
      </c>
      <c r="N6813" s="193">
        <f>MAX(0,(I6813-'2031 forecast'!$C$10))</f>
        <v>0</v>
      </c>
      <c r="O6813" s="193">
        <f>MAX(0,(J6813-'2031 forecast'!$C$10))</f>
        <v>0</v>
      </c>
      <c r="P6813" s="175" t="str">
        <f t="shared" si="1092"/>
        <v/>
      </c>
      <c r="Q6813" s="175" t="str">
        <f t="shared" si="1093"/>
        <v/>
      </c>
    </row>
    <row r="6814" spans="1:17" s="1" customFormat="1" x14ac:dyDescent="0.3">
      <c r="A6814" s="189">
        <f t="shared" si="1091"/>
        <v>44114.749999983484</v>
      </c>
      <c r="B6814" s="190">
        <f t="shared" si="1087"/>
        <v>44114</v>
      </c>
      <c r="C6814" s="1">
        <f t="shared" si="1088"/>
        <v>18</v>
      </c>
      <c r="D6814" s="191">
        <v>3.0493360685032735</v>
      </c>
      <c r="E6814" s="192">
        <f t="shared" si="1089"/>
        <v>1.0588406923197134E-4</v>
      </c>
      <c r="F6814" s="193">
        <f t="shared" si="1090"/>
        <v>4.5464459591041821</v>
      </c>
      <c r="G6814" s="193">
        <f t="shared" si="1094"/>
        <v>4.7145661871478319</v>
      </c>
      <c r="H6814" s="193">
        <f t="shared" si="1094"/>
        <v>4.8889032296728789</v>
      </c>
      <c r="I6814" s="193">
        <f t="shared" si="1094"/>
        <v>5.0696869744373032</v>
      </c>
      <c r="J6814" s="193">
        <f t="shared" si="1094"/>
        <v>5.2571558100770561</v>
      </c>
      <c r="K6814" s="193">
        <f>MAX(0,(F6814-'2031 forecast'!$C$10))</f>
        <v>0</v>
      </c>
      <c r="L6814" s="193">
        <f>MAX(0,(G6814-'2031 forecast'!$C$10))</f>
        <v>0</v>
      </c>
      <c r="M6814" s="193">
        <f>MAX(0,(H6814-'2031 forecast'!$C$10))</f>
        <v>0</v>
      </c>
      <c r="N6814" s="193">
        <f>MAX(0,(I6814-'2031 forecast'!$C$10))</f>
        <v>0</v>
      </c>
      <c r="O6814" s="193">
        <f>MAX(0,(J6814-'2031 forecast'!$C$10))</f>
        <v>0</v>
      </c>
      <c r="P6814" s="175" t="str">
        <f t="shared" si="1092"/>
        <v/>
      </c>
      <c r="Q6814" s="175" t="str">
        <f t="shared" si="1093"/>
        <v/>
      </c>
    </row>
    <row r="6815" spans="1:17" s="1" customFormat="1" x14ac:dyDescent="0.3">
      <c r="A6815" s="189">
        <f t="shared" si="1091"/>
        <v>44114.791666650148</v>
      </c>
      <c r="B6815" s="190">
        <f t="shared" si="1087"/>
        <v>44114</v>
      </c>
      <c r="C6815" s="1">
        <f t="shared" si="1088"/>
        <v>19</v>
      </c>
      <c r="D6815" s="191">
        <v>3.0418068436427714</v>
      </c>
      <c r="E6815" s="192">
        <f t="shared" si="1089"/>
        <v>1.0562262708571955E-4</v>
      </c>
      <c r="F6815" s="193">
        <f t="shared" si="1090"/>
        <v>4.5352201666125662</v>
      </c>
      <c r="G6815" s="193">
        <f t="shared" si="1094"/>
        <v>4.7029252829820338</v>
      </c>
      <c r="H6815" s="193">
        <f t="shared" si="1094"/>
        <v>4.8768318636736856</v>
      </c>
      <c r="I6815" s="193">
        <f t="shared" si="1094"/>
        <v>5.0571692288214081</v>
      </c>
      <c r="J6815" s="193">
        <f t="shared" si="1094"/>
        <v>5.2441751784472359</v>
      </c>
      <c r="K6815" s="193">
        <f>MAX(0,(F6815-'2031 forecast'!$C$10))</f>
        <v>0</v>
      </c>
      <c r="L6815" s="193">
        <f>MAX(0,(G6815-'2031 forecast'!$C$10))</f>
        <v>0</v>
      </c>
      <c r="M6815" s="193">
        <f>MAX(0,(H6815-'2031 forecast'!$C$10))</f>
        <v>0</v>
      </c>
      <c r="N6815" s="193">
        <f>MAX(0,(I6815-'2031 forecast'!$C$10))</f>
        <v>0</v>
      </c>
      <c r="O6815" s="193">
        <f>MAX(0,(J6815-'2031 forecast'!$C$10))</f>
        <v>0</v>
      </c>
      <c r="P6815" s="175" t="str">
        <f t="shared" si="1092"/>
        <v/>
      </c>
      <c r="Q6815" s="175" t="str">
        <f t="shared" si="1093"/>
        <v/>
      </c>
    </row>
    <row r="6816" spans="1:17" s="1" customFormat="1" x14ac:dyDescent="0.3">
      <c r="A6816" s="189">
        <f t="shared" si="1091"/>
        <v>44114.833333316812</v>
      </c>
      <c r="B6816" s="190">
        <f t="shared" si="1087"/>
        <v>44114</v>
      </c>
      <c r="C6816" s="1">
        <f t="shared" si="1088"/>
        <v>20</v>
      </c>
      <c r="D6816" s="191">
        <v>2.861105446990726</v>
      </c>
      <c r="E6816" s="192">
        <f t="shared" si="1089"/>
        <v>9.9348015575676814E-5</v>
      </c>
      <c r="F6816" s="193">
        <f t="shared" si="1090"/>
        <v>4.2658011468138</v>
      </c>
      <c r="G6816" s="193">
        <f t="shared" si="1094"/>
        <v>4.4235435830029042</v>
      </c>
      <c r="H6816" s="193">
        <f t="shared" si="1094"/>
        <v>4.5871190796930712</v>
      </c>
      <c r="I6816" s="193">
        <f t="shared" si="1094"/>
        <v>4.756743334039939</v>
      </c>
      <c r="J6816" s="193">
        <f t="shared" si="1094"/>
        <v>4.9326400193315587</v>
      </c>
      <c r="K6816" s="193">
        <f>MAX(0,(F6816-'2031 forecast'!$C$10))</f>
        <v>0</v>
      </c>
      <c r="L6816" s="193">
        <f>MAX(0,(G6816-'2031 forecast'!$C$10))</f>
        <v>0</v>
      </c>
      <c r="M6816" s="193">
        <f>MAX(0,(H6816-'2031 forecast'!$C$10))</f>
        <v>0</v>
      </c>
      <c r="N6816" s="193">
        <f>MAX(0,(I6816-'2031 forecast'!$C$10))</f>
        <v>0</v>
      </c>
      <c r="O6816" s="193">
        <f>MAX(0,(J6816-'2031 forecast'!$C$10))</f>
        <v>0</v>
      </c>
      <c r="P6816" s="175" t="str">
        <f t="shared" si="1092"/>
        <v/>
      </c>
      <c r="Q6816" s="175" t="str">
        <f t="shared" si="1093"/>
        <v/>
      </c>
    </row>
    <row r="6817" spans="1:17" s="1" customFormat="1" x14ac:dyDescent="0.3">
      <c r="A6817" s="189">
        <f t="shared" si="1091"/>
        <v>44114.874999983476</v>
      </c>
      <c r="B6817" s="190">
        <f t="shared" si="1087"/>
        <v>44114</v>
      </c>
      <c r="C6817" s="1">
        <f t="shared" si="1088"/>
        <v>21</v>
      </c>
      <c r="D6817" s="191">
        <v>2.7255793995016915</v>
      </c>
      <c r="E6817" s="192">
        <f t="shared" si="1089"/>
        <v>9.4642056943144759E-5</v>
      </c>
      <c r="F6817" s="193">
        <f t="shared" si="1090"/>
        <v>4.0637368819647257</v>
      </c>
      <c r="G6817" s="193">
        <f t="shared" si="1094"/>
        <v>4.2140073080185561</v>
      </c>
      <c r="H6817" s="193">
        <f t="shared" si="1094"/>
        <v>4.3698344917076106</v>
      </c>
      <c r="I6817" s="193">
        <f t="shared" si="1094"/>
        <v>4.5314239129538363</v>
      </c>
      <c r="J6817" s="193">
        <f t="shared" si="1094"/>
        <v>4.698988649994801</v>
      </c>
      <c r="K6817" s="193">
        <f>MAX(0,(F6817-'2031 forecast'!$C$10))</f>
        <v>0</v>
      </c>
      <c r="L6817" s="193">
        <f>MAX(0,(G6817-'2031 forecast'!$C$10))</f>
        <v>0</v>
      </c>
      <c r="M6817" s="193">
        <f>MAX(0,(H6817-'2031 forecast'!$C$10))</f>
        <v>0</v>
      </c>
      <c r="N6817" s="193">
        <f>MAX(0,(I6817-'2031 forecast'!$C$10))</f>
        <v>0</v>
      </c>
      <c r="O6817" s="193">
        <f>MAX(0,(J6817-'2031 forecast'!$C$10))</f>
        <v>0</v>
      </c>
      <c r="P6817" s="175" t="str">
        <f t="shared" si="1092"/>
        <v/>
      </c>
      <c r="Q6817" s="175" t="str">
        <f t="shared" si="1093"/>
        <v/>
      </c>
    </row>
    <row r="6818" spans="1:17" s="1" customFormat="1" x14ac:dyDescent="0.3">
      <c r="A6818" s="189">
        <f t="shared" si="1091"/>
        <v>44114.916666650141</v>
      </c>
      <c r="B6818" s="190">
        <f t="shared" si="1087"/>
        <v>44114</v>
      </c>
      <c r="C6818" s="1">
        <f t="shared" si="1088"/>
        <v>22</v>
      </c>
      <c r="D6818" s="191">
        <v>2.4997026536866342</v>
      </c>
      <c r="E6818" s="192">
        <f t="shared" si="1089"/>
        <v>8.6798792555591324E-5</v>
      </c>
      <c r="F6818" s="193">
        <f t="shared" si="1090"/>
        <v>3.7269631072162674</v>
      </c>
      <c r="G6818" s="193">
        <f t="shared" si="1094"/>
        <v>3.8647801830446422</v>
      </c>
      <c r="H6818" s="193">
        <f t="shared" si="1094"/>
        <v>4.0076935117318415</v>
      </c>
      <c r="I6818" s="193">
        <f t="shared" si="1094"/>
        <v>4.155891544476999</v>
      </c>
      <c r="J6818" s="193">
        <f t="shared" si="1094"/>
        <v>4.3095697011002043</v>
      </c>
      <c r="K6818" s="193">
        <f>MAX(0,(F6818-'2031 forecast'!$C$10))</f>
        <v>0</v>
      </c>
      <c r="L6818" s="193">
        <f>MAX(0,(G6818-'2031 forecast'!$C$10))</f>
        <v>0</v>
      </c>
      <c r="M6818" s="193">
        <f>MAX(0,(H6818-'2031 forecast'!$C$10))</f>
        <v>0</v>
      </c>
      <c r="N6818" s="193">
        <f>MAX(0,(I6818-'2031 forecast'!$C$10))</f>
        <v>0</v>
      </c>
      <c r="O6818" s="193">
        <f>MAX(0,(J6818-'2031 forecast'!$C$10))</f>
        <v>0</v>
      </c>
      <c r="P6818" s="175" t="str">
        <f t="shared" si="1092"/>
        <v/>
      </c>
      <c r="Q6818" s="175" t="str">
        <f t="shared" si="1093"/>
        <v/>
      </c>
    </row>
    <row r="6819" spans="1:17" s="1" customFormat="1" x14ac:dyDescent="0.3">
      <c r="A6819" s="189">
        <f t="shared" si="1091"/>
        <v>44114.958333316805</v>
      </c>
      <c r="B6819" s="190">
        <f t="shared" si="1087"/>
        <v>44114</v>
      </c>
      <c r="C6819" s="1">
        <f t="shared" si="1088"/>
        <v>23</v>
      </c>
      <c r="D6819" s="191">
        <v>2.2813551327320787</v>
      </c>
      <c r="E6819" s="192">
        <f t="shared" si="1089"/>
        <v>7.9216970314289673E-5</v>
      </c>
      <c r="F6819" s="193">
        <f t="shared" si="1090"/>
        <v>3.4014151249594251</v>
      </c>
      <c r="G6819" s="193">
        <f t="shared" si="1094"/>
        <v>3.527193962236526</v>
      </c>
      <c r="H6819" s="193">
        <f t="shared" si="1094"/>
        <v>3.6576238977552649</v>
      </c>
      <c r="I6819" s="193">
        <f t="shared" si="1094"/>
        <v>3.7928769216160565</v>
      </c>
      <c r="J6819" s="193">
        <f t="shared" si="1094"/>
        <v>3.9331313838354274</v>
      </c>
      <c r="K6819" s="193">
        <f>MAX(0,(F6819-'2031 forecast'!$C$10))</f>
        <v>0</v>
      </c>
      <c r="L6819" s="193">
        <f>MAX(0,(G6819-'2031 forecast'!$C$10))</f>
        <v>0</v>
      </c>
      <c r="M6819" s="193">
        <f>MAX(0,(H6819-'2031 forecast'!$C$10))</f>
        <v>0</v>
      </c>
      <c r="N6819" s="193">
        <f>MAX(0,(I6819-'2031 forecast'!$C$10))</f>
        <v>0</v>
      </c>
      <c r="O6819" s="193">
        <f>MAX(0,(J6819-'2031 forecast'!$C$10))</f>
        <v>0</v>
      </c>
      <c r="P6819" s="175" t="str">
        <f t="shared" si="1092"/>
        <v/>
      </c>
      <c r="Q6819" s="175" t="str">
        <f t="shared" si="1093"/>
        <v/>
      </c>
    </row>
    <row r="6820" spans="1:17" s="1" customFormat="1" x14ac:dyDescent="0.3">
      <c r="A6820" s="189">
        <f t="shared" si="1091"/>
        <v>44114.999999983469</v>
      </c>
      <c r="B6820" s="190">
        <f t="shared" si="1087"/>
        <v>44114</v>
      </c>
      <c r="C6820" s="1">
        <f t="shared" si="1088"/>
        <v>0</v>
      </c>
      <c r="D6820" s="191">
        <v>2.2286505587085652</v>
      </c>
      <c r="E6820" s="192">
        <f t="shared" si="1089"/>
        <v>7.7386875290527199E-5</v>
      </c>
      <c r="F6820" s="193">
        <f t="shared" si="1090"/>
        <v>3.3228345775181181</v>
      </c>
      <c r="G6820" s="193">
        <f t="shared" si="1094"/>
        <v>3.445707633075946</v>
      </c>
      <c r="H6820" s="193">
        <f t="shared" si="1094"/>
        <v>3.5731243357609186</v>
      </c>
      <c r="I6820" s="193">
        <f t="shared" si="1094"/>
        <v>3.7052527023047941</v>
      </c>
      <c r="J6820" s="193">
        <f t="shared" si="1094"/>
        <v>3.8422669624266881</v>
      </c>
      <c r="K6820" s="193">
        <f>MAX(0,(F6820-'2031 forecast'!$C$10))</f>
        <v>0</v>
      </c>
      <c r="L6820" s="193">
        <f>MAX(0,(G6820-'2031 forecast'!$C$10))</f>
        <v>0</v>
      </c>
      <c r="M6820" s="193">
        <f>MAX(0,(H6820-'2031 forecast'!$C$10))</f>
        <v>0</v>
      </c>
      <c r="N6820" s="193">
        <f>MAX(0,(I6820-'2031 forecast'!$C$10))</f>
        <v>0</v>
      </c>
      <c r="O6820" s="193">
        <f>MAX(0,(J6820-'2031 forecast'!$C$10))</f>
        <v>0</v>
      </c>
      <c r="P6820" s="175" t="str">
        <f t="shared" si="1092"/>
        <v/>
      </c>
      <c r="Q6820" s="175" t="str">
        <f t="shared" si="1093"/>
        <v/>
      </c>
    </row>
    <row r="6821" spans="1:17" s="1" customFormat="1" x14ac:dyDescent="0.3">
      <c r="A6821" s="189">
        <f t="shared" si="1091"/>
        <v>44115.041666650133</v>
      </c>
      <c r="B6821" s="190">
        <f t="shared" si="1087"/>
        <v>44115</v>
      </c>
      <c r="C6821" s="1">
        <f t="shared" si="1088"/>
        <v>1</v>
      </c>
      <c r="D6821" s="191">
        <v>2.002773812893508</v>
      </c>
      <c r="E6821" s="192">
        <f t="shared" si="1089"/>
        <v>6.9543610902973765E-5</v>
      </c>
      <c r="F6821" s="193">
        <f t="shared" si="1090"/>
        <v>2.9860608027696598</v>
      </c>
      <c r="G6821" s="193">
        <f t="shared" si="1094"/>
        <v>3.0964805081020326</v>
      </c>
      <c r="H6821" s="193">
        <f t="shared" si="1094"/>
        <v>3.2109833557851499</v>
      </c>
      <c r="I6821" s="193">
        <f t="shared" si="1094"/>
        <v>3.3297203338279568</v>
      </c>
      <c r="J6821" s="193">
        <f t="shared" si="1094"/>
        <v>3.4528480135320909</v>
      </c>
      <c r="K6821" s="193">
        <f>MAX(0,(F6821-'2031 forecast'!$C$10))</f>
        <v>0</v>
      </c>
      <c r="L6821" s="193">
        <f>MAX(0,(G6821-'2031 forecast'!$C$10))</f>
        <v>0</v>
      </c>
      <c r="M6821" s="193">
        <f>MAX(0,(H6821-'2031 forecast'!$C$10))</f>
        <v>0</v>
      </c>
      <c r="N6821" s="193">
        <f>MAX(0,(I6821-'2031 forecast'!$C$10))</f>
        <v>0</v>
      </c>
      <c r="O6821" s="193">
        <f>MAX(0,(J6821-'2031 forecast'!$C$10))</f>
        <v>0</v>
      </c>
      <c r="P6821" s="175" t="str">
        <f t="shared" si="1092"/>
        <v/>
      </c>
      <c r="Q6821" s="175" t="str">
        <f t="shared" si="1093"/>
        <v/>
      </c>
    </row>
    <row r="6822" spans="1:17" s="1" customFormat="1" x14ac:dyDescent="0.3">
      <c r="A6822" s="189">
        <f t="shared" si="1091"/>
        <v>44115.083333316798</v>
      </c>
      <c r="B6822" s="190">
        <f t="shared" si="1087"/>
        <v>44115</v>
      </c>
      <c r="C6822" s="1">
        <f t="shared" si="1088"/>
        <v>2</v>
      </c>
      <c r="D6822" s="191">
        <v>2.002773812893508</v>
      </c>
      <c r="E6822" s="192">
        <f t="shared" si="1089"/>
        <v>6.9543610902973765E-5</v>
      </c>
      <c r="F6822" s="193">
        <f t="shared" si="1090"/>
        <v>2.9860608027696598</v>
      </c>
      <c r="G6822" s="193">
        <f t="shared" si="1094"/>
        <v>3.0964805081020326</v>
      </c>
      <c r="H6822" s="193">
        <f t="shared" si="1094"/>
        <v>3.2109833557851499</v>
      </c>
      <c r="I6822" s="193">
        <f t="shared" si="1094"/>
        <v>3.3297203338279568</v>
      </c>
      <c r="J6822" s="193">
        <f t="shared" si="1094"/>
        <v>3.4528480135320909</v>
      </c>
      <c r="K6822" s="193">
        <f>MAX(0,(F6822-'2031 forecast'!$C$10))</f>
        <v>0</v>
      </c>
      <c r="L6822" s="193">
        <f>MAX(0,(G6822-'2031 forecast'!$C$10))</f>
        <v>0</v>
      </c>
      <c r="M6822" s="193">
        <f>MAX(0,(H6822-'2031 forecast'!$C$10))</f>
        <v>0</v>
      </c>
      <c r="N6822" s="193">
        <f>MAX(0,(I6822-'2031 forecast'!$C$10))</f>
        <v>0</v>
      </c>
      <c r="O6822" s="193">
        <f>MAX(0,(J6822-'2031 forecast'!$C$10))</f>
        <v>0</v>
      </c>
      <c r="P6822" s="175" t="str">
        <f t="shared" si="1092"/>
        <v/>
      </c>
      <c r="Q6822" s="175" t="str">
        <f t="shared" si="1093"/>
        <v/>
      </c>
    </row>
    <row r="6823" spans="1:17" s="1" customFormat="1" x14ac:dyDescent="0.3">
      <c r="A6823" s="189">
        <f t="shared" si="1091"/>
        <v>44115.124999983462</v>
      </c>
      <c r="B6823" s="190">
        <f t="shared" si="1087"/>
        <v>44115</v>
      </c>
      <c r="C6823" s="1">
        <f t="shared" si="1088"/>
        <v>3</v>
      </c>
      <c r="D6823" s="191">
        <v>1.9952445880330061</v>
      </c>
      <c r="E6823" s="192">
        <f t="shared" si="1089"/>
        <v>6.9282168756721981E-5</v>
      </c>
      <c r="F6823" s="193">
        <f t="shared" si="1090"/>
        <v>2.9748350102780443</v>
      </c>
      <c r="G6823" s="193">
        <f t="shared" si="1094"/>
        <v>3.0848396039362354</v>
      </c>
      <c r="H6823" s="193">
        <f t="shared" si="1094"/>
        <v>3.1989119897859575</v>
      </c>
      <c r="I6823" s="193">
        <f t="shared" si="1094"/>
        <v>3.3172025882120622</v>
      </c>
      <c r="J6823" s="193">
        <f t="shared" si="1094"/>
        <v>3.4398673819022711</v>
      </c>
      <c r="K6823" s="193">
        <f>MAX(0,(F6823-'2031 forecast'!$C$10))</f>
        <v>0</v>
      </c>
      <c r="L6823" s="193">
        <f>MAX(0,(G6823-'2031 forecast'!$C$10))</f>
        <v>0</v>
      </c>
      <c r="M6823" s="193">
        <f>MAX(0,(H6823-'2031 forecast'!$C$10))</f>
        <v>0</v>
      </c>
      <c r="N6823" s="193">
        <f>MAX(0,(I6823-'2031 forecast'!$C$10))</f>
        <v>0</v>
      </c>
      <c r="O6823" s="193">
        <f>MAX(0,(J6823-'2031 forecast'!$C$10))</f>
        <v>0</v>
      </c>
      <c r="P6823" s="175" t="str">
        <f t="shared" si="1092"/>
        <v/>
      </c>
      <c r="Q6823" s="175" t="str">
        <f t="shared" si="1093"/>
        <v/>
      </c>
    </row>
    <row r="6824" spans="1:17" s="1" customFormat="1" x14ac:dyDescent="0.3">
      <c r="A6824" s="189">
        <f t="shared" si="1091"/>
        <v>44115.166666650126</v>
      </c>
      <c r="B6824" s="190">
        <f t="shared" si="1087"/>
        <v>44115</v>
      </c>
      <c r="C6824" s="1">
        <f t="shared" si="1088"/>
        <v>4</v>
      </c>
      <c r="D6824" s="191">
        <v>1.9726569134515002</v>
      </c>
      <c r="E6824" s="192">
        <f t="shared" si="1089"/>
        <v>6.8497842317966643E-5</v>
      </c>
      <c r="F6824" s="193">
        <f t="shared" si="1090"/>
        <v>2.9411576328031988</v>
      </c>
      <c r="G6824" s="193">
        <f t="shared" si="1094"/>
        <v>3.0499168914388441</v>
      </c>
      <c r="H6824" s="193">
        <f t="shared" si="1094"/>
        <v>3.1626978917883806</v>
      </c>
      <c r="I6824" s="193">
        <f t="shared" si="1094"/>
        <v>3.2796493513643785</v>
      </c>
      <c r="J6824" s="193">
        <f t="shared" si="1094"/>
        <v>3.4009254870128118</v>
      </c>
      <c r="K6824" s="193">
        <f>MAX(0,(F6824-'2031 forecast'!$C$10))</f>
        <v>0</v>
      </c>
      <c r="L6824" s="193">
        <f>MAX(0,(G6824-'2031 forecast'!$C$10))</f>
        <v>0</v>
      </c>
      <c r="M6824" s="193">
        <f>MAX(0,(H6824-'2031 forecast'!$C$10))</f>
        <v>0</v>
      </c>
      <c r="N6824" s="193">
        <f>MAX(0,(I6824-'2031 forecast'!$C$10))</f>
        <v>0</v>
      </c>
      <c r="O6824" s="193">
        <f>MAX(0,(J6824-'2031 forecast'!$C$10))</f>
        <v>0</v>
      </c>
      <c r="P6824" s="175" t="str">
        <f t="shared" si="1092"/>
        <v/>
      </c>
      <c r="Q6824" s="175" t="str">
        <f t="shared" si="1093"/>
        <v/>
      </c>
    </row>
    <row r="6825" spans="1:17" s="1" customFormat="1" x14ac:dyDescent="0.3">
      <c r="A6825" s="189">
        <f t="shared" si="1091"/>
        <v>44115.20833331679</v>
      </c>
      <c r="B6825" s="190">
        <f t="shared" si="1087"/>
        <v>44115</v>
      </c>
      <c r="C6825" s="1">
        <f t="shared" si="1088"/>
        <v>5</v>
      </c>
      <c r="D6825" s="191">
        <v>2.0253614874750139</v>
      </c>
      <c r="E6825" s="192">
        <f t="shared" si="1089"/>
        <v>7.0327937341729116E-5</v>
      </c>
      <c r="F6825" s="193">
        <f t="shared" si="1090"/>
        <v>3.0197381802445062</v>
      </c>
      <c r="G6825" s="193">
        <f t="shared" ref="G6825:J6844" si="1095">$E6825*G$2</f>
        <v>3.1314032205994242</v>
      </c>
      <c r="H6825" s="193">
        <f t="shared" si="1095"/>
        <v>3.2471974537827268</v>
      </c>
      <c r="I6825" s="193">
        <f t="shared" si="1095"/>
        <v>3.3672735706756409</v>
      </c>
      <c r="J6825" s="193">
        <f t="shared" si="1095"/>
        <v>3.4917899084215511</v>
      </c>
      <c r="K6825" s="193">
        <f>MAX(0,(F6825-'2031 forecast'!$C$10))</f>
        <v>0</v>
      </c>
      <c r="L6825" s="193">
        <f>MAX(0,(G6825-'2031 forecast'!$C$10))</f>
        <v>0</v>
      </c>
      <c r="M6825" s="193">
        <f>MAX(0,(H6825-'2031 forecast'!$C$10))</f>
        <v>0</v>
      </c>
      <c r="N6825" s="193">
        <f>MAX(0,(I6825-'2031 forecast'!$C$10))</f>
        <v>0</v>
      </c>
      <c r="O6825" s="193">
        <f>MAX(0,(J6825-'2031 forecast'!$C$10))</f>
        <v>0</v>
      </c>
      <c r="P6825" s="175" t="str">
        <f t="shared" si="1092"/>
        <v/>
      </c>
      <c r="Q6825" s="175" t="str">
        <f t="shared" si="1093"/>
        <v/>
      </c>
    </row>
    <row r="6826" spans="1:17" s="1" customFormat="1" x14ac:dyDescent="0.3">
      <c r="A6826" s="189">
        <f t="shared" si="1091"/>
        <v>44115.249999983454</v>
      </c>
      <c r="B6826" s="190">
        <f t="shared" si="1087"/>
        <v>44115</v>
      </c>
      <c r="C6826" s="1">
        <f t="shared" si="1088"/>
        <v>6</v>
      </c>
      <c r="D6826" s="191">
        <v>2.2211213338480635</v>
      </c>
      <c r="E6826" s="192">
        <f t="shared" si="1089"/>
        <v>7.7125433144275429E-5</v>
      </c>
      <c r="F6826" s="193">
        <f t="shared" si="1090"/>
        <v>3.311608785026503</v>
      </c>
      <c r="G6826" s="193">
        <f t="shared" si="1095"/>
        <v>3.4340667289101492</v>
      </c>
      <c r="H6826" s="193">
        <f t="shared" si="1095"/>
        <v>3.561052969761727</v>
      </c>
      <c r="I6826" s="193">
        <f t="shared" si="1095"/>
        <v>3.6927349566889003</v>
      </c>
      <c r="J6826" s="193">
        <f t="shared" si="1095"/>
        <v>3.8292863307968688</v>
      </c>
      <c r="K6826" s="193">
        <f>MAX(0,(F6826-'2031 forecast'!$C$10))</f>
        <v>0</v>
      </c>
      <c r="L6826" s="193">
        <f>MAX(0,(G6826-'2031 forecast'!$C$10))</f>
        <v>0</v>
      </c>
      <c r="M6826" s="193">
        <f>MAX(0,(H6826-'2031 forecast'!$C$10))</f>
        <v>0</v>
      </c>
      <c r="N6826" s="193">
        <f>MAX(0,(I6826-'2031 forecast'!$C$10))</f>
        <v>0</v>
      </c>
      <c r="O6826" s="193">
        <f>MAX(0,(J6826-'2031 forecast'!$C$10))</f>
        <v>0</v>
      </c>
      <c r="P6826" s="175" t="str">
        <f t="shared" si="1092"/>
        <v/>
      </c>
      <c r="Q6826" s="175" t="str">
        <f t="shared" si="1093"/>
        <v/>
      </c>
    </row>
    <row r="6827" spans="1:17" s="1" customFormat="1" x14ac:dyDescent="0.3">
      <c r="A6827" s="189">
        <f t="shared" si="1091"/>
        <v>44115.291666650119</v>
      </c>
      <c r="B6827" s="190">
        <f t="shared" si="1087"/>
        <v>44115</v>
      </c>
      <c r="C6827" s="1">
        <f t="shared" si="1088"/>
        <v>7</v>
      </c>
      <c r="D6827" s="191">
        <v>2.2361797835690673</v>
      </c>
      <c r="E6827" s="192">
        <f t="shared" si="1089"/>
        <v>7.7648317436778983E-5</v>
      </c>
      <c r="F6827" s="193">
        <f t="shared" si="1090"/>
        <v>3.3340603700097331</v>
      </c>
      <c r="G6827" s="193">
        <f t="shared" si="1095"/>
        <v>3.4573485372417432</v>
      </c>
      <c r="H6827" s="193">
        <f t="shared" si="1095"/>
        <v>3.585195701760111</v>
      </c>
      <c r="I6827" s="193">
        <f t="shared" si="1095"/>
        <v>3.7177704479206888</v>
      </c>
      <c r="J6827" s="193">
        <f t="shared" si="1095"/>
        <v>3.8552475940565079</v>
      </c>
      <c r="K6827" s="193">
        <f>MAX(0,(F6827-'2031 forecast'!$C$10))</f>
        <v>0</v>
      </c>
      <c r="L6827" s="193">
        <f>MAX(0,(G6827-'2031 forecast'!$C$10))</f>
        <v>0</v>
      </c>
      <c r="M6827" s="193">
        <f>MAX(0,(H6827-'2031 forecast'!$C$10))</f>
        <v>0</v>
      </c>
      <c r="N6827" s="193">
        <f>MAX(0,(I6827-'2031 forecast'!$C$10))</f>
        <v>0</v>
      </c>
      <c r="O6827" s="193">
        <f>MAX(0,(J6827-'2031 forecast'!$C$10))</f>
        <v>0</v>
      </c>
      <c r="P6827" s="175" t="str">
        <f t="shared" si="1092"/>
        <v/>
      </c>
      <c r="Q6827" s="175" t="str">
        <f t="shared" si="1093"/>
        <v/>
      </c>
    </row>
    <row r="6828" spans="1:17" s="1" customFormat="1" x14ac:dyDescent="0.3">
      <c r="A6828" s="189">
        <f t="shared" si="1091"/>
        <v>44115.333333316783</v>
      </c>
      <c r="B6828" s="190">
        <f t="shared" si="1087"/>
        <v>44115</v>
      </c>
      <c r="C6828" s="1">
        <f t="shared" si="1088"/>
        <v>8</v>
      </c>
      <c r="D6828" s="191">
        <v>2.3491181564765959</v>
      </c>
      <c r="E6828" s="192">
        <f t="shared" si="1089"/>
        <v>8.1569949630555701E-5</v>
      </c>
      <c r="F6828" s="193">
        <f t="shared" si="1090"/>
        <v>3.5024472573839622</v>
      </c>
      <c r="G6828" s="193">
        <f t="shared" si="1095"/>
        <v>3.6319620997287001</v>
      </c>
      <c r="H6828" s="193">
        <f t="shared" si="1095"/>
        <v>3.7662661917479956</v>
      </c>
      <c r="I6828" s="193">
        <f t="shared" si="1095"/>
        <v>3.9055366321591078</v>
      </c>
      <c r="J6828" s="193">
        <f t="shared" si="1095"/>
        <v>4.0499570685038062</v>
      </c>
      <c r="K6828" s="193">
        <f>MAX(0,(F6828-'2031 forecast'!$C$10))</f>
        <v>0</v>
      </c>
      <c r="L6828" s="193">
        <f>MAX(0,(G6828-'2031 forecast'!$C$10))</f>
        <v>0</v>
      </c>
      <c r="M6828" s="193">
        <f>MAX(0,(H6828-'2031 forecast'!$C$10))</f>
        <v>0</v>
      </c>
      <c r="N6828" s="193">
        <f>MAX(0,(I6828-'2031 forecast'!$C$10))</f>
        <v>0</v>
      </c>
      <c r="O6828" s="193">
        <f>MAX(0,(J6828-'2031 forecast'!$C$10))</f>
        <v>0</v>
      </c>
      <c r="P6828" s="175" t="str">
        <f t="shared" si="1092"/>
        <v/>
      </c>
      <c r="Q6828" s="175" t="str">
        <f t="shared" si="1093"/>
        <v/>
      </c>
    </row>
    <row r="6829" spans="1:17" s="1" customFormat="1" x14ac:dyDescent="0.3">
      <c r="A6829" s="189">
        <f t="shared" si="1091"/>
        <v>44115.374999983447</v>
      </c>
      <c r="B6829" s="190">
        <f t="shared" si="1087"/>
        <v>44115</v>
      </c>
      <c r="C6829" s="1">
        <f t="shared" si="1088"/>
        <v>9</v>
      </c>
      <c r="D6829" s="191">
        <v>2.4394688548026187</v>
      </c>
      <c r="E6829" s="192">
        <f t="shared" si="1089"/>
        <v>8.4707255385577066E-5</v>
      </c>
      <c r="F6829" s="193">
        <f t="shared" si="1090"/>
        <v>3.6371567672833454</v>
      </c>
      <c r="G6829" s="193">
        <f t="shared" si="1095"/>
        <v>3.7716529497182649</v>
      </c>
      <c r="H6829" s="193">
        <f t="shared" si="1095"/>
        <v>3.9111225837383028</v>
      </c>
      <c r="I6829" s="193">
        <f t="shared" si="1095"/>
        <v>4.0557495795498424</v>
      </c>
      <c r="J6829" s="193">
        <f t="shared" si="1095"/>
        <v>4.2057246480616444</v>
      </c>
      <c r="K6829" s="193">
        <f>MAX(0,(F6829-'2031 forecast'!$C$10))</f>
        <v>0</v>
      </c>
      <c r="L6829" s="193">
        <f>MAX(0,(G6829-'2031 forecast'!$C$10))</f>
        <v>0</v>
      </c>
      <c r="M6829" s="193">
        <f>MAX(0,(H6829-'2031 forecast'!$C$10))</f>
        <v>0</v>
      </c>
      <c r="N6829" s="193">
        <f>MAX(0,(I6829-'2031 forecast'!$C$10))</f>
        <v>0</v>
      </c>
      <c r="O6829" s="193">
        <f>MAX(0,(J6829-'2031 forecast'!$C$10))</f>
        <v>0</v>
      </c>
      <c r="P6829" s="175" t="str">
        <f t="shared" si="1092"/>
        <v/>
      </c>
      <c r="Q6829" s="175" t="str">
        <f t="shared" si="1093"/>
        <v/>
      </c>
    </row>
    <row r="6830" spans="1:17" s="1" customFormat="1" x14ac:dyDescent="0.3">
      <c r="A6830" s="189">
        <f t="shared" si="1091"/>
        <v>44115.416666650111</v>
      </c>
      <c r="B6830" s="190">
        <f t="shared" si="1087"/>
        <v>44115</v>
      </c>
      <c r="C6830" s="1">
        <f t="shared" si="1088"/>
        <v>10</v>
      </c>
      <c r="D6830" s="191">
        <v>2.5524072277101477</v>
      </c>
      <c r="E6830" s="192">
        <f t="shared" si="1089"/>
        <v>8.8628887579353797E-5</v>
      </c>
      <c r="F6830" s="193">
        <f t="shared" si="1090"/>
        <v>3.8055436546575749</v>
      </c>
      <c r="G6830" s="193">
        <f t="shared" si="1095"/>
        <v>3.9462665122052223</v>
      </c>
      <c r="H6830" s="193">
        <f t="shared" si="1095"/>
        <v>4.0921930737261878</v>
      </c>
      <c r="I6830" s="193">
        <f t="shared" si="1095"/>
        <v>4.2435157637882615</v>
      </c>
      <c r="J6830" s="193">
        <f t="shared" si="1095"/>
        <v>4.4004341225089441</v>
      </c>
      <c r="K6830" s="193">
        <f>MAX(0,(F6830-'2031 forecast'!$C$10))</f>
        <v>0</v>
      </c>
      <c r="L6830" s="193">
        <f>MAX(0,(G6830-'2031 forecast'!$C$10))</f>
        <v>0</v>
      </c>
      <c r="M6830" s="193">
        <f>MAX(0,(H6830-'2031 forecast'!$C$10))</f>
        <v>0</v>
      </c>
      <c r="N6830" s="193">
        <f>MAX(0,(I6830-'2031 forecast'!$C$10))</f>
        <v>0</v>
      </c>
      <c r="O6830" s="193">
        <f>MAX(0,(J6830-'2031 forecast'!$C$10))</f>
        <v>0</v>
      </c>
      <c r="P6830" s="175" t="str">
        <f t="shared" si="1092"/>
        <v/>
      </c>
      <c r="Q6830" s="175" t="str">
        <f t="shared" si="1093"/>
        <v/>
      </c>
    </row>
    <row r="6831" spans="1:17" s="1" customFormat="1" x14ac:dyDescent="0.3">
      <c r="A6831" s="189">
        <f t="shared" si="1091"/>
        <v>44115.458333316776</v>
      </c>
      <c r="B6831" s="190">
        <f t="shared" si="1087"/>
        <v>44115</v>
      </c>
      <c r="C6831" s="1">
        <f t="shared" si="1088"/>
        <v>11</v>
      </c>
      <c r="D6831" s="191">
        <v>2.7029917249201856</v>
      </c>
      <c r="E6831" s="192">
        <f t="shared" si="1089"/>
        <v>9.3857730504389407E-5</v>
      </c>
      <c r="F6831" s="193">
        <f t="shared" si="1090"/>
        <v>4.0300595044898797</v>
      </c>
      <c r="G6831" s="193">
        <f t="shared" si="1095"/>
        <v>4.1790845955211644</v>
      </c>
      <c r="H6831" s="193">
        <f t="shared" si="1095"/>
        <v>4.3336203937100333</v>
      </c>
      <c r="I6831" s="193">
        <f t="shared" si="1095"/>
        <v>4.4938706761061527</v>
      </c>
      <c r="J6831" s="193">
        <f t="shared" si="1095"/>
        <v>4.6600467551053413</v>
      </c>
      <c r="K6831" s="193">
        <f>MAX(0,(F6831-'2031 forecast'!$C$10))</f>
        <v>0</v>
      </c>
      <c r="L6831" s="193">
        <f>MAX(0,(G6831-'2031 forecast'!$C$10))</f>
        <v>0</v>
      </c>
      <c r="M6831" s="193">
        <f>MAX(0,(H6831-'2031 forecast'!$C$10))</f>
        <v>0</v>
      </c>
      <c r="N6831" s="193">
        <f>MAX(0,(I6831-'2031 forecast'!$C$10))</f>
        <v>0</v>
      </c>
      <c r="O6831" s="193">
        <f>MAX(0,(J6831-'2031 forecast'!$C$10))</f>
        <v>0</v>
      </c>
      <c r="P6831" s="175" t="str">
        <f t="shared" si="1092"/>
        <v/>
      </c>
      <c r="Q6831" s="175" t="str">
        <f t="shared" si="1093"/>
        <v/>
      </c>
    </row>
    <row r="6832" spans="1:17" s="1" customFormat="1" x14ac:dyDescent="0.3">
      <c r="A6832" s="189">
        <f t="shared" si="1091"/>
        <v>44115.49999998344</v>
      </c>
      <c r="B6832" s="190">
        <f t="shared" si="1087"/>
        <v>44115</v>
      </c>
      <c r="C6832" s="1">
        <f t="shared" si="1088"/>
        <v>12</v>
      </c>
      <c r="D6832" s="191">
        <v>2.7105209497806877</v>
      </c>
      <c r="E6832" s="192">
        <f t="shared" si="1089"/>
        <v>9.4119172650641191E-5</v>
      </c>
      <c r="F6832" s="193">
        <f t="shared" si="1090"/>
        <v>4.0412852969814947</v>
      </c>
      <c r="G6832" s="193">
        <f t="shared" si="1095"/>
        <v>4.1907254996869616</v>
      </c>
      <c r="H6832" s="193">
        <f t="shared" si="1095"/>
        <v>4.3456917597092257</v>
      </c>
      <c r="I6832" s="193">
        <f t="shared" si="1095"/>
        <v>4.5063884217220469</v>
      </c>
      <c r="J6832" s="193">
        <f t="shared" si="1095"/>
        <v>4.6730273867351615</v>
      </c>
      <c r="K6832" s="193">
        <f>MAX(0,(F6832-'2031 forecast'!$C$10))</f>
        <v>0</v>
      </c>
      <c r="L6832" s="193">
        <f>MAX(0,(G6832-'2031 forecast'!$C$10))</f>
        <v>0</v>
      </c>
      <c r="M6832" s="193">
        <f>MAX(0,(H6832-'2031 forecast'!$C$10))</f>
        <v>0</v>
      </c>
      <c r="N6832" s="193">
        <f>MAX(0,(I6832-'2031 forecast'!$C$10))</f>
        <v>0</v>
      </c>
      <c r="O6832" s="193">
        <f>MAX(0,(J6832-'2031 forecast'!$C$10))</f>
        <v>0</v>
      </c>
      <c r="P6832" s="175" t="str">
        <f t="shared" si="1092"/>
        <v/>
      </c>
      <c r="Q6832" s="175" t="str">
        <f t="shared" si="1093"/>
        <v/>
      </c>
    </row>
    <row r="6833" spans="1:17" s="1" customFormat="1" x14ac:dyDescent="0.3">
      <c r="A6833" s="189">
        <f t="shared" si="1091"/>
        <v>44115.541666650104</v>
      </c>
      <c r="B6833" s="190">
        <f t="shared" si="1087"/>
        <v>44115</v>
      </c>
      <c r="C6833" s="1">
        <f t="shared" si="1088"/>
        <v>13</v>
      </c>
      <c r="D6833" s="191">
        <v>2.672874825478178</v>
      </c>
      <c r="E6833" s="192">
        <f t="shared" si="1089"/>
        <v>9.2811961919382285E-5</v>
      </c>
      <c r="F6833" s="193">
        <f t="shared" si="1090"/>
        <v>3.9851563345234187</v>
      </c>
      <c r="G6833" s="193">
        <f t="shared" si="1095"/>
        <v>4.1325209788579755</v>
      </c>
      <c r="H6833" s="193">
        <f t="shared" si="1095"/>
        <v>4.2853349297132644</v>
      </c>
      <c r="I6833" s="193">
        <f t="shared" si="1095"/>
        <v>4.4437996936425739</v>
      </c>
      <c r="J6833" s="193">
        <f t="shared" si="1095"/>
        <v>4.6081242285860613</v>
      </c>
      <c r="K6833" s="193">
        <f>MAX(0,(F6833-'2031 forecast'!$C$10))</f>
        <v>0</v>
      </c>
      <c r="L6833" s="193">
        <f>MAX(0,(G6833-'2031 forecast'!$C$10))</f>
        <v>0</v>
      </c>
      <c r="M6833" s="193">
        <f>MAX(0,(H6833-'2031 forecast'!$C$10))</f>
        <v>0</v>
      </c>
      <c r="N6833" s="193">
        <f>MAX(0,(I6833-'2031 forecast'!$C$10))</f>
        <v>0</v>
      </c>
      <c r="O6833" s="193">
        <f>MAX(0,(J6833-'2031 forecast'!$C$10))</f>
        <v>0</v>
      </c>
      <c r="P6833" s="175" t="str">
        <f t="shared" si="1092"/>
        <v/>
      </c>
      <c r="Q6833" s="175" t="str">
        <f t="shared" si="1093"/>
        <v/>
      </c>
    </row>
    <row r="6834" spans="1:17" s="1" customFormat="1" x14ac:dyDescent="0.3">
      <c r="A6834" s="189">
        <f t="shared" si="1091"/>
        <v>44115.583333316768</v>
      </c>
      <c r="B6834" s="190">
        <f t="shared" si="1087"/>
        <v>44115</v>
      </c>
      <c r="C6834" s="1">
        <f t="shared" si="1088"/>
        <v>14</v>
      </c>
      <c r="D6834" s="191">
        <v>2.6051118017336607</v>
      </c>
      <c r="E6834" s="192">
        <f t="shared" si="1089"/>
        <v>9.0458982603116257E-5</v>
      </c>
      <c r="F6834" s="193">
        <f t="shared" si="1090"/>
        <v>3.8841242020988811</v>
      </c>
      <c r="G6834" s="193">
        <f t="shared" si="1095"/>
        <v>4.0277528413658015</v>
      </c>
      <c r="H6834" s="193">
        <f t="shared" si="1095"/>
        <v>4.1766926357205332</v>
      </c>
      <c r="I6834" s="193">
        <f t="shared" si="1095"/>
        <v>4.331139983099523</v>
      </c>
      <c r="J6834" s="193">
        <f t="shared" si="1095"/>
        <v>4.4912985439176829</v>
      </c>
      <c r="K6834" s="193">
        <f>MAX(0,(F6834-'2031 forecast'!$C$10))</f>
        <v>0</v>
      </c>
      <c r="L6834" s="193">
        <f>MAX(0,(G6834-'2031 forecast'!$C$10))</f>
        <v>0</v>
      </c>
      <c r="M6834" s="193">
        <f>MAX(0,(H6834-'2031 forecast'!$C$10))</f>
        <v>0</v>
      </c>
      <c r="N6834" s="193">
        <f>MAX(0,(I6834-'2031 forecast'!$C$10))</f>
        <v>0</v>
      </c>
      <c r="O6834" s="193">
        <f>MAX(0,(J6834-'2031 forecast'!$C$10))</f>
        <v>0</v>
      </c>
      <c r="P6834" s="175" t="str">
        <f t="shared" si="1092"/>
        <v/>
      </c>
      <c r="Q6834" s="175" t="str">
        <f t="shared" si="1093"/>
        <v/>
      </c>
    </row>
    <row r="6835" spans="1:17" s="1" customFormat="1" x14ac:dyDescent="0.3">
      <c r="A6835" s="189">
        <f t="shared" si="1091"/>
        <v>44115.624999983433</v>
      </c>
      <c r="B6835" s="190">
        <f t="shared" si="1087"/>
        <v>44115</v>
      </c>
      <c r="C6835" s="1">
        <f t="shared" si="1088"/>
        <v>15</v>
      </c>
      <c r="D6835" s="191">
        <v>2.7331086243621936</v>
      </c>
      <c r="E6835" s="192">
        <f t="shared" si="1089"/>
        <v>9.4903499089396543E-5</v>
      </c>
      <c r="F6835" s="193">
        <f t="shared" si="1090"/>
        <v>4.0749626744563407</v>
      </c>
      <c r="G6835" s="193">
        <f t="shared" si="1095"/>
        <v>4.2256482121843533</v>
      </c>
      <c r="H6835" s="193">
        <f t="shared" si="1095"/>
        <v>4.3819058577068031</v>
      </c>
      <c r="I6835" s="193">
        <f t="shared" si="1095"/>
        <v>4.5439416585697314</v>
      </c>
      <c r="J6835" s="193">
        <f t="shared" si="1095"/>
        <v>4.7119692816246213</v>
      </c>
      <c r="K6835" s="193">
        <f>MAX(0,(F6835-'2031 forecast'!$C$10))</f>
        <v>0</v>
      </c>
      <c r="L6835" s="193">
        <f>MAX(0,(G6835-'2031 forecast'!$C$10))</f>
        <v>0</v>
      </c>
      <c r="M6835" s="193">
        <f>MAX(0,(H6835-'2031 forecast'!$C$10))</f>
        <v>0</v>
      </c>
      <c r="N6835" s="193">
        <f>MAX(0,(I6835-'2031 forecast'!$C$10))</f>
        <v>0</v>
      </c>
      <c r="O6835" s="193">
        <f>MAX(0,(J6835-'2031 forecast'!$C$10))</f>
        <v>0</v>
      </c>
      <c r="P6835" s="175" t="str">
        <f t="shared" si="1092"/>
        <v/>
      </c>
      <c r="Q6835" s="175" t="str">
        <f t="shared" si="1093"/>
        <v/>
      </c>
    </row>
    <row r="6836" spans="1:17" s="1" customFormat="1" x14ac:dyDescent="0.3">
      <c r="A6836" s="189">
        <f t="shared" si="1091"/>
        <v>44115.666666650097</v>
      </c>
      <c r="B6836" s="190">
        <f t="shared" si="1087"/>
        <v>44115</v>
      </c>
      <c r="C6836" s="1">
        <f t="shared" si="1088"/>
        <v>16</v>
      </c>
      <c r="D6836" s="191">
        <v>2.8159300978277146</v>
      </c>
      <c r="E6836" s="192">
        <f t="shared" si="1089"/>
        <v>9.7779362698166138E-5</v>
      </c>
      <c r="F6836" s="193">
        <f t="shared" si="1090"/>
        <v>4.1984463918641088</v>
      </c>
      <c r="G6836" s="193">
        <f t="shared" si="1095"/>
        <v>4.3536981580081218</v>
      </c>
      <c r="H6836" s="193">
        <f t="shared" si="1095"/>
        <v>4.5146908836979183</v>
      </c>
      <c r="I6836" s="193">
        <f t="shared" si="1095"/>
        <v>4.6816368603445717</v>
      </c>
      <c r="J6836" s="193">
        <f t="shared" si="1095"/>
        <v>4.8547562295526401</v>
      </c>
      <c r="K6836" s="193">
        <f>MAX(0,(F6836-'2031 forecast'!$C$10))</f>
        <v>0</v>
      </c>
      <c r="L6836" s="193">
        <f>MAX(0,(G6836-'2031 forecast'!$C$10))</f>
        <v>0</v>
      </c>
      <c r="M6836" s="193">
        <f>MAX(0,(H6836-'2031 forecast'!$C$10))</f>
        <v>0</v>
      </c>
      <c r="N6836" s="193">
        <f>MAX(0,(I6836-'2031 forecast'!$C$10))</f>
        <v>0</v>
      </c>
      <c r="O6836" s="193">
        <f>MAX(0,(J6836-'2031 forecast'!$C$10))</f>
        <v>0</v>
      </c>
      <c r="P6836" s="175" t="str">
        <f t="shared" si="1092"/>
        <v/>
      </c>
      <c r="Q6836" s="175" t="str">
        <f t="shared" si="1093"/>
        <v/>
      </c>
    </row>
    <row r="6837" spans="1:17" s="1" customFormat="1" x14ac:dyDescent="0.3">
      <c r="A6837" s="189">
        <f t="shared" si="1091"/>
        <v>44115.708333316761</v>
      </c>
      <c r="B6837" s="190">
        <f t="shared" si="1087"/>
        <v>44115</v>
      </c>
      <c r="C6837" s="1">
        <f t="shared" si="1088"/>
        <v>17</v>
      </c>
      <c r="D6837" s="191">
        <v>2.7556962989436995</v>
      </c>
      <c r="E6837" s="192">
        <f t="shared" si="1089"/>
        <v>9.5687825528151894E-5</v>
      </c>
      <c r="F6837" s="193">
        <f t="shared" si="1090"/>
        <v>4.1086400519311868</v>
      </c>
      <c r="G6837" s="193">
        <f t="shared" si="1095"/>
        <v>4.2605709246817449</v>
      </c>
      <c r="H6837" s="193">
        <f t="shared" si="1095"/>
        <v>4.4181199557043804</v>
      </c>
      <c r="I6837" s="193">
        <f t="shared" si="1095"/>
        <v>4.5814948954174151</v>
      </c>
      <c r="J6837" s="193">
        <f t="shared" si="1095"/>
        <v>4.750911176514081</v>
      </c>
      <c r="K6837" s="193">
        <f>MAX(0,(F6837-'2031 forecast'!$C$10))</f>
        <v>0</v>
      </c>
      <c r="L6837" s="193">
        <f>MAX(0,(G6837-'2031 forecast'!$C$10))</f>
        <v>0</v>
      </c>
      <c r="M6837" s="193">
        <f>MAX(0,(H6837-'2031 forecast'!$C$10))</f>
        <v>0</v>
      </c>
      <c r="N6837" s="193">
        <f>MAX(0,(I6837-'2031 forecast'!$C$10))</f>
        <v>0</v>
      </c>
      <c r="O6837" s="193">
        <f>MAX(0,(J6837-'2031 forecast'!$C$10))</f>
        <v>0</v>
      </c>
      <c r="P6837" s="175" t="str">
        <f t="shared" si="1092"/>
        <v/>
      </c>
      <c r="Q6837" s="175" t="str">
        <f t="shared" si="1093"/>
        <v/>
      </c>
    </row>
    <row r="6838" spans="1:17" s="1" customFormat="1" x14ac:dyDescent="0.3">
      <c r="A6838" s="189">
        <f t="shared" si="1091"/>
        <v>44115.749999983425</v>
      </c>
      <c r="B6838" s="190">
        <f t="shared" si="1087"/>
        <v>44115</v>
      </c>
      <c r="C6838" s="1">
        <f t="shared" si="1088"/>
        <v>18</v>
      </c>
      <c r="D6838" s="191">
        <v>2.7255793995016915</v>
      </c>
      <c r="E6838" s="192">
        <f t="shared" si="1089"/>
        <v>9.4642056943144759E-5</v>
      </c>
      <c r="F6838" s="193">
        <f t="shared" si="1090"/>
        <v>4.0637368819647257</v>
      </c>
      <c r="G6838" s="193">
        <f t="shared" si="1095"/>
        <v>4.2140073080185561</v>
      </c>
      <c r="H6838" s="193">
        <f t="shared" si="1095"/>
        <v>4.3698344917076106</v>
      </c>
      <c r="I6838" s="193">
        <f t="shared" si="1095"/>
        <v>4.5314239129538363</v>
      </c>
      <c r="J6838" s="193">
        <f t="shared" si="1095"/>
        <v>4.698988649994801</v>
      </c>
      <c r="K6838" s="193">
        <f>MAX(0,(F6838-'2031 forecast'!$C$10))</f>
        <v>0</v>
      </c>
      <c r="L6838" s="193">
        <f>MAX(0,(G6838-'2031 forecast'!$C$10))</f>
        <v>0</v>
      </c>
      <c r="M6838" s="193">
        <f>MAX(0,(H6838-'2031 forecast'!$C$10))</f>
        <v>0</v>
      </c>
      <c r="N6838" s="193">
        <f>MAX(0,(I6838-'2031 forecast'!$C$10))</f>
        <v>0</v>
      </c>
      <c r="O6838" s="193">
        <f>MAX(0,(J6838-'2031 forecast'!$C$10))</f>
        <v>0</v>
      </c>
      <c r="P6838" s="175" t="str">
        <f t="shared" si="1092"/>
        <v/>
      </c>
      <c r="Q6838" s="175" t="str">
        <f t="shared" si="1093"/>
        <v/>
      </c>
    </row>
    <row r="6839" spans="1:17" s="1" customFormat="1" x14ac:dyDescent="0.3">
      <c r="A6839" s="189">
        <f t="shared" si="1091"/>
        <v>44115.79166665009</v>
      </c>
      <c r="B6839" s="190">
        <f t="shared" si="1087"/>
        <v>44115</v>
      </c>
      <c r="C6839" s="1">
        <f t="shared" si="1088"/>
        <v>19</v>
      </c>
      <c r="D6839" s="191">
        <v>2.8686346718512277</v>
      </c>
      <c r="E6839" s="192">
        <f t="shared" si="1089"/>
        <v>9.9609457721928598E-5</v>
      </c>
      <c r="F6839" s="193">
        <f t="shared" si="1090"/>
        <v>4.2770269393054159</v>
      </c>
      <c r="G6839" s="193">
        <f t="shared" si="1095"/>
        <v>4.4351844871687014</v>
      </c>
      <c r="H6839" s="193">
        <f t="shared" si="1095"/>
        <v>4.5991904456922637</v>
      </c>
      <c r="I6839" s="193">
        <f t="shared" si="1095"/>
        <v>4.7692610796558332</v>
      </c>
      <c r="J6839" s="193">
        <f t="shared" si="1095"/>
        <v>4.9456206509613789</v>
      </c>
      <c r="K6839" s="193">
        <f>MAX(0,(F6839-'2031 forecast'!$C$10))</f>
        <v>0</v>
      </c>
      <c r="L6839" s="193">
        <f>MAX(0,(G6839-'2031 forecast'!$C$10))</f>
        <v>0</v>
      </c>
      <c r="M6839" s="193">
        <f>MAX(0,(H6839-'2031 forecast'!$C$10))</f>
        <v>0</v>
      </c>
      <c r="N6839" s="193">
        <f>MAX(0,(I6839-'2031 forecast'!$C$10))</f>
        <v>0</v>
      </c>
      <c r="O6839" s="193">
        <f>MAX(0,(J6839-'2031 forecast'!$C$10))</f>
        <v>0</v>
      </c>
      <c r="P6839" s="175" t="str">
        <f t="shared" si="1092"/>
        <v/>
      </c>
      <c r="Q6839" s="175" t="str">
        <f t="shared" si="1093"/>
        <v/>
      </c>
    </row>
    <row r="6840" spans="1:17" s="1" customFormat="1" x14ac:dyDescent="0.3">
      <c r="A6840" s="189">
        <f t="shared" si="1091"/>
        <v>44115.833333316754</v>
      </c>
      <c r="B6840" s="190">
        <f t="shared" si="1087"/>
        <v>44115</v>
      </c>
      <c r="C6840" s="1">
        <f t="shared" si="1088"/>
        <v>20</v>
      </c>
      <c r="D6840" s="191">
        <v>2.7481670740831974</v>
      </c>
      <c r="E6840" s="192">
        <f t="shared" si="1089"/>
        <v>9.542638338190011E-5</v>
      </c>
      <c r="F6840" s="193">
        <f t="shared" si="1090"/>
        <v>4.0974142594395717</v>
      </c>
      <c r="G6840" s="193">
        <f t="shared" si="1095"/>
        <v>4.2489300205159477</v>
      </c>
      <c r="H6840" s="193">
        <f t="shared" si="1095"/>
        <v>4.406048589705188</v>
      </c>
      <c r="I6840" s="193">
        <f t="shared" si="1095"/>
        <v>4.5689771498015208</v>
      </c>
      <c r="J6840" s="193">
        <f t="shared" si="1095"/>
        <v>4.7379305448842617</v>
      </c>
      <c r="K6840" s="193">
        <f>MAX(0,(F6840-'2031 forecast'!$C$10))</f>
        <v>0</v>
      </c>
      <c r="L6840" s="193">
        <f>MAX(0,(G6840-'2031 forecast'!$C$10))</f>
        <v>0</v>
      </c>
      <c r="M6840" s="193">
        <f>MAX(0,(H6840-'2031 forecast'!$C$10))</f>
        <v>0</v>
      </c>
      <c r="N6840" s="193">
        <f>MAX(0,(I6840-'2031 forecast'!$C$10))</f>
        <v>0</v>
      </c>
      <c r="O6840" s="193">
        <f>MAX(0,(J6840-'2031 forecast'!$C$10))</f>
        <v>0</v>
      </c>
      <c r="P6840" s="175" t="str">
        <f t="shared" si="1092"/>
        <v/>
      </c>
      <c r="Q6840" s="175" t="str">
        <f t="shared" si="1093"/>
        <v/>
      </c>
    </row>
    <row r="6841" spans="1:17" s="1" customFormat="1" x14ac:dyDescent="0.3">
      <c r="A6841" s="189">
        <f t="shared" si="1091"/>
        <v>44115.874999983418</v>
      </c>
      <c r="B6841" s="190">
        <f t="shared" si="1087"/>
        <v>44115</v>
      </c>
      <c r="C6841" s="1">
        <f t="shared" si="1088"/>
        <v>21</v>
      </c>
      <c r="D6841" s="191">
        <v>2.5448780028496456</v>
      </c>
      <c r="E6841" s="192">
        <f t="shared" si="1089"/>
        <v>8.8367445433102014E-5</v>
      </c>
      <c r="F6841" s="193">
        <f t="shared" si="1090"/>
        <v>3.7943178621659595</v>
      </c>
      <c r="G6841" s="193">
        <f t="shared" si="1095"/>
        <v>3.9346256080394251</v>
      </c>
      <c r="H6841" s="193">
        <f t="shared" si="1095"/>
        <v>4.0801217077269953</v>
      </c>
      <c r="I6841" s="193">
        <f t="shared" si="1095"/>
        <v>4.2309980181723672</v>
      </c>
      <c r="J6841" s="193">
        <f t="shared" si="1095"/>
        <v>4.3874534908791238</v>
      </c>
      <c r="K6841" s="193">
        <f>MAX(0,(F6841-'2031 forecast'!$C$10))</f>
        <v>0</v>
      </c>
      <c r="L6841" s="193">
        <f>MAX(0,(G6841-'2031 forecast'!$C$10))</f>
        <v>0</v>
      </c>
      <c r="M6841" s="193">
        <f>MAX(0,(H6841-'2031 forecast'!$C$10))</f>
        <v>0</v>
      </c>
      <c r="N6841" s="193">
        <f>MAX(0,(I6841-'2031 forecast'!$C$10))</f>
        <v>0</v>
      </c>
      <c r="O6841" s="193">
        <f>MAX(0,(J6841-'2031 forecast'!$C$10))</f>
        <v>0</v>
      </c>
      <c r="P6841" s="175" t="str">
        <f t="shared" si="1092"/>
        <v/>
      </c>
      <c r="Q6841" s="175" t="str">
        <f t="shared" si="1093"/>
        <v/>
      </c>
    </row>
    <row r="6842" spans="1:17" s="1" customFormat="1" x14ac:dyDescent="0.3">
      <c r="A6842" s="189">
        <f t="shared" si="1091"/>
        <v>44115.916666650082</v>
      </c>
      <c r="B6842" s="190">
        <f t="shared" si="1087"/>
        <v>44115</v>
      </c>
      <c r="C6842" s="1">
        <f t="shared" si="1088"/>
        <v>22</v>
      </c>
      <c r="D6842" s="191">
        <v>2.3717058310581018</v>
      </c>
      <c r="E6842" s="192">
        <f t="shared" si="1089"/>
        <v>8.2354276069311052E-5</v>
      </c>
      <c r="F6842" s="193">
        <f t="shared" si="1090"/>
        <v>3.5361246348588082</v>
      </c>
      <c r="G6842" s="193">
        <f t="shared" si="1095"/>
        <v>3.6668848122260917</v>
      </c>
      <c r="H6842" s="193">
        <f t="shared" si="1095"/>
        <v>3.802480289745573</v>
      </c>
      <c r="I6842" s="193">
        <f t="shared" si="1095"/>
        <v>3.9430898690067919</v>
      </c>
      <c r="J6842" s="193">
        <f t="shared" si="1095"/>
        <v>4.0888989633932669</v>
      </c>
      <c r="K6842" s="193">
        <f>MAX(0,(F6842-'2031 forecast'!$C$10))</f>
        <v>0</v>
      </c>
      <c r="L6842" s="193">
        <f>MAX(0,(G6842-'2031 forecast'!$C$10))</f>
        <v>0</v>
      </c>
      <c r="M6842" s="193">
        <f>MAX(0,(H6842-'2031 forecast'!$C$10))</f>
        <v>0</v>
      </c>
      <c r="N6842" s="193">
        <f>MAX(0,(I6842-'2031 forecast'!$C$10))</f>
        <v>0</v>
      </c>
      <c r="O6842" s="193">
        <f>MAX(0,(J6842-'2031 forecast'!$C$10))</f>
        <v>0</v>
      </c>
      <c r="P6842" s="175" t="str">
        <f t="shared" si="1092"/>
        <v/>
      </c>
      <c r="Q6842" s="175" t="str">
        <f t="shared" si="1093"/>
        <v/>
      </c>
    </row>
    <row r="6843" spans="1:17" s="1" customFormat="1" x14ac:dyDescent="0.3">
      <c r="A6843" s="189">
        <f t="shared" si="1091"/>
        <v>44115.958333316747</v>
      </c>
      <c r="B6843" s="190">
        <f t="shared" si="1087"/>
        <v>44115</v>
      </c>
      <c r="C6843" s="1">
        <f t="shared" si="1088"/>
        <v>23</v>
      </c>
      <c r="D6843" s="191">
        <v>2.2211213338480635</v>
      </c>
      <c r="E6843" s="192">
        <f t="shared" si="1089"/>
        <v>7.7125433144275429E-5</v>
      </c>
      <c r="F6843" s="193">
        <f t="shared" si="1090"/>
        <v>3.311608785026503</v>
      </c>
      <c r="G6843" s="193">
        <f t="shared" si="1095"/>
        <v>3.4340667289101492</v>
      </c>
      <c r="H6843" s="193">
        <f t="shared" si="1095"/>
        <v>3.561052969761727</v>
      </c>
      <c r="I6843" s="193">
        <f t="shared" si="1095"/>
        <v>3.6927349566889003</v>
      </c>
      <c r="J6843" s="193">
        <f t="shared" si="1095"/>
        <v>3.8292863307968688</v>
      </c>
      <c r="K6843" s="193">
        <f>MAX(0,(F6843-'2031 forecast'!$C$10))</f>
        <v>0</v>
      </c>
      <c r="L6843" s="193">
        <f>MAX(0,(G6843-'2031 forecast'!$C$10))</f>
        <v>0</v>
      </c>
      <c r="M6843" s="193">
        <f>MAX(0,(H6843-'2031 forecast'!$C$10))</f>
        <v>0</v>
      </c>
      <c r="N6843" s="193">
        <f>MAX(0,(I6843-'2031 forecast'!$C$10))</f>
        <v>0</v>
      </c>
      <c r="O6843" s="193">
        <f>MAX(0,(J6843-'2031 forecast'!$C$10))</f>
        <v>0</v>
      </c>
      <c r="P6843" s="175" t="str">
        <f t="shared" si="1092"/>
        <v/>
      </c>
      <c r="Q6843" s="175" t="str">
        <f t="shared" si="1093"/>
        <v/>
      </c>
    </row>
    <row r="6844" spans="1:17" s="1" customFormat="1" x14ac:dyDescent="0.3">
      <c r="A6844" s="189">
        <f t="shared" si="1091"/>
        <v>44115.999999983411</v>
      </c>
      <c r="B6844" s="190">
        <f t="shared" si="1087"/>
        <v>44115</v>
      </c>
      <c r="C6844" s="1">
        <f t="shared" si="1088"/>
        <v>0</v>
      </c>
      <c r="D6844" s="191">
        <v>2.1232414106615387</v>
      </c>
      <c r="E6844" s="192">
        <f t="shared" si="1089"/>
        <v>7.3726685243002266E-5</v>
      </c>
      <c r="F6844" s="193">
        <f t="shared" si="1090"/>
        <v>3.1656734826355044</v>
      </c>
      <c r="G6844" s="193">
        <f t="shared" si="1095"/>
        <v>3.2827349747547863</v>
      </c>
      <c r="H6844" s="193">
        <f t="shared" si="1095"/>
        <v>3.4041252117722265</v>
      </c>
      <c r="I6844" s="193">
        <f t="shared" si="1095"/>
        <v>3.5300042636822702</v>
      </c>
      <c r="J6844" s="193">
        <f t="shared" si="1095"/>
        <v>3.6605381196092095</v>
      </c>
      <c r="K6844" s="193">
        <f>MAX(0,(F6844-'2031 forecast'!$C$10))</f>
        <v>0</v>
      </c>
      <c r="L6844" s="193">
        <f>MAX(0,(G6844-'2031 forecast'!$C$10))</f>
        <v>0</v>
      </c>
      <c r="M6844" s="193">
        <f>MAX(0,(H6844-'2031 forecast'!$C$10))</f>
        <v>0</v>
      </c>
      <c r="N6844" s="193">
        <f>MAX(0,(I6844-'2031 forecast'!$C$10))</f>
        <v>0</v>
      </c>
      <c r="O6844" s="193">
        <f>MAX(0,(J6844-'2031 forecast'!$C$10))</f>
        <v>0</v>
      </c>
      <c r="P6844" s="175" t="str">
        <f t="shared" si="1092"/>
        <v/>
      </c>
      <c r="Q6844" s="175" t="str">
        <f t="shared" si="1093"/>
        <v/>
      </c>
    </row>
    <row r="6845" spans="1:17" s="1" customFormat="1" x14ac:dyDescent="0.3">
      <c r="A6845" s="189">
        <f t="shared" si="1091"/>
        <v>44116.041666650075</v>
      </c>
      <c r="B6845" s="190">
        <f t="shared" si="1087"/>
        <v>44116</v>
      </c>
      <c r="C6845" s="1">
        <f t="shared" si="1088"/>
        <v>1</v>
      </c>
      <c r="D6845" s="191">
        <v>2.0404199371960177</v>
      </c>
      <c r="E6845" s="192">
        <f t="shared" si="1089"/>
        <v>7.085082163423267E-5</v>
      </c>
      <c r="F6845" s="193">
        <f t="shared" si="1090"/>
        <v>3.0421897652277363</v>
      </c>
      <c r="G6845" s="193">
        <f t="shared" ref="G6845:J6864" si="1096">$E6845*G$2</f>
        <v>3.1546850289310182</v>
      </c>
      <c r="H6845" s="193">
        <f t="shared" si="1096"/>
        <v>3.2713401857811113</v>
      </c>
      <c r="I6845" s="193">
        <f t="shared" si="1096"/>
        <v>3.3923090619074299</v>
      </c>
      <c r="J6845" s="193">
        <f t="shared" si="1096"/>
        <v>3.5177511716811907</v>
      </c>
      <c r="K6845" s="193">
        <f>MAX(0,(F6845-'2031 forecast'!$C$10))</f>
        <v>0</v>
      </c>
      <c r="L6845" s="193">
        <f>MAX(0,(G6845-'2031 forecast'!$C$10))</f>
        <v>0</v>
      </c>
      <c r="M6845" s="193">
        <f>MAX(0,(H6845-'2031 forecast'!$C$10))</f>
        <v>0</v>
      </c>
      <c r="N6845" s="193">
        <f>MAX(0,(I6845-'2031 forecast'!$C$10))</f>
        <v>0</v>
      </c>
      <c r="O6845" s="193">
        <f>MAX(0,(J6845-'2031 forecast'!$C$10))</f>
        <v>0</v>
      </c>
      <c r="P6845" s="175" t="str">
        <f t="shared" si="1092"/>
        <v/>
      </c>
      <c r="Q6845" s="175" t="str">
        <f t="shared" si="1093"/>
        <v/>
      </c>
    </row>
    <row r="6846" spans="1:17" s="1" customFormat="1" x14ac:dyDescent="0.3">
      <c r="A6846" s="189">
        <f t="shared" si="1091"/>
        <v>44116.083333316739</v>
      </c>
      <c r="B6846" s="190">
        <f t="shared" si="1087"/>
        <v>44116</v>
      </c>
      <c r="C6846" s="1">
        <f t="shared" si="1088"/>
        <v>2</v>
      </c>
      <c r="D6846" s="191">
        <v>2.0328907123355155</v>
      </c>
      <c r="E6846" s="192">
        <f t="shared" si="1089"/>
        <v>7.0589379487980886E-5</v>
      </c>
      <c r="F6846" s="193">
        <f t="shared" si="1090"/>
        <v>3.0309639727361208</v>
      </c>
      <c r="G6846" s="193">
        <f t="shared" si="1096"/>
        <v>3.143044124765221</v>
      </c>
      <c r="H6846" s="193">
        <f t="shared" si="1096"/>
        <v>3.2592688197819188</v>
      </c>
      <c r="I6846" s="193">
        <f t="shared" si="1096"/>
        <v>3.3797913162915352</v>
      </c>
      <c r="J6846" s="193">
        <f t="shared" si="1096"/>
        <v>3.5047705400513705</v>
      </c>
      <c r="K6846" s="193">
        <f>MAX(0,(F6846-'2031 forecast'!$C$10))</f>
        <v>0</v>
      </c>
      <c r="L6846" s="193">
        <f>MAX(0,(G6846-'2031 forecast'!$C$10))</f>
        <v>0</v>
      </c>
      <c r="M6846" s="193">
        <f>MAX(0,(H6846-'2031 forecast'!$C$10))</f>
        <v>0</v>
      </c>
      <c r="N6846" s="193">
        <f>MAX(0,(I6846-'2031 forecast'!$C$10))</f>
        <v>0</v>
      </c>
      <c r="O6846" s="193">
        <f>MAX(0,(J6846-'2031 forecast'!$C$10))</f>
        <v>0</v>
      </c>
      <c r="P6846" s="175" t="str">
        <f t="shared" si="1092"/>
        <v/>
      </c>
      <c r="Q6846" s="175" t="str">
        <f t="shared" si="1093"/>
        <v/>
      </c>
    </row>
    <row r="6847" spans="1:17" s="1" customFormat="1" x14ac:dyDescent="0.3">
      <c r="A6847" s="189">
        <f t="shared" si="1091"/>
        <v>44116.124999983404</v>
      </c>
      <c r="B6847" s="190">
        <f t="shared" si="1087"/>
        <v>44116</v>
      </c>
      <c r="C6847" s="1">
        <f t="shared" si="1088"/>
        <v>3</v>
      </c>
      <c r="D6847" s="191">
        <v>1.9952445880330061</v>
      </c>
      <c r="E6847" s="192">
        <f t="shared" si="1089"/>
        <v>6.9282168756721981E-5</v>
      </c>
      <c r="F6847" s="193">
        <f t="shared" si="1090"/>
        <v>2.9748350102780443</v>
      </c>
      <c r="G6847" s="193">
        <f t="shared" si="1096"/>
        <v>3.0848396039362354</v>
      </c>
      <c r="H6847" s="193">
        <f t="shared" si="1096"/>
        <v>3.1989119897859575</v>
      </c>
      <c r="I6847" s="193">
        <f t="shared" si="1096"/>
        <v>3.3172025882120622</v>
      </c>
      <c r="J6847" s="193">
        <f t="shared" si="1096"/>
        <v>3.4398673819022711</v>
      </c>
      <c r="K6847" s="193">
        <f>MAX(0,(F6847-'2031 forecast'!$C$10))</f>
        <v>0</v>
      </c>
      <c r="L6847" s="193">
        <f>MAX(0,(G6847-'2031 forecast'!$C$10))</f>
        <v>0</v>
      </c>
      <c r="M6847" s="193">
        <f>MAX(0,(H6847-'2031 forecast'!$C$10))</f>
        <v>0</v>
      </c>
      <c r="N6847" s="193">
        <f>MAX(0,(I6847-'2031 forecast'!$C$10))</f>
        <v>0</v>
      </c>
      <c r="O6847" s="193">
        <f>MAX(0,(J6847-'2031 forecast'!$C$10))</f>
        <v>0</v>
      </c>
      <c r="P6847" s="175" t="str">
        <f t="shared" si="1092"/>
        <v/>
      </c>
      <c r="Q6847" s="175" t="str">
        <f t="shared" si="1093"/>
        <v/>
      </c>
    </row>
    <row r="6848" spans="1:17" s="1" customFormat="1" x14ac:dyDescent="0.3">
      <c r="A6848" s="189">
        <f t="shared" si="1091"/>
        <v>44116.166666650068</v>
      </c>
      <c r="B6848" s="190">
        <f t="shared" si="1087"/>
        <v>44116</v>
      </c>
      <c r="C6848" s="1">
        <f t="shared" si="1088"/>
        <v>4</v>
      </c>
      <c r="D6848" s="191">
        <v>1.9801861383120025</v>
      </c>
      <c r="E6848" s="192">
        <f t="shared" si="1089"/>
        <v>6.8759284464218426E-5</v>
      </c>
      <c r="F6848" s="193">
        <f t="shared" si="1090"/>
        <v>2.9523834252948142</v>
      </c>
      <c r="G6848" s="193">
        <f t="shared" si="1096"/>
        <v>3.0615577956046414</v>
      </c>
      <c r="H6848" s="193">
        <f t="shared" si="1096"/>
        <v>3.174769257787573</v>
      </c>
      <c r="I6848" s="193">
        <f t="shared" si="1096"/>
        <v>3.2921670969802732</v>
      </c>
      <c r="J6848" s="193">
        <f t="shared" si="1096"/>
        <v>3.4139061186426316</v>
      </c>
      <c r="K6848" s="193">
        <f>MAX(0,(F6848-'2031 forecast'!$C$10))</f>
        <v>0</v>
      </c>
      <c r="L6848" s="193">
        <f>MAX(0,(G6848-'2031 forecast'!$C$10))</f>
        <v>0</v>
      </c>
      <c r="M6848" s="193">
        <f>MAX(0,(H6848-'2031 forecast'!$C$10))</f>
        <v>0</v>
      </c>
      <c r="N6848" s="193">
        <f>MAX(0,(I6848-'2031 forecast'!$C$10))</f>
        <v>0</v>
      </c>
      <c r="O6848" s="193">
        <f>MAX(0,(J6848-'2031 forecast'!$C$10))</f>
        <v>0</v>
      </c>
      <c r="P6848" s="175" t="str">
        <f t="shared" si="1092"/>
        <v/>
      </c>
      <c r="Q6848" s="175" t="str">
        <f t="shared" si="1093"/>
        <v/>
      </c>
    </row>
    <row r="6849" spans="1:17" s="1" customFormat="1" x14ac:dyDescent="0.3">
      <c r="A6849" s="189">
        <f t="shared" si="1091"/>
        <v>44116.208333316732</v>
      </c>
      <c r="B6849" s="190">
        <f t="shared" si="1087"/>
        <v>44116</v>
      </c>
      <c r="C6849" s="1">
        <f t="shared" si="1088"/>
        <v>5</v>
      </c>
      <c r="D6849" s="191">
        <v>2.0705368366380252</v>
      </c>
      <c r="E6849" s="192">
        <f t="shared" si="1089"/>
        <v>7.1896590219239792E-5</v>
      </c>
      <c r="F6849" s="193">
        <f t="shared" si="1090"/>
        <v>3.0870929351941974</v>
      </c>
      <c r="G6849" s="193">
        <f t="shared" si="1096"/>
        <v>3.2012486455942062</v>
      </c>
      <c r="H6849" s="193">
        <f t="shared" si="1096"/>
        <v>3.3196256497778802</v>
      </c>
      <c r="I6849" s="193">
        <f t="shared" si="1096"/>
        <v>3.4423800443710082</v>
      </c>
      <c r="J6849" s="193">
        <f t="shared" si="1096"/>
        <v>3.5696736982004702</v>
      </c>
      <c r="K6849" s="193">
        <f>MAX(0,(F6849-'2031 forecast'!$C$10))</f>
        <v>0</v>
      </c>
      <c r="L6849" s="193">
        <f>MAX(0,(G6849-'2031 forecast'!$C$10))</f>
        <v>0</v>
      </c>
      <c r="M6849" s="193">
        <f>MAX(0,(H6849-'2031 forecast'!$C$10))</f>
        <v>0</v>
      </c>
      <c r="N6849" s="193">
        <f>MAX(0,(I6849-'2031 forecast'!$C$10))</f>
        <v>0</v>
      </c>
      <c r="O6849" s="193">
        <f>MAX(0,(J6849-'2031 forecast'!$C$10))</f>
        <v>0</v>
      </c>
      <c r="P6849" s="175" t="str">
        <f t="shared" si="1092"/>
        <v/>
      </c>
      <c r="Q6849" s="175" t="str">
        <f t="shared" si="1093"/>
        <v/>
      </c>
    </row>
    <row r="6850" spans="1:17" s="1" customFormat="1" x14ac:dyDescent="0.3">
      <c r="A6850" s="189">
        <f t="shared" si="1091"/>
        <v>44116.249999983396</v>
      </c>
      <c r="B6850" s="190">
        <f t="shared" si="1087"/>
        <v>44116</v>
      </c>
      <c r="C6850" s="1">
        <f t="shared" si="1088"/>
        <v>6</v>
      </c>
      <c r="D6850" s="191">
        <v>2.1382998603825425</v>
      </c>
      <c r="E6850" s="192">
        <f t="shared" si="1089"/>
        <v>7.4249569535505834E-5</v>
      </c>
      <c r="F6850" s="193">
        <f t="shared" si="1090"/>
        <v>3.1881250676187349</v>
      </c>
      <c r="G6850" s="193">
        <f t="shared" si="1096"/>
        <v>3.3060167830863811</v>
      </c>
      <c r="H6850" s="193">
        <f t="shared" si="1096"/>
        <v>3.4282679437706114</v>
      </c>
      <c r="I6850" s="193">
        <f t="shared" si="1096"/>
        <v>3.5550397549140595</v>
      </c>
      <c r="J6850" s="193">
        <f t="shared" si="1096"/>
        <v>3.6864993828688495</v>
      </c>
      <c r="K6850" s="193">
        <f>MAX(0,(F6850-'2031 forecast'!$C$10))</f>
        <v>0</v>
      </c>
      <c r="L6850" s="193">
        <f>MAX(0,(G6850-'2031 forecast'!$C$10))</f>
        <v>0</v>
      </c>
      <c r="M6850" s="193">
        <f>MAX(0,(H6850-'2031 forecast'!$C$10))</f>
        <v>0</v>
      </c>
      <c r="N6850" s="193">
        <f>MAX(0,(I6850-'2031 forecast'!$C$10))</f>
        <v>0</v>
      </c>
      <c r="O6850" s="193">
        <f>MAX(0,(J6850-'2031 forecast'!$C$10))</f>
        <v>0</v>
      </c>
      <c r="P6850" s="175" t="str">
        <f t="shared" si="1092"/>
        <v/>
      </c>
      <c r="Q6850" s="175" t="str">
        <f t="shared" si="1093"/>
        <v/>
      </c>
    </row>
    <row r="6851" spans="1:17" s="1" customFormat="1" x14ac:dyDescent="0.3">
      <c r="A6851" s="189">
        <f t="shared" si="1091"/>
        <v>44116.291666650061</v>
      </c>
      <c r="B6851" s="190">
        <f t="shared" si="1087"/>
        <v>44116</v>
      </c>
      <c r="C6851" s="1">
        <f t="shared" si="1088"/>
        <v>7</v>
      </c>
      <c r="D6851" s="191">
        <v>2.2361797835690673</v>
      </c>
      <c r="E6851" s="192">
        <f t="shared" si="1089"/>
        <v>7.7648317436778983E-5</v>
      </c>
      <c r="F6851" s="193">
        <f t="shared" si="1090"/>
        <v>3.3340603700097331</v>
      </c>
      <c r="G6851" s="193">
        <f t="shared" si="1096"/>
        <v>3.4573485372417432</v>
      </c>
      <c r="H6851" s="193">
        <f t="shared" si="1096"/>
        <v>3.585195701760111</v>
      </c>
      <c r="I6851" s="193">
        <f t="shared" si="1096"/>
        <v>3.7177704479206888</v>
      </c>
      <c r="J6851" s="193">
        <f t="shared" si="1096"/>
        <v>3.8552475940565079</v>
      </c>
      <c r="K6851" s="193">
        <f>MAX(0,(F6851-'2031 forecast'!$C$10))</f>
        <v>0</v>
      </c>
      <c r="L6851" s="193">
        <f>MAX(0,(G6851-'2031 forecast'!$C$10))</f>
        <v>0</v>
      </c>
      <c r="M6851" s="193">
        <f>MAX(0,(H6851-'2031 forecast'!$C$10))</f>
        <v>0</v>
      </c>
      <c r="N6851" s="193">
        <f>MAX(0,(I6851-'2031 forecast'!$C$10))</f>
        <v>0</v>
      </c>
      <c r="O6851" s="193">
        <f>MAX(0,(J6851-'2031 forecast'!$C$10))</f>
        <v>0</v>
      </c>
      <c r="P6851" s="175" t="str">
        <f t="shared" si="1092"/>
        <v/>
      </c>
      <c r="Q6851" s="175" t="str">
        <f t="shared" si="1093"/>
        <v/>
      </c>
    </row>
    <row r="6852" spans="1:17" s="1" customFormat="1" x14ac:dyDescent="0.3">
      <c r="A6852" s="189">
        <f t="shared" si="1091"/>
        <v>44116.333333316725</v>
      </c>
      <c r="B6852" s="190">
        <f t="shared" si="1087"/>
        <v>44116</v>
      </c>
      <c r="C6852" s="1">
        <f t="shared" si="1088"/>
        <v>8</v>
      </c>
      <c r="D6852" s="191">
        <v>2.3641766061976002</v>
      </c>
      <c r="E6852" s="192">
        <f t="shared" si="1089"/>
        <v>8.2092833923059282E-5</v>
      </c>
      <c r="F6852" s="193">
        <f t="shared" si="1090"/>
        <v>3.5248988423671936</v>
      </c>
      <c r="G6852" s="193">
        <f t="shared" si="1096"/>
        <v>3.655243908060295</v>
      </c>
      <c r="H6852" s="193">
        <f t="shared" si="1096"/>
        <v>3.7904089237463809</v>
      </c>
      <c r="I6852" s="193">
        <f t="shared" si="1096"/>
        <v>3.9305721233908977</v>
      </c>
      <c r="J6852" s="193">
        <f t="shared" si="1096"/>
        <v>4.0759183317634475</v>
      </c>
      <c r="K6852" s="193">
        <f>MAX(0,(F6852-'2031 forecast'!$C$10))</f>
        <v>0</v>
      </c>
      <c r="L6852" s="193">
        <f>MAX(0,(G6852-'2031 forecast'!$C$10))</f>
        <v>0</v>
      </c>
      <c r="M6852" s="193">
        <f>MAX(0,(H6852-'2031 forecast'!$C$10))</f>
        <v>0</v>
      </c>
      <c r="N6852" s="193">
        <f>MAX(0,(I6852-'2031 forecast'!$C$10))</f>
        <v>0</v>
      </c>
      <c r="O6852" s="193">
        <f>MAX(0,(J6852-'2031 forecast'!$C$10))</f>
        <v>0</v>
      </c>
      <c r="P6852" s="175" t="str">
        <f t="shared" si="1092"/>
        <v/>
      </c>
      <c r="Q6852" s="175" t="str">
        <f t="shared" si="1093"/>
        <v/>
      </c>
    </row>
    <row r="6853" spans="1:17" s="1" customFormat="1" x14ac:dyDescent="0.3">
      <c r="A6853" s="189">
        <f t="shared" si="1091"/>
        <v>44116.374999983389</v>
      </c>
      <c r="B6853" s="190">
        <f t="shared" ref="B6853:B6916" si="1097">INT(A6853)</f>
        <v>44116</v>
      </c>
      <c r="C6853" s="1">
        <f t="shared" ref="C6853:C6916" si="1098">HOUR(A6853)</f>
        <v>9</v>
      </c>
      <c r="D6853" s="191">
        <v>2.4620565293841246</v>
      </c>
      <c r="E6853" s="192">
        <f t="shared" ref="E6853:E6916" si="1099">D6853/SUM($D$4:$D$8763)</f>
        <v>8.5491581824332418E-5</v>
      </c>
      <c r="F6853" s="193">
        <f t="shared" ref="F6853:F6916" si="1100">E6853*$F$2</f>
        <v>3.6708341447581914</v>
      </c>
      <c r="G6853" s="193">
        <f t="shared" si="1096"/>
        <v>3.8065756622156566</v>
      </c>
      <c r="H6853" s="193">
        <f t="shared" si="1096"/>
        <v>3.9473366817358801</v>
      </c>
      <c r="I6853" s="193">
        <f t="shared" si="1096"/>
        <v>4.093302816397526</v>
      </c>
      <c r="J6853" s="193">
        <f t="shared" si="1096"/>
        <v>4.244666542951105</v>
      </c>
      <c r="K6853" s="193">
        <f>MAX(0,(F6853-'2031 forecast'!$C$10))</f>
        <v>0</v>
      </c>
      <c r="L6853" s="193">
        <f>MAX(0,(G6853-'2031 forecast'!$C$10))</f>
        <v>0</v>
      </c>
      <c r="M6853" s="193">
        <f>MAX(0,(H6853-'2031 forecast'!$C$10))</f>
        <v>0</v>
      </c>
      <c r="N6853" s="193">
        <f>MAX(0,(I6853-'2031 forecast'!$C$10))</f>
        <v>0</v>
      </c>
      <c r="O6853" s="193">
        <f>MAX(0,(J6853-'2031 forecast'!$C$10))</f>
        <v>0</v>
      </c>
      <c r="P6853" s="175" t="str">
        <f t="shared" si="1092"/>
        <v/>
      </c>
      <c r="Q6853" s="175" t="str">
        <f t="shared" si="1093"/>
        <v/>
      </c>
    </row>
    <row r="6854" spans="1:17" s="1" customFormat="1" x14ac:dyDescent="0.3">
      <c r="A6854" s="189">
        <f t="shared" ref="A6854:A6917" si="1101">A6853 + TIME(1,0,0)</f>
        <v>44116.416666650053</v>
      </c>
      <c r="B6854" s="190">
        <f t="shared" si="1097"/>
        <v>44116</v>
      </c>
      <c r="C6854" s="1">
        <f t="shared" si="1098"/>
        <v>10</v>
      </c>
      <c r="D6854" s="191">
        <v>2.5900533520126574</v>
      </c>
      <c r="E6854" s="192">
        <f t="shared" si="1099"/>
        <v>8.9936098310612703E-5</v>
      </c>
      <c r="F6854" s="193">
        <f t="shared" si="1100"/>
        <v>3.861672617115651</v>
      </c>
      <c r="G6854" s="193">
        <f t="shared" si="1096"/>
        <v>4.0044710330342079</v>
      </c>
      <c r="H6854" s="193">
        <f t="shared" si="1096"/>
        <v>4.1525499037221492</v>
      </c>
      <c r="I6854" s="193">
        <f t="shared" si="1096"/>
        <v>4.3061044918677345</v>
      </c>
      <c r="J6854" s="193">
        <f t="shared" si="1096"/>
        <v>4.4653372806580434</v>
      </c>
      <c r="K6854" s="193">
        <f>MAX(0,(F6854-'2031 forecast'!$C$10))</f>
        <v>0</v>
      </c>
      <c r="L6854" s="193">
        <f>MAX(0,(G6854-'2031 forecast'!$C$10))</f>
        <v>0</v>
      </c>
      <c r="M6854" s="193">
        <f>MAX(0,(H6854-'2031 forecast'!$C$10))</f>
        <v>0</v>
      </c>
      <c r="N6854" s="193">
        <f>MAX(0,(I6854-'2031 forecast'!$C$10))</f>
        <v>0</v>
      </c>
      <c r="O6854" s="193">
        <f>MAX(0,(J6854-'2031 forecast'!$C$10))</f>
        <v>0</v>
      </c>
      <c r="P6854" s="175" t="str">
        <f t="shared" ref="P6854:P6917" si="1102">IF(K6854&gt;0,IF(K6853&gt;0,P6853+1,1),"")</f>
        <v/>
      </c>
      <c r="Q6854" s="175" t="str">
        <f t="shared" ref="Q6854:Q6917" si="1103">IF(AND(K6854&gt;0,K6855=0),P6854,"")</f>
        <v/>
      </c>
    </row>
    <row r="6855" spans="1:17" s="1" customFormat="1" x14ac:dyDescent="0.3">
      <c r="A6855" s="189">
        <f t="shared" si="1101"/>
        <v>44116.458333316717</v>
      </c>
      <c r="B6855" s="190">
        <f t="shared" si="1097"/>
        <v>44116</v>
      </c>
      <c r="C6855" s="1">
        <f t="shared" si="1098"/>
        <v>11</v>
      </c>
      <c r="D6855" s="191">
        <v>2.6502871508966721</v>
      </c>
      <c r="E6855" s="192">
        <f t="shared" si="1099"/>
        <v>9.2027635480626934E-5</v>
      </c>
      <c r="F6855" s="193">
        <f t="shared" si="1100"/>
        <v>3.9514789570485722</v>
      </c>
      <c r="G6855" s="193">
        <f t="shared" si="1096"/>
        <v>4.0975982663605839</v>
      </c>
      <c r="H6855" s="193">
        <f t="shared" si="1096"/>
        <v>4.249120831715687</v>
      </c>
      <c r="I6855" s="193">
        <f t="shared" si="1096"/>
        <v>4.4062464567948902</v>
      </c>
      <c r="J6855" s="193">
        <f t="shared" si="1096"/>
        <v>4.5691823336966015</v>
      </c>
      <c r="K6855" s="193">
        <f>MAX(0,(F6855-'2031 forecast'!$C$10))</f>
        <v>0</v>
      </c>
      <c r="L6855" s="193">
        <f>MAX(0,(G6855-'2031 forecast'!$C$10))</f>
        <v>0</v>
      </c>
      <c r="M6855" s="193">
        <f>MAX(0,(H6855-'2031 forecast'!$C$10))</f>
        <v>0</v>
      </c>
      <c r="N6855" s="193">
        <f>MAX(0,(I6855-'2031 forecast'!$C$10))</f>
        <v>0</v>
      </c>
      <c r="O6855" s="193">
        <f>MAX(0,(J6855-'2031 forecast'!$C$10))</f>
        <v>0</v>
      </c>
      <c r="P6855" s="175" t="str">
        <f t="shared" si="1102"/>
        <v/>
      </c>
      <c r="Q6855" s="175" t="str">
        <f t="shared" si="1103"/>
        <v/>
      </c>
    </row>
    <row r="6856" spans="1:17" s="1" customFormat="1" x14ac:dyDescent="0.3">
      <c r="A6856" s="189">
        <f t="shared" si="1101"/>
        <v>44116.499999983382</v>
      </c>
      <c r="B6856" s="190">
        <f t="shared" si="1097"/>
        <v>44116</v>
      </c>
      <c r="C6856" s="1">
        <f t="shared" si="1098"/>
        <v>12</v>
      </c>
      <c r="D6856" s="191">
        <v>2.5524072277101477</v>
      </c>
      <c r="E6856" s="192">
        <f t="shared" si="1099"/>
        <v>8.8628887579353797E-5</v>
      </c>
      <c r="F6856" s="193">
        <f t="shared" si="1100"/>
        <v>3.8055436546575749</v>
      </c>
      <c r="G6856" s="193">
        <f t="shared" si="1096"/>
        <v>3.9462665122052223</v>
      </c>
      <c r="H6856" s="193">
        <f t="shared" si="1096"/>
        <v>4.0921930737261878</v>
      </c>
      <c r="I6856" s="193">
        <f t="shared" si="1096"/>
        <v>4.2435157637882615</v>
      </c>
      <c r="J6856" s="193">
        <f t="shared" si="1096"/>
        <v>4.4004341225089441</v>
      </c>
      <c r="K6856" s="193">
        <f>MAX(0,(F6856-'2031 forecast'!$C$10))</f>
        <v>0</v>
      </c>
      <c r="L6856" s="193">
        <f>MAX(0,(G6856-'2031 forecast'!$C$10))</f>
        <v>0</v>
      </c>
      <c r="M6856" s="193">
        <f>MAX(0,(H6856-'2031 forecast'!$C$10))</f>
        <v>0</v>
      </c>
      <c r="N6856" s="193">
        <f>MAX(0,(I6856-'2031 forecast'!$C$10))</f>
        <v>0</v>
      </c>
      <c r="O6856" s="193">
        <f>MAX(0,(J6856-'2031 forecast'!$C$10))</f>
        <v>0</v>
      </c>
      <c r="P6856" s="175" t="str">
        <f t="shared" si="1102"/>
        <v/>
      </c>
      <c r="Q6856" s="175" t="str">
        <f t="shared" si="1103"/>
        <v/>
      </c>
    </row>
    <row r="6857" spans="1:17" s="1" customFormat="1" x14ac:dyDescent="0.3">
      <c r="A6857" s="189">
        <f t="shared" si="1101"/>
        <v>44116.541666650046</v>
      </c>
      <c r="B6857" s="190">
        <f t="shared" si="1097"/>
        <v>44116</v>
      </c>
      <c r="C6857" s="1">
        <f t="shared" si="1098"/>
        <v>13</v>
      </c>
      <c r="D6857" s="191">
        <v>2.7029917249201856</v>
      </c>
      <c r="E6857" s="192">
        <f t="shared" si="1099"/>
        <v>9.3857730504389407E-5</v>
      </c>
      <c r="F6857" s="193">
        <f t="shared" si="1100"/>
        <v>4.0300595044898797</v>
      </c>
      <c r="G6857" s="193">
        <f t="shared" si="1096"/>
        <v>4.1790845955211644</v>
      </c>
      <c r="H6857" s="193">
        <f t="shared" si="1096"/>
        <v>4.3336203937100333</v>
      </c>
      <c r="I6857" s="193">
        <f t="shared" si="1096"/>
        <v>4.4938706761061527</v>
      </c>
      <c r="J6857" s="193">
        <f t="shared" si="1096"/>
        <v>4.6600467551053413</v>
      </c>
      <c r="K6857" s="193">
        <f>MAX(0,(F6857-'2031 forecast'!$C$10))</f>
        <v>0</v>
      </c>
      <c r="L6857" s="193">
        <f>MAX(0,(G6857-'2031 forecast'!$C$10))</f>
        <v>0</v>
      </c>
      <c r="M6857" s="193">
        <f>MAX(0,(H6857-'2031 forecast'!$C$10))</f>
        <v>0</v>
      </c>
      <c r="N6857" s="193">
        <f>MAX(0,(I6857-'2031 forecast'!$C$10))</f>
        <v>0</v>
      </c>
      <c r="O6857" s="193">
        <f>MAX(0,(J6857-'2031 forecast'!$C$10))</f>
        <v>0</v>
      </c>
      <c r="P6857" s="175" t="str">
        <f t="shared" si="1102"/>
        <v/>
      </c>
      <c r="Q6857" s="175" t="str">
        <f t="shared" si="1103"/>
        <v/>
      </c>
    </row>
    <row r="6858" spans="1:17" s="1" customFormat="1" x14ac:dyDescent="0.3">
      <c r="A6858" s="189">
        <f t="shared" si="1101"/>
        <v>44116.58333331671</v>
      </c>
      <c r="B6858" s="190">
        <f t="shared" si="1097"/>
        <v>44116</v>
      </c>
      <c r="C6858" s="1">
        <f t="shared" si="1098"/>
        <v>14</v>
      </c>
      <c r="D6858" s="191">
        <v>2.7105209497806877</v>
      </c>
      <c r="E6858" s="192">
        <f t="shared" si="1099"/>
        <v>9.4119172650641191E-5</v>
      </c>
      <c r="F6858" s="193">
        <f t="shared" si="1100"/>
        <v>4.0412852969814947</v>
      </c>
      <c r="G6858" s="193">
        <f t="shared" si="1096"/>
        <v>4.1907254996869616</v>
      </c>
      <c r="H6858" s="193">
        <f t="shared" si="1096"/>
        <v>4.3456917597092257</v>
      </c>
      <c r="I6858" s="193">
        <f t="shared" si="1096"/>
        <v>4.5063884217220469</v>
      </c>
      <c r="J6858" s="193">
        <f t="shared" si="1096"/>
        <v>4.6730273867351615</v>
      </c>
      <c r="K6858" s="193">
        <f>MAX(0,(F6858-'2031 forecast'!$C$10))</f>
        <v>0</v>
      </c>
      <c r="L6858" s="193">
        <f>MAX(0,(G6858-'2031 forecast'!$C$10))</f>
        <v>0</v>
      </c>
      <c r="M6858" s="193">
        <f>MAX(0,(H6858-'2031 forecast'!$C$10))</f>
        <v>0</v>
      </c>
      <c r="N6858" s="193">
        <f>MAX(0,(I6858-'2031 forecast'!$C$10))</f>
        <v>0</v>
      </c>
      <c r="O6858" s="193">
        <f>MAX(0,(J6858-'2031 forecast'!$C$10))</f>
        <v>0</v>
      </c>
      <c r="P6858" s="175" t="str">
        <f t="shared" si="1102"/>
        <v/>
      </c>
      <c r="Q6858" s="175" t="str">
        <f t="shared" si="1103"/>
        <v/>
      </c>
    </row>
    <row r="6859" spans="1:17" s="1" customFormat="1" x14ac:dyDescent="0.3">
      <c r="A6859" s="189">
        <f t="shared" si="1101"/>
        <v>44116.624999983374</v>
      </c>
      <c r="B6859" s="190">
        <f t="shared" si="1097"/>
        <v>44116</v>
      </c>
      <c r="C6859" s="1">
        <f t="shared" si="1098"/>
        <v>15</v>
      </c>
      <c r="D6859" s="191">
        <v>2.672874825478178</v>
      </c>
      <c r="E6859" s="192">
        <f t="shared" si="1099"/>
        <v>9.2811961919382285E-5</v>
      </c>
      <c r="F6859" s="193">
        <f t="shared" si="1100"/>
        <v>3.9851563345234187</v>
      </c>
      <c r="G6859" s="193">
        <f t="shared" si="1096"/>
        <v>4.1325209788579755</v>
      </c>
      <c r="H6859" s="193">
        <f t="shared" si="1096"/>
        <v>4.2853349297132644</v>
      </c>
      <c r="I6859" s="193">
        <f t="shared" si="1096"/>
        <v>4.4437996936425739</v>
      </c>
      <c r="J6859" s="193">
        <f t="shared" si="1096"/>
        <v>4.6081242285860613</v>
      </c>
      <c r="K6859" s="193">
        <f>MAX(0,(F6859-'2031 forecast'!$C$10))</f>
        <v>0</v>
      </c>
      <c r="L6859" s="193">
        <f>MAX(0,(G6859-'2031 forecast'!$C$10))</f>
        <v>0</v>
      </c>
      <c r="M6859" s="193">
        <f>MAX(0,(H6859-'2031 forecast'!$C$10))</f>
        <v>0</v>
      </c>
      <c r="N6859" s="193">
        <f>MAX(0,(I6859-'2031 forecast'!$C$10))</f>
        <v>0</v>
      </c>
      <c r="O6859" s="193">
        <f>MAX(0,(J6859-'2031 forecast'!$C$10))</f>
        <v>0</v>
      </c>
      <c r="P6859" s="175" t="str">
        <f t="shared" si="1102"/>
        <v/>
      </c>
      <c r="Q6859" s="175" t="str">
        <f t="shared" si="1103"/>
        <v/>
      </c>
    </row>
    <row r="6860" spans="1:17" s="1" customFormat="1" x14ac:dyDescent="0.3">
      <c r="A6860" s="189">
        <f t="shared" si="1101"/>
        <v>44116.666666650039</v>
      </c>
      <c r="B6860" s="190">
        <f t="shared" si="1097"/>
        <v>44116</v>
      </c>
      <c r="C6860" s="1">
        <f t="shared" si="1098"/>
        <v>16</v>
      </c>
      <c r="D6860" s="191">
        <v>2.7180501746411898</v>
      </c>
      <c r="E6860" s="192">
        <f t="shared" si="1099"/>
        <v>9.4380614796892988E-5</v>
      </c>
      <c r="F6860" s="193">
        <f t="shared" si="1100"/>
        <v>4.0525110894731107</v>
      </c>
      <c r="G6860" s="193">
        <f t="shared" si="1096"/>
        <v>4.2023664038527597</v>
      </c>
      <c r="H6860" s="193">
        <f t="shared" si="1096"/>
        <v>4.3577631257084182</v>
      </c>
      <c r="I6860" s="193">
        <f t="shared" si="1096"/>
        <v>4.5189061673379429</v>
      </c>
      <c r="J6860" s="193">
        <f t="shared" si="1096"/>
        <v>4.6860080183649817</v>
      </c>
      <c r="K6860" s="193">
        <f>MAX(0,(F6860-'2031 forecast'!$C$10))</f>
        <v>0</v>
      </c>
      <c r="L6860" s="193">
        <f>MAX(0,(G6860-'2031 forecast'!$C$10))</f>
        <v>0</v>
      </c>
      <c r="M6860" s="193">
        <f>MAX(0,(H6860-'2031 forecast'!$C$10))</f>
        <v>0</v>
      </c>
      <c r="N6860" s="193">
        <f>MAX(0,(I6860-'2031 forecast'!$C$10))</f>
        <v>0</v>
      </c>
      <c r="O6860" s="193">
        <f>MAX(0,(J6860-'2031 forecast'!$C$10))</f>
        <v>0</v>
      </c>
      <c r="P6860" s="175" t="str">
        <f t="shared" si="1102"/>
        <v/>
      </c>
      <c r="Q6860" s="175" t="str">
        <f t="shared" si="1103"/>
        <v/>
      </c>
    </row>
    <row r="6861" spans="1:17" s="1" customFormat="1" x14ac:dyDescent="0.3">
      <c r="A6861" s="189">
        <f t="shared" si="1101"/>
        <v>44116.708333316703</v>
      </c>
      <c r="B6861" s="190">
        <f t="shared" si="1097"/>
        <v>44116</v>
      </c>
      <c r="C6861" s="1">
        <f t="shared" si="1098"/>
        <v>17</v>
      </c>
      <c r="D6861" s="191">
        <v>2.7406378492226948</v>
      </c>
      <c r="E6861" s="192">
        <f t="shared" si="1099"/>
        <v>9.5164941235648299E-5</v>
      </c>
      <c r="F6861" s="193">
        <f t="shared" si="1100"/>
        <v>4.0861884669479549</v>
      </c>
      <c r="G6861" s="193">
        <f t="shared" si="1096"/>
        <v>4.2372891163501496</v>
      </c>
      <c r="H6861" s="193">
        <f t="shared" si="1096"/>
        <v>4.3939772237059938</v>
      </c>
      <c r="I6861" s="193">
        <f t="shared" si="1096"/>
        <v>4.5564594041856248</v>
      </c>
      <c r="J6861" s="193">
        <f t="shared" si="1096"/>
        <v>4.7249499132544397</v>
      </c>
      <c r="K6861" s="193">
        <f>MAX(0,(F6861-'2031 forecast'!$C$10))</f>
        <v>0</v>
      </c>
      <c r="L6861" s="193">
        <f>MAX(0,(G6861-'2031 forecast'!$C$10))</f>
        <v>0</v>
      </c>
      <c r="M6861" s="193">
        <f>MAX(0,(H6861-'2031 forecast'!$C$10))</f>
        <v>0</v>
      </c>
      <c r="N6861" s="193">
        <f>MAX(0,(I6861-'2031 forecast'!$C$10))</f>
        <v>0</v>
      </c>
      <c r="O6861" s="193">
        <f>MAX(0,(J6861-'2031 forecast'!$C$10))</f>
        <v>0</v>
      </c>
      <c r="P6861" s="175" t="str">
        <f t="shared" si="1102"/>
        <v/>
      </c>
      <c r="Q6861" s="175" t="str">
        <f t="shared" si="1103"/>
        <v/>
      </c>
    </row>
    <row r="6862" spans="1:17" s="1" customFormat="1" x14ac:dyDescent="0.3">
      <c r="A6862" s="189">
        <f t="shared" si="1101"/>
        <v>44116.749999983367</v>
      </c>
      <c r="B6862" s="190">
        <f t="shared" si="1097"/>
        <v>44116</v>
      </c>
      <c r="C6862" s="1">
        <f t="shared" si="1098"/>
        <v>18</v>
      </c>
      <c r="D6862" s="191">
        <v>2.7933424232462087</v>
      </c>
      <c r="E6862" s="192">
        <f t="shared" si="1099"/>
        <v>9.6995036259410786E-5</v>
      </c>
      <c r="F6862" s="193">
        <f t="shared" si="1100"/>
        <v>4.1647690143892628</v>
      </c>
      <c r="G6862" s="193">
        <f t="shared" si="1096"/>
        <v>4.3187754455107301</v>
      </c>
      <c r="H6862" s="193">
        <f t="shared" si="1096"/>
        <v>4.4784767857003409</v>
      </c>
      <c r="I6862" s="193">
        <f t="shared" si="1096"/>
        <v>4.6440836234968881</v>
      </c>
      <c r="J6862" s="193">
        <f t="shared" si="1096"/>
        <v>4.8158143346631803</v>
      </c>
      <c r="K6862" s="193">
        <f>MAX(0,(F6862-'2031 forecast'!$C$10))</f>
        <v>0</v>
      </c>
      <c r="L6862" s="193">
        <f>MAX(0,(G6862-'2031 forecast'!$C$10))</f>
        <v>0</v>
      </c>
      <c r="M6862" s="193">
        <f>MAX(0,(H6862-'2031 forecast'!$C$10))</f>
        <v>0</v>
      </c>
      <c r="N6862" s="193">
        <f>MAX(0,(I6862-'2031 forecast'!$C$10))</f>
        <v>0</v>
      </c>
      <c r="O6862" s="193">
        <f>MAX(0,(J6862-'2031 forecast'!$C$10))</f>
        <v>0</v>
      </c>
      <c r="P6862" s="175" t="str">
        <f t="shared" si="1102"/>
        <v/>
      </c>
      <c r="Q6862" s="175" t="str">
        <f t="shared" si="1103"/>
        <v/>
      </c>
    </row>
    <row r="6863" spans="1:17" s="1" customFormat="1" x14ac:dyDescent="0.3">
      <c r="A6863" s="189">
        <f t="shared" si="1101"/>
        <v>44116.791666650031</v>
      </c>
      <c r="B6863" s="190">
        <f t="shared" si="1097"/>
        <v>44116</v>
      </c>
      <c r="C6863" s="1">
        <f t="shared" si="1098"/>
        <v>19</v>
      </c>
      <c r="D6863" s="191">
        <v>2.8686346718512277</v>
      </c>
      <c r="E6863" s="192">
        <f t="shared" si="1099"/>
        <v>9.9609457721928598E-5</v>
      </c>
      <c r="F6863" s="193">
        <f t="shared" si="1100"/>
        <v>4.2770269393054159</v>
      </c>
      <c r="G6863" s="193">
        <f t="shared" si="1096"/>
        <v>4.4351844871687014</v>
      </c>
      <c r="H6863" s="193">
        <f t="shared" si="1096"/>
        <v>4.5991904456922637</v>
      </c>
      <c r="I6863" s="193">
        <f t="shared" si="1096"/>
        <v>4.7692610796558332</v>
      </c>
      <c r="J6863" s="193">
        <f t="shared" si="1096"/>
        <v>4.9456206509613789</v>
      </c>
      <c r="K6863" s="193">
        <f>MAX(0,(F6863-'2031 forecast'!$C$10))</f>
        <v>0</v>
      </c>
      <c r="L6863" s="193">
        <f>MAX(0,(G6863-'2031 forecast'!$C$10))</f>
        <v>0</v>
      </c>
      <c r="M6863" s="193">
        <f>MAX(0,(H6863-'2031 forecast'!$C$10))</f>
        <v>0</v>
      </c>
      <c r="N6863" s="193">
        <f>MAX(0,(I6863-'2031 forecast'!$C$10))</f>
        <v>0</v>
      </c>
      <c r="O6863" s="193">
        <f>MAX(0,(J6863-'2031 forecast'!$C$10))</f>
        <v>0</v>
      </c>
      <c r="P6863" s="175" t="str">
        <f t="shared" si="1102"/>
        <v/>
      </c>
      <c r="Q6863" s="175" t="str">
        <f t="shared" si="1103"/>
        <v/>
      </c>
    </row>
    <row r="6864" spans="1:17" s="1" customFormat="1" x14ac:dyDescent="0.3">
      <c r="A6864" s="189">
        <f t="shared" si="1101"/>
        <v>44116.833333316696</v>
      </c>
      <c r="B6864" s="190">
        <f t="shared" si="1097"/>
        <v>44116</v>
      </c>
      <c r="C6864" s="1">
        <f t="shared" si="1098"/>
        <v>20</v>
      </c>
      <c r="D6864" s="191">
        <v>2.7406378492226948</v>
      </c>
      <c r="E6864" s="192">
        <f t="shared" si="1099"/>
        <v>9.5164941235648299E-5</v>
      </c>
      <c r="F6864" s="193">
        <f t="shared" si="1100"/>
        <v>4.0861884669479549</v>
      </c>
      <c r="G6864" s="193">
        <f t="shared" si="1096"/>
        <v>4.2372891163501496</v>
      </c>
      <c r="H6864" s="193">
        <f t="shared" si="1096"/>
        <v>4.3939772237059938</v>
      </c>
      <c r="I6864" s="193">
        <f t="shared" si="1096"/>
        <v>4.5564594041856248</v>
      </c>
      <c r="J6864" s="193">
        <f t="shared" si="1096"/>
        <v>4.7249499132544397</v>
      </c>
      <c r="K6864" s="193">
        <f>MAX(0,(F6864-'2031 forecast'!$C$10))</f>
        <v>0</v>
      </c>
      <c r="L6864" s="193">
        <f>MAX(0,(G6864-'2031 forecast'!$C$10))</f>
        <v>0</v>
      </c>
      <c r="M6864" s="193">
        <f>MAX(0,(H6864-'2031 forecast'!$C$10))</f>
        <v>0</v>
      </c>
      <c r="N6864" s="193">
        <f>MAX(0,(I6864-'2031 forecast'!$C$10))</f>
        <v>0</v>
      </c>
      <c r="O6864" s="193">
        <f>MAX(0,(J6864-'2031 forecast'!$C$10))</f>
        <v>0</v>
      </c>
      <c r="P6864" s="175" t="str">
        <f t="shared" si="1102"/>
        <v/>
      </c>
      <c r="Q6864" s="175" t="str">
        <f t="shared" si="1103"/>
        <v/>
      </c>
    </row>
    <row r="6865" spans="1:17" s="1" customFormat="1" x14ac:dyDescent="0.3">
      <c r="A6865" s="189">
        <f t="shared" si="1101"/>
        <v>44116.87499998336</v>
      </c>
      <c r="B6865" s="190">
        <f t="shared" si="1097"/>
        <v>44116</v>
      </c>
      <c r="C6865" s="1">
        <f t="shared" si="1098"/>
        <v>21</v>
      </c>
      <c r="D6865" s="191">
        <v>2.6653456006176763</v>
      </c>
      <c r="E6865" s="192">
        <f t="shared" si="1099"/>
        <v>9.2550519773130515E-5</v>
      </c>
      <c r="F6865" s="193">
        <f t="shared" si="1100"/>
        <v>3.9739305420318036</v>
      </c>
      <c r="G6865" s="193">
        <f t="shared" ref="G6865:J6884" si="1104">$E6865*G$2</f>
        <v>4.1208800746921792</v>
      </c>
      <c r="H6865" s="193">
        <f t="shared" si="1104"/>
        <v>4.2732635637140719</v>
      </c>
      <c r="I6865" s="193">
        <f t="shared" si="1104"/>
        <v>4.4312819480266805</v>
      </c>
      <c r="J6865" s="193">
        <f t="shared" si="1104"/>
        <v>4.595143596956242</v>
      </c>
      <c r="K6865" s="193">
        <f>MAX(0,(F6865-'2031 forecast'!$C$10))</f>
        <v>0</v>
      </c>
      <c r="L6865" s="193">
        <f>MAX(0,(G6865-'2031 forecast'!$C$10))</f>
        <v>0</v>
      </c>
      <c r="M6865" s="193">
        <f>MAX(0,(H6865-'2031 forecast'!$C$10))</f>
        <v>0</v>
      </c>
      <c r="N6865" s="193">
        <f>MAX(0,(I6865-'2031 forecast'!$C$10))</f>
        <v>0</v>
      </c>
      <c r="O6865" s="193">
        <f>MAX(0,(J6865-'2031 forecast'!$C$10))</f>
        <v>0</v>
      </c>
      <c r="P6865" s="175" t="str">
        <f t="shared" si="1102"/>
        <v/>
      </c>
      <c r="Q6865" s="175" t="str">
        <f t="shared" si="1103"/>
        <v/>
      </c>
    </row>
    <row r="6866" spans="1:17" s="1" customFormat="1" x14ac:dyDescent="0.3">
      <c r="A6866" s="189">
        <f t="shared" si="1101"/>
        <v>44116.916666650024</v>
      </c>
      <c r="B6866" s="190">
        <f t="shared" si="1097"/>
        <v>44116</v>
      </c>
      <c r="C6866" s="1">
        <f t="shared" si="1098"/>
        <v>22</v>
      </c>
      <c r="D6866" s="191">
        <v>2.3340597067555917</v>
      </c>
      <c r="E6866" s="192">
        <f t="shared" si="1099"/>
        <v>8.1047065338052119E-5</v>
      </c>
      <c r="F6866" s="193">
        <f t="shared" si="1100"/>
        <v>3.4799956724007308</v>
      </c>
      <c r="G6866" s="193">
        <f t="shared" si="1104"/>
        <v>3.6086802913971048</v>
      </c>
      <c r="H6866" s="193">
        <f t="shared" si="1104"/>
        <v>3.7421234597496102</v>
      </c>
      <c r="I6866" s="193">
        <f t="shared" si="1104"/>
        <v>3.8805011409273176</v>
      </c>
      <c r="J6866" s="193">
        <f t="shared" si="1104"/>
        <v>4.0239958052441658</v>
      </c>
      <c r="K6866" s="193">
        <f>MAX(0,(F6866-'2031 forecast'!$C$10))</f>
        <v>0</v>
      </c>
      <c r="L6866" s="193">
        <f>MAX(0,(G6866-'2031 forecast'!$C$10))</f>
        <v>0</v>
      </c>
      <c r="M6866" s="193">
        <f>MAX(0,(H6866-'2031 forecast'!$C$10))</f>
        <v>0</v>
      </c>
      <c r="N6866" s="193">
        <f>MAX(0,(I6866-'2031 forecast'!$C$10))</f>
        <v>0</v>
      </c>
      <c r="O6866" s="193">
        <f>MAX(0,(J6866-'2031 forecast'!$C$10))</f>
        <v>0</v>
      </c>
      <c r="P6866" s="175" t="str">
        <f t="shared" si="1102"/>
        <v/>
      </c>
      <c r="Q6866" s="175" t="str">
        <f t="shared" si="1103"/>
        <v/>
      </c>
    </row>
    <row r="6867" spans="1:17" s="1" customFormat="1" x14ac:dyDescent="0.3">
      <c r="A6867" s="189">
        <f t="shared" si="1101"/>
        <v>44116.958333316688</v>
      </c>
      <c r="B6867" s="190">
        <f t="shared" si="1097"/>
        <v>44116</v>
      </c>
      <c r="C6867" s="1">
        <f t="shared" si="1098"/>
        <v>23</v>
      </c>
      <c r="D6867" s="191">
        <v>2.2060628841270602</v>
      </c>
      <c r="E6867" s="192">
        <f t="shared" si="1099"/>
        <v>7.6602548851771875E-5</v>
      </c>
      <c r="F6867" s="193">
        <f t="shared" si="1100"/>
        <v>3.2891572000432729</v>
      </c>
      <c r="G6867" s="193">
        <f t="shared" si="1104"/>
        <v>3.4107849205785556</v>
      </c>
      <c r="H6867" s="193">
        <f t="shared" si="1104"/>
        <v>3.5369102377633426</v>
      </c>
      <c r="I6867" s="193">
        <f t="shared" si="1104"/>
        <v>3.6676994654571113</v>
      </c>
      <c r="J6867" s="193">
        <f t="shared" si="1104"/>
        <v>3.8033250675372292</v>
      </c>
      <c r="K6867" s="193">
        <f>MAX(0,(F6867-'2031 forecast'!$C$10))</f>
        <v>0</v>
      </c>
      <c r="L6867" s="193">
        <f>MAX(0,(G6867-'2031 forecast'!$C$10))</f>
        <v>0</v>
      </c>
      <c r="M6867" s="193">
        <f>MAX(0,(H6867-'2031 forecast'!$C$10))</f>
        <v>0</v>
      </c>
      <c r="N6867" s="193">
        <f>MAX(0,(I6867-'2031 forecast'!$C$10))</f>
        <v>0</v>
      </c>
      <c r="O6867" s="193">
        <f>MAX(0,(J6867-'2031 forecast'!$C$10))</f>
        <v>0</v>
      </c>
      <c r="P6867" s="175" t="str">
        <f t="shared" si="1102"/>
        <v/>
      </c>
      <c r="Q6867" s="175" t="str">
        <f t="shared" si="1103"/>
        <v/>
      </c>
    </row>
    <row r="6868" spans="1:17" s="1" customFormat="1" x14ac:dyDescent="0.3">
      <c r="A6868" s="189">
        <f t="shared" si="1101"/>
        <v>44116.999999983353</v>
      </c>
      <c r="B6868" s="190">
        <f t="shared" si="1097"/>
        <v>44116</v>
      </c>
      <c r="C6868" s="1">
        <f t="shared" si="1098"/>
        <v>0</v>
      </c>
      <c r="D6868" s="191">
        <v>2.1307706355220404</v>
      </c>
      <c r="E6868" s="192">
        <f t="shared" si="1099"/>
        <v>7.3988127389254036E-5</v>
      </c>
      <c r="F6868" s="193">
        <f t="shared" si="1100"/>
        <v>3.176899275127119</v>
      </c>
      <c r="G6868" s="193">
        <f t="shared" si="1104"/>
        <v>3.294375878920583</v>
      </c>
      <c r="H6868" s="193">
        <f t="shared" si="1104"/>
        <v>3.4161965777714185</v>
      </c>
      <c r="I6868" s="193">
        <f t="shared" si="1104"/>
        <v>3.5425220092981644</v>
      </c>
      <c r="J6868" s="193">
        <f t="shared" si="1104"/>
        <v>3.6735187512390288</v>
      </c>
      <c r="K6868" s="193">
        <f>MAX(0,(F6868-'2031 forecast'!$C$10))</f>
        <v>0</v>
      </c>
      <c r="L6868" s="193">
        <f>MAX(0,(G6868-'2031 forecast'!$C$10))</f>
        <v>0</v>
      </c>
      <c r="M6868" s="193">
        <f>MAX(0,(H6868-'2031 forecast'!$C$10))</f>
        <v>0</v>
      </c>
      <c r="N6868" s="193">
        <f>MAX(0,(I6868-'2031 forecast'!$C$10))</f>
        <v>0</v>
      </c>
      <c r="O6868" s="193">
        <f>MAX(0,(J6868-'2031 forecast'!$C$10))</f>
        <v>0</v>
      </c>
      <c r="P6868" s="175" t="str">
        <f t="shared" si="1102"/>
        <v/>
      </c>
      <c r="Q6868" s="175" t="str">
        <f t="shared" si="1103"/>
        <v/>
      </c>
    </row>
    <row r="6869" spans="1:17" s="1" customFormat="1" x14ac:dyDescent="0.3">
      <c r="A6869" s="189">
        <f t="shared" si="1101"/>
        <v>44117.041666650017</v>
      </c>
      <c r="B6869" s="190">
        <f t="shared" si="1097"/>
        <v>44117</v>
      </c>
      <c r="C6869" s="1">
        <f t="shared" si="1098"/>
        <v>1</v>
      </c>
      <c r="D6869" s="191">
        <v>1.9726569134515002</v>
      </c>
      <c r="E6869" s="192">
        <f t="shared" si="1099"/>
        <v>6.8497842317966643E-5</v>
      </c>
      <c r="F6869" s="193">
        <f t="shared" si="1100"/>
        <v>2.9411576328031988</v>
      </c>
      <c r="G6869" s="193">
        <f t="shared" si="1104"/>
        <v>3.0499168914388441</v>
      </c>
      <c r="H6869" s="193">
        <f t="shared" si="1104"/>
        <v>3.1626978917883806</v>
      </c>
      <c r="I6869" s="193">
        <f t="shared" si="1104"/>
        <v>3.2796493513643785</v>
      </c>
      <c r="J6869" s="193">
        <f t="shared" si="1104"/>
        <v>3.4009254870128118</v>
      </c>
      <c r="K6869" s="193">
        <f>MAX(0,(F6869-'2031 forecast'!$C$10))</f>
        <v>0</v>
      </c>
      <c r="L6869" s="193">
        <f>MAX(0,(G6869-'2031 forecast'!$C$10))</f>
        <v>0</v>
      </c>
      <c r="M6869" s="193">
        <f>MAX(0,(H6869-'2031 forecast'!$C$10))</f>
        <v>0</v>
      </c>
      <c r="N6869" s="193">
        <f>MAX(0,(I6869-'2031 forecast'!$C$10))</f>
        <v>0</v>
      </c>
      <c r="O6869" s="193">
        <f>MAX(0,(J6869-'2031 forecast'!$C$10))</f>
        <v>0</v>
      </c>
      <c r="P6869" s="175" t="str">
        <f t="shared" si="1102"/>
        <v/>
      </c>
      <c r="Q6869" s="175" t="str">
        <f t="shared" si="1103"/>
        <v/>
      </c>
    </row>
    <row r="6870" spans="1:17" s="1" customFormat="1" x14ac:dyDescent="0.3">
      <c r="A6870" s="189">
        <f t="shared" si="1101"/>
        <v>44117.083333316681</v>
      </c>
      <c r="B6870" s="190">
        <f t="shared" si="1097"/>
        <v>44117</v>
      </c>
      <c r="C6870" s="1">
        <f t="shared" si="1098"/>
        <v>2</v>
      </c>
      <c r="D6870" s="191">
        <v>1.9726569134515002</v>
      </c>
      <c r="E6870" s="192">
        <f t="shared" si="1099"/>
        <v>6.8497842317966643E-5</v>
      </c>
      <c r="F6870" s="193">
        <f t="shared" si="1100"/>
        <v>2.9411576328031988</v>
      </c>
      <c r="G6870" s="193">
        <f t="shared" si="1104"/>
        <v>3.0499168914388441</v>
      </c>
      <c r="H6870" s="193">
        <f t="shared" si="1104"/>
        <v>3.1626978917883806</v>
      </c>
      <c r="I6870" s="193">
        <f t="shared" si="1104"/>
        <v>3.2796493513643785</v>
      </c>
      <c r="J6870" s="193">
        <f t="shared" si="1104"/>
        <v>3.4009254870128118</v>
      </c>
      <c r="K6870" s="193">
        <f>MAX(0,(F6870-'2031 forecast'!$C$10))</f>
        <v>0</v>
      </c>
      <c r="L6870" s="193">
        <f>MAX(0,(G6870-'2031 forecast'!$C$10))</f>
        <v>0</v>
      </c>
      <c r="M6870" s="193">
        <f>MAX(0,(H6870-'2031 forecast'!$C$10))</f>
        <v>0</v>
      </c>
      <c r="N6870" s="193">
        <f>MAX(0,(I6870-'2031 forecast'!$C$10))</f>
        <v>0</v>
      </c>
      <c r="O6870" s="193">
        <f>MAX(0,(J6870-'2031 forecast'!$C$10))</f>
        <v>0</v>
      </c>
      <c r="P6870" s="175" t="str">
        <f t="shared" si="1102"/>
        <v/>
      </c>
      <c r="Q6870" s="175" t="str">
        <f t="shared" si="1103"/>
        <v/>
      </c>
    </row>
    <row r="6871" spans="1:17" s="1" customFormat="1" x14ac:dyDescent="0.3">
      <c r="A6871" s="189">
        <f t="shared" si="1101"/>
        <v>44117.124999983345</v>
      </c>
      <c r="B6871" s="190">
        <f t="shared" si="1097"/>
        <v>44117</v>
      </c>
      <c r="C6871" s="1">
        <f t="shared" si="1098"/>
        <v>3</v>
      </c>
      <c r="D6871" s="191">
        <v>1.9425400140094928</v>
      </c>
      <c r="E6871" s="192">
        <f t="shared" si="1099"/>
        <v>6.7452073732959521E-5</v>
      </c>
      <c r="F6871" s="193">
        <f t="shared" si="1100"/>
        <v>2.8962544628367382</v>
      </c>
      <c r="G6871" s="193">
        <f t="shared" si="1104"/>
        <v>3.0033532747756557</v>
      </c>
      <c r="H6871" s="193">
        <f t="shared" si="1104"/>
        <v>3.1144124277916116</v>
      </c>
      <c r="I6871" s="193">
        <f t="shared" si="1104"/>
        <v>3.2295783689008006</v>
      </c>
      <c r="J6871" s="193">
        <f t="shared" si="1104"/>
        <v>3.3490029604935323</v>
      </c>
      <c r="K6871" s="193">
        <f>MAX(0,(F6871-'2031 forecast'!$C$10))</f>
        <v>0</v>
      </c>
      <c r="L6871" s="193">
        <f>MAX(0,(G6871-'2031 forecast'!$C$10))</f>
        <v>0</v>
      </c>
      <c r="M6871" s="193">
        <f>MAX(0,(H6871-'2031 forecast'!$C$10))</f>
        <v>0</v>
      </c>
      <c r="N6871" s="193">
        <f>MAX(0,(I6871-'2031 forecast'!$C$10))</f>
        <v>0</v>
      </c>
      <c r="O6871" s="193">
        <f>MAX(0,(J6871-'2031 forecast'!$C$10))</f>
        <v>0</v>
      </c>
      <c r="P6871" s="175" t="str">
        <f t="shared" si="1102"/>
        <v/>
      </c>
      <c r="Q6871" s="175" t="str">
        <f t="shared" si="1103"/>
        <v/>
      </c>
    </row>
    <row r="6872" spans="1:17" s="1" customFormat="1" x14ac:dyDescent="0.3">
      <c r="A6872" s="189">
        <f t="shared" si="1101"/>
        <v>44117.16666665001</v>
      </c>
      <c r="B6872" s="190">
        <f t="shared" si="1097"/>
        <v>44117</v>
      </c>
      <c r="C6872" s="1">
        <f t="shared" si="1098"/>
        <v>4</v>
      </c>
      <c r="D6872" s="191">
        <v>2.0328907123355155</v>
      </c>
      <c r="E6872" s="192">
        <f t="shared" si="1099"/>
        <v>7.0589379487980886E-5</v>
      </c>
      <c r="F6872" s="193">
        <f t="shared" si="1100"/>
        <v>3.0309639727361208</v>
      </c>
      <c r="G6872" s="193">
        <f t="shared" si="1104"/>
        <v>3.143044124765221</v>
      </c>
      <c r="H6872" s="193">
        <f t="shared" si="1104"/>
        <v>3.2592688197819188</v>
      </c>
      <c r="I6872" s="193">
        <f t="shared" si="1104"/>
        <v>3.3797913162915352</v>
      </c>
      <c r="J6872" s="193">
        <f t="shared" si="1104"/>
        <v>3.5047705400513705</v>
      </c>
      <c r="K6872" s="193">
        <f>MAX(0,(F6872-'2031 forecast'!$C$10))</f>
        <v>0</v>
      </c>
      <c r="L6872" s="193">
        <f>MAX(0,(G6872-'2031 forecast'!$C$10))</f>
        <v>0</v>
      </c>
      <c r="M6872" s="193">
        <f>MAX(0,(H6872-'2031 forecast'!$C$10))</f>
        <v>0</v>
      </c>
      <c r="N6872" s="193">
        <f>MAX(0,(I6872-'2031 forecast'!$C$10))</f>
        <v>0</v>
      </c>
      <c r="O6872" s="193">
        <f>MAX(0,(J6872-'2031 forecast'!$C$10))</f>
        <v>0</v>
      </c>
      <c r="P6872" s="175" t="str">
        <f t="shared" si="1102"/>
        <v/>
      </c>
      <c r="Q6872" s="175" t="str">
        <f t="shared" si="1103"/>
        <v/>
      </c>
    </row>
    <row r="6873" spans="1:17" s="1" customFormat="1" x14ac:dyDescent="0.3">
      <c r="A6873" s="189">
        <f t="shared" si="1101"/>
        <v>44117.208333316674</v>
      </c>
      <c r="B6873" s="190">
        <f t="shared" si="1097"/>
        <v>44117</v>
      </c>
      <c r="C6873" s="1">
        <f t="shared" si="1098"/>
        <v>5</v>
      </c>
      <c r="D6873" s="191">
        <v>2.2813551327320787</v>
      </c>
      <c r="E6873" s="192">
        <f t="shared" si="1099"/>
        <v>7.9216970314289673E-5</v>
      </c>
      <c r="F6873" s="193">
        <f t="shared" si="1100"/>
        <v>3.4014151249594251</v>
      </c>
      <c r="G6873" s="193">
        <f t="shared" si="1104"/>
        <v>3.527193962236526</v>
      </c>
      <c r="H6873" s="193">
        <f t="shared" si="1104"/>
        <v>3.6576238977552649</v>
      </c>
      <c r="I6873" s="193">
        <f t="shared" si="1104"/>
        <v>3.7928769216160565</v>
      </c>
      <c r="J6873" s="193">
        <f t="shared" si="1104"/>
        <v>3.9331313838354274</v>
      </c>
      <c r="K6873" s="193">
        <f>MAX(0,(F6873-'2031 forecast'!$C$10))</f>
        <v>0</v>
      </c>
      <c r="L6873" s="193">
        <f>MAX(0,(G6873-'2031 forecast'!$C$10))</f>
        <v>0</v>
      </c>
      <c r="M6873" s="193">
        <f>MAX(0,(H6873-'2031 forecast'!$C$10))</f>
        <v>0</v>
      </c>
      <c r="N6873" s="193">
        <f>MAX(0,(I6873-'2031 forecast'!$C$10))</f>
        <v>0</v>
      </c>
      <c r="O6873" s="193">
        <f>MAX(0,(J6873-'2031 forecast'!$C$10))</f>
        <v>0</v>
      </c>
      <c r="P6873" s="175" t="str">
        <f t="shared" si="1102"/>
        <v/>
      </c>
      <c r="Q6873" s="175" t="str">
        <f t="shared" si="1103"/>
        <v/>
      </c>
    </row>
    <row r="6874" spans="1:17" s="1" customFormat="1" x14ac:dyDescent="0.3">
      <c r="A6874" s="189">
        <f t="shared" si="1101"/>
        <v>44117.249999983338</v>
      </c>
      <c r="B6874" s="190">
        <f t="shared" si="1097"/>
        <v>44117</v>
      </c>
      <c r="C6874" s="1">
        <f t="shared" si="1098"/>
        <v>6</v>
      </c>
      <c r="D6874" s="191">
        <v>2.5298195531286418</v>
      </c>
      <c r="E6874" s="192">
        <f t="shared" si="1099"/>
        <v>8.7844561140598446E-5</v>
      </c>
      <c r="F6874" s="193">
        <f t="shared" si="1100"/>
        <v>3.7718662771827285</v>
      </c>
      <c r="G6874" s="193">
        <f t="shared" si="1104"/>
        <v>3.9113437997078306</v>
      </c>
      <c r="H6874" s="193">
        <f t="shared" si="1104"/>
        <v>4.0559789757286104</v>
      </c>
      <c r="I6874" s="193">
        <f t="shared" si="1104"/>
        <v>4.2059625269405778</v>
      </c>
      <c r="J6874" s="193">
        <f t="shared" si="1104"/>
        <v>4.3614922276194834</v>
      </c>
      <c r="K6874" s="193">
        <f>MAX(0,(F6874-'2031 forecast'!$C$10))</f>
        <v>0</v>
      </c>
      <c r="L6874" s="193">
        <f>MAX(0,(G6874-'2031 forecast'!$C$10))</f>
        <v>0</v>
      </c>
      <c r="M6874" s="193">
        <f>MAX(0,(H6874-'2031 forecast'!$C$10))</f>
        <v>0</v>
      </c>
      <c r="N6874" s="193">
        <f>MAX(0,(I6874-'2031 forecast'!$C$10))</f>
        <v>0</v>
      </c>
      <c r="O6874" s="193">
        <f>MAX(0,(J6874-'2031 forecast'!$C$10))</f>
        <v>0</v>
      </c>
      <c r="P6874" s="175" t="str">
        <f t="shared" si="1102"/>
        <v/>
      </c>
      <c r="Q6874" s="175" t="str">
        <f t="shared" si="1103"/>
        <v/>
      </c>
    </row>
    <row r="6875" spans="1:17" s="1" customFormat="1" x14ac:dyDescent="0.3">
      <c r="A6875" s="189">
        <f t="shared" si="1101"/>
        <v>44117.291666650002</v>
      </c>
      <c r="B6875" s="190">
        <f t="shared" si="1097"/>
        <v>44117</v>
      </c>
      <c r="C6875" s="1">
        <f t="shared" si="1098"/>
        <v>7</v>
      </c>
      <c r="D6875" s="191">
        <v>2.8385177724092201</v>
      </c>
      <c r="E6875" s="192">
        <f t="shared" si="1099"/>
        <v>9.8563689136921476E-5</v>
      </c>
      <c r="F6875" s="193">
        <f t="shared" si="1100"/>
        <v>4.2321237693389548</v>
      </c>
      <c r="G6875" s="193">
        <f t="shared" si="1104"/>
        <v>4.3886208705055125</v>
      </c>
      <c r="H6875" s="193">
        <f t="shared" si="1104"/>
        <v>4.5509049816954947</v>
      </c>
      <c r="I6875" s="193">
        <f t="shared" si="1104"/>
        <v>4.7191900971922554</v>
      </c>
      <c r="J6875" s="193">
        <f t="shared" si="1104"/>
        <v>4.8936981244420998</v>
      </c>
      <c r="K6875" s="193">
        <f>MAX(0,(F6875-'2031 forecast'!$C$10))</f>
        <v>0</v>
      </c>
      <c r="L6875" s="193">
        <f>MAX(0,(G6875-'2031 forecast'!$C$10))</f>
        <v>0</v>
      </c>
      <c r="M6875" s="193">
        <f>MAX(0,(H6875-'2031 forecast'!$C$10))</f>
        <v>0</v>
      </c>
      <c r="N6875" s="193">
        <f>MAX(0,(I6875-'2031 forecast'!$C$10))</f>
        <v>0</v>
      </c>
      <c r="O6875" s="193">
        <f>MAX(0,(J6875-'2031 forecast'!$C$10))</f>
        <v>0</v>
      </c>
      <c r="P6875" s="175" t="str">
        <f t="shared" si="1102"/>
        <v/>
      </c>
      <c r="Q6875" s="175" t="str">
        <f t="shared" si="1103"/>
        <v/>
      </c>
    </row>
    <row r="6876" spans="1:17" s="1" customFormat="1" x14ac:dyDescent="0.3">
      <c r="A6876" s="189">
        <f t="shared" si="1101"/>
        <v>44117.333333316667</v>
      </c>
      <c r="B6876" s="190">
        <f t="shared" si="1097"/>
        <v>44117</v>
      </c>
      <c r="C6876" s="1">
        <f t="shared" si="1098"/>
        <v>8</v>
      </c>
      <c r="D6876" s="191">
        <v>2.8535762221302239</v>
      </c>
      <c r="E6876" s="192">
        <f t="shared" si="1099"/>
        <v>9.908657342942503E-5</v>
      </c>
      <c r="F6876" s="193">
        <f t="shared" si="1100"/>
        <v>4.2545753543221849</v>
      </c>
      <c r="G6876" s="193">
        <f t="shared" si="1104"/>
        <v>4.411902678837107</v>
      </c>
      <c r="H6876" s="193">
        <f t="shared" si="1104"/>
        <v>4.5750477136938787</v>
      </c>
      <c r="I6876" s="193">
        <f t="shared" si="1104"/>
        <v>4.7442255884240438</v>
      </c>
      <c r="J6876" s="193">
        <f t="shared" si="1104"/>
        <v>4.9196593877017394</v>
      </c>
      <c r="K6876" s="193">
        <f>MAX(0,(F6876-'2031 forecast'!$C$10))</f>
        <v>0</v>
      </c>
      <c r="L6876" s="193">
        <f>MAX(0,(G6876-'2031 forecast'!$C$10))</f>
        <v>0</v>
      </c>
      <c r="M6876" s="193">
        <f>MAX(0,(H6876-'2031 forecast'!$C$10))</f>
        <v>0</v>
      </c>
      <c r="N6876" s="193">
        <f>MAX(0,(I6876-'2031 forecast'!$C$10))</f>
        <v>0</v>
      </c>
      <c r="O6876" s="193">
        <f>MAX(0,(J6876-'2031 forecast'!$C$10))</f>
        <v>0</v>
      </c>
      <c r="P6876" s="175" t="str">
        <f t="shared" si="1102"/>
        <v/>
      </c>
      <c r="Q6876" s="175" t="str">
        <f t="shared" si="1103"/>
        <v/>
      </c>
    </row>
    <row r="6877" spans="1:17" s="1" customFormat="1" x14ac:dyDescent="0.3">
      <c r="A6877" s="189">
        <f t="shared" si="1101"/>
        <v>44117.374999983331</v>
      </c>
      <c r="B6877" s="190">
        <f t="shared" si="1097"/>
        <v>44117</v>
      </c>
      <c r="C6877" s="1">
        <f t="shared" si="1098"/>
        <v>9</v>
      </c>
      <c r="D6877" s="191">
        <v>3.1246283171082929</v>
      </c>
      <c r="E6877" s="192">
        <f t="shared" si="1099"/>
        <v>1.0849849069448915E-4</v>
      </c>
      <c r="F6877" s="193">
        <f t="shared" si="1100"/>
        <v>4.6587038840203343</v>
      </c>
      <c r="G6877" s="193">
        <f t="shared" si="1104"/>
        <v>4.8309752288058032</v>
      </c>
      <c r="H6877" s="193">
        <f t="shared" si="1104"/>
        <v>5.0096168896648017</v>
      </c>
      <c r="I6877" s="193">
        <f t="shared" si="1104"/>
        <v>5.1948644305962492</v>
      </c>
      <c r="J6877" s="193">
        <f t="shared" si="1104"/>
        <v>5.3869621263752556</v>
      </c>
      <c r="K6877" s="193">
        <f>MAX(0,(F6877-'2031 forecast'!$C$10))</f>
        <v>0</v>
      </c>
      <c r="L6877" s="193">
        <f>MAX(0,(G6877-'2031 forecast'!$C$10))</f>
        <v>0</v>
      </c>
      <c r="M6877" s="193">
        <f>MAX(0,(H6877-'2031 forecast'!$C$10))</f>
        <v>0</v>
      </c>
      <c r="N6877" s="193">
        <f>MAX(0,(I6877-'2031 forecast'!$C$10))</f>
        <v>0</v>
      </c>
      <c r="O6877" s="193">
        <f>MAX(0,(J6877-'2031 forecast'!$C$10))</f>
        <v>0</v>
      </c>
      <c r="P6877" s="175" t="str">
        <f t="shared" si="1102"/>
        <v/>
      </c>
      <c r="Q6877" s="175" t="str">
        <f t="shared" si="1103"/>
        <v/>
      </c>
    </row>
    <row r="6878" spans="1:17" s="1" customFormat="1" x14ac:dyDescent="0.3">
      <c r="A6878" s="189">
        <f t="shared" si="1101"/>
        <v>44117.416666649995</v>
      </c>
      <c r="B6878" s="190">
        <f t="shared" si="1097"/>
        <v>44117</v>
      </c>
      <c r="C6878" s="1">
        <f t="shared" si="1098"/>
        <v>10</v>
      </c>
      <c r="D6878" s="191">
        <v>3.1622744414108026</v>
      </c>
      <c r="E6878" s="192">
        <f t="shared" si="1099"/>
        <v>1.0980570142574807E-4</v>
      </c>
      <c r="F6878" s="193">
        <f t="shared" si="1100"/>
        <v>4.7148328464784113</v>
      </c>
      <c r="G6878" s="193">
        <f t="shared" si="1104"/>
        <v>4.8891797496347893</v>
      </c>
      <c r="H6878" s="193">
        <f t="shared" si="1104"/>
        <v>5.0699737196607639</v>
      </c>
      <c r="I6878" s="193">
        <f t="shared" si="1104"/>
        <v>5.2574531586757223</v>
      </c>
      <c r="J6878" s="193">
        <f t="shared" si="1104"/>
        <v>5.4518652845243558</v>
      </c>
      <c r="K6878" s="193">
        <f>MAX(0,(F6878-'2031 forecast'!$C$10))</f>
        <v>0</v>
      </c>
      <c r="L6878" s="193">
        <f>MAX(0,(G6878-'2031 forecast'!$C$10))</f>
        <v>0</v>
      </c>
      <c r="M6878" s="193">
        <f>MAX(0,(H6878-'2031 forecast'!$C$10))</f>
        <v>0</v>
      </c>
      <c r="N6878" s="193">
        <f>MAX(0,(I6878-'2031 forecast'!$C$10))</f>
        <v>0</v>
      </c>
      <c r="O6878" s="193">
        <f>MAX(0,(J6878-'2031 forecast'!$C$10))</f>
        <v>0</v>
      </c>
      <c r="P6878" s="175" t="str">
        <f t="shared" si="1102"/>
        <v/>
      </c>
      <c r="Q6878" s="175" t="str">
        <f t="shared" si="1103"/>
        <v/>
      </c>
    </row>
    <row r="6879" spans="1:17" s="1" customFormat="1" x14ac:dyDescent="0.3">
      <c r="A6879" s="189">
        <f t="shared" si="1101"/>
        <v>44117.458333316659</v>
      </c>
      <c r="B6879" s="190">
        <f t="shared" si="1097"/>
        <v>44117</v>
      </c>
      <c r="C6879" s="1">
        <f t="shared" si="1098"/>
        <v>11</v>
      </c>
      <c r="D6879" s="191">
        <v>3.0041607193402617</v>
      </c>
      <c r="E6879" s="192">
        <f t="shared" si="1099"/>
        <v>1.0431541635446064E-4</v>
      </c>
      <c r="F6879" s="193">
        <f t="shared" si="1100"/>
        <v>4.4790912041544892</v>
      </c>
      <c r="G6879" s="193">
        <f t="shared" si="1104"/>
        <v>4.6447207621530486</v>
      </c>
      <c r="H6879" s="193">
        <f t="shared" si="1104"/>
        <v>4.8164750336777242</v>
      </c>
      <c r="I6879" s="193">
        <f t="shared" si="1104"/>
        <v>4.994580500741935</v>
      </c>
      <c r="J6879" s="193">
        <f t="shared" si="1104"/>
        <v>5.1792720202981366</v>
      </c>
      <c r="K6879" s="193">
        <f>MAX(0,(F6879-'2031 forecast'!$C$10))</f>
        <v>0</v>
      </c>
      <c r="L6879" s="193">
        <f>MAX(0,(G6879-'2031 forecast'!$C$10))</f>
        <v>0</v>
      </c>
      <c r="M6879" s="193">
        <f>MAX(0,(H6879-'2031 forecast'!$C$10))</f>
        <v>0</v>
      </c>
      <c r="N6879" s="193">
        <f>MAX(0,(I6879-'2031 forecast'!$C$10))</f>
        <v>0</v>
      </c>
      <c r="O6879" s="193">
        <f>MAX(0,(J6879-'2031 forecast'!$C$10))</f>
        <v>0</v>
      </c>
      <c r="P6879" s="175" t="str">
        <f t="shared" si="1102"/>
        <v/>
      </c>
      <c r="Q6879" s="175" t="str">
        <f t="shared" si="1103"/>
        <v/>
      </c>
    </row>
    <row r="6880" spans="1:17" s="1" customFormat="1" x14ac:dyDescent="0.3">
      <c r="A6880" s="189">
        <f t="shared" si="1101"/>
        <v>44117.499999983324</v>
      </c>
      <c r="B6880" s="190">
        <f t="shared" si="1097"/>
        <v>44117</v>
      </c>
      <c r="C6880" s="1">
        <f t="shared" si="1098"/>
        <v>12</v>
      </c>
      <c r="D6880" s="191">
        <v>3.0493360685032735</v>
      </c>
      <c r="E6880" s="192">
        <f t="shared" si="1099"/>
        <v>1.0588406923197134E-4</v>
      </c>
      <c r="F6880" s="193">
        <f t="shared" si="1100"/>
        <v>4.5464459591041821</v>
      </c>
      <c r="G6880" s="193">
        <f t="shared" si="1104"/>
        <v>4.7145661871478319</v>
      </c>
      <c r="H6880" s="193">
        <f t="shared" si="1104"/>
        <v>4.8889032296728789</v>
      </c>
      <c r="I6880" s="193">
        <f t="shared" si="1104"/>
        <v>5.0696869744373032</v>
      </c>
      <c r="J6880" s="193">
        <f t="shared" si="1104"/>
        <v>5.2571558100770561</v>
      </c>
      <c r="K6880" s="193">
        <f>MAX(0,(F6880-'2031 forecast'!$C$10))</f>
        <v>0</v>
      </c>
      <c r="L6880" s="193">
        <f>MAX(0,(G6880-'2031 forecast'!$C$10))</f>
        <v>0</v>
      </c>
      <c r="M6880" s="193">
        <f>MAX(0,(H6880-'2031 forecast'!$C$10))</f>
        <v>0</v>
      </c>
      <c r="N6880" s="193">
        <f>MAX(0,(I6880-'2031 forecast'!$C$10))</f>
        <v>0</v>
      </c>
      <c r="O6880" s="193">
        <f>MAX(0,(J6880-'2031 forecast'!$C$10))</f>
        <v>0</v>
      </c>
      <c r="P6880" s="175" t="str">
        <f t="shared" si="1102"/>
        <v/>
      </c>
      <c r="Q6880" s="175" t="str">
        <f t="shared" si="1103"/>
        <v/>
      </c>
    </row>
    <row r="6881" spans="1:17" s="1" customFormat="1" x14ac:dyDescent="0.3">
      <c r="A6881" s="189">
        <f t="shared" si="1101"/>
        <v>44117.541666649988</v>
      </c>
      <c r="B6881" s="190">
        <f t="shared" si="1097"/>
        <v>44117</v>
      </c>
      <c r="C6881" s="1">
        <f t="shared" si="1098"/>
        <v>13</v>
      </c>
      <c r="D6881" s="191">
        <v>3.0719237430847794</v>
      </c>
      <c r="E6881" s="192">
        <f t="shared" si="1099"/>
        <v>1.0666839567072669E-4</v>
      </c>
      <c r="F6881" s="193">
        <f t="shared" si="1100"/>
        <v>4.5801233365790281</v>
      </c>
      <c r="G6881" s="193">
        <f t="shared" si="1104"/>
        <v>4.7494888996452236</v>
      </c>
      <c r="H6881" s="193">
        <f t="shared" si="1104"/>
        <v>4.9251173276704563</v>
      </c>
      <c r="I6881" s="193">
        <f t="shared" si="1104"/>
        <v>5.1072402112849877</v>
      </c>
      <c r="J6881" s="193">
        <f t="shared" si="1104"/>
        <v>5.2960977049665168</v>
      </c>
      <c r="K6881" s="193">
        <f>MAX(0,(F6881-'2031 forecast'!$C$10))</f>
        <v>0</v>
      </c>
      <c r="L6881" s="193">
        <f>MAX(0,(G6881-'2031 forecast'!$C$10))</f>
        <v>0</v>
      </c>
      <c r="M6881" s="193">
        <f>MAX(0,(H6881-'2031 forecast'!$C$10))</f>
        <v>0</v>
      </c>
      <c r="N6881" s="193">
        <f>MAX(0,(I6881-'2031 forecast'!$C$10))</f>
        <v>0</v>
      </c>
      <c r="O6881" s="193">
        <f>MAX(0,(J6881-'2031 forecast'!$C$10))</f>
        <v>0</v>
      </c>
      <c r="P6881" s="175" t="str">
        <f t="shared" si="1102"/>
        <v/>
      </c>
      <c r="Q6881" s="175" t="str">
        <f t="shared" si="1103"/>
        <v/>
      </c>
    </row>
    <row r="6882" spans="1:17" s="1" customFormat="1" x14ac:dyDescent="0.3">
      <c r="A6882" s="189">
        <f t="shared" si="1101"/>
        <v>44117.583333316652</v>
      </c>
      <c r="B6882" s="190">
        <f t="shared" si="1097"/>
        <v>44117</v>
      </c>
      <c r="C6882" s="1">
        <f t="shared" si="1098"/>
        <v>14</v>
      </c>
      <c r="D6882" s="191">
        <v>3.0041607193402617</v>
      </c>
      <c r="E6882" s="192">
        <f t="shared" si="1099"/>
        <v>1.0431541635446064E-4</v>
      </c>
      <c r="F6882" s="193">
        <f t="shared" si="1100"/>
        <v>4.4790912041544892</v>
      </c>
      <c r="G6882" s="193">
        <f t="shared" si="1104"/>
        <v>4.6447207621530486</v>
      </c>
      <c r="H6882" s="193">
        <f t="shared" si="1104"/>
        <v>4.8164750336777242</v>
      </c>
      <c r="I6882" s="193">
        <f t="shared" si="1104"/>
        <v>4.994580500741935</v>
      </c>
      <c r="J6882" s="193">
        <f t="shared" si="1104"/>
        <v>5.1792720202981366</v>
      </c>
      <c r="K6882" s="193">
        <f>MAX(0,(F6882-'2031 forecast'!$C$10))</f>
        <v>0</v>
      </c>
      <c r="L6882" s="193">
        <f>MAX(0,(G6882-'2031 forecast'!$C$10))</f>
        <v>0</v>
      </c>
      <c r="M6882" s="193">
        <f>MAX(0,(H6882-'2031 forecast'!$C$10))</f>
        <v>0</v>
      </c>
      <c r="N6882" s="193">
        <f>MAX(0,(I6882-'2031 forecast'!$C$10))</f>
        <v>0</v>
      </c>
      <c r="O6882" s="193">
        <f>MAX(0,(J6882-'2031 forecast'!$C$10))</f>
        <v>0</v>
      </c>
      <c r="P6882" s="175" t="str">
        <f t="shared" si="1102"/>
        <v/>
      </c>
      <c r="Q6882" s="175" t="str">
        <f t="shared" si="1103"/>
        <v/>
      </c>
    </row>
    <row r="6883" spans="1:17" s="1" customFormat="1" x14ac:dyDescent="0.3">
      <c r="A6883" s="189">
        <f t="shared" si="1101"/>
        <v>44117.624999983316</v>
      </c>
      <c r="B6883" s="190">
        <f t="shared" si="1097"/>
        <v>44117</v>
      </c>
      <c r="C6883" s="1">
        <f t="shared" si="1098"/>
        <v>15</v>
      </c>
      <c r="D6883" s="191">
        <v>2.9062807961537369</v>
      </c>
      <c r="E6883" s="192">
        <f t="shared" si="1099"/>
        <v>1.0091666845318749E-4</v>
      </c>
      <c r="F6883" s="193">
        <f t="shared" si="1100"/>
        <v>4.3331559017634911</v>
      </c>
      <c r="G6883" s="193">
        <f t="shared" si="1104"/>
        <v>4.4933890079976857</v>
      </c>
      <c r="H6883" s="193">
        <f t="shared" si="1104"/>
        <v>4.659547275688225</v>
      </c>
      <c r="I6883" s="193">
        <f t="shared" si="1104"/>
        <v>4.8318498077353054</v>
      </c>
      <c r="J6883" s="193">
        <f t="shared" si="1104"/>
        <v>5.0105238091104782</v>
      </c>
      <c r="K6883" s="193">
        <f>MAX(0,(F6883-'2031 forecast'!$C$10))</f>
        <v>0</v>
      </c>
      <c r="L6883" s="193">
        <f>MAX(0,(G6883-'2031 forecast'!$C$10))</f>
        <v>0</v>
      </c>
      <c r="M6883" s="193">
        <f>MAX(0,(H6883-'2031 forecast'!$C$10))</f>
        <v>0</v>
      </c>
      <c r="N6883" s="193">
        <f>MAX(0,(I6883-'2031 forecast'!$C$10))</f>
        <v>0</v>
      </c>
      <c r="O6883" s="193">
        <f>MAX(0,(J6883-'2031 forecast'!$C$10))</f>
        <v>0</v>
      </c>
      <c r="P6883" s="175" t="str">
        <f t="shared" si="1102"/>
        <v/>
      </c>
      <c r="Q6883" s="175" t="str">
        <f t="shared" si="1103"/>
        <v/>
      </c>
    </row>
    <row r="6884" spans="1:17" s="1" customFormat="1" x14ac:dyDescent="0.3">
      <c r="A6884" s="189">
        <f t="shared" si="1101"/>
        <v>44117.66666664998</v>
      </c>
      <c r="B6884" s="190">
        <f t="shared" si="1097"/>
        <v>44117</v>
      </c>
      <c r="C6884" s="1">
        <f t="shared" si="1098"/>
        <v>16</v>
      </c>
      <c r="D6884" s="191">
        <v>3.0116899442007643</v>
      </c>
      <c r="E6884" s="192">
        <f t="shared" si="1099"/>
        <v>1.0457685850071245E-4</v>
      </c>
      <c r="F6884" s="193">
        <f t="shared" si="1100"/>
        <v>4.4903169966461061</v>
      </c>
      <c r="G6884" s="193">
        <f t="shared" si="1104"/>
        <v>4.6563616663188467</v>
      </c>
      <c r="H6884" s="193">
        <f t="shared" si="1104"/>
        <v>4.8285463996769176</v>
      </c>
      <c r="I6884" s="193">
        <f t="shared" si="1104"/>
        <v>5.0070982463578311</v>
      </c>
      <c r="J6884" s="193">
        <f t="shared" si="1104"/>
        <v>5.1922526519279577</v>
      </c>
      <c r="K6884" s="193">
        <f>MAX(0,(F6884-'2031 forecast'!$C$10))</f>
        <v>0</v>
      </c>
      <c r="L6884" s="193">
        <f>MAX(0,(G6884-'2031 forecast'!$C$10))</f>
        <v>0</v>
      </c>
      <c r="M6884" s="193">
        <f>MAX(0,(H6884-'2031 forecast'!$C$10))</f>
        <v>0</v>
      </c>
      <c r="N6884" s="193">
        <f>MAX(0,(I6884-'2031 forecast'!$C$10))</f>
        <v>0</v>
      </c>
      <c r="O6884" s="193">
        <f>MAX(0,(J6884-'2031 forecast'!$C$10))</f>
        <v>0</v>
      </c>
      <c r="P6884" s="175" t="str">
        <f t="shared" si="1102"/>
        <v/>
      </c>
      <c r="Q6884" s="175" t="str">
        <f t="shared" si="1103"/>
        <v/>
      </c>
    </row>
    <row r="6885" spans="1:17" s="1" customFormat="1" x14ac:dyDescent="0.3">
      <c r="A6885" s="189">
        <f t="shared" si="1101"/>
        <v>44117.708333316645</v>
      </c>
      <c r="B6885" s="190">
        <f t="shared" si="1097"/>
        <v>44117</v>
      </c>
      <c r="C6885" s="1">
        <f t="shared" si="1098"/>
        <v>17</v>
      </c>
      <c r="D6885" s="191">
        <v>3.0794529679452816</v>
      </c>
      <c r="E6885" s="192">
        <f t="shared" si="1099"/>
        <v>1.0692983781697848E-4</v>
      </c>
      <c r="F6885" s="193">
        <f t="shared" si="1100"/>
        <v>4.5913491290706432</v>
      </c>
      <c r="G6885" s="193">
        <f t="shared" ref="G6885:J6904" si="1105">$E6885*G$2</f>
        <v>4.7611298038110208</v>
      </c>
      <c r="H6885" s="193">
        <f t="shared" si="1105"/>
        <v>4.9371886936696487</v>
      </c>
      <c r="I6885" s="193">
        <f t="shared" si="1105"/>
        <v>5.119757956900882</v>
      </c>
      <c r="J6885" s="193">
        <f t="shared" si="1105"/>
        <v>5.309078336596337</v>
      </c>
      <c r="K6885" s="193">
        <f>MAX(0,(F6885-'2031 forecast'!$C$10))</f>
        <v>0</v>
      </c>
      <c r="L6885" s="193">
        <f>MAX(0,(G6885-'2031 forecast'!$C$10))</f>
        <v>0</v>
      </c>
      <c r="M6885" s="193">
        <f>MAX(0,(H6885-'2031 forecast'!$C$10))</f>
        <v>0</v>
      </c>
      <c r="N6885" s="193">
        <f>MAX(0,(I6885-'2031 forecast'!$C$10))</f>
        <v>0</v>
      </c>
      <c r="O6885" s="193">
        <f>MAX(0,(J6885-'2031 forecast'!$C$10))</f>
        <v>0</v>
      </c>
      <c r="P6885" s="175" t="str">
        <f t="shared" si="1102"/>
        <v/>
      </c>
      <c r="Q6885" s="175" t="str">
        <f t="shared" si="1103"/>
        <v/>
      </c>
    </row>
    <row r="6886" spans="1:17" s="1" customFormat="1" x14ac:dyDescent="0.3">
      <c r="A6886" s="189">
        <f t="shared" si="1101"/>
        <v>44117.749999983309</v>
      </c>
      <c r="B6886" s="190">
        <f t="shared" si="1097"/>
        <v>44117</v>
      </c>
      <c r="C6886" s="1">
        <f t="shared" si="1098"/>
        <v>18</v>
      </c>
      <c r="D6886" s="191">
        <v>3.1170990922477908</v>
      </c>
      <c r="E6886" s="192">
        <f t="shared" si="1099"/>
        <v>1.0823704854823737E-4</v>
      </c>
      <c r="F6886" s="193">
        <f t="shared" si="1100"/>
        <v>4.6474780915287193</v>
      </c>
      <c r="G6886" s="193">
        <f t="shared" si="1105"/>
        <v>4.819334324640006</v>
      </c>
      <c r="H6886" s="193">
        <f t="shared" si="1105"/>
        <v>4.9975455236656092</v>
      </c>
      <c r="I6886" s="193">
        <f t="shared" si="1105"/>
        <v>5.1823466849803541</v>
      </c>
      <c r="J6886" s="193">
        <f t="shared" si="1105"/>
        <v>5.3739814947454354</v>
      </c>
      <c r="K6886" s="193">
        <f>MAX(0,(F6886-'2031 forecast'!$C$10))</f>
        <v>0</v>
      </c>
      <c r="L6886" s="193">
        <f>MAX(0,(G6886-'2031 forecast'!$C$10))</f>
        <v>0</v>
      </c>
      <c r="M6886" s="193">
        <f>MAX(0,(H6886-'2031 forecast'!$C$10))</f>
        <v>0</v>
      </c>
      <c r="N6886" s="193">
        <f>MAX(0,(I6886-'2031 forecast'!$C$10))</f>
        <v>0</v>
      </c>
      <c r="O6886" s="193">
        <f>MAX(0,(J6886-'2031 forecast'!$C$10))</f>
        <v>0</v>
      </c>
      <c r="P6886" s="175" t="str">
        <f t="shared" si="1102"/>
        <v/>
      </c>
      <c r="Q6886" s="175" t="str">
        <f t="shared" si="1103"/>
        <v/>
      </c>
    </row>
    <row r="6887" spans="1:17" s="1" customFormat="1" x14ac:dyDescent="0.3">
      <c r="A6887" s="189">
        <f t="shared" si="1101"/>
        <v>44117.791666649973</v>
      </c>
      <c r="B6887" s="190">
        <f t="shared" si="1097"/>
        <v>44117</v>
      </c>
      <c r="C6887" s="1">
        <f t="shared" si="1098"/>
        <v>19</v>
      </c>
      <c r="D6887" s="191">
        <v>3.1170990922477908</v>
      </c>
      <c r="E6887" s="192">
        <f t="shared" si="1099"/>
        <v>1.0823704854823737E-4</v>
      </c>
      <c r="F6887" s="193">
        <f t="shared" si="1100"/>
        <v>4.6474780915287193</v>
      </c>
      <c r="G6887" s="193">
        <f t="shared" si="1105"/>
        <v>4.819334324640006</v>
      </c>
      <c r="H6887" s="193">
        <f t="shared" si="1105"/>
        <v>4.9975455236656092</v>
      </c>
      <c r="I6887" s="193">
        <f t="shared" si="1105"/>
        <v>5.1823466849803541</v>
      </c>
      <c r="J6887" s="193">
        <f t="shared" si="1105"/>
        <v>5.3739814947454354</v>
      </c>
      <c r="K6887" s="193">
        <f>MAX(0,(F6887-'2031 forecast'!$C$10))</f>
        <v>0</v>
      </c>
      <c r="L6887" s="193">
        <f>MAX(0,(G6887-'2031 forecast'!$C$10))</f>
        <v>0</v>
      </c>
      <c r="M6887" s="193">
        <f>MAX(0,(H6887-'2031 forecast'!$C$10))</f>
        <v>0</v>
      </c>
      <c r="N6887" s="193">
        <f>MAX(0,(I6887-'2031 forecast'!$C$10))</f>
        <v>0</v>
      </c>
      <c r="O6887" s="193">
        <f>MAX(0,(J6887-'2031 forecast'!$C$10))</f>
        <v>0</v>
      </c>
      <c r="P6887" s="175" t="str">
        <f t="shared" si="1102"/>
        <v/>
      </c>
      <c r="Q6887" s="175" t="str">
        <f t="shared" si="1103"/>
        <v/>
      </c>
    </row>
    <row r="6888" spans="1:17" s="1" customFormat="1" x14ac:dyDescent="0.3">
      <c r="A6888" s="189">
        <f t="shared" si="1101"/>
        <v>44117.833333316637</v>
      </c>
      <c r="B6888" s="190">
        <f t="shared" si="1097"/>
        <v>44117</v>
      </c>
      <c r="C6888" s="1">
        <f t="shared" si="1098"/>
        <v>20</v>
      </c>
      <c r="D6888" s="191">
        <v>3.1095698673872887</v>
      </c>
      <c r="E6888" s="192">
        <f t="shared" si="1099"/>
        <v>1.0797560640198559E-4</v>
      </c>
      <c r="F6888" s="193">
        <f t="shared" si="1100"/>
        <v>4.6362522990371033</v>
      </c>
      <c r="G6888" s="193">
        <f t="shared" si="1105"/>
        <v>4.8076934204742088</v>
      </c>
      <c r="H6888" s="193">
        <f t="shared" si="1105"/>
        <v>4.9854741576664168</v>
      </c>
      <c r="I6888" s="193">
        <f t="shared" si="1105"/>
        <v>5.1698289393644599</v>
      </c>
      <c r="J6888" s="193">
        <f t="shared" si="1105"/>
        <v>5.3610008631156152</v>
      </c>
      <c r="K6888" s="193">
        <f>MAX(0,(F6888-'2031 forecast'!$C$10))</f>
        <v>0</v>
      </c>
      <c r="L6888" s="193">
        <f>MAX(0,(G6888-'2031 forecast'!$C$10))</f>
        <v>0</v>
      </c>
      <c r="M6888" s="193">
        <f>MAX(0,(H6888-'2031 forecast'!$C$10))</f>
        <v>0</v>
      </c>
      <c r="N6888" s="193">
        <f>MAX(0,(I6888-'2031 forecast'!$C$10))</f>
        <v>0</v>
      </c>
      <c r="O6888" s="193">
        <f>MAX(0,(J6888-'2031 forecast'!$C$10))</f>
        <v>0</v>
      </c>
      <c r="P6888" s="175" t="str">
        <f t="shared" si="1102"/>
        <v/>
      </c>
      <c r="Q6888" s="175" t="str">
        <f t="shared" si="1103"/>
        <v/>
      </c>
    </row>
    <row r="6889" spans="1:17" s="1" customFormat="1" x14ac:dyDescent="0.3">
      <c r="A6889" s="189">
        <f t="shared" si="1101"/>
        <v>44117.874999983302</v>
      </c>
      <c r="B6889" s="190">
        <f t="shared" si="1097"/>
        <v>44117</v>
      </c>
      <c r="C6889" s="1">
        <f t="shared" si="1098"/>
        <v>21</v>
      </c>
      <c r="D6889" s="191">
        <v>2.8084008729672125</v>
      </c>
      <c r="E6889" s="192">
        <f t="shared" si="1099"/>
        <v>9.7517920551914354E-5</v>
      </c>
      <c r="F6889" s="193">
        <f t="shared" si="1100"/>
        <v>4.1872205993724938</v>
      </c>
      <c r="G6889" s="193">
        <f t="shared" si="1105"/>
        <v>4.3420572538423245</v>
      </c>
      <c r="H6889" s="193">
        <f t="shared" si="1105"/>
        <v>4.5026195176987258</v>
      </c>
      <c r="I6889" s="193">
        <f t="shared" si="1105"/>
        <v>4.6691191147286775</v>
      </c>
      <c r="J6889" s="193">
        <f t="shared" si="1105"/>
        <v>4.8417755979228199</v>
      </c>
      <c r="K6889" s="193">
        <f>MAX(0,(F6889-'2031 forecast'!$C$10))</f>
        <v>0</v>
      </c>
      <c r="L6889" s="193">
        <f>MAX(0,(G6889-'2031 forecast'!$C$10))</f>
        <v>0</v>
      </c>
      <c r="M6889" s="193">
        <f>MAX(0,(H6889-'2031 forecast'!$C$10))</f>
        <v>0</v>
      </c>
      <c r="N6889" s="193">
        <f>MAX(0,(I6889-'2031 forecast'!$C$10))</f>
        <v>0</v>
      </c>
      <c r="O6889" s="193">
        <f>MAX(0,(J6889-'2031 forecast'!$C$10))</f>
        <v>0</v>
      </c>
      <c r="P6889" s="175" t="str">
        <f t="shared" si="1102"/>
        <v/>
      </c>
      <c r="Q6889" s="175" t="str">
        <f t="shared" si="1103"/>
        <v/>
      </c>
    </row>
    <row r="6890" spans="1:17" s="1" customFormat="1" x14ac:dyDescent="0.3">
      <c r="A6890" s="189">
        <f t="shared" si="1101"/>
        <v>44117.916666649966</v>
      </c>
      <c r="B6890" s="190">
        <f t="shared" si="1097"/>
        <v>44117</v>
      </c>
      <c r="C6890" s="1">
        <f t="shared" si="1098"/>
        <v>22</v>
      </c>
      <c r="D6890" s="191">
        <v>2.4997026536866342</v>
      </c>
      <c r="E6890" s="192">
        <f t="shared" si="1099"/>
        <v>8.6798792555591324E-5</v>
      </c>
      <c r="F6890" s="193">
        <f t="shared" si="1100"/>
        <v>3.7269631072162674</v>
      </c>
      <c r="G6890" s="193">
        <f t="shared" si="1105"/>
        <v>3.8647801830446422</v>
      </c>
      <c r="H6890" s="193">
        <f t="shared" si="1105"/>
        <v>4.0076935117318415</v>
      </c>
      <c r="I6890" s="193">
        <f t="shared" si="1105"/>
        <v>4.155891544476999</v>
      </c>
      <c r="J6890" s="193">
        <f t="shared" si="1105"/>
        <v>4.3095697011002043</v>
      </c>
      <c r="K6890" s="193">
        <f>MAX(0,(F6890-'2031 forecast'!$C$10))</f>
        <v>0</v>
      </c>
      <c r="L6890" s="193">
        <f>MAX(0,(G6890-'2031 forecast'!$C$10))</f>
        <v>0</v>
      </c>
      <c r="M6890" s="193">
        <f>MAX(0,(H6890-'2031 forecast'!$C$10))</f>
        <v>0</v>
      </c>
      <c r="N6890" s="193">
        <f>MAX(0,(I6890-'2031 forecast'!$C$10))</f>
        <v>0</v>
      </c>
      <c r="O6890" s="193">
        <f>MAX(0,(J6890-'2031 forecast'!$C$10))</f>
        <v>0</v>
      </c>
      <c r="P6890" s="175" t="str">
        <f t="shared" si="1102"/>
        <v/>
      </c>
      <c r="Q6890" s="175" t="str">
        <f t="shared" si="1103"/>
        <v/>
      </c>
    </row>
    <row r="6891" spans="1:17" s="1" customFormat="1" x14ac:dyDescent="0.3">
      <c r="A6891" s="189">
        <f t="shared" si="1101"/>
        <v>44117.95833331663</v>
      </c>
      <c r="B6891" s="190">
        <f t="shared" si="1097"/>
        <v>44117</v>
      </c>
      <c r="C6891" s="1">
        <f t="shared" si="1098"/>
        <v>23</v>
      </c>
      <c r="D6891" s="191">
        <v>2.3114720321740867</v>
      </c>
      <c r="E6891" s="192">
        <f t="shared" si="1099"/>
        <v>8.0262738899296808E-5</v>
      </c>
      <c r="F6891" s="193">
        <f t="shared" si="1100"/>
        <v>3.4463182949258866</v>
      </c>
      <c r="G6891" s="193">
        <f t="shared" si="1105"/>
        <v>3.5737575788997149</v>
      </c>
      <c r="H6891" s="193">
        <f t="shared" si="1105"/>
        <v>3.7059093617520347</v>
      </c>
      <c r="I6891" s="193">
        <f t="shared" si="1105"/>
        <v>3.8429479040796353</v>
      </c>
      <c r="J6891" s="193">
        <f t="shared" si="1105"/>
        <v>3.9850539103547078</v>
      </c>
      <c r="K6891" s="193">
        <f>MAX(0,(F6891-'2031 forecast'!$C$10))</f>
        <v>0</v>
      </c>
      <c r="L6891" s="193">
        <f>MAX(0,(G6891-'2031 forecast'!$C$10))</f>
        <v>0</v>
      </c>
      <c r="M6891" s="193">
        <f>MAX(0,(H6891-'2031 forecast'!$C$10))</f>
        <v>0</v>
      </c>
      <c r="N6891" s="193">
        <f>MAX(0,(I6891-'2031 forecast'!$C$10))</f>
        <v>0</v>
      </c>
      <c r="O6891" s="193">
        <f>MAX(0,(J6891-'2031 forecast'!$C$10))</f>
        <v>0</v>
      </c>
      <c r="P6891" s="175" t="str">
        <f t="shared" si="1102"/>
        <v/>
      </c>
      <c r="Q6891" s="175" t="str">
        <f t="shared" si="1103"/>
        <v/>
      </c>
    </row>
    <row r="6892" spans="1:17" s="1" customFormat="1" x14ac:dyDescent="0.3">
      <c r="A6892" s="189">
        <f t="shared" si="1101"/>
        <v>44117.999999983294</v>
      </c>
      <c r="B6892" s="190">
        <f t="shared" si="1097"/>
        <v>44117</v>
      </c>
      <c r="C6892" s="1">
        <f t="shared" si="1098"/>
        <v>0</v>
      </c>
      <c r="D6892" s="191">
        <v>2.085595286359029</v>
      </c>
      <c r="E6892" s="192">
        <f t="shared" si="1099"/>
        <v>7.241947451174336E-5</v>
      </c>
      <c r="F6892" s="193">
        <f t="shared" si="1100"/>
        <v>3.1095445201774279</v>
      </c>
      <c r="G6892" s="193">
        <f t="shared" si="1105"/>
        <v>3.2245304539258011</v>
      </c>
      <c r="H6892" s="193">
        <f t="shared" si="1105"/>
        <v>3.3437683817762651</v>
      </c>
      <c r="I6892" s="193">
        <f t="shared" si="1105"/>
        <v>3.4674155356027976</v>
      </c>
      <c r="J6892" s="193">
        <f t="shared" si="1105"/>
        <v>3.5956349614601102</v>
      </c>
      <c r="K6892" s="193">
        <f>MAX(0,(F6892-'2031 forecast'!$C$10))</f>
        <v>0</v>
      </c>
      <c r="L6892" s="193">
        <f>MAX(0,(G6892-'2031 forecast'!$C$10))</f>
        <v>0</v>
      </c>
      <c r="M6892" s="193">
        <f>MAX(0,(H6892-'2031 forecast'!$C$10))</f>
        <v>0</v>
      </c>
      <c r="N6892" s="193">
        <f>MAX(0,(I6892-'2031 forecast'!$C$10))</f>
        <v>0</v>
      </c>
      <c r="O6892" s="193">
        <f>MAX(0,(J6892-'2031 forecast'!$C$10))</f>
        <v>0</v>
      </c>
      <c r="P6892" s="175" t="str">
        <f t="shared" si="1102"/>
        <v/>
      </c>
      <c r="Q6892" s="175" t="str">
        <f t="shared" si="1103"/>
        <v/>
      </c>
    </row>
    <row r="6893" spans="1:17" s="1" customFormat="1" x14ac:dyDescent="0.3">
      <c r="A6893" s="189">
        <f t="shared" si="1101"/>
        <v>44118.041666649959</v>
      </c>
      <c r="B6893" s="190">
        <f t="shared" si="1097"/>
        <v>44118</v>
      </c>
      <c r="C6893" s="1">
        <f t="shared" si="1098"/>
        <v>1</v>
      </c>
      <c r="D6893" s="191">
        <v>2.115712185801037</v>
      </c>
      <c r="E6893" s="192">
        <f t="shared" si="1099"/>
        <v>7.3465243096750495E-5</v>
      </c>
      <c r="F6893" s="193">
        <f t="shared" si="1100"/>
        <v>3.1544476901438894</v>
      </c>
      <c r="G6893" s="193">
        <f t="shared" si="1105"/>
        <v>3.2710940705889899</v>
      </c>
      <c r="H6893" s="193">
        <f t="shared" si="1105"/>
        <v>3.3920538457730349</v>
      </c>
      <c r="I6893" s="193">
        <f t="shared" si="1105"/>
        <v>3.5174865180663764</v>
      </c>
      <c r="J6893" s="193">
        <f t="shared" si="1105"/>
        <v>3.6475574879793902</v>
      </c>
      <c r="K6893" s="193">
        <f>MAX(0,(F6893-'2031 forecast'!$C$10))</f>
        <v>0</v>
      </c>
      <c r="L6893" s="193">
        <f>MAX(0,(G6893-'2031 forecast'!$C$10))</f>
        <v>0</v>
      </c>
      <c r="M6893" s="193">
        <f>MAX(0,(H6893-'2031 forecast'!$C$10))</f>
        <v>0</v>
      </c>
      <c r="N6893" s="193">
        <f>MAX(0,(I6893-'2031 forecast'!$C$10))</f>
        <v>0</v>
      </c>
      <c r="O6893" s="193">
        <f>MAX(0,(J6893-'2031 forecast'!$C$10))</f>
        <v>0</v>
      </c>
      <c r="P6893" s="175" t="str">
        <f t="shared" si="1102"/>
        <v/>
      </c>
      <c r="Q6893" s="175" t="str">
        <f t="shared" si="1103"/>
        <v/>
      </c>
    </row>
    <row r="6894" spans="1:17" s="1" customFormat="1" x14ac:dyDescent="0.3">
      <c r="A6894" s="189">
        <f t="shared" si="1101"/>
        <v>44118.083333316623</v>
      </c>
      <c r="B6894" s="190">
        <f t="shared" si="1097"/>
        <v>44118</v>
      </c>
      <c r="C6894" s="1">
        <f t="shared" si="1098"/>
        <v>2</v>
      </c>
      <c r="D6894" s="191">
        <v>2.1232414106615387</v>
      </c>
      <c r="E6894" s="192">
        <f t="shared" si="1099"/>
        <v>7.3726685243002266E-5</v>
      </c>
      <c r="F6894" s="193">
        <f t="shared" si="1100"/>
        <v>3.1656734826355044</v>
      </c>
      <c r="G6894" s="193">
        <f t="shared" si="1105"/>
        <v>3.2827349747547863</v>
      </c>
      <c r="H6894" s="193">
        <f t="shared" si="1105"/>
        <v>3.4041252117722265</v>
      </c>
      <c r="I6894" s="193">
        <f t="shared" si="1105"/>
        <v>3.5300042636822702</v>
      </c>
      <c r="J6894" s="193">
        <f t="shared" si="1105"/>
        <v>3.6605381196092095</v>
      </c>
      <c r="K6894" s="193">
        <f>MAX(0,(F6894-'2031 forecast'!$C$10))</f>
        <v>0</v>
      </c>
      <c r="L6894" s="193">
        <f>MAX(0,(G6894-'2031 forecast'!$C$10))</f>
        <v>0</v>
      </c>
      <c r="M6894" s="193">
        <f>MAX(0,(H6894-'2031 forecast'!$C$10))</f>
        <v>0</v>
      </c>
      <c r="N6894" s="193">
        <f>MAX(0,(I6894-'2031 forecast'!$C$10))</f>
        <v>0</v>
      </c>
      <c r="O6894" s="193">
        <f>MAX(0,(J6894-'2031 forecast'!$C$10))</f>
        <v>0</v>
      </c>
      <c r="P6894" s="175" t="str">
        <f t="shared" si="1102"/>
        <v/>
      </c>
      <c r="Q6894" s="175" t="str">
        <f t="shared" si="1103"/>
        <v/>
      </c>
    </row>
    <row r="6895" spans="1:17" s="1" customFormat="1" x14ac:dyDescent="0.3">
      <c r="A6895" s="189">
        <f t="shared" si="1101"/>
        <v>44118.124999983287</v>
      </c>
      <c r="B6895" s="190">
        <f t="shared" si="1097"/>
        <v>44118</v>
      </c>
      <c r="C6895" s="1">
        <f t="shared" si="1098"/>
        <v>3</v>
      </c>
      <c r="D6895" s="191">
        <v>2.1081829609405349</v>
      </c>
      <c r="E6895" s="192">
        <f t="shared" si="1099"/>
        <v>7.3203800950498712E-5</v>
      </c>
      <c r="F6895" s="193">
        <f t="shared" si="1100"/>
        <v>3.1432218976522743</v>
      </c>
      <c r="G6895" s="193">
        <f t="shared" si="1105"/>
        <v>3.2594531664231927</v>
      </c>
      <c r="H6895" s="193">
        <f t="shared" si="1105"/>
        <v>3.3799824797738425</v>
      </c>
      <c r="I6895" s="193">
        <f t="shared" si="1105"/>
        <v>3.5049687724504817</v>
      </c>
      <c r="J6895" s="193">
        <f t="shared" si="1105"/>
        <v>3.63457685634957</v>
      </c>
      <c r="K6895" s="193">
        <f>MAX(0,(F6895-'2031 forecast'!$C$10))</f>
        <v>0</v>
      </c>
      <c r="L6895" s="193">
        <f>MAX(0,(G6895-'2031 forecast'!$C$10))</f>
        <v>0</v>
      </c>
      <c r="M6895" s="193">
        <f>MAX(0,(H6895-'2031 forecast'!$C$10))</f>
        <v>0</v>
      </c>
      <c r="N6895" s="193">
        <f>MAX(0,(I6895-'2031 forecast'!$C$10))</f>
        <v>0</v>
      </c>
      <c r="O6895" s="193">
        <f>MAX(0,(J6895-'2031 forecast'!$C$10))</f>
        <v>0</v>
      </c>
      <c r="P6895" s="175" t="str">
        <f t="shared" si="1102"/>
        <v/>
      </c>
      <c r="Q6895" s="175" t="str">
        <f t="shared" si="1103"/>
        <v/>
      </c>
    </row>
    <row r="6896" spans="1:17" s="1" customFormat="1" x14ac:dyDescent="0.3">
      <c r="A6896" s="189">
        <f t="shared" si="1101"/>
        <v>44118.166666649951</v>
      </c>
      <c r="B6896" s="190">
        <f t="shared" si="1097"/>
        <v>44118</v>
      </c>
      <c r="C6896" s="1">
        <f t="shared" si="1098"/>
        <v>4</v>
      </c>
      <c r="D6896" s="191">
        <v>2.1232414106615387</v>
      </c>
      <c r="E6896" s="192">
        <f t="shared" si="1099"/>
        <v>7.3726685243002266E-5</v>
      </c>
      <c r="F6896" s="193">
        <f t="shared" si="1100"/>
        <v>3.1656734826355044</v>
      </c>
      <c r="G6896" s="193">
        <f t="shared" si="1105"/>
        <v>3.2827349747547863</v>
      </c>
      <c r="H6896" s="193">
        <f t="shared" si="1105"/>
        <v>3.4041252117722265</v>
      </c>
      <c r="I6896" s="193">
        <f t="shared" si="1105"/>
        <v>3.5300042636822702</v>
      </c>
      <c r="J6896" s="193">
        <f t="shared" si="1105"/>
        <v>3.6605381196092095</v>
      </c>
      <c r="K6896" s="193">
        <f>MAX(0,(F6896-'2031 forecast'!$C$10))</f>
        <v>0</v>
      </c>
      <c r="L6896" s="193">
        <f>MAX(0,(G6896-'2031 forecast'!$C$10))</f>
        <v>0</v>
      </c>
      <c r="M6896" s="193">
        <f>MAX(0,(H6896-'2031 forecast'!$C$10))</f>
        <v>0</v>
      </c>
      <c r="N6896" s="193">
        <f>MAX(0,(I6896-'2031 forecast'!$C$10))</f>
        <v>0</v>
      </c>
      <c r="O6896" s="193">
        <f>MAX(0,(J6896-'2031 forecast'!$C$10))</f>
        <v>0</v>
      </c>
      <c r="P6896" s="175" t="str">
        <f t="shared" si="1102"/>
        <v/>
      </c>
      <c r="Q6896" s="175" t="str">
        <f t="shared" si="1103"/>
        <v/>
      </c>
    </row>
    <row r="6897" spans="1:17" s="1" customFormat="1" x14ac:dyDescent="0.3">
      <c r="A6897" s="189">
        <f t="shared" si="1101"/>
        <v>44118.208333316616</v>
      </c>
      <c r="B6897" s="190">
        <f t="shared" si="1097"/>
        <v>44118</v>
      </c>
      <c r="C6897" s="1">
        <f t="shared" si="1098"/>
        <v>5</v>
      </c>
      <c r="D6897" s="191">
        <v>2.3265304818950905</v>
      </c>
      <c r="E6897" s="192">
        <f t="shared" si="1099"/>
        <v>8.0785623191800363E-5</v>
      </c>
      <c r="F6897" s="193">
        <f t="shared" si="1100"/>
        <v>3.4687698799091167</v>
      </c>
      <c r="G6897" s="193">
        <f t="shared" si="1105"/>
        <v>3.5970393872313089</v>
      </c>
      <c r="H6897" s="193">
        <f t="shared" si="1105"/>
        <v>3.7300520937504187</v>
      </c>
      <c r="I6897" s="193">
        <f t="shared" si="1105"/>
        <v>3.8679833953114242</v>
      </c>
      <c r="J6897" s="193">
        <f t="shared" si="1105"/>
        <v>4.0110151736143473</v>
      </c>
      <c r="K6897" s="193">
        <f>MAX(0,(F6897-'2031 forecast'!$C$10))</f>
        <v>0</v>
      </c>
      <c r="L6897" s="193">
        <f>MAX(0,(G6897-'2031 forecast'!$C$10))</f>
        <v>0</v>
      </c>
      <c r="M6897" s="193">
        <f>MAX(0,(H6897-'2031 forecast'!$C$10))</f>
        <v>0</v>
      </c>
      <c r="N6897" s="193">
        <f>MAX(0,(I6897-'2031 forecast'!$C$10))</f>
        <v>0</v>
      </c>
      <c r="O6897" s="193">
        <f>MAX(0,(J6897-'2031 forecast'!$C$10))</f>
        <v>0</v>
      </c>
      <c r="P6897" s="175" t="str">
        <f t="shared" si="1102"/>
        <v/>
      </c>
      <c r="Q6897" s="175" t="str">
        <f t="shared" si="1103"/>
        <v/>
      </c>
    </row>
    <row r="6898" spans="1:17" s="1" customFormat="1" x14ac:dyDescent="0.3">
      <c r="A6898" s="189">
        <f t="shared" si="1101"/>
        <v>44118.24999998328</v>
      </c>
      <c r="B6898" s="190">
        <f t="shared" si="1097"/>
        <v>44118</v>
      </c>
      <c r="C6898" s="1">
        <f t="shared" si="1098"/>
        <v>6</v>
      </c>
      <c r="D6898" s="191">
        <v>2.5975825768731586</v>
      </c>
      <c r="E6898" s="192">
        <f t="shared" si="1099"/>
        <v>9.019754045686446E-5</v>
      </c>
      <c r="F6898" s="193">
        <f t="shared" si="1100"/>
        <v>3.8728984096072652</v>
      </c>
      <c r="G6898" s="193">
        <f t="shared" si="1105"/>
        <v>4.0161119372000043</v>
      </c>
      <c r="H6898" s="193">
        <f t="shared" si="1105"/>
        <v>4.1646212697213407</v>
      </c>
      <c r="I6898" s="193">
        <f t="shared" si="1105"/>
        <v>4.3186222374836278</v>
      </c>
      <c r="J6898" s="193">
        <f t="shared" si="1105"/>
        <v>4.4783179122878618</v>
      </c>
      <c r="K6898" s="193">
        <f>MAX(0,(F6898-'2031 forecast'!$C$10))</f>
        <v>0</v>
      </c>
      <c r="L6898" s="193">
        <f>MAX(0,(G6898-'2031 forecast'!$C$10))</f>
        <v>0</v>
      </c>
      <c r="M6898" s="193">
        <f>MAX(0,(H6898-'2031 forecast'!$C$10))</f>
        <v>0</v>
      </c>
      <c r="N6898" s="193">
        <f>MAX(0,(I6898-'2031 forecast'!$C$10))</f>
        <v>0</v>
      </c>
      <c r="O6898" s="193">
        <f>MAX(0,(J6898-'2031 forecast'!$C$10))</f>
        <v>0</v>
      </c>
      <c r="P6898" s="175" t="str">
        <f t="shared" si="1102"/>
        <v/>
      </c>
      <c r="Q6898" s="175" t="str">
        <f t="shared" si="1103"/>
        <v/>
      </c>
    </row>
    <row r="6899" spans="1:17" s="1" customFormat="1" x14ac:dyDescent="0.3">
      <c r="A6899" s="189">
        <f t="shared" si="1101"/>
        <v>44118.291666649944</v>
      </c>
      <c r="B6899" s="190">
        <f t="shared" si="1097"/>
        <v>44118</v>
      </c>
      <c r="C6899" s="1">
        <f t="shared" si="1098"/>
        <v>7</v>
      </c>
      <c r="D6899" s="191">
        <v>2.7481670740831974</v>
      </c>
      <c r="E6899" s="192">
        <f t="shared" si="1099"/>
        <v>9.542638338190011E-5</v>
      </c>
      <c r="F6899" s="193">
        <f t="shared" si="1100"/>
        <v>4.0974142594395717</v>
      </c>
      <c r="G6899" s="193">
        <f t="shared" si="1105"/>
        <v>4.2489300205159477</v>
      </c>
      <c r="H6899" s="193">
        <f t="shared" si="1105"/>
        <v>4.406048589705188</v>
      </c>
      <c r="I6899" s="193">
        <f t="shared" si="1105"/>
        <v>4.5689771498015208</v>
      </c>
      <c r="J6899" s="193">
        <f t="shared" si="1105"/>
        <v>4.7379305448842617</v>
      </c>
      <c r="K6899" s="193">
        <f>MAX(0,(F6899-'2031 forecast'!$C$10))</f>
        <v>0</v>
      </c>
      <c r="L6899" s="193">
        <f>MAX(0,(G6899-'2031 forecast'!$C$10))</f>
        <v>0</v>
      </c>
      <c r="M6899" s="193">
        <f>MAX(0,(H6899-'2031 forecast'!$C$10))</f>
        <v>0</v>
      </c>
      <c r="N6899" s="193">
        <f>MAX(0,(I6899-'2031 forecast'!$C$10))</f>
        <v>0</v>
      </c>
      <c r="O6899" s="193">
        <f>MAX(0,(J6899-'2031 forecast'!$C$10))</f>
        <v>0</v>
      </c>
      <c r="P6899" s="175" t="str">
        <f t="shared" si="1102"/>
        <v/>
      </c>
      <c r="Q6899" s="175" t="str">
        <f t="shared" si="1103"/>
        <v/>
      </c>
    </row>
    <row r="6900" spans="1:17" s="1" customFormat="1" x14ac:dyDescent="0.3">
      <c r="A6900" s="189">
        <f t="shared" si="1101"/>
        <v>44118.333333316608</v>
      </c>
      <c r="B6900" s="190">
        <f t="shared" si="1097"/>
        <v>44118</v>
      </c>
      <c r="C6900" s="1">
        <f t="shared" si="1098"/>
        <v>8</v>
      </c>
      <c r="D6900" s="191">
        <v>2.8385177724092201</v>
      </c>
      <c r="E6900" s="192">
        <f t="shared" si="1099"/>
        <v>9.8563689136921476E-5</v>
      </c>
      <c r="F6900" s="193">
        <f t="shared" si="1100"/>
        <v>4.2321237693389548</v>
      </c>
      <c r="G6900" s="193">
        <f t="shared" si="1105"/>
        <v>4.3886208705055125</v>
      </c>
      <c r="H6900" s="193">
        <f t="shared" si="1105"/>
        <v>4.5509049816954947</v>
      </c>
      <c r="I6900" s="193">
        <f t="shared" si="1105"/>
        <v>4.7191900971922554</v>
      </c>
      <c r="J6900" s="193">
        <f t="shared" si="1105"/>
        <v>4.8936981244420998</v>
      </c>
      <c r="K6900" s="193">
        <f>MAX(0,(F6900-'2031 forecast'!$C$10))</f>
        <v>0</v>
      </c>
      <c r="L6900" s="193">
        <f>MAX(0,(G6900-'2031 forecast'!$C$10))</f>
        <v>0</v>
      </c>
      <c r="M6900" s="193">
        <f>MAX(0,(H6900-'2031 forecast'!$C$10))</f>
        <v>0</v>
      </c>
      <c r="N6900" s="193">
        <f>MAX(0,(I6900-'2031 forecast'!$C$10))</f>
        <v>0</v>
      </c>
      <c r="O6900" s="193">
        <f>MAX(0,(J6900-'2031 forecast'!$C$10))</f>
        <v>0</v>
      </c>
      <c r="P6900" s="175" t="str">
        <f t="shared" si="1102"/>
        <v/>
      </c>
      <c r="Q6900" s="175" t="str">
        <f t="shared" si="1103"/>
        <v/>
      </c>
    </row>
    <row r="6901" spans="1:17" s="1" customFormat="1" x14ac:dyDescent="0.3">
      <c r="A6901" s="189">
        <f t="shared" si="1101"/>
        <v>44118.374999983273</v>
      </c>
      <c r="B6901" s="190">
        <f t="shared" si="1097"/>
        <v>44118</v>
      </c>
      <c r="C6901" s="1">
        <f t="shared" si="1098"/>
        <v>9</v>
      </c>
      <c r="D6901" s="191">
        <v>2.8686346718512277</v>
      </c>
      <c r="E6901" s="192">
        <f t="shared" si="1099"/>
        <v>9.9609457721928598E-5</v>
      </c>
      <c r="F6901" s="193">
        <f t="shared" si="1100"/>
        <v>4.2770269393054159</v>
      </c>
      <c r="G6901" s="193">
        <f t="shared" si="1105"/>
        <v>4.4351844871687014</v>
      </c>
      <c r="H6901" s="193">
        <f t="shared" si="1105"/>
        <v>4.5991904456922637</v>
      </c>
      <c r="I6901" s="193">
        <f t="shared" si="1105"/>
        <v>4.7692610796558332</v>
      </c>
      <c r="J6901" s="193">
        <f t="shared" si="1105"/>
        <v>4.9456206509613789</v>
      </c>
      <c r="K6901" s="193">
        <f>MAX(0,(F6901-'2031 forecast'!$C$10))</f>
        <v>0</v>
      </c>
      <c r="L6901" s="193">
        <f>MAX(0,(G6901-'2031 forecast'!$C$10))</f>
        <v>0</v>
      </c>
      <c r="M6901" s="193">
        <f>MAX(0,(H6901-'2031 forecast'!$C$10))</f>
        <v>0</v>
      </c>
      <c r="N6901" s="193">
        <f>MAX(0,(I6901-'2031 forecast'!$C$10))</f>
        <v>0</v>
      </c>
      <c r="O6901" s="193">
        <f>MAX(0,(J6901-'2031 forecast'!$C$10))</f>
        <v>0</v>
      </c>
      <c r="P6901" s="175" t="str">
        <f t="shared" si="1102"/>
        <v/>
      </c>
      <c r="Q6901" s="175" t="str">
        <f t="shared" si="1103"/>
        <v/>
      </c>
    </row>
    <row r="6902" spans="1:17" s="1" customFormat="1" x14ac:dyDescent="0.3">
      <c r="A6902" s="189">
        <f t="shared" si="1101"/>
        <v>44118.416666649937</v>
      </c>
      <c r="B6902" s="190">
        <f t="shared" si="1097"/>
        <v>44118</v>
      </c>
      <c r="C6902" s="1">
        <f t="shared" si="1098"/>
        <v>10</v>
      </c>
      <c r="D6902" s="191">
        <v>2.8912223464327336</v>
      </c>
      <c r="E6902" s="192">
        <f t="shared" si="1099"/>
        <v>1.0039378416068394E-4</v>
      </c>
      <c r="F6902" s="193">
        <f t="shared" si="1100"/>
        <v>4.310704316780261</v>
      </c>
      <c r="G6902" s="193">
        <f t="shared" si="1105"/>
        <v>4.4701071996660922</v>
      </c>
      <c r="H6902" s="193">
        <f t="shared" si="1105"/>
        <v>4.6354045436898401</v>
      </c>
      <c r="I6902" s="193">
        <f t="shared" si="1105"/>
        <v>4.8068143165035169</v>
      </c>
      <c r="J6902" s="193">
        <f t="shared" si="1105"/>
        <v>4.9845625458508387</v>
      </c>
      <c r="K6902" s="193">
        <f>MAX(0,(F6902-'2031 forecast'!$C$10))</f>
        <v>0</v>
      </c>
      <c r="L6902" s="193">
        <f>MAX(0,(G6902-'2031 forecast'!$C$10))</f>
        <v>0</v>
      </c>
      <c r="M6902" s="193">
        <f>MAX(0,(H6902-'2031 forecast'!$C$10))</f>
        <v>0</v>
      </c>
      <c r="N6902" s="193">
        <f>MAX(0,(I6902-'2031 forecast'!$C$10))</f>
        <v>0</v>
      </c>
      <c r="O6902" s="193">
        <f>MAX(0,(J6902-'2031 forecast'!$C$10))</f>
        <v>0</v>
      </c>
      <c r="P6902" s="175" t="str">
        <f t="shared" si="1102"/>
        <v/>
      </c>
      <c r="Q6902" s="175" t="str">
        <f t="shared" si="1103"/>
        <v/>
      </c>
    </row>
    <row r="6903" spans="1:17" s="1" customFormat="1" x14ac:dyDescent="0.3">
      <c r="A6903" s="189">
        <f t="shared" si="1101"/>
        <v>44118.458333316601</v>
      </c>
      <c r="B6903" s="190">
        <f t="shared" si="1097"/>
        <v>44118</v>
      </c>
      <c r="C6903" s="1">
        <f t="shared" si="1098"/>
        <v>11</v>
      </c>
      <c r="D6903" s="191">
        <v>2.9062807961537369</v>
      </c>
      <c r="E6903" s="192">
        <f t="shared" si="1099"/>
        <v>1.0091666845318749E-4</v>
      </c>
      <c r="F6903" s="193">
        <f t="shared" si="1100"/>
        <v>4.3331559017634911</v>
      </c>
      <c r="G6903" s="193">
        <f t="shared" si="1105"/>
        <v>4.4933890079976857</v>
      </c>
      <c r="H6903" s="193">
        <f t="shared" si="1105"/>
        <v>4.659547275688225</v>
      </c>
      <c r="I6903" s="193">
        <f t="shared" si="1105"/>
        <v>4.8318498077353054</v>
      </c>
      <c r="J6903" s="193">
        <f t="shared" si="1105"/>
        <v>5.0105238091104782</v>
      </c>
      <c r="K6903" s="193">
        <f>MAX(0,(F6903-'2031 forecast'!$C$10))</f>
        <v>0</v>
      </c>
      <c r="L6903" s="193">
        <f>MAX(0,(G6903-'2031 forecast'!$C$10))</f>
        <v>0</v>
      </c>
      <c r="M6903" s="193">
        <f>MAX(0,(H6903-'2031 forecast'!$C$10))</f>
        <v>0</v>
      </c>
      <c r="N6903" s="193">
        <f>MAX(0,(I6903-'2031 forecast'!$C$10))</f>
        <v>0</v>
      </c>
      <c r="O6903" s="193">
        <f>MAX(0,(J6903-'2031 forecast'!$C$10))</f>
        <v>0</v>
      </c>
      <c r="P6903" s="175" t="str">
        <f t="shared" si="1102"/>
        <v/>
      </c>
      <c r="Q6903" s="175" t="str">
        <f t="shared" si="1103"/>
        <v/>
      </c>
    </row>
    <row r="6904" spans="1:17" s="1" customFormat="1" x14ac:dyDescent="0.3">
      <c r="A6904" s="189">
        <f t="shared" si="1101"/>
        <v>44118.499999983265</v>
      </c>
      <c r="B6904" s="190">
        <f t="shared" si="1097"/>
        <v>44118</v>
      </c>
      <c r="C6904" s="1">
        <f t="shared" si="1098"/>
        <v>12</v>
      </c>
      <c r="D6904" s="191">
        <v>2.8912223464327336</v>
      </c>
      <c r="E6904" s="192">
        <f t="shared" si="1099"/>
        <v>1.0039378416068394E-4</v>
      </c>
      <c r="F6904" s="193">
        <f t="shared" si="1100"/>
        <v>4.310704316780261</v>
      </c>
      <c r="G6904" s="193">
        <f t="shared" si="1105"/>
        <v>4.4701071996660922</v>
      </c>
      <c r="H6904" s="193">
        <f t="shared" si="1105"/>
        <v>4.6354045436898401</v>
      </c>
      <c r="I6904" s="193">
        <f t="shared" si="1105"/>
        <v>4.8068143165035169</v>
      </c>
      <c r="J6904" s="193">
        <f t="shared" si="1105"/>
        <v>4.9845625458508387</v>
      </c>
      <c r="K6904" s="193">
        <f>MAX(0,(F6904-'2031 forecast'!$C$10))</f>
        <v>0</v>
      </c>
      <c r="L6904" s="193">
        <f>MAX(0,(G6904-'2031 forecast'!$C$10))</f>
        <v>0</v>
      </c>
      <c r="M6904" s="193">
        <f>MAX(0,(H6904-'2031 forecast'!$C$10))</f>
        <v>0</v>
      </c>
      <c r="N6904" s="193">
        <f>MAX(0,(I6904-'2031 forecast'!$C$10))</f>
        <v>0</v>
      </c>
      <c r="O6904" s="193">
        <f>MAX(0,(J6904-'2031 forecast'!$C$10))</f>
        <v>0</v>
      </c>
      <c r="P6904" s="175" t="str">
        <f t="shared" si="1102"/>
        <v/>
      </c>
      <c r="Q6904" s="175" t="str">
        <f t="shared" si="1103"/>
        <v/>
      </c>
    </row>
    <row r="6905" spans="1:17" s="1" customFormat="1" x14ac:dyDescent="0.3">
      <c r="A6905" s="189">
        <f t="shared" si="1101"/>
        <v>44118.54166664993</v>
      </c>
      <c r="B6905" s="190">
        <f t="shared" si="1097"/>
        <v>44118</v>
      </c>
      <c r="C6905" s="1">
        <f t="shared" si="1098"/>
        <v>13</v>
      </c>
      <c r="D6905" s="191">
        <v>2.9213392458747411</v>
      </c>
      <c r="E6905" s="192">
        <f t="shared" si="1099"/>
        <v>1.0143955274569106E-4</v>
      </c>
      <c r="F6905" s="193">
        <f t="shared" si="1100"/>
        <v>4.355607486746722</v>
      </c>
      <c r="G6905" s="193">
        <f t="shared" ref="G6905:J6924" si="1106">$E6905*G$2</f>
        <v>4.5166708163292801</v>
      </c>
      <c r="H6905" s="193">
        <f t="shared" si="1106"/>
        <v>4.6836900076866099</v>
      </c>
      <c r="I6905" s="193">
        <f t="shared" si="1106"/>
        <v>4.8568852989670948</v>
      </c>
      <c r="J6905" s="193">
        <f t="shared" si="1106"/>
        <v>5.0364850723701178</v>
      </c>
      <c r="K6905" s="193">
        <f>MAX(0,(F6905-'2031 forecast'!$C$10))</f>
        <v>0</v>
      </c>
      <c r="L6905" s="193">
        <f>MAX(0,(G6905-'2031 forecast'!$C$10))</f>
        <v>0</v>
      </c>
      <c r="M6905" s="193">
        <f>MAX(0,(H6905-'2031 forecast'!$C$10))</f>
        <v>0</v>
      </c>
      <c r="N6905" s="193">
        <f>MAX(0,(I6905-'2031 forecast'!$C$10))</f>
        <v>0</v>
      </c>
      <c r="O6905" s="193">
        <f>MAX(0,(J6905-'2031 forecast'!$C$10))</f>
        <v>0</v>
      </c>
      <c r="P6905" s="175" t="str">
        <f t="shared" si="1102"/>
        <v/>
      </c>
      <c r="Q6905" s="175" t="str">
        <f t="shared" si="1103"/>
        <v/>
      </c>
    </row>
    <row r="6906" spans="1:17" s="1" customFormat="1" x14ac:dyDescent="0.3">
      <c r="A6906" s="189">
        <f t="shared" si="1101"/>
        <v>44118.583333316594</v>
      </c>
      <c r="B6906" s="190">
        <f t="shared" si="1097"/>
        <v>44118</v>
      </c>
      <c r="C6906" s="1">
        <f t="shared" si="1098"/>
        <v>14</v>
      </c>
      <c r="D6906" s="191">
        <v>3.0493360685032735</v>
      </c>
      <c r="E6906" s="192">
        <f t="shared" si="1099"/>
        <v>1.0588406923197134E-4</v>
      </c>
      <c r="F6906" s="193">
        <f t="shared" si="1100"/>
        <v>4.5464459591041821</v>
      </c>
      <c r="G6906" s="193">
        <f t="shared" si="1106"/>
        <v>4.7145661871478319</v>
      </c>
      <c r="H6906" s="193">
        <f t="shared" si="1106"/>
        <v>4.8889032296728789</v>
      </c>
      <c r="I6906" s="193">
        <f t="shared" si="1106"/>
        <v>5.0696869744373032</v>
      </c>
      <c r="J6906" s="193">
        <f t="shared" si="1106"/>
        <v>5.2571558100770561</v>
      </c>
      <c r="K6906" s="193">
        <f>MAX(0,(F6906-'2031 forecast'!$C$10))</f>
        <v>0</v>
      </c>
      <c r="L6906" s="193">
        <f>MAX(0,(G6906-'2031 forecast'!$C$10))</f>
        <v>0</v>
      </c>
      <c r="M6906" s="193">
        <f>MAX(0,(H6906-'2031 forecast'!$C$10))</f>
        <v>0</v>
      </c>
      <c r="N6906" s="193">
        <f>MAX(0,(I6906-'2031 forecast'!$C$10))</f>
        <v>0</v>
      </c>
      <c r="O6906" s="193">
        <f>MAX(0,(J6906-'2031 forecast'!$C$10))</f>
        <v>0</v>
      </c>
      <c r="P6906" s="175" t="str">
        <f t="shared" si="1102"/>
        <v/>
      </c>
      <c r="Q6906" s="175" t="str">
        <f t="shared" si="1103"/>
        <v/>
      </c>
    </row>
    <row r="6907" spans="1:17" s="1" customFormat="1" x14ac:dyDescent="0.3">
      <c r="A6907" s="189">
        <f t="shared" si="1101"/>
        <v>44118.624999983258</v>
      </c>
      <c r="B6907" s="190">
        <f t="shared" si="1097"/>
        <v>44118</v>
      </c>
      <c r="C6907" s="1">
        <f t="shared" si="1098"/>
        <v>15</v>
      </c>
      <c r="D6907" s="191">
        <v>2.9815730447587567</v>
      </c>
      <c r="E6907" s="192">
        <f t="shared" si="1099"/>
        <v>1.0353108991570533E-4</v>
      </c>
      <c r="F6907" s="193">
        <f t="shared" si="1100"/>
        <v>4.445413826679645</v>
      </c>
      <c r="G6907" s="193">
        <f t="shared" si="1106"/>
        <v>4.6097980496556588</v>
      </c>
      <c r="H6907" s="193">
        <f t="shared" si="1106"/>
        <v>4.7802609356801486</v>
      </c>
      <c r="I6907" s="193">
        <f t="shared" si="1106"/>
        <v>4.9570272638942532</v>
      </c>
      <c r="J6907" s="193">
        <f t="shared" si="1106"/>
        <v>5.1403301254086786</v>
      </c>
      <c r="K6907" s="193">
        <f>MAX(0,(F6907-'2031 forecast'!$C$10))</f>
        <v>0</v>
      </c>
      <c r="L6907" s="193">
        <f>MAX(0,(G6907-'2031 forecast'!$C$10))</f>
        <v>0</v>
      </c>
      <c r="M6907" s="193">
        <f>MAX(0,(H6907-'2031 forecast'!$C$10))</f>
        <v>0</v>
      </c>
      <c r="N6907" s="193">
        <f>MAX(0,(I6907-'2031 forecast'!$C$10))</f>
        <v>0</v>
      </c>
      <c r="O6907" s="193">
        <f>MAX(0,(J6907-'2031 forecast'!$C$10))</f>
        <v>0</v>
      </c>
      <c r="P6907" s="175" t="str">
        <f t="shared" si="1102"/>
        <v/>
      </c>
      <c r="Q6907" s="175" t="str">
        <f t="shared" si="1103"/>
        <v/>
      </c>
    </row>
    <row r="6908" spans="1:17" s="1" customFormat="1" x14ac:dyDescent="0.3">
      <c r="A6908" s="189">
        <f t="shared" si="1101"/>
        <v>44118.666666649922</v>
      </c>
      <c r="B6908" s="190">
        <f t="shared" si="1097"/>
        <v>44118</v>
      </c>
      <c r="C6908" s="1">
        <f t="shared" si="1098"/>
        <v>16</v>
      </c>
      <c r="D6908" s="191">
        <v>3.0493360685032735</v>
      </c>
      <c r="E6908" s="192">
        <f t="shared" si="1099"/>
        <v>1.0588406923197134E-4</v>
      </c>
      <c r="F6908" s="193">
        <f t="shared" si="1100"/>
        <v>4.5464459591041821</v>
      </c>
      <c r="G6908" s="193">
        <f t="shared" si="1106"/>
        <v>4.7145661871478319</v>
      </c>
      <c r="H6908" s="193">
        <f t="shared" si="1106"/>
        <v>4.8889032296728789</v>
      </c>
      <c r="I6908" s="193">
        <f t="shared" si="1106"/>
        <v>5.0696869744373032</v>
      </c>
      <c r="J6908" s="193">
        <f t="shared" si="1106"/>
        <v>5.2571558100770561</v>
      </c>
      <c r="K6908" s="193">
        <f>MAX(0,(F6908-'2031 forecast'!$C$10))</f>
        <v>0</v>
      </c>
      <c r="L6908" s="193">
        <f>MAX(0,(G6908-'2031 forecast'!$C$10))</f>
        <v>0</v>
      </c>
      <c r="M6908" s="193">
        <f>MAX(0,(H6908-'2031 forecast'!$C$10))</f>
        <v>0</v>
      </c>
      <c r="N6908" s="193">
        <f>MAX(0,(I6908-'2031 forecast'!$C$10))</f>
        <v>0</v>
      </c>
      <c r="O6908" s="193">
        <f>MAX(0,(J6908-'2031 forecast'!$C$10))</f>
        <v>0</v>
      </c>
      <c r="P6908" s="175" t="str">
        <f t="shared" si="1102"/>
        <v/>
      </c>
      <c r="Q6908" s="175" t="str">
        <f t="shared" si="1103"/>
        <v/>
      </c>
    </row>
    <row r="6909" spans="1:17" s="1" customFormat="1" x14ac:dyDescent="0.3">
      <c r="A6909" s="189">
        <f t="shared" si="1101"/>
        <v>44118.708333316587</v>
      </c>
      <c r="B6909" s="190">
        <f t="shared" si="1097"/>
        <v>44118</v>
      </c>
      <c r="C6909" s="1">
        <f t="shared" si="1098"/>
        <v>17</v>
      </c>
      <c r="D6909" s="191">
        <v>3.0719237430847794</v>
      </c>
      <c r="E6909" s="192">
        <f t="shared" si="1099"/>
        <v>1.0666839567072669E-4</v>
      </c>
      <c r="F6909" s="193">
        <f t="shared" si="1100"/>
        <v>4.5801233365790281</v>
      </c>
      <c r="G6909" s="193">
        <f t="shared" si="1106"/>
        <v>4.7494888996452236</v>
      </c>
      <c r="H6909" s="193">
        <f t="shared" si="1106"/>
        <v>4.9251173276704563</v>
      </c>
      <c r="I6909" s="193">
        <f t="shared" si="1106"/>
        <v>5.1072402112849877</v>
      </c>
      <c r="J6909" s="193">
        <f t="shared" si="1106"/>
        <v>5.2960977049665168</v>
      </c>
      <c r="K6909" s="193">
        <f>MAX(0,(F6909-'2031 forecast'!$C$10))</f>
        <v>0</v>
      </c>
      <c r="L6909" s="193">
        <f>MAX(0,(G6909-'2031 forecast'!$C$10))</f>
        <v>0</v>
      </c>
      <c r="M6909" s="193">
        <f>MAX(0,(H6909-'2031 forecast'!$C$10))</f>
        <v>0</v>
      </c>
      <c r="N6909" s="193">
        <f>MAX(0,(I6909-'2031 forecast'!$C$10))</f>
        <v>0</v>
      </c>
      <c r="O6909" s="193">
        <f>MAX(0,(J6909-'2031 forecast'!$C$10))</f>
        <v>0</v>
      </c>
      <c r="P6909" s="175" t="str">
        <f t="shared" si="1102"/>
        <v/>
      </c>
      <c r="Q6909" s="175" t="str">
        <f t="shared" si="1103"/>
        <v/>
      </c>
    </row>
    <row r="6910" spans="1:17" s="1" customFormat="1" x14ac:dyDescent="0.3">
      <c r="A6910" s="189">
        <f t="shared" si="1101"/>
        <v>44118.749999983251</v>
      </c>
      <c r="B6910" s="190">
        <f t="shared" si="1097"/>
        <v>44118</v>
      </c>
      <c r="C6910" s="1">
        <f t="shared" si="1098"/>
        <v>18</v>
      </c>
      <c r="D6910" s="191">
        <v>3.1170990922477908</v>
      </c>
      <c r="E6910" s="192">
        <f t="shared" si="1099"/>
        <v>1.0823704854823737E-4</v>
      </c>
      <c r="F6910" s="193">
        <f t="shared" si="1100"/>
        <v>4.6474780915287193</v>
      </c>
      <c r="G6910" s="193">
        <f t="shared" si="1106"/>
        <v>4.819334324640006</v>
      </c>
      <c r="H6910" s="193">
        <f t="shared" si="1106"/>
        <v>4.9975455236656092</v>
      </c>
      <c r="I6910" s="193">
        <f t="shared" si="1106"/>
        <v>5.1823466849803541</v>
      </c>
      <c r="J6910" s="193">
        <f t="shared" si="1106"/>
        <v>5.3739814947454354</v>
      </c>
      <c r="K6910" s="193">
        <f>MAX(0,(F6910-'2031 forecast'!$C$10))</f>
        <v>0</v>
      </c>
      <c r="L6910" s="193">
        <f>MAX(0,(G6910-'2031 forecast'!$C$10))</f>
        <v>0</v>
      </c>
      <c r="M6910" s="193">
        <f>MAX(0,(H6910-'2031 forecast'!$C$10))</f>
        <v>0</v>
      </c>
      <c r="N6910" s="193">
        <f>MAX(0,(I6910-'2031 forecast'!$C$10))</f>
        <v>0</v>
      </c>
      <c r="O6910" s="193">
        <f>MAX(0,(J6910-'2031 forecast'!$C$10))</f>
        <v>0</v>
      </c>
      <c r="P6910" s="175" t="str">
        <f t="shared" si="1102"/>
        <v/>
      </c>
      <c r="Q6910" s="175" t="str">
        <f t="shared" si="1103"/>
        <v/>
      </c>
    </row>
    <row r="6911" spans="1:17" s="1" customFormat="1" x14ac:dyDescent="0.3">
      <c r="A6911" s="189">
        <f t="shared" si="1101"/>
        <v>44118.791666649915</v>
      </c>
      <c r="B6911" s="190">
        <f t="shared" si="1097"/>
        <v>44118</v>
      </c>
      <c r="C6911" s="1">
        <f t="shared" si="1098"/>
        <v>19</v>
      </c>
      <c r="D6911" s="191">
        <v>3.1999205657133114</v>
      </c>
      <c r="E6911" s="192">
        <f t="shared" si="1099"/>
        <v>1.1111291215700695E-4</v>
      </c>
      <c r="F6911" s="193">
        <f t="shared" si="1100"/>
        <v>4.7709618089364865</v>
      </c>
      <c r="G6911" s="193">
        <f t="shared" si="1106"/>
        <v>4.9473842704637736</v>
      </c>
      <c r="H6911" s="193">
        <f t="shared" si="1106"/>
        <v>5.1303305496567244</v>
      </c>
      <c r="I6911" s="193">
        <f t="shared" si="1106"/>
        <v>5.3200418867551944</v>
      </c>
      <c r="J6911" s="193">
        <f t="shared" si="1106"/>
        <v>5.5167684426734533</v>
      </c>
      <c r="K6911" s="193">
        <f>MAX(0,(F6911-'2031 forecast'!$C$10))</f>
        <v>0</v>
      </c>
      <c r="L6911" s="193">
        <f>MAX(0,(G6911-'2031 forecast'!$C$10))</f>
        <v>0</v>
      </c>
      <c r="M6911" s="193">
        <f>MAX(0,(H6911-'2031 forecast'!$C$10))</f>
        <v>0</v>
      </c>
      <c r="N6911" s="193">
        <f>MAX(0,(I6911-'2031 forecast'!$C$10))</f>
        <v>0</v>
      </c>
      <c r="O6911" s="193">
        <f>MAX(0,(J6911-'2031 forecast'!$C$10))</f>
        <v>0</v>
      </c>
      <c r="P6911" s="175" t="str">
        <f t="shared" si="1102"/>
        <v/>
      </c>
      <c r="Q6911" s="175" t="str">
        <f t="shared" si="1103"/>
        <v/>
      </c>
    </row>
    <row r="6912" spans="1:17" s="1" customFormat="1" x14ac:dyDescent="0.3">
      <c r="A6912" s="189">
        <f t="shared" si="1101"/>
        <v>44118.833333316579</v>
      </c>
      <c r="B6912" s="190">
        <f t="shared" si="1097"/>
        <v>44118</v>
      </c>
      <c r="C6912" s="1">
        <f t="shared" si="1098"/>
        <v>20</v>
      </c>
      <c r="D6912" s="191">
        <v>3.0116899442007643</v>
      </c>
      <c r="E6912" s="192">
        <f t="shared" si="1099"/>
        <v>1.0457685850071245E-4</v>
      </c>
      <c r="F6912" s="193">
        <f t="shared" si="1100"/>
        <v>4.4903169966461061</v>
      </c>
      <c r="G6912" s="193">
        <f t="shared" si="1106"/>
        <v>4.6563616663188467</v>
      </c>
      <c r="H6912" s="193">
        <f t="shared" si="1106"/>
        <v>4.8285463996769176</v>
      </c>
      <c r="I6912" s="193">
        <f t="shared" si="1106"/>
        <v>5.0070982463578311</v>
      </c>
      <c r="J6912" s="193">
        <f t="shared" si="1106"/>
        <v>5.1922526519279577</v>
      </c>
      <c r="K6912" s="193">
        <f>MAX(0,(F6912-'2031 forecast'!$C$10))</f>
        <v>0</v>
      </c>
      <c r="L6912" s="193">
        <f>MAX(0,(G6912-'2031 forecast'!$C$10))</f>
        <v>0</v>
      </c>
      <c r="M6912" s="193">
        <f>MAX(0,(H6912-'2031 forecast'!$C$10))</f>
        <v>0</v>
      </c>
      <c r="N6912" s="193">
        <f>MAX(0,(I6912-'2031 forecast'!$C$10))</f>
        <v>0</v>
      </c>
      <c r="O6912" s="193">
        <f>MAX(0,(J6912-'2031 forecast'!$C$10))</f>
        <v>0</v>
      </c>
      <c r="P6912" s="175" t="str">
        <f t="shared" si="1102"/>
        <v/>
      </c>
      <c r="Q6912" s="175" t="str">
        <f t="shared" si="1103"/>
        <v/>
      </c>
    </row>
    <row r="6913" spans="1:17" s="1" customFormat="1" x14ac:dyDescent="0.3">
      <c r="A6913" s="189">
        <f t="shared" si="1101"/>
        <v>44118.874999983243</v>
      </c>
      <c r="B6913" s="190">
        <f t="shared" si="1097"/>
        <v>44118</v>
      </c>
      <c r="C6913" s="1">
        <f t="shared" si="1098"/>
        <v>21</v>
      </c>
      <c r="D6913" s="191">
        <v>2.8836931215722315</v>
      </c>
      <c r="E6913" s="192">
        <f t="shared" si="1099"/>
        <v>1.0013234201443215E-4</v>
      </c>
      <c r="F6913" s="193">
        <f t="shared" si="1100"/>
        <v>4.299478524288646</v>
      </c>
      <c r="G6913" s="193">
        <f t="shared" si="1106"/>
        <v>4.4584662955002949</v>
      </c>
      <c r="H6913" s="193">
        <f t="shared" si="1106"/>
        <v>4.6233331776906477</v>
      </c>
      <c r="I6913" s="193">
        <f t="shared" si="1106"/>
        <v>4.7942965708876226</v>
      </c>
      <c r="J6913" s="193">
        <f t="shared" si="1106"/>
        <v>4.9715819142210185</v>
      </c>
      <c r="K6913" s="193">
        <f>MAX(0,(F6913-'2031 forecast'!$C$10))</f>
        <v>0</v>
      </c>
      <c r="L6913" s="193">
        <f>MAX(0,(G6913-'2031 forecast'!$C$10))</f>
        <v>0</v>
      </c>
      <c r="M6913" s="193">
        <f>MAX(0,(H6913-'2031 forecast'!$C$10))</f>
        <v>0</v>
      </c>
      <c r="N6913" s="193">
        <f>MAX(0,(I6913-'2031 forecast'!$C$10))</f>
        <v>0</v>
      </c>
      <c r="O6913" s="193">
        <f>MAX(0,(J6913-'2031 forecast'!$C$10))</f>
        <v>0</v>
      </c>
      <c r="P6913" s="175" t="str">
        <f t="shared" si="1102"/>
        <v/>
      </c>
      <c r="Q6913" s="175" t="str">
        <f t="shared" si="1103"/>
        <v/>
      </c>
    </row>
    <row r="6914" spans="1:17" s="1" customFormat="1" x14ac:dyDescent="0.3">
      <c r="A6914" s="189">
        <f t="shared" si="1101"/>
        <v>44118.916666649908</v>
      </c>
      <c r="B6914" s="190">
        <f t="shared" si="1097"/>
        <v>44118</v>
      </c>
      <c r="C6914" s="1">
        <f t="shared" si="1098"/>
        <v>22</v>
      </c>
      <c r="D6914" s="191">
        <v>2.6201702514546645</v>
      </c>
      <c r="E6914" s="192">
        <f t="shared" si="1099"/>
        <v>9.0981866895619812E-5</v>
      </c>
      <c r="F6914" s="193">
        <f t="shared" si="1100"/>
        <v>3.9065757870821116</v>
      </c>
      <c r="G6914" s="193">
        <f t="shared" si="1106"/>
        <v>4.0510346496973959</v>
      </c>
      <c r="H6914" s="193">
        <f t="shared" si="1106"/>
        <v>4.2008353677189181</v>
      </c>
      <c r="I6914" s="193">
        <f t="shared" si="1106"/>
        <v>4.3561754743313124</v>
      </c>
      <c r="J6914" s="193">
        <f t="shared" si="1106"/>
        <v>4.5172598071773225</v>
      </c>
      <c r="K6914" s="193">
        <f>MAX(0,(F6914-'2031 forecast'!$C$10))</f>
        <v>0</v>
      </c>
      <c r="L6914" s="193">
        <f>MAX(0,(G6914-'2031 forecast'!$C$10))</f>
        <v>0</v>
      </c>
      <c r="M6914" s="193">
        <f>MAX(0,(H6914-'2031 forecast'!$C$10))</f>
        <v>0</v>
      </c>
      <c r="N6914" s="193">
        <f>MAX(0,(I6914-'2031 forecast'!$C$10))</f>
        <v>0</v>
      </c>
      <c r="O6914" s="193">
        <f>MAX(0,(J6914-'2031 forecast'!$C$10))</f>
        <v>0</v>
      </c>
      <c r="P6914" s="175" t="str">
        <f t="shared" si="1102"/>
        <v/>
      </c>
      <c r="Q6914" s="175" t="str">
        <f t="shared" si="1103"/>
        <v/>
      </c>
    </row>
    <row r="6915" spans="1:17" s="1" customFormat="1" x14ac:dyDescent="0.3">
      <c r="A6915" s="189">
        <f t="shared" si="1101"/>
        <v>44118.958333316572</v>
      </c>
      <c r="B6915" s="190">
        <f t="shared" si="1097"/>
        <v>44118</v>
      </c>
      <c r="C6915" s="1">
        <f t="shared" si="1098"/>
        <v>23</v>
      </c>
      <c r="D6915" s="191">
        <v>2.3415889316160943</v>
      </c>
      <c r="E6915" s="192">
        <f t="shared" si="1099"/>
        <v>8.130850748430393E-5</v>
      </c>
      <c r="F6915" s="193">
        <f t="shared" si="1100"/>
        <v>3.4912214648923476</v>
      </c>
      <c r="G6915" s="193">
        <f t="shared" si="1106"/>
        <v>3.6203211955629033</v>
      </c>
      <c r="H6915" s="193">
        <f t="shared" si="1106"/>
        <v>3.7541948257488036</v>
      </c>
      <c r="I6915" s="193">
        <f t="shared" si="1106"/>
        <v>3.8930188865432136</v>
      </c>
      <c r="J6915" s="193">
        <f t="shared" si="1106"/>
        <v>4.0369764368739869</v>
      </c>
      <c r="K6915" s="193">
        <f>MAX(0,(F6915-'2031 forecast'!$C$10))</f>
        <v>0</v>
      </c>
      <c r="L6915" s="193">
        <f>MAX(0,(G6915-'2031 forecast'!$C$10))</f>
        <v>0</v>
      </c>
      <c r="M6915" s="193">
        <f>MAX(0,(H6915-'2031 forecast'!$C$10))</f>
        <v>0</v>
      </c>
      <c r="N6915" s="193">
        <f>MAX(0,(I6915-'2031 forecast'!$C$10))</f>
        <v>0</v>
      </c>
      <c r="O6915" s="193">
        <f>MAX(0,(J6915-'2031 forecast'!$C$10))</f>
        <v>0</v>
      </c>
      <c r="P6915" s="175" t="str">
        <f t="shared" si="1102"/>
        <v/>
      </c>
      <c r="Q6915" s="175" t="str">
        <f t="shared" si="1103"/>
        <v/>
      </c>
    </row>
    <row r="6916" spans="1:17" s="1" customFormat="1" x14ac:dyDescent="0.3">
      <c r="A6916" s="189">
        <f t="shared" si="1101"/>
        <v>44118.999999983236</v>
      </c>
      <c r="B6916" s="190">
        <f t="shared" si="1097"/>
        <v>44118</v>
      </c>
      <c r="C6916" s="1">
        <f t="shared" si="1098"/>
        <v>0</v>
      </c>
      <c r="D6916" s="191">
        <v>2.1759459846850517</v>
      </c>
      <c r="E6916" s="192">
        <f t="shared" si="1099"/>
        <v>7.5556780266764726E-5</v>
      </c>
      <c r="F6916" s="193">
        <f t="shared" si="1100"/>
        <v>3.244254030076811</v>
      </c>
      <c r="G6916" s="193">
        <f t="shared" si="1106"/>
        <v>3.3642213039153659</v>
      </c>
      <c r="H6916" s="193">
        <f t="shared" si="1106"/>
        <v>3.4886247737665723</v>
      </c>
      <c r="I6916" s="193">
        <f t="shared" si="1106"/>
        <v>3.6176284829935321</v>
      </c>
      <c r="J6916" s="193">
        <f t="shared" si="1106"/>
        <v>3.7514025410179483</v>
      </c>
      <c r="K6916" s="193">
        <f>MAX(0,(F6916-'2031 forecast'!$C$10))</f>
        <v>0</v>
      </c>
      <c r="L6916" s="193">
        <f>MAX(0,(G6916-'2031 forecast'!$C$10))</f>
        <v>0</v>
      </c>
      <c r="M6916" s="193">
        <f>MAX(0,(H6916-'2031 forecast'!$C$10))</f>
        <v>0</v>
      </c>
      <c r="N6916" s="193">
        <f>MAX(0,(I6916-'2031 forecast'!$C$10))</f>
        <v>0</v>
      </c>
      <c r="O6916" s="193">
        <f>MAX(0,(J6916-'2031 forecast'!$C$10))</f>
        <v>0</v>
      </c>
      <c r="P6916" s="175" t="str">
        <f t="shared" si="1102"/>
        <v/>
      </c>
      <c r="Q6916" s="175" t="str">
        <f t="shared" si="1103"/>
        <v/>
      </c>
    </row>
    <row r="6917" spans="1:17" s="1" customFormat="1" x14ac:dyDescent="0.3">
      <c r="A6917" s="189">
        <f t="shared" si="1101"/>
        <v>44119.0416666499</v>
      </c>
      <c r="B6917" s="190">
        <f t="shared" ref="B6917:B6980" si="1107">INT(A6917)</f>
        <v>44119</v>
      </c>
      <c r="C6917" s="1">
        <f t="shared" ref="C6917:C6980" si="1108">HOUR(A6917)</f>
        <v>1</v>
      </c>
      <c r="D6917" s="191">
        <v>2.1533583101035458</v>
      </c>
      <c r="E6917" s="192">
        <f t="shared" ref="E6917:E6980" si="1109">D6917/SUM($D$4:$D$8763)</f>
        <v>7.4772453828009374E-5</v>
      </c>
      <c r="F6917" s="193">
        <f t="shared" ref="F6917:F6980" si="1110">E6917*$F$2</f>
        <v>3.2105766526019646</v>
      </c>
      <c r="G6917" s="193">
        <f t="shared" si="1106"/>
        <v>3.3292985914179742</v>
      </c>
      <c r="H6917" s="193">
        <f t="shared" si="1106"/>
        <v>3.452410675768995</v>
      </c>
      <c r="I6917" s="193">
        <f t="shared" si="1106"/>
        <v>3.580075246145848</v>
      </c>
      <c r="J6917" s="193">
        <f t="shared" si="1106"/>
        <v>3.7124606461284881</v>
      </c>
      <c r="K6917" s="193">
        <f>MAX(0,(F6917-'2031 forecast'!$C$10))</f>
        <v>0</v>
      </c>
      <c r="L6917" s="193">
        <f>MAX(0,(G6917-'2031 forecast'!$C$10))</f>
        <v>0</v>
      </c>
      <c r="M6917" s="193">
        <f>MAX(0,(H6917-'2031 forecast'!$C$10))</f>
        <v>0</v>
      </c>
      <c r="N6917" s="193">
        <f>MAX(0,(I6917-'2031 forecast'!$C$10))</f>
        <v>0</v>
      </c>
      <c r="O6917" s="193">
        <f>MAX(0,(J6917-'2031 forecast'!$C$10))</f>
        <v>0</v>
      </c>
      <c r="P6917" s="175" t="str">
        <f t="shared" si="1102"/>
        <v/>
      </c>
      <c r="Q6917" s="175" t="str">
        <f t="shared" si="1103"/>
        <v/>
      </c>
    </row>
    <row r="6918" spans="1:17" s="1" customFormat="1" x14ac:dyDescent="0.3">
      <c r="A6918" s="189">
        <f t="shared" ref="A6918:A6981" si="1111">A6917 + TIME(1,0,0)</f>
        <v>44119.083333316565</v>
      </c>
      <c r="B6918" s="190">
        <f t="shared" si="1107"/>
        <v>44119</v>
      </c>
      <c r="C6918" s="1">
        <f t="shared" si="1108"/>
        <v>2</v>
      </c>
      <c r="D6918" s="191">
        <v>2.1307706355220404</v>
      </c>
      <c r="E6918" s="192">
        <f t="shared" si="1109"/>
        <v>7.3988127389254036E-5</v>
      </c>
      <c r="F6918" s="193">
        <f t="shared" si="1110"/>
        <v>3.176899275127119</v>
      </c>
      <c r="G6918" s="193">
        <f t="shared" si="1106"/>
        <v>3.294375878920583</v>
      </c>
      <c r="H6918" s="193">
        <f t="shared" si="1106"/>
        <v>3.4161965777714185</v>
      </c>
      <c r="I6918" s="193">
        <f t="shared" si="1106"/>
        <v>3.5425220092981644</v>
      </c>
      <c r="J6918" s="193">
        <f t="shared" si="1106"/>
        <v>3.6735187512390288</v>
      </c>
      <c r="K6918" s="193">
        <f>MAX(0,(F6918-'2031 forecast'!$C$10))</f>
        <v>0</v>
      </c>
      <c r="L6918" s="193">
        <f>MAX(0,(G6918-'2031 forecast'!$C$10))</f>
        <v>0</v>
      </c>
      <c r="M6918" s="193">
        <f>MAX(0,(H6918-'2031 forecast'!$C$10))</f>
        <v>0</v>
      </c>
      <c r="N6918" s="193">
        <f>MAX(0,(I6918-'2031 forecast'!$C$10))</f>
        <v>0</v>
      </c>
      <c r="O6918" s="193">
        <f>MAX(0,(J6918-'2031 forecast'!$C$10))</f>
        <v>0</v>
      </c>
      <c r="P6918" s="175" t="str">
        <f t="shared" ref="P6918:P6981" si="1112">IF(K6918&gt;0,IF(K6917&gt;0,P6917+1,1),"")</f>
        <v/>
      </c>
      <c r="Q6918" s="175" t="str">
        <f t="shared" ref="Q6918:Q6981" si="1113">IF(AND(K6918&gt;0,K6919=0),P6918,"")</f>
        <v/>
      </c>
    </row>
    <row r="6919" spans="1:17" s="1" customFormat="1" x14ac:dyDescent="0.3">
      <c r="A6919" s="189">
        <f t="shared" si="1111"/>
        <v>44119.124999983229</v>
      </c>
      <c r="B6919" s="190">
        <f t="shared" si="1107"/>
        <v>44119</v>
      </c>
      <c r="C6919" s="1">
        <f t="shared" si="1108"/>
        <v>3</v>
      </c>
      <c r="D6919" s="191">
        <v>2.115712185801037</v>
      </c>
      <c r="E6919" s="192">
        <f t="shared" si="1109"/>
        <v>7.3465243096750495E-5</v>
      </c>
      <c r="F6919" s="193">
        <f t="shared" si="1110"/>
        <v>3.1544476901438894</v>
      </c>
      <c r="G6919" s="193">
        <f t="shared" si="1106"/>
        <v>3.2710940705889899</v>
      </c>
      <c r="H6919" s="193">
        <f t="shared" si="1106"/>
        <v>3.3920538457730349</v>
      </c>
      <c r="I6919" s="193">
        <f t="shared" si="1106"/>
        <v>3.5174865180663764</v>
      </c>
      <c r="J6919" s="193">
        <f t="shared" si="1106"/>
        <v>3.6475574879793902</v>
      </c>
      <c r="K6919" s="193">
        <f>MAX(0,(F6919-'2031 forecast'!$C$10))</f>
        <v>0</v>
      </c>
      <c r="L6919" s="193">
        <f>MAX(0,(G6919-'2031 forecast'!$C$10))</f>
        <v>0</v>
      </c>
      <c r="M6919" s="193">
        <f>MAX(0,(H6919-'2031 forecast'!$C$10))</f>
        <v>0</v>
      </c>
      <c r="N6919" s="193">
        <f>MAX(0,(I6919-'2031 forecast'!$C$10))</f>
        <v>0</v>
      </c>
      <c r="O6919" s="193">
        <f>MAX(0,(J6919-'2031 forecast'!$C$10))</f>
        <v>0</v>
      </c>
      <c r="P6919" s="175" t="str">
        <f t="shared" si="1112"/>
        <v/>
      </c>
      <c r="Q6919" s="175" t="str">
        <f t="shared" si="1113"/>
        <v/>
      </c>
    </row>
    <row r="6920" spans="1:17" s="1" customFormat="1" x14ac:dyDescent="0.3">
      <c r="A6920" s="189">
        <f t="shared" si="1111"/>
        <v>44119.166666649893</v>
      </c>
      <c r="B6920" s="190">
        <f t="shared" si="1107"/>
        <v>44119</v>
      </c>
      <c r="C6920" s="1">
        <f t="shared" si="1108"/>
        <v>4</v>
      </c>
      <c r="D6920" s="191">
        <v>2.1232414106615387</v>
      </c>
      <c r="E6920" s="192">
        <f t="shared" si="1109"/>
        <v>7.3726685243002266E-5</v>
      </c>
      <c r="F6920" s="193">
        <f t="shared" si="1110"/>
        <v>3.1656734826355044</v>
      </c>
      <c r="G6920" s="193">
        <f t="shared" si="1106"/>
        <v>3.2827349747547863</v>
      </c>
      <c r="H6920" s="193">
        <f t="shared" si="1106"/>
        <v>3.4041252117722265</v>
      </c>
      <c r="I6920" s="193">
        <f t="shared" si="1106"/>
        <v>3.5300042636822702</v>
      </c>
      <c r="J6920" s="193">
        <f t="shared" si="1106"/>
        <v>3.6605381196092095</v>
      </c>
      <c r="K6920" s="193">
        <f>MAX(0,(F6920-'2031 forecast'!$C$10))</f>
        <v>0</v>
      </c>
      <c r="L6920" s="193">
        <f>MAX(0,(G6920-'2031 forecast'!$C$10))</f>
        <v>0</v>
      </c>
      <c r="M6920" s="193">
        <f>MAX(0,(H6920-'2031 forecast'!$C$10))</f>
        <v>0</v>
      </c>
      <c r="N6920" s="193">
        <f>MAX(0,(I6920-'2031 forecast'!$C$10))</f>
        <v>0</v>
      </c>
      <c r="O6920" s="193">
        <f>MAX(0,(J6920-'2031 forecast'!$C$10))</f>
        <v>0</v>
      </c>
      <c r="P6920" s="175" t="str">
        <f t="shared" si="1112"/>
        <v/>
      </c>
      <c r="Q6920" s="175" t="str">
        <f t="shared" si="1113"/>
        <v/>
      </c>
    </row>
    <row r="6921" spans="1:17" s="1" customFormat="1" x14ac:dyDescent="0.3">
      <c r="A6921" s="189">
        <f t="shared" si="1111"/>
        <v>44119.208333316557</v>
      </c>
      <c r="B6921" s="190">
        <f t="shared" si="1107"/>
        <v>44119</v>
      </c>
      <c r="C6921" s="1">
        <f t="shared" si="1108"/>
        <v>5</v>
      </c>
      <c r="D6921" s="191">
        <v>2.3265304818950905</v>
      </c>
      <c r="E6921" s="192">
        <f t="shared" si="1109"/>
        <v>8.0785623191800363E-5</v>
      </c>
      <c r="F6921" s="193">
        <f t="shared" si="1110"/>
        <v>3.4687698799091167</v>
      </c>
      <c r="G6921" s="193">
        <f t="shared" si="1106"/>
        <v>3.5970393872313089</v>
      </c>
      <c r="H6921" s="193">
        <f t="shared" si="1106"/>
        <v>3.7300520937504187</v>
      </c>
      <c r="I6921" s="193">
        <f t="shared" si="1106"/>
        <v>3.8679833953114242</v>
      </c>
      <c r="J6921" s="193">
        <f t="shared" si="1106"/>
        <v>4.0110151736143473</v>
      </c>
      <c r="K6921" s="193">
        <f>MAX(0,(F6921-'2031 forecast'!$C$10))</f>
        <v>0</v>
      </c>
      <c r="L6921" s="193">
        <f>MAX(0,(G6921-'2031 forecast'!$C$10))</f>
        <v>0</v>
      </c>
      <c r="M6921" s="193">
        <f>MAX(0,(H6921-'2031 forecast'!$C$10))</f>
        <v>0</v>
      </c>
      <c r="N6921" s="193">
        <f>MAX(0,(I6921-'2031 forecast'!$C$10))</f>
        <v>0</v>
      </c>
      <c r="O6921" s="193">
        <f>MAX(0,(J6921-'2031 forecast'!$C$10))</f>
        <v>0</v>
      </c>
      <c r="P6921" s="175" t="str">
        <f t="shared" si="1112"/>
        <v/>
      </c>
      <c r="Q6921" s="175" t="str">
        <f t="shared" si="1113"/>
        <v/>
      </c>
    </row>
    <row r="6922" spans="1:17" s="1" customFormat="1" x14ac:dyDescent="0.3">
      <c r="A6922" s="189">
        <f t="shared" si="1111"/>
        <v>44119.249999983222</v>
      </c>
      <c r="B6922" s="190">
        <f t="shared" si="1107"/>
        <v>44119</v>
      </c>
      <c r="C6922" s="1">
        <f t="shared" si="1108"/>
        <v>6</v>
      </c>
      <c r="D6922" s="191">
        <v>2.6653456006176763</v>
      </c>
      <c r="E6922" s="192">
        <f t="shared" si="1109"/>
        <v>9.2550519773130515E-5</v>
      </c>
      <c r="F6922" s="193">
        <f t="shared" si="1110"/>
        <v>3.9739305420318036</v>
      </c>
      <c r="G6922" s="193">
        <f t="shared" si="1106"/>
        <v>4.1208800746921792</v>
      </c>
      <c r="H6922" s="193">
        <f t="shared" si="1106"/>
        <v>4.2732635637140719</v>
      </c>
      <c r="I6922" s="193">
        <f t="shared" si="1106"/>
        <v>4.4312819480266805</v>
      </c>
      <c r="J6922" s="193">
        <f t="shared" si="1106"/>
        <v>4.595143596956242</v>
      </c>
      <c r="K6922" s="193">
        <f>MAX(0,(F6922-'2031 forecast'!$C$10))</f>
        <v>0</v>
      </c>
      <c r="L6922" s="193">
        <f>MAX(0,(G6922-'2031 forecast'!$C$10))</f>
        <v>0</v>
      </c>
      <c r="M6922" s="193">
        <f>MAX(0,(H6922-'2031 forecast'!$C$10))</f>
        <v>0</v>
      </c>
      <c r="N6922" s="193">
        <f>MAX(0,(I6922-'2031 forecast'!$C$10))</f>
        <v>0</v>
      </c>
      <c r="O6922" s="193">
        <f>MAX(0,(J6922-'2031 forecast'!$C$10))</f>
        <v>0</v>
      </c>
      <c r="P6922" s="175" t="str">
        <f t="shared" si="1112"/>
        <v/>
      </c>
      <c r="Q6922" s="175" t="str">
        <f t="shared" si="1113"/>
        <v/>
      </c>
    </row>
    <row r="6923" spans="1:17" s="1" customFormat="1" x14ac:dyDescent="0.3">
      <c r="A6923" s="189">
        <f t="shared" si="1111"/>
        <v>44119.291666649886</v>
      </c>
      <c r="B6923" s="190">
        <f t="shared" si="1107"/>
        <v>44119</v>
      </c>
      <c r="C6923" s="1">
        <f t="shared" si="1108"/>
        <v>7</v>
      </c>
      <c r="D6923" s="191">
        <v>2.8836931215722315</v>
      </c>
      <c r="E6923" s="192">
        <f t="shared" si="1109"/>
        <v>1.0013234201443215E-4</v>
      </c>
      <c r="F6923" s="193">
        <f t="shared" si="1110"/>
        <v>4.299478524288646</v>
      </c>
      <c r="G6923" s="193">
        <f t="shared" si="1106"/>
        <v>4.4584662955002949</v>
      </c>
      <c r="H6923" s="193">
        <f t="shared" si="1106"/>
        <v>4.6233331776906477</v>
      </c>
      <c r="I6923" s="193">
        <f t="shared" si="1106"/>
        <v>4.7942965708876226</v>
      </c>
      <c r="J6923" s="193">
        <f t="shared" si="1106"/>
        <v>4.9715819142210185</v>
      </c>
      <c r="K6923" s="193">
        <f>MAX(0,(F6923-'2031 forecast'!$C$10))</f>
        <v>0</v>
      </c>
      <c r="L6923" s="193">
        <f>MAX(0,(G6923-'2031 forecast'!$C$10))</f>
        <v>0</v>
      </c>
      <c r="M6923" s="193">
        <f>MAX(0,(H6923-'2031 forecast'!$C$10))</f>
        <v>0</v>
      </c>
      <c r="N6923" s="193">
        <f>MAX(0,(I6923-'2031 forecast'!$C$10))</f>
        <v>0</v>
      </c>
      <c r="O6923" s="193">
        <f>MAX(0,(J6923-'2031 forecast'!$C$10))</f>
        <v>0</v>
      </c>
      <c r="P6923" s="175" t="str">
        <f t="shared" si="1112"/>
        <v/>
      </c>
      <c r="Q6923" s="175" t="str">
        <f t="shared" si="1113"/>
        <v/>
      </c>
    </row>
    <row r="6924" spans="1:17" s="1" customFormat="1" x14ac:dyDescent="0.3">
      <c r="A6924" s="189">
        <f t="shared" si="1111"/>
        <v>44119.33333331655</v>
      </c>
      <c r="B6924" s="190">
        <f t="shared" si="1107"/>
        <v>44119</v>
      </c>
      <c r="C6924" s="1">
        <f t="shared" si="1108"/>
        <v>8</v>
      </c>
      <c r="D6924" s="191">
        <v>2.9589853701772508</v>
      </c>
      <c r="E6924" s="192">
        <f t="shared" si="1109"/>
        <v>1.0274676347694998E-4</v>
      </c>
      <c r="F6924" s="193">
        <f t="shared" si="1110"/>
        <v>4.411736449204799</v>
      </c>
      <c r="G6924" s="193">
        <f t="shared" si="1106"/>
        <v>4.5748753371582671</v>
      </c>
      <c r="H6924" s="193">
        <f t="shared" si="1106"/>
        <v>4.7440468376825713</v>
      </c>
      <c r="I6924" s="193">
        <f t="shared" si="1106"/>
        <v>4.9194740270465687</v>
      </c>
      <c r="J6924" s="193">
        <f t="shared" si="1106"/>
        <v>5.101388230519218</v>
      </c>
      <c r="K6924" s="193">
        <f>MAX(0,(F6924-'2031 forecast'!$C$10))</f>
        <v>0</v>
      </c>
      <c r="L6924" s="193">
        <f>MAX(0,(G6924-'2031 forecast'!$C$10))</f>
        <v>0</v>
      </c>
      <c r="M6924" s="193">
        <f>MAX(0,(H6924-'2031 forecast'!$C$10))</f>
        <v>0</v>
      </c>
      <c r="N6924" s="193">
        <f>MAX(0,(I6924-'2031 forecast'!$C$10))</f>
        <v>0</v>
      </c>
      <c r="O6924" s="193">
        <f>MAX(0,(J6924-'2031 forecast'!$C$10))</f>
        <v>0</v>
      </c>
      <c r="P6924" s="175" t="str">
        <f t="shared" si="1112"/>
        <v/>
      </c>
      <c r="Q6924" s="175" t="str">
        <f t="shared" si="1113"/>
        <v/>
      </c>
    </row>
    <row r="6925" spans="1:17" s="1" customFormat="1" x14ac:dyDescent="0.3">
      <c r="A6925" s="189">
        <f t="shared" si="1111"/>
        <v>44119.374999983214</v>
      </c>
      <c r="B6925" s="190">
        <f t="shared" si="1107"/>
        <v>44119</v>
      </c>
      <c r="C6925" s="1">
        <f t="shared" si="1108"/>
        <v>9</v>
      </c>
      <c r="D6925" s="191">
        <v>3.0869821928057832</v>
      </c>
      <c r="E6925" s="192">
        <f t="shared" si="1109"/>
        <v>1.0719127996323025E-4</v>
      </c>
      <c r="F6925" s="193">
        <f t="shared" si="1110"/>
        <v>4.6025749215622582</v>
      </c>
      <c r="G6925" s="193">
        <f t="shared" ref="G6925:J6944" si="1114">$E6925*G$2</f>
        <v>4.7727707079768171</v>
      </c>
      <c r="H6925" s="193">
        <f t="shared" si="1114"/>
        <v>4.9492600596688403</v>
      </c>
      <c r="I6925" s="193">
        <f t="shared" si="1114"/>
        <v>5.1322757025167762</v>
      </c>
      <c r="J6925" s="193">
        <f t="shared" si="1114"/>
        <v>5.3220589682261563</v>
      </c>
      <c r="K6925" s="193">
        <f>MAX(0,(F6925-'2031 forecast'!$C$10))</f>
        <v>0</v>
      </c>
      <c r="L6925" s="193">
        <f>MAX(0,(G6925-'2031 forecast'!$C$10))</f>
        <v>0</v>
      </c>
      <c r="M6925" s="193">
        <f>MAX(0,(H6925-'2031 forecast'!$C$10))</f>
        <v>0</v>
      </c>
      <c r="N6925" s="193">
        <f>MAX(0,(I6925-'2031 forecast'!$C$10))</f>
        <v>0</v>
      </c>
      <c r="O6925" s="193">
        <f>MAX(0,(J6925-'2031 forecast'!$C$10))</f>
        <v>0</v>
      </c>
      <c r="P6925" s="175" t="str">
        <f t="shared" si="1112"/>
        <v/>
      </c>
      <c r="Q6925" s="175" t="str">
        <f t="shared" si="1113"/>
        <v/>
      </c>
    </row>
    <row r="6926" spans="1:17" s="1" customFormat="1" x14ac:dyDescent="0.3">
      <c r="A6926" s="189">
        <f t="shared" si="1111"/>
        <v>44119.416666649879</v>
      </c>
      <c r="B6926" s="190">
        <f t="shared" si="1107"/>
        <v>44119</v>
      </c>
      <c r="C6926" s="1">
        <f t="shared" si="1108"/>
        <v>10</v>
      </c>
      <c r="D6926" s="191">
        <v>3.2601543645973274</v>
      </c>
      <c r="E6926" s="192">
        <f t="shared" si="1109"/>
        <v>1.1320444932702122E-4</v>
      </c>
      <c r="F6926" s="193">
        <f t="shared" si="1110"/>
        <v>4.8607681488694094</v>
      </c>
      <c r="G6926" s="193">
        <f t="shared" si="1114"/>
        <v>5.0405115037901513</v>
      </c>
      <c r="H6926" s="193">
        <f t="shared" si="1114"/>
        <v>5.2269014776502631</v>
      </c>
      <c r="I6926" s="193">
        <f t="shared" si="1114"/>
        <v>5.4201838516823519</v>
      </c>
      <c r="J6926" s="193">
        <f t="shared" si="1114"/>
        <v>5.6206134957120142</v>
      </c>
      <c r="K6926" s="193">
        <f>MAX(0,(F6926-'2031 forecast'!$C$10))</f>
        <v>0</v>
      </c>
      <c r="L6926" s="193">
        <f>MAX(0,(G6926-'2031 forecast'!$C$10))</f>
        <v>0</v>
      </c>
      <c r="M6926" s="193">
        <f>MAX(0,(H6926-'2031 forecast'!$C$10))</f>
        <v>0</v>
      </c>
      <c r="N6926" s="193">
        <f>MAX(0,(I6926-'2031 forecast'!$C$10))</f>
        <v>0</v>
      </c>
      <c r="O6926" s="193">
        <f>MAX(0,(J6926-'2031 forecast'!$C$10))</f>
        <v>0</v>
      </c>
      <c r="P6926" s="175" t="str">
        <f t="shared" si="1112"/>
        <v/>
      </c>
      <c r="Q6926" s="175" t="str">
        <f t="shared" si="1113"/>
        <v/>
      </c>
    </row>
    <row r="6927" spans="1:17" s="1" customFormat="1" x14ac:dyDescent="0.3">
      <c r="A6927" s="189">
        <f t="shared" si="1111"/>
        <v>44119.458333316543</v>
      </c>
      <c r="B6927" s="190">
        <f t="shared" si="1107"/>
        <v>44119</v>
      </c>
      <c r="C6927" s="1">
        <f t="shared" si="1108"/>
        <v>11</v>
      </c>
      <c r="D6927" s="191">
        <v>3.3354466132023459</v>
      </c>
      <c r="E6927" s="192">
        <f t="shared" si="1109"/>
        <v>1.1581887078953901E-4</v>
      </c>
      <c r="F6927" s="193">
        <f t="shared" si="1110"/>
        <v>4.9730260737855616</v>
      </c>
      <c r="G6927" s="193">
        <f t="shared" si="1114"/>
        <v>5.1569205454481217</v>
      </c>
      <c r="H6927" s="193">
        <f t="shared" si="1114"/>
        <v>5.347615137642185</v>
      </c>
      <c r="I6927" s="193">
        <f t="shared" si="1114"/>
        <v>5.5453613078412962</v>
      </c>
      <c r="J6927" s="193">
        <f t="shared" si="1114"/>
        <v>5.7504198120102119</v>
      </c>
      <c r="K6927" s="193">
        <f>MAX(0,(F6927-'2031 forecast'!$C$10))</f>
        <v>0</v>
      </c>
      <c r="L6927" s="193">
        <f>MAX(0,(G6927-'2031 forecast'!$C$10))</f>
        <v>0</v>
      </c>
      <c r="M6927" s="193">
        <f>MAX(0,(H6927-'2031 forecast'!$C$10))</f>
        <v>0</v>
      </c>
      <c r="N6927" s="193">
        <f>MAX(0,(I6927-'2031 forecast'!$C$10))</f>
        <v>0</v>
      </c>
      <c r="O6927" s="193">
        <f>MAX(0,(J6927-'2031 forecast'!$C$10))</f>
        <v>1.3419812010211807E-2</v>
      </c>
      <c r="P6927" s="175" t="str">
        <f t="shared" si="1112"/>
        <v/>
      </c>
      <c r="Q6927" s="175" t="str">
        <f t="shared" si="1113"/>
        <v/>
      </c>
    </row>
    <row r="6928" spans="1:17" s="1" customFormat="1" x14ac:dyDescent="0.3">
      <c r="A6928" s="189">
        <f t="shared" si="1111"/>
        <v>44119.499999983207</v>
      </c>
      <c r="B6928" s="190">
        <f t="shared" si="1107"/>
        <v>44119</v>
      </c>
      <c r="C6928" s="1">
        <f t="shared" si="1108"/>
        <v>12</v>
      </c>
      <c r="D6928" s="191">
        <v>3.3203881634813426</v>
      </c>
      <c r="E6928" s="192">
        <f t="shared" si="1109"/>
        <v>1.1529598649703547E-4</v>
      </c>
      <c r="F6928" s="193">
        <f t="shared" si="1110"/>
        <v>4.9505744888023315</v>
      </c>
      <c r="G6928" s="193">
        <f t="shared" si="1114"/>
        <v>5.1336387371165282</v>
      </c>
      <c r="H6928" s="193">
        <f t="shared" si="1114"/>
        <v>5.3234724056438019</v>
      </c>
      <c r="I6928" s="193">
        <f t="shared" si="1114"/>
        <v>5.5203258166095086</v>
      </c>
      <c r="J6928" s="193">
        <f t="shared" si="1114"/>
        <v>5.7244585487505733</v>
      </c>
      <c r="K6928" s="193">
        <f>MAX(0,(F6928-'2031 forecast'!$C$10))</f>
        <v>0</v>
      </c>
      <c r="L6928" s="193">
        <f>MAX(0,(G6928-'2031 forecast'!$C$10))</f>
        <v>0</v>
      </c>
      <c r="M6928" s="193">
        <f>MAX(0,(H6928-'2031 forecast'!$C$10))</f>
        <v>0</v>
      </c>
      <c r="N6928" s="193">
        <f>MAX(0,(I6928-'2031 forecast'!$C$10))</f>
        <v>0</v>
      </c>
      <c r="O6928" s="193">
        <f>MAX(0,(J6928-'2031 forecast'!$C$10))</f>
        <v>0</v>
      </c>
      <c r="P6928" s="175" t="str">
        <f t="shared" si="1112"/>
        <v/>
      </c>
      <c r="Q6928" s="175" t="str">
        <f t="shared" si="1113"/>
        <v/>
      </c>
    </row>
    <row r="6929" spans="1:17" s="1" customFormat="1" x14ac:dyDescent="0.3">
      <c r="A6929" s="189">
        <f t="shared" si="1111"/>
        <v>44119.541666649871</v>
      </c>
      <c r="B6929" s="190">
        <f t="shared" si="1107"/>
        <v>44119</v>
      </c>
      <c r="C6929" s="1">
        <f t="shared" si="1108"/>
        <v>13</v>
      </c>
      <c r="D6929" s="191">
        <v>3.3279173883418443</v>
      </c>
      <c r="E6929" s="192">
        <f t="shared" si="1109"/>
        <v>1.1555742864328724E-4</v>
      </c>
      <c r="F6929" s="193">
        <f t="shared" si="1110"/>
        <v>4.9618002812939466</v>
      </c>
      <c r="G6929" s="193">
        <f t="shared" si="1114"/>
        <v>5.1452796412823245</v>
      </c>
      <c r="H6929" s="193">
        <f t="shared" si="1114"/>
        <v>5.3355437716429934</v>
      </c>
      <c r="I6929" s="193">
        <f t="shared" si="1114"/>
        <v>5.532843562225402</v>
      </c>
      <c r="J6929" s="193">
        <f t="shared" si="1114"/>
        <v>5.7374391803803926</v>
      </c>
      <c r="K6929" s="193">
        <f>MAX(0,(F6929-'2031 forecast'!$C$10))</f>
        <v>0</v>
      </c>
      <c r="L6929" s="193">
        <f>MAX(0,(G6929-'2031 forecast'!$C$10))</f>
        <v>0</v>
      </c>
      <c r="M6929" s="193">
        <f>MAX(0,(H6929-'2031 forecast'!$C$10))</f>
        <v>0</v>
      </c>
      <c r="N6929" s="193">
        <f>MAX(0,(I6929-'2031 forecast'!$C$10))</f>
        <v>0</v>
      </c>
      <c r="O6929" s="193">
        <f>MAX(0,(J6929-'2031 forecast'!$C$10))</f>
        <v>4.3918038039247875E-4</v>
      </c>
      <c r="P6929" s="175" t="str">
        <f t="shared" si="1112"/>
        <v/>
      </c>
      <c r="Q6929" s="175" t="str">
        <f t="shared" si="1113"/>
        <v/>
      </c>
    </row>
    <row r="6930" spans="1:17" s="1" customFormat="1" x14ac:dyDescent="0.3">
      <c r="A6930" s="189">
        <f t="shared" si="1111"/>
        <v>44119.583333316536</v>
      </c>
      <c r="B6930" s="190">
        <f t="shared" si="1107"/>
        <v>44119</v>
      </c>
      <c r="C6930" s="1">
        <f t="shared" si="1108"/>
        <v>14</v>
      </c>
      <c r="D6930" s="191">
        <v>3.2676835894578291</v>
      </c>
      <c r="E6930" s="192">
        <f t="shared" si="1109"/>
        <v>1.1346589147327299E-4</v>
      </c>
      <c r="F6930" s="193">
        <f t="shared" si="1110"/>
        <v>4.8719939413610245</v>
      </c>
      <c r="G6930" s="193">
        <f t="shared" si="1114"/>
        <v>5.0521524079559477</v>
      </c>
      <c r="H6930" s="193">
        <f t="shared" si="1114"/>
        <v>5.2389728436494556</v>
      </c>
      <c r="I6930" s="193">
        <f t="shared" si="1114"/>
        <v>5.4327015972982462</v>
      </c>
      <c r="J6930" s="193">
        <f t="shared" si="1114"/>
        <v>5.6335941273418335</v>
      </c>
      <c r="K6930" s="193">
        <f>MAX(0,(F6930-'2031 forecast'!$C$10))</f>
        <v>0</v>
      </c>
      <c r="L6930" s="193">
        <f>MAX(0,(G6930-'2031 forecast'!$C$10))</f>
        <v>0</v>
      </c>
      <c r="M6930" s="193">
        <f>MAX(0,(H6930-'2031 forecast'!$C$10))</f>
        <v>0</v>
      </c>
      <c r="N6930" s="193">
        <f>MAX(0,(I6930-'2031 forecast'!$C$10))</f>
        <v>0</v>
      </c>
      <c r="O6930" s="193">
        <f>MAX(0,(J6930-'2031 forecast'!$C$10))</f>
        <v>0</v>
      </c>
      <c r="P6930" s="175" t="str">
        <f t="shared" si="1112"/>
        <v/>
      </c>
      <c r="Q6930" s="175" t="str">
        <f t="shared" si="1113"/>
        <v/>
      </c>
    </row>
    <row r="6931" spans="1:17" s="1" customFormat="1" x14ac:dyDescent="0.3">
      <c r="A6931" s="189">
        <f t="shared" si="1111"/>
        <v>44119.6249999832</v>
      </c>
      <c r="B6931" s="190">
        <f t="shared" si="1107"/>
        <v>44119</v>
      </c>
      <c r="C6931" s="1">
        <f t="shared" si="1108"/>
        <v>15</v>
      </c>
      <c r="D6931" s="191">
        <v>3.2450959148763232</v>
      </c>
      <c r="E6931" s="192">
        <f t="shared" si="1109"/>
        <v>1.1268156503451764E-4</v>
      </c>
      <c r="F6931" s="193">
        <f t="shared" si="1110"/>
        <v>4.8383165638861785</v>
      </c>
      <c r="G6931" s="193">
        <f t="shared" si="1114"/>
        <v>5.017229695458556</v>
      </c>
      <c r="H6931" s="193">
        <f t="shared" si="1114"/>
        <v>5.2027587456518782</v>
      </c>
      <c r="I6931" s="193">
        <f t="shared" si="1114"/>
        <v>5.3951483604505617</v>
      </c>
      <c r="J6931" s="193">
        <f t="shared" si="1114"/>
        <v>5.5946522324523729</v>
      </c>
      <c r="K6931" s="193">
        <f>MAX(0,(F6931-'2031 forecast'!$C$10))</f>
        <v>0</v>
      </c>
      <c r="L6931" s="193">
        <f>MAX(0,(G6931-'2031 forecast'!$C$10))</f>
        <v>0</v>
      </c>
      <c r="M6931" s="193">
        <f>MAX(0,(H6931-'2031 forecast'!$C$10))</f>
        <v>0</v>
      </c>
      <c r="N6931" s="193">
        <f>MAX(0,(I6931-'2031 forecast'!$C$10))</f>
        <v>0</v>
      </c>
      <c r="O6931" s="193">
        <f>MAX(0,(J6931-'2031 forecast'!$C$10))</f>
        <v>0</v>
      </c>
      <c r="P6931" s="175" t="str">
        <f t="shared" si="1112"/>
        <v/>
      </c>
      <c r="Q6931" s="175" t="str">
        <f t="shared" si="1113"/>
        <v/>
      </c>
    </row>
    <row r="6932" spans="1:17" s="1" customFormat="1" x14ac:dyDescent="0.3">
      <c r="A6932" s="189">
        <f t="shared" si="1111"/>
        <v>44119.666666649864</v>
      </c>
      <c r="B6932" s="190">
        <f t="shared" si="1107"/>
        <v>44119</v>
      </c>
      <c r="C6932" s="1">
        <f t="shared" si="1108"/>
        <v>16</v>
      </c>
      <c r="D6932" s="191">
        <v>3.2526251397368249</v>
      </c>
      <c r="E6932" s="192">
        <f t="shared" si="1109"/>
        <v>1.1294300718076943E-4</v>
      </c>
      <c r="F6932" s="193">
        <f t="shared" si="1110"/>
        <v>4.8495423563777935</v>
      </c>
      <c r="G6932" s="193">
        <f t="shared" si="1114"/>
        <v>5.0288705996243532</v>
      </c>
      <c r="H6932" s="193">
        <f t="shared" si="1114"/>
        <v>5.2148301116510707</v>
      </c>
      <c r="I6932" s="193">
        <f t="shared" si="1114"/>
        <v>5.4076661060664568</v>
      </c>
      <c r="J6932" s="193">
        <f t="shared" si="1114"/>
        <v>5.6076328640821931</v>
      </c>
      <c r="K6932" s="193">
        <f>MAX(0,(F6932-'2031 forecast'!$C$10))</f>
        <v>0</v>
      </c>
      <c r="L6932" s="193">
        <f>MAX(0,(G6932-'2031 forecast'!$C$10))</f>
        <v>0</v>
      </c>
      <c r="M6932" s="193">
        <f>MAX(0,(H6932-'2031 forecast'!$C$10))</f>
        <v>0</v>
      </c>
      <c r="N6932" s="193">
        <f>MAX(0,(I6932-'2031 forecast'!$C$10))</f>
        <v>0</v>
      </c>
      <c r="O6932" s="193">
        <f>MAX(0,(J6932-'2031 forecast'!$C$10))</f>
        <v>0</v>
      </c>
      <c r="P6932" s="175" t="str">
        <f t="shared" si="1112"/>
        <v/>
      </c>
      <c r="Q6932" s="175" t="str">
        <f t="shared" si="1113"/>
        <v/>
      </c>
    </row>
    <row r="6933" spans="1:17" s="1" customFormat="1" x14ac:dyDescent="0.3">
      <c r="A6933" s="189">
        <f t="shared" si="1111"/>
        <v>44119.708333316528</v>
      </c>
      <c r="B6933" s="190">
        <f t="shared" si="1107"/>
        <v>44119</v>
      </c>
      <c r="C6933" s="1">
        <f t="shared" si="1108"/>
        <v>17</v>
      </c>
      <c r="D6933" s="191">
        <v>3.2149790154343161</v>
      </c>
      <c r="E6933" s="192">
        <f t="shared" si="1109"/>
        <v>1.1163579644951055E-4</v>
      </c>
      <c r="F6933" s="193">
        <f t="shared" si="1110"/>
        <v>4.7934133939197183</v>
      </c>
      <c r="G6933" s="193">
        <f t="shared" si="1114"/>
        <v>4.9706660787953689</v>
      </c>
      <c r="H6933" s="193">
        <f t="shared" si="1114"/>
        <v>5.1544732816551102</v>
      </c>
      <c r="I6933" s="193">
        <f t="shared" si="1114"/>
        <v>5.3450773779869847</v>
      </c>
      <c r="J6933" s="193">
        <f t="shared" si="1114"/>
        <v>5.5427297059330956</v>
      </c>
      <c r="K6933" s="193">
        <f>MAX(0,(F6933-'2031 forecast'!$C$10))</f>
        <v>0</v>
      </c>
      <c r="L6933" s="193">
        <f>MAX(0,(G6933-'2031 forecast'!$C$10))</f>
        <v>0</v>
      </c>
      <c r="M6933" s="193">
        <f>MAX(0,(H6933-'2031 forecast'!$C$10))</f>
        <v>0</v>
      </c>
      <c r="N6933" s="193">
        <f>MAX(0,(I6933-'2031 forecast'!$C$10))</f>
        <v>0</v>
      </c>
      <c r="O6933" s="193">
        <f>MAX(0,(J6933-'2031 forecast'!$C$10))</f>
        <v>0</v>
      </c>
      <c r="P6933" s="175" t="str">
        <f t="shared" si="1112"/>
        <v/>
      </c>
      <c r="Q6933" s="175" t="str">
        <f t="shared" si="1113"/>
        <v/>
      </c>
    </row>
    <row r="6934" spans="1:17" s="1" customFormat="1" x14ac:dyDescent="0.3">
      <c r="A6934" s="189">
        <f t="shared" si="1111"/>
        <v>44119.749999983193</v>
      </c>
      <c r="B6934" s="190">
        <f t="shared" si="1107"/>
        <v>44119</v>
      </c>
      <c r="C6934" s="1">
        <f t="shared" si="1108"/>
        <v>18</v>
      </c>
      <c r="D6934" s="191">
        <v>3.2225082402948173</v>
      </c>
      <c r="E6934" s="192">
        <f t="shared" si="1109"/>
        <v>1.118972385957623E-4</v>
      </c>
      <c r="F6934" s="193">
        <f t="shared" si="1110"/>
        <v>4.8046391864113325</v>
      </c>
      <c r="G6934" s="193">
        <f t="shared" si="1114"/>
        <v>4.9823069829611653</v>
      </c>
      <c r="H6934" s="193">
        <f t="shared" si="1114"/>
        <v>5.1665446476543018</v>
      </c>
      <c r="I6934" s="193">
        <f t="shared" si="1114"/>
        <v>5.357595123602878</v>
      </c>
      <c r="J6934" s="193">
        <f t="shared" si="1114"/>
        <v>5.555710337562914</v>
      </c>
      <c r="K6934" s="193">
        <f>MAX(0,(F6934-'2031 forecast'!$C$10))</f>
        <v>0</v>
      </c>
      <c r="L6934" s="193">
        <f>MAX(0,(G6934-'2031 forecast'!$C$10))</f>
        <v>0</v>
      </c>
      <c r="M6934" s="193">
        <f>MAX(0,(H6934-'2031 forecast'!$C$10))</f>
        <v>0</v>
      </c>
      <c r="N6934" s="193">
        <f>MAX(0,(I6934-'2031 forecast'!$C$10))</f>
        <v>0</v>
      </c>
      <c r="O6934" s="193">
        <f>MAX(0,(J6934-'2031 forecast'!$C$10))</f>
        <v>0</v>
      </c>
      <c r="P6934" s="175" t="str">
        <f t="shared" si="1112"/>
        <v/>
      </c>
      <c r="Q6934" s="175" t="str">
        <f t="shared" si="1113"/>
        <v/>
      </c>
    </row>
    <row r="6935" spans="1:17" s="1" customFormat="1" x14ac:dyDescent="0.3">
      <c r="A6935" s="189">
        <f t="shared" si="1111"/>
        <v>44119.791666649857</v>
      </c>
      <c r="B6935" s="190">
        <f t="shared" si="1107"/>
        <v>44119</v>
      </c>
      <c r="C6935" s="1">
        <f t="shared" si="1108"/>
        <v>19</v>
      </c>
      <c r="D6935" s="191">
        <v>3.2601543645973274</v>
      </c>
      <c r="E6935" s="192">
        <f t="shared" si="1109"/>
        <v>1.1320444932702122E-4</v>
      </c>
      <c r="F6935" s="193">
        <f t="shared" si="1110"/>
        <v>4.8607681488694094</v>
      </c>
      <c r="G6935" s="193">
        <f t="shared" si="1114"/>
        <v>5.0405115037901513</v>
      </c>
      <c r="H6935" s="193">
        <f t="shared" si="1114"/>
        <v>5.2269014776502631</v>
      </c>
      <c r="I6935" s="193">
        <f t="shared" si="1114"/>
        <v>5.4201838516823519</v>
      </c>
      <c r="J6935" s="193">
        <f t="shared" si="1114"/>
        <v>5.6206134957120142</v>
      </c>
      <c r="K6935" s="193">
        <f>MAX(0,(F6935-'2031 forecast'!$C$10))</f>
        <v>0</v>
      </c>
      <c r="L6935" s="193">
        <f>MAX(0,(G6935-'2031 forecast'!$C$10))</f>
        <v>0</v>
      </c>
      <c r="M6935" s="193">
        <f>MAX(0,(H6935-'2031 forecast'!$C$10))</f>
        <v>0</v>
      </c>
      <c r="N6935" s="193">
        <f>MAX(0,(I6935-'2031 forecast'!$C$10))</f>
        <v>0</v>
      </c>
      <c r="O6935" s="193">
        <f>MAX(0,(J6935-'2031 forecast'!$C$10))</f>
        <v>0</v>
      </c>
      <c r="P6935" s="175" t="str">
        <f t="shared" si="1112"/>
        <v/>
      </c>
      <c r="Q6935" s="175" t="str">
        <f t="shared" si="1113"/>
        <v/>
      </c>
    </row>
    <row r="6936" spans="1:17" s="1" customFormat="1" x14ac:dyDescent="0.3">
      <c r="A6936" s="189">
        <f t="shared" si="1111"/>
        <v>44119.833333316521</v>
      </c>
      <c r="B6936" s="190">
        <f t="shared" si="1107"/>
        <v>44119</v>
      </c>
      <c r="C6936" s="1">
        <f t="shared" si="1108"/>
        <v>20</v>
      </c>
      <c r="D6936" s="191">
        <v>3.0493360685032735</v>
      </c>
      <c r="E6936" s="192">
        <f t="shared" si="1109"/>
        <v>1.0588406923197134E-4</v>
      </c>
      <c r="F6936" s="193">
        <f t="shared" si="1110"/>
        <v>4.5464459591041821</v>
      </c>
      <c r="G6936" s="193">
        <f t="shared" si="1114"/>
        <v>4.7145661871478319</v>
      </c>
      <c r="H6936" s="193">
        <f t="shared" si="1114"/>
        <v>4.8889032296728789</v>
      </c>
      <c r="I6936" s="193">
        <f t="shared" si="1114"/>
        <v>5.0696869744373032</v>
      </c>
      <c r="J6936" s="193">
        <f t="shared" si="1114"/>
        <v>5.2571558100770561</v>
      </c>
      <c r="K6936" s="193">
        <f>MAX(0,(F6936-'2031 forecast'!$C$10))</f>
        <v>0</v>
      </c>
      <c r="L6936" s="193">
        <f>MAX(0,(G6936-'2031 forecast'!$C$10))</f>
        <v>0</v>
      </c>
      <c r="M6936" s="193">
        <f>MAX(0,(H6936-'2031 forecast'!$C$10))</f>
        <v>0</v>
      </c>
      <c r="N6936" s="193">
        <f>MAX(0,(I6936-'2031 forecast'!$C$10))</f>
        <v>0</v>
      </c>
      <c r="O6936" s="193">
        <f>MAX(0,(J6936-'2031 forecast'!$C$10))</f>
        <v>0</v>
      </c>
      <c r="P6936" s="175" t="str">
        <f t="shared" si="1112"/>
        <v/>
      </c>
      <c r="Q6936" s="175" t="str">
        <f t="shared" si="1113"/>
        <v/>
      </c>
    </row>
    <row r="6937" spans="1:17" s="1" customFormat="1" x14ac:dyDescent="0.3">
      <c r="A6937" s="189">
        <f t="shared" si="1111"/>
        <v>44119.874999983185</v>
      </c>
      <c r="B6937" s="190">
        <f t="shared" si="1107"/>
        <v>44119</v>
      </c>
      <c r="C6937" s="1">
        <f t="shared" si="1108"/>
        <v>21</v>
      </c>
      <c r="D6937" s="191">
        <v>2.8686346718512277</v>
      </c>
      <c r="E6937" s="192">
        <f t="shared" si="1109"/>
        <v>9.9609457721928598E-5</v>
      </c>
      <c r="F6937" s="193">
        <f t="shared" si="1110"/>
        <v>4.2770269393054159</v>
      </c>
      <c r="G6937" s="193">
        <f t="shared" si="1114"/>
        <v>4.4351844871687014</v>
      </c>
      <c r="H6937" s="193">
        <f t="shared" si="1114"/>
        <v>4.5991904456922637</v>
      </c>
      <c r="I6937" s="193">
        <f t="shared" si="1114"/>
        <v>4.7692610796558332</v>
      </c>
      <c r="J6937" s="193">
        <f t="shared" si="1114"/>
        <v>4.9456206509613789</v>
      </c>
      <c r="K6937" s="193">
        <f>MAX(0,(F6937-'2031 forecast'!$C$10))</f>
        <v>0</v>
      </c>
      <c r="L6937" s="193">
        <f>MAX(0,(G6937-'2031 forecast'!$C$10))</f>
        <v>0</v>
      </c>
      <c r="M6937" s="193">
        <f>MAX(0,(H6937-'2031 forecast'!$C$10))</f>
        <v>0</v>
      </c>
      <c r="N6937" s="193">
        <f>MAX(0,(I6937-'2031 forecast'!$C$10))</f>
        <v>0</v>
      </c>
      <c r="O6937" s="193">
        <f>MAX(0,(J6937-'2031 forecast'!$C$10))</f>
        <v>0</v>
      </c>
      <c r="P6937" s="175" t="str">
        <f t="shared" si="1112"/>
        <v/>
      </c>
      <c r="Q6937" s="175" t="str">
        <f t="shared" si="1113"/>
        <v/>
      </c>
    </row>
    <row r="6938" spans="1:17" s="1" customFormat="1" x14ac:dyDescent="0.3">
      <c r="A6938" s="189">
        <f t="shared" si="1111"/>
        <v>44119.91666664985</v>
      </c>
      <c r="B6938" s="190">
        <f t="shared" si="1107"/>
        <v>44119</v>
      </c>
      <c r="C6938" s="1">
        <f t="shared" si="1108"/>
        <v>22</v>
      </c>
      <c r="D6938" s="191">
        <v>2.6653456006176763</v>
      </c>
      <c r="E6938" s="192">
        <f t="shared" si="1109"/>
        <v>9.2550519773130515E-5</v>
      </c>
      <c r="F6938" s="193">
        <f t="shared" si="1110"/>
        <v>3.9739305420318036</v>
      </c>
      <c r="G6938" s="193">
        <f t="shared" si="1114"/>
        <v>4.1208800746921792</v>
      </c>
      <c r="H6938" s="193">
        <f t="shared" si="1114"/>
        <v>4.2732635637140719</v>
      </c>
      <c r="I6938" s="193">
        <f t="shared" si="1114"/>
        <v>4.4312819480266805</v>
      </c>
      <c r="J6938" s="193">
        <f t="shared" si="1114"/>
        <v>4.595143596956242</v>
      </c>
      <c r="K6938" s="193">
        <f>MAX(0,(F6938-'2031 forecast'!$C$10))</f>
        <v>0</v>
      </c>
      <c r="L6938" s="193">
        <f>MAX(0,(G6938-'2031 forecast'!$C$10))</f>
        <v>0</v>
      </c>
      <c r="M6938" s="193">
        <f>MAX(0,(H6938-'2031 forecast'!$C$10))</f>
        <v>0</v>
      </c>
      <c r="N6938" s="193">
        <f>MAX(0,(I6938-'2031 forecast'!$C$10))</f>
        <v>0</v>
      </c>
      <c r="O6938" s="193">
        <f>MAX(0,(J6938-'2031 forecast'!$C$10))</f>
        <v>0</v>
      </c>
      <c r="P6938" s="175" t="str">
        <f t="shared" si="1112"/>
        <v/>
      </c>
      <c r="Q6938" s="175" t="str">
        <f t="shared" si="1113"/>
        <v/>
      </c>
    </row>
    <row r="6939" spans="1:17" s="1" customFormat="1" x14ac:dyDescent="0.3">
      <c r="A6939" s="189">
        <f t="shared" si="1111"/>
        <v>44119.958333316514</v>
      </c>
      <c r="B6939" s="190">
        <f t="shared" si="1107"/>
        <v>44119</v>
      </c>
      <c r="C6939" s="1">
        <f t="shared" si="1108"/>
        <v>23</v>
      </c>
      <c r="D6939" s="191">
        <v>2.3717058310581018</v>
      </c>
      <c r="E6939" s="192">
        <f t="shared" si="1109"/>
        <v>8.2354276069311052E-5</v>
      </c>
      <c r="F6939" s="193">
        <f t="shared" si="1110"/>
        <v>3.5361246348588082</v>
      </c>
      <c r="G6939" s="193">
        <f t="shared" si="1114"/>
        <v>3.6668848122260917</v>
      </c>
      <c r="H6939" s="193">
        <f t="shared" si="1114"/>
        <v>3.802480289745573</v>
      </c>
      <c r="I6939" s="193">
        <f t="shared" si="1114"/>
        <v>3.9430898690067919</v>
      </c>
      <c r="J6939" s="193">
        <f t="shared" si="1114"/>
        <v>4.0888989633932669</v>
      </c>
      <c r="K6939" s="193">
        <f>MAX(0,(F6939-'2031 forecast'!$C$10))</f>
        <v>0</v>
      </c>
      <c r="L6939" s="193">
        <f>MAX(0,(G6939-'2031 forecast'!$C$10))</f>
        <v>0</v>
      </c>
      <c r="M6939" s="193">
        <f>MAX(0,(H6939-'2031 forecast'!$C$10))</f>
        <v>0</v>
      </c>
      <c r="N6939" s="193">
        <f>MAX(0,(I6939-'2031 forecast'!$C$10))</f>
        <v>0</v>
      </c>
      <c r="O6939" s="193">
        <f>MAX(0,(J6939-'2031 forecast'!$C$10))</f>
        <v>0</v>
      </c>
      <c r="P6939" s="175" t="str">
        <f t="shared" si="1112"/>
        <v/>
      </c>
      <c r="Q6939" s="175" t="str">
        <f t="shared" si="1113"/>
        <v/>
      </c>
    </row>
    <row r="6940" spans="1:17" s="1" customFormat="1" x14ac:dyDescent="0.3">
      <c r="A6940" s="189">
        <f t="shared" si="1111"/>
        <v>44119.999999983178</v>
      </c>
      <c r="B6940" s="190">
        <f t="shared" si="1107"/>
        <v>44119</v>
      </c>
      <c r="C6940" s="1">
        <f t="shared" si="1108"/>
        <v>0</v>
      </c>
      <c r="D6940" s="191">
        <v>2.2361797835690673</v>
      </c>
      <c r="E6940" s="192">
        <f t="shared" si="1109"/>
        <v>7.7648317436778983E-5</v>
      </c>
      <c r="F6940" s="193">
        <f t="shared" si="1110"/>
        <v>3.3340603700097331</v>
      </c>
      <c r="G6940" s="193">
        <f t="shared" si="1114"/>
        <v>3.4573485372417432</v>
      </c>
      <c r="H6940" s="193">
        <f t="shared" si="1114"/>
        <v>3.585195701760111</v>
      </c>
      <c r="I6940" s="193">
        <f t="shared" si="1114"/>
        <v>3.7177704479206888</v>
      </c>
      <c r="J6940" s="193">
        <f t="shared" si="1114"/>
        <v>3.8552475940565079</v>
      </c>
      <c r="K6940" s="193">
        <f>MAX(0,(F6940-'2031 forecast'!$C$10))</f>
        <v>0</v>
      </c>
      <c r="L6940" s="193">
        <f>MAX(0,(G6940-'2031 forecast'!$C$10))</f>
        <v>0</v>
      </c>
      <c r="M6940" s="193">
        <f>MAX(0,(H6940-'2031 forecast'!$C$10))</f>
        <v>0</v>
      </c>
      <c r="N6940" s="193">
        <f>MAX(0,(I6940-'2031 forecast'!$C$10))</f>
        <v>0</v>
      </c>
      <c r="O6940" s="193">
        <f>MAX(0,(J6940-'2031 forecast'!$C$10))</f>
        <v>0</v>
      </c>
      <c r="P6940" s="175" t="str">
        <f t="shared" si="1112"/>
        <v/>
      </c>
      <c r="Q6940" s="175" t="str">
        <f t="shared" si="1113"/>
        <v/>
      </c>
    </row>
    <row r="6941" spans="1:17" s="1" customFormat="1" x14ac:dyDescent="0.3">
      <c r="A6941" s="189">
        <f t="shared" si="1111"/>
        <v>44120.041666649842</v>
      </c>
      <c r="B6941" s="190">
        <f t="shared" si="1107"/>
        <v>44120</v>
      </c>
      <c r="C6941" s="1">
        <f t="shared" si="1108"/>
        <v>1</v>
      </c>
      <c r="D6941" s="191">
        <v>2.1910044344060555</v>
      </c>
      <c r="E6941" s="192">
        <f t="shared" si="1109"/>
        <v>7.6079664559268294E-5</v>
      </c>
      <c r="F6941" s="193">
        <f t="shared" si="1110"/>
        <v>3.2667056150600415</v>
      </c>
      <c r="G6941" s="193">
        <f t="shared" si="1114"/>
        <v>3.3875031122469603</v>
      </c>
      <c r="H6941" s="193">
        <f t="shared" si="1114"/>
        <v>3.5127675057649572</v>
      </c>
      <c r="I6941" s="193">
        <f t="shared" si="1114"/>
        <v>3.6426639742253215</v>
      </c>
      <c r="J6941" s="193">
        <f t="shared" si="1114"/>
        <v>3.7773638042775883</v>
      </c>
      <c r="K6941" s="193">
        <f>MAX(0,(F6941-'2031 forecast'!$C$10))</f>
        <v>0</v>
      </c>
      <c r="L6941" s="193">
        <f>MAX(0,(G6941-'2031 forecast'!$C$10))</f>
        <v>0</v>
      </c>
      <c r="M6941" s="193">
        <f>MAX(0,(H6941-'2031 forecast'!$C$10))</f>
        <v>0</v>
      </c>
      <c r="N6941" s="193">
        <f>MAX(0,(I6941-'2031 forecast'!$C$10))</f>
        <v>0</v>
      </c>
      <c r="O6941" s="193">
        <f>MAX(0,(J6941-'2031 forecast'!$C$10))</f>
        <v>0</v>
      </c>
      <c r="P6941" s="175" t="str">
        <f t="shared" si="1112"/>
        <v/>
      </c>
      <c r="Q6941" s="175" t="str">
        <f t="shared" si="1113"/>
        <v/>
      </c>
    </row>
    <row r="6942" spans="1:17" s="1" customFormat="1" x14ac:dyDescent="0.3">
      <c r="A6942" s="189">
        <f t="shared" si="1111"/>
        <v>44120.083333316506</v>
      </c>
      <c r="B6942" s="190">
        <f t="shared" si="1107"/>
        <v>44120</v>
      </c>
      <c r="C6942" s="1">
        <f t="shared" si="1108"/>
        <v>2</v>
      </c>
      <c r="D6942" s="191">
        <v>2.2060628841270602</v>
      </c>
      <c r="E6942" s="192">
        <f t="shared" si="1109"/>
        <v>7.6602548851771875E-5</v>
      </c>
      <c r="F6942" s="193">
        <f t="shared" si="1110"/>
        <v>3.2891572000432729</v>
      </c>
      <c r="G6942" s="193">
        <f t="shared" si="1114"/>
        <v>3.4107849205785556</v>
      </c>
      <c r="H6942" s="193">
        <f t="shared" si="1114"/>
        <v>3.5369102377633426</v>
      </c>
      <c r="I6942" s="193">
        <f t="shared" si="1114"/>
        <v>3.6676994654571113</v>
      </c>
      <c r="J6942" s="193">
        <f t="shared" si="1114"/>
        <v>3.8033250675372292</v>
      </c>
      <c r="K6942" s="193">
        <f>MAX(0,(F6942-'2031 forecast'!$C$10))</f>
        <v>0</v>
      </c>
      <c r="L6942" s="193">
        <f>MAX(0,(G6942-'2031 forecast'!$C$10))</f>
        <v>0</v>
      </c>
      <c r="M6942" s="193">
        <f>MAX(0,(H6942-'2031 forecast'!$C$10))</f>
        <v>0</v>
      </c>
      <c r="N6942" s="193">
        <f>MAX(0,(I6942-'2031 forecast'!$C$10))</f>
        <v>0</v>
      </c>
      <c r="O6942" s="193">
        <f>MAX(0,(J6942-'2031 forecast'!$C$10))</f>
        <v>0</v>
      </c>
      <c r="P6942" s="175" t="str">
        <f t="shared" si="1112"/>
        <v/>
      </c>
      <c r="Q6942" s="175" t="str">
        <f t="shared" si="1113"/>
        <v/>
      </c>
    </row>
    <row r="6943" spans="1:17" s="1" customFormat="1" x14ac:dyDescent="0.3">
      <c r="A6943" s="189">
        <f t="shared" si="1111"/>
        <v>44120.124999983171</v>
      </c>
      <c r="B6943" s="190">
        <f t="shared" si="1107"/>
        <v>44120</v>
      </c>
      <c r="C6943" s="1">
        <f t="shared" si="1108"/>
        <v>3</v>
      </c>
      <c r="D6943" s="191">
        <v>2.1533583101035458</v>
      </c>
      <c r="E6943" s="192">
        <f t="shared" si="1109"/>
        <v>7.4772453828009374E-5</v>
      </c>
      <c r="F6943" s="193">
        <f t="shared" si="1110"/>
        <v>3.2105766526019646</v>
      </c>
      <c r="G6943" s="193">
        <f t="shared" si="1114"/>
        <v>3.3292985914179742</v>
      </c>
      <c r="H6943" s="193">
        <f t="shared" si="1114"/>
        <v>3.452410675768995</v>
      </c>
      <c r="I6943" s="193">
        <f t="shared" si="1114"/>
        <v>3.580075246145848</v>
      </c>
      <c r="J6943" s="193">
        <f t="shared" si="1114"/>
        <v>3.7124606461284881</v>
      </c>
      <c r="K6943" s="193">
        <f>MAX(0,(F6943-'2031 forecast'!$C$10))</f>
        <v>0</v>
      </c>
      <c r="L6943" s="193">
        <f>MAX(0,(G6943-'2031 forecast'!$C$10))</f>
        <v>0</v>
      </c>
      <c r="M6943" s="193">
        <f>MAX(0,(H6943-'2031 forecast'!$C$10))</f>
        <v>0</v>
      </c>
      <c r="N6943" s="193">
        <f>MAX(0,(I6943-'2031 forecast'!$C$10))</f>
        <v>0</v>
      </c>
      <c r="O6943" s="193">
        <f>MAX(0,(J6943-'2031 forecast'!$C$10))</f>
        <v>0</v>
      </c>
      <c r="P6943" s="175" t="str">
        <f t="shared" si="1112"/>
        <v/>
      </c>
      <c r="Q6943" s="175" t="str">
        <f t="shared" si="1113"/>
        <v/>
      </c>
    </row>
    <row r="6944" spans="1:17" s="1" customFormat="1" x14ac:dyDescent="0.3">
      <c r="A6944" s="189">
        <f t="shared" si="1111"/>
        <v>44120.166666649835</v>
      </c>
      <c r="B6944" s="190">
        <f t="shared" si="1107"/>
        <v>44120</v>
      </c>
      <c r="C6944" s="1">
        <f t="shared" si="1108"/>
        <v>4</v>
      </c>
      <c r="D6944" s="191">
        <v>2.1985336592665576</v>
      </c>
      <c r="E6944" s="192">
        <f t="shared" si="1109"/>
        <v>7.6341106705520077E-5</v>
      </c>
      <c r="F6944" s="193">
        <f t="shared" si="1110"/>
        <v>3.277931407551657</v>
      </c>
      <c r="G6944" s="193">
        <f t="shared" si="1114"/>
        <v>3.3991440164127575</v>
      </c>
      <c r="H6944" s="193">
        <f t="shared" si="1114"/>
        <v>3.5248388717641497</v>
      </c>
      <c r="I6944" s="193">
        <f t="shared" si="1114"/>
        <v>3.6551817198412162</v>
      </c>
      <c r="J6944" s="193">
        <f t="shared" si="1114"/>
        <v>3.7903444359074085</v>
      </c>
      <c r="K6944" s="193">
        <f>MAX(0,(F6944-'2031 forecast'!$C$10))</f>
        <v>0</v>
      </c>
      <c r="L6944" s="193">
        <f>MAX(0,(G6944-'2031 forecast'!$C$10))</f>
        <v>0</v>
      </c>
      <c r="M6944" s="193">
        <f>MAX(0,(H6944-'2031 forecast'!$C$10))</f>
        <v>0</v>
      </c>
      <c r="N6944" s="193">
        <f>MAX(0,(I6944-'2031 forecast'!$C$10))</f>
        <v>0</v>
      </c>
      <c r="O6944" s="193">
        <f>MAX(0,(J6944-'2031 forecast'!$C$10))</f>
        <v>0</v>
      </c>
      <c r="P6944" s="175" t="str">
        <f t="shared" si="1112"/>
        <v/>
      </c>
      <c r="Q6944" s="175" t="str">
        <f t="shared" si="1113"/>
        <v/>
      </c>
    </row>
    <row r="6945" spans="1:17" s="1" customFormat="1" x14ac:dyDescent="0.3">
      <c r="A6945" s="189">
        <f t="shared" si="1111"/>
        <v>44120.208333316499</v>
      </c>
      <c r="B6945" s="190">
        <f t="shared" si="1107"/>
        <v>44120</v>
      </c>
      <c r="C6945" s="1">
        <f t="shared" si="1108"/>
        <v>5</v>
      </c>
      <c r="D6945" s="191">
        <v>2.3415889316160943</v>
      </c>
      <c r="E6945" s="192">
        <f t="shared" si="1109"/>
        <v>8.130850748430393E-5</v>
      </c>
      <c r="F6945" s="193">
        <f t="shared" si="1110"/>
        <v>3.4912214648923476</v>
      </c>
      <c r="G6945" s="193">
        <f t="shared" ref="G6945:J6964" si="1115">$E6945*G$2</f>
        <v>3.6203211955629033</v>
      </c>
      <c r="H6945" s="193">
        <f t="shared" si="1115"/>
        <v>3.7541948257488036</v>
      </c>
      <c r="I6945" s="193">
        <f t="shared" si="1115"/>
        <v>3.8930188865432136</v>
      </c>
      <c r="J6945" s="193">
        <f t="shared" si="1115"/>
        <v>4.0369764368739869</v>
      </c>
      <c r="K6945" s="193">
        <f>MAX(0,(F6945-'2031 forecast'!$C$10))</f>
        <v>0</v>
      </c>
      <c r="L6945" s="193">
        <f>MAX(0,(G6945-'2031 forecast'!$C$10))</f>
        <v>0</v>
      </c>
      <c r="M6945" s="193">
        <f>MAX(0,(H6945-'2031 forecast'!$C$10))</f>
        <v>0</v>
      </c>
      <c r="N6945" s="193">
        <f>MAX(0,(I6945-'2031 forecast'!$C$10))</f>
        <v>0</v>
      </c>
      <c r="O6945" s="193">
        <f>MAX(0,(J6945-'2031 forecast'!$C$10))</f>
        <v>0</v>
      </c>
      <c r="P6945" s="175" t="str">
        <f t="shared" si="1112"/>
        <v/>
      </c>
      <c r="Q6945" s="175" t="str">
        <f t="shared" si="1113"/>
        <v/>
      </c>
    </row>
    <row r="6946" spans="1:17" s="1" customFormat="1" x14ac:dyDescent="0.3">
      <c r="A6946" s="189">
        <f t="shared" si="1111"/>
        <v>44120.249999983163</v>
      </c>
      <c r="B6946" s="190">
        <f t="shared" si="1107"/>
        <v>44120</v>
      </c>
      <c r="C6946" s="1">
        <f t="shared" si="1108"/>
        <v>6</v>
      </c>
      <c r="D6946" s="191">
        <v>2.6804040503386801</v>
      </c>
      <c r="E6946" s="192">
        <f t="shared" si="1109"/>
        <v>9.3073404065634069E-5</v>
      </c>
      <c r="F6946" s="193">
        <f t="shared" si="1110"/>
        <v>3.9963821270150337</v>
      </c>
      <c r="G6946" s="193">
        <f t="shared" si="1115"/>
        <v>4.1441618830237728</v>
      </c>
      <c r="H6946" s="193">
        <f t="shared" si="1115"/>
        <v>4.2974062957124568</v>
      </c>
      <c r="I6946" s="193">
        <f t="shared" si="1115"/>
        <v>4.456317439258469</v>
      </c>
      <c r="J6946" s="193">
        <f t="shared" si="1115"/>
        <v>4.6211048602158815</v>
      </c>
      <c r="K6946" s="193">
        <f>MAX(0,(F6946-'2031 forecast'!$C$10))</f>
        <v>0</v>
      </c>
      <c r="L6946" s="193">
        <f>MAX(0,(G6946-'2031 forecast'!$C$10))</f>
        <v>0</v>
      </c>
      <c r="M6946" s="193">
        <f>MAX(0,(H6946-'2031 forecast'!$C$10))</f>
        <v>0</v>
      </c>
      <c r="N6946" s="193">
        <f>MAX(0,(I6946-'2031 forecast'!$C$10))</f>
        <v>0</v>
      </c>
      <c r="O6946" s="193">
        <f>MAX(0,(J6946-'2031 forecast'!$C$10))</f>
        <v>0</v>
      </c>
      <c r="P6946" s="175" t="str">
        <f t="shared" si="1112"/>
        <v/>
      </c>
      <c r="Q6946" s="175" t="str">
        <f t="shared" si="1113"/>
        <v/>
      </c>
    </row>
    <row r="6947" spans="1:17" s="1" customFormat="1" x14ac:dyDescent="0.3">
      <c r="A6947" s="189">
        <f t="shared" si="1111"/>
        <v>44120.291666649828</v>
      </c>
      <c r="B6947" s="190">
        <f t="shared" si="1107"/>
        <v>44120</v>
      </c>
      <c r="C6947" s="1">
        <f t="shared" si="1108"/>
        <v>7</v>
      </c>
      <c r="D6947" s="191">
        <v>2.9062807961537369</v>
      </c>
      <c r="E6947" s="192">
        <f t="shared" si="1109"/>
        <v>1.0091666845318749E-4</v>
      </c>
      <c r="F6947" s="193">
        <f t="shared" si="1110"/>
        <v>4.3331559017634911</v>
      </c>
      <c r="G6947" s="193">
        <f t="shared" si="1115"/>
        <v>4.4933890079976857</v>
      </c>
      <c r="H6947" s="193">
        <f t="shared" si="1115"/>
        <v>4.659547275688225</v>
      </c>
      <c r="I6947" s="193">
        <f t="shared" si="1115"/>
        <v>4.8318498077353054</v>
      </c>
      <c r="J6947" s="193">
        <f t="shared" si="1115"/>
        <v>5.0105238091104782</v>
      </c>
      <c r="K6947" s="193">
        <f>MAX(0,(F6947-'2031 forecast'!$C$10))</f>
        <v>0</v>
      </c>
      <c r="L6947" s="193">
        <f>MAX(0,(G6947-'2031 forecast'!$C$10))</f>
        <v>0</v>
      </c>
      <c r="M6947" s="193">
        <f>MAX(0,(H6947-'2031 forecast'!$C$10))</f>
        <v>0</v>
      </c>
      <c r="N6947" s="193">
        <f>MAX(0,(I6947-'2031 forecast'!$C$10))</f>
        <v>0</v>
      </c>
      <c r="O6947" s="193">
        <f>MAX(0,(J6947-'2031 forecast'!$C$10))</f>
        <v>0</v>
      </c>
      <c r="P6947" s="175" t="str">
        <f t="shared" si="1112"/>
        <v/>
      </c>
      <c r="Q6947" s="175" t="str">
        <f t="shared" si="1113"/>
        <v/>
      </c>
    </row>
    <row r="6948" spans="1:17" s="1" customFormat="1" x14ac:dyDescent="0.3">
      <c r="A6948" s="189">
        <f t="shared" si="1111"/>
        <v>44120.333333316492</v>
      </c>
      <c r="B6948" s="190">
        <f t="shared" si="1107"/>
        <v>44120</v>
      </c>
      <c r="C6948" s="1">
        <f t="shared" si="1108"/>
        <v>8</v>
      </c>
      <c r="D6948" s="191">
        <v>2.9213392458747411</v>
      </c>
      <c r="E6948" s="192">
        <f t="shared" si="1109"/>
        <v>1.0143955274569106E-4</v>
      </c>
      <c r="F6948" s="193">
        <f t="shared" si="1110"/>
        <v>4.355607486746722</v>
      </c>
      <c r="G6948" s="193">
        <f t="shared" si="1115"/>
        <v>4.5166708163292801</v>
      </c>
      <c r="H6948" s="193">
        <f t="shared" si="1115"/>
        <v>4.6836900076866099</v>
      </c>
      <c r="I6948" s="193">
        <f t="shared" si="1115"/>
        <v>4.8568852989670948</v>
      </c>
      <c r="J6948" s="193">
        <f t="shared" si="1115"/>
        <v>5.0364850723701178</v>
      </c>
      <c r="K6948" s="193">
        <f>MAX(0,(F6948-'2031 forecast'!$C$10))</f>
        <v>0</v>
      </c>
      <c r="L6948" s="193">
        <f>MAX(0,(G6948-'2031 forecast'!$C$10))</f>
        <v>0</v>
      </c>
      <c r="M6948" s="193">
        <f>MAX(0,(H6948-'2031 forecast'!$C$10))</f>
        <v>0</v>
      </c>
      <c r="N6948" s="193">
        <f>MAX(0,(I6948-'2031 forecast'!$C$10))</f>
        <v>0</v>
      </c>
      <c r="O6948" s="193">
        <f>MAX(0,(J6948-'2031 forecast'!$C$10))</f>
        <v>0</v>
      </c>
      <c r="P6948" s="175" t="str">
        <f t="shared" si="1112"/>
        <v/>
      </c>
      <c r="Q6948" s="175" t="str">
        <f t="shared" si="1113"/>
        <v/>
      </c>
    </row>
    <row r="6949" spans="1:17" s="1" customFormat="1" x14ac:dyDescent="0.3">
      <c r="A6949" s="189">
        <f t="shared" si="1111"/>
        <v>44120.374999983156</v>
      </c>
      <c r="B6949" s="190">
        <f t="shared" si="1107"/>
        <v>44120</v>
      </c>
      <c r="C6949" s="1">
        <f t="shared" si="1108"/>
        <v>9</v>
      </c>
      <c r="D6949" s="191">
        <v>2.9514561453167483</v>
      </c>
      <c r="E6949" s="192">
        <f t="shared" si="1109"/>
        <v>1.0248532133069817E-4</v>
      </c>
      <c r="F6949" s="193">
        <f t="shared" si="1110"/>
        <v>4.4005106567131822</v>
      </c>
      <c r="G6949" s="193">
        <f t="shared" si="1115"/>
        <v>4.5632344329924681</v>
      </c>
      <c r="H6949" s="193">
        <f t="shared" si="1115"/>
        <v>4.731975471683378</v>
      </c>
      <c r="I6949" s="193">
        <f t="shared" si="1115"/>
        <v>4.9069562814306726</v>
      </c>
      <c r="J6949" s="193">
        <f t="shared" si="1115"/>
        <v>5.0884075988893969</v>
      </c>
      <c r="K6949" s="193">
        <f>MAX(0,(F6949-'2031 forecast'!$C$10))</f>
        <v>0</v>
      </c>
      <c r="L6949" s="193">
        <f>MAX(0,(G6949-'2031 forecast'!$C$10))</f>
        <v>0</v>
      </c>
      <c r="M6949" s="193">
        <f>MAX(0,(H6949-'2031 forecast'!$C$10))</f>
        <v>0</v>
      </c>
      <c r="N6949" s="193">
        <f>MAX(0,(I6949-'2031 forecast'!$C$10))</f>
        <v>0</v>
      </c>
      <c r="O6949" s="193">
        <f>MAX(0,(J6949-'2031 forecast'!$C$10))</f>
        <v>0</v>
      </c>
      <c r="P6949" s="175" t="str">
        <f t="shared" si="1112"/>
        <v/>
      </c>
      <c r="Q6949" s="175" t="str">
        <f t="shared" si="1113"/>
        <v/>
      </c>
    </row>
    <row r="6950" spans="1:17" s="1" customFormat="1" x14ac:dyDescent="0.3">
      <c r="A6950" s="189">
        <f t="shared" si="1111"/>
        <v>44120.41666664982</v>
      </c>
      <c r="B6950" s="190">
        <f t="shared" si="1107"/>
        <v>44120</v>
      </c>
      <c r="C6950" s="1">
        <f t="shared" si="1108"/>
        <v>10</v>
      </c>
      <c r="D6950" s="191">
        <v>3.0869821928057832</v>
      </c>
      <c r="E6950" s="192">
        <f t="shared" si="1109"/>
        <v>1.0719127996323025E-4</v>
      </c>
      <c r="F6950" s="193">
        <f t="shared" si="1110"/>
        <v>4.6025749215622582</v>
      </c>
      <c r="G6950" s="193">
        <f t="shared" si="1115"/>
        <v>4.7727707079768171</v>
      </c>
      <c r="H6950" s="193">
        <f t="shared" si="1115"/>
        <v>4.9492600596688403</v>
      </c>
      <c r="I6950" s="193">
        <f t="shared" si="1115"/>
        <v>5.1322757025167762</v>
      </c>
      <c r="J6950" s="193">
        <f t="shared" si="1115"/>
        <v>5.3220589682261563</v>
      </c>
      <c r="K6950" s="193">
        <f>MAX(0,(F6950-'2031 forecast'!$C$10))</f>
        <v>0</v>
      </c>
      <c r="L6950" s="193">
        <f>MAX(0,(G6950-'2031 forecast'!$C$10))</f>
        <v>0</v>
      </c>
      <c r="M6950" s="193">
        <f>MAX(0,(H6950-'2031 forecast'!$C$10))</f>
        <v>0</v>
      </c>
      <c r="N6950" s="193">
        <f>MAX(0,(I6950-'2031 forecast'!$C$10))</f>
        <v>0</v>
      </c>
      <c r="O6950" s="193">
        <f>MAX(0,(J6950-'2031 forecast'!$C$10))</f>
        <v>0</v>
      </c>
      <c r="P6950" s="175" t="str">
        <f t="shared" si="1112"/>
        <v/>
      </c>
      <c r="Q6950" s="175" t="str">
        <f t="shared" si="1113"/>
        <v/>
      </c>
    </row>
    <row r="6951" spans="1:17" s="1" customFormat="1" x14ac:dyDescent="0.3">
      <c r="A6951" s="189">
        <f t="shared" si="1111"/>
        <v>44120.458333316485</v>
      </c>
      <c r="B6951" s="190">
        <f t="shared" si="1107"/>
        <v>44120</v>
      </c>
      <c r="C6951" s="1">
        <f t="shared" si="1108"/>
        <v>11</v>
      </c>
      <c r="D6951" s="191">
        <v>3.0342776187822702</v>
      </c>
      <c r="E6951" s="192">
        <f t="shared" si="1109"/>
        <v>1.0536118493946779E-4</v>
      </c>
      <c r="F6951" s="193">
        <f t="shared" si="1110"/>
        <v>4.5239943741209521</v>
      </c>
      <c r="G6951" s="193">
        <f t="shared" si="1115"/>
        <v>4.6912843788162375</v>
      </c>
      <c r="H6951" s="193">
        <f t="shared" si="1115"/>
        <v>4.8647604976744949</v>
      </c>
      <c r="I6951" s="193">
        <f t="shared" si="1115"/>
        <v>5.0446514832055147</v>
      </c>
      <c r="J6951" s="193">
        <f t="shared" si="1115"/>
        <v>5.2311945468174175</v>
      </c>
      <c r="K6951" s="193">
        <f>MAX(0,(F6951-'2031 forecast'!$C$10))</f>
        <v>0</v>
      </c>
      <c r="L6951" s="193">
        <f>MAX(0,(G6951-'2031 forecast'!$C$10))</f>
        <v>0</v>
      </c>
      <c r="M6951" s="193">
        <f>MAX(0,(H6951-'2031 forecast'!$C$10))</f>
        <v>0</v>
      </c>
      <c r="N6951" s="193">
        <f>MAX(0,(I6951-'2031 forecast'!$C$10))</f>
        <v>0</v>
      </c>
      <c r="O6951" s="193">
        <f>MAX(0,(J6951-'2031 forecast'!$C$10))</f>
        <v>0</v>
      </c>
      <c r="P6951" s="175" t="str">
        <f t="shared" si="1112"/>
        <v/>
      </c>
      <c r="Q6951" s="175" t="str">
        <f t="shared" si="1113"/>
        <v/>
      </c>
    </row>
    <row r="6952" spans="1:17" s="1" customFormat="1" x14ac:dyDescent="0.3">
      <c r="A6952" s="189">
        <f t="shared" si="1111"/>
        <v>44120.499999983149</v>
      </c>
      <c r="B6952" s="190">
        <f t="shared" si="1107"/>
        <v>44120</v>
      </c>
      <c r="C6952" s="1">
        <f t="shared" si="1108"/>
        <v>12</v>
      </c>
      <c r="D6952" s="191">
        <v>2.9815730447587567</v>
      </c>
      <c r="E6952" s="192">
        <f t="shared" si="1109"/>
        <v>1.0353108991570533E-4</v>
      </c>
      <c r="F6952" s="193">
        <f t="shared" si="1110"/>
        <v>4.445413826679645</v>
      </c>
      <c r="G6952" s="193">
        <f t="shared" si="1115"/>
        <v>4.6097980496556588</v>
      </c>
      <c r="H6952" s="193">
        <f t="shared" si="1115"/>
        <v>4.7802609356801486</v>
      </c>
      <c r="I6952" s="193">
        <f t="shared" si="1115"/>
        <v>4.9570272638942532</v>
      </c>
      <c r="J6952" s="193">
        <f t="shared" si="1115"/>
        <v>5.1403301254086786</v>
      </c>
      <c r="K6952" s="193">
        <f>MAX(0,(F6952-'2031 forecast'!$C$10))</f>
        <v>0</v>
      </c>
      <c r="L6952" s="193">
        <f>MAX(0,(G6952-'2031 forecast'!$C$10))</f>
        <v>0</v>
      </c>
      <c r="M6952" s="193">
        <f>MAX(0,(H6952-'2031 forecast'!$C$10))</f>
        <v>0</v>
      </c>
      <c r="N6952" s="193">
        <f>MAX(0,(I6952-'2031 forecast'!$C$10))</f>
        <v>0</v>
      </c>
      <c r="O6952" s="193">
        <f>MAX(0,(J6952-'2031 forecast'!$C$10))</f>
        <v>0</v>
      </c>
      <c r="P6952" s="175" t="str">
        <f t="shared" si="1112"/>
        <v/>
      </c>
      <c r="Q6952" s="175" t="str">
        <f t="shared" si="1113"/>
        <v/>
      </c>
    </row>
    <row r="6953" spans="1:17" s="1" customFormat="1" x14ac:dyDescent="0.3">
      <c r="A6953" s="189">
        <f t="shared" si="1111"/>
        <v>44120.541666649813</v>
      </c>
      <c r="B6953" s="190">
        <f t="shared" si="1107"/>
        <v>44120</v>
      </c>
      <c r="C6953" s="1">
        <f t="shared" si="1108"/>
        <v>13</v>
      </c>
      <c r="D6953" s="191">
        <v>2.9966314944797601</v>
      </c>
      <c r="E6953" s="192">
        <f t="shared" si="1109"/>
        <v>1.0405397420820887E-4</v>
      </c>
      <c r="F6953" s="193">
        <f t="shared" si="1110"/>
        <v>4.4678654116628751</v>
      </c>
      <c r="G6953" s="193">
        <f t="shared" si="1115"/>
        <v>4.6330798579872514</v>
      </c>
      <c r="H6953" s="193">
        <f t="shared" si="1115"/>
        <v>4.8044036676785327</v>
      </c>
      <c r="I6953" s="193">
        <f t="shared" si="1115"/>
        <v>4.9820627551260408</v>
      </c>
      <c r="J6953" s="193">
        <f t="shared" si="1115"/>
        <v>5.1662913886683173</v>
      </c>
      <c r="K6953" s="193">
        <f>MAX(0,(F6953-'2031 forecast'!$C$10))</f>
        <v>0</v>
      </c>
      <c r="L6953" s="193">
        <f>MAX(0,(G6953-'2031 forecast'!$C$10))</f>
        <v>0</v>
      </c>
      <c r="M6953" s="193">
        <f>MAX(0,(H6953-'2031 forecast'!$C$10))</f>
        <v>0</v>
      </c>
      <c r="N6953" s="193">
        <f>MAX(0,(I6953-'2031 forecast'!$C$10))</f>
        <v>0</v>
      </c>
      <c r="O6953" s="193">
        <f>MAX(0,(J6953-'2031 forecast'!$C$10))</f>
        <v>0</v>
      </c>
      <c r="P6953" s="175" t="str">
        <f t="shared" si="1112"/>
        <v/>
      </c>
      <c r="Q6953" s="175" t="str">
        <f t="shared" si="1113"/>
        <v/>
      </c>
    </row>
    <row r="6954" spans="1:17" s="1" customFormat="1" x14ac:dyDescent="0.3">
      <c r="A6954" s="189">
        <f t="shared" si="1111"/>
        <v>44120.583333316477</v>
      </c>
      <c r="B6954" s="190">
        <f t="shared" si="1107"/>
        <v>44120</v>
      </c>
      <c r="C6954" s="1">
        <f t="shared" si="1108"/>
        <v>14</v>
      </c>
      <c r="D6954" s="191">
        <v>2.9213392458747411</v>
      </c>
      <c r="E6954" s="192">
        <f t="shared" si="1109"/>
        <v>1.0143955274569106E-4</v>
      </c>
      <c r="F6954" s="193">
        <f t="shared" si="1110"/>
        <v>4.355607486746722</v>
      </c>
      <c r="G6954" s="193">
        <f t="shared" si="1115"/>
        <v>4.5166708163292801</v>
      </c>
      <c r="H6954" s="193">
        <f t="shared" si="1115"/>
        <v>4.6836900076866099</v>
      </c>
      <c r="I6954" s="193">
        <f t="shared" si="1115"/>
        <v>4.8568852989670948</v>
      </c>
      <c r="J6954" s="193">
        <f t="shared" si="1115"/>
        <v>5.0364850723701178</v>
      </c>
      <c r="K6954" s="193">
        <f>MAX(0,(F6954-'2031 forecast'!$C$10))</f>
        <v>0</v>
      </c>
      <c r="L6954" s="193">
        <f>MAX(0,(G6954-'2031 forecast'!$C$10))</f>
        <v>0</v>
      </c>
      <c r="M6954" s="193">
        <f>MAX(0,(H6954-'2031 forecast'!$C$10))</f>
        <v>0</v>
      </c>
      <c r="N6954" s="193">
        <f>MAX(0,(I6954-'2031 forecast'!$C$10))</f>
        <v>0</v>
      </c>
      <c r="O6954" s="193">
        <f>MAX(0,(J6954-'2031 forecast'!$C$10))</f>
        <v>0</v>
      </c>
      <c r="P6954" s="175" t="str">
        <f t="shared" si="1112"/>
        <v/>
      </c>
      <c r="Q6954" s="175" t="str">
        <f t="shared" si="1113"/>
        <v/>
      </c>
    </row>
    <row r="6955" spans="1:17" s="1" customFormat="1" x14ac:dyDescent="0.3">
      <c r="A6955" s="189">
        <f t="shared" si="1111"/>
        <v>44120.624999983142</v>
      </c>
      <c r="B6955" s="190">
        <f t="shared" si="1107"/>
        <v>44120</v>
      </c>
      <c r="C6955" s="1">
        <f t="shared" si="1108"/>
        <v>15</v>
      </c>
      <c r="D6955" s="191">
        <v>2.8385177724092201</v>
      </c>
      <c r="E6955" s="192">
        <f t="shared" si="1109"/>
        <v>9.8563689136921476E-5</v>
      </c>
      <c r="F6955" s="193">
        <f t="shared" si="1110"/>
        <v>4.2321237693389548</v>
      </c>
      <c r="G6955" s="193">
        <f t="shared" si="1115"/>
        <v>4.3886208705055125</v>
      </c>
      <c r="H6955" s="193">
        <f t="shared" si="1115"/>
        <v>4.5509049816954947</v>
      </c>
      <c r="I6955" s="193">
        <f t="shared" si="1115"/>
        <v>4.7191900971922554</v>
      </c>
      <c r="J6955" s="193">
        <f t="shared" si="1115"/>
        <v>4.8936981244420998</v>
      </c>
      <c r="K6955" s="193">
        <f>MAX(0,(F6955-'2031 forecast'!$C$10))</f>
        <v>0</v>
      </c>
      <c r="L6955" s="193">
        <f>MAX(0,(G6955-'2031 forecast'!$C$10))</f>
        <v>0</v>
      </c>
      <c r="M6955" s="193">
        <f>MAX(0,(H6955-'2031 forecast'!$C$10))</f>
        <v>0</v>
      </c>
      <c r="N6955" s="193">
        <f>MAX(0,(I6955-'2031 forecast'!$C$10))</f>
        <v>0</v>
      </c>
      <c r="O6955" s="193">
        <f>MAX(0,(J6955-'2031 forecast'!$C$10))</f>
        <v>0</v>
      </c>
      <c r="P6955" s="175" t="str">
        <f t="shared" si="1112"/>
        <v/>
      </c>
      <c r="Q6955" s="175" t="str">
        <f t="shared" si="1113"/>
        <v/>
      </c>
    </row>
    <row r="6956" spans="1:17" s="1" customFormat="1" x14ac:dyDescent="0.3">
      <c r="A6956" s="189">
        <f t="shared" si="1111"/>
        <v>44120.666666649806</v>
      </c>
      <c r="B6956" s="190">
        <f t="shared" si="1107"/>
        <v>44120</v>
      </c>
      <c r="C6956" s="1">
        <f t="shared" si="1108"/>
        <v>16</v>
      </c>
      <c r="D6956" s="191">
        <v>2.9514561453167483</v>
      </c>
      <c r="E6956" s="192">
        <f t="shared" si="1109"/>
        <v>1.0248532133069817E-4</v>
      </c>
      <c r="F6956" s="193">
        <f t="shared" si="1110"/>
        <v>4.4005106567131822</v>
      </c>
      <c r="G6956" s="193">
        <f t="shared" si="1115"/>
        <v>4.5632344329924681</v>
      </c>
      <c r="H6956" s="193">
        <f t="shared" si="1115"/>
        <v>4.731975471683378</v>
      </c>
      <c r="I6956" s="193">
        <f t="shared" si="1115"/>
        <v>4.9069562814306726</v>
      </c>
      <c r="J6956" s="193">
        <f t="shared" si="1115"/>
        <v>5.0884075988893969</v>
      </c>
      <c r="K6956" s="193">
        <f>MAX(0,(F6956-'2031 forecast'!$C$10))</f>
        <v>0</v>
      </c>
      <c r="L6956" s="193">
        <f>MAX(0,(G6956-'2031 forecast'!$C$10))</f>
        <v>0</v>
      </c>
      <c r="M6956" s="193">
        <f>MAX(0,(H6956-'2031 forecast'!$C$10))</f>
        <v>0</v>
      </c>
      <c r="N6956" s="193">
        <f>MAX(0,(I6956-'2031 forecast'!$C$10))</f>
        <v>0</v>
      </c>
      <c r="O6956" s="193">
        <f>MAX(0,(J6956-'2031 forecast'!$C$10))</f>
        <v>0</v>
      </c>
      <c r="P6956" s="175" t="str">
        <f t="shared" si="1112"/>
        <v/>
      </c>
      <c r="Q6956" s="175" t="str">
        <f t="shared" si="1113"/>
        <v/>
      </c>
    </row>
    <row r="6957" spans="1:17" s="1" customFormat="1" x14ac:dyDescent="0.3">
      <c r="A6957" s="189">
        <f t="shared" si="1111"/>
        <v>44120.70833331647</v>
      </c>
      <c r="B6957" s="190">
        <f t="shared" si="1107"/>
        <v>44120</v>
      </c>
      <c r="C6957" s="1">
        <f t="shared" si="1108"/>
        <v>17</v>
      </c>
      <c r="D6957" s="191">
        <v>2.9891022696192584</v>
      </c>
      <c r="E6957" s="192">
        <f t="shared" si="1109"/>
        <v>1.037925320619571E-4</v>
      </c>
      <c r="F6957" s="193">
        <f t="shared" si="1110"/>
        <v>4.4566396191712601</v>
      </c>
      <c r="G6957" s="193">
        <f t="shared" si="1115"/>
        <v>4.6214389538214551</v>
      </c>
      <c r="H6957" s="193">
        <f t="shared" si="1115"/>
        <v>4.7923323016793411</v>
      </c>
      <c r="I6957" s="193">
        <f t="shared" si="1115"/>
        <v>4.9695450095101465</v>
      </c>
      <c r="J6957" s="193">
        <f t="shared" si="1115"/>
        <v>5.1533107570384979</v>
      </c>
      <c r="K6957" s="193">
        <f>MAX(0,(F6957-'2031 forecast'!$C$10))</f>
        <v>0</v>
      </c>
      <c r="L6957" s="193">
        <f>MAX(0,(G6957-'2031 forecast'!$C$10))</f>
        <v>0</v>
      </c>
      <c r="M6957" s="193">
        <f>MAX(0,(H6957-'2031 forecast'!$C$10))</f>
        <v>0</v>
      </c>
      <c r="N6957" s="193">
        <f>MAX(0,(I6957-'2031 forecast'!$C$10))</f>
        <v>0</v>
      </c>
      <c r="O6957" s="193">
        <f>MAX(0,(J6957-'2031 forecast'!$C$10))</f>
        <v>0</v>
      </c>
      <c r="P6957" s="175" t="str">
        <f t="shared" si="1112"/>
        <v/>
      </c>
      <c r="Q6957" s="175" t="str">
        <f t="shared" si="1113"/>
        <v/>
      </c>
    </row>
    <row r="6958" spans="1:17" s="1" customFormat="1" x14ac:dyDescent="0.3">
      <c r="A6958" s="189">
        <f t="shared" si="1111"/>
        <v>44120.749999983134</v>
      </c>
      <c r="B6958" s="190">
        <f t="shared" si="1107"/>
        <v>44120</v>
      </c>
      <c r="C6958" s="1">
        <f t="shared" si="1108"/>
        <v>18</v>
      </c>
      <c r="D6958" s="191">
        <v>3.1396867668292967</v>
      </c>
      <c r="E6958" s="192">
        <f t="shared" si="1109"/>
        <v>1.0902137498699272E-4</v>
      </c>
      <c r="F6958" s="193">
        <f t="shared" si="1110"/>
        <v>4.6811554690035653</v>
      </c>
      <c r="G6958" s="193">
        <f t="shared" si="1115"/>
        <v>4.8542570371373976</v>
      </c>
      <c r="H6958" s="193">
        <f t="shared" si="1115"/>
        <v>5.0337596216631866</v>
      </c>
      <c r="I6958" s="193">
        <f t="shared" si="1115"/>
        <v>5.2198999218280386</v>
      </c>
      <c r="J6958" s="193">
        <f t="shared" si="1115"/>
        <v>5.4129233896348952</v>
      </c>
      <c r="K6958" s="193">
        <f>MAX(0,(F6958-'2031 forecast'!$C$10))</f>
        <v>0</v>
      </c>
      <c r="L6958" s="193">
        <f>MAX(0,(G6958-'2031 forecast'!$C$10))</f>
        <v>0</v>
      </c>
      <c r="M6958" s="193">
        <f>MAX(0,(H6958-'2031 forecast'!$C$10))</f>
        <v>0</v>
      </c>
      <c r="N6958" s="193">
        <f>MAX(0,(I6958-'2031 forecast'!$C$10))</f>
        <v>0</v>
      </c>
      <c r="O6958" s="193">
        <f>MAX(0,(J6958-'2031 forecast'!$C$10))</f>
        <v>0</v>
      </c>
      <c r="P6958" s="175" t="str">
        <f t="shared" si="1112"/>
        <v/>
      </c>
      <c r="Q6958" s="175" t="str">
        <f t="shared" si="1113"/>
        <v/>
      </c>
    </row>
    <row r="6959" spans="1:17" s="1" customFormat="1" x14ac:dyDescent="0.3">
      <c r="A6959" s="189">
        <f t="shared" si="1111"/>
        <v>44120.791666649799</v>
      </c>
      <c r="B6959" s="190">
        <f t="shared" si="1107"/>
        <v>44120</v>
      </c>
      <c r="C6959" s="1">
        <f t="shared" si="1108"/>
        <v>19</v>
      </c>
      <c r="D6959" s="191">
        <v>3.1472159916897984</v>
      </c>
      <c r="E6959" s="192">
        <f t="shared" si="1109"/>
        <v>1.0928281713324449E-4</v>
      </c>
      <c r="F6959" s="193">
        <f t="shared" si="1110"/>
        <v>4.6923812614951803</v>
      </c>
      <c r="G6959" s="193">
        <f t="shared" si="1115"/>
        <v>4.865897941303194</v>
      </c>
      <c r="H6959" s="193">
        <f t="shared" si="1115"/>
        <v>5.0458309876623781</v>
      </c>
      <c r="I6959" s="193">
        <f t="shared" si="1115"/>
        <v>5.2324176674439329</v>
      </c>
      <c r="J6959" s="193">
        <f t="shared" si="1115"/>
        <v>5.4259040212647145</v>
      </c>
      <c r="K6959" s="193">
        <f>MAX(0,(F6959-'2031 forecast'!$C$10))</f>
        <v>0</v>
      </c>
      <c r="L6959" s="193">
        <f>MAX(0,(G6959-'2031 forecast'!$C$10))</f>
        <v>0</v>
      </c>
      <c r="M6959" s="193">
        <f>MAX(0,(H6959-'2031 forecast'!$C$10))</f>
        <v>0</v>
      </c>
      <c r="N6959" s="193">
        <f>MAX(0,(I6959-'2031 forecast'!$C$10))</f>
        <v>0</v>
      </c>
      <c r="O6959" s="193">
        <f>MAX(0,(J6959-'2031 forecast'!$C$10))</f>
        <v>0</v>
      </c>
      <c r="P6959" s="175" t="str">
        <f t="shared" si="1112"/>
        <v/>
      </c>
      <c r="Q6959" s="175" t="str">
        <f t="shared" si="1113"/>
        <v/>
      </c>
    </row>
    <row r="6960" spans="1:17" s="1" customFormat="1" x14ac:dyDescent="0.3">
      <c r="A6960" s="189">
        <f t="shared" si="1111"/>
        <v>44120.833333316463</v>
      </c>
      <c r="B6960" s="190">
        <f t="shared" si="1107"/>
        <v>44120</v>
      </c>
      <c r="C6960" s="1">
        <f t="shared" si="1108"/>
        <v>20</v>
      </c>
      <c r="D6960" s="191">
        <v>3.0342776187822702</v>
      </c>
      <c r="E6960" s="192">
        <f t="shared" si="1109"/>
        <v>1.0536118493946779E-4</v>
      </c>
      <c r="F6960" s="193">
        <f t="shared" si="1110"/>
        <v>4.5239943741209521</v>
      </c>
      <c r="G6960" s="193">
        <f t="shared" si="1115"/>
        <v>4.6912843788162375</v>
      </c>
      <c r="H6960" s="193">
        <f t="shared" si="1115"/>
        <v>4.8647604976744949</v>
      </c>
      <c r="I6960" s="193">
        <f t="shared" si="1115"/>
        <v>5.0446514832055147</v>
      </c>
      <c r="J6960" s="193">
        <f t="shared" si="1115"/>
        <v>5.2311945468174175</v>
      </c>
      <c r="K6960" s="193">
        <f>MAX(0,(F6960-'2031 forecast'!$C$10))</f>
        <v>0</v>
      </c>
      <c r="L6960" s="193">
        <f>MAX(0,(G6960-'2031 forecast'!$C$10))</f>
        <v>0</v>
      </c>
      <c r="M6960" s="193">
        <f>MAX(0,(H6960-'2031 forecast'!$C$10))</f>
        <v>0</v>
      </c>
      <c r="N6960" s="193">
        <f>MAX(0,(I6960-'2031 forecast'!$C$10))</f>
        <v>0</v>
      </c>
      <c r="O6960" s="193">
        <f>MAX(0,(J6960-'2031 forecast'!$C$10))</f>
        <v>0</v>
      </c>
      <c r="P6960" s="175" t="str">
        <f t="shared" si="1112"/>
        <v/>
      </c>
      <c r="Q6960" s="175" t="str">
        <f t="shared" si="1113"/>
        <v/>
      </c>
    </row>
    <row r="6961" spans="1:17" s="1" customFormat="1" x14ac:dyDescent="0.3">
      <c r="A6961" s="189">
        <f t="shared" si="1111"/>
        <v>44120.874999983127</v>
      </c>
      <c r="B6961" s="190">
        <f t="shared" si="1107"/>
        <v>44120</v>
      </c>
      <c r="C6961" s="1">
        <f t="shared" si="1108"/>
        <v>21</v>
      </c>
      <c r="D6961" s="191">
        <v>2.8460469972697218</v>
      </c>
      <c r="E6961" s="192">
        <f t="shared" si="1109"/>
        <v>9.8825131283173246E-5</v>
      </c>
      <c r="F6961" s="193">
        <f t="shared" si="1110"/>
        <v>4.2433495618305699</v>
      </c>
      <c r="G6961" s="193">
        <f t="shared" si="1115"/>
        <v>4.4002617746713097</v>
      </c>
      <c r="H6961" s="193">
        <f t="shared" si="1115"/>
        <v>4.5629763476946863</v>
      </c>
      <c r="I6961" s="193">
        <f t="shared" si="1115"/>
        <v>4.7317078428081496</v>
      </c>
      <c r="J6961" s="193">
        <f t="shared" si="1115"/>
        <v>4.9066787560719192</v>
      </c>
      <c r="K6961" s="193">
        <f>MAX(0,(F6961-'2031 forecast'!$C$10))</f>
        <v>0</v>
      </c>
      <c r="L6961" s="193">
        <f>MAX(0,(G6961-'2031 forecast'!$C$10))</f>
        <v>0</v>
      </c>
      <c r="M6961" s="193">
        <f>MAX(0,(H6961-'2031 forecast'!$C$10))</f>
        <v>0</v>
      </c>
      <c r="N6961" s="193">
        <f>MAX(0,(I6961-'2031 forecast'!$C$10))</f>
        <v>0</v>
      </c>
      <c r="O6961" s="193">
        <f>MAX(0,(J6961-'2031 forecast'!$C$10))</f>
        <v>0</v>
      </c>
      <c r="P6961" s="175" t="str">
        <f t="shared" si="1112"/>
        <v/>
      </c>
      <c r="Q6961" s="175" t="str">
        <f t="shared" si="1113"/>
        <v/>
      </c>
    </row>
    <row r="6962" spans="1:17" s="1" customFormat="1" x14ac:dyDescent="0.3">
      <c r="A6962" s="189">
        <f t="shared" si="1111"/>
        <v>44120.916666649791</v>
      </c>
      <c r="B6962" s="190">
        <f t="shared" si="1107"/>
        <v>44120</v>
      </c>
      <c r="C6962" s="1">
        <f t="shared" si="1108"/>
        <v>22</v>
      </c>
      <c r="D6962" s="191">
        <v>2.6051118017336607</v>
      </c>
      <c r="E6962" s="192">
        <f t="shared" si="1109"/>
        <v>9.0458982603116257E-5</v>
      </c>
      <c r="F6962" s="193">
        <f t="shared" si="1110"/>
        <v>3.8841242020988811</v>
      </c>
      <c r="G6962" s="193">
        <f t="shared" si="1115"/>
        <v>4.0277528413658015</v>
      </c>
      <c r="H6962" s="193">
        <f t="shared" si="1115"/>
        <v>4.1766926357205332</v>
      </c>
      <c r="I6962" s="193">
        <f t="shared" si="1115"/>
        <v>4.331139983099523</v>
      </c>
      <c r="J6962" s="193">
        <f t="shared" si="1115"/>
        <v>4.4912985439176829</v>
      </c>
      <c r="K6962" s="193">
        <f>MAX(0,(F6962-'2031 forecast'!$C$10))</f>
        <v>0</v>
      </c>
      <c r="L6962" s="193">
        <f>MAX(0,(G6962-'2031 forecast'!$C$10))</f>
        <v>0</v>
      </c>
      <c r="M6962" s="193">
        <f>MAX(0,(H6962-'2031 forecast'!$C$10))</f>
        <v>0</v>
      </c>
      <c r="N6962" s="193">
        <f>MAX(0,(I6962-'2031 forecast'!$C$10))</f>
        <v>0</v>
      </c>
      <c r="O6962" s="193">
        <f>MAX(0,(J6962-'2031 forecast'!$C$10))</f>
        <v>0</v>
      </c>
      <c r="P6962" s="175" t="str">
        <f t="shared" si="1112"/>
        <v/>
      </c>
      <c r="Q6962" s="175" t="str">
        <f t="shared" si="1113"/>
        <v/>
      </c>
    </row>
    <row r="6963" spans="1:17" s="1" customFormat="1" x14ac:dyDescent="0.3">
      <c r="A6963" s="189">
        <f t="shared" si="1111"/>
        <v>44120.958333316456</v>
      </c>
      <c r="B6963" s="190">
        <f t="shared" si="1107"/>
        <v>44120</v>
      </c>
      <c r="C6963" s="1">
        <f t="shared" si="1108"/>
        <v>23</v>
      </c>
      <c r="D6963" s="191">
        <v>2.3491181564765959</v>
      </c>
      <c r="E6963" s="192">
        <f t="shared" si="1109"/>
        <v>8.1569949630555701E-5</v>
      </c>
      <c r="F6963" s="193">
        <f t="shared" si="1110"/>
        <v>3.5024472573839622</v>
      </c>
      <c r="G6963" s="193">
        <f t="shared" si="1115"/>
        <v>3.6319620997287001</v>
      </c>
      <c r="H6963" s="193">
        <f t="shared" si="1115"/>
        <v>3.7662661917479956</v>
      </c>
      <c r="I6963" s="193">
        <f t="shared" si="1115"/>
        <v>3.9055366321591078</v>
      </c>
      <c r="J6963" s="193">
        <f t="shared" si="1115"/>
        <v>4.0499570685038062</v>
      </c>
      <c r="K6963" s="193">
        <f>MAX(0,(F6963-'2031 forecast'!$C$10))</f>
        <v>0</v>
      </c>
      <c r="L6963" s="193">
        <f>MAX(0,(G6963-'2031 forecast'!$C$10))</f>
        <v>0</v>
      </c>
      <c r="M6963" s="193">
        <f>MAX(0,(H6963-'2031 forecast'!$C$10))</f>
        <v>0</v>
      </c>
      <c r="N6963" s="193">
        <f>MAX(0,(I6963-'2031 forecast'!$C$10))</f>
        <v>0</v>
      </c>
      <c r="O6963" s="193">
        <f>MAX(0,(J6963-'2031 forecast'!$C$10))</f>
        <v>0</v>
      </c>
      <c r="P6963" s="175" t="str">
        <f t="shared" si="1112"/>
        <v/>
      </c>
      <c r="Q6963" s="175" t="str">
        <f t="shared" si="1113"/>
        <v/>
      </c>
    </row>
    <row r="6964" spans="1:17" s="1" customFormat="1" x14ac:dyDescent="0.3">
      <c r="A6964" s="189">
        <f t="shared" si="1111"/>
        <v>44120.99999998312</v>
      </c>
      <c r="B6964" s="190">
        <f t="shared" si="1107"/>
        <v>44120</v>
      </c>
      <c r="C6964" s="1">
        <f t="shared" si="1108"/>
        <v>0</v>
      </c>
      <c r="D6964" s="191">
        <v>2.243709008429569</v>
      </c>
      <c r="E6964" s="192">
        <f t="shared" si="1109"/>
        <v>7.7909759583030754E-5</v>
      </c>
      <c r="F6964" s="193">
        <f t="shared" si="1110"/>
        <v>3.3452861625013481</v>
      </c>
      <c r="G6964" s="193">
        <f t="shared" si="1115"/>
        <v>3.46898944140754</v>
      </c>
      <c r="H6964" s="193">
        <f t="shared" si="1115"/>
        <v>3.597267067759303</v>
      </c>
      <c r="I6964" s="193">
        <f t="shared" si="1115"/>
        <v>3.730288193536583</v>
      </c>
      <c r="J6964" s="193">
        <f t="shared" si="1115"/>
        <v>3.8682282256863272</v>
      </c>
      <c r="K6964" s="193">
        <f>MAX(0,(F6964-'2031 forecast'!$C$10))</f>
        <v>0</v>
      </c>
      <c r="L6964" s="193">
        <f>MAX(0,(G6964-'2031 forecast'!$C$10))</f>
        <v>0</v>
      </c>
      <c r="M6964" s="193">
        <f>MAX(0,(H6964-'2031 forecast'!$C$10))</f>
        <v>0</v>
      </c>
      <c r="N6964" s="193">
        <f>MAX(0,(I6964-'2031 forecast'!$C$10))</f>
        <v>0</v>
      </c>
      <c r="O6964" s="193">
        <f>MAX(0,(J6964-'2031 forecast'!$C$10))</f>
        <v>0</v>
      </c>
      <c r="P6964" s="175" t="str">
        <f t="shared" si="1112"/>
        <v/>
      </c>
      <c r="Q6964" s="175" t="str">
        <f t="shared" si="1113"/>
        <v/>
      </c>
    </row>
    <row r="6965" spans="1:17" s="1" customFormat="1" x14ac:dyDescent="0.3">
      <c r="A6965" s="189">
        <f t="shared" si="1111"/>
        <v>44121.041666649784</v>
      </c>
      <c r="B6965" s="190">
        <f t="shared" si="1107"/>
        <v>44121</v>
      </c>
      <c r="C6965" s="1">
        <f t="shared" si="1108"/>
        <v>1</v>
      </c>
      <c r="D6965" s="191">
        <v>2.1834752095455543</v>
      </c>
      <c r="E6965" s="192">
        <f t="shared" si="1109"/>
        <v>7.5818222413016523E-5</v>
      </c>
      <c r="F6965" s="193">
        <f t="shared" si="1110"/>
        <v>3.2554798225684269</v>
      </c>
      <c r="G6965" s="193">
        <f t="shared" ref="G6965:J6984" si="1116">$E6965*G$2</f>
        <v>3.3758622080811636</v>
      </c>
      <c r="H6965" s="193">
        <f t="shared" si="1116"/>
        <v>3.5006961397657652</v>
      </c>
      <c r="I6965" s="193">
        <f t="shared" si="1116"/>
        <v>3.6301462286094273</v>
      </c>
      <c r="J6965" s="193">
        <f t="shared" si="1116"/>
        <v>3.764383172647769</v>
      </c>
      <c r="K6965" s="193">
        <f>MAX(0,(F6965-'2031 forecast'!$C$10))</f>
        <v>0</v>
      </c>
      <c r="L6965" s="193">
        <f>MAX(0,(G6965-'2031 forecast'!$C$10))</f>
        <v>0</v>
      </c>
      <c r="M6965" s="193">
        <f>MAX(0,(H6965-'2031 forecast'!$C$10))</f>
        <v>0</v>
      </c>
      <c r="N6965" s="193">
        <f>MAX(0,(I6965-'2031 forecast'!$C$10))</f>
        <v>0</v>
      </c>
      <c r="O6965" s="193">
        <f>MAX(0,(J6965-'2031 forecast'!$C$10))</f>
        <v>0</v>
      </c>
      <c r="P6965" s="175" t="str">
        <f t="shared" si="1112"/>
        <v/>
      </c>
      <c r="Q6965" s="175" t="str">
        <f t="shared" si="1113"/>
        <v/>
      </c>
    </row>
    <row r="6966" spans="1:17" s="1" customFormat="1" x14ac:dyDescent="0.3">
      <c r="A6966" s="189">
        <f t="shared" si="1111"/>
        <v>44121.083333316448</v>
      </c>
      <c r="B6966" s="190">
        <f t="shared" si="1107"/>
        <v>44121</v>
      </c>
      <c r="C6966" s="1">
        <f t="shared" si="1108"/>
        <v>2</v>
      </c>
      <c r="D6966" s="191">
        <v>2.2211213338480635</v>
      </c>
      <c r="E6966" s="192">
        <f t="shared" si="1109"/>
        <v>7.7125433144275429E-5</v>
      </c>
      <c r="F6966" s="193">
        <f t="shared" si="1110"/>
        <v>3.311608785026503</v>
      </c>
      <c r="G6966" s="193">
        <f t="shared" si="1116"/>
        <v>3.4340667289101492</v>
      </c>
      <c r="H6966" s="193">
        <f t="shared" si="1116"/>
        <v>3.561052969761727</v>
      </c>
      <c r="I6966" s="193">
        <f t="shared" si="1116"/>
        <v>3.6927349566889003</v>
      </c>
      <c r="J6966" s="193">
        <f t="shared" si="1116"/>
        <v>3.8292863307968688</v>
      </c>
      <c r="K6966" s="193">
        <f>MAX(0,(F6966-'2031 forecast'!$C$10))</f>
        <v>0</v>
      </c>
      <c r="L6966" s="193">
        <f>MAX(0,(G6966-'2031 forecast'!$C$10))</f>
        <v>0</v>
      </c>
      <c r="M6966" s="193">
        <f>MAX(0,(H6966-'2031 forecast'!$C$10))</f>
        <v>0</v>
      </c>
      <c r="N6966" s="193">
        <f>MAX(0,(I6966-'2031 forecast'!$C$10))</f>
        <v>0</v>
      </c>
      <c r="O6966" s="193">
        <f>MAX(0,(J6966-'2031 forecast'!$C$10))</f>
        <v>0</v>
      </c>
      <c r="P6966" s="175" t="str">
        <f t="shared" si="1112"/>
        <v/>
      </c>
      <c r="Q6966" s="175" t="str">
        <f t="shared" si="1113"/>
        <v/>
      </c>
    </row>
    <row r="6967" spans="1:17" s="1" customFormat="1" x14ac:dyDescent="0.3">
      <c r="A6967" s="189">
        <f t="shared" si="1111"/>
        <v>44121.124999983113</v>
      </c>
      <c r="B6967" s="190">
        <f t="shared" si="1107"/>
        <v>44121</v>
      </c>
      <c r="C6967" s="1">
        <f t="shared" si="1108"/>
        <v>3</v>
      </c>
      <c r="D6967" s="191">
        <v>2.1533583101035458</v>
      </c>
      <c r="E6967" s="192">
        <f t="shared" si="1109"/>
        <v>7.4772453828009374E-5</v>
      </c>
      <c r="F6967" s="193">
        <f t="shared" si="1110"/>
        <v>3.2105766526019646</v>
      </c>
      <c r="G6967" s="193">
        <f t="shared" si="1116"/>
        <v>3.3292985914179742</v>
      </c>
      <c r="H6967" s="193">
        <f t="shared" si="1116"/>
        <v>3.452410675768995</v>
      </c>
      <c r="I6967" s="193">
        <f t="shared" si="1116"/>
        <v>3.580075246145848</v>
      </c>
      <c r="J6967" s="193">
        <f t="shared" si="1116"/>
        <v>3.7124606461284881</v>
      </c>
      <c r="K6967" s="193">
        <f>MAX(0,(F6967-'2031 forecast'!$C$10))</f>
        <v>0</v>
      </c>
      <c r="L6967" s="193">
        <f>MAX(0,(G6967-'2031 forecast'!$C$10))</f>
        <v>0</v>
      </c>
      <c r="M6967" s="193">
        <f>MAX(0,(H6967-'2031 forecast'!$C$10))</f>
        <v>0</v>
      </c>
      <c r="N6967" s="193">
        <f>MAX(0,(I6967-'2031 forecast'!$C$10))</f>
        <v>0</v>
      </c>
      <c r="O6967" s="193">
        <f>MAX(0,(J6967-'2031 forecast'!$C$10))</f>
        <v>0</v>
      </c>
      <c r="P6967" s="175" t="str">
        <f t="shared" si="1112"/>
        <v/>
      </c>
      <c r="Q6967" s="175" t="str">
        <f t="shared" si="1113"/>
        <v/>
      </c>
    </row>
    <row r="6968" spans="1:17" s="1" customFormat="1" x14ac:dyDescent="0.3">
      <c r="A6968" s="189">
        <f t="shared" si="1111"/>
        <v>44121.166666649777</v>
      </c>
      <c r="B6968" s="190">
        <f t="shared" si="1107"/>
        <v>44121</v>
      </c>
      <c r="C6968" s="1">
        <f t="shared" si="1108"/>
        <v>4</v>
      </c>
      <c r="D6968" s="191">
        <v>2.1910044344060555</v>
      </c>
      <c r="E6968" s="192">
        <f t="shared" si="1109"/>
        <v>7.6079664559268294E-5</v>
      </c>
      <c r="F6968" s="193">
        <f t="shared" si="1110"/>
        <v>3.2667056150600415</v>
      </c>
      <c r="G6968" s="193">
        <f t="shared" si="1116"/>
        <v>3.3875031122469603</v>
      </c>
      <c r="H6968" s="193">
        <f t="shared" si="1116"/>
        <v>3.5127675057649572</v>
      </c>
      <c r="I6968" s="193">
        <f t="shared" si="1116"/>
        <v>3.6426639742253215</v>
      </c>
      <c r="J6968" s="193">
        <f t="shared" si="1116"/>
        <v>3.7773638042775883</v>
      </c>
      <c r="K6968" s="193">
        <f>MAX(0,(F6968-'2031 forecast'!$C$10))</f>
        <v>0</v>
      </c>
      <c r="L6968" s="193">
        <f>MAX(0,(G6968-'2031 forecast'!$C$10))</f>
        <v>0</v>
      </c>
      <c r="M6968" s="193">
        <f>MAX(0,(H6968-'2031 forecast'!$C$10))</f>
        <v>0</v>
      </c>
      <c r="N6968" s="193">
        <f>MAX(0,(I6968-'2031 forecast'!$C$10))</f>
        <v>0</v>
      </c>
      <c r="O6968" s="193">
        <f>MAX(0,(J6968-'2031 forecast'!$C$10))</f>
        <v>0</v>
      </c>
      <c r="P6968" s="175" t="str">
        <f t="shared" si="1112"/>
        <v/>
      </c>
      <c r="Q6968" s="175" t="str">
        <f t="shared" si="1113"/>
        <v/>
      </c>
    </row>
    <row r="6969" spans="1:17" s="1" customFormat="1" x14ac:dyDescent="0.3">
      <c r="A6969" s="189">
        <f t="shared" si="1111"/>
        <v>44121.208333316441</v>
      </c>
      <c r="B6969" s="190">
        <f t="shared" si="1107"/>
        <v>44121</v>
      </c>
      <c r="C6969" s="1">
        <f t="shared" si="1108"/>
        <v>5</v>
      </c>
      <c r="D6969" s="191">
        <v>2.2211213338480635</v>
      </c>
      <c r="E6969" s="192">
        <f t="shared" si="1109"/>
        <v>7.7125433144275429E-5</v>
      </c>
      <c r="F6969" s="193">
        <f t="shared" si="1110"/>
        <v>3.311608785026503</v>
      </c>
      <c r="G6969" s="193">
        <f t="shared" si="1116"/>
        <v>3.4340667289101492</v>
      </c>
      <c r="H6969" s="193">
        <f t="shared" si="1116"/>
        <v>3.561052969761727</v>
      </c>
      <c r="I6969" s="193">
        <f t="shared" si="1116"/>
        <v>3.6927349566889003</v>
      </c>
      <c r="J6969" s="193">
        <f t="shared" si="1116"/>
        <v>3.8292863307968688</v>
      </c>
      <c r="K6969" s="193">
        <f>MAX(0,(F6969-'2031 forecast'!$C$10))</f>
        <v>0</v>
      </c>
      <c r="L6969" s="193">
        <f>MAX(0,(G6969-'2031 forecast'!$C$10))</f>
        <v>0</v>
      </c>
      <c r="M6969" s="193">
        <f>MAX(0,(H6969-'2031 forecast'!$C$10))</f>
        <v>0</v>
      </c>
      <c r="N6969" s="193">
        <f>MAX(0,(I6969-'2031 forecast'!$C$10))</f>
        <v>0</v>
      </c>
      <c r="O6969" s="193">
        <f>MAX(0,(J6969-'2031 forecast'!$C$10))</f>
        <v>0</v>
      </c>
      <c r="P6969" s="175" t="str">
        <f t="shared" si="1112"/>
        <v/>
      </c>
      <c r="Q6969" s="175" t="str">
        <f t="shared" si="1113"/>
        <v/>
      </c>
    </row>
    <row r="6970" spans="1:17" s="1" customFormat="1" x14ac:dyDescent="0.3">
      <c r="A6970" s="189">
        <f t="shared" si="1111"/>
        <v>44121.249999983105</v>
      </c>
      <c r="B6970" s="190">
        <f t="shared" si="1107"/>
        <v>44121</v>
      </c>
      <c r="C6970" s="1">
        <f t="shared" si="1108"/>
        <v>6</v>
      </c>
      <c r="D6970" s="191">
        <v>2.3641766061976002</v>
      </c>
      <c r="E6970" s="192">
        <f t="shared" si="1109"/>
        <v>8.2092833923059282E-5</v>
      </c>
      <c r="F6970" s="193">
        <f t="shared" si="1110"/>
        <v>3.5248988423671936</v>
      </c>
      <c r="G6970" s="193">
        <f t="shared" si="1116"/>
        <v>3.655243908060295</v>
      </c>
      <c r="H6970" s="193">
        <f t="shared" si="1116"/>
        <v>3.7904089237463809</v>
      </c>
      <c r="I6970" s="193">
        <f t="shared" si="1116"/>
        <v>3.9305721233908977</v>
      </c>
      <c r="J6970" s="193">
        <f t="shared" si="1116"/>
        <v>4.0759183317634475</v>
      </c>
      <c r="K6970" s="193">
        <f>MAX(0,(F6970-'2031 forecast'!$C$10))</f>
        <v>0</v>
      </c>
      <c r="L6970" s="193">
        <f>MAX(0,(G6970-'2031 forecast'!$C$10))</f>
        <v>0</v>
      </c>
      <c r="M6970" s="193">
        <f>MAX(0,(H6970-'2031 forecast'!$C$10))</f>
        <v>0</v>
      </c>
      <c r="N6970" s="193">
        <f>MAX(0,(I6970-'2031 forecast'!$C$10))</f>
        <v>0</v>
      </c>
      <c r="O6970" s="193">
        <f>MAX(0,(J6970-'2031 forecast'!$C$10))</f>
        <v>0</v>
      </c>
      <c r="P6970" s="175" t="str">
        <f t="shared" si="1112"/>
        <v/>
      </c>
      <c r="Q6970" s="175" t="str">
        <f t="shared" si="1113"/>
        <v/>
      </c>
    </row>
    <row r="6971" spans="1:17" s="1" customFormat="1" x14ac:dyDescent="0.3">
      <c r="A6971" s="189">
        <f t="shared" si="1111"/>
        <v>44121.291666649769</v>
      </c>
      <c r="B6971" s="190">
        <f t="shared" si="1107"/>
        <v>44121</v>
      </c>
      <c r="C6971" s="1">
        <f t="shared" si="1108"/>
        <v>7</v>
      </c>
      <c r="D6971" s="191">
        <v>2.5524072277101477</v>
      </c>
      <c r="E6971" s="192">
        <f t="shared" si="1109"/>
        <v>8.8628887579353797E-5</v>
      </c>
      <c r="F6971" s="193">
        <f t="shared" si="1110"/>
        <v>3.8055436546575749</v>
      </c>
      <c r="G6971" s="193">
        <f t="shared" si="1116"/>
        <v>3.9462665122052223</v>
      </c>
      <c r="H6971" s="193">
        <f t="shared" si="1116"/>
        <v>4.0921930737261878</v>
      </c>
      <c r="I6971" s="193">
        <f t="shared" si="1116"/>
        <v>4.2435157637882615</v>
      </c>
      <c r="J6971" s="193">
        <f t="shared" si="1116"/>
        <v>4.4004341225089441</v>
      </c>
      <c r="K6971" s="193">
        <f>MAX(0,(F6971-'2031 forecast'!$C$10))</f>
        <v>0</v>
      </c>
      <c r="L6971" s="193">
        <f>MAX(0,(G6971-'2031 forecast'!$C$10))</f>
        <v>0</v>
      </c>
      <c r="M6971" s="193">
        <f>MAX(0,(H6971-'2031 forecast'!$C$10))</f>
        <v>0</v>
      </c>
      <c r="N6971" s="193">
        <f>MAX(0,(I6971-'2031 forecast'!$C$10))</f>
        <v>0</v>
      </c>
      <c r="O6971" s="193">
        <f>MAX(0,(J6971-'2031 forecast'!$C$10))</f>
        <v>0</v>
      </c>
      <c r="P6971" s="175" t="str">
        <f t="shared" si="1112"/>
        <v/>
      </c>
      <c r="Q6971" s="175" t="str">
        <f t="shared" si="1113"/>
        <v/>
      </c>
    </row>
    <row r="6972" spans="1:17" s="1" customFormat="1" x14ac:dyDescent="0.3">
      <c r="A6972" s="189">
        <f t="shared" si="1111"/>
        <v>44121.333333316434</v>
      </c>
      <c r="B6972" s="190">
        <f t="shared" si="1107"/>
        <v>44121</v>
      </c>
      <c r="C6972" s="1">
        <f t="shared" si="1108"/>
        <v>8</v>
      </c>
      <c r="D6972" s="191">
        <v>2.5524072277101477</v>
      </c>
      <c r="E6972" s="192">
        <f t="shared" si="1109"/>
        <v>8.8628887579353797E-5</v>
      </c>
      <c r="F6972" s="193">
        <f t="shared" si="1110"/>
        <v>3.8055436546575749</v>
      </c>
      <c r="G6972" s="193">
        <f t="shared" si="1116"/>
        <v>3.9462665122052223</v>
      </c>
      <c r="H6972" s="193">
        <f t="shared" si="1116"/>
        <v>4.0921930737261878</v>
      </c>
      <c r="I6972" s="193">
        <f t="shared" si="1116"/>
        <v>4.2435157637882615</v>
      </c>
      <c r="J6972" s="193">
        <f t="shared" si="1116"/>
        <v>4.4004341225089441</v>
      </c>
      <c r="K6972" s="193">
        <f>MAX(0,(F6972-'2031 forecast'!$C$10))</f>
        <v>0</v>
      </c>
      <c r="L6972" s="193">
        <f>MAX(0,(G6972-'2031 forecast'!$C$10))</f>
        <v>0</v>
      </c>
      <c r="M6972" s="193">
        <f>MAX(0,(H6972-'2031 forecast'!$C$10))</f>
        <v>0</v>
      </c>
      <c r="N6972" s="193">
        <f>MAX(0,(I6972-'2031 forecast'!$C$10))</f>
        <v>0</v>
      </c>
      <c r="O6972" s="193">
        <f>MAX(0,(J6972-'2031 forecast'!$C$10))</f>
        <v>0</v>
      </c>
      <c r="P6972" s="175" t="str">
        <f t="shared" si="1112"/>
        <v/>
      </c>
      <c r="Q6972" s="175" t="str">
        <f t="shared" si="1113"/>
        <v/>
      </c>
    </row>
    <row r="6973" spans="1:17" s="1" customFormat="1" x14ac:dyDescent="0.3">
      <c r="A6973" s="189">
        <f t="shared" si="1111"/>
        <v>44121.374999983098</v>
      </c>
      <c r="B6973" s="190">
        <f t="shared" si="1107"/>
        <v>44121</v>
      </c>
      <c r="C6973" s="1">
        <f t="shared" si="1108"/>
        <v>9</v>
      </c>
      <c r="D6973" s="191">
        <v>2.6879332751991818</v>
      </c>
      <c r="E6973" s="192">
        <f t="shared" si="1109"/>
        <v>9.3334846211885839E-5</v>
      </c>
      <c r="F6973" s="193">
        <f t="shared" si="1110"/>
        <v>4.0076079195066487</v>
      </c>
      <c r="G6973" s="193">
        <f t="shared" si="1116"/>
        <v>4.15580278718957</v>
      </c>
      <c r="H6973" s="193">
        <f t="shared" si="1116"/>
        <v>4.3094776617116484</v>
      </c>
      <c r="I6973" s="193">
        <f t="shared" si="1116"/>
        <v>4.4688351848743633</v>
      </c>
      <c r="J6973" s="193">
        <f t="shared" si="1116"/>
        <v>4.6340854918457008</v>
      </c>
      <c r="K6973" s="193">
        <f>MAX(0,(F6973-'2031 forecast'!$C$10))</f>
        <v>0</v>
      </c>
      <c r="L6973" s="193">
        <f>MAX(0,(G6973-'2031 forecast'!$C$10))</f>
        <v>0</v>
      </c>
      <c r="M6973" s="193">
        <f>MAX(0,(H6973-'2031 forecast'!$C$10))</f>
        <v>0</v>
      </c>
      <c r="N6973" s="193">
        <f>MAX(0,(I6973-'2031 forecast'!$C$10))</f>
        <v>0</v>
      </c>
      <c r="O6973" s="193">
        <f>MAX(0,(J6973-'2031 forecast'!$C$10))</f>
        <v>0</v>
      </c>
      <c r="P6973" s="175" t="str">
        <f t="shared" si="1112"/>
        <v/>
      </c>
      <c r="Q6973" s="175" t="str">
        <f t="shared" si="1113"/>
        <v/>
      </c>
    </row>
    <row r="6974" spans="1:17" s="1" customFormat="1" x14ac:dyDescent="0.3">
      <c r="A6974" s="189">
        <f t="shared" si="1111"/>
        <v>44121.416666649762</v>
      </c>
      <c r="B6974" s="190">
        <f t="shared" si="1107"/>
        <v>44121</v>
      </c>
      <c r="C6974" s="1">
        <f t="shared" si="1108"/>
        <v>10</v>
      </c>
      <c r="D6974" s="191">
        <v>2.8987515712932352</v>
      </c>
      <c r="E6974" s="192">
        <f t="shared" si="1109"/>
        <v>1.0065522630693572E-4</v>
      </c>
      <c r="F6974" s="193">
        <f t="shared" si="1110"/>
        <v>4.3219301092718769</v>
      </c>
      <c r="G6974" s="193">
        <f t="shared" si="1116"/>
        <v>4.4817481038318894</v>
      </c>
      <c r="H6974" s="193">
        <f t="shared" si="1116"/>
        <v>4.6474759096890326</v>
      </c>
      <c r="I6974" s="193">
        <f t="shared" si="1116"/>
        <v>4.819332062119412</v>
      </c>
      <c r="J6974" s="193">
        <f t="shared" si="1116"/>
        <v>4.9975431774806589</v>
      </c>
      <c r="K6974" s="193">
        <f>MAX(0,(F6974-'2031 forecast'!$C$10))</f>
        <v>0</v>
      </c>
      <c r="L6974" s="193">
        <f>MAX(0,(G6974-'2031 forecast'!$C$10))</f>
        <v>0</v>
      </c>
      <c r="M6974" s="193">
        <f>MAX(0,(H6974-'2031 forecast'!$C$10))</f>
        <v>0</v>
      </c>
      <c r="N6974" s="193">
        <f>MAX(0,(I6974-'2031 forecast'!$C$10))</f>
        <v>0</v>
      </c>
      <c r="O6974" s="193">
        <f>MAX(0,(J6974-'2031 forecast'!$C$10))</f>
        <v>0</v>
      </c>
      <c r="P6974" s="175" t="str">
        <f t="shared" si="1112"/>
        <v/>
      </c>
      <c r="Q6974" s="175" t="str">
        <f t="shared" si="1113"/>
        <v/>
      </c>
    </row>
    <row r="6975" spans="1:17" s="1" customFormat="1" x14ac:dyDescent="0.3">
      <c r="A6975" s="189">
        <f t="shared" si="1111"/>
        <v>44121.458333316426</v>
      </c>
      <c r="B6975" s="190">
        <f t="shared" si="1107"/>
        <v>44121</v>
      </c>
      <c r="C6975" s="1">
        <f t="shared" si="1108"/>
        <v>11</v>
      </c>
      <c r="D6975" s="191">
        <v>2.9815730447587567</v>
      </c>
      <c r="E6975" s="192">
        <f t="shared" si="1109"/>
        <v>1.0353108991570533E-4</v>
      </c>
      <c r="F6975" s="193">
        <f t="shared" si="1110"/>
        <v>4.445413826679645</v>
      </c>
      <c r="G6975" s="193">
        <f t="shared" si="1116"/>
        <v>4.6097980496556588</v>
      </c>
      <c r="H6975" s="193">
        <f t="shared" si="1116"/>
        <v>4.7802609356801486</v>
      </c>
      <c r="I6975" s="193">
        <f t="shared" si="1116"/>
        <v>4.9570272638942532</v>
      </c>
      <c r="J6975" s="193">
        <f t="shared" si="1116"/>
        <v>5.1403301254086786</v>
      </c>
      <c r="K6975" s="193">
        <f>MAX(0,(F6975-'2031 forecast'!$C$10))</f>
        <v>0</v>
      </c>
      <c r="L6975" s="193">
        <f>MAX(0,(G6975-'2031 forecast'!$C$10))</f>
        <v>0</v>
      </c>
      <c r="M6975" s="193">
        <f>MAX(0,(H6975-'2031 forecast'!$C$10))</f>
        <v>0</v>
      </c>
      <c r="N6975" s="193">
        <f>MAX(0,(I6975-'2031 forecast'!$C$10))</f>
        <v>0</v>
      </c>
      <c r="O6975" s="193">
        <f>MAX(0,(J6975-'2031 forecast'!$C$10))</f>
        <v>0</v>
      </c>
      <c r="P6975" s="175" t="str">
        <f t="shared" si="1112"/>
        <v/>
      </c>
      <c r="Q6975" s="175" t="str">
        <f t="shared" si="1113"/>
        <v/>
      </c>
    </row>
    <row r="6976" spans="1:17" s="1" customFormat="1" x14ac:dyDescent="0.3">
      <c r="A6976" s="189">
        <f t="shared" si="1111"/>
        <v>44121.499999983091</v>
      </c>
      <c r="B6976" s="190">
        <f t="shared" si="1107"/>
        <v>44121</v>
      </c>
      <c r="C6976" s="1">
        <f t="shared" si="1108"/>
        <v>12</v>
      </c>
      <c r="D6976" s="191">
        <v>3.0041607193402617</v>
      </c>
      <c r="E6976" s="192">
        <f t="shared" si="1109"/>
        <v>1.0431541635446064E-4</v>
      </c>
      <c r="F6976" s="193">
        <f t="shared" si="1110"/>
        <v>4.4790912041544892</v>
      </c>
      <c r="G6976" s="193">
        <f t="shared" si="1116"/>
        <v>4.6447207621530486</v>
      </c>
      <c r="H6976" s="193">
        <f t="shared" si="1116"/>
        <v>4.8164750336777242</v>
      </c>
      <c r="I6976" s="193">
        <f t="shared" si="1116"/>
        <v>4.994580500741935</v>
      </c>
      <c r="J6976" s="193">
        <f t="shared" si="1116"/>
        <v>5.1792720202981366</v>
      </c>
      <c r="K6976" s="193">
        <f>MAX(0,(F6976-'2031 forecast'!$C$10))</f>
        <v>0</v>
      </c>
      <c r="L6976" s="193">
        <f>MAX(0,(G6976-'2031 forecast'!$C$10))</f>
        <v>0</v>
      </c>
      <c r="M6976" s="193">
        <f>MAX(0,(H6976-'2031 forecast'!$C$10))</f>
        <v>0</v>
      </c>
      <c r="N6976" s="193">
        <f>MAX(0,(I6976-'2031 forecast'!$C$10))</f>
        <v>0</v>
      </c>
      <c r="O6976" s="193">
        <f>MAX(0,(J6976-'2031 forecast'!$C$10))</f>
        <v>0</v>
      </c>
      <c r="P6976" s="175" t="str">
        <f t="shared" si="1112"/>
        <v/>
      </c>
      <c r="Q6976" s="175" t="str">
        <f t="shared" si="1113"/>
        <v/>
      </c>
    </row>
    <row r="6977" spans="1:17" s="1" customFormat="1" x14ac:dyDescent="0.3">
      <c r="A6977" s="189">
        <f t="shared" si="1111"/>
        <v>44121.541666649755</v>
      </c>
      <c r="B6977" s="190">
        <f t="shared" si="1107"/>
        <v>44121</v>
      </c>
      <c r="C6977" s="1">
        <f t="shared" si="1108"/>
        <v>13</v>
      </c>
      <c r="D6977" s="191">
        <v>2.6954625000596839</v>
      </c>
      <c r="E6977" s="192">
        <f t="shared" si="1109"/>
        <v>9.3596288358137637E-5</v>
      </c>
      <c r="F6977" s="193">
        <f t="shared" si="1110"/>
        <v>4.0188337119982647</v>
      </c>
      <c r="G6977" s="193">
        <f t="shared" si="1116"/>
        <v>4.1674436913553672</v>
      </c>
      <c r="H6977" s="193">
        <f t="shared" si="1116"/>
        <v>4.3215490277108417</v>
      </c>
      <c r="I6977" s="193">
        <f t="shared" si="1116"/>
        <v>4.4813529304902584</v>
      </c>
      <c r="J6977" s="193">
        <f t="shared" si="1116"/>
        <v>4.6470661234755219</v>
      </c>
      <c r="K6977" s="193">
        <f>MAX(0,(F6977-'2031 forecast'!$C$10))</f>
        <v>0</v>
      </c>
      <c r="L6977" s="193">
        <f>MAX(0,(G6977-'2031 forecast'!$C$10))</f>
        <v>0</v>
      </c>
      <c r="M6977" s="193">
        <f>MAX(0,(H6977-'2031 forecast'!$C$10))</f>
        <v>0</v>
      </c>
      <c r="N6977" s="193">
        <f>MAX(0,(I6977-'2031 forecast'!$C$10))</f>
        <v>0</v>
      </c>
      <c r="O6977" s="193">
        <f>MAX(0,(J6977-'2031 forecast'!$C$10))</f>
        <v>0</v>
      </c>
      <c r="P6977" s="175" t="str">
        <f t="shared" si="1112"/>
        <v/>
      </c>
      <c r="Q6977" s="175" t="str">
        <f t="shared" si="1113"/>
        <v/>
      </c>
    </row>
    <row r="6978" spans="1:17" s="1" customFormat="1" x14ac:dyDescent="0.3">
      <c r="A6978" s="189">
        <f t="shared" si="1111"/>
        <v>44121.583333316419</v>
      </c>
      <c r="B6978" s="190">
        <f t="shared" si="1107"/>
        <v>44121</v>
      </c>
      <c r="C6978" s="1">
        <f t="shared" si="1108"/>
        <v>14</v>
      </c>
      <c r="D6978" s="191">
        <v>2.7029917249201856</v>
      </c>
      <c r="E6978" s="192">
        <f t="shared" si="1109"/>
        <v>9.3857730504389407E-5</v>
      </c>
      <c r="F6978" s="193">
        <f t="shared" si="1110"/>
        <v>4.0300595044898797</v>
      </c>
      <c r="G6978" s="193">
        <f t="shared" si="1116"/>
        <v>4.1790845955211644</v>
      </c>
      <c r="H6978" s="193">
        <f t="shared" si="1116"/>
        <v>4.3336203937100333</v>
      </c>
      <c r="I6978" s="193">
        <f t="shared" si="1116"/>
        <v>4.4938706761061527</v>
      </c>
      <c r="J6978" s="193">
        <f t="shared" si="1116"/>
        <v>4.6600467551053413</v>
      </c>
      <c r="K6978" s="193">
        <f>MAX(0,(F6978-'2031 forecast'!$C$10))</f>
        <v>0</v>
      </c>
      <c r="L6978" s="193">
        <f>MAX(0,(G6978-'2031 forecast'!$C$10))</f>
        <v>0</v>
      </c>
      <c r="M6978" s="193">
        <f>MAX(0,(H6978-'2031 forecast'!$C$10))</f>
        <v>0</v>
      </c>
      <c r="N6978" s="193">
        <f>MAX(0,(I6978-'2031 forecast'!$C$10))</f>
        <v>0</v>
      </c>
      <c r="O6978" s="193">
        <f>MAX(0,(J6978-'2031 forecast'!$C$10))</f>
        <v>0</v>
      </c>
      <c r="P6978" s="175" t="str">
        <f t="shared" si="1112"/>
        <v/>
      </c>
      <c r="Q6978" s="175" t="str">
        <f t="shared" si="1113"/>
        <v/>
      </c>
    </row>
    <row r="6979" spans="1:17" s="1" customFormat="1" x14ac:dyDescent="0.3">
      <c r="A6979" s="189">
        <f t="shared" si="1111"/>
        <v>44121.624999983083</v>
      </c>
      <c r="B6979" s="190">
        <f t="shared" si="1107"/>
        <v>44121</v>
      </c>
      <c r="C6979" s="1">
        <f t="shared" si="1108"/>
        <v>15</v>
      </c>
      <c r="D6979" s="191">
        <v>2.7406378492226948</v>
      </c>
      <c r="E6979" s="192">
        <f t="shared" si="1109"/>
        <v>9.5164941235648299E-5</v>
      </c>
      <c r="F6979" s="193">
        <f t="shared" si="1110"/>
        <v>4.0861884669479549</v>
      </c>
      <c r="G6979" s="193">
        <f t="shared" si="1116"/>
        <v>4.2372891163501496</v>
      </c>
      <c r="H6979" s="193">
        <f t="shared" si="1116"/>
        <v>4.3939772237059938</v>
      </c>
      <c r="I6979" s="193">
        <f t="shared" si="1116"/>
        <v>4.5564594041856248</v>
      </c>
      <c r="J6979" s="193">
        <f t="shared" si="1116"/>
        <v>4.7249499132544397</v>
      </c>
      <c r="K6979" s="193">
        <f>MAX(0,(F6979-'2031 forecast'!$C$10))</f>
        <v>0</v>
      </c>
      <c r="L6979" s="193">
        <f>MAX(0,(G6979-'2031 forecast'!$C$10))</f>
        <v>0</v>
      </c>
      <c r="M6979" s="193">
        <f>MAX(0,(H6979-'2031 forecast'!$C$10))</f>
        <v>0</v>
      </c>
      <c r="N6979" s="193">
        <f>MAX(0,(I6979-'2031 forecast'!$C$10))</f>
        <v>0</v>
      </c>
      <c r="O6979" s="193">
        <f>MAX(0,(J6979-'2031 forecast'!$C$10))</f>
        <v>0</v>
      </c>
      <c r="P6979" s="175" t="str">
        <f t="shared" si="1112"/>
        <v/>
      </c>
      <c r="Q6979" s="175" t="str">
        <f t="shared" si="1113"/>
        <v/>
      </c>
    </row>
    <row r="6980" spans="1:17" s="1" customFormat="1" x14ac:dyDescent="0.3">
      <c r="A6980" s="189">
        <f t="shared" si="1111"/>
        <v>44121.666666649748</v>
      </c>
      <c r="B6980" s="190">
        <f t="shared" si="1107"/>
        <v>44121</v>
      </c>
      <c r="C6980" s="1">
        <f t="shared" si="1108"/>
        <v>16</v>
      </c>
      <c r="D6980" s="191">
        <v>2.9665145950377529</v>
      </c>
      <c r="E6980" s="192">
        <f t="shared" si="1109"/>
        <v>1.0300820562320176E-4</v>
      </c>
      <c r="F6980" s="193">
        <f t="shared" si="1110"/>
        <v>4.4229622416964141</v>
      </c>
      <c r="G6980" s="193">
        <f t="shared" si="1116"/>
        <v>4.5865162413240643</v>
      </c>
      <c r="H6980" s="193">
        <f t="shared" si="1116"/>
        <v>4.7561182036817637</v>
      </c>
      <c r="I6980" s="193">
        <f t="shared" si="1116"/>
        <v>4.9319917726624638</v>
      </c>
      <c r="J6980" s="193">
        <f t="shared" si="1116"/>
        <v>5.1143688621490382</v>
      </c>
      <c r="K6980" s="193">
        <f>MAX(0,(F6980-'2031 forecast'!$C$10))</f>
        <v>0</v>
      </c>
      <c r="L6980" s="193">
        <f>MAX(0,(G6980-'2031 forecast'!$C$10))</f>
        <v>0</v>
      </c>
      <c r="M6980" s="193">
        <f>MAX(0,(H6980-'2031 forecast'!$C$10))</f>
        <v>0</v>
      </c>
      <c r="N6980" s="193">
        <f>MAX(0,(I6980-'2031 forecast'!$C$10))</f>
        <v>0</v>
      </c>
      <c r="O6980" s="193">
        <f>MAX(0,(J6980-'2031 forecast'!$C$10))</f>
        <v>0</v>
      </c>
      <c r="P6980" s="175" t="str">
        <f t="shared" si="1112"/>
        <v/>
      </c>
      <c r="Q6980" s="175" t="str">
        <f t="shared" si="1113"/>
        <v/>
      </c>
    </row>
    <row r="6981" spans="1:17" s="1" customFormat="1" x14ac:dyDescent="0.3">
      <c r="A6981" s="189">
        <f t="shared" si="1111"/>
        <v>44121.708333316412</v>
      </c>
      <c r="B6981" s="190">
        <f t="shared" ref="B6981:B7044" si="1117">INT(A6981)</f>
        <v>44121</v>
      </c>
      <c r="C6981" s="1">
        <f t="shared" ref="C6981:C7044" si="1118">HOUR(A6981)</f>
        <v>17</v>
      </c>
      <c r="D6981" s="191">
        <v>3.0794529679452816</v>
      </c>
      <c r="E6981" s="192">
        <f t="shared" ref="E6981:E7044" si="1119">D6981/SUM($D$4:$D$8763)</f>
        <v>1.0692983781697848E-4</v>
      </c>
      <c r="F6981" s="193">
        <f t="shared" ref="F6981:F7044" si="1120">E6981*$F$2</f>
        <v>4.5913491290706432</v>
      </c>
      <c r="G6981" s="193">
        <f t="shared" si="1116"/>
        <v>4.7611298038110208</v>
      </c>
      <c r="H6981" s="193">
        <f t="shared" si="1116"/>
        <v>4.9371886936696487</v>
      </c>
      <c r="I6981" s="193">
        <f t="shared" si="1116"/>
        <v>5.119757956900882</v>
      </c>
      <c r="J6981" s="193">
        <f t="shared" si="1116"/>
        <v>5.309078336596337</v>
      </c>
      <c r="K6981" s="193">
        <f>MAX(0,(F6981-'2031 forecast'!$C$10))</f>
        <v>0</v>
      </c>
      <c r="L6981" s="193">
        <f>MAX(0,(G6981-'2031 forecast'!$C$10))</f>
        <v>0</v>
      </c>
      <c r="M6981" s="193">
        <f>MAX(0,(H6981-'2031 forecast'!$C$10))</f>
        <v>0</v>
      </c>
      <c r="N6981" s="193">
        <f>MAX(0,(I6981-'2031 forecast'!$C$10))</f>
        <v>0</v>
      </c>
      <c r="O6981" s="193">
        <f>MAX(0,(J6981-'2031 forecast'!$C$10))</f>
        <v>0</v>
      </c>
      <c r="P6981" s="175" t="str">
        <f t="shared" si="1112"/>
        <v/>
      </c>
      <c r="Q6981" s="175" t="str">
        <f t="shared" si="1113"/>
        <v/>
      </c>
    </row>
    <row r="6982" spans="1:17" s="1" customFormat="1" x14ac:dyDescent="0.3">
      <c r="A6982" s="189">
        <f t="shared" ref="A6982:A7045" si="1121">A6981 + TIME(1,0,0)</f>
        <v>44121.749999983076</v>
      </c>
      <c r="B6982" s="190">
        <f t="shared" si="1117"/>
        <v>44121</v>
      </c>
      <c r="C6982" s="1">
        <f t="shared" si="1118"/>
        <v>18</v>
      </c>
      <c r="D6982" s="191">
        <v>3.0945114176662849</v>
      </c>
      <c r="E6982" s="192">
        <f t="shared" si="1119"/>
        <v>1.0745272210948202E-4</v>
      </c>
      <c r="F6982" s="193">
        <f t="shared" si="1120"/>
        <v>4.6138007140538733</v>
      </c>
      <c r="G6982" s="193">
        <f t="shared" si="1116"/>
        <v>4.7844116121426143</v>
      </c>
      <c r="H6982" s="193">
        <f t="shared" si="1116"/>
        <v>4.9613314256680319</v>
      </c>
      <c r="I6982" s="193">
        <f t="shared" si="1116"/>
        <v>5.1447934481326705</v>
      </c>
      <c r="J6982" s="193">
        <f t="shared" si="1116"/>
        <v>5.3350395998559756</v>
      </c>
      <c r="K6982" s="193">
        <f>MAX(0,(F6982-'2031 forecast'!$C$10))</f>
        <v>0</v>
      </c>
      <c r="L6982" s="193">
        <f>MAX(0,(G6982-'2031 forecast'!$C$10))</f>
        <v>0</v>
      </c>
      <c r="M6982" s="193">
        <f>MAX(0,(H6982-'2031 forecast'!$C$10))</f>
        <v>0</v>
      </c>
      <c r="N6982" s="193">
        <f>MAX(0,(I6982-'2031 forecast'!$C$10))</f>
        <v>0</v>
      </c>
      <c r="O6982" s="193">
        <f>MAX(0,(J6982-'2031 forecast'!$C$10))</f>
        <v>0</v>
      </c>
      <c r="P6982" s="175" t="str">
        <f t="shared" ref="P6982:P7045" si="1122">IF(K6982&gt;0,IF(K6981&gt;0,P6981+1,1),"")</f>
        <v/>
      </c>
      <c r="Q6982" s="175" t="str">
        <f t="shared" ref="Q6982:Q7045" si="1123">IF(AND(K6982&gt;0,K6983=0),P6982,"")</f>
        <v/>
      </c>
    </row>
    <row r="6983" spans="1:17" s="1" customFormat="1" x14ac:dyDescent="0.3">
      <c r="A6983" s="189">
        <f t="shared" si="1121"/>
        <v>44121.79166664974</v>
      </c>
      <c r="B6983" s="190">
        <f t="shared" si="1117"/>
        <v>44121</v>
      </c>
      <c r="C6983" s="1">
        <f t="shared" si="1118"/>
        <v>19</v>
      </c>
      <c r="D6983" s="191">
        <v>3.102040642526787</v>
      </c>
      <c r="E6983" s="192">
        <f t="shared" si="1119"/>
        <v>1.0771416425573382E-4</v>
      </c>
      <c r="F6983" s="193">
        <f t="shared" si="1120"/>
        <v>4.6250265065454892</v>
      </c>
      <c r="G6983" s="193">
        <f t="shared" si="1116"/>
        <v>4.7960525163084116</v>
      </c>
      <c r="H6983" s="193">
        <f t="shared" si="1116"/>
        <v>4.9734027916672252</v>
      </c>
      <c r="I6983" s="193">
        <f t="shared" si="1116"/>
        <v>5.1573111937485656</v>
      </c>
      <c r="J6983" s="193">
        <f t="shared" si="1116"/>
        <v>5.3480202314857959</v>
      </c>
      <c r="K6983" s="193">
        <f>MAX(0,(F6983-'2031 forecast'!$C$10))</f>
        <v>0</v>
      </c>
      <c r="L6983" s="193">
        <f>MAX(0,(G6983-'2031 forecast'!$C$10))</f>
        <v>0</v>
      </c>
      <c r="M6983" s="193">
        <f>MAX(0,(H6983-'2031 forecast'!$C$10))</f>
        <v>0</v>
      </c>
      <c r="N6983" s="193">
        <f>MAX(0,(I6983-'2031 forecast'!$C$10))</f>
        <v>0</v>
      </c>
      <c r="O6983" s="193">
        <f>MAX(0,(J6983-'2031 forecast'!$C$10))</f>
        <v>0</v>
      </c>
      <c r="P6983" s="175" t="str">
        <f t="shared" si="1122"/>
        <v/>
      </c>
      <c r="Q6983" s="175" t="str">
        <f t="shared" si="1123"/>
        <v/>
      </c>
    </row>
    <row r="6984" spans="1:17" s="1" customFormat="1" x14ac:dyDescent="0.3">
      <c r="A6984" s="189">
        <f t="shared" si="1121"/>
        <v>44121.833333316405</v>
      </c>
      <c r="B6984" s="190">
        <f t="shared" si="1117"/>
        <v>44121</v>
      </c>
      <c r="C6984" s="1">
        <f t="shared" si="1118"/>
        <v>20</v>
      </c>
      <c r="D6984" s="191">
        <v>2.9062807961537369</v>
      </c>
      <c r="E6984" s="192">
        <f t="shared" si="1119"/>
        <v>1.0091666845318749E-4</v>
      </c>
      <c r="F6984" s="193">
        <f t="shared" si="1120"/>
        <v>4.3331559017634911</v>
      </c>
      <c r="G6984" s="193">
        <f t="shared" si="1116"/>
        <v>4.4933890079976857</v>
      </c>
      <c r="H6984" s="193">
        <f t="shared" si="1116"/>
        <v>4.659547275688225</v>
      </c>
      <c r="I6984" s="193">
        <f t="shared" si="1116"/>
        <v>4.8318498077353054</v>
      </c>
      <c r="J6984" s="193">
        <f t="shared" si="1116"/>
        <v>5.0105238091104782</v>
      </c>
      <c r="K6984" s="193">
        <f>MAX(0,(F6984-'2031 forecast'!$C$10))</f>
        <v>0</v>
      </c>
      <c r="L6984" s="193">
        <f>MAX(0,(G6984-'2031 forecast'!$C$10))</f>
        <v>0</v>
      </c>
      <c r="M6984" s="193">
        <f>MAX(0,(H6984-'2031 forecast'!$C$10))</f>
        <v>0</v>
      </c>
      <c r="N6984" s="193">
        <f>MAX(0,(I6984-'2031 forecast'!$C$10))</f>
        <v>0</v>
      </c>
      <c r="O6984" s="193">
        <f>MAX(0,(J6984-'2031 forecast'!$C$10))</f>
        <v>0</v>
      </c>
      <c r="P6984" s="175" t="str">
        <f t="shared" si="1122"/>
        <v/>
      </c>
      <c r="Q6984" s="175" t="str">
        <f t="shared" si="1123"/>
        <v/>
      </c>
    </row>
    <row r="6985" spans="1:17" s="1" customFormat="1" x14ac:dyDescent="0.3">
      <c r="A6985" s="189">
        <f t="shared" si="1121"/>
        <v>44121.874999983069</v>
      </c>
      <c r="B6985" s="190">
        <f t="shared" si="1117"/>
        <v>44121</v>
      </c>
      <c r="C6985" s="1">
        <f t="shared" si="1118"/>
        <v>21</v>
      </c>
      <c r="D6985" s="191">
        <v>2.7707547486647033</v>
      </c>
      <c r="E6985" s="192">
        <f t="shared" si="1119"/>
        <v>9.6210709820655448E-5</v>
      </c>
      <c r="F6985" s="193">
        <f t="shared" si="1120"/>
        <v>4.1310916369144177</v>
      </c>
      <c r="G6985" s="193">
        <f t="shared" ref="G6985:J7004" si="1124">$E6985*G$2</f>
        <v>4.2838527330133385</v>
      </c>
      <c r="H6985" s="193">
        <f t="shared" si="1124"/>
        <v>4.4422626877027644</v>
      </c>
      <c r="I6985" s="193">
        <f t="shared" si="1124"/>
        <v>4.6065303866492044</v>
      </c>
      <c r="J6985" s="193">
        <f t="shared" si="1124"/>
        <v>4.7768724397737206</v>
      </c>
      <c r="K6985" s="193">
        <f>MAX(0,(F6985-'2031 forecast'!$C$10))</f>
        <v>0</v>
      </c>
      <c r="L6985" s="193">
        <f>MAX(0,(G6985-'2031 forecast'!$C$10))</f>
        <v>0</v>
      </c>
      <c r="M6985" s="193">
        <f>MAX(0,(H6985-'2031 forecast'!$C$10))</f>
        <v>0</v>
      </c>
      <c r="N6985" s="193">
        <f>MAX(0,(I6985-'2031 forecast'!$C$10))</f>
        <v>0</v>
      </c>
      <c r="O6985" s="193">
        <f>MAX(0,(J6985-'2031 forecast'!$C$10))</f>
        <v>0</v>
      </c>
      <c r="P6985" s="175" t="str">
        <f t="shared" si="1122"/>
        <v/>
      </c>
      <c r="Q6985" s="175" t="str">
        <f t="shared" si="1123"/>
        <v/>
      </c>
    </row>
    <row r="6986" spans="1:17" s="1" customFormat="1" x14ac:dyDescent="0.3">
      <c r="A6986" s="189">
        <f t="shared" si="1121"/>
        <v>44121.916666649733</v>
      </c>
      <c r="B6986" s="190">
        <f t="shared" si="1117"/>
        <v>44121</v>
      </c>
      <c r="C6986" s="1">
        <f t="shared" si="1118"/>
        <v>22</v>
      </c>
      <c r="D6986" s="191">
        <v>2.6276994763151666</v>
      </c>
      <c r="E6986" s="192">
        <f t="shared" si="1119"/>
        <v>9.1243309041871595E-5</v>
      </c>
      <c r="F6986" s="193">
        <f t="shared" si="1120"/>
        <v>3.9178015795737267</v>
      </c>
      <c r="G6986" s="193">
        <f t="shared" si="1124"/>
        <v>4.0626755538631931</v>
      </c>
      <c r="H6986" s="193">
        <f t="shared" si="1124"/>
        <v>4.2129067337181105</v>
      </c>
      <c r="I6986" s="193">
        <f t="shared" si="1124"/>
        <v>4.3686932199472066</v>
      </c>
      <c r="J6986" s="193">
        <f t="shared" si="1124"/>
        <v>4.5302404388071418</v>
      </c>
      <c r="K6986" s="193">
        <f>MAX(0,(F6986-'2031 forecast'!$C$10))</f>
        <v>0</v>
      </c>
      <c r="L6986" s="193">
        <f>MAX(0,(G6986-'2031 forecast'!$C$10))</f>
        <v>0</v>
      </c>
      <c r="M6986" s="193">
        <f>MAX(0,(H6986-'2031 forecast'!$C$10))</f>
        <v>0</v>
      </c>
      <c r="N6986" s="193">
        <f>MAX(0,(I6986-'2031 forecast'!$C$10))</f>
        <v>0</v>
      </c>
      <c r="O6986" s="193">
        <f>MAX(0,(J6986-'2031 forecast'!$C$10))</f>
        <v>0</v>
      </c>
      <c r="P6986" s="175" t="str">
        <f t="shared" si="1122"/>
        <v/>
      </c>
      <c r="Q6986" s="175" t="str">
        <f t="shared" si="1123"/>
        <v/>
      </c>
    </row>
    <row r="6987" spans="1:17" s="1" customFormat="1" x14ac:dyDescent="0.3">
      <c r="A6987" s="189">
        <f t="shared" si="1121"/>
        <v>44121.958333316397</v>
      </c>
      <c r="B6987" s="190">
        <f t="shared" si="1117"/>
        <v>44121</v>
      </c>
      <c r="C6987" s="1">
        <f t="shared" si="1118"/>
        <v>23</v>
      </c>
      <c r="D6987" s="191">
        <v>2.3190012570345884</v>
      </c>
      <c r="E6987" s="192">
        <f t="shared" si="1119"/>
        <v>8.0524181045548579E-5</v>
      </c>
      <c r="F6987" s="193">
        <f t="shared" si="1120"/>
        <v>3.4575440874175012</v>
      </c>
      <c r="G6987" s="193">
        <f t="shared" si="1124"/>
        <v>3.5853984830655117</v>
      </c>
      <c r="H6987" s="193">
        <f t="shared" si="1124"/>
        <v>3.7179807277512262</v>
      </c>
      <c r="I6987" s="193">
        <f t="shared" si="1124"/>
        <v>3.8554656496955295</v>
      </c>
      <c r="J6987" s="193">
        <f t="shared" si="1124"/>
        <v>3.9980345419845271</v>
      </c>
      <c r="K6987" s="193">
        <f>MAX(0,(F6987-'2031 forecast'!$C$10))</f>
        <v>0</v>
      </c>
      <c r="L6987" s="193">
        <f>MAX(0,(G6987-'2031 forecast'!$C$10))</f>
        <v>0</v>
      </c>
      <c r="M6987" s="193">
        <f>MAX(0,(H6987-'2031 forecast'!$C$10))</f>
        <v>0</v>
      </c>
      <c r="N6987" s="193">
        <f>MAX(0,(I6987-'2031 forecast'!$C$10))</f>
        <v>0</v>
      </c>
      <c r="O6987" s="193">
        <f>MAX(0,(J6987-'2031 forecast'!$C$10))</f>
        <v>0</v>
      </c>
      <c r="P6987" s="175" t="str">
        <f t="shared" si="1122"/>
        <v/>
      </c>
      <c r="Q6987" s="175" t="str">
        <f t="shared" si="1123"/>
        <v/>
      </c>
    </row>
    <row r="6988" spans="1:17" s="1" customFormat="1" x14ac:dyDescent="0.3">
      <c r="A6988" s="189">
        <f t="shared" si="1121"/>
        <v>44121.999999983062</v>
      </c>
      <c r="B6988" s="190">
        <f t="shared" si="1117"/>
        <v>44121</v>
      </c>
      <c r="C6988" s="1">
        <f t="shared" si="1118"/>
        <v>0</v>
      </c>
      <c r="D6988" s="191">
        <v>2.2361797835690673</v>
      </c>
      <c r="E6988" s="192">
        <f t="shared" si="1119"/>
        <v>7.7648317436778983E-5</v>
      </c>
      <c r="F6988" s="193">
        <f t="shared" si="1120"/>
        <v>3.3340603700097331</v>
      </c>
      <c r="G6988" s="193">
        <f t="shared" si="1124"/>
        <v>3.4573485372417432</v>
      </c>
      <c r="H6988" s="193">
        <f t="shared" si="1124"/>
        <v>3.585195701760111</v>
      </c>
      <c r="I6988" s="193">
        <f t="shared" si="1124"/>
        <v>3.7177704479206888</v>
      </c>
      <c r="J6988" s="193">
        <f t="shared" si="1124"/>
        <v>3.8552475940565079</v>
      </c>
      <c r="K6988" s="193">
        <f>MAX(0,(F6988-'2031 forecast'!$C$10))</f>
        <v>0</v>
      </c>
      <c r="L6988" s="193">
        <f>MAX(0,(G6988-'2031 forecast'!$C$10))</f>
        <v>0</v>
      </c>
      <c r="M6988" s="193">
        <f>MAX(0,(H6988-'2031 forecast'!$C$10))</f>
        <v>0</v>
      </c>
      <c r="N6988" s="193">
        <f>MAX(0,(I6988-'2031 forecast'!$C$10))</f>
        <v>0</v>
      </c>
      <c r="O6988" s="193">
        <f>MAX(0,(J6988-'2031 forecast'!$C$10))</f>
        <v>0</v>
      </c>
      <c r="P6988" s="175" t="str">
        <f t="shared" si="1122"/>
        <v/>
      </c>
      <c r="Q6988" s="175" t="str">
        <f t="shared" si="1123"/>
        <v/>
      </c>
    </row>
    <row r="6989" spans="1:17" s="1" customFormat="1" x14ac:dyDescent="0.3">
      <c r="A6989" s="189">
        <f t="shared" si="1121"/>
        <v>44122.041666649726</v>
      </c>
      <c r="B6989" s="190">
        <f t="shared" si="1117"/>
        <v>44122</v>
      </c>
      <c r="C6989" s="1">
        <f t="shared" si="1118"/>
        <v>1</v>
      </c>
      <c r="D6989" s="191">
        <v>2.1759459846850517</v>
      </c>
      <c r="E6989" s="192">
        <f t="shared" si="1119"/>
        <v>7.5556780266764726E-5</v>
      </c>
      <c r="F6989" s="193">
        <f t="shared" si="1120"/>
        <v>3.244254030076811</v>
      </c>
      <c r="G6989" s="193">
        <f t="shared" si="1124"/>
        <v>3.3642213039153659</v>
      </c>
      <c r="H6989" s="193">
        <f t="shared" si="1124"/>
        <v>3.4886247737665723</v>
      </c>
      <c r="I6989" s="193">
        <f t="shared" si="1124"/>
        <v>3.6176284829935321</v>
      </c>
      <c r="J6989" s="193">
        <f t="shared" si="1124"/>
        <v>3.7514025410179483</v>
      </c>
      <c r="K6989" s="193">
        <f>MAX(0,(F6989-'2031 forecast'!$C$10))</f>
        <v>0</v>
      </c>
      <c r="L6989" s="193">
        <f>MAX(0,(G6989-'2031 forecast'!$C$10))</f>
        <v>0</v>
      </c>
      <c r="M6989" s="193">
        <f>MAX(0,(H6989-'2031 forecast'!$C$10))</f>
        <v>0</v>
      </c>
      <c r="N6989" s="193">
        <f>MAX(0,(I6989-'2031 forecast'!$C$10))</f>
        <v>0</v>
      </c>
      <c r="O6989" s="193">
        <f>MAX(0,(J6989-'2031 forecast'!$C$10))</f>
        <v>0</v>
      </c>
      <c r="P6989" s="175" t="str">
        <f t="shared" si="1122"/>
        <v/>
      </c>
      <c r="Q6989" s="175" t="str">
        <f t="shared" si="1123"/>
        <v/>
      </c>
    </row>
    <row r="6990" spans="1:17" s="1" customFormat="1" x14ac:dyDescent="0.3">
      <c r="A6990" s="189">
        <f t="shared" si="1121"/>
        <v>44122.08333331639</v>
      </c>
      <c r="B6990" s="190">
        <f t="shared" si="1117"/>
        <v>44122</v>
      </c>
      <c r="C6990" s="1">
        <f t="shared" si="1118"/>
        <v>2</v>
      </c>
      <c r="D6990" s="191">
        <v>2.1458290852430446</v>
      </c>
      <c r="E6990" s="192">
        <f t="shared" si="1119"/>
        <v>7.4511011681757617E-5</v>
      </c>
      <c r="F6990" s="193">
        <f t="shared" si="1120"/>
        <v>3.1993508601103504</v>
      </c>
      <c r="G6990" s="193">
        <f t="shared" si="1124"/>
        <v>3.3176576872521784</v>
      </c>
      <c r="H6990" s="193">
        <f t="shared" si="1124"/>
        <v>3.4403393097698038</v>
      </c>
      <c r="I6990" s="193">
        <f t="shared" si="1124"/>
        <v>3.5675575005299542</v>
      </c>
      <c r="J6990" s="193">
        <f t="shared" si="1124"/>
        <v>3.6994800144986697</v>
      </c>
      <c r="K6990" s="193">
        <f>MAX(0,(F6990-'2031 forecast'!$C$10))</f>
        <v>0</v>
      </c>
      <c r="L6990" s="193">
        <f>MAX(0,(G6990-'2031 forecast'!$C$10))</f>
        <v>0</v>
      </c>
      <c r="M6990" s="193">
        <f>MAX(0,(H6990-'2031 forecast'!$C$10))</f>
        <v>0</v>
      </c>
      <c r="N6990" s="193">
        <f>MAX(0,(I6990-'2031 forecast'!$C$10))</f>
        <v>0</v>
      </c>
      <c r="O6990" s="193">
        <f>MAX(0,(J6990-'2031 forecast'!$C$10))</f>
        <v>0</v>
      </c>
      <c r="P6990" s="175" t="str">
        <f t="shared" si="1122"/>
        <v/>
      </c>
      <c r="Q6990" s="175" t="str">
        <f t="shared" si="1123"/>
        <v/>
      </c>
    </row>
    <row r="6991" spans="1:17" s="1" customFormat="1" x14ac:dyDescent="0.3">
      <c r="A6991" s="189">
        <f t="shared" si="1121"/>
        <v>44122.124999983054</v>
      </c>
      <c r="B6991" s="190">
        <f t="shared" si="1117"/>
        <v>44122</v>
      </c>
      <c r="C6991" s="1">
        <f t="shared" si="1118"/>
        <v>3</v>
      </c>
      <c r="D6991" s="191">
        <v>2.0328907123355155</v>
      </c>
      <c r="E6991" s="192">
        <f t="shared" si="1119"/>
        <v>7.0589379487980886E-5</v>
      </c>
      <c r="F6991" s="193">
        <f t="shared" si="1120"/>
        <v>3.0309639727361208</v>
      </c>
      <c r="G6991" s="193">
        <f t="shared" si="1124"/>
        <v>3.143044124765221</v>
      </c>
      <c r="H6991" s="193">
        <f t="shared" si="1124"/>
        <v>3.2592688197819188</v>
      </c>
      <c r="I6991" s="193">
        <f t="shared" si="1124"/>
        <v>3.3797913162915352</v>
      </c>
      <c r="J6991" s="193">
        <f t="shared" si="1124"/>
        <v>3.5047705400513705</v>
      </c>
      <c r="K6991" s="193">
        <f>MAX(0,(F6991-'2031 forecast'!$C$10))</f>
        <v>0</v>
      </c>
      <c r="L6991" s="193">
        <f>MAX(0,(G6991-'2031 forecast'!$C$10))</f>
        <v>0</v>
      </c>
      <c r="M6991" s="193">
        <f>MAX(0,(H6991-'2031 forecast'!$C$10))</f>
        <v>0</v>
      </c>
      <c r="N6991" s="193">
        <f>MAX(0,(I6991-'2031 forecast'!$C$10))</f>
        <v>0</v>
      </c>
      <c r="O6991" s="193">
        <f>MAX(0,(J6991-'2031 forecast'!$C$10))</f>
        <v>0</v>
      </c>
      <c r="P6991" s="175" t="str">
        <f t="shared" si="1122"/>
        <v/>
      </c>
      <c r="Q6991" s="175" t="str">
        <f t="shared" si="1123"/>
        <v/>
      </c>
    </row>
    <row r="6992" spans="1:17" s="1" customFormat="1" x14ac:dyDescent="0.3">
      <c r="A6992" s="189">
        <f t="shared" si="1121"/>
        <v>44122.166666649719</v>
      </c>
      <c r="B6992" s="190">
        <f t="shared" si="1117"/>
        <v>44122</v>
      </c>
      <c r="C6992" s="1">
        <f t="shared" si="1118"/>
        <v>4</v>
      </c>
      <c r="D6992" s="191">
        <v>2.085595286359029</v>
      </c>
      <c r="E6992" s="192">
        <f t="shared" si="1119"/>
        <v>7.241947451174336E-5</v>
      </c>
      <c r="F6992" s="193">
        <f t="shared" si="1120"/>
        <v>3.1095445201774279</v>
      </c>
      <c r="G6992" s="193">
        <f t="shared" si="1124"/>
        <v>3.2245304539258011</v>
      </c>
      <c r="H6992" s="193">
        <f t="shared" si="1124"/>
        <v>3.3437683817762651</v>
      </c>
      <c r="I6992" s="193">
        <f t="shared" si="1124"/>
        <v>3.4674155356027976</v>
      </c>
      <c r="J6992" s="193">
        <f t="shared" si="1124"/>
        <v>3.5956349614601102</v>
      </c>
      <c r="K6992" s="193">
        <f>MAX(0,(F6992-'2031 forecast'!$C$10))</f>
        <v>0</v>
      </c>
      <c r="L6992" s="193">
        <f>MAX(0,(G6992-'2031 forecast'!$C$10))</f>
        <v>0</v>
      </c>
      <c r="M6992" s="193">
        <f>MAX(0,(H6992-'2031 forecast'!$C$10))</f>
        <v>0</v>
      </c>
      <c r="N6992" s="193">
        <f>MAX(0,(I6992-'2031 forecast'!$C$10))</f>
        <v>0</v>
      </c>
      <c r="O6992" s="193">
        <f>MAX(0,(J6992-'2031 forecast'!$C$10))</f>
        <v>0</v>
      </c>
      <c r="P6992" s="175" t="str">
        <f t="shared" si="1122"/>
        <v/>
      </c>
      <c r="Q6992" s="175" t="str">
        <f t="shared" si="1123"/>
        <v/>
      </c>
    </row>
    <row r="6993" spans="1:17" s="1" customFormat="1" x14ac:dyDescent="0.3">
      <c r="A6993" s="189">
        <f t="shared" si="1121"/>
        <v>44122.208333316383</v>
      </c>
      <c r="B6993" s="190">
        <f t="shared" si="1117"/>
        <v>44122</v>
      </c>
      <c r="C6993" s="1">
        <f t="shared" si="1118"/>
        <v>5</v>
      </c>
      <c r="D6993" s="191">
        <v>2.115712185801037</v>
      </c>
      <c r="E6993" s="192">
        <f t="shared" si="1119"/>
        <v>7.3465243096750495E-5</v>
      </c>
      <c r="F6993" s="193">
        <f t="shared" si="1120"/>
        <v>3.1544476901438894</v>
      </c>
      <c r="G6993" s="193">
        <f t="shared" si="1124"/>
        <v>3.2710940705889899</v>
      </c>
      <c r="H6993" s="193">
        <f t="shared" si="1124"/>
        <v>3.3920538457730349</v>
      </c>
      <c r="I6993" s="193">
        <f t="shared" si="1124"/>
        <v>3.5174865180663764</v>
      </c>
      <c r="J6993" s="193">
        <f t="shared" si="1124"/>
        <v>3.6475574879793902</v>
      </c>
      <c r="K6993" s="193">
        <f>MAX(0,(F6993-'2031 forecast'!$C$10))</f>
        <v>0</v>
      </c>
      <c r="L6993" s="193">
        <f>MAX(0,(G6993-'2031 forecast'!$C$10))</f>
        <v>0</v>
      </c>
      <c r="M6993" s="193">
        <f>MAX(0,(H6993-'2031 forecast'!$C$10))</f>
        <v>0</v>
      </c>
      <c r="N6993" s="193">
        <f>MAX(0,(I6993-'2031 forecast'!$C$10))</f>
        <v>0</v>
      </c>
      <c r="O6993" s="193">
        <f>MAX(0,(J6993-'2031 forecast'!$C$10))</f>
        <v>0</v>
      </c>
      <c r="P6993" s="175" t="str">
        <f t="shared" si="1122"/>
        <v/>
      </c>
      <c r="Q6993" s="175" t="str">
        <f t="shared" si="1123"/>
        <v/>
      </c>
    </row>
    <row r="6994" spans="1:17" s="1" customFormat="1" x14ac:dyDescent="0.3">
      <c r="A6994" s="189">
        <f t="shared" si="1121"/>
        <v>44122.249999983047</v>
      </c>
      <c r="B6994" s="190">
        <f t="shared" si="1117"/>
        <v>44122</v>
      </c>
      <c r="C6994" s="1">
        <f t="shared" si="1118"/>
        <v>6</v>
      </c>
      <c r="D6994" s="191">
        <v>2.2964135824530825</v>
      </c>
      <c r="E6994" s="192">
        <f t="shared" si="1119"/>
        <v>7.9739854606793227E-5</v>
      </c>
      <c r="F6994" s="193">
        <f t="shared" si="1120"/>
        <v>3.4238667099426552</v>
      </c>
      <c r="G6994" s="193">
        <f t="shared" si="1124"/>
        <v>3.55047577056812</v>
      </c>
      <c r="H6994" s="193">
        <f t="shared" si="1124"/>
        <v>3.6817666297536493</v>
      </c>
      <c r="I6994" s="193">
        <f t="shared" si="1124"/>
        <v>3.8179124128478454</v>
      </c>
      <c r="J6994" s="193">
        <f t="shared" si="1124"/>
        <v>3.9590926470950669</v>
      </c>
      <c r="K6994" s="193">
        <f>MAX(0,(F6994-'2031 forecast'!$C$10))</f>
        <v>0</v>
      </c>
      <c r="L6994" s="193">
        <f>MAX(0,(G6994-'2031 forecast'!$C$10))</f>
        <v>0</v>
      </c>
      <c r="M6994" s="193">
        <f>MAX(0,(H6994-'2031 forecast'!$C$10))</f>
        <v>0</v>
      </c>
      <c r="N6994" s="193">
        <f>MAX(0,(I6994-'2031 forecast'!$C$10))</f>
        <v>0</v>
      </c>
      <c r="O6994" s="193">
        <f>MAX(0,(J6994-'2031 forecast'!$C$10))</f>
        <v>0</v>
      </c>
      <c r="P6994" s="175" t="str">
        <f t="shared" si="1122"/>
        <v/>
      </c>
      <c r="Q6994" s="175" t="str">
        <f t="shared" si="1123"/>
        <v/>
      </c>
    </row>
    <row r="6995" spans="1:17" s="1" customFormat="1" x14ac:dyDescent="0.3">
      <c r="A6995" s="189">
        <f t="shared" si="1121"/>
        <v>44122.291666649711</v>
      </c>
      <c r="B6995" s="190">
        <f t="shared" si="1117"/>
        <v>44122</v>
      </c>
      <c r="C6995" s="1">
        <f t="shared" si="1118"/>
        <v>7</v>
      </c>
      <c r="D6995" s="191">
        <v>2.3867642807791056</v>
      </c>
      <c r="E6995" s="192">
        <f t="shared" si="1119"/>
        <v>8.2877160361814606E-5</v>
      </c>
      <c r="F6995" s="193">
        <f t="shared" si="1120"/>
        <v>3.5585762198420388</v>
      </c>
      <c r="G6995" s="193">
        <f t="shared" si="1124"/>
        <v>3.6901666205576857</v>
      </c>
      <c r="H6995" s="193">
        <f t="shared" si="1124"/>
        <v>3.826623021743957</v>
      </c>
      <c r="I6995" s="193">
        <f t="shared" si="1124"/>
        <v>3.9681253602385804</v>
      </c>
      <c r="J6995" s="193">
        <f t="shared" si="1124"/>
        <v>4.1148602266529055</v>
      </c>
      <c r="K6995" s="193">
        <f>MAX(0,(F6995-'2031 forecast'!$C$10))</f>
        <v>0</v>
      </c>
      <c r="L6995" s="193">
        <f>MAX(0,(G6995-'2031 forecast'!$C$10))</f>
        <v>0</v>
      </c>
      <c r="M6995" s="193">
        <f>MAX(0,(H6995-'2031 forecast'!$C$10))</f>
        <v>0</v>
      </c>
      <c r="N6995" s="193">
        <f>MAX(0,(I6995-'2031 forecast'!$C$10))</f>
        <v>0</v>
      </c>
      <c r="O6995" s="193">
        <f>MAX(0,(J6995-'2031 forecast'!$C$10))</f>
        <v>0</v>
      </c>
      <c r="P6995" s="175" t="str">
        <f t="shared" si="1122"/>
        <v/>
      </c>
      <c r="Q6995" s="175" t="str">
        <f t="shared" si="1123"/>
        <v/>
      </c>
    </row>
    <row r="6996" spans="1:17" s="1" customFormat="1" x14ac:dyDescent="0.3">
      <c r="A6996" s="189">
        <f t="shared" si="1121"/>
        <v>44122.333333316376</v>
      </c>
      <c r="B6996" s="190">
        <f t="shared" si="1117"/>
        <v>44122</v>
      </c>
      <c r="C6996" s="1">
        <f t="shared" si="1118"/>
        <v>8</v>
      </c>
      <c r="D6996" s="191">
        <v>2.514761103407638</v>
      </c>
      <c r="E6996" s="192">
        <f t="shared" si="1119"/>
        <v>8.7321676848094892E-5</v>
      </c>
      <c r="F6996" s="193">
        <f t="shared" si="1120"/>
        <v>3.7494146921994984</v>
      </c>
      <c r="G6996" s="193">
        <f t="shared" si="1124"/>
        <v>3.8880619913762366</v>
      </c>
      <c r="H6996" s="193">
        <f t="shared" si="1124"/>
        <v>4.0318362437302264</v>
      </c>
      <c r="I6996" s="193">
        <f t="shared" si="1124"/>
        <v>4.1809270357087884</v>
      </c>
      <c r="J6996" s="193">
        <f t="shared" si="1124"/>
        <v>4.3355309643598448</v>
      </c>
      <c r="K6996" s="193">
        <f>MAX(0,(F6996-'2031 forecast'!$C$10))</f>
        <v>0</v>
      </c>
      <c r="L6996" s="193">
        <f>MAX(0,(G6996-'2031 forecast'!$C$10))</f>
        <v>0</v>
      </c>
      <c r="M6996" s="193">
        <f>MAX(0,(H6996-'2031 forecast'!$C$10))</f>
        <v>0</v>
      </c>
      <c r="N6996" s="193">
        <f>MAX(0,(I6996-'2031 forecast'!$C$10))</f>
        <v>0</v>
      </c>
      <c r="O6996" s="193">
        <f>MAX(0,(J6996-'2031 forecast'!$C$10))</f>
        <v>0</v>
      </c>
      <c r="P6996" s="175" t="str">
        <f t="shared" si="1122"/>
        <v/>
      </c>
      <c r="Q6996" s="175" t="str">
        <f t="shared" si="1123"/>
        <v/>
      </c>
    </row>
    <row r="6997" spans="1:17" s="1" customFormat="1" x14ac:dyDescent="0.3">
      <c r="A6997" s="189">
        <f t="shared" si="1121"/>
        <v>44122.37499998304</v>
      </c>
      <c r="B6997" s="190">
        <f t="shared" si="1117"/>
        <v>44122</v>
      </c>
      <c r="C6997" s="1">
        <f t="shared" si="1118"/>
        <v>9</v>
      </c>
      <c r="D6997" s="191">
        <v>2.6578163757571742</v>
      </c>
      <c r="E6997" s="192">
        <f t="shared" si="1119"/>
        <v>9.2289077626878717E-5</v>
      </c>
      <c r="F6997" s="193">
        <f t="shared" si="1120"/>
        <v>3.9627047495401877</v>
      </c>
      <c r="G6997" s="193">
        <f t="shared" si="1124"/>
        <v>4.1092391705263811</v>
      </c>
      <c r="H6997" s="193">
        <f t="shared" si="1124"/>
        <v>4.2611921977148794</v>
      </c>
      <c r="I6997" s="193">
        <f t="shared" si="1124"/>
        <v>4.4187642024107845</v>
      </c>
      <c r="J6997" s="193">
        <f t="shared" si="1124"/>
        <v>4.5821629653264218</v>
      </c>
      <c r="K6997" s="193">
        <f>MAX(0,(F6997-'2031 forecast'!$C$10))</f>
        <v>0</v>
      </c>
      <c r="L6997" s="193">
        <f>MAX(0,(G6997-'2031 forecast'!$C$10))</f>
        <v>0</v>
      </c>
      <c r="M6997" s="193">
        <f>MAX(0,(H6997-'2031 forecast'!$C$10))</f>
        <v>0</v>
      </c>
      <c r="N6997" s="193">
        <f>MAX(0,(I6997-'2031 forecast'!$C$10))</f>
        <v>0</v>
      </c>
      <c r="O6997" s="193">
        <f>MAX(0,(J6997-'2031 forecast'!$C$10))</f>
        <v>0</v>
      </c>
      <c r="P6997" s="175" t="str">
        <f t="shared" si="1122"/>
        <v/>
      </c>
      <c r="Q6997" s="175" t="str">
        <f t="shared" si="1123"/>
        <v/>
      </c>
    </row>
    <row r="6998" spans="1:17" s="1" customFormat="1" x14ac:dyDescent="0.3">
      <c r="A6998" s="189">
        <f t="shared" si="1121"/>
        <v>44122.416666649704</v>
      </c>
      <c r="B6998" s="190">
        <f t="shared" si="1117"/>
        <v>44122</v>
      </c>
      <c r="C6998" s="1">
        <f t="shared" si="1118"/>
        <v>10</v>
      </c>
      <c r="D6998" s="191">
        <v>2.8008716481067104</v>
      </c>
      <c r="E6998" s="192">
        <f t="shared" si="1119"/>
        <v>9.7256478405662557E-5</v>
      </c>
      <c r="F6998" s="193">
        <f t="shared" si="1120"/>
        <v>4.1759948068808779</v>
      </c>
      <c r="G6998" s="193">
        <f t="shared" si="1124"/>
        <v>4.3304163496765264</v>
      </c>
      <c r="H6998" s="193">
        <f t="shared" si="1124"/>
        <v>4.4905481516995325</v>
      </c>
      <c r="I6998" s="193">
        <f t="shared" si="1124"/>
        <v>4.6566013691127814</v>
      </c>
      <c r="J6998" s="193">
        <f t="shared" si="1124"/>
        <v>4.8287949662929996</v>
      </c>
      <c r="K6998" s="193">
        <f>MAX(0,(F6998-'2031 forecast'!$C$10))</f>
        <v>0</v>
      </c>
      <c r="L6998" s="193">
        <f>MAX(0,(G6998-'2031 forecast'!$C$10))</f>
        <v>0</v>
      </c>
      <c r="M6998" s="193">
        <f>MAX(0,(H6998-'2031 forecast'!$C$10))</f>
        <v>0</v>
      </c>
      <c r="N6998" s="193">
        <f>MAX(0,(I6998-'2031 forecast'!$C$10))</f>
        <v>0</v>
      </c>
      <c r="O6998" s="193">
        <f>MAX(0,(J6998-'2031 forecast'!$C$10))</f>
        <v>0</v>
      </c>
      <c r="P6998" s="175" t="str">
        <f t="shared" si="1122"/>
        <v/>
      </c>
      <c r="Q6998" s="175" t="str">
        <f t="shared" si="1123"/>
        <v/>
      </c>
    </row>
    <row r="6999" spans="1:17" s="1" customFormat="1" x14ac:dyDescent="0.3">
      <c r="A6999" s="189">
        <f t="shared" si="1121"/>
        <v>44122.458333316368</v>
      </c>
      <c r="B6999" s="190">
        <f t="shared" si="1117"/>
        <v>44122</v>
      </c>
      <c r="C6999" s="1">
        <f t="shared" si="1118"/>
        <v>11</v>
      </c>
      <c r="D6999" s="191">
        <v>2.8912223464327336</v>
      </c>
      <c r="E6999" s="192">
        <f t="shared" si="1119"/>
        <v>1.0039378416068394E-4</v>
      </c>
      <c r="F6999" s="193">
        <f t="shared" si="1120"/>
        <v>4.310704316780261</v>
      </c>
      <c r="G6999" s="193">
        <f t="shared" si="1124"/>
        <v>4.4701071996660922</v>
      </c>
      <c r="H6999" s="193">
        <f t="shared" si="1124"/>
        <v>4.6354045436898401</v>
      </c>
      <c r="I6999" s="193">
        <f t="shared" si="1124"/>
        <v>4.8068143165035169</v>
      </c>
      <c r="J6999" s="193">
        <f t="shared" si="1124"/>
        <v>4.9845625458508387</v>
      </c>
      <c r="K6999" s="193">
        <f>MAX(0,(F6999-'2031 forecast'!$C$10))</f>
        <v>0</v>
      </c>
      <c r="L6999" s="193">
        <f>MAX(0,(G6999-'2031 forecast'!$C$10))</f>
        <v>0</v>
      </c>
      <c r="M6999" s="193">
        <f>MAX(0,(H6999-'2031 forecast'!$C$10))</f>
        <v>0</v>
      </c>
      <c r="N6999" s="193">
        <f>MAX(0,(I6999-'2031 forecast'!$C$10))</f>
        <v>0</v>
      </c>
      <c r="O6999" s="193">
        <f>MAX(0,(J6999-'2031 forecast'!$C$10))</f>
        <v>0</v>
      </c>
      <c r="P6999" s="175" t="str">
        <f t="shared" si="1122"/>
        <v/>
      </c>
      <c r="Q6999" s="175" t="str">
        <f t="shared" si="1123"/>
        <v/>
      </c>
    </row>
    <row r="7000" spans="1:17" s="1" customFormat="1" x14ac:dyDescent="0.3">
      <c r="A7000" s="189">
        <f t="shared" si="1121"/>
        <v>44122.499999983032</v>
      </c>
      <c r="B7000" s="190">
        <f t="shared" si="1117"/>
        <v>44122</v>
      </c>
      <c r="C7000" s="1">
        <f t="shared" si="1118"/>
        <v>12</v>
      </c>
      <c r="D7000" s="191">
        <v>3.0342776187822702</v>
      </c>
      <c r="E7000" s="192">
        <f t="shared" si="1119"/>
        <v>1.0536118493946779E-4</v>
      </c>
      <c r="F7000" s="193">
        <f t="shared" si="1120"/>
        <v>4.5239943741209521</v>
      </c>
      <c r="G7000" s="193">
        <f t="shared" si="1124"/>
        <v>4.6912843788162375</v>
      </c>
      <c r="H7000" s="193">
        <f t="shared" si="1124"/>
        <v>4.8647604976744949</v>
      </c>
      <c r="I7000" s="193">
        <f t="shared" si="1124"/>
        <v>5.0446514832055147</v>
      </c>
      <c r="J7000" s="193">
        <f t="shared" si="1124"/>
        <v>5.2311945468174175</v>
      </c>
      <c r="K7000" s="193">
        <f>MAX(0,(F7000-'2031 forecast'!$C$10))</f>
        <v>0</v>
      </c>
      <c r="L7000" s="193">
        <f>MAX(0,(G7000-'2031 forecast'!$C$10))</f>
        <v>0</v>
      </c>
      <c r="M7000" s="193">
        <f>MAX(0,(H7000-'2031 forecast'!$C$10))</f>
        <v>0</v>
      </c>
      <c r="N7000" s="193">
        <f>MAX(0,(I7000-'2031 forecast'!$C$10))</f>
        <v>0</v>
      </c>
      <c r="O7000" s="193">
        <f>MAX(0,(J7000-'2031 forecast'!$C$10))</f>
        <v>0</v>
      </c>
      <c r="P7000" s="175" t="str">
        <f t="shared" si="1122"/>
        <v/>
      </c>
      <c r="Q7000" s="175" t="str">
        <f t="shared" si="1123"/>
        <v/>
      </c>
    </row>
    <row r="7001" spans="1:17" s="1" customFormat="1" x14ac:dyDescent="0.3">
      <c r="A7001" s="189">
        <f t="shared" si="1121"/>
        <v>44122.541666649697</v>
      </c>
      <c r="B7001" s="190">
        <f t="shared" si="1117"/>
        <v>44122</v>
      </c>
      <c r="C7001" s="1">
        <f t="shared" si="1118"/>
        <v>13</v>
      </c>
      <c r="D7001" s="191">
        <v>2.9589853701772508</v>
      </c>
      <c r="E7001" s="192">
        <f t="shared" si="1119"/>
        <v>1.0274676347694998E-4</v>
      </c>
      <c r="F7001" s="193">
        <f t="shared" si="1120"/>
        <v>4.411736449204799</v>
      </c>
      <c r="G7001" s="193">
        <f t="shared" si="1124"/>
        <v>4.5748753371582671</v>
      </c>
      <c r="H7001" s="193">
        <f t="shared" si="1124"/>
        <v>4.7440468376825713</v>
      </c>
      <c r="I7001" s="193">
        <f t="shared" si="1124"/>
        <v>4.9194740270465687</v>
      </c>
      <c r="J7001" s="193">
        <f t="shared" si="1124"/>
        <v>5.101388230519218</v>
      </c>
      <c r="K7001" s="193">
        <f>MAX(0,(F7001-'2031 forecast'!$C$10))</f>
        <v>0</v>
      </c>
      <c r="L7001" s="193">
        <f>MAX(0,(G7001-'2031 forecast'!$C$10))</f>
        <v>0</v>
      </c>
      <c r="M7001" s="193">
        <f>MAX(0,(H7001-'2031 forecast'!$C$10))</f>
        <v>0</v>
      </c>
      <c r="N7001" s="193">
        <f>MAX(0,(I7001-'2031 forecast'!$C$10))</f>
        <v>0</v>
      </c>
      <c r="O7001" s="193">
        <f>MAX(0,(J7001-'2031 forecast'!$C$10))</f>
        <v>0</v>
      </c>
      <c r="P7001" s="175" t="str">
        <f t="shared" si="1122"/>
        <v/>
      </c>
      <c r="Q7001" s="175" t="str">
        <f t="shared" si="1123"/>
        <v/>
      </c>
    </row>
    <row r="7002" spans="1:17" s="1" customFormat="1" x14ac:dyDescent="0.3">
      <c r="A7002" s="189">
        <f t="shared" si="1121"/>
        <v>44122.583333316361</v>
      </c>
      <c r="B7002" s="190">
        <f t="shared" si="1117"/>
        <v>44122</v>
      </c>
      <c r="C7002" s="1">
        <f t="shared" si="1118"/>
        <v>14</v>
      </c>
      <c r="D7002" s="191">
        <v>2.9062807961537369</v>
      </c>
      <c r="E7002" s="192">
        <f t="shared" si="1119"/>
        <v>1.0091666845318749E-4</v>
      </c>
      <c r="F7002" s="193">
        <f t="shared" si="1120"/>
        <v>4.3331559017634911</v>
      </c>
      <c r="G7002" s="193">
        <f t="shared" si="1124"/>
        <v>4.4933890079976857</v>
      </c>
      <c r="H7002" s="193">
        <f t="shared" si="1124"/>
        <v>4.659547275688225</v>
      </c>
      <c r="I7002" s="193">
        <f t="shared" si="1124"/>
        <v>4.8318498077353054</v>
      </c>
      <c r="J7002" s="193">
        <f t="shared" si="1124"/>
        <v>5.0105238091104782</v>
      </c>
      <c r="K7002" s="193">
        <f>MAX(0,(F7002-'2031 forecast'!$C$10))</f>
        <v>0</v>
      </c>
      <c r="L7002" s="193">
        <f>MAX(0,(G7002-'2031 forecast'!$C$10))</f>
        <v>0</v>
      </c>
      <c r="M7002" s="193">
        <f>MAX(0,(H7002-'2031 forecast'!$C$10))</f>
        <v>0</v>
      </c>
      <c r="N7002" s="193">
        <f>MAX(0,(I7002-'2031 forecast'!$C$10))</f>
        <v>0</v>
      </c>
      <c r="O7002" s="193">
        <f>MAX(0,(J7002-'2031 forecast'!$C$10))</f>
        <v>0</v>
      </c>
      <c r="P7002" s="175" t="str">
        <f t="shared" si="1122"/>
        <v/>
      </c>
      <c r="Q7002" s="175" t="str">
        <f t="shared" si="1123"/>
        <v/>
      </c>
    </row>
    <row r="7003" spans="1:17" s="1" customFormat="1" x14ac:dyDescent="0.3">
      <c r="A7003" s="189">
        <f t="shared" si="1121"/>
        <v>44122.624999983025</v>
      </c>
      <c r="B7003" s="190">
        <f t="shared" si="1117"/>
        <v>44122</v>
      </c>
      <c r="C7003" s="1">
        <f t="shared" si="1118"/>
        <v>15</v>
      </c>
      <c r="D7003" s="191">
        <v>3.0041607193402617</v>
      </c>
      <c r="E7003" s="192">
        <f t="shared" si="1119"/>
        <v>1.0431541635446064E-4</v>
      </c>
      <c r="F7003" s="193">
        <f t="shared" si="1120"/>
        <v>4.4790912041544892</v>
      </c>
      <c r="G7003" s="193">
        <f t="shared" si="1124"/>
        <v>4.6447207621530486</v>
      </c>
      <c r="H7003" s="193">
        <f t="shared" si="1124"/>
        <v>4.8164750336777242</v>
      </c>
      <c r="I7003" s="193">
        <f t="shared" si="1124"/>
        <v>4.994580500741935</v>
      </c>
      <c r="J7003" s="193">
        <f t="shared" si="1124"/>
        <v>5.1792720202981366</v>
      </c>
      <c r="K7003" s="193">
        <f>MAX(0,(F7003-'2031 forecast'!$C$10))</f>
        <v>0</v>
      </c>
      <c r="L7003" s="193">
        <f>MAX(0,(G7003-'2031 forecast'!$C$10))</f>
        <v>0</v>
      </c>
      <c r="M7003" s="193">
        <f>MAX(0,(H7003-'2031 forecast'!$C$10))</f>
        <v>0</v>
      </c>
      <c r="N7003" s="193">
        <f>MAX(0,(I7003-'2031 forecast'!$C$10))</f>
        <v>0</v>
      </c>
      <c r="O7003" s="193">
        <f>MAX(0,(J7003-'2031 forecast'!$C$10))</f>
        <v>0</v>
      </c>
      <c r="P7003" s="175" t="str">
        <f t="shared" si="1122"/>
        <v/>
      </c>
      <c r="Q7003" s="175" t="str">
        <f t="shared" si="1123"/>
        <v/>
      </c>
    </row>
    <row r="7004" spans="1:17" s="1" customFormat="1" x14ac:dyDescent="0.3">
      <c r="A7004" s="189">
        <f t="shared" si="1121"/>
        <v>44122.666666649689</v>
      </c>
      <c r="B7004" s="190">
        <f t="shared" si="1117"/>
        <v>44122</v>
      </c>
      <c r="C7004" s="1">
        <f t="shared" si="1118"/>
        <v>16</v>
      </c>
      <c r="D7004" s="191">
        <v>3.1547452165503</v>
      </c>
      <c r="E7004" s="192">
        <f t="shared" si="1119"/>
        <v>1.0954425927949626E-4</v>
      </c>
      <c r="F7004" s="193">
        <f t="shared" si="1120"/>
        <v>4.7036070539867953</v>
      </c>
      <c r="G7004" s="193">
        <f t="shared" si="1124"/>
        <v>4.8775388454689903</v>
      </c>
      <c r="H7004" s="193">
        <f t="shared" si="1124"/>
        <v>5.0579023536615706</v>
      </c>
      <c r="I7004" s="193">
        <f t="shared" si="1124"/>
        <v>5.2449354130598262</v>
      </c>
      <c r="J7004" s="193">
        <f t="shared" si="1124"/>
        <v>5.4388846528945338</v>
      </c>
      <c r="K7004" s="193">
        <f>MAX(0,(F7004-'2031 forecast'!$C$10))</f>
        <v>0</v>
      </c>
      <c r="L7004" s="193">
        <f>MAX(0,(G7004-'2031 forecast'!$C$10))</f>
        <v>0</v>
      </c>
      <c r="M7004" s="193">
        <f>MAX(0,(H7004-'2031 forecast'!$C$10))</f>
        <v>0</v>
      </c>
      <c r="N7004" s="193">
        <f>MAX(0,(I7004-'2031 forecast'!$C$10))</f>
        <v>0</v>
      </c>
      <c r="O7004" s="193">
        <f>MAX(0,(J7004-'2031 forecast'!$C$10))</f>
        <v>0</v>
      </c>
      <c r="P7004" s="175" t="str">
        <f t="shared" si="1122"/>
        <v/>
      </c>
      <c r="Q7004" s="175" t="str">
        <f t="shared" si="1123"/>
        <v/>
      </c>
    </row>
    <row r="7005" spans="1:17" s="1" customFormat="1" x14ac:dyDescent="0.3">
      <c r="A7005" s="189">
        <f t="shared" si="1121"/>
        <v>44122.708333316354</v>
      </c>
      <c r="B7005" s="190">
        <f t="shared" si="1117"/>
        <v>44122</v>
      </c>
      <c r="C7005" s="1">
        <f t="shared" si="1118"/>
        <v>17</v>
      </c>
      <c r="D7005" s="191">
        <v>3.1848621159923081</v>
      </c>
      <c r="E7005" s="192">
        <f t="shared" si="1119"/>
        <v>1.105900278645034E-4</v>
      </c>
      <c r="F7005" s="193">
        <f t="shared" si="1120"/>
        <v>4.7485102239532564</v>
      </c>
      <c r="G7005" s="193">
        <f t="shared" ref="G7005:J7024" si="1125">$E7005*G$2</f>
        <v>4.9241024621321801</v>
      </c>
      <c r="H7005" s="193">
        <f t="shared" si="1125"/>
        <v>5.1061878176583395</v>
      </c>
      <c r="I7005" s="193">
        <f t="shared" si="1125"/>
        <v>5.295006395523405</v>
      </c>
      <c r="J7005" s="193">
        <f t="shared" si="1125"/>
        <v>5.4908071794138147</v>
      </c>
      <c r="K7005" s="193">
        <f>MAX(0,(F7005-'2031 forecast'!$C$10))</f>
        <v>0</v>
      </c>
      <c r="L7005" s="193">
        <f>MAX(0,(G7005-'2031 forecast'!$C$10))</f>
        <v>0</v>
      </c>
      <c r="M7005" s="193">
        <f>MAX(0,(H7005-'2031 forecast'!$C$10))</f>
        <v>0</v>
      </c>
      <c r="N7005" s="193">
        <f>MAX(0,(I7005-'2031 forecast'!$C$10))</f>
        <v>0</v>
      </c>
      <c r="O7005" s="193">
        <f>MAX(0,(J7005-'2031 forecast'!$C$10))</f>
        <v>0</v>
      </c>
      <c r="P7005" s="175" t="str">
        <f t="shared" si="1122"/>
        <v/>
      </c>
      <c r="Q7005" s="175" t="str">
        <f t="shared" si="1123"/>
        <v/>
      </c>
    </row>
    <row r="7006" spans="1:17" s="1" customFormat="1" x14ac:dyDescent="0.3">
      <c r="A7006" s="189">
        <f t="shared" si="1121"/>
        <v>44122.749999983018</v>
      </c>
      <c r="B7006" s="190">
        <f t="shared" si="1117"/>
        <v>44122</v>
      </c>
      <c r="C7006" s="1">
        <f t="shared" si="1118"/>
        <v>18</v>
      </c>
      <c r="D7006" s="191">
        <v>3.1246283171082929</v>
      </c>
      <c r="E7006" s="192">
        <f t="shared" si="1119"/>
        <v>1.0849849069448915E-4</v>
      </c>
      <c r="F7006" s="193">
        <f t="shared" si="1120"/>
        <v>4.6587038840203343</v>
      </c>
      <c r="G7006" s="193">
        <f t="shared" si="1125"/>
        <v>4.8309752288058032</v>
      </c>
      <c r="H7006" s="193">
        <f t="shared" si="1125"/>
        <v>5.0096168896648017</v>
      </c>
      <c r="I7006" s="193">
        <f t="shared" si="1125"/>
        <v>5.1948644305962492</v>
      </c>
      <c r="J7006" s="193">
        <f t="shared" si="1125"/>
        <v>5.3869621263752556</v>
      </c>
      <c r="K7006" s="193">
        <f>MAX(0,(F7006-'2031 forecast'!$C$10))</f>
        <v>0</v>
      </c>
      <c r="L7006" s="193">
        <f>MAX(0,(G7006-'2031 forecast'!$C$10))</f>
        <v>0</v>
      </c>
      <c r="M7006" s="193">
        <f>MAX(0,(H7006-'2031 forecast'!$C$10))</f>
        <v>0</v>
      </c>
      <c r="N7006" s="193">
        <f>MAX(0,(I7006-'2031 forecast'!$C$10))</f>
        <v>0</v>
      </c>
      <c r="O7006" s="193">
        <f>MAX(0,(J7006-'2031 forecast'!$C$10))</f>
        <v>0</v>
      </c>
      <c r="P7006" s="175" t="str">
        <f t="shared" si="1122"/>
        <v/>
      </c>
      <c r="Q7006" s="175" t="str">
        <f t="shared" si="1123"/>
        <v/>
      </c>
    </row>
    <row r="7007" spans="1:17" s="1" customFormat="1" x14ac:dyDescent="0.3">
      <c r="A7007" s="189">
        <f t="shared" si="1121"/>
        <v>44122.791666649682</v>
      </c>
      <c r="B7007" s="190">
        <f t="shared" si="1117"/>
        <v>44122</v>
      </c>
      <c r="C7007" s="1">
        <f t="shared" si="1118"/>
        <v>19</v>
      </c>
      <c r="D7007" s="191">
        <v>3.0116899442007643</v>
      </c>
      <c r="E7007" s="192">
        <f t="shared" si="1119"/>
        <v>1.0457685850071245E-4</v>
      </c>
      <c r="F7007" s="193">
        <f t="shared" si="1120"/>
        <v>4.4903169966461061</v>
      </c>
      <c r="G7007" s="193">
        <f t="shared" si="1125"/>
        <v>4.6563616663188467</v>
      </c>
      <c r="H7007" s="193">
        <f t="shared" si="1125"/>
        <v>4.8285463996769176</v>
      </c>
      <c r="I7007" s="193">
        <f t="shared" si="1125"/>
        <v>5.0070982463578311</v>
      </c>
      <c r="J7007" s="193">
        <f t="shared" si="1125"/>
        <v>5.1922526519279577</v>
      </c>
      <c r="K7007" s="193">
        <f>MAX(0,(F7007-'2031 forecast'!$C$10))</f>
        <v>0</v>
      </c>
      <c r="L7007" s="193">
        <f>MAX(0,(G7007-'2031 forecast'!$C$10))</f>
        <v>0</v>
      </c>
      <c r="M7007" s="193">
        <f>MAX(0,(H7007-'2031 forecast'!$C$10))</f>
        <v>0</v>
      </c>
      <c r="N7007" s="193">
        <f>MAX(0,(I7007-'2031 forecast'!$C$10))</f>
        <v>0</v>
      </c>
      <c r="O7007" s="193">
        <f>MAX(0,(J7007-'2031 forecast'!$C$10))</f>
        <v>0</v>
      </c>
      <c r="P7007" s="175" t="str">
        <f t="shared" si="1122"/>
        <v/>
      </c>
      <c r="Q7007" s="175" t="str">
        <f t="shared" si="1123"/>
        <v/>
      </c>
    </row>
    <row r="7008" spans="1:17" s="1" customFormat="1" x14ac:dyDescent="0.3">
      <c r="A7008" s="189">
        <f t="shared" si="1121"/>
        <v>44122.833333316346</v>
      </c>
      <c r="B7008" s="190">
        <f t="shared" si="1117"/>
        <v>44122</v>
      </c>
      <c r="C7008" s="1">
        <f t="shared" si="1118"/>
        <v>20</v>
      </c>
      <c r="D7008" s="191">
        <v>2.8836931215722315</v>
      </c>
      <c r="E7008" s="192">
        <f t="shared" si="1119"/>
        <v>1.0013234201443215E-4</v>
      </c>
      <c r="F7008" s="193">
        <f t="shared" si="1120"/>
        <v>4.299478524288646</v>
      </c>
      <c r="G7008" s="193">
        <f t="shared" si="1125"/>
        <v>4.4584662955002949</v>
      </c>
      <c r="H7008" s="193">
        <f t="shared" si="1125"/>
        <v>4.6233331776906477</v>
      </c>
      <c r="I7008" s="193">
        <f t="shared" si="1125"/>
        <v>4.7942965708876226</v>
      </c>
      <c r="J7008" s="193">
        <f t="shared" si="1125"/>
        <v>4.9715819142210185</v>
      </c>
      <c r="K7008" s="193">
        <f>MAX(0,(F7008-'2031 forecast'!$C$10))</f>
        <v>0</v>
      </c>
      <c r="L7008" s="193">
        <f>MAX(0,(G7008-'2031 forecast'!$C$10))</f>
        <v>0</v>
      </c>
      <c r="M7008" s="193">
        <f>MAX(0,(H7008-'2031 forecast'!$C$10))</f>
        <v>0</v>
      </c>
      <c r="N7008" s="193">
        <f>MAX(0,(I7008-'2031 forecast'!$C$10))</f>
        <v>0</v>
      </c>
      <c r="O7008" s="193">
        <f>MAX(0,(J7008-'2031 forecast'!$C$10))</f>
        <v>0</v>
      </c>
      <c r="P7008" s="175" t="str">
        <f t="shared" si="1122"/>
        <v/>
      </c>
      <c r="Q7008" s="175" t="str">
        <f t="shared" si="1123"/>
        <v/>
      </c>
    </row>
    <row r="7009" spans="1:17" s="1" customFormat="1" x14ac:dyDescent="0.3">
      <c r="A7009" s="189">
        <f t="shared" si="1121"/>
        <v>44122.874999983011</v>
      </c>
      <c r="B7009" s="190">
        <f t="shared" si="1117"/>
        <v>44122</v>
      </c>
      <c r="C7009" s="1">
        <f t="shared" si="1118"/>
        <v>21</v>
      </c>
      <c r="D7009" s="191">
        <v>2.7632255238042007</v>
      </c>
      <c r="E7009" s="192">
        <f t="shared" si="1119"/>
        <v>9.5949267674403651E-5</v>
      </c>
      <c r="F7009" s="193">
        <f t="shared" si="1120"/>
        <v>4.1198658444228018</v>
      </c>
      <c r="G7009" s="193">
        <f t="shared" si="1125"/>
        <v>4.2722118288475412</v>
      </c>
      <c r="H7009" s="193">
        <f t="shared" si="1125"/>
        <v>4.4301913217035711</v>
      </c>
      <c r="I7009" s="193">
        <f t="shared" si="1125"/>
        <v>4.5940126410333093</v>
      </c>
      <c r="J7009" s="193">
        <f t="shared" si="1125"/>
        <v>4.7638918081439003</v>
      </c>
      <c r="K7009" s="193">
        <f>MAX(0,(F7009-'2031 forecast'!$C$10))</f>
        <v>0</v>
      </c>
      <c r="L7009" s="193">
        <f>MAX(0,(G7009-'2031 forecast'!$C$10))</f>
        <v>0</v>
      </c>
      <c r="M7009" s="193">
        <f>MAX(0,(H7009-'2031 forecast'!$C$10))</f>
        <v>0</v>
      </c>
      <c r="N7009" s="193">
        <f>MAX(0,(I7009-'2031 forecast'!$C$10))</f>
        <v>0</v>
      </c>
      <c r="O7009" s="193">
        <f>MAX(0,(J7009-'2031 forecast'!$C$10))</f>
        <v>0</v>
      </c>
      <c r="P7009" s="175" t="str">
        <f t="shared" si="1122"/>
        <v/>
      </c>
      <c r="Q7009" s="175" t="str">
        <f t="shared" si="1123"/>
        <v/>
      </c>
    </row>
    <row r="7010" spans="1:17" s="1" customFormat="1" x14ac:dyDescent="0.3">
      <c r="A7010" s="189">
        <f t="shared" si="1121"/>
        <v>44122.916666649675</v>
      </c>
      <c r="B7010" s="190">
        <f t="shared" si="1117"/>
        <v>44122</v>
      </c>
      <c r="C7010" s="1">
        <f t="shared" si="1118"/>
        <v>22</v>
      </c>
      <c r="D7010" s="191">
        <v>2.5373487779891435</v>
      </c>
      <c r="E7010" s="192">
        <f t="shared" si="1119"/>
        <v>8.8106003286850216E-5</v>
      </c>
      <c r="F7010" s="193">
        <f t="shared" si="1120"/>
        <v>3.7830920696743435</v>
      </c>
      <c r="G7010" s="193">
        <f t="shared" si="1125"/>
        <v>3.9229847038736274</v>
      </c>
      <c r="H7010" s="193">
        <f t="shared" si="1125"/>
        <v>4.068050341727802</v>
      </c>
      <c r="I7010" s="193">
        <f t="shared" si="1125"/>
        <v>4.2184802725564712</v>
      </c>
      <c r="J7010" s="193">
        <f t="shared" si="1125"/>
        <v>4.3744728592493027</v>
      </c>
      <c r="K7010" s="193">
        <f>MAX(0,(F7010-'2031 forecast'!$C$10))</f>
        <v>0</v>
      </c>
      <c r="L7010" s="193">
        <f>MAX(0,(G7010-'2031 forecast'!$C$10))</f>
        <v>0</v>
      </c>
      <c r="M7010" s="193">
        <f>MAX(0,(H7010-'2031 forecast'!$C$10))</f>
        <v>0</v>
      </c>
      <c r="N7010" s="193">
        <f>MAX(0,(I7010-'2031 forecast'!$C$10))</f>
        <v>0</v>
      </c>
      <c r="O7010" s="193">
        <f>MAX(0,(J7010-'2031 forecast'!$C$10))</f>
        <v>0</v>
      </c>
      <c r="P7010" s="175" t="str">
        <f t="shared" si="1122"/>
        <v/>
      </c>
      <c r="Q7010" s="175" t="str">
        <f t="shared" si="1123"/>
        <v/>
      </c>
    </row>
    <row r="7011" spans="1:17" s="1" customFormat="1" x14ac:dyDescent="0.3">
      <c r="A7011" s="189">
        <f t="shared" si="1121"/>
        <v>44122.958333316339</v>
      </c>
      <c r="B7011" s="190">
        <f t="shared" si="1117"/>
        <v>44122</v>
      </c>
      <c r="C7011" s="1">
        <f t="shared" si="1118"/>
        <v>23</v>
      </c>
      <c r="D7011" s="191">
        <v>2.2512382332900711</v>
      </c>
      <c r="E7011" s="192">
        <f t="shared" si="1119"/>
        <v>7.8171201729282551E-5</v>
      </c>
      <c r="F7011" s="193">
        <f t="shared" si="1120"/>
        <v>3.3565119549929641</v>
      </c>
      <c r="G7011" s="193">
        <f t="shared" si="1125"/>
        <v>3.4806303455733376</v>
      </c>
      <c r="H7011" s="193">
        <f t="shared" si="1125"/>
        <v>3.6093384337584959</v>
      </c>
      <c r="I7011" s="193">
        <f t="shared" si="1125"/>
        <v>3.7428059391524786</v>
      </c>
      <c r="J7011" s="193">
        <f t="shared" si="1125"/>
        <v>3.8812088573161478</v>
      </c>
      <c r="K7011" s="193">
        <f>MAX(0,(F7011-'2031 forecast'!$C$10))</f>
        <v>0</v>
      </c>
      <c r="L7011" s="193">
        <f>MAX(0,(G7011-'2031 forecast'!$C$10))</f>
        <v>0</v>
      </c>
      <c r="M7011" s="193">
        <f>MAX(0,(H7011-'2031 forecast'!$C$10))</f>
        <v>0</v>
      </c>
      <c r="N7011" s="193">
        <f>MAX(0,(I7011-'2031 forecast'!$C$10))</f>
        <v>0</v>
      </c>
      <c r="O7011" s="193">
        <f>MAX(0,(J7011-'2031 forecast'!$C$10))</f>
        <v>0</v>
      </c>
      <c r="P7011" s="175" t="str">
        <f t="shared" si="1122"/>
        <v/>
      </c>
      <c r="Q7011" s="175" t="str">
        <f t="shared" si="1123"/>
        <v/>
      </c>
    </row>
    <row r="7012" spans="1:17" s="1" customFormat="1" x14ac:dyDescent="0.3">
      <c r="A7012" s="189">
        <f t="shared" si="1121"/>
        <v>44122.999999983003</v>
      </c>
      <c r="B7012" s="190">
        <f t="shared" si="1117"/>
        <v>44122</v>
      </c>
      <c r="C7012" s="1">
        <f t="shared" si="1118"/>
        <v>0</v>
      </c>
      <c r="D7012" s="191">
        <v>2.2286505587085652</v>
      </c>
      <c r="E7012" s="192">
        <f t="shared" si="1119"/>
        <v>7.7386875290527199E-5</v>
      </c>
      <c r="F7012" s="193">
        <f t="shared" si="1120"/>
        <v>3.3228345775181181</v>
      </c>
      <c r="G7012" s="193">
        <f t="shared" si="1125"/>
        <v>3.445707633075946</v>
      </c>
      <c r="H7012" s="193">
        <f t="shared" si="1125"/>
        <v>3.5731243357609186</v>
      </c>
      <c r="I7012" s="193">
        <f t="shared" si="1125"/>
        <v>3.7052527023047941</v>
      </c>
      <c r="J7012" s="193">
        <f t="shared" si="1125"/>
        <v>3.8422669624266881</v>
      </c>
      <c r="K7012" s="193">
        <f>MAX(0,(F7012-'2031 forecast'!$C$10))</f>
        <v>0</v>
      </c>
      <c r="L7012" s="193">
        <f>MAX(0,(G7012-'2031 forecast'!$C$10))</f>
        <v>0</v>
      </c>
      <c r="M7012" s="193">
        <f>MAX(0,(H7012-'2031 forecast'!$C$10))</f>
        <v>0</v>
      </c>
      <c r="N7012" s="193">
        <f>MAX(0,(I7012-'2031 forecast'!$C$10))</f>
        <v>0</v>
      </c>
      <c r="O7012" s="193">
        <f>MAX(0,(J7012-'2031 forecast'!$C$10))</f>
        <v>0</v>
      </c>
      <c r="P7012" s="175" t="str">
        <f t="shared" si="1122"/>
        <v/>
      </c>
      <c r="Q7012" s="175" t="str">
        <f t="shared" si="1123"/>
        <v/>
      </c>
    </row>
    <row r="7013" spans="1:17" s="1" customFormat="1" x14ac:dyDescent="0.3">
      <c r="A7013" s="189">
        <f t="shared" si="1121"/>
        <v>44123.041666649668</v>
      </c>
      <c r="B7013" s="190">
        <f t="shared" si="1117"/>
        <v>44123</v>
      </c>
      <c r="C7013" s="1">
        <f t="shared" si="1118"/>
        <v>1</v>
      </c>
      <c r="D7013" s="191">
        <v>2.1382998603825425</v>
      </c>
      <c r="E7013" s="192">
        <f t="shared" si="1119"/>
        <v>7.4249569535505834E-5</v>
      </c>
      <c r="F7013" s="193">
        <f t="shared" si="1120"/>
        <v>3.1881250676187349</v>
      </c>
      <c r="G7013" s="193">
        <f t="shared" si="1125"/>
        <v>3.3060167830863811</v>
      </c>
      <c r="H7013" s="193">
        <f t="shared" si="1125"/>
        <v>3.4282679437706114</v>
      </c>
      <c r="I7013" s="193">
        <f t="shared" si="1125"/>
        <v>3.5550397549140595</v>
      </c>
      <c r="J7013" s="193">
        <f t="shared" si="1125"/>
        <v>3.6864993828688495</v>
      </c>
      <c r="K7013" s="193">
        <f>MAX(0,(F7013-'2031 forecast'!$C$10))</f>
        <v>0</v>
      </c>
      <c r="L7013" s="193">
        <f>MAX(0,(G7013-'2031 forecast'!$C$10))</f>
        <v>0</v>
      </c>
      <c r="M7013" s="193">
        <f>MAX(0,(H7013-'2031 forecast'!$C$10))</f>
        <v>0</v>
      </c>
      <c r="N7013" s="193">
        <f>MAX(0,(I7013-'2031 forecast'!$C$10))</f>
        <v>0</v>
      </c>
      <c r="O7013" s="193">
        <f>MAX(0,(J7013-'2031 forecast'!$C$10))</f>
        <v>0</v>
      </c>
      <c r="P7013" s="175" t="str">
        <f t="shared" si="1122"/>
        <v/>
      </c>
      <c r="Q7013" s="175" t="str">
        <f t="shared" si="1123"/>
        <v/>
      </c>
    </row>
    <row r="7014" spans="1:17" s="1" customFormat="1" x14ac:dyDescent="0.3">
      <c r="A7014" s="189">
        <f t="shared" si="1121"/>
        <v>44123.083333316332</v>
      </c>
      <c r="B7014" s="190">
        <f t="shared" si="1117"/>
        <v>44123</v>
      </c>
      <c r="C7014" s="1">
        <f t="shared" si="1118"/>
        <v>2</v>
      </c>
      <c r="D7014" s="191">
        <v>2.1006537360800328</v>
      </c>
      <c r="E7014" s="192">
        <f t="shared" si="1119"/>
        <v>7.2942358804246914E-5</v>
      </c>
      <c r="F7014" s="193">
        <f t="shared" si="1120"/>
        <v>3.131996105160658</v>
      </c>
      <c r="G7014" s="193">
        <f t="shared" si="1125"/>
        <v>3.2478122622573946</v>
      </c>
      <c r="H7014" s="193">
        <f t="shared" si="1125"/>
        <v>3.3679111137746491</v>
      </c>
      <c r="I7014" s="193">
        <f t="shared" si="1125"/>
        <v>3.4924510268345861</v>
      </c>
      <c r="J7014" s="193">
        <f t="shared" si="1125"/>
        <v>3.6215962247197493</v>
      </c>
      <c r="K7014" s="193">
        <f>MAX(0,(F7014-'2031 forecast'!$C$10))</f>
        <v>0</v>
      </c>
      <c r="L7014" s="193">
        <f>MAX(0,(G7014-'2031 forecast'!$C$10))</f>
        <v>0</v>
      </c>
      <c r="M7014" s="193">
        <f>MAX(0,(H7014-'2031 forecast'!$C$10))</f>
        <v>0</v>
      </c>
      <c r="N7014" s="193">
        <f>MAX(0,(I7014-'2031 forecast'!$C$10))</f>
        <v>0</v>
      </c>
      <c r="O7014" s="193">
        <f>MAX(0,(J7014-'2031 forecast'!$C$10))</f>
        <v>0</v>
      </c>
      <c r="P7014" s="175" t="str">
        <f t="shared" si="1122"/>
        <v/>
      </c>
      <c r="Q7014" s="175" t="str">
        <f t="shared" si="1123"/>
        <v/>
      </c>
    </row>
    <row r="7015" spans="1:17" s="1" customFormat="1" x14ac:dyDescent="0.3">
      <c r="A7015" s="189">
        <f t="shared" si="1121"/>
        <v>44123.124999982996</v>
      </c>
      <c r="B7015" s="190">
        <f t="shared" si="1117"/>
        <v>44123</v>
      </c>
      <c r="C7015" s="1">
        <f t="shared" si="1118"/>
        <v>3</v>
      </c>
      <c r="D7015" s="191">
        <v>2.0404199371960177</v>
      </c>
      <c r="E7015" s="192">
        <f t="shared" si="1119"/>
        <v>7.085082163423267E-5</v>
      </c>
      <c r="F7015" s="193">
        <f t="shared" si="1120"/>
        <v>3.0421897652277363</v>
      </c>
      <c r="G7015" s="193">
        <f t="shared" si="1125"/>
        <v>3.1546850289310182</v>
      </c>
      <c r="H7015" s="193">
        <f t="shared" si="1125"/>
        <v>3.2713401857811113</v>
      </c>
      <c r="I7015" s="193">
        <f t="shared" si="1125"/>
        <v>3.3923090619074299</v>
      </c>
      <c r="J7015" s="193">
        <f t="shared" si="1125"/>
        <v>3.5177511716811907</v>
      </c>
      <c r="K7015" s="193">
        <f>MAX(0,(F7015-'2031 forecast'!$C$10))</f>
        <v>0</v>
      </c>
      <c r="L7015" s="193">
        <f>MAX(0,(G7015-'2031 forecast'!$C$10))</f>
        <v>0</v>
      </c>
      <c r="M7015" s="193">
        <f>MAX(0,(H7015-'2031 forecast'!$C$10))</f>
        <v>0</v>
      </c>
      <c r="N7015" s="193">
        <f>MAX(0,(I7015-'2031 forecast'!$C$10))</f>
        <v>0</v>
      </c>
      <c r="O7015" s="193">
        <f>MAX(0,(J7015-'2031 forecast'!$C$10))</f>
        <v>0</v>
      </c>
      <c r="P7015" s="175" t="str">
        <f t="shared" si="1122"/>
        <v/>
      </c>
      <c r="Q7015" s="175" t="str">
        <f t="shared" si="1123"/>
        <v/>
      </c>
    </row>
    <row r="7016" spans="1:17" s="1" customFormat="1" x14ac:dyDescent="0.3">
      <c r="A7016" s="189">
        <f t="shared" si="1121"/>
        <v>44123.16666664966</v>
      </c>
      <c r="B7016" s="190">
        <f t="shared" si="1117"/>
        <v>44123</v>
      </c>
      <c r="C7016" s="1">
        <f t="shared" si="1118"/>
        <v>4</v>
      </c>
      <c r="D7016" s="191">
        <v>2.0780660614985274</v>
      </c>
      <c r="E7016" s="192">
        <f t="shared" si="1119"/>
        <v>7.215803236549159E-5</v>
      </c>
      <c r="F7016" s="193">
        <f t="shared" si="1120"/>
        <v>3.0983187276858133</v>
      </c>
      <c r="G7016" s="193">
        <f t="shared" si="1125"/>
        <v>3.2128895497600043</v>
      </c>
      <c r="H7016" s="193">
        <f t="shared" si="1125"/>
        <v>3.3316970157770736</v>
      </c>
      <c r="I7016" s="193">
        <f t="shared" si="1125"/>
        <v>3.4548977899869033</v>
      </c>
      <c r="J7016" s="193">
        <f t="shared" si="1125"/>
        <v>3.5826543298302909</v>
      </c>
      <c r="K7016" s="193">
        <f>MAX(0,(F7016-'2031 forecast'!$C$10))</f>
        <v>0</v>
      </c>
      <c r="L7016" s="193">
        <f>MAX(0,(G7016-'2031 forecast'!$C$10))</f>
        <v>0</v>
      </c>
      <c r="M7016" s="193">
        <f>MAX(0,(H7016-'2031 forecast'!$C$10))</f>
        <v>0</v>
      </c>
      <c r="N7016" s="193">
        <f>MAX(0,(I7016-'2031 forecast'!$C$10))</f>
        <v>0</v>
      </c>
      <c r="O7016" s="193">
        <f>MAX(0,(J7016-'2031 forecast'!$C$10))</f>
        <v>0</v>
      </c>
      <c r="P7016" s="175" t="str">
        <f t="shared" si="1122"/>
        <v/>
      </c>
      <c r="Q7016" s="175" t="str">
        <f t="shared" si="1123"/>
        <v/>
      </c>
    </row>
    <row r="7017" spans="1:17" s="1" customFormat="1" x14ac:dyDescent="0.3">
      <c r="A7017" s="189">
        <f t="shared" si="1121"/>
        <v>44123.208333316325</v>
      </c>
      <c r="B7017" s="190">
        <f t="shared" si="1117"/>
        <v>44123</v>
      </c>
      <c r="C7017" s="1">
        <f t="shared" si="1118"/>
        <v>5</v>
      </c>
      <c r="D7017" s="191">
        <v>2.2662966830110749</v>
      </c>
      <c r="E7017" s="192">
        <f t="shared" si="1119"/>
        <v>7.8694086021786105E-5</v>
      </c>
      <c r="F7017" s="193">
        <f t="shared" si="1120"/>
        <v>3.3789635399761941</v>
      </c>
      <c r="G7017" s="193">
        <f t="shared" si="1125"/>
        <v>3.5039121539049316</v>
      </c>
      <c r="H7017" s="193">
        <f t="shared" si="1125"/>
        <v>3.63348116575688</v>
      </c>
      <c r="I7017" s="193">
        <f t="shared" si="1125"/>
        <v>3.7678414303842671</v>
      </c>
      <c r="J7017" s="193">
        <f t="shared" si="1125"/>
        <v>3.9071701205757874</v>
      </c>
      <c r="K7017" s="193">
        <f>MAX(0,(F7017-'2031 forecast'!$C$10))</f>
        <v>0</v>
      </c>
      <c r="L7017" s="193">
        <f>MAX(0,(G7017-'2031 forecast'!$C$10))</f>
        <v>0</v>
      </c>
      <c r="M7017" s="193">
        <f>MAX(0,(H7017-'2031 forecast'!$C$10))</f>
        <v>0</v>
      </c>
      <c r="N7017" s="193">
        <f>MAX(0,(I7017-'2031 forecast'!$C$10))</f>
        <v>0</v>
      </c>
      <c r="O7017" s="193">
        <f>MAX(0,(J7017-'2031 forecast'!$C$10))</f>
        <v>0</v>
      </c>
      <c r="P7017" s="175" t="str">
        <f t="shared" si="1122"/>
        <v/>
      </c>
      <c r="Q7017" s="175" t="str">
        <f t="shared" si="1123"/>
        <v/>
      </c>
    </row>
    <row r="7018" spans="1:17" s="1" customFormat="1" x14ac:dyDescent="0.3">
      <c r="A7018" s="189">
        <f t="shared" si="1121"/>
        <v>44123.249999982989</v>
      </c>
      <c r="B7018" s="190">
        <f t="shared" si="1117"/>
        <v>44123</v>
      </c>
      <c r="C7018" s="1">
        <f t="shared" si="1118"/>
        <v>6</v>
      </c>
      <c r="D7018" s="191">
        <v>2.5825241271521548</v>
      </c>
      <c r="E7018" s="192">
        <f t="shared" si="1119"/>
        <v>8.9674656164360906E-5</v>
      </c>
      <c r="F7018" s="193">
        <f t="shared" si="1120"/>
        <v>3.8504468246240351</v>
      </c>
      <c r="G7018" s="193">
        <f t="shared" si="1125"/>
        <v>3.9928301288684103</v>
      </c>
      <c r="H7018" s="193">
        <f t="shared" si="1125"/>
        <v>4.1404785377229558</v>
      </c>
      <c r="I7018" s="193">
        <f t="shared" si="1125"/>
        <v>4.2935867462518393</v>
      </c>
      <c r="J7018" s="193">
        <f t="shared" si="1125"/>
        <v>4.4523566490282223</v>
      </c>
      <c r="K7018" s="193">
        <f>MAX(0,(F7018-'2031 forecast'!$C$10))</f>
        <v>0</v>
      </c>
      <c r="L7018" s="193">
        <f>MAX(0,(G7018-'2031 forecast'!$C$10))</f>
        <v>0</v>
      </c>
      <c r="M7018" s="193">
        <f>MAX(0,(H7018-'2031 forecast'!$C$10))</f>
        <v>0</v>
      </c>
      <c r="N7018" s="193">
        <f>MAX(0,(I7018-'2031 forecast'!$C$10))</f>
        <v>0</v>
      </c>
      <c r="O7018" s="193">
        <f>MAX(0,(J7018-'2031 forecast'!$C$10))</f>
        <v>0</v>
      </c>
      <c r="P7018" s="175" t="str">
        <f t="shared" si="1122"/>
        <v/>
      </c>
      <c r="Q7018" s="175" t="str">
        <f t="shared" si="1123"/>
        <v/>
      </c>
    </row>
    <row r="7019" spans="1:17" s="1" customFormat="1" x14ac:dyDescent="0.3">
      <c r="A7019" s="189">
        <f t="shared" si="1121"/>
        <v>44123.291666649653</v>
      </c>
      <c r="B7019" s="190">
        <f t="shared" si="1117"/>
        <v>44123</v>
      </c>
      <c r="C7019" s="1">
        <f t="shared" si="1118"/>
        <v>7</v>
      </c>
      <c r="D7019" s="191">
        <v>2.9740438198982542</v>
      </c>
      <c r="E7019" s="192">
        <f t="shared" si="1119"/>
        <v>1.0326964776945352E-4</v>
      </c>
      <c r="F7019" s="193">
        <f t="shared" si="1120"/>
        <v>4.4341880341880282</v>
      </c>
      <c r="G7019" s="193">
        <f t="shared" si="1125"/>
        <v>4.5981571454898598</v>
      </c>
      <c r="H7019" s="193">
        <f t="shared" si="1125"/>
        <v>4.7681895696809553</v>
      </c>
      <c r="I7019" s="193">
        <f t="shared" si="1125"/>
        <v>4.9445095182783572</v>
      </c>
      <c r="J7019" s="193">
        <f t="shared" si="1125"/>
        <v>5.1273494937788566</v>
      </c>
      <c r="K7019" s="193">
        <f>MAX(0,(F7019-'2031 forecast'!$C$10))</f>
        <v>0</v>
      </c>
      <c r="L7019" s="193">
        <f>MAX(0,(G7019-'2031 forecast'!$C$10))</f>
        <v>0</v>
      </c>
      <c r="M7019" s="193">
        <f>MAX(0,(H7019-'2031 forecast'!$C$10))</f>
        <v>0</v>
      </c>
      <c r="N7019" s="193">
        <f>MAX(0,(I7019-'2031 forecast'!$C$10))</f>
        <v>0</v>
      </c>
      <c r="O7019" s="193">
        <f>MAX(0,(J7019-'2031 forecast'!$C$10))</f>
        <v>0</v>
      </c>
      <c r="P7019" s="175" t="str">
        <f t="shared" si="1122"/>
        <v/>
      </c>
      <c r="Q7019" s="175" t="str">
        <f t="shared" si="1123"/>
        <v/>
      </c>
    </row>
    <row r="7020" spans="1:17" s="1" customFormat="1" x14ac:dyDescent="0.3">
      <c r="A7020" s="189">
        <f t="shared" si="1121"/>
        <v>44123.333333316317</v>
      </c>
      <c r="B7020" s="190">
        <f t="shared" si="1117"/>
        <v>44123</v>
      </c>
      <c r="C7020" s="1">
        <f t="shared" si="1118"/>
        <v>8</v>
      </c>
      <c r="D7020" s="191">
        <v>3.0267483939217676</v>
      </c>
      <c r="E7020" s="192">
        <f t="shared" si="1119"/>
        <v>1.0509974279321599E-4</v>
      </c>
      <c r="F7020" s="193">
        <f t="shared" si="1120"/>
        <v>4.5127685816293361</v>
      </c>
      <c r="G7020" s="193">
        <f t="shared" si="1125"/>
        <v>4.6796434746504403</v>
      </c>
      <c r="H7020" s="193">
        <f t="shared" si="1125"/>
        <v>4.8526891316753016</v>
      </c>
      <c r="I7020" s="193">
        <f t="shared" si="1125"/>
        <v>5.0321337375896196</v>
      </c>
      <c r="J7020" s="193">
        <f t="shared" si="1125"/>
        <v>5.2182139151875964</v>
      </c>
      <c r="K7020" s="193">
        <f>MAX(0,(F7020-'2031 forecast'!$C$10))</f>
        <v>0</v>
      </c>
      <c r="L7020" s="193">
        <f>MAX(0,(G7020-'2031 forecast'!$C$10))</f>
        <v>0</v>
      </c>
      <c r="M7020" s="193">
        <f>MAX(0,(H7020-'2031 forecast'!$C$10))</f>
        <v>0</v>
      </c>
      <c r="N7020" s="193">
        <f>MAX(0,(I7020-'2031 forecast'!$C$10))</f>
        <v>0</v>
      </c>
      <c r="O7020" s="193">
        <f>MAX(0,(J7020-'2031 forecast'!$C$10))</f>
        <v>0</v>
      </c>
      <c r="P7020" s="175" t="str">
        <f t="shared" si="1122"/>
        <v/>
      </c>
      <c r="Q7020" s="175" t="str">
        <f t="shared" si="1123"/>
        <v/>
      </c>
    </row>
    <row r="7021" spans="1:17" s="1" customFormat="1" x14ac:dyDescent="0.3">
      <c r="A7021" s="189">
        <f t="shared" si="1121"/>
        <v>44123.374999982982</v>
      </c>
      <c r="B7021" s="190">
        <f t="shared" si="1117"/>
        <v>44123</v>
      </c>
      <c r="C7021" s="1">
        <f t="shared" si="1118"/>
        <v>9</v>
      </c>
      <c r="D7021" s="191">
        <v>3.102040642526787</v>
      </c>
      <c r="E7021" s="192">
        <f t="shared" si="1119"/>
        <v>1.0771416425573382E-4</v>
      </c>
      <c r="F7021" s="193">
        <f t="shared" si="1120"/>
        <v>4.6250265065454892</v>
      </c>
      <c r="G7021" s="193">
        <f t="shared" si="1125"/>
        <v>4.7960525163084116</v>
      </c>
      <c r="H7021" s="193">
        <f t="shared" si="1125"/>
        <v>4.9734027916672252</v>
      </c>
      <c r="I7021" s="193">
        <f t="shared" si="1125"/>
        <v>5.1573111937485656</v>
      </c>
      <c r="J7021" s="193">
        <f t="shared" si="1125"/>
        <v>5.3480202314857959</v>
      </c>
      <c r="K7021" s="193">
        <f>MAX(0,(F7021-'2031 forecast'!$C$10))</f>
        <v>0</v>
      </c>
      <c r="L7021" s="193">
        <f>MAX(0,(G7021-'2031 forecast'!$C$10))</f>
        <v>0</v>
      </c>
      <c r="M7021" s="193">
        <f>MAX(0,(H7021-'2031 forecast'!$C$10))</f>
        <v>0</v>
      </c>
      <c r="N7021" s="193">
        <f>MAX(0,(I7021-'2031 forecast'!$C$10))</f>
        <v>0</v>
      </c>
      <c r="O7021" s="193">
        <f>MAX(0,(J7021-'2031 forecast'!$C$10))</f>
        <v>0</v>
      </c>
      <c r="P7021" s="175" t="str">
        <f t="shared" si="1122"/>
        <v/>
      </c>
      <c r="Q7021" s="175" t="str">
        <f t="shared" si="1123"/>
        <v/>
      </c>
    </row>
    <row r="7022" spans="1:17" s="1" customFormat="1" x14ac:dyDescent="0.3">
      <c r="A7022" s="189">
        <f t="shared" si="1121"/>
        <v>44123.416666649646</v>
      </c>
      <c r="B7022" s="190">
        <f t="shared" si="1117"/>
        <v>44123</v>
      </c>
      <c r="C7022" s="1">
        <f t="shared" si="1118"/>
        <v>10</v>
      </c>
      <c r="D7022" s="191">
        <v>3.1999205657133114</v>
      </c>
      <c r="E7022" s="192">
        <f t="shared" si="1119"/>
        <v>1.1111291215700695E-4</v>
      </c>
      <c r="F7022" s="193">
        <f t="shared" si="1120"/>
        <v>4.7709618089364865</v>
      </c>
      <c r="G7022" s="193">
        <f t="shared" si="1125"/>
        <v>4.9473842704637736</v>
      </c>
      <c r="H7022" s="193">
        <f t="shared" si="1125"/>
        <v>5.1303305496567244</v>
      </c>
      <c r="I7022" s="193">
        <f t="shared" si="1125"/>
        <v>5.3200418867551944</v>
      </c>
      <c r="J7022" s="193">
        <f t="shared" si="1125"/>
        <v>5.5167684426734533</v>
      </c>
      <c r="K7022" s="193">
        <f>MAX(0,(F7022-'2031 forecast'!$C$10))</f>
        <v>0</v>
      </c>
      <c r="L7022" s="193">
        <f>MAX(0,(G7022-'2031 forecast'!$C$10))</f>
        <v>0</v>
      </c>
      <c r="M7022" s="193">
        <f>MAX(0,(H7022-'2031 forecast'!$C$10))</f>
        <v>0</v>
      </c>
      <c r="N7022" s="193">
        <f>MAX(0,(I7022-'2031 forecast'!$C$10))</f>
        <v>0</v>
      </c>
      <c r="O7022" s="193">
        <f>MAX(0,(J7022-'2031 forecast'!$C$10))</f>
        <v>0</v>
      </c>
      <c r="P7022" s="175" t="str">
        <f t="shared" si="1122"/>
        <v/>
      </c>
      <c r="Q7022" s="175" t="str">
        <f t="shared" si="1123"/>
        <v/>
      </c>
    </row>
    <row r="7023" spans="1:17" s="1" customFormat="1" x14ac:dyDescent="0.3">
      <c r="A7023" s="189">
        <f t="shared" si="1121"/>
        <v>44123.45833331631</v>
      </c>
      <c r="B7023" s="190">
        <f t="shared" si="1117"/>
        <v>44123</v>
      </c>
      <c r="C7023" s="1">
        <f t="shared" si="1118"/>
        <v>11</v>
      </c>
      <c r="D7023" s="191">
        <v>3.2300374651553194</v>
      </c>
      <c r="E7023" s="192">
        <f t="shared" si="1119"/>
        <v>1.1215868074201409E-4</v>
      </c>
      <c r="F7023" s="193">
        <f t="shared" si="1120"/>
        <v>4.8158649789029484</v>
      </c>
      <c r="G7023" s="193">
        <f t="shared" si="1125"/>
        <v>4.9939478871269625</v>
      </c>
      <c r="H7023" s="193">
        <f t="shared" si="1125"/>
        <v>5.1786160136534942</v>
      </c>
      <c r="I7023" s="193">
        <f t="shared" si="1125"/>
        <v>5.3701128692187732</v>
      </c>
      <c r="J7023" s="193">
        <f t="shared" si="1125"/>
        <v>5.5686909691927342</v>
      </c>
      <c r="K7023" s="193">
        <f>MAX(0,(F7023-'2031 forecast'!$C$10))</f>
        <v>0</v>
      </c>
      <c r="L7023" s="193">
        <f>MAX(0,(G7023-'2031 forecast'!$C$10))</f>
        <v>0</v>
      </c>
      <c r="M7023" s="193">
        <f>MAX(0,(H7023-'2031 forecast'!$C$10))</f>
        <v>0</v>
      </c>
      <c r="N7023" s="193">
        <f>MAX(0,(I7023-'2031 forecast'!$C$10))</f>
        <v>0</v>
      </c>
      <c r="O7023" s="193">
        <f>MAX(0,(J7023-'2031 forecast'!$C$10))</f>
        <v>0</v>
      </c>
      <c r="P7023" s="175" t="str">
        <f t="shared" si="1122"/>
        <v/>
      </c>
      <c r="Q7023" s="175" t="str">
        <f t="shared" si="1123"/>
        <v/>
      </c>
    </row>
    <row r="7024" spans="1:17" s="1" customFormat="1" x14ac:dyDescent="0.3">
      <c r="A7024" s="189">
        <f t="shared" si="1121"/>
        <v>44123.499999982974</v>
      </c>
      <c r="B7024" s="190">
        <f t="shared" si="1117"/>
        <v>44123</v>
      </c>
      <c r="C7024" s="1">
        <f t="shared" si="1118"/>
        <v>12</v>
      </c>
      <c r="D7024" s="191">
        <v>3.3279173883418443</v>
      </c>
      <c r="E7024" s="192">
        <f t="shared" si="1119"/>
        <v>1.1555742864328724E-4</v>
      </c>
      <c r="F7024" s="193">
        <f t="shared" si="1120"/>
        <v>4.9618002812939466</v>
      </c>
      <c r="G7024" s="193">
        <f t="shared" si="1125"/>
        <v>5.1452796412823245</v>
      </c>
      <c r="H7024" s="193">
        <f t="shared" si="1125"/>
        <v>5.3355437716429934</v>
      </c>
      <c r="I7024" s="193">
        <f t="shared" si="1125"/>
        <v>5.532843562225402</v>
      </c>
      <c r="J7024" s="193">
        <f t="shared" si="1125"/>
        <v>5.7374391803803926</v>
      </c>
      <c r="K7024" s="193">
        <f>MAX(0,(F7024-'2031 forecast'!$C$10))</f>
        <v>0</v>
      </c>
      <c r="L7024" s="193">
        <f>MAX(0,(G7024-'2031 forecast'!$C$10))</f>
        <v>0</v>
      </c>
      <c r="M7024" s="193">
        <f>MAX(0,(H7024-'2031 forecast'!$C$10))</f>
        <v>0</v>
      </c>
      <c r="N7024" s="193">
        <f>MAX(0,(I7024-'2031 forecast'!$C$10))</f>
        <v>0</v>
      </c>
      <c r="O7024" s="193">
        <f>MAX(0,(J7024-'2031 forecast'!$C$10))</f>
        <v>4.3918038039247875E-4</v>
      </c>
      <c r="P7024" s="175" t="str">
        <f t="shared" si="1122"/>
        <v/>
      </c>
      <c r="Q7024" s="175" t="str">
        <f t="shared" si="1123"/>
        <v/>
      </c>
    </row>
    <row r="7025" spans="1:17" s="1" customFormat="1" x14ac:dyDescent="0.3">
      <c r="A7025" s="189">
        <f t="shared" si="1121"/>
        <v>44123.541666649639</v>
      </c>
      <c r="B7025" s="190">
        <f t="shared" si="1117"/>
        <v>44123</v>
      </c>
      <c r="C7025" s="1">
        <f t="shared" si="1118"/>
        <v>13</v>
      </c>
      <c r="D7025" s="191">
        <v>3.2601543645973274</v>
      </c>
      <c r="E7025" s="192">
        <f t="shared" si="1119"/>
        <v>1.1320444932702122E-4</v>
      </c>
      <c r="F7025" s="193">
        <f t="shared" si="1120"/>
        <v>4.8607681488694094</v>
      </c>
      <c r="G7025" s="193">
        <f t="shared" ref="G7025:J7044" si="1126">$E7025*G$2</f>
        <v>5.0405115037901513</v>
      </c>
      <c r="H7025" s="193">
        <f t="shared" si="1126"/>
        <v>5.2269014776502631</v>
      </c>
      <c r="I7025" s="193">
        <f t="shared" si="1126"/>
        <v>5.4201838516823519</v>
      </c>
      <c r="J7025" s="193">
        <f t="shared" si="1126"/>
        <v>5.6206134957120142</v>
      </c>
      <c r="K7025" s="193">
        <f>MAX(0,(F7025-'2031 forecast'!$C$10))</f>
        <v>0</v>
      </c>
      <c r="L7025" s="193">
        <f>MAX(0,(G7025-'2031 forecast'!$C$10))</f>
        <v>0</v>
      </c>
      <c r="M7025" s="193">
        <f>MAX(0,(H7025-'2031 forecast'!$C$10))</f>
        <v>0</v>
      </c>
      <c r="N7025" s="193">
        <f>MAX(0,(I7025-'2031 forecast'!$C$10))</f>
        <v>0</v>
      </c>
      <c r="O7025" s="193">
        <f>MAX(0,(J7025-'2031 forecast'!$C$10))</f>
        <v>0</v>
      </c>
      <c r="P7025" s="175" t="str">
        <f t="shared" si="1122"/>
        <v/>
      </c>
      <c r="Q7025" s="175" t="str">
        <f t="shared" si="1123"/>
        <v/>
      </c>
    </row>
    <row r="7026" spans="1:17" s="1" customFormat="1" x14ac:dyDescent="0.3">
      <c r="A7026" s="189">
        <f t="shared" si="1121"/>
        <v>44123.583333316303</v>
      </c>
      <c r="B7026" s="190">
        <f t="shared" si="1117"/>
        <v>44123</v>
      </c>
      <c r="C7026" s="1">
        <f t="shared" si="1118"/>
        <v>14</v>
      </c>
      <c r="D7026" s="191">
        <v>3.1773328911318059</v>
      </c>
      <c r="E7026" s="192">
        <f t="shared" si="1119"/>
        <v>1.1032858571825161E-4</v>
      </c>
      <c r="F7026" s="193">
        <f t="shared" si="1120"/>
        <v>4.7372844314616414</v>
      </c>
      <c r="G7026" s="193">
        <f t="shared" si="1126"/>
        <v>4.9124615579663828</v>
      </c>
      <c r="H7026" s="193">
        <f t="shared" si="1126"/>
        <v>5.0941164516591471</v>
      </c>
      <c r="I7026" s="193">
        <f t="shared" si="1126"/>
        <v>5.2824886499075108</v>
      </c>
      <c r="J7026" s="193">
        <f t="shared" si="1126"/>
        <v>5.4778265477839945</v>
      </c>
      <c r="K7026" s="193">
        <f>MAX(0,(F7026-'2031 forecast'!$C$10))</f>
        <v>0</v>
      </c>
      <c r="L7026" s="193">
        <f>MAX(0,(G7026-'2031 forecast'!$C$10))</f>
        <v>0</v>
      </c>
      <c r="M7026" s="193">
        <f>MAX(0,(H7026-'2031 forecast'!$C$10))</f>
        <v>0</v>
      </c>
      <c r="N7026" s="193">
        <f>MAX(0,(I7026-'2031 forecast'!$C$10))</f>
        <v>0</v>
      </c>
      <c r="O7026" s="193">
        <f>MAX(0,(J7026-'2031 forecast'!$C$10))</f>
        <v>0</v>
      </c>
      <c r="P7026" s="175" t="str">
        <f t="shared" si="1122"/>
        <v/>
      </c>
      <c r="Q7026" s="175" t="str">
        <f t="shared" si="1123"/>
        <v/>
      </c>
    </row>
    <row r="7027" spans="1:17" s="1" customFormat="1" x14ac:dyDescent="0.3">
      <c r="A7027" s="189">
        <f t="shared" si="1121"/>
        <v>44123.624999982967</v>
      </c>
      <c r="B7027" s="190">
        <f t="shared" si="1117"/>
        <v>44123</v>
      </c>
      <c r="C7027" s="1">
        <f t="shared" si="1118"/>
        <v>15</v>
      </c>
      <c r="D7027" s="191">
        <v>3.2225082402948173</v>
      </c>
      <c r="E7027" s="192">
        <f t="shared" si="1119"/>
        <v>1.118972385957623E-4</v>
      </c>
      <c r="F7027" s="193">
        <f t="shared" si="1120"/>
        <v>4.8046391864113325</v>
      </c>
      <c r="G7027" s="193">
        <f t="shared" si="1126"/>
        <v>4.9823069829611653</v>
      </c>
      <c r="H7027" s="193">
        <f t="shared" si="1126"/>
        <v>5.1665446476543018</v>
      </c>
      <c r="I7027" s="193">
        <f t="shared" si="1126"/>
        <v>5.357595123602878</v>
      </c>
      <c r="J7027" s="193">
        <f t="shared" si="1126"/>
        <v>5.555710337562914</v>
      </c>
      <c r="K7027" s="193">
        <f>MAX(0,(F7027-'2031 forecast'!$C$10))</f>
        <v>0</v>
      </c>
      <c r="L7027" s="193">
        <f>MAX(0,(G7027-'2031 forecast'!$C$10))</f>
        <v>0</v>
      </c>
      <c r="M7027" s="193">
        <f>MAX(0,(H7027-'2031 forecast'!$C$10))</f>
        <v>0</v>
      </c>
      <c r="N7027" s="193">
        <f>MAX(0,(I7027-'2031 forecast'!$C$10))</f>
        <v>0</v>
      </c>
      <c r="O7027" s="193">
        <f>MAX(0,(J7027-'2031 forecast'!$C$10))</f>
        <v>0</v>
      </c>
      <c r="P7027" s="175" t="str">
        <f t="shared" si="1122"/>
        <v/>
      </c>
      <c r="Q7027" s="175" t="str">
        <f t="shared" si="1123"/>
        <v/>
      </c>
    </row>
    <row r="7028" spans="1:17" s="1" customFormat="1" x14ac:dyDescent="0.3">
      <c r="A7028" s="189">
        <f t="shared" si="1121"/>
        <v>44123.666666649631</v>
      </c>
      <c r="B7028" s="190">
        <f t="shared" si="1117"/>
        <v>44123</v>
      </c>
      <c r="C7028" s="1">
        <f t="shared" si="1118"/>
        <v>16</v>
      </c>
      <c r="D7028" s="191">
        <v>3.2827420391788333</v>
      </c>
      <c r="E7028" s="192">
        <f t="shared" si="1119"/>
        <v>1.1398877576577658E-4</v>
      </c>
      <c r="F7028" s="193">
        <f t="shared" si="1120"/>
        <v>4.8944455263442554</v>
      </c>
      <c r="G7028" s="193">
        <f t="shared" si="1126"/>
        <v>5.075434216287543</v>
      </c>
      <c r="H7028" s="193">
        <f t="shared" si="1126"/>
        <v>5.2631155756478405</v>
      </c>
      <c r="I7028" s="193">
        <f t="shared" si="1126"/>
        <v>5.4577370885300356</v>
      </c>
      <c r="J7028" s="193">
        <f t="shared" si="1126"/>
        <v>5.6595553906014739</v>
      </c>
      <c r="K7028" s="193">
        <f>MAX(0,(F7028-'2031 forecast'!$C$10))</f>
        <v>0</v>
      </c>
      <c r="L7028" s="193">
        <f>MAX(0,(G7028-'2031 forecast'!$C$10))</f>
        <v>0</v>
      </c>
      <c r="M7028" s="193">
        <f>MAX(0,(H7028-'2031 forecast'!$C$10))</f>
        <v>0</v>
      </c>
      <c r="N7028" s="193">
        <f>MAX(0,(I7028-'2031 forecast'!$C$10))</f>
        <v>0</v>
      </c>
      <c r="O7028" s="193">
        <f>MAX(0,(J7028-'2031 forecast'!$C$10))</f>
        <v>0</v>
      </c>
      <c r="P7028" s="175" t="str">
        <f t="shared" si="1122"/>
        <v/>
      </c>
      <c r="Q7028" s="175" t="str">
        <f t="shared" si="1123"/>
        <v/>
      </c>
    </row>
    <row r="7029" spans="1:17" s="1" customFormat="1" x14ac:dyDescent="0.3">
      <c r="A7029" s="189">
        <f t="shared" si="1121"/>
        <v>44123.708333316295</v>
      </c>
      <c r="B7029" s="190">
        <f t="shared" si="1117"/>
        <v>44123</v>
      </c>
      <c r="C7029" s="1">
        <f t="shared" si="1118"/>
        <v>17</v>
      </c>
      <c r="D7029" s="191">
        <v>3.2827420391788333</v>
      </c>
      <c r="E7029" s="192">
        <f t="shared" si="1119"/>
        <v>1.1398877576577658E-4</v>
      </c>
      <c r="F7029" s="193">
        <f t="shared" si="1120"/>
        <v>4.8944455263442554</v>
      </c>
      <c r="G7029" s="193">
        <f t="shared" si="1126"/>
        <v>5.075434216287543</v>
      </c>
      <c r="H7029" s="193">
        <f t="shared" si="1126"/>
        <v>5.2631155756478405</v>
      </c>
      <c r="I7029" s="193">
        <f t="shared" si="1126"/>
        <v>5.4577370885300356</v>
      </c>
      <c r="J7029" s="193">
        <f t="shared" si="1126"/>
        <v>5.6595553906014739</v>
      </c>
      <c r="K7029" s="193">
        <f>MAX(0,(F7029-'2031 forecast'!$C$10))</f>
        <v>0</v>
      </c>
      <c r="L7029" s="193">
        <f>MAX(0,(G7029-'2031 forecast'!$C$10))</f>
        <v>0</v>
      </c>
      <c r="M7029" s="193">
        <f>MAX(0,(H7029-'2031 forecast'!$C$10))</f>
        <v>0</v>
      </c>
      <c r="N7029" s="193">
        <f>MAX(0,(I7029-'2031 forecast'!$C$10))</f>
        <v>0</v>
      </c>
      <c r="O7029" s="193">
        <f>MAX(0,(J7029-'2031 forecast'!$C$10))</f>
        <v>0</v>
      </c>
      <c r="P7029" s="175" t="str">
        <f t="shared" si="1122"/>
        <v/>
      </c>
      <c r="Q7029" s="175" t="str">
        <f t="shared" si="1123"/>
        <v/>
      </c>
    </row>
    <row r="7030" spans="1:17" s="1" customFormat="1" x14ac:dyDescent="0.3">
      <c r="A7030" s="189">
        <f t="shared" si="1121"/>
        <v>44123.74999998296</v>
      </c>
      <c r="B7030" s="190">
        <f t="shared" si="1117"/>
        <v>44123</v>
      </c>
      <c r="C7030" s="1">
        <f t="shared" si="1118"/>
        <v>18</v>
      </c>
      <c r="D7030" s="191">
        <v>3.3279173883418443</v>
      </c>
      <c r="E7030" s="192">
        <f t="shared" si="1119"/>
        <v>1.1555742864328724E-4</v>
      </c>
      <c r="F7030" s="193">
        <f t="shared" si="1120"/>
        <v>4.9618002812939466</v>
      </c>
      <c r="G7030" s="193">
        <f t="shared" si="1126"/>
        <v>5.1452796412823245</v>
      </c>
      <c r="H7030" s="193">
        <f t="shared" si="1126"/>
        <v>5.3355437716429934</v>
      </c>
      <c r="I7030" s="193">
        <f t="shared" si="1126"/>
        <v>5.532843562225402</v>
      </c>
      <c r="J7030" s="193">
        <f t="shared" si="1126"/>
        <v>5.7374391803803926</v>
      </c>
      <c r="K7030" s="193">
        <f>MAX(0,(F7030-'2031 forecast'!$C$10))</f>
        <v>0</v>
      </c>
      <c r="L7030" s="193">
        <f>MAX(0,(G7030-'2031 forecast'!$C$10))</f>
        <v>0</v>
      </c>
      <c r="M7030" s="193">
        <f>MAX(0,(H7030-'2031 forecast'!$C$10))</f>
        <v>0</v>
      </c>
      <c r="N7030" s="193">
        <f>MAX(0,(I7030-'2031 forecast'!$C$10))</f>
        <v>0</v>
      </c>
      <c r="O7030" s="193">
        <f>MAX(0,(J7030-'2031 forecast'!$C$10))</f>
        <v>4.3918038039247875E-4</v>
      </c>
      <c r="P7030" s="175" t="str">
        <f t="shared" si="1122"/>
        <v/>
      </c>
      <c r="Q7030" s="175" t="str">
        <f t="shared" si="1123"/>
        <v/>
      </c>
    </row>
    <row r="7031" spans="1:17" s="1" customFormat="1" x14ac:dyDescent="0.3">
      <c r="A7031" s="189">
        <f t="shared" si="1121"/>
        <v>44123.791666649624</v>
      </c>
      <c r="B7031" s="190">
        <f t="shared" si="1117"/>
        <v>44123</v>
      </c>
      <c r="C7031" s="1">
        <f t="shared" si="1118"/>
        <v>19</v>
      </c>
      <c r="D7031" s="191">
        <v>3.1622744414108026</v>
      </c>
      <c r="E7031" s="192">
        <f t="shared" si="1119"/>
        <v>1.0980570142574807E-4</v>
      </c>
      <c r="F7031" s="193">
        <f t="shared" si="1120"/>
        <v>4.7148328464784113</v>
      </c>
      <c r="G7031" s="193">
        <f t="shared" si="1126"/>
        <v>4.8891797496347893</v>
      </c>
      <c r="H7031" s="193">
        <f t="shared" si="1126"/>
        <v>5.0699737196607639</v>
      </c>
      <c r="I7031" s="193">
        <f t="shared" si="1126"/>
        <v>5.2574531586757223</v>
      </c>
      <c r="J7031" s="193">
        <f t="shared" si="1126"/>
        <v>5.4518652845243558</v>
      </c>
      <c r="K7031" s="193">
        <f>MAX(0,(F7031-'2031 forecast'!$C$10))</f>
        <v>0</v>
      </c>
      <c r="L7031" s="193">
        <f>MAX(0,(G7031-'2031 forecast'!$C$10))</f>
        <v>0</v>
      </c>
      <c r="M7031" s="193">
        <f>MAX(0,(H7031-'2031 forecast'!$C$10))</f>
        <v>0</v>
      </c>
      <c r="N7031" s="193">
        <f>MAX(0,(I7031-'2031 forecast'!$C$10))</f>
        <v>0</v>
      </c>
      <c r="O7031" s="193">
        <f>MAX(0,(J7031-'2031 forecast'!$C$10))</f>
        <v>0</v>
      </c>
      <c r="P7031" s="175" t="str">
        <f t="shared" si="1122"/>
        <v/>
      </c>
      <c r="Q7031" s="175" t="str">
        <f t="shared" si="1123"/>
        <v/>
      </c>
    </row>
    <row r="7032" spans="1:17" s="1" customFormat="1" x14ac:dyDescent="0.3">
      <c r="A7032" s="189">
        <f t="shared" si="1121"/>
        <v>44123.833333316288</v>
      </c>
      <c r="B7032" s="190">
        <f t="shared" si="1117"/>
        <v>44123</v>
      </c>
      <c r="C7032" s="1">
        <f t="shared" si="1118"/>
        <v>20</v>
      </c>
      <c r="D7032" s="191">
        <v>3.1698036662713043</v>
      </c>
      <c r="E7032" s="192">
        <f t="shared" si="1119"/>
        <v>1.1006714357199984E-4</v>
      </c>
      <c r="F7032" s="193">
        <f t="shared" si="1120"/>
        <v>4.7260586389700263</v>
      </c>
      <c r="G7032" s="193">
        <f t="shared" si="1126"/>
        <v>4.9008206538005856</v>
      </c>
      <c r="H7032" s="193">
        <f t="shared" si="1126"/>
        <v>5.0820450856599555</v>
      </c>
      <c r="I7032" s="193">
        <f t="shared" si="1126"/>
        <v>5.2699709042916165</v>
      </c>
      <c r="J7032" s="193">
        <f t="shared" si="1126"/>
        <v>5.4648459161541751</v>
      </c>
      <c r="K7032" s="193">
        <f>MAX(0,(F7032-'2031 forecast'!$C$10))</f>
        <v>0</v>
      </c>
      <c r="L7032" s="193">
        <f>MAX(0,(G7032-'2031 forecast'!$C$10))</f>
        <v>0</v>
      </c>
      <c r="M7032" s="193">
        <f>MAX(0,(H7032-'2031 forecast'!$C$10))</f>
        <v>0</v>
      </c>
      <c r="N7032" s="193">
        <f>MAX(0,(I7032-'2031 forecast'!$C$10))</f>
        <v>0</v>
      </c>
      <c r="O7032" s="193">
        <f>MAX(0,(J7032-'2031 forecast'!$C$10))</f>
        <v>0</v>
      </c>
      <c r="P7032" s="175" t="str">
        <f t="shared" si="1122"/>
        <v/>
      </c>
      <c r="Q7032" s="175" t="str">
        <f t="shared" si="1123"/>
        <v/>
      </c>
    </row>
    <row r="7033" spans="1:17" s="1" customFormat="1" x14ac:dyDescent="0.3">
      <c r="A7033" s="189">
        <f t="shared" si="1121"/>
        <v>44123.874999982952</v>
      </c>
      <c r="B7033" s="190">
        <f t="shared" si="1117"/>
        <v>44123</v>
      </c>
      <c r="C7033" s="1">
        <f t="shared" si="1118"/>
        <v>21</v>
      </c>
      <c r="D7033" s="191">
        <v>2.9815730447587567</v>
      </c>
      <c r="E7033" s="192">
        <f t="shared" si="1119"/>
        <v>1.0353108991570533E-4</v>
      </c>
      <c r="F7033" s="193">
        <f t="shared" si="1120"/>
        <v>4.445413826679645</v>
      </c>
      <c r="G7033" s="193">
        <f t="shared" si="1126"/>
        <v>4.6097980496556588</v>
      </c>
      <c r="H7033" s="193">
        <f t="shared" si="1126"/>
        <v>4.7802609356801486</v>
      </c>
      <c r="I7033" s="193">
        <f t="shared" si="1126"/>
        <v>4.9570272638942532</v>
      </c>
      <c r="J7033" s="193">
        <f t="shared" si="1126"/>
        <v>5.1403301254086786</v>
      </c>
      <c r="K7033" s="193">
        <f>MAX(0,(F7033-'2031 forecast'!$C$10))</f>
        <v>0</v>
      </c>
      <c r="L7033" s="193">
        <f>MAX(0,(G7033-'2031 forecast'!$C$10))</f>
        <v>0</v>
      </c>
      <c r="M7033" s="193">
        <f>MAX(0,(H7033-'2031 forecast'!$C$10))</f>
        <v>0</v>
      </c>
      <c r="N7033" s="193">
        <f>MAX(0,(I7033-'2031 forecast'!$C$10))</f>
        <v>0</v>
      </c>
      <c r="O7033" s="193">
        <f>MAX(0,(J7033-'2031 forecast'!$C$10))</f>
        <v>0</v>
      </c>
      <c r="P7033" s="175" t="str">
        <f t="shared" si="1122"/>
        <v/>
      </c>
      <c r="Q7033" s="175" t="str">
        <f t="shared" si="1123"/>
        <v/>
      </c>
    </row>
    <row r="7034" spans="1:17" s="1" customFormat="1" x14ac:dyDescent="0.3">
      <c r="A7034" s="189">
        <f t="shared" si="1121"/>
        <v>44123.916666649617</v>
      </c>
      <c r="B7034" s="190">
        <f t="shared" si="1117"/>
        <v>44123</v>
      </c>
      <c r="C7034" s="1">
        <f t="shared" si="1118"/>
        <v>22</v>
      </c>
      <c r="D7034" s="191">
        <v>2.6427579260361704</v>
      </c>
      <c r="E7034" s="192">
        <f t="shared" si="1119"/>
        <v>9.1766193334375163E-5</v>
      </c>
      <c r="F7034" s="193">
        <f t="shared" si="1120"/>
        <v>3.9402531645569576</v>
      </c>
      <c r="G7034" s="193">
        <f t="shared" si="1126"/>
        <v>4.0859573621947876</v>
      </c>
      <c r="H7034" s="193">
        <f t="shared" si="1126"/>
        <v>4.2370494657164945</v>
      </c>
      <c r="I7034" s="193">
        <f t="shared" si="1126"/>
        <v>4.393728711178996</v>
      </c>
      <c r="J7034" s="193">
        <f t="shared" si="1126"/>
        <v>4.5562017020667822</v>
      </c>
      <c r="K7034" s="193">
        <f>MAX(0,(F7034-'2031 forecast'!$C$10))</f>
        <v>0</v>
      </c>
      <c r="L7034" s="193">
        <f>MAX(0,(G7034-'2031 forecast'!$C$10))</f>
        <v>0</v>
      </c>
      <c r="M7034" s="193">
        <f>MAX(0,(H7034-'2031 forecast'!$C$10))</f>
        <v>0</v>
      </c>
      <c r="N7034" s="193">
        <f>MAX(0,(I7034-'2031 forecast'!$C$10))</f>
        <v>0</v>
      </c>
      <c r="O7034" s="193">
        <f>MAX(0,(J7034-'2031 forecast'!$C$10))</f>
        <v>0</v>
      </c>
      <c r="P7034" s="175" t="str">
        <f t="shared" si="1122"/>
        <v/>
      </c>
      <c r="Q7034" s="175" t="str">
        <f t="shared" si="1123"/>
        <v/>
      </c>
    </row>
    <row r="7035" spans="1:17" s="1" customFormat="1" x14ac:dyDescent="0.3">
      <c r="A7035" s="189">
        <f t="shared" si="1121"/>
        <v>44123.958333316281</v>
      </c>
      <c r="B7035" s="190">
        <f t="shared" si="1117"/>
        <v>44123</v>
      </c>
      <c r="C7035" s="1">
        <f t="shared" si="1118"/>
        <v>23</v>
      </c>
      <c r="D7035" s="191">
        <v>2.4168811802211132</v>
      </c>
      <c r="E7035" s="192">
        <f t="shared" si="1119"/>
        <v>8.3922928946821728E-5</v>
      </c>
      <c r="F7035" s="193">
        <f t="shared" si="1120"/>
        <v>3.6034793898084998</v>
      </c>
      <c r="G7035" s="193">
        <f t="shared" si="1126"/>
        <v>3.7367302372208742</v>
      </c>
      <c r="H7035" s="193">
        <f t="shared" si="1126"/>
        <v>3.8749084857407259</v>
      </c>
      <c r="I7035" s="193">
        <f t="shared" si="1126"/>
        <v>4.0181963427021588</v>
      </c>
      <c r="J7035" s="193">
        <f t="shared" si="1126"/>
        <v>4.1667827531721855</v>
      </c>
      <c r="K7035" s="193">
        <f>MAX(0,(F7035-'2031 forecast'!$C$10))</f>
        <v>0</v>
      </c>
      <c r="L7035" s="193">
        <f>MAX(0,(G7035-'2031 forecast'!$C$10))</f>
        <v>0</v>
      </c>
      <c r="M7035" s="193">
        <f>MAX(0,(H7035-'2031 forecast'!$C$10))</f>
        <v>0</v>
      </c>
      <c r="N7035" s="193">
        <f>MAX(0,(I7035-'2031 forecast'!$C$10))</f>
        <v>0</v>
      </c>
      <c r="O7035" s="193">
        <f>MAX(0,(J7035-'2031 forecast'!$C$10))</f>
        <v>0</v>
      </c>
      <c r="P7035" s="175" t="str">
        <f t="shared" si="1122"/>
        <v/>
      </c>
      <c r="Q7035" s="175" t="str">
        <f t="shared" si="1123"/>
        <v/>
      </c>
    </row>
    <row r="7036" spans="1:17" s="1" customFormat="1" x14ac:dyDescent="0.3">
      <c r="A7036" s="189">
        <f t="shared" si="1121"/>
        <v>44123.999999982945</v>
      </c>
      <c r="B7036" s="190">
        <f t="shared" si="1117"/>
        <v>44123</v>
      </c>
      <c r="C7036" s="1">
        <f t="shared" si="1118"/>
        <v>0</v>
      </c>
      <c r="D7036" s="191">
        <v>2.1759459846850517</v>
      </c>
      <c r="E7036" s="192">
        <f t="shared" si="1119"/>
        <v>7.5556780266764726E-5</v>
      </c>
      <c r="F7036" s="193">
        <f t="shared" si="1120"/>
        <v>3.244254030076811</v>
      </c>
      <c r="G7036" s="193">
        <f t="shared" si="1126"/>
        <v>3.3642213039153659</v>
      </c>
      <c r="H7036" s="193">
        <f t="shared" si="1126"/>
        <v>3.4886247737665723</v>
      </c>
      <c r="I7036" s="193">
        <f t="shared" si="1126"/>
        <v>3.6176284829935321</v>
      </c>
      <c r="J7036" s="193">
        <f t="shared" si="1126"/>
        <v>3.7514025410179483</v>
      </c>
      <c r="K7036" s="193">
        <f>MAX(0,(F7036-'2031 forecast'!$C$10))</f>
        <v>0</v>
      </c>
      <c r="L7036" s="193">
        <f>MAX(0,(G7036-'2031 forecast'!$C$10))</f>
        <v>0</v>
      </c>
      <c r="M7036" s="193">
        <f>MAX(0,(H7036-'2031 forecast'!$C$10))</f>
        <v>0</v>
      </c>
      <c r="N7036" s="193">
        <f>MAX(0,(I7036-'2031 forecast'!$C$10))</f>
        <v>0</v>
      </c>
      <c r="O7036" s="193">
        <f>MAX(0,(J7036-'2031 forecast'!$C$10))</f>
        <v>0</v>
      </c>
      <c r="P7036" s="175" t="str">
        <f t="shared" si="1122"/>
        <v/>
      </c>
      <c r="Q7036" s="175" t="str">
        <f t="shared" si="1123"/>
        <v/>
      </c>
    </row>
    <row r="7037" spans="1:17" s="1" customFormat="1" x14ac:dyDescent="0.3">
      <c r="A7037" s="189">
        <f t="shared" si="1121"/>
        <v>44124.041666649609</v>
      </c>
      <c r="B7037" s="190">
        <f t="shared" si="1117"/>
        <v>44124</v>
      </c>
      <c r="C7037" s="1">
        <f t="shared" si="1118"/>
        <v>1</v>
      </c>
      <c r="D7037" s="191">
        <v>2.1910044344060555</v>
      </c>
      <c r="E7037" s="192">
        <f t="shared" si="1119"/>
        <v>7.6079664559268294E-5</v>
      </c>
      <c r="F7037" s="193">
        <f t="shared" si="1120"/>
        <v>3.2667056150600415</v>
      </c>
      <c r="G7037" s="193">
        <f t="shared" si="1126"/>
        <v>3.3875031122469603</v>
      </c>
      <c r="H7037" s="193">
        <f t="shared" si="1126"/>
        <v>3.5127675057649572</v>
      </c>
      <c r="I7037" s="193">
        <f t="shared" si="1126"/>
        <v>3.6426639742253215</v>
      </c>
      <c r="J7037" s="193">
        <f t="shared" si="1126"/>
        <v>3.7773638042775883</v>
      </c>
      <c r="K7037" s="193">
        <f>MAX(0,(F7037-'2031 forecast'!$C$10))</f>
        <v>0</v>
      </c>
      <c r="L7037" s="193">
        <f>MAX(0,(G7037-'2031 forecast'!$C$10))</f>
        <v>0</v>
      </c>
      <c r="M7037" s="193">
        <f>MAX(0,(H7037-'2031 forecast'!$C$10))</f>
        <v>0</v>
      </c>
      <c r="N7037" s="193">
        <f>MAX(0,(I7037-'2031 forecast'!$C$10))</f>
        <v>0</v>
      </c>
      <c r="O7037" s="193">
        <f>MAX(0,(J7037-'2031 forecast'!$C$10))</f>
        <v>0</v>
      </c>
      <c r="P7037" s="175" t="str">
        <f t="shared" si="1122"/>
        <v/>
      </c>
      <c r="Q7037" s="175" t="str">
        <f t="shared" si="1123"/>
        <v/>
      </c>
    </row>
    <row r="7038" spans="1:17" s="1" customFormat="1" x14ac:dyDescent="0.3">
      <c r="A7038" s="189">
        <f t="shared" si="1121"/>
        <v>44124.083333316274</v>
      </c>
      <c r="B7038" s="190">
        <f t="shared" si="1117"/>
        <v>44124</v>
      </c>
      <c r="C7038" s="1">
        <f t="shared" si="1118"/>
        <v>2</v>
      </c>
      <c r="D7038" s="191">
        <v>2.2060628841270602</v>
      </c>
      <c r="E7038" s="192">
        <f t="shared" si="1119"/>
        <v>7.6602548851771875E-5</v>
      </c>
      <c r="F7038" s="193">
        <f t="shared" si="1120"/>
        <v>3.2891572000432729</v>
      </c>
      <c r="G7038" s="193">
        <f t="shared" si="1126"/>
        <v>3.4107849205785556</v>
      </c>
      <c r="H7038" s="193">
        <f t="shared" si="1126"/>
        <v>3.5369102377633426</v>
      </c>
      <c r="I7038" s="193">
        <f t="shared" si="1126"/>
        <v>3.6676994654571113</v>
      </c>
      <c r="J7038" s="193">
        <f t="shared" si="1126"/>
        <v>3.8033250675372292</v>
      </c>
      <c r="K7038" s="193">
        <f>MAX(0,(F7038-'2031 forecast'!$C$10))</f>
        <v>0</v>
      </c>
      <c r="L7038" s="193">
        <f>MAX(0,(G7038-'2031 forecast'!$C$10))</f>
        <v>0</v>
      </c>
      <c r="M7038" s="193">
        <f>MAX(0,(H7038-'2031 forecast'!$C$10))</f>
        <v>0</v>
      </c>
      <c r="N7038" s="193">
        <f>MAX(0,(I7038-'2031 forecast'!$C$10))</f>
        <v>0</v>
      </c>
      <c r="O7038" s="193">
        <f>MAX(0,(J7038-'2031 forecast'!$C$10))</f>
        <v>0</v>
      </c>
      <c r="P7038" s="175" t="str">
        <f t="shared" si="1122"/>
        <v/>
      </c>
      <c r="Q7038" s="175" t="str">
        <f t="shared" si="1123"/>
        <v/>
      </c>
    </row>
    <row r="7039" spans="1:17" s="1" customFormat="1" x14ac:dyDescent="0.3">
      <c r="A7039" s="189">
        <f t="shared" si="1121"/>
        <v>44124.124999982938</v>
      </c>
      <c r="B7039" s="190">
        <f t="shared" si="1117"/>
        <v>44124</v>
      </c>
      <c r="C7039" s="1">
        <f t="shared" si="1118"/>
        <v>3</v>
      </c>
      <c r="D7039" s="191">
        <v>2.1684167598245505</v>
      </c>
      <c r="E7039" s="192">
        <f t="shared" si="1119"/>
        <v>7.5295338120512969E-5</v>
      </c>
      <c r="F7039" s="193">
        <f t="shared" si="1120"/>
        <v>3.2330282375851964</v>
      </c>
      <c r="G7039" s="193">
        <f t="shared" si="1126"/>
        <v>3.35258039974957</v>
      </c>
      <c r="H7039" s="193">
        <f t="shared" si="1126"/>
        <v>3.4765534077673812</v>
      </c>
      <c r="I7039" s="193">
        <f t="shared" si="1126"/>
        <v>3.6051107373776388</v>
      </c>
      <c r="J7039" s="193">
        <f t="shared" si="1126"/>
        <v>3.7384219093881299</v>
      </c>
      <c r="K7039" s="193">
        <f>MAX(0,(F7039-'2031 forecast'!$C$10))</f>
        <v>0</v>
      </c>
      <c r="L7039" s="193">
        <f>MAX(0,(G7039-'2031 forecast'!$C$10))</f>
        <v>0</v>
      </c>
      <c r="M7039" s="193">
        <f>MAX(0,(H7039-'2031 forecast'!$C$10))</f>
        <v>0</v>
      </c>
      <c r="N7039" s="193">
        <f>MAX(0,(I7039-'2031 forecast'!$C$10))</f>
        <v>0</v>
      </c>
      <c r="O7039" s="193">
        <f>MAX(0,(J7039-'2031 forecast'!$C$10))</f>
        <v>0</v>
      </c>
      <c r="P7039" s="175" t="str">
        <f t="shared" si="1122"/>
        <v/>
      </c>
      <c r="Q7039" s="175" t="str">
        <f t="shared" si="1123"/>
        <v/>
      </c>
    </row>
    <row r="7040" spans="1:17" s="1" customFormat="1" x14ac:dyDescent="0.3">
      <c r="A7040" s="189">
        <f t="shared" si="1121"/>
        <v>44124.166666649602</v>
      </c>
      <c r="B7040" s="190">
        <f t="shared" si="1117"/>
        <v>44124</v>
      </c>
      <c r="C7040" s="1">
        <f t="shared" si="1118"/>
        <v>4</v>
      </c>
      <c r="D7040" s="191">
        <v>2.1985336592665576</v>
      </c>
      <c r="E7040" s="192">
        <f t="shared" si="1119"/>
        <v>7.6341106705520077E-5</v>
      </c>
      <c r="F7040" s="193">
        <f t="shared" si="1120"/>
        <v>3.277931407551657</v>
      </c>
      <c r="G7040" s="193">
        <f t="shared" si="1126"/>
        <v>3.3991440164127575</v>
      </c>
      <c r="H7040" s="193">
        <f t="shared" si="1126"/>
        <v>3.5248388717641497</v>
      </c>
      <c r="I7040" s="193">
        <f t="shared" si="1126"/>
        <v>3.6551817198412162</v>
      </c>
      <c r="J7040" s="193">
        <f t="shared" si="1126"/>
        <v>3.7903444359074085</v>
      </c>
      <c r="K7040" s="193">
        <f>MAX(0,(F7040-'2031 forecast'!$C$10))</f>
        <v>0</v>
      </c>
      <c r="L7040" s="193">
        <f>MAX(0,(G7040-'2031 forecast'!$C$10))</f>
        <v>0</v>
      </c>
      <c r="M7040" s="193">
        <f>MAX(0,(H7040-'2031 forecast'!$C$10))</f>
        <v>0</v>
      </c>
      <c r="N7040" s="193">
        <f>MAX(0,(I7040-'2031 forecast'!$C$10))</f>
        <v>0</v>
      </c>
      <c r="O7040" s="193">
        <f>MAX(0,(J7040-'2031 forecast'!$C$10))</f>
        <v>0</v>
      </c>
      <c r="P7040" s="175" t="str">
        <f t="shared" si="1122"/>
        <v/>
      </c>
      <c r="Q7040" s="175" t="str">
        <f t="shared" si="1123"/>
        <v/>
      </c>
    </row>
    <row r="7041" spans="1:17" s="1" customFormat="1" x14ac:dyDescent="0.3">
      <c r="A7041" s="189">
        <f t="shared" si="1121"/>
        <v>44124.208333316266</v>
      </c>
      <c r="B7041" s="190">
        <f t="shared" si="1117"/>
        <v>44124</v>
      </c>
      <c r="C7041" s="1">
        <f t="shared" si="1118"/>
        <v>5</v>
      </c>
      <c r="D7041" s="191">
        <v>2.3566473813370976</v>
      </c>
      <c r="E7041" s="192">
        <f t="shared" si="1119"/>
        <v>8.1831391776807471E-5</v>
      </c>
      <c r="F7041" s="193">
        <f t="shared" si="1120"/>
        <v>3.5136730498755773</v>
      </c>
      <c r="G7041" s="193">
        <f t="shared" si="1126"/>
        <v>3.6436030038944964</v>
      </c>
      <c r="H7041" s="193">
        <f t="shared" si="1126"/>
        <v>3.7783375577471872</v>
      </c>
      <c r="I7041" s="193">
        <f t="shared" si="1126"/>
        <v>3.9180543777750017</v>
      </c>
      <c r="J7041" s="193">
        <f t="shared" si="1126"/>
        <v>4.0629377001336255</v>
      </c>
      <c r="K7041" s="193">
        <f>MAX(0,(F7041-'2031 forecast'!$C$10))</f>
        <v>0</v>
      </c>
      <c r="L7041" s="193">
        <f>MAX(0,(G7041-'2031 forecast'!$C$10))</f>
        <v>0</v>
      </c>
      <c r="M7041" s="193">
        <f>MAX(0,(H7041-'2031 forecast'!$C$10))</f>
        <v>0</v>
      </c>
      <c r="N7041" s="193">
        <f>MAX(0,(I7041-'2031 forecast'!$C$10))</f>
        <v>0</v>
      </c>
      <c r="O7041" s="193">
        <f>MAX(0,(J7041-'2031 forecast'!$C$10))</f>
        <v>0</v>
      </c>
      <c r="P7041" s="175" t="str">
        <f t="shared" si="1122"/>
        <v/>
      </c>
      <c r="Q7041" s="175" t="str">
        <f t="shared" si="1123"/>
        <v/>
      </c>
    </row>
    <row r="7042" spans="1:17" s="1" customFormat="1" x14ac:dyDescent="0.3">
      <c r="A7042" s="189">
        <f t="shared" si="1121"/>
        <v>44124.249999982931</v>
      </c>
      <c r="B7042" s="190">
        <f t="shared" si="1117"/>
        <v>44124</v>
      </c>
      <c r="C7042" s="1">
        <f t="shared" si="1118"/>
        <v>6</v>
      </c>
      <c r="D7042" s="191">
        <v>2.6427579260361704</v>
      </c>
      <c r="E7042" s="192">
        <f t="shared" si="1119"/>
        <v>9.1766193334375163E-5</v>
      </c>
      <c r="F7042" s="193">
        <f t="shared" si="1120"/>
        <v>3.9402531645569576</v>
      </c>
      <c r="G7042" s="193">
        <f t="shared" si="1126"/>
        <v>4.0859573621947876</v>
      </c>
      <c r="H7042" s="193">
        <f t="shared" si="1126"/>
        <v>4.2370494657164945</v>
      </c>
      <c r="I7042" s="193">
        <f t="shared" si="1126"/>
        <v>4.393728711178996</v>
      </c>
      <c r="J7042" s="193">
        <f t="shared" si="1126"/>
        <v>4.5562017020667822</v>
      </c>
      <c r="K7042" s="193">
        <f>MAX(0,(F7042-'2031 forecast'!$C$10))</f>
        <v>0</v>
      </c>
      <c r="L7042" s="193">
        <f>MAX(0,(G7042-'2031 forecast'!$C$10))</f>
        <v>0</v>
      </c>
      <c r="M7042" s="193">
        <f>MAX(0,(H7042-'2031 forecast'!$C$10))</f>
        <v>0</v>
      </c>
      <c r="N7042" s="193">
        <f>MAX(0,(I7042-'2031 forecast'!$C$10))</f>
        <v>0</v>
      </c>
      <c r="O7042" s="193">
        <f>MAX(0,(J7042-'2031 forecast'!$C$10))</f>
        <v>0</v>
      </c>
      <c r="P7042" s="175" t="str">
        <f t="shared" si="1122"/>
        <v/>
      </c>
      <c r="Q7042" s="175" t="str">
        <f t="shared" si="1123"/>
        <v/>
      </c>
    </row>
    <row r="7043" spans="1:17" s="1" customFormat="1" x14ac:dyDescent="0.3">
      <c r="A7043" s="189">
        <f t="shared" si="1121"/>
        <v>44124.291666649595</v>
      </c>
      <c r="B7043" s="190">
        <f t="shared" si="1117"/>
        <v>44124</v>
      </c>
      <c r="C7043" s="1">
        <f t="shared" si="1118"/>
        <v>7</v>
      </c>
      <c r="D7043" s="191">
        <v>2.9966314944797601</v>
      </c>
      <c r="E7043" s="192">
        <f t="shared" si="1119"/>
        <v>1.0405397420820887E-4</v>
      </c>
      <c r="F7043" s="193">
        <f t="shared" si="1120"/>
        <v>4.4678654116628751</v>
      </c>
      <c r="G7043" s="193">
        <f t="shared" si="1126"/>
        <v>4.6330798579872514</v>
      </c>
      <c r="H7043" s="193">
        <f t="shared" si="1126"/>
        <v>4.8044036676785327</v>
      </c>
      <c r="I7043" s="193">
        <f t="shared" si="1126"/>
        <v>4.9820627551260408</v>
      </c>
      <c r="J7043" s="193">
        <f t="shared" si="1126"/>
        <v>5.1662913886683173</v>
      </c>
      <c r="K7043" s="193">
        <f>MAX(0,(F7043-'2031 forecast'!$C$10))</f>
        <v>0</v>
      </c>
      <c r="L7043" s="193">
        <f>MAX(0,(G7043-'2031 forecast'!$C$10))</f>
        <v>0</v>
      </c>
      <c r="M7043" s="193">
        <f>MAX(0,(H7043-'2031 forecast'!$C$10))</f>
        <v>0</v>
      </c>
      <c r="N7043" s="193">
        <f>MAX(0,(I7043-'2031 forecast'!$C$10))</f>
        <v>0</v>
      </c>
      <c r="O7043" s="193">
        <f>MAX(0,(J7043-'2031 forecast'!$C$10))</f>
        <v>0</v>
      </c>
      <c r="P7043" s="175" t="str">
        <f t="shared" si="1122"/>
        <v/>
      </c>
      <c r="Q7043" s="175" t="str">
        <f t="shared" si="1123"/>
        <v/>
      </c>
    </row>
    <row r="7044" spans="1:17" s="1" customFormat="1" x14ac:dyDescent="0.3">
      <c r="A7044" s="189">
        <f t="shared" si="1121"/>
        <v>44124.333333316259</v>
      </c>
      <c r="B7044" s="190">
        <f t="shared" si="1117"/>
        <v>44124</v>
      </c>
      <c r="C7044" s="1">
        <f t="shared" si="1118"/>
        <v>8</v>
      </c>
      <c r="D7044" s="191">
        <v>2.9363976955957449</v>
      </c>
      <c r="E7044" s="192">
        <f t="shared" si="1119"/>
        <v>1.0196243703819463E-4</v>
      </c>
      <c r="F7044" s="193">
        <f t="shared" si="1120"/>
        <v>4.378059071729953</v>
      </c>
      <c r="G7044" s="193">
        <f t="shared" si="1126"/>
        <v>4.5399526246608746</v>
      </c>
      <c r="H7044" s="193">
        <f t="shared" si="1126"/>
        <v>4.7078327396849948</v>
      </c>
      <c r="I7044" s="193">
        <f t="shared" si="1126"/>
        <v>4.8819207901988841</v>
      </c>
      <c r="J7044" s="193">
        <f t="shared" si="1126"/>
        <v>5.0624463356297582</v>
      </c>
      <c r="K7044" s="193">
        <f>MAX(0,(F7044-'2031 forecast'!$C$10))</f>
        <v>0</v>
      </c>
      <c r="L7044" s="193">
        <f>MAX(0,(G7044-'2031 forecast'!$C$10))</f>
        <v>0</v>
      </c>
      <c r="M7044" s="193">
        <f>MAX(0,(H7044-'2031 forecast'!$C$10))</f>
        <v>0</v>
      </c>
      <c r="N7044" s="193">
        <f>MAX(0,(I7044-'2031 forecast'!$C$10))</f>
        <v>0</v>
      </c>
      <c r="O7044" s="193">
        <f>MAX(0,(J7044-'2031 forecast'!$C$10))</f>
        <v>0</v>
      </c>
      <c r="P7044" s="175" t="str">
        <f t="shared" si="1122"/>
        <v/>
      </c>
      <c r="Q7044" s="175" t="str">
        <f t="shared" si="1123"/>
        <v/>
      </c>
    </row>
    <row r="7045" spans="1:17" s="1" customFormat="1" x14ac:dyDescent="0.3">
      <c r="A7045" s="189">
        <f t="shared" si="1121"/>
        <v>44124.374999982923</v>
      </c>
      <c r="B7045" s="190">
        <f t="shared" ref="B7045:B7108" si="1127">INT(A7045)</f>
        <v>44124</v>
      </c>
      <c r="C7045" s="1">
        <f t="shared" ref="C7045:C7108" si="1128">HOUR(A7045)</f>
        <v>9</v>
      </c>
      <c r="D7045" s="191">
        <v>3.0794529679452816</v>
      </c>
      <c r="E7045" s="192">
        <f t="shared" ref="E7045:E7108" si="1129">D7045/SUM($D$4:$D$8763)</f>
        <v>1.0692983781697848E-4</v>
      </c>
      <c r="F7045" s="193">
        <f t="shared" ref="F7045:F7108" si="1130">E7045*$F$2</f>
        <v>4.5913491290706432</v>
      </c>
      <c r="G7045" s="193">
        <f t="shared" ref="G7045:J7064" si="1131">$E7045*G$2</f>
        <v>4.7611298038110208</v>
      </c>
      <c r="H7045" s="193">
        <f t="shared" si="1131"/>
        <v>4.9371886936696487</v>
      </c>
      <c r="I7045" s="193">
        <f t="shared" si="1131"/>
        <v>5.119757956900882</v>
      </c>
      <c r="J7045" s="193">
        <f t="shared" si="1131"/>
        <v>5.309078336596337</v>
      </c>
      <c r="K7045" s="193">
        <f>MAX(0,(F7045-'2031 forecast'!$C$10))</f>
        <v>0</v>
      </c>
      <c r="L7045" s="193">
        <f>MAX(0,(G7045-'2031 forecast'!$C$10))</f>
        <v>0</v>
      </c>
      <c r="M7045" s="193">
        <f>MAX(0,(H7045-'2031 forecast'!$C$10))</f>
        <v>0</v>
      </c>
      <c r="N7045" s="193">
        <f>MAX(0,(I7045-'2031 forecast'!$C$10))</f>
        <v>0</v>
      </c>
      <c r="O7045" s="193">
        <f>MAX(0,(J7045-'2031 forecast'!$C$10))</f>
        <v>0</v>
      </c>
      <c r="P7045" s="175" t="str">
        <f t="shared" si="1122"/>
        <v/>
      </c>
      <c r="Q7045" s="175" t="str">
        <f t="shared" si="1123"/>
        <v/>
      </c>
    </row>
    <row r="7046" spans="1:17" s="1" customFormat="1" x14ac:dyDescent="0.3">
      <c r="A7046" s="189">
        <f t="shared" ref="A7046:A7109" si="1132">A7045 + TIME(1,0,0)</f>
        <v>44124.416666649588</v>
      </c>
      <c r="B7046" s="190">
        <f t="shared" si="1127"/>
        <v>44124</v>
      </c>
      <c r="C7046" s="1">
        <f t="shared" si="1128"/>
        <v>10</v>
      </c>
      <c r="D7046" s="191">
        <v>2.9740438198982542</v>
      </c>
      <c r="E7046" s="192">
        <f t="shared" si="1129"/>
        <v>1.0326964776945352E-4</v>
      </c>
      <c r="F7046" s="193">
        <f t="shared" si="1130"/>
        <v>4.4341880341880282</v>
      </c>
      <c r="G7046" s="193">
        <f t="shared" si="1131"/>
        <v>4.5981571454898598</v>
      </c>
      <c r="H7046" s="193">
        <f t="shared" si="1131"/>
        <v>4.7681895696809553</v>
      </c>
      <c r="I7046" s="193">
        <f t="shared" si="1131"/>
        <v>4.9445095182783572</v>
      </c>
      <c r="J7046" s="193">
        <f t="shared" si="1131"/>
        <v>5.1273494937788566</v>
      </c>
      <c r="K7046" s="193">
        <f>MAX(0,(F7046-'2031 forecast'!$C$10))</f>
        <v>0</v>
      </c>
      <c r="L7046" s="193">
        <f>MAX(0,(G7046-'2031 forecast'!$C$10))</f>
        <v>0</v>
      </c>
      <c r="M7046" s="193">
        <f>MAX(0,(H7046-'2031 forecast'!$C$10))</f>
        <v>0</v>
      </c>
      <c r="N7046" s="193">
        <f>MAX(0,(I7046-'2031 forecast'!$C$10))</f>
        <v>0</v>
      </c>
      <c r="O7046" s="193">
        <f>MAX(0,(J7046-'2031 forecast'!$C$10))</f>
        <v>0</v>
      </c>
      <c r="P7046" s="175" t="str">
        <f t="shared" ref="P7046:P7109" si="1133">IF(K7046&gt;0,IF(K7045&gt;0,P7045+1,1),"")</f>
        <v/>
      </c>
      <c r="Q7046" s="175" t="str">
        <f t="shared" ref="Q7046:Q7109" si="1134">IF(AND(K7046&gt;0,K7047=0),P7046,"")</f>
        <v/>
      </c>
    </row>
    <row r="7047" spans="1:17" s="1" customFormat="1" x14ac:dyDescent="0.3">
      <c r="A7047" s="189">
        <f t="shared" si="1132"/>
        <v>44124.458333316252</v>
      </c>
      <c r="B7047" s="190">
        <f t="shared" si="1127"/>
        <v>44124</v>
      </c>
      <c r="C7047" s="1">
        <f t="shared" si="1128"/>
        <v>11</v>
      </c>
      <c r="D7047" s="191">
        <v>2.9213392458747411</v>
      </c>
      <c r="E7047" s="192">
        <f t="shared" si="1129"/>
        <v>1.0143955274569106E-4</v>
      </c>
      <c r="F7047" s="193">
        <f t="shared" si="1130"/>
        <v>4.355607486746722</v>
      </c>
      <c r="G7047" s="193">
        <f t="shared" si="1131"/>
        <v>4.5166708163292801</v>
      </c>
      <c r="H7047" s="193">
        <f t="shared" si="1131"/>
        <v>4.6836900076866099</v>
      </c>
      <c r="I7047" s="193">
        <f t="shared" si="1131"/>
        <v>4.8568852989670948</v>
      </c>
      <c r="J7047" s="193">
        <f t="shared" si="1131"/>
        <v>5.0364850723701178</v>
      </c>
      <c r="K7047" s="193">
        <f>MAX(0,(F7047-'2031 forecast'!$C$10))</f>
        <v>0</v>
      </c>
      <c r="L7047" s="193">
        <f>MAX(0,(G7047-'2031 forecast'!$C$10))</f>
        <v>0</v>
      </c>
      <c r="M7047" s="193">
        <f>MAX(0,(H7047-'2031 forecast'!$C$10))</f>
        <v>0</v>
      </c>
      <c r="N7047" s="193">
        <f>MAX(0,(I7047-'2031 forecast'!$C$10))</f>
        <v>0</v>
      </c>
      <c r="O7047" s="193">
        <f>MAX(0,(J7047-'2031 forecast'!$C$10))</f>
        <v>0</v>
      </c>
      <c r="P7047" s="175" t="str">
        <f t="shared" si="1133"/>
        <v/>
      </c>
      <c r="Q7047" s="175" t="str">
        <f t="shared" si="1134"/>
        <v/>
      </c>
    </row>
    <row r="7048" spans="1:17" s="1" customFormat="1" x14ac:dyDescent="0.3">
      <c r="A7048" s="189">
        <f t="shared" si="1132"/>
        <v>44124.499999982916</v>
      </c>
      <c r="B7048" s="190">
        <f t="shared" si="1127"/>
        <v>44124</v>
      </c>
      <c r="C7048" s="1">
        <f t="shared" si="1128"/>
        <v>12</v>
      </c>
      <c r="D7048" s="191">
        <v>3.0493360685032735</v>
      </c>
      <c r="E7048" s="192">
        <f t="shared" si="1129"/>
        <v>1.0588406923197134E-4</v>
      </c>
      <c r="F7048" s="193">
        <f t="shared" si="1130"/>
        <v>4.5464459591041821</v>
      </c>
      <c r="G7048" s="193">
        <f t="shared" si="1131"/>
        <v>4.7145661871478319</v>
      </c>
      <c r="H7048" s="193">
        <f t="shared" si="1131"/>
        <v>4.8889032296728789</v>
      </c>
      <c r="I7048" s="193">
        <f t="shared" si="1131"/>
        <v>5.0696869744373032</v>
      </c>
      <c r="J7048" s="193">
        <f t="shared" si="1131"/>
        <v>5.2571558100770561</v>
      </c>
      <c r="K7048" s="193">
        <f>MAX(0,(F7048-'2031 forecast'!$C$10))</f>
        <v>0</v>
      </c>
      <c r="L7048" s="193">
        <f>MAX(0,(G7048-'2031 forecast'!$C$10))</f>
        <v>0</v>
      </c>
      <c r="M7048" s="193">
        <f>MAX(0,(H7048-'2031 forecast'!$C$10))</f>
        <v>0</v>
      </c>
      <c r="N7048" s="193">
        <f>MAX(0,(I7048-'2031 forecast'!$C$10))</f>
        <v>0</v>
      </c>
      <c r="O7048" s="193">
        <f>MAX(0,(J7048-'2031 forecast'!$C$10))</f>
        <v>0</v>
      </c>
      <c r="P7048" s="175" t="str">
        <f t="shared" si="1133"/>
        <v/>
      </c>
      <c r="Q7048" s="175" t="str">
        <f t="shared" si="1134"/>
        <v/>
      </c>
    </row>
    <row r="7049" spans="1:17" s="1" customFormat="1" x14ac:dyDescent="0.3">
      <c r="A7049" s="189">
        <f t="shared" si="1132"/>
        <v>44124.54166664958</v>
      </c>
      <c r="B7049" s="190">
        <f t="shared" si="1127"/>
        <v>44124</v>
      </c>
      <c r="C7049" s="1">
        <f t="shared" si="1128"/>
        <v>13</v>
      </c>
      <c r="D7049" s="191">
        <v>3.0041607193402617</v>
      </c>
      <c r="E7049" s="192">
        <f t="shared" si="1129"/>
        <v>1.0431541635446064E-4</v>
      </c>
      <c r="F7049" s="193">
        <f t="shared" si="1130"/>
        <v>4.4790912041544892</v>
      </c>
      <c r="G7049" s="193">
        <f t="shared" si="1131"/>
        <v>4.6447207621530486</v>
      </c>
      <c r="H7049" s="193">
        <f t="shared" si="1131"/>
        <v>4.8164750336777242</v>
      </c>
      <c r="I7049" s="193">
        <f t="shared" si="1131"/>
        <v>4.994580500741935</v>
      </c>
      <c r="J7049" s="193">
        <f t="shared" si="1131"/>
        <v>5.1792720202981366</v>
      </c>
      <c r="K7049" s="193">
        <f>MAX(0,(F7049-'2031 forecast'!$C$10))</f>
        <v>0</v>
      </c>
      <c r="L7049" s="193">
        <f>MAX(0,(G7049-'2031 forecast'!$C$10))</f>
        <v>0</v>
      </c>
      <c r="M7049" s="193">
        <f>MAX(0,(H7049-'2031 forecast'!$C$10))</f>
        <v>0</v>
      </c>
      <c r="N7049" s="193">
        <f>MAX(0,(I7049-'2031 forecast'!$C$10))</f>
        <v>0</v>
      </c>
      <c r="O7049" s="193">
        <f>MAX(0,(J7049-'2031 forecast'!$C$10))</f>
        <v>0</v>
      </c>
      <c r="P7049" s="175" t="str">
        <f t="shared" si="1133"/>
        <v/>
      </c>
      <c r="Q7049" s="175" t="str">
        <f t="shared" si="1134"/>
        <v/>
      </c>
    </row>
    <row r="7050" spans="1:17" s="1" customFormat="1" x14ac:dyDescent="0.3">
      <c r="A7050" s="189">
        <f t="shared" si="1132"/>
        <v>44124.583333316245</v>
      </c>
      <c r="B7050" s="190">
        <f t="shared" si="1127"/>
        <v>44124</v>
      </c>
      <c r="C7050" s="1">
        <f t="shared" si="1128"/>
        <v>14</v>
      </c>
      <c r="D7050" s="191">
        <v>2.9815730447587567</v>
      </c>
      <c r="E7050" s="192">
        <f t="shared" si="1129"/>
        <v>1.0353108991570533E-4</v>
      </c>
      <c r="F7050" s="193">
        <f t="shared" si="1130"/>
        <v>4.445413826679645</v>
      </c>
      <c r="G7050" s="193">
        <f t="shared" si="1131"/>
        <v>4.6097980496556588</v>
      </c>
      <c r="H7050" s="193">
        <f t="shared" si="1131"/>
        <v>4.7802609356801486</v>
      </c>
      <c r="I7050" s="193">
        <f t="shared" si="1131"/>
        <v>4.9570272638942532</v>
      </c>
      <c r="J7050" s="193">
        <f t="shared" si="1131"/>
        <v>5.1403301254086786</v>
      </c>
      <c r="K7050" s="193">
        <f>MAX(0,(F7050-'2031 forecast'!$C$10))</f>
        <v>0</v>
      </c>
      <c r="L7050" s="193">
        <f>MAX(0,(G7050-'2031 forecast'!$C$10))</f>
        <v>0</v>
      </c>
      <c r="M7050" s="193">
        <f>MAX(0,(H7050-'2031 forecast'!$C$10))</f>
        <v>0</v>
      </c>
      <c r="N7050" s="193">
        <f>MAX(0,(I7050-'2031 forecast'!$C$10))</f>
        <v>0</v>
      </c>
      <c r="O7050" s="193">
        <f>MAX(0,(J7050-'2031 forecast'!$C$10))</f>
        <v>0</v>
      </c>
      <c r="P7050" s="175" t="str">
        <f t="shared" si="1133"/>
        <v/>
      </c>
      <c r="Q7050" s="175" t="str">
        <f t="shared" si="1134"/>
        <v/>
      </c>
    </row>
    <row r="7051" spans="1:17" s="1" customFormat="1" x14ac:dyDescent="0.3">
      <c r="A7051" s="189">
        <f t="shared" si="1132"/>
        <v>44124.624999982909</v>
      </c>
      <c r="B7051" s="190">
        <f t="shared" si="1127"/>
        <v>44124</v>
      </c>
      <c r="C7051" s="1">
        <f t="shared" si="1128"/>
        <v>15</v>
      </c>
      <c r="D7051" s="191">
        <v>3.0643945182242773</v>
      </c>
      <c r="E7051" s="192">
        <f t="shared" si="1129"/>
        <v>1.064069535244749E-4</v>
      </c>
      <c r="F7051" s="193">
        <f t="shared" si="1130"/>
        <v>4.5688975440874122</v>
      </c>
      <c r="G7051" s="193">
        <f t="shared" si="1131"/>
        <v>4.7378479954794255</v>
      </c>
      <c r="H7051" s="193">
        <f t="shared" si="1131"/>
        <v>4.913045961671263</v>
      </c>
      <c r="I7051" s="193">
        <f t="shared" si="1131"/>
        <v>5.0947224656690917</v>
      </c>
      <c r="J7051" s="193">
        <f t="shared" si="1131"/>
        <v>5.2831170733366957</v>
      </c>
      <c r="K7051" s="193">
        <f>MAX(0,(F7051-'2031 forecast'!$C$10))</f>
        <v>0</v>
      </c>
      <c r="L7051" s="193">
        <f>MAX(0,(G7051-'2031 forecast'!$C$10))</f>
        <v>0</v>
      </c>
      <c r="M7051" s="193">
        <f>MAX(0,(H7051-'2031 forecast'!$C$10))</f>
        <v>0</v>
      </c>
      <c r="N7051" s="193">
        <f>MAX(0,(I7051-'2031 forecast'!$C$10))</f>
        <v>0</v>
      </c>
      <c r="O7051" s="193">
        <f>MAX(0,(J7051-'2031 forecast'!$C$10))</f>
        <v>0</v>
      </c>
      <c r="P7051" s="175" t="str">
        <f t="shared" si="1133"/>
        <v/>
      </c>
      <c r="Q7051" s="175" t="str">
        <f t="shared" si="1134"/>
        <v/>
      </c>
    </row>
    <row r="7052" spans="1:17" s="1" customFormat="1" x14ac:dyDescent="0.3">
      <c r="A7052" s="189">
        <f t="shared" si="1132"/>
        <v>44124.666666649573</v>
      </c>
      <c r="B7052" s="190">
        <f t="shared" si="1127"/>
        <v>44124</v>
      </c>
      <c r="C7052" s="1">
        <f t="shared" si="1128"/>
        <v>16</v>
      </c>
      <c r="D7052" s="191">
        <v>3.0794529679452816</v>
      </c>
      <c r="E7052" s="192">
        <f t="shared" si="1129"/>
        <v>1.0692983781697848E-4</v>
      </c>
      <c r="F7052" s="193">
        <f t="shared" si="1130"/>
        <v>4.5913491290706432</v>
      </c>
      <c r="G7052" s="193">
        <f t="shared" si="1131"/>
        <v>4.7611298038110208</v>
      </c>
      <c r="H7052" s="193">
        <f t="shared" si="1131"/>
        <v>4.9371886936696487</v>
      </c>
      <c r="I7052" s="193">
        <f t="shared" si="1131"/>
        <v>5.119757956900882</v>
      </c>
      <c r="J7052" s="193">
        <f t="shared" si="1131"/>
        <v>5.309078336596337</v>
      </c>
      <c r="K7052" s="193">
        <f>MAX(0,(F7052-'2031 forecast'!$C$10))</f>
        <v>0</v>
      </c>
      <c r="L7052" s="193">
        <f>MAX(0,(G7052-'2031 forecast'!$C$10))</f>
        <v>0</v>
      </c>
      <c r="M7052" s="193">
        <f>MAX(0,(H7052-'2031 forecast'!$C$10))</f>
        <v>0</v>
      </c>
      <c r="N7052" s="193">
        <f>MAX(0,(I7052-'2031 forecast'!$C$10))</f>
        <v>0</v>
      </c>
      <c r="O7052" s="193">
        <f>MAX(0,(J7052-'2031 forecast'!$C$10))</f>
        <v>0</v>
      </c>
      <c r="P7052" s="175" t="str">
        <f t="shared" si="1133"/>
        <v/>
      </c>
      <c r="Q7052" s="175" t="str">
        <f t="shared" si="1134"/>
        <v/>
      </c>
    </row>
    <row r="7053" spans="1:17" s="1" customFormat="1" x14ac:dyDescent="0.3">
      <c r="A7053" s="189">
        <f t="shared" si="1132"/>
        <v>44124.708333316237</v>
      </c>
      <c r="B7053" s="190">
        <f t="shared" si="1127"/>
        <v>44124</v>
      </c>
      <c r="C7053" s="1">
        <f t="shared" si="1128"/>
        <v>17</v>
      </c>
      <c r="D7053" s="191">
        <v>3.1622744414108026</v>
      </c>
      <c r="E7053" s="192">
        <f t="shared" si="1129"/>
        <v>1.0980570142574807E-4</v>
      </c>
      <c r="F7053" s="193">
        <f t="shared" si="1130"/>
        <v>4.7148328464784113</v>
      </c>
      <c r="G7053" s="193">
        <f t="shared" si="1131"/>
        <v>4.8891797496347893</v>
      </c>
      <c r="H7053" s="193">
        <f t="shared" si="1131"/>
        <v>5.0699737196607639</v>
      </c>
      <c r="I7053" s="193">
        <f t="shared" si="1131"/>
        <v>5.2574531586757223</v>
      </c>
      <c r="J7053" s="193">
        <f t="shared" si="1131"/>
        <v>5.4518652845243558</v>
      </c>
      <c r="K7053" s="193">
        <f>MAX(0,(F7053-'2031 forecast'!$C$10))</f>
        <v>0</v>
      </c>
      <c r="L7053" s="193">
        <f>MAX(0,(G7053-'2031 forecast'!$C$10))</f>
        <v>0</v>
      </c>
      <c r="M7053" s="193">
        <f>MAX(0,(H7053-'2031 forecast'!$C$10))</f>
        <v>0</v>
      </c>
      <c r="N7053" s="193">
        <f>MAX(0,(I7053-'2031 forecast'!$C$10))</f>
        <v>0</v>
      </c>
      <c r="O7053" s="193">
        <f>MAX(0,(J7053-'2031 forecast'!$C$10))</f>
        <v>0</v>
      </c>
      <c r="P7053" s="175" t="str">
        <f t="shared" si="1133"/>
        <v/>
      </c>
      <c r="Q7053" s="175" t="str">
        <f t="shared" si="1134"/>
        <v/>
      </c>
    </row>
    <row r="7054" spans="1:17" s="1" customFormat="1" x14ac:dyDescent="0.3">
      <c r="A7054" s="189">
        <f t="shared" si="1132"/>
        <v>44124.749999982901</v>
      </c>
      <c r="B7054" s="190">
        <f t="shared" si="1127"/>
        <v>44124</v>
      </c>
      <c r="C7054" s="1">
        <f t="shared" si="1128"/>
        <v>18</v>
      </c>
      <c r="D7054" s="191">
        <v>3.2149790154343161</v>
      </c>
      <c r="E7054" s="192">
        <f t="shared" si="1129"/>
        <v>1.1163579644951055E-4</v>
      </c>
      <c r="F7054" s="193">
        <f t="shared" si="1130"/>
        <v>4.7934133939197183</v>
      </c>
      <c r="G7054" s="193">
        <f t="shared" si="1131"/>
        <v>4.9706660787953689</v>
      </c>
      <c r="H7054" s="193">
        <f t="shared" si="1131"/>
        <v>5.1544732816551102</v>
      </c>
      <c r="I7054" s="193">
        <f t="shared" si="1131"/>
        <v>5.3450773779869847</v>
      </c>
      <c r="J7054" s="193">
        <f t="shared" si="1131"/>
        <v>5.5427297059330956</v>
      </c>
      <c r="K7054" s="193">
        <f>MAX(0,(F7054-'2031 forecast'!$C$10))</f>
        <v>0</v>
      </c>
      <c r="L7054" s="193">
        <f>MAX(0,(G7054-'2031 forecast'!$C$10))</f>
        <v>0</v>
      </c>
      <c r="M7054" s="193">
        <f>MAX(0,(H7054-'2031 forecast'!$C$10))</f>
        <v>0</v>
      </c>
      <c r="N7054" s="193">
        <f>MAX(0,(I7054-'2031 forecast'!$C$10))</f>
        <v>0</v>
      </c>
      <c r="O7054" s="193">
        <f>MAX(0,(J7054-'2031 forecast'!$C$10))</f>
        <v>0</v>
      </c>
      <c r="P7054" s="175" t="str">
        <f t="shared" si="1133"/>
        <v/>
      </c>
      <c r="Q7054" s="175" t="str">
        <f t="shared" si="1134"/>
        <v/>
      </c>
    </row>
    <row r="7055" spans="1:17" s="1" customFormat="1" x14ac:dyDescent="0.3">
      <c r="A7055" s="189">
        <f t="shared" si="1132"/>
        <v>44124.791666649566</v>
      </c>
      <c r="B7055" s="190">
        <f t="shared" si="1127"/>
        <v>44124</v>
      </c>
      <c r="C7055" s="1">
        <f t="shared" si="1128"/>
        <v>19</v>
      </c>
      <c r="D7055" s="191">
        <v>3.2149790154343161</v>
      </c>
      <c r="E7055" s="192">
        <f t="shared" si="1129"/>
        <v>1.1163579644951055E-4</v>
      </c>
      <c r="F7055" s="193">
        <f t="shared" si="1130"/>
        <v>4.7934133939197183</v>
      </c>
      <c r="G7055" s="193">
        <f t="shared" si="1131"/>
        <v>4.9706660787953689</v>
      </c>
      <c r="H7055" s="193">
        <f t="shared" si="1131"/>
        <v>5.1544732816551102</v>
      </c>
      <c r="I7055" s="193">
        <f t="shared" si="1131"/>
        <v>5.3450773779869847</v>
      </c>
      <c r="J7055" s="193">
        <f t="shared" si="1131"/>
        <v>5.5427297059330956</v>
      </c>
      <c r="K7055" s="193">
        <f>MAX(0,(F7055-'2031 forecast'!$C$10))</f>
        <v>0</v>
      </c>
      <c r="L7055" s="193">
        <f>MAX(0,(G7055-'2031 forecast'!$C$10))</f>
        <v>0</v>
      </c>
      <c r="M7055" s="193">
        <f>MAX(0,(H7055-'2031 forecast'!$C$10))</f>
        <v>0</v>
      </c>
      <c r="N7055" s="193">
        <f>MAX(0,(I7055-'2031 forecast'!$C$10))</f>
        <v>0</v>
      </c>
      <c r="O7055" s="193">
        <f>MAX(0,(J7055-'2031 forecast'!$C$10))</f>
        <v>0</v>
      </c>
      <c r="P7055" s="175" t="str">
        <f t="shared" si="1133"/>
        <v/>
      </c>
      <c r="Q7055" s="175" t="str">
        <f t="shared" si="1134"/>
        <v/>
      </c>
    </row>
    <row r="7056" spans="1:17" s="1" customFormat="1" x14ac:dyDescent="0.3">
      <c r="A7056" s="189">
        <f t="shared" si="1132"/>
        <v>44124.83333331623</v>
      </c>
      <c r="B7056" s="190">
        <f t="shared" si="1127"/>
        <v>44124</v>
      </c>
      <c r="C7056" s="1">
        <f t="shared" si="1128"/>
        <v>20</v>
      </c>
      <c r="D7056" s="191">
        <v>3.1848621159923081</v>
      </c>
      <c r="E7056" s="192">
        <f t="shared" si="1129"/>
        <v>1.105900278645034E-4</v>
      </c>
      <c r="F7056" s="193">
        <f t="shared" si="1130"/>
        <v>4.7485102239532564</v>
      </c>
      <c r="G7056" s="193">
        <f t="shared" si="1131"/>
        <v>4.9241024621321801</v>
      </c>
      <c r="H7056" s="193">
        <f t="shared" si="1131"/>
        <v>5.1061878176583395</v>
      </c>
      <c r="I7056" s="193">
        <f t="shared" si="1131"/>
        <v>5.295006395523405</v>
      </c>
      <c r="J7056" s="193">
        <f t="shared" si="1131"/>
        <v>5.4908071794138147</v>
      </c>
      <c r="K7056" s="193">
        <f>MAX(0,(F7056-'2031 forecast'!$C$10))</f>
        <v>0</v>
      </c>
      <c r="L7056" s="193">
        <f>MAX(0,(G7056-'2031 forecast'!$C$10))</f>
        <v>0</v>
      </c>
      <c r="M7056" s="193">
        <f>MAX(0,(H7056-'2031 forecast'!$C$10))</f>
        <v>0</v>
      </c>
      <c r="N7056" s="193">
        <f>MAX(0,(I7056-'2031 forecast'!$C$10))</f>
        <v>0</v>
      </c>
      <c r="O7056" s="193">
        <f>MAX(0,(J7056-'2031 forecast'!$C$10))</f>
        <v>0</v>
      </c>
      <c r="P7056" s="175" t="str">
        <f t="shared" si="1133"/>
        <v/>
      </c>
      <c r="Q7056" s="175" t="str">
        <f t="shared" si="1134"/>
        <v/>
      </c>
    </row>
    <row r="7057" spans="1:17" s="1" customFormat="1" x14ac:dyDescent="0.3">
      <c r="A7057" s="189">
        <f t="shared" si="1132"/>
        <v>44124.874999982894</v>
      </c>
      <c r="B7057" s="190">
        <f t="shared" si="1127"/>
        <v>44124</v>
      </c>
      <c r="C7057" s="1">
        <f t="shared" si="1128"/>
        <v>21</v>
      </c>
      <c r="D7057" s="191">
        <v>2.9589853701772508</v>
      </c>
      <c r="E7057" s="192">
        <f t="shared" si="1129"/>
        <v>1.0274676347694998E-4</v>
      </c>
      <c r="F7057" s="193">
        <f t="shared" si="1130"/>
        <v>4.411736449204799</v>
      </c>
      <c r="G7057" s="193">
        <f t="shared" si="1131"/>
        <v>4.5748753371582671</v>
      </c>
      <c r="H7057" s="193">
        <f t="shared" si="1131"/>
        <v>4.7440468376825713</v>
      </c>
      <c r="I7057" s="193">
        <f t="shared" si="1131"/>
        <v>4.9194740270465687</v>
      </c>
      <c r="J7057" s="193">
        <f t="shared" si="1131"/>
        <v>5.101388230519218</v>
      </c>
      <c r="K7057" s="193">
        <f>MAX(0,(F7057-'2031 forecast'!$C$10))</f>
        <v>0</v>
      </c>
      <c r="L7057" s="193">
        <f>MAX(0,(G7057-'2031 forecast'!$C$10))</f>
        <v>0</v>
      </c>
      <c r="M7057" s="193">
        <f>MAX(0,(H7057-'2031 forecast'!$C$10))</f>
        <v>0</v>
      </c>
      <c r="N7057" s="193">
        <f>MAX(0,(I7057-'2031 forecast'!$C$10))</f>
        <v>0</v>
      </c>
      <c r="O7057" s="193">
        <f>MAX(0,(J7057-'2031 forecast'!$C$10))</f>
        <v>0</v>
      </c>
      <c r="P7057" s="175" t="str">
        <f t="shared" si="1133"/>
        <v/>
      </c>
      <c r="Q7057" s="175" t="str">
        <f t="shared" si="1134"/>
        <v/>
      </c>
    </row>
    <row r="7058" spans="1:17" s="1" customFormat="1" x14ac:dyDescent="0.3">
      <c r="A7058" s="189">
        <f t="shared" si="1132"/>
        <v>44124.916666649558</v>
      </c>
      <c r="B7058" s="190">
        <f t="shared" si="1127"/>
        <v>44124</v>
      </c>
      <c r="C7058" s="1">
        <f t="shared" si="1128"/>
        <v>22</v>
      </c>
      <c r="D7058" s="191">
        <v>2.672874825478178</v>
      </c>
      <c r="E7058" s="192">
        <f t="shared" si="1129"/>
        <v>9.2811961919382285E-5</v>
      </c>
      <c r="F7058" s="193">
        <f t="shared" si="1130"/>
        <v>3.9851563345234187</v>
      </c>
      <c r="G7058" s="193">
        <f t="shared" si="1131"/>
        <v>4.1325209788579755</v>
      </c>
      <c r="H7058" s="193">
        <f t="shared" si="1131"/>
        <v>4.2853349297132644</v>
      </c>
      <c r="I7058" s="193">
        <f t="shared" si="1131"/>
        <v>4.4437996936425739</v>
      </c>
      <c r="J7058" s="193">
        <f t="shared" si="1131"/>
        <v>4.6081242285860613</v>
      </c>
      <c r="K7058" s="193">
        <f>MAX(0,(F7058-'2031 forecast'!$C$10))</f>
        <v>0</v>
      </c>
      <c r="L7058" s="193">
        <f>MAX(0,(G7058-'2031 forecast'!$C$10))</f>
        <v>0</v>
      </c>
      <c r="M7058" s="193">
        <f>MAX(0,(H7058-'2031 forecast'!$C$10))</f>
        <v>0</v>
      </c>
      <c r="N7058" s="193">
        <f>MAX(0,(I7058-'2031 forecast'!$C$10))</f>
        <v>0</v>
      </c>
      <c r="O7058" s="193">
        <f>MAX(0,(J7058-'2031 forecast'!$C$10))</f>
        <v>0</v>
      </c>
      <c r="P7058" s="175" t="str">
        <f t="shared" si="1133"/>
        <v/>
      </c>
      <c r="Q7058" s="175" t="str">
        <f t="shared" si="1134"/>
        <v/>
      </c>
    </row>
    <row r="7059" spans="1:17" s="1" customFormat="1" x14ac:dyDescent="0.3">
      <c r="A7059" s="189">
        <f t="shared" si="1132"/>
        <v>44124.958333316223</v>
      </c>
      <c r="B7059" s="190">
        <f t="shared" si="1127"/>
        <v>44124</v>
      </c>
      <c r="C7059" s="1">
        <f t="shared" si="1128"/>
        <v>23</v>
      </c>
      <c r="D7059" s="191">
        <v>2.3867642807791056</v>
      </c>
      <c r="E7059" s="192">
        <f t="shared" si="1129"/>
        <v>8.2877160361814606E-5</v>
      </c>
      <c r="F7059" s="193">
        <f t="shared" si="1130"/>
        <v>3.5585762198420388</v>
      </c>
      <c r="G7059" s="193">
        <f t="shared" si="1131"/>
        <v>3.6901666205576857</v>
      </c>
      <c r="H7059" s="193">
        <f t="shared" si="1131"/>
        <v>3.826623021743957</v>
      </c>
      <c r="I7059" s="193">
        <f t="shared" si="1131"/>
        <v>3.9681253602385804</v>
      </c>
      <c r="J7059" s="193">
        <f t="shared" si="1131"/>
        <v>4.1148602266529055</v>
      </c>
      <c r="K7059" s="193">
        <f>MAX(0,(F7059-'2031 forecast'!$C$10))</f>
        <v>0</v>
      </c>
      <c r="L7059" s="193">
        <f>MAX(0,(G7059-'2031 forecast'!$C$10))</f>
        <v>0</v>
      </c>
      <c r="M7059" s="193">
        <f>MAX(0,(H7059-'2031 forecast'!$C$10))</f>
        <v>0</v>
      </c>
      <c r="N7059" s="193">
        <f>MAX(0,(I7059-'2031 forecast'!$C$10))</f>
        <v>0</v>
      </c>
      <c r="O7059" s="193">
        <f>MAX(0,(J7059-'2031 forecast'!$C$10))</f>
        <v>0</v>
      </c>
      <c r="P7059" s="175" t="str">
        <f t="shared" si="1133"/>
        <v/>
      </c>
      <c r="Q7059" s="175" t="str">
        <f t="shared" si="1134"/>
        <v/>
      </c>
    </row>
    <row r="7060" spans="1:17" s="1" customFormat="1" x14ac:dyDescent="0.3">
      <c r="A7060" s="189">
        <f t="shared" si="1132"/>
        <v>44124.999999982887</v>
      </c>
      <c r="B7060" s="190">
        <f t="shared" si="1127"/>
        <v>44124</v>
      </c>
      <c r="C7060" s="1">
        <f t="shared" si="1128"/>
        <v>0</v>
      </c>
      <c r="D7060" s="191">
        <v>2.273825907871577</v>
      </c>
      <c r="E7060" s="192">
        <f t="shared" si="1129"/>
        <v>7.8955528168037889E-5</v>
      </c>
      <c r="F7060" s="193">
        <f t="shared" si="1130"/>
        <v>3.3901893324678096</v>
      </c>
      <c r="G7060" s="193">
        <f t="shared" si="1131"/>
        <v>3.5155530580707288</v>
      </c>
      <c r="H7060" s="193">
        <f t="shared" si="1131"/>
        <v>3.6455525317560724</v>
      </c>
      <c r="I7060" s="193">
        <f t="shared" si="1131"/>
        <v>3.7803591760001618</v>
      </c>
      <c r="J7060" s="193">
        <f t="shared" si="1131"/>
        <v>3.9201507522056076</v>
      </c>
      <c r="K7060" s="193">
        <f>MAX(0,(F7060-'2031 forecast'!$C$10))</f>
        <v>0</v>
      </c>
      <c r="L7060" s="193">
        <f>MAX(0,(G7060-'2031 forecast'!$C$10))</f>
        <v>0</v>
      </c>
      <c r="M7060" s="193">
        <f>MAX(0,(H7060-'2031 forecast'!$C$10))</f>
        <v>0</v>
      </c>
      <c r="N7060" s="193">
        <f>MAX(0,(I7060-'2031 forecast'!$C$10))</f>
        <v>0</v>
      </c>
      <c r="O7060" s="193">
        <f>MAX(0,(J7060-'2031 forecast'!$C$10))</f>
        <v>0</v>
      </c>
      <c r="P7060" s="175" t="str">
        <f t="shared" si="1133"/>
        <v/>
      </c>
      <c r="Q7060" s="175" t="str">
        <f t="shared" si="1134"/>
        <v/>
      </c>
    </row>
    <row r="7061" spans="1:17" s="1" customFormat="1" x14ac:dyDescent="0.3">
      <c r="A7061" s="189">
        <f t="shared" si="1132"/>
        <v>44125.041666649551</v>
      </c>
      <c r="B7061" s="190">
        <f t="shared" si="1127"/>
        <v>44125</v>
      </c>
      <c r="C7061" s="1">
        <f t="shared" si="1128"/>
        <v>1</v>
      </c>
      <c r="D7061" s="191">
        <v>2.1910044344060555</v>
      </c>
      <c r="E7061" s="192">
        <f t="shared" si="1129"/>
        <v>7.6079664559268294E-5</v>
      </c>
      <c r="F7061" s="193">
        <f t="shared" si="1130"/>
        <v>3.2667056150600415</v>
      </c>
      <c r="G7061" s="193">
        <f t="shared" si="1131"/>
        <v>3.3875031122469603</v>
      </c>
      <c r="H7061" s="193">
        <f t="shared" si="1131"/>
        <v>3.5127675057649572</v>
      </c>
      <c r="I7061" s="193">
        <f t="shared" si="1131"/>
        <v>3.6426639742253215</v>
      </c>
      <c r="J7061" s="193">
        <f t="shared" si="1131"/>
        <v>3.7773638042775883</v>
      </c>
      <c r="K7061" s="193">
        <f>MAX(0,(F7061-'2031 forecast'!$C$10))</f>
        <v>0</v>
      </c>
      <c r="L7061" s="193">
        <f>MAX(0,(G7061-'2031 forecast'!$C$10))</f>
        <v>0</v>
      </c>
      <c r="M7061" s="193">
        <f>MAX(0,(H7061-'2031 forecast'!$C$10))</f>
        <v>0</v>
      </c>
      <c r="N7061" s="193">
        <f>MAX(0,(I7061-'2031 forecast'!$C$10))</f>
        <v>0</v>
      </c>
      <c r="O7061" s="193">
        <f>MAX(0,(J7061-'2031 forecast'!$C$10))</f>
        <v>0</v>
      </c>
      <c r="P7061" s="175" t="str">
        <f t="shared" si="1133"/>
        <v/>
      </c>
      <c r="Q7061" s="175" t="str">
        <f t="shared" si="1134"/>
        <v/>
      </c>
    </row>
    <row r="7062" spans="1:17" s="1" customFormat="1" x14ac:dyDescent="0.3">
      <c r="A7062" s="189">
        <f t="shared" si="1132"/>
        <v>44125.083333316215</v>
      </c>
      <c r="B7062" s="190">
        <f t="shared" si="1127"/>
        <v>44125</v>
      </c>
      <c r="C7062" s="1">
        <f t="shared" si="1128"/>
        <v>2</v>
      </c>
      <c r="D7062" s="191">
        <v>2.2662966830110749</v>
      </c>
      <c r="E7062" s="192">
        <f t="shared" si="1129"/>
        <v>7.8694086021786105E-5</v>
      </c>
      <c r="F7062" s="193">
        <f t="shared" si="1130"/>
        <v>3.3789635399761941</v>
      </c>
      <c r="G7062" s="193">
        <f t="shared" si="1131"/>
        <v>3.5039121539049316</v>
      </c>
      <c r="H7062" s="193">
        <f t="shared" si="1131"/>
        <v>3.63348116575688</v>
      </c>
      <c r="I7062" s="193">
        <f t="shared" si="1131"/>
        <v>3.7678414303842671</v>
      </c>
      <c r="J7062" s="193">
        <f t="shared" si="1131"/>
        <v>3.9071701205757874</v>
      </c>
      <c r="K7062" s="193">
        <f>MAX(0,(F7062-'2031 forecast'!$C$10))</f>
        <v>0</v>
      </c>
      <c r="L7062" s="193">
        <f>MAX(0,(G7062-'2031 forecast'!$C$10))</f>
        <v>0</v>
      </c>
      <c r="M7062" s="193">
        <f>MAX(0,(H7062-'2031 forecast'!$C$10))</f>
        <v>0</v>
      </c>
      <c r="N7062" s="193">
        <f>MAX(0,(I7062-'2031 forecast'!$C$10))</f>
        <v>0</v>
      </c>
      <c r="O7062" s="193">
        <f>MAX(0,(J7062-'2031 forecast'!$C$10))</f>
        <v>0</v>
      </c>
      <c r="P7062" s="175" t="str">
        <f t="shared" si="1133"/>
        <v/>
      </c>
      <c r="Q7062" s="175" t="str">
        <f t="shared" si="1134"/>
        <v/>
      </c>
    </row>
    <row r="7063" spans="1:17" s="1" customFormat="1" x14ac:dyDescent="0.3">
      <c r="A7063" s="189">
        <f t="shared" si="1132"/>
        <v>44125.12499998288</v>
      </c>
      <c r="B7063" s="190">
        <f t="shared" si="1127"/>
        <v>44125</v>
      </c>
      <c r="C7063" s="1">
        <f t="shared" si="1128"/>
        <v>3</v>
      </c>
      <c r="D7063" s="191">
        <v>2.2361797835690673</v>
      </c>
      <c r="E7063" s="192">
        <f t="shared" si="1129"/>
        <v>7.7648317436778983E-5</v>
      </c>
      <c r="F7063" s="193">
        <f t="shared" si="1130"/>
        <v>3.3340603700097331</v>
      </c>
      <c r="G7063" s="193">
        <f t="shared" si="1131"/>
        <v>3.4573485372417432</v>
      </c>
      <c r="H7063" s="193">
        <f t="shared" si="1131"/>
        <v>3.585195701760111</v>
      </c>
      <c r="I7063" s="193">
        <f t="shared" si="1131"/>
        <v>3.7177704479206888</v>
      </c>
      <c r="J7063" s="193">
        <f t="shared" si="1131"/>
        <v>3.8552475940565079</v>
      </c>
      <c r="K7063" s="193">
        <f>MAX(0,(F7063-'2031 forecast'!$C$10))</f>
        <v>0</v>
      </c>
      <c r="L7063" s="193">
        <f>MAX(0,(G7063-'2031 forecast'!$C$10))</f>
        <v>0</v>
      </c>
      <c r="M7063" s="193">
        <f>MAX(0,(H7063-'2031 forecast'!$C$10))</f>
        <v>0</v>
      </c>
      <c r="N7063" s="193">
        <f>MAX(0,(I7063-'2031 forecast'!$C$10))</f>
        <v>0</v>
      </c>
      <c r="O7063" s="193">
        <f>MAX(0,(J7063-'2031 forecast'!$C$10))</f>
        <v>0</v>
      </c>
      <c r="P7063" s="175" t="str">
        <f t="shared" si="1133"/>
        <v/>
      </c>
      <c r="Q7063" s="175" t="str">
        <f t="shared" si="1134"/>
        <v/>
      </c>
    </row>
    <row r="7064" spans="1:17" s="1" customFormat="1" x14ac:dyDescent="0.3">
      <c r="A7064" s="189">
        <f t="shared" si="1132"/>
        <v>44125.166666649544</v>
      </c>
      <c r="B7064" s="190">
        <f t="shared" si="1127"/>
        <v>44125</v>
      </c>
      <c r="C7064" s="1">
        <f t="shared" si="1128"/>
        <v>4</v>
      </c>
      <c r="D7064" s="191">
        <v>2.2135921089875614</v>
      </c>
      <c r="E7064" s="192">
        <f t="shared" si="1129"/>
        <v>7.6863990998023632E-5</v>
      </c>
      <c r="F7064" s="193">
        <f t="shared" si="1130"/>
        <v>3.3003829925348871</v>
      </c>
      <c r="G7064" s="193">
        <f t="shared" si="1131"/>
        <v>3.4224258247443515</v>
      </c>
      <c r="H7064" s="193">
        <f t="shared" si="1131"/>
        <v>3.5489816037625337</v>
      </c>
      <c r="I7064" s="193">
        <f t="shared" si="1131"/>
        <v>3.6802172110730047</v>
      </c>
      <c r="J7064" s="193">
        <f t="shared" si="1131"/>
        <v>3.8163056991670481</v>
      </c>
      <c r="K7064" s="193">
        <f>MAX(0,(F7064-'2031 forecast'!$C$10))</f>
        <v>0</v>
      </c>
      <c r="L7064" s="193">
        <f>MAX(0,(G7064-'2031 forecast'!$C$10))</f>
        <v>0</v>
      </c>
      <c r="M7064" s="193">
        <f>MAX(0,(H7064-'2031 forecast'!$C$10))</f>
        <v>0</v>
      </c>
      <c r="N7064" s="193">
        <f>MAX(0,(I7064-'2031 forecast'!$C$10))</f>
        <v>0</v>
      </c>
      <c r="O7064" s="193">
        <f>MAX(0,(J7064-'2031 forecast'!$C$10))</f>
        <v>0</v>
      </c>
      <c r="P7064" s="175" t="str">
        <f t="shared" si="1133"/>
        <v/>
      </c>
      <c r="Q7064" s="175" t="str">
        <f t="shared" si="1134"/>
        <v/>
      </c>
    </row>
    <row r="7065" spans="1:17" s="1" customFormat="1" x14ac:dyDescent="0.3">
      <c r="A7065" s="189">
        <f t="shared" si="1132"/>
        <v>44125.208333316208</v>
      </c>
      <c r="B7065" s="190">
        <f t="shared" si="1127"/>
        <v>44125</v>
      </c>
      <c r="C7065" s="1">
        <f t="shared" si="1128"/>
        <v>5</v>
      </c>
      <c r="D7065" s="191">
        <v>2.3792350559186035</v>
      </c>
      <c r="E7065" s="192">
        <f t="shared" si="1129"/>
        <v>8.2615718215562823E-5</v>
      </c>
      <c r="F7065" s="193">
        <f t="shared" si="1130"/>
        <v>3.5473504273504233</v>
      </c>
      <c r="G7065" s="193">
        <f t="shared" ref="G7065:J7084" si="1135">$E7065*G$2</f>
        <v>3.6785257163918885</v>
      </c>
      <c r="H7065" s="193">
        <f t="shared" si="1135"/>
        <v>3.8145516557447645</v>
      </c>
      <c r="I7065" s="193">
        <f t="shared" si="1135"/>
        <v>3.9556076146226857</v>
      </c>
      <c r="J7065" s="193">
        <f t="shared" si="1135"/>
        <v>4.1018795950230862</v>
      </c>
      <c r="K7065" s="193">
        <f>MAX(0,(F7065-'2031 forecast'!$C$10))</f>
        <v>0</v>
      </c>
      <c r="L7065" s="193">
        <f>MAX(0,(G7065-'2031 forecast'!$C$10))</f>
        <v>0</v>
      </c>
      <c r="M7065" s="193">
        <f>MAX(0,(H7065-'2031 forecast'!$C$10))</f>
        <v>0</v>
      </c>
      <c r="N7065" s="193">
        <f>MAX(0,(I7065-'2031 forecast'!$C$10))</f>
        <v>0</v>
      </c>
      <c r="O7065" s="193">
        <f>MAX(0,(J7065-'2031 forecast'!$C$10))</f>
        <v>0</v>
      </c>
      <c r="P7065" s="175" t="str">
        <f t="shared" si="1133"/>
        <v/>
      </c>
      <c r="Q7065" s="175" t="str">
        <f t="shared" si="1134"/>
        <v/>
      </c>
    </row>
    <row r="7066" spans="1:17" s="1" customFormat="1" x14ac:dyDescent="0.3">
      <c r="A7066" s="189">
        <f t="shared" si="1132"/>
        <v>44125.249999982872</v>
      </c>
      <c r="B7066" s="190">
        <f t="shared" si="1127"/>
        <v>44125</v>
      </c>
      <c r="C7066" s="1">
        <f t="shared" si="1128"/>
        <v>6</v>
      </c>
      <c r="D7066" s="191">
        <v>2.6804040503386801</v>
      </c>
      <c r="E7066" s="192">
        <f t="shared" si="1129"/>
        <v>9.3073404065634069E-5</v>
      </c>
      <c r="F7066" s="193">
        <f t="shared" si="1130"/>
        <v>3.9963821270150337</v>
      </c>
      <c r="G7066" s="193">
        <f t="shared" si="1135"/>
        <v>4.1441618830237728</v>
      </c>
      <c r="H7066" s="193">
        <f t="shared" si="1135"/>
        <v>4.2974062957124568</v>
      </c>
      <c r="I7066" s="193">
        <f t="shared" si="1135"/>
        <v>4.456317439258469</v>
      </c>
      <c r="J7066" s="193">
        <f t="shared" si="1135"/>
        <v>4.6211048602158815</v>
      </c>
      <c r="K7066" s="193">
        <f>MAX(0,(F7066-'2031 forecast'!$C$10))</f>
        <v>0</v>
      </c>
      <c r="L7066" s="193">
        <f>MAX(0,(G7066-'2031 forecast'!$C$10))</f>
        <v>0</v>
      </c>
      <c r="M7066" s="193">
        <f>MAX(0,(H7066-'2031 forecast'!$C$10))</f>
        <v>0</v>
      </c>
      <c r="N7066" s="193">
        <f>MAX(0,(I7066-'2031 forecast'!$C$10))</f>
        <v>0</v>
      </c>
      <c r="O7066" s="193">
        <f>MAX(0,(J7066-'2031 forecast'!$C$10))</f>
        <v>0</v>
      </c>
      <c r="P7066" s="175" t="str">
        <f t="shared" si="1133"/>
        <v/>
      </c>
      <c r="Q7066" s="175" t="str">
        <f t="shared" si="1134"/>
        <v/>
      </c>
    </row>
    <row r="7067" spans="1:17" s="1" customFormat="1" x14ac:dyDescent="0.3">
      <c r="A7067" s="189">
        <f t="shared" si="1132"/>
        <v>44125.291666649537</v>
      </c>
      <c r="B7067" s="190">
        <f t="shared" si="1127"/>
        <v>44125</v>
      </c>
      <c r="C7067" s="1">
        <f t="shared" si="1128"/>
        <v>7</v>
      </c>
      <c r="D7067" s="191">
        <v>2.9514561453167483</v>
      </c>
      <c r="E7067" s="192">
        <f t="shared" si="1129"/>
        <v>1.0248532133069817E-4</v>
      </c>
      <c r="F7067" s="193">
        <f t="shared" si="1130"/>
        <v>4.4005106567131822</v>
      </c>
      <c r="G7067" s="193">
        <f t="shared" si="1135"/>
        <v>4.5632344329924681</v>
      </c>
      <c r="H7067" s="193">
        <f t="shared" si="1135"/>
        <v>4.731975471683378</v>
      </c>
      <c r="I7067" s="193">
        <f t="shared" si="1135"/>
        <v>4.9069562814306726</v>
      </c>
      <c r="J7067" s="193">
        <f t="shared" si="1135"/>
        <v>5.0884075988893969</v>
      </c>
      <c r="K7067" s="193">
        <f>MAX(0,(F7067-'2031 forecast'!$C$10))</f>
        <v>0</v>
      </c>
      <c r="L7067" s="193">
        <f>MAX(0,(G7067-'2031 forecast'!$C$10))</f>
        <v>0</v>
      </c>
      <c r="M7067" s="193">
        <f>MAX(0,(H7067-'2031 forecast'!$C$10))</f>
        <v>0</v>
      </c>
      <c r="N7067" s="193">
        <f>MAX(0,(I7067-'2031 forecast'!$C$10))</f>
        <v>0</v>
      </c>
      <c r="O7067" s="193">
        <f>MAX(0,(J7067-'2031 forecast'!$C$10))</f>
        <v>0</v>
      </c>
      <c r="P7067" s="175" t="str">
        <f t="shared" si="1133"/>
        <v/>
      </c>
      <c r="Q7067" s="175" t="str">
        <f t="shared" si="1134"/>
        <v/>
      </c>
    </row>
    <row r="7068" spans="1:17" s="1" customFormat="1" x14ac:dyDescent="0.3">
      <c r="A7068" s="189">
        <f t="shared" si="1132"/>
        <v>44125.333333316201</v>
      </c>
      <c r="B7068" s="190">
        <f t="shared" si="1127"/>
        <v>44125</v>
      </c>
      <c r="C7068" s="1">
        <f t="shared" si="1128"/>
        <v>8</v>
      </c>
      <c r="D7068" s="191">
        <v>3.0568652933637761</v>
      </c>
      <c r="E7068" s="192">
        <f t="shared" si="1129"/>
        <v>1.0614551137822314E-4</v>
      </c>
      <c r="F7068" s="193">
        <f t="shared" si="1130"/>
        <v>4.5576717515957981</v>
      </c>
      <c r="G7068" s="193">
        <f t="shared" si="1135"/>
        <v>4.72620709131363</v>
      </c>
      <c r="H7068" s="193">
        <f t="shared" si="1135"/>
        <v>4.9009745956720723</v>
      </c>
      <c r="I7068" s="193">
        <f t="shared" si="1135"/>
        <v>5.0822047200531983</v>
      </c>
      <c r="J7068" s="193">
        <f t="shared" si="1135"/>
        <v>5.2701364417068772</v>
      </c>
      <c r="K7068" s="193">
        <f>MAX(0,(F7068-'2031 forecast'!$C$10))</f>
        <v>0</v>
      </c>
      <c r="L7068" s="193">
        <f>MAX(0,(G7068-'2031 forecast'!$C$10))</f>
        <v>0</v>
      </c>
      <c r="M7068" s="193">
        <f>MAX(0,(H7068-'2031 forecast'!$C$10))</f>
        <v>0</v>
      </c>
      <c r="N7068" s="193">
        <f>MAX(0,(I7068-'2031 forecast'!$C$10))</f>
        <v>0</v>
      </c>
      <c r="O7068" s="193">
        <f>MAX(0,(J7068-'2031 forecast'!$C$10))</f>
        <v>0</v>
      </c>
      <c r="P7068" s="175" t="str">
        <f t="shared" si="1133"/>
        <v/>
      </c>
      <c r="Q7068" s="175" t="str">
        <f t="shared" si="1134"/>
        <v/>
      </c>
    </row>
    <row r="7069" spans="1:17" s="1" customFormat="1" x14ac:dyDescent="0.3">
      <c r="A7069" s="189">
        <f t="shared" si="1132"/>
        <v>44125.374999982865</v>
      </c>
      <c r="B7069" s="190">
        <f t="shared" si="1127"/>
        <v>44125</v>
      </c>
      <c r="C7069" s="1">
        <f t="shared" si="1128"/>
        <v>9</v>
      </c>
      <c r="D7069" s="191">
        <v>3.1396867668292967</v>
      </c>
      <c r="E7069" s="192">
        <f t="shared" si="1129"/>
        <v>1.0902137498699272E-4</v>
      </c>
      <c r="F7069" s="193">
        <f t="shared" si="1130"/>
        <v>4.6811554690035653</v>
      </c>
      <c r="G7069" s="193">
        <f t="shared" si="1135"/>
        <v>4.8542570371373976</v>
      </c>
      <c r="H7069" s="193">
        <f t="shared" si="1135"/>
        <v>5.0337596216631866</v>
      </c>
      <c r="I7069" s="193">
        <f t="shared" si="1135"/>
        <v>5.2198999218280386</v>
      </c>
      <c r="J7069" s="193">
        <f t="shared" si="1135"/>
        <v>5.4129233896348952</v>
      </c>
      <c r="K7069" s="193">
        <f>MAX(0,(F7069-'2031 forecast'!$C$10))</f>
        <v>0</v>
      </c>
      <c r="L7069" s="193">
        <f>MAX(0,(G7069-'2031 forecast'!$C$10))</f>
        <v>0</v>
      </c>
      <c r="M7069" s="193">
        <f>MAX(0,(H7069-'2031 forecast'!$C$10))</f>
        <v>0</v>
      </c>
      <c r="N7069" s="193">
        <f>MAX(0,(I7069-'2031 forecast'!$C$10))</f>
        <v>0</v>
      </c>
      <c r="O7069" s="193">
        <f>MAX(0,(J7069-'2031 forecast'!$C$10))</f>
        <v>0</v>
      </c>
      <c r="P7069" s="175" t="str">
        <f t="shared" si="1133"/>
        <v/>
      </c>
      <c r="Q7069" s="175" t="str">
        <f t="shared" si="1134"/>
        <v/>
      </c>
    </row>
    <row r="7070" spans="1:17" s="1" customFormat="1" x14ac:dyDescent="0.3">
      <c r="A7070" s="189">
        <f t="shared" si="1132"/>
        <v>44125.416666649529</v>
      </c>
      <c r="B7070" s="190">
        <f t="shared" si="1127"/>
        <v>44125</v>
      </c>
      <c r="C7070" s="1">
        <f t="shared" si="1128"/>
        <v>10</v>
      </c>
      <c r="D7070" s="191">
        <v>3.3279173883418443</v>
      </c>
      <c r="E7070" s="192">
        <f t="shared" si="1129"/>
        <v>1.1555742864328724E-4</v>
      </c>
      <c r="F7070" s="193">
        <f t="shared" si="1130"/>
        <v>4.9618002812939466</v>
      </c>
      <c r="G7070" s="193">
        <f t="shared" si="1135"/>
        <v>5.1452796412823245</v>
      </c>
      <c r="H7070" s="193">
        <f t="shared" si="1135"/>
        <v>5.3355437716429934</v>
      </c>
      <c r="I7070" s="193">
        <f t="shared" si="1135"/>
        <v>5.532843562225402</v>
      </c>
      <c r="J7070" s="193">
        <f t="shared" si="1135"/>
        <v>5.7374391803803926</v>
      </c>
      <c r="K7070" s="193">
        <f>MAX(0,(F7070-'2031 forecast'!$C$10))</f>
        <v>0</v>
      </c>
      <c r="L7070" s="193">
        <f>MAX(0,(G7070-'2031 forecast'!$C$10))</f>
        <v>0</v>
      </c>
      <c r="M7070" s="193">
        <f>MAX(0,(H7070-'2031 forecast'!$C$10))</f>
        <v>0</v>
      </c>
      <c r="N7070" s="193">
        <f>MAX(0,(I7070-'2031 forecast'!$C$10))</f>
        <v>0</v>
      </c>
      <c r="O7070" s="193">
        <f>MAX(0,(J7070-'2031 forecast'!$C$10))</f>
        <v>4.3918038039247875E-4</v>
      </c>
      <c r="P7070" s="175" t="str">
        <f t="shared" si="1133"/>
        <v/>
      </c>
      <c r="Q7070" s="175" t="str">
        <f t="shared" si="1134"/>
        <v/>
      </c>
    </row>
    <row r="7071" spans="1:17" s="1" customFormat="1" x14ac:dyDescent="0.3">
      <c r="A7071" s="189">
        <f t="shared" si="1132"/>
        <v>44125.458333316194</v>
      </c>
      <c r="B7071" s="190">
        <f t="shared" si="1127"/>
        <v>44125</v>
      </c>
      <c r="C7071" s="1">
        <f t="shared" si="1128"/>
        <v>11</v>
      </c>
      <c r="D7071" s="191">
        <v>3.3580342877838514</v>
      </c>
      <c r="E7071" s="192">
        <f t="shared" si="1129"/>
        <v>1.1660319722829435E-4</v>
      </c>
      <c r="F7071" s="193">
        <f t="shared" si="1130"/>
        <v>5.0067034512604067</v>
      </c>
      <c r="G7071" s="193">
        <f t="shared" si="1135"/>
        <v>5.1918432579455125</v>
      </c>
      <c r="H7071" s="193">
        <f t="shared" si="1135"/>
        <v>5.3838292356397615</v>
      </c>
      <c r="I7071" s="193">
        <f t="shared" si="1135"/>
        <v>5.5829145446889799</v>
      </c>
      <c r="J7071" s="193">
        <f t="shared" si="1135"/>
        <v>5.7893617068996708</v>
      </c>
      <c r="K7071" s="193">
        <f>MAX(0,(F7071-'2031 forecast'!$C$10))</f>
        <v>0</v>
      </c>
      <c r="L7071" s="193">
        <f>MAX(0,(G7071-'2031 forecast'!$C$10))</f>
        <v>0</v>
      </c>
      <c r="M7071" s="193">
        <f>MAX(0,(H7071-'2031 forecast'!$C$10))</f>
        <v>0</v>
      </c>
      <c r="N7071" s="193">
        <f>MAX(0,(I7071-'2031 forecast'!$C$10))</f>
        <v>0</v>
      </c>
      <c r="O7071" s="193">
        <f>MAX(0,(J7071-'2031 forecast'!$C$10))</f>
        <v>5.2361706899670679E-2</v>
      </c>
      <c r="P7071" s="175" t="str">
        <f t="shared" si="1133"/>
        <v/>
      </c>
      <c r="Q7071" s="175" t="str">
        <f t="shared" si="1134"/>
        <v/>
      </c>
    </row>
    <row r="7072" spans="1:17" s="1" customFormat="1" x14ac:dyDescent="0.3">
      <c r="A7072" s="189">
        <f t="shared" si="1132"/>
        <v>44125.499999982858</v>
      </c>
      <c r="B7072" s="190">
        <f t="shared" si="1127"/>
        <v>44125</v>
      </c>
      <c r="C7072" s="1">
        <f t="shared" si="1128"/>
        <v>12</v>
      </c>
      <c r="D7072" s="191">
        <v>3.3956804120863615</v>
      </c>
      <c r="E7072" s="192">
        <f t="shared" si="1129"/>
        <v>1.1791040795955328E-4</v>
      </c>
      <c r="F7072" s="193">
        <f t="shared" si="1130"/>
        <v>5.0628324137184846</v>
      </c>
      <c r="G7072" s="193">
        <f t="shared" si="1135"/>
        <v>5.2500477787744995</v>
      </c>
      <c r="H7072" s="193">
        <f t="shared" si="1135"/>
        <v>5.4441860656357246</v>
      </c>
      <c r="I7072" s="193">
        <f t="shared" si="1135"/>
        <v>5.6455032727684538</v>
      </c>
      <c r="J7072" s="193">
        <f t="shared" si="1135"/>
        <v>5.8542648650487719</v>
      </c>
      <c r="K7072" s="193">
        <f>MAX(0,(F7072-'2031 forecast'!$C$10))</f>
        <v>0</v>
      </c>
      <c r="L7072" s="193">
        <f>MAX(0,(G7072-'2031 forecast'!$C$10))</f>
        <v>0</v>
      </c>
      <c r="M7072" s="193">
        <f>MAX(0,(H7072-'2031 forecast'!$C$10))</f>
        <v>0</v>
      </c>
      <c r="N7072" s="193">
        <f>MAX(0,(I7072-'2031 forecast'!$C$10))</f>
        <v>0</v>
      </c>
      <c r="O7072" s="193">
        <f>MAX(0,(J7072-'2031 forecast'!$C$10))</f>
        <v>0.11726486504877176</v>
      </c>
      <c r="P7072" s="175" t="str">
        <f t="shared" si="1133"/>
        <v/>
      </c>
      <c r="Q7072" s="175" t="str">
        <f t="shared" si="1134"/>
        <v/>
      </c>
    </row>
    <row r="7073" spans="1:17" s="1" customFormat="1" x14ac:dyDescent="0.3">
      <c r="A7073" s="189">
        <f t="shared" si="1132"/>
        <v>44125.541666649522</v>
      </c>
      <c r="B7073" s="190">
        <f t="shared" si="1127"/>
        <v>44125</v>
      </c>
      <c r="C7073" s="1">
        <f t="shared" si="1128"/>
        <v>13</v>
      </c>
      <c r="D7073" s="191">
        <v>3.2827420391788333</v>
      </c>
      <c r="E7073" s="192">
        <f t="shared" si="1129"/>
        <v>1.1398877576577658E-4</v>
      </c>
      <c r="F7073" s="193">
        <f t="shared" si="1130"/>
        <v>4.8944455263442554</v>
      </c>
      <c r="G7073" s="193">
        <f t="shared" si="1135"/>
        <v>5.075434216287543</v>
      </c>
      <c r="H7073" s="193">
        <f t="shared" si="1135"/>
        <v>5.2631155756478405</v>
      </c>
      <c r="I7073" s="193">
        <f t="shared" si="1135"/>
        <v>5.4577370885300356</v>
      </c>
      <c r="J7073" s="193">
        <f t="shared" si="1135"/>
        <v>5.6595553906014739</v>
      </c>
      <c r="K7073" s="193">
        <f>MAX(0,(F7073-'2031 forecast'!$C$10))</f>
        <v>0</v>
      </c>
      <c r="L7073" s="193">
        <f>MAX(0,(G7073-'2031 forecast'!$C$10))</f>
        <v>0</v>
      </c>
      <c r="M7073" s="193">
        <f>MAX(0,(H7073-'2031 forecast'!$C$10))</f>
        <v>0</v>
      </c>
      <c r="N7073" s="193">
        <f>MAX(0,(I7073-'2031 forecast'!$C$10))</f>
        <v>0</v>
      </c>
      <c r="O7073" s="193">
        <f>MAX(0,(J7073-'2031 forecast'!$C$10))</f>
        <v>0</v>
      </c>
      <c r="P7073" s="175" t="str">
        <f t="shared" si="1133"/>
        <v/>
      </c>
      <c r="Q7073" s="175" t="str">
        <f t="shared" si="1134"/>
        <v/>
      </c>
    </row>
    <row r="7074" spans="1:17" s="1" customFormat="1" x14ac:dyDescent="0.3">
      <c r="A7074" s="189">
        <f t="shared" si="1132"/>
        <v>44125.583333316186</v>
      </c>
      <c r="B7074" s="190">
        <f t="shared" si="1127"/>
        <v>44125</v>
      </c>
      <c r="C7074" s="1">
        <f t="shared" si="1128"/>
        <v>14</v>
      </c>
      <c r="D7074" s="191">
        <v>3.2300374651553194</v>
      </c>
      <c r="E7074" s="192">
        <f t="shared" si="1129"/>
        <v>1.1215868074201409E-4</v>
      </c>
      <c r="F7074" s="193">
        <f t="shared" si="1130"/>
        <v>4.8158649789029484</v>
      </c>
      <c r="G7074" s="193">
        <f t="shared" si="1135"/>
        <v>4.9939478871269625</v>
      </c>
      <c r="H7074" s="193">
        <f t="shared" si="1135"/>
        <v>5.1786160136534942</v>
      </c>
      <c r="I7074" s="193">
        <f t="shared" si="1135"/>
        <v>5.3701128692187732</v>
      </c>
      <c r="J7074" s="193">
        <f t="shared" si="1135"/>
        <v>5.5686909691927342</v>
      </c>
      <c r="K7074" s="193">
        <f>MAX(0,(F7074-'2031 forecast'!$C$10))</f>
        <v>0</v>
      </c>
      <c r="L7074" s="193">
        <f>MAX(0,(G7074-'2031 forecast'!$C$10))</f>
        <v>0</v>
      </c>
      <c r="M7074" s="193">
        <f>MAX(0,(H7074-'2031 forecast'!$C$10))</f>
        <v>0</v>
      </c>
      <c r="N7074" s="193">
        <f>MAX(0,(I7074-'2031 forecast'!$C$10))</f>
        <v>0</v>
      </c>
      <c r="O7074" s="193">
        <f>MAX(0,(J7074-'2031 forecast'!$C$10))</f>
        <v>0</v>
      </c>
      <c r="P7074" s="175" t="str">
        <f t="shared" si="1133"/>
        <v/>
      </c>
      <c r="Q7074" s="175" t="str">
        <f t="shared" si="1134"/>
        <v/>
      </c>
    </row>
    <row r="7075" spans="1:17" s="1" customFormat="1" x14ac:dyDescent="0.3">
      <c r="A7075" s="189">
        <f t="shared" si="1132"/>
        <v>44125.624999982851</v>
      </c>
      <c r="B7075" s="190">
        <f t="shared" si="1127"/>
        <v>44125</v>
      </c>
      <c r="C7075" s="1">
        <f t="shared" si="1128"/>
        <v>15</v>
      </c>
      <c r="D7075" s="191">
        <v>3.1170990922477908</v>
      </c>
      <c r="E7075" s="192">
        <f t="shared" si="1129"/>
        <v>1.0823704854823737E-4</v>
      </c>
      <c r="F7075" s="193">
        <f t="shared" si="1130"/>
        <v>4.6474780915287193</v>
      </c>
      <c r="G7075" s="193">
        <f t="shared" si="1135"/>
        <v>4.819334324640006</v>
      </c>
      <c r="H7075" s="193">
        <f t="shared" si="1135"/>
        <v>4.9975455236656092</v>
      </c>
      <c r="I7075" s="193">
        <f t="shared" si="1135"/>
        <v>5.1823466849803541</v>
      </c>
      <c r="J7075" s="193">
        <f t="shared" si="1135"/>
        <v>5.3739814947454354</v>
      </c>
      <c r="K7075" s="193">
        <f>MAX(0,(F7075-'2031 forecast'!$C$10))</f>
        <v>0</v>
      </c>
      <c r="L7075" s="193">
        <f>MAX(0,(G7075-'2031 forecast'!$C$10))</f>
        <v>0</v>
      </c>
      <c r="M7075" s="193">
        <f>MAX(0,(H7075-'2031 forecast'!$C$10))</f>
        <v>0</v>
      </c>
      <c r="N7075" s="193">
        <f>MAX(0,(I7075-'2031 forecast'!$C$10))</f>
        <v>0</v>
      </c>
      <c r="O7075" s="193">
        <f>MAX(0,(J7075-'2031 forecast'!$C$10))</f>
        <v>0</v>
      </c>
      <c r="P7075" s="175" t="str">
        <f t="shared" si="1133"/>
        <v/>
      </c>
      <c r="Q7075" s="175" t="str">
        <f t="shared" si="1134"/>
        <v/>
      </c>
    </row>
    <row r="7076" spans="1:17" s="1" customFormat="1" x14ac:dyDescent="0.3">
      <c r="A7076" s="189">
        <f t="shared" si="1132"/>
        <v>44125.666666649515</v>
      </c>
      <c r="B7076" s="190">
        <f t="shared" si="1127"/>
        <v>44125</v>
      </c>
      <c r="C7076" s="1">
        <f t="shared" si="1128"/>
        <v>16</v>
      </c>
      <c r="D7076" s="191">
        <v>3.1622744414108026</v>
      </c>
      <c r="E7076" s="192">
        <f t="shared" si="1129"/>
        <v>1.0980570142574807E-4</v>
      </c>
      <c r="F7076" s="193">
        <f t="shared" si="1130"/>
        <v>4.7148328464784113</v>
      </c>
      <c r="G7076" s="193">
        <f t="shared" si="1135"/>
        <v>4.8891797496347893</v>
      </c>
      <c r="H7076" s="193">
        <f t="shared" si="1135"/>
        <v>5.0699737196607639</v>
      </c>
      <c r="I7076" s="193">
        <f t="shared" si="1135"/>
        <v>5.2574531586757223</v>
      </c>
      <c r="J7076" s="193">
        <f t="shared" si="1135"/>
        <v>5.4518652845243558</v>
      </c>
      <c r="K7076" s="193">
        <f>MAX(0,(F7076-'2031 forecast'!$C$10))</f>
        <v>0</v>
      </c>
      <c r="L7076" s="193">
        <f>MAX(0,(G7076-'2031 forecast'!$C$10))</f>
        <v>0</v>
      </c>
      <c r="M7076" s="193">
        <f>MAX(0,(H7076-'2031 forecast'!$C$10))</f>
        <v>0</v>
      </c>
      <c r="N7076" s="193">
        <f>MAX(0,(I7076-'2031 forecast'!$C$10))</f>
        <v>0</v>
      </c>
      <c r="O7076" s="193">
        <f>MAX(0,(J7076-'2031 forecast'!$C$10))</f>
        <v>0</v>
      </c>
      <c r="P7076" s="175" t="str">
        <f t="shared" si="1133"/>
        <v/>
      </c>
      <c r="Q7076" s="175" t="str">
        <f t="shared" si="1134"/>
        <v/>
      </c>
    </row>
    <row r="7077" spans="1:17" s="1" customFormat="1" x14ac:dyDescent="0.3">
      <c r="A7077" s="189">
        <f t="shared" si="1132"/>
        <v>44125.708333316179</v>
      </c>
      <c r="B7077" s="190">
        <f t="shared" si="1127"/>
        <v>44125</v>
      </c>
      <c r="C7077" s="1">
        <f t="shared" si="1128"/>
        <v>17</v>
      </c>
      <c r="D7077" s="191">
        <v>3.0945114176662849</v>
      </c>
      <c r="E7077" s="192">
        <f t="shared" si="1129"/>
        <v>1.0745272210948202E-4</v>
      </c>
      <c r="F7077" s="193">
        <f t="shared" si="1130"/>
        <v>4.6138007140538733</v>
      </c>
      <c r="G7077" s="193">
        <f t="shared" si="1135"/>
        <v>4.7844116121426143</v>
      </c>
      <c r="H7077" s="193">
        <f t="shared" si="1135"/>
        <v>4.9613314256680319</v>
      </c>
      <c r="I7077" s="193">
        <f t="shared" si="1135"/>
        <v>5.1447934481326705</v>
      </c>
      <c r="J7077" s="193">
        <f t="shared" si="1135"/>
        <v>5.3350395998559756</v>
      </c>
      <c r="K7077" s="193">
        <f>MAX(0,(F7077-'2031 forecast'!$C$10))</f>
        <v>0</v>
      </c>
      <c r="L7077" s="193">
        <f>MAX(0,(G7077-'2031 forecast'!$C$10))</f>
        <v>0</v>
      </c>
      <c r="M7077" s="193">
        <f>MAX(0,(H7077-'2031 forecast'!$C$10))</f>
        <v>0</v>
      </c>
      <c r="N7077" s="193">
        <f>MAX(0,(I7077-'2031 forecast'!$C$10))</f>
        <v>0</v>
      </c>
      <c r="O7077" s="193">
        <f>MAX(0,(J7077-'2031 forecast'!$C$10))</f>
        <v>0</v>
      </c>
      <c r="P7077" s="175" t="str">
        <f t="shared" si="1133"/>
        <v/>
      </c>
      <c r="Q7077" s="175" t="str">
        <f t="shared" si="1134"/>
        <v/>
      </c>
    </row>
    <row r="7078" spans="1:17" s="1" customFormat="1" x14ac:dyDescent="0.3">
      <c r="A7078" s="189">
        <f t="shared" si="1132"/>
        <v>44125.749999982843</v>
      </c>
      <c r="B7078" s="190">
        <f t="shared" si="1127"/>
        <v>44125</v>
      </c>
      <c r="C7078" s="1">
        <f t="shared" si="1128"/>
        <v>18</v>
      </c>
      <c r="D7078" s="191">
        <v>3.1923913408528102</v>
      </c>
      <c r="E7078" s="192">
        <f t="shared" si="1129"/>
        <v>1.108514700107552E-4</v>
      </c>
      <c r="F7078" s="193">
        <f t="shared" si="1130"/>
        <v>4.7597360164448723</v>
      </c>
      <c r="G7078" s="193">
        <f t="shared" si="1135"/>
        <v>4.9357433662979773</v>
      </c>
      <c r="H7078" s="193">
        <f t="shared" si="1135"/>
        <v>5.1182591836575329</v>
      </c>
      <c r="I7078" s="193">
        <f t="shared" si="1135"/>
        <v>5.307524141139301</v>
      </c>
      <c r="J7078" s="193">
        <f t="shared" si="1135"/>
        <v>5.5037878110436349</v>
      </c>
      <c r="K7078" s="193">
        <f>MAX(0,(F7078-'2031 forecast'!$C$10))</f>
        <v>0</v>
      </c>
      <c r="L7078" s="193">
        <f>MAX(0,(G7078-'2031 forecast'!$C$10))</f>
        <v>0</v>
      </c>
      <c r="M7078" s="193">
        <f>MAX(0,(H7078-'2031 forecast'!$C$10))</f>
        <v>0</v>
      </c>
      <c r="N7078" s="193">
        <f>MAX(0,(I7078-'2031 forecast'!$C$10))</f>
        <v>0</v>
      </c>
      <c r="O7078" s="193">
        <f>MAX(0,(J7078-'2031 forecast'!$C$10))</f>
        <v>0</v>
      </c>
      <c r="P7078" s="175" t="str">
        <f t="shared" si="1133"/>
        <v/>
      </c>
      <c r="Q7078" s="175" t="str">
        <f t="shared" si="1134"/>
        <v/>
      </c>
    </row>
    <row r="7079" spans="1:17" s="1" customFormat="1" x14ac:dyDescent="0.3">
      <c r="A7079" s="189">
        <f t="shared" si="1132"/>
        <v>44125.791666649508</v>
      </c>
      <c r="B7079" s="190">
        <f t="shared" si="1127"/>
        <v>44125</v>
      </c>
      <c r="C7079" s="1">
        <f t="shared" si="1128"/>
        <v>19</v>
      </c>
      <c r="D7079" s="191">
        <v>3.1547452165503</v>
      </c>
      <c r="E7079" s="192">
        <f t="shared" si="1129"/>
        <v>1.0954425927949626E-4</v>
      </c>
      <c r="F7079" s="193">
        <f t="shared" si="1130"/>
        <v>4.7036070539867953</v>
      </c>
      <c r="G7079" s="193">
        <f t="shared" si="1135"/>
        <v>4.8775388454689903</v>
      </c>
      <c r="H7079" s="193">
        <f t="shared" si="1135"/>
        <v>5.0579023536615706</v>
      </c>
      <c r="I7079" s="193">
        <f t="shared" si="1135"/>
        <v>5.2449354130598262</v>
      </c>
      <c r="J7079" s="193">
        <f t="shared" si="1135"/>
        <v>5.4388846528945338</v>
      </c>
      <c r="K7079" s="193">
        <f>MAX(0,(F7079-'2031 forecast'!$C$10))</f>
        <v>0</v>
      </c>
      <c r="L7079" s="193">
        <f>MAX(0,(G7079-'2031 forecast'!$C$10))</f>
        <v>0</v>
      </c>
      <c r="M7079" s="193">
        <f>MAX(0,(H7079-'2031 forecast'!$C$10))</f>
        <v>0</v>
      </c>
      <c r="N7079" s="193">
        <f>MAX(0,(I7079-'2031 forecast'!$C$10))</f>
        <v>0</v>
      </c>
      <c r="O7079" s="193">
        <f>MAX(0,(J7079-'2031 forecast'!$C$10))</f>
        <v>0</v>
      </c>
      <c r="P7079" s="175" t="str">
        <f t="shared" si="1133"/>
        <v/>
      </c>
      <c r="Q7079" s="175" t="str">
        <f t="shared" si="1134"/>
        <v/>
      </c>
    </row>
    <row r="7080" spans="1:17" s="1" customFormat="1" x14ac:dyDescent="0.3">
      <c r="A7080" s="189">
        <f t="shared" si="1132"/>
        <v>44125.833333316172</v>
      </c>
      <c r="B7080" s="190">
        <f t="shared" si="1127"/>
        <v>44125</v>
      </c>
      <c r="C7080" s="1">
        <f t="shared" si="1128"/>
        <v>20</v>
      </c>
      <c r="D7080" s="191">
        <v>3.1170990922477908</v>
      </c>
      <c r="E7080" s="192">
        <f t="shared" si="1129"/>
        <v>1.0823704854823737E-4</v>
      </c>
      <c r="F7080" s="193">
        <f t="shared" si="1130"/>
        <v>4.6474780915287193</v>
      </c>
      <c r="G7080" s="193">
        <f t="shared" si="1135"/>
        <v>4.819334324640006</v>
      </c>
      <c r="H7080" s="193">
        <f t="shared" si="1135"/>
        <v>4.9975455236656092</v>
      </c>
      <c r="I7080" s="193">
        <f t="shared" si="1135"/>
        <v>5.1823466849803541</v>
      </c>
      <c r="J7080" s="193">
        <f t="shared" si="1135"/>
        <v>5.3739814947454354</v>
      </c>
      <c r="K7080" s="193">
        <f>MAX(0,(F7080-'2031 forecast'!$C$10))</f>
        <v>0</v>
      </c>
      <c r="L7080" s="193">
        <f>MAX(0,(G7080-'2031 forecast'!$C$10))</f>
        <v>0</v>
      </c>
      <c r="M7080" s="193">
        <f>MAX(0,(H7080-'2031 forecast'!$C$10))</f>
        <v>0</v>
      </c>
      <c r="N7080" s="193">
        <f>MAX(0,(I7080-'2031 forecast'!$C$10))</f>
        <v>0</v>
      </c>
      <c r="O7080" s="193">
        <f>MAX(0,(J7080-'2031 forecast'!$C$10))</f>
        <v>0</v>
      </c>
      <c r="P7080" s="175" t="str">
        <f t="shared" si="1133"/>
        <v/>
      </c>
      <c r="Q7080" s="175" t="str">
        <f t="shared" si="1134"/>
        <v/>
      </c>
    </row>
    <row r="7081" spans="1:17" s="1" customFormat="1" x14ac:dyDescent="0.3">
      <c r="A7081" s="189">
        <f t="shared" si="1132"/>
        <v>44125.874999982836</v>
      </c>
      <c r="B7081" s="190">
        <f t="shared" si="1127"/>
        <v>44125</v>
      </c>
      <c r="C7081" s="1">
        <f t="shared" si="1128"/>
        <v>21</v>
      </c>
      <c r="D7081" s="191">
        <v>2.9213392458747411</v>
      </c>
      <c r="E7081" s="192">
        <f t="shared" si="1129"/>
        <v>1.0143955274569106E-4</v>
      </c>
      <c r="F7081" s="193">
        <f t="shared" si="1130"/>
        <v>4.355607486746722</v>
      </c>
      <c r="G7081" s="193">
        <f t="shared" si="1135"/>
        <v>4.5166708163292801</v>
      </c>
      <c r="H7081" s="193">
        <f t="shared" si="1135"/>
        <v>4.6836900076866099</v>
      </c>
      <c r="I7081" s="193">
        <f t="shared" si="1135"/>
        <v>4.8568852989670948</v>
      </c>
      <c r="J7081" s="193">
        <f t="shared" si="1135"/>
        <v>5.0364850723701178</v>
      </c>
      <c r="K7081" s="193">
        <f>MAX(0,(F7081-'2031 forecast'!$C$10))</f>
        <v>0</v>
      </c>
      <c r="L7081" s="193">
        <f>MAX(0,(G7081-'2031 forecast'!$C$10))</f>
        <v>0</v>
      </c>
      <c r="M7081" s="193">
        <f>MAX(0,(H7081-'2031 forecast'!$C$10))</f>
        <v>0</v>
      </c>
      <c r="N7081" s="193">
        <f>MAX(0,(I7081-'2031 forecast'!$C$10))</f>
        <v>0</v>
      </c>
      <c r="O7081" s="193">
        <f>MAX(0,(J7081-'2031 forecast'!$C$10))</f>
        <v>0</v>
      </c>
      <c r="P7081" s="175" t="str">
        <f t="shared" si="1133"/>
        <v/>
      </c>
      <c r="Q7081" s="175" t="str">
        <f t="shared" si="1134"/>
        <v/>
      </c>
    </row>
    <row r="7082" spans="1:17" s="1" customFormat="1" x14ac:dyDescent="0.3">
      <c r="A7082" s="189">
        <f t="shared" si="1132"/>
        <v>44125.9166666495</v>
      </c>
      <c r="B7082" s="190">
        <f t="shared" si="1127"/>
        <v>44125</v>
      </c>
      <c r="C7082" s="1">
        <f t="shared" si="1128"/>
        <v>22</v>
      </c>
      <c r="D7082" s="191">
        <v>2.6051118017336607</v>
      </c>
      <c r="E7082" s="192">
        <f t="shared" si="1129"/>
        <v>9.0458982603116257E-5</v>
      </c>
      <c r="F7082" s="193">
        <f t="shared" si="1130"/>
        <v>3.8841242020988811</v>
      </c>
      <c r="G7082" s="193">
        <f t="shared" si="1135"/>
        <v>4.0277528413658015</v>
      </c>
      <c r="H7082" s="193">
        <f t="shared" si="1135"/>
        <v>4.1766926357205332</v>
      </c>
      <c r="I7082" s="193">
        <f t="shared" si="1135"/>
        <v>4.331139983099523</v>
      </c>
      <c r="J7082" s="193">
        <f t="shared" si="1135"/>
        <v>4.4912985439176829</v>
      </c>
      <c r="K7082" s="193">
        <f>MAX(0,(F7082-'2031 forecast'!$C$10))</f>
        <v>0</v>
      </c>
      <c r="L7082" s="193">
        <f>MAX(0,(G7082-'2031 forecast'!$C$10))</f>
        <v>0</v>
      </c>
      <c r="M7082" s="193">
        <f>MAX(0,(H7082-'2031 forecast'!$C$10))</f>
        <v>0</v>
      </c>
      <c r="N7082" s="193">
        <f>MAX(0,(I7082-'2031 forecast'!$C$10))</f>
        <v>0</v>
      </c>
      <c r="O7082" s="193">
        <f>MAX(0,(J7082-'2031 forecast'!$C$10))</f>
        <v>0</v>
      </c>
      <c r="P7082" s="175" t="str">
        <f t="shared" si="1133"/>
        <v/>
      </c>
      <c r="Q7082" s="175" t="str">
        <f t="shared" si="1134"/>
        <v/>
      </c>
    </row>
    <row r="7083" spans="1:17" s="1" customFormat="1" x14ac:dyDescent="0.3">
      <c r="A7083" s="189">
        <f t="shared" si="1132"/>
        <v>44125.958333316164</v>
      </c>
      <c r="B7083" s="190">
        <f t="shared" si="1127"/>
        <v>44125</v>
      </c>
      <c r="C7083" s="1">
        <f t="shared" si="1128"/>
        <v>23</v>
      </c>
      <c r="D7083" s="191">
        <v>2.3792350559186035</v>
      </c>
      <c r="E7083" s="192">
        <f t="shared" si="1129"/>
        <v>8.2615718215562823E-5</v>
      </c>
      <c r="F7083" s="193">
        <f t="shared" si="1130"/>
        <v>3.5473504273504233</v>
      </c>
      <c r="G7083" s="193">
        <f t="shared" si="1135"/>
        <v>3.6785257163918885</v>
      </c>
      <c r="H7083" s="193">
        <f t="shared" si="1135"/>
        <v>3.8145516557447645</v>
      </c>
      <c r="I7083" s="193">
        <f t="shared" si="1135"/>
        <v>3.9556076146226857</v>
      </c>
      <c r="J7083" s="193">
        <f t="shared" si="1135"/>
        <v>4.1018795950230862</v>
      </c>
      <c r="K7083" s="193">
        <f>MAX(0,(F7083-'2031 forecast'!$C$10))</f>
        <v>0</v>
      </c>
      <c r="L7083" s="193">
        <f>MAX(0,(G7083-'2031 forecast'!$C$10))</f>
        <v>0</v>
      </c>
      <c r="M7083" s="193">
        <f>MAX(0,(H7083-'2031 forecast'!$C$10))</f>
        <v>0</v>
      </c>
      <c r="N7083" s="193">
        <f>MAX(0,(I7083-'2031 forecast'!$C$10))</f>
        <v>0</v>
      </c>
      <c r="O7083" s="193">
        <f>MAX(0,(J7083-'2031 forecast'!$C$10))</f>
        <v>0</v>
      </c>
      <c r="P7083" s="175" t="str">
        <f t="shared" si="1133"/>
        <v/>
      </c>
      <c r="Q7083" s="175" t="str">
        <f t="shared" si="1134"/>
        <v/>
      </c>
    </row>
    <row r="7084" spans="1:17" s="1" customFormat="1" x14ac:dyDescent="0.3">
      <c r="A7084" s="189">
        <f t="shared" si="1132"/>
        <v>44125.999999982829</v>
      </c>
      <c r="B7084" s="190">
        <f t="shared" si="1127"/>
        <v>44125</v>
      </c>
      <c r="C7084" s="1">
        <f t="shared" si="1128"/>
        <v>0</v>
      </c>
      <c r="D7084" s="191">
        <v>2.2587674581505732</v>
      </c>
      <c r="E7084" s="192">
        <f t="shared" si="1129"/>
        <v>7.8432643875534335E-5</v>
      </c>
      <c r="F7084" s="193">
        <f t="shared" si="1130"/>
        <v>3.3677377474845795</v>
      </c>
      <c r="G7084" s="193">
        <f t="shared" si="1135"/>
        <v>3.4922712497391348</v>
      </c>
      <c r="H7084" s="193">
        <f t="shared" si="1135"/>
        <v>3.6214097997576884</v>
      </c>
      <c r="I7084" s="193">
        <f t="shared" si="1135"/>
        <v>3.7553236847683733</v>
      </c>
      <c r="J7084" s="193">
        <f t="shared" si="1135"/>
        <v>3.8941894889459681</v>
      </c>
      <c r="K7084" s="193">
        <f>MAX(0,(F7084-'2031 forecast'!$C$10))</f>
        <v>0</v>
      </c>
      <c r="L7084" s="193">
        <f>MAX(0,(G7084-'2031 forecast'!$C$10))</f>
        <v>0</v>
      </c>
      <c r="M7084" s="193">
        <f>MAX(0,(H7084-'2031 forecast'!$C$10))</f>
        <v>0</v>
      </c>
      <c r="N7084" s="193">
        <f>MAX(0,(I7084-'2031 forecast'!$C$10))</f>
        <v>0</v>
      </c>
      <c r="O7084" s="193">
        <f>MAX(0,(J7084-'2031 forecast'!$C$10))</f>
        <v>0</v>
      </c>
      <c r="P7084" s="175" t="str">
        <f t="shared" si="1133"/>
        <v/>
      </c>
      <c r="Q7084" s="175" t="str">
        <f t="shared" si="1134"/>
        <v/>
      </c>
    </row>
    <row r="7085" spans="1:17" s="1" customFormat="1" x14ac:dyDescent="0.3">
      <c r="A7085" s="189">
        <f t="shared" si="1132"/>
        <v>44126.041666649493</v>
      </c>
      <c r="B7085" s="190">
        <f t="shared" si="1127"/>
        <v>44126</v>
      </c>
      <c r="C7085" s="1">
        <f t="shared" si="1128"/>
        <v>1</v>
      </c>
      <c r="D7085" s="191">
        <v>2.1533583101035458</v>
      </c>
      <c r="E7085" s="192">
        <f t="shared" si="1129"/>
        <v>7.4772453828009374E-5</v>
      </c>
      <c r="F7085" s="193">
        <f t="shared" si="1130"/>
        <v>3.2105766526019646</v>
      </c>
      <c r="G7085" s="193">
        <f t="shared" ref="G7085:J7104" si="1136">$E7085*G$2</f>
        <v>3.3292985914179742</v>
      </c>
      <c r="H7085" s="193">
        <f t="shared" si="1136"/>
        <v>3.452410675768995</v>
      </c>
      <c r="I7085" s="193">
        <f t="shared" si="1136"/>
        <v>3.580075246145848</v>
      </c>
      <c r="J7085" s="193">
        <f t="shared" si="1136"/>
        <v>3.7124606461284881</v>
      </c>
      <c r="K7085" s="193">
        <f>MAX(0,(F7085-'2031 forecast'!$C$10))</f>
        <v>0</v>
      </c>
      <c r="L7085" s="193">
        <f>MAX(0,(G7085-'2031 forecast'!$C$10))</f>
        <v>0</v>
      </c>
      <c r="M7085" s="193">
        <f>MAX(0,(H7085-'2031 forecast'!$C$10))</f>
        <v>0</v>
      </c>
      <c r="N7085" s="193">
        <f>MAX(0,(I7085-'2031 forecast'!$C$10))</f>
        <v>0</v>
      </c>
      <c r="O7085" s="193">
        <f>MAX(0,(J7085-'2031 forecast'!$C$10))</f>
        <v>0</v>
      </c>
      <c r="P7085" s="175" t="str">
        <f t="shared" si="1133"/>
        <v/>
      </c>
      <c r="Q7085" s="175" t="str">
        <f t="shared" si="1134"/>
        <v/>
      </c>
    </row>
    <row r="7086" spans="1:17" s="1" customFormat="1" x14ac:dyDescent="0.3">
      <c r="A7086" s="189">
        <f t="shared" si="1132"/>
        <v>44126.083333316157</v>
      </c>
      <c r="B7086" s="190">
        <f t="shared" si="1127"/>
        <v>44126</v>
      </c>
      <c r="C7086" s="1">
        <f t="shared" si="1128"/>
        <v>2</v>
      </c>
      <c r="D7086" s="191">
        <v>2.1307706355220404</v>
      </c>
      <c r="E7086" s="192">
        <f t="shared" si="1129"/>
        <v>7.3988127389254036E-5</v>
      </c>
      <c r="F7086" s="193">
        <f t="shared" si="1130"/>
        <v>3.176899275127119</v>
      </c>
      <c r="G7086" s="193">
        <f t="shared" si="1136"/>
        <v>3.294375878920583</v>
      </c>
      <c r="H7086" s="193">
        <f t="shared" si="1136"/>
        <v>3.4161965777714185</v>
      </c>
      <c r="I7086" s="193">
        <f t="shared" si="1136"/>
        <v>3.5425220092981644</v>
      </c>
      <c r="J7086" s="193">
        <f t="shared" si="1136"/>
        <v>3.6735187512390288</v>
      </c>
      <c r="K7086" s="193">
        <f>MAX(0,(F7086-'2031 forecast'!$C$10))</f>
        <v>0</v>
      </c>
      <c r="L7086" s="193">
        <f>MAX(0,(G7086-'2031 forecast'!$C$10))</f>
        <v>0</v>
      </c>
      <c r="M7086" s="193">
        <f>MAX(0,(H7086-'2031 forecast'!$C$10))</f>
        <v>0</v>
      </c>
      <c r="N7086" s="193">
        <f>MAX(0,(I7086-'2031 forecast'!$C$10))</f>
        <v>0</v>
      </c>
      <c r="O7086" s="193">
        <f>MAX(0,(J7086-'2031 forecast'!$C$10))</f>
        <v>0</v>
      </c>
      <c r="P7086" s="175" t="str">
        <f t="shared" si="1133"/>
        <v/>
      </c>
      <c r="Q7086" s="175" t="str">
        <f t="shared" si="1134"/>
        <v/>
      </c>
    </row>
    <row r="7087" spans="1:17" s="1" customFormat="1" x14ac:dyDescent="0.3">
      <c r="A7087" s="189">
        <f t="shared" si="1132"/>
        <v>44126.124999982821</v>
      </c>
      <c r="B7087" s="190">
        <f t="shared" si="1127"/>
        <v>44126</v>
      </c>
      <c r="C7087" s="1">
        <f t="shared" si="1128"/>
        <v>3</v>
      </c>
      <c r="D7087" s="191">
        <v>2.1608875349640484</v>
      </c>
      <c r="E7087" s="192">
        <f t="shared" si="1129"/>
        <v>7.5033895974261185E-5</v>
      </c>
      <c r="F7087" s="193">
        <f t="shared" si="1130"/>
        <v>3.2218024450935814</v>
      </c>
      <c r="G7087" s="193">
        <f t="shared" si="1136"/>
        <v>3.3409394955837728</v>
      </c>
      <c r="H7087" s="193">
        <f t="shared" si="1136"/>
        <v>3.4644820417681887</v>
      </c>
      <c r="I7087" s="193">
        <f t="shared" si="1136"/>
        <v>3.5925929917617436</v>
      </c>
      <c r="J7087" s="193">
        <f t="shared" si="1136"/>
        <v>3.7254412777583097</v>
      </c>
      <c r="K7087" s="193">
        <f>MAX(0,(F7087-'2031 forecast'!$C$10))</f>
        <v>0</v>
      </c>
      <c r="L7087" s="193">
        <f>MAX(0,(G7087-'2031 forecast'!$C$10))</f>
        <v>0</v>
      </c>
      <c r="M7087" s="193">
        <f>MAX(0,(H7087-'2031 forecast'!$C$10))</f>
        <v>0</v>
      </c>
      <c r="N7087" s="193">
        <f>MAX(0,(I7087-'2031 forecast'!$C$10))</f>
        <v>0</v>
      </c>
      <c r="O7087" s="193">
        <f>MAX(0,(J7087-'2031 forecast'!$C$10))</f>
        <v>0</v>
      </c>
      <c r="P7087" s="175" t="str">
        <f t="shared" si="1133"/>
        <v/>
      </c>
      <c r="Q7087" s="175" t="str">
        <f t="shared" si="1134"/>
        <v/>
      </c>
    </row>
    <row r="7088" spans="1:17" s="1" customFormat="1" x14ac:dyDescent="0.3">
      <c r="A7088" s="189">
        <f t="shared" si="1132"/>
        <v>44126.166666649486</v>
      </c>
      <c r="B7088" s="190">
        <f t="shared" si="1127"/>
        <v>44126</v>
      </c>
      <c r="C7088" s="1">
        <f t="shared" si="1128"/>
        <v>4</v>
      </c>
      <c r="D7088" s="191">
        <v>2.1985336592665576</v>
      </c>
      <c r="E7088" s="192">
        <f t="shared" si="1129"/>
        <v>7.6341106705520077E-5</v>
      </c>
      <c r="F7088" s="193">
        <f t="shared" si="1130"/>
        <v>3.277931407551657</v>
      </c>
      <c r="G7088" s="193">
        <f t="shared" si="1136"/>
        <v>3.3991440164127575</v>
      </c>
      <c r="H7088" s="193">
        <f t="shared" si="1136"/>
        <v>3.5248388717641497</v>
      </c>
      <c r="I7088" s="193">
        <f t="shared" si="1136"/>
        <v>3.6551817198412162</v>
      </c>
      <c r="J7088" s="193">
        <f t="shared" si="1136"/>
        <v>3.7903444359074085</v>
      </c>
      <c r="K7088" s="193">
        <f>MAX(0,(F7088-'2031 forecast'!$C$10))</f>
        <v>0</v>
      </c>
      <c r="L7088" s="193">
        <f>MAX(0,(G7088-'2031 forecast'!$C$10))</f>
        <v>0</v>
      </c>
      <c r="M7088" s="193">
        <f>MAX(0,(H7088-'2031 forecast'!$C$10))</f>
        <v>0</v>
      </c>
      <c r="N7088" s="193">
        <f>MAX(0,(I7088-'2031 forecast'!$C$10))</f>
        <v>0</v>
      </c>
      <c r="O7088" s="193">
        <f>MAX(0,(J7088-'2031 forecast'!$C$10))</f>
        <v>0</v>
      </c>
      <c r="P7088" s="175" t="str">
        <f t="shared" si="1133"/>
        <v/>
      </c>
      <c r="Q7088" s="175" t="str">
        <f t="shared" si="1134"/>
        <v/>
      </c>
    </row>
    <row r="7089" spans="1:17" s="1" customFormat="1" x14ac:dyDescent="0.3">
      <c r="A7089" s="189">
        <f t="shared" si="1132"/>
        <v>44126.20833331615</v>
      </c>
      <c r="B7089" s="190">
        <f t="shared" si="1127"/>
        <v>44126</v>
      </c>
      <c r="C7089" s="1">
        <f t="shared" si="1128"/>
        <v>5</v>
      </c>
      <c r="D7089" s="191">
        <v>2.4093519553606115</v>
      </c>
      <c r="E7089" s="192">
        <f t="shared" si="1129"/>
        <v>8.3661486800569958E-5</v>
      </c>
      <c r="F7089" s="193">
        <f t="shared" si="1130"/>
        <v>3.5922535973168848</v>
      </c>
      <c r="G7089" s="193">
        <f t="shared" si="1136"/>
        <v>3.7250893330550774</v>
      </c>
      <c r="H7089" s="193">
        <f t="shared" si="1136"/>
        <v>3.8628371197415343</v>
      </c>
      <c r="I7089" s="193">
        <f t="shared" si="1136"/>
        <v>4.0056785970862645</v>
      </c>
      <c r="J7089" s="193">
        <f t="shared" si="1136"/>
        <v>4.1538021215423662</v>
      </c>
      <c r="K7089" s="193">
        <f>MAX(0,(F7089-'2031 forecast'!$C$10))</f>
        <v>0</v>
      </c>
      <c r="L7089" s="193">
        <f>MAX(0,(G7089-'2031 forecast'!$C$10))</f>
        <v>0</v>
      </c>
      <c r="M7089" s="193">
        <f>MAX(0,(H7089-'2031 forecast'!$C$10))</f>
        <v>0</v>
      </c>
      <c r="N7089" s="193">
        <f>MAX(0,(I7089-'2031 forecast'!$C$10))</f>
        <v>0</v>
      </c>
      <c r="O7089" s="193">
        <f>MAX(0,(J7089-'2031 forecast'!$C$10))</f>
        <v>0</v>
      </c>
      <c r="P7089" s="175" t="str">
        <f t="shared" si="1133"/>
        <v/>
      </c>
      <c r="Q7089" s="175" t="str">
        <f t="shared" si="1134"/>
        <v/>
      </c>
    </row>
    <row r="7090" spans="1:17" s="1" customFormat="1" x14ac:dyDescent="0.3">
      <c r="A7090" s="189">
        <f t="shared" si="1132"/>
        <v>44126.249999982814</v>
      </c>
      <c r="B7090" s="190">
        <f t="shared" si="1127"/>
        <v>44126</v>
      </c>
      <c r="C7090" s="1">
        <f t="shared" si="1128"/>
        <v>6</v>
      </c>
      <c r="D7090" s="191">
        <v>2.7029917249201856</v>
      </c>
      <c r="E7090" s="192">
        <f t="shared" si="1129"/>
        <v>9.3857730504389407E-5</v>
      </c>
      <c r="F7090" s="193">
        <f t="shared" si="1130"/>
        <v>4.0300595044898797</v>
      </c>
      <c r="G7090" s="193">
        <f t="shared" si="1136"/>
        <v>4.1790845955211644</v>
      </c>
      <c r="H7090" s="193">
        <f t="shared" si="1136"/>
        <v>4.3336203937100333</v>
      </c>
      <c r="I7090" s="193">
        <f t="shared" si="1136"/>
        <v>4.4938706761061527</v>
      </c>
      <c r="J7090" s="193">
        <f t="shared" si="1136"/>
        <v>4.6600467551053413</v>
      </c>
      <c r="K7090" s="193">
        <f>MAX(0,(F7090-'2031 forecast'!$C$10))</f>
        <v>0</v>
      </c>
      <c r="L7090" s="193">
        <f>MAX(0,(G7090-'2031 forecast'!$C$10))</f>
        <v>0</v>
      </c>
      <c r="M7090" s="193">
        <f>MAX(0,(H7090-'2031 forecast'!$C$10))</f>
        <v>0</v>
      </c>
      <c r="N7090" s="193">
        <f>MAX(0,(I7090-'2031 forecast'!$C$10))</f>
        <v>0</v>
      </c>
      <c r="O7090" s="193">
        <f>MAX(0,(J7090-'2031 forecast'!$C$10))</f>
        <v>0</v>
      </c>
      <c r="P7090" s="175" t="str">
        <f t="shared" si="1133"/>
        <v/>
      </c>
      <c r="Q7090" s="175" t="str">
        <f t="shared" si="1134"/>
        <v/>
      </c>
    </row>
    <row r="7091" spans="1:17" s="1" customFormat="1" x14ac:dyDescent="0.3">
      <c r="A7091" s="189">
        <f t="shared" si="1132"/>
        <v>44126.291666649478</v>
      </c>
      <c r="B7091" s="190">
        <f t="shared" si="1127"/>
        <v>44126</v>
      </c>
      <c r="C7091" s="1">
        <f t="shared" si="1128"/>
        <v>7</v>
      </c>
      <c r="D7091" s="191">
        <v>2.9138100210142395</v>
      </c>
      <c r="E7091" s="192">
        <f t="shared" si="1129"/>
        <v>1.0117811059943929E-4</v>
      </c>
      <c r="F7091" s="193">
        <f t="shared" si="1130"/>
        <v>4.344381694255107</v>
      </c>
      <c r="G7091" s="193">
        <f t="shared" si="1136"/>
        <v>4.5050299121634838</v>
      </c>
      <c r="H7091" s="193">
        <f t="shared" si="1136"/>
        <v>4.6716186416874175</v>
      </c>
      <c r="I7091" s="193">
        <f t="shared" si="1136"/>
        <v>4.8443675533512014</v>
      </c>
      <c r="J7091" s="193">
        <f t="shared" si="1136"/>
        <v>5.0235044407402984</v>
      </c>
      <c r="K7091" s="193">
        <f>MAX(0,(F7091-'2031 forecast'!$C$10))</f>
        <v>0</v>
      </c>
      <c r="L7091" s="193">
        <f>MAX(0,(G7091-'2031 forecast'!$C$10))</f>
        <v>0</v>
      </c>
      <c r="M7091" s="193">
        <f>MAX(0,(H7091-'2031 forecast'!$C$10))</f>
        <v>0</v>
      </c>
      <c r="N7091" s="193">
        <f>MAX(0,(I7091-'2031 forecast'!$C$10))</f>
        <v>0</v>
      </c>
      <c r="O7091" s="193">
        <f>MAX(0,(J7091-'2031 forecast'!$C$10))</f>
        <v>0</v>
      </c>
      <c r="P7091" s="175" t="str">
        <f t="shared" si="1133"/>
        <v/>
      </c>
      <c r="Q7091" s="175" t="str">
        <f t="shared" si="1134"/>
        <v/>
      </c>
    </row>
    <row r="7092" spans="1:17" s="1" customFormat="1" x14ac:dyDescent="0.3">
      <c r="A7092" s="189">
        <f t="shared" si="1132"/>
        <v>44126.333333316143</v>
      </c>
      <c r="B7092" s="190">
        <f t="shared" si="1127"/>
        <v>44126</v>
      </c>
      <c r="C7092" s="1">
        <f t="shared" si="1128"/>
        <v>8</v>
      </c>
      <c r="D7092" s="191">
        <v>2.9966314944797601</v>
      </c>
      <c r="E7092" s="192">
        <f t="shared" si="1129"/>
        <v>1.0405397420820887E-4</v>
      </c>
      <c r="F7092" s="193">
        <f t="shared" si="1130"/>
        <v>4.4678654116628751</v>
      </c>
      <c r="G7092" s="193">
        <f t="shared" si="1136"/>
        <v>4.6330798579872514</v>
      </c>
      <c r="H7092" s="193">
        <f t="shared" si="1136"/>
        <v>4.8044036676785327</v>
      </c>
      <c r="I7092" s="193">
        <f t="shared" si="1136"/>
        <v>4.9820627551260408</v>
      </c>
      <c r="J7092" s="193">
        <f t="shared" si="1136"/>
        <v>5.1662913886683173</v>
      </c>
      <c r="K7092" s="193">
        <f>MAX(0,(F7092-'2031 forecast'!$C$10))</f>
        <v>0</v>
      </c>
      <c r="L7092" s="193">
        <f>MAX(0,(G7092-'2031 forecast'!$C$10))</f>
        <v>0</v>
      </c>
      <c r="M7092" s="193">
        <f>MAX(0,(H7092-'2031 forecast'!$C$10))</f>
        <v>0</v>
      </c>
      <c r="N7092" s="193">
        <f>MAX(0,(I7092-'2031 forecast'!$C$10))</f>
        <v>0</v>
      </c>
      <c r="O7092" s="193">
        <f>MAX(0,(J7092-'2031 forecast'!$C$10))</f>
        <v>0</v>
      </c>
      <c r="P7092" s="175" t="str">
        <f t="shared" si="1133"/>
        <v/>
      </c>
      <c r="Q7092" s="175" t="str">
        <f t="shared" si="1134"/>
        <v/>
      </c>
    </row>
    <row r="7093" spans="1:17" s="1" customFormat="1" x14ac:dyDescent="0.3">
      <c r="A7093" s="189">
        <f t="shared" si="1132"/>
        <v>44126.374999982807</v>
      </c>
      <c r="B7093" s="190">
        <f t="shared" si="1127"/>
        <v>44126</v>
      </c>
      <c r="C7093" s="1">
        <f t="shared" si="1128"/>
        <v>9</v>
      </c>
      <c r="D7093" s="191">
        <v>3.1472159916897984</v>
      </c>
      <c r="E7093" s="192">
        <f t="shared" si="1129"/>
        <v>1.0928281713324449E-4</v>
      </c>
      <c r="F7093" s="193">
        <f t="shared" si="1130"/>
        <v>4.6923812614951803</v>
      </c>
      <c r="G7093" s="193">
        <f t="shared" si="1136"/>
        <v>4.865897941303194</v>
      </c>
      <c r="H7093" s="193">
        <f t="shared" si="1136"/>
        <v>5.0458309876623781</v>
      </c>
      <c r="I7093" s="193">
        <f t="shared" si="1136"/>
        <v>5.2324176674439329</v>
      </c>
      <c r="J7093" s="193">
        <f t="shared" si="1136"/>
        <v>5.4259040212647145</v>
      </c>
      <c r="K7093" s="193">
        <f>MAX(0,(F7093-'2031 forecast'!$C$10))</f>
        <v>0</v>
      </c>
      <c r="L7093" s="193">
        <f>MAX(0,(G7093-'2031 forecast'!$C$10))</f>
        <v>0</v>
      </c>
      <c r="M7093" s="193">
        <f>MAX(0,(H7093-'2031 forecast'!$C$10))</f>
        <v>0</v>
      </c>
      <c r="N7093" s="193">
        <f>MAX(0,(I7093-'2031 forecast'!$C$10))</f>
        <v>0</v>
      </c>
      <c r="O7093" s="193">
        <f>MAX(0,(J7093-'2031 forecast'!$C$10))</f>
        <v>0</v>
      </c>
      <c r="P7093" s="175" t="str">
        <f t="shared" si="1133"/>
        <v/>
      </c>
      <c r="Q7093" s="175" t="str">
        <f t="shared" si="1134"/>
        <v/>
      </c>
    </row>
    <row r="7094" spans="1:17" s="1" customFormat="1" x14ac:dyDescent="0.3">
      <c r="A7094" s="189">
        <f t="shared" si="1132"/>
        <v>44126.416666649471</v>
      </c>
      <c r="B7094" s="190">
        <f t="shared" si="1127"/>
        <v>44126</v>
      </c>
      <c r="C7094" s="1">
        <f t="shared" si="1128"/>
        <v>10</v>
      </c>
      <c r="D7094" s="191">
        <v>3.2601543645973274</v>
      </c>
      <c r="E7094" s="192">
        <f t="shared" si="1129"/>
        <v>1.1320444932702122E-4</v>
      </c>
      <c r="F7094" s="193">
        <f t="shared" si="1130"/>
        <v>4.8607681488694094</v>
      </c>
      <c r="G7094" s="193">
        <f t="shared" si="1136"/>
        <v>5.0405115037901513</v>
      </c>
      <c r="H7094" s="193">
        <f t="shared" si="1136"/>
        <v>5.2269014776502631</v>
      </c>
      <c r="I7094" s="193">
        <f t="shared" si="1136"/>
        <v>5.4201838516823519</v>
      </c>
      <c r="J7094" s="193">
        <f t="shared" si="1136"/>
        <v>5.6206134957120142</v>
      </c>
      <c r="K7094" s="193">
        <f>MAX(0,(F7094-'2031 forecast'!$C$10))</f>
        <v>0</v>
      </c>
      <c r="L7094" s="193">
        <f>MAX(0,(G7094-'2031 forecast'!$C$10))</f>
        <v>0</v>
      </c>
      <c r="M7094" s="193">
        <f>MAX(0,(H7094-'2031 forecast'!$C$10))</f>
        <v>0</v>
      </c>
      <c r="N7094" s="193">
        <f>MAX(0,(I7094-'2031 forecast'!$C$10))</f>
        <v>0</v>
      </c>
      <c r="O7094" s="193">
        <f>MAX(0,(J7094-'2031 forecast'!$C$10))</f>
        <v>0</v>
      </c>
      <c r="P7094" s="175" t="str">
        <f t="shared" si="1133"/>
        <v/>
      </c>
      <c r="Q7094" s="175" t="str">
        <f t="shared" si="1134"/>
        <v/>
      </c>
    </row>
    <row r="7095" spans="1:17" s="1" customFormat="1" x14ac:dyDescent="0.3">
      <c r="A7095" s="189">
        <f t="shared" si="1132"/>
        <v>44126.458333316135</v>
      </c>
      <c r="B7095" s="190">
        <f t="shared" si="1127"/>
        <v>44126</v>
      </c>
      <c r="C7095" s="1">
        <f t="shared" si="1128"/>
        <v>11</v>
      </c>
      <c r="D7095" s="191">
        <v>3.2149790154343161</v>
      </c>
      <c r="E7095" s="192">
        <f t="shared" si="1129"/>
        <v>1.1163579644951055E-4</v>
      </c>
      <c r="F7095" s="193">
        <f t="shared" si="1130"/>
        <v>4.7934133939197183</v>
      </c>
      <c r="G7095" s="193">
        <f t="shared" si="1136"/>
        <v>4.9706660787953689</v>
      </c>
      <c r="H7095" s="193">
        <f t="shared" si="1136"/>
        <v>5.1544732816551102</v>
      </c>
      <c r="I7095" s="193">
        <f t="shared" si="1136"/>
        <v>5.3450773779869847</v>
      </c>
      <c r="J7095" s="193">
        <f t="shared" si="1136"/>
        <v>5.5427297059330956</v>
      </c>
      <c r="K7095" s="193">
        <f>MAX(0,(F7095-'2031 forecast'!$C$10))</f>
        <v>0</v>
      </c>
      <c r="L7095" s="193">
        <f>MAX(0,(G7095-'2031 forecast'!$C$10))</f>
        <v>0</v>
      </c>
      <c r="M7095" s="193">
        <f>MAX(0,(H7095-'2031 forecast'!$C$10))</f>
        <v>0</v>
      </c>
      <c r="N7095" s="193">
        <f>MAX(0,(I7095-'2031 forecast'!$C$10))</f>
        <v>0</v>
      </c>
      <c r="O7095" s="193">
        <f>MAX(0,(J7095-'2031 forecast'!$C$10))</f>
        <v>0</v>
      </c>
      <c r="P7095" s="175" t="str">
        <f t="shared" si="1133"/>
        <v/>
      </c>
      <c r="Q7095" s="175" t="str">
        <f t="shared" si="1134"/>
        <v/>
      </c>
    </row>
    <row r="7096" spans="1:17" s="1" customFormat="1" x14ac:dyDescent="0.3">
      <c r="A7096" s="189">
        <f t="shared" si="1132"/>
        <v>44126.4999999828</v>
      </c>
      <c r="B7096" s="190">
        <f t="shared" si="1127"/>
        <v>44126</v>
      </c>
      <c r="C7096" s="1">
        <f t="shared" si="1128"/>
        <v>12</v>
      </c>
      <c r="D7096" s="191">
        <v>3.2149790154343161</v>
      </c>
      <c r="E7096" s="192">
        <f t="shared" si="1129"/>
        <v>1.1163579644951055E-4</v>
      </c>
      <c r="F7096" s="193">
        <f t="shared" si="1130"/>
        <v>4.7934133939197183</v>
      </c>
      <c r="G7096" s="193">
        <f t="shared" si="1136"/>
        <v>4.9706660787953689</v>
      </c>
      <c r="H7096" s="193">
        <f t="shared" si="1136"/>
        <v>5.1544732816551102</v>
      </c>
      <c r="I7096" s="193">
        <f t="shared" si="1136"/>
        <v>5.3450773779869847</v>
      </c>
      <c r="J7096" s="193">
        <f t="shared" si="1136"/>
        <v>5.5427297059330956</v>
      </c>
      <c r="K7096" s="193">
        <f>MAX(0,(F7096-'2031 forecast'!$C$10))</f>
        <v>0</v>
      </c>
      <c r="L7096" s="193">
        <f>MAX(0,(G7096-'2031 forecast'!$C$10))</f>
        <v>0</v>
      </c>
      <c r="M7096" s="193">
        <f>MAX(0,(H7096-'2031 forecast'!$C$10))</f>
        <v>0</v>
      </c>
      <c r="N7096" s="193">
        <f>MAX(0,(I7096-'2031 forecast'!$C$10))</f>
        <v>0</v>
      </c>
      <c r="O7096" s="193">
        <f>MAX(0,(J7096-'2031 forecast'!$C$10))</f>
        <v>0</v>
      </c>
      <c r="P7096" s="175" t="str">
        <f t="shared" si="1133"/>
        <v/>
      </c>
      <c r="Q7096" s="175" t="str">
        <f t="shared" si="1134"/>
        <v/>
      </c>
    </row>
    <row r="7097" spans="1:17" s="1" customFormat="1" x14ac:dyDescent="0.3">
      <c r="A7097" s="189">
        <f t="shared" si="1132"/>
        <v>44126.541666649464</v>
      </c>
      <c r="B7097" s="190">
        <f t="shared" si="1127"/>
        <v>44126</v>
      </c>
      <c r="C7097" s="1">
        <f t="shared" si="1128"/>
        <v>13</v>
      </c>
      <c r="D7097" s="191">
        <v>3.1321575419687941</v>
      </c>
      <c r="E7097" s="192">
        <f t="shared" si="1129"/>
        <v>1.0875993284074093E-4</v>
      </c>
      <c r="F7097" s="193">
        <f t="shared" si="1130"/>
        <v>4.6699296765119493</v>
      </c>
      <c r="G7097" s="193">
        <f t="shared" si="1136"/>
        <v>4.8426161329715995</v>
      </c>
      <c r="H7097" s="193">
        <f t="shared" si="1136"/>
        <v>5.0216882556639932</v>
      </c>
      <c r="I7097" s="193">
        <f t="shared" si="1136"/>
        <v>5.2073821762121435</v>
      </c>
      <c r="J7097" s="193">
        <f t="shared" si="1136"/>
        <v>5.3999427580050749</v>
      </c>
      <c r="K7097" s="193">
        <f>MAX(0,(F7097-'2031 forecast'!$C$10))</f>
        <v>0</v>
      </c>
      <c r="L7097" s="193">
        <f>MAX(0,(G7097-'2031 forecast'!$C$10))</f>
        <v>0</v>
      </c>
      <c r="M7097" s="193">
        <f>MAX(0,(H7097-'2031 forecast'!$C$10))</f>
        <v>0</v>
      </c>
      <c r="N7097" s="193">
        <f>MAX(0,(I7097-'2031 forecast'!$C$10))</f>
        <v>0</v>
      </c>
      <c r="O7097" s="193">
        <f>MAX(0,(J7097-'2031 forecast'!$C$10))</f>
        <v>0</v>
      </c>
      <c r="P7097" s="175" t="str">
        <f t="shared" si="1133"/>
        <v/>
      </c>
      <c r="Q7097" s="175" t="str">
        <f t="shared" si="1134"/>
        <v/>
      </c>
    </row>
    <row r="7098" spans="1:17" s="1" customFormat="1" x14ac:dyDescent="0.3">
      <c r="A7098" s="189">
        <f t="shared" si="1132"/>
        <v>44126.583333316128</v>
      </c>
      <c r="B7098" s="190">
        <f t="shared" si="1127"/>
        <v>44126</v>
      </c>
      <c r="C7098" s="1">
        <f t="shared" si="1128"/>
        <v>14</v>
      </c>
      <c r="D7098" s="191">
        <v>3.102040642526787</v>
      </c>
      <c r="E7098" s="192">
        <f t="shared" si="1129"/>
        <v>1.0771416425573382E-4</v>
      </c>
      <c r="F7098" s="193">
        <f t="shared" si="1130"/>
        <v>4.6250265065454892</v>
      </c>
      <c r="G7098" s="193">
        <f t="shared" si="1136"/>
        <v>4.7960525163084116</v>
      </c>
      <c r="H7098" s="193">
        <f t="shared" si="1136"/>
        <v>4.9734027916672252</v>
      </c>
      <c r="I7098" s="193">
        <f t="shared" si="1136"/>
        <v>5.1573111937485656</v>
      </c>
      <c r="J7098" s="193">
        <f t="shared" si="1136"/>
        <v>5.3480202314857959</v>
      </c>
      <c r="K7098" s="193">
        <f>MAX(0,(F7098-'2031 forecast'!$C$10))</f>
        <v>0</v>
      </c>
      <c r="L7098" s="193">
        <f>MAX(0,(G7098-'2031 forecast'!$C$10))</f>
        <v>0</v>
      </c>
      <c r="M7098" s="193">
        <f>MAX(0,(H7098-'2031 forecast'!$C$10))</f>
        <v>0</v>
      </c>
      <c r="N7098" s="193">
        <f>MAX(0,(I7098-'2031 forecast'!$C$10))</f>
        <v>0</v>
      </c>
      <c r="O7098" s="193">
        <f>MAX(0,(J7098-'2031 forecast'!$C$10))</f>
        <v>0</v>
      </c>
      <c r="P7098" s="175" t="str">
        <f t="shared" si="1133"/>
        <v/>
      </c>
      <c r="Q7098" s="175" t="str">
        <f t="shared" si="1134"/>
        <v/>
      </c>
    </row>
    <row r="7099" spans="1:17" s="1" customFormat="1" x14ac:dyDescent="0.3">
      <c r="A7099" s="189">
        <f t="shared" si="1132"/>
        <v>44126.624999982792</v>
      </c>
      <c r="B7099" s="190">
        <f t="shared" si="1127"/>
        <v>44126</v>
      </c>
      <c r="C7099" s="1">
        <f t="shared" si="1128"/>
        <v>15</v>
      </c>
      <c r="D7099" s="191">
        <v>3.0869821928057832</v>
      </c>
      <c r="E7099" s="192">
        <f t="shared" si="1129"/>
        <v>1.0719127996323025E-4</v>
      </c>
      <c r="F7099" s="193">
        <f t="shared" si="1130"/>
        <v>4.6025749215622582</v>
      </c>
      <c r="G7099" s="193">
        <f t="shared" si="1136"/>
        <v>4.7727707079768171</v>
      </c>
      <c r="H7099" s="193">
        <f t="shared" si="1136"/>
        <v>4.9492600596688403</v>
      </c>
      <c r="I7099" s="193">
        <f t="shared" si="1136"/>
        <v>5.1322757025167762</v>
      </c>
      <c r="J7099" s="193">
        <f t="shared" si="1136"/>
        <v>5.3220589682261563</v>
      </c>
      <c r="K7099" s="193">
        <f>MAX(0,(F7099-'2031 forecast'!$C$10))</f>
        <v>0</v>
      </c>
      <c r="L7099" s="193">
        <f>MAX(0,(G7099-'2031 forecast'!$C$10))</f>
        <v>0</v>
      </c>
      <c r="M7099" s="193">
        <f>MAX(0,(H7099-'2031 forecast'!$C$10))</f>
        <v>0</v>
      </c>
      <c r="N7099" s="193">
        <f>MAX(0,(I7099-'2031 forecast'!$C$10))</f>
        <v>0</v>
      </c>
      <c r="O7099" s="193">
        <f>MAX(0,(J7099-'2031 forecast'!$C$10))</f>
        <v>0</v>
      </c>
      <c r="P7099" s="175" t="str">
        <f t="shared" si="1133"/>
        <v/>
      </c>
      <c r="Q7099" s="175" t="str">
        <f t="shared" si="1134"/>
        <v/>
      </c>
    </row>
    <row r="7100" spans="1:17" s="1" customFormat="1" x14ac:dyDescent="0.3">
      <c r="A7100" s="189">
        <f t="shared" si="1132"/>
        <v>44126.666666649457</v>
      </c>
      <c r="B7100" s="190">
        <f t="shared" si="1127"/>
        <v>44126</v>
      </c>
      <c r="C7100" s="1">
        <f t="shared" si="1128"/>
        <v>16</v>
      </c>
      <c r="D7100" s="191">
        <v>3.2074497905738135</v>
      </c>
      <c r="E7100" s="192">
        <f t="shared" si="1129"/>
        <v>1.1137435430325874E-4</v>
      </c>
      <c r="F7100" s="193">
        <f t="shared" si="1130"/>
        <v>4.7821876014281024</v>
      </c>
      <c r="G7100" s="193">
        <f t="shared" si="1136"/>
        <v>4.9590251746295708</v>
      </c>
      <c r="H7100" s="193">
        <f t="shared" si="1136"/>
        <v>5.1424019156559169</v>
      </c>
      <c r="I7100" s="193">
        <f t="shared" si="1136"/>
        <v>5.3325596323710887</v>
      </c>
      <c r="J7100" s="193">
        <f t="shared" si="1136"/>
        <v>5.5297490743032736</v>
      </c>
      <c r="K7100" s="193">
        <f>MAX(0,(F7100-'2031 forecast'!$C$10))</f>
        <v>0</v>
      </c>
      <c r="L7100" s="193">
        <f>MAX(0,(G7100-'2031 forecast'!$C$10))</f>
        <v>0</v>
      </c>
      <c r="M7100" s="193">
        <f>MAX(0,(H7100-'2031 forecast'!$C$10))</f>
        <v>0</v>
      </c>
      <c r="N7100" s="193">
        <f>MAX(0,(I7100-'2031 forecast'!$C$10))</f>
        <v>0</v>
      </c>
      <c r="O7100" s="193">
        <f>MAX(0,(J7100-'2031 forecast'!$C$10))</f>
        <v>0</v>
      </c>
      <c r="P7100" s="175" t="str">
        <f t="shared" si="1133"/>
        <v/>
      </c>
      <c r="Q7100" s="175" t="str">
        <f t="shared" si="1134"/>
        <v/>
      </c>
    </row>
    <row r="7101" spans="1:17" s="1" customFormat="1" x14ac:dyDescent="0.3">
      <c r="A7101" s="189">
        <f t="shared" si="1132"/>
        <v>44126.708333316121</v>
      </c>
      <c r="B7101" s="190">
        <f t="shared" si="1127"/>
        <v>44126</v>
      </c>
      <c r="C7101" s="1">
        <f t="shared" si="1128"/>
        <v>17</v>
      </c>
      <c r="D7101" s="191">
        <v>3.2149790154343161</v>
      </c>
      <c r="E7101" s="192">
        <f t="shared" si="1129"/>
        <v>1.1163579644951055E-4</v>
      </c>
      <c r="F7101" s="193">
        <f t="shared" si="1130"/>
        <v>4.7934133939197183</v>
      </c>
      <c r="G7101" s="193">
        <f t="shared" si="1136"/>
        <v>4.9706660787953689</v>
      </c>
      <c r="H7101" s="193">
        <f t="shared" si="1136"/>
        <v>5.1544732816551102</v>
      </c>
      <c r="I7101" s="193">
        <f t="shared" si="1136"/>
        <v>5.3450773779869847</v>
      </c>
      <c r="J7101" s="193">
        <f t="shared" si="1136"/>
        <v>5.5427297059330956</v>
      </c>
      <c r="K7101" s="193">
        <f>MAX(0,(F7101-'2031 forecast'!$C$10))</f>
        <v>0</v>
      </c>
      <c r="L7101" s="193">
        <f>MAX(0,(G7101-'2031 forecast'!$C$10))</f>
        <v>0</v>
      </c>
      <c r="M7101" s="193">
        <f>MAX(0,(H7101-'2031 forecast'!$C$10))</f>
        <v>0</v>
      </c>
      <c r="N7101" s="193">
        <f>MAX(0,(I7101-'2031 forecast'!$C$10))</f>
        <v>0</v>
      </c>
      <c r="O7101" s="193">
        <f>MAX(0,(J7101-'2031 forecast'!$C$10))</f>
        <v>0</v>
      </c>
      <c r="P7101" s="175" t="str">
        <f t="shared" si="1133"/>
        <v/>
      </c>
      <c r="Q7101" s="175" t="str">
        <f t="shared" si="1134"/>
        <v/>
      </c>
    </row>
    <row r="7102" spans="1:17" s="1" customFormat="1" x14ac:dyDescent="0.3">
      <c r="A7102" s="189">
        <f t="shared" si="1132"/>
        <v>44126.749999982785</v>
      </c>
      <c r="B7102" s="190">
        <f t="shared" si="1127"/>
        <v>44126</v>
      </c>
      <c r="C7102" s="1">
        <f t="shared" si="1128"/>
        <v>18</v>
      </c>
      <c r="D7102" s="191">
        <v>3.2375666900158215</v>
      </c>
      <c r="E7102" s="192">
        <f t="shared" si="1129"/>
        <v>1.1242012288826587E-4</v>
      </c>
      <c r="F7102" s="193">
        <f t="shared" si="1130"/>
        <v>4.8270907713945634</v>
      </c>
      <c r="G7102" s="193">
        <f t="shared" si="1136"/>
        <v>5.0055887912927597</v>
      </c>
      <c r="H7102" s="193">
        <f t="shared" si="1136"/>
        <v>5.1906873796526867</v>
      </c>
      <c r="I7102" s="193">
        <f t="shared" si="1136"/>
        <v>5.3826306148346674</v>
      </c>
      <c r="J7102" s="193">
        <f t="shared" si="1136"/>
        <v>5.5816716008225535</v>
      </c>
      <c r="K7102" s="193">
        <f>MAX(0,(F7102-'2031 forecast'!$C$10))</f>
        <v>0</v>
      </c>
      <c r="L7102" s="193">
        <f>MAX(0,(G7102-'2031 forecast'!$C$10))</f>
        <v>0</v>
      </c>
      <c r="M7102" s="193">
        <f>MAX(0,(H7102-'2031 forecast'!$C$10))</f>
        <v>0</v>
      </c>
      <c r="N7102" s="193">
        <f>MAX(0,(I7102-'2031 forecast'!$C$10))</f>
        <v>0</v>
      </c>
      <c r="O7102" s="193">
        <f>MAX(0,(J7102-'2031 forecast'!$C$10))</f>
        <v>0</v>
      </c>
      <c r="P7102" s="175" t="str">
        <f t="shared" si="1133"/>
        <v/>
      </c>
      <c r="Q7102" s="175" t="str">
        <f t="shared" si="1134"/>
        <v/>
      </c>
    </row>
    <row r="7103" spans="1:17" s="1" customFormat="1" x14ac:dyDescent="0.3">
      <c r="A7103" s="189">
        <f t="shared" si="1132"/>
        <v>44126.791666649449</v>
      </c>
      <c r="B7103" s="190">
        <f t="shared" si="1127"/>
        <v>44126</v>
      </c>
      <c r="C7103" s="1">
        <f t="shared" si="1128"/>
        <v>19</v>
      </c>
      <c r="D7103" s="191">
        <v>3.31285893862084</v>
      </c>
      <c r="E7103" s="192">
        <f t="shared" si="1129"/>
        <v>1.1503454435078367E-4</v>
      </c>
      <c r="F7103" s="193">
        <f t="shared" si="1130"/>
        <v>4.9393486963107156</v>
      </c>
      <c r="G7103" s="193">
        <f t="shared" si="1136"/>
        <v>5.1219978329507301</v>
      </c>
      <c r="H7103" s="193">
        <f t="shared" si="1136"/>
        <v>5.3114010396446085</v>
      </c>
      <c r="I7103" s="193">
        <f t="shared" si="1136"/>
        <v>5.5078080709936126</v>
      </c>
      <c r="J7103" s="193">
        <f t="shared" si="1136"/>
        <v>5.7114779171207521</v>
      </c>
      <c r="K7103" s="193">
        <f>MAX(0,(F7103-'2031 forecast'!$C$10))</f>
        <v>0</v>
      </c>
      <c r="L7103" s="193">
        <f>MAX(0,(G7103-'2031 forecast'!$C$10))</f>
        <v>0</v>
      </c>
      <c r="M7103" s="193">
        <f>MAX(0,(H7103-'2031 forecast'!$C$10))</f>
        <v>0</v>
      </c>
      <c r="N7103" s="193">
        <f>MAX(0,(I7103-'2031 forecast'!$C$10))</f>
        <v>0</v>
      </c>
      <c r="O7103" s="193">
        <f>MAX(0,(J7103-'2031 forecast'!$C$10))</f>
        <v>0</v>
      </c>
      <c r="P7103" s="175" t="str">
        <f t="shared" si="1133"/>
        <v/>
      </c>
      <c r="Q7103" s="175" t="str">
        <f t="shared" si="1134"/>
        <v/>
      </c>
    </row>
    <row r="7104" spans="1:17" s="1" customFormat="1" x14ac:dyDescent="0.3">
      <c r="A7104" s="189">
        <f t="shared" si="1132"/>
        <v>44126.833333316114</v>
      </c>
      <c r="B7104" s="190">
        <f t="shared" si="1127"/>
        <v>44126</v>
      </c>
      <c r="C7104" s="1">
        <f t="shared" si="1128"/>
        <v>20</v>
      </c>
      <c r="D7104" s="191">
        <v>3.102040642526787</v>
      </c>
      <c r="E7104" s="192">
        <f t="shared" si="1129"/>
        <v>1.0771416425573382E-4</v>
      </c>
      <c r="F7104" s="193">
        <f t="shared" si="1130"/>
        <v>4.6250265065454892</v>
      </c>
      <c r="G7104" s="193">
        <f t="shared" si="1136"/>
        <v>4.7960525163084116</v>
      </c>
      <c r="H7104" s="193">
        <f t="shared" si="1136"/>
        <v>4.9734027916672252</v>
      </c>
      <c r="I7104" s="193">
        <f t="shared" si="1136"/>
        <v>5.1573111937485656</v>
      </c>
      <c r="J7104" s="193">
        <f t="shared" si="1136"/>
        <v>5.3480202314857959</v>
      </c>
      <c r="K7104" s="193">
        <f>MAX(0,(F7104-'2031 forecast'!$C$10))</f>
        <v>0</v>
      </c>
      <c r="L7104" s="193">
        <f>MAX(0,(G7104-'2031 forecast'!$C$10))</f>
        <v>0</v>
      </c>
      <c r="M7104" s="193">
        <f>MAX(0,(H7104-'2031 forecast'!$C$10))</f>
        <v>0</v>
      </c>
      <c r="N7104" s="193">
        <f>MAX(0,(I7104-'2031 forecast'!$C$10))</f>
        <v>0</v>
      </c>
      <c r="O7104" s="193">
        <f>MAX(0,(J7104-'2031 forecast'!$C$10))</f>
        <v>0</v>
      </c>
      <c r="P7104" s="175" t="str">
        <f t="shared" si="1133"/>
        <v/>
      </c>
      <c r="Q7104" s="175" t="str">
        <f t="shared" si="1134"/>
        <v/>
      </c>
    </row>
    <row r="7105" spans="1:17" s="1" customFormat="1" x14ac:dyDescent="0.3">
      <c r="A7105" s="189">
        <f t="shared" si="1132"/>
        <v>44126.874999982778</v>
      </c>
      <c r="B7105" s="190">
        <f t="shared" si="1127"/>
        <v>44126</v>
      </c>
      <c r="C7105" s="1">
        <f t="shared" si="1128"/>
        <v>21</v>
      </c>
      <c r="D7105" s="191">
        <v>2.9815730447587567</v>
      </c>
      <c r="E7105" s="192">
        <f t="shared" si="1129"/>
        <v>1.0353108991570533E-4</v>
      </c>
      <c r="F7105" s="193">
        <f t="shared" si="1130"/>
        <v>4.445413826679645</v>
      </c>
      <c r="G7105" s="193">
        <f t="shared" ref="G7105:J7124" si="1137">$E7105*G$2</f>
        <v>4.6097980496556588</v>
      </c>
      <c r="H7105" s="193">
        <f t="shared" si="1137"/>
        <v>4.7802609356801486</v>
      </c>
      <c r="I7105" s="193">
        <f t="shared" si="1137"/>
        <v>4.9570272638942532</v>
      </c>
      <c r="J7105" s="193">
        <f t="shared" si="1137"/>
        <v>5.1403301254086786</v>
      </c>
      <c r="K7105" s="193">
        <f>MAX(0,(F7105-'2031 forecast'!$C$10))</f>
        <v>0</v>
      </c>
      <c r="L7105" s="193">
        <f>MAX(0,(G7105-'2031 forecast'!$C$10))</f>
        <v>0</v>
      </c>
      <c r="M7105" s="193">
        <f>MAX(0,(H7105-'2031 forecast'!$C$10))</f>
        <v>0</v>
      </c>
      <c r="N7105" s="193">
        <f>MAX(0,(I7105-'2031 forecast'!$C$10))</f>
        <v>0</v>
      </c>
      <c r="O7105" s="193">
        <f>MAX(0,(J7105-'2031 forecast'!$C$10))</f>
        <v>0</v>
      </c>
      <c r="P7105" s="175" t="str">
        <f t="shared" si="1133"/>
        <v/>
      </c>
      <c r="Q7105" s="175" t="str">
        <f t="shared" si="1134"/>
        <v/>
      </c>
    </row>
    <row r="7106" spans="1:17" s="1" customFormat="1" x14ac:dyDescent="0.3">
      <c r="A7106" s="189">
        <f t="shared" si="1132"/>
        <v>44126.916666649442</v>
      </c>
      <c r="B7106" s="190">
        <f t="shared" si="1127"/>
        <v>44126</v>
      </c>
      <c r="C7106" s="1">
        <f t="shared" si="1128"/>
        <v>22</v>
      </c>
      <c r="D7106" s="191">
        <v>2.6954625000596839</v>
      </c>
      <c r="E7106" s="192">
        <f t="shared" si="1129"/>
        <v>9.3596288358137637E-5</v>
      </c>
      <c r="F7106" s="193">
        <f t="shared" si="1130"/>
        <v>4.0188337119982647</v>
      </c>
      <c r="G7106" s="193">
        <f t="shared" si="1137"/>
        <v>4.1674436913553672</v>
      </c>
      <c r="H7106" s="193">
        <f t="shared" si="1137"/>
        <v>4.3215490277108417</v>
      </c>
      <c r="I7106" s="193">
        <f t="shared" si="1137"/>
        <v>4.4813529304902584</v>
      </c>
      <c r="J7106" s="193">
        <f t="shared" si="1137"/>
        <v>4.6470661234755219</v>
      </c>
      <c r="K7106" s="193">
        <f>MAX(0,(F7106-'2031 forecast'!$C$10))</f>
        <v>0</v>
      </c>
      <c r="L7106" s="193">
        <f>MAX(0,(G7106-'2031 forecast'!$C$10))</f>
        <v>0</v>
      </c>
      <c r="M7106" s="193">
        <f>MAX(0,(H7106-'2031 forecast'!$C$10))</f>
        <v>0</v>
      </c>
      <c r="N7106" s="193">
        <f>MAX(0,(I7106-'2031 forecast'!$C$10))</f>
        <v>0</v>
      </c>
      <c r="O7106" s="193">
        <f>MAX(0,(J7106-'2031 forecast'!$C$10))</f>
        <v>0</v>
      </c>
      <c r="P7106" s="175" t="str">
        <f t="shared" si="1133"/>
        <v/>
      </c>
      <c r="Q7106" s="175" t="str">
        <f t="shared" si="1134"/>
        <v/>
      </c>
    </row>
    <row r="7107" spans="1:17" s="1" customFormat="1" x14ac:dyDescent="0.3">
      <c r="A7107" s="189">
        <f t="shared" si="1132"/>
        <v>44126.958333316106</v>
      </c>
      <c r="B7107" s="190">
        <f t="shared" si="1127"/>
        <v>44126</v>
      </c>
      <c r="C7107" s="1">
        <f t="shared" si="1128"/>
        <v>23</v>
      </c>
      <c r="D7107" s="191">
        <v>2.4244104050816149</v>
      </c>
      <c r="E7107" s="192">
        <f t="shared" si="1129"/>
        <v>8.4184371093073499E-5</v>
      </c>
      <c r="F7107" s="193">
        <f t="shared" si="1130"/>
        <v>3.6147051823001144</v>
      </c>
      <c r="G7107" s="193">
        <f t="shared" si="1137"/>
        <v>3.7483711413866705</v>
      </c>
      <c r="H7107" s="193">
        <f t="shared" si="1137"/>
        <v>3.8869798517399179</v>
      </c>
      <c r="I7107" s="193">
        <f t="shared" si="1137"/>
        <v>4.030714088318053</v>
      </c>
      <c r="J7107" s="193">
        <f t="shared" si="1137"/>
        <v>4.1797633848020048</v>
      </c>
      <c r="K7107" s="193">
        <f>MAX(0,(F7107-'2031 forecast'!$C$10))</f>
        <v>0</v>
      </c>
      <c r="L7107" s="193">
        <f>MAX(0,(G7107-'2031 forecast'!$C$10))</f>
        <v>0</v>
      </c>
      <c r="M7107" s="193">
        <f>MAX(0,(H7107-'2031 forecast'!$C$10))</f>
        <v>0</v>
      </c>
      <c r="N7107" s="193">
        <f>MAX(0,(I7107-'2031 forecast'!$C$10))</f>
        <v>0</v>
      </c>
      <c r="O7107" s="193">
        <f>MAX(0,(J7107-'2031 forecast'!$C$10))</f>
        <v>0</v>
      </c>
      <c r="P7107" s="175" t="str">
        <f t="shared" si="1133"/>
        <v/>
      </c>
      <c r="Q7107" s="175" t="str">
        <f t="shared" si="1134"/>
        <v/>
      </c>
    </row>
    <row r="7108" spans="1:17" s="1" customFormat="1" x14ac:dyDescent="0.3">
      <c r="A7108" s="189">
        <f t="shared" si="1132"/>
        <v>44126.999999982771</v>
      </c>
      <c r="B7108" s="190">
        <f t="shared" si="1127"/>
        <v>44126</v>
      </c>
      <c r="C7108" s="1">
        <f t="shared" si="1128"/>
        <v>0</v>
      </c>
      <c r="D7108" s="191">
        <v>2.2361797835690673</v>
      </c>
      <c r="E7108" s="192">
        <f t="shared" si="1129"/>
        <v>7.7648317436778983E-5</v>
      </c>
      <c r="F7108" s="193">
        <f t="shared" si="1130"/>
        <v>3.3340603700097331</v>
      </c>
      <c r="G7108" s="193">
        <f t="shared" si="1137"/>
        <v>3.4573485372417432</v>
      </c>
      <c r="H7108" s="193">
        <f t="shared" si="1137"/>
        <v>3.585195701760111</v>
      </c>
      <c r="I7108" s="193">
        <f t="shared" si="1137"/>
        <v>3.7177704479206888</v>
      </c>
      <c r="J7108" s="193">
        <f t="shared" si="1137"/>
        <v>3.8552475940565079</v>
      </c>
      <c r="K7108" s="193">
        <f>MAX(0,(F7108-'2031 forecast'!$C$10))</f>
        <v>0</v>
      </c>
      <c r="L7108" s="193">
        <f>MAX(0,(G7108-'2031 forecast'!$C$10))</f>
        <v>0</v>
      </c>
      <c r="M7108" s="193">
        <f>MAX(0,(H7108-'2031 forecast'!$C$10))</f>
        <v>0</v>
      </c>
      <c r="N7108" s="193">
        <f>MAX(0,(I7108-'2031 forecast'!$C$10))</f>
        <v>0</v>
      </c>
      <c r="O7108" s="193">
        <f>MAX(0,(J7108-'2031 forecast'!$C$10))</f>
        <v>0</v>
      </c>
      <c r="P7108" s="175" t="str">
        <f t="shared" si="1133"/>
        <v/>
      </c>
      <c r="Q7108" s="175" t="str">
        <f t="shared" si="1134"/>
        <v/>
      </c>
    </row>
    <row r="7109" spans="1:17" s="1" customFormat="1" x14ac:dyDescent="0.3">
      <c r="A7109" s="189">
        <f t="shared" si="1132"/>
        <v>44127.041666649435</v>
      </c>
      <c r="B7109" s="190">
        <f t="shared" ref="B7109:B7172" si="1138">INT(A7109)</f>
        <v>44127</v>
      </c>
      <c r="C7109" s="1">
        <f t="shared" ref="C7109:C7172" si="1139">HOUR(A7109)</f>
        <v>1</v>
      </c>
      <c r="D7109" s="191">
        <v>2.1759459846850517</v>
      </c>
      <c r="E7109" s="192">
        <f t="shared" ref="E7109:E7172" si="1140">D7109/SUM($D$4:$D$8763)</f>
        <v>7.5556780266764726E-5</v>
      </c>
      <c r="F7109" s="193">
        <f t="shared" ref="F7109:F7172" si="1141">E7109*$F$2</f>
        <v>3.244254030076811</v>
      </c>
      <c r="G7109" s="193">
        <f t="shared" si="1137"/>
        <v>3.3642213039153659</v>
      </c>
      <c r="H7109" s="193">
        <f t="shared" si="1137"/>
        <v>3.4886247737665723</v>
      </c>
      <c r="I7109" s="193">
        <f t="shared" si="1137"/>
        <v>3.6176284829935321</v>
      </c>
      <c r="J7109" s="193">
        <f t="shared" si="1137"/>
        <v>3.7514025410179483</v>
      </c>
      <c r="K7109" s="193">
        <f>MAX(0,(F7109-'2031 forecast'!$C$10))</f>
        <v>0</v>
      </c>
      <c r="L7109" s="193">
        <f>MAX(0,(G7109-'2031 forecast'!$C$10))</f>
        <v>0</v>
      </c>
      <c r="M7109" s="193">
        <f>MAX(0,(H7109-'2031 forecast'!$C$10))</f>
        <v>0</v>
      </c>
      <c r="N7109" s="193">
        <f>MAX(0,(I7109-'2031 forecast'!$C$10))</f>
        <v>0</v>
      </c>
      <c r="O7109" s="193">
        <f>MAX(0,(J7109-'2031 forecast'!$C$10))</f>
        <v>0</v>
      </c>
      <c r="P7109" s="175" t="str">
        <f t="shared" si="1133"/>
        <v/>
      </c>
      <c r="Q7109" s="175" t="str">
        <f t="shared" si="1134"/>
        <v/>
      </c>
    </row>
    <row r="7110" spans="1:17" s="1" customFormat="1" x14ac:dyDescent="0.3">
      <c r="A7110" s="189">
        <f t="shared" ref="A7110:A7173" si="1142">A7109 + TIME(1,0,0)</f>
        <v>44127.083333316099</v>
      </c>
      <c r="B7110" s="190">
        <f t="shared" si="1138"/>
        <v>44127</v>
      </c>
      <c r="C7110" s="1">
        <f t="shared" si="1139"/>
        <v>2</v>
      </c>
      <c r="D7110" s="191">
        <v>2.1533583101035458</v>
      </c>
      <c r="E7110" s="192">
        <f t="shared" si="1140"/>
        <v>7.4772453828009374E-5</v>
      </c>
      <c r="F7110" s="193">
        <f t="shared" si="1141"/>
        <v>3.2105766526019646</v>
      </c>
      <c r="G7110" s="193">
        <f t="shared" si="1137"/>
        <v>3.3292985914179742</v>
      </c>
      <c r="H7110" s="193">
        <f t="shared" si="1137"/>
        <v>3.452410675768995</v>
      </c>
      <c r="I7110" s="193">
        <f t="shared" si="1137"/>
        <v>3.580075246145848</v>
      </c>
      <c r="J7110" s="193">
        <f t="shared" si="1137"/>
        <v>3.7124606461284881</v>
      </c>
      <c r="K7110" s="193">
        <f>MAX(0,(F7110-'2031 forecast'!$C$10))</f>
        <v>0</v>
      </c>
      <c r="L7110" s="193">
        <f>MAX(0,(G7110-'2031 forecast'!$C$10))</f>
        <v>0</v>
      </c>
      <c r="M7110" s="193">
        <f>MAX(0,(H7110-'2031 forecast'!$C$10))</f>
        <v>0</v>
      </c>
      <c r="N7110" s="193">
        <f>MAX(0,(I7110-'2031 forecast'!$C$10))</f>
        <v>0</v>
      </c>
      <c r="O7110" s="193">
        <f>MAX(0,(J7110-'2031 forecast'!$C$10))</f>
        <v>0</v>
      </c>
      <c r="P7110" s="175" t="str">
        <f t="shared" ref="P7110:P7173" si="1143">IF(K7110&gt;0,IF(K7109&gt;0,P7109+1,1),"")</f>
        <v/>
      </c>
      <c r="Q7110" s="175" t="str">
        <f t="shared" ref="Q7110:Q7173" si="1144">IF(AND(K7110&gt;0,K7111=0),P7110,"")</f>
        <v/>
      </c>
    </row>
    <row r="7111" spans="1:17" s="1" customFormat="1" x14ac:dyDescent="0.3">
      <c r="A7111" s="189">
        <f t="shared" si="1142"/>
        <v>44127.124999982763</v>
      </c>
      <c r="B7111" s="190">
        <f t="shared" si="1138"/>
        <v>44127</v>
      </c>
      <c r="C7111" s="1">
        <f t="shared" si="1139"/>
        <v>3</v>
      </c>
      <c r="D7111" s="191">
        <v>2.115712185801037</v>
      </c>
      <c r="E7111" s="192">
        <f t="shared" si="1140"/>
        <v>7.3465243096750495E-5</v>
      </c>
      <c r="F7111" s="193">
        <f t="shared" si="1141"/>
        <v>3.1544476901438894</v>
      </c>
      <c r="G7111" s="193">
        <f t="shared" si="1137"/>
        <v>3.2710940705889899</v>
      </c>
      <c r="H7111" s="193">
        <f t="shared" si="1137"/>
        <v>3.3920538457730349</v>
      </c>
      <c r="I7111" s="193">
        <f t="shared" si="1137"/>
        <v>3.5174865180663764</v>
      </c>
      <c r="J7111" s="193">
        <f t="shared" si="1137"/>
        <v>3.6475574879793902</v>
      </c>
      <c r="K7111" s="193">
        <f>MAX(0,(F7111-'2031 forecast'!$C$10))</f>
        <v>0</v>
      </c>
      <c r="L7111" s="193">
        <f>MAX(0,(G7111-'2031 forecast'!$C$10))</f>
        <v>0</v>
      </c>
      <c r="M7111" s="193">
        <f>MAX(0,(H7111-'2031 forecast'!$C$10))</f>
        <v>0</v>
      </c>
      <c r="N7111" s="193">
        <f>MAX(0,(I7111-'2031 forecast'!$C$10))</f>
        <v>0</v>
      </c>
      <c r="O7111" s="193">
        <f>MAX(0,(J7111-'2031 forecast'!$C$10))</f>
        <v>0</v>
      </c>
      <c r="P7111" s="175" t="str">
        <f t="shared" si="1143"/>
        <v/>
      </c>
      <c r="Q7111" s="175" t="str">
        <f t="shared" si="1144"/>
        <v/>
      </c>
    </row>
    <row r="7112" spans="1:17" s="1" customFormat="1" x14ac:dyDescent="0.3">
      <c r="A7112" s="189">
        <f t="shared" si="1142"/>
        <v>44127.166666649427</v>
      </c>
      <c r="B7112" s="190">
        <f t="shared" si="1138"/>
        <v>44127</v>
      </c>
      <c r="C7112" s="1">
        <f t="shared" si="1139"/>
        <v>4</v>
      </c>
      <c r="D7112" s="191">
        <v>2.1533583101035458</v>
      </c>
      <c r="E7112" s="192">
        <f t="shared" si="1140"/>
        <v>7.4772453828009374E-5</v>
      </c>
      <c r="F7112" s="193">
        <f t="shared" si="1141"/>
        <v>3.2105766526019646</v>
      </c>
      <c r="G7112" s="193">
        <f t="shared" si="1137"/>
        <v>3.3292985914179742</v>
      </c>
      <c r="H7112" s="193">
        <f t="shared" si="1137"/>
        <v>3.452410675768995</v>
      </c>
      <c r="I7112" s="193">
        <f t="shared" si="1137"/>
        <v>3.580075246145848</v>
      </c>
      <c r="J7112" s="193">
        <f t="shared" si="1137"/>
        <v>3.7124606461284881</v>
      </c>
      <c r="K7112" s="193">
        <f>MAX(0,(F7112-'2031 forecast'!$C$10))</f>
        <v>0</v>
      </c>
      <c r="L7112" s="193">
        <f>MAX(0,(G7112-'2031 forecast'!$C$10))</f>
        <v>0</v>
      </c>
      <c r="M7112" s="193">
        <f>MAX(0,(H7112-'2031 forecast'!$C$10))</f>
        <v>0</v>
      </c>
      <c r="N7112" s="193">
        <f>MAX(0,(I7112-'2031 forecast'!$C$10))</f>
        <v>0</v>
      </c>
      <c r="O7112" s="193">
        <f>MAX(0,(J7112-'2031 forecast'!$C$10))</f>
        <v>0</v>
      </c>
      <c r="P7112" s="175" t="str">
        <f t="shared" si="1143"/>
        <v/>
      </c>
      <c r="Q7112" s="175" t="str">
        <f t="shared" si="1144"/>
        <v/>
      </c>
    </row>
    <row r="7113" spans="1:17" s="1" customFormat="1" x14ac:dyDescent="0.3">
      <c r="A7113" s="189">
        <f t="shared" si="1142"/>
        <v>44127.208333316092</v>
      </c>
      <c r="B7113" s="190">
        <f t="shared" si="1138"/>
        <v>44127</v>
      </c>
      <c r="C7113" s="1">
        <f t="shared" si="1139"/>
        <v>5</v>
      </c>
      <c r="D7113" s="191">
        <v>2.3340597067555917</v>
      </c>
      <c r="E7113" s="192">
        <f t="shared" si="1140"/>
        <v>8.1047065338052119E-5</v>
      </c>
      <c r="F7113" s="193">
        <f t="shared" si="1141"/>
        <v>3.4799956724007308</v>
      </c>
      <c r="G7113" s="193">
        <f t="shared" si="1137"/>
        <v>3.6086802913971048</v>
      </c>
      <c r="H7113" s="193">
        <f t="shared" si="1137"/>
        <v>3.7421234597496102</v>
      </c>
      <c r="I7113" s="193">
        <f t="shared" si="1137"/>
        <v>3.8805011409273176</v>
      </c>
      <c r="J7113" s="193">
        <f t="shared" si="1137"/>
        <v>4.0239958052441658</v>
      </c>
      <c r="K7113" s="193">
        <f>MAX(0,(F7113-'2031 forecast'!$C$10))</f>
        <v>0</v>
      </c>
      <c r="L7113" s="193">
        <f>MAX(0,(G7113-'2031 forecast'!$C$10))</f>
        <v>0</v>
      </c>
      <c r="M7113" s="193">
        <f>MAX(0,(H7113-'2031 forecast'!$C$10))</f>
        <v>0</v>
      </c>
      <c r="N7113" s="193">
        <f>MAX(0,(I7113-'2031 forecast'!$C$10))</f>
        <v>0</v>
      </c>
      <c r="O7113" s="193">
        <f>MAX(0,(J7113-'2031 forecast'!$C$10))</f>
        <v>0</v>
      </c>
      <c r="P7113" s="175" t="str">
        <f t="shared" si="1143"/>
        <v/>
      </c>
      <c r="Q7113" s="175" t="str">
        <f t="shared" si="1144"/>
        <v/>
      </c>
    </row>
    <row r="7114" spans="1:17" s="1" customFormat="1" x14ac:dyDescent="0.3">
      <c r="A7114" s="189">
        <f t="shared" si="1142"/>
        <v>44127.249999982756</v>
      </c>
      <c r="B7114" s="190">
        <f t="shared" si="1138"/>
        <v>44127</v>
      </c>
      <c r="C7114" s="1">
        <f t="shared" si="1139"/>
        <v>6</v>
      </c>
      <c r="D7114" s="191">
        <v>2.6578163757571742</v>
      </c>
      <c r="E7114" s="192">
        <f t="shared" si="1140"/>
        <v>9.2289077626878717E-5</v>
      </c>
      <c r="F7114" s="193">
        <f t="shared" si="1141"/>
        <v>3.9627047495401877</v>
      </c>
      <c r="G7114" s="193">
        <f t="shared" si="1137"/>
        <v>4.1092391705263811</v>
      </c>
      <c r="H7114" s="193">
        <f t="shared" si="1137"/>
        <v>4.2611921977148794</v>
      </c>
      <c r="I7114" s="193">
        <f t="shared" si="1137"/>
        <v>4.4187642024107845</v>
      </c>
      <c r="J7114" s="193">
        <f t="shared" si="1137"/>
        <v>4.5821629653264218</v>
      </c>
      <c r="K7114" s="193">
        <f>MAX(0,(F7114-'2031 forecast'!$C$10))</f>
        <v>0</v>
      </c>
      <c r="L7114" s="193">
        <f>MAX(0,(G7114-'2031 forecast'!$C$10))</f>
        <v>0</v>
      </c>
      <c r="M7114" s="193">
        <f>MAX(0,(H7114-'2031 forecast'!$C$10))</f>
        <v>0</v>
      </c>
      <c r="N7114" s="193">
        <f>MAX(0,(I7114-'2031 forecast'!$C$10))</f>
        <v>0</v>
      </c>
      <c r="O7114" s="193">
        <f>MAX(0,(J7114-'2031 forecast'!$C$10))</f>
        <v>0</v>
      </c>
      <c r="P7114" s="175" t="str">
        <f t="shared" si="1143"/>
        <v/>
      </c>
      <c r="Q7114" s="175" t="str">
        <f t="shared" si="1144"/>
        <v/>
      </c>
    </row>
    <row r="7115" spans="1:17" s="1" customFormat="1" x14ac:dyDescent="0.3">
      <c r="A7115" s="189">
        <f t="shared" si="1142"/>
        <v>44127.29166664942</v>
      </c>
      <c r="B7115" s="190">
        <f t="shared" si="1138"/>
        <v>44127</v>
      </c>
      <c r="C7115" s="1">
        <f t="shared" si="1139"/>
        <v>7</v>
      </c>
      <c r="D7115" s="191">
        <v>2.8987515712932352</v>
      </c>
      <c r="E7115" s="192">
        <f t="shared" si="1140"/>
        <v>1.0065522630693572E-4</v>
      </c>
      <c r="F7115" s="193">
        <f t="shared" si="1141"/>
        <v>4.3219301092718769</v>
      </c>
      <c r="G7115" s="193">
        <f t="shared" si="1137"/>
        <v>4.4817481038318894</v>
      </c>
      <c r="H7115" s="193">
        <f t="shared" si="1137"/>
        <v>4.6474759096890326</v>
      </c>
      <c r="I7115" s="193">
        <f t="shared" si="1137"/>
        <v>4.819332062119412</v>
      </c>
      <c r="J7115" s="193">
        <f t="shared" si="1137"/>
        <v>4.9975431774806589</v>
      </c>
      <c r="K7115" s="193">
        <f>MAX(0,(F7115-'2031 forecast'!$C$10))</f>
        <v>0</v>
      </c>
      <c r="L7115" s="193">
        <f>MAX(0,(G7115-'2031 forecast'!$C$10))</f>
        <v>0</v>
      </c>
      <c r="M7115" s="193">
        <f>MAX(0,(H7115-'2031 forecast'!$C$10))</f>
        <v>0</v>
      </c>
      <c r="N7115" s="193">
        <f>MAX(0,(I7115-'2031 forecast'!$C$10))</f>
        <v>0</v>
      </c>
      <c r="O7115" s="193">
        <f>MAX(0,(J7115-'2031 forecast'!$C$10))</f>
        <v>0</v>
      </c>
      <c r="P7115" s="175" t="str">
        <f t="shared" si="1143"/>
        <v/>
      </c>
      <c r="Q7115" s="175" t="str">
        <f t="shared" si="1144"/>
        <v/>
      </c>
    </row>
    <row r="7116" spans="1:17" s="1" customFormat="1" x14ac:dyDescent="0.3">
      <c r="A7116" s="189">
        <f t="shared" si="1142"/>
        <v>44127.333333316084</v>
      </c>
      <c r="B7116" s="190">
        <f t="shared" si="1138"/>
        <v>44127</v>
      </c>
      <c r="C7116" s="1">
        <f t="shared" si="1139"/>
        <v>8</v>
      </c>
      <c r="D7116" s="191">
        <v>3.0041607193402617</v>
      </c>
      <c r="E7116" s="192">
        <f t="shared" si="1140"/>
        <v>1.0431541635446064E-4</v>
      </c>
      <c r="F7116" s="193">
        <f t="shared" si="1141"/>
        <v>4.4790912041544892</v>
      </c>
      <c r="G7116" s="193">
        <f t="shared" si="1137"/>
        <v>4.6447207621530486</v>
      </c>
      <c r="H7116" s="193">
        <f t="shared" si="1137"/>
        <v>4.8164750336777242</v>
      </c>
      <c r="I7116" s="193">
        <f t="shared" si="1137"/>
        <v>4.994580500741935</v>
      </c>
      <c r="J7116" s="193">
        <f t="shared" si="1137"/>
        <v>5.1792720202981366</v>
      </c>
      <c r="K7116" s="193">
        <f>MAX(0,(F7116-'2031 forecast'!$C$10))</f>
        <v>0</v>
      </c>
      <c r="L7116" s="193">
        <f>MAX(0,(G7116-'2031 forecast'!$C$10))</f>
        <v>0</v>
      </c>
      <c r="M7116" s="193">
        <f>MAX(0,(H7116-'2031 forecast'!$C$10))</f>
        <v>0</v>
      </c>
      <c r="N7116" s="193">
        <f>MAX(0,(I7116-'2031 forecast'!$C$10))</f>
        <v>0</v>
      </c>
      <c r="O7116" s="193">
        <f>MAX(0,(J7116-'2031 forecast'!$C$10))</f>
        <v>0</v>
      </c>
      <c r="P7116" s="175" t="str">
        <f t="shared" si="1143"/>
        <v/>
      </c>
      <c r="Q7116" s="175" t="str">
        <f t="shared" si="1144"/>
        <v/>
      </c>
    </row>
    <row r="7117" spans="1:17" s="1" customFormat="1" x14ac:dyDescent="0.3">
      <c r="A7117" s="189">
        <f t="shared" si="1142"/>
        <v>44127.374999982749</v>
      </c>
      <c r="B7117" s="190">
        <f t="shared" si="1138"/>
        <v>44127</v>
      </c>
      <c r="C7117" s="1">
        <f t="shared" si="1139"/>
        <v>9</v>
      </c>
      <c r="D7117" s="191">
        <v>2.9288684707352428</v>
      </c>
      <c r="E7117" s="192">
        <f t="shared" si="1140"/>
        <v>1.0170099489194284E-4</v>
      </c>
      <c r="F7117" s="193">
        <f t="shared" si="1141"/>
        <v>4.3668332792383371</v>
      </c>
      <c r="G7117" s="193">
        <f t="shared" si="1137"/>
        <v>4.5283117204950774</v>
      </c>
      <c r="H7117" s="193">
        <f t="shared" si="1137"/>
        <v>4.6957613736858024</v>
      </c>
      <c r="I7117" s="193">
        <f t="shared" si="1137"/>
        <v>4.8694030445829899</v>
      </c>
      <c r="J7117" s="193">
        <f t="shared" si="1137"/>
        <v>5.049465703999938</v>
      </c>
      <c r="K7117" s="193">
        <f>MAX(0,(F7117-'2031 forecast'!$C$10))</f>
        <v>0</v>
      </c>
      <c r="L7117" s="193">
        <f>MAX(0,(G7117-'2031 forecast'!$C$10))</f>
        <v>0</v>
      </c>
      <c r="M7117" s="193">
        <f>MAX(0,(H7117-'2031 forecast'!$C$10))</f>
        <v>0</v>
      </c>
      <c r="N7117" s="193">
        <f>MAX(0,(I7117-'2031 forecast'!$C$10))</f>
        <v>0</v>
      </c>
      <c r="O7117" s="193">
        <f>MAX(0,(J7117-'2031 forecast'!$C$10))</f>
        <v>0</v>
      </c>
      <c r="P7117" s="175" t="str">
        <f t="shared" si="1143"/>
        <v/>
      </c>
      <c r="Q7117" s="175" t="str">
        <f t="shared" si="1144"/>
        <v/>
      </c>
    </row>
    <row r="7118" spans="1:17" s="1" customFormat="1" x14ac:dyDescent="0.3">
      <c r="A7118" s="189">
        <f t="shared" si="1142"/>
        <v>44127.416666649413</v>
      </c>
      <c r="B7118" s="190">
        <f t="shared" si="1138"/>
        <v>44127</v>
      </c>
      <c r="C7118" s="1">
        <f t="shared" si="1139"/>
        <v>10</v>
      </c>
      <c r="D7118" s="191">
        <v>3.0418068436427714</v>
      </c>
      <c r="E7118" s="192">
        <f t="shared" si="1140"/>
        <v>1.0562262708571955E-4</v>
      </c>
      <c r="F7118" s="193">
        <f t="shared" si="1141"/>
        <v>4.5352201666125662</v>
      </c>
      <c r="G7118" s="193">
        <f t="shared" si="1137"/>
        <v>4.7029252829820338</v>
      </c>
      <c r="H7118" s="193">
        <f t="shared" si="1137"/>
        <v>4.8768318636736856</v>
      </c>
      <c r="I7118" s="193">
        <f t="shared" si="1137"/>
        <v>5.0571692288214081</v>
      </c>
      <c r="J7118" s="193">
        <f t="shared" si="1137"/>
        <v>5.2441751784472359</v>
      </c>
      <c r="K7118" s="193">
        <f>MAX(0,(F7118-'2031 forecast'!$C$10))</f>
        <v>0</v>
      </c>
      <c r="L7118" s="193">
        <f>MAX(0,(G7118-'2031 forecast'!$C$10))</f>
        <v>0</v>
      </c>
      <c r="M7118" s="193">
        <f>MAX(0,(H7118-'2031 forecast'!$C$10))</f>
        <v>0</v>
      </c>
      <c r="N7118" s="193">
        <f>MAX(0,(I7118-'2031 forecast'!$C$10))</f>
        <v>0</v>
      </c>
      <c r="O7118" s="193">
        <f>MAX(0,(J7118-'2031 forecast'!$C$10))</f>
        <v>0</v>
      </c>
      <c r="P7118" s="175" t="str">
        <f t="shared" si="1143"/>
        <v/>
      </c>
      <c r="Q7118" s="175" t="str">
        <f t="shared" si="1144"/>
        <v/>
      </c>
    </row>
    <row r="7119" spans="1:17" s="1" customFormat="1" x14ac:dyDescent="0.3">
      <c r="A7119" s="189">
        <f t="shared" si="1142"/>
        <v>44127.458333316077</v>
      </c>
      <c r="B7119" s="190">
        <f t="shared" si="1138"/>
        <v>44127</v>
      </c>
      <c r="C7119" s="1">
        <f t="shared" si="1139"/>
        <v>11</v>
      </c>
      <c r="D7119" s="191">
        <v>3.1547452165503</v>
      </c>
      <c r="E7119" s="192">
        <f t="shared" si="1140"/>
        <v>1.0954425927949626E-4</v>
      </c>
      <c r="F7119" s="193">
        <f t="shared" si="1141"/>
        <v>4.7036070539867953</v>
      </c>
      <c r="G7119" s="193">
        <f t="shared" si="1137"/>
        <v>4.8775388454689903</v>
      </c>
      <c r="H7119" s="193">
        <f t="shared" si="1137"/>
        <v>5.0579023536615706</v>
      </c>
      <c r="I7119" s="193">
        <f t="shared" si="1137"/>
        <v>5.2449354130598262</v>
      </c>
      <c r="J7119" s="193">
        <f t="shared" si="1137"/>
        <v>5.4388846528945338</v>
      </c>
      <c r="K7119" s="193">
        <f>MAX(0,(F7119-'2031 forecast'!$C$10))</f>
        <v>0</v>
      </c>
      <c r="L7119" s="193">
        <f>MAX(0,(G7119-'2031 forecast'!$C$10))</f>
        <v>0</v>
      </c>
      <c r="M7119" s="193">
        <f>MAX(0,(H7119-'2031 forecast'!$C$10))</f>
        <v>0</v>
      </c>
      <c r="N7119" s="193">
        <f>MAX(0,(I7119-'2031 forecast'!$C$10))</f>
        <v>0</v>
      </c>
      <c r="O7119" s="193">
        <f>MAX(0,(J7119-'2031 forecast'!$C$10))</f>
        <v>0</v>
      </c>
      <c r="P7119" s="175" t="str">
        <f t="shared" si="1143"/>
        <v/>
      </c>
      <c r="Q7119" s="175" t="str">
        <f t="shared" si="1144"/>
        <v/>
      </c>
    </row>
    <row r="7120" spans="1:17" s="1" customFormat="1" x14ac:dyDescent="0.3">
      <c r="A7120" s="189">
        <f t="shared" si="1142"/>
        <v>44127.499999982741</v>
      </c>
      <c r="B7120" s="190">
        <f t="shared" si="1138"/>
        <v>44127</v>
      </c>
      <c r="C7120" s="1">
        <f t="shared" si="1139"/>
        <v>12</v>
      </c>
      <c r="D7120" s="191">
        <v>3.0794529679452816</v>
      </c>
      <c r="E7120" s="192">
        <f t="shared" si="1140"/>
        <v>1.0692983781697848E-4</v>
      </c>
      <c r="F7120" s="193">
        <f t="shared" si="1141"/>
        <v>4.5913491290706432</v>
      </c>
      <c r="G7120" s="193">
        <f t="shared" si="1137"/>
        <v>4.7611298038110208</v>
      </c>
      <c r="H7120" s="193">
        <f t="shared" si="1137"/>
        <v>4.9371886936696487</v>
      </c>
      <c r="I7120" s="193">
        <f t="shared" si="1137"/>
        <v>5.119757956900882</v>
      </c>
      <c r="J7120" s="193">
        <f t="shared" si="1137"/>
        <v>5.309078336596337</v>
      </c>
      <c r="K7120" s="193">
        <f>MAX(0,(F7120-'2031 forecast'!$C$10))</f>
        <v>0</v>
      </c>
      <c r="L7120" s="193">
        <f>MAX(0,(G7120-'2031 forecast'!$C$10))</f>
        <v>0</v>
      </c>
      <c r="M7120" s="193">
        <f>MAX(0,(H7120-'2031 forecast'!$C$10))</f>
        <v>0</v>
      </c>
      <c r="N7120" s="193">
        <f>MAX(0,(I7120-'2031 forecast'!$C$10))</f>
        <v>0</v>
      </c>
      <c r="O7120" s="193">
        <f>MAX(0,(J7120-'2031 forecast'!$C$10))</f>
        <v>0</v>
      </c>
      <c r="P7120" s="175" t="str">
        <f t="shared" si="1143"/>
        <v/>
      </c>
      <c r="Q7120" s="175" t="str">
        <f t="shared" si="1144"/>
        <v/>
      </c>
    </row>
    <row r="7121" spans="1:17" s="1" customFormat="1" x14ac:dyDescent="0.3">
      <c r="A7121" s="189">
        <f t="shared" si="1142"/>
        <v>44127.541666649406</v>
      </c>
      <c r="B7121" s="190">
        <f t="shared" si="1138"/>
        <v>44127</v>
      </c>
      <c r="C7121" s="1">
        <f t="shared" si="1139"/>
        <v>13</v>
      </c>
      <c r="D7121" s="191">
        <v>3.2752128143183308</v>
      </c>
      <c r="E7121" s="192">
        <f t="shared" si="1140"/>
        <v>1.1372733361952476E-4</v>
      </c>
      <c r="F7121" s="193">
        <f t="shared" si="1141"/>
        <v>4.8832197338526395</v>
      </c>
      <c r="G7121" s="193">
        <f t="shared" si="1137"/>
        <v>5.0637933121217449</v>
      </c>
      <c r="H7121" s="193">
        <f t="shared" si="1137"/>
        <v>5.2510442096486472</v>
      </c>
      <c r="I7121" s="193">
        <f t="shared" si="1137"/>
        <v>5.4452193429141396</v>
      </c>
      <c r="J7121" s="193">
        <f t="shared" si="1137"/>
        <v>5.6465747589716528</v>
      </c>
      <c r="K7121" s="193">
        <f>MAX(0,(F7121-'2031 forecast'!$C$10))</f>
        <v>0</v>
      </c>
      <c r="L7121" s="193">
        <f>MAX(0,(G7121-'2031 forecast'!$C$10))</f>
        <v>0</v>
      </c>
      <c r="M7121" s="193">
        <f>MAX(0,(H7121-'2031 forecast'!$C$10))</f>
        <v>0</v>
      </c>
      <c r="N7121" s="193">
        <f>MAX(0,(I7121-'2031 forecast'!$C$10))</f>
        <v>0</v>
      </c>
      <c r="O7121" s="193">
        <f>MAX(0,(J7121-'2031 forecast'!$C$10))</f>
        <v>0</v>
      </c>
      <c r="P7121" s="175" t="str">
        <f t="shared" si="1143"/>
        <v/>
      </c>
      <c r="Q7121" s="175" t="str">
        <f t="shared" si="1144"/>
        <v/>
      </c>
    </row>
    <row r="7122" spans="1:17" s="1" customFormat="1" x14ac:dyDescent="0.3">
      <c r="A7122" s="189">
        <f t="shared" si="1142"/>
        <v>44127.58333331607</v>
      </c>
      <c r="B7122" s="190">
        <f t="shared" si="1138"/>
        <v>44127</v>
      </c>
      <c r="C7122" s="1">
        <f t="shared" si="1139"/>
        <v>14</v>
      </c>
      <c r="D7122" s="191">
        <v>3.2074497905738135</v>
      </c>
      <c r="E7122" s="192">
        <f t="shared" si="1140"/>
        <v>1.1137435430325874E-4</v>
      </c>
      <c r="F7122" s="193">
        <f t="shared" si="1141"/>
        <v>4.7821876014281024</v>
      </c>
      <c r="G7122" s="193">
        <f t="shared" si="1137"/>
        <v>4.9590251746295708</v>
      </c>
      <c r="H7122" s="193">
        <f t="shared" si="1137"/>
        <v>5.1424019156559169</v>
      </c>
      <c r="I7122" s="193">
        <f t="shared" si="1137"/>
        <v>5.3325596323710887</v>
      </c>
      <c r="J7122" s="193">
        <f t="shared" si="1137"/>
        <v>5.5297490743032736</v>
      </c>
      <c r="K7122" s="193">
        <f>MAX(0,(F7122-'2031 forecast'!$C$10))</f>
        <v>0</v>
      </c>
      <c r="L7122" s="193">
        <f>MAX(0,(G7122-'2031 forecast'!$C$10))</f>
        <v>0</v>
      </c>
      <c r="M7122" s="193">
        <f>MAX(0,(H7122-'2031 forecast'!$C$10))</f>
        <v>0</v>
      </c>
      <c r="N7122" s="193">
        <f>MAX(0,(I7122-'2031 forecast'!$C$10))</f>
        <v>0</v>
      </c>
      <c r="O7122" s="193">
        <f>MAX(0,(J7122-'2031 forecast'!$C$10))</f>
        <v>0</v>
      </c>
      <c r="P7122" s="175" t="str">
        <f t="shared" si="1143"/>
        <v/>
      </c>
      <c r="Q7122" s="175" t="str">
        <f t="shared" si="1144"/>
        <v/>
      </c>
    </row>
    <row r="7123" spans="1:17" s="1" customFormat="1" x14ac:dyDescent="0.3">
      <c r="A7123" s="189">
        <f t="shared" si="1142"/>
        <v>44127.624999982734</v>
      </c>
      <c r="B7123" s="190">
        <f t="shared" si="1138"/>
        <v>44127</v>
      </c>
      <c r="C7123" s="1">
        <f t="shared" si="1139"/>
        <v>15</v>
      </c>
      <c r="D7123" s="191">
        <v>3.2601543645973274</v>
      </c>
      <c r="E7123" s="192">
        <f t="shared" si="1140"/>
        <v>1.1320444932702122E-4</v>
      </c>
      <c r="F7123" s="193">
        <f t="shared" si="1141"/>
        <v>4.8607681488694094</v>
      </c>
      <c r="G7123" s="193">
        <f t="shared" si="1137"/>
        <v>5.0405115037901513</v>
      </c>
      <c r="H7123" s="193">
        <f t="shared" si="1137"/>
        <v>5.2269014776502631</v>
      </c>
      <c r="I7123" s="193">
        <f t="shared" si="1137"/>
        <v>5.4201838516823519</v>
      </c>
      <c r="J7123" s="193">
        <f t="shared" si="1137"/>
        <v>5.6206134957120142</v>
      </c>
      <c r="K7123" s="193">
        <f>MAX(0,(F7123-'2031 forecast'!$C$10))</f>
        <v>0</v>
      </c>
      <c r="L7123" s="193">
        <f>MAX(0,(G7123-'2031 forecast'!$C$10))</f>
        <v>0</v>
      </c>
      <c r="M7123" s="193">
        <f>MAX(0,(H7123-'2031 forecast'!$C$10))</f>
        <v>0</v>
      </c>
      <c r="N7123" s="193">
        <f>MAX(0,(I7123-'2031 forecast'!$C$10))</f>
        <v>0</v>
      </c>
      <c r="O7123" s="193">
        <f>MAX(0,(J7123-'2031 forecast'!$C$10))</f>
        <v>0</v>
      </c>
      <c r="P7123" s="175" t="str">
        <f t="shared" si="1143"/>
        <v/>
      </c>
      <c r="Q7123" s="175" t="str">
        <f t="shared" si="1144"/>
        <v/>
      </c>
    </row>
    <row r="7124" spans="1:17" s="1" customFormat="1" x14ac:dyDescent="0.3">
      <c r="A7124" s="189">
        <f t="shared" si="1142"/>
        <v>44127.666666649398</v>
      </c>
      <c r="B7124" s="190">
        <f t="shared" si="1138"/>
        <v>44127</v>
      </c>
      <c r="C7124" s="1">
        <f t="shared" si="1139"/>
        <v>16</v>
      </c>
      <c r="D7124" s="191">
        <v>3.3505050629233502</v>
      </c>
      <c r="E7124" s="192">
        <f t="shared" si="1140"/>
        <v>1.1634175508204259E-4</v>
      </c>
      <c r="F7124" s="193">
        <f t="shared" si="1141"/>
        <v>4.9954776587687926</v>
      </c>
      <c r="G7124" s="193">
        <f t="shared" si="1137"/>
        <v>5.1802023537797162</v>
      </c>
      <c r="H7124" s="193">
        <f t="shared" si="1137"/>
        <v>5.3717578696405708</v>
      </c>
      <c r="I7124" s="193">
        <f t="shared" si="1137"/>
        <v>5.5703967990730865</v>
      </c>
      <c r="J7124" s="193">
        <f t="shared" si="1137"/>
        <v>5.7763810752698523</v>
      </c>
      <c r="K7124" s="193">
        <f>MAX(0,(F7124-'2031 forecast'!$C$10))</f>
        <v>0</v>
      </c>
      <c r="L7124" s="193">
        <f>MAX(0,(G7124-'2031 forecast'!$C$10))</f>
        <v>0</v>
      </c>
      <c r="M7124" s="193">
        <f>MAX(0,(H7124-'2031 forecast'!$C$10))</f>
        <v>0</v>
      </c>
      <c r="N7124" s="193">
        <f>MAX(0,(I7124-'2031 forecast'!$C$10))</f>
        <v>0</v>
      </c>
      <c r="O7124" s="193">
        <f>MAX(0,(J7124-'2031 forecast'!$C$10))</f>
        <v>3.9381075269852239E-2</v>
      </c>
      <c r="P7124" s="175" t="str">
        <f t="shared" si="1143"/>
        <v/>
      </c>
      <c r="Q7124" s="175" t="str">
        <f t="shared" si="1144"/>
        <v/>
      </c>
    </row>
    <row r="7125" spans="1:17" s="1" customFormat="1" x14ac:dyDescent="0.3">
      <c r="A7125" s="189">
        <f t="shared" si="1142"/>
        <v>44127.708333316063</v>
      </c>
      <c r="B7125" s="190">
        <f t="shared" si="1138"/>
        <v>44127</v>
      </c>
      <c r="C7125" s="1">
        <f t="shared" si="1139"/>
        <v>17</v>
      </c>
      <c r="D7125" s="191">
        <v>3.2752128143183308</v>
      </c>
      <c r="E7125" s="192">
        <f t="shared" si="1140"/>
        <v>1.1372733361952476E-4</v>
      </c>
      <c r="F7125" s="193">
        <f t="shared" si="1141"/>
        <v>4.8832197338526395</v>
      </c>
      <c r="G7125" s="193">
        <f t="shared" ref="G7125:J7144" si="1145">$E7125*G$2</f>
        <v>5.0637933121217449</v>
      </c>
      <c r="H7125" s="193">
        <f t="shared" si="1145"/>
        <v>5.2510442096486472</v>
      </c>
      <c r="I7125" s="193">
        <f t="shared" si="1145"/>
        <v>5.4452193429141396</v>
      </c>
      <c r="J7125" s="193">
        <f t="shared" si="1145"/>
        <v>5.6465747589716528</v>
      </c>
      <c r="K7125" s="193">
        <f>MAX(0,(F7125-'2031 forecast'!$C$10))</f>
        <v>0</v>
      </c>
      <c r="L7125" s="193">
        <f>MAX(0,(G7125-'2031 forecast'!$C$10))</f>
        <v>0</v>
      </c>
      <c r="M7125" s="193">
        <f>MAX(0,(H7125-'2031 forecast'!$C$10))</f>
        <v>0</v>
      </c>
      <c r="N7125" s="193">
        <f>MAX(0,(I7125-'2031 forecast'!$C$10))</f>
        <v>0</v>
      </c>
      <c r="O7125" s="193">
        <f>MAX(0,(J7125-'2031 forecast'!$C$10))</f>
        <v>0</v>
      </c>
      <c r="P7125" s="175" t="str">
        <f t="shared" si="1143"/>
        <v/>
      </c>
      <c r="Q7125" s="175" t="str">
        <f t="shared" si="1144"/>
        <v/>
      </c>
    </row>
    <row r="7126" spans="1:17" s="1" customFormat="1" x14ac:dyDescent="0.3">
      <c r="A7126" s="189">
        <f t="shared" si="1142"/>
        <v>44127.749999982727</v>
      </c>
      <c r="B7126" s="190">
        <f t="shared" si="1138"/>
        <v>44127</v>
      </c>
      <c r="C7126" s="1">
        <f t="shared" si="1139"/>
        <v>18</v>
      </c>
      <c r="D7126" s="191">
        <v>3.3053297137603384</v>
      </c>
      <c r="E7126" s="192">
        <f t="shared" si="1140"/>
        <v>1.1477310220453189E-4</v>
      </c>
      <c r="F7126" s="193">
        <f t="shared" si="1141"/>
        <v>4.9281229038191006</v>
      </c>
      <c r="G7126" s="193">
        <f t="shared" si="1145"/>
        <v>5.1103569287849329</v>
      </c>
      <c r="H7126" s="193">
        <f t="shared" si="1145"/>
        <v>5.2993296736454161</v>
      </c>
      <c r="I7126" s="193">
        <f t="shared" si="1145"/>
        <v>5.4952903253777183</v>
      </c>
      <c r="J7126" s="193">
        <f t="shared" si="1145"/>
        <v>5.6984972854909319</v>
      </c>
      <c r="K7126" s="193">
        <f>MAX(0,(F7126-'2031 forecast'!$C$10))</f>
        <v>0</v>
      </c>
      <c r="L7126" s="193">
        <f>MAX(0,(G7126-'2031 forecast'!$C$10))</f>
        <v>0</v>
      </c>
      <c r="M7126" s="193">
        <f>MAX(0,(H7126-'2031 forecast'!$C$10))</f>
        <v>0</v>
      </c>
      <c r="N7126" s="193">
        <f>MAX(0,(I7126-'2031 forecast'!$C$10))</f>
        <v>0</v>
      </c>
      <c r="O7126" s="193">
        <f>MAX(0,(J7126-'2031 forecast'!$C$10))</f>
        <v>0</v>
      </c>
      <c r="P7126" s="175" t="str">
        <f t="shared" si="1143"/>
        <v/>
      </c>
      <c r="Q7126" s="175" t="str">
        <f t="shared" si="1144"/>
        <v/>
      </c>
    </row>
    <row r="7127" spans="1:17" s="1" customFormat="1" x14ac:dyDescent="0.3">
      <c r="A7127" s="189">
        <f t="shared" si="1142"/>
        <v>44127.791666649391</v>
      </c>
      <c r="B7127" s="190">
        <f t="shared" si="1138"/>
        <v>44127</v>
      </c>
      <c r="C7127" s="1">
        <f t="shared" si="1139"/>
        <v>19</v>
      </c>
      <c r="D7127" s="191">
        <v>3.3655635126443539</v>
      </c>
      <c r="E7127" s="192">
        <f t="shared" si="1140"/>
        <v>1.1686463937454616E-4</v>
      </c>
      <c r="F7127" s="193">
        <f t="shared" si="1141"/>
        <v>5.0179292437520235</v>
      </c>
      <c r="G7127" s="193">
        <f t="shared" si="1145"/>
        <v>5.2034841621113106</v>
      </c>
      <c r="H7127" s="193">
        <f t="shared" si="1145"/>
        <v>5.3959006016389557</v>
      </c>
      <c r="I7127" s="193">
        <f t="shared" si="1145"/>
        <v>5.5954322903048759</v>
      </c>
      <c r="J7127" s="193">
        <f t="shared" si="1145"/>
        <v>5.8023423385294928</v>
      </c>
      <c r="K7127" s="193">
        <f>MAX(0,(F7127-'2031 forecast'!$C$10))</f>
        <v>0</v>
      </c>
      <c r="L7127" s="193">
        <f>MAX(0,(G7127-'2031 forecast'!$C$10))</f>
        <v>0</v>
      </c>
      <c r="M7127" s="193">
        <f>MAX(0,(H7127-'2031 forecast'!$C$10))</f>
        <v>0</v>
      </c>
      <c r="N7127" s="193">
        <f>MAX(0,(I7127-'2031 forecast'!$C$10))</f>
        <v>0</v>
      </c>
      <c r="O7127" s="193">
        <f>MAX(0,(J7127-'2031 forecast'!$C$10))</f>
        <v>6.5342338529492672E-2</v>
      </c>
      <c r="P7127" s="175" t="str">
        <f t="shared" si="1143"/>
        <v/>
      </c>
      <c r="Q7127" s="175" t="str">
        <f t="shared" si="1144"/>
        <v/>
      </c>
    </row>
    <row r="7128" spans="1:17" s="1" customFormat="1" x14ac:dyDescent="0.3">
      <c r="A7128" s="189">
        <f t="shared" si="1142"/>
        <v>44127.833333316055</v>
      </c>
      <c r="B7128" s="190">
        <f t="shared" si="1138"/>
        <v>44127</v>
      </c>
      <c r="C7128" s="1">
        <f t="shared" si="1139"/>
        <v>20</v>
      </c>
      <c r="D7128" s="191">
        <v>3.1396867668292967</v>
      </c>
      <c r="E7128" s="192">
        <f t="shared" si="1140"/>
        <v>1.0902137498699272E-4</v>
      </c>
      <c r="F7128" s="193">
        <f t="shared" si="1141"/>
        <v>4.6811554690035653</v>
      </c>
      <c r="G7128" s="193">
        <f t="shared" si="1145"/>
        <v>4.8542570371373976</v>
      </c>
      <c r="H7128" s="193">
        <f t="shared" si="1145"/>
        <v>5.0337596216631866</v>
      </c>
      <c r="I7128" s="193">
        <f t="shared" si="1145"/>
        <v>5.2198999218280386</v>
      </c>
      <c r="J7128" s="193">
        <f t="shared" si="1145"/>
        <v>5.4129233896348952</v>
      </c>
      <c r="K7128" s="193">
        <f>MAX(0,(F7128-'2031 forecast'!$C$10))</f>
        <v>0</v>
      </c>
      <c r="L7128" s="193">
        <f>MAX(0,(G7128-'2031 forecast'!$C$10))</f>
        <v>0</v>
      </c>
      <c r="M7128" s="193">
        <f>MAX(0,(H7128-'2031 forecast'!$C$10))</f>
        <v>0</v>
      </c>
      <c r="N7128" s="193">
        <f>MAX(0,(I7128-'2031 forecast'!$C$10))</f>
        <v>0</v>
      </c>
      <c r="O7128" s="193">
        <f>MAX(0,(J7128-'2031 forecast'!$C$10))</f>
        <v>0</v>
      </c>
      <c r="P7128" s="175" t="str">
        <f t="shared" si="1143"/>
        <v/>
      </c>
      <c r="Q7128" s="175" t="str">
        <f t="shared" si="1144"/>
        <v/>
      </c>
    </row>
    <row r="7129" spans="1:17" s="1" customFormat="1" x14ac:dyDescent="0.3">
      <c r="A7129" s="189">
        <f t="shared" si="1142"/>
        <v>44127.87499998272</v>
      </c>
      <c r="B7129" s="190">
        <f t="shared" si="1138"/>
        <v>44127</v>
      </c>
      <c r="C7129" s="1">
        <f t="shared" si="1139"/>
        <v>21</v>
      </c>
      <c r="D7129" s="191">
        <v>3.0267483939217676</v>
      </c>
      <c r="E7129" s="192">
        <f t="shared" si="1140"/>
        <v>1.0509974279321599E-4</v>
      </c>
      <c r="F7129" s="193">
        <f t="shared" si="1141"/>
        <v>4.5127685816293361</v>
      </c>
      <c r="G7129" s="193">
        <f t="shared" si="1145"/>
        <v>4.6796434746504403</v>
      </c>
      <c r="H7129" s="193">
        <f t="shared" si="1145"/>
        <v>4.8526891316753016</v>
      </c>
      <c r="I7129" s="193">
        <f t="shared" si="1145"/>
        <v>5.0321337375896196</v>
      </c>
      <c r="J7129" s="193">
        <f t="shared" si="1145"/>
        <v>5.2182139151875964</v>
      </c>
      <c r="K7129" s="193">
        <f>MAX(0,(F7129-'2031 forecast'!$C$10))</f>
        <v>0</v>
      </c>
      <c r="L7129" s="193">
        <f>MAX(0,(G7129-'2031 forecast'!$C$10))</f>
        <v>0</v>
      </c>
      <c r="M7129" s="193">
        <f>MAX(0,(H7129-'2031 forecast'!$C$10))</f>
        <v>0</v>
      </c>
      <c r="N7129" s="193">
        <f>MAX(0,(I7129-'2031 forecast'!$C$10))</f>
        <v>0</v>
      </c>
      <c r="O7129" s="193">
        <f>MAX(0,(J7129-'2031 forecast'!$C$10))</f>
        <v>0</v>
      </c>
      <c r="P7129" s="175" t="str">
        <f t="shared" si="1143"/>
        <v/>
      </c>
      <c r="Q7129" s="175" t="str">
        <f t="shared" si="1144"/>
        <v/>
      </c>
    </row>
    <row r="7130" spans="1:17" s="1" customFormat="1" x14ac:dyDescent="0.3">
      <c r="A7130" s="189">
        <f t="shared" si="1142"/>
        <v>44127.916666649384</v>
      </c>
      <c r="B7130" s="190">
        <f t="shared" si="1138"/>
        <v>44127</v>
      </c>
      <c r="C7130" s="1">
        <f t="shared" si="1139"/>
        <v>22</v>
      </c>
      <c r="D7130" s="191">
        <v>2.7481670740831974</v>
      </c>
      <c r="E7130" s="192">
        <f t="shared" si="1140"/>
        <v>9.542638338190011E-5</v>
      </c>
      <c r="F7130" s="193">
        <f t="shared" si="1141"/>
        <v>4.0974142594395717</v>
      </c>
      <c r="G7130" s="193">
        <f t="shared" si="1145"/>
        <v>4.2489300205159477</v>
      </c>
      <c r="H7130" s="193">
        <f t="shared" si="1145"/>
        <v>4.406048589705188</v>
      </c>
      <c r="I7130" s="193">
        <f t="shared" si="1145"/>
        <v>4.5689771498015208</v>
      </c>
      <c r="J7130" s="193">
        <f t="shared" si="1145"/>
        <v>4.7379305448842617</v>
      </c>
      <c r="K7130" s="193">
        <f>MAX(0,(F7130-'2031 forecast'!$C$10))</f>
        <v>0</v>
      </c>
      <c r="L7130" s="193">
        <f>MAX(0,(G7130-'2031 forecast'!$C$10))</f>
        <v>0</v>
      </c>
      <c r="M7130" s="193">
        <f>MAX(0,(H7130-'2031 forecast'!$C$10))</f>
        <v>0</v>
      </c>
      <c r="N7130" s="193">
        <f>MAX(0,(I7130-'2031 forecast'!$C$10))</f>
        <v>0</v>
      </c>
      <c r="O7130" s="193">
        <f>MAX(0,(J7130-'2031 forecast'!$C$10))</f>
        <v>0</v>
      </c>
      <c r="P7130" s="175" t="str">
        <f t="shared" si="1143"/>
        <v/>
      </c>
      <c r="Q7130" s="175" t="str">
        <f t="shared" si="1144"/>
        <v/>
      </c>
    </row>
    <row r="7131" spans="1:17" s="1" customFormat="1" x14ac:dyDescent="0.3">
      <c r="A7131" s="189">
        <f t="shared" si="1142"/>
        <v>44127.958333316048</v>
      </c>
      <c r="B7131" s="190">
        <f t="shared" si="1138"/>
        <v>44127</v>
      </c>
      <c r="C7131" s="1">
        <f t="shared" si="1139"/>
        <v>23</v>
      </c>
      <c r="D7131" s="191">
        <v>2.4921734288261321</v>
      </c>
      <c r="E7131" s="192">
        <f t="shared" si="1140"/>
        <v>8.653735040933954E-5</v>
      </c>
      <c r="F7131" s="193">
        <f t="shared" si="1141"/>
        <v>3.7157373147246524</v>
      </c>
      <c r="G7131" s="193">
        <f t="shared" si="1145"/>
        <v>3.853139278878845</v>
      </c>
      <c r="H7131" s="193">
        <f t="shared" si="1145"/>
        <v>3.9956221457326491</v>
      </c>
      <c r="I7131" s="193">
        <f t="shared" si="1145"/>
        <v>4.1433737988611048</v>
      </c>
      <c r="J7131" s="193">
        <f t="shared" si="1145"/>
        <v>4.2965890694703841</v>
      </c>
      <c r="K7131" s="193">
        <f>MAX(0,(F7131-'2031 forecast'!$C$10))</f>
        <v>0</v>
      </c>
      <c r="L7131" s="193">
        <f>MAX(0,(G7131-'2031 forecast'!$C$10))</f>
        <v>0</v>
      </c>
      <c r="M7131" s="193">
        <f>MAX(0,(H7131-'2031 forecast'!$C$10))</f>
        <v>0</v>
      </c>
      <c r="N7131" s="193">
        <f>MAX(0,(I7131-'2031 forecast'!$C$10))</f>
        <v>0</v>
      </c>
      <c r="O7131" s="193">
        <f>MAX(0,(J7131-'2031 forecast'!$C$10))</f>
        <v>0</v>
      </c>
      <c r="P7131" s="175" t="str">
        <f t="shared" si="1143"/>
        <v/>
      </c>
      <c r="Q7131" s="175" t="str">
        <f t="shared" si="1144"/>
        <v/>
      </c>
    </row>
    <row r="7132" spans="1:17" s="1" customFormat="1" x14ac:dyDescent="0.3">
      <c r="A7132" s="189">
        <f t="shared" si="1142"/>
        <v>44127.999999982712</v>
      </c>
      <c r="B7132" s="190">
        <f t="shared" si="1138"/>
        <v>44127</v>
      </c>
      <c r="C7132" s="1">
        <f t="shared" si="1139"/>
        <v>0</v>
      </c>
      <c r="D7132" s="191">
        <v>2.2512382332900711</v>
      </c>
      <c r="E7132" s="192">
        <f t="shared" si="1140"/>
        <v>7.8171201729282551E-5</v>
      </c>
      <c r="F7132" s="193">
        <f t="shared" si="1141"/>
        <v>3.3565119549929641</v>
      </c>
      <c r="G7132" s="193">
        <f t="shared" si="1145"/>
        <v>3.4806303455733376</v>
      </c>
      <c r="H7132" s="193">
        <f t="shared" si="1145"/>
        <v>3.6093384337584959</v>
      </c>
      <c r="I7132" s="193">
        <f t="shared" si="1145"/>
        <v>3.7428059391524786</v>
      </c>
      <c r="J7132" s="193">
        <f t="shared" si="1145"/>
        <v>3.8812088573161478</v>
      </c>
      <c r="K7132" s="193">
        <f>MAX(0,(F7132-'2031 forecast'!$C$10))</f>
        <v>0</v>
      </c>
      <c r="L7132" s="193">
        <f>MAX(0,(G7132-'2031 forecast'!$C$10))</f>
        <v>0</v>
      </c>
      <c r="M7132" s="193">
        <f>MAX(0,(H7132-'2031 forecast'!$C$10))</f>
        <v>0</v>
      </c>
      <c r="N7132" s="193">
        <f>MAX(0,(I7132-'2031 forecast'!$C$10))</f>
        <v>0</v>
      </c>
      <c r="O7132" s="193">
        <f>MAX(0,(J7132-'2031 forecast'!$C$10))</f>
        <v>0</v>
      </c>
      <c r="P7132" s="175" t="str">
        <f t="shared" si="1143"/>
        <v/>
      </c>
      <c r="Q7132" s="175" t="str">
        <f t="shared" si="1144"/>
        <v/>
      </c>
    </row>
    <row r="7133" spans="1:17" s="1" customFormat="1" x14ac:dyDescent="0.3">
      <c r="A7133" s="189">
        <f t="shared" si="1142"/>
        <v>44128.041666649377</v>
      </c>
      <c r="B7133" s="190">
        <f t="shared" si="1138"/>
        <v>44128</v>
      </c>
      <c r="C7133" s="1">
        <f t="shared" si="1139"/>
        <v>1</v>
      </c>
      <c r="D7133" s="191">
        <v>2.1834752095455543</v>
      </c>
      <c r="E7133" s="192">
        <f t="shared" si="1140"/>
        <v>7.5818222413016523E-5</v>
      </c>
      <c r="F7133" s="193">
        <f t="shared" si="1141"/>
        <v>3.2554798225684269</v>
      </c>
      <c r="G7133" s="193">
        <f t="shared" si="1145"/>
        <v>3.3758622080811636</v>
      </c>
      <c r="H7133" s="193">
        <f t="shared" si="1145"/>
        <v>3.5006961397657652</v>
      </c>
      <c r="I7133" s="193">
        <f t="shared" si="1145"/>
        <v>3.6301462286094273</v>
      </c>
      <c r="J7133" s="193">
        <f t="shared" si="1145"/>
        <v>3.764383172647769</v>
      </c>
      <c r="K7133" s="193">
        <f>MAX(0,(F7133-'2031 forecast'!$C$10))</f>
        <v>0</v>
      </c>
      <c r="L7133" s="193">
        <f>MAX(0,(G7133-'2031 forecast'!$C$10))</f>
        <v>0</v>
      </c>
      <c r="M7133" s="193">
        <f>MAX(0,(H7133-'2031 forecast'!$C$10))</f>
        <v>0</v>
      </c>
      <c r="N7133" s="193">
        <f>MAX(0,(I7133-'2031 forecast'!$C$10))</f>
        <v>0</v>
      </c>
      <c r="O7133" s="193">
        <f>MAX(0,(J7133-'2031 forecast'!$C$10))</f>
        <v>0</v>
      </c>
      <c r="P7133" s="175" t="str">
        <f t="shared" si="1143"/>
        <v/>
      </c>
      <c r="Q7133" s="175" t="str">
        <f t="shared" si="1144"/>
        <v/>
      </c>
    </row>
    <row r="7134" spans="1:17" s="1" customFormat="1" x14ac:dyDescent="0.3">
      <c r="A7134" s="189">
        <f t="shared" si="1142"/>
        <v>44128.083333316041</v>
      </c>
      <c r="B7134" s="190">
        <f t="shared" si="1138"/>
        <v>44128</v>
      </c>
      <c r="C7134" s="1">
        <f t="shared" si="1139"/>
        <v>2</v>
      </c>
      <c r="D7134" s="191">
        <v>2.1006537360800328</v>
      </c>
      <c r="E7134" s="192">
        <f t="shared" si="1140"/>
        <v>7.2942358804246914E-5</v>
      </c>
      <c r="F7134" s="193">
        <f t="shared" si="1141"/>
        <v>3.131996105160658</v>
      </c>
      <c r="G7134" s="193">
        <f t="shared" si="1145"/>
        <v>3.2478122622573946</v>
      </c>
      <c r="H7134" s="193">
        <f t="shared" si="1145"/>
        <v>3.3679111137746491</v>
      </c>
      <c r="I7134" s="193">
        <f t="shared" si="1145"/>
        <v>3.4924510268345861</v>
      </c>
      <c r="J7134" s="193">
        <f t="shared" si="1145"/>
        <v>3.6215962247197493</v>
      </c>
      <c r="K7134" s="193">
        <f>MAX(0,(F7134-'2031 forecast'!$C$10))</f>
        <v>0</v>
      </c>
      <c r="L7134" s="193">
        <f>MAX(0,(G7134-'2031 forecast'!$C$10))</f>
        <v>0</v>
      </c>
      <c r="M7134" s="193">
        <f>MAX(0,(H7134-'2031 forecast'!$C$10))</f>
        <v>0</v>
      </c>
      <c r="N7134" s="193">
        <f>MAX(0,(I7134-'2031 forecast'!$C$10))</f>
        <v>0</v>
      </c>
      <c r="O7134" s="193">
        <f>MAX(0,(J7134-'2031 forecast'!$C$10))</f>
        <v>0</v>
      </c>
      <c r="P7134" s="175" t="str">
        <f t="shared" si="1143"/>
        <v/>
      </c>
      <c r="Q7134" s="175" t="str">
        <f t="shared" si="1144"/>
        <v/>
      </c>
    </row>
    <row r="7135" spans="1:17" s="1" customFormat="1" x14ac:dyDescent="0.3">
      <c r="A7135" s="189">
        <f t="shared" si="1142"/>
        <v>44128.124999982705</v>
      </c>
      <c r="B7135" s="190">
        <f t="shared" si="1138"/>
        <v>44128</v>
      </c>
      <c r="C7135" s="1">
        <f t="shared" si="1139"/>
        <v>3</v>
      </c>
      <c r="D7135" s="191">
        <v>2.0780660614985274</v>
      </c>
      <c r="E7135" s="192">
        <f t="shared" si="1140"/>
        <v>7.215803236549159E-5</v>
      </c>
      <c r="F7135" s="193">
        <f t="shared" si="1141"/>
        <v>3.0983187276858133</v>
      </c>
      <c r="G7135" s="193">
        <f t="shared" si="1145"/>
        <v>3.2128895497600043</v>
      </c>
      <c r="H7135" s="193">
        <f t="shared" si="1145"/>
        <v>3.3316970157770736</v>
      </c>
      <c r="I7135" s="193">
        <f t="shared" si="1145"/>
        <v>3.4548977899869033</v>
      </c>
      <c r="J7135" s="193">
        <f t="shared" si="1145"/>
        <v>3.5826543298302909</v>
      </c>
      <c r="K7135" s="193">
        <f>MAX(0,(F7135-'2031 forecast'!$C$10))</f>
        <v>0</v>
      </c>
      <c r="L7135" s="193">
        <f>MAX(0,(G7135-'2031 forecast'!$C$10))</f>
        <v>0</v>
      </c>
      <c r="M7135" s="193">
        <f>MAX(0,(H7135-'2031 forecast'!$C$10))</f>
        <v>0</v>
      </c>
      <c r="N7135" s="193">
        <f>MAX(0,(I7135-'2031 forecast'!$C$10))</f>
        <v>0</v>
      </c>
      <c r="O7135" s="193">
        <f>MAX(0,(J7135-'2031 forecast'!$C$10))</f>
        <v>0</v>
      </c>
      <c r="P7135" s="175" t="str">
        <f t="shared" si="1143"/>
        <v/>
      </c>
      <c r="Q7135" s="175" t="str">
        <f t="shared" si="1144"/>
        <v/>
      </c>
    </row>
    <row r="7136" spans="1:17" s="1" customFormat="1" x14ac:dyDescent="0.3">
      <c r="A7136" s="189">
        <f t="shared" si="1142"/>
        <v>44128.166666649369</v>
      </c>
      <c r="B7136" s="190">
        <f t="shared" si="1138"/>
        <v>44128</v>
      </c>
      <c r="C7136" s="1">
        <f t="shared" si="1139"/>
        <v>4</v>
      </c>
      <c r="D7136" s="191">
        <v>2.0931245112195311</v>
      </c>
      <c r="E7136" s="192">
        <f t="shared" si="1140"/>
        <v>7.2680916657995144E-5</v>
      </c>
      <c r="F7136" s="193">
        <f t="shared" si="1141"/>
        <v>3.1207703126690434</v>
      </c>
      <c r="G7136" s="193">
        <f t="shared" si="1145"/>
        <v>3.2361713580915983</v>
      </c>
      <c r="H7136" s="193">
        <f t="shared" si="1145"/>
        <v>3.3558397477754576</v>
      </c>
      <c r="I7136" s="193">
        <f t="shared" si="1145"/>
        <v>3.4799332812186923</v>
      </c>
      <c r="J7136" s="193">
        <f t="shared" si="1145"/>
        <v>3.60861559308993</v>
      </c>
      <c r="K7136" s="193">
        <f>MAX(0,(F7136-'2031 forecast'!$C$10))</f>
        <v>0</v>
      </c>
      <c r="L7136" s="193">
        <f>MAX(0,(G7136-'2031 forecast'!$C$10))</f>
        <v>0</v>
      </c>
      <c r="M7136" s="193">
        <f>MAX(0,(H7136-'2031 forecast'!$C$10))</f>
        <v>0</v>
      </c>
      <c r="N7136" s="193">
        <f>MAX(0,(I7136-'2031 forecast'!$C$10))</f>
        <v>0</v>
      </c>
      <c r="O7136" s="193">
        <f>MAX(0,(J7136-'2031 forecast'!$C$10))</f>
        <v>0</v>
      </c>
      <c r="P7136" s="175" t="str">
        <f t="shared" si="1143"/>
        <v/>
      </c>
      <c r="Q7136" s="175" t="str">
        <f t="shared" si="1144"/>
        <v/>
      </c>
    </row>
    <row r="7137" spans="1:17" s="1" customFormat="1" x14ac:dyDescent="0.3">
      <c r="A7137" s="189">
        <f t="shared" si="1142"/>
        <v>44128.208333316034</v>
      </c>
      <c r="B7137" s="190">
        <f t="shared" si="1138"/>
        <v>44128</v>
      </c>
      <c r="C7137" s="1">
        <f t="shared" si="1139"/>
        <v>5</v>
      </c>
      <c r="D7137" s="191">
        <v>2.1759459846850517</v>
      </c>
      <c r="E7137" s="192">
        <f t="shared" si="1140"/>
        <v>7.5556780266764726E-5</v>
      </c>
      <c r="F7137" s="193">
        <f t="shared" si="1141"/>
        <v>3.244254030076811</v>
      </c>
      <c r="G7137" s="193">
        <f t="shared" si="1145"/>
        <v>3.3642213039153659</v>
      </c>
      <c r="H7137" s="193">
        <f t="shared" si="1145"/>
        <v>3.4886247737665723</v>
      </c>
      <c r="I7137" s="193">
        <f t="shared" si="1145"/>
        <v>3.6176284829935321</v>
      </c>
      <c r="J7137" s="193">
        <f t="shared" si="1145"/>
        <v>3.7514025410179483</v>
      </c>
      <c r="K7137" s="193">
        <f>MAX(0,(F7137-'2031 forecast'!$C$10))</f>
        <v>0</v>
      </c>
      <c r="L7137" s="193">
        <f>MAX(0,(G7137-'2031 forecast'!$C$10))</f>
        <v>0</v>
      </c>
      <c r="M7137" s="193">
        <f>MAX(0,(H7137-'2031 forecast'!$C$10))</f>
        <v>0</v>
      </c>
      <c r="N7137" s="193">
        <f>MAX(0,(I7137-'2031 forecast'!$C$10))</f>
        <v>0</v>
      </c>
      <c r="O7137" s="193">
        <f>MAX(0,(J7137-'2031 forecast'!$C$10))</f>
        <v>0</v>
      </c>
      <c r="P7137" s="175" t="str">
        <f t="shared" si="1143"/>
        <v/>
      </c>
      <c r="Q7137" s="175" t="str">
        <f t="shared" si="1144"/>
        <v/>
      </c>
    </row>
    <row r="7138" spans="1:17" s="1" customFormat="1" x14ac:dyDescent="0.3">
      <c r="A7138" s="189">
        <f t="shared" si="1142"/>
        <v>44128.249999982698</v>
      </c>
      <c r="B7138" s="190">
        <f t="shared" si="1138"/>
        <v>44128</v>
      </c>
      <c r="C7138" s="1">
        <f t="shared" si="1139"/>
        <v>6</v>
      </c>
      <c r="D7138" s="191">
        <v>2.3190012570345884</v>
      </c>
      <c r="E7138" s="192">
        <f t="shared" si="1140"/>
        <v>8.0524181045548579E-5</v>
      </c>
      <c r="F7138" s="193">
        <f t="shared" si="1141"/>
        <v>3.4575440874175012</v>
      </c>
      <c r="G7138" s="193">
        <f t="shared" si="1145"/>
        <v>3.5853984830655117</v>
      </c>
      <c r="H7138" s="193">
        <f t="shared" si="1145"/>
        <v>3.7179807277512262</v>
      </c>
      <c r="I7138" s="193">
        <f t="shared" si="1145"/>
        <v>3.8554656496955295</v>
      </c>
      <c r="J7138" s="193">
        <f t="shared" si="1145"/>
        <v>3.9980345419845271</v>
      </c>
      <c r="K7138" s="193">
        <f>MAX(0,(F7138-'2031 forecast'!$C$10))</f>
        <v>0</v>
      </c>
      <c r="L7138" s="193">
        <f>MAX(0,(G7138-'2031 forecast'!$C$10))</f>
        <v>0</v>
      </c>
      <c r="M7138" s="193">
        <f>MAX(0,(H7138-'2031 forecast'!$C$10))</f>
        <v>0</v>
      </c>
      <c r="N7138" s="193">
        <f>MAX(0,(I7138-'2031 forecast'!$C$10))</f>
        <v>0</v>
      </c>
      <c r="O7138" s="193">
        <f>MAX(0,(J7138-'2031 forecast'!$C$10))</f>
        <v>0</v>
      </c>
      <c r="P7138" s="175" t="str">
        <f t="shared" si="1143"/>
        <v/>
      </c>
      <c r="Q7138" s="175" t="str">
        <f t="shared" si="1144"/>
        <v/>
      </c>
    </row>
    <row r="7139" spans="1:17" s="1" customFormat="1" x14ac:dyDescent="0.3">
      <c r="A7139" s="189">
        <f t="shared" si="1142"/>
        <v>44128.291666649362</v>
      </c>
      <c r="B7139" s="190">
        <f t="shared" si="1138"/>
        <v>44128</v>
      </c>
      <c r="C7139" s="1">
        <f t="shared" si="1139"/>
        <v>7</v>
      </c>
      <c r="D7139" s="191">
        <v>2.5072318785471364</v>
      </c>
      <c r="E7139" s="192">
        <f t="shared" si="1140"/>
        <v>8.7060234701843108E-5</v>
      </c>
      <c r="F7139" s="193">
        <f t="shared" si="1141"/>
        <v>3.7381888997078829</v>
      </c>
      <c r="G7139" s="193">
        <f t="shared" si="1145"/>
        <v>3.8764210872104394</v>
      </c>
      <c r="H7139" s="193">
        <f t="shared" si="1145"/>
        <v>4.019764877731034</v>
      </c>
      <c r="I7139" s="193">
        <f t="shared" si="1145"/>
        <v>4.1684092900928942</v>
      </c>
      <c r="J7139" s="193">
        <f t="shared" si="1145"/>
        <v>4.3225503327300245</v>
      </c>
      <c r="K7139" s="193">
        <f>MAX(0,(F7139-'2031 forecast'!$C$10))</f>
        <v>0</v>
      </c>
      <c r="L7139" s="193">
        <f>MAX(0,(G7139-'2031 forecast'!$C$10))</f>
        <v>0</v>
      </c>
      <c r="M7139" s="193">
        <f>MAX(0,(H7139-'2031 forecast'!$C$10))</f>
        <v>0</v>
      </c>
      <c r="N7139" s="193">
        <f>MAX(0,(I7139-'2031 forecast'!$C$10))</f>
        <v>0</v>
      </c>
      <c r="O7139" s="193">
        <f>MAX(0,(J7139-'2031 forecast'!$C$10))</f>
        <v>0</v>
      </c>
      <c r="P7139" s="175" t="str">
        <f t="shared" si="1143"/>
        <v/>
      </c>
      <c r="Q7139" s="175" t="str">
        <f t="shared" si="1144"/>
        <v/>
      </c>
    </row>
    <row r="7140" spans="1:17" s="1" customFormat="1" x14ac:dyDescent="0.3">
      <c r="A7140" s="189">
        <f t="shared" si="1142"/>
        <v>44128.333333316026</v>
      </c>
      <c r="B7140" s="190">
        <f t="shared" si="1138"/>
        <v>44128</v>
      </c>
      <c r="C7140" s="1">
        <f t="shared" si="1139"/>
        <v>8</v>
      </c>
      <c r="D7140" s="191">
        <v>2.5900533520126574</v>
      </c>
      <c r="E7140" s="192">
        <f t="shared" si="1140"/>
        <v>8.9936098310612703E-5</v>
      </c>
      <c r="F7140" s="193">
        <f t="shared" si="1141"/>
        <v>3.861672617115651</v>
      </c>
      <c r="G7140" s="193">
        <f t="shared" si="1145"/>
        <v>4.0044710330342079</v>
      </c>
      <c r="H7140" s="193">
        <f t="shared" si="1145"/>
        <v>4.1525499037221492</v>
      </c>
      <c r="I7140" s="193">
        <f t="shared" si="1145"/>
        <v>4.3061044918677345</v>
      </c>
      <c r="J7140" s="193">
        <f t="shared" si="1145"/>
        <v>4.4653372806580434</v>
      </c>
      <c r="K7140" s="193">
        <f>MAX(0,(F7140-'2031 forecast'!$C$10))</f>
        <v>0</v>
      </c>
      <c r="L7140" s="193">
        <f>MAX(0,(G7140-'2031 forecast'!$C$10))</f>
        <v>0</v>
      </c>
      <c r="M7140" s="193">
        <f>MAX(0,(H7140-'2031 forecast'!$C$10))</f>
        <v>0</v>
      </c>
      <c r="N7140" s="193">
        <f>MAX(0,(I7140-'2031 forecast'!$C$10))</f>
        <v>0</v>
      </c>
      <c r="O7140" s="193">
        <f>MAX(0,(J7140-'2031 forecast'!$C$10))</f>
        <v>0</v>
      </c>
      <c r="P7140" s="175" t="str">
        <f t="shared" si="1143"/>
        <v/>
      </c>
      <c r="Q7140" s="175" t="str">
        <f t="shared" si="1144"/>
        <v/>
      </c>
    </row>
    <row r="7141" spans="1:17" s="1" customFormat="1" x14ac:dyDescent="0.3">
      <c r="A7141" s="189">
        <f t="shared" si="1142"/>
        <v>44128.37499998269</v>
      </c>
      <c r="B7141" s="190">
        <f t="shared" si="1138"/>
        <v>44128</v>
      </c>
      <c r="C7141" s="1">
        <f t="shared" si="1139"/>
        <v>9</v>
      </c>
      <c r="D7141" s="191">
        <v>2.8234593226882163</v>
      </c>
      <c r="E7141" s="192">
        <f t="shared" si="1140"/>
        <v>9.8040804844417908E-5</v>
      </c>
      <c r="F7141" s="193">
        <f t="shared" si="1141"/>
        <v>4.2096721843557239</v>
      </c>
      <c r="G7141" s="193">
        <f t="shared" si="1145"/>
        <v>4.3653390621739181</v>
      </c>
      <c r="H7141" s="193">
        <f t="shared" si="1145"/>
        <v>4.5267622496971098</v>
      </c>
      <c r="I7141" s="193">
        <f t="shared" si="1145"/>
        <v>4.694154605960466</v>
      </c>
      <c r="J7141" s="193">
        <f t="shared" si="1145"/>
        <v>4.8677368611824594</v>
      </c>
      <c r="K7141" s="193">
        <f>MAX(0,(F7141-'2031 forecast'!$C$10))</f>
        <v>0</v>
      </c>
      <c r="L7141" s="193">
        <f>MAX(0,(G7141-'2031 forecast'!$C$10))</f>
        <v>0</v>
      </c>
      <c r="M7141" s="193">
        <f>MAX(0,(H7141-'2031 forecast'!$C$10))</f>
        <v>0</v>
      </c>
      <c r="N7141" s="193">
        <f>MAX(0,(I7141-'2031 forecast'!$C$10))</f>
        <v>0</v>
      </c>
      <c r="O7141" s="193">
        <f>MAX(0,(J7141-'2031 forecast'!$C$10))</f>
        <v>0</v>
      </c>
      <c r="P7141" s="175" t="str">
        <f t="shared" si="1143"/>
        <v/>
      </c>
      <c r="Q7141" s="175" t="str">
        <f t="shared" si="1144"/>
        <v/>
      </c>
    </row>
    <row r="7142" spans="1:17" s="1" customFormat="1" x14ac:dyDescent="0.3">
      <c r="A7142" s="189">
        <f t="shared" si="1142"/>
        <v>44128.416666649355</v>
      </c>
      <c r="B7142" s="190">
        <f t="shared" si="1138"/>
        <v>44128</v>
      </c>
      <c r="C7142" s="1">
        <f t="shared" si="1139"/>
        <v>10</v>
      </c>
      <c r="D7142" s="191">
        <v>2.8460469972697218</v>
      </c>
      <c r="E7142" s="192">
        <f t="shared" si="1140"/>
        <v>9.8825131283173246E-5</v>
      </c>
      <c r="F7142" s="193">
        <f t="shared" si="1141"/>
        <v>4.2433495618305699</v>
      </c>
      <c r="G7142" s="193">
        <f t="shared" si="1145"/>
        <v>4.4002617746713097</v>
      </c>
      <c r="H7142" s="193">
        <f t="shared" si="1145"/>
        <v>4.5629763476946863</v>
      </c>
      <c r="I7142" s="193">
        <f t="shared" si="1145"/>
        <v>4.7317078428081496</v>
      </c>
      <c r="J7142" s="193">
        <f t="shared" si="1145"/>
        <v>4.9066787560719192</v>
      </c>
      <c r="K7142" s="193">
        <f>MAX(0,(F7142-'2031 forecast'!$C$10))</f>
        <v>0</v>
      </c>
      <c r="L7142" s="193">
        <f>MAX(0,(G7142-'2031 forecast'!$C$10))</f>
        <v>0</v>
      </c>
      <c r="M7142" s="193">
        <f>MAX(0,(H7142-'2031 forecast'!$C$10))</f>
        <v>0</v>
      </c>
      <c r="N7142" s="193">
        <f>MAX(0,(I7142-'2031 forecast'!$C$10))</f>
        <v>0</v>
      </c>
      <c r="O7142" s="193">
        <f>MAX(0,(J7142-'2031 forecast'!$C$10))</f>
        <v>0</v>
      </c>
      <c r="P7142" s="175" t="str">
        <f t="shared" si="1143"/>
        <v/>
      </c>
      <c r="Q7142" s="175" t="str">
        <f t="shared" si="1144"/>
        <v/>
      </c>
    </row>
    <row r="7143" spans="1:17" s="1" customFormat="1" x14ac:dyDescent="0.3">
      <c r="A7143" s="189">
        <f t="shared" si="1142"/>
        <v>44128.458333316019</v>
      </c>
      <c r="B7143" s="190">
        <f t="shared" si="1138"/>
        <v>44128</v>
      </c>
      <c r="C7143" s="1">
        <f t="shared" si="1139"/>
        <v>11</v>
      </c>
      <c r="D7143" s="191">
        <v>2.8234593226882163</v>
      </c>
      <c r="E7143" s="192">
        <f t="shared" si="1140"/>
        <v>9.8040804844417908E-5</v>
      </c>
      <c r="F7143" s="193">
        <f t="shared" si="1141"/>
        <v>4.2096721843557239</v>
      </c>
      <c r="G7143" s="193">
        <f t="shared" si="1145"/>
        <v>4.3653390621739181</v>
      </c>
      <c r="H7143" s="193">
        <f t="shared" si="1145"/>
        <v>4.5267622496971098</v>
      </c>
      <c r="I7143" s="193">
        <f t="shared" si="1145"/>
        <v>4.694154605960466</v>
      </c>
      <c r="J7143" s="193">
        <f t="shared" si="1145"/>
        <v>4.8677368611824594</v>
      </c>
      <c r="K7143" s="193">
        <f>MAX(0,(F7143-'2031 forecast'!$C$10))</f>
        <v>0</v>
      </c>
      <c r="L7143" s="193">
        <f>MAX(0,(G7143-'2031 forecast'!$C$10))</f>
        <v>0</v>
      </c>
      <c r="M7143" s="193">
        <f>MAX(0,(H7143-'2031 forecast'!$C$10))</f>
        <v>0</v>
      </c>
      <c r="N7143" s="193">
        <f>MAX(0,(I7143-'2031 forecast'!$C$10))</f>
        <v>0</v>
      </c>
      <c r="O7143" s="193">
        <f>MAX(0,(J7143-'2031 forecast'!$C$10))</f>
        <v>0</v>
      </c>
      <c r="P7143" s="175" t="str">
        <f t="shared" si="1143"/>
        <v/>
      </c>
      <c r="Q7143" s="175" t="str">
        <f t="shared" si="1144"/>
        <v/>
      </c>
    </row>
    <row r="7144" spans="1:17" s="1" customFormat="1" x14ac:dyDescent="0.3">
      <c r="A7144" s="189">
        <f t="shared" si="1142"/>
        <v>44128.499999982683</v>
      </c>
      <c r="B7144" s="190">
        <f t="shared" si="1138"/>
        <v>44128</v>
      </c>
      <c r="C7144" s="1">
        <f t="shared" si="1139"/>
        <v>12</v>
      </c>
      <c r="D7144" s="191">
        <v>2.8234593226882163</v>
      </c>
      <c r="E7144" s="192">
        <f t="shared" si="1140"/>
        <v>9.8040804844417908E-5</v>
      </c>
      <c r="F7144" s="193">
        <f t="shared" si="1141"/>
        <v>4.2096721843557239</v>
      </c>
      <c r="G7144" s="193">
        <f t="shared" si="1145"/>
        <v>4.3653390621739181</v>
      </c>
      <c r="H7144" s="193">
        <f t="shared" si="1145"/>
        <v>4.5267622496971098</v>
      </c>
      <c r="I7144" s="193">
        <f t="shared" si="1145"/>
        <v>4.694154605960466</v>
      </c>
      <c r="J7144" s="193">
        <f t="shared" si="1145"/>
        <v>4.8677368611824594</v>
      </c>
      <c r="K7144" s="193">
        <f>MAX(0,(F7144-'2031 forecast'!$C$10))</f>
        <v>0</v>
      </c>
      <c r="L7144" s="193">
        <f>MAX(0,(G7144-'2031 forecast'!$C$10))</f>
        <v>0</v>
      </c>
      <c r="M7144" s="193">
        <f>MAX(0,(H7144-'2031 forecast'!$C$10))</f>
        <v>0</v>
      </c>
      <c r="N7144" s="193">
        <f>MAX(0,(I7144-'2031 forecast'!$C$10))</f>
        <v>0</v>
      </c>
      <c r="O7144" s="193">
        <f>MAX(0,(J7144-'2031 forecast'!$C$10))</f>
        <v>0</v>
      </c>
      <c r="P7144" s="175" t="str">
        <f t="shared" si="1143"/>
        <v/>
      </c>
      <c r="Q7144" s="175" t="str">
        <f t="shared" si="1144"/>
        <v/>
      </c>
    </row>
    <row r="7145" spans="1:17" s="1" customFormat="1" x14ac:dyDescent="0.3">
      <c r="A7145" s="189">
        <f t="shared" si="1142"/>
        <v>44128.541666649347</v>
      </c>
      <c r="B7145" s="190">
        <f t="shared" si="1138"/>
        <v>44128</v>
      </c>
      <c r="C7145" s="1">
        <f t="shared" si="1139"/>
        <v>13</v>
      </c>
      <c r="D7145" s="191">
        <v>2.8535762221302239</v>
      </c>
      <c r="E7145" s="192">
        <f t="shared" si="1140"/>
        <v>9.908657342942503E-5</v>
      </c>
      <c r="F7145" s="193">
        <f t="shared" si="1141"/>
        <v>4.2545753543221849</v>
      </c>
      <c r="G7145" s="193">
        <f t="shared" ref="G7145:J7164" si="1146">$E7145*G$2</f>
        <v>4.411902678837107</v>
      </c>
      <c r="H7145" s="193">
        <f t="shared" si="1146"/>
        <v>4.5750477136938787</v>
      </c>
      <c r="I7145" s="193">
        <f t="shared" si="1146"/>
        <v>4.7442255884240438</v>
      </c>
      <c r="J7145" s="193">
        <f t="shared" si="1146"/>
        <v>4.9196593877017394</v>
      </c>
      <c r="K7145" s="193">
        <f>MAX(0,(F7145-'2031 forecast'!$C$10))</f>
        <v>0</v>
      </c>
      <c r="L7145" s="193">
        <f>MAX(0,(G7145-'2031 forecast'!$C$10))</f>
        <v>0</v>
      </c>
      <c r="M7145" s="193">
        <f>MAX(0,(H7145-'2031 forecast'!$C$10))</f>
        <v>0</v>
      </c>
      <c r="N7145" s="193">
        <f>MAX(0,(I7145-'2031 forecast'!$C$10))</f>
        <v>0</v>
      </c>
      <c r="O7145" s="193">
        <f>MAX(0,(J7145-'2031 forecast'!$C$10))</f>
        <v>0</v>
      </c>
      <c r="P7145" s="175" t="str">
        <f t="shared" si="1143"/>
        <v/>
      </c>
      <c r="Q7145" s="175" t="str">
        <f t="shared" si="1144"/>
        <v/>
      </c>
    </row>
    <row r="7146" spans="1:17" s="1" customFormat="1" x14ac:dyDescent="0.3">
      <c r="A7146" s="189">
        <f t="shared" si="1142"/>
        <v>44128.583333316012</v>
      </c>
      <c r="B7146" s="190">
        <f t="shared" si="1138"/>
        <v>44128</v>
      </c>
      <c r="C7146" s="1">
        <f t="shared" si="1139"/>
        <v>14</v>
      </c>
      <c r="D7146" s="191">
        <v>2.8987515712932352</v>
      </c>
      <c r="E7146" s="192">
        <f t="shared" si="1140"/>
        <v>1.0065522630693572E-4</v>
      </c>
      <c r="F7146" s="193">
        <f t="shared" si="1141"/>
        <v>4.3219301092718769</v>
      </c>
      <c r="G7146" s="193">
        <f t="shared" si="1146"/>
        <v>4.4817481038318894</v>
      </c>
      <c r="H7146" s="193">
        <f t="shared" si="1146"/>
        <v>4.6474759096890326</v>
      </c>
      <c r="I7146" s="193">
        <f t="shared" si="1146"/>
        <v>4.819332062119412</v>
      </c>
      <c r="J7146" s="193">
        <f t="shared" si="1146"/>
        <v>4.9975431774806589</v>
      </c>
      <c r="K7146" s="193">
        <f>MAX(0,(F7146-'2031 forecast'!$C$10))</f>
        <v>0</v>
      </c>
      <c r="L7146" s="193">
        <f>MAX(0,(G7146-'2031 forecast'!$C$10))</f>
        <v>0</v>
      </c>
      <c r="M7146" s="193">
        <f>MAX(0,(H7146-'2031 forecast'!$C$10))</f>
        <v>0</v>
      </c>
      <c r="N7146" s="193">
        <f>MAX(0,(I7146-'2031 forecast'!$C$10))</f>
        <v>0</v>
      </c>
      <c r="O7146" s="193">
        <f>MAX(0,(J7146-'2031 forecast'!$C$10))</f>
        <v>0</v>
      </c>
      <c r="P7146" s="175" t="str">
        <f t="shared" si="1143"/>
        <v/>
      </c>
      <c r="Q7146" s="175" t="str">
        <f t="shared" si="1144"/>
        <v/>
      </c>
    </row>
    <row r="7147" spans="1:17" s="1" customFormat="1" x14ac:dyDescent="0.3">
      <c r="A7147" s="189">
        <f t="shared" si="1142"/>
        <v>44128.624999982676</v>
      </c>
      <c r="B7147" s="190">
        <f t="shared" si="1138"/>
        <v>44128</v>
      </c>
      <c r="C7147" s="1">
        <f t="shared" si="1139"/>
        <v>15</v>
      </c>
      <c r="D7147" s="191">
        <v>2.830988547548718</v>
      </c>
      <c r="E7147" s="192">
        <f t="shared" si="1140"/>
        <v>9.8302246990669679E-5</v>
      </c>
      <c r="F7147" s="193">
        <f t="shared" si="1141"/>
        <v>4.2208979768473389</v>
      </c>
      <c r="G7147" s="193">
        <f t="shared" si="1146"/>
        <v>4.3769799663397144</v>
      </c>
      <c r="H7147" s="193">
        <f t="shared" si="1146"/>
        <v>4.5388336156963014</v>
      </c>
      <c r="I7147" s="193">
        <f t="shared" si="1146"/>
        <v>4.7066723515763602</v>
      </c>
      <c r="J7147" s="193">
        <f t="shared" si="1146"/>
        <v>4.8807174928122787</v>
      </c>
      <c r="K7147" s="193">
        <f>MAX(0,(F7147-'2031 forecast'!$C$10))</f>
        <v>0</v>
      </c>
      <c r="L7147" s="193">
        <f>MAX(0,(G7147-'2031 forecast'!$C$10))</f>
        <v>0</v>
      </c>
      <c r="M7147" s="193">
        <f>MAX(0,(H7147-'2031 forecast'!$C$10))</f>
        <v>0</v>
      </c>
      <c r="N7147" s="193">
        <f>MAX(0,(I7147-'2031 forecast'!$C$10))</f>
        <v>0</v>
      </c>
      <c r="O7147" s="193">
        <f>MAX(0,(J7147-'2031 forecast'!$C$10))</f>
        <v>0</v>
      </c>
      <c r="P7147" s="175" t="str">
        <f t="shared" si="1143"/>
        <v/>
      </c>
      <c r="Q7147" s="175" t="str">
        <f t="shared" si="1144"/>
        <v/>
      </c>
    </row>
    <row r="7148" spans="1:17" s="1" customFormat="1" x14ac:dyDescent="0.3">
      <c r="A7148" s="189">
        <f t="shared" si="1142"/>
        <v>44128.66666664934</v>
      </c>
      <c r="B7148" s="190">
        <f t="shared" si="1138"/>
        <v>44128</v>
      </c>
      <c r="C7148" s="1">
        <f t="shared" si="1139"/>
        <v>16</v>
      </c>
      <c r="D7148" s="191">
        <v>2.9363976955957449</v>
      </c>
      <c r="E7148" s="192">
        <f t="shared" si="1140"/>
        <v>1.0196243703819463E-4</v>
      </c>
      <c r="F7148" s="193">
        <f t="shared" si="1141"/>
        <v>4.378059071729953</v>
      </c>
      <c r="G7148" s="193">
        <f t="shared" si="1146"/>
        <v>4.5399526246608746</v>
      </c>
      <c r="H7148" s="193">
        <f t="shared" si="1146"/>
        <v>4.7078327396849948</v>
      </c>
      <c r="I7148" s="193">
        <f t="shared" si="1146"/>
        <v>4.8819207901988841</v>
      </c>
      <c r="J7148" s="193">
        <f t="shared" si="1146"/>
        <v>5.0624463356297582</v>
      </c>
      <c r="K7148" s="193">
        <f>MAX(0,(F7148-'2031 forecast'!$C$10))</f>
        <v>0</v>
      </c>
      <c r="L7148" s="193">
        <f>MAX(0,(G7148-'2031 forecast'!$C$10))</f>
        <v>0</v>
      </c>
      <c r="M7148" s="193">
        <f>MAX(0,(H7148-'2031 forecast'!$C$10))</f>
        <v>0</v>
      </c>
      <c r="N7148" s="193">
        <f>MAX(0,(I7148-'2031 forecast'!$C$10))</f>
        <v>0</v>
      </c>
      <c r="O7148" s="193">
        <f>MAX(0,(J7148-'2031 forecast'!$C$10))</f>
        <v>0</v>
      </c>
      <c r="P7148" s="175" t="str">
        <f t="shared" si="1143"/>
        <v/>
      </c>
      <c r="Q7148" s="175" t="str">
        <f t="shared" si="1144"/>
        <v/>
      </c>
    </row>
    <row r="7149" spans="1:17" s="1" customFormat="1" x14ac:dyDescent="0.3">
      <c r="A7149" s="189">
        <f t="shared" si="1142"/>
        <v>44128.708333316004</v>
      </c>
      <c r="B7149" s="190">
        <f t="shared" si="1138"/>
        <v>44128</v>
      </c>
      <c r="C7149" s="1">
        <f t="shared" si="1139"/>
        <v>17</v>
      </c>
      <c r="D7149" s="191">
        <v>3.0267483939217676</v>
      </c>
      <c r="E7149" s="192">
        <f t="shared" si="1140"/>
        <v>1.0509974279321599E-4</v>
      </c>
      <c r="F7149" s="193">
        <f t="shared" si="1141"/>
        <v>4.5127685816293361</v>
      </c>
      <c r="G7149" s="193">
        <f t="shared" si="1146"/>
        <v>4.6796434746504403</v>
      </c>
      <c r="H7149" s="193">
        <f t="shared" si="1146"/>
        <v>4.8526891316753016</v>
      </c>
      <c r="I7149" s="193">
        <f t="shared" si="1146"/>
        <v>5.0321337375896196</v>
      </c>
      <c r="J7149" s="193">
        <f t="shared" si="1146"/>
        <v>5.2182139151875964</v>
      </c>
      <c r="K7149" s="193">
        <f>MAX(0,(F7149-'2031 forecast'!$C$10))</f>
        <v>0</v>
      </c>
      <c r="L7149" s="193">
        <f>MAX(0,(G7149-'2031 forecast'!$C$10))</f>
        <v>0</v>
      </c>
      <c r="M7149" s="193">
        <f>MAX(0,(H7149-'2031 forecast'!$C$10))</f>
        <v>0</v>
      </c>
      <c r="N7149" s="193">
        <f>MAX(0,(I7149-'2031 forecast'!$C$10))</f>
        <v>0</v>
      </c>
      <c r="O7149" s="193">
        <f>MAX(0,(J7149-'2031 forecast'!$C$10))</f>
        <v>0</v>
      </c>
      <c r="P7149" s="175" t="str">
        <f t="shared" si="1143"/>
        <v/>
      </c>
      <c r="Q7149" s="175" t="str">
        <f t="shared" si="1144"/>
        <v/>
      </c>
    </row>
    <row r="7150" spans="1:17" s="1" customFormat="1" x14ac:dyDescent="0.3">
      <c r="A7150" s="189">
        <f t="shared" si="1142"/>
        <v>44128.749999982669</v>
      </c>
      <c r="B7150" s="190">
        <f t="shared" si="1138"/>
        <v>44128</v>
      </c>
      <c r="C7150" s="1">
        <f t="shared" si="1139"/>
        <v>18</v>
      </c>
      <c r="D7150" s="191">
        <v>3.1923913408528102</v>
      </c>
      <c r="E7150" s="192">
        <f t="shared" si="1140"/>
        <v>1.108514700107552E-4</v>
      </c>
      <c r="F7150" s="193">
        <f t="shared" si="1141"/>
        <v>4.7597360164448723</v>
      </c>
      <c r="G7150" s="193">
        <f t="shared" si="1146"/>
        <v>4.9357433662979773</v>
      </c>
      <c r="H7150" s="193">
        <f t="shared" si="1146"/>
        <v>5.1182591836575329</v>
      </c>
      <c r="I7150" s="193">
        <f t="shared" si="1146"/>
        <v>5.307524141139301</v>
      </c>
      <c r="J7150" s="193">
        <f t="shared" si="1146"/>
        <v>5.5037878110436349</v>
      </c>
      <c r="K7150" s="193">
        <f>MAX(0,(F7150-'2031 forecast'!$C$10))</f>
        <v>0</v>
      </c>
      <c r="L7150" s="193">
        <f>MAX(0,(G7150-'2031 forecast'!$C$10))</f>
        <v>0</v>
      </c>
      <c r="M7150" s="193">
        <f>MAX(0,(H7150-'2031 forecast'!$C$10))</f>
        <v>0</v>
      </c>
      <c r="N7150" s="193">
        <f>MAX(0,(I7150-'2031 forecast'!$C$10))</f>
        <v>0</v>
      </c>
      <c r="O7150" s="193">
        <f>MAX(0,(J7150-'2031 forecast'!$C$10))</f>
        <v>0</v>
      </c>
      <c r="P7150" s="175" t="str">
        <f t="shared" si="1143"/>
        <v/>
      </c>
      <c r="Q7150" s="175" t="str">
        <f t="shared" si="1144"/>
        <v/>
      </c>
    </row>
    <row r="7151" spans="1:17" s="1" customFormat="1" x14ac:dyDescent="0.3">
      <c r="A7151" s="189">
        <f t="shared" si="1142"/>
        <v>44128.791666649333</v>
      </c>
      <c r="B7151" s="190">
        <f t="shared" si="1138"/>
        <v>44128</v>
      </c>
      <c r="C7151" s="1">
        <f t="shared" si="1139"/>
        <v>19</v>
      </c>
      <c r="D7151" s="191">
        <v>3.1095698673872887</v>
      </c>
      <c r="E7151" s="192">
        <f t="shared" si="1140"/>
        <v>1.0797560640198559E-4</v>
      </c>
      <c r="F7151" s="193">
        <f t="shared" si="1141"/>
        <v>4.6362522990371033</v>
      </c>
      <c r="G7151" s="193">
        <f t="shared" si="1146"/>
        <v>4.8076934204742088</v>
      </c>
      <c r="H7151" s="193">
        <f t="shared" si="1146"/>
        <v>4.9854741576664168</v>
      </c>
      <c r="I7151" s="193">
        <f t="shared" si="1146"/>
        <v>5.1698289393644599</v>
      </c>
      <c r="J7151" s="193">
        <f t="shared" si="1146"/>
        <v>5.3610008631156152</v>
      </c>
      <c r="K7151" s="193">
        <f>MAX(0,(F7151-'2031 forecast'!$C$10))</f>
        <v>0</v>
      </c>
      <c r="L7151" s="193">
        <f>MAX(0,(G7151-'2031 forecast'!$C$10))</f>
        <v>0</v>
      </c>
      <c r="M7151" s="193">
        <f>MAX(0,(H7151-'2031 forecast'!$C$10))</f>
        <v>0</v>
      </c>
      <c r="N7151" s="193">
        <f>MAX(0,(I7151-'2031 forecast'!$C$10))</f>
        <v>0</v>
      </c>
      <c r="O7151" s="193">
        <f>MAX(0,(J7151-'2031 forecast'!$C$10))</f>
        <v>0</v>
      </c>
      <c r="P7151" s="175" t="str">
        <f t="shared" si="1143"/>
        <v/>
      </c>
      <c r="Q7151" s="175" t="str">
        <f t="shared" si="1144"/>
        <v/>
      </c>
    </row>
    <row r="7152" spans="1:17" s="1" customFormat="1" x14ac:dyDescent="0.3">
      <c r="A7152" s="189">
        <f t="shared" si="1142"/>
        <v>44128.833333315997</v>
      </c>
      <c r="B7152" s="190">
        <f t="shared" si="1138"/>
        <v>44128</v>
      </c>
      <c r="C7152" s="1">
        <f t="shared" si="1139"/>
        <v>20</v>
      </c>
      <c r="D7152" s="191">
        <v>2.9062807961537369</v>
      </c>
      <c r="E7152" s="192">
        <f t="shared" si="1140"/>
        <v>1.0091666845318749E-4</v>
      </c>
      <c r="F7152" s="193">
        <f t="shared" si="1141"/>
        <v>4.3331559017634911</v>
      </c>
      <c r="G7152" s="193">
        <f t="shared" si="1146"/>
        <v>4.4933890079976857</v>
      </c>
      <c r="H7152" s="193">
        <f t="shared" si="1146"/>
        <v>4.659547275688225</v>
      </c>
      <c r="I7152" s="193">
        <f t="shared" si="1146"/>
        <v>4.8318498077353054</v>
      </c>
      <c r="J7152" s="193">
        <f t="shared" si="1146"/>
        <v>5.0105238091104782</v>
      </c>
      <c r="K7152" s="193">
        <f>MAX(0,(F7152-'2031 forecast'!$C$10))</f>
        <v>0</v>
      </c>
      <c r="L7152" s="193">
        <f>MAX(0,(G7152-'2031 forecast'!$C$10))</f>
        <v>0</v>
      </c>
      <c r="M7152" s="193">
        <f>MAX(0,(H7152-'2031 forecast'!$C$10))</f>
        <v>0</v>
      </c>
      <c r="N7152" s="193">
        <f>MAX(0,(I7152-'2031 forecast'!$C$10))</f>
        <v>0</v>
      </c>
      <c r="O7152" s="193">
        <f>MAX(0,(J7152-'2031 forecast'!$C$10))</f>
        <v>0</v>
      </c>
      <c r="P7152" s="175" t="str">
        <f t="shared" si="1143"/>
        <v/>
      </c>
      <c r="Q7152" s="175" t="str">
        <f t="shared" si="1144"/>
        <v/>
      </c>
    </row>
    <row r="7153" spans="1:17" s="1" customFormat="1" x14ac:dyDescent="0.3">
      <c r="A7153" s="189">
        <f t="shared" si="1142"/>
        <v>44128.874999982661</v>
      </c>
      <c r="B7153" s="190">
        <f t="shared" si="1138"/>
        <v>44128</v>
      </c>
      <c r="C7153" s="1">
        <f t="shared" si="1139"/>
        <v>21</v>
      </c>
      <c r="D7153" s="191">
        <v>2.7933424232462087</v>
      </c>
      <c r="E7153" s="192">
        <f t="shared" si="1140"/>
        <v>9.6995036259410786E-5</v>
      </c>
      <c r="F7153" s="193">
        <f t="shared" si="1141"/>
        <v>4.1647690143892628</v>
      </c>
      <c r="G7153" s="193">
        <f t="shared" si="1146"/>
        <v>4.3187754455107301</v>
      </c>
      <c r="H7153" s="193">
        <f t="shared" si="1146"/>
        <v>4.4784767857003409</v>
      </c>
      <c r="I7153" s="193">
        <f t="shared" si="1146"/>
        <v>4.6440836234968881</v>
      </c>
      <c r="J7153" s="193">
        <f t="shared" si="1146"/>
        <v>4.8158143346631803</v>
      </c>
      <c r="K7153" s="193">
        <f>MAX(0,(F7153-'2031 forecast'!$C$10))</f>
        <v>0</v>
      </c>
      <c r="L7153" s="193">
        <f>MAX(0,(G7153-'2031 forecast'!$C$10))</f>
        <v>0</v>
      </c>
      <c r="M7153" s="193">
        <f>MAX(0,(H7153-'2031 forecast'!$C$10))</f>
        <v>0</v>
      </c>
      <c r="N7153" s="193">
        <f>MAX(0,(I7153-'2031 forecast'!$C$10))</f>
        <v>0</v>
      </c>
      <c r="O7153" s="193">
        <f>MAX(0,(J7153-'2031 forecast'!$C$10))</f>
        <v>0</v>
      </c>
      <c r="P7153" s="175" t="str">
        <f t="shared" si="1143"/>
        <v/>
      </c>
      <c r="Q7153" s="175" t="str">
        <f t="shared" si="1144"/>
        <v/>
      </c>
    </row>
    <row r="7154" spans="1:17" s="1" customFormat="1" x14ac:dyDescent="0.3">
      <c r="A7154" s="189">
        <f t="shared" si="1142"/>
        <v>44128.916666649326</v>
      </c>
      <c r="B7154" s="190">
        <f t="shared" si="1138"/>
        <v>44128</v>
      </c>
      <c r="C7154" s="1">
        <f t="shared" si="1139"/>
        <v>22</v>
      </c>
      <c r="D7154" s="191">
        <v>2.514761103407638</v>
      </c>
      <c r="E7154" s="192">
        <f t="shared" si="1140"/>
        <v>8.7321676848094892E-5</v>
      </c>
      <c r="F7154" s="193">
        <f t="shared" si="1141"/>
        <v>3.7494146921994984</v>
      </c>
      <c r="G7154" s="193">
        <f t="shared" si="1146"/>
        <v>3.8880619913762366</v>
      </c>
      <c r="H7154" s="193">
        <f t="shared" si="1146"/>
        <v>4.0318362437302264</v>
      </c>
      <c r="I7154" s="193">
        <f t="shared" si="1146"/>
        <v>4.1809270357087884</v>
      </c>
      <c r="J7154" s="193">
        <f t="shared" si="1146"/>
        <v>4.3355309643598448</v>
      </c>
      <c r="K7154" s="193">
        <f>MAX(0,(F7154-'2031 forecast'!$C$10))</f>
        <v>0</v>
      </c>
      <c r="L7154" s="193">
        <f>MAX(0,(G7154-'2031 forecast'!$C$10))</f>
        <v>0</v>
      </c>
      <c r="M7154" s="193">
        <f>MAX(0,(H7154-'2031 forecast'!$C$10))</f>
        <v>0</v>
      </c>
      <c r="N7154" s="193">
        <f>MAX(0,(I7154-'2031 forecast'!$C$10))</f>
        <v>0</v>
      </c>
      <c r="O7154" s="193">
        <f>MAX(0,(J7154-'2031 forecast'!$C$10))</f>
        <v>0</v>
      </c>
      <c r="P7154" s="175" t="str">
        <f t="shared" si="1143"/>
        <v/>
      </c>
      <c r="Q7154" s="175" t="str">
        <f t="shared" si="1144"/>
        <v/>
      </c>
    </row>
    <row r="7155" spans="1:17" s="1" customFormat="1" x14ac:dyDescent="0.3">
      <c r="A7155" s="189">
        <f t="shared" si="1142"/>
        <v>44128.95833331599</v>
      </c>
      <c r="B7155" s="190">
        <f t="shared" si="1138"/>
        <v>44128</v>
      </c>
      <c r="C7155" s="1">
        <f t="shared" si="1139"/>
        <v>23</v>
      </c>
      <c r="D7155" s="191">
        <v>2.3942935056396073</v>
      </c>
      <c r="E7155" s="192">
        <f t="shared" si="1140"/>
        <v>8.3138602508066377E-5</v>
      </c>
      <c r="F7155" s="193">
        <f t="shared" si="1141"/>
        <v>3.5698020123336534</v>
      </c>
      <c r="G7155" s="193">
        <f t="shared" si="1146"/>
        <v>3.7018075247234821</v>
      </c>
      <c r="H7155" s="193">
        <f t="shared" si="1146"/>
        <v>3.838694387743149</v>
      </c>
      <c r="I7155" s="193">
        <f t="shared" si="1146"/>
        <v>3.9806431058544747</v>
      </c>
      <c r="J7155" s="193">
        <f t="shared" si="1146"/>
        <v>4.1278408582827248</v>
      </c>
      <c r="K7155" s="193">
        <f>MAX(0,(F7155-'2031 forecast'!$C$10))</f>
        <v>0</v>
      </c>
      <c r="L7155" s="193">
        <f>MAX(0,(G7155-'2031 forecast'!$C$10))</f>
        <v>0</v>
      </c>
      <c r="M7155" s="193">
        <f>MAX(0,(H7155-'2031 forecast'!$C$10))</f>
        <v>0</v>
      </c>
      <c r="N7155" s="193">
        <f>MAX(0,(I7155-'2031 forecast'!$C$10))</f>
        <v>0</v>
      </c>
      <c r="O7155" s="193">
        <f>MAX(0,(J7155-'2031 forecast'!$C$10))</f>
        <v>0</v>
      </c>
      <c r="P7155" s="175" t="str">
        <f t="shared" si="1143"/>
        <v/>
      </c>
      <c r="Q7155" s="175" t="str">
        <f t="shared" si="1144"/>
        <v/>
      </c>
    </row>
    <row r="7156" spans="1:17" s="1" customFormat="1" x14ac:dyDescent="0.3">
      <c r="A7156" s="189">
        <f t="shared" si="1142"/>
        <v>44128.999999982654</v>
      </c>
      <c r="B7156" s="190">
        <f t="shared" si="1138"/>
        <v>44128</v>
      </c>
      <c r="C7156" s="1">
        <f t="shared" si="1139"/>
        <v>0</v>
      </c>
      <c r="D7156" s="191">
        <v>2.2662966830110749</v>
      </c>
      <c r="E7156" s="192">
        <f t="shared" si="1140"/>
        <v>7.8694086021786105E-5</v>
      </c>
      <c r="F7156" s="193">
        <f t="shared" si="1141"/>
        <v>3.3789635399761941</v>
      </c>
      <c r="G7156" s="193">
        <f t="shared" si="1146"/>
        <v>3.5039121539049316</v>
      </c>
      <c r="H7156" s="193">
        <f t="shared" si="1146"/>
        <v>3.63348116575688</v>
      </c>
      <c r="I7156" s="193">
        <f t="shared" si="1146"/>
        <v>3.7678414303842671</v>
      </c>
      <c r="J7156" s="193">
        <f t="shared" si="1146"/>
        <v>3.9071701205757874</v>
      </c>
      <c r="K7156" s="193">
        <f>MAX(0,(F7156-'2031 forecast'!$C$10))</f>
        <v>0</v>
      </c>
      <c r="L7156" s="193">
        <f>MAX(0,(G7156-'2031 forecast'!$C$10))</f>
        <v>0</v>
      </c>
      <c r="M7156" s="193">
        <f>MAX(0,(H7156-'2031 forecast'!$C$10))</f>
        <v>0</v>
      </c>
      <c r="N7156" s="193">
        <f>MAX(0,(I7156-'2031 forecast'!$C$10))</f>
        <v>0</v>
      </c>
      <c r="O7156" s="193">
        <f>MAX(0,(J7156-'2031 forecast'!$C$10))</f>
        <v>0</v>
      </c>
      <c r="P7156" s="175" t="str">
        <f t="shared" si="1143"/>
        <v/>
      </c>
      <c r="Q7156" s="175" t="str">
        <f t="shared" si="1144"/>
        <v/>
      </c>
    </row>
    <row r="7157" spans="1:17" s="1" customFormat="1" x14ac:dyDescent="0.3">
      <c r="A7157" s="189">
        <f t="shared" si="1142"/>
        <v>44129.041666649318</v>
      </c>
      <c r="B7157" s="190">
        <f t="shared" si="1138"/>
        <v>44129</v>
      </c>
      <c r="C7157" s="1">
        <f t="shared" si="1139"/>
        <v>1</v>
      </c>
      <c r="D7157" s="191">
        <v>2.1232414106615387</v>
      </c>
      <c r="E7157" s="192">
        <f t="shared" si="1140"/>
        <v>7.3726685243002266E-5</v>
      </c>
      <c r="F7157" s="193">
        <f t="shared" si="1141"/>
        <v>3.1656734826355044</v>
      </c>
      <c r="G7157" s="193">
        <f t="shared" si="1146"/>
        <v>3.2827349747547863</v>
      </c>
      <c r="H7157" s="193">
        <f t="shared" si="1146"/>
        <v>3.4041252117722265</v>
      </c>
      <c r="I7157" s="193">
        <f t="shared" si="1146"/>
        <v>3.5300042636822702</v>
      </c>
      <c r="J7157" s="193">
        <f t="shared" si="1146"/>
        <v>3.6605381196092095</v>
      </c>
      <c r="K7157" s="193">
        <f>MAX(0,(F7157-'2031 forecast'!$C$10))</f>
        <v>0</v>
      </c>
      <c r="L7157" s="193">
        <f>MAX(0,(G7157-'2031 forecast'!$C$10))</f>
        <v>0</v>
      </c>
      <c r="M7157" s="193">
        <f>MAX(0,(H7157-'2031 forecast'!$C$10))</f>
        <v>0</v>
      </c>
      <c r="N7157" s="193">
        <f>MAX(0,(I7157-'2031 forecast'!$C$10))</f>
        <v>0</v>
      </c>
      <c r="O7157" s="193">
        <f>MAX(0,(J7157-'2031 forecast'!$C$10))</f>
        <v>0</v>
      </c>
      <c r="P7157" s="175" t="str">
        <f t="shared" si="1143"/>
        <v/>
      </c>
      <c r="Q7157" s="175" t="str">
        <f t="shared" si="1144"/>
        <v/>
      </c>
    </row>
    <row r="7158" spans="1:17" s="1" customFormat="1" x14ac:dyDescent="0.3">
      <c r="A7158" s="189">
        <f t="shared" si="1142"/>
        <v>44129.083333315983</v>
      </c>
      <c r="B7158" s="190">
        <f t="shared" si="1138"/>
        <v>44129</v>
      </c>
      <c r="C7158" s="1">
        <f t="shared" si="1139"/>
        <v>2</v>
      </c>
      <c r="D7158" s="191">
        <v>2.1232414106615387</v>
      </c>
      <c r="E7158" s="192">
        <f t="shared" si="1140"/>
        <v>7.3726685243002266E-5</v>
      </c>
      <c r="F7158" s="193">
        <f t="shared" si="1141"/>
        <v>3.1656734826355044</v>
      </c>
      <c r="G7158" s="193">
        <f t="shared" si="1146"/>
        <v>3.2827349747547863</v>
      </c>
      <c r="H7158" s="193">
        <f t="shared" si="1146"/>
        <v>3.4041252117722265</v>
      </c>
      <c r="I7158" s="193">
        <f t="shared" si="1146"/>
        <v>3.5300042636822702</v>
      </c>
      <c r="J7158" s="193">
        <f t="shared" si="1146"/>
        <v>3.6605381196092095</v>
      </c>
      <c r="K7158" s="193">
        <f>MAX(0,(F7158-'2031 forecast'!$C$10))</f>
        <v>0</v>
      </c>
      <c r="L7158" s="193">
        <f>MAX(0,(G7158-'2031 forecast'!$C$10))</f>
        <v>0</v>
      </c>
      <c r="M7158" s="193">
        <f>MAX(0,(H7158-'2031 forecast'!$C$10))</f>
        <v>0</v>
      </c>
      <c r="N7158" s="193">
        <f>MAX(0,(I7158-'2031 forecast'!$C$10))</f>
        <v>0</v>
      </c>
      <c r="O7158" s="193">
        <f>MAX(0,(J7158-'2031 forecast'!$C$10))</f>
        <v>0</v>
      </c>
      <c r="P7158" s="175" t="str">
        <f t="shared" si="1143"/>
        <v/>
      </c>
      <c r="Q7158" s="175" t="str">
        <f t="shared" si="1144"/>
        <v/>
      </c>
    </row>
    <row r="7159" spans="1:17" s="1" customFormat="1" x14ac:dyDescent="0.3">
      <c r="A7159" s="189">
        <f t="shared" si="1142"/>
        <v>44129.124999982647</v>
      </c>
      <c r="B7159" s="190">
        <f t="shared" si="1138"/>
        <v>44129</v>
      </c>
      <c r="C7159" s="1">
        <f t="shared" si="1139"/>
        <v>3</v>
      </c>
      <c r="D7159" s="191">
        <v>2.1081829609405349</v>
      </c>
      <c r="E7159" s="192">
        <f t="shared" si="1140"/>
        <v>7.3203800950498712E-5</v>
      </c>
      <c r="F7159" s="193">
        <f t="shared" si="1141"/>
        <v>3.1432218976522743</v>
      </c>
      <c r="G7159" s="193">
        <f t="shared" si="1146"/>
        <v>3.2594531664231927</v>
      </c>
      <c r="H7159" s="193">
        <f t="shared" si="1146"/>
        <v>3.3799824797738425</v>
      </c>
      <c r="I7159" s="193">
        <f t="shared" si="1146"/>
        <v>3.5049687724504817</v>
      </c>
      <c r="J7159" s="193">
        <f t="shared" si="1146"/>
        <v>3.63457685634957</v>
      </c>
      <c r="K7159" s="193">
        <f>MAX(0,(F7159-'2031 forecast'!$C$10))</f>
        <v>0</v>
      </c>
      <c r="L7159" s="193">
        <f>MAX(0,(G7159-'2031 forecast'!$C$10))</f>
        <v>0</v>
      </c>
      <c r="M7159" s="193">
        <f>MAX(0,(H7159-'2031 forecast'!$C$10))</f>
        <v>0</v>
      </c>
      <c r="N7159" s="193">
        <f>MAX(0,(I7159-'2031 forecast'!$C$10))</f>
        <v>0</v>
      </c>
      <c r="O7159" s="193">
        <f>MAX(0,(J7159-'2031 forecast'!$C$10))</f>
        <v>0</v>
      </c>
      <c r="P7159" s="175" t="str">
        <f t="shared" si="1143"/>
        <v/>
      </c>
      <c r="Q7159" s="175" t="str">
        <f t="shared" si="1144"/>
        <v/>
      </c>
    </row>
    <row r="7160" spans="1:17" s="1" customFormat="1" x14ac:dyDescent="0.3">
      <c r="A7160" s="189">
        <f t="shared" si="1142"/>
        <v>44129.166666649311</v>
      </c>
      <c r="B7160" s="190">
        <f t="shared" si="1138"/>
        <v>44129</v>
      </c>
      <c r="C7160" s="1">
        <f t="shared" si="1139"/>
        <v>4</v>
      </c>
      <c r="D7160" s="191">
        <v>2.0780660614985274</v>
      </c>
      <c r="E7160" s="192">
        <f t="shared" si="1140"/>
        <v>7.215803236549159E-5</v>
      </c>
      <c r="F7160" s="193">
        <f t="shared" si="1141"/>
        <v>3.0983187276858133</v>
      </c>
      <c r="G7160" s="193">
        <f t="shared" si="1146"/>
        <v>3.2128895497600043</v>
      </c>
      <c r="H7160" s="193">
        <f t="shared" si="1146"/>
        <v>3.3316970157770736</v>
      </c>
      <c r="I7160" s="193">
        <f t="shared" si="1146"/>
        <v>3.4548977899869033</v>
      </c>
      <c r="J7160" s="193">
        <f t="shared" si="1146"/>
        <v>3.5826543298302909</v>
      </c>
      <c r="K7160" s="193">
        <f>MAX(0,(F7160-'2031 forecast'!$C$10))</f>
        <v>0</v>
      </c>
      <c r="L7160" s="193">
        <f>MAX(0,(G7160-'2031 forecast'!$C$10))</f>
        <v>0</v>
      </c>
      <c r="M7160" s="193">
        <f>MAX(0,(H7160-'2031 forecast'!$C$10))</f>
        <v>0</v>
      </c>
      <c r="N7160" s="193">
        <f>MAX(0,(I7160-'2031 forecast'!$C$10))</f>
        <v>0</v>
      </c>
      <c r="O7160" s="193">
        <f>MAX(0,(J7160-'2031 forecast'!$C$10))</f>
        <v>0</v>
      </c>
      <c r="P7160" s="175" t="str">
        <f t="shared" si="1143"/>
        <v/>
      </c>
      <c r="Q7160" s="175" t="str">
        <f t="shared" si="1144"/>
        <v/>
      </c>
    </row>
    <row r="7161" spans="1:17" s="1" customFormat="1" x14ac:dyDescent="0.3">
      <c r="A7161" s="189">
        <f t="shared" si="1142"/>
        <v>44129.208333315975</v>
      </c>
      <c r="B7161" s="190">
        <f t="shared" si="1138"/>
        <v>44129</v>
      </c>
      <c r="C7161" s="1">
        <f t="shared" si="1139"/>
        <v>5</v>
      </c>
      <c r="D7161" s="191">
        <v>2.1081829609405349</v>
      </c>
      <c r="E7161" s="192">
        <f t="shared" si="1140"/>
        <v>7.3203800950498712E-5</v>
      </c>
      <c r="F7161" s="193">
        <f t="shared" si="1141"/>
        <v>3.1432218976522743</v>
      </c>
      <c r="G7161" s="193">
        <f t="shared" si="1146"/>
        <v>3.2594531664231927</v>
      </c>
      <c r="H7161" s="193">
        <f t="shared" si="1146"/>
        <v>3.3799824797738425</v>
      </c>
      <c r="I7161" s="193">
        <f t="shared" si="1146"/>
        <v>3.5049687724504817</v>
      </c>
      <c r="J7161" s="193">
        <f t="shared" si="1146"/>
        <v>3.63457685634957</v>
      </c>
      <c r="K7161" s="193">
        <f>MAX(0,(F7161-'2031 forecast'!$C$10))</f>
        <v>0</v>
      </c>
      <c r="L7161" s="193">
        <f>MAX(0,(G7161-'2031 forecast'!$C$10))</f>
        <v>0</v>
      </c>
      <c r="M7161" s="193">
        <f>MAX(0,(H7161-'2031 forecast'!$C$10))</f>
        <v>0</v>
      </c>
      <c r="N7161" s="193">
        <f>MAX(0,(I7161-'2031 forecast'!$C$10))</f>
        <v>0</v>
      </c>
      <c r="O7161" s="193">
        <f>MAX(0,(J7161-'2031 forecast'!$C$10))</f>
        <v>0</v>
      </c>
      <c r="P7161" s="175" t="str">
        <f t="shared" si="1143"/>
        <v/>
      </c>
      <c r="Q7161" s="175" t="str">
        <f t="shared" si="1144"/>
        <v/>
      </c>
    </row>
    <row r="7162" spans="1:17" s="1" customFormat="1" x14ac:dyDescent="0.3">
      <c r="A7162" s="189">
        <f t="shared" si="1142"/>
        <v>44129.24999998264</v>
      </c>
      <c r="B7162" s="190">
        <f t="shared" si="1138"/>
        <v>44129</v>
      </c>
      <c r="C7162" s="1">
        <f t="shared" si="1139"/>
        <v>6</v>
      </c>
      <c r="D7162" s="191">
        <v>2.273825907871577</v>
      </c>
      <c r="E7162" s="192">
        <f t="shared" si="1140"/>
        <v>7.8955528168037889E-5</v>
      </c>
      <c r="F7162" s="193">
        <f t="shared" si="1141"/>
        <v>3.3901893324678096</v>
      </c>
      <c r="G7162" s="193">
        <f t="shared" si="1146"/>
        <v>3.5155530580707288</v>
      </c>
      <c r="H7162" s="193">
        <f t="shared" si="1146"/>
        <v>3.6455525317560724</v>
      </c>
      <c r="I7162" s="193">
        <f t="shared" si="1146"/>
        <v>3.7803591760001618</v>
      </c>
      <c r="J7162" s="193">
        <f t="shared" si="1146"/>
        <v>3.9201507522056076</v>
      </c>
      <c r="K7162" s="193">
        <f>MAX(0,(F7162-'2031 forecast'!$C$10))</f>
        <v>0</v>
      </c>
      <c r="L7162" s="193">
        <f>MAX(0,(G7162-'2031 forecast'!$C$10))</f>
        <v>0</v>
      </c>
      <c r="M7162" s="193">
        <f>MAX(0,(H7162-'2031 forecast'!$C$10))</f>
        <v>0</v>
      </c>
      <c r="N7162" s="193">
        <f>MAX(0,(I7162-'2031 forecast'!$C$10))</f>
        <v>0</v>
      </c>
      <c r="O7162" s="193">
        <f>MAX(0,(J7162-'2031 forecast'!$C$10))</f>
        <v>0</v>
      </c>
      <c r="P7162" s="175" t="str">
        <f t="shared" si="1143"/>
        <v/>
      </c>
      <c r="Q7162" s="175" t="str">
        <f t="shared" si="1144"/>
        <v/>
      </c>
    </row>
    <row r="7163" spans="1:17" s="1" customFormat="1" x14ac:dyDescent="0.3">
      <c r="A7163" s="189">
        <f t="shared" si="1142"/>
        <v>44129.291666649304</v>
      </c>
      <c r="B7163" s="190">
        <f t="shared" si="1138"/>
        <v>44129</v>
      </c>
      <c r="C7163" s="1">
        <f t="shared" si="1139"/>
        <v>7</v>
      </c>
      <c r="D7163" s="191">
        <v>2.5298195531286418</v>
      </c>
      <c r="E7163" s="192">
        <f t="shared" si="1140"/>
        <v>8.7844561140598446E-5</v>
      </c>
      <c r="F7163" s="193">
        <f t="shared" si="1141"/>
        <v>3.7718662771827285</v>
      </c>
      <c r="G7163" s="193">
        <f t="shared" si="1146"/>
        <v>3.9113437997078306</v>
      </c>
      <c r="H7163" s="193">
        <f t="shared" si="1146"/>
        <v>4.0559789757286104</v>
      </c>
      <c r="I7163" s="193">
        <f t="shared" si="1146"/>
        <v>4.2059625269405778</v>
      </c>
      <c r="J7163" s="193">
        <f t="shared" si="1146"/>
        <v>4.3614922276194834</v>
      </c>
      <c r="K7163" s="193">
        <f>MAX(0,(F7163-'2031 forecast'!$C$10))</f>
        <v>0</v>
      </c>
      <c r="L7163" s="193">
        <f>MAX(0,(G7163-'2031 forecast'!$C$10))</f>
        <v>0</v>
      </c>
      <c r="M7163" s="193">
        <f>MAX(0,(H7163-'2031 forecast'!$C$10))</f>
        <v>0</v>
      </c>
      <c r="N7163" s="193">
        <f>MAX(0,(I7163-'2031 forecast'!$C$10))</f>
        <v>0</v>
      </c>
      <c r="O7163" s="193">
        <f>MAX(0,(J7163-'2031 forecast'!$C$10))</f>
        <v>0</v>
      </c>
      <c r="P7163" s="175" t="str">
        <f t="shared" si="1143"/>
        <v/>
      </c>
      <c r="Q7163" s="175" t="str">
        <f t="shared" si="1144"/>
        <v/>
      </c>
    </row>
    <row r="7164" spans="1:17" s="1" customFormat="1" x14ac:dyDescent="0.3">
      <c r="A7164" s="189">
        <f t="shared" si="1142"/>
        <v>44129.333333315968</v>
      </c>
      <c r="B7164" s="190">
        <f t="shared" si="1138"/>
        <v>44129</v>
      </c>
      <c r="C7164" s="1">
        <f t="shared" si="1139"/>
        <v>8</v>
      </c>
      <c r="D7164" s="191">
        <v>2.6126410265941633</v>
      </c>
      <c r="E7164" s="192">
        <f t="shared" si="1140"/>
        <v>9.0720424749368055E-5</v>
      </c>
      <c r="F7164" s="193">
        <f t="shared" si="1141"/>
        <v>3.895349994590497</v>
      </c>
      <c r="G7164" s="193">
        <f t="shared" si="1146"/>
        <v>4.0393937455315996</v>
      </c>
      <c r="H7164" s="193">
        <f t="shared" si="1146"/>
        <v>4.1887640017197265</v>
      </c>
      <c r="I7164" s="193">
        <f t="shared" si="1146"/>
        <v>4.343657728715419</v>
      </c>
      <c r="J7164" s="193">
        <f t="shared" si="1146"/>
        <v>4.5042791755475031</v>
      </c>
      <c r="K7164" s="193">
        <f>MAX(0,(F7164-'2031 forecast'!$C$10))</f>
        <v>0</v>
      </c>
      <c r="L7164" s="193">
        <f>MAX(0,(G7164-'2031 forecast'!$C$10))</f>
        <v>0</v>
      </c>
      <c r="M7164" s="193">
        <f>MAX(0,(H7164-'2031 forecast'!$C$10))</f>
        <v>0</v>
      </c>
      <c r="N7164" s="193">
        <f>MAX(0,(I7164-'2031 forecast'!$C$10))</f>
        <v>0</v>
      </c>
      <c r="O7164" s="193">
        <f>MAX(0,(J7164-'2031 forecast'!$C$10))</f>
        <v>0</v>
      </c>
      <c r="P7164" s="175" t="str">
        <f t="shared" si="1143"/>
        <v/>
      </c>
      <c r="Q7164" s="175" t="str">
        <f t="shared" si="1144"/>
        <v/>
      </c>
    </row>
    <row r="7165" spans="1:17" s="1" customFormat="1" x14ac:dyDescent="0.3">
      <c r="A7165" s="189">
        <f t="shared" si="1142"/>
        <v>44129.374999982632</v>
      </c>
      <c r="B7165" s="190">
        <f t="shared" si="1138"/>
        <v>44129</v>
      </c>
      <c r="C7165" s="1">
        <f t="shared" si="1139"/>
        <v>9</v>
      </c>
      <c r="D7165" s="191">
        <v>2.5975825768731586</v>
      </c>
      <c r="E7165" s="192">
        <f t="shared" si="1140"/>
        <v>9.019754045686446E-5</v>
      </c>
      <c r="F7165" s="193">
        <f t="shared" si="1141"/>
        <v>3.8728984096072652</v>
      </c>
      <c r="G7165" s="193">
        <f t="shared" ref="G7165:J7184" si="1147">$E7165*G$2</f>
        <v>4.0161119372000043</v>
      </c>
      <c r="H7165" s="193">
        <f t="shared" si="1147"/>
        <v>4.1646212697213407</v>
      </c>
      <c r="I7165" s="193">
        <f t="shared" si="1147"/>
        <v>4.3186222374836278</v>
      </c>
      <c r="J7165" s="193">
        <f t="shared" si="1147"/>
        <v>4.4783179122878618</v>
      </c>
      <c r="K7165" s="193">
        <f>MAX(0,(F7165-'2031 forecast'!$C$10))</f>
        <v>0</v>
      </c>
      <c r="L7165" s="193">
        <f>MAX(0,(G7165-'2031 forecast'!$C$10))</f>
        <v>0</v>
      </c>
      <c r="M7165" s="193">
        <f>MAX(0,(H7165-'2031 forecast'!$C$10))</f>
        <v>0</v>
      </c>
      <c r="N7165" s="193">
        <f>MAX(0,(I7165-'2031 forecast'!$C$10))</f>
        <v>0</v>
      </c>
      <c r="O7165" s="193">
        <f>MAX(0,(J7165-'2031 forecast'!$C$10))</f>
        <v>0</v>
      </c>
      <c r="P7165" s="175" t="str">
        <f t="shared" si="1143"/>
        <v/>
      </c>
      <c r="Q7165" s="175" t="str">
        <f t="shared" si="1144"/>
        <v/>
      </c>
    </row>
    <row r="7166" spans="1:17" s="1" customFormat="1" x14ac:dyDescent="0.3">
      <c r="A7166" s="189">
        <f t="shared" si="1142"/>
        <v>44129.416666649297</v>
      </c>
      <c r="B7166" s="190">
        <f t="shared" si="1138"/>
        <v>44129</v>
      </c>
      <c r="C7166" s="1">
        <f t="shared" si="1139"/>
        <v>10</v>
      </c>
      <c r="D7166" s="191">
        <v>2.8686346718512277</v>
      </c>
      <c r="E7166" s="192">
        <f t="shared" si="1140"/>
        <v>9.9609457721928598E-5</v>
      </c>
      <c r="F7166" s="193">
        <f t="shared" si="1141"/>
        <v>4.2770269393054159</v>
      </c>
      <c r="G7166" s="193">
        <f t="shared" si="1147"/>
        <v>4.4351844871687014</v>
      </c>
      <c r="H7166" s="193">
        <f t="shared" si="1147"/>
        <v>4.5991904456922637</v>
      </c>
      <c r="I7166" s="193">
        <f t="shared" si="1147"/>
        <v>4.7692610796558332</v>
      </c>
      <c r="J7166" s="193">
        <f t="shared" si="1147"/>
        <v>4.9456206509613789</v>
      </c>
      <c r="K7166" s="193">
        <f>MAX(0,(F7166-'2031 forecast'!$C$10))</f>
        <v>0</v>
      </c>
      <c r="L7166" s="193">
        <f>MAX(0,(G7166-'2031 forecast'!$C$10))</f>
        <v>0</v>
      </c>
      <c r="M7166" s="193">
        <f>MAX(0,(H7166-'2031 forecast'!$C$10))</f>
        <v>0</v>
      </c>
      <c r="N7166" s="193">
        <f>MAX(0,(I7166-'2031 forecast'!$C$10))</f>
        <v>0</v>
      </c>
      <c r="O7166" s="193">
        <f>MAX(0,(J7166-'2031 forecast'!$C$10))</f>
        <v>0</v>
      </c>
      <c r="P7166" s="175" t="str">
        <f t="shared" si="1143"/>
        <v/>
      </c>
      <c r="Q7166" s="175" t="str">
        <f t="shared" si="1144"/>
        <v/>
      </c>
    </row>
    <row r="7167" spans="1:17" s="1" customFormat="1" x14ac:dyDescent="0.3">
      <c r="A7167" s="189">
        <f t="shared" si="1142"/>
        <v>44129.458333315961</v>
      </c>
      <c r="B7167" s="190">
        <f t="shared" si="1138"/>
        <v>44129</v>
      </c>
      <c r="C7167" s="1">
        <f t="shared" si="1139"/>
        <v>11</v>
      </c>
      <c r="D7167" s="191">
        <v>2.8159300978277146</v>
      </c>
      <c r="E7167" s="192">
        <f t="shared" si="1140"/>
        <v>9.7779362698166138E-5</v>
      </c>
      <c r="F7167" s="193">
        <f t="shared" si="1141"/>
        <v>4.1984463918641088</v>
      </c>
      <c r="G7167" s="193">
        <f t="shared" si="1147"/>
        <v>4.3536981580081218</v>
      </c>
      <c r="H7167" s="193">
        <f t="shared" si="1147"/>
        <v>4.5146908836979183</v>
      </c>
      <c r="I7167" s="193">
        <f t="shared" si="1147"/>
        <v>4.6816368603445717</v>
      </c>
      <c r="J7167" s="193">
        <f t="shared" si="1147"/>
        <v>4.8547562295526401</v>
      </c>
      <c r="K7167" s="193">
        <f>MAX(0,(F7167-'2031 forecast'!$C$10))</f>
        <v>0</v>
      </c>
      <c r="L7167" s="193">
        <f>MAX(0,(G7167-'2031 forecast'!$C$10))</f>
        <v>0</v>
      </c>
      <c r="M7167" s="193">
        <f>MAX(0,(H7167-'2031 forecast'!$C$10))</f>
        <v>0</v>
      </c>
      <c r="N7167" s="193">
        <f>MAX(0,(I7167-'2031 forecast'!$C$10))</f>
        <v>0</v>
      </c>
      <c r="O7167" s="193">
        <f>MAX(0,(J7167-'2031 forecast'!$C$10))</f>
        <v>0</v>
      </c>
      <c r="P7167" s="175" t="str">
        <f t="shared" si="1143"/>
        <v/>
      </c>
      <c r="Q7167" s="175" t="str">
        <f t="shared" si="1144"/>
        <v/>
      </c>
    </row>
    <row r="7168" spans="1:17" s="1" customFormat="1" x14ac:dyDescent="0.3">
      <c r="A7168" s="189">
        <f t="shared" si="1142"/>
        <v>44129.499999982625</v>
      </c>
      <c r="B7168" s="190">
        <f t="shared" si="1138"/>
        <v>44129</v>
      </c>
      <c r="C7168" s="1">
        <f t="shared" si="1139"/>
        <v>12</v>
      </c>
      <c r="D7168" s="191">
        <v>2.8460469972697218</v>
      </c>
      <c r="E7168" s="192">
        <f t="shared" si="1140"/>
        <v>9.8825131283173246E-5</v>
      </c>
      <c r="F7168" s="193">
        <f t="shared" si="1141"/>
        <v>4.2433495618305699</v>
      </c>
      <c r="G7168" s="193">
        <f t="shared" si="1147"/>
        <v>4.4002617746713097</v>
      </c>
      <c r="H7168" s="193">
        <f t="shared" si="1147"/>
        <v>4.5629763476946863</v>
      </c>
      <c r="I7168" s="193">
        <f t="shared" si="1147"/>
        <v>4.7317078428081496</v>
      </c>
      <c r="J7168" s="193">
        <f t="shared" si="1147"/>
        <v>4.9066787560719192</v>
      </c>
      <c r="K7168" s="193">
        <f>MAX(0,(F7168-'2031 forecast'!$C$10))</f>
        <v>0</v>
      </c>
      <c r="L7168" s="193">
        <f>MAX(0,(G7168-'2031 forecast'!$C$10))</f>
        <v>0</v>
      </c>
      <c r="M7168" s="193">
        <f>MAX(0,(H7168-'2031 forecast'!$C$10))</f>
        <v>0</v>
      </c>
      <c r="N7168" s="193">
        <f>MAX(0,(I7168-'2031 forecast'!$C$10))</f>
        <v>0</v>
      </c>
      <c r="O7168" s="193">
        <f>MAX(0,(J7168-'2031 forecast'!$C$10))</f>
        <v>0</v>
      </c>
      <c r="P7168" s="175" t="str">
        <f t="shared" si="1143"/>
        <v/>
      </c>
      <c r="Q7168" s="175" t="str">
        <f t="shared" si="1144"/>
        <v/>
      </c>
    </row>
    <row r="7169" spans="1:17" s="1" customFormat="1" x14ac:dyDescent="0.3">
      <c r="A7169" s="189">
        <f t="shared" si="1142"/>
        <v>44129.541666649289</v>
      </c>
      <c r="B7169" s="190">
        <f t="shared" si="1138"/>
        <v>44129</v>
      </c>
      <c r="C7169" s="1">
        <f t="shared" si="1139"/>
        <v>13</v>
      </c>
      <c r="D7169" s="191">
        <v>2.8836931215722315</v>
      </c>
      <c r="E7169" s="192">
        <f t="shared" si="1140"/>
        <v>1.0013234201443215E-4</v>
      </c>
      <c r="F7169" s="193">
        <f t="shared" si="1141"/>
        <v>4.299478524288646</v>
      </c>
      <c r="G7169" s="193">
        <f t="shared" si="1147"/>
        <v>4.4584662955002949</v>
      </c>
      <c r="H7169" s="193">
        <f t="shared" si="1147"/>
        <v>4.6233331776906477</v>
      </c>
      <c r="I7169" s="193">
        <f t="shared" si="1147"/>
        <v>4.7942965708876226</v>
      </c>
      <c r="J7169" s="193">
        <f t="shared" si="1147"/>
        <v>4.9715819142210185</v>
      </c>
      <c r="K7169" s="193">
        <f>MAX(0,(F7169-'2031 forecast'!$C$10))</f>
        <v>0</v>
      </c>
      <c r="L7169" s="193">
        <f>MAX(0,(G7169-'2031 forecast'!$C$10))</f>
        <v>0</v>
      </c>
      <c r="M7169" s="193">
        <f>MAX(0,(H7169-'2031 forecast'!$C$10))</f>
        <v>0</v>
      </c>
      <c r="N7169" s="193">
        <f>MAX(0,(I7169-'2031 forecast'!$C$10))</f>
        <v>0</v>
      </c>
      <c r="O7169" s="193">
        <f>MAX(0,(J7169-'2031 forecast'!$C$10))</f>
        <v>0</v>
      </c>
      <c r="P7169" s="175" t="str">
        <f t="shared" si="1143"/>
        <v/>
      </c>
      <c r="Q7169" s="175" t="str">
        <f t="shared" si="1144"/>
        <v/>
      </c>
    </row>
    <row r="7170" spans="1:17" s="1" customFormat="1" x14ac:dyDescent="0.3">
      <c r="A7170" s="189">
        <f t="shared" si="1142"/>
        <v>44129.583333315953</v>
      </c>
      <c r="B7170" s="190">
        <f t="shared" si="1138"/>
        <v>44129</v>
      </c>
      <c r="C7170" s="1">
        <f t="shared" si="1139"/>
        <v>14</v>
      </c>
      <c r="D7170" s="191">
        <v>2.7556962989436995</v>
      </c>
      <c r="E7170" s="192">
        <f t="shared" si="1140"/>
        <v>9.5687825528151894E-5</v>
      </c>
      <c r="F7170" s="193">
        <f t="shared" si="1141"/>
        <v>4.1086400519311868</v>
      </c>
      <c r="G7170" s="193">
        <f t="shared" si="1147"/>
        <v>4.2605709246817449</v>
      </c>
      <c r="H7170" s="193">
        <f t="shared" si="1147"/>
        <v>4.4181199557043804</v>
      </c>
      <c r="I7170" s="193">
        <f t="shared" si="1147"/>
        <v>4.5814948954174151</v>
      </c>
      <c r="J7170" s="193">
        <f t="shared" si="1147"/>
        <v>4.750911176514081</v>
      </c>
      <c r="K7170" s="193">
        <f>MAX(0,(F7170-'2031 forecast'!$C$10))</f>
        <v>0</v>
      </c>
      <c r="L7170" s="193">
        <f>MAX(0,(G7170-'2031 forecast'!$C$10))</f>
        <v>0</v>
      </c>
      <c r="M7170" s="193">
        <f>MAX(0,(H7170-'2031 forecast'!$C$10))</f>
        <v>0</v>
      </c>
      <c r="N7170" s="193">
        <f>MAX(0,(I7170-'2031 forecast'!$C$10))</f>
        <v>0</v>
      </c>
      <c r="O7170" s="193">
        <f>MAX(0,(J7170-'2031 forecast'!$C$10))</f>
        <v>0</v>
      </c>
      <c r="P7170" s="175" t="str">
        <f t="shared" si="1143"/>
        <v/>
      </c>
      <c r="Q7170" s="175" t="str">
        <f t="shared" si="1144"/>
        <v/>
      </c>
    </row>
    <row r="7171" spans="1:17" s="1" customFormat="1" x14ac:dyDescent="0.3">
      <c r="A7171" s="189">
        <f t="shared" si="1142"/>
        <v>44129.624999982618</v>
      </c>
      <c r="B7171" s="190">
        <f t="shared" si="1138"/>
        <v>44129</v>
      </c>
      <c r="C7171" s="1">
        <f t="shared" si="1139"/>
        <v>15</v>
      </c>
      <c r="D7171" s="191">
        <v>2.9288684707352428</v>
      </c>
      <c r="E7171" s="192">
        <f t="shared" si="1140"/>
        <v>1.0170099489194284E-4</v>
      </c>
      <c r="F7171" s="193">
        <f t="shared" si="1141"/>
        <v>4.3668332792383371</v>
      </c>
      <c r="G7171" s="193">
        <f t="shared" si="1147"/>
        <v>4.5283117204950774</v>
      </c>
      <c r="H7171" s="193">
        <f t="shared" si="1147"/>
        <v>4.6957613736858024</v>
      </c>
      <c r="I7171" s="193">
        <f t="shared" si="1147"/>
        <v>4.8694030445829899</v>
      </c>
      <c r="J7171" s="193">
        <f t="shared" si="1147"/>
        <v>5.049465703999938</v>
      </c>
      <c r="K7171" s="193">
        <f>MAX(0,(F7171-'2031 forecast'!$C$10))</f>
        <v>0</v>
      </c>
      <c r="L7171" s="193">
        <f>MAX(0,(G7171-'2031 forecast'!$C$10))</f>
        <v>0</v>
      </c>
      <c r="M7171" s="193">
        <f>MAX(0,(H7171-'2031 forecast'!$C$10))</f>
        <v>0</v>
      </c>
      <c r="N7171" s="193">
        <f>MAX(0,(I7171-'2031 forecast'!$C$10))</f>
        <v>0</v>
      </c>
      <c r="O7171" s="193">
        <f>MAX(0,(J7171-'2031 forecast'!$C$10))</f>
        <v>0</v>
      </c>
      <c r="P7171" s="175" t="str">
        <f t="shared" si="1143"/>
        <v/>
      </c>
      <c r="Q7171" s="175" t="str">
        <f t="shared" si="1144"/>
        <v/>
      </c>
    </row>
    <row r="7172" spans="1:17" s="1" customFormat="1" x14ac:dyDescent="0.3">
      <c r="A7172" s="189">
        <f t="shared" si="1142"/>
        <v>44129.666666649282</v>
      </c>
      <c r="B7172" s="190">
        <f t="shared" si="1138"/>
        <v>44129</v>
      </c>
      <c r="C7172" s="1">
        <f t="shared" si="1139"/>
        <v>16</v>
      </c>
      <c r="D7172" s="191">
        <v>3.1773328911318059</v>
      </c>
      <c r="E7172" s="192">
        <f t="shared" si="1140"/>
        <v>1.1032858571825161E-4</v>
      </c>
      <c r="F7172" s="193">
        <f t="shared" si="1141"/>
        <v>4.7372844314616414</v>
      </c>
      <c r="G7172" s="193">
        <f t="shared" si="1147"/>
        <v>4.9124615579663828</v>
      </c>
      <c r="H7172" s="193">
        <f t="shared" si="1147"/>
        <v>5.0941164516591471</v>
      </c>
      <c r="I7172" s="193">
        <f t="shared" si="1147"/>
        <v>5.2824886499075108</v>
      </c>
      <c r="J7172" s="193">
        <f t="shared" si="1147"/>
        <v>5.4778265477839945</v>
      </c>
      <c r="K7172" s="193">
        <f>MAX(0,(F7172-'2031 forecast'!$C$10))</f>
        <v>0</v>
      </c>
      <c r="L7172" s="193">
        <f>MAX(0,(G7172-'2031 forecast'!$C$10))</f>
        <v>0</v>
      </c>
      <c r="M7172" s="193">
        <f>MAX(0,(H7172-'2031 forecast'!$C$10))</f>
        <v>0</v>
      </c>
      <c r="N7172" s="193">
        <f>MAX(0,(I7172-'2031 forecast'!$C$10))</f>
        <v>0</v>
      </c>
      <c r="O7172" s="193">
        <f>MAX(0,(J7172-'2031 forecast'!$C$10))</f>
        <v>0</v>
      </c>
      <c r="P7172" s="175" t="str">
        <f t="shared" si="1143"/>
        <v/>
      </c>
      <c r="Q7172" s="175" t="str">
        <f t="shared" si="1144"/>
        <v/>
      </c>
    </row>
    <row r="7173" spans="1:17" s="1" customFormat="1" x14ac:dyDescent="0.3">
      <c r="A7173" s="189">
        <f t="shared" si="1142"/>
        <v>44129.708333315946</v>
      </c>
      <c r="B7173" s="190">
        <f t="shared" ref="B7173:B7236" si="1148">INT(A7173)</f>
        <v>44129</v>
      </c>
      <c r="C7173" s="1">
        <f t="shared" ref="C7173:C7236" si="1149">HOUR(A7173)</f>
        <v>17</v>
      </c>
      <c r="D7173" s="191">
        <v>3.2225082402948173</v>
      </c>
      <c r="E7173" s="192">
        <f t="shared" ref="E7173:E7236" si="1150">D7173/SUM($D$4:$D$8763)</f>
        <v>1.118972385957623E-4</v>
      </c>
      <c r="F7173" s="193">
        <f t="shared" ref="F7173:F7236" si="1151">E7173*$F$2</f>
        <v>4.8046391864113325</v>
      </c>
      <c r="G7173" s="193">
        <f t="shared" si="1147"/>
        <v>4.9823069829611653</v>
      </c>
      <c r="H7173" s="193">
        <f t="shared" si="1147"/>
        <v>5.1665446476543018</v>
      </c>
      <c r="I7173" s="193">
        <f t="shared" si="1147"/>
        <v>5.357595123602878</v>
      </c>
      <c r="J7173" s="193">
        <f t="shared" si="1147"/>
        <v>5.555710337562914</v>
      </c>
      <c r="K7173" s="193">
        <f>MAX(0,(F7173-'2031 forecast'!$C$10))</f>
        <v>0</v>
      </c>
      <c r="L7173" s="193">
        <f>MAX(0,(G7173-'2031 forecast'!$C$10))</f>
        <v>0</v>
      </c>
      <c r="M7173" s="193">
        <f>MAX(0,(H7173-'2031 forecast'!$C$10))</f>
        <v>0</v>
      </c>
      <c r="N7173" s="193">
        <f>MAX(0,(I7173-'2031 forecast'!$C$10))</f>
        <v>0</v>
      </c>
      <c r="O7173" s="193">
        <f>MAX(0,(J7173-'2031 forecast'!$C$10))</f>
        <v>0</v>
      </c>
      <c r="P7173" s="175" t="str">
        <f t="shared" si="1143"/>
        <v/>
      </c>
      <c r="Q7173" s="175" t="str">
        <f t="shared" si="1144"/>
        <v/>
      </c>
    </row>
    <row r="7174" spans="1:17" s="1" customFormat="1" x14ac:dyDescent="0.3">
      <c r="A7174" s="189">
        <f t="shared" ref="A7174:A7237" si="1152">A7173 + TIME(1,0,0)</f>
        <v>44129.74999998261</v>
      </c>
      <c r="B7174" s="190">
        <f t="shared" si="1148"/>
        <v>44129</v>
      </c>
      <c r="C7174" s="1">
        <f t="shared" si="1149"/>
        <v>18</v>
      </c>
      <c r="D7174" s="191">
        <v>3.0568652933637761</v>
      </c>
      <c r="E7174" s="192">
        <f t="shared" si="1150"/>
        <v>1.0614551137822314E-4</v>
      </c>
      <c r="F7174" s="193">
        <f t="shared" si="1151"/>
        <v>4.5576717515957981</v>
      </c>
      <c r="G7174" s="193">
        <f t="shared" si="1147"/>
        <v>4.72620709131363</v>
      </c>
      <c r="H7174" s="193">
        <f t="shared" si="1147"/>
        <v>4.9009745956720723</v>
      </c>
      <c r="I7174" s="193">
        <f t="shared" si="1147"/>
        <v>5.0822047200531983</v>
      </c>
      <c r="J7174" s="193">
        <f t="shared" si="1147"/>
        <v>5.2701364417068772</v>
      </c>
      <c r="K7174" s="193">
        <f>MAX(0,(F7174-'2031 forecast'!$C$10))</f>
        <v>0</v>
      </c>
      <c r="L7174" s="193">
        <f>MAX(0,(G7174-'2031 forecast'!$C$10))</f>
        <v>0</v>
      </c>
      <c r="M7174" s="193">
        <f>MAX(0,(H7174-'2031 forecast'!$C$10))</f>
        <v>0</v>
      </c>
      <c r="N7174" s="193">
        <f>MAX(0,(I7174-'2031 forecast'!$C$10))</f>
        <v>0</v>
      </c>
      <c r="O7174" s="193">
        <f>MAX(0,(J7174-'2031 forecast'!$C$10))</f>
        <v>0</v>
      </c>
      <c r="P7174" s="175" t="str">
        <f t="shared" ref="P7174:P7237" si="1153">IF(K7174&gt;0,IF(K7173&gt;0,P7173+1,1),"")</f>
        <v/>
      </c>
      <c r="Q7174" s="175" t="str">
        <f t="shared" ref="Q7174:Q7237" si="1154">IF(AND(K7174&gt;0,K7175=0),P7174,"")</f>
        <v/>
      </c>
    </row>
    <row r="7175" spans="1:17" s="1" customFormat="1" x14ac:dyDescent="0.3">
      <c r="A7175" s="189">
        <f t="shared" si="1152"/>
        <v>44129.791666649275</v>
      </c>
      <c r="B7175" s="190">
        <f t="shared" si="1148"/>
        <v>44129</v>
      </c>
      <c r="C7175" s="1">
        <f t="shared" si="1149"/>
        <v>19</v>
      </c>
      <c r="D7175" s="191">
        <v>3.0267483939217676</v>
      </c>
      <c r="E7175" s="192">
        <f t="shared" si="1150"/>
        <v>1.0509974279321599E-4</v>
      </c>
      <c r="F7175" s="193">
        <f t="shared" si="1151"/>
        <v>4.5127685816293361</v>
      </c>
      <c r="G7175" s="193">
        <f t="shared" si="1147"/>
        <v>4.6796434746504403</v>
      </c>
      <c r="H7175" s="193">
        <f t="shared" si="1147"/>
        <v>4.8526891316753016</v>
      </c>
      <c r="I7175" s="193">
        <f t="shared" si="1147"/>
        <v>5.0321337375896196</v>
      </c>
      <c r="J7175" s="193">
        <f t="shared" si="1147"/>
        <v>5.2182139151875964</v>
      </c>
      <c r="K7175" s="193">
        <f>MAX(0,(F7175-'2031 forecast'!$C$10))</f>
        <v>0</v>
      </c>
      <c r="L7175" s="193">
        <f>MAX(0,(G7175-'2031 forecast'!$C$10))</f>
        <v>0</v>
      </c>
      <c r="M7175" s="193">
        <f>MAX(0,(H7175-'2031 forecast'!$C$10))</f>
        <v>0</v>
      </c>
      <c r="N7175" s="193">
        <f>MAX(0,(I7175-'2031 forecast'!$C$10))</f>
        <v>0</v>
      </c>
      <c r="O7175" s="193">
        <f>MAX(0,(J7175-'2031 forecast'!$C$10))</f>
        <v>0</v>
      </c>
      <c r="P7175" s="175" t="str">
        <f t="shared" si="1153"/>
        <v/>
      </c>
      <c r="Q7175" s="175" t="str">
        <f t="shared" si="1154"/>
        <v/>
      </c>
    </row>
    <row r="7176" spans="1:17" s="1" customFormat="1" x14ac:dyDescent="0.3">
      <c r="A7176" s="189">
        <f t="shared" si="1152"/>
        <v>44129.833333315939</v>
      </c>
      <c r="B7176" s="190">
        <f t="shared" si="1148"/>
        <v>44129</v>
      </c>
      <c r="C7176" s="1">
        <f t="shared" si="1149"/>
        <v>20</v>
      </c>
      <c r="D7176" s="191">
        <v>3.0041607193402617</v>
      </c>
      <c r="E7176" s="192">
        <f t="shared" si="1150"/>
        <v>1.0431541635446064E-4</v>
      </c>
      <c r="F7176" s="193">
        <f t="shared" si="1151"/>
        <v>4.4790912041544892</v>
      </c>
      <c r="G7176" s="193">
        <f t="shared" si="1147"/>
        <v>4.6447207621530486</v>
      </c>
      <c r="H7176" s="193">
        <f t="shared" si="1147"/>
        <v>4.8164750336777242</v>
      </c>
      <c r="I7176" s="193">
        <f t="shared" si="1147"/>
        <v>4.994580500741935</v>
      </c>
      <c r="J7176" s="193">
        <f t="shared" si="1147"/>
        <v>5.1792720202981366</v>
      </c>
      <c r="K7176" s="193">
        <f>MAX(0,(F7176-'2031 forecast'!$C$10))</f>
        <v>0</v>
      </c>
      <c r="L7176" s="193">
        <f>MAX(0,(G7176-'2031 forecast'!$C$10))</f>
        <v>0</v>
      </c>
      <c r="M7176" s="193">
        <f>MAX(0,(H7176-'2031 forecast'!$C$10))</f>
        <v>0</v>
      </c>
      <c r="N7176" s="193">
        <f>MAX(0,(I7176-'2031 forecast'!$C$10))</f>
        <v>0</v>
      </c>
      <c r="O7176" s="193">
        <f>MAX(0,(J7176-'2031 forecast'!$C$10))</f>
        <v>0</v>
      </c>
      <c r="P7176" s="175" t="str">
        <f t="shared" si="1153"/>
        <v/>
      </c>
      <c r="Q7176" s="175" t="str">
        <f t="shared" si="1154"/>
        <v/>
      </c>
    </row>
    <row r="7177" spans="1:17" s="1" customFormat="1" x14ac:dyDescent="0.3">
      <c r="A7177" s="189">
        <f t="shared" si="1152"/>
        <v>44129.874999982603</v>
      </c>
      <c r="B7177" s="190">
        <f t="shared" si="1148"/>
        <v>44129</v>
      </c>
      <c r="C7177" s="1">
        <f t="shared" si="1149"/>
        <v>21</v>
      </c>
      <c r="D7177" s="191">
        <v>2.7933424232462087</v>
      </c>
      <c r="E7177" s="192">
        <f t="shared" si="1150"/>
        <v>9.6995036259410786E-5</v>
      </c>
      <c r="F7177" s="193">
        <f t="shared" si="1151"/>
        <v>4.1647690143892628</v>
      </c>
      <c r="G7177" s="193">
        <f t="shared" si="1147"/>
        <v>4.3187754455107301</v>
      </c>
      <c r="H7177" s="193">
        <f t="shared" si="1147"/>
        <v>4.4784767857003409</v>
      </c>
      <c r="I7177" s="193">
        <f t="shared" si="1147"/>
        <v>4.6440836234968881</v>
      </c>
      <c r="J7177" s="193">
        <f t="shared" si="1147"/>
        <v>4.8158143346631803</v>
      </c>
      <c r="K7177" s="193">
        <f>MAX(0,(F7177-'2031 forecast'!$C$10))</f>
        <v>0</v>
      </c>
      <c r="L7177" s="193">
        <f>MAX(0,(G7177-'2031 forecast'!$C$10))</f>
        <v>0</v>
      </c>
      <c r="M7177" s="193">
        <f>MAX(0,(H7177-'2031 forecast'!$C$10))</f>
        <v>0</v>
      </c>
      <c r="N7177" s="193">
        <f>MAX(0,(I7177-'2031 forecast'!$C$10))</f>
        <v>0</v>
      </c>
      <c r="O7177" s="193">
        <f>MAX(0,(J7177-'2031 forecast'!$C$10))</f>
        <v>0</v>
      </c>
      <c r="P7177" s="175" t="str">
        <f t="shared" si="1153"/>
        <v/>
      </c>
      <c r="Q7177" s="175" t="str">
        <f t="shared" si="1154"/>
        <v/>
      </c>
    </row>
    <row r="7178" spans="1:17" s="1" customFormat="1" x14ac:dyDescent="0.3">
      <c r="A7178" s="189">
        <f t="shared" si="1152"/>
        <v>44129.916666649267</v>
      </c>
      <c r="B7178" s="190">
        <f t="shared" si="1148"/>
        <v>44129</v>
      </c>
      <c r="C7178" s="1">
        <f t="shared" si="1149"/>
        <v>22</v>
      </c>
      <c r="D7178" s="191">
        <v>2.6804040503386801</v>
      </c>
      <c r="E7178" s="192">
        <f t="shared" si="1150"/>
        <v>9.3073404065634069E-5</v>
      </c>
      <c r="F7178" s="193">
        <f t="shared" si="1151"/>
        <v>3.9963821270150337</v>
      </c>
      <c r="G7178" s="193">
        <f t="shared" si="1147"/>
        <v>4.1441618830237728</v>
      </c>
      <c r="H7178" s="193">
        <f t="shared" si="1147"/>
        <v>4.2974062957124568</v>
      </c>
      <c r="I7178" s="193">
        <f t="shared" si="1147"/>
        <v>4.456317439258469</v>
      </c>
      <c r="J7178" s="193">
        <f t="shared" si="1147"/>
        <v>4.6211048602158815</v>
      </c>
      <c r="K7178" s="193">
        <f>MAX(0,(F7178-'2031 forecast'!$C$10))</f>
        <v>0</v>
      </c>
      <c r="L7178" s="193">
        <f>MAX(0,(G7178-'2031 forecast'!$C$10))</f>
        <v>0</v>
      </c>
      <c r="M7178" s="193">
        <f>MAX(0,(H7178-'2031 forecast'!$C$10))</f>
        <v>0</v>
      </c>
      <c r="N7178" s="193">
        <f>MAX(0,(I7178-'2031 forecast'!$C$10))</f>
        <v>0</v>
      </c>
      <c r="O7178" s="193">
        <f>MAX(0,(J7178-'2031 forecast'!$C$10))</f>
        <v>0</v>
      </c>
      <c r="P7178" s="175" t="str">
        <f t="shared" si="1153"/>
        <v/>
      </c>
      <c r="Q7178" s="175" t="str">
        <f t="shared" si="1154"/>
        <v/>
      </c>
    </row>
    <row r="7179" spans="1:17" s="1" customFormat="1" x14ac:dyDescent="0.3">
      <c r="A7179" s="189">
        <f t="shared" si="1152"/>
        <v>44129.958333315932</v>
      </c>
      <c r="B7179" s="190">
        <f t="shared" si="1148"/>
        <v>44129</v>
      </c>
      <c r="C7179" s="1">
        <f t="shared" si="1149"/>
        <v>23</v>
      </c>
      <c r="D7179" s="191">
        <v>2.4997026536866342</v>
      </c>
      <c r="E7179" s="192">
        <f t="shared" si="1150"/>
        <v>8.6798792555591324E-5</v>
      </c>
      <c r="F7179" s="193">
        <f t="shared" si="1151"/>
        <v>3.7269631072162674</v>
      </c>
      <c r="G7179" s="193">
        <f t="shared" si="1147"/>
        <v>3.8647801830446422</v>
      </c>
      <c r="H7179" s="193">
        <f t="shared" si="1147"/>
        <v>4.0076935117318415</v>
      </c>
      <c r="I7179" s="193">
        <f t="shared" si="1147"/>
        <v>4.155891544476999</v>
      </c>
      <c r="J7179" s="193">
        <f t="shared" si="1147"/>
        <v>4.3095697011002043</v>
      </c>
      <c r="K7179" s="193">
        <f>MAX(0,(F7179-'2031 forecast'!$C$10))</f>
        <v>0</v>
      </c>
      <c r="L7179" s="193">
        <f>MAX(0,(G7179-'2031 forecast'!$C$10))</f>
        <v>0</v>
      </c>
      <c r="M7179" s="193">
        <f>MAX(0,(H7179-'2031 forecast'!$C$10))</f>
        <v>0</v>
      </c>
      <c r="N7179" s="193">
        <f>MAX(0,(I7179-'2031 forecast'!$C$10))</f>
        <v>0</v>
      </c>
      <c r="O7179" s="193">
        <f>MAX(0,(J7179-'2031 forecast'!$C$10))</f>
        <v>0</v>
      </c>
      <c r="P7179" s="175" t="str">
        <f t="shared" si="1153"/>
        <v/>
      </c>
      <c r="Q7179" s="175" t="str">
        <f t="shared" si="1154"/>
        <v/>
      </c>
    </row>
    <row r="7180" spans="1:17" s="1" customFormat="1" x14ac:dyDescent="0.3">
      <c r="A7180" s="189">
        <f t="shared" si="1152"/>
        <v>44129.999999982596</v>
      </c>
      <c r="B7180" s="190">
        <f t="shared" si="1148"/>
        <v>44129</v>
      </c>
      <c r="C7180" s="1">
        <f t="shared" si="1149"/>
        <v>0</v>
      </c>
      <c r="D7180" s="191">
        <v>2.2662966830110749</v>
      </c>
      <c r="E7180" s="192">
        <f t="shared" si="1150"/>
        <v>7.8694086021786105E-5</v>
      </c>
      <c r="F7180" s="193">
        <f t="shared" si="1151"/>
        <v>3.3789635399761941</v>
      </c>
      <c r="G7180" s="193">
        <f t="shared" si="1147"/>
        <v>3.5039121539049316</v>
      </c>
      <c r="H7180" s="193">
        <f t="shared" si="1147"/>
        <v>3.63348116575688</v>
      </c>
      <c r="I7180" s="193">
        <f t="shared" si="1147"/>
        <v>3.7678414303842671</v>
      </c>
      <c r="J7180" s="193">
        <f t="shared" si="1147"/>
        <v>3.9071701205757874</v>
      </c>
      <c r="K7180" s="193">
        <f>MAX(0,(F7180-'2031 forecast'!$C$10))</f>
        <v>0</v>
      </c>
      <c r="L7180" s="193">
        <f>MAX(0,(G7180-'2031 forecast'!$C$10))</f>
        <v>0</v>
      </c>
      <c r="M7180" s="193">
        <f>MAX(0,(H7180-'2031 forecast'!$C$10))</f>
        <v>0</v>
      </c>
      <c r="N7180" s="193">
        <f>MAX(0,(I7180-'2031 forecast'!$C$10))</f>
        <v>0</v>
      </c>
      <c r="O7180" s="193">
        <f>MAX(0,(J7180-'2031 forecast'!$C$10))</f>
        <v>0</v>
      </c>
      <c r="P7180" s="175" t="str">
        <f t="shared" si="1153"/>
        <v/>
      </c>
      <c r="Q7180" s="175" t="str">
        <f t="shared" si="1154"/>
        <v/>
      </c>
    </row>
    <row r="7181" spans="1:17" s="1" customFormat="1" x14ac:dyDescent="0.3">
      <c r="A7181" s="189">
        <f t="shared" si="1152"/>
        <v>44130.04166664926</v>
      </c>
      <c r="B7181" s="190">
        <f t="shared" si="1148"/>
        <v>44130</v>
      </c>
      <c r="C7181" s="1">
        <f t="shared" si="1149"/>
        <v>1</v>
      </c>
      <c r="D7181" s="191">
        <v>2.2361797835690673</v>
      </c>
      <c r="E7181" s="192">
        <f t="shared" si="1150"/>
        <v>7.7648317436778983E-5</v>
      </c>
      <c r="F7181" s="193">
        <f t="shared" si="1151"/>
        <v>3.3340603700097331</v>
      </c>
      <c r="G7181" s="193">
        <f t="shared" si="1147"/>
        <v>3.4573485372417432</v>
      </c>
      <c r="H7181" s="193">
        <f t="shared" si="1147"/>
        <v>3.585195701760111</v>
      </c>
      <c r="I7181" s="193">
        <f t="shared" si="1147"/>
        <v>3.7177704479206888</v>
      </c>
      <c r="J7181" s="193">
        <f t="shared" si="1147"/>
        <v>3.8552475940565079</v>
      </c>
      <c r="K7181" s="193">
        <f>MAX(0,(F7181-'2031 forecast'!$C$10))</f>
        <v>0</v>
      </c>
      <c r="L7181" s="193">
        <f>MAX(0,(G7181-'2031 forecast'!$C$10))</f>
        <v>0</v>
      </c>
      <c r="M7181" s="193">
        <f>MAX(0,(H7181-'2031 forecast'!$C$10))</f>
        <v>0</v>
      </c>
      <c r="N7181" s="193">
        <f>MAX(0,(I7181-'2031 forecast'!$C$10))</f>
        <v>0</v>
      </c>
      <c r="O7181" s="193">
        <f>MAX(0,(J7181-'2031 forecast'!$C$10))</f>
        <v>0</v>
      </c>
      <c r="P7181" s="175" t="str">
        <f t="shared" si="1153"/>
        <v/>
      </c>
      <c r="Q7181" s="175" t="str">
        <f t="shared" si="1154"/>
        <v/>
      </c>
    </row>
    <row r="7182" spans="1:17" s="1" customFormat="1" x14ac:dyDescent="0.3">
      <c r="A7182" s="189">
        <f t="shared" si="1152"/>
        <v>44130.083333315924</v>
      </c>
      <c r="B7182" s="190">
        <f t="shared" si="1148"/>
        <v>44130</v>
      </c>
      <c r="C7182" s="1">
        <f t="shared" si="1149"/>
        <v>2</v>
      </c>
      <c r="D7182" s="191">
        <v>2.1608875349640484</v>
      </c>
      <c r="E7182" s="192">
        <f t="shared" si="1150"/>
        <v>7.5033895974261185E-5</v>
      </c>
      <c r="F7182" s="193">
        <f t="shared" si="1151"/>
        <v>3.2218024450935814</v>
      </c>
      <c r="G7182" s="193">
        <f t="shared" si="1147"/>
        <v>3.3409394955837728</v>
      </c>
      <c r="H7182" s="193">
        <f t="shared" si="1147"/>
        <v>3.4644820417681887</v>
      </c>
      <c r="I7182" s="193">
        <f t="shared" si="1147"/>
        <v>3.5925929917617436</v>
      </c>
      <c r="J7182" s="193">
        <f t="shared" si="1147"/>
        <v>3.7254412777583097</v>
      </c>
      <c r="K7182" s="193">
        <f>MAX(0,(F7182-'2031 forecast'!$C$10))</f>
        <v>0</v>
      </c>
      <c r="L7182" s="193">
        <f>MAX(0,(G7182-'2031 forecast'!$C$10))</f>
        <v>0</v>
      </c>
      <c r="M7182" s="193">
        <f>MAX(0,(H7182-'2031 forecast'!$C$10))</f>
        <v>0</v>
      </c>
      <c r="N7182" s="193">
        <f>MAX(0,(I7182-'2031 forecast'!$C$10))</f>
        <v>0</v>
      </c>
      <c r="O7182" s="193">
        <f>MAX(0,(J7182-'2031 forecast'!$C$10))</f>
        <v>0</v>
      </c>
      <c r="P7182" s="175" t="str">
        <f t="shared" si="1153"/>
        <v/>
      </c>
      <c r="Q7182" s="175" t="str">
        <f t="shared" si="1154"/>
        <v/>
      </c>
    </row>
    <row r="7183" spans="1:17" s="1" customFormat="1" x14ac:dyDescent="0.3">
      <c r="A7183" s="189">
        <f t="shared" si="1152"/>
        <v>44130.124999982589</v>
      </c>
      <c r="B7183" s="190">
        <f t="shared" si="1148"/>
        <v>44130</v>
      </c>
      <c r="C7183" s="1">
        <f t="shared" si="1149"/>
        <v>3</v>
      </c>
      <c r="D7183" s="191">
        <v>2.1382998603825425</v>
      </c>
      <c r="E7183" s="192">
        <f t="shared" si="1150"/>
        <v>7.4249569535505834E-5</v>
      </c>
      <c r="F7183" s="193">
        <f t="shared" si="1151"/>
        <v>3.1881250676187349</v>
      </c>
      <c r="G7183" s="193">
        <f t="shared" si="1147"/>
        <v>3.3060167830863811</v>
      </c>
      <c r="H7183" s="193">
        <f t="shared" si="1147"/>
        <v>3.4282679437706114</v>
      </c>
      <c r="I7183" s="193">
        <f t="shared" si="1147"/>
        <v>3.5550397549140595</v>
      </c>
      <c r="J7183" s="193">
        <f t="shared" si="1147"/>
        <v>3.6864993828688495</v>
      </c>
      <c r="K7183" s="193">
        <f>MAX(0,(F7183-'2031 forecast'!$C$10))</f>
        <v>0</v>
      </c>
      <c r="L7183" s="193">
        <f>MAX(0,(G7183-'2031 forecast'!$C$10))</f>
        <v>0</v>
      </c>
      <c r="M7183" s="193">
        <f>MAX(0,(H7183-'2031 forecast'!$C$10))</f>
        <v>0</v>
      </c>
      <c r="N7183" s="193">
        <f>MAX(0,(I7183-'2031 forecast'!$C$10))</f>
        <v>0</v>
      </c>
      <c r="O7183" s="193">
        <f>MAX(0,(J7183-'2031 forecast'!$C$10))</f>
        <v>0</v>
      </c>
      <c r="P7183" s="175" t="str">
        <f t="shared" si="1153"/>
        <v/>
      </c>
      <c r="Q7183" s="175" t="str">
        <f t="shared" si="1154"/>
        <v/>
      </c>
    </row>
    <row r="7184" spans="1:17" s="1" customFormat="1" x14ac:dyDescent="0.3">
      <c r="A7184" s="189">
        <f t="shared" si="1152"/>
        <v>44130.166666649253</v>
      </c>
      <c r="B7184" s="190">
        <f t="shared" si="1148"/>
        <v>44130</v>
      </c>
      <c r="C7184" s="1">
        <f t="shared" si="1149"/>
        <v>4</v>
      </c>
      <c r="D7184" s="191">
        <v>2.1382998603825425</v>
      </c>
      <c r="E7184" s="192">
        <f t="shared" si="1150"/>
        <v>7.4249569535505834E-5</v>
      </c>
      <c r="F7184" s="193">
        <f t="shared" si="1151"/>
        <v>3.1881250676187349</v>
      </c>
      <c r="G7184" s="193">
        <f t="shared" si="1147"/>
        <v>3.3060167830863811</v>
      </c>
      <c r="H7184" s="193">
        <f t="shared" si="1147"/>
        <v>3.4282679437706114</v>
      </c>
      <c r="I7184" s="193">
        <f t="shared" si="1147"/>
        <v>3.5550397549140595</v>
      </c>
      <c r="J7184" s="193">
        <f t="shared" si="1147"/>
        <v>3.6864993828688495</v>
      </c>
      <c r="K7184" s="193">
        <f>MAX(0,(F7184-'2031 forecast'!$C$10))</f>
        <v>0</v>
      </c>
      <c r="L7184" s="193">
        <f>MAX(0,(G7184-'2031 forecast'!$C$10))</f>
        <v>0</v>
      </c>
      <c r="M7184" s="193">
        <f>MAX(0,(H7184-'2031 forecast'!$C$10))</f>
        <v>0</v>
      </c>
      <c r="N7184" s="193">
        <f>MAX(0,(I7184-'2031 forecast'!$C$10))</f>
        <v>0</v>
      </c>
      <c r="O7184" s="193">
        <f>MAX(0,(J7184-'2031 forecast'!$C$10))</f>
        <v>0</v>
      </c>
      <c r="P7184" s="175" t="str">
        <f t="shared" si="1153"/>
        <v/>
      </c>
      <c r="Q7184" s="175" t="str">
        <f t="shared" si="1154"/>
        <v/>
      </c>
    </row>
    <row r="7185" spans="1:17" s="1" customFormat="1" x14ac:dyDescent="0.3">
      <c r="A7185" s="189">
        <f t="shared" si="1152"/>
        <v>44130.208333315917</v>
      </c>
      <c r="B7185" s="190">
        <f t="shared" si="1148"/>
        <v>44130</v>
      </c>
      <c r="C7185" s="1">
        <f t="shared" si="1149"/>
        <v>5</v>
      </c>
      <c r="D7185" s="191">
        <v>2.3641766061976002</v>
      </c>
      <c r="E7185" s="192">
        <f t="shared" si="1150"/>
        <v>8.2092833923059282E-5</v>
      </c>
      <c r="F7185" s="193">
        <f t="shared" si="1151"/>
        <v>3.5248988423671936</v>
      </c>
      <c r="G7185" s="193">
        <f t="shared" ref="G7185:J7204" si="1155">$E7185*G$2</f>
        <v>3.655243908060295</v>
      </c>
      <c r="H7185" s="193">
        <f t="shared" si="1155"/>
        <v>3.7904089237463809</v>
      </c>
      <c r="I7185" s="193">
        <f t="shared" si="1155"/>
        <v>3.9305721233908977</v>
      </c>
      <c r="J7185" s="193">
        <f t="shared" si="1155"/>
        <v>4.0759183317634475</v>
      </c>
      <c r="K7185" s="193">
        <f>MAX(0,(F7185-'2031 forecast'!$C$10))</f>
        <v>0</v>
      </c>
      <c r="L7185" s="193">
        <f>MAX(0,(G7185-'2031 forecast'!$C$10))</f>
        <v>0</v>
      </c>
      <c r="M7185" s="193">
        <f>MAX(0,(H7185-'2031 forecast'!$C$10))</f>
        <v>0</v>
      </c>
      <c r="N7185" s="193">
        <f>MAX(0,(I7185-'2031 forecast'!$C$10))</f>
        <v>0</v>
      </c>
      <c r="O7185" s="193">
        <f>MAX(0,(J7185-'2031 forecast'!$C$10))</f>
        <v>0</v>
      </c>
      <c r="P7185" s="175" t="str">
        <f t="shared" si="1153"/>
        <v/>
      </c>
      <c r="Q7185" s="175" t="str">
        <f t="shared" si="1154"/>
        <v/>
      </c>
    </row>
    <row r="7186" spans="1:17" s="1" customFormat="1" x14ac:dyDescent="0.3">
      <c r="A7186" s="189">
        <f t="shared" si="1152"/>
        <v>44130.249999982581</v>
      </c>
      <c r="B7186" s="190">
        <f t="shared" si="1148"/>
        <v>44130</v>
      </c>
      <c r="C7186" s="1">
        <f t="shared" si="1149"/>
        <v>6</v>
      </c>
      <c r="D7186" s="191">
        <v>2.7029917249201856</v>
      </c>
      <c r="E7186" s="192">
        <f t="shared" si="1150"/>
        <v>9.3857730504389407E-5</v>
      </c>
      <c r="F7186" s="193">
        <f t="shared" si="1151"/>
        <v>4.0300595044898797</v>
      </c>
      <c r="G7186" s="193">
        <f t="shared" si="1155"/>
        <v>4.1790845955211644</v>
      </c>
      <c r="H7186" s="193">
        <f t="shared" si="1155"/>
        <v>4.3336203937100333</v>
      </c>
      <c r="I7186" s="193">
        <f t="shared" si="1155"/>
        <v>4.4938706761061527</v>
      </c>
      <c r="J7186" s="193">
        <f t="shared" si="1155"/>
        <v>4.6600467551053413</v>
      </c>
      <c r="K7186" s="193">
        <f>MAX(0,(F7186-'2031 forecast'!$C$10))</f>
        <v>0</v>
      </c>
      <c r="L7186" s="193">
        <f>MAX(0,(G7186-'2031 forecast'!$C$10))</f>
        <v>0</v>
      </c>
      <c r="M7186" s="193">
        <f>MAX(0,(H7186-'2031 forecast'!$C$10))</f>
        <v>0</v>
      </c>
      <c r="N7186" s="193">
        <f>MAX(0,(I7186-'2031 forecast'!$C$10))</f>
        <v>0</v>
      </c>
      <c r="O7186" s="193">
        <f>MAX(0,(J7186-'2031 forecast'!$C$10))</f>
        <v>0</v>
      </c>
      <c r="P7186" s="175" t="str">
        <f t="shared" si="1153"/>
        <v/>
      </c>
      <c r="Q7186" s="175" t="str">
        <f t="shared" si="1154"/>
        <v/>
      </c>
    </row>
    <row r="7187" spans="1:17" s="1" customFormat="1" x14ac:dyDescent="0.3">
      <c r="A7187" s="189">
        <f t="shared" si="1152"/>
        <v>44130.291666649246</v>
      </c>
      <c r="B7187" s="190">
        <f t="shared" si="1148"/>
        <v>44130</v>
      </c>
      <c r="C7187" s="1">
        <f t="shared" si="1149"/>
        <v>7</v>
      </c>
      <c r="D7187" s="191">
        <v>3.0116899442007643</v>
      </c>
      <c r="E7187" s="192">
        <f t="shared" si="1150"/>
        <v>1.0457685850071245E-4</v>
      </c>
      <c r="F7187" s="193">
        <f t="shared" si="1151"/>
        <v>4.4903169966461061</v>
      </c>
      <c r="G7187" s="193">
        <f t="shared" si="1155"/>
        <v>4.6563616663188467</v>
      </c>
      <c r="H7187" s="193">
        <f t="shared" si="1155"/>
        <v>4.8285463996769176</v>
      </c>
      <c r="I7187" s="193">
        <f t="shared" si="1155"/>
        <v>5.0070982463578311</v>
      </c>
      <c r="J7187" s="193">
        <f t="shared" si="1155"/>
        <v>5.1922526519279577</v>
      </c>
      <c r="K7187" s="193">
        <f>MAX(0,(F7187-'2031 forecast'!$C$10))</f>
        <v>0</v>
      </c>
      <c r="L7187" s="193">
        <f>MAX(0,(G7187-'2031 forecast'!$C$10))</f>
        <v>0</v>
      </c>
      <c r="M7187" s="193">
        <f>MAX(0,(H7187-'2031 forecast'!$C$10))</f>
        <v>0</v>
      </c>
      <c r="N7187" s="193">
        <f>MAX(0,(I7187-'2031 forecast'!$C$10))</f>
        <v>0</v>
      </c>
      <c r="O7187" s="193">
        <f>MAX(0,(J7187-'2031 forecast'!$C$10))</f>
        <v>0</v>
      </c>
      <c r="P7187" s="175" t="str">
        <f t="shared" si="1153"/>
        <v/>
      </c>
      <c r="Q7187" s="175" t="str">
        <f t="shared" si="1154"/>
        <v/>
      </c>
    </row>
    <row r="7188" spans="1:17" s="1" customFormat="1" x14ac:dyDescent="0.3">
      <c r="A7188" s="189">
        <f t="shared" si="1152"/>
        <v>44130.33333331591</v>
      </c>
      <c r="B7188" s="190">
        <f t="shared" si="1148"/>
        <v>44130</v>
      </c>
      <c r="C7188" s="1">
        <f t="shared" si="1149"/>
        <v>8</v>
      </c>
      <c r="D7188" s="191">
        <v>3.1396867668292967</v>
      </c>
      <c r="E7188" s="192">
        <f t="shared" si="1150"/>
        <v>1.0902137498699272E-4</v>
      </c>
      <c r="F7188" s="193">
        <f t="shared" si="1151"/>
        <v>4.6811554690035653</v>
      </c>
      <c r="G7188" s="193">
        <f t="shared" si="1155"/>
        <v>4.8542570371373976</v>
      </c>
      <c r="H7188" s="193">
        <f t="shared" si="1155"/>
        <v>5.0337596216631866</v>
      </c>
      <c r="I7188" s="193">
        <f t="shared" si="1155"/>
        <v>5.2198999218280386</v>
      </c>
      <c r="J7188" s="193">
        <f t="shared" si="1155"/>
        <v>5.4129233896348952</v>
      </c>
      <c r="K7188" s="193">
        <f>MAX(0,(F7188-'2031 forecast'!$C$10))</f>
        <v>0</v>
      </c>
      <c r="L7188" s="193">
        <f>MAX(0,(G7188-'2031 forecast'!$C$10))</f>
        <v>0</v>
      </c>
      <c r="M7188" s="193">
        <f>MAX(0,(H7188-'2031 forecast'!$C$10))</f>
        <v>0</v>
      </c>
      <c r="N7188" s="193">
        <f>MAX(0,(I7188-'2031 forecast'!$C$10))</f>
        <v>0</v>
      </c>
      <c r="O7188" s="193">
        <f>MAX(0,(J7188-'2031 forecast'!$C$10))</f>
        <v>0</v>
      </c>
      <c r="P7188" s="175" t="str">
        <f t="shared" si="1153"/>
        <v/>
      </c>
      <c r="Q7188" s="175" t="str">
        <f t="shared" si="1154"/>
        <v/>
      </c>
    </row>
    <row r="7189" spans="1:17" s="1" customFormat="1" x14ac:dyDescent="0.3">
      <c r="A7189" s="189">
        <f t="shared" si="1152"/>
        <v>44130.374999982574</v>
      </c>
      <c r="B7189" s="190">
        <f t="shared" si="1148"/>
        <v>44130</v>
      </c>
      <c r="C7189" s="1">
        <f t="shared" si="1149"/>
        <v>9</v>
      </c>
      <c r="D7189" s="191">
        <v>3.2149790154343161</v>
      </c>
      <c r="E7189" s="192">
        <f t="shared" si="1150"/>
        <v>1.1163579644951055E-4</v>
      </c>
      <c r="F7189" s="193">
        <f t="shared" si="1151"/>
        <v>4.7934133939197183</v>
      </c>
      <c r="G7189" s="193">
        <f t="shared" si="1155"/>
        <v>4.9706660787953689</v>
      </c>
      <c r="H7189" s="193">
        <f t="shared" si="1155"/>
        <v>5.1544732816551102</v>
      </c>
      <c r="I7189" s="193">
        <f t="shared" si="1155"/>
        <v>5.3450773779869847</v>
      </c>
      <c r="J7189" s="193">
        <f t="shared" si="1155"/>
        <v>5.5427297059330956</v>
      </c>
      <c r="K7189" s="193">
        <f>MAX(0,(F7189-'2031 forecast'!$C$10))</f>
        <v>0</v>
      </c>
      <c r="L7189" s="193">
        <f>MAX(0,(G7189-'2031 forecast'!$C$10))</f>
        <v>0</v>
      </c>
      <c r="M7189" s="193">
        <f>MAX(0,(H7189-'2031 forecast'!$C$10))</f>
        <v>0</v>
      </c>
      <c r="N7189" s="193">
        <f>MAX(0,(I7189-'2031 forecast'!$C$10))</f>
        <v>0</v>
      </c>
      <c r="O7189" s="193">
        <f>MAX(0,(J7189-'2031 forecast'!$C$10))</f>
        <v>0</v>
      </c>
      <c r="P7189" s="175" t="str">
        <f t="shared" si="1153"/>
        <v/>
      </c>
      <c r="Q7189" s="175" t="str">
        <f t="shared" si="1154"/>
        <v/>
      </c>
    </row>
    <row r="7190" spans="1:17" s="1" customFormat="1" x14ac:dyDescent="0.3">
      <c r="A7190" s="189">
        <f t="shared" si="1152"/>
        <v>44130.416666649238</v>
      </c>
      <c r="B7190" s="190">
        <f t="shared" si="1148"/>
        <v>44130</v>
      </c>
      <c r="C7190" s="1">
        <f t="shared" si="1149"/>
        <v>10</v>
      </c>
      <c r="D7190" s="191">
        <v>3.2450959148763232</v>
      </c>
      <c r="E7190" s="192">
        <f t="shared" si="1150"/>
        <v>1.1268156503451764E-4</v>
      </c>
      <c r="F7190" s="193">
        <f t="shared" si="1151"/>
        <v>4.8383165638861785</v>
      </c>
      <c r="G7190" s="193">
        <f t="shared" si="1155"/>
        <v>5.017229695458556</v>
      </c>
      <c r="H7190" s="193">
        <f t="shared" si="1155"/>
        <v>5.2027587456518782</v>
      </c>
      <c r="I7190" s="193">
        <f t="shared" si="1155"/>
        <v>5.3951483604505617</v>
      </c>
      <c r="J7190" s="193">
        <f t="shared" si="1155"/>
        <v>5.5946522324523729</v>
      </c>
      <c r="K7190" s="193">
        <f>MAX(0,(F7190-'2031 forecast'!$C$10))</f>
        <v>0</v>
      </c>
      <c r="L7190" s="193">
        <f>MAX(0,(G7190-'2031 forecast'!$C$10))</f>
        <v>0</v>
      </c>
      <c r="M7190" s="193">
        <f>MAX(0,(H7190-'2031 forecast'!$C$10))</f>
        <v>0</v>
      </c>
      <c r="N7190" s="193">
        <f>MAX(0,(I7190-'2031 forecast'!$C$10))</f>
        <v>0</v>
      </c>
      <c r="O7190" s="193">
        <f>MAX(0,(J7190-'2031 forecast'!$C$10))</f>
        <v>0</v>
      </c>
      <c r="P7190" s="175" t="str">
        <f t="shared" si="1153"/>
        <v/>
      </c>
      <c r="Q7190" s="175" t="str">
        <f t="shared" si="1154"/>
        <v/>
      </c>
    </row>
    <row r="7191" spans="1:17" s="1" customFormat="1" x14ac:dyDescent="0.3">
      <c r="A7191" s="189">
        <f t="shared" si="1152"/>
        <v>44130.458333315903</v>
      </c>
      <c r="B7191" s="190">
        <f t="shared" si="1148"/>
        <v>44130</v>
      </c>
      <c r="C7191" s="1">
        <f t="shared" si="1149"/>
        <v>11</v>
      </c>
      <c r="D7191" s="191">
        <v>3.2676835894578291</v>
      </c>
      <c r="E7191" s="192">
        <f t="shared" si="1150"/>
        <v>1.1346589147327299E-4</v>
      </c>
      <c r="F7191" s="193">
        <f t="shared" si="1151"/>
        <v>4.8719939413610245</v>
      </c>
      <c r="G7191" s="193">
        <f t="shared" si="1155"/>
        <v>5.0521524079559477</v>
      </c>
      <c r="H7191" s="193">
        <f t="shared" si="1155"/>
        <v>5.2389728436494556</v>
      </c>
      <c r="I7191" s="193">
        <f t="shared" si="1155"/>
        <v>5.4327015972982462</v>
      </c>
      <c r="J7191" s="193">
        <f t="shared" si="1155"/>
        <v>5.6335941273418335</v>
      </c>
      <c r="K7191" s="193">
        <f>MAX(0,(F7191-'2031 forecast'!$C$10))</f>
        <v>0</v>
      </c>
      <c r="L7191" s="193">
        <f>MAX(0,(G7191-'2031 forecast'!$C$10))</f>
        <v>0</v>
      </c>
      <c r="M7191" s="193">
        <f>MAX(0,(H7191-'2031 forecast'!$C$10))</f>
        <v>0</v>
      </c>
      <c r="N7191" s="193">
        <f>MAX(0,(I7191-'2031 forecast'!$C$10))</f>
        <v>0</v>
      </c>
      <c r="O7191" s="193">
        <f>MAX(0,(J7191-'2031 forecast'!$C$10))</f>
        <v>0</v>
      </c>
      <c r="P7191" s="175" t="str">
        <f t="shared" si="1153"/>
        <v/>
      </c>
      <c r="Q7191" s="175" t="str">
        <f t="shared" si="1154"/>
        <v/>
      </c>
    </row>
    <row r="7192" spans="1:17" s="1" customFormat="1" x14ac:dyDescent="0.3">
      <c r="A7192" s="189">
        <f t="shared" si="1152"/>
        <v>44130.499999982567</v>
      </c>
      <c r="B7192" s="190">
        <f t="shared" si="1148"/>
        <v>44130</v>
      </c>
      <c r="C7192" s="1">
        <f t="shared" si="1149"/>
        <v>12</v>
      </c>
      <c r="D7192" s="191">
        <v>3.2978004888998367</v>
      </c>
      <c r="E7192" s="192">
        <f t="shared" si="1150"/>
        <v>1.1451166005828012E-4</v>
      </c>
      <c r="F7192" s="193">
        <f t="shared" si="1151"/>
        <v>4.9168971113274855</v>
      </c>
      <c r="G7192" s="193">
        <f t="shared" si="1155"/>
        <v>5.0987160246191365</v>
      </c>
      <c r="H7192" s="193">
        <f t="shared" si="1155"/>
        <v>5.2872583076462245</v>
      </c>
      <c r="I7192" s="193">
        <f t="shared" si="1155"/>
        <v>5.4827725797618241</v>
      </c>
      <c r="J7192" s="193">
        <f t="shared" si="1155"/>
        <v>5.6855166538611126</v>
      </c>
      <c r="K7192" s="193">
        <f>MAX(0,(F7192-'2031 forecast'!$C$10))</f>
        <v>0</v>
      </c>
      <c r="L7192" s="193">
        <f>MAX(0,(G7192-'2031 forecast'!$C$10))</f>
        <v>0</v>
      </c>
      <c r="M7192" s="193">
        <f>MAX(0,(H7192-'2031 forecast'!$C$10))</f>
        <v>0</v>
      </c>
      <c r="N7192" s="193">
        <f>MAX(0,(I7192-'2031 forecast'!$C$10))</f>
        <v>0</v>
      </c>
      <c r="O7192" s="193">
        <f>MAX(0,(J7192-'2031 forecast'!$C$10))</f>
        <v>0</v>
      </c>
      <c r="P7192" s="175" t="str">
        <f t="shared" si="1153"/>
        <v/>
      </c>
      <c r="Q7192" s="175" t="str">
        <f t="shared" si="1154"/>
        <v/>
      </c>
    </row>
    <row r="7193" spans="1:17" s="1" customFormat="1" x14ac:dyDescent="0.3">
      <c r="A7193" s="189">
        <f t="shared" si="1152"/>
        <v>44130.541666649231</v>
      </c>
      <c r="B7193" s="190">
        <f t="shared" si="1148"/>
        <v>44130</v>
      </c>
      <c r="C7193" s="1">
        <f t="shared" si="1149"/>
        <v>13</v>
      </c>
      <c r="D7193" s="191">
        <v>3.3354466132023459</v>
      </c>
      <c r="E7193" s="192">
        <f t="shared" si="1150"/>
        <v>1.1581887078953901E-4</v>
      </c>
      <c r="F7193" s="193">
        <f t="shared" si="1151"/>
        <v>4.9730260737855616</v>
      </c>
      <c r="G7193" s="193">
        <f t="shared" si="1155"/>
        <v>5.1569205454481217</v>
      </c>
      <c r="H7193" s="193">
        <f t="shared" si="1155"/>
        <v>5.347615137642185</v>
      </c>
      <c r="I7193" s="193">
        <f t="shared" si="1155"/>
        <v>5.5453613078412962</v>
      </c>
      <c r="J7193" s="193">
        <f t="shared" si="1155"/>
        <v>5.7504198120102119</v>
      </c>
      <c r="K7193" s="193">
        <f>MAX(0,(F7193-'2031 forecast'!$C$10))</f>
        <v>0</v>
      </c>
      <c r="L7193" s="193">
        <f>MAX(0,(G7193-'2031 forecast'!$C$10))</f>
        <v>0</v>
      </c>
      <c r="M7193" s="193">
        <f>MAX(0,(H7193-'2031 forecast'!$C$10))</f>
        <v>0</v>
      </c>
      <c r="N7193" s="193">
        <f>MAX(0,(I7193-'2031 forecast'!$C$10))</f>
        <v>0</v>
      </c>
      <c r="O7193" s="193">
        <f>MAX(0,(J7193-'2031 forecast'!$C$10))</f>
        <v>1.3419812010211807E-2</v>
      </c>
      <c r="P7193" s="175" t="str">
        <f t="shared" si="1153"/>
        <v/>
      </c>
      <c r="Q7193" s="175" t="str">
        <f t="shared" si="1154"/>
        <v/>
      </c>
    </row>
    <row r="7194" spans="1:17" s="1" customFormat="1" x14ac:dyDescent="0.3">
      <c r="A7194" s="189">
        <f t="shared" si="1152"/>
        <v>44130.583333315895</v>
      </c>
      <c r="B7194" s="190">
        <f t="shared" si="1148"/>
        <v>44130</v>
      </c>
      <c r="C7194" s="1">
        <f t="shared" si="1149"/>
        <v>14</v>
      </c>
      <c r="D7194" s="191">
        <v>3.2375666900158215</v>
      </c>
      <c r="E7194" s="192">
        <f t="shared" si="1150"/>
        <v>1.1242012288826587E-4</v>
      </c>
      <c r="F7194" s="193">
        <f t="shared" si="1151"/>
        <v>4.8270907713945634</v>
      </c>
      <c r="G7194" s="193">
        <f t="shared" si="1155"/>
        <v>5.0055887912927597</v>
      </c>
      <c r="H7194" s="193">
        <f t="shared" si="1155"/>
        <v>5.1906873796526867</v>
      </c>
      <c r="I7194" s="193">
        <f t="shared" si="1155"/>
        <v>5.3826306148346674</v>
      </c>
      <c r="J7194" s="193">
        <f t="shared" si="1155"/>
        <v>5.5816716008225535</v>
      </c>
      <c r="K7194" s="193">
        <f>MAX(0,(F7194-'2031 forecast'!$C$10))</f>
        <v>0</v>
      </c>
      <c r="L7194" s="193">
        <f>MAX(0,(G7194-'2031 forecast'!$C$10))</f>
        <v>0</v>
      </c>
      <c r="M7194" s="193">
        <f>MAX(0,(H7194-'2031 forecast'!$C$10))</f>
        <v>0</v>
      </c>
      <c r="N7194" s="193">
        <f>MAX(0,(I7194-'2031 forecast'!$C$10))</f>
        <v>0</v>
      </c>
      <c r="O7194" s="193">
        <f>MAX(0,(J7194-'2031 forecast'!$C$10))</f>
        <v>0</v>
      </c>
      <c r="P7194" s="175" t="str">
        <f t="shared" si="1153"/>
        <v/>
      </c>
      <c r="Q7194" s="175" t="str">
        <f t="shared" si="1154"/>
        <v/>
      </c>
    </row>
    <row r="7195" spans="1:17" s="1" customFormat="1" x14ac:dyDescent="0.3">
      <c r="A7195" s="189">
        <f t="shared" si="1152"/>
        <v>44130.62499998256</v>
      </c>
      <c r="B7195" s="190">
        <f t="shared" si="1148"/>
        <v>44130</v>
      </c>
      <c r="C7195" s="1">
        <f t="shared" si="1149"/>
        <v>15</v>
      </c>
      <c r="D7195" s="191">
        <v>3.342975838062848</v>
      </c>
      <c r="E7195" s="192">
        <f t="shared" si="1150"/>
        <v>1.1608031293579081E-4</v>
      </c>
      <c r="F7195" s="193">
        <f t="shared" si="1151"/>
        <v>4.9842518662771775</v>
      </c>
      <c r="G7195" s="193">
        <f t="shared" si="1155"/>
        <v>5.1685614496139189</v>
      </c>
      <c r="H7195" s="193">
        <f t="shared" si="1155"/>
        <v>5.3596865036413783</v>
      </c>
      <c r="I7195" s="193">
        <f t="shared" si="1155"/>
        <v>5.5578790534571914</v>
      </c>
      <c r="J7195" s="193">
        <f t="shared" si="1155"/>
        <v>5.7634004436400321</v>
      </c>
      <c r="K7195" s="193">
        <f>MAX(0,(F7195-'2031 forecast'!$C$10))</f>
        <v>0</v>
      </c>
      <c r="L7195" s="193">
        <f>MAX(0,(G7195-'2031 forecast'!$C$10))</f>
        <v>0</v>
      </c>
      <c r="M7195" s="193">
        <f>MAX(0,(H7195-'2031 forecast'!$C$10))</f>
        <v>0</v>
      </c>
      <c r="N7195" s="193">
        <f>MAX(0,(I7195-'2031 forecast'!$C$10))</f>
        <v>0</v>
      </c>
      <c r="O7195" s="193">
        <f>MAX(0,(J7195-'2031 forecast'!$C$10))</f>
        <v>2.6400443640032023E-2</v>
      </c>
      <c r="P7195" s="175" t="str">
        <f t="shared" si="1153"/>
        <v/>
      </c>
      <c r="Q7195" s="175" t="str">
        <f t="shared" si="1154"/>
        <v/>
      </c>
    </row>
    <row r="7196" spans="1:17" s="1" customFormat="1" x14ac:dyDescent="0.3">
      <c r="A7196" s="189">
        <f t="shared" si="1152"/>
        <v>44130.666666649224</v>
      </c>
      <c r="B7196" s="190">
        <f t="shared" si="1148"/>
        <v>44130</v>
      </c>
      <c r="C7196" s="1">
        <f t="shared" si="1149"/>
        <v>16</v>
      </c>
      <c r="D7196" s="191">
        <v>3.3881511872258598</v>
      </c>
      <c r="E7196" s="192">
        <f t="shared" si="1150"/>
        <v>1.176489658133015E-4</v>
      </c>
      <c r="F7196" s="193">
        <f t="shared" si="1151"/>
        <v>5.0516066212268687</v>
      </c>
      <c r="G7196" s="193">
        <f t="shared" si="1155"/>
        <v>5.2384068746087022</v>
      </c>
      <c r="H7196" s="193">
        <f t="shared" si="1155"/>
        <v>5.4321146996365322</v>
      </c>
      <c r="I7196" s="193">
        <f t="shared" si="1155"/>
        <v>5.6329855271525595</v>
      </c>
      <c r="J7196" s="193">
        <f t="shared" si="1155"/>
        <v>5.8412842334189516</v>
      </c>
      <c r="K7196" s="193">
        <f>MAX(0,(F7196-'2031 forecast'!$C$10))</f>
        <v>0</v>
      </c>
      <c r="L7196" s="193">
        <f>MAX(0,(G7196-'2031 forecast'!$C$10))</f>
        <v>0</v>
      </c>
      <c r="M7196" s="193">
        <f>MAX(0,(H7196-'2031 forecast'!$C$10))</f>
        <v>0</v>
      </c>
      <c r="N7196" s="193">
        <f>MAX(0,(I7196-'2031 forecast'!$C$10))</f>
        <v>0</v>
      </c>
      <c r="O7196" s="193">
        <f>MAX(0,(J7196-'2031 forecast'!$C$10))</f>
        <v>0.10428423341895154</v>
      </c>
      <c r="P7196" s="175" t="str">
        <f t="shared" si="1153"/>
        <v/>
      </c>
      <c r="Q7196" s="175" t="str">
        <f t="shared" si="1154"/>
        <v/>
      </c>
    </row>
    <row r="7197" spans="1:17" s="1" customFormat="1" x14ac:dyDescent="0.3">
      <c r="A7197" s="189">
        <f t="shared" si="1152"/>
        <v>44130.708333315888</v>
      </c>
      <c r="B7197" s="190">
        <f t="shared" si="1148"/>
        <v>44130</v>
      </c>
      <c r="C7197" s="1">
        <f t="shared" si="1149"/>
        <v>17</v>
      </c>
      <c r="D7197" s="191">
        <v>3.4333265363888708</v>
      </c>
      <c r="E7197" s="192">
        <f t="shared" si="1150"/>
        <v>1.1921761869081217E-4</v>
      </c>
      <c r="F7197" s="193">
        <f t="shared" si="1151"/>
        <v>5.1189613761765598</v>
      </c>
      <c r="G7197" s="193">
        <f t="shared" si="1155"/>
        <v>5.3082522996034847</v>
      </c>
      <c r="H7197" s="193">
        <f t="shared" si="1155"/>
        <v>5.5045428956316851</v>
      </c>
      <c r="I7197" s="193">
        <f t="shared" si="1155"/>
        <v>5.7080920008479259</v>
      </c>
      <c r="J7197" s="193">
        <f t="shared" si="1155"/>
        <v>5.9191680231978703</v>
      </c>
      <c r="K7197" s="193">
        <f>MAX(0,(F7197-'2031 forecast'!$C$10))</f>
        <v>0</v>
      </c>
      <c r="L7197" s="193">
        <f>MAX(0,(G7197-'2031 forecast'!$C$10))</f>
        <v>0</v>
      </c>
      <c r="M7197" s="193">
        <f>MAX(0,(H7197-'2031 forecast'!$C$10))</f>
        <v>0</v>
      </c>
      <c r="N7197" s="193">
        <f>MAX(0,(I7197-'2031 forecast'!$C$10))</f>
        <v>0</v>
      </c>
      <c r="O7197" s="193">
        <f>MAX(0,(J7197-'2031 forecast'!$C$10))</f>
        <v>0.18216802319787018</v>
      </c>
      <c r="P7197" s="175" t="str">
        <f t="shared" si="1153"/>
        <v/>
      </c>
      <c r="Q7197" s="175" t="str">
        <f t="shared" si="1154"/>
        <v/>
      </c>
    </row>
    <row r="7198" spans="1:17" s="1" customFormat="1" x14ac:dyDescent="0.3">
      <c r="A7198" s="189">
        <f t="shared" si="1152"/>
        <v>44130.749999982552</v>
      </c>
      <c r="B7198" s="190">
        <f t="shared" si="1148"/>
        <v>44130</v>
      </c>
      <c r="C7198" s="1">
        <f t="shared" si="1149"/>
        <v>18</v>
      </c>
      <c r="D7198" s="191">
        <v>3.4408557612493733</v>
      </c>
      <c r="E7198" s="192">
        <f t="shared" si="1150"/>
        <v>1.1947906083706397E-4</v>
      </c>
      <c r="F7198" s="193">
        <f t="shared" si="1151"/>
        <v>5.1301871686681757</v>
      </c>
      <c r="G7198" s="193">
        <f t="shared" si="1155"/>
        <v>5.3198932037692819</v>
      </c>
      <c r="H7198" s="193">
        <f t="shared" si="1155"/>
        <v>5.5166142616308784</v>
      </c>
      <c r="I7198" s="193">
        <f t="shared" si="1155"/>
        <v>5.7206097464638219</v>
      </c>
      <c r="J7198" s="193">
        <f t="shared" si="1155"/>
        <v>5.9321486548276914</v>
      </c>
      <c r="K7198" s="193">
        <f>MAX(0,(F7198-'2031 forecast'!$C$10))</f>
        <v>0</v>
      </c>
      <c r="L7198" s="193">
        <f>MAX(0,(G7198-'2031 forecast'!$C$10))</f>
        <v>0</v>
      </c>
      <c r="M7198" s="193">
        <f>MAX(0,(H7198-'2031 forecast'!$C$10))</f>
        <v>0</v>
      </c>
      <c r="N7198" s="193">
        <f>MAX(0,(I7198-'2031 forecast'!$C$10))</f>
        <v>0</v>
      </c>
      <c r="O7198" s="193">
        <f>MAX(0,(J7198-'2031 forecast'!$C$10))</f>
        <v>0.19514865482769128</v>
      </c>
      <c r="P7198" s="175" t="str">
        <f t="shared" si="1153"/>
        <v/>
      </c>
      <c r="Q7198" s="175" t="str">
        <f t="shared" si="1154"/>
        <v/>
      </c>
    </row>
    <row r="7199" spans="1:17" s="1" customFormat="1" x14ac:dyDescent="0.3">
      <c r="A7199" s="189">
        <f t="shared" si="1152"/>
        <v>44130.791666649216</v>
      </c>
      <c r="B7199" s="190">
        <f t="shared" si="1148"/>
        <v>44130</v>
      </c>
      <c r="C7199" s="1">
        <f t="shared" si="1149"/>
        <v>19</v>
      </c>
      <c r="D7199" s="191">
        <v>3.2752128143183308</v>
      </c>
      <c r="E7199" s="192">
        <f t="shared" si="1150"/>
        <v>1.1372733361952476E-4</v>
      </c>
      <c r="F7199" s="193">
        <f t="shared" si="1151"/>
        <v>4.8832197338526395</v>
      </c>
      <c r="G7199" s="193">
        <f t="shared" si="1155"/>
        <v>5.0637933121217449</v>
      </c>
      <c r="H7199" s="193">
        <f t="shared" si="1155"/>
        <v>5.2510442096486472</v>
      </c>
      <c r="I7199" s="193">
        <f t="shared" si="1155"/>
        <v>5.4452193429141396</v>
      </c>
      <c r="J7199" s="193">
        <f t="shared" si="1155"/>
        <v>5.6465747589716528</v>
      </c>
      <c r="K7199" s="193">
        <f>MAX(0,(F7199-'2031 forecast'!$C$10))</f>
        <v>0</v>
      </c>
      <c r="L7199" s="193">
        <f>MAX(0,(G7199-'2031 forecast'!$C$10))</f>
        <v>0</v>
      </c>
      <c r="M7199" s="193">
        <f>MAX(0,(H7199-'2031 forecast'!$C$10))</f>
        <v>0</v>
      </c>
      <c r="N7199" s="193">
        <f>MAX(0,(I7199-'2031 forecast'!$C$10))</f>
        <v>0</v>
      </c>
      <c r="O7199" s="193">
        <f>MAX(0,(J7199-'2031 forecast'!$C$10))</f>
        <v>0</v>
      </c>
      <c r="P7199" s="175" t="str">
        <f t="shared" si="1153"/>
        <v/>
      </c>
      <c r="Q7199" s="175" t="str">
        <f t="shared" si="1154"/>
        <v/>
      </c>
    </row>
    <row r="7200" spans="1:17" s="1" customFormat="1" x14ac:dyDescent="0.3">
      <c r="A7200" s="189">
        <f t="shared" si="1152"/>
        <v>44130.833333315881</v>
      </c>
      <c r="B7200" s="190">
        <f t="shared" si="1148"/>
        <v>44130</v>
      </c>
      <c r="C7200" s="1">
        <f t="shared" si="1149"/>
        <v>20</v>
      </c>
      <c r="D7200" s="191">
        <v>3.2074497905738135</v>
      </c>
      <c r="E7200" s="192">
        <f t="shared" si="1150"/>
        <v>1.1137435430325874E-4</v>
      </c>
      <c r="F7200" s="193">
        <f t="shared" si="1151"/>
        <v>4.7821876014281024</v>
      </c>
      <c r="G7200" s="193">
        <f t="shared" si="1155"/>
        <v>4.9590251746295708</v>
      </c>
      <c r="H7200" s="193">
        <f t="shared" si="1155"/>
        <v>5.1424019156559169</v>
      </c>
      <c r="I7200" s="193">
        <f t="shared" si="1155"/>
        <v>5.3325596323710887</v>
      </c>
      <c r="J7200" s="193">
        <f t="shared" si="1155"/>
        <v>5.5297490743032736</v>
      </c>
      <c r="K7200" s="193">
        <f>MAX(0,(F7200-'2031 forecast'!$C$10))</f>
        <v>0</v>
      </c>
      <c r="L7200" s="193">
        <f>MAX(0,(G7200-'2031 forecast'!$C$10))</f>
        <v>0</v>
      </c>
      <c r="M7200" s="193">
        <f>MAX(0,(H7200-'2031 forecast'!$C$10))</f>
        <v>0</v>
      </c>
      <c r="N7200" s="193">
        <f>MAX(0,(I7200-'2031 forecast'!$C$10))</f>
        <v>0</v>
      </c>
      <c r="O7200" s="193">
        <f>MAX(0,(J7200-'2031 forecast'!$C$10))</f>
        <v>0</v>
      </c>
      <c r="P7200" s="175" t="str">
        <f t="shared" si="1153"/>
        <v/>
      </c>
      <c r="Q7200" s="175" t="str">
        <f t="shared" si="1154"/>
        <v/>
      </c>
    </row>
    <row r="7201" spans="1:17" s="1" customFormat="1" x14ac:dyDescent="0.3">
      <c r="A7201" s="189">
        <f t="shared" si="1152"/>
        <v>44130.874999982545</v>
      </c>
      <c r="B7201" s="190">
        <f t="shared" si="1148"/>
        <v>44130</v>
      </c>
      <c r="C7201" s="1">
        <f t="shared" si="1149"/>
        <v>21</v>
      </c>
      <c r="D7201" s="191">
        <v>2.9891022696192584</v>
      </c>
      <c r="E7201" s="192">
        <f t="shared" si="1150"/>
        <v>1.037925320619571E-4</v>
      </c>
      <c r="F7201" s="193">
        <f t="shared" si="1151"/>
        <v>4.4566396191712601</v>
      </c>
      <c r="G7201" s="193">
        <f t="shared" si="1155"/>
        <v>4.6214389538214551</v>
      </c>
      <c r="H7201" s="193">
        <f t="shared" si="1155"/>
        <v>4.7923323016793411</v>
      </c>
      <c r="I7201" s="193">
        <f t="shared" si="1155"/>
        <v>4.9695450095101465</v>
      </c>
      <c r="J7201" s="193">
        <f t="shared" si="1155"/>
        <v>5.1533107570384979</v>
      </c>
      <c r="K7201" s="193">
        <f>MAX(0,(F7201-'2031 forecast'!$C$10))</f>
        <v>0</v>
      </c>
      <c r="L7201" s="193">
        <f>MAX(0,(G7201-'2031 forecast'!$C$10))</f>
        <v>0</v>
      </c>
      <c r="M7201" s="193">
        <f>MAX(0,(H7201-'2031 forecast'!$C$10))</f>
        <v>0</v>
      </c>
      <c r="N7201" s="193">
        <f>MAX(0,(I7201-'2031 forecast'!$C$10))</f>
        <v>0</v>
      </c>
      <c r="O7201" s="193">
        <f>MAX(0,(J7201-'2031 forecast'!$C$10))</f>
        <v>0</v>
      </c>
      <c r="P7201" s="175" t="str">
        <f t="shared" si="1153"/>
        <v/>
      </c>
      <c r="Q7201" s="175" t="str">
        <f t="shared" si="1154"/>
        <v/>
      </c>
    </row>
    <row r="7202" spans="1:17" s="1" customFormat="1" x14ac:dyDescent="0.3">
      <c r="A7202" s="189">
        <f t="shared" si="1152"/>
        <v>44130.916666649209</v>
      </c>
      <c r="B7202" s="190">
        <f t="shared" si="1148"/>
        <v>44130</v>
      </c>
      <c r="C7202" s="1">
        <f t="shared" si="1149"/>
        <v>22</v>
      </c>
      <c r="D7202" s="191">
        <v>2.672874825478178</v>
      </c>
      <c r="E7202" s="192">
        <f t="shared" si="1150"/>
        <v>9.2811961919382285E-5</v>
      </c>
      <c r="F7202" s="193">
        <f t="shared" si="1151"/>
        <v>3.9851563345234187</v>
      </c>
      <c r="G7202" s="193">
        <f t="shared" si="1155"/>
        <v>4.1325209788579755</v>
      </c>
      <c r="H7202" s="193">
        <f t="shared" si="1155"/>
        <v>4.2853349297132644</v>
      </c>
      <c r="I7202" s="193">
        <f t="shared" si="1155"/>
        <v>4.4437996936425739</v>
      </c>
      <c r="J7202" s="193">
        <f t="shared" si="1155"/>
        <v>4.6081242285860613</v>
      </c>
      <c r="K7202" s="193">
        <f>MAX(0,(F7202-'2031 forecast'!$C$10))</f>
        <v>0</v>
      </c>
      <c r="L7202" s="193">
        <f>MAX(0,(G7202-'2031 forecast'!$C$10))</f>
        <v>0</v>
      </c>
      <c r="M7202" s="193">
        <f>MAX(0,(H7202-'2031 forecast'!$C$10))</f>
        <v>0</v>
      </c>
      <c r="N7202" s="193">
        <f>MAX(0,(I7202-'2031 forecast'!$C$10))</f>
        <v>0</v>
      </c>
      <c r="O7202" s="193">
        <f>MAX(0,(J7202-'2031 forecast'!$C$10))</f>
        <v>0</v>
      </c>
      <c r="P7202" s="175" t="str">
        <f t="shared" si="1153"/>
        <v/>
      </c>
      <c r="Q7202" s="175" t="str">
        <f t="shared" si="1154"/>
        <v/>
      </c>
    </row>
    <row r="7203" spans="1:17" s="1" customFormat="1" x14ac:dyDescent="0.3">
      <c r="A7203" s="189">
        <f t="shared" si="1152"/>
        <v>44130.958333315873</v>
      </c>
      <c r="B7203" s="190">
        <f t="shared" si="1148"/>
        <v>44130</v>
      </c>
      <c r="C7203" s="1">
        <f t="shared" si="1149"/>
        <v>23</v>
      </c>
      <c r="D7203" s="191">
        <v>2.4469980796631208</v>
      </c>
      <c r="E7203" s="192">
        <f t="shared" si="1150"/>
        <v>8.496869753182885E-5</v>
      </c>
      <c r="F7203" s="193">
        <f t="shared" si="1151"/>
        <v>3.6483825597749604</v>
      </c>
      <c r="G7203" s="193">
        <f t="shared" si="1155"/>
        <v>3.7832938538840621</v>
      </c>
      <c r="H7203" s="193">
        <f t="shared" si="1155"/>
        <v>3.9231939497374952</v>
      </c>
      <c r="I7203" s="193">
        <f t="shared" si="1155"/>
        <v>4.0682673251657366</v>
      </c>
      <c r="J7203" s="193">
        <f t="shared" si="1155"/>
        <v>4.2187052796914646</v>
      </c>
      <c r="K7203" s="193">
        <f>MAX(0,(F7203-'2031 forecast'!$C$10))</f>
        <v>0</v>
      </c>
      <c r="L7203" s="193">
        <f>MAX(0,(G7203-'2031 forecast'!$C$10))</f>
        <v>0</v>
      </c>
      <c r="M7203" s="193">
        <f>MAX(0,(H7203-'2031 forecast'!$C$10))</f>
        <v>0</v>
      </c>
      <c r="N7203" s="193">
        <f>MAX(0,(I7203-'2031 forecast'!$C$10))</f>
        <v>0</v>
      </c>
      <c r="O7203" s="193">
        <f>MAX(0,(J7203-'2031 forecast'!$C$10))</f>
        <v>0</v>
      </c>
      <c r="P7203" s="175" t="str">
        <f t="shared" si="1153"/>
        <v/>
      </c>
      <c r="Q7203" s="175" t="str">
        <f t="shared" si="1154"/>
        <v/>
      </c>
    </row>
    <row r="7204" spans="1:17" s="1" customFormat="1" x14ac:dyDescent="0.3">
      <c r="A7204" s="189">
        <f t="shared" si="1152"/>
        <v>44130.999999982538</v>
      </c>
      <c r="B7204" s="190">
        <f t="shared" si="1148"/>
        <v>44130</v>
      </c>
      <c r="C7204" s="1">
        <f t="shared" si="1149"/>
        <v>0</v>
      </c>
      <c r="D7204" s="191">
        <v>2.3415889316160943</v>
      </c>
      <c r="E7204" s="192">
        <f t="shared" si="1150"/>
        <v>8.130850748430393E-5</v>
      </c>
      <c r="F7204" s="193">
        <f t="shared" si="1151"/>
        <v>3.4912214648923476</v>
      </c>
      <c r="G7204" s="193">
        <f t="shared" si="1155"/>
        <v>3.6203211955629033</v>
      </c>
      <c r="H7204" s="193">
        <f t="shared" si="1155"/>
        <v>3.7541948257488036</v>
      </c>
      <c r="I7204" s="193">
        <f t="shared" si="1155"/>
        <v>3.8930188865432136</v>
      </c>
      <c r="J7204" s="193">
        <f t="shared" si="1155"/>
        <v>4.0369764368739869</v>
      </c>
      <c r="K7204" s="193">
        <f>MAX(0,(F7204-'2031 forecast'!$C$10))</f>
        <v>0</v>
      </c>
      <c r="L7204" s="193">
        <f>MAX(0,(G7204-'2031 forecast'!$C$10))</f>
        <v>0</v>
      </c>
      <c r="M7204" s="193">
        <f>MAX(0,(H7204-'2031 forecast'!$C$10))</f>
        <v>0</v>
      </c>
      <c r="N7204" s="193">
        <f>MAX(0,(I7204-'2031 forecast'!$C$10))</f>
        <v>0</v>
      </c>
      <c r="O7204" s="193">
        <f>MAX(0,(J7204-'2031 forecast'!$C$10))</f>
        <v>0</v>
      </c>
      <c r="P7204" s="175" t="str">
        <f t="shared" si="1153"/>
        <v/>
      </c>
      <c r="Q7204" s="175" t="str">
        <f t="shared" si="1154"/>
        <v/>
      </c>
    </row>
    <row r="7205" spans="1:17" s="1" customFormat="1" x14ac:dyDescent="0.3">
      <c r="A7205" s="189">
        <f t="shared" si="1152"/>
        <v>44131.041666649202</v>
      </c>
      <c r="B7205" s="190">
        <f t="shared" si="1148"/>
        <v>44131</v>
      </c>
      <c r="C7205" s="1">
        <f t="shared" si="1149"/>
        <v>1</v>
      </c>
      <c r="D7205" s="191">
        <v>2.2662966830110749</v>
      </c>
      <c r="E7205" s="192">
        <f t="shared" si="1150"/>
        <v>7.8694086021786105E-5</v>
      </c>
      <c r="F7205" s="193">
        <f t="shared" si="1151"/>
        <v>3.3789635399761941</v>
      </c>
      <c r="G7205" s="193">
        <f t="shared" ref="G7205:J7224" si="1156">$E7205*G$2</f>
        <v>3.5039121539049316</v>
      </c>
      <c r="H7205" s="193">
        <f t="shared" si="1156"/>
        <v>3.63348116575688</v>
      </c>
      <c r="I7205" s="193">
        <f t="shared" si="1156"/>
        <v>3.7678414303842671</v>
      </c>
      <c r="J7205" s="193">
        <f t="shared" si="1156"/>
        <v>3.9071701205757874</v>
      </c>
      <c r="K7205" s="193">
        <f>MAX(0,(F7205-'2031 forecast'!$C$10))</f>
        <v>0</v>
      </c>
      <c r="L7205" s="193">
        <f>MAX(0,(G7205-'2031 forecast'!$C$10))</f>
        <v>0</v>
      </c>
      <c r="M7205" s="193">
        <f>MAX(0,(H7205-'2031 forecast'!$C$10))</f>
        <v>0</v>
      </c>
      <c r="N7205" s="193">
        <f>MAX(0,(I7205-'2031 forecast'!$C$10))</f>
        <v>0</v>
      </c>
      <c r="O7205" s="193">
        <f>MAX(0,(J7205-'2031 forecast'!$C$10))</f>
        <v>0</v>
      </c>
      <c r="P7205" s="175" t="str">
        <f t="shared" si="1153"/>
        <v/>
      </c>
      <c r="Q7205" s="175" t="str">
        <f t="shared" si="1154"/>
        <v/>
      </c>
    </row>
    <row r="7206" spans="1:17" s="1" customFormat="1" x14ac:dyDescent="0.3">
      <c r="A7206" s="189">
        <f t="shared" si="1152"/>
        <v>44131.083333315866</v>
      </c>
      <c r="B7206" s="190">
        <f t="shared" si="1148"/>
        <v>44131</v>
      </c>
      <c r="C7206" s="1">
        <f t="shared" si="1149"/>
        <v>2</v>
      </c>
      <c r="D7206" s="191">
        <v>2.2211213338480635</v>
      </c>
      <c r="E7206" s="192">
        <f t="shared" si="1150"/>
        <v>7.7125433144275429E-5</v>
      </c>
      <c r="F7206" s="193">
        <f t="shared" si="1151"/>
        <v>3.311608785026503</v>
      </c>
      <c r="G7206" s="193">
        <f t="shared" si="1156"/>
        <v>3.4340667289101492</v>
      </c>
      <c r="H7206" s="193">
        <f t="shared" si="1156"/>
        <v>3.561052969761727</v>
      </c>
      <c r="I7206" s="193">
        <f t="shared" si="1156"/>
        <v>3.6927349566889003</v>
      </c>
      <c r="J7206" s="193">
        <f t="shared" si="1156"/>
        <v>3.8292863307968688</v>
      </c>
      <c r="K7206" s="193">
        <f>MAX(0,(F7206-'2031 forecast'!$C$10))</f>
        <v>0</v>
      </c>
      <c r="L7206" s="193">
        <f>MAX(0,(G7206-'2031 forecast'!$C$10))</f>
        <v>0</v>
      </c>
      <c r="M7206" s="193">
        <f>MAX(0,(H7206-'2031 forecast'!$C$10))</f>
        <v>0</v>
      </c>
      <c r="N7206" s="193">
        <f>MAX(0,(I7206-'2031 forecast'!$C$10))</f>
        <v>0</v>
      </c>
      <c r="O7206" s="193">
        <f>MAX(0,(J7206-'2031 forecast'!$C$10))</f>
        <v>0</v>
      </c>
      <c r="P7206" s="175" t="str">
        <f t="shared" si="1153"/>
        <v/>
      </c>
      <c r="Q7206" s="175" t="str">
        <f t="shared" si="1154"/>
        <v/>
      </c>
    </row>
    <row r="7207" spans="1:17" s="1" customFormat="1" x14ac:dyDescent="0.3">
      <c r="A7207" s="189">
        <f t="shared" si="1152"/>
        <v>44131.12499998253</v>
      </c>
      <c r="B7207" s="190">
        <f t="shared" si="1148"/>
        <v>44131</v>
      </c>
      <c r="C7207" s="1">
        <f t="shared" si="1149"/>
        <v>3</v>
      </c>
      <c r="D7207" s="191">
        <v>2.2135921089875614</v>
      </c>
      <c r="E7207" s="192">
        <f t="shared" si="1150"/>
        <v>7.6863990998023632E-5</v>
      </c>
      <c r="F7207" s="193">
        <f t="shared" si="1151"/>
        <v>3.3003829925348871</v>
      </c>
      <c r="G7207" s="193">
        <f t="shared" si="1156"/>
        <v>3.4224258247443515</v>
      </c>
      <c r="H7207" s="193">
        <f t="shared" si="1156"/>
        <v>3.5489816037625337</v>
      </c>
      <c r="I7207" s="193">
        <f t="shared" si="1156"/>
        <v>3.6802172110730047</v>
      </c>
      <c r="J7207" s="193">
        <f t="shared" si="1156"/>
        <v>3.8163056991670481</v>
      </c>
      <c r="K7207" s="193">
        <f>MAX(0,(F7207-'2031 forecast'!$C$10))</f>
        <v>0</v>
      </c>
      <c r="L7207" s="193">
        <f>MAX(0,(G7207-'2031 forecast'!$C$10))</f>
        <v>0</v>
      </c>
      <c r="M7207" s="193">
        <f>MAX(0,(H7207-'2031 forecast'!$C$10))</f>
        <v>0</v>
      </c>
      <c r="N7207" s="193">
        <f>MAX(0,(I7207-'2031 forecast'!$C$10))</f>
        <v>0</v>
      </c>
      <c r="O7207" s="193">
        <f>MAX(0,(J7207-'2031 forecast'!$C$10))</f>
        <v>0</v>
      </c>
      <c r="P7207" s="175" t="str">
        <f t="shared" si="1153"/>
        <v/>
      </c>
      <c r="Q7207" s="175" t="str">
        <f t="shared" si="1154"/>
        <v/>
      </c>
    </row>
    <row r="7208" spans="1:17" s="1" customFormat="1" x14ac:dyDescent="0.3">
      <c r="A7208" s="189">
        <f t="shared" si="1152"/>
        <v>44131.166666649195</v>
      </c>
      <c r="B7208" s="190">
        <f t="shared" si="1148"/>
        <v>44131</v>
      </c>
      <c r="C7208" s="1">
        <f t="shared" si="1149"/>
        <v>4</v>
      </c>
      <c r="D7208" s="191">
        <v>2.2662966830110749</v>
      </c>
      <c r="E7208" s="192">
        <f t="shared" si="1150"/>
        <v>7.8694086021786105E-5</v>
      </c>
      <c r="F7208" s="193">
        <f t="shared" si="1151"/>
        <v>3.3789635399761941</v>
      </c>
      <c r="G7208" s="193">
        <f t="shared" si="1156"/>
        <v>3.5039121539049316</v>
      </c>
      <c r="H7208" s="193">
        <f t="shared" si="1156"/>
        <v>3.63348116575688</v>
      </c>
      <c r="I7208" s="193">
        <f t="shared" si="1156"/>
        <v>3.7678414303842671</v>
      </c>
      <c r="J7208" s="193">
        <f t="shared" si="1156"/>
        <v>3.9071701205757874</v>
      </c>
      <c r="K7208" s="193">
        <f>MAX(0,(F7208-'2031 forecast'!$C$10))</f>
        <v>0</v>
      </c>
      <c r="L7208" s="193">
        <f>MAX(0,(G7208-'2031 forecast'!$C$10))</f>
        <v>0</v>
      </c>
      <c r="M7208" s="193">
        <f>MAX(0,(H7208-'2031 forecast'!$C$10))</f>
        <v>0</v>
      </c>
      <c r="N7208" s="193">
        <f>MAX(0,(I7208-'2031 forecast'!$C$10))</f>
        <v>0</v>
      </c>
      <c r="O7208" s="193">
        <f>MAX(0,(J7208-'2031 forecast'!$C$10))</f>
        <v>0</v>
      </c>
      <c r="P7208" s="175" t="str">
        <f t="shared" si="1153"/>
        <v/>
      </c>
      <c r="Q7208" s="175" t="str">
        <f t="shared" si="1154"/>
        <v/>
      </c>
    </row>
    <row r="7209" spans="1:17" s="1" customFormat="1" x14ac:dyDescent="0.3">
      <c r="A7209" s="189">
        <f t="shared" si="1152"/>
        <v>44131.208333315859</v>
      </c>
      <c r="B7209" s="190">
        <f t="shared" si="1148"/>
        <v>44131</v>
      </c>
      <c r="C7209" s="1">
        <f t="shared" si="1149"/>
        <v>5</v>
      </c>
      <c r="D7209" s="191">
        <v>2.4394688548026187</v>
      </c>
      <c r="E7209" s="192">
        <f t="shared" si="1150"/>
        <v>8.4707255385577066E-5</v>
      </c>
      <c r="F7209" s="193">
        <f t="shared" si="1151"/>
        <v>3.6371567672833454</v>
      </c>
      <c r="G7209" s="193">
        <f t="shared" si="1156"/>
        <v>3.7716529497182649</v>
      </c>
      <c r="H7209" s="193">
        <f t="shared" si="1156"/>
        <v>3.9111225837383028</v>
      </c>
      <c r="I7209" s="193">
        <f t="shared" si="1156"/>
        <v>4.0557495795498424</v>
      </c>
      <c r="J7209" s="193">
        <f t="shared" si="1156"/>
        <v>4.2057246480616444</v>
      </c>
      <c r="K7209" s="193">
        <f>MAX(0,(F7209-'2031 forecast'!$C$10))</f>
        <v>0</v>
      </c>
      <c r="L7209" s="193">
        <f>MAX(0,(G7209-'2031 forecast'!$C$10))</f>
        <v>0</v>
      </c>
      <c r="M7209" s="193">
        <f>MAX(0,(H7209-'2031 forecast'!$C$10))</f>
        <v>0</v>
      </c>
      <c r="N7209" s="193">
        <f>MAX(0,(I7209-'2031 forecast'!$C$10))</f>
        <v>0</v>
      </c>
      <c r="O7209" s="193">
        <f>MAX(0,(J7209-'2031 forecast'!$C$10))</f>
        <v>0</v>
      </c>
      <c r="P7209" s="175" t="str">
        <f t="shared" si="1153"/>
        <v/>
      </c>
      <c r="Q7209" s="175" t="str">
        <f t="shared" si="1154"/>
        <v/>
      </c>
    </row>
    <row r="7210" spans="1:17" s="1" customFormat="1" x14ac:dyDescent="0.3">
      <c r="A7210" s="189">
        <f t="shared" si="1152"/>
        <v>44131.249999982523</v>
      </c>
      <c r="B7210" s="190">
        <f t="shared" si="1148"/>
        <v>44131</v>
      </c>
      <c r="C7210" s="1">
        <f t="shared" si="1149"/>
        <v>6</v>
      </c>
      <c r="D7210" s="191">
        <v>2.8084008729672125</v>
      </c>
      <c r="E7210" s="192">
        <f t="shared" si="1150"/>
        <v>9.7517920551914354E-5</v>
      </c>
      <c r="F7210" s="193">
        <f t="shared" si="1151"/>
        <v>4.1872205993724938</v>
      </c>
      <c r="G7210" s="193">
        <f t="shared" si="1156"/>
        <v>4.3420572538423245</v>
      </c>
      <c r="H7210" s="193">
        <f t="shared" si="1156"/>
        <v>4.5026195176987258</v>
      </c>
      <c r="I7210" s="193">
        <f t="shared" si="1156"/>
        <v>4.6691191147286775</v>
      </c>
      <c r="J7210" s="193">
        <f t="shared" si="1156"/>
        <v>4.8417755979228199</v>
      </c>
      <c r="K7210" s="193">
        <f>MAX(0,(F7210-'2031 forecast'!$C$10))</f>
        <v>0</v>
      </c>
      <c r="L7210" s="193">
        <f>MAX(0,(G7210-'2031 forecast'!$C$10))</f>
        <v>0</v>
      </c>
      <c r="M7210" s="193">
        <f>MAX(0,(H7210-'2031 forecast'!$C$10))</f>
        <v>0</v>
      </c>
      <c r="N7210" s="193">
        <f>MAX(0,(I7210-'2031 forecast'!$C$10))</f>
        <v>0</v>
      </c>
      <c r="O7210" s="193">
        <f>MAX(0,(J7210-'2031 forecast'!$C$10))</f>
        <v>0</v>
      </c>
      <c r="P7210" s="175" t="str">
        <f t="shared" si="1153"/>
        <v/>
      </c>
      <c r="Q7210" s="175" t="str">
        <f t="shared" si="1154"/>
        <v/>
      </c>
    </row>
    <row r="7211" spans="1:17" s="1" customFormat="1" x14ac:dyDescent="0.3">
      <c r="A7211" s="189">
        <f t="shared" si="1152"/>
        <v>44131.291666649187</v>
      </c>
      <c r="B7211" s="190">
        <f t="shared" si="1148"/>
        <v>44131</v>
      </c>
      <c r="C7211" s="1">
        <f t="shared" si="1149"/>
        <v>7</v>
      </c>
      <c r="D7211" s="191">
        <v>2.9589853701772508</v>
      </c>
      <c r="E7211" s="192">
        <f t="shared" si="1150"/>
        <v>1.0274676347694998E-4</v>
      </c>
      <c r="F7211" s="193">
        <f t="shared" si="1151"/>
        <v>4.411736449204799</v>
      </c>
      <c r="G7211" s="193">
        <f t="shared" si="1156"/>
        <v>4.5748753371582671</v>
      </c>
      <c r="H7211" s="193">
        <f t="shared" si="1156"/>
        <v>4.7440468376825713</v>
      </c>
      <c r="I7211" s="193">
        <f t="shared" si="1156"/>
        <v>4.9194740270465687</v>
      </c>
      <c r="J7211" s="193">
        <f t="shared" si="1156"/>
        <v>5.101388230519218</v>
      </c>
      <c r="K7211" s="193">
        <f>MAX(0,(F7211-'2031 forecast'!$C$10))</f>
        <v>0</v>
      </c>
      <c r="L7211" s="193">
        <f>MAX(0,(G7211-'2031 forecast'!$C$10))</f>
        <v>0</v>
      </c>
      <c r="M7211" s="193">
        <f>MAX(0,(H7211-'2031 forecast'!$C$10))</f>
        <v>0</v>
      </c>
      <c r="N7211" s="193">
        <f>MAX(0,(I7211-'2031 forecast'!$C$10))</f>
        <v>0</v>
      </c>
      <c r="O7211" s="193">
        <f>MAX(0,(J7211-'2031 forecast'!$C$10))</f>
        <v>0</v>
      </c>
      <c r="P7211" s="175" t="str">
        <f t="shared" si="1153"/>
        <v/>
      </c>
      <c r="Q7211" s="175" t="str">
        <f t="shared" si="1154"/>
        <v/>
      </c>
    </row>
    <row r="7212" spans="1:17" s="1" customFormat="1" x14ac:dyDescent="0.3">
      <c r="A7212" s="189">
        <f t="shared" si="1152"/>
        <v>44131.333333315852</v>
      </c>
      <c r="B7212" s="190">
        <f t="shared" si="1148"/>
        <v>44131</v>
      </c>
      <c r="C7212" s="1">
        <f t="shared" si="1149"/>
        <v>8</v>
      </c>
      <c r="D7212" s="191">
        <v>3.1095698673872887</v>
      </c>
      <c r="E7212" s="192">
        <f t="shared" si="1150"/>
        <v>1.0797560640198559E-4</v>
      </c>
      <c r="F7212" s="193">
        <f t="shared" si="1151"/>
        <v>4.6362522990371033</v>
      </c>
      <c r="G7212" s="193">
        <f t="shared" si="1156"/>
        <v>4.8076934204742088</v>
      </c>
      <c r="H7212" s="193">
        <f t="shared" si="1156"/>
        <v>4.9854741576664168</v>
      </c>
      <c r="I7212" s="193">
        <f t="shared" si="1156"/>
        <v>5.1698289393644599</v>
      </c>
      <c r="J7212" s="193">
        <f t="shared" si="1156"/>
        <v>5.3610008631156152</v>
      </c>
      <c r="K7212" s="193">
        <f>MAX(0,(F7212-'2031 forecast'!$C$10))</f>
        <v>0</v>
      </c>
      <c r="L7212" s="193">
        <f>MAX(0,(G7212-'2031 forecast'!$C$10))</f>
        <v>0</v>
      </c>
      <c r="M7212" s="193">
        <f>MAX(0,(H7212-'2031 forecast'!$C$10))</f>
        <v>0</v>
      </c>
      <c r="N7212" s="193">
        <f>MAX(0,(I7212-'2031 forecast'!$C$10))</f>
        <v>0</v>
      </c>
      <c r="O7212" s="193">
        <f>MAX(0,(J7212-'2031 forecast'!$C$10))</f>
        <v>0</v>
      </c>
      <c r="P7212" s="175" t="str">
        <f t="shared" si="1153"/>
        <v/>
      </c>
      <c r="Q7212" s="175" t="str">
        <f t="shared" si="1154"/>
        <v/>
      </c>
    </row>
    <row r="7213" spans="1:17" s="1" customFormat="1" x14ac:dyDescent="0.3">
      <c r="A7213" s="189">
        <f t="shared" si="1152"/>
        <v>44131.374999982516</v>
      </c>
      <c r="B7213" s="190">
        <f t="shared" si="1148"/>
        <v>44131</v>
      </c>
      <c r="C7213" s="1">
        <f t="shared" si="1149"/>
        <v>9</v>
      </c>
      <c r="D7213" s="191">
        <v>3.1246283171082929</v>
      </c>
      <c r="E7213" s="192">
        <f t="shared" si="1150"/>
        <v>1.0849849069448915E-4</v>
      </c>
      <c r="F7213" s="193">
        <f t="shared" si="1151"/>
        <v>4.6587038840203343</v>
      </c>
      <c r="G7213" s="193">
        <f t="shared" si="1156"/>
        <v>4.8309752288058032</v>
      </c>
      <c r="H7213" s="193">
        <f t="shared" si="1156"/>
        <v>5.0096168896648017</v>
      </c>
      <c r="I7213" s="193">
        <f t="shared" si="1156"/>
        <v>5.1948644305962492</v>
      </c>
      <c r="J7213" s="193">
        <f t="shared" si="1156"/>
        <v>5.3869621263752556</v>
      </c>
      <c r="K7213" s="193">
        <f>MAX(0,(F7213-'2031 forecast'!$C$10))</f>
        <v>0</v>
      </c>
      <c r="L7213" s="193">
        <f>MAX(0,(G7213-'2031 forecast'!$C$10))</f>
        <v>0</v>
      </c>
      <c r="M7213" s="193">
        <f>MAX(0,(H7213-'2031 forecast'!$C$10))</f>
        <v>0</v>
      </c>
      <c r="N7213" s="193">
        <f>MAX(0,(I7213-'2031 forecast'!$C$10))</f>
        <v>0</v>
      </c>
      <c r="O7213" s="193">
        <f>MAX(0,(J7213-'2031 forecast'!$C$10))</f>
        <v>0</v>
      </c>
      <c r="P7213" s="175" t="str">
        <f t="shared" si="1153"/>
        <v/>
      </c>
      <c r="Q7213" s="175" t="str">
        <f t="shared" si="1154"/>
        <v/>
      </c>
    </row>
    <row r="7214" spans="1:17" s="1" customFormat="1" x14ac:dyDescent="0.3">
      <c r="A7214" s="189">
        <f t="shared" si="1152"/>
        <v>44131.41666664918</v>
      </c>
      <c r="B7214" s="190">
        <f t="shared" si="1148"/>
        <v>44131</v>
      </c>
      <c r="C7214" s="1">
        <f t="shared" si="1149"/>
        <v>10</v>
      </c>
      <c r="D7214" s="191">
        <v>3.2149790154343161</v>
      </c>
      <c r="E7214" s="192">
        <f t="shared" si="1150"/>
        <v>1.1163579644951055E-4</v>
      </c>
      <c r="F7214" s="193">
        <f t="shared" si="1151"/>
        <v>4.7934133939197183</v>
      </c>
      <c r="G7214" s="193">
        <f t="shared" si="1156"/>
        <v>4.9706660787953689</v>
      </c>
      <c r="H7214" s="193">
        <f t="shared" si="1156"/>
        <v>5.1544732816551102</v>
      </c>
      <c r="I7214" s="193">
        <f t="shared" si="1156"/>
        <v>5.3450773779869847</v>
      </c>
      <c r="J7214" s="193">
        <f t="shared" si="1156"/>
        <v>5.5427297059330956</v>
      </c>
      <c r="K7214" s="193">
        <f>MAX(0,(F7214-'2031 forecast'!$C$10))</f>
        <v>0</v>
      </c>
      <c r="L7214" s="193">
        <f>MAX(0,(G7214-'2031 forecast'!$C$10))</f>
        <v>0</v>
      </c>
      <c r="M7214" s="193">
        <f>MAX(0,(H7214-'2031 forecast'!$C$10))</f>
        <v>0</v>
      </c>
      <c r="N7214" s="193">
        <f>MAX(0,(I7214-'2031 forecast'!$C$10))</f>
        <v>0</v>
      </c>
      <c r="O7214" s="193">
        <f>MAX(0,(J7214-'2031 forecast'!$C$10))</f>
        <v>0</v>
      </c>
      <c r="P7214" s="175" t="str">
        <f t="shared" si="1153"/>
        <v/>
      </c>
      <c r="Q7214" s="175" t="str">
        <f t="shared" si="1154"/>
        <v/>
      </c>
    </row>
    <row r="7215" spans="1:17" s="1" customFormat="1" x14ac:dyDescent="0.3">
      <c r="A7215" s="189">
        <f t="shared" si="1152"/>
        <v>44131.458333315844</v>
      </c>
      <c r="B7215" s="190">
        <f t="shared" si="1148"/>
        <v>44131</v>
      </c>
      <c r="C7215" s="1">
        <f t="shared" si="1149"/>
        <v>11</v>
      </c>
      <c r="D7215" s="191">
        <v>3.2074497905738135</v>
      </c>
      <c r="E7215" s="192">
        <f t="shared" si="1150"/>
        <v>1.1137435430325874E-4</v>
      </c>
      <c r="F7215" s="193">
        <f t="shared" si="1151"/>
        <v>4.7821876014281024</v>
      </c>
      <c r="G7215" s="193">
        <f t="shared" si="1156"/>
        <v>4.9590251746295708</v>
      </c>
      <c r="H7215" s="193">
        <f t="shared" si="1156"/>
        <v>5.1424019156559169</v>
      </c>
      <c r="I7215" s="193">
        <f t="shared" si="1156"/>
        <v>5.3325596323710887</v>
      </c>
      <c r="J7215" s="193">
        <f t="shared" si="1156"/>
        <v>5.5297490743032736</v>
      </c>
      <c r="K7215" s="193">
        <f>MAX(0,(F7215-'2031 forecast'!$C$10))</f>
        <v>0</v>
      </c>
      <c r="L7215" s="193">
        <f>MAX(0,(G7215-'2031 forecast'!$C$10))</f>
        <v>0</v>
      </c>
      <c r="M7215" s="193">
        <f>MAX(0,(H7215-'2031 forecast'!$C$10))</f>
        <v>0</v>
      </c>
      <c r="N7215" s="193">
        <f>MAX(0,(I7215-'2031 forecast'!$C$10))</f>
        <v>0</v>
      </c>
      <c r="O7215" s="193">
        <f>MAX(0,(J7215-'2031 forecast'!$C$10))</f>
        <v>0</v>
      </c>
      <c r="P7215" s="175" t="str">
        <f t="shared" si="1153"/>
        <v/>
      </c>
      <c r="Q7215" s="175" t="str">
        <f t="shared" si="1154"/>
        <v/>
      </c>
    </row>
    <row r="7216" spans="1:17" s="1" customFormat="1" x14ac:dyDescent="0.3">
      <c r="A7216" s="189">
        <f t="shared" si="1152"/>
        <v>44131.499999982509</v>
      </c>
      <c r="B7216" s="190">
        <f t="shared" si="1148"/>
        <v>44131</v>
      </c>
      <c r="C7216" s="1">
        <f t="shared" si="1149"/>
        <v>12</v>
      </c>
      <c r="D7216" s="191">
        <v>3.2375666900158215</v>
      </c>
      <c r="E7216" s="192">
        <f t="shared" si="1150"/>
        <v>1.1242012288826587E-4</v>
      </c>
      <c r="F7216" s="193">
        <f t="shared" si="1151"/>
        <v>4.8270907713945634</v>
      </c>
      <c r="G7216" s="193">
        <f t="shared" si="1156"/>
        <v>5.0055887912927597</v>
      </c>
      <c r="H7216" s="193">
        <f t="shared" si="1156"/>
        <v>5.1906873796526867</v>
      </c>
      <c r="I7216" s="193">
        <f t="shared" si="1156"/>
        <v>5.3826306148346674</v>
      </c>
      <c r="J7216" s="193">
        <f t="shared" si="1156"/>
        <v>5.5816716008225535</v>
      </c>
      <c r="K7216" s="193">
        <f>MAX(0,(F7216-'2031 forecast'!$C$10))</f>
        <v>0</v>
      </c>
      <c r="L7216" s="193">
        <f>MAX(0,(G7216-'2031 forecast'!$C$10))</f>
        <v>0</v>
      </c>
      <c r="M7216" s="193">
        <f>MAX(0,(H7216-'2031 forecast'!$C$10))</f>
        <v>0</v>
      </c>
      <c r="N7216" s="193">
        <f>MAX(0,(I7216-'2031 forecast'!$C$10))</f>
        <v>0</v>
      </c>
      <c r="O7216" s="193">
        <f>MAX(0,(J7216-'2031 forecast'!$C$10))</f>
        <v>0</v>
      </c>
      <c r="P7216" s="175" t="str">
        <f t="shared" si="1153"/>
        <v/>
      </c>
      <c r="Q7216" s="175" t="str">
        <f t="shared" si="1154"/>
        <v/>
      </c>
    </row>
    <row r="7217" spans="1:17" s="1" customFormat="1" x14ac:dyDescent="0.3">
      <c r="A7217" s="189">
        <f t="shared" si="1152"/>
        <v>44131.541666649173</v>
      </c>
      <c r="B7217" s="190">
        <f t="shared" si="1148"/>
        <v>44131</v>
      </c>
      <c r="C7217" s="1">
        <f t="shared" si="1149"/>
        <v>13</v>
      </c>
      <c r="D7217" s="191">
        <v>3.2752128143183308</v>
      </c>
      <c r="E7217" s="192">
        <f t="shared" si="1150"/>
        <v>1.1372733361952476E-4</v>
      </c>
      <c r="F7217" s="193">
        <f t="shared" si="1151"/>
        <v>4.8832197338526395</v>
      </c>
      <c r="G7217" s="193">
        <f t="shared" si="1156"/>
        <v>5.0637933121217449</v>
      </c>
      <c r="H7217" s="193">
        <f t="shared" si="1156"/>
        <v>5.2510442096486472</v>
      </c>
      <c r="I7217" s="193">
        <f t="shared" si="1156"/>
        <v>5.4452193429141396</v>
      </c>
      <c r="J7217" s="193">
        <f t="shared" si="1156"/>
        <v>5.6465747589716528</v>
      </c>
      <c r="K7217" s="193">
        <f>MAX(0,(F7217-'2031 forecast'!$C$10))</f>
        <v>0</v>
      </c>
      <c r="L7217" s="193">
        <f>MAX(0,(G7217-'2031 forecast'!$C$10))</f>
        <v>0</v>
      </c>
      <c r="M7217" s="193">
        <f>MAX(0,(H7217-'2031 forecast'!$C$10))</f>
        <v>0</v>
      </c>
      <c r="N7217" s="193">
        <f>MAX(0,(I7217-'2031 forecast'!$C$10))</f>
        <v>0</v>
      </c>
      <c r="O7217" s="193">
        <f>MAX(0,(J7217-'2031 forecast'!$C$10))</f>
        <v>0</v>
      </c>
      <c r="P7217" s="175" t="str">
        <f t="shared" si="1153"/>
        <v/>
      </c>
      <c r="Q7217" s="175" t="str">
        <f t="shared" si="1154"/>
        <v/>
      </c>
    </row>
    <row r="7218" spans="1:17" s="1" customFormat="1" x14ac:dyDescent="0.3">
      <c r="A7218" s="189">
        <f t="shared" si="1152"/>
        <v>44131.583333315837</v>
      </c>
      <c r="B7218" s="190">
        <f t="shared" si="1148"/>
        <v>44131</v>
      </c>
      <c r="C7218" s="1">
        <f t="shared" si="1149"/>
        <v>14</v>
      </c>
      <c r="D7218" s="191">
        <v>3.1698036662713043</v>
      </c>
      <c r="E7218" s="192">
        <f t="shared" si="1150"/>
        <v>1.1006714357199984E-4</v>
      </c>
      <c r="F7218" s="193">
        <f t="shared" si="1151"/>
        <v>4.7260586389700263</v>
      </c>
      <c r="G7218" s="193">
        <f t="shared" si="1156"/>
        <v>4.9008206538005856</v>
      </c>
      <c r="H7218" s="193">
        <f t="shared" si="1156"/>
        <v>5.0820450856599555</v>
      </c>
      <c r="I7218" s="193">
        <f t="shared" si="1156"/>
        <v>5.2699709042916165</v>
      </c>
      <c r="J7218" s="193">
        <f t="shared" si="1156"/>
        <v>5.4648459161541751</v>
      </c>
      <c r="K7218" s="193">
        <f>MAX(0,(F7218-'2031 forecast'!$C$10))</f>
        <v>0</v>
      </c>
      <c r="L7218" s="193">
        <f>MAX(0,(G7218-'2031 forecast'!$C$10))</f>
        <v>0</v>
      </c>
      <c r="M7218" s="193">
        <f>MAX(0,(H7218-'2031 forecast'!$C$10))</f>
        <v>0</v>
      </c>
      <c r="N7218" s="193">
        <f>MAX(0,(I7218-'2031 forecast'!$C$10))</f>
        <v>0</v>
      </c>
      <c r="O7218" s="193">
        <f>MAX(0,(J7218-'2031 forecast'!$C$10))</f>
        <v>0</v>
      </c>
      <c r="P7218" s="175" t="str">
        <f t="shared" si="1153"/>
        <v/>
      </c>
      <c r="Q7218" s="175" t="str">
        <f t="shared" si="1154"/>
        <v/>
      </c>
    </row>
    <row r="7219" spans="1:17" s="1" customFormat="1" x14ac:dyDescent="0.3">
      <c r="A7219" s="189">
        <f t="shared" si="1152"/>
        <v>44131.624999982501</v>
      </c>
      <c r="B7219" s="190">
        <f t="shared" si="1148"/>
        <v>44131</v>
      </c>
      <c r="C7219" s="1">
        <f t="shared" si="1149"/>
        <v>15</v>
      </c>
      <c r="D7219" s="191">
        <v>3.3279173883418443</v>
      </c>
      <c r="E7219" s="192">
        <f t="shared" si="1150"/>
        <v>1.1555742864328724E-4</v>
      </c>
      <c r="F7219" s="193">
        <f t="shared" si="1151"/>
        <v>4.9618002812939466</v>
      </c>
      <c r="G7219" s="193">
        <f t="shared" si="1156"/>
        <v>5.1452796412823245</v>
      </c>
      <c r="H7219" s="193">
        <f t="shared" si="1156"/>
        <v>5.3355437716429934</v>
      </c>
      <c r="I7219" s="193">
        <f t="shared" si="1156"/>
        <v>5.532843562225402</v>
      </c>
      <c r="J7219" s="193">
        <f t="shared" si="1156"/>
        <v>5.7374391803803926</v>
      </c>
      <c r="K7219" s="193">
        <f>MAX(0,(F7219-'2031 forecast'!$C$10))</f>
        <v>0</v>
      </c>
      <c r="L7219" s="193">
        <f>MAX(0,(G7219-'2031 forecast'!$C$10))</f>
        <v>0</v>
      </c>
      <c r="M7219" s="193">
        <f>MAX(0,(H7219-'2031 forecast'!$C$10))</f>
        <v>0</v>
      </c>
      <c r="N7219" s="193">
        <f>MAX(0,(I7219-'2031 forecast'!$C$10))</f>
        <v>0</v>
      </c>
      <c r="O7219" s="193">
        <f>MAX(0,(J7219-'2031 forecast'!$C$10))</f>
        <v>4.3918038039247875E-4</v>
      </c>
      <c r="P7219" s="175" t="str">
        <f t="shared" si="1153"/>
        <v/>
      </c>
      <c r="Q7219" s="175" t="str">
        <f t="shared" si="1154"/>
        <v/>
      </c>
    </row>
    <row r="7220" spans="1:17" s="1" customFormat="1" x14ac:dyDescent="0.3">
      <c r="A7220" s="189">
        <f t="shared" si="1152"/>
        <v>44131.666666649166</v>
      </c>
      <c r="B7220" s="190">
        <f t="shared" si="1148"/>
        <v>44131</v>
      </c>
      <c r="C7220" s="1">
        <f t="shared" si="1149"/>
        <v>16</v>
      </c>
      <c r="D7220" s="191">
        <v>3.4107388618073653</v>
      </c>
      <c r="E7220" s="192">
        <f t="shared" si="1150"/>
        <v>1.1843329225205683E-4</v>
      </c>
      <c r="F7220" s="193">
        <f t="shared" si="1151"/>
        <v>5.0852839987017147</v>
      </c>
      <c r="G7220" s="193">
        <f t="shared" si="1156"/>
        <v>5.273329587106093</v>
      </c>
      <c r="H7220" s="193">
        <f t="shared" si="1156"/>
        <v>5.4683287976341086</v>
      </c>
      <c r="I7220" s="193">
        <f t="shared" si="1156"/>
        <v>5.6705387640002431</v>
      </c>
      <c r="J7220" s="193">
        <f t="shared" si="1156"/>
        <v>5.8802261283084114</v>
      </c>
      <c r="K7220" s="193">
        <f>MAX(0,(F7220-'2031 forecast'!$C$10))</f>
        <v>0</v>
      </c>
      <c r="L7220" s="193">
        <f>MAX(0,(G7220-'2031 forecast'!$C$10))</f>
        <v>0</v>
      </c>
      <c r="M7220" s="193">
        <f>MAX(0,(H7220-'2031 forecast'!$C$10))</f>
        <v>0</v>
      </c>
      <c r="N7220" s="193">
        <f>MAX(0,(I7220-'2031 forecast'!$C$10))</f>
        <v>0</v>
      </c>
      <c r="O7220" s="193">
        <f>MAX(0,(J7220-'2031 forecast'!$C$10))</f>
        <v>0.1432261283084113</v>
      </c>
      <c r="P7220" s="175" t="str">
        <f t="shared" si="1153"/>
        <v/>
      </c>
      <c r="Q7220" s="175" t="str">
        <f t="shared" si="1154"/>
        <v/>
      </c>
    </row>
    <row r="7221" spans="1:17" s="1" customFormat="1" x14ac:dyDescent="0.3">
      <c r="A7221" s="189">
        <f t="shared" si="1152"/>
        <v>44131.70833331583</v>
      </c>
      <c r="B7221" s="190">
        <f t="shared" si="1148"/>
        <v>44131</v>
      </c>
      <c r="C7221" s="1">
        <f t="shared" si="1149"/>
        <v>17</v>
      </c>
      <c r="D7221" s="191">
        <v>3.4257973115283691</v>
      </c>
      <c r="E7221" s="192">
        <f t="shared" si="1150"/>
        <v>1.189561765445604E-4</v>
      </c>
      <c r="F7221" s="193">
        <f t="shared" si="1151"/>
        <v>5.1077355836849456</v>
      </c>
      <c r="G7221" s="193">
        <f t="shared" si="1156"/>
        <v>5.2966113954376874</v>
      </c>
      <c r="H7221" s="193">
        <f t="shared" si="1156"/>
        <v>5.4924715296324935</v>
      </c>
      <c r="I7221" s="193">
        <f t="shared" si="1156"/>
        <v>5.6955742552320325</v>
      </c>
      <c r="J7221" s="193">
        <f t="shared" si="1156"/>
        <v>5.9061873915680509</v>
      </c>
      <c r="K7221" s="193">
        <f>MAX(0,(F7221-'2031 forecast'!$C$10))</f>
        <v>0</v>
      </c>
      <c r="L7221" s="193">
        <f>MAX(0,(G7221-'2031 forecast'!$C$10))</f>
        <v>0</v>
      </c>
      <c r="M7221" s="193">
        <f>MAX(0,(H7221-'2031 forecast'!$C$10))</f>
        <v>0</v>
      </c>
      <c r="N7221" s="193">
        <f>MAX(0,(I7221-'2031 forecast'!$C$10))</f>
        <v>0</v>
      </c>
      <c r="O7221" s="193">
        <f>MAX(0,(J7221-'2031 forecast'!$C$10))</f>
        <v>0.16918739156805085</v>
      </c>
      <c r="P7221" s="175" t="str">
        <f t="shared" si="1153"/>
        <v/>
      </c>
      <c r="Q7221" s="175" t="str">
        <f t="shared" si="1154"/>
        <v/>
      </c>
    </row>
    <row r="7222" spans="1:17" s="1" customFormat="1" x14ac:dyDescent="0.3">
      <c r="A7222" s="189">
        <f t="shared" si="1152"/>
        <v>44131.749999982494</v>
      </c>
      <c r="B7222" s="190">
        <f t="shared" si="1148"/>
        <v>44131</v>
      </c>
      <c r="C7222" s="1">
        <f t="shared" si="1149"/>
        <v>18</v>
      </c>
      <c r="D7222" s="191">
        <v>3.4709726606913804</v>
      </c>
      <c r="E7222" s="192">
        <f t="shared" si="1150"/>
        <v>1.2052482942207108E-4</v>
      </c>
      <c r="F7222" s="193">
        <f t="shared" si="1151"/>
        <v>5.1750903386346367</v>
      </c>
      <c r="G7222" s="193">
        <f t="shared" si="1156"/>
        <v>5.3664568204324699</v>
      </c>
      <c r="H7222" s="193">
        <f t="shared" si="1156"/>
        <v>5.5648997256276473</v>
      </c>
      <c r="I7222" s="193">
        <f t="shared" si="1156"/>
        <v>5.7706807289273989</v>
      </c>
      <c r="J7222" s="193">
        <f t="shared" si="1156"/>
        <v>5.9840711813469705</v>
      </c>
      <c r="K7222" s="193">
        <f>MAX(0,(F7222-'2031 forecast'!$C$10))</f>
        <v>0</v>
      </c>
      <c r="L7222" s="193">
        <f>MAX(0,(G7222-'2031 forecast'!$C$10))</f>
        <v>0</v>
      </c>
      <c r="M7222" s="193">
        <f>MAX(0,(H7222-'2031 forecast'!$C$10))</f>
        <v>0</v>
      </c>
      <c r="N7222" s="193">
        <f>MAX(0,(I7222-'2031 forecast'!$C$10))</f>
        <v>3.3680728927398818E-2</v>
      </c>
      <c r="O7222" s="193">
        <f>MAX(0,(J7222-'2031 forecast'!$C$10))</f>
        <v>0.24707118134697037</v>
      </c>
      <c r="P7222" s="175" t="str">
        <f t="shared" si="1153"/>
        <v/>
      </c>
      <c r="Q7222" s="175" t="str">
        <f t="shared" si="1154"/>
        <v/>
      </c>
    </row>
    <row r="7223" spans="1:17" s="1" customFormat="1" x14ac:dyDescent="0.3">
      <c r="A7223" s="189">
        <f t="shared" si="1152"/>
        <v>44131.791666649158</v>
      </c>
      <c r="B7223" s="190">
        <f t="shared" si="1148"/>
        <v>44131</v>
      </c>
      <c r="C7223" s="1">
        <f t="shared" si="1149"/>
        <v>19</v>
      </c>
      <c r="D7223" s="191">
        <v>3.501089560133388</v>
      </c>
      <c r="E7223" s="192">
        <f t="shared" si="1150"/>
        <v>1.215705980070782E-4</v>
      </c>
      <c r="F7223" s="193">
        <f t="shared" si="1151"/>
        <v>5.2199935086010969</v>
      </c>
      <c r="G7223" s="193">
        <f t="shared" si="1156"/>
        <v>5.4130204370956587</v>
      </c>
      <c r="H7223" s="193">
        <f t="shared" si="1156"/>
        <v>5.6131851896244163</v>
      </c>
      <c r="I7223" s="193">
        <f t="shared" si="1156"/>
        <v>5.8207517113909777</v>
      </c>
      <c r="J7223" s="193">
        <f t="shared" si="1156"/>
        <v>6.0359937078662496</v>
      </c>
      <c r="K7223" s="193">
        <f>MAX(0,(F7223-'2031 forecast'!$C$10))</f>
        <v>0</v>
      </c>
      <c r="L7223" s="193">
        <f>MAX(0,(G7223-'2031 forecast'!$C$10))</f>
        <v>0</v>
      </c>
      <c r="M7223" s="193">
        <f>MAX(0,(H7223-'2031 forecast'!$C$10))</f>
        <v>0</v>
      </c>
      <c r="N7223" s="193">
        <f>MAX(0,(I7223-'2031 forecast'!$C$10))</f>
        <v>8.375171139097759E-2</v>
      </c>
      <c r="O7223" s="193">
        <f>MAX(0,(J7223-'2031 forecast'!$C$10))</f>
        <v>0.29899370786624946</v>
      </c>
      <c r="P7223" s="175" t="str">
        <f t="shared" si="1153"/>
        <v/>
      </c>
      <c r="Q7223" s="175" t="str">
        <f t="shared" si="1154"/>
        <v/>
      </c>
    </row>
    <row r="7224" spans="1:17" s="1" customFormat="1" x14ac:dyDescent="0.3">
      <c r="A7224" s="189">
        <f t="shared" si="1152"/>
        <v>44131.833333315823</v>
      </c>
      <c r="B7224" s="190">
        <f t="shared" si="1148"/>
        <v>44131</v>
      </c>
      <c r="C7224" s="1">
        <f t="shared" si="1149"/>
        <v>20</v>
      </c>
      <c r="D7224" s="191">
        <v>3.3505050629233502</v>
      </c>
      <c r="E7224" s="192">
        <f t="shared" si="1150"/>
        <v>1.1634175508204259E-4</v>
      </c>
      <c r="F7224" s="193">
        <f t="shared" si="1151"/>
        <v>4.9954776587687926</v>
      </c>
      <c r="G7224" s="193">
        <f t="shared" si="1156"/>
        <v>5.1802023537797162</v>
      </c>
      <c r="H7224" s="193">
        <f t="shared" si="1156"/>
        <v>5.3717578696405708</v>
      </c>
      <c r="I7224" s="193">
        <f t="shared" si="1156"/>
        <v>5.5703967990730865</v>
      </c>
      <c r="J7224" s="193">
        <f t="shared" si="1156"/>
        <v>5.7763810752698523</v>
      </c>
      <c r="K7224" s="193">
        <f>MAX(0,(F7224-'2031 forecast'!$C$10))</f>
        <v>0</v>
      </c>
      <c r="L7224" s="193">
        <f>MAX(0,(G7224-'2031 forecast'!$C$10))</f>
        <v>0</v>
      </c>
      <c r="M7224" s="193">
        <f>MAX(0,(H7224-'2031 forecast'!$C$10))</f>
        <v>0</v>
      </c>
      <c r="N7224" s="193">
        <f>MAX(0,(I7224-'2031 forecast'!$C$10))</f>
        <v>0</v>
      </c>
      <c r="O7224" s="193">
        <f>MAX(0,(J7224-'2031 forecast'!$C$10))</f>
        <v>3.9381075269852239E-2</v>
      </c>
      <c r="P7224" s="175" t="str">
        <f t="shared" si="1153"/>
        <v/>
      </c>
      <c r="Q7224" s="175" t="str">
        <f t="shared" si="1154"/>
        <v/>
      </c>
    </row>
    <row r="7225" spans="1:17" s="1" customFormat="1" x14ac:dyDescent="0.3">
      <c r="A7225" s="189">
        <f t="shared" si="1152"/>
        <v>44131.874999982487</v>
      </c>
      <c r="B7225" s="190">
        <f t="shared" si="1148"/>
        <v>44131</v>
      </c>
      <c r="C7225" s="1">
        <f t="shared" si="1149"/>
        <v>21</v>
      </c>
      <c r="D7225" s="191">
        <v>3.1698036662713043</v>
      </c>
      <c r="E7225" s="192">
        <f t="shared" si="1150"/>
        <v>1.1006714357199984E-4</v>
      </c>
      <c r="F7225" s="193">
        <f t="shared" si="1151"/>
        <v>4.7260586389700263</v>
      </c>
      <c r="G7225" s="193">
        <f t="shared" ref="G7225:J7244" si="1157">$E7225*G$2</f>
        <v>4.9008206538005856</v>
      </c>
      <c r="H7225" s="193">
        <f t="shared" si="1157"/>
        <v>5.0820450856599555</v>
      </c>
      <c r="I7225" s="193">
        <f t="shared" si="1157"/>
        <v>5.2699709042916165</v>
      </c>
      <c r="J7225" s="193">
        <f t="shared" si="1157"/>
        <v>5.4648459161541751</v>
      </c>
      <c r="K7225" s="193">
        <f>MAX(0,(F7225-'2031 forecast'!$C$10))</f>
        <v>0</v>
      </c>
      <c r="L7225" s="193">
        <f>MAX(0,(G7225-'2031 forecast'!$C$10))</f>
        <v>0</v>
      </c>
      <c r="M7225" s="193">
        <f>MAX(0,(H7225-'2031 forecast'!$C$10))</f>
        <v>0</v>
      </c>
      <c r="N7225" s="193">
        <f>MAX(0,(I7225-'2031 forecast'!$C$10))</f>
        <v>0</v>
      </c>
      <c r="O7225" s="193">
        <f>MAX(0,(J7225-'2031 forecast'!$C$10))</f>
        <v>0</v>
      </c>
      <c r="P7225" s="175" t="str">
        <f t="shared" si="1153"/>
        <v/>
      </c>
      <c r="Q7225" s="175" t="str">
        <f t="shared" si="1154"/>
        <v/>
      </c>
    </row>
    <row r="7226" spans="1:17" s="1" customFormat="1" x14ac:dyDescent="0.3">
      <c r="A7226" s="189">
        <f t="shared" si="1152"/>
        <v>44131.916666649151</v>
      </c>
      <c r="B7226" s="190">
        <f t="shared" si="1148"/>
        <v>44131</v>
      </c>
      <c r="C7226" s="1">
        <f t="shared" si="1149"/>
        <v>22</v>
      </c>
      <c r="D7226" s="191">
        <v>2.8234593226882163</v>
      </c>
      <c r="E7226" s="192">
        <f t="shared" si="1150"/>
        <v>9.8040804844417908E-5</v>
      </c>
      <c r="F7226" s="193">
        <f t="shared" si="1151"/>
        <v>4.2096721843557239</v>
      </c>
      <c r="G7226" s="193">
        <f t="shared" si="1157"/>
        <v>4.3653390621739181</v>
      </c>
      <c r="H7226" s="193">
        <f t="shared" si="1157"/>
        <v>4.5267622496971098</v>
      </c>
      <c r="I7226" s="193">
        <f t="shared" si="1157"/>
        <v>4.694154605960466</v>
      </c>
      <c r="J7226" s="193">
        <f t="shared" si="1157"/>
        <v>4.8677368611824594</v>
      </c>
      <c r="K7226" s="193">
        <f>MAX(0,(F7226-'2031 forecast'!$C$10))</f>
        <v>0</v>
      </c>
      <c r="L7226" s="193">
        <f>MAX(0,(G7226-'2031 forecast'!$C$10))</f>
        <v>0</v>
      </c>
      <c r="M7226" s="193">
        <f>MAX(0,(H7226-'2031 forecast'!$C$10))</f>
        <v>0</v>
      </c>
      <c r="N7226" s="193">
        <f>MAX(0,(I7226-'2031 forecast'!$C$10))</f>
        <v>0</v>
      </c>
      <c r="O7226" s="193">
        <f>MAX(0,(J7226-'2031 forecast'!$C$10))</f>
        <v>0</v>
      </c>
      <c r="P7226" s="175" t="str">
        <f t="shared" si="1153"/>
        <v/>
      </c>
      <c r="Q7226" s="175" t="str">
        <f t="shared" si="1154"/>
        <v/>
      </c>
    </row>
    <row r="7227" spans="1:17" s="1" customFormat="1" x14ac:dyDescent="0.3">
      <c r="A7227" s="189">
        <f t="shared" si="1152"/>
        <v>44131.958333315815</v>
      </c>
      <c r="B7227" s="190">
        <f t="shared" si="1148"/>
        <v>44131</v>
      </c>
      <c r="C7227" s="1">
        <f t="shared" si="1149"/>
        <v>23</v>
      </c>
      <c r="D7227" s="191">
        <v>2.5599364525706494</v>
      </c>
      <c r="E7227" s="192">
        <f t="shared" si="1150"/>
        <v>8.8890329725605568E-5</v>
      </c>
      <c r="F7227" s="193">
        <f t="shared" si="1151"/>
        <v>3.8167694471491895</v>
      </c>
      <c r="G7227" s="193">
        <f t="shared" si="1157"/>
        <v>3.9579074163710191</v>
      </c>
      <c r="H7227" s="193">
        <f t="shared" si="1157"/>
        <v>4.1042644397253794</v>
      </c>
      <c r="I7227" s="193">
        <f t="shared" si="1157"/>
        <v>4.2560335094041557</v>
      </c>
      <c r="J7227" s="193">
        <f t="shared" si="1157"/>
        <v>4.4134147541387634</v>
      </c>
      <c r="K7227" s="193">
        <f>MAX(0,(F7227-'2031 forecast'!$C$10))</f>
        <v>0</v>
      </c>
      <c r="L7227" s="193">
        <f>MAX(0,(G7227-'2031 forecast'!$C$10))</f>
        <v>0</v>
      </c>
      <c r="M7227" s="193">
        <f>MAX(0,(H7227-'2031 forecast'!$C$10))</f>
        <v>0</v>
      </c>
      <c r="N7227" s="193">
        <f>MAX(0,(I7227-'2031 forecast'!$C$10))</f>
        <v>0</v>
      </c>
      <c r="O7227" s="193">
        <f>MAX(0,(J7227-'2031 forecast'!$C$10))</f>
        <v>0</v>
      </c>
      <c r="P7227" s="175" t="str">
        <f t="shared" si="1153"/>
        <v/>
      </c>
      <c r="Q7227" s="175" t="str">
        <f t="shared" si="1154"/>
        <v/>
      </c>
    </row>
    <row r="7228" spans="1:17" s="1" customFormat="1" x14ac:dyDescent="0.3">
      <c r="A7228" s="189">
        <f t="shared" si="1152"/>
        <v>44131.999999982479</v>
      </c>
      <c r="B7228" s="190">
        <f t="shared" si="1148"/>
        <v>44131</v>
      </c>
      <c r="C7228" s="1">
        <f t="shared" si="1149"/>
        <v>0</v>
      </c>
      <c r="D7228" s="191">
        <v>2.3265304818950905</v>
      </c>
      <c r="E7228" s="192">
        <f t="shared" si="1150"/>
        <v>8.0785623191800363E-5</v>
      </c>
      <c r="F7228" s="193">
        <f t="shared" si="1151"/>
        <v>3.4687698799091167</v>
      </c>
      <c r="G7228" s="193">
        <f t="shared" si="1157"/>
        <v>3.5970393872313089</v>
      </c>
      <c r="H7228" s="193">
        <f t="shared" si="1157"/>
        <v>3.7300520937504187</v>
      </c>
      <c r="I7228" s="193">
        <f t="shared" si="1157"/>
        <v>3.8679833953114242</v>
      </c>
      <c r="J7228" s="193">
        <f t="shared" si="1157"/>
        <v>4.0110151736143473</v>
      </c>
      <c r="K7228" s="193">
        <f>MAX(0,(F7228-'2031 forecast'!$C$10))</f>
        <v>0</v>
      </c>
      <c r="L7228" s="193">
        <f>MAX(0,(G7228-'2031 forecast'!$C$10))</f>
        <v>0</v>
      </c>
      <c r="M7228" s="193">
        <f>MAX(0,(H7228-'2031 forecast'!$C$10))</f>
        <v>0</v>
      </c>
      <c r="N7228" s="193">
        <f>MAX(0,(I7228-'2031 forecast'!$C$10))</f>
        <v>0</v>
      </c>
      <c r="O7228" s="193">
        <f>MAX(0,(J7228-'2031 forecast'!$C$10))</f>
        <v>0</v>
      </c>
      <c r="P7228" s="175" t="str">
        <f t="shared" si="1153"/>
        <v/>
      </c>
      <c r="Q7228" s="175" t="str">
        <f t="shared" si="1154"/>
        <v/>
      </c>
    </row>
    <row r="7229" spans="1:17" s="1" customFormat="1" x14ac:dyDescent="0.3">
      <c r="A7229" s="189">
        <f t="shared" si="1152"/>
        <v>44132.041666649144</v>
      </c>
      <c r="B7229" s="190">
        <f t="shared" si="1148"/>
        <v>44132</v>
      </c>
      <c r="C7229" s="1">
        <f t="shared" si="1149"/>
        <v>1</v>
      </c>
      <c r="D7229" s="191">
        <v>2.3114720321740867</v>
      </c>
      <c r="E7229" s="192">
        <f t="shared" si="1150"/>
        <v>8.0262738899296808E-5</v>
      </c>
      <c r="F7229" s="193">
        <f t="shared" si="1151"/>
        <v>3.4463182949258866</v>
      </c>
      <c r="G7229" s="193">
        <f t="shared" si="1157"/>
        <v>3.5737575788997149</v>
      </c>
      <c r="H7229" s="193">
        <f t="shared" si="1157"/>
        <v>3.7059093617520347</v>
      </c>
      <c r="I7229" s="193">
        <f t="shared" si="1157"/>
        <v>3.8429479040796353</v>
      </c>
      <c r="J7229" s="193">
        <f t="shared" si="1157"/>
        <v>3.9850539103547078</v>
      </c>
      <c r="K7229" s="193">
        <f>MAX(0,(F7229-'2031 forecast'!$C$10))</f>
        <v>0</v>
      </c>
      <c r="L7229" s="193">
        <f>MAX(0,(G7229-'2031 forecast'!$C$10))</f>
        <v>0</v>
      </c>
      <c r="M7229" s="193">
        <f>MAX(0,(H7229-'2031 forecast'!$C$10))</f>
        <v>0</v>
      </c>
      <c r="N7229" s="193">
        <f>MAX(0,(I7229-'2031 forecast'!$C$10))</f>
        <v>0</v>
      </c>
      <c r="O7229" s="193">
        <f>MAX(0,(J7229-'2031 forecast'!$C$10))</f>
        <v>0</v>
      </c>
      <c r="P7229" s="175" t="str">
        <f t="shared" si="1153"/>
        <v/>
      </c>
      <c r="Q7229" s="175" t="str">
        <f t="shared" si="1154"/>
        <v/>
      </c>
    </row>
    <row r="7230" spans="1:17" s="1" customFormat="1" x14ac:dyDescent="0.3">
      <c r="A7230" s="189">
        <f t="shared" si="1152"/>
        <v>44132.083333315808</v>
      </c>
      <c r="B7230" s="190">
        <f t="shared" si="1148"/>
        <v>44132</v>
      </c>
      <c r="C7230" s="1">
        <f t="shared" si="1149"/>
        <v>2</v>
      </c>
      <c r="D7230" s="191">
        <v>2.3190012570345884</v>
      </c>
      <c r="E7230" s="192">
        <f t="shared" si="1150"/>
        <v>8.0524181045548579E-5</v>
      </c>
      <c r="F7230" s="193">
        <f t="shared" si="1151"/>
        <v>3.4575440874175012</v>
      </c>
      <c r="G7230" s="193">
        <f t="shared" si="1157"/>
        <v>3.5853984830655117</v>
      </c>
      <c r="H7230" s="193">
        <f t="shared" si="1157"/>
        <v>3.7179807277512262</v>
      </c>
      <c r="I7230" s="193">
        <f t="shared" si="1157"/>
        <v>3.8554656496955295</v>
      </c>
      <c r="J7230" s="193">
        <f t="shared" si="1157"/>
        <v>3.9980345419845271</v>
      </c>
      <c r="K7230" s="193">
        <f>MAX(0,(F7230-'2031 forecast'!$C$10))</f>
        <v>0</v>
      </c>
      <c r="L7230" s="193">
        <f>MAX(0,(G7230-'2031 forecast'!$C$10))</f>
        <v>0</v>
      </c>
      <c r="M7230" s="193">
        <f>MAX(0,(H7230-'2031 forecast'!$C$10))</f>
        <v>0</v>
      </c>
      <c r="N7230" s="193">
        <f>MAX(0,(I7230-'2031 forecast'!$C$10))</f>
        <v>0</v>
      </c>
      <c r="O7230" s="193">
        <f>MAX(0,(J7230-'2031 forecast'!$C$10))</f>
        <v>0</v>
      </c>
      <c r="P7230" s="175" t="str">
        <f t="shared" si="1153"/>
        <v/>
      </c>
      <c r="Q7230" s="175" t="str">
        <f t="shared" si="1154"/>
        <v/>
      </c>
    </row>
    <row r="7231" spans="1:17" s="1" customFormat="1" x14ac:dyDescent="0.3">
      <c r="A7231" s="189">
        <f t="shared" si="1152"/>
        <v>44132.124999982472</v>
      </c>
      <c r="B7231" s="190">
        <f t="shared" si="1148"/>
        <v>44132</v>
      </c>
      <c r="C7231" s="1">
        <f t="shared" si="1149"/>
        <v>3</v>
      </c>
      <c r="D7231" s="191">
        <v>2.3491181564765959</v>
      </c>
      <c r="E7231" s="192">
        <f t="shared" si="1150"/>
        <v>8.1569949630555701E-5</v>
      </c>
      <c r="F7231" s="193">
        <f t="shared" si="1151"/>
        <v>3.5024472573839622</v>
      </c>
      <c r="G7231" s="193">
        <f t="shared" si="1157"/>
        <v>3.6319620997287001</v>
      </c>
      <c r="H7231" s="193">
        <f t="shared" si="1157"/>
        <v>3.7662661917479956</v>
      </c>
      <c r="I7231" s="193">
        <f t="shared" si="1157"/>
        <v>3.9055366321591078</v>
      </c>
      <c r="J7231" s="193">
        <f t="shared" si="1157"/>
        <v>4.0499570685038062</v>
      </c>
      <c r="K7231" s="193">
        <f>MAX(0,(F7231-'2031 forecast'!$C$10))</f>
        <v>0</v>
      </c>
      <c r="L7231" s="193">
        <f>MAX(0,(G7231-'2031 forecast'!$C$10))</f>
        <v>0</v>
      </c>
      <c r="M7231" s="193">
        <f>MAX(0,(H7231-'2031 forecast'!$C$10))</f>
        <v>0</v>
      </c>
      <c r="N7231" s="193">
        <f>MAX(0,(I7231-'2031 forecast'!$C$10))</f>
        <v>0</v>
      </c>
      <c r="O7231" s="193">
        <f>MAX(0,(J7231-'2031 forecast'!$C$10))</f>
        <v>0</v>
      </c>
      <c r="P7231" s="175" t="str">
        <f t="shared" si="1153"/>
        <v/>
      </c>
      <c r="Q7231" s="175" t="str">
        <f t="shared" si="1154"/>
        <v/>
      </c>
    </row>
    <row r="7232" spans="1:17" s="1" customFormat="1" x14ac:dyDescent="0.3">
      <c r="A7232" s="189">
        <f t="shared" si="1152"/>
        <v>44132.166666649136</v>
      </c>
      <c r="B7232" s="190">
        <f t="shared" si="1148"/>
        <v>44132</v>
      </c>
      <c r="C7232" s="1">
        <f t="shared" si="1149"/>
        <v>4</v>
      </c>
      <c r="D7232" s="191">
        <v>2.2888843575925808</v>
      </c>
      <c r="E7232" s="192">
        <f t="shared" si="1150"/>
        <v>7.9478412460541457E-5</v>
      </c>
      <c r="F7232" s="193">
        <f t="shared" si="1151"/>
        <v>3.4126409174510406</v>
      </c>
      <c r="G7232" s="193">
        <f t="shared" si="1157"/>
        <v>3.5388348664023233</v>
      </c>
      <c r="H7232" s="193">
        <f t="shared" si="1157"/>
        <v>3.6696952637544573</v>
      </c>
      <c r="I7232" s="193">
        <f t="shared" si="1157"/>
        <v>3.8053946672319512</v>
      </c>
      <c r="J7232" s="193">
        <f t="shared" si="1157"/>
        <v>3.9461120154652476</v>
      </c>
      <c r="K7232" s="193">
        <f>MAX(0,(F7232-'2031 forecast'!$C$10))</f>
        <v>0</v>
      </c>
      <c r="L7232" s="193">
        <f>MAX(0,(G7232-'2031 forecast'!$C$10))</f>
        <v>0</v>
      </c>
      <c r="M7232" s="193">
        <f>MAX(0,(H7232-'2031 forecast'!$C$10))</f>
        <v>0</v>
      </c>
      <c r="N7232" s="193">
        <f>MAX(0,(I7232-'2031 forecast'!$C$10))</f>
        <v>0</v>
      </c>
      <c r="O7232" s="193">
        <f>MAX(0,(J7232-'2031 forecast'!$C$10))</f>
        <v>0</v>
      </c>
      <c r="P7232" s="175" t="str">
        <f t="shared" si="1153"/>
        <v/>
      </c>
      <c r="Q7232" s="175" t="str">
        <f t="shared" si="1154"/>
        <v/>
      </c>
    </row>
    <row r="7233" spans="1:17" s="1" customFormat="1" x14ac:dyDescent="0.3">
      <c r="A7233" s="189">
        <f t="shared" si="1152"/>
        <v>44132.208333315801</v>
      </c>
      <c r="B7233" s="190">
        <f t="shared" si="1148"/>
        <v>44132</v>
      </c>
      <c r="C7233" s="1">
        <f t="shared" si="1149"/>
        <v>5</v>
      </c>
      <c r="D7233" s="191">
        <v>2.4168811802211132</v>
      </c>
      <c r="E7233" s="192">
        <f t="shared" si="1150"/>
        <v>8.3922928946821728E-5</v>
      </c>
      <c r="F7233" s="193">
        <f t="shared" si="1151"/>
        <v>3.6034793898084998</v>
      </c>
      <c r="G7233" s="193">
        <f t="shared" si="1157"/>
        <v>3.7367302372208742</v>
      </c>
      <c r="H7233" s="193">
        <f t="shared" si="1157"/>
        <v>3.8749084857407259</v>
      </c>
      <c r="I7233" s="193">
        <f t="shared" si="1157"/>
        <v>4.0181963427021588</v>
      </c>
      <c r="J7233" s="193">
        <f t="shared" si="1157"/>
        <v>4.1667827531721855</v>
      </c>
      <c r="K7233" s="193">
        <f>MAX(0,(F7233-'2031 forecast'!$C$10))</f>
        <v>0</v>
      </c>
      <c r="L7233" s="193">
        <f>MAX(0,(G7233-'2031 forecast'!$C$10))</f>
        <v>0</v>
      </c>
      <c r="M7233" s="193">
        <f>MAX(0,(H7233-'2031 forecast'!$C$10))</f>
        <v>0</v>
      </c>
      <c r="N7233" s="193">
        <f>MAX(0,(I7233-'2031 forecast'!$C$10))</f>
        <v>0</v>
      </c>
      <c r="O7233" s="193">
        <f>MAX(0,(J7233-'2031 forecast'!$C$10))</f>
        <v>0</v>
      </c>
      <c r="P7233" s="175" t="str">
        <f t="shared" si="1153"/>
        <v/>
      </c>
      <c r="Q7233" s="175" t="str">
        <f t="shared" si="1154"/>
        <v/>
      </c>
    </row>
    <row r="7234" spans="1:17" s="1" customFormat="1" x14ac:dyDescent="0.3">
      <c r="A7234" s="189">
        <f t="shared" si="1152"/>
        <v>44132.249999982465</v>
      </c>
      <c r="B7234" s="190">
        <f t="shared" si="1148"/>
        <v>44132</v>
      </c>
      <c r="C7234" s="1">
        <f t="shared" si="1149"/>
        <v>6</v>
      </c>
      <c r="D7234" s="191">
        <v>2.7858131983857066</v>
      </c>
      <c r="E7234" s="192">
        <f t="shared" si="1150"/>
        <v>9.6733594113159003E-5</v>
      </c>
      <c r="F7234" s="193">
        <f t="shared" si="1151"/>
        <v>4.1535432218976478</v>
      </c>
      <c r="G7234" s="193">
        <f t="shared" si="1157"/>
        <v>4.3071345413449329</v>
      </c>
      <c r="H7234" s="193">
        <f t="shared" si="1157"/>
        <v>4.4664054197011485</v>
      </c>
      <c r="I7234" s="193">
        <f t="shared" si="1157"/>
        <v>4.6315658778809929</v>
      </c>
      <c r="J7234" s="193">
        <f t="shared" si="1157"/>
        <v>4.8028337030333601</v>
      </c>
      <c r="K7234" s="193">
        <f>MAX(0,(F7234-'2031 forecast'!$C$10))</f>
        <v>0</v>
      </c>
      <c r="L7234" s="193">
        <f>MAX(0,(G7234-'2031 forecast'!$C$10))</f>
        <v>0</v>
      </c>
      <c r="M7234" s="193">
        <f>MAX(0,(H7234-'2031 forecast'!$C$10))</f>
        <v>0</v>
      </c>
      <c r="N7234" s="193">
        <f>MAX(0,(I7234-'2031 forecast'!$C$10))</f>
        <v>0</v>
      </c>
      <c r="O7234" s="193">
        <f>MAX(0,(J7234-'2031 forecast'!$C$10))</f>
        <v>0</v>
      </c>
      <c r="P7234" s="175" t="str">
        <f t="shared" si="1153"/>
        <v/>
      </c>
      <c r="Q7234" s="175" t="str">
        <f t="shared" si="1154"/>
        <v/>
      </c>
    </row>
    <row r="7235" spans="1:17" s="1" customFormat="1" x14ac:dyDescent="0.3">
      <c r="A7235" s="189">
        <f t="shared" si="1152"/>
        <v>44132.291666649129</v>
      </c>
      <c r="B7235" s="190">
        <f t="shared" si="1148"/>
        <v>44132</v>
      </c>
      <c r="C7235" s="1">
        <f t="shared" si="1149"/>
        <v>7</v>
      </c>
      <c r="D7235" s="191">
        <v>3.1472159916897984</v>
      </c>
      <c r="E7235" s="192">
        <f t="shared" si="1150"/>
        <v>1.0928281713324449E-4</v>
      </c>
      <c r="F7235" s="193">
        <f t="shared" si="1151"/>
        <v>4.6923812614951803</v>
      </c>
      <c r="G7235" s="193">
        <f t="shared" si="1157"/>
        <v>4.865897941303194</v>
      </c>
      <c r="H7235" s="193">
        <f t="shared" si="1157"/>
        <v>5.0458309876623781</v>
      </c>
      <c r="I7235" s="193">
        <f t="shared" si="1157"/>
        <v>5.2324176674439329</v>
      </c>
      <c r="J7235" s="193">
        <f t="shared" si="1157"/>
        <v>5.4259040212647145</v>
      </c>
      <c r="K7235" s="193">
        <f>MAX(0,(F7235-'2031 forecast'!$C$10))</f>
        <v>0</v>
      </c>
      <c r="L7235" s="193">
        <f>MAX(0,(G7235-'2031 forecast'!$C$10))</f>
        <v>0</v>
      </c>
      <c r="M7235" s="193">
        <f>MAX(0,(H7235-'2031 forecast'!$C$10))</f>
        <v>0</v>
      </c>
      <c r="N7235" s="193">
        <f>MAX(0,(I7235-'2031 forecast'!$C$10))</f>
        <v>0</v>
      </c>
      <c r="O7235" s="193">
        <f>MAX(0,(J7235-'2031 forecast'!$C$10))</f>
        <v>0</v>
      </c>
      <c r="P7235" s="175" t="str">
        <f t="shared" si="1153"/>
        <v/>
      </c>
      <c r="Q7235" s="175" t="str">
        <f t="shared" si="1154"/>
        <v/>
      </c>
    </row>
    <row r="7236" spans="1:17" s="1" customFormat="1" x14ac:dyDescent="0.3">
      <c r="A7236" s="189">
        <f t="shared" si="1152"/>
        <v>44132.333333315793</v>
      </c>
      <c r="B7236" s="190">
        <f t="shared" si="1148"/>
        <v>44132</v>
      </c>
      <c r="C7236" s="1">
        <f t="shared" si="1149"/>
        <v>8</v>
      </c>
      <c r="D7236" s="191">
        <v>3.1698036662713043</v>
      </c>
      <c r="E7236" s="192">
        <f t="shared" si="1150"/>
        <v>1.1006714357199984E-4</v>
      </c>
      <c r="F7236" s="193">
        <f t="shared" si="1151"/>
        <v>4.7260586389700263</v>
      </c>
      <c r="G7236" s="193">
        <f t="shared" si="1157"/>
        <v>4.9008206538005856</v>
      </c>
      <c r="H7236" s="193">
        <f t="shared" si="1157"/>
        <v>5.0820450856599555</v>
      </c>
      <c r="I7236" s="193">
        <f t="shared" si="1157"/>
        <v>5.2699709042916165</v>
      </c>
      <c r="J7236" s="193">
        <f t="shared" si="1157"/>
        <v>5.4648459161541751</v>
      </c>
      <c r="K7236" s="193">
        <f>MAX(0,(F7236-'2031 forecast'!$C$10))</f>
        <v>0</v>
      </c>
      <c r="L7236" s="193">
        <f>MAX(0,(G7236-'2031 forecast'!$C$10))</f>
        <v>0</v>
      </c>
      <c r="M7236" s="193">
        <f>MAX(0,(H7236-'2031 forecast'!$C$10))</f>
        <v>0</v>
      </c>
      <c r="N7236" s="193">
        <f>MAX(0,(I7236-'2031 forecast'!$C$10))</f>
        <v>0</v>
      </c>
      <c r="O7236" s="193">
        <f>MAX(0,(J7236-'2031 forecast'!$C$10))</f>
        <v>0</v>
      </c>
      <c r="P7236" s="175" t="str">
        <f t="shared" si="1153"/>
        <v/>
      </c>
      <c r="Q7236" s="175" t="str">
        <f t="shared" si="1154"/>
        <v/>
      </c>
    </row>
    <row r="7237" spans="1:17" s="1" customFormat="1" x14ac:dyDescent="0.3">
      <c r="A7237" s="189">
        <f t="shared" si="1152"/>
        <v>44132.374999982458</v>
      </c>
      <c r="B7237" s="190">
        <f t="shared" ref="B7237:B7300" si="1158">INT(A7237)</f>
        <v>44132</v>
      </c>
      <c r="C7237" s="1">
        <f t="shared" ref="C7237:C7300" si="1159">HOUR(A7237)</f>
        <v>9</v>
      </c>
      <c r="D7237" s="191">
        <v>3.2902712640393346</v>
      </c>
      <c r="E7237" s="192">
        <f t="shared" ref="E7237:E7300" si="1160">D7237/SUM($D$4:$D$8763)</f>
        <v>1.1425021791202833E-4</v>
      </c>
      <c r="F7237" s="193">
        <f t="shared" ref="F7237:F7300" si="1161">E7237*$F$2</f>
        <v>4.9056713188358705</v>
      </c>
      <c r="G7237" s="193">
        <f t="shared" si="1157"/>
        <v>5.0870751204533393</v>
      </c>
      <c r="H7237" s="193">
        <f t="shared" si="1157"/>
        <v>5.2751869416470321</v>
      </c>
      <c r="I7237" s="193">
        <f t="shared" si="1157"/>
        <v>5.4702548341459298</v>
      </c>
      <c r="J7237" s="193">
        <f t="shared" si="1157"/>
        <v>5.6725360222312924</v>
      </c>
      <c r="K7237" s="193">
        <f>MAX(0,(F7237-'2031 forecast'!$C$10))</f>
        <v>0</v>
      </c>
      <c r="L7237" s="193">
        <f>MAX(0,(G7237-'2031 forecast'!$C$10))</f>
        <v>0</v>
      </c>
      <c r="M7237" s="193">
        <f>MAX(0,(H7237-'2031 forecast'!$C$10))</f>
        <v>0</v>
      </c>
      <c r="N7237" s="193">
        <f>MAX(0,(I7237-'2031 forecast'!$C$10))</f>
        <v>0</v>
      </c>
      <c r="O7237" s="193">
        <f>MAX(0,(J7237-'2031 forecast'!$C$10))</f>
        <v>0</v>
      </c>
      <c r="P7237" s="175" t="str">
        <f t="shared" si="1153"/>
        <v/>
      </c>
      <c r="Q7237" s="175" t="str">
        <f t="shared" si="1154"/>
        <v/>
      </c>
    </row>
    <row r="7238" spans="1:17" s="1" customFormat="1" x14ac:dyDescent="0.3">
      <c r="A7238" s="189">
        <f t="shared" ref="A7238:A7301" si="1162">A7237 + TIME(1,0,0)</f>
        <v>44132.416666649122</v>
      </c>
      <c r="B7238" s="190">
        <f t="shared" si="1158"/>
        <v>44132</v>
      </c>
      <c r="C7238" s="1">
        <f t="shared" si="1159"/>
        <v>10</v>
      </c>
      <c r="D7238" s="191">
        <v>3.2978004888998367</v>
      </c>
      <c r="E7238" s="192">
        <f t="shared" si="1160"/>
        <v>1.1451166005828012E-4</v>
      </c>
      <c r="F7238" s="193">
        <f t="shared" si="1161"/>
        <v>4.9168971113274855</v>
      </c>
      <c r="G7238" s="193">
        <f t="shared" si="1157"/>
        <v>5.0987160246191365</v>
      </c>
      <c r="H7238" s="193">
        <f t="shared" si="1157"/>
        <v>5.2872583076462245</v>
      </c>
      <c r="I7238" s="193">
        <f t="shared" si="1157"/>
        <v>5.4827725797618241</v>
      </c>
      <c r="J7238" s="193">
        <f t="shared" si="1157"/>
        <v>5.6855166538611126</v>
      </c>
      <c r="K7238" s="193">
        <f>MAX(0,(F7238-'2031 forecast'!$C$10))</f>
        <v>0</v>
      </c>
      <c r="L7238" s="193">
        <f>MAX(0,(G7238-'2031 forecast'!$C$10))</f>
        <v>0</v>
      </c>
      <c r="M7238" s="193">
        <f>MAX(0,(H7238-'2031 forecast'!$C$10))</f>
        <v>0</v>
      </c>
      <c r="N7238" s="193">
        <f>MAX(0,(I7238-'2031 forecast'!$C$10))</f>
        <v>0</v>
      </c>
      <c r="O7238" s="193">
        <f>MAX(0,(J7238-'2031 forecast'!$C$10))</f>
        <v>0</v>
      </c>
      <c r="P7238" s="175" t="str">
        <f t="shared" ref="P7238:P7301" si="1163">IF(K7238&gt;0,IF(K7237&gt;0,P7237+1,1),"")</f>
        <v/>
      </c>
      <c r="Q7238" s="175" t="str">
        <f t="shared" ref="Q7238:Q7301" si="1164">IF(AND(K7238&gt;0,K7239=0),P7238,"")</f>
        <v/>
      </c>
    </row>
    <row r="7239" spans="1:17" s="1" customFormat="1" x14ac:dyDescent="0.3">
      <c r="A7239" s="189">
        <f t="shared" si="1162"/>
        <v>44132.458333315786</v>
      </c>
      <c r="B7239" s="190">
        <f t="shared" si="1158"/>
        <v>44132</v>
      </c>
      <c r="C7239" s="1">
        <f t="shared" si="1159"/>
        <v>11</v>
      </c>
      <c r="D7239" s="191">
        <v>3.2752128143183308</v>
      </c>
      <c r="E7239" s="192">
        <f t="shared" si="1160"/>
        <v>1.1372733361952476E-4</v>
      </c>
      <c r="F7239" s="193">
        <f t="shared" si="1161"/>
        <v>4.8832197338526395</v>
      </c>
      <c r="G7239" s="193">
        <f t="shared" si="1157"/>
        <v>5.0637933121217449</v>
      </c>
      <c r="H7239" s="193">
        <f t="shared" si="1157"/>
        <v>5.2510442096486472</v>
      </c>
      <c r="I7239" s="193">
        <f t="shared" si="1157"/>
        <v>5.4452193429141396</v>
      </c>
      <c r="J7239" s="193">
        <f t="shared" si="1157"/>
        <v>5.6465747589716528</v>
      </c>
      <c r="K7239" s="193">
        <f>MAX(0,(F7239-'2031 forecast'!$C$10))</f>
        <v>0</v>
      </c>
      <c r="L7239" s="193">
        <f>MAX(0,(G7239-'2031 forecast'!$C$10))</f>
        <v>0</v>
      </c>
      <c r="M7239" s="193">
        <f>MAX(0,(H7239-'2031 forecast'!$C$10))</f>
        <v>0</v>
      </c>
      <c r="N7239" s="193">
        <f>MAX(0,(I7239-'2031 forecast'!$C$10))</f>
        <v>0</v>
      </c>
      <c r="O7239" s="193">
        <f>MAX(0,(J7239-'2031 forecast'!$C$10))</f>
        <v>0</v>
      </c>
      <c r="P7239" s="175" t="str">
        <f t="shared" si="1163"/>
        <v/>
      </c>
      <c r="Q7239" s="175" t="str">
        <f t="shared" si="1164"/>
        <v/>
      </c>
    </row>
    <row r="7240" spans="1:17" s="1" customFormat="1" x14ac:dyDescent="0.3">
      <c r="A7240" s="189">
        <f t="shared" si="1162"/>
        <v>44132.49999998245</v>
      </c>
      <c r="B7240" s="190">
        <f t="shared" si="1158"/>
        <v>44132</v>
      </c>
      <c r="C7240" s="1">
        <f t="shared" si="1159"/>
        <v>12</v>
      </c>
      <c r="D7240" s="191">
        <v>3.2450959148763232</v>
      </c>
      <c r="E7240" s="192">
        <f t="shared" si="1160"/>
        <v>1.1268156503451764E-4</v>
      </c>
      <c r="F7240" s="193">
        <f t="shared" si="1161"/>
        <v>4.8383165638861785</v>
      </c>
      <c r="G7240" s="193">
        <f t="shared" si="1157"/>
        <v>5.017229695458556</v>
      </c>
      <c r="H7240" s="193">
        <f t="shared" si="1157"/>
        <v>5.2027587456518782</v>
      </c>
      <c r="I7240" s="193">
        <f t="shared" si="1157"/>
        <v>5.3951483604505617</v>
      </c>
      <c r="J7240" s="193">
        <f t="shared" si="1157"/>
        <v>5.5946522324523729</v>
      </c>
      <c r="K7240" s="193">
        <f>MAX(0,(F7240-'2031 forecast'!$C$10))</f>
        <v>0</v>
      </c>
      <c r="L7240" s="193">
        <f>MAX(0,(G7240-'2031 forecast'!$C$10))</f>
        <v>0</v>
      </c>
      <c r="M7240" s="193">
        <f>MAX(0,(H7240-'2031 forecast'!$C$10))</f>
        <v>0</v>
      </c>
      <c r="N7240" s="193">
        <f>MAX(0,(I7240-'2031 forecast'!$C$10))</f>
        <v>0</v>
      </c>
      <c r="O7240" s="193">
        <f>MAX(0,(J7240-'2031 forecast'!$C$10))</f>
        <v>0</v>
      </c>
      <c r="P7240" s="175" t="str">
        <f t="shared" si="1163"/>
        <v/>
      </c>
      <c r="Q7240" s="175" t="str">
        <f t="shared" si="1164"/>
        <v/>
      </c>
    </row>
    <row r="7241" spans="1:17" s="1" customFormat="1" x14ac:dyDescent="0.3">
      <c r="A7241" s="189">
        <f t="shared" si="1162"/>
        <v>44132.541666649115</v>
      </c>
      <c r="B7241" s="190">
        <f t="shared" si="1158"/>
        <v>44132</v>
      </c>
      <c r="C7241" s="1">
        <f t="shared" si="1159"/>
        <v>13</v>
      </c>
      <c r="D7241" s="191">
        <v>3.1698036662713043</v>
      </c>
      <c r="E7241" s="192">
        <f t="shared" si="1160"/>
        <v>1.1006714357199984E-4</v>
      </c>
      <c r="F7241" s="193">
        <f t="shared" si="1161"/>
        <v>4.7260586389700263</v>
      </c>
      <c r="G7241" s="193">
        <f t="shared" si="1157"/>
        <v>4.9008206538005856</v>
      </c>
      <c r="H7241" s="193">
        <f t="shared" si="1157"/>
        <v>5.0820450856599555</v>
      </c>
      <c r="I7241" s="193">
        <f t="shared" si="1157"/>
        <v>5.2699709042916165</v>
      </c>
      <c r="J7241" s="193">
        <f t="shared" si="1157"/>
        <v>5.4648459161541751</v>
      </c>
      <c r="K7241" s="193">
        <f>MAX(0,(F7241-'2031 forecast'!$C$10))</f>
        <v>0</v>
      </c>
      <c r="L7241" s="193">
        <f>MAX(0,(G7241-'2031 forecast'!$C$10))</f>
        <v>0</v>
      </c>
      <c r="M7241" s="193">
        <f>MAX(0,(H7241-'2031 forecast'!$C$10))</f>
        <v>0</v>
      </c>
      <c r="N7241" s="193">
        <f>MAX(0,(I7241-'2031 forecast'!$C$10))</f>
        <v>0</v>
      </c>
      <c r="O7241" s="193">
        <f>MAX(0,(J7241-'2031 forecast'!$C$10))</f>
        <v>0</v>
      </c>
      <c r="P7241" s="175" t="str">
        <f t="shared" si="1163"/>
        <v/>
      </c>
      <c r="Q7241" s="175" t="str">
        <f t="shared" si="1164"/>
        <v/>
      </c>
    </row>
    <row r="7242" spans="1:17" s="1" customFormat="1" x14ac:dyDescent="0.3">
      <c r="A7242" s="189">
        <f t="shared" si="1162"/>
        <v>44132.583333315779</v>
      </c>
      <c r="B7242" s="190">
        <f t="shared" si="1158"/>
        <v>44132</v>
      </c>
      <c r="C7242" s="1">
        <f t="shared" si="1159"/>
        <v>14</v>
      </c>
      <c r="D7242" s="191">
        <v>3.102040642526787</v>
      </c>
      <c r="E7242" s="192">
        <f t="shared" si="1160"/>
        <v>1.0771416425573382E-4</v>
      </c>
      <c r="F7242" s="193">
        <f t="shared" si="1161"/>
        <v>4.6250265065454892</v>
      </c>
      <c r="G7242" s="193">
        <f t="shared" si="1157"/>
        <v>4.7960525163084116</v>
      </c>
      <c r="H7242" s="193">
        <f t="shared" si="1157"/>
        <v>4.9734027916672252</v>
      </c>
      <c r="I7242" s="193">
        <f t="shared" si="1157"/>
        <v>5.1573111937485656</v>
      </c>
      <c r="J7242" s="193">
        <f t="shared" si="1157"/>
        <v>5.3480202314857959</v>
      </c>
      <c r="K7242" s="193">
        <f>MAX(0,(F7242-'2031 forecast'!$C$10))</f>
        <v>0</v>
      </c>
      <c r="L7242" s="193">
        <f>MAX(0,(G7242-'2031 forecast'!$C$10))</f>
        <v>0</v>
      </c>
      <c r="M7242" s="193">
        <f>MAX(0,(H7242-'2031 forecast'!$C$10))</f>
        <v>0</v>
      </c>
      <c r="N7242" s="193">
        <f>MAX(0,(I7242-'2031 forecast'!$C$10))</f>
        <v>0</v>
      </c>
      <c r="O7242" s="193">
        <f>MAX(0,(J7242-'2031 forecast'!$C$10))</f>
        <v>0</v>
      </c>
      <c r="P7242" s="175" t="str">
        <f t="shared" si="1163"/>
        <v/>
      </c>
      <c r="Q7242" s="175" t="str">
        <f t="shared" si="1164"/>
        <v/>
      </c>
    </row>
    <row r="7243" spans="1:17" s="1" customFormat="1" x14ac:dyDescent="0.3">
      <c r="A7243" s="189">
        <f t="shared" si="1162"/>
        <v>44132.624999982443</v>
      </c>
      <c r="B7243" s="190">
        <f t="shared" si="1158"/>
        <v>44132</v>
      </c>
      <c r="C7243" s="1">
        <f t="shared" si="1159"/>
        <v>15</v>
      </c>
      <c r="D7243" s="191">
        <v>2.9740438198982542</v>
      </c>
      <c r="E7243" s="192">
        <f t="shared" si="1160"/>
        <v>1.0326964776945352E-4</v>
      </c>
      <c r="F7243" s="193">
        <f t="shared" si="1161"/>
        <v>4.4341880341880282</v>
      </c>
      <c r="G7243" s="193">
        <f t="shared" si="1157"/>
        <v>4.5981571454898598</v>
      </c>
      <c r="H7243" s="193">
        <f t="shared" si="1157"/>
        <v>4.7681895696809553</v>
      </c>
      <c r="I7243" s="193">
        <f t="shared" si="1157"/>
        <v>4.9445095182783572</v>
      </c>
      <c r="J7243" s="193">
        <f t="shared" si="1157"/>
        <v>5.1273494937788566</v>
      </c>
      <c r="K7243" s="193">
        <f>MAX(0,(F7243-'2031 forecast'!$C$10))</f>
        <v>0</v>
      </c>
      <c r="L7243" s="193">
        <f>MAX(0,(G7243-'2031 forecast'!$C$10))</f>
        <v>0</v>
      </c>
      <c r="M7243" s="193">
        <f>MAX(0,(H7243-'2031 forecast'!$C$10))</f>
        <v>0</v>
      </c>
      <c r="N7243" s="193">
        <f>MAX(0,(I7243-'2031 forecast'!$C$10))</f>
        <v>0</v>
      </c>
      <c r="O7243" s="193">
        <f>MAX(0,(J7243-'2031 forecast'!$C$10))</f>
        <v>0</v>
      </c>
      <c r="P7243" s="175" t="str">
        <f t="shared" si="1163"/>
        <v/>
      </c>
      <c r="Q7243" s="175" t="str">
        <f t="shared" si="1164"/>
        <v/>
      </c>
    </row>
    <row r="7244" spans="1:17" s="1" customFormat="1" x14ac:dyDescent="0.3">
      <c r="A7244" s="189">
        <f t="shared" si="1162"/>
        <v>44132.666666649107</v>
      </c>
      <c r="B7244" s="190">
        <f t="shared" si="1158"/>
        <v>44132</v>
      </c>
      <c r="C7244" s="1">
        <f t="shared" si="1159"/>
        <v>16</v>
      </c>
      <c r="D7244" s="191">
        <v>3.1848621159923081</v>
      </c>
      <c r="E7244" s="192">
        <f t="shared" si="1160"/>
        <v>1.105900278645034E-4</v>
      </c>
      <c r="F7244" s="193">
        <f t="shared" si="1161"/>
        <v>4.7485102239532564</v>
      </c>
      <c r="G7244" s="193">
        <f t="shared" si="1157"/>
        <v>4.9241024621321801</v>
      </c>
      <c r="H7244" s="193">
        <f t="shared" si="1157"/>
        <v>5.1061878176583395</v>
      </c>
      <c r="I7244" s="193">
        <f t="shared" si="1157"/>
        <v>5.295006395523405</v>
      </c>
      <c r="J7244" s="193">
        <f t="shared" si="1157"/>
        <v>5.4908071794138147</v>
      </c>
      <c r="K7244" s="193">
        <f>MAX(0,(F7244-'2031 forecast'!$C$10))</f>
        <v>0</v>
      </c>
      <c r="L7244" s="193">
        <f>MAX(0,(G7244-'2031 forecast'!$C$10))</f>
        <v>0</v>
      </c>
      <c r="M7244" s="193">
        <f>MAX(0,(H7244-'2031 forecast'!$C$10))</f>
        <v>0</v>
      </c>
      <c r="N7244" s="193">
        <f>MAX(0,(I7244-'2031 forecast'!$C$10))</f>
        <v>0</v>
      </c>
      <c r="O7244" s="193">
        <f>MAX(0,(J7244-'2031 forecast'!$C$10))</f>
        <v>0</v>
      </c>
      <c r="P7244" s="175" t="str">
        <f t="shared" si="1163"/>
        <v/>
      </c>
      <c r="Q7244" s="175" t="str">
        <f t="shared" si="1164"/>
        <v/>
      </c>
    </row>
    <row r="7245" spans="1:17" s="1" customFormat="1" x14ac:dyDescent="0.3">
      <c r="A7245" s="189">
        <f t="shared" si="1162"/>
        <v>44132.708333315772</v>
      </c>
      <c r="B7245" s="190">
        <f t="shared" si="1158"/>
        <v>44132</v>
      </c>
      <c r="C7245" s="1">
        <f t="shared" si="1159"/>
        <v>17</v>
      </c>
      <c r="D7245" s="191">
        <v>3.1923913408528102</v>
      </c>
      <c r="E7245" s="192">
        <f t="shared" si="1160"/>
        <v>1.108514700107552E-4</v>
      </c>
      <c r="F7245" s="193">
        <f t="shared" si="1161"/>
        <v>4.7597360164448723</v>
      </c>
      <c r="G7245" s="193">
        <f t="shared" ref="G7245:J7264" si="1165">$E7245*G$2</f>
        <v>4.9357433662979773</v>
      </c>
      <c r="H7245" s="193">
        <f t="shared" si="1165"/>
        <v>5.1182591836575329</v>
      </c>
      <c r="I7245" s="193">
        <f t="shared" si="1165"/>
        <v>5.307524141139301</v>
      </c>
      <c r="J7245" s="193">
        <f t="shared" si="1165"/>
        <v>5.5037878110436349</v>
      </c>
      <c r="K7245" s="193">
        <f>MAX(0,(F7245-'2031 forecast'!$C$10))</f>
        <v>0</v>
      </c>
      <c r="L7245" s="193">
        <f>MAX(0,(G7245-'2031 forecast'!$C$10))</f>
        <v>0</v>
      </c>
      <c r="M7245" s="193">
        <f>MAX(0,(H7245-'2031 forecast'!$C$10))</f>
        <v>0</v>
      </c>
      <c r="N7245" s="193">
        <f>MAX(0,(I7245-'2031 forecast'!$C$10))</f>
        <v>0</v>
      </c>
      <c r="O7245" s="193">
        <f>MAX(0,(J7245-'2031 forecast'!$C$10))</f>
        <v>0</v>
      </c>
      <c r="P7245" s="175" t="str">
        <f t="shared" si="1163"/>
        <v/>
      </c>
      <c r="Q7245" s="175" t="str">
        <f t="shared" si="1164"/>
        <v/>
      </c>
    </row>
    <row r="7246" spans="1:17" s="1" customFormat="1" x14ac:dyDescent="0.3">
      <c r="A7246" s="189">
        <f t="shared" si="1162"/>
        <v>44132.749999982436</v>
      </c>
      <c r="B7246" s="190">
        <f t="shared" si="1158"/>
        <v>44132</v>
      </c>
      <c r="C7246" s="1">
        <f t="shared" si="1159"/>
        <v>18</v>
      </c>
      <c r="D7246" s="191">
        <v>3.4408557612493733</v>
      </c>
      <c r="E7246" s="192">
        <f t="shared" si="1160"/>
        <v>1.1947906083706397E-4</v>
      </c>
      <c r="F7246" s="193">
        <f t="shared" si="1161"/>
        <v>5.1301871686681757</v>
      </c>
      <c r="G7246" s="193">
        <f t="shared" si="1165"/>
        <v>5.3198932037692819</v>
      </c>
      <c r="H7246" s="193">
        <f t="shared" si="1165"/>
        <v>5.5166142616308784</v>
      </c>
      <c r="I7246" s="193">
        <f t="shared" si="1165"/>
        <v>5.7206097464638219</v>
      </c>
      <c r="J7246" s="193">
        <f t="shared" si="1165"/>
        <v>5.9321486548276914</v>
      </c>
      <c r="K7246" s="193">
        <f>MAX(0,(F7246-'2031 forecast'!$C$10))</f>
        <v>0</v>
      </c>
      <c r="L7246" s="193">
        <f>MAX(0,(G7246-'2031 forecast'!$C$10))</f>
        <v>0</v>
      </c>
      <c r="M7246" s="193">
        <f>MAX(0,(H7246-'2031 forecast'!$C$10))</f>
        <v>0</v>
      </c>
      <c r="N7246" s="193">
        <f>MAX(0,(I7246-'2031 forecast'!$C$10))</f>
        <v>0</v>
      </c>
      <c r="O7246" s="193">
        <f>MAX(0,(J7246-'2031 forecast'!$C$10))</f>
        <v>0.19514865482769128</v>
      </c>
      <c r="P7246" s="175" t="str">
        <f t="shared" si="1163"/>
        <v/>
      </c>
      <c r="Q7246" s="175" t="str">
        <f t="shared" si="1164"/>
        <v/>
      </c>
    </row>
    <row r="7247" spans="1:17" s="1" customFormat="1" x14ac:dyDescent="0.3">
      <c r="A7247" s="189">
        <f t="shared" si="1162"/>
        <v>44132.7916666491</v>
      </c>
      <c r="B7247" s="190">
        <f t="shared" si="1158"/>
        <v>44132</v>
      </c>
      <c r="C7247" s="1">
        <f t="shared" si="1159"/>
        <v>19</v>
      </c>
      <c r="D7247" s="191">
        <v>3.31285893862084</v>
      </c>
      <c r="E7247" s="192">
        <f t="shared" si="1160"/>
        <v>1.1503454435078367E-4</v>
      </c>
      <c r="F7247" s="193">
        <f t="shared" si="1161"/>
        <v>4.9393486963107156</v>
      </c>
      <c r="G7247" s="193">
        <f t="shared" si="1165"/>
        <v>5.1219978329507301</v>
      </c>
      <c r="H7247" s="193">
        <f t="shared" si="1165"/>
        <v>5.3114010396446085</v>
      </c>
      <c r="I7247" s="193">
        <f t="shared" si="1165"/>
        <v>5.5078080709936126</v>
      </c>
      <c r="J7247" s="193">
        <f t="shared" si="1165"/>
        <v>5.7114779171207521</v>
      </c>
      <c r="K7247" s="193">
        <f>MAX(0,(F7247-'2031 forecast'!$C$10))</f>
        <v>0</v>
      </c>
      <c r="L7247" s="193">
        <f>MAX(0,(G7247-'2031 forecast'!$C$10))</f>
        <v>0</v>
      </c>
      <c r="M7247" s="193">
        <f>MAX(0,(H7247-'2031 forecast'!$C$10))</f>
        <v>0</v>
      </c>
      <c r="N7247" s="193">
        <f>MAX(0,(I7247-'2031 forecast'!$C$10))</f>
        <v>0</v>
      </c>
      <c r="O7247" s="193">
        <f>MAX(0,(J7247-'2031 forecast'!$C$10))</f>
        <v>0</v>
      </c>
      <c r="P7247" s="175" t="str">
        <f t="shared" si="1163"/>
        <v/>
      </c>
      <c r="Q7247" s="175" t="str">
        <f t="shared" si="1164"/>
        <v/>
      </c>
    </row>
    <row r="7248" spans="1:17" s="1" customFormat="1" x14ac:dyDescent="0.3">
      <c r="A7248" s="189">
        <f t="shared" si="1162"/>
        <v>44132.833333315764</v>
      </c>
      <c r="B7248" s="190">
        <f t="shared" si="1158"/>
        <v>44132</v>
      </c>
      <c r="C7248" s="1">
        <f t="shared" si="1159"/>
        <v>20</v>
      </c>
      <c r="D7248" s="191">
        <v>3.3053297137603384</v>
      </c>
      <c r="E7248" s="192">
        <f t="shared" si="1160"/>
        <v>1.1477310220453189E-4</v>
      </c>
      <c r="F7248" s="193">
        <f t="shared" si="1161"/>
        <v>4.9281229038191006</v>
      </c>
      <c r="G7248" s="193">
        <f t="shared" si="1165"/>
        <v>5.1103569287849329</v>
      </c>
      <c r="H7248" s="193">
        <f t="shared" si="1165"/>
        <v>5.2993296736454161</v>
      </c>
      <c r="I7248" s="193">
        <f t="shared" si="1165"/>
        <v>5.4952903253777183</v>
      </c>
      <c r="J7248" s="193">
        <f t="shared" si="1165"/>
        <v>5.6984972854909319</v>
      </c>
      <c r="K7248" s="193">
        <f>MAX(0,(F7248-'2031 forecast'!$C$10))</f>
        <v>0</v>
      </c>
      <c r="L7248" s="193">
        <f>MAX(0,(G7248-'2031 forecast'!$C$10))</f>
        <v>0</v>
      </c>
      <c r="M7248" s="193">
        <f>MAX(0,(H7248-'2031 forecast'!$C$10))</f>
        <v>0</v>
      </c>
      <c r="N7248" s="193">
        <f>MAX(0,(I7248-'2031 forecast'!$C$10))</f>
        <v>0</v>
      </c>
      <c r="O7248" s="193">
        <f>MAX(0,(J7248-'2031 forecast'!$C$10))</f>
        <v>0</v>
      </c>
      <c r="P7248" s="175" t="str">
        <f t="shared" si="1163"/>
        <v/>
      </c>
      <c r="Q7248" s="175" t="str">
        <f t="shared" si="1164"/>
        <v/>
      </c>
    </row>
    <row r="7249" spans="1:17" s="1" customFormat="1" x14ac:dyDescent="0.3">
      <c r="A7249" s="189">
        <f t="shared" si="1162"/>
        <v>44132.874999982429</v>
      </c>
      <c r="B7249" s="190">
        <f t="shared" si="1158"/>
        <v>44132</v>
      </c>
      <c r="C7249" s="1">
        <f t="shared" si="1159"/>
        <v>21</v>
      </c>
      <c r="D7249" s="191">
        <v>3.102040642526787</v>
      </c>
      <c r="E7249" s="192">
        <f t="shared" si="1160"/>
        <v>1.0771416425573382E-4</v>
      </c>
      <c r="F7249" s="193">
        <f t="shared" si="1161"/>
        <v>4.6250265065454892</v>
      </c>
      <c r="G7249" s="193">
        <f t="shared" si="1165"/>
        <v>4.7960525163084116</v>
      </c>
      <c r="H7249" s="193">
        <f t="shared" si="1165"/>
        <v>4.9734027916672252</v>
      </c>
      <c r="I7249" s="193">
        <f t="shared" si="1165"/>
        <v>5.1573111937485656</v>
      </c>
      <c r="J7249" s="193">
        <f t="shared" si="1165"/>
        <v>5.3480202314857959</v>
      </c>
      <c r="K7249" s="193">
        <f>MAX(0,(F7249-'2031 forecast'!$C$10))</f>
        <v>0</v>
      </c>
      <c r="L7249" s="193">
        <f>MAX(0,(G7249-'2031 forecast'!$C$10))</f>
        <v>0</v>
      </c>
      <c r="M7249" s="193">
        <f>MAX(0,(H7249-'2031 forecast'!$C$10))</f>
        <v>0</v>
      </c>
      <c r="N7249" s="193">
        <f>MAX(0,(I7249-'2031 forecast'!$C$10))</f>
        <v>0</v>
      </c>
      <c r="O7249" s="193">
        <f>MAX(0,(J7249-'2031 forecast'!$C$10))</f>
        <v>0</v>
      </c>
      <c r="P7249" s="175" t="str">
        <f t="shared" si="1163"/>
        <v/>
      </c>
      <c r="Q7249" s="175" t="str">
        <f t="shared" si="1164"/>
        <v/>
      </c>
    </row>
    <row r="7250" spans="1:17" s="1" customFormat="1" x14ac:dyDescent="0.3">
      <c r="A7250" s="189">
        <f t="shared" si="1162"/>
        <v>44132.916666649093</v>
      </c>
      <c r="B7250" s="190">
        <f t="shared" si="1158"/>
        <v>44132</v>
      </c>
      <c r="C7250" s="1">
        <f t="shared" si="1159"/>
        <v>22</v>
      </c>
      <c r="D7250" s="191">
        <v>2.7707547486647033</v>
      </c>
      <c r="E7250" s="192">
        <f t="shared" si="1160"/>
        <v>9.6210709820655448E-5</v>
      </c>
      <c r="F7250" s="193">
        <f t="shared" si="1161"/>
        <v>4.1310916369144177</v>
      </c>
      <c r="G7250" s="193">
        <f t="shared" si="1165"/>
        <v>4.2838527330133385</v>
      </c>
      <c r="H7250" s="193">
        <f t="shared" si="1165"/>
        <v>4.4422626877027644</v>
      </c>
      <c r="I7250" s="193">
        <f t="shared" si="1165"/>
        <v>4.6065303866492044</v>
      </c>
      <c r="J7250" s="193">
        <f t="shared" si="1165"/>
        <v>4.7768724397737206</v>
      </c>
      <c r="K7250" s="193">
        <f>MAX(0,(F7250-'2031 forecast'!$C$10))</f>
        <v>0</v>
      </c>
      <c r="L7250" s="193">
        <f>MAX(0,(G7250-'2031 forecast'!$C$10))</f>
        <v>0</v>
      </c>
      <c r="M7250" s="193">
        <f>MAX(0,(H7250-'2031 forecast'!$C$10))</f>
        <v>0</v>
      </c>
      <c r="N7250" s="193">
        <f>MAX(0,(I7250-'2031 forecast'!$C$10))</f>
        <v>0</v>
      </c>
      <c r="O7250" s="193">
        <f>MAX(0,(J7250-'2031 forecast'!$C$10))</f>
        <v>0</v>
      </c>
      <c r="P7250" s="175" t="str">
        <f t="shared" si="1163"/>
        <v/>
      </c>
      <c r="Q7250" s="175" t="str">
        <f t="shared" si="1164"/>
        <v/>
      </c>
    </row>
    <row r="7251" spans="1:17" s="1" customFormat="1" x14ac:dyDescent="0.3">
      <c r="A7251" s="189">
        <f t="shared" si="1162"/>
        <v>44132.958333315757</v>
      </c>
      <c r="B7251" s="190">
        <f t="shared" si="1158"/>
        <v>44132</v>
      </c>
      <c r="C7251" s="1">
        <f t="shared" si="1159"/>
        <v>23</v>
      </c>
      <c r="D7251" s="191">
        <v>2.514761103407638</v>
      </c>
      <c r="E7251" s="192">
        <f t="shared" si="1160"/>
        <v>8.7321676848094892E-5</v>
      </c>
      <c r="F7251" s="193">
        <f t="shared" si="1161"/>
        <v>3.7494146921994984</v>
      </c>
      <c r="G7251" s="193">
        <f t="shared" si="1165"/>
        <v>3.8880619913762366</v>
      </c>
      <c r="H7251" s="193">
        <f t="shared" si="1165"/>
        <v>4.0318362437302264</v>
      </c>
      <c r="I7251" s="193">
        <f t="shared" si="1165"/>
        <v>4.1809270357087884</v>
      </c>
      <c r="J7251" s="193">
        <f t="shared" si="1165"/>
        <v>4.3355309643598448</v>
      </c>
      <c r="K7251" s="193">
        <f>MAX(0,(F7251-'2031 forecast'!$C$10))</f>
        <v>0</v>
      </c>
      <c r="L7251" s="193">
        <f>MAX(0,(G7251-'2031 forecast'!$C$10))</f>
        <v>0</v>
      </c>
      <c r="M7251" s="193">
        <f>MAX(0,(H7251-'2031 forecast'!$C$10))</f>
        <v>0</v>
      </c>
      <c r="N7251" s="193">
        <f>MAX(0,(I7251-'2031 forecast'!$C$10))</f>
        <v>0</v>
      </c>
      <c r="O7251" s="193">
        <f>MAX(0,(J7251-'2031 forecast'!$C$10))</f>
        <v>0</v>
      </c>
      <c r="P7251" s="175" t="str">
        <f t="shared" si="1163"/>
        <v/>
      </c>
      <c r="Q7251" s="175" t="str">
        <f t="shared" si="1164"/>
        <v/>
      </c>
    </row>
    <row r="7252" spans="1:17" s="1" customFormat="1" x14ac:dyDescent="0.3">
      <c r="A7252" s="189">
        <f t="shared" si="1162"/>
        <v>44132.999999982421</v>
      </c>
      <c r="B7252" s="190">
        <f t="shared" si="1158"/>
        <v>44132</v>
      </c>
      <c r="C7252" s="1">
        <f t="shared" si="1159"/>
        <v>0</v>
      </c>
      <c r="D7252" s="191">
        <v>2.401822730500109</v>
      </c>
      <c r="E7252" s="192">
        <f t="shared" si="1160"/>
        <v>8.3400044654318161E-5</v>
      </c>
      <c r="F7252" s="193">
        <f t="shared" si="1161"/>
        <v>3.5810278048252688</v>
      </c>
      <c r="G7252" s="193">
        <f t="shared" si="1165"/>
        <v>3.7134484288892793</v>
      </c>
      <c r="H7252" s="193">
        <f t="shared" si="1165"/>
        <v>3.8507657537423414</v>
      </c>
      <c r="I7252" s="193">
        <f t="shared" si="1165"/>
        <v>3.9931608514703694</v>
      </c>
      <c r="J7252" s="193">
        <f t="shared" si="1165"/>
        <v>4.1408214899125451</v>
      </c>
      <c r="K7252" s="193">
        <f>MAX(0,(F7252-'2031 forecast'!$C$10))</f>
        <v>0</v>
      </c>
      <c r="L7252" s="193">
        <f>MAX(0,(G7252-'2031 forecast'!$C$10))</f>
        <v>0</v>
      </c>
      <c r="M7252" s="193">
        <f>MAX(0,(H7252-'2031 forecast'!$C$10))</f>
        <v>0</v>
      </c>
      <c r="N7252" s="193">
        <f>MAX(0,(I7252-'2031 forecast'!$C$10))</f>
        <v>0</v>
      </c>
      <c r="O7252" s="193">
        <f>MAX(0,(J7252-'2031 forecast'!$C$10))</f>
        <v>0</v>
      </c>
      <c r="P7252" s="175" t="str">
        <f t="shared" si="1163"/>
        <v/>
      </c>
      <c r="Q7252" s="175" t="str">
        <f t="shared" si="1164"/>
        <v/>
      </c>
    </row>
    <row r="7253" spans="1:17" s="1" customFormat="1" x14ac:dyDescent="0.3">
      <c r="A7253" s="189">
        <f t="shared" si="1162"/>
        <v>44133.041666649086</v>
      </c>
      <c r="B7253" s="190">
        <f t="shared" si="1158"/>
        <v>44133</v>
      </c>
      <c r="C7253" s="1">
        <f t="shared" si="1159"/>
        <v>1</v>
      </c>
      <c r="D7253" s="191">
        <v>2.3039428073135846</v>
      </c>
      <c r="E7253" s="192">
        <f t="shared" si="1160"/>
        <v>8.0001296753045011E-5</v>
      </c>
      <c r="F7253" s="193">
        <f t="shared" si="1161"/>
        <v>3.4350925024342707</v>
      </c>
      <c r="G7253" s="193">
        <f t="shared" si="1165"/>
        <v>3.5621166747339172</v>
      </c>
      <c r="H7253" s="193">
        <f t="shared" si="1165"/>
        <v>3.6938379957528418</v>
      </c>
      <c r="I7253" s="193">
        <f t="shared" si="1165"/>
        <v>3.8304301584637401</v>
      </c>
      <c r="J7253" s="193">
        <f t="shared" si="1165"/>
        <v>3.9720732787248871</v>
      </c>
      <c r="K7253" s="193">
        <f>MAX(0,(F7253-'2031 forecast'!$C$10))</f>
        <v>0</v>
      </c>
      <c r="L7253" s="193">
        <f>MAX(0,(G7253-'2031 forecast'!$C$10))</f>
        <v>0</v>
      </c>
      <c r="M7253" s="193">
        <f>MAX(0,(H7253-'2031 forecast'!$C$10))</f>
        <v>0</v>
      </c>
      <c r="N7253" s="193">
        <f>MAX(0,(I7253-'2031 forecast'!$C$10))</f>
        <v>0</v>
      </c>
      <c r="O7253" s="193">
        <f>MAX(0,(J7253-'2031 forecast'!$C$10))</f>
        <v>0</v>
      </c>
      <c r="P7253" s="175" t="str">
        <f t="shared" si="1163"/>
        <v/>
      </c>
      <c r="Q7253" s="175" t="str">
        <f t="shared" si="1164"/>
        <v/>
      </c>
    </row>
    <row r="7254" spans="1:17" s="1" customFormat="1" x14ac:dyDescent="0.3">
      <c r="A7254" s="189">
        <f t="shared" si="1162"/>
        <v>44133.08333331575</v>
      </c>
      <c r="B7254" s="190">
        <f t="shared" si="1158"/>
        <v>44133</v>
      </c>
      <c r="C7254" s="1">
        <f t="shared" si="1159"/>
        <v>2</v>
      </c>
      <c r="D7254" s="191">
        <v>2.2662966830110749</v>
      </c>
      <c r="E7254" s="192">
        <f t="shared" si="1160"/>
        <v>7.8694086021786105E-5</v>
      </c>
      <c r="F7254" s="193">
        <f t="shared" si="1161"/>
        <v>3.3789635399761941</v>
      </c>
      <c r="G7254" s="193">
        <f t="shared" si="1165"/>
        <v>3.5039121539049316</v>
      </c>
      <c r="H7254" s="193">
        <f t="shared" si="1165"/>
        <v>3.63348116575688</v>
      </c>
      <c r="I7254" s="193">
        <f t="shared" si="1165"/>
        <v>3.7678414303842671</v>
      </c>
      <c r="J7254" s="193">
        <f t="shared" si="1165"/>
        <v>3.9071701205757874</v>
      </c>
      <c r="K7254" s="193">
        <f>MAX(0,(F7254-'2031 forecast'!$C$10))</f>
        <v>0</v>
      </c>
      <c r="L7254" s="193">
        <f>MAX(0,(G7254-'2031 forecast'!$C$10))</f>
        <v>0</v>
      </c>
      <c r="M7254" s="193">
        <f>MAX(0,(H7254-'2031 forecast'!$C$10))</f>
        <v>0</v>
      </c>
      <c r="N7254" s="193">
        <f>MAX(0,(I7254-'2031 forecast'!$C$10))</f>
        <v>0</v>
      </c>
      <c r="O7254" s="193">
        <f>MAX(0,(J7254-'2031 forecast'!$C$10))</f>
        <v>0</v>
      </c>
      <c r="P7254" s="175" t="str">
        <f t="shared" si="1163"/>
        <v/>
      </c>
      <c r="Q7254" s="175" t="str">
        <f t="shared" si="1164"/>
        <v/>
      </c>
    </row>
    <row r="7255" spans="1:17" s="1" customFormat="1" x14ac:dyDescent="0.3">
      <c r="A7255" s="189">
        <f t="shared" si="1162"/>
        <v>44133.124999982414</v>
      </c>
      <c r="B7255" s="190">
        <f t="shared" si="1158"/>
        <v>44133</v>
      </c>
      <c r="C7255" s="1">
        <f t="shared" si="1159"/>
        <v>3</v>
      </c>
      <c r="D7255" s="191">
        <v>2.2512382332900711</v>
      </c>
      <c r="E7255" s="192">
        <f t="shared" si="1160"/>
        <v>7.8171201729282551E-5</v>
      </c>
      <c r="F7255" s="193">
        <f t="shared" si="1161"/>
        <v>3.3565119549929641</v>
      </c>
      <c r="G7255" s="193">
        <f t="shared" si="1165"/>
        <v>3.4806303455733376</v>
      </c>
      <c r="H7255" s="193">
        <f t="shared" si="1165"/>
        <v>3.6093384337584959</v>
      </c>
      <c r="I7255" s="193">
        <f t="shared" si="1165"/>
        <v>3.7428059391524786</v>
      </c>
      <c r="J7255" s="193">
        <f t="shared" si="1165"/>
        <v>3.8812088573161478</v>
      </c>
      <c r="K7255" s="193">
        <f>MAX(0,(F7255-'2031 forecast'!$C$10))</f>
        <v>0</v>
      </c>
      <c r="L7255" s="193">
        <f>MAX(0,(G7255-'2031 forecast'!$C$10))</f>
        <v>0</v>
      </c>
      <c r="M7255" s="193">
        <f>MAX(0,(H7255-'2031 forecast'!$C$10))</f>
        <v>0</v>
      </c>
      <c r="N7255" s="193">
        <f>MAX(0,(I7255-'2031 forecast'!$C$10))</f>
        <v>0</v>
      </c>
      <c r="O7255" s="193">
        <f>MAX(0,(J7255-'2031 forecast'!$C$10))</f>
        <v>0</v>
      </c>
      <c r="P7255" s="175" t="str">
        <f t="shared" si="1163"/>
        <v/>
      </c>
      <c r="Q7255" s="175" t="str">
        <f t="shared" si="1164"/>
        <v/>
      </c>
    </row>
    <row r="7256" spans="1:17" s="1" customFormat="1" x14ac:dyDescent="0.3">
      <c r="A7256" s="189">
        <f t="shared" si="1162"/>
        <v>44133.166666649078</v>
      </c>
      <c r="B7256" s="190">
        <f t="shared" si="1158"/>
        <v>44133</v>
      </c>
      <c r="C7256" s="1">
        <f t="shared" si="1159"/>
        <v>4</v>
      </c>
      <c r="D7256" s="191">
        <v>2.3039428073135846</v>
      </c>
      <c r="E7256" s="192">
        <f t="shared" si="1160"/>
        <v>8.0001296753045011E-5</v>
      </c>
      <c r="F7256" s="193">
        <f t="shared" si="1161"/>
        <v>3.4350925024342707</v>
      </c>
      <c r="G7256" s="193">
        <f t="shared" si="1165"/>
        <v>3.5621166747339172</v>
      </c>
      <c r="H7256" s="193">
        <f t="shared" si="1165"/>
        <v>3.6938379957528418</v>
      </c>
      <c r="I7256" s="193">
        <f t="shared" si="1165"/>
        <v>3.8304301584637401</v>
      </c>
      <c r="J7256" s="193">
        <f t="shared" si="1165"/>
        <v>3.9720732787248871</v>
      </c>
      <c r="K7256" s="193">
        <f>MAX(0,(F7256-'2031 forecast'!$C$10))</f>
        <v>0</v>
      </c>
      <c r="L7256" s="193">
        <f>MAX(0,(G7256-'2031 forecast'!$C$10))</f>
        <v>0</v>
      </c>
      <c r="M7256" s="193">
        <f>MAX(0,(H7256-'2031 forecast'!$C$10))</f>
        <v>0</v>
      </c>
      <c r="N7256" s="193">
        <f>MAX(0,(I7256-'2031 forecast'!$C$10))</f>
        <v>0</v>
      </c>
      <c r="O7256" s="193">
        <f>MAX(0,(J7256-'2031 forecast'!$C$10))</f>
        <v>0</v>
      </c>
      <c r="P7256" s="175" t="str">
        <f t="shared" si="1163"/>
        <v/>
      </c>
      <c r="Q7256" s="175" t="str">
        <f t="shared" si="1164"/>
        <v/>
      </c>
    </row>
    <row r="7257" spans="1:17" s="1" customFormat="1" x14ac:dyDescent="0.3">
      <c r="A7257" s="189">
        <f t="shared" si="1162"/>
        <v>44133.208333315742</v>
      </c>
      <c r="B7257" s="190">
        <f t="shared" si="1158"/>
        <v>44133</v>
      </c>
      <c r="C7257" s="1">
        <f t="shared" si="1159"/>
        <v>5</v>
      </c>
      <c r="D7257" s="191">
        <v>2.431939629942117</v>
      </c>
      <c r="E7257" s="192">
        <f t="shared" si="1160"/>
        <v>8.4445813239325296E-5</v>
      </c>
      <c r="F7257" s="193">
        <f t="shared" si="1161"/>
        <v>3.6259309747917303</v>
      </c>
      <c r="G7257" s="193">
        <f t="shared" si="1165"/>
        <v>3.7600120455524686</v>
      </c>
      <c r="H7257" s="193">
        <f t="shared" si="1165"/>
        <v>3.8990512177391108</v>
      </c>
      <c r="I7257" s="193">
        <f t="shared" si="1165"/>
        <v>4.0432318339339481</v>
      </c>
      <c r="J7257" s="193">
        <f t="shared" si="1165"/>
        <v>4.192744016431825</v>
      </c>
      <c r="K7257" s="193">
        <f>MAX(0,(F7257-'2031 forecast'!$C$10))</f>
        <v>0</v>
      </c>
      <c r="L7257" s="193">
        <f>MAX(0,(G7257-'2031 forecast'!$C$10))</f>
        <v>0</v>
      </c>
      <c r="M7257" s="193">
        <f>MAX(0,(H7257-'2031 forecast'!$C$10))</f>
        <v>0</v>
      </c>
      <c r="N7257" s="193">
        <f>MAX(0,(I7257-'2031 forecast'!$C$10))</f>
        <v>0</v>
      </c>
      <c r="O7257" s="193">
        <f>MAX(0,(J7257-'2031 forecast'!$C$10))</f>
        <v>0</v>
      </c>
      <c r="P7257" s="175" t="str">
        <f t="shared" si="1163"/>
        <v/>
      </c>
      <c r="Q7257" s="175" t="str">
        <f t="shared" si="1164"/>
        <v/>
      </c>
    </row>
    <row r="7258" spans="1:17" s="1" customFormat="1" x14ac:dyDescent="0.3">
      <c r="A7258" s="189">
        <f t="shared" si="1162"/>
        <v>44133.249999982407</v>
      </c>
      <c r="B7258" s="190">
        <f t="shared" si="1158"/>
        <v>44133</v>
      </c>
      <c r="C7258" s="1">
        <f t="shared" si="1159"/>
        <v>6</v>
      </c>
      <c r="D7258" s="191">
        <v>2.830988547548718</v>
      </c>
      <c r="E7258" s="192">
        <f t="shared" si="1160"/>
        <v>9.8302246990669679E-5</v>
      </c>
      <c r="F7258" s="193">
        <f t="shared" si="1161"/>
        <v>4.2208979768473389</v>
      </c>
      <c r="G7258" s="193">
        <f t="shared" si="1165"/>
        <v>4.3769799663397144</v>
      </c>
      <c r="H7258" s="193">
        <f t="shared" si="1165"/>
        <v>4.5388336156963014</v>
      </c>
      <c r="I7258" s="193">
        <f t="shared" si="1165"/>
        <v>4.7066723515763602</v>
      </c>
      <c r="J7258" s="193">
        <f t="shared" si="1165"/>
        <v>4.8807174928122787</v>
      </c>
      <c r="K7258" s="193">
        <f>MAX(0,(F7258-'2031 forecast'!$C$10))</f>
        <v>0</v>
      </c>
      <c r="L7258" s="193">
        <f>MAX(0,(G7258-'2031 forecast'!$C$10))</f>
        <v>0</v>
      </c>
      <c r="M7258" s="193">
        <f>MAX(0,(H7258-'2031 forecast'!$C$10))</f>
        <v>0</v>
      </c>
      <c r="N7258" s="193">
        <f>MAX(0,(I7258-'2031 forecast'!$C$10))</f>
        <v>0</v>
      </c>
      <c r="O7258" s="193">
        <f>MAX(0,(J7258-'2031 forecast'!$C$10))</f>
        <v>0</v>
      </c>
      <c r="P7258" s="175" t="str">
        <f t="shared" si="1163"/>
        <v/>
      </c>
      <c r="Q7258" s="175" t="str">
        <f t="shared" si="1164"/>
        <v/>
      </c>
    </row>
    <row r="7259" spans="1:17" s="1" customFormat="1" x14ac:dyDescent="0.3">
      <c r="A7259" s="189">
        <f t="shared" si="1162"/>
        <v>44133.291666649071</v>
      </c>
      <c r="B7259" s="190">
        <f t="shared" si="1158"/>
        <v>44133</v>
      </c>
      <c r="C7259" s="1">
        <f t="shared" si="1159"/>
        <v>7</v>
      </c>
      <c r="D7259" s="191">
        <v>3.0418068436427714</v>
      </c>
      <c r="E7259" s="192">
        <f t="shared" si="1160"/>
        <v>1.0562262708571955E-4</v>
      </c>
      <c r="F7259" s="193">
        <f t="shared" si="1161"/>
        <v>4.5352201666125662</v>
      </c>
      <c r="G7259" s="193">
        <f t="shared" si="1165"/>
        <v>4.7029252829820338</v>
      </c>
      <c r="H7259" s="193">
        <f t="shared" si="1165"/>
        <v>4.8768318636736856</v>
      </c>
      <c r="I7259" s="193">
        <f t="shared" si="1165"/>
        <v>5.0571692288214081</v>
      </c>
      <c r="J7259" s="193">
        <f t="shared" si="1165"/>
        <v>5.2441751784472359</v>
      </c>
      <c r="K7259" s="193">
        <f>MAX(0,(F7259-'2031 forecast'!$C$10))</f>
        <v>0</v>
      </c>
      <c r="L7259" s="193">
        <f>MAX(0,(G7259-'2031 forecast'!$C$10))</f>
        <v>0</v>
      </c>
      <c r="M7259" s="193">
        <f>MAX(0,(H7259-'2031 forecast'!$C$10))</f>
        <v>0</v>
      </c>
      <c r="N7259" s="193">
        <f>MAX(0,(I7259-'2031 forecast'!$C$10))</f>
        <v>0</v>
      </c>
      <c r="O7259" s="193">
        <f>MAX(0,(J7259-'2031 forecast'!$C$10))</f>
        <v>0</v>
      </c>
      <c r="P7259" s="175" t="str">
        <f t="shared" si="1163"/>
        <v/>
      </c>
      <c r="Q7259" s="175" t="str">
        <f t="shared" si="1164"/>
        <v/>
      </c>
    </row>
    <row r="7260" spans="1:17" s="1" customFormat="1" x14ac:dyDescent="0.3">
      <c r="A7260" s="189">
        <f t="shared" si="1162"/>
        <v>44133.333333315735</v>
      </c>
      <c r="B7260" s="190">
        <f t="shared" si="1158"/>
        <v>44133</v>
      </c>
      <c r="C7260" s="1">
        <f t="shared" si="1159"/>
        <v>8</v>
      </c>
      <c r="D7260" s="191">
        <v>3.0869821928057832</v>
      </c>
      <c r="E7260" s="192">
        <f t="shared" si="1160"/>
        <v>1.0719127996323025E-4</v>
      </c>
      <c r="F7260" s="193">
        <f t="shared" si="1161"/>
        <v>4.6025749215622582</v>
      </c>
      <c r="G7260" s="193">
        <f t="shared" si="1165"/>
        <v>4.7727707079768171</v>
      </c>
      <c r="H7260" s="193">
        <f t="shared" si="1165"/>
        <v>4.9492600596688403</v>
      </c>
      <c r="I7260" s="193">
        <f t="shared" si="1165"/>
        <v>5.1322757025167762</v>
      </c>
      <c r="J7260" s="193">
        <f t="shared" si="1165"/>
        <v>5.3220589682261563</v>
      </c>
      <c r="K7260" s="193">
        <f>MAX(0,(F7260-'2031 forecast'!$C$10))</f>
        <v>0</v>
      </c>
      <c r="L7260" s="193">
        <f>MAX(0,(G7260-'2031 forecast'!$C$10))</f>
        <v>0</v>
      </c>
      <c r="M7260" s="193">
        <f>MAX(0,(H7260-'2031 forecast'!$C$10))</f>
        <v>0</v>
      </c>
      <c r="N7260" s="193">
        <f>MAX(0,(I7260-'2031 forecast'!$C$10))</f>
        <v>0</v>
      </c>
      <c r="O7260" s="193">
        <f>MAX(0,(J7260-'2031 forecast'!$C$10))</f>
        <v>0</v>
      </c>
      <c r="P7260" s="175" t="str">
        <f t="shared" si="1163"/>
        <v/>
      </c>
      <c r="Q7260" s="175" t="str">
        <f t="shared" si="1164"/>
        <v/>
      </c>
    </row>
    <row r="7261" spans="1:17" s="1" customFormat="1" x14ac:dyDescent="0.3">
      <c r="A7261" s="189">
        <f t="shared" si="1162"/>
        <v>44133.374999982399</v>
      </c>
      <c r="B7261" s="190">
        <f t="shared" si="1158"/>
        <v>44133</v>
      </c>
      <c r="C7261" s="1">
        <f t="shared" si="1159"/>
        <v>9</v>
      </c>
      <c r="D7261" s="191">
        <v>3.1923913408528102</v>
      </c>
      <c r="E7261" s="192">
        <f t="shared" si="1160"/>
        <v>1.108514700107552E-4</v>
      </c>
      <c r="F7261" s="193">
        <f t="shared" si="1161"/>
        <v>4.7597360164448723</v>
      </c>
      <c r="G7261" s="193">
        <f t="shared" si="1165"/>
        <v>4.9357433662979773</v>
      </c>
      <c r="H7261" s="193">
        <f t="shared" si="1165"/>
        <v>5.1182591836575329</v>
      </c>
      <c r="I7261" s="193">
        <f t="shared" si="1165"/>
        <v>5.307524141139301</v>
      </c>
      <c r="J7261" s="193">
        <f t="shared" si="1165"/>
        <v>5.5037878110436349</v>
      </c>
      <c r="K7261" s="193">
        <f>MAX(0,(F7261-'2031 forecast'!$C$10))</f>
        <v>0</v>
      </c>
      <c r="L7261" s="193">
        <f>MAX(0,(G7261-'2031 forecast'!$C$10))</f>
        <v>0</v>
      </c>
      <c r="M7261" s="193">
        <f>MAX(0,(H7261-'2031 forecast'!$C$10))</f>
        <v>0</v>
      </c>
      <c r="N7261" s="193">
        <f>MAX(0,(I7261-'2031 forecast'!$C$10))</f>
        <v>0</v>
      </c>
      <c r="O7261" s="193">
        <f>MAX(0,(J7261-'2031 forecast'!$C$10))</f>
        <v>0</v>
      </c>
      <c r="P7261" s="175" t="str">
        <f t="shared" si="1163"/>
        <v/>
      </c>
      <c r="Q7261" s="175" t="str">
        <f t="shared" si="1164"/>
        <v/>
      </c>
    </row>
    <row r="7262" spans="1:17" s="1" customFormat="1" x14ac:dyDescent="0.3">
      <c r="A7262" s="189">
        <f t="shared" si="1162"/>
        <v>44133.416666649064</v>
      </c>
      <c r="B7262" s="190">
        <f t="shared" si="1158"/>
        <v>44133</v>
      </c>
      <c r="C7262" s="1">
        <f t="shared" si="1159"/>
        <v>10</v>
      </c>
      <c r="D7262" s="191">
        <v>3.2526251397368249</v>
      </c>
      <c r="E7262" s="192">
        <f t="shared" si="1160"/>
        <v>1.1294300718076943E-4</v>
      </c>
      <c r="F7262" s="193">
        <f t="shared" si="1161"/>
        <v>4.8495423563777935</v>
      </c>
      <c r="G7262" s="193">
        <f t="shared" si="1165"/>
        <v>5.0288705996243532</v>
      </c>
      <c r="H7262" s="193">
        <f t="shared" si="1165"/>
        <v>5.2148301116510707</v>
      </c>
      <c r="I7262" s="193">
        <f t="shared" si="1165"/>
        <v>5.4076661060664568</v>
      </c>
      <c r="J7262" s="193">
        <f t="shared" si="1165"/>
        <v>5.6076328640821931</v>
      </c>
      <c r="K7262" s="193">
        <f>MAX(0,(F7262-'2031 forecast'!$C$10))</f>
        <v>0</v>
      </c>
      <c r="L7262" s="193">
        <f>MAX(0,(G7262-'2031 forecast'!$C$10))</f>
        <v>0</v>
      </c>
      <c r="M7262" s="193">
        <f>MAX(0,(H7262-'2031 forecast'!$C$10))</f>
        <v>0</v>
      </c>
      <c r="N7262" s="193">
        <f>MAX(0,(I7262-'2031 forecast'!$C$10))</f>
        <v>0</v>
      </c>
      <c r="O7262" s="193">
        <f>MAX(0,(J7262-'2031 forecast'!$C$10))</f>
        <v>0</v>
      </c>
      <c r="P7262" s="175" t="str">
        <f t="shared" si="1163"/>
        <v/>
      </c>
      <c r="Q7262" s="175" t="str">
        <f t="shared" si="1164"/>
        <v/>
      </c>
    </row>
    <row r="7263" spans="1:17" s="1" customFormat="1" x14ac:dyDescent="0.3">
      <c r="A7263" s="189">
        <f t="shared" si="1162"/>
        <v>44133.458333315728</v>
      </c>
      <c r="B7263" s="190">
        <f t="shared" si="1158"/>
        <v>44133</v>
      </c>
      <c r="C7263" s="1">
        <f t="shared" si="1159"/>
        <v>11</v>
      </c>
      <c r="D7263" s="191">
        <v>3.1848621159923081</v>
      </c>
      <c r="E7263" s="192">
        <f t="shared" si="1160"/>
        <v>1.105900278645034E-4</v>
      </c>
      <c r="F7263" s="193">
        <f t="shared" si="1161"/>
        <v>4.7485102239532564</v>
      </c>
      <c r="G7263" s="193">
        <f t="shared" si="1165"/>
        <v>4.9241024621321801</v>
      </c>
      <c r="H7263" s="193">
        <f t="shared" si="1165"/>
        <v>5.1061878176583395</v>
      </c>
      <c r="I7263" s="193">
        <f t="shared" si="1165"/>
        <v>5.295006395523405</v>
      </c>
      <c r="J7263" s="193">
        <f t="shared" si="1165"/>
        <v>5.4908071794138147</v>
      </c>
      <c r="K7263" s="193">
        <f>MAX(0,(F7263-'2031 forecast'!$C$10))</f>
        <v>0</v>
      </c>
      <c r="L7263" s="193">
        <f>MAX(0,(G7263-'2031 forecast'!$C$10))</f>
        <v>0</v>
      </c>
      <c r="M7263" s="193">
        <f>MAX(0,(H7263-'2031 forecast'!$C$10))</f>
        <v>0</v>
      </c>
      <c r="N7263" s="193">
        <f>MAX(0,(I7263-'2031 forecast'!$C$10))</f>
        <v>0</v>
      </c>
      <c r="O7263" s="193">
        <f>MAX(0,(J7263-'2031 forecast'!$C$10))</f>
        <v>0</v>
      </c>
      <c r="P7263" s="175" t="str">
        <f t="shared" si="1163"/>
        <v/>
      </c>
      <c r="Q7263" s="175" t="str">
        <f t="shared" si="1164"/>
        <v/>
      </c>
    </row>
    <row r="7264" spans="1:17" s="1" customFormat="1" x14ac:dyDescent="0.3">
      <c r="A7264" s="189">
        <f t="shared" si="1162"/>
        <v>44133.499999982392</v>
      </c>
      <c r="B7264" s="190">
        <f t="shared" si="1158"/>
        <v>44133</v>
      </c>
      <c r="C7264" s="1">
        <f t="shared" si="1159"/>
        <v>12</v>
      </c>
      <c r="D7264" s="191">
        <v>3.1472159916897984</v>
      </c>
      <c r="E7264" s="192">
        <f t="shared" si="1160"/>
        <v>1.0928281713324449E-4</v>
      </c>
      <c r="F7264" s="193">
        <f t="shared" si="1161"/>
        <v>4.6923812614951803</v>
      </c>
      <c r="G7264" s="193">
        <f t="shared" si="1165"/>
        <v>4.865897941303194</v>
      </c>
      <c r="H7264" s="193">
        <f t="shared" si="1165"/>
        <v>5.0458309876623781</v>
      </c>
      <c r="I7264" s="193">
        <f t="shared" si="1165"/>
        <v>5.2324176674439329</v>
      </c>
      <c r="J7264" s="193">
        <f t="shared" si="1165"/>
        <v>5.4259040212647145</v>
      </c>
      <c r="K7264" s="193">
        <f>MAX(0,(F7264-'2031 forecast'!$C$10))</f>
        <v>0</v>
      </c>
      <c r="L7264" s="193">
        <f>MAX(0,(G7264-'2031 forecast'!$C$10))</f>
        <v>0</v>
      </c>
      <c r="M7264" s="193">
        <f>MAX(0,(H7264-'2031 forecast'!$C$10))</f>
        <v>0</v>
      </c>
      <c r="N7264" s="193">
        <f>MAX(0,(I7264-'2031 forecast'!$C$10))</f>
        <v>0</v>
      </c>
      <c r="O7264" s="193">
        <f>MAX(0,(J7264-'2031 forecast'!$C$10))</f>
        <v>0</v>
      </c>
      <c r="P7264" s="175" t="str">
        <f t="shared" si="1163"/>
        <v/>
      </c>
      <c r="Q7264" s="175" t="str">
        <f t="shared" si="1164"/>
        <v/>
      </c>
    </row>
    <row r="7265" spans="1:17" s="1" customFormat="1" x14ac:dyDescent="0.3">
      <c r="A7265" s="189">
        <f t="shared" si="1162"/>
        <v>44133.541666649056</v>
      </c>
      <c r="B7265" s="190">
        <f t="shared" si="1158"/>
        <v>44133</v>
      </c>
      <c r="C7265" s="1">
        <f t="shared" si="1159"/>
        <v>13</v>
      </c>
      <c r="D7265" s="191">
        <v>3.1999205657133114</v>
      </c>
      <c r="E7265" s="192">
        <f t="shared" si="1160"/>
        <v>1.1111291215700695E-4</v>
      </c>
      <c r="F7265" s="193">
        <f t="shared" si="1161"/>
        <v>4.7709618089364865</v>
      </c>
      <c r="G7265" s="193">
        <f t="shared" ref="G7265:J7284" si="1166">$E7265*G$2</f>
        <v>4.9473842704637736</v>
      </c>
      <c r="H7265" s="193">
        <f t="shared" si="1166"/>
        <v>5.1303305496567244</v>
      </c>
      <c r="I7265" s="193">
        <f t="shared" si="1166"/>
        <v>5.3200418867551944</v>
      </c>
      <c r="J7265" s="193">
        <f t="shared" si="1166"/>
        <v>5.5167684426734533</v>
      </c>
      <c r="K7265" s="193">
        <f>MAX(0,(F7265-'2031 forecast'!$C$10))</f>
        <v>0</v>
      </c>
      <c r="L7265" s="193">
        <f>MAX(0,(G7265-'2031 forecast'!$C$10))</f>
        <v>0</v>
      </c>
      <c r="M7265" s="193">
        <f>MAX(0,(H7265-'2031 forecast'!$C$10))</f>
        <v>0</v>
      </c>
      <c r="N7265" s="193">
        <f>MAX(0,(I7265-'2031 forecast'!$C$10))</f>
        <v>0</v>
      </c>
      <c r="O7265" s="193">
        <f>MAX(0,(J7265-'2031 forecast'!$C$10))</f>
        <v>0</v>
      </c>
      <c r="P7265" s="175" t="str">
        <f t="shared" si="1163"/>
        <v/>
      </c>
      <c r="Q7265" s="175" t="str">
        <f t="shared" si="1164"/>
        <v/>
      </c>
    </row>
    <row r="7266" spans="1:17" s="1" customFormat="1" x14ac:dyDescent="0.3">
      <c r="A7266" s="189">
        <f t="shared" si="1162"/>
        <v>44133.583333315721</v>
      </c>
      <c r="B7266" s="190">
        <f t="shared" si="1158"/>
        <v>44133</v>
      </c>
      <c r="C7266" s="1">
        <f t="shared" si="1159"/>
        <v>14</v>
      </c>
      <c r="D7266" s="191">
        <v>3.2526251397368249</v>
      </c>
      <c r="E7266" s="192">
        <f t="shared" si="1160"/>
        <v>1.1294300718076943E-4</v>
      </c>
      <c r="F7266" s="193">
        <f t="shared" si="1161"/>
        <v>4.8495423563777935</v>
      </c>
      <c r="G7266" s="193">
        <f t="shared" si="1166"/>
        <v>5.0288705996243532</v>
      </c>
      <c r="H7266" s="193">
        <f t="shared" si="1166"/>
        <v>5.2148301116510707</v>
      </c>
      <c r="I7266" s="193">
        <f t="shared" si="1166"/>
        <v>5.4076661060664568</v>
      </c>
      <c r="J7266" s="193">
        <f t="shared" si="1166"/>
        <v>5.6076328640821931</v>
      </c>
      <c r="K7266" s="193">
        <f>MAX(0,(F7266-'2031 forecast'!$C$10))</f>
        <v>0</v>
      </c>
      <c r="L7266" s="193">
        <f>MAX(0,(G7266-'2031 forecast'!$C$10))</f>
        <v>0</v>
      </c>
      <c r="M7266" s="193">
        <f>MAX(0,(H7266-'2031 forecast'!$C$10))</f>
        <v>0</v>
      </c>
      <c r="N7266" s="193">
        <f>MAX(0,(I7266-'2031 forecast'!$C$10))</f>
        <v>0</v>
      </c>
      <c r="O7266" s="193">
        <f>MAX(0,(J7266-'2031 forecast'!$C$10))</f>
        <v>0</v>
      </c>
      <c r="P7266" s="175" t="str">
        <f t="shared" si="1163"/>
        <v/>
      </c>
      <c r="Q7266" s="175" t="str">
        <f t="shared" si="1164"/>
        <v/>
      </c>
    </row>
    <row r="7267" spans="1:17" s="1" customFormat="1" x14ac:dyDescent="0.3">
      <c r="A7267" s="189">
        <f t="shared" si="1162"/>
        <v>44133.624999982385</v>
      </c>
      <c r="B7267" s="190">
        <f t="shared" si="1158"/>
        <v>44133</v>
      </c>
      <c r="C7267" s="1">
        <f t="shared" si="1159"/>
        <v>15</v>
      </c>
      <c r="D7267" s="191">
        <v>3.1999205657133114</v>
      </c>
      <c r="E7267" s="192">
        <f t="shared" si="1160"/>
        <v>1.1111291215700695E-4</v>
      </c>
      <c r="F7267" s="193">
        <f t="shared" si="1161"/>
        <v>4.7709618089364865</v>
      </c>
      <c r="G7267" s="193">
        <f t="shared" si="1166"/>
        <v>4.9473842704637736</v>
      </c>
      <c r="H7267" s="193">
        <f t="shared" si="1166"/>
        <v>5.1303305496567244</v>
      </c>
      <c r="I7267" s="193">
        <f t="shared" si="1166"/>
        <v>5.3200418867551944</v>
      </c>
      <c r="J7267" s="193">
        <f t="shared" si="1166"/>
        <v>5.5167684426734533</v>
      </c>
      <c r="K7267" s="193">
        <f>MAX(0,(F7267-'2031 forecast'!$C$10))</f>
        <v>0</v>
      </c>
      <c r="L7267" s="193">
        <f>MAX(0,(G7267-'2031 forecast'!$C$10))</f>
        <v>0</v>
      </c>
      <c r="M7267" s="193">
        <f>MAX(0,(H7267-'2031 forecast'!$C$10))</f>
        <v>0</v>
      </c>
      <c r="N7267" s="193">
        <f>MAX(0,(I7267-'2031 forecast'!$C$10))</f>
        <v>0</v>
      </c>
      <c r="O7267" s="193">
        <f>MAX(0,(J7267-'2031 forecast'!$C$10))</f>
        <v>0</v>
      </c>
      <c r="P7267" s="175" t="str">
        <f t="shared" si="1163"/>
        <v/>
      </c>
      <c r="Q7267" s="175" t="str">
        <f t="shared" si="1164"/>
        <v/>
      </c>
    </row>
    <row r="7268" spans="1:17" s="1" customFormat="1" x14ac:dyDescent="0.3">
      <c r="A7268" s="189">
        <f t="shared" si="1162"/>
        <v>44133.666666649049</v>
      </c>
      <c r="B7268" s="190">
        <f t="shared" si="1158"/>
        <v>44133</v>
      </c>
      <c r="C7268" s="1">
        <f t="shared" si="1159"/>
        <v>16</v>
      </c>
      <c r="D7268" s="191">
        <v>3.31285893862084</v>
      </c>
      <c r="E7268" s="192">
        <f t="shared" si="1160"/>
        <v>1.1503454435078367E-4</v>
      </c>
      <c r="F7268" s="193">
        <f t="shared" si="1161"/>
        <v>4.9393486963107156</v>
      </c>
      <c r="G7268" s="193">
        <f t="shared" si="1166"/>
        <v>5.1219978329507301</v>
      </c>
      <c r="H7268" s="193">
        <f t="shared" si="1166"/>
        <v>5.3114010396446085</v>
      </c>
      <c r="I7268" s="193">
        <f t="shared" si="1166"/>
        <v>5.5078080709936126</v>
      </c>
      <c r="J7268" s="193">
        <f t="shared" si="1166"/>
        <v>5.7114779171207521</v>
      </c>
      <c r="K7268" s="193">
        <f>MAX(0,(F7268-'2031 forecast'!$C$10))</f>
        <v>0</v>
      </c>
      <c r="L7268" s="193">
        <f>MAX(0,(G7268-'2031 forecast'!$C$10))</f>
        <v>0</v>
      </c>
      <c r="M7268" s="193">
        <f>MAX(0,(H7268-'2031 forecast'!$C$10))</f>
        <v>0</v>
      </c>
      <c r="N7268" s="193">
        <f>MAX(0,(I7268-'2031 forecast'!$C$10))</f>
        <v>0</v>
      </c>
      <c r="O7268" s="193">
        <f>MAX(0,(J7268-'2031 forecast'!$C$10))</f>
        <v>0</v>
      </c>
      <c r="P7268" s="175" t="str">
        <f t="shared" si="1163"/>
        <v/>
      </c>
      <c r="Q7268" s="175" t="str">
        <f t="shared" si="1164"/>
        <v/>
      </c>
    </row>
    <row r="7269" spans="1:17" s="1" customFormat="1" x14ac:dyDescent="0.3">
      <c r="A7269" s="189">
        <f t="shared" si="1162"/>
        <v>44133.708333315713</v>
      </c>
      <c r="B7269" s="190">
        <f t="shared" si="1158"/>
        <v>44133</v>
      </c>
      <c r="C7269" s="1">
        <f t="shared" si="1159"/>
        <v>17</v>
      </c>
      <c r="D7269" s="191">
        <v>3.3881511872258598</v>
      </c>
      <c r="E7269" s="192">
        <f t="shared" si="1160"/>
        <v>1.176489658133015E-4</v>
      </c>
      <c r="F7269" s="193">
        <f t="shared" si="1161"/>
        <v>5.0516066212268687</v>
      </c>
      <c r="G7269" s="193">
        <f t="shared" si="1166"/>
        <v>5.2384068746087022</v>
      </c>
      <c r="H7269" s="193">
        <f t="shared" si="1166"/>
        <v>5.4321146996365322</v>
      </c>
      <c r="I7269" s="193">
        <f t="shared" si="1166"/>
        <v>5.6329855271525595</v>
      </c>
      <c r="J7269" s="193">
        <f t="shared" si="1166"/>
        <v>5.8412842334189516</v>
      </c>
      <c r="K7269" s="193">
        <f>MAX(0,(F7269-'2031 forecast'!$C$10))</f>
        <v>0</v>
      </c>
      <c r="L7269" s="193">
        <f>MAX(0,(G7269-'2031 forecast'!$C$10))</f>
        <v>0</v>
      </c>
      <c r="M7269" s="193">
        <f>MAX(0,(H7269-'2031 forecast'!$C$10))</f>
        <v>0</v>
      </c>
      <c r="N7269" s="193">
        <f>MAX(0,(I7269-'2031 forecast'!$C$10))</f>
        <v>0</v>
      </c>
      <c r="O7269" s="193">
        <f>MAX(0,(J7269-'2031 forecast'!$C$10))</f>
        <v>0.10428423341895154</v>
      </c>
      <c r="P7269" s="175" t="str">
        <f t="shared" si="1163"/>
        <v/>
      </c>
      <c r="Q7269" s="175" t="str">
        <f t="shared" si="1164"/>
        <v/>
      </c>
    </row>
    <row r="7270" spans="1:17" s="1" customFormat="1" x14ac:dyDescent="0.3">
      <c r="A7270" s="189">
        <f t="shared" si="1162"/>
        <v>44133.749999982378</v>
      </c>
      <c r="B7270" s="190">
        <f t="shared" si="1158"/>
        <v>44133</v>
      </c>
      <c r="C7270" s="1">
        <f t="shared" si="1159"/>
        <v>18</v>
      </c>
      <c r="D7270" s="191">
        <v>3.4333265363888708</v>
      </c>
      <c r="E7270" s="192">
        <f t="shared" si="1160"/>
        <v>1.1921761869081217E-4</v>
      </c>
      <c r="F7270" s="193">
        <f t="shared" si="1161"/>
        <v>5.1189613761765598</v>
      </c>
      <c r="G7270" s="193">
        <f t="shared" si="1166"/>
        <v>5.3082522996034847</v>
      </c>
      <c r="H7270" s="193">
        <f t="shared" si="1166"/>
        <v>5.5045428956316851</v>
      </c>
      <c r="I7270" s="193">
        <f t="shared" si="1166"/>
        <v>5.7080920008479259</v>
      </c>
      <c r="J7270" s="193">
        <f t="shared" si="1166"/>
        <v>5.9191680231978703</v>
      </c>
      <c r="K7270" s="193">
        <f>MAX(0,(F7270-'2031 forecast'!$C$10))</f>
        <v>0</v>
      </c>
      <c r="L7270" s="193">
        <f>MAX(0,(G7270-'2031 forecast'!$C$10))</f>
        <v>0</v>
      </c>
      <c r="M7270" s="193">
        <f>MAX(0,(H7270-'2031 forecast'!$C$10))</f>
        <v>0</v>
      </c>
      <c r="N7270" s="193">
        <f>MAX(0,(I7270-'2031 forecast'!$C$10))</f>
        <v>0</v>
      </c>
      <c r="O7270" s="193">
        <f>MAX(0,(J7270-'2031 forecast'!$C$10))</f>
        <v>0.18216802319787018</v>
      </c>
      <c r="P7270" s="175" t="str">
        <f t="shared" si="1163"/>
        <v/>
      </c>
      <c r="Q7270" s="175" t="str">
        <f t="shared" si="1164"/>
        <v/>
      </c>
    </row>
    <row r="7271" spans="1:17" s="1" customFormat="1" x14ac:dyDescent="0.3">
      <c r="A7271" s="189">
        <f t="shared" si="1162"/>
        <v>44133.791666649042</v>
      </c>
      <c r="B7271" s="190">
        <f t="shared" si="1158"/>
        <v>44133</v>
      </c>
      <c r="C7271" s="1">
        <f t="shared" si="1159"/>
        <v>19</v>
      </c>
      <c r="D7271" s="191">
        <v>3.2902712640393346</v>
      </c>
      <c r="E7271" s="192">
        <f t="shared" si="1160"/>
        <v>1.1425021791202833E-4</v>
      </c>
      <c r="F7271" s="193">
        <f t="shared" si="1161"/>
        <v>4.9056713188358705</v>
      </c>
      <c r="G7271" s="193">
        <f t="shared" si="1166"/>
        <v>5.0870751204533393</v>
      </c>
      <c r="H7271" s="193">
        <f t="shared" si="1166"/>
        <v>5.2751869416470321</v>
      </c>
      <c r="I7271" s="193">
        <f t="shared" si="1166"/>
        <v>5.4702548341459298</v>
      </c>
      <c r="J7271" s="193">
        <f t="shared" si="1166"/>
        <v>5.6725360222312924</v>
      </c>
      <c r="K7271" s="193">
        <f>MAX(0,(F7271-'2031 forecast'!$C$10))</f>
        <v>0</v>
      </c>
      <c r="L7271" s="193">
        <f>MAX(0,(G7271-'2031 forecast'!$C$10))</f>
        <v>0</v>
      </c>
      <c r="M7271" s="193">
        <f>MAX(0,(H7271-'2031 forecast'!$C$10))</f>
        <v>0</v>
      </c>
      <c r="N7271" s="193">
        <f>MAX(0,(I7271-'2031 forecast'!$C$10))</f>
        <v>0</v>
      </c>
      <c r="O7271" s="193">
        <f>MAX(0,(J7271-'2031 forecast'!$C$10))</f>
        <v>0</v>
      </c>
      <c r="P7271" s="175" t="str">
        <f t="shared" si="1163"/>
        <v/>
      </c>
      <c r="Q7271" s="175" t="str">
        <f t="shared" si="1164"/>
        <v/>
      </c>
    </row>
    <row r="7272" spans="1:17" s="1" customFormat="1" x14ac:dyDescent="0.3">
      <c r="A7272" s="189">
        <f t="shared" si="1162"/>
        <v>44133.833333315706</v>
      </c>
      <c r="B7272" s="190">
        <f t="shared" si="1158"/>
        <v>44133</v>
      </c>
      <c r="C7272" s="1">
        <f t="shared" si="1159"/>
        <v>20</v>
      </c>
      <c r="D7272" s="191">
        <v>3.3053297137603384</v>
      </c>
      <c r="E7272" s="192">
        <f t="shared" si="1160"/>
        <v>1.1477310220453189E-4</v>
      </c>
      <c r="F7272" s="193">
        <f t="shared" si="1161"/>
        <v>4.9281229038191006</v>
      </c>
      <c r="G7272" s="193">
        <f t="shared" si="1166"/>
        <v>5.1103569287849329</v>
      </c>
      <c r="H7272" s="193">
        <f t="shared" si="1166"/>
        <v>5.2993296736454161</v>
      </c>
      <c r="I7272" s="193">
        <f t="shared" si="1166"/>
        <v>5.4952903253777183</v>
      </c>
      <c r="J7272" s="193">
        <f t="shared" si="1166"/>
        <v>5.6984972854909319</v>
      </c>
      <c r="K7272" s="193">
        <f>MAX(0,(F7272-'2031 forecast'!$C$10))</f>
        <v>0</v>
      </c>
      <c r="L7272" s="193">
        <f>MAX(0,(G7272-'2031 forecast'!$C$10))</f>
        <v>0</v>
      </c>
      <c r="M7272" s="193">
        <f>MAX(0,(H7272-'2031 forecast'!$C$10))</f>
        <v>0</v>
      </c>
      <c r="N7272" s="193">
        <f>MAX(0,(I7272-'2031 forecast'!$C$10))</f>
        <v>0</v>
      </c>
      <c r="O7272" s="193">
        <f>MAX(0,(J7272-'2031 forecast'!$C$10))</f>
        <v>0</v>
      </c>
      <c r="P7272" s="175" t="str">
        <f t="shared" si="1163"/>
        <v/>
      </c>
      <c r="Q7272" s="175" t="str">
        <f t="shared" si="1164"/>
        <v/>
      </c>
    </row>
    <row r="7273" spans="1:17" s="1" customFormat="1" x14ac:dyDescent="0.3">
      <c r="A7273" s="189">
        <f t="shared" si="1162"/>
        <v>44133.87499998237</v>
      </c>
      <c r="B7273" s="190">
        <f t="shared" si="1158"/>
        <v>44133</v>
      </c>
      <c r="C7273" s="1">
        <f t="shared" si="1159"/>
        <v>21</v>
      </c>
      <c r="D7273" s="191">
        <v>3.0568652933637761</v>
      </c>
      <c r="E7273" s="192">
        <f t="shared" si="1160"/>
        <v>1.0614551137822314E-4</v>
      </c>
      <c r="F7273" s="193">
        <f t="shared" si="1161"/>
        <v>4.5576717515957981</v>
      </c>
      <c r="G7273" s="193">
        <f t="shared" si="1166"/>
        <v>4.72620709131363</v>
      </c>
      <c r="H7273" s="193">
        <f t="shared" si="1166"/>
        <v>4.9009745956720723</v>
      </c>
      <c r="I7273" s="193">
        <f t="shared" si="1166"/>
        <v>5.0822047200531983</v>
      </c>
      <c r="J7273" s="193">
        <f t="shared" si="1166"/>
        <v>5.2701364417068772</v>
      </c>
      <c r="K7273" s="193">
        <f>MAX(0,(F7273-'2031 forecast'!$C$10))</f>
        <v>0</v>
      </c>
      <c r="L7273" s="193">
        <f>MAX(0,(G7273-'2031 forecast'!$C$10))</f>
        <v>0</v>
      </c>
      <c r="M7273" s="193">
        <f>MAX(0,(H7273-'2031 forecast'!$C$10))</f>
        <v>0</v>
      </c>
      <c r="N7273" s="193">
        <f>MAX(0,(I7273-'2031 forecast'!$C$10))</f>
        <v>0</v>
      </c>
      <c r="O7273" s="193">
        <f>MAX(0,(J7273-'2031 forecast'!$C$10))</f>
        <v>0</v>
      </c>
      <c r="P7273" s="175" t="str">
        <f t="shared" si="1163"/>
        <v/>
      </c>
      <c r="Q7273" s="175" t="str">
        <f t="shared" si="1164"/>
        <v/>
      </c>
    </row>
    <row r="7274" spans="1:17" s="1" customFormat="1" x14ac:dyDescent="0.3">
      <c r="A7274" s="189">
        <f t="shared" si="1162"/>
        <v>44133.916666649035</v>
      </c>
      <c r="B7274" s="190">
        <f t="shared" si="1158"/>
        <v>44133</v>
      </c>
      <c r="C7274" s="1">
        <f t="shared" si="1159"/>
        <v>22</v>
      </c>
      <c r="D7274" s="191">
        <v>2.8234593226882163</v>
      </c>
      <c r="E7274" s="192">
        <f t="shared" si="1160"/>
        <v>9.8040804844417908E-5</v>
      </c>
      <c r="F7274" s="193">
        <f t="shared" si="1161"/>
        <v>4.2096721843557239</v>
      </c>
      <c r="G7274" s="193">
        <f t="shared" si="1166"/>
        <v>4.3653390621739181</v>
      </c>
      <c r="H7274" s="193">
        <f t="shared" si="1166"/>
        <v>4.5267622496971098</v>
      </c>
      <c r="I7274" s="193">
        <f t="shared" si="1166"/>
        <v>4.694154605960466</v>
      </c>
      <c r="J7274" s="193">
        <f t="shared" si="1166"/>
        <v>4.8677368611824594</v>
      </c>
      <c r="K7274" s="193">
        <f>MAX(0,(F7274-'2031 forecast'!$C$10))</f>
        <v>0</v>
      </c>
      <c r="L7274" s="193">
        <f>MAX(0,(G7274-'2031 forecast'!$C$10))</f>
        <v>0</v>
      </c>
      <c r="M7274" s="193">
        <f>MAX(0,(H7274-'2031 forecast'!$C$10))</f>
        <v>0</v>
      </c>
      <c r="N7274" s="193">
        <f>MAX(0,(I7274-'2031 forecast'!$C$10))</f>
        <v>0</v>
      </c>
      <c r="O7274" s="193">
        <f>MAX(0,(J7274-'2031 forecast'!$C$10))</f>
        <v>0</v>
      </c>
      <c r="P7274" s="175" t="str">
        <f t="shared" si="1163"/>
        <v/>
      </c>
      <c r="Q7274" s="175" t="str">
        <f t="shared" si="1164"/>
        <v/>
      </c>
    </row>
    <row r="7275" spans="1:17" s="1" customFormat="1" x14ac:dyDescent="0.3">
      <c r="A7275" s="189">
        <f t="shared" si="1162"/>
        <v>44133.958333315699</v>
      </c>
      <c r="B7275" s="190">
        <f t="shared" si="1158"/>
        <v>44133</v>
      </c>
      <c r="C7275" s="1">
        <f t="shared" si="1159"/>
        <v>23</v>
      </c>
      <c r="D7275" s="191">
        <v>2.5975825768731586</v>
      </c>
      <c r="E7275" s="192">
        <f t="shared" si="1160"/>
        <v>9.019754045686446E-5</v>
      </c>
      <c r="F7275" s="193">
        <f t="shared" si="1161"/>
        <v>3.8728984096072652</v>
      </c>
      <c r="G7275" s="193">
        <f t="shared" si="1166"/>
        <v>4.0161119372000043</v>
      </c>
      <c r="H7275" s="193">
        <f t="shared" si="1166"/>
        <v>4.1646212697213407</v>
      </c>
      <c r="I7275" s="193">
        <f t="shared" si="1166"/>
        <v>4.3186222374836278</v>
      </c>
      <c r="J7275" s="193">
        <f t="shared" si="1166"/>
        <v>4.4783179122878618</v>
      </c>
      <c r="K7275" s="193">
        <f>MAX(0,(F7275-'2031 forecast'!$C$10))</f>
        <v>0</v>
      </c>
      <c r="L7275" s="193">
        <f>MAX(0,(G7275-'2031 forecast'!$C$10))</f>
        <v>0</v>
      </c>
      <c r="M7275" s="193">
        <f>MAX(0,(H7275-'2031 forecast'!$C$10))</f>
        <v>0</v>
      </c>
      <c r="N7275" s="193">
        <f>MAX(0,(I7275-'2031 forecast'!$C$10))</f>
        <v>0</v>
      </c>
      <c r="O7275" s="193">
        <f>MAX(0,(J7275-'2031 forecast'!$C$10))</f>
        <v>0</v>
      </c>
      <c r="P7275" s="175" t="str">
        <f t="shared" si="1163"/>
        <v/>
      </c>
      <c r="Q7275" s="175" t="str">
        <f t="shared" si="1164"/>
        <v/>
      </c>
    </row>
    <row r="7276" spans="1:17" s="1" customFormat="1" x14ac:dyDescent="0.3">
      <c r="A7276" s="189">
        <f t="shared" si="1162"/>
        <v>44133.999999982363</v>
      </c>
      <c r="B7276" s="190">
        <f t="shared" si="1158"/>
        <v>44133</v>
      </c>
      <c r="C7276" s="1">
        <f t="shared" si="1159"/>
        <v>0</v>
      </c>
      <c r="D7276" s="191">
        <v>2.3566473813370976</v>
      </c>
      <c r="E7276" s="192">
        <f t="shared" si="1160"/>
        <v>8.1831391776807471E-5</v>
      </c>
      <c r="F7276" s="193">
        <f t="shared" si="1161"/>
        <v>3.5136730498755773</v>
      </c>
      <c r="G7276" s="193">
        <f t="shared" si="1166"/>
        <v>3.6436030038944964</v>
      </c>
      <c r="H7276" s="193">
        <f t="shared" si="1166"/>
        <v>3.7783375577471872</v>
      </c>
      <c r="I7276" s="193">
        <f t="shared" si="1166"/>
        <v>3.9180543777750017</v>
      </c>
      <c r="J7276" s="193">
        <f t="shared" si="1166"/>
        <v>4.0629377001336255</v>
      </c>
      <c r="K7276" s="193">
        <f>MAX(0,(F7276-'2031 forecast'!$C$10))</f>
        <v>0</v>
      </c>
      <c r="L7276" s="193">
        <f>MAX(0,(G7276-'2031 forecast'!$C$10))</f>
        <v>0</v>
      </c>
      <c r="M7276" s="193">
        <f>MAX(0,(H7276-'2031 forecast'!$C$10))</f>
        <v>0</v>
      </c>
      <c r="N7276" s="193">
        <f>MAX(0,(I7276-'2031 forecast'!$C$10))</f>
        <v>0</v>
      </c>
      <c r="O7276" s="193">
        <f>MAX(0,(J7276-'2031 forecast'!$C$10))</f>
        <v>0</v>
      </c>
      <c r="P7276" s="175" t="str">
        <f t="shared" si="1163"/>
        <v/>
      </c>
      <c r="Q7276" s="175" t="str">
        <f t="shared" si="1164"/>
        <v/>
      </c>
    </row>
    <row r="7277" spans="1:17" s="1" customFormat="1" x14ac:dyDescent="0.3">
      <c r="A7277" s="189">
        <f t="shared" si="1162"/>
        <v>44134.041666649027</v>
      </c>
      <c r="B7277" s="190">
        <f t="shared" si="1158"/>
        <v>44134</v>
      </c>
      <c r="C7277" s="1">
        <f t="shared" si="1159"/>
        <v>1</v>
      </c>
      <c r="D7277" s="191">
        <v>2.3415889316160943</v>
      </c>
      <c r="E7277" s="192">
        <f t="shared" si="1160"/>
        <v>8.130850748430393E-5</v>
      </c>
      <c r="F7277" s="193">
        <f t="shared" si="1161"/>
        <v>3.4912214648923476</v>
      </c>
      <c r="G7277" s="193">
        <f t="shared" si="1166"/>
        <v>3.6203211955629033</v>
      </c>
      <c r="H7277" s="193">
        <f t="shared" si="1166"/>
        <v>3.7541948257488036</v>
      </c>
      <c r="I7277" s="193">
        <f t="shared" si="1166"/>
        <v>3.8930188865432136</v>
      </c>
      <c r="J7277" s="193">
        <f t="shared" si="1166"/>
        <v>4.0369764368739869</v>
      </c>
      <c r="K7277" s="193">
        <f>MAX(0,(F7277-'2031 forecast'!$C$10))</f>
        <v>0</v>
      </c>
      <c r="L7277" s="193">
        <f>MAX(0,(G7277-'2031 forecast'!$C$10))</f>
        <v>0</v>
      </c>
      <c r="M7277" s="193">
        <f>MAX(0,(H7277-'2031 forecast'!$C$10))</f>
        <v>0</v>
      </c>
      <c r="N7277" s="193">
        <f>MAX(0,(I7277-'2031 forecast'!$C$10))</f>
        <v>0</v>
      </c>
      <c r="O7277" s="193">
        <f>MAX(0,(J7277-'2031 forecast'!$C$10))</f>
        <v>0</v>
      </c>
      <c r="P7277" s="175" t="str">
        <f t="shared" si="1163"/>
        <v/>
      </c>
      <c r="Q7277" s="175" t="str">
        <f t="shared" si="1164"/>
        <v/>
      </c>
    </row>
    <row r="7278" spans="1:17" s="1" customFormat="1" x14ac:dyDescent="0.3">
      <c r="A7278" s="189">
        <f t="shared" si="1162"/>
        <v>44134.083333315692</v>
      </c>
      <c r="B7278" s="190">
        <f t="shared" si="1158"/>
        <v>44134</v>
      </c>
      <c r="C7278" s="1">
        <f t="shared" si="1159"/>
        <v>2</v>
      </c>
      <c r="D7278" s="191">
        <v>2.3792350559186035</v>
      </c>
      <c r="E7278" s="192">
        <f t="shared" si="1160"/>
        <v>8.2615718215562823E-5</v>
      </c>
      <c r="F7278" s="193">
        <f t="shared" si="1161"/>
        <v>3.5473504273504233</v>
      </c>
      <c r="G7278" s="193">
        <f t="shared" si="1166"/>
        <v>3.6785257163918885</v>
      </c>
      <c r="H7278" s="193">
        <f t="shared" si="1166"/>
        <v>3.8145516557447645</v>
      </c>
      <c r="I7278" s="193">
        <f t="shared" si="1166"/>
        <v>3.9556076146226857</v>
      </c>
      <c r="J7278" s="193">
        <f t="shared" si="1166"/>
        <v>4.1018795950230862</v>
      </c>
      <c r="K7278" s="193">
        <f>MAX(0,(F7278-'2031 forecast'!$C$10))</f>
        <v>0</v>
      </c>
      <c r="L7278" s="193">
        <f>MAX(0,(G7278-'2031 forecast'!$C$10))</f>
        <v>0</v>
      </c>
      <c r="M7278" s="193">
        <f>MAX(0,(H7278-'2031 forecast'!$C$10))</f>
        <v>0</v>
      </c>
      <c r="N7278" s="193">
        <f>MAX(0,(I7278-'2031 forecast'!$C$10))</f>
        <v>0</v>
      </c>
      <c r="O7278" s="193">
        <f>MAX(0,(J7278-'2031 forecast'!$C$10))</f>
        <v>0</v>
      </c>
      <c r="P7278" s="175" t="str">
        <f t="shared" si="1163"/>
        <v/>
      </c>
      <c r="Q7278" s="175" t="str">
        <f t="shared" si="1164"/>
        <v/>
      </c>
    </row>
    <row r="7279" spans="1:17" s="1" customFormat="1" x14ac:dyDescent="0.3">
      <c r="A7279" s="189">
        <f t="shared" si="1162"/>
        <v>44134.124999982356</v>
      </c>
      <c r="B7279" s="190">
        <f t="shared" si="1158"/>
        <v>44134</v>
      </c>
      <c r="C7279" s="1">
        <f t="shared" si="1159"/>
        <v>3</v>
      </c>
      <c r="D7279" s="191">
        <v>2.3641766061976002</v>
      </c>
      <c r="E7279" s="192">
        <f t="shared" si="1160"/>
        <v>8.2092833923059282E-5</v>
      </c>
      <c r="F7279" s="193">
        <f t="shared" si="1161"/>
        <v>3.5248988423671936</v>
      </c>
      <c r="G7279" s="193">
        <f t="shared" si="1166"/>
        <v>3.655243908060295</v>
      </c>
      <c r="H7279" s="193">
        <f t="shared" si="1166"/>
        <v>3.7904089237463809</v>
      </c>
      <c r="I7279" s="193">
        <f t="shared" si="1166"/>
        <v>3.9305721233908977</v>
      </c>
      <c r="J7279" s="193">
        <f t="shared" si="1166"/>
        <v>4.0759183317634475</v>
      </c>
      <c r="K7279" s="193">
        <f>MAX(0,(F7279-'2031 forecast'!$C$10))</f>
        <v>0</v>
      </c>
      <c r="L7279" s="193">
        <f>MAX(0,(G7279-'2031 forecast'!$C$10))</f>
        <v>0</v>
      </c>
      <c r="M7279" s="193">
        <f>MAX(0,(H7279-'2031 forecast'!$C$10))</f>
        <v>0</v>
      </c>
      <c r="N7279" s="193">
        <f>MAX(0,(I7279-'2031 forecast'!$C$10))</f>
        <v>0</v>
      </c>
      <c r="O7279" s="193">
        <f>MAX(0,(J7279-'2031 forecast'!$C$10))</f>
        <v>0</v>
      </c>
      <c r="P7279" s="175" t="str">
        <f t="shared" si="1163"/>
        <v/>
      </c>
      <c r="Q7279" s="175" t="str">
        <f t="shared" si="1164"/>
        <v/>
      </c>
    </row>
    <row r="7280" spans="1:17" s="1" customFormat="1" x14ac:dyDescent="0.3">
      <c r="A7280" s="189">
        <f t="shared" si="1162"/>
        <v>44134.16666664902</v>
      </c>
      <c r="B7280" s="190">
        <f t="shared" si="1158"/>
        <v>44134</v>
      </c>
      <c r="C7280" s="1">
        <f t="shared" si="1159"/>
        <v>4</v>
      </c>
      <c r="D7280" s="191">
        <v>2.3867642807791056</v>
      </c>
      <c r="E7280" s="192">
        <f t="shared" si="1160"/>
        <v>8.2877160361814606E-5</v>
      </c>
      <c r="F7280" s="193">
        <f t="shared" si="1161"/>
        <v>3.5585762198420388</v>
      </c>
      <c r="G7280" s="193">
        <f t="shared" si="1166"/>
        <v>3.6901666205576857</v>
      </c>
      <c r="H7280" s="193">
        <f t="shared" si="1166"/>
        <v>3.826623021743957</v>
      </c>
      <c r="I7280" s="193">
        <f t="shared" si="1166"/>
        <v>3.9681253602385804</v>
      </c>
      <c r="J7280" s="193">
        <f t="shared" si="1166"/>
        <v>4.1148602266529055</v>
      </c>
      <c r="K7280" s="193">
        <f>MAX(0,(F7280-'2031 forecast'!$C$10))</f>
        <v>0</v>
      </c>
      <c r="L7280" s="193">
        <f>MAX(0,(G7280-'2031 forecast'!$C$10))</f>
        <v>0</v>
      </c>
      <c r="M7280" s="193">
        <f>MAX(0,(H7280-'2031 forecast'!$C$10))</f>
        <v>0</v>
      </c>
      <c r="N7280" s="193">
        <f>MAX(0,(I7280-'2031 forecast'!$C$10))</f>
        <v>0</v>
      </c>
      <c r="O7280" s="193">
        <f>MAX(0,(J7280-'2031 forecast'!$C$10))</f>
        <v>0</v>
      </c>
      <c r="P7280" s="175" t="str">
        <f t="shared" si="1163"/>
        <v/>
      </c>
      <c r="Q7280" s="175" t="str">
        <f t="shared" si="1164"/>
        <v/>
      </c>
    </row>
    <row r="7281" spans="1:17" s="1" customFormat="1" x14ac:dyDescent="0.3">
      <c r="A7281" s="189">
        <f t="shared" si="1162"/>
        <v>44134.208333315684</v>
      </c>
      <c r="B7281" s="190">
        <f t="shared" si="1158"/>
        <v>44134</v>
      </c>
      <c r="C7281" s="1">
        <f t="shared" si="1159"/>
        <v>5</v>
      </c>
      <c r="D7281" s="191">
        <v>2.514761103407638</v>
      </c>
      <c r="E7281" s="192">
        <f t="shared" si="1160"/>
        <v>8.7321676848094892E-5</v>
      </c>
      <c r="F7281" s="193">
        <f t="shared" si="1161"/>
        <v>3.7494146921994984</v>
      </c>
      <c r="G7281" s="193">
        <f t="shared" si="1166"/>
        <v>3.8880619913762366</v>
      </c>
      <c r="H7281" s="193">
        <f t="shared" si="1166"/>
        <v>4.0318362437302264</v>
      </c>
      <c r="I7281" s="193">
        <f t="shared" si="1166"/>
        <v>4.1809270357087884</v>
      </c>
      <c r="J7281" s="193">
        <f t="shared" si="1166"/>
        <v>4.3355309643598448</v>
      </c>
      <c r="K7281" s="193">
        <f>MAX(0,(F7281-'2031 forecast'!$C$10))</f>
        <v>0</v>
      </c>
      <c r="L7281" s="193">
        <f>MAX(0,(G7281-'2031 forecast'!$C$10))</f>
        <v>0</v>
      </c>
      <c r="M7281" s="193">
        <f>MAX(0,(H7281-'2031 forecast'!$C$10))</f>
        <v>0</v>
      </c>
      <c r="N7281" s="193">
        <f>MAX(0,(I7281-'2031 forecast'!$C$10))</f>
        <v>0</v>
      </c>
      <c r="O7281" s="193">
        <f>MAX(0,(J7281-'2031 forecast'!$C$10))</f>
        <v>0</v>
      </c>
      <c r="P7281" s="175" t="str">
        <f t="shared" si="1163"/>
        <v/>
      </c>
      <c r="Q7281" s="175" t="str">
        <f t="shared" si="1164"/>
        <v/>
      </c>
    </row>
    <row r="7282" spans="1:17" s="1" customFormat="1" x14ac:dyDescent="0.3">
      <c r="A7282" s="189">
        <f t="shared" si="1162"/>
        <v>44134.249999982349</v>
      </c>
      <c r="B7282" s="190">
        <f t="shared" si="1158"/>
        <v>44134</v>
      </c>
      <c r="C7282" s="1">
        <f t="shared" si="1159"/>
        <v>6</v>
      </c>
      <c r="D7282" s="191">
        <v>2.8987515712932352</v>
      </c>
      <c r="E7282" s="192">
        <f t="shared" si="1160"/>
        <v>1.0065522630693572E-4</v>
      </c>
      <c r="F7282" s="193">
        <f t="shared" si="1161"/>
        <v>4.3219301092718769</v>
      </c>
      <c r="G7282" s="193">
        <f t="shared" si="1166"/>
        <v>4.4817481038318894</v>
      </c>
      <c r="H7282" s="193">
        <f t="shared" si="1166"/>
        <v>4.6474759096890326</v>
      </c>
      <c r="I7282" s="193">
        <f t="shared" si="1166"/>
        <v>4.819332062119412</v>
      </c>
      <c r="J7282" s="193">
        <f t="shared" si="1166"/>
        <v>4.9975431774806589</v>
      </c>
      <c r="K7282" s="193">
        <f>MAX(0,(F7282-'2031 forecast'!$C$10))</f>
        <v>0</v>
      </c>
      <c r="L7282" s="193">
        <f>MAX(0,(G7282-'2031 forecast'!$C$10))</f>
        <v>0</v>
      </c>
      <c r="M7282" s="193">
        <f>MAX(0,(H7282-'2031 forecast'!$C$10))</f>
        <v>0</v>
      </c>
      <c r="N7282" s="193">
        <f>MAX(0,(I7282-'2031 forecast'!$C$10))</f>
        <v>0</v>
      </c>
      <c r="O7282" s="193">
        <f>MAX(0,(J7282-'2031 forecast'!$C$10))</f>
        <v>0</v>
      </c>
      <c r="P7282" s="175" t="str">
        <f t="shared" si="1163"/>
        <v/>
      </c>
      <c r="Q7282" s="175" t="str">
        <f t="shared" si="1164"/>
        <v/>
      </c>
    </row>
    <row r="7283" spans="1:17" s="1" customFormat="1" x14ac:dyDescent="0.3">
      <c r="A7283" s="189">
        <f t="shared" si="1162"/>
        <v>44134.291666649013</v>
      </c>
      <c r="B7283" s="190">
        <f t="shared" si="1158"/>
        <v>44134</v>
      </c>
      <c r="C7283" s="1">
        <f t="shared" si="1159"/>
        <v>7</v>
      </c>
      <c r="D7283" s="191">
        <v>3.0643945182242773</v>
      </c>
      <c r="E7283" s="192">
        <f t="shared" si="1160"/>
        <v>1.064069535244749E-4</v>
      </c>
      <c r="F7283" s="193">
        <f t="shared" si="1161"/>
        <v>4.5688975440874122</v>
      </c>
      <c r="G7283" s="193">
        <f t="shared" si="1166"/>
        <v>4.7378479954794255</v>
      </c>
      <c r="H7283" s="193">
        <f t="shared" si="1166"/>
        <v>4.913045961671263</v>
      </c>
      <c r="I7283" s="193">
        <f t="shared" si="1166"/>
        <v>5.0947224656690917</v>
      </c>
      <c r="J7283" s="193">
        <f t="shared" si="1166"/>
        <v>5.2831170733366957</v>
      </c>
      <c r="K7283" s="193">
        <f>MAX(0,(F7283-'2031 forecast'!$C$10))</f>
        <v>0</v>
      </c>
      <c r="L7283" s="193">
        <f>MAX(0,(G7283-'2031 forecast'!$C$10))</f>
        <v>0</v>
      </c>
      <c r="M7283" s="193">
        <f>MAX(0,(H7283-'2031 forecast'!$C$10))</f>
        <v>0</v>
      </c>
      <c r="N7283" s="193">
        <f>MAX(0,(I7283-'2031 forecast'!$C$10))</f>
        <v>0</v>
      </c>
      <c r="O7283" s="193">
        <f>MAX(0,(J7283-'2031 forecast'!$C$10))</f>
        <v>0</v>
      </c>
      <c r="P7283" s="175" t="str">
        <f t="shared" si="1163"/>
        <v/>
      </c>
      <c r="Q7283" s="175" t="str">
        <f t="shared" si="1164"/>
        <v/>
      </c>
    </row>
    <row r="7284" spans="1:17" s="1" customFormat="1" x14ac:dyDescent="0.3">
      <c r="A7284" s="189">
        <f t="shared" si="1162"/>
        <v>44134.333333315677</v>
      </c>
      <c r="B7284" s="190">
        <f t="shared" si="1158"/>
        <v>44134</v>
      </c>
      <c r="C7284" s="1">
        <f t="shared" si="1159"/>
        <v>8</v>
      </c>
      <c r="D7284" s="191">
        <v>3.102040642526787</v>
      </c>
      <c r="E7284" s="192">
        <f t="shared" si="1160"/>
        <v>1.0771416425573382E-4</v>
      </c>
      <c r="F7284" s="193">
        <f t="shared" si="1161"/>
        <v>4.6250265065454892</v>
      </c>
      <c r="G7284" s="193">
        <f t="shared" si="1166"/>
        <v>4.7960525163084116</v>
      </c>
      <c r="H7284" s="193">
        <f t="shared" si="1166"/>
        <v>4.9734027916672252</v>
      </c>
      <c r="I7284" s="193">
        <f t="shared" si="1166"/>
        <v>5.1573111937485656</v>
      </c>
      <c r="J7284" s="193">
        <f t="shared" si="1166"/>
        <v>5.3480202314857959</v>
      </c>
      <c r="K7284" s="193">
        <f>MAX(0,(F7284-'2031 forecast'!$C$10))</f>
        <v>0</v>
      </c>
      <c r="L7284" s="193">
        <f>MAX(0,(G7284-'2031 forecast'!$C$10))</f>
        <v>0</v>
      </c>
      <c r="M7284" s="193">
        <f>MAX(0,(H7284-'2031 forecast'!$C$10))</f>
        <v>0</v>
      </c>
      <c r="N7284" s="193">
        <f>MAX(0,(I7284-'2031 forecast'!$C$10))</f>
        <v>0</v>
      </c>
      <c r="O7284" s="193">
        <f>MAX(0,(J7284-'2031 forecast'!$C$10))</f>
        <v>0</v>
      </c>
      <c r="P7284" s="175" t="str">
        <f t="shared" si="1163"/>
        <v/>
      </c>
      <c r="Q7284" s="175" t="str">
        <f t="shared" si="1164"/>
        <v/>
      </c>
    </row>
    <row r="7285" spans="1:17" s="1" customFormat="1" x14ac:dyDescent="0.3">
      <c r="A7285" s="189">
        <f t="shared" si="1162"/>
        <v>44134.374999982341</v>
      </c>
      <c r="B7285" s="190">
        <f t="shared" si="1158"/>
        <v>44134</v>
      </c>
      <c r="C7285" s="1">
        <f t="shared" si="1159"/>
        <v>9</v>
      </c>
      <c r="D7285" s="191">
        <v>3.2601543645973274</v>
      </c>
      <c r="E7285" s="192">
        <f t="shared" si="1160"/>
        <v>1.1320444932702122E-4</v>
      </c>
      <c r="F7285" s="193">
        <f t="shared" si="1161"/>
        <v>4.8607681488694094</v>
      </c>
      <c r="G7285" s="193">
        <f t="shared" ref="G7285:J7304" si="1167">$E7285*G$2</f>
        <v>5.0405115037901513</v>
      </c>
      <c r="H7285" s="193">
        <f t="shared" si="1167"/>
        <v>5.2269014776502631</v>
      </c>
      <c r="I7285" s="193">
        <f t="shared" si="1167"/>
        <v>5.4201838516823519</v>
      </c>
      <c r="J7285" s="193">
        <f t="shared" si="1167"/>
        <v>5.6206134957120142</v>
      </c>
      <c r="K7285" s="193">
        <f>MAX(0,(F7285-'2031 forecast'!$C$10))</f>
        <v>0</v>
      </c>
      <c r="L7285" s="193">
        <f>MAX(0,(G7285-'2031 forecast'!$C$10))</f>
        <v>0</v>
      </c>
      <c r="M7285" s="193">
        <f>MAX(0,(H7285-'2031 forecast'!$C$10))</f>
        <v>0</v>
      </c>
      <c r="N7285" s="193">
        <f>MAX(0,(I7285-'2031 forecast'!$C$10))</f>
        <v>0</v>
      </c>
      <c r="O7285" s="193">
        <f>MAX(0,(J7285-'2031 forecast'!$C$10))</f>
        <v>0</v>
      </c>
      <c r="P7285" s="175" t="str">
        <f t="shared" si="1163"/>
        <v/>
      </c>
      <c r="Q7285" s="175" t="str">
        <f t="shared" si="1164"/>
        <v/>
      </c>
    </row>
    <row r="7286" spans="1:17" s="1" customFormat="1" x14ac:dyDescent="0.3">
      <c r="A7286" s="189">
        <f t="shared" si="1162"/>
        <v>44134.416666649005</v>
      </c>
      <c r="B7286" s="190">
        <f t="shared" si="1158"/>
        <v>44134</v>
      </c>
      <c r="C7286" s="1">
        <f t="shared" si="1159"/>
        <v>10</v>
      </c>
      <c r="D7286" s="191">
        <v>3.1246283171082929</v>
      </c>
      <c r="E7286" s="192">
        <f t="shared" si="1160"/>
        <v>1.0849849069448915E-4</v>
      </c>
      <c r="F7286" s="193">
        <f t="shared" si="1161"/>
        <v>4.6587038840203343</v>
      </c>
      <c r="G7286" s="193">
        <f t="shared" si="1167"/>
        <v>4.8309752288058032</v>
      </c>
      <c r="H7286" s="193">
        <f t="shared" si="1167"/>
        <v>5.0096168896648017</v>
      </c>
      <c r="I7286" s="193">
        <f t="shared" si="1167"/>
        <v>5.1948644305962492</v>
      </c>
      <c r="J7286" s="193">
        <f t="shared" si="1167"/>
        <v>5.3869621263752556</v>
      </c>
      <c r="K7286" s="193">
        <f>MAX(0,(F7286-'2031 forecast'!$C$10))</f>
        <v>0</v>
      </c>
      <c r="L7286" s="193">
        <f>MAX(0,(G7286-'2031 forecast'!$C$10))</f>
        <v>0</v>
      </c>
      <c r="M7286" s="193">
        <f>MAX(0,(H7286-'2031 forecast'!$C$10))</f>
        <v>0</v>
      </c>
      <c r="N7286" s="193">
        <f>MAX(0,(I7286-'2031 forecast'!$C$10))</f>
        <v>0</v>
      </c>
      <c r="O7286" s="193">
        <f>MAX(0,(J7286-'2031 forecast'!$C$10))</f>
        <v>0</v>
      </c>
      <c r="P7286" s="175" t="str">
        <f t="shared" si="1163"/>
        <v/>
      </c>
      <c r="Q7286" s="175" t="str">
        <f t="shared" si="1164"/>
        <v/>
      </c>
    </row>
    <row r="7287" spans="1:17" s="1" customFormat="1" x14ac:dyDescent="0.3">
      <c r="A7287" s="189">
        <f t="shared" si="1162"/>
        <v>44134.45833331567</v>
      </c>
      <c r="B7287" s="190">
        <f t="shared" si="1158"/>
        <v>44134</v>
      </c>
      <c r="C7287" s="1">
        <f t="shared" si="1159"/>
        <v>11</v>
      </c>
      <c r="D7287" s="191">
        <v>3.0794529679452816</v>
      </c>
      <c r="E7287" s="192">
        <f t="shared" si="1160"/>
        <v>1.0692983781697848E-4</v>
      </c>
      <c r="F7287" s="193">
        <f t="shared" si="1161"/>
        <v>4.5913491290706432</v>
      </c>
      <c r="G7287" s="193">
        <f t="shared" si="1167"/>
        <v>4.7611298038110208</v>
      </c>
      <c r="H7287" s="193">
        <f t="shared" si="1167"/>
        <v>4.9371886936696487</v>
      </c>
      <c r="I7287" s="193">
        <f t="shared" si="1167"/>
        <v>5.119757956900882</v>
      </c>
      <c r="J7287" s="193">
        <f t="shared" si="1167"/>
        <v>5.309078336596337</v>
      </c>
      <c r="K7287" s="193">
        <f>MAX(0,(F7287-'2031 forecast'!$C$10))</f>
        <v>0</v>
      </c>
      <c r="L7287" s="193">
        <f>MAX(0,(G7287-'2031 forecast'!$C$10))</f>
        <v>0</v>
      </c>
      <c r="M7287" s="193">
        <f>MAX(0,(H7287-'2031 forecast'!$C$10))</f>
        <v>0</v>
      </c>
      <c r="N7287" s="193">
        <f>MAX(0,(I7287-'2031 forecast'!$C$10))</f>
        <v>0</v>
      </c>
      <c r="O7287" s="193">
        <f>MAX(0,(J7287-'2031 forecast'!$C$10))</f>
        <v>0</v>
      </c>
      <c r="P7287" s="175" t="str">
        <f t="shared" si="1163"/>
        <v/>
      </c>
      <c r="Q7287" s="175" t="str">
        <f t="shared" si="1164"/>
        <v/>
      </c>
    </row>
    <row r="7288" spans="1:17" s="1" customFormat="1" x14ac:dyDescent="0.3">
      <c r="A7288" s="189">
        <f t="shared" si="1162"/>
        <v>44134.499999982334</v>
      </c>
      <c r="B7288" s="190">
        <f t="shared" si="1158"/>
        <v>44134</v>
      </c>
      <c r="C7288" s="1">
        <f t="shared" si="1159"/>
        <v>12</v>
      </c>
      <c r="D7288" s="191">
        <v>3.0267483939217676</v>
      </c>
      <c r="E7288" s="192">
        <f t="shared" si="1160"/>
        <v>1.0509974279321599E-4</v>
      </c>
      <c r="F7288" s="193">
        <f t="shared" si="1161"/>
        <v>4.5127685816293361</v>
      </c>
      <c r="G7288" s="193">
        <f t="shared" si="1167"/>
        <v>4.6796434746504403</v>
      </c>
      <c r="H7288" s="193">
        <f t="shared" si="1167"/>
        <v>4.8526891316753016</v>
      </c>
      <c r="I7288" s="193">
        <f t="shared" si="1167"/>
        <v>5.0321337375896196</v>
      </c>
      <c r="J7288" s="193">
        <f t="shared" si="1167"/>
        <v>5.2182139151875964</v>
      </c>
      <c r="K7288" s="193">
        <f>MAX(0,(F7288-'2031 forecast'!$C$10))</f>
        <v>0</v>
      </c>
      <c r="L7288" s="193">
        <f>MAX(0,(G7288-'2031 forecast'!$C$10))</f>
        <v>0</v>
      </c>
      <c r="M7288" s="193">
        <f>MAX(0,(H7288-'2031 forecast'!$C$10))</f>
        <v>0</v>
      </c>
      <c r="N7288" s="193">
        <f>MAX(0,(I7288-'2031 forecast'!$C$10))</f>
        <v>0</v>
      </c>
      <c r="O7288" s="193">
        <f>MAX(0,(J7288-'2031 forecast'!$C$10))</f>
        <v>0</v>
      </c>
      <c r="P7288" s="175" t="str">
        <f t="shared" si="1163"/>
        <v/>
      </c>
      <c r="Q7288" s="175" t="str">
        <f t="shared" si="1164"/>
        <v/>
      </c>
    </row>
    <row r="7289" spans="1:17" s="1" customFormat="1" x14ac:dyDescent="0.3">
      <c r="A7289" s="189">
        <f t="shared" si="1162"/>
        <v>44134.541666648998</v>
      </c>
      <c r="B7289" s="190">
        <f t="shared" si="1158"/>
        <v>44134</v>
      </c>
      <c r="C7289" s="1">
        <f t="shared" si="1159"/>
        <v>13</v>
      </c>
      <c r="D7289" s="191">
        <v>2.943926920456247</v>
      </c>
      <c r="E7289" s="192">
        <f t="shared" si="1160"/>
        <v>1.0222387918444641E-4</v>
      </c>
      <c r="F7289" s="193">
        <f t="shared" si="1161"/>
        <v>4.389284864221568</v>
      </c>
      <c r="G7289" s="193">
        <f t="shared" si="1167"/>
        <v>4.5515935288266727</v>
      </c>
      <c r="H7289" s="193">
        <f t="shared" si="1167"/>
        <v>4.7199041056841864</v>
      </c>
      <c r="I7289" s="193">
        <f t="shared" si="1167"/>
        <v>4.8944385358147793</v>
      </c>
      <c r="J7289" s="193">
        <f t="shared" si="1167"/>
        <v>5.0754269672595784</v>
      </c>
      <c r="K7289" s="193">
        <f>MAX(0,(F7289-'2031 forecast'!$C$10))</f>
        <v>0</v>
      </c>
      <c r="L7289" s="193">
        <f>MAX(0,(G7289-'2031 forecast'!$C$10))</f>
        <v>0</v>
      </c>
      <c r="M7289" s="193">
        <f>MAX(0,(H7289-'2031 forecast'!$C$10))</f>
        <v>0</v>
      </c>
      <c r="N7289" s="193">
        <f>MAX(0,(I7289-'2031 forecast'!$C$10))</f>
        <v>0</v>
      </c>
      <c r="O7289" s="193">
        <f>MAX(0,(J7289-'2031 forecast'!$C$10))</f>
        <v>0</v>
      </c>
      <c r="P7289" s="175" t="str">
        <f t="shared" si="1163"/>
        <v/>
      </c>
      <c r="Q7289" s="175" t="str">
        <f t="shared" si="1164"/>
        <v/>
      </c>
    </row>
    <row r="7290" spans="1:17" s="1" customFormat="1" x14ac:dyDescent="0.3">
      <c r="A7290" s="189">
        <f t="shared" si="1162"/>
        <v>44134.583333315662</v>
      </c>
      <c r="B7290" s="190">
        <f t="shared" si="1158"/>
        <v>44134</v>
      </c>
      <c r="C7290" s="1">
        <f t="shared" si="1159"/>
        <v>14</v>
      </c>
      <c r="D7290" s="191">
        <v>2.8987515712932352</v>
      </c>
      <c r="E7290" s="192">
        <f t="shared" si="1160"/>
        <v>1.0065522630693572E-4</v>
      </c>
      <c r="F7290" s="193">
        <f t="shared" si="1161"/>
        <v>4.3219301092718769</v>
      </c>
      <c r="G7290" s="193">
        <f t="shared" si="1167"/>
        <v>4.4817481038318894</v>
      </c>
      <c r="H7290" s="193">
        <f t="shared" si="1167"/>
        <v>4.6474759096890326</v>
      </c>
      <c r="I7290" s="193">
        <f t="shared" si="1167"/>
        <v>4.819332062119412</v>
      </c>
      <c r="J7290" s="193">
        <f t="shared" si="1167"/>
        <v>4.9975431774806589</v>
      </c>
      <c r="K7290" s="193">
        <f>MAX(0,(F7290-'2031 forecast'!$C$10))</f>
        <v>0</v>
      </c>
      <c r="L7290" s="193">
        <f>MAX(0,(G7290-'2031 forecast'!$C$10))</f>
        <v>0</v>
      </c>
      <c r="M7290" s="193">
        <f>MAX(0,(H7290-'2031 forecast'!$C$10))</f>
        <v>0</v>
      </c>
      <c r="N7290" s="193">
        <f>MAX(0,(I7290-'2031 forecast'!$C$10))</f>
        <v>0</v>
      </c>
      <c r="O7290" s="193">
        <f>MAX(0,(J7290-'2031 forecast'!$C$10))</f>
        <v>0</v>
      </c>
      <c r="P7290" s="175" t="str">
        <f t="shared" si="1163"/>
        <v/>
      </c>
      <c r="Q7290" s="175" t="str">
        <f t="shared" si="1164"/>
        <v/>
      </c>
    </row>
    <row r="7291" spans="1:17" s="1" customFormat="1" x14ac:dyDescent="0.3">
      <c r="A7291" s="189">
        <f t="shared" si="1162"/>
        <v>44134.624999982327</v>
      </c>
      <c r="B7291" s="190">
        <f t="shared" si="1158"/>
        <v>44134</v>
      </c>
      <c r="C7291" s="1">
        <f t="shared" si="1159"/>
        <v>15</v>
      </c>
      <c r="D7291" s="191">
        <v>3.0568652933637761</v>
      </c>
      <c r="E7291" s="192">
        <f t="shared" si="1160"/>
        <v>1.0614551137822314E-4</v>
      </c>
      <c r="F7291" s="193">
        <f t="shared" si="1161"/>
        <v>4.5576717515957981</v>
      </c>
      <c r="G7291" s="193">
        <f t="shared" si="1167"/>
        <v>4.72620709131363</v>
      </c>
      <c r="H7291" s="193">
        <f t="shared" si="1167"/>
        <v>4.9009745956720723</v>
      </c>
      <c r="I7291" s="193">
        <f t="shared" si="1167"/>
        <v>5.0822047200531983</v>
      </c>
      <c r="J7291" s="193">
        <f t="shared" si="1167"/>
        <v>5.2701364417068772</v>
      </c>
      <c r="K7291" s="193">
        <f>MAX(0,(F7291-'2031 forecast'!$C$10))</f>
        <v>0</v>
      </c>
      <c r="L7291" s="193">
        <f>MAX(0,(G7291-'2031 forecast'!$C$10))</f>
        <v>0</v>
      </c>
      <c r="M7291" s="193">
        <f>MAX(0,(H7291-'2031 forecast'!$C$10))</f>
        <v>0</v>
      </c>
      <c r="N7291" s="193">
        <f>MAX(0,(I7291-'2031 forecast'!$C$10))</f>
        <v>0</v>
      </c>
      <c r="O7291" s="193">
        <f>MAX(0,(J7291-'2031 forecast'!$C$10))</f>
        <v>0</v>
      </c>
      <c r="P7291" s="175" t="str">
        <f t="shared" si="1163"/>
        <v/>
      </c>
      <c r="Q7291" s="175" t="str">
        <f t="shared" si="1164"/>
        <v/>
      </c>
    </row>
    <row r="7292" spans="1:17" s="1" customFormat="1" x14ac:dyDescent="0.3">
      <c r="A7292" s="189">
        <f t="shared" si="1162"/>
        <v>44134.666666648991</v>
      </c>
      <c r="B7292" s="190">
        <f t="shared" si="1158"/>
        <v>44134</v>
      </c>
      <c r="C7292" s="1">
        <f t="shared" si="1159"/>
        <v>16</v>
      </c>
      <c r="D7292" s="191">
        <v>3.1095698673872887</v>
      </c>
      <c r="E7292" s="192">
        <f t="shared" si="1160"/>
        <v>1.0797560640198559E-4</v>
      </c>
      <c r="F7292" s="193">
        <f t="shared" si="1161"/>
        <v>4.6362522990371033</v>
      </c>
      <c r="G7292" s="193">
        <f t="shared" si="1167"/>
        <v>4.8076934204742088</v>
      </c>
      <c r="H7292" s="193">
        <f t="shared" si="1167"/>
        <v>4.9854741576664168</v>
      </c>
      <c r="I7292" s="193">
        <f t="shared" si="1167"/>
        <v>5.1698289393644599</v>
      </c>
      <c r="J7292" s="193">
        <f t="shared" si="1167"/>
        <v>5.3610008631156152</v>
      </c>
      <c r="K7292" s="193">
        <f>MAX(0,(F7292-'2031 forecast'!$C$10))</f>
        <v>0</v>
      </c>
      <c r="L7292" s="193">
        <f>MAX(0,(G7292-'2031 forecast'!$C$10))</f>
        <v>0</v>
      </c>
      <c r="M7292" s="193">
        <f>MAX(0,(H7292-'2031 forecast'!$C$10))</f>
        <v>0</v>
      </c>
      <c r="N7292" s="193">
        <f>MAX(0,(I7292-'2031 forecast'!$C$10))</f>
        <v>0</v>
      </c>
      <c r="O7292" s="193">
        <f>MAX(0,(J7292-'2031 forecast'!$C$10))</f>
        <v>0</v>
      </c>
      <c r="P7292" s="175" t="str">
        <f t="shared" si="1163"/>
        <v/>
      </c>
      <c r="Q7292" s="175" t="str">
        <f t="shared" si="1164"/>
        <v/>
      </c>
    </row>
    <row r="7293" spans="1:17" s="1" customFormat="1" x14ac:dyDescent="0.3">
      <c r="A7293" s="189">
        <f t="shared" si="1162"/>
        <v>44134.708333315655</v>
      </c>
      <c r="B7293" s="190">
        <f t="shared" si="1158"/>
        <v>44134</v>
      </c>
      <c r="C7293" s="1">
        <f t="shared" si="1159"/>
        <v>17</v>
      </c>
      <c r="D7293" s="191">
        <v>3.102040642526787</v>
      </c>
      <c r="E7293" s="192">
        <f t="shared" si="1160"/>
        <v>1.0771416425573382E-4</v>
      </c>
      <c r="F7293" s="193">
        <f t="shared" si="1161"/>
        <v>4.6250265065454892</v>
      </c>
      <c r="G7293" s="193">
        <f t="shared" si="1167"/>
        <v>4.7960525163084116</v>
      </c>
      <c r="H7293" s="193">
        <f t="shared" si="1167"/>
        <v>4.9734027916672252</v>
      </c>
      <c r="I7293" s="193">
        <f t="shared" si="1167"/>
        <v>5.1573111937485656</v>
      </c>
      <c r="J7293" s="193">
        <f t="shared" si="1167"/>
        <v>5.3480202314857959</v>
      </c>
      <c r="K7293" s="193">
        <f>MAX(0,(F7293-'2031 forecast'!$C$10))</f>
        <v>0</v>
      </c>
      <c r="L7293" s="193">
        <f>MAX(0,(G7293-'2031 forecast'!$C$10))</f>
        <v>0</v>
      </c>
      <c r="M7293" s="193">
        <f>MAX(0,(H7293-'2031 forecast'!$C$10))</f>
        <v>0</v>
      </c>
      <c r="N7293" s="193">
        <f>MAX(0,(I7293-'2031 forecast'!$C$10))</f>
        <v>0</v>
      </c>
      <c r="O7293" s="193">
        <f>MAX(0,(J7293-'2031 forecast'!$C$10))</f>
        <v>0</v>
      </c>
      <c r="P7293" s="175" t="str">
        <f t="shared" si="1163"/>
        <v/>
      </c>
      <c r="Q7293" s="175" t="str">
        <f t="shared" si="1164"/>
        <v/>
      </c>
    </row>
    <row r="7294" spans="1:17" s="1" customFormat="1" x14ac:dyDescent="0.3">
      <c r="A7294" s="189">
        <f t="shared" si="1162"/>
        <v>44134.749999982319</v>
      </c>
      <c r="B7294" s="190">
        <f t="shared" si="1158"/>
        <v>44134</v>
      </c>
      <c r="C7294" s="1">
        <f t="shared" si="1159"/>
        <v>18</v>
      </c>
      <c r="D7294" s="191">
        <v>3.3053297137603384</v>
      </c>
      <c r="E7294" s="192">
        <f t="shared" si="1160"/>
        <v>1.1477310220453189E-4</v>
      </c>
      <c r="F7294" s="193">
        <f t="shared" si="1161"/>
        <v>4.9281229038191006</v>
      </c>
      <c r="G7294" s="193">
        <f t="shared" si="1167"/>
        <v>5.1103569287849329</v>
      </c>
      <c r="H7294" s="193">
        <f t="shared" si="1167"/>
        <v>5.2993296736454161</v>
      </c>
      <c r="I7294" s="193">
        <f t="shared" si="1167"/>
        <v>5.4952903253777183</v>
      </c>
      <c r="J7294" s="193">
        <f t="shared" si="1167"/>
        <v>5.6984972854909319</v>
      </c>
      <c r="K7294" s="193">
        <f>MAX(0,(F7294-'2031 forecast'!$C$10))</f>
        <v>0</v>
      </c>
      <c r="L7294" s="193">
        <f>MAX(0,(G7294-'2031 forecast'!$C$10))</f>
        <v>0</v>
      </c>
      <c r="M7294" s="193">
        <f>MAX(0,(H7294-'2031 forecast'!$C$10))</f>
        <v>0</v>
      </c>
      <c r="N7294" s="193">
        <f>MAX(0,(I7294-'2031 forecast'!$C$10))</f>
        <v>0</v>
      </c>
      <c r="O7294" s="193">
        <f>MAX(0,(J7294-'2031 forecast'!$C$10))</f>
        <v>0</v>
      </c>
      <c r="P7294" s="175" t="str">
        <f t="shared" si="1163"/>
        <v/>
      </c>
      <c r="Q7294" s="175" t="str">
        <f t="shared" si="1164"/>
        <v/>
      </c>
    </row>
    <row r="7295" spans="1:17" s="1" customFormat="1" x14ac:dyDescent="0.3">
      <c r="A7295" s="189">
        <f t="shared" si="1162"/>
        <v>44134.791666648984</v>
      </c>
      <c r="B7295" s="190">
        <f t="shared" si="1158"/>
        <v>44134</v>
      </c>
      <c r="C7295" s="1">
        <f t="shared" si="1159"/>
        <v>19</v>
      </c>
      <c r="D7295" s="191">
        <v>3.2752128143183308</v>
      </c>
      <c r="E7295" s="192">
        <f t="shared" si="1160"/>
        <v>1.1372733361952476E-4</v>
      </c>
      <c r="F7295" s="193">
        <f t="shared" si="1161"/>
        <v>4.8832197338526395</v>
      </c>
      <c r="G7295" s="193">
        <f t="shared" si="1167"/>
        <v>5.0637933121217449</v>
      </c>
      <c r="H7295" s="193">
        <f t="shared" si="1167"/>
        <v>5.2510442096486472</v>
      </c>
      <c r="I7295" s="193">
        <f t="shared" si="1167"/>
        <v>5.4452193429141396</v>
      </c>
      <c r="J7295" s="193">
        <f t="shared" si="1167"/>
        <v>5.6465747589716528</v>
      </c>
      <c r="K7295" s="193">
        <f>MAX(0,(F7295-'2031 forecast'!$C$10))</f>
        <v>0</v>
      </c>
      <c r="L7295" s="193">
        <f>MAX(0,(G7295-'2031 forecast'!$C$10))</f>
        <v>0</v>
      </c>
      <c r="M7295" s="193">
        <f>MAX(0,(H7295-'2031 forecast'!$C$10))</f>
        <v>0</v>
      </c>
      <c r="N7295" s="193">
        <f>MAX(0,(I7295-'2031 forecast'!$C$10))</f>
        <v>0</v>
      </c>
      <c r="O7295" s="193">
        <f>MAX(0,(J7295-'2031 forecast'!$C$10))</f>
        <v>0</v>
      </c>
      <c r="P7295" s="175" t="str">
        <f t="shared" si="1163"/>
        <v/>
      </c>
      <c r="Q7295" s="175" t="str">
        <f t="shared" si="1164"/>
        <v/>
      </c>
    </row>
    <row r="7296" spans="1:17" s="1" customFormat="1" x14ac:dyDescent="0.3">
      <c r="A7296" s="189">
        <f t="shared" si="1162"/>
        <v>44134.833333315648</v>
      </c>
      <c r="B7296" s="190">
        <f t="shared" si="1158"/>
        <v>44134</v>
      </c>
      <c r="C7296" s="1">
        <f t="shared" si="1159"/>
        <v>20</v>
      </c>
      <c r="D7296" s="191">
        <v>3.2450959148763232</v>
      </c>
      <c r="E7296" s="192">
        <f t="shared" si="1160"/>
        <v>1.1268156503451764E-4</v>
      </c>
      <c r="F7296" s="193">
        <f t="shared" si="1161"/>
        <v>4.8383165638861785</v>
      </c>
      <c r="G7296" s="193">
        <f t="shared" si="1167"/>
        <v>5.017229695458556</v>
      </c>
      <c r="H7296" s="193">
        <f t="shared" si="1167"/>
        <v>5.2027587456518782</v>
      </c>
      <c r="I7296" s="193">
        <f t="shared" si="1167"/>
        <v>5.3951483604505617</v>
      </c>
      <c r="J7296" s="193">
        <f t="shared" si="1167"/>
        <v>5.5946522324523729</v>
      </c>
      <c r="K7296" s="193">
        <f>MAX(0,(F7296-'2031 forecast'!$C$10))</f>
        <v>0</v>
      </c>
      <c r="L7296" s="193">
        <f>MAX(0,(G7296-'2031 forecast'!$C$10))</f>
        <v>0</v>
      </c>
      <c r="M7296" s="193">
        <f>MAX(0,(H7296-'2031 forecast'!$C$10))</f>
        <v>0</v>
      </c>
      <c r="N7296" s="193">
        <f>MAX(0,(I7296-'2031 forecast'!$C$10))</f>
        <v>0</v>
      </c>
      <c r="O7296" s="193">
        <f>MAX(0,(J7296-'2031 forecast'!$C$10))</f>
        <v>0</v>
      </c>
      <c r="P7296" s="175" t="str">
        <f t="shared" si="1163"/>
        <v/>
      </c>
      <c r="Q7296" s="175" t="str">
        <f t="shared" si="1164"/>
        <v/>
      </c>
    </row>
    <row r="7297" spans="1:17" s="1" customFormat="1" x14ac:dyDescent="0.3">
      <c r="A7297" s="189">
        <f t="shared" si="1162"/>
        <v>44134.874999982312</v>
      </c>
      <c r="B7297" s="190">
        <f t="shared" si="1158"/>
        <v>44134</v>
      </c>
      <c r="C7297" s="1">
        <f t="shared" si="1159"/>
        <v>21</v>
      </c>
      <c r="D7297" s="191">
        <v>3.1698036662713043</v>
      </c>
      <c r="E7297" s="192">
        <f t="shared" si="1160"/>
        <v>1.1006714357199984E-4</v>
      </c>
      <c r="F7297" s="193">
        <f t="shared" si="1161"/>
        <v>4.7260586389700263</v>
      </c>
      <c r="G7297" s="193">
        <f t="shared" si="1167"/>
        <v>4.9008206538005856</v>
      </c>
      <c r="H7297" s="193">
        <f t="shared" si="1167"/>
        <v>5.0820450856599555</v>
      </c>
      <c r="I7297" s="193">
        <f t="shared" si="1167"/>
        <v>5.2699709042916165</v>
      </c>
      <c r="J7297" s="193">
        <f t="shared" si="1167"/>
        <v>5.4648459161541751</v>
      </c>
      <c r="K7297" s="193">
        <f>MAX(0,(F7297-'2031 forecast'!$C$10))</f>
        <v>0</v>
      </c>
      <c r="L7297" s="193">
        <f>MAX(0,(G7297-'2031 forecast'!$C$10))</f>
        <v>0</v>
      </c>
      <c r="M7297" s="193">
        <f>MAX(0,(H7297-'2031 forecast'!$C$10))</f>
        <v>0</v>
      </c>
      <c r="N7297" s="193">
        <f>MAX(0,(I7297-'2031 forecast'!$C$10))</f>
        <v>0</v>
      </c>
      <c r="O7297" s="193">
        <f>MAX(0,(J7297-'2031 forecast'!$C$10))</f>
        <v>0</v>
      </c>
      <c r="P7297" s="175" t="str">
        <f t="shared" si="1163"/>
        <v/>
      </c>
      <c r="Q7297" s="175" t="str">
        <f t="shared" si="1164"/>
        <v/>
      </c>
    </row>
    <row r="7298" spans="1:17" s="1" customFormat="1" x14ac:dyDescent="0.3">
      <c r="A7298" s="189">
        <f t="shared" si="1162"/>
        <v>44134.916666648976</v>
      </c>
      <c r="B7298" s="190">
        <f t="shared" si="1158"/>
        <v>44134</v>
      </c>
      <c r="C7298" s="1">
        <f t="shared" si="1159"/>
        <v>22</v>
      </c>
      <c r="D7298" s="191">
        <v>2.8987515712932352</v>
      </c>
      <c r="E7298" s="192">
        <f t="shared" si="1160"/>
        <v>1.0065522630693572E-4</v>
      </c>
      <c r="F7298" s="193">
        <f t="shared" si="1161"/>
        <v>4.3219301092718769</v>
      </c>
      <c r="G7298" s="193">
        <f t="shared" si="1167"/>
        <v>4.4817481038318894</v>
      </c>
      <c r="H7298" s="193">
        <f t="shared" si="1167"/>
        <v>4.6474759096890326</v>
      </c>
      <c r="I7298" s="193">
        <f t="shared" si="1167"/>
        <v>4.819332062119412</v>
      </c>
      <c r="J7298" s="193">
        <f t="shared" si="1167"/>
        <v>4.9975431774806589</v>
      </c>
      <c r="K7298" s="193">
        <f>MAX(0,(F7298-'2031 forecast'!$C$10))</f>
        <v>0</v>
      </c>
      <c r="L7298" s="193">
        <f>MAX(0,(G7298-'2031 forecast'!$C$10))</f>
        <v>0</v>
      </c>
      <c r="M7298" s="193">
        <f>MAX(0,(H7298-'2031 forecast'!$C$10))</f>
        <v>0</v>
      </c>
      <c r="N7298" s="193">
        <f>MAX(0,(I7298-'2031 forecast'!$C$10))</f>
        <v>0</v>
      </c>
      <c r="O7298" s="193">
        <f>MAX(0,(J7298-'2031 forecast'!$C$10))</f>
        <v>0</v>
      </c>
      <c r="P7298" s="175" t="str">
        <f t="shared" si="1163"/>
        <v/>
      </c>
      <c r="Q7298" s="175" t="str">
        <f t="shared" si="1164"/>
        <v/>
      </c>
    </row>
    <row r="7299" spans="1:17" s="1" customFormat="1" x14ac:dyDescent="0.3">
      <c r="A7299" s="189">
        <f t="shared" si="1162"/>
        <v>44134.958333315641</v>
      </c>
      <c r="B7299" s="190">
        <f t="shared" si="1158"/>
        <v>44134</v>
      </c>
      <c r="C7299" s="1">
        <f t="shared" si="1159"/>
        <v>23</v>
      </c>
      <c r="D7299" s="191">
        <v>2.6653456006176763</v>
      </c>
      <c r="E7299" s="192">
        <f t="shared" si="1160"/>
        <v>9.2550519773130515E-5</v>
      </c>
      <c r="F7299" s="193">
        <f t="shared" si="1161"/>
        <v>3.9739305420318036</v>
      </c>
      <c r="G7299" s="193">
        <f t="shared" si="1167"/>
        <v>4.1208800746921792</v>
      </c>
      <c r="H7299" s="193">
        <f t="shared" si="1167"/>
        <v>4.2732635637140719</v>
      </c>
      <c r="I7299" s="193">
        <f t="shared" si="1167"/>
        <v>4.4312819480266805</v>
      </c>
      <c r="J7299" s="193">
        <f t="shared" si="1167"/>
        <v>4.595143596956242</v>
      </c>
      <c r="K7299" s="193">
        <f>MAX(0,(F7299-'2031 forecast'!$C$10))</f>
        <v>0</v>
      </c>
      <c r="L7299" s="193">
        <f>MAX(0,(G7299-'2031 forecast'!$C$10))</f>
        <v>0</v>
      </c>
      <c r="M7299" s="193">
        <f>MAX(0,(H7299-'2031 forecast'!$C$10))</f>
        <v>0</v>
      </c>
      <c r="N7299" s="193">
        <f>MAX(0,(I7299-'2031 forecast'!$C$10))</f>
        <v>0</v>
      </c>
      <c r="O7299" s="193">
        <f>MAX(0,(J7299-'2031 forecast'!$C$10))</f>
        <v>0</v>
      </c>
      <c r="P7299" s="175" t="str">
        <f t="shared" si="1163"/>
        <v/>
      </c>
      <c r="Q7299" s="175" t="str">
        <f t="shared" si="1164"/>
        <v/>
      </c>
    </row>
    <row r="7300" spans="1:17" s="1" customFormat="1" x14ac:dyDescent="0.3">
      <c r="A7300" s="189">
        <f t="shared" si="1162"/>
        <v>44134.999999982305</v>
      </c>
      <c r="B7300" s="190">
        <f t="shared" si="1158"/>
        <v>44134</v>
      </c>
      <c r="C7300" s="1">
        <f t="shared" si="1159"/>
        <v>0</v>
      </c>
      <c r="D7300" s="191">
        <v>2.3867642807791056</v>
      </c>
      <c r="E7300" s="192">
        <f t="shared" si="1160"/>
        <v>8.2877160361814606E-5</v>
      </c>
      <c r="F7300" s="193">
        <f t="shared" si="1161"/>
        <v>3.5585762198420388</v>
      </c>
      <c r="G7300" s="193">
        <f t="shared" si="1167"/>
        <v>3.6901666205576857</v>
      </c>
      <c r="H7300" s="193">
        <f t="shared" si="1167"/>
        <v>3.826623021743957</v>
      </c>
      <c r="I7300" s="193">
        <f t="shared" si="1167"/>
        <v>3.9681253602385804</v>
      </c>
      <c r="J7300" s="193">
        <f t="shared" si="1167"/>
        <v>4.1148602266529055</v>
      </c>
      <c r="K7300" s="193">
        <f>MAX(0,(F7300-'2031 forecast'!$C$10))</f>
        <v>0</v>
      </c>
      <c r="L7300" s="193">
        <f>MAX(0,(G7300-'2031 forecast'!$C$10))</f>
        <v>0</v>
      </c>
      <c r="M7300" s="193">
        <f>MAX(0,(H7300-'2031 forecast'!$C$10))</f>
        <v>0</v>
      </c>
      <c r="N7300" s="193">
        <f>MAX(0,(I7300-'2031 forecast'!$C$10))</f>
        <v>0</v>
      </c>
      <c r="O7300" s="193">
        <f>MAX(0,(J7300-'2031 forecast'!$C$10))</f>
        <v>0</v>
      </c>
      <c r="P7300" s="175" t="str">
        <f t="shared" si="1163"/>
        <v/>
      </c>
      <c r="Q7300" s="175" t="str">
        <f t="shared" si="1164"/>
        <v/>
      </c>
    </row>
    <row r="7301" spans="1:17" s="1" customFormat="1" x14ac:dyDescent="0.3">
      <c r="A7301" s="189">
        <f t="shared" si="1162"/>
        <v>44135.041666648969</v>
      </c>
      <c r="B7301" s="190">
        <f t="shared" ref="B7301:B7364" si="1168">INT(A7301)</f>
        <v>44135</v>
      </c>
      <c r="C7301" s="1">
        <f t="shared" ref="C7301:C7364" si="1169">HOUR(A7301)</f>
        <v>1</v>
      </c>
      <c r="D7301" s="191">
        <v>2.431939629942117</v>
      </c>
      <c r="E7301" s="192">
        <f t="shared" ref="E7301:E7364" si="1170">D7301/SUM($D$4:$D$8763)</f>
        <v>8.4445813239325296E-5</v>
      </c>
      <c r="F7301" s="193">
        <f t="shared" ref="F7301:F7364" si="1171">E7301*$F$2</f>
        <v>3.6259309747917303</v>
      </c>
      <c r="G7301" s="193">
        <f t="shared" si="1167"/>
        <v>3.7600120455524686</v>
      </c>
      <c r="H7301" s="193">
        <f t="shared" si="1167"/>
        <v>3.8990512177391108</v>
      </c>
      <c r="I7301" s="193">
        <f t="shared" si="1167"/>
        <v>4.0432318339339481</v>
      </c>
      <c r="J7301" s="193">
        <f t="shared" si="1167"/>
        <v>4.192744016431825</v>
      </c>
      <c r="K7301" s="193">
        <f>MAX(0,(F7301-'2031 forecast'!$C$10))</f>
        <v>0</v>
      </c>
      <c r="L7301" s="193">
        <f>MAX(0,(G7301-'2031 forecast'!$C$10))</f>
        <v>0</v>
      </c>
      <c r="M7301" s="193">
        <f>MAX(0,(H7301-'2031 forecast'!$C$10))</f>
        <v>0</v>
      </c>
      <c r="N7301" s="193">
        <f>MAX(0,(I7301-'2031 forecast'!$C$10))</f>
        <v>0</v>
      </c>
      <c r="O7301" s="193">
        <f>MAX(0,(J7301-'2031 forecast'!$C$10))</f>
        <v>0</v>
      </c>
      <c r="P7301" s="175" t="str">
        <f t="shared" si="1163"/>
        <v/>
      </c>
      <c r="Q7301" s="175" t="str">
        <f t="shared" si="1164"/>
        <v/>
      </c>
    </row>
    <row r="7302" spans="1:17" s="1" customFormat="1" x14ac:dyDescent="0.3">
      <c r="A7302" s="189">
        <f t="shared" ref="A7302:A7365" si="1172">A7301 + TIME(1,0,0)</f>
        <v>44135.083333315633</v>
      </c>
      <c r="B7302" s="190">
        <f t="shared" si="1168"/>
        <v>44135</v>
      </c>
      <c r="C7302" s="1">
        <f t="shared" si="1169"/>
        <v>2</v>
      </c>
      <c r="D7302" s="191">
        <v>2.3942935056396073</v>
      </c>
      <c r="E7302" s="192">
        <f t="shared" si="1170"/>
        <v>8.3138602508066377E-5</v>
      </c>
      <c r="F7302" s="193">
        <f t="shared" si="1171"/>
        <v>3.5698020123336534</v>
      </c>
      <c r="G7302" s="193">
        <f t="shared" si="1167"/>
        <v>3.7018075247234821</v>
      </c>
      <c r="H7302" s="193">
        <f t="shared" si="1167"/>
        <v>3.838694387743149</v>
      </c>
      <c r="I7302" s="193">
        <f t="shared" si="1167"/>
        <v>3.9806431058544747</v>
      </c>
      <c r="J7302" s="193">
        <f t="shared" si="1167"/>
        <v>4.1278408582827248</v>
      </c>
      <c r="K7302" s="193">
        <f>MAX(0,(F7302-'2031 forecast'!$C$10))</f>
        <v>0</v>
      </c>
      <c r="L7302" s="193">
        <f>MAX(0,(G7302-'2031 forecast'!$C$10))</f>
        <v>0</v>
      </c>
      <c r="M7302" s="193">
        <f>MAX(0,(H7302-'2031 forecast'!$C$10))</f>
        <v>0</v>
      </c>
      <c r="N7302" s="193">
        <f>MAX(0,(I7302-'2031 forecast'!$C$10))</f>
        <v>0</v>
      </c>
      <c r="O7302" s="193">
        <f>MAX(0,(J7302-'2031 forecast'!$C$10))</f>
        <v>0</v>
      </c>
      <c r="P7302" s="175" t="str">
        <f t="shared" ref="P7302:P7365" si="1173">IF(K7302&gt;0,IF(K7301&gt;0,P7301+1,1),"")</f>
        <v/>
      </c>
      <c r="Q7302" s="175" t="str">
        <f t="shared" ref="Q7302:Q7365" si="1174">IF(AND(K7302&gt;0,K7303=0),P7302,"")</f>
        <v/>
      </c>
    </row>
    <row r="7303" spans="1:17" s="1" customFormat="1" x14ac:dyDescent="0.3">
      <c r="A7303" s="189">
        <f t="shared" si="1172"/>
        <v>44135.124999982298</v>
      </c>
      <c r="B7303" s="190">
        <f t="shared" si="1168"/>
        <v>44135</v>
      </c>
      <c r="C7303" s="1">
        <f t="shared" si="1169"/>
        <v>3</v>
      </c>
      <c r="D7303" s="191">
        <v>2.3867642807791056</v>
      </c>
      <c r="E7303" s="192">
        <f t="shared" si="1170"/>
        <v>8.2877160361814606E-5</v>
      </c>
      <c r="F7303" s="193">
        <f t="shared" si="1171"/>
        <v>3.5585762198420388</v>
      </c>
      <c r="G7303" s="193">
        <f t="shared" si="1167"/>
        <v>3.6901666205576857</v>
      </c>
      <c r="H7303" s="193">
        <f t="shared" si="1167"/>
        <v>3.826623021743957</v>
      </c>
      <c r="I7303" s="193">
        <f t="shared" si="1167"/>
        <v>3.9681253602385804</v>
      </c>
      <c r="J7303" s="193">
        <f t="shared" si="1167"/>
        <v>4.1148602266529055</v>
      </c>
      <c r="K7303" s="193">
        <f>MAX(0,(F7303-'2031 forecast'!$C$10))</f>
        <v>0</v>
      </c>
      <c r="L7303" s="193">
        <f>MAX(0,(G7303-'2031 forecast'!$C$10))</f>
        <v>0</v>
      </c>
      <c r="M7303" s="193">
        <f>MAX(0,(H7303-'2031 forecast'!$C$10))</f>
        <v>0</v>
      </c>
      <c r="N7303" s="193">
        <f>MAX(0,(I7303-'2031 forecast'!$C$10))</f>
        <v>0</v>
      </c>
      <c r="O7303" s="193">
        <f>MAX(0,(J7303-'2031 forecast'!$C$10))</f>
        <v>0</v>
      </c>
      <c r="P7303" s="175" t="str">
        <f t="shared" si="1173"/>
        <v/>
      </c>
      <c r="Q7303" s="175" t="str">
        <f t="shared" si="1174"/>
        <v/>
      </c>
    </row>
    <row r="7304" spans="1:17" s="1" customFormat="1" x14ac:dyDescent="0.3">
      <c r="A7304" s="189">
        <f t="shared" si="1172"/>
        <v>44135.166666648962</v>
      </c>
      <c r="B7304" s="190">
        <f t="shared" si="1168"/>
        <v>44135</v>
      </c>
      <c r="C7304" s="1">
        <f t="shared" si="1169"/>
        <v>4</v>
      </c>
      <c r="D7304" s="191">
        <v>2.3717058310581018</v>
      </c>
      <c r="E7304" s="192">
        <f t="shared" si="1170"/>
        <v>8.2354276069311052E-5</v>
      </c>
      <c r="F7304" s="193">
        <f t="shared" si="1171"/>
        <v>3.5361246348588082</v>
      </c>
      <c r="G7304" s="193">
        <f t="shared" si="1167"/>
        <v>3.6668848122260917</v>
      </c>
      <c r="H7304" s="193">
        <f t="shared" si="1167"/>
        <v>3.802480289745573</v>
      </c>
      <c r="I7304" s="193">
        <f t="shared" si="1167"/>
        <v>3.9430898690067919</v>
      </c>
      <c r="J7304" s="193">
        <f t="shared" si="1167"/>
        <v>4.0888989633932669</v>
      </c>
      <c r="K7304" s="193">
        <f>MAX(0,(F7304-'2031 forecast'!$C$10))</f>
        <v>0</v>
      </c>
      <c r="L7304" s="193">
        <f>MAX(0,(G7304-'2031 forecast'!$C$10))</f>
        <v>0</v>
      </c>
      <c r="M7304" s="193">
        <f>MAX(0,(H7304-'2031 forecast'!$C$10))</f>
        <v>0</v>
      </c>
      <c r="N7304" s="193">
        <f>MAX(0,(I7304-'2031 forecast'!$C$10))</f>
        <v>0</v>
      </c>
      <c r="O7304" s="193">
        <f>MAX(0,(J7304-'2031 forecast'!$C$10))</f>
        <v>0</v>
      </c>
      <c r="P7304" s="175" t="str">
        <f t="shared" si="1173"/>
        <v/>
      </c>
      <c r="Q7304" s="175" t="str">
        <f t="shared" si="1174"/>
        <v/>
      </c>
    </row>
    <row r="7305" spans="1:17" s="1" customFormat="1" x14ac:dyDescent="0.3">
      <c r="A7305" s="189">
        <f t="shared" si="1172"/>
        <v>44135.208333315626</v>
      </c>
      <c r="B7305" s="190">
        <f t="shared" si="1168"/>
        <v>44135</v>
      </c>
      <c r="C7305" s="1">
        <f t="shared" si="1169"/>
        <v>5</v>
      </c>
      <c r="D7305" s="191">
        <v>2.4545273045236224</v>
      </c>
      <c r="E7305" s="192">
        <f t="shared" si="1170"/>
        <v>8.5230139678080621E-5</v>
      </c>
      <c r="F7305" s="193">
        <f t="shared" si="1171"/>
        <v>3.6596083522665754</v>
      </c>
      <c r="G7305" s="193">
        <f t="shared" ref="G7305:J7324" si="1175">$E7305*G$2</f>
        <v>3.7949347580498589</v>
      </c>
      <c r="H7305" s="193">
        <f t="shared" si="1175"/>
        <v>3.9352653157366868</v>
      </c>
      <c r="I7305" s="193">
        <f t="shared" si="1175"/>
        <v>4.0807850707816309</v>
      </c>
      <c r="J7305" s="193">
        <f t="shared" si="1175"/>
        <v>4.2316859113212839</v>
      </c>
      <c r="K7305" s="193">
        <f>MAX(0,(F7305-'2031 forecast'!$C$10))</f>
        <v>0</v>
      </c>
      <c r="L7305" s="193">
        <f>MAX(0,(G7305-'2031 forecast'!$C$10))</f>
        <v>0</v>
      </c>
      <c r="M7305" s="193">
        <f>MAX(0,(H7305-'2031 forecast'!$C$10))</f>
        <v>0</v>
      </c>
      <c r="N7305" s="193">
        <f>MAX(0,(I7305-'2031 forecast'!$C$10))</f>
        <v>0</v>
      </c>
      <c r="O7305" s="193">
        <f>MAX(0,(J7305-'2031 forecast'!$C$10))</f>
        <v>0</v>
      </c>
      <c r="P7305" s="175" t="str">
        <f t="shared" si="1173"/>
        <v/>
      </c>
      <c r="Q7305" s="175" t="str">
        <f t="shared" si="1174"/>
        <v/>
      </c>
    </row>
    <row r="7306" spans="1:17" s="1" customFormat="1" x14ac:dyDescent="0.3">
      <c r="A7306" s="189">
        <f t="shared" si="1172"/>
        <v>44135.24999998229</v>
      </c>
      <c r="B7306" s="190">
        <f t="shared" si="1168"/>
        <v>44135</v>
      </c>
      <c r="C7306" s="1">
        <f t="shared" si="1169"/>
        <v>6</v>
      </c>
      <c r="D7306" s="191">
        <v>2.6427579260361704</v>
      </c>
      <c r="E7306" s="192">
        <f t="shared" si="1170"/>
        <v>9.1766193334375163E-5</v>
      </c>
      <c r="F7306" s="193">
        <f t="shared" si="1171"/>
        <v>3.9402531645569576</v>
      </c>
      <c r="G7306" s="193">
        <f t="shared" si="1175"/>
        <v>4.0859573621947876</v>
      </c>
      <c r="H7306" s="193">
        <f t="shared" si="1175"/>
        <v>4.2370494657164945</v>
      </c>
      <c r="I7306" s="193">
        <f t="shared" si="1175"/>
        <v>4.393728711178996</v>
      </c>
      <c r="J7306" s="193">
        <f t="shared" si="1175"/>
        <v>4.5562017020667822</v>
      </c>
      <c r="K7306" s="193">
        <f>MAX(0,(F7306-'2031 forecast'!$C$10))</f>
        <v>0</v>
      </c>
      <c r="L7306" s="193">
        <f>MAX(0,(G7306-'2031 forecast'!$C$10))</f>
        <v>0</v>
      </c>
      <c r="M7306" s="193">
        <f>MAX(0,(H7306-'2031 forecast'!$C$10))</f>
        <v>0</v>
      </c>
      <c r="N7306" s="193">
        <f>MAX(0,(I7306-'2031 forecast'!$C$10))</f>
        <v>0</v>
      </c>
      <c r="O7306" s="193">
        <f>MAX(0,(J7306-'2031 forecast'!$C$10))</f>
        <v>0</v>
      </c>
      <c r="P7306" s="175" t="str">
        <f t="shared" si="1173"/>
        <v/>
      </c>
      <c r="Q7306" s="175" t="str">
        <f t="shared" si="1174"/>
        <v/>
      </c>
    </row>
    <row r="7307" spans="1:17" s="1" customFormat="1" x14ac:dyDescent="0.3">
      <c r="A7307" s="189">
        <f t="shared" si="1172"/>
        <v>44135.291666648955</v>
      </c>
      <c r="B7307" s="190">
        <f t="shared" si="1168"/>
        <v>44135</v>
      </c>
      <c r="C7307" s="1">
        <f t="shared" si="1169"/>
        <v>7</v>
      </c>
      <c r="D7307" s="191">
        <v>2.8159300978277146</v>
      </c>
      <c r="E7307" s="192">
        <f t="shared" si="1170"/>
        <v>9.7779362698166138E-5</v>
      </c>
      <c r="F7307" s="193">
        <f t="shared" si="1171"/>
        <v>4.1984463918641088</v>
      </c>
      <c r="G7307" s="193">
        <f t="shared" si="1175"/>
        <v>4.3536981580081218</v>
      </c>
      <c r="H7307" s="193">
        <f t="shared" si="1175"/>
        <v>4.5146908836979183</v>
      </c>
      <c r="I7307" s="193">
        <f t="shared" si="1175"/>
        <v>4.6816368603445717</v>
      </c>
      <c r="J7307" s="193">
        <f t="shared" si="1175"/>
        <v>4.8547562295526401</v>
      </c>
      <c r="K7307" s="193">
        <f>MAX(0,(F7307-'2031 forecast'!$C$10))</f>
        <v>0</v>
      </c>
      <c r="L7307" s="193">
        <f>MAX(0,(G7307-'2031 forecast'!$C$10))</f>
        <v>0</v>
      </c>
      <c r="M7307" s="193">
        <f>MAX(0,(H7307-'2031 forecast'!$C$10))</f>
        <v>0</v>
      </c>
      <c r="N7307" s="193">
        <f>MAX(0,(I7307-'2031 forecast'!$C$10))</f>
        <v>0</v>
      </c>
      <c r="O7307" s="193">
        <f>MAX(0,(J7307-'2031 forecast'!$C$10))</f>
        <v>0</v>
      </c>
      <c r="P7307" s="175" t="str">
        <f t="shared" si="1173"/>
        <v/>
      </c>
      <c r="Q7307" s="175" t="str">
        <f t="shared" si="1174"/>
        <v/>
      </c>
    </row>
    <row r="7308" spans="1:17" s="1" customFormat="1" x14ac:dyDescent="0.3">
      <c r="A7308" s="189">
        <f t="shared" si="1172"/>
        <v>44135.333333315619</v>
      </c>
      <c r="B7308" s="190">
        <f t="shared" si="1168"/>
        <v>44135</v>
      </c>
      <c r="C7308" s="1">
        <f t="shared" si="1169"/>
        <v>8</v>
      </c>
      <c r="D7308" s="191">
        <v>2.9062807961537369</v>
      </c>
      <c r="E7308" s="192">
        <f t="shared" si="1170"/>
        <v>1.0091666845318749E-4</v>
      </c>
      <c r="F7308" s="193">
        <f t="shared" si="1171"/>
        <v>4.3331559017634911</v>
      </c>
      <c r="G7308" s="193">
        <f t="shared" si="1175"/>
        <v>4.4933890079976857</v>
      </c>
      <c r="H7308" s="193">
        <f t="shared" si="1175"/>
        <v>4.659547275688225</v>
      </c>
      <c r="I7308" s="193">
        <f t="shared" si="1175"/>
        <v>4.8318498077353054</v>
      </c>
      <c r="J7308" s="193">
        <f t="shared" si="1175"/>
        <v>5.0105238091104782</v>
      </c>
      <c r="K7308" s="193">
        <f>MAX(0,(F7308-'2031 forecast'!$C$10))</f>
        <v>0</v>
      </c>
      <c r="L7308" s="193">
        <f>MAX(0,(G7308-'2031 forecast'!$C$10))</f>
        <v>0</v>
      </c>
      <c r="M7308" s="193">
        <f>MAX(0,(H7308-'2031 forecast'!$C$10))</f>
        <v>0</v>
      </c>
      <c r="N7308" s="193">
        <f>MAX(0,(I7308-'2031 forecast'!$C$10))</f>
        <v>0</v>
      </c>
      <c r="O7308" s="193">
        <f>MAX(0,(J7308-'2031 forecast'!$C$10))</f>
        <v>0</v>
      </c>
      <c r="P7308" s="175" t="str">
        <f t="shared" si="1173"/>
        <v/>
      </c>
      <c r="Q7308" s="175" t="str">
        <f t="shared" si="1174"/>
        <v/>
      </c>
    </row>
    <row r="7309" spans="1:17" s="1" customFormat="1" x14ac:dyDescent="0.3">
      <c r="A7309" s="189">
        <f t="shared" si="1172"/>
        <v>44135.374999982283</v>
      </c>
      <c r="B7309" s="190">
        <f t="shared" si="1168"/>
        <v>44135</v>
      </c>
      <c r="C7309" s="1">
        <f t="shared" si="1169"/>
        <v>9</v>
      </c>
      <c r="D7309" s="191">
        <v>2.9740438198982542</v>
      </c>
      <c r="E7309" s="192">
        <f t="shared" si="1170"/>
        <v>1.0326964776945352E-4</v>
      </c>
      <c r="F7309" s="193">
        <f t="shared" si="1171"/>
        <v>4.4341880341880282</v>
      </c>
      <c r="G7309" s="193">
        <f t="shared" si="1175"/>
        <v>4.5981571454898598</v>
      </c>
      <c r="H7309" s="193">
        <f t="shared" si="1175"/>
        <v>4.7681895696809553</v>
      </c>
      <c r="I7309" s="193">
        <f t="shared" si="1175"/>
        <v>4.9445095182783572</v>
      </c>
      <c r="J7309" s="193">
        <f t="shared" si="1175"/>
        <v>5.1273494937788566</v>
      </c>
      <c r="K7309" s="193">
        <f>MAX(0,(F7309-'2031 forecast'!$C$10))</f>
        <v>0</v>
      </c>
      <c r="L7309" s="193">
        <f>MAX(0,(G7309-'2031 forecast'!$C$10))</f>
        <v>0</v>
      </c>
      <c r="M7309" s="193">
        <f>MAX(0,(H7309-'2031 forecast'!$C$10))</f>
        <v>0</v>
      </c>
      <c r="N7309" s="193">
        <f>MAX(0,(I7309-'2031 forecast'!$C$10))</f>
        <v>0</v>
      </c>
      <c r="O7309" s="193">
        <f>MAX(0,(J7309-'2031 forecast'!$C$10))</f>
        <v>0</v>
      </c>
      <c r="P7309" s="175" t="str">
        <f t="shared" si="1173"/>
        <v/>
      </c>
      <c r="Q7309" s="175" t="str">
        <f t="shared" si="1174"/>
        <v/>
      </c>
    </row>
    <row r="7310" spans="1:17" s="1" customFormat="1" x14ac:dyDescent="0.3">
      <c r="A7310" s="189">
        <f t="shared" si="1172"/>
        <v>44135.416666648947</v>
      </c>
      <c r="B7310" s="190">
        <f t="shared" si="1168"/>
        <v>44135</v>
      </c>
      <c r="C7310" s="1">
        <f t="shared" si="1169"/>
        <v>10</v>
      </c>
      <c r="D7310" s="191">
        <v>2.9815730447587567</v>
      </c>
      <c r="E7310" s="192">
        <f t="shared" si="1170"/>
        <v>1.0353108991570533E-4</v>
      </c>
      <c r="F7310" s="193">
        <f t="shared" si="1171"/>
        <v>4.445413826679645</v>
      </c>
      <c r="G7310" s="193">
        <f t="shared" si="1175"/>
        <v>4.6097980496556588</v>
      </c>
      <c r="H7310" s="193">
        <f t="shared" si="1175"/>
        <v>4.7802609356801486</v>
      </c>
      <c r="I7310" s="193">
        <f t="shared" si="1175"/>
        <v>4.9570272638942532</v>
      </c>
      <c r="J7310" s="193">
        <f t="shared" si="1175"/>
        <v>5.1403301254086786</v>
      </c>
      <c r="K7310" s="193">
        <f>MAX(0,(F7310-'2031 forecast'!$C$10))</f>
        <v>0</v>
      </c>
      <c r="L7310" s="193">
        <f>MAX(0,(G7310-'2031 forecast'!$C$10))</f>
        <v>0</v>
      </c>
      <c r="M7310" s="193">
        <f>MAX(0,(H7310-'2031 forecast'!$C$10))</f>
        <v>0</v>
      </c>
      <c r="N7310" s="193">
        <f>MAX(0,(I7310-'2031 forecast'!$C$10))</f>
        <v>0</v>
      </c>
      <c r="O7310" s="193">
        <f>MAX(0,(J7310-'2031 forecast'!$C$10))</f>
        <v>0</v>
      </c>
      <c r="P7310" s="175" t="str">
        <f t="shared" si="1173"/>
        <v/>
      </c>
      <c r="Q7310" s="175" t="str">
        <f t="shared" si="1174"/>
        <v/>
      </c>
    </row>
    <row r="7311" spans="1:17" s="1" customFormat="1" x14ac:dyDescent="0.3">
      <c r="A7311" s="189">
        <f t="shared" si="1172"/>
        <v>44135.458333315612</v>
      </c>
      <c r="B7311" s="190">
        <f t="shared" si="1168"/>
        <v>44135</v>
      </c>
      <c r="C7311" s="1">
        <f t="shared" si="1169"/>
        <v>11</v>
      </c>
      <c r="D7311" s="191">
        <v>3.0041607193402617</v>
      </c>
      <c r="E7311" s="192">
        <f t="shared" si="1170"/>
        <v>1.0431541635446064E-4</v>
      </c>
      <c r="F7311" s="193">
        <f t="shared" si="1171"/>
        <v>4.4790912041544892</v>
      </c>
      <c r="G7311" s="193">
        <f t="shared" si="1175"/>
        <v>4.6447207621530486</v>
      </c>
      <c r="H7311" s="193">
        <f t="shared" si="1175"/>
        <v>4.8164750336777242</v>
      </c>
      <c r="I7311" s="193">
        <f t="shared" si="1175"/>
        <v>4.994580500741935</v>
      </c>
      <c r="J7311" s="193">
        <f t="shared" si="1175"/>
        <v>5.1792720202981366</v>
      </c>
      <c r="K7311" s="193">
        <f>MAX(0,(F7311-'2031 forecast'!$C$10))</f>
        <v>0</v>
      </c>
      <c r="L7311" s="193">
        <f>MAX(0,(G7311-'2031 forecast'!$C$10))</f>
        <v>0</v>
      </c>
      <c r="M7311" s="193">
        <f>MAX(0,(H7311-'2031 forecast'!$C$10))</f>
        <v>0</v>
      </c>
      <c r="N7311" s="193">
        <f>MAX(0,(I7311-'2031 forecast'!$C$10))</f>
        <v>0</v>
      </c>
      <c r="O7311" s="193">
        <f>MAX(0,(J7311-'2031 forecast'!$C$10))</f>
        <v>0</v>
      </c>
      <c r="P7311" s="175" t="str">
        <f t="shared" si="1173"/>
        <v/>
      </c>
      <c r="Q7311" s="175" t="str">
        <f t="shared" si="1174"/>
        <v/>
      </c>
    </row>
    <row r="7312" spans="1:17" s="1" customFormat="1" x14ac:dyDescent="0.3">
      <c r="A7312" s="189">
        <f t="shared" si="1172"/>
        <v>44135.499999982276</v>
      </c>
      <c r="B7312" s="190">
        <f t="shared" si="1168"/>
        <v>44135</v>
      </c>
      <c r="C7312" s="1">
        <f t="shared" si="1169"/>
        <v>12</v>
      </c>
      <c r="D7312" s="191">
        <v>2.9514561453167483</v>
      </c>
      <c r="E7312" s="192">
        <f t="shared" si="1170"/>
        <v>1.0248532133069817E-4</v>
      </c>
      <c r="F7312" s="193">
        <f t="shared" si="1171"/>
        <v>4.4005106567131822</v>
      </c>
      <c r="G7312" s="193">
        <f t="shared" si="1175"/>
        <v>4.5632344329924681</v>
      </c>
      <c r="H7312" s="193">
        <f t="shared" si="1175"/>
        <v>4.731975471683378</v>
      </c>
      <c r="I7312" s="193">
        <f t="shared" si="1175"/>
        <v>4.9069562814306726</v>
      </c>
      <c r="J7312" s="193">
        <f t="shared" si="1175"/>
        <v>5.0884075988893969</v>
      </c>
      <c r="K7312" s="193">
        <f>MAX(0,(F7312-'2031 forecast'!$C$10))</f>
        <v>0</v>
      </c>
      <c r="L7312" s="193">
        <f>MAX(0,(G7312-'2031 forecast'!$C$10))</f>
        <v>0</v>
      </c>
      <c r="M7312" s="193">
        <f>MAX(0,(H7312-'2031 forecast'!$C$10))</f>
        <v>0</v>
      </c>
      <c r="N7312" s="193">
        <f>MAX(0,(I7312-'2031 forecast'!$C$10))</f>
        <v>0</v>
      </c>
      <c r="O7312" s="193">
        <f>MAX(0,(J7312-'2031 forecast'!$C$10))</f>
        <v>0</v>
      </c>
      <c r="P7312" s="175" t="str">
        <f t="shared" si="1173"/>
        <v/>
      </c>
      <c r="Q7312" s="175" t="str">
        <f t="shared" si="1174"/>
        <v/>
      </c>
    </row>
    <row r="7313" spans="1:17" s="1" customFormat="1" x14ac:dyDescent="0.3">
      <c r="A7313" s="189">
        <f t="shared" si="1172"/>
        <v>44135.54166664894</v>
      </c>
      <c r="B7313" s="190">
        <f t="shared" si="1168"/>
        <v>44135</v>
      </c>
      <c r="C7313" s="1">
        <f t="shared" si="1169"/>
        <v>13</v>
      </c>
      <c r="D7313" s="191">
        <v>2.8460469972697218</v>
      </c>
      <c r="E7313" s="192">
        <f t="shared" si="1170"/>
        <v>9.8825131283173246E-5</v>
      </c>
      <c r="F7313" s="193">
        <f t="shared" si="1171"/>
        <v>4.2433495618305699</v>
      </c>
      <c r="G7313" s="193">
        <f t="shared" si="1175"/>
        <v>4.4002617746713097</v>
      </c>
      <c r="H7313" s="193">
        <f t="shared" si="1175"/>
        <v>4.5629763476946863</v>
      </c>
      <c r="I7313" s="193">
        <f t="shared" si="1175"/>
        <v>4.7317078428081496</v>
      </c>
      <c r="J7313" s="193">
        <f t="shared" si="1175"/>
        <v>4.9066787560719192</v>
      </c>
      <c r="K7313" s="193">
        <f>MAX(0,(F7313-'2031 forecast'!$C$10))</f>
        <v>0</v>
      </c>
      <c r="L7313" s="193">
        <f>MAX(0,(G7313-'2031 forecast'!$C$10))</f>
        <v>0</v>
      </c>
      <c r="M7313" s="193">
        <f>MAX(0,(H7313-'2031 forecast'!$C$10))</f>
        <v>0</v>
      </c>
      <c r="N7313" s="193">
        <f>MAX(0,(I7313-'2031 forecast'!$C$10))</f>
        <v>0</v>
      </c>
      <c r="O7313" s="193">
        <f>MAX(0,(J7313-'2031 forecast'!$C$10))</f>
        <v>0</v>
      </c>
      <c r="P7313" s="175" t="str">
        <f t="shared" si="1173"/>
        <v/>
      </c>
      <c r="Q7313" s="175" t="str">
        <f t="shared" si="1174"/>
        <v/>
      </c>
    </row>
    <row r="7314" spans="1:17" s="1" customFormat="1" x14ac:dyDescent="0.3">
      <c r="A7314" s="189">
        <f t="shared" si="1172"/>
        <v>44135.583333315604</v>
      </c>
      <c r="B7314" s="190">
        <f t="shared" si="1168"/>
        <v>44135</v>
      </c>
      <c r="C7314" s="1">
        <f t="shared" si="1169"/>
        <v>14</v>
      </c>
      <c r="D7314" s="191">
        <v>3.0116899442007643</v>
      </c>
      <c r="E7314" s="192">
        <f t="shared" si="1170"/>
        <v>1.0457685850071245E-4</v>
      </c>
      <c r="F7314" s="193">
        <f t="shared" si="1171"/>
        <v>4.4903169966461061</v>
      </c>
      <c r="G7314" s="193">
        <f t="shared" si="1175"/>
        <v>4.6563616663188467</v>
      </c>
      <c r="H7314" s="193">
        <f t="shared" si="1175"/>
        <v>4.8285463996769176</v>
      </c>
      <c r="I7314" s="193">
        <f t="shared" si="1175"/>
        <v>5.0070982463578311</v>
      </c>
      <c r="J7314" s="193">
        <f t="shared" si="1175"/>
        <v>5.1922526519279577</v>
      </c>
      <c r="K7314" s="193">
        <f>MAX(0,(F7314-'2031 forecast'!$C$10))</f>
        <v>0</v>
      </c>
      <c r="L7314" s="193">
        <f>MAX(0,(G7314-'2031 forecast'!$C$10))</f>
        <v>0</v>
      </c>
      <c r="M7314" s="193">
        <f>MAX(0,(H7314-'2031 forecast'!$C$10))</f>
        <v>0</v>
      </c>
      <c r="N7314" s="193">
        <f>MAX(0,(I7314-'2031 forecast'!$C$10))</f>
        <v>0</v>
      </c>
      <c r="O7314" s="193">
        <f>MAX(0,(J7314-'2031 forecast'!$C$10))</f>
        <v>0</v>
      </c>
      <c r="P7314" s="175" t="str">
        <f t="shared" si="1173"/>
        <v/>
      </c>
      <c r="Q7314" s="175" t="str">
        <f t="shared" si="1174"/>
        <v/>
      </c>
    </row>
    <row r="7315" spans="1:17" s="1" customFormat="1" x14ac:dyDescent="0.3">
      <c r="A7315" s="189">
        <f t="shared" si="1172"/>
        <v>44135.624999982268</v>
      </c>
      <c r="B7315" s="190">
        <f t="shared" si="1168"/>
        <v>44135</v>
      </c>
      <c r="C7315" s="1">
        <f t="shared" si="1169"/>
        <v>15</v>
      </c>
      <c r="D7315" s="191">
        <v>2.943926920456247</v>
      </c>
      <c r="E7315" s="192">
        <f t="shared" si="1170"/>
        <v>1.0222387918444641E-4</v>
      </c>
      <c r="F7315" s="193">
        <f t="shared" si="1171"/>
        <v>4.389284864221568</v>
      </c>
      <c r="G7315" s="193">
        <f t="shared" si="1175"/>
        <v>4.5515935288266727</v>
      </c>
      <c r="H7315" s="193">
        <f t="shared" si="1175"/>
        <v>4.7199041056841864</v>
      </c>
      <c r="I7315" s="193">
        <f t="shared" si="1175"/>
        <v>4.8944385358147793</v>
      </c>
      <c r="J7315" s="193">
        <f t="shared" si="1175"/>
        <v>5.0754269672595784</v>
      </c>
      <c r="K7315" s="193">
        <f>MAX(0,(F7315-'2031 forecast'!$C$10))</f>
        <v>0</v>
      </c>
      <c r="L7315" s="193">
        <f>MAX(0,(G7315-'2031 forecast'!$C$10))</f>
        <v>0</v>
      </c>
      <c r="M7315" s="193">
        <f>MAX(0,(H7315-'2031 forecast'!$C$10))</f>
        <v>0</v>
      </c>
      <c r="N7315" s="193">
        <f>MAX(0,(I7315-'2031 forecast'!$C$10))</f>
        <v>0</v>
      </c>
      <c r="O7315" s="193">
        <f>MAX(0,(J7315-'2031 forecast'!$C$10))</f>
        <v>0</v>
      </c>
      <c r="P7315" s="175" t="str">
        <f t="shared" si="1173"/>
        <v/>
      </c>
      <c r="Q7315" s="175" t="str">
        <f t="shared" si="1174"/>
        <v/>
      </c>
    </row>
    <row r="7316" spans="1:17" s="1" customFormat="1" x14ac:dyDescent="0.3">
      <c r="A7316" s="189">
        <f t="shared" si="1172"/>
        <v>44135.666666648933</v>
      </c>
      <c r="B7316" s="190">
        <f t="shared" si="1168"/>
        <v>44135</v>
      </c>
      <c r="C7316" s="1">
        <f t="shared" si="1169"/>
        <v>16</v>
      </c>
      <c r="D7316" s="191">
        <v>3.0116899442007643</v>
      </c>
      <c r="E7316" s="192">
        <f t="shared" si="1170"/>
        <v>1.0457685850071245E-4</v>
      </c>
      <c r="F7316" s="193">
        <f t="shared" si="1171"/>
        <v>4.4903169966461061</v>
      </c>
      <c r="G7316" s="193">
        <f t="shared" si="1175"/>
        <v>4.6563616663188467</v>
      </c>
      <c r="H7316" s="193">
        <f t="shared" si="1175"/>
        <v>4.8285463996769176</v>
      </c>
      <c r="I7316" s="193">
        <f t="shared" si="1175"/>
        <v>5.0070982463578311</v>
      </c>
      <c r="J7316" s="193">
        <f t="shared" si="1175"/>
        <v>5.1922526519279577</v>
      </c>
      <c r="K7316" s="193">
        <f>MAX(0,(F7316-'2031 forecast'!$C$10))</f>
        <v>0</v>
      </c>
      <c r="L7316" s="193">
        <f>MAX(0,(G7316-'2031 forecast'!$C$10))</f>
        <v>0</v>
      </c>
      <c r="M7316" s="193">
        <f>MAX(0,(H7316-'2031 forecast'!$C$10))</f>
        <v>0</v>
      </c>
      <c r="N7316" s="193">
        <f>MAX(0,(I7316-'2031 forecast'!$C$10))</f>
        <v>0</v>
      </c>
      <c r="O7316" s="193">
        <f>MAX(0,(J7316-'2031 forecast'!$C$10))</f>
        <v>0</v>
      </c>
      <c r="P7316" s="175" t="str">
        <f t="shared" si="1173"/>
        <v/>
      </c>
      <c r="Q7316" s="175" t="str">
        <f t="shared" si="1174"/>
        <v/>
      </c>
    </row>
    <row r="7317" spans="1:17" s="1" customFormat="1" x14ac:dyDescent="0.3">
      <c r="A7317" s="189">
        <f t="shared" si="1172"/>
        <v>44135.708333315597</v>
      </c>
      <c r="B7317" s="190">
        <f t="shared" si="1168"/>
        <v>44135</v>
      </c>
      <c r="C7317" s="1">
        <f t="shared" si="1169"/>
        <v>17</v>
      </c>
      <c r="D7317" s="191">
        <v>3.0643945182242773</v>
      </c>
      <c r="E7317" s="192">
        <f t="shared" si="1170"/>
        <v>1.064069535244749E-4</v>
      </c>
      <c r="F7317" s="193">
        <f t="shared" si="1171"/>
        <v>4.5688975440874122</v>
      </c>
      <c r="G7317" s="193">
        <f t="shared" si="1175"/>
        <v>4.7378479954794255</v>
      </c>
      <c r="H7317" s="193">
        <f t="shared" si="1175"/>
        <v>4.913045961671263</v>
      </c>
      <c r="I7317" s="193">
        <f t="shared" si="1175"/>
        <v>5.0947224656690917</v>
      </c>
      <c r="J7317" s="193">
        <f t="shared" si="1175"/>
        <v>5.2831170733366957</v>
      </c>
      <c r="K7317" s="193">
        <f>MAX(0,(F7317-'2031 forecast'!$C$10))</f>
        <v>0</v>
      </c>
      <c r="L7317" s="193">
        <f>MAX(0,(G7317-'2031 forecast'!$C$10))</f>
        <v>0</v>
      </c>
      <c r="M7317" s="193">
        <f>MAX(0,(H7317-'2031 forecast'!$C$10))</f>
        <v>0</v>
      </c>
      <c r="N7317" s="193">
        <f>MAX(0,(I7317-'2031 forecast'!$C$10))</f>
        <v>0</v>
      </c>
      <c r="O7317" s="193">
        <f>MAX(0,(J7317-'2031 forecast'!$C$10))</f>
        <v>0</v>
      </c>
      <c r="P7317" s="175" t="str">
        <f t="shared" si="1173"/>
        <v/>
      </c>
      <c r="Q7317" s="175" t="str">
        <f t="shared" si="1174"/>
        <v/>
      </c>
    </row>
    <row r="7318" spans="1:17" s="1" customFormat="1" x14ac:dyDescent="0.3">
      <c r="A7318" s="189">
        <f t="shared" si="1172"/>
        <v>44135.749999982261</v>
      </c>
      <c r="B7318" s="190">
        <f t="shared" si="1168"/>
        <v>44135</v>
      </c>
      <c r="C7318" s="1">
        <f t="shared" si="1169"/>
        <v>18</v>
      </c>
      <c r="D7318" s="191">
        <v>3.1773328911318059</v>
      </c>
      <c r="E7318" s="192">
        <f t="shared" si="1170"/>
        <v>1.1032858571825161E-4</v>
      </c>
      <c r="F7318" s="193">
        <f t="shared" si="1171"/>
        <v>4.7372844314616414</v>
      </c>
      <c r="G7318" s="193">
        <f t="shared" si="1175"/>
        <v>4.9124615579663828</v>
      </c>
      <c r="H7318" s="193">
        <f t="shared" si="1175"/>
        <v>5.0941164516591471</v>
      </c>
      <c r="I7318" s="193">
        <f t="shared" si="1175"/>
        <v>5.2824886499075108</v>
      </c>
      <c r="J7318" s="193">
        <f t="shared" si="1175"/>
        <v>5.4778265477839945</v>
      </c>
      <c r="K7318" s="193">
        <f>MAX(0,(F7318-'2031 forecast'!$C$10))</f>
        <v>0</v>
      </c>
      <c r="L7318" s="193">
        <f>MAX(0,(G7318-'2031 forecast'!$C$10))</f>
        <v>0</v>
      </c>
      <c r="M7318" s="193">
        <f>MAX(0,(H7318-'2031 forecast'!$C$10))</f>
        <v>0</v>
      </c>
      <c r="N7318" s="193">
        <f>MAX(0,(I7318-'2031 forecast'!$C$10))</f>
        <v>0</v>
      </c>
      <c r="O7318" s="193">
        <f>MAX(0,(J7318-'2031 forecast'!$C$10))</f>
        <v>0</v>
      </c>
      <c r="P7318" s="175" t="str">
        <f t="shared" si="1173"/>
        <v/>
      </c>
      <c r="Q7318" s="175" t="str">
        <f t="shared" si="1174"/>
        <v/>
      </c>
    </row>
    <row r="7319" spans="1:17" s="1" customFormat="1" x14ac:dyDescent="0.3">
      <c r="A7319" s="189">
        <f t="shared" si="1172"/>
        <v>44135.791666648925</v>
      </c>
      <c r="B7319" s="190">
        <f t="shared" si="1168"/>
        <v>44135</v>
      </c>
      <c r="C7319" s="1">
        <f t="shared" si="1169"/>
        <v>19</v>
      </c>
      <c r="D7319" s="191">
        <v>3.1246283171082929</v>
      </c>
      <c r="E7319" s="192">
        <f t="shared" si="1170"/>
        <v>1.0849849069448915E-4</v>
      </c>
      <c r="F7319" s="193">
        <f t="shared" si="1171"/>
        <v>4.6587038840203343</v>
      </c>
      <c r="G7319" s="193">
        <f t="shared" si="1175"/>
        <v>4.8309752288058032</v>
      </c>
      <c r="H7319" s="193">
        <f t="shared" si="1175"/>
        <v>5.0096168896648017</v>
      </c>
      <c r="I7319" s="193">
        <f t="shared" si="1175"/>
        <v>5.1948644305962492</v>
      </c>
      <c r="J7319" s="193">
        <f t="shared" si="1175"/>
        <v>5.3869621263752556</v>
      </c>
      <c r="K7319" s="193">
        <f>MAX(0,(F7319-'2031 forecast'!$C$10))</f>
        <v>0</v>
      </c>
      <c r="L7319" s="193">
        <f>MAX(0,(G7319-'2031 forecast'!$C$10))</f>
        <v>0</v>
      </c>
      <c r="M7319" s="193">
        <f>MAX(0,(H7319-'2031 forecast'!$C$10))</f>
        <v>0</v>
      </c>
      <c r="N7319" s="193">
        <f>MAX(0,(I7319-'2031 forecast'!$C$10))</f>
        <v>0</v>
      </c>
      <c r="O7319" s="193">
        <f>MAX(0,(J7319-'2031 forecast'!$C$10))</f>
        <v>0</v>
      </c>
      <c r="P7319" s="175" t="str">
        <f t="shared" si="1173"/>
        <v/>
      </c>
      <c r="Q7319" s="175" t="str">
        <f t="shared" si="1174"/>
        <v/>
      </c>
    </row>
    <row r="7320" spans="1:17" s="1" customFormat="1" x14ac:dyDescent="0.3">
      <c r="A7320" s="189">
        <f t="shared" si="1172"/>
        <v>44135.83333331559</v>
      </c>
      <c r="B7320" s="190">
        <f t="shared" si="1168"/>
        <v>44135</v>
      </c>
      <c r="C7320" s="1">
        <f t="shared" si="1169"/>
        <v>20</v>
      </c>
      <c r="D7320" s="191">
        <v>3.0719237430847794</v>
      </c>
      <c r="E7320" s="192">
        <f t="shared" si="1170"/>
        <v>1.0666839567072669E-4</v>
      </c>
      <c r="F7320" s="193">
        <f t="shared" si="1171"/>
        <v>4.5801233365790281</v>
      </c>
      <c r="G7320" s="193">
        <f t="shared" si="1175"/>
        <v>4.7494888996452236</v>
      </c>
      <c r="H7320" s="193">
        <f t="shared" si="1175"/>
        <v>4.9251173276704563</v>
      </c>
      <c r="I7320" s="193">
        <f t="shared" si="1175"/>
        <v>5.1072402112849877</v>
      </c>
      <c r="J7320" s="193">
        <f t="shared" si="1175"/>
        <v>5.2960977049665168</v>
      </c>
      <c r="K7320" s="193">
        <f>MAX(0,(F7320-'2031 forecast'!$C$10))</f>
        <v>0</v>
      </c>
      <c r="L7320" s="193">
        <f>MAX(0,(G7320-'2031 forecast'!$C$10))</f>
        <v>0</v>
      </c>
      <c r="M7320" s="193">
        <f>MAX(0,(H7320-'2031 forecast'!$C$10))</f>
        <v>0</v>
      </c>
      <c r="N7320" s="193">
        <f>MAX(0,(I7320-'2031 forecast'!$C$10))</f>
        <v>0</v>
      </c>
      <c r="O7320" s="193">
        <f>MAX(0,(J7320-'2031 forecast'!$C$10))</f>
        <v>0</v>
      </c>
      <c r="P7320" s="175" t="str">
        <f t="shared" si="1173"/>
        <v/>
      </c>
      <c r="Q7320" s="175" t="str">
        <f t="shared" si="1174"/>
        <v/>
      </c>
    </row>
    <row r="7321" spans="1:17" s="1" customFormat="1" x14ac:dyDescent="0.3">
      <c r="A7321" s="189">
        <f t="shared" si="1172"/>
        <v>44135.874999982254</v>
      </c>
      <c r="B7321" s="190">
        <f t="shared" si="1168"/>
        <v>44135</v>
      </c>
      <c r="C7321" s="1">
        <f t="shared" si="1169"/>
        <v>21</v>
      </c>
      <c r="D7321" s="191">
        <v>2.8385177724092201</v>
      </c>
      <c r="E7321" s="192">
        <f t="shared" si="1170"/>
        <v>9.8563689136921476E-5</v>
      </c>
      <c r="F7321" s="193">
        <f t="shared" si="1171"/>
        <v>4.2321237693389548</v>
      </c>
      <c r="G7321" s="193">
        <f t="shared" si="1175"/>
        <v>4.3886208705055125</v>
      </c>
      <c r="H7321" s="193">
        <f t="shared" si="1175"/>
        <v>4.5509049816954947</v>
      </c>
      <c r="I7321" s="193">
        <f t="shared" si="1175"/>
        <v>4.7191900971922554</v>
      </c>
      <c r="J7321" s="193">
        <f t="shared" si="1175"/>
        <v>4.8936981244420998</v>
      </c>
      <c r="K7321" s="193">
        <f>MAX(0,(F7321-'2031 forecast'!$C$10))</f>
        <v>0</v>
      </c>
      <c r="L7321" s="193">
        <f>MAX(0,(G7321-'2031 forecast'!$C$10))</f>
        <v>0</v>
      </c>
      <c r="M7321" s="193">
        <f>MAX(0,(H7321-'2031 forecast'!$C$10))</f>
        <v>0</v>
      </c>
      <c r="N7321" s="193">
        <f>MAX(0,(I7321-'2031 forecast'!$C$10))</f>
        <v>0</v>
      </c>
      <c r="O7321" s="193">
        <f>MAX(0,(J7321-'2031 forecast'!$C$10))</f>
        <v>0</v>
      </c>
      <c r="P7321" s="175" t="str">
        <f t="shared" si="1173"/>
        <v/>
      </c>
      <c r="Q7321" s="175" t="str">
        <f t="shared" si="1174"/>
        <v/>
      </c>
    </row>
    <row r="7322" spans="1:17" s="1" customFormat="1" x14ac:dyDescent="0.3">
      <c r="A7322" s="189">
        <f t="shared" si="1172"/>
        <v>44135.916666648918</v>
      </c>
      <c r="B7322" s="190">
        <f t="shared" si="1168"/>
        <v>44135</v>
      </c>
      <c r="C7322" s="1">
        <f t="shared" si="1169"/>
        <v>22</v>
      </c>
      <c r="D7322" s="191">
        <v>2.6653456006176763</v>
      </c>
      <c r="E7322" s="192">
        <f t="shared" si="1170"/>
        <v>9.2550519773130515E-5</v>
      </c>
      <c r="F7322" s="193">
        <f t="shared" si="1171"/>
        <v>3.9739305420318036</v>
      </c>
      <c r="G7322" s="193">
        <f t="shared" si="1175"/>
        <v>4.1208800746921792</v>
      </c>
      <c r="H7322" s="193">
        <f t="shared" si="1175"/>
        <v>4.2732635637140719</v>
      </c>
      <c r="I7322" s="193">
        <f t="shared" si="1175"/>
        <v>4.4312819480266805</v>
      </c>
      <c r="J7322" s="193">
        <f t="shared" si="1175"/>
        <v>4.595143596956242</v>
      </c>
      <c r="K7322" s="193">
        <f>MAX(0,(F7322-'2031 forecast'!$C$10))</f>
        <v>0</v>
      </c>
      <c r="L7322" s="193">
        <f>MAX(0,(G7322-'2031 forecast'!$C$10))</f>
        <v>0</v>
      </c>
      <c r="M7322" s="193">
        <f>MAX(0,(H7322-'2031 forecast'!$C$10))</f>
        <v>0</v>
      </c>
      <c r="N7322" s="193">
        <f>MAX(0,(I7322-'2031 forecast'!$C$10))</f>
        <v>0</v>
      </c>
      <c r="O7322" s="193">
        <f>MAX(0,(J7322-'2031 forecast'!$C$10))</f>
        <v>0</v>
      </c>
      <c r="P7322" s="175" t="str">
        <f t="shared" si="1173"/>
        <v/>
      </c>
      <c r="Q7322" s="175" t="str">
        <f t="shared" si="1174"/>
        <v/>
      </c>
    </row>
    <row r="7323" spans="1:17" s="1" customFormat="1" x14ac:dyDescent="0.3">
      <c r="A7323" s="189">
        <f t="shared" si="1172"/>
        <v>44135.958333315582</v>
      </c>
      <c r="B7323" s="190">
        <f t="shared" si="1168"/>
        <v>44135</v>
      </c>
      <c r="C7323" s="1">
        <f t="shared" si="1169"/>
        <v>23</v>
      </c>
      <c r="D7323" s="191">
        <v>2.5222903282681401</v>
      </c>
      <c r="E7323" s="192">
        <f t="shared" si="1170"/>
        <v>8.7583118994346675E-5</v>
      </c>
      <c r="F7323" s="193">
        <f t="shared" si="1171"/>
        <v>3.7606404846911139</v>
      </c>
      <c r="G7323" s="193">
        <f t="shared" si="1175"/>
        <v>3.8997028955420339</v>
      </c>
      <c r="H7323" s="193">
        <f t="shared" si="1175"/>
        <v>4.0439076097294189</v>
      </c>
      <c r="I7323" s="193">
        <f t="shared" si="1175"/>
        <v>4.1934447813246836</v>
      </c>
      <c r="J7323" s="193">
        <f t="shared" si="1175"/>
        <v>4.3485115959896641</v>
      </c>
      <c r="K7323" s="193">
        <f>MAX(0,(F7323-'2031 forecast'!$C$10))</f>
        <v>0</v>
      </c>
      <c r="L7323" s="193">
        <f>MAX(0,(G7323-'2031 forecast'!$C$10))</f>
        <v>0</v>
      </c>
      <c r="M7323" s="193">
        <f>MAX(0,(H7323-'2031 forecast'!$C$10))</f>
        <v>0</v>
      </c>
      <c r="N7323" s="193">
        <f>MAX(0,(I7323-'2031 forecast'!$C$10))</f>
        <v>0</v>
      </c>
      <c r="O7323" s="193">
        <f>MAX(0,(J7323-'2031 forecast'!$C$10))</f>
        <v>0</v>
      </c>
      <c r="P7323" s="175" t="str">
        <f t="shared" si="1173"/>
        <v/>
      </c>
      <c r="Q7323" s="175" t="str">
        <f t="shared" si="1174"/>
        <v/>
      </c>
    </row>
    <row r="7324" spans="1:17" s="1" customFormat="1" x14ac:dyDescent="0.3">
      <c r="A7324" s="189">
        <f t="shared" si="1172"/>
        <v>44135.999999982247</v>
      </c>
      <c r="B7324" s="190">
        <f t="shared" si="1168"/>
        <v>44135</v>
      </c>
      <c r="C7324" s="1">
        <f t="shared" si="1169"/>
        <v>0</v>
      </c>
      <c r="D7324" s="191">
        <v>2.5825241271521548</v>
      </c>
      <c r="E7324" s="192">
        <f t="shared" si="1170"/>
        <v>8.9674656164360906E-5</v>
      </c>
      <c r="F7324" s="193">
        <f t="shared" si="1171"/>
        <v>3.8504468246240351</v>
      </c>
      <c r="G7324" s="193">
        <f t="shared" si="1175"/>
        <v>3.9928301288684103</v>
      </c>
      <c r="H7324" s="193">
        <f t="shared" si="1175"/>
        <v>4.1404785377229558</v>
      </c>
      <c r="I7324" s="193">
        <f t="shared" si="1175"/>
        <v>4.2935867462518393</v>
      </c>
      <c r="J7324" s="193">
        <f t="shared" si="1175"/>
        <v>4.4523566490282223</v>
      </c>
      <c r="K7324" s="193">
        <f>MAX(0,(F7324-'2031 forecast'!$C$10))</f>
        <v>0</v>
      </c>
      <c r="L7324" s="193">
        <f>MAX(0,(G7324-'2031 forecast'!$C$10))</f>
        <v>0</v>
      </c>
      <c r="M7324" s="193">
        <f>MAX(0,(H7324-'2031 forecast'!$C$10))</f>
        <v>0</v>
      </c>
      <c r="N7324" s="193">
        <f>MAX(0,(I7324-'2031 forecast'!$C$10))</f>
        <v>0</v>
      </c>
      <c r="O7324" s="193">
        <f>MAX(0,(J7324-'2031 forecast'!$C$10))</f>
        <v>0</v>
      </c>
      <c r="P7324" s="175" t="str">
        <f t="shared" si="1173"/>
        <v/>
      </c>
      <c r="Q7324" s="175" t="str">
        <f t="shared" si="1174"/>
        <v/>
      </c>
    </row>
    <row r="7325" spans="1:17" s="1" customFormat="1" x14ac:dyDescent="0.3">
      <c r="A7325" s="189">
        <f t="shared" si="1172"/>
        <v>44136.041666648911</v>
      </c>
      <c r="B7325" s="190">
        <f t="shared" si="1168"/>
        <v>44136</v>
      </c>
      <c r="C7325" s="1">
        <f t="shared" si="1169"/>
        <v>1</v>
      </c>
      <c r="D7325" s="191">
        <v>2.2888843575925808</v>
      </c>
      <c r="E7325" s="192">
        <f t="shared" si="1170"/>
        <v>7.9478412460541457E-5</v>
      </c>
      <c r="F7325" s="193">
        <f t="shared" si="1171"/>
        <v>3.4126409174510406</v>
      </c>
      <c r="G7325" s="193">
        <f t="shared" ref="G7325:J7344" si="1176">$E7325*G$2</f>
        <v>3.5388348664023233</v>
      </c>
      <c r="H7325" s="193">
        <f t="shared" si="1176"/>
        <v>3.6696952637544573</v>
      </c>
      <c r="I7325" s="193">
        <f t="shared" si="1176"/>
        <v>3.8053946672319512</v>
      </c>
      <c r="J7325" s="193">
        <f t="shared" si="1176"/>
        <v>3.9461120154652476</v>
      </c>
      <c r="K7325" s="193">
        <f>MAX(0,(F7325-'2031 forecast'!$C$10))</f>
        <v>0</v>
      </c>
      <c r="L7325" s="193">
        <f>MAX(0,(G7325-'2031 forecast'!$C$10))</f>
        <v>0</v>
      </c>
      <c r="M7325" s="193">
        <f>MAX(0,(H7325-'2031 forecast'!$C$10))</f>
        <v>0</v>
      </c>
      <c r="N7325" s="193">
        <f>MAX(0,(I7325-'2031 forecast'!$C$10))</f>
        <v>0</v>
      </c>
      <c r="O7325" s="193">
        <f>MAX(0,(J7325-'2031 forecast'!$C$10))</f>
        <v>0</v>
      </c>
      <c r="P7325" s="175" t="str">
        <f t="shared" si="1173"/>
        <v/>
      </c>
      <c r="Q7325" s="175" t="str">
        <f t="shared" si="1174"/>
        <v/>
      </c>
    </row>
    <row r="7326" spans="1:17" s="1" customFormat="1" x14ac:dyDescent="0.3">
      <c r="A7326" s="189">
        <f t="shared" si="1172"/>
        <v>44136.083333315575</v>
      </c>
      <c r="B7326" s="190">
        <f t="shared" si="1168"/>
        <v>44136</v>
      </c>
      <c r="C7326" s="1">
        <f t="shared" si="1169"/>
        <v>2</v>
      </c>
      <c r="D7326" s="191">
        <v>2.273825907871577</v>
      </c>
      <c r="E7326" s="192">
        <f t="shared" si="1170"/>
        <v>7.8955528168037889E-5</v>
      </c>
      <c r="F7326" s="193">
        <f t="shared" si="1171"/>
        <v>3.3901893324678096</v>
      </c>
      <c r="G7326" s="193">
        <f t="shared" si="1176"/>
        <v>3.5155530580707288</v>
      </c>
      <c r="H7326" s="193">
        <f t="shared" si="1176"/>
        <v>3.6455525317560724</v>
      </c>
      <c r="I7326" s="193">
        <f t="shared" si="1176"/>
        <v>3.7803591760001618</v>
      </c>
      <c r="J7326" s="193">
        <f t="shared" si="1176"/>
        <v>3.9201507522056076</v>
      </c>
      <c r="K7326" s="193">
        <f>MAX(0,(F7326-'2031 forecast'!$C$10))</f>
        <v>0</v>
      </c>
      <c r="L7326" s="193">
        <f>MAX(0,(G7326-'2031 forecast'!$C$10))</f>
        <v>0</v>
      </c>
      <c r="M7326" s="193">
        <f>MAX(0,(H7326-'2031 forecast'!$C$10))</f>
        <v>0</v>
      </c>
      <c r="N7326" s="193">
        <f>MAX(0,(I7326-'2031 forecast'!$C$10))</f>
        <v>0</v>
      </c>
      <c r="O7326" s="193">
        <f>MAX(0,(J7326-'2031 forecast'!$C$10))</f>
        <v>0</v>
      </c>
      <c r="P7326" s="175" t="str">
        <f t="shared" si="1173"/>
        <v/>
      </c>
      <c r="Q7326" s="175" t="str">
        <f t="shared" si="1174"/>
        <v/>
      </c>
    </row>
    <row r="7327" spans="1:17" s="1" customFormat="1" x14ac:dyDescent="0.3">
      <c r="A7327" s="189">
        <f t="shared" si="1172"/>
        <v>44136.124999982239</v>
      </c>
      <c r="B7327" s="190">
        <f t="shared" si="1168"/>
        <v>44136</v>
      </c>
      <c r="C7327" s="1">
        <f t="shared" si="1169"/>
        <v>3</v>
      </c>
      <c r="D7327" s="191">
        <v>2.2211213338480635</v>
      </c>
      <c r="E7327" s="192">
        <f t="shared" si="1170"/>
        <v>7.7125433144275429E-5</v>
      </c>
      <c r="F7327" s="193">
        <f t="shared" si="1171"/>
        <v>3.311608785026503</v>
      </c>
      <c r="G7327" s="193">
        <f t="shared" si="1176"/>
        <v>3.4340667289101492</v>
      </c>
      <c r="H7327" s="193">
        <f t="shared" si="1176"/>
        <v>3.561052969761727</v>
      </c>
      <c r="I7327" s="193">
        <f t="shared" si="1176"/>
        <v>3.6927349566889003</v>
      </c>
      <c r="J7327" s="193">
        <f t="shared" si="1176"/>
        <v>3.8292863307968688</v>
      </c>
      <c r="K7327" s="193">
        <f>MAX(0,(F7327-'2031 forecast'!$C$10))</f>
        <v>0</v>
      </c>
      <c r="L7327" s="193">
        <f>MAX(0,(G7327-'2031 forecast'!$C$10))</f>
        <v>0</v>
      </c>
      <c r="M7327" s="193">
        <f>MAX(0,(H7327-'2031 forecast'!$C$10))</f>
        <v>0</v>
      </c>
      <c r="N7327" s="193">
        <f>MAX(0,(I7327-'2031 forecast'!$C$10))</f>
        <v>0</v>
      </c>
      <c r="O7327" s="193">
        <f>MAX(0,(J7327-'2031 forecast'!$C$10))</f>
        <v>0</v>
      </c>
      <c r="P7327" s="175" t="str">
        <f t="shared" si="1173"/>
        <v/>
      </c>
      <c r="Q7327" s="175" t="str">
        <f t="shared" si="1174"/>
        <v/>
      </c>
    </row>
    <row r="7328" spans="1:17" s="1" customFormat="1" x14ac:dyDescent="0.3">
      <c r="A7328" s="189">
        <f t="shared" si="1172"/>
        <v>44136.166666648904</v>
      </c>
      <c r="B7328" s="190">
        <f t="shared" si="1168"/>
        <v>44136</v>
      </c>
      <c r="C7328" s="1">
        <f t="shared" si="1169"/>
        <v>4</v>
      </c>
      <c r="D7328" s="191">
        <v>2.2211213338480635</v>
      </c>
      <c r="E7328" s="192">
        <f t="shared" si="1170"/>
        <v>7.7125433144275429E-5</v>
      </c>
      <c r="F7328" s="193">
        <f t="shared" si="1171"/>
        <v>3.311608785026503</v>
      </c>
      <c r="G7328" s="193">
        <f t="shared" si="1176"/>
        <v>3.4340667289101492</v>
      </c>
      <c r="H7328" s="193">
        <f t="shared" si="1176"/>
        <v>3.561052969761727</v>
      </c>
      <c r="I7328" s="193">
        <f t="shared" si="1176"/>
        <v>3.6927349566889003</v>
      </c>
      <c r="J7328" s="193">
        <f t="shared" si="1176"/>
        <v>3.8292863307968688</v>
      </c>
      <c r="K7328" s="193">
        <f>MAX(0,(F7328-'2031 forecast'!$C$10))</f>
        <v>0</v>
      </c>
      <c r="L7328" s="193">
        <f>MAX(0,(G7328-'2031 forecast'!$C$10))</f>
        <v>0</v>
      </c>
      <c r="M7328" s="193">
        <f>MAX(0,(H7328-'2031 forecast'!$C$10))</f>
        <v>0</v>
      </c>
      <c r="N7328" s="193">
        <f>MAX(0,(I7328-'2031 forecast'!$C$10))</f>
        <v>0</v>
      </c>
      <c r="O7328" s="193">
        <f>MAX(0,(J7328-'2031 forecast'!$C$10))</f>
        <v>0</v>
      </c>
      <c r="P7328" s="175" t="str">
        <f t="shared" si="1173"/>
        <v/>
      </c>
      <c r="Q7328" s="175" t="str">
        <f t="shared" si="1174"/>
        <v/>
      </c>
    </row>
    <row r="7329" spans="1:17" s="1" customFormat="1" x14ac:dyDescent="0.3">
      <c r="A7329" s="189">
        <f t="shared" si="1172"/>
        <v>44136.208333315568</v>
      </c>
      <c r="B7329" s="190">
        <f t="shared" si="1168"/>
        <v>44136</v>
      </c>
      <c r="C7329" s="1">
        <f t="shared" si="1169"/>
        <v>5</v>
      </c>
      <c r="D7329" s="191">
        <v>2.2361797835690673</v>
      </c>
      <c r="E7329" s="192">
        <f t="shared" si="1170"/>
        <v>7.7648317436778983E-5</v>
      </c>
      <c r="F7329" s="193">
        <f t="shared" si="1171"/>
        <v>3.3340603700097331</v>
      </c>
      <c r="G7329" s="193">
        <f t="shared" si="1176"/>
        <v>3.4573485372417432</v>
      </c>
      <c r="H7329" s="193">
        <f t="shared" si="1176"/>
        <v>3.585195701760111</v>
      </c>
      <c r="I7329" s="193">
        <f t="shared" si="1176"/>
        <v>3.7177704479206888</v>
      </c>
      <c r="J7329" s="193">
        <f t="shared" si="1176"/>
        <v>3.8552475940565079</v>
      </c>
      <c r="K7329" s="193">
        <f>MAX(0,(F7329-'2031 forecast'!$C$10))</f>
        <v>0</v>
      </c>
      <c r="L7329" s="193">
        <f>MAX(0,(G7329-'2031 forecast'!$C$10))</f>
        <v>0</v>
      </c>
      <c r="M7329" s="193">
        <f>MAX(0,(H7329-'2031 forecast'!$C$10))</f>
        <v>0</v>
      </c>
      <c r="N7329" s="193">
        <f>MAX(0,(I7329-'2031 forecast'!$C$10))</f>
        <v>0</v>
      </c>
      <c r="O7329" s="193">
        <f>MAX(0,(J7329-'2031 forecast'!$C$10))</f>
        <v>0</v>
      </c>
      <c r="P7329" s="175" t="str">
        <f t="shared" si="1173"/>
        <v/>
      </c>
      <c r="Q7329" s="175" t="str">
        <f t="shared" si="1174"/>
        <v/>
      </c>
    </row>
    <row r="7330" spans="1:17" s="1" customFormat="1" x14ac:dyDescent="0.3">
      <c r="A7330" s="189">
        <f t="shared" si="1172"/>
        <v>44136.249999982232</v>
      </c>
      <c r="B7330" s="190">
        <f t="shared" si="1168"/>
        <v>44136</v>
      </c>
      <c r="C7330" s="1">
        <f t="shared" si="1169"/>
        <v>6</v>
      </c>
      <c r="D7330" s="191">
        <v>2.2662966830110749</v>
      </c>
      <c r="E7330" s="192">
        <f t="shared" si="1170"/>
        <v>7.8694086021786105E-5</v>
      </c>
      <c r="F7330" s="193">
        <f t="shared" si="1171"/>
        <v>3.3789635399761941</v>
      </c>
      <c r="G7330" s="193">
        <f t="shared" si="1176"/>
        <v>3.5039121539049316</v>
      </c>
      <c r="H7330" s="193">
        <f t="shared" si="1176"/>
        <v>3.63348116575688</v>
      </c>
      <c r="I7330" s="193">
        <f t="shared" si="1176"/>
        <v>3.7678414303842671</v>
      </c>
      <c r="J7330" s="193">
        <f t="shared" si="1176"/>
        <v>3.9071701205757874</v>
      </c>
      <c r="K7330" s="193">
        <f>MAX(0,(F7330-'2031 forecast'!$C$10))</f>
        <v>0</v>
      </c>
      <c r="L7330" s="193">
        <f>MAX(0,(G7330-'2031 forecast'!$C$10))</f>
        <v>0</v>
      </c>
      <c r="M7330" s="193">
        <f>MAX(0,(H7330-'2031 forecast'!$C$10))</f>
        <v>0</v>
      </c>
      <c r="N7330" s="193">
        <f>MAX(0,(I7330-'2031 forecast'!$C$10))</f>
        <v>0</v>
      </c>
      <c r="O7330" s="193">
        <f>MAX(0,(J7330-'2031 forecast'!$C$10))</f>
        <v>0</v>
      </c>
      <c r="P7330" s="175" t="str">
        <f t="shared" si="1173"/>
        <v/>
      </c>
      <c r="Q7330" s="175" t="str">
        <f t="shared" si="1174"/>
        <v/>
      </c>
    </row>
    <row r="7331" spans="1:17" s="1" customFormat="1" x14ac:dyDescent="0.3">
      <c r="A7331" s="189">
        <f t="shared" si="1172"/>
        <v>44136.291666648896</v>
      </c>
      <c r="B7331" s="190">
        <f t="shared" si="1168"/>
        <v>44136</v>
      </c>
      <c r="C7331" s="1">
        <f t="shared" si="1169"/>
        <v>7</v>
      </c>
      <c r="D7331" s="191">
        <v>2.431939629942117</v>
      </c>
      <c r="E7331" s="192">
        <f t="shared" si="1170"/>
        <v>8.4445813239325296E-5</v>
      </c>
      <c r="F7331" s="193">
        <f t="shared" si="1171"/>
        <v>3.6259309747917303</v>
      </c>
      <c r="G7331" s="193">
        <f t="shared" si="1176"/>
        <v>3.7600120455524686</v>
      </c>
      <c r="H7331" s="193">
        <f t="shared" si="1176"/>
        <v>3.8990512177391108</v>
      </c>
      <c r="I7331" s="193">
        <f t="shared" si="1176"/>
        <v>4.0432318339339481</v>
      </c>
      <c r="J7331" s="193">
        <f t="shared" si="1176"/>
        <v>4.192744016431825</v>
      </c>
      <c r="K7331" s="193">
        <f>MAX(0,(F7331-'2031 forecast'!$C$10))</f>
        <v>0</v>
      </c>
      <c r="L7331" s="193">
        <f>MAX(0,(G7331-'2031 forecast'!$C$10))</f>
        <v>0</v>
      </c>
      <c r="M7331" s="193">
        <f>MAX(0,(H7331-'2031 forecast'!$C$10))</f>
        <v>0</v>
      </c>
      <c r="N7331" s="193">
        <f>MAX(0,(I7331-'2031 forecast'!$C$10))</f>
        <v>0</v>
      </c>
      <c r="O7331" s="193">
        <f>MAX(0,(J7331-'2031 forecast'!$C$10))</f>
        <v>0</v>
      </c>
      <c r="P7331" s="175" t="str">
        <f t="shared" si="1173"/>
        <v/>
      </c>
      <c r="Q7331" s="175" t="str">
        <f t="shared" si="1174"/>
        <v/>
      </c>
    </row>
    <row r="7332" spans="1:17" s="1" customFormat="1" x14ac:dyDescent="0.3">
      <c r="A7332" s="189">
        <f t="shared" si="1172"/>
        <v>44136.333333315561</v>
      </c>
      <c r="B7332" s="190">
        <f t="shared" si="1168"/>
        <v>44136</v>
      </c>
      <c r="C7332" s="1">
        <f t="shared" si="1169"/>
        <v>8</v>
      </c>
      <c r="D7332" s="191">
        <v>2.5448780028496456</v>
      </c>
      <c r="E7332" s="192">
        <f t="shared" si="1170"/>
        <v>8.8367445433102014E-5</v>
      </c>
      <c r="F7332" s="193">
        <f t="shared" si="1171"/>
        <v>3.7943178621659595</v>
      </c>
      <c r="G7332" s="193">
        <f t="shared" si="1176"/>
        <v>3.9346256080394251</v>
      </c>
      <c r="H7332" s="193">
        <f t="shared" si="1176"/>
        <v>4.0801217077269953</v>
      </c>
      <c r="I7332" s="193">
        <f t="shared" si="1176"/>
        <v>4.2309980181723672</v>
      </c>
      <c r="J7332" s="193">
        <f t="shared" si="1176"/>
        <v>4.3874534908791238</v>
      </c>
      <c r="K7332" s="193">
        <f>MAX(0,(F7332-'2031 forecast'!$C$10))</f>
        <v>0</v>
      </c>
      <c r="L7332" s="193">
        <f>MAX(0,(G7332-'2031 forecast'!$C$10))</f>
        <v>0</v>
      </c>
      <c r="M7332" s="193">
        <f>MAX(0,(H7332-'2031 forecast'!$C$10))</f>
        <v>0</v>
      </c>
      <c r="N7332" s="193">
        <f>MAX(0,(I7332-'2031 forecast'!$C$10))</f>
        <v>0</v>
      </c>
      <c r="O7332" s="193">
        <f>MAX(0,(J7332-'2031 forecast'!$C$10))</f>
        <v>0</v>
      </c>
      <c r="P7332" s="175" t="str">
        <f t="shared" si="1173"/>
        <v/>
      </c>
      <c r="Q7332" s="175" t="str">
        <f t="shared" si="1174"/>
        <v/>
      </c>
    </row>
    <row r="7333" spans="1:17" s="1" customFormat="1" x14ac:dyDescent="0.3">
      <c r="A7333" s="189">
        <f t="shared" si="1172"/>
        <v>44136.374999982225</v>
      </c>
      <c r="B7333" s="190">
        <f t="shared" si="1168"/>
        <v>44136</v>
      </c>
      <c r="C7333" s="1">
        <f t="shared" si="1169"/>
        <v>9</v>
      </c>
      <c r="D7333" s="191">
        <v>2.8385177724092201</v>
      </c>
      <c r="E7333" s="192">
        <f t="shared" si="1170"/>
        <v>9.8563689136921476E-5</v>
      </c>
      <c r="F7333" s="193">
        <f t="shared" si="1171"/>
        <v>4.2321237693389548</v>
      </c>
      <c r="G7333" s="193">
        <f t="shared" si="1176"/>
        <v>4.3886208705055125</v>
      </c>
      <c r="H7333" s="193">
        <f t="shared" si="1176"/>
        <v>4.5509049816954947</v>
      </c>
      <c r="I7333" s="193">
        <f t="shared" si="1176"/>
        <v>4.7191900971922554</v>
      </c>
      <c r="J7333" s="193">
        <f t="shared" si="1176"/>
        <v>4.8936981244420998</v>
      </c>
      <c r="K7333" s="193">
        <f>MAX(0,(F7333-'2031 forecast'!$C$10))</f>
        <v>0</v>
      </c>
      <c r="L7333" s="193">
        <f>MAX(0,(G7333-'2031 forecast'!$C$10))</f>
        <v>0</v>
      </c>
      <c r="M7333" s="193">
        <f>MAX(0,(H7333-'2031 forecast'!$C$10))</f>
        <v>0</v>
      </c>
      <c r="N7333" s="193">
        <f>MAX(0,(I7333-'2031 forecast'!$C$10))</f>
        <v>0</v>
      </c>
      <c r="O7333" s="193">
        <f>MAX(0,(J7333-'2031 forecast'!$C$10))</f>
        <v>0</v>
      </c>
      <c r="P7333" s="175" t="str">
        <f t="shared" si="1173"/>
        <v/>
      </c>
      <c r="Q7333" s="175" t="str">
        <f t="shared" si="1174"/>
        <v/>
      </c>
    </row>
    <row r="7334" spans="1:17" s="1" customFormat="1" x14ac:dyDescent="0.3">
      <c r="A7334" s="189">
        <f t="shared" si="1172"/>
        <v>44136.416666648889</v>
      </c>
      <c r="B7334" s="190">
        <f t="shared" si="1168"/>
        <v>44136</v>
      </c>
      <c r="C7334" s="1">
        <f t="shared" si="1169"/>
        <v>10</v>
      </c>
      <c r="D7334" s="191">
        <v>3.0568652933637761</v>
      </c>
      <c r="E7334" s="192">
        <f t="shared" si="1170"/>
        <v>1.0614551137822314E-4</v>
      </c>
      <c r="F7334" s="193">
        <f t="shared" si="1171"/>
        <v>4.5576717515957981</v>
      </c>
      <c r="G7334" s="193">
        <f t="shared" si="1176"/>
        <v>4.72620709131363</v>
      </c>
      <c r="H7334" s="193">
        <f t="shared" si="1176"/>
        <v>4.9009745956720723</v>
      </c>
      <c r="I7334" s="193">
        <f t="shared" si="1176"/>
        <v>5.0822047200531983</v>
      </c>
      <c r="J7334" s="193">
        <f t="shared" si="1176"/>
        <v>5.2701364417068772</v>
      </c>
      <c r="K7334" s="193">
        <f>MAX(0,(F7334-'2031 forecast'!$C$10))</f>
        <v>0</v>
      </c>
      <c r="L7334" s="193">
        <f>MAX(0,(G7334-'2031 forecast'!$C$10))</f>
        <v>0</v>
      </c>
      <c r="M7334" s="193">
        <f>MAX(0,(H7334-'2031 forecast'!$C$10))</f>
        <v>0</v>
      </c>
      <c r="N7334" s="193">
        <f>MAX(0,(I7334-'2031 forecast'!$C$10))</f>
        <v>0</v>
      </c>
      <c r="O7334" s="193">
        <f>MAX(0,(J7334-'2031 forecast'!$C$10))</f>
        <v>0</v>
      </c>
      <c r="P7334" s="175" t="str">
        <f t="shared" si="1173"/>
        <v/>
      </c>
      <c r="Q7334" s="175" t="str">
        <f t="shared" si="1174"/>
        <v/>
      </c>
    </row>
    <row r="7335" spans="1:17" s="1" customFormat="1" x14ac:dyDescent="0.3">
      <c r="A7335" s="189">
        <f t="shared" si="1172"/>
        <v>44136.458333315553</v>
      </c>
      <c r="B7335" s="190">
        <f t="shared" si="1168"/>
        <v>44136</v>
      </c>
      <c r="C7335" s="1">
        <f t="shared" si="1169"/>
        <v>11</v>
      </c>
      <c r="D7335" s="191">
        <v>3.1170990922477908</v>
      </c>
      <c r="E7335" s="192">
        <f t="shared" si="1170"/>
        <v>1.0823704854823737E-4</v>
      </c>
      <c r="F7335" s="193">
        <f t="shared" si="1171"/>
        <v>4.6474780915287193</v>
      </c>
      <c r="G7335" s="193">
        <f t="shared" si="1176"/>
        <v>4.819334324640006</v>
      </c>
      <c r="H7335" s="193">
        <f t="shared" si="1176"/>
        <v>4.9975455236656092</v>
      </c>
      <c r="I7335" s="193">
        <f t="shared" si="1176"/>
        <v>5.1823466849803541</v>
      </c>
      <c r="J7335" s="193">
        <f t="shared" si="1176"/>
        <v>5.3739814947454354</v>
      </c>
      <c r="K7335" s="193">
        <f>MAX(0,(F7335-'2031 forecast'!$C$10))</f>
        <v>0</v>
      </c>
      <c r="L7335" s="193">
        <f>MAX(0,(G7335-'2031 forecast'!$C$10))</f>
        <v>0</v>
      </c>
      <c r="M7335" s="193">
        <f>MAX(0,(H7335-'2031 forecast'!$C$10))</f>
        <v>0</v>
      </c>
      <c r="N7335" s="193">
        <f>MAX(0,(I7335-'2031 forecast'!$C$10))</f>
        <v>0</v>
      </c>
      <c r="O7335" s="193">
        <f>MAX(0,(J7335-'2031 forecast'!$C$10))</f>
        <v>0</v>
      </c>
      <c r="P7335" s="175" t="str">
        <f t="shared" si="1173"/>
        <v/>
      </c>
      <c r="Q7335" s="175" t="str">
        <f t="shared" si="1174"/>
        <v/>
      </c>
    </row>
    <row r="7336" spans="1:17" s="1" customFormat="1" x14ac:dyDescent="0.3">
      <c r="A7336" s="189">
        <f t="shared" si="1172"/>
        <v>44136.499999982218</v>
      </c>
      <c r="B7336" s="190">
        <f t="shared" si="1168"/>
        <v>44136</v>
      </c>
      <c r="C7336" s="1">
        <f t="shared" si="1169"/>
        <v>12</v>
      </c>
      <c r="D7336" s="191">
        <v>3.1848621159923081</v>
      </c>
      <c r="E7336" s="192">
        <f t="shared" si="1170"/>
        <v>1.105900278645034E-4</v>
      </c>
      <c r="F7336" s="193">
        <f t="shared" si="1171"/>
        <v>4.7485102239532564</v>
      </c>
      <c r="G7336" s="193">
        <f t="shared" si="1176"/>
        <v>4.9241024621321801</v>
      </c>
      <c r="H7336" s="193">
        <f t="shared" si="1176"/>
        <v>5.1061878176583395</v>
      </c>
      <c r="I7336" s="193">
        <f t="shared" si="1176"/>
        <v>5.295006395523405</v>
      </c>
      <c r="J7336" s="193">
        <f t="shared" si="1176"/>
        <v>5.4908071794138147</v>
      </c>
      <c r="K7336" s="193">
        <f>MAX(0,(F7336-'2031 forecast'!$C$10))</f>
        <v>0</v>
      </c>
      <c r="L7336" s="193">
        <f>MAX(0,(G7336-'2031 forecast'!$C$10))</f>
        <v>0</v>
      </c>
      <c r="M7336" s="193">
        <f>MAX(0,(H7336-'2031 forecast'!$C$10))</f>
        <v>0</v>
      </c>
      <c r="N7336" s="193">
        <f>MAX(0,(I7336-'2031 forecast'!$C$10))</f>
        <v>0</v>
      </c>
      <c r="O7336" s="193">
        <f>MAX(0,(J7336-'2031 forecast'!$C$10))</f>
        <v>0</v>
      </c>
      <c r="P7336" s="175" t="str">
        <f t="shared" si="1173"/>
        <v/>
      </c>
      <c r="Q7336" s="175" t="str">
        <f t="shared" si="1174"/>
        <v/>
      </c>
    </row>
    <row r="7337" spans="1:17" s="1" customFormat="1" x14ac:dyDescent="0.3">
      <c r="A7337" s="189">
        <f t="shared" si="1172"/>
        <v>44136.541666648882</v>
      </c>
      <c r="B7337" s="190">
        <f t="shared" si="1168"/>
        <v>44136</v>
      </c>
      <c r="C7337" s="1">
        <f t="shared" si="1169"/>
        <v>13</v>
      </c>
      <c r="D7337" s="191">
        <v>3.2676835894578291</v>
      </c>
      <c r="E7337" s="192">
        <f t="shared" si="1170"/>
        <v>1.1346589147327299E-4</v>
      </c>
      <c r="F7337" s="193">
        <f t="shared" si="1171"/>
        <v>4.8719939413610245</v>
      </c>
      <c r="G7337" s="193">
        <f t="shared" si="1176"/>
        <v>5.0521524079559477</v>
      </c>
      <c r="H7337" s="193">
        <f t="shared" si="1176"/>
        <v>5.2389728436494556</v>
      </c>
      <c r="I7337" s="193">
        <f t="shared" si="1176"/>
        <v>5.4327015972982462</v>
      </c>
      <c r="J7337" s="193">
        <f t="shared" si="1176"/>
        <v>5.6335941273418335</v>
      </c>
      <c r="K7337" s="193">
        <f>MAX(0,(F7337-'2031 forecast'!$C$10))</f>
        <v>0</v>
      </c>
      <c r="L7337" s="193">
        <f>MAX(0,(G7337-'2031 forecast'!$C$10))</f>
        <v>0</v>
      </c>
      <c r="M7337" s="193">
        <f>MAX(0,(H7337-'2031 forecast'!$C$10))</f>
        <v>0</v>
      </c>
      <c r="N7337" s="193">
        <f>MAX(0,(I7337-'2031 forecast'!$C$10))</f>
        <v>0</v>
      </c>
      <c r="O7337" s="193">
        <f>MAX(0,(J7337-'2031 forecast'!$C$10))</f>
        <v>0</v>
      </c>
      <c r="P7337" s="175" t="str">
        <f t="shared" si="1173"/>
        <v/>
      </c>
      <c r="Q7337" s="175" t="str">
        <f t="shared" si="1174"/>
        <v/>
      </c>
    </row>
    <row r="7338" spans="1:17" s="1" customFormat="1" x14ac:dyDescent="0.3">
      <c r="A7338" s="189">
        <f t="shared" si="1172"/>
        <v>44136.583333315546</v>
      </c>
      <c r="B7338" s="190">
        <f t="shared" si="1168"/>
        <v>44136</v>
      </c>
      <c r="C7338" s="1">
        <f t="shared" si="1169"/>
        <v>14</v>
      </c>
      <c r="D7338" s="191">
        <v>3.1773328911318059</v>
      </c>
      <c r="E7338" s="192">
        <f t="shared" si="1170"/>
        <v>1.1032858571825161E-4</v>
      </c>
      <c r="F7338" s="193">
        <f t="shared" si="1171"/>
        <v>4.7372844314616414</v>
      </c>
      <c r="G7338" s="193">
        <f t="shared" si="1176"/>
        <v>4.9124615579663828</v>
      </c>
      <c r="H7338" s="193">
        <f t="shared" si="1176"/>
        <v>5.0941164516591471</v>
      </c>
      <c r="I7338" s="193">
        <f t="shared" si="1176"/>
        <v>5.2824886499075108</v>
      </c>
      <c r="J7338" s="193">
        <f t="shared" si="1176"/>
        <v>5.4778265477839945</v>
      </c>
      <c r="K7338" s="193">
        <f>MAX(0,(F7338-'2031 forecast'!$C$10))</f>
        <v>0</v>
      </c>
      <c r="L7338" s="193">
        <f>MAX(0,(G7338-'2031 forecast'!$C$10))</f>
        <v>0</v>
      </c>
      <c r="M7338" s="193">
        <f>MAX(0,(H7338-'2031 forecast'!$C$10))</f>
        <v>0</v>
      </c>
      <c r="N7338" s="193">
        <f>MAX(0,(I7338-'2031 forecast'!$C$10))</f>
        <v>0</v>
      </c>
      <c r="O7338" s="193">
        <f>MAX(0,(J7338-'2031 forecast'!$C$10))</f>
        <v>0</v>
      </c>
      <c r="P7338" s="175" t="str">
        <f t="shared" si="1173"/>
        <v/>
      </c>
      <c r="Q7338" s="175" t="str">
        <f t="shared" si="1174"/>
        <v/>
      </c>
    </row>
    <row r="7339" spans="1:17" s="1" customFormat="1" x14ac:dyDescent="0.3">
      <c r="A7339" s="189">
        <f t="shared" si="1172"/>
        <v>44136.62499998221</v>
      </c>
      <c r="B7339" s="190">
        <f t="shared" si="1168"/>
        <v>44136</v>
      </c>
      <c r="C7339" s="1">
        <f t="shared" si="1169"/>
        <v>15</v>
      </c>
      <c r="D7339" s="191">
        <v>3.2601543645973274</v>
      </c>
      <c r="E7339" s="192">
        <f t="shared" si="1170"/>
        <v>1.1320444932702122E-4</v>
      </c>
      <c r="F7339" s="193">
        <f t="shared" si="1171"/>
        <v>4.8607681488694094</v>
      </c>
      <c r="G7339" s="193">
        <f t="shared" si="1176"/>
        <v>5.0405115037901513</v>
      </c>
      <c r="H7339" s="193">
        <f t="shared" si="1176"/>
        <v>5.2269014776502631</v>
      </c>
      <c r="I7339" s="193">
        <f t="shared" si="1176"/>
        <v>5.4201838516823519</v>
      </c>
      <c r="J7339" s="193">
        <f t="shared" si="1176"/>
        <v>5.6206134957120142</v>
      </c>
      <c r="K7339" s="193">
        <f>MAX(0,(F7339-'2031 forecast'!$C$10))</f>
        <v>0</v>
      </c>
      <c r="L7339" s="193">
        <f>MAX(0,(G7339-'2031 forecast'!$C$10))</f>
        <v>0</v>
      </c>
      <c r="M7339" s="193">
        <f>MAX(0,(H7339-'2031 forecast'!$C$10))</f>
        <v>0</v>
      </c>
      <c r="N7339" s="193">
        <f>MAX(0,(I7339-'2031 forecast'!$C$10))</f>
        <v>0</v>
      </c>
      <c r="O7339" s="193">
        <f>MAX(0,(J7339-'2031 forecast'!$C$10))</f>
        <v>0</v>
      </c>
      <c r="P7339" s="175" t="str">
        <f t="shared" si="1173"/>
        <v/>
      </c>
      <c r="Q7339" s="175" t="str">
        <f t="shared" si="1174"/>
        <v/>
      </c>
    </row>
    <row r="7340" spans="1:17" s="1" customFormat="1" x14ac:dyDescent="0.3">
      <c r="A7340" s="189">
        <f t="shared" si="1172"/>
        <v>44136.666666648875</v>
      </c>
      <c r="B7340" s="190">
        <f t="shared" si="1168"/>
        <v>44136</v>
      </c>
      <c r="C7340" s="1">
        <f t="shared" si="1169"/>
        <v>16</v>
      </c>
      <c r="D7340" s="191">
        <v>3.1848621159923081</v>
      </c>
      <c r="E7340" s="192">
        <f t="shared" si="1170"/>
        <v>1.105900278645034E-4</v>
      </c>
      <c r="F7340" s="193">
        <f t="shared" si="1171"/>
        <v>4.7485102239532564</v>
      </c>
      <c r="G7340" s="193">
        <f t="shared" si="1176"/>
        <v>4.9241024621321801</v>
      </c>
      <c r="H7340" s="193">
        <f t="shared" si="1176"/>
        <v>5.1061878176583395</v>
      </c>
      <c r="I7340" s="193">
        <f t="shared" si="1176"/>
        <v>5.295006395523405</v>
      </c>
      <c r="J7340" s="193">
        <f t="shared" si="1176"/>
        <v>5.4908071794138147</v>
      </c>
      <c r="K7340" s="193">
        <f>MAX(0,(F7340-'2031 forecast'!$C$10))</f>
        <v>0</v>
      </c>
      <c r="L7340" s="193">
        <f>MAX(0,(G7340-'2031 forecast'!$C$10))</f>
        <v>0</v>
      </c>
      <c r="M7340" s="193">
        <f>MAX(0,(H7340-'2031 forecast'!$C$10))</f>
        <v>0</v>
      </c>
      <c r="N7340" s="193">
        <f>MAX(0,(I7340-'2031 forecast'!$C$10))</f>
        <v>0</v>
      </c>
      <c r="O7340" s="193">
        <f>MAX(0,(J7340-'2031 forecast'!$C$10))</f>
        <v>0</v>
      </c>
      <c r="P7340" s="175" t="str">
        <f t="shared" si="1173"/>
        <v/>
      </c>
      <c r="Q7340" s="175" t="str">
        <f t="shared" si="1174"/>
        <v/>
      </c>
    </row>
    <row r="7341" spans="1:17" s="1" customFormat="1" x14ac:dyDescent="0.3">
      <c r="A7341" s="189">
        <f t="shared" si="1172"/>
        <v>44136.708333315539</v>
      </c>
      <c r="B7341" s="190">
        <f t="shared" si="1168"/>
        <v>44136</v>
      </c>
      <c r="C7341" s="1">
        <f t="shared" si="1169"/>
        <v>17</v>
      </c>
      <c r="D7341" s="191">
        <v>3.3881511872258598</v>
      </c>
      <c r="E7341" s="192">
        <f t="shared" si="1170"/>
        <v>1.176489658133015E-4</v>
      </c>
      <c r="F7341" s="193">
        <f t="shared" si="1171"/>
        <v>5.0516066212268687</v>
      </c>
      <c r="G7341" s="193">
        <f t="shared" si="1176"/>
        <v>5.2384068746087022</v>
      </c>
      <c r="H7341" s="193">
        <f t="shared" si="1176"/>
        <v>5.4321146996365322</v>
      </c>
      <c r="I7341" s="193">
        <f t="shared" si="1176"/>
        <v>5.6329855271525595</v>
      </c>
      <c r="J7341" s="193">
        <f t="shared" si="1176"/>
        <v>5.8412842334189516</v>
      </c>
      <c r="K7341" s="193">
        <f>MAX(0,(F7341-'2031 forecast'!$C$10))</f>
        <v>0</v>
      </c>
      <c r="L7341" s="193">
        <f>MAX(0,(G7341-'2031 forecast'!$C$10))</f>
        <v>0</v>
      </c>
      <c r="M7341" s="193">
        <f>MAX(0,(H7341-'2031 forecast'!$C$10))</f>
        <v>0</v>
      </c>
      <c r="N7341" s="193">
        <f>MAX(0,(I7341-'2031 forecast'!$C$10))</f>
        <v>0</v>
      </c>
      <c r="O7341" s="193">
        <f>MAX(0,(J7341-'2031 forecast'!$C$10))</f>
        <v>0.10428423341895154</v>
      </c>
      <c r="P7341" s="175" t="str">
        <f t="shared" si="1173"/>
        <v/>
      </c>
      <c r="Q7341" s="175" t="str">
        <f t="shared" si="1174"/>
        <v/>
      </c>
    </row>
    <row r="7342" spans="1:17" s="1" customFormat="1" x14ac:dyDescent="0.3">
      <c r="A7342" s="189">
        <f t="shared" si="1172"/>
        <v>44136.749999982203</v>
      </c>
      <c r="B7342" s="190">
        <f t="shared" si="1168"/>
        <v>44136</v>
      </c>
      <c r="C7342" s="1">
        <f t="shared" si="1169"/>
        <v>18</v>
      </c>
      <c r="D7342" s="191">
        <v>3.5462649092963998</v>
      </c>
      <c r="E7342" s="192">
        <f t="shared" si="1170"/>
        <v>1.231392508845889E-4</v>
      </c>
      <c r="F7342" s="193">
        <f t="shared" si="1171"/>
        <v>5.2873482635507898</v>
      </c>
      <c r="G7342" s="193">
        <f t="shared" si="1176"/>
        <v>5.482865862090442</v>
      </c>
      <c r="H7342" s="193">
        <f t="shared" si="1176"/>
        <v>5.685613385619571</v>
      </c>
      <c r="I7342" s="193">
        <f t="shared" si="1176"/>
        <v>5.8958581850863458</v>
      </c>
      <c r="J7342" s="193">
        <f t="shared" si="1176"/>
        <v>6.11387749764517</v>
      </c>
      <c r="K7342" s="193">
        <f>MAX(0,(F7342-'2031 forecast'!$C$10))</f>
        <v>0</v>
      </c>
      <c r="L7342" s="193">
        <f>MAX(0,(G7342-'2031 forecast'!$C$10))</f>
        <v>0</v>
      </c>
      <c r="M7342" s="193">
        <f>MAX(0,(H7342-'2031 forecast'!$C$10))</f>
        <v>0</v>
      </c>
      <c r="N7342" s="193">
        <f>MAX(0,(I7342-'2031 forecast'!$C$10))</f>
        <v>0.15885818508634575</v>
      </c>
      <c r="O7342" s="193">
        <f>MAX(0,(J7342-'2031 forecast'!$C$10))</f>
        <v>0.37687749764516987</v>
      </c>
      <c r="P7342" s="175" t="str">
        <f t="shared" si="1173"/>
        <v/>
      </c>
      <c r="Q7342" s="175" t="str">
        <f t="shared" si="1174"/>
        <v/>
      </c>
    </row>
    <row r="7343" spans="1:17" s="1" customFormat="1" x14ac:dyDescent="0.3">
      <c r="A7343" s="189">
        <f t="shared" si="1172"/>
        <v>44136.791666648867</v>
      </c>
      <c r="B7343" s="190">
        <f t="shared" si="1168"/>
        <v>44136</v>
      </c>
      <c r="C7343" s="1">
        <f t="shared" si="1169"/>
        <v>19</v>
      </c>
      <c r="D7343" s="191">
        <v>3.4483849861098745</v>
      </c>
      <c r="E7343" s="192">
        <f t="shared" si="1170"/>
        <v>1.1974050298331573E-4</v>
      </c>
      <c r="F7343" s="193">
        <f t="shared" si="1171"/>
        <v>5.1414129611597899</v>
      </c>
      <c r="G7343" s="193">
        <f t="shared" si="1176"/>
        <v>5.3315341079350782</v>
      </c>
      <c r="H7343" s="193">
        <f t="shared" si="1176"/>
        <v>5.52868562763007</v>
      </c>
      <c r="I7343" s="193">
        <f t="shared" si="1176"/>
        <v>5.7331274920797153</v>
      </c>
      <c r="J7343" s="193">
        <f t="shared" si="1176"/>
        <v>5.9451292864575098</v>
      </c>
      <c r="K7343" s="193">
        <f>MAX(0,(F7343-'2031 forecast'!$C$10))</f>
        <v>0</v>
      </c>
      <c r="L7343" s="193">
        <f>MAX(0,(G7343-'2031 forecast'!$C$10))</f>
        <v>0</v>
      </c>
      <c r="M7343" s="193">
        <f>MAX(0,(H7343-'2031 forecast'!$C$10))</f>
        <v>0</v>
      </c>
      <c r="N7343" s="193">
        <f>MAX(0,(I7343-'2031 forecast'!$C$10))</f>
        <v>0</v>
      </c>
      <c r="O7343" s="193">
        <f>MAX(0,(J7343-'2031 forecast'!$C$10))</f>
        <v>0.20812928645750972</v>
      </c>
      <c r="P7343" s="175" t="str">
        <f t="shared" si="1173"/>
        <v/>
      </c>
      <c r="Q7343" s="175" t="str">
        <f t="shared" si="1174"/>
        <v/>
      </c>
    </row>
    <row r="7344" spans="1:17" s="1" customFormat="1" x14ac:dyDescent="0.3">
      <c r="A7344" s="189">
        <f t="shared" si="1172"/>
        <v>44136.833333315531</v>
      </c>
      <c r="B7344" s="190">
        <f t="shared" si="1168"/>
        <v>44136</v>
      </c>
      <c r="C7344" s="1">
        <f t="shared" si="1169"/>
        <v>20</v>
      </c>
      <c r="D7344" s="191">
        <v>3.1773328911318059</v>
      </c>
      <c r="E7344" s="192">
        <f t="shared" si="1170"/>
        <v>1.1032858571825161E-4</v>
      </c>
      <c r="F7344" s="193">
        <f t="shared" si="1171"/>
        <v>4.7372844314616414</v>
      </c>
      <c r="G7344" s="193">
        <f t="shared" si="1176"/>
        <v>4.9124615579663828</v>
      </c>
      <c r="H7344" s="193">
        <f t="shared" si="1176"/>
        <v>5.0941164516591471</v>
      </c>
      <c r="I7344" s="193">
        <f t="shared" si="1176"/>
        <v>5.2824886499075108</v>
      </c>
      <c r="J7344" s="193">
        <f t="shared" si="1176"/>
        <v>5.4778265477839945</v>
      </c>
      <c r="K7344" s="193">
        <f>MAX(0,(F7344-'2031 forecast'!$C$10))</f>
        <v>0</v>
      </c>
      <c r="L7344" s="193">
        <f>MAX(0,(G7344-'2031 forecast'!$C$10))</f>
        <v>0</v>
      </c>
      <c r="M7344" s="193">
        <f>MAX(0,(H7344-'2031 forecast'!$C$10))</f>
        <v>0</v>
      </c>
      <c r="N7344" s="193">
        <f>MAX(0,(I7344-'2031 forecast'!$C$10))</f>
        <v>0</v>
      </c>
      <c r="O7344" s="193">
        <f>MAX(0,(J7344-'2031 forecast'!$C$10))</f>
        <v>0</v>
      </c>
      <c r="P7344" s="175" t="str">
        <f t="shared" si="1173"/>
        <v/>
      </c>
      <c r="Q7344" s="175" t="str">
        <f t="shared" si="1174"/>
        <v/>
      </c>
    </row>
    <row r="7345" spans="1:17" s="1" customFormat="1" x14ac:dyDescent="0.3">
      <c r="A7345" s="189">
        <f t="shared" si="1172"/>
        <v>44136.874999982196</v>
      </c>
      <c r="B7345" s="190">
        <f t="shared" si="1168"/>
        <v>44136</v>
      </c>
      <c r="C7345" s="1">
        <f t="shared" si="1169"/>
        <v>21</v>
      </c>
      <c r="D7345" s="191">
        <v>3.0267483939217676</v>
      </c>
      <c r="E7345" s="192">
        <f t="shared" si="1170"/>
        <v>1.0509974279321599E-4</v>
      </c>
      <c r="F7345" s="193">
        <f t="shared" si="1171"/>
        <v>4.5127685816293361</v>
      </c>
      <c r="G7345" s="193">
        <f t="shared" ref="G7345:J7364" si="1177">$E7345*G$2</f>
        <v>4.6796434746504403</v>
      </c>
      <c r="H7345" s="193">
        <f t="shared" si="1177"/>
        <v>4.8526891316753016</v>
      </c>
      <c r="I7345" s="193">
        <f t="shared" si="1177"/>
        <v>5.0321337375896196</v>
      </c>
      <c r="J7345" s="193">
        <f t="shared" si="1177"/>
        <v>5.2182139151875964</v>
      </c>
      <c r="K7345" s="193">
        <f>MAX(0,(F7345-'2031 forecast'!$C$10))</f>
        <v>0</v>
      </c>
      <c r="L7345" s="193">
        <f>MAX(0,(G7345-'2031 forecast'!$C$10))</f>
        <v>0</v>
      </c>
      <c r="M7345" s="193">
        <f>MAX(0,(H7345-'2031 forecast'!$C$10))</f>
        <v>0</v>
      </c>
      <c r="N7345" s="193">
        <f>MAX(0,(I7345-'2031 forecast'!$C$10))</f>
        <v>0</v>
      </c>
      <c r="O7345" s="193">
        <f>MAX(0,(J7345-'2031 forecast'!$C$10))</f>
        <v>0</v>
      </c>
      <c r="P7345" s="175" t="str">
        <f t="shared" si="1173"/>
        <v/>
      </c>
      <c r="Q7345" s="175" t="str">
        <f t="shared" si="1174"/>
        <v/>
      </c>
    </row>
    <row r="7346" spans="1:17" s="1" customFormat="1" x14ac:dyDescent="0.3">
      <c r="A7346" s="189">
        <f t="shared" si="1172"/>
        <v>44136.91666664886</v>
      </c>
      <c r="B7346" s="190">
        <f t="shared" si="1168"/>
        <v>44136</v>
      </c>
      <c r="C7346" s="1">
        <f t="shared" si="1169"/>
        <v>22</v>
      </c>
      <c r="D7346" s="191">
        <v>2.9213392458747411</v>
      </c>
      <c r="E7346" s="192">
        <f t="shared" si="1170"/>
        <v>1.0143955274569106E-4</v>
      </c>
      <c r="F7346" s="193">
        <f t="shared" si="1171"/>
        <v>4.355607486746722</v>
      </c>
      <c r="G7346" s="193">
        <f t="shared" si="1177"/>
        <v>4.5166708163292801</v>
      </c>
      <c r="H7346" s="193">
        <f t="shared" si="1177"/>
        <v>4.6836900076866099</v>
      </c>
      <c r="I7346" s="193">
        <f t="shared" si="1177"/>
        <v>4.8568852989670948</v>
      </c>
      <c r="J7346" s="193">
        <f t="shared" si="1177"/>
        <v>5.0364850723701178</v>
      </c>
      <c r="K7346" s="193">
        <f>MAX(0,(F7346-'2031 forecast'!$C$10))</f>
        <v>0</v>
      </c>
      <c r="L7346" s="193">
        <f>MAX(0,(G7346-'2031 forecast'!$C$10))</f>
        <v>0</v>
      </c>
      <c r="M7346" s="193">
        <f>MAX(0,(H7346-'2031 forecast'!$C$10))</f>
        <v>0</v>
      </c>
      <c r="N7346" s="193">
        <f>MAX(0,(I7346-'2031 forecast'!$C$10))</f>
        <v>0</v>
      </c>
      <c r="O7346" s="193">
        <f>MAX(0,(J7346-'2031 forecast'!$C$10))</f>
        <v>0</v>
      </c>
      <c r="P7346" s="175" t="str">
        <f t="shared" si="1173"/>
        <v/>
      </c>
      <c r="Q7346" s="175" t="str">
        <f t="shared" si="1174"/>
        <v/>
      </c>
    </row>
    <row r="7347" spans="1:17" s="1" customFormat="1" x14ac:dyDescent="0.3">
      <c r="A7347" s="189">
        <f t="shared" si="1172"/>
        <v>44136.958333315524</v>
      </c>
      <c r="B7347" s="190">
        <f t="shared" si="1168"/>
        <v>44136</v>
      </c>
      <c r="C7347" s="1">
        <f t="shared" si="1169"/>
        <v>23</v>
      </c>
      <c r="D7347" s="191">
        <v>2.778283973525205</v>
      </c>
      <c r="E7347" s="192">
        <f t="shared" si="1170"/>
        <v>9.6472151966907232E-5</v>
      </c>
      <c r="F7347" s="193">
        <f t="shared" si="1171"/>
        <v>4.1423174294060328</v>
      </c>
      <c r="G7347" s="193">
        <f t="shared" si="1177"/>
        <v>4.2954936371791357</v>
      </c>
      <c r="H7347" s="193">
        <f t="shared" si="1177"/>
        <v>4.4543340537019569</v>
      </c>
      <c r="I7347" s="193">
        <f t="shared" si="1177"/>
        <v>4.6190481322650987</v>
      </c>
      <c r="J7347" s="193">
        <f t="shared" si="1177"/>
        <v>4.7898530714035408</v>
      </c>
      <c r="K7347" s="193">
        <f>MAX(0,(F7347-'2031 forecast'!$C$10))</f>
        <v>0</v>
      </c>
      <c r="L7347" s="193">
        <f>MAX(0,(G7347-'2031 forecast'!$C$10))</f>
        <v>0</v>
      </c>
      <c r="M7347" s="193">
        <f>MAX(0,(H7347-'2031 forecast'!$C$10))</f>
        <v>0</v>
      </c>
      <c r="N7347" s="193">
        <f>MAX(0,(I7347-'2031 forecast'!$C$10))</f>
        <v>0</v>
      </c>
      <c r="O7347" s="193">
        <f>MAX(0,(J7347-'2031 forecast'!$C$10))</f>
        <v>0</v>
      </c>
      <c r="P7347" s="175" t="str">
        <f t="shared" si="1173"/>
        <v/>
      </c>
      <c r="Q7347" s="175" t="str">
        <f t="shared" si="1174"/>
        <v/>
      </c>
    </row>
    <row r="7348" spans="1:17" s="1" customFormat="1" x14ac:dyDescent="0.3">
      <c r="A7348" s="189">
        <f t="shared" si="1172"/>
        <v>44136.999999982188</v>
      </c>
      <c r="B7348" s="190">
        <f t="shared" si="1168"/>
        <v>44136</v>
      </c>
      <c r="C7348" s="1">
        <f t="shared" si="1169"/>
        <v>0</v>
      </c>
      <c r="D7348" s="191">
        <v>2.3114720321740867</v>
      </c>
      <c r="E7348" s="192">
        <f t="shared" si="1170"/>
        <v>8.0262738899296808E-5</v>
      </c>
      <c r="F7348" s="193">
        <f t="shared" si="1171"/>
        <v>3.4463182949258866</v>
      </c>
      <c r="G7348" s="193">
        <f t="shared" si="1177"/>
        <v>3.5737575788997149</v>
      </c>
      <c r="H7348" s="193">
        <f t="shared" si="1177"/>
        <v>3.7059093617520347</v>
      </c>
      <c r="I7348" s="193">
        <f t="shared" si="1177"/>
        <v>3.8429479040796353</v>
      </c>
      <c r="J7348" s="193">
        <f t="shared" si="1177"/>
        <v>3.9850539103547078</v>
      </c>
      <c r="K7348" s="193">
        <f>MAX(0,(F7348-'2031 forecast'!$C$10))</f>
        <v>0</v>
      </c>
      <c r="L7348" s="193">
        <f>MAX(0,(G7348-'2031 forecast'!$C$10))</f>
        <v>0</v>
      </c>
      <c r="M7348" s="193">
        <f>MAX(0,(H7348-'2031 forecast'!$C$10))</f>
        <v>0</v>
      </c>
      <c r="N7348" s="193">
        <f>MAX(0,(I7348-'2031 forecast'!$C$10))</f>
        <v>0</v>
      </c>
      <c r="O7348" s="193">
        <f>MAX(0,(J7348-'2031 forecast'!$C$10))</f>
        <v>0</v>
      </c>
      <c r="P7348" s="175" t="str">
        <f t="shared" si="1173"/>
        <v/>
      </c>
      <c r="Q7348" s="175" t="str">
        <f t="shared" si="1174"/>
        <v/>
      </c>
    </row>
    <row r="7349" spans="1:17" s="1" customFormat="1" x14ac:dyDescent="0.3">
      <c r="A7349" s="189">
        <f t="shared" si="1172"/>
        <v>44137.041666648853</v>
      </c>
      <c r="B7349" s="190">
        <f t="shared" si="1168"/>
        <v>44137</v>
      </c>
      <c r="C7349" s="1">
        <f t="shared" si="1169"/>
        <v>1</v>
      </c>
      <c r="D7349" s="191">
        <v>2.4093519553606115</v>
      </c>
      <c r="E7349" s="192">
        <f t="shared" si="1170"/>
        <v>8.3661486800569958E-5</v>
      </c>
      <c r="F7349" s="193">
        <f t="shared" si="1171"/>
        <v>3.5922535973168848</v>
      </c>
      <c r="G7349" s="193">
        <f t="shared" si="1177"/>
        <v>3.7250893330550774</v>
      </c>
      <c r="H7349" s="193">
        <f t="shared" si="1177"/>
        <v>3.8628371197415343</v>
      </c>
      <c r="I7349" s="193">
        <f t="shared" si="1177"/>
        <v>4.0056785970862645</v>
      </c>
      <c r="J7349" s="193">
        <f t="shared" si="1177"/>
        <v>4.1538021215423662</v>
      </c>
      <c r="K7349" s="193">
        <f>MAX(0,(F7349-'2031 forecast'!$C$10))</f>
        <v>0</v>
      </c>
      <c r="L7349" s="193">
        <f>MAX(0,(G7349-'2031 forecast'!$C$10))</f>
        <v>0</v>
      </c>
      <c r="M7349" s="193">
        <f>MAX(0,(H7349-'2031 forecast'!$C$10))</f>
        <v>0</v>
      </c>
      <c r="N7349" s="193">
        <f>MAX(0,(I7349-'2031 forecast'!$C$10))</f>
        <v>0</v>
      </c>
      <c r="O7349" s="193">
        <f>MAX(0,(J7349-'2031 forecast'!$C$10))</f>
        <v>0</v>
      </c>
      <c r="P7349" s="175" t="str">
        <f t="shared" si="1173"/>
        <v/>
      </c>
      <c r="Q7349" s="175" t="str">
        <f t="shared" si="1174"/>
        <v/>
      </c>
    </row>
    <row r="7350" spans="1:17" s="1" customFormat="1" x14ac:dyDescent="0.3">
      <c r="A7350" s="189">
        <f t="shared" si="1172"/>
        <v>44137.083333315517</v>
      </c>
      <c r="B7350" s="190">
        <f t="shared" si="1168"/>
        <v>44137</v>
      </c>
      <c r="C7350" s="1">
        <f t="shared" si="1169"/>
        <v>2</v>
      </c>
      <c r="D7350" s="191">
        <v>2.3942935056396073</v>
      </c>
      <c r="E7350" s="192">
        <f t="shared" si="1170"/>
        <v>8.3138602508066377E-5</v>
      </c>
      <c r="F7350" s="193">
        <f t="shared" si="1171"/>
        <v>3.5698020123336534</v>
      </c>
      <c r="G7350" s="193">
        <f t="shared" si="1177"/>
        <v>3.7018075247234821</v>
      </c>
      <c r="H7350" s="193">
        <f t="shared" si="1177"/>
        <v>3.838694387743149</v>
      </c>
      <c r="I7350" s="193">
        <f t="shared" si="1177"/>
        <v>3.9806431058544747</v>
      </c>
      <c r="J7350" s="193">
        <f t="shared" si="1177"/>
        <v>4.1278408582827248</v>
      </c>
      <c r="K7350" s="193">
        <f>MAX(0,(F7350-'2031 forecast'!$C$10))</f>
        <v>0</v>
      </c>
      <c r="L7350" s="193">
        <f>MAX(0,(G7350-'2031 forecast'!$C$10))</f>
        <v>0</v>
      </c>
      <c r="M7350" s="193">
        <f>MAX(0,(H7350-'2031 forecast'!$C$10))</f>
        <v>0</v>
      </c>
      <c r="N7350" s="193">
        <f>MAX(0,(I7350-'2031 forecast'!$C$10))</f>
        <v>0</v>
      </c>
      <c r="O7350" s="193">
        <f>MAX(0,(J7350-'2031 forecast'!$C$10))</f>
        <v>0</v>
      </c>
      <c r="P7350" s="175" t="str">
        <f t="shared" si="1173"/>
        <v/>
      </c>
      <c r="Q7350" s="175" t="str">
        <f t="shared" si="1174"/>
        <v/>
      </c>
    </row>
    <row r="7351" spans="1:17" s="1" customFormat="1" x14ac:dyDescent="0.3">
      <c r="A7351" s="189">
        <f t="shared" si="1172"/>
        <v>44137.124999982181</v>
      </c>
      <c r="B7351" s="190">
        <f t="shared" si="1168"/>
        <v>44137</v>
      </c>
      <c r="C7351" s="1">
        <f t="shared" si="1169"/>
        <v>3</v>
      </c>
      <c r="D7351" s="191">
        <v>2.3039428073135846</v>
      </c>
      <c r="E7351" s="192">
        <f t="shared" si="1170"/>
        <v>8.0001296753045011E-5</v>
      </c>
      <c r="F7351" s="193">
        <f t="shared" si="1171"/>
        <v>3.4350925024342707</v>
      </c>
      <c r="G7351" s="193">
        <f t="shared" si="1177"/>
        <v>3.5621166747339172</v>
      </c>
      <c r="H7351" s="193">
        <f t="shared" si="1177"/>
        <v>3.6938379957528418</v>
      </c>
      <c r="I7351" s="193">
        <f t="shared" si="1177"/>
        <v>3.8304301584637401</v>
      </c>
      <c r="J7351" s="193">
        <f t="shared" si="1177"/>
        <v>3.9720732787248871</v>
      </c>
      <c r="K7351" s="193">
        <f>MAX(0,(F7351-'2031 forecast'!$C$10))</f>
        <v>0</v>
      </c>
      <c r="L7351" s="193">
        <f>MAX(0,(G7351-'2031 forecast'!$C$10))</f>
        <v>0</v>
      </c>
      <c r="M7351" s="193">
        <f>MAX(0,(H7351-'2031 forecast'!$C$10))</f>
        <v>0</v>
      </c>
      <c r="N7351" s="193">
        <f>MAX(0,(I7351-'2031 forecast'!$C$10))</f>
        <v>0</v>
      </c>
      <c r="O7351" s="193">
        <f>MAX(0,(J7351-'2031 forecast'!$C$10))</f>
        <v>0</v>
      </c>
      <c r="P7351" s="175" t="str">
        <f t="shared" si="1173"/>
        <v/>
      </c>
      <c r="Q7351" s="175" t="str">
        <f t="shared" si="1174"/>
        <v/>
      </c>
    </row>
    <row r="7352" spans="1:17" s="1" customFormat="1" x14ac:dyDescent="0.3">
      <c r="A7352" s="189">
        <f t="shared" si="1172"/>
        <v>44137.166666648845</v>
      </c>
      <c r="B7352" s="190">
        <f t="shared" si="1168"/>
        <v>44137</v>
      </c>
      <c r="C7352" s="1">
        <f t="shared" si="1169"/>
        <v>4</v>
      </c>
      <c r="D7352" s="191">
        <v>2.3265304818950905</v>
      </c>
      <c r="E7352" s="192">
        <f t="shared" si="1170"/>
        <v>8.0785623191800363E-5</v>
      </c>
      <c r="F7352" s="193">
        <f t="shared" si="1171"/>
        <v>3.4687698799091167</v>
      </c>
      <c r="G7352" s="193">
        <f t="shared" si="1177"/>
        <v>3.5970393872313089</v>
      </c>
      <c r="H7352" s="193">
        <f t="shared" si="1177"/>
        <v>3.7300520937504187</v>
      </c>
      <c r="I7352" s="193">
        <f t="shared" si="1177"/>
        <v>3.8679833953114242</v>
      </c>
      <c r="J7352" s="193">
        <f t="shared" si="1177"/>
        <v>4.0110151736143473</v>
      </c>
      <c r="K7352" s="193">
        <f>MAX(0,(F7352-'2031 forecast'!$C$10))</f>
        <v>0</v>
      </c>
      <c r="L7352" s="193">
        <f>MAX(0,(G7352-'2031 forecast'!$C$10))</f>
        <v>0</v>
      </c>
      <c r="M7352" s="193">
        <f>MAX(0,(H7352-'2031 forecast'!$C$10))</f>
        <v>0</v>
      </c>
      <c r="N7352" s="193">
        <f>MAX(0,(I7352-'2031 forecast'!$C$10))</f>
        <v>0</v>
      </c>
      <c r="O7352" s="193">
        <f>MAX(0,(J7352-'2031 forecast'!$C$10))</f>
        <v>0</v>
      </c>
      <c r="P7352" s="175" t="str">
        <f t="shared" si="1173"/>
        <v/>
      </c>
      <c r="Q7352" s="175" t="str">
        <f t="shared" si="1174"/>
        <v/>
      </c>
    </row>
    <row r="7353" spans="1:17" s="1" customFormat="1" x14ac:dyDescent="0.3">
      <c r="A7353" s="189">
        <f t="shared" si="1172"/>
        <v>44137.20833331551</v>
      </c>
      <c r="B7353" s="190">
        <f t="shared" si="1168"/>
        <v>44137</v>
      </c>
      <c r="C7353" s="1">
        <f t="shared" si="1169"/>
        <v>5</v>
      </c>
      <c r="D7353" s="191">
        <v>2.4545273045236224</v>
      </c>
      <c r="E7353" s="192">
        <f t="shared" si="1170"/>
        <v>8.5230139678080621E-5</v>
      </c>
      <c r="F7353" s="193">
        <f t="shared" si="1171"/>
        <v>3.6596083522665754</v>
      </c>
      <c r="G7353" s="193">
        <f t="shared" si="1177"/>
        <v>3.7949347580498589</v>
      </c>
      <c r="H7353" s="193">
        <f t="shared" si="1177"/>
        <v>3.9352653157366868</v>
      </c>
      <c r="I7353" s="193">
        <f t="shared" si="1177"/>
        <v>4.0807850707816309</v>
      </c>
      <c r="J7353" s="193">
        <f t="shared" si="1177"/>
        <v>4.2316859113212839</v>
      </c>
      <c r="K7353" s="193">
        <f>MAX(0,(F7353-'2031 forecast'!$C$10))</f>
        <v>0</v>
      </c>
      <c r="L7353" s="193">
        <f>MAX(0,(G7353-'2031 forecast'!$C$10))</f>
        <v>0</v>
      </c>
      <c r="M7353" s="193">
        <f>MAX(0,(H7353-'2031 forecast'!$C$10))</f>
        <v>0</v>
      </c>
      <c r="N7353" s="193">
        <f>MAX(0,(I7353-'2031 forecast'!$C$10))</f>
        <v>0</v>
      </c>
      <c r="O7353" s="193">
        <f>MAX(0,(J7353-'2031 forecast'!$C$10))</f>
        <v>0</v>
      </c>
      <c r="P7353" s="175" t="str">
        <f t="shared" si="1173"/>
        <v/>
      </c>
      <c r="Q7353" s="175" t="str">
        <f t="shared" si="1174"/>
        <v/>
      </c>
    </row>
    <row r="7354" spans="1:17" s="1" customFormat="1" x14ac:dyDescent="0.3">
      <c r="A7354" s="189">
        <f t="shared" si="1172"/>
        <v>44137.249999982174</v>
      </c>
      <c r="B7354" s="190">
        <f t="shared" si="1168"/>
        <v>44137</v>
      </c>
      <c r="C7354" s="1">
        <f t="shared" si="1169"/>
        <v>6</v>
      </c>
      <c r="D7354" s="191">
        <v>2.6578163757571742</v>
      </c>
      <c r="E7354" s="192">
        <f t="shared" si="1170"/>
        <v>9.2289077626878717E-5</v>
      </c>
      <c r="F7354" s="193">
        <f t="shared" si="1171"/>
        <v>3.9627047495401877</v>
      </c>
      <c r="G7354" s="193">
        <f t="shared" si="1177"/>
        <v>4.1092391705263811</v>
      </c>
      <c r="H7354" s="193">
        <f t="shared" si="1177"/>
        <v>4.2611921977148794</v>
      </c>
      <c r="I7354" s="193">
        <f t="shared" si="1177"/>
        <v>4.4187642024107845</v>
      </c>
      <c r="J7354" s="193">
        <f t="shared" si="1177"/>
        <v>4.5821629653264218</v>
      </c>
      <c r="K7354" s="193">
        <f>MAX(0,(F7354-'2031 forecast'!$C$10))</f>
        <v>0</v>
      </c>
      <c r="L7354" s="193">
        <f>MAX(0,(G7354-'2031 forecast'!$C$10))</f>
        <v>0</v>
      </c>
      <c r="M7354" s="193">
        <f>MAX(0,(H7354-'2031 forecast'!$C$10))</f>
        <v>0</v>
      </c>
      <c r="N7354" s="193">
        <f>MAX(0,(I7354-'2031 forecast'!$C$10))</f>
        <v>0</v>
      </c>
      <c r="O7354" s="193">
        <f>MAX(0,(J7354-'2031 forecast'!$C$10))</f>
        <v>0</v>
      </c>
      <c r="P7354" s="175" t="str">
        <f t="shared" si="1173"/>
        <v/>
      </c>
      <c r="Q7354" s="175" t="str">
        <f t="shared" si="1174"/>
        <v/>
      </c>
    </row>
    <row r="7355" spans="1:17" s="1" customFormat="1" x14ac:dyDescent="0.3">
      <c r="A7355" s="189">
        <f t="shared" si="1172"/>
        <v>44137.291666648838</v>
      </c>
      <c r="B7355" s="190">
        <f t="shared" si="1168"/>
        <v>44137</v>
      </c>
      <c r="C7355" s="1">
        <f t="shared" si="1169"/>
        <v>7</v>
      </c>
      <c r="D7355" s="191">
        <v>3.0041607193402617</v>
      </c>
      <c r="E7355" s="192">
        <f t="shared" si="1170"/>
        <v>1.0431541635446064E-4</v>
      </c>
      <c r="F7355" s="193">
        <f t="shared" si="1171"/>
        <v>4.4790912041544892</v>
      </c>
      <c r="G7355" s="193">
        <f t="shared" si="1177"/>
        <v>4.6447207621530486</v>
      </c>
      <c r="H7355" s="193">
        <f t="shared" si="1177"/>
        <v>4.8164750336777242</v>
      </c>
      <c r="I7355" s="193">
        <f t="shared" si="1177"/>
        <v>4.994580500741935</v>
      </c>
      <c r="J7355" s="193">
        <f t="shared" si="1177"/>
        <v>5.1792720202981366</v>
      </c>
      <c r="K7355" s="193">
        <f>MAX(0,(F7355-'2031 forecast'!$C$10))</f>
        <v>0</v>
      </c>
      <c r="L7355" s="193">
        <f>MAX(0,(G7355-'2031 forecast'!$C$10))</f>
        <v>0</v>
      </c>
      <c r="M7355" s="193">
        <f>MAX(0,(H7355-'2031 forecast'!$C$10))</f>
        <v>0</v>
      </c>
      <c r="N7355" s="193">
        <f>MAX(0,(I7355-'2031 forecast'!$C$10))</f>
        <v>0</v>
      </c>
      <c r="O7355" s="193">
        <f>MAX(0,(J7355-'2031 forecast'!$C$10))</f>
        <v>0</v>
      </c>
      <c r="P7355" s="175" t="str">
        <f t="shared" si="1173"/>
        <v/>
      </c>
      <c r="Q7355" s="175" t="str">
        <f t="shared" si="1174"/>
        <v/>
      </c>
    </row>
    <row r="7356" spans="1:17" s="1" customFormat="1" x14ac:dyDescent="0.3">
      <c r="A7356" s="189">
        <f t="shared" si="1172"/>
        <v>44137.333333315502</v>
      </c>
      <c r="B7356" s="190">
        <f t="shared" si="1168"/>
        <v>44137</v>
      </c>
      <c r="C7356" s="1">
        <f t="shared" si="1169"/>
        <v>8</v>
      </c>
      <c r="D7356" s="191">
        <v>3.0869821928057832</v>
      </c>
      <c r="E7356" s="192">
        <f t="shared" si="1170"/>
        <v>1.0719127996323025E-4</v>
      </c>
      <c r="F7356" s="193">
        <f t="shared" si="1171"/>
        <v>4.6025749215622582</v>
      </c>
      <c r="G7356" s="193">
        <f t="shared" si="1177"/>
        <v>4.7727707079768171</v>
      </c>
      <c r="H7356" s="193">
        <f t="shared" si="1177"/>
        <v>4.9492600596688403</v>
      </c>
      <c r="I7356" s="193">
        <f t="shared" si="1177"/>
        <v>5.1322757025167762</v>
      </c>
      <c r="J7356" s="193">
        <f t="shared" si="1177"/>
        <v>5.3220589682261563</v>
      </c>
      <c r="K7356" s="193">
        <f>MAX(0,(F7356-'2031 forecast'!$C$10))</f>
        <v>0</v>
      </c>
      <c r="L7356" s="193">
        <f>MAX(0,(G7356-'2031 forecast'!$C$10))</f>
        <v>0</v>
      </c>
      <c r="M7356" s="193">
        <f>MAX(0,(H7356-'2031 forecast'!$C$10))</f>
        <v>0</v>
      </c>
      <c r="N7356" s="193">
        <f>MAX(0,(I7356-'2031 forecast'!$C$10))</f>
        <v>0</v>
      </c>
      <c r="O7356" s="193">
        <f>MAX(0,(J7356-'2031 forecast'!$C$10))</f>
        <v>0</v>
      </c>
      <c r="P7356" s="175" t="str">
        <f t="shared" si="1173"/>
        <v/>
      </c>
      <c r="Q7356" s="175" t="str">
        <f t="shared" si="1174"/>
        <v/>
      </c>
    </row>
    <row r="7357" spans="1:17" s="1" customFormat="1" x14ac:dyDescent="0.3">
      <c r="A7357" s="189">
        <f t="shared" si="1172"/>
        <v>44137.374999982167</v>
      </c>
      <c r="B7357" s="190">
        <f t="shared" si="1168"/>
        <v>44137</v>
      </c>
      <c r="C7357" s="1">
        <f t="shared" si="1169"/>
        <v>9</v>
      </c>
      <c r="D7357" s="191">
        <v>3.0719237430847794</v>
      </c>
      <c r="E7357" s="192">
        <f t="shared" si="1170"/>
        <v>1.0666839567072669E-4</v>
      </c>
      <c r="F7357" s="193">
        <f t="shared" si="1171"/>
        <v>4.5801233365790281</v>
      </c>
      <c r="G7357" s="193">
        <f t="shared" si="1177"/>
        <v>4.7494888996452236</v>
      </c>
      <c r="H7357" s="193">
        <f t="shared" si="1177"/>
        <v>4.9251173276704563</v>
      </c>
      <c r="I7357" s="193">
        <f t="shared" si="1177"/>
        <v>5.1072402112849877</v>
      </c>
      <c r="J7357" s="193">
        <f t="shared" si="1177"/>
        <v>5.2960977049665168</v>
      </c>
      <c r="K7357" s="193">
        <f>MAX(0,(F7357-'2031 forecast'!$C$10))</f>
        <v>0</v>
      </c>
      <c r="L7357" s="193">
        <f>MAX(0,(G7357-'2031 forecast'!$C$10))</f>
        <v>0</v>
      </c>
      <c r="M7357" s="193">
        <f>MAX(0,(H7357-'2031 forecast'!$C$10))</f>
        <v>0</v>
      </c>
      <c r="N7357" s="193">
        <f>MAX(0,(I7357-'2031 forecast'!$C$10))</f>
        <v>0</v>
      </c>
      <c r="O7357" s="193">
        <f>MAX(0,(J7357-'2031 forecast'!$C$10))</f>
        <v>0</v>
      </c>
      <c r="P7357" s="175" t="str">
        <f t="shared" si="1173"/>
        <v/>
      </c>
      <c r="Q7357" s="175" t="str">
        <f t="shared" si="1174"/>
        <v/>
      </c>
    </row>
    <row r="7358" spans="1:17" s="1" customFormat="1" x14ac:dyDescent="0.3">
      <c r="A7358" s="189">
        <f t="shared" si="1172"/>
        <v>44137.416666648831</v>
      </c>
      <c r="B7358" s="190">
        <f t="shared" si="1168"/>
        <v>44137</v>
      </c>
      <c r="C7358" s="1">
        <f t="shared" si="1169"/>
        <v>10</v>
      </c>
      <c r="D7358" s="191">
        <v>4.2013074721600656</v>
      </c>
      <c r="E7358" s="192">
        <f t="shared" si="1170"/>
        <v>1.4588471760849383E-4</v>
      </c>
      <c r="F7358" s="193">
        <f t="shared" si="1171"/>
        <v>6.2639922103213159</v>
      </c>
      <c r="G7358" s="193">
        <f t="shared" si="1177"/>
        <v>6.4956245245147892</v>
      </c>
      <c r="H7358" s="193">
        <f t="shared" si="1177"/>
        <v>6.7358222275492983</v>
      </c>
      <c r="I7358" s="193">
        <f t="shared" si="1177"/>
        <v>6.9849020536691722</v>
      </c>
      <c r="J7358" s="193">
        <f t="shared" si="1177"/>
        <v>7.2431924494394986</v>
      </c>
      <c r="K7358" s="193">
        <f>MAX(0,(F7358-'2031 forecast'!$C$10))</f>
        <v>0.52699221032131582</v>
      </c>
      <c r="L7358" s="193">
        <f>MAX(0,(G7358-'2031 forecast'!$C$10))</f>
        <v>0.75862452451478912</v>
      </c>
      <c r="M7358" s="193">
        <f>MAX(0,(H7358-'2031 forecast'!$C$10))</f>
        <v>0.99882222754929817</v>
      </c>
      <c r="N7358" s="193">
        <f>MAX(0,(I7358-'2031 forecast'!$C$10))</f>
        <v>1.2479020536691721</v>
      </c>
      <c r="O7358" s="193">
        <f>MAX(0,(J7358-'2031 forecast'!$C$10))</f>
        <v>1.5061924494394985</v>
      </c>
      <c r="P7358" s="175">
        <f t="shared" si="1173"/>
        <v>1</v>
      </c>
      <c r="Q7358" s="175" t="str">
        <f t="shared" si="1174"/>
        <v/>
      </c>
    </row>
    <row r="7359" spans="1:17" s="1" customFormat="1" x14ac:dyDescent="0.3">
      <c r="A7359" s="189">
        <f t="shared" si="1172"/>
        <v>44137.458333315495</v>
      </c>
      <c r="B7359" s="190">
        <f t="shared" si="1168"/>
        <v>44137</v>
      </c>
      <c r="C7359" s="1">
        <f t="shared" si="1169"/>
        <v>11</v>
      </c>
      <c r="D7359" s="191">
        <v>4.2163659218810698</v>
      </c>
      <c r="E7359" s="192">
        <f t="shared" si="1170"/>
        <v>1.4640760190099742E-4</v>
      </c>
      <c r="F7359" s="193">
        <f t="shared" si="1171"/>
        <v>6.2864437953045487</v>
      </c>
      <c r="G7359" s="193">
        <f t="shared" si="1177"/>
        <v>6.5189063328463854</v>
      </c>
      <c r="H7359" s="193">
        <f t="shared" si="1177"/>
        <v>6.7599649595476849</v>
      </c>
      <c r="I7359" s="193">
        <f t="shared" si="1177"/>
        <v>7.0099375449009633</v>
      </c>
      <c r="J7359" s="193">
        <f t="shared" si="1177"/>
        <v>7.2691537126991399</v>
      </c>
      <c r="K7359" s="193">
        <f>MAX(0,(F7359-'2031 forecast'!$C$10))</f>
        <v>0.54944379530454857</v>
      </c>
      <c r="L7359" s="193">
        <f>MAX(0,(G7359-'2031 forecast'!$C$10))</f>
        <v>0.78190633284638533</v>
      </c>
      <c r="M7359" s="193">
        <f>MAX(0,(H7359-'2031 forecast'!$C$10))</f>
        <v>1.0229649595476848</v>
      </c>
      <c r="N7359" s="193">
        <f>MAX(0,(I7359-'2031 forecast'!$C$10))</f>
        <v>1.2729375449009632</v>
      </c>
      <c r="O7359" s="193">
        <f>MAX(0,(J7359-'2031 forecast'!$C$10))</f>
        <v>1.5321537126991398</v>
      </c>
      <c r="P7359" s="175">
        <f t="shared" si="1173"/>
        <v>2</v>
      </c>
      <c r="Q7359" s="175" t="str">
        <f t="shared" si="1174"/>
        <v/>
      </c>
    </row>
    <row r="7360" spans="1:17" s="1" customFormat="1" x14ac:dyDescent="0.3">
      <c r="A7360" s="189">
        <f t="shared" si="1172"/>
        <v>44137.499999982159</v>
      </c>
      <c r="B7360" s="190">
        <f t="shared" si="1168"/>
        <v>44137</v>
      </c>
      <c r="C7360" s="1">
        <f t="shared" si="1169"/>
        <v>12</v>
      </c>
      <c r="D7360" s="191">
        <v>4.2690704959045833</v>
      </c>
      <c r="E7360" s="192">
        <f t="shared" si="1170"/>
        <v>1.4823769692475988E-4</v>
      </c>
      <c r="F7360" s="193">
        <f t="shared" si="1171"/>
        <v>6.3650243427458548</v>
      </c>
      <c r="G7360" s="193">
        <f t="shared" si="1177"/>
        <v>6.6003926620069642</v>
      </c>
      <c r="H7360" s="193">
        <f t="shared" si="1177"/>
        <v>6.8444645215420303</v>
      </c>
      <c r="I7360" s="193">
        <f t="shared" si="1177"/>
        <v>7.0975617642122248</v>
      </c>
      <c r="J7360" s="193">
        <f t="shared" si="1177"/>
        <v>7.3600181341078788</v>
      </c>
      <c r="K7360" s="193">
        <f>MAX(0,(F7360-'2031 forecast'!$C$10))</f>
        <v>0.62802434274585472</v>
      </c>
      <c r="L7360" s="193">
        <f>MAX(0,(G7360-'2031 forecast'!$C$10))</f>
        <v>0.86339266200696407</v>
      </c>
      <c r="M7360" s="193">
        <f>MAX(0,(H7360-'2031 forecast'!$C$10))</f>
        <v>1.1074645215420302</v>
      </c>
      <c r="N7360" s="193">
        <f>MAX(0,(I7360-'2031 forecast'!$C$10))</f>
        <v>1.3605617642122247</v>
      </c>
      <c r="O7360" s="193">
        <f>MAX(0,(J7360-'2031 forecast'!$C$10))</f>
        <v>1.6230181341078787</v>
      </c>
      <c r="P7360" s="175">
        <f t="shared" si="1173"/>
        <v>3</v>
      </c>
      <c r="Q7360" s="175" t="str">
        <f t="shared" si="1174"/>
        <v/>
      </c>
    </row>
    <row r="7361" spans="1:17" s="1" customFormat="1" x14ac:dyDescent="0.3">
      <c r="A7361" s="189">
        <f t="shared" si="1172"/>
        <v>44137.541666648824</v>
      </c>
      <c r="B7361" s="190">
        <f t="shared" si="1168"/>
        <v>44137</v>
      </c>
      <c r="C7361" s="1">
        <f t="shared" si="1169"/>
        <v>13</v>
      </c>
      <c r="D7361" s="191">
        <v>4.3744796439516094</v>
      </c>
      <c r="E7361" s="192">
        <f t="shared" si="1170"/>
        <v>1.518978869722848E-4</v>
      </c>
      <c r="F7361" s="193">
        <f t="shared" si="1171"/>
        <v>6.522185437628468</v>
      </c>
      <c r="G7361" s="193">
        <f t="shared" si="1177"/>
        <v>6.7633653203281234</v>
      </c>
      <c r="H7361" s="193">
        <f t="shared" si="1177"/>
        <v>7.013463645530722</v>
      </c>
      <c r="I7361" s="193">
        <f t="shared" si="1177"/>
        <v>7.2728102028347479</v>
      </c>
      <c r="J7361" s="193">
        <f t="shared" si="1177"/>
        <v>7.5417469769253573</v>
      </c>
      <c r="K7361" s="193">
        <f>MAX(0,(F7361-'2031 forecast'!$C$10))</f>
        <v>0.78518543762846793</v>
      </c>
      <c r="L7361" s="193">
        <f>MAX(0,(G7361-'2031 forecast'!$C$10))</f>
        <v>1.0263653203281233</v>
      </c>
      <c r="M7361" s="193">
        <f>MAX(0,(H7361-'2031 forecast'!$C$10))</f>
        <v>1.2764636455307219</v>
      </c>
      <c r="N7361" s="193">
        <f>MAX(0,(I7361-'2031 forecast'!$C$10))</f>
        <v>1.5358102028347478</v>
      </c>
      <c r="O7361" s="193">
        <f>MAX(0,(J7361-'2031 forecast'!$C$10))</f>
        <v>1.8047469769253572</v>
      </c>
      <c r="P7361" s="175">
        <f t="shared" si="1173"/>
        <v>4</v>
      </c>
      <c r="Q7361" s="175" t="str">
        <f t="shared" si="1174"/>
        <v/>
      </c>
    </row>
    <row r="7362" spans="1:17" s="1" customFormat="1" x14ac:dyDescent="0.3">
      <c r="A7362" s="189">
        <f t="shared" si="1172"/>
        <v>44137.583333315488</v>
      </c>
      <c r="B7362" s="190">
        <f t="shared" si="1168"/>
        <v>44137</v>
      </c>
      <c r="C7362" s="1">
        <f t="shared" si="1169"/>
        <v>14</v>
      </c>
      <c r="D7362" s="191">
        <v>4.5175349163011465</v>
      </c>
      <c r="E7362" s="192">
        <f t="shared" si="1170"/>
        <v>1.5686528775106867E-4</v>
      </c>
      <c r="F7362" s="193">
        <f t="shared" si="1171"/>
        <v>6.7354754949691591</v>
      </c>
      <c r="G7362" s="193">
        <f t="shared" si="1177"/>
        <v>6.9845424994782697</v>
      </c>
      <c r="H7362" s="193">
        <f t="shared" si="1177"/>
        <v>7.2428195995153768</v>
      </c>
      <c r="I7362" s="193">
        <f t="shared" si="1177"/>
        <v>7.5106473695367466</v>
      </c>
      <c r="J7362" s="193">
        <f t="shared" si="1177"/>
        <v>7.7883789778919361</v>
      </c>
      <c r="K7362" s="193">
        <f>MAX(0,(F7362-'2031 forecast'!$C$10))</f>
        <v>0.99847549496915899</v>
      </c>
      <c r="L7362" s="193">
        <f>MAX(0,(G7362-'2031 forecast'!$C$10))</f>
        <v>1.2475424994782696</v>
      </c>
      <c r="M7362" s="193">
        <f>MAX(0,(H7362-'2031 forecast'!$C$10))</f>
        <v>1.5058195995153767</v>
      </c>
      <c r="N7362" s="193">
        <f>MAX(0,(I7362-'2031 forecast'!$C$10))</f>
        <v>1.7736473695367465</v>
      </c>
      <c r="O7362" s="193">
        <f>MAX(0,(J7362-'2031 forecast'!$C$10))</f>
        <v>2.051378977891936</v>
      </c>
      <c r="P7362" s="175">
        <f t="shared" si="1173"/>
        <v>5</v>
      </c>
      <c r="Q7362" s="175" t="str">
        <f t="shared" si="1174"/>
        <v/>
      </c>
    </row>
    <row r="7363" spans="1:17" s="1" customFormat="1" x14ac:dyDescent="0.3">
      <c r="A7363" s="189">
        <f t="shared" si="1172"/>
        <v>44137.624999982152</v>
      </c>
      <c r="B7363" s="190">
        <f t="shared" si="1168"/>
        <v>44137</v>
      </c>
      <c r="C7363" s="1">
        <f t="shared" si="1169"/>
        <v>15</v>
      </c>
      <c r="D7363" s="191">
        <v>4.6154148394876708</v>
      </c>
      <c r="E7363" s="192">
        <f t="shared" si="1170"/>
        <v>1.6026403565234181E-4</v>
      </c>
      <c r="F7363" s="193">
        <f t="shared" si="1171"/>
        <v>6.8814107973601564</v>
      </c>
      <c r="G7363" s="193">
        <f t="shared" si="1177"/>
        <v>7.1358742536336317</v>
      </c>
      <c r="H7363" s="193">
        <f t="shared" si="1177"/>
        <v>7.399747357504876</v>
      </c>
      <c r="I7363" s="193">
        <f t="shared" si="1177"/>
        <v>7.6733780625433745</v>
      </c>
      <c r="J7363" s="193">
        <f t="shared" si="1177"/>
        <v>7.9571271890795936</v>
      </c>
      <c r="K7363" s="193">
        <f>MAX(0,(F7363-'2031 forecast'!$C$10))</f>
        <v>1.1444107973601563</v>
      </c>
      <c r="L7363" s="193">
        <f>MAX(0,(G7363-'2031 forecast'!$C$10))</f>
        <v>1.3988742536336316</v>
      </c>
      <c r="M7363" s="193">
        <f>MAX(0,(H7363-'2031 forecast'!$C$10))</f>
        <v>1.6627473575048759</v>
      </c>
      <c r="N7363" s="193">
        <f>MAX(0,(I7363-'2031 forecast'!$C$10))</f>
        <v>1.9363780625433744</v>
      </c>
      <c r="O7363" s="193">
        <f>MAX(0,(J7363-'2031 forecast'!$C$10))</f>
        <v>2.2201271890795935</v>
      </c>
      <c r="P7363" s="175">
        <f t="shared" si="1173"/>
        <v>6</v>
      </c>
      <c r="Q7363" s="175" t="str">
        <f t="shared" si="1174"/>
        <v/>
      </c>
    </row>
    <row r="7364" spans="1:17" s="1" customFormat="1" x14ac:dyDescent="0.3">
      <c r="A7364" s="189">
        <f t="shared" si="1172"/>
        <v>44137.666666648816</v>
      </c>
      <c r="B7364" s="190">
        <f t="shared" si="1168"/>
        <v>44137</v>
      </c>
      <c r="C7364" s="1">
        <f t="shared" si="1169"/>
        <v>16</v>
      </c>
      <c r="D7364" s="191">
        <v>4.7434116621162037</v>
      </c>
      <c r="E7364" s="192">
        <f t="shared" si="1170"/>
        <v>1.647085521386221E-4</v>
      </c>
      <c r="F7364" s="193">
        <f t="shared" si="1171"/>
        <v>7.0722492697176165</v>
      </c>
      <c r="G7364" s="193">
        <f t="shared" si="1177"/>
        <v>7.3337696244521835</v>
      </c>
      <c r="H7364" s="193">
        <f t="shared" si="1177"/>
        <v>7.6049605794911459</v>
      </c>
      <c r="I7364" s="193">
        <f t="shared" si="1177"/>
        <v>7.8861797380135839</v>
      </c>
      <c r="J7364" s="193">
        <f t="shared" si="1177"/>
        <v>8.1777979267865337</v>
      </c>
      <c r="K7364" s="193">
        <f>MAX(0,(F7364-'2031 forecast'!$C$10))</f>
        <v>1.3352492697176164</v>
      </c>
      <c r="L7364" s="193">
        <f>MAX(0,(G7364-'2031 forecast'!$C$10))</f>
        <v>1.5967696244521834</v>
      </c>
      <c r="M7364" s="193">
        <f>MAX(0,(H7364-'2031 forecast'!$C$10))</f>
        <v>1.8679605794911458</v>
      </c>
      <c r="N7364" s="193">
        <f>MAX(0,(I7364-'2031 forecast'!$C$10))</f>
        <v>2.1491797380135838</v>
      </c>
      <c r="O7364" s="193">
        <f>MAX(0,(J7364-'2031 forecast'!$C$10))</f>
        <v>2.4407979267865336</v>
      </c>
      <c r="P7364" s="175">
        <f t="shared" si="1173"/>
        <v>7</v>
      </c>
      <c r="Q7364" s="175" t="str">
        <f t="shared" si="1174"/>
        <v/>
      </c>
    </row>
    <row r="7365" spans="1:17" s="1" customFormat="1" x14ac:dyDescent="0.3">
      <c r="A7365" s="189">
        <f t="shared" si="1172"/>
        <v>44137.708333315481</v>
      </c>
      <c r="B7365" s="190">
        <f t="shared" ref="B7365:B7428" si="1178">INT(A7365)</f>
        <v>44137</v>
      </c>
      <c r="C7365" s="1">
        <f t="shared" ref="C7365:C7428" si="1179">HOUR(A7365)</f>
        <v>17</v>
      </c>
      <c r="D7365" s="191">
        <v>5.1274021300018013</v>
      </c>
      <c r="E7365" s="192">
        <f t="shared" ref="E7365:E7428" si="1180">D7365/SUM($D$4:$D$8763)</f>
        <v>1.7804210159746295E-4</v>
      </c>
      <c r="F7365" s="193">
        <f t="shared" ref="F7365:F7428" si="1181">E7365*$F$2</f>
        <v>7.6447646867899959</v>
      </c>
      <c r="G7365" s="193">
        <f t="shared" ref="G7365:J7384" si="1182">$E7365*G$2</f>
        <v>7.9274557369078362</v>
      </c>
      <c r="H7365" s="193">
        <f t="shared" si="1182"/>
        <v>8.2206002454499529</v>
      </c>
      <c r="I7365" s="193">
        <f t="shared" si="1182"/>
        <v>8.5245847644242065</v>
      </c>
      <c r="J7365" s="193">
        <f t="shared" si="1182"/>
        <v>8.8398101399073479</v>
      </c>
      <c r="K7365" s="193">
        <f>MAX(0,(F7365-'2031 forecast'!$C$10))</f>
        <v>1.9077646867899958</v>
      </c>
      <c r="L7365" s="193">
        <f>MAX(0,(G7365-'2031 forecast'!$C$10))</f>
        <v>2.1904557369078361</v>
      </c>
      <c r="M7365" s="193">
        <f>MAX(0,(H7365-'2031 forecast'!$C$10))</f>
        <v>2.4836002454499528</v>
      </c>
      <c r="N7365" s="193">
        <f>MAX(0,(I7365-'2031 forecast'!$C$10))</f>
        <v>2.7875847644242064</v>
      </c>
      <c r="O7365" s="193">
        <f>MAX(0,(J7365-'2031 forecast'!$C$10))</f>
        <v>3.1028101399073478</v>
      </c>
      <c r="P7365" s="175">
        <f t="shared" si="1173"/>
        <v>8</v>
      </c>
      <c r="Q7365" s="175" t="str">
        <f t="shared" si="1174"/>
        <v/>
      </c>
    </row>
    <row r="7366" spans="1:17" s="1" customFormat="1" x14ac:dyDescent="0.3">
      <c r="A7366" s="189">
        <f t="shared" ref="A7366:A7429" si="1183">A7365 + TIME(1,0,0)</f>
        <v>44137.749999982145</v>
      </c>
      <c r="B7366" s="190">
        <f t="shared" si="1178"/>
        <v>44137</v>
      </c>
      <c r="C7366" s="1">
        <f t="shared" si="1179"/>
        <v>18</v>
      </c>
      <c r="D7366" s="191">
        <v>5.1951651537463173</v>
      </c>
      <c r="E7366" s="192">
        <f t="shared" si="1180"/>
        <v>1.8039508091372892E-4</v>
      </c>
      <c r="F7366" s="193">
        <f t="shared" si="1181"/>
        <v>7.7457968192145303</v>
      </c>
      <c r="G7366" s="193">
        <f t="shared" si="1182"/>
        <v>8.0322238744000085</v>
      </c>
      <c r="H7366" s="193">
        <f t="shared" si="1182"/>
        <v>8.3292425394426814</v>
      </c>
      <c r="I7366" s="193">
        <f t="shared" si="1182"/>
        <v>8.6372444749672557</v>
      </c>
      <c r="J7366" s="193">
        <f t="shared" si="1182"/>
        <v>8.9566358245757236</v>
      </c>
      <c r="K7366" s="193">
        <f>MAX(0,(F7366-'2031 forecast'!$C$10))</f>
        <v>2.0087968192145302</v>
      </c>
      <c r="L7366" s="193">
        <f>MAX(0,(G7366-'2031 forecast'!$C$10))</f>
        <v>2.2952238744000084</v>
      </c>
      <c r="M7366" s="193">
        <f>MAX(0,(H7366-'2031 forecast'!$C$10))</f>
        <v>2.5922425394426813</v>
      </c>
      <c r="N7366" s="193">
        <f>MAX(0,(I7366-'2031 forecast'!$C$10))</f>
        <v>2.9002444749672556</v>
      </c>
      <c r="O7366" s="193">
        <f>MAX(0,(J7366-'2031 forecast'!$C$10))</f>
        <v>3.2196358245757235</v>
      </c>
      <c r="P7366" s="175">
        <f t="shared" ref="P7366:P7429" si="1184">IF(K7366&gt;0,IF(K7365&gt;0,P7365+1,1),"")</f>
        <v>9</v>
      </c>
      <c r="Q7366" s="175" t="str">
        <f t="shared" ref="Q7366:Q7429" si="1185">IF(AND(K7366&gt;0,K7367=0),P7366,"")</f>
        <v/>
      </c>
    </row>
    <row r="7367" spans="1:17" s="1" customFormat="1" x14ac:dyDescent="0.3">
      <c r="A7367" s="189">
        <f t="shared" si="1183"/>
        <v>44137.791666648809</v>
      </c>
      <c r="B7367" s="190">
        <f t="shared" si="1178"/>
        <v>44137</v>
      </c>
      <c r="C7367" s="1">
        <f t="shared" si="1179"/>
        <v>19</v>
      </c>
      <c r="D7367" s="191">
        <v>5.052109881396782</v>
      </c>
      <c r="E7367" s="192">
        <f t="shared" si="1180"/>
        <v>1.7542768013494513E-4</v>
      </c>
      <c r="F7367" s="193">
        <f t="shared" si="1181"/>
        <v>7.5325067618738428</v>
      </c>
      <c r="G7367" s="193">
        <f t="shared" si="1182"/>
        <v>7.8110466952498658</v>
      </c>
      <c r="H7367" s="193">
        <f t="shared" si="1182"/>
        <v>8.0998865854580302</v>
      </c>
      <c r="I7367" s="193">
        <f t="shared" si="1182"/>
        <v>8.3994073082652623</v>
      </c>
      <c r="J7367" s="193">
        <f t="shared" si="1182"/>
        <v>8.7100038236091493</v>
      </c>
      <c r="K7367" s="193">
        <f>MAX(0,(F7367-'2031 forecast'!$C$10))</f>
        <v>1.7955067618738427</v>
      </c>
      <c r="L7367" s="193">
        <f>MAX(0,(G7367-'2031 forecast'!$C$10))</f>
        <v>2.0740466952498657</v>
      </c>
      <c r="M7367" s="193">
        <f>MAX(0,(H7367-'2031 forecast'!$C$10))</f>
        <v>2.3628865854580301</v>
      </c>
      <c r="N7367" s="193">
        <f>MAX(0,(I7367-'2031 forecast'!$C$10))</f>
        <v>2.6624073082652622</v>
      </c>
      <c r="O7367" s="193">
        <f>MAX(0,(J7367-'2031 forecast'!$C$10))</f>
        <v>2.9730038236091492</v>
      </c>
      <c r="P7367" s="175">
        <f t="shared" si="1184"/>
        <v>10</v>
      </c>
      <c r="Q7367" s="175" t="str">
        <f t="shared" si="1185"/>
        <v/>
      </c>
    </row>
    <row r="7368" spans="1:17" s="1" customFormat="1" x14ac:dyDescent="0.3">
      <c r="A7368" s="189">
        <f t="shared" si="1183"/>
        <v>44137.833333315473</v>
      </c>
      <c r="B7368" s="190">
        <f t="shared" si="1178"/>
        <v>44137</v>
      </c>
      <c r="C7368" s="1">
        <f t="shared" si="1179"/>
        <v>20</v>
      </c>
      <c r="D7368" s="191">
        <v>4.8789377096052373</v>
      </c>
      <c r="E7368" s="192">
        <f t="shared" si="1180"/>
        <v>1.6941451077115413E-4</v>
      </c>
      <c r="F7368" s="193">
        <f t="shared" si="1181"/>
        <v>7.2743135345666907</v>
      </c>
      <c r="G7368" s="193">
        <f t="shared" si="1182"/>
        <v>7.5433058994365298</v>
      </c>
      <c r="H7368" s="193">
        <f t="shared" si="1182"/>
        <v>7.8222451674766056</v>
      </c>
      <c r="I7368" s="193">
        <f t="shared" si="1182"/>
        <v>8.1114991590996848</v>
      </c>
      <c r="J7368" s="193">
        <f t="shared" si="1182"/>
        <v>8.4114492961232887</v>
      </c>
      <c r="K7368" s="193">
        <f>MAX(0,(F7368-'2031 forecast'!$C$10))</f>
        <v>1.5373135345666906</v>
      </c>
      <c r="L7368" s="193">
        <f>MAX(0,(G7368-'2031 forecast'!$C$10))</f>
        <v>1.8063058994365297</v>
      </c>
      <c r="M7368" s="193">
        <f>MAX(0,(H7368-'2031 forecast'!$C$10))</f>
        <v>2.0852451674766055</v>
      </c>
      <c r="N7368" s="193">
        <f>MAX(0,(I7368-'2031 forecast'!$C$10))</f>
        <v>2.3744991590996847</v>
      </c>
      <c r="O7368" s="193">
        <f>MAX(0,(J7368-'2031 forecast'!$C$10))</f>
        <v>2.6744492961232886</v>
      </c>
      <c r="P7368" s="175">
        <f t="shared" si="1184"/>
        <v>11</v>
      </c>
      <c r="Q7368" s="175" t="str">
        <f t="shared" si="1185"/>
        <v/>
      </c>
    </row>
    <row r="7369" spans="1:17" s="1" customFormat="1" x14ac:dyDescent="0.3">
      <c r="A7369" s="189">
        <f t="shared" si="1183"/>
        <v>44137.874999982138</v>
      </c>
      <c r="B7369" s="190">
        <f t="shared" si="1178"/>
        <v>44137</v>
      </c>
      <c r="C7369" s="1">
        <f t="shared" si="1179"/>
        <v>21</v>
      </c>
      <c r="D7369" s="191">
        <v>4.8262331355817238</v>
      </c>
      <c r="E7369" s="192">
        <f t="shared" si="1180"/>
        <v>1.6758441574739167E-4</v>
      </c>
      <c r="F7369" s="193">
        <f t="shared" si="1181"/>
        <v>7.1957329871253837</v>
      </c>
      <c r="G7369" s="193">
        <f t="shared" si="1182"/>
        <v>7.4618195702759502</v>
      </c>
      <c r="H7369" s="193">
        <f t="shared" si="1182"/>
        <v>7.7377456054822593</v>
      </c>
      <c r="I7369" s="193">
        <f t="shared" si="1182"/>
        <v>8.0238749397884224</v>
      </c>
      <c r="J7369" s="193">
        <f t="shared" si="1182"/>
        <v>8.3205848747145499</v>
      </c>
      <c r="K7369" s="193">
        <f>MAX(0,(F7369-'2031 forecast'!$C$10))</f>
        <v>1.4587329871253836</v>
      </c>
      <c r="L7369" s="193">
        <f>MAX(0,(G7369-'2031 forecast'!$C$10))</f>
        <v>1.7248195702759501</v>
      </c>
      <c r="M7369" s="193">
        <f>MAX(0,(H7369-'2031 forecast'!$C$10))</f>
        <v>2.0007456054822592</v>
      </c>
      <c r="N7369" s="193">
        <f>MAX(0,(I7369-'2031 forecast'!$C$10))</f>
        <v>2.2868749397884223</v>
      </c>
      <c r="O7369" s="193">
        <f>MAX(0,(J7369-'2031 forecast'!$C$10))</f>
        <v>2.5835848747145498</v>
      </c>
      <c r="P7369" s="175">
        <f t="shared" si="1184"/>
        <v>12</v>
      </c>
      <c r="Q7369" s="175" t="str">
        <f t="shared" si="1185"/>
        <v/>
      </c>
    </row>
    <row r="7370" spans="1:17" s="1" customFormat="1" x14ac:dyDescent="0.3">
      <c r="A7370" s="189">
        <f t="shared" si="1183"/>
        <v>44137.916666648802</v>
      </c>
      <c r="B7370" s="190">
        <f t="shared" si="1178"/>
        <v>44137</v>
      </c>
      <c r="C7370" s="1">
        <f t="shared" si="1179"/>
        <v>22</v>
      </c>
      <c r="D7370" s="191">
        <v>4.5024764665801422</v>
      </c>
      <c r="E7370" s="192">
        <f t="shared" si="1180"/>
        <v>1.563424034585651E-4</v>
      </c>
      <c r="F7370" s="193">
        <f t="shared" si="1181"/>
        <v>6.7130239099859281</v>
      </c>
      <c r="G7370" s="193">
        <f t="shared" si="1182"/>
        <v>6.9612606911466752</v>
      </c>
      <c r="H7370" s="193">
        <f t="shared" si="1182"/>
        <v>7.2186768675169919</v>
      </c>
      <c r="I7370" s="193">
        <f t="shared" si="1182"/>
        <v>7.4856118783049572</v>
      </c>
      <c r="J7370" s="193">
        <f t="shared" si="1182"/>
        <v>7.7624177146322957</v>
      </c>
      <c r="K7370" s="193">
        <f>MAX(0,(F7370-'2031 forecast'!$C$10))</f>
        <v>0.97602390998592803</v>
      </c>
      <c r="L7370" s="193">
        <f>MAX(0,(G7370-'2031 forecast'!$C$10))</f>
        <v>1.2242606911466751</v>
      </c>
      <c r="M7370" s="193">
        <f>MAX(0,(H7370-'2031 forecast'!$C$10))</f>
        <v>1.4816768675169918</v>
      </c>
      <c r="N7370" s="193">
        <f>MAX(0,(I7370-'2031 forecast'!$C$10))</f>
        <v>1.7486118783049571</v>
      </c>
      <c r="O7370" s="193">
        <f>MAX(0,(J7370-'2031 forecast'!$C$10))</f>
        <v>2.0254177146322956</v>
      </c>
      <c r="P7370" s="175">
        <f t="shared" si="1184"/>
        <v>13</v>
      </c>
      <c r="Q7370" s="175" t="str">
        <f t="shared" si="1185"/>
        <v/>
      </c>
    </row>
    <row r="7371" spans="1:17" s="1" customFormat="1" x14ac:dyDescent="0.3">
      <c r="A7371" s="189">
        <f t="shared" si="1183"/>
        <v>44137.958333315466</v>
      </c>
      <c r="B7371" s="190">
        <f t="shared" si="1178"/>
        <v>44137</v>
      </c>
      <c r="C7371" s="1">
        <f t="shared" si="1179"/>
        <v>23</v>
      </c>
      <c r="D7371" s="191">
        <v>4.0657814246710311</v>
      </c>
      <c r="E7371" s="192">
        <f t="shared" si="1180"/>
        <v>1.4117875897596177E-4</v>
      </c>
      <c r="F7371" s="193">
        <f t="shared" si="1181"/>
        <v>6.0619279454722417</v>
      </c>
      <c r="G7371" s="193">
        <f t="shared" si="1182"/>
        <v>6.286088249530442</v>
      </c>
      <c r="H7371" s="193">
        <f t="shared" si="1182"/>
        <v>6.5185376395638377</v>
      </c>
      <c r="I7371" s="193">
        <f t="shared" si="1182"/>
        <v>6.7595826325830703</v>
      </c>
      <c r="J7371" s="193">
        <f t="shared" si="1182"/>
        <v>7.0095410801027409</v>
      </c>
      <c r="K7371" s="193">
        <f>MAX(0,(F7371-'2031 forecast'!$C$10))</f>
        <v>0.32492794547224157</v>
      </c>
      <c r="L7371" s="193">
        <f>MAX(0,(G7371-'2031 forecast'!$C$10))</f>
        <v>0.54908824953044189</v>
      </c>
      <c r="M7371" s="193">
        <f>MAX(0,(H7371-'2031 forecast'!$C$10))</f>
        <v>0.78153763956383759</v>
      </c>
      <c r="N7371" s="193">
        <f>MAX(0,(I7371-'2031 forecast'!$C$10))</f>
        <v>1.0225826325830703</v>
      </c>
      <c r="O7371" s="193">
        <f>MAX(0,(J7371-'2031 forecast'!$C$10))</f>
        <v>1.2725410801027408</v>
      </c>
      <c r="P7371" s="175">
        <f t="shared" si="1184"/>
        <v>14</v>
      </c>
      <c r="Q7371" s="175">
        <f t="shared" si="1185"/>
        <v>14</v>
      </c>
    </row>
    <row r="7372" spans="1:17" s="1" customFormat="1" x14ac:dyDescent="0.3">
      <c r="A7372" s="189">
        <f t="shared" si="1183"/>
        <v>44137.99999998213</v>
      </c>
      <c r="B7372" s="190">
        <f t="shared" si="1178"/>
        <v>44137</v>
      </c>
      <c r="C7372" s="1">
        <f t="shared" si="1179"/>
        <v>0</v>
      </c>
      <c r="D7372" s="191">
        <v>2.5599364525706494</v>
      </c>
      <c r="E7372" s="192">
        <f t="shared" si="1180"/>
        <v>8.8890329725605568E-5</v>
      </c>
      <c r="F7372" s="193">
        <f t="shared" si="1181"/>
        <v>3.8167694471491895</v>
      </c>
      <c r="G7372" s="193">
        <f t="shared" si="1182"/>
        <v>3.9579074163710191</v>
      </c>
      <c r="H7372" s="193">
        <f t="shared" si="1182"/>
        <v>4.1042644397253794</v>
      </c>
      <c r="I7372" s="193">
        <f t="shared" si="1182"/>
        <v>4.2560335094041557</v>
      </c>
      <c r="J7372" s="193">
        <f t="shared" si="1182"/>
        <v>4.4134147541387634</v>
      </c>
      <c r="K7372" s="193">
        <f>MAX(0,(F7372-'2031 forecast'!$C$10))</f>
        <v>0</v>
      </c>
      <c r="L7372" s="193">
        <f>MAX(0,(G7372-'2031 forecast'!$C$10))</f>
        <v>0</v>
      </c>
      <c r="M7372" s="193">
        <f>MAX(0,(H7372-'2031 forecast'!$C$10))</f>
        <v>0</v>
      </c>
      <c r="N7372" s="193">
        <f>MAX(0,(I7372-'2031 forecast'!$C$10))</f>
        <v>0</v>
      </c>
      <c r="O7372" s="193">
        <f>MAX(0,(J7372-'2031 forecast'!$C$10))</f>
        <v>0</v>
      </c>
      <c r="P7372" s="175" t="str">
        <f t="shared" si="1184"/>
        <v/>
      </c>
      <c r="Q7372" s="175" t="str">
        <f t="shared" si="1185"/>
        <v/>
      </c>
    </row>
    <row r="7373" spans="1:17" s="1" customFormat="1" x14ac:dyDescent="0.3">
      <c r="A7373" s="189">
        <f t="shared" si="1183"/>
        <v>44138.041666648794</v>
      </c>
      <c r="B7373" s="190">
        <f t="shared" si="1178"/>
        <v>44138</v>
      </c>
      <c r="C7373" s="1">
        <f t="shared" si="1179"/>
        <v>1</v>
      </c>
      <c r="D7373" s="191">
        <v>3.4634434358308792</v>
      </c>
      <c r="E7373" s="192">
        <f t="shared" si="1180"/>
        <v>1.2026338727581932E-4</v>
      </c>
      <c r="F7373" s="193">
        <f t="shared" si="1181"/>
        <v>5.1638645461430217</v>
      </c>
      <c r="G7373" s="193">
        <f t="shared" si="1182"/>
        <v>5.3548159162666735</v>
      </c>
      <c r="H7373" s="193">
        <f t="shared" si="1182"/>
        <v>5.5528283596284558</v>
      </c>
      <c r="I7373" s="193">
        <f t="shared" si="1182"/>
        <v>5.7581629833115056</v>
      </c>
      <c r="J7373" s="193">
        <f t="shared" si="1182"/>
        <v>5.9710905497171511</v>
      </c>
      <c r="K7373" s="193">
        <f>MAX(0,(F7373-'2031 forecast'!$C$10))</f>
        <v>0</v>
      </c>
      <c r="L7373" s="193">
        <f>MAX(0,(G7373-'2031 forecast'!$C$10))</f>
        <v>0</v>
      </c>
      <c r="M7373" s="193">
        <f>MAX(0,(H7373-'2031 forecast'!$C$10))</f>
        <v>0</v>
      </c>
      <c r="N7373" s="193">
        <f>MAX(0,(I7373-'2031 forecast'!$C$10))</f>
        <v>2.1162983311505457E-2</v>
      </c>
      <c r="O7373" s="193">
        <f>MAX(0,(J7373-'2031 forecast'!$C$10))</f>
        <v>0.23409054971715104</v>
      </c>
      <c r="P7373" s="175" t="str">
        <f t="shared" si="1184"/>
        <v/>
      </c>
      <c r="Q7373" s="175" t="str">
        <f t="shared" si="1185"/>
        <v/>
      </c>
    </row>
    <row r="7374" spans="1:17" s="1" customFormat="1" x14ac:dyDescent="0.3">
      <c r="A7374" s="189">
        <f t="shared" si="1183"/>
        <v>44138.083333315459</v>
      </c>
      <c r="B7374" s="190">
        <f t="shared" si="1178"/>
        <v>44138</v>
      </c>
      <c r="C7374" s="1">
        <f t="shared" si="1179"/>
        <v>2</v>
      </c>
      <c r="D7374" s="191">
        <v>3.3203881634813426</v>
      </c>
      <c r="E7374" s="192">
        <f t="shared" si="1180"/>
        <v>1.1529598649703547E-4</v>
      </c>
      <c r="F7374" s="193">
        <f t="shared" si="1181"/>
        <v>4.9505744888023315</v>
      </c>
      <c r="G7374" s="193">
        <f t="shared" si="1182"/>
        <v>5.1336387371165282</v>
      </c>
      <c r="H7374" s="193">
        <f t="shared" si="1182"/>
        <v>5.3234724056438019</v>
      </c>
      <c r="I7374" s="193">
        <f t="shared" si="1182"/>
        <v>5.5203258166095086</v>
      </c>
      <c r="J7374" s="193">
        <f t="shared" si="1182"/>
        <v>5.7244585487505733</v>
      </c>
      <c r="K7374" s="193">
        <f>MAX(0,(F7374-'2031 forecast'!$C$10))</f>
        <v>0</v>
      </c>
      <c r="L7374" s="193">
        <f>MAX(0,(G7374-'2031 forecast'!$C$10))</f>
        <v>0</v>
      </c>
      <c r="M7374" s="193">
        <f>MAX(0,(H7374-'2031 forecast'!$C$10))</f>
        <v>0</v>
      </c>
      <c r="N7374" s="193">
        <f>MAX(0,(I7374-'2031 forecast'!$C$10))</f>
        <v>0</v>
      </c>
      <c r="O7374" s="193">
        <f>MAX(0,(J7374-'2031 forecast'!$C$10))</f>
        <v>0</v>
      </c>
      <c r="P7374" s="175" t="str">
        <f t="shared" si="1184"/>
        <v/>
      </c>
      <c r="Q7374" s="175" t="str">
        <f t="shared" si="1185"/>
        <v/>
      </c>
    </row>
    <row r="7375" spans="1:17" s="1" customFormat="1" x14ac:dyDescent="0.3">
      <c r="A7375" s="189">
        <f t="shared" si="1183"/>
        <v>44138.124999982123</v>
      </c>
      <c r="B7375" s="190">
        <f t="shared" si="1178"/>
        <v>44138</v>
      </c>
      <c r="C7375" s="1">
        <f t="shared" si="1179"/>
        <v>3</v>
      </c>
      <c r="D7375" s="191">
        <v>3.2601543645973274</v>
      </c>
      <c r="E7375" s="192">
        <f t="shared" si="1180"/>
        <v>1.1320444932702122E-4</v>
      </c>
      <c r="F7375" s="193">
        <f t="shared" si="1181"/>
        <v>4.8607681488694094</v>
      </c>
      <c r="G7375" s="193">
        <f t="shared" si="1182"/>
        <v>5.0405115037901513</v>
      </c>
      <c r="H7375" s="193">
        <f t="shared" si="1182"/>
        <v>5.2269014776502631</v>
      </c>
      <c r="I7375" s="193">
        <f t="shared" si="1182"/>
        <v>5.4201838516823519</v>
      </c>
      <c r="J7375" s="193">
        <f t="shared" si="1182"/>
        <v>5.6206134957120142</v>
      </c>
      <c r="K7375" s="193">
        <f>MAX(0,(F7375-'2031 forecast'!$C$10))</f>
        <v>0</v>
      </c>
      <c r="L7375" s="193">
        <f>MAX(0,(G7375-'2031 forecast'!$C$10))</f>
        <v>0</v>
      </c>
      <c r="M7375" s="193">
        <f>MAX(0,(H7375-'2031 forecast'!$C$10))</f>
        <v>0</v>
      </c>
      <c r="N7375" s="193">
        <f>MAX(0,(I7375-'2031 forecast'!$C$10))</f>
        <v>0</v>
      </c>
      <c r="O7375" s="193">
        <f>MAX(0,(J7375-'2031 forecast'!$C$10))</f>
        <v>0</v>
      </c>
      <c r="P7375" s="175" t="str">
        <f t="shared" si="1184"/>
        <v/>
      </c>
      <c r="Q7375" s="175" t="str">
        <f t="shared" si="1185"/>
        <v/>
      </c>
    </row>
    <row r="7376" spans="1:17" s="1" customFormat="1" x14ac:dyDescent="0.3">
      <c r="A7376" s="189">
        <f t="shared" si="1183"/>
        <v>44138.166666648787</v>
      </c>
      <c r="B7376" s="190">
        <f t="shared" si="1178"/>
        <v>44138</v>
      </c>
      <c r="C7376" s="1">
        <f t="shared" si="1179"/>
        <v>4</v>
      </c>
      <c r="D7376" s="191">
        <v>3.2978004888998367</v>
      </c>
      <c r="E7376" s="192">
        <f t="shared" si="1180"/>
        <v>1.1451166005828012E-4</v>
      </c>
      <c r="F7376" s="193">
        <f t="shared" si="1181"/>
        <v>4.9168971113274855</v>
      </c>
      <c r="G7376" s="193">
        <f t="shared" si="1182"/>
        <v>5.0987160246191365</v>
      </c>
      <c r="H7376" s="193">
        <f t="shared" si="1182"/>
        <v>5.2872583076462245</v>
      </c>
      <c r="I7376" s="193">
        <f t="shared" si="1182"/>
        <v>5.4827725797618241</v>
      </c>
      <c r="J7376" s="193">
        <f t="shared" si="1182"/>
        <v>5.6855166538611126</v>
      </c>
      <c r="K7376" s="193">
        <f>MAX(0,(F7376-'2031 forecast'!$C$10))</f>
        <v>0</v>
      </c>
      <c r="L7376" s="193">
        <f>MAX(0,(G7376-'2031 forecast'!$C$10))</f>
        <v>0</v>
      </c>
      <c r="M7376" s="193">
        <f>MAX(0,(H7376-'2031 forecast'!$C$10))</f>
        <v>0</v>
      </c>
      <c r="N7376" s="193">
        <f>MAX(0,(I7376-'2031 forecast'!$C$10))</f>
        <v>0</v>
      </c>
      <c r="O7376" s="193">
        <f>MAX(0,(J7376-'2031 forecast'!$C$10))</f>
        <v>0</v>
      </c>
      <c r="P7376" s="175" t="str">
        <f t="shared" si="1184"/>
        <v/>
      </c>
      <c r="Q7376" s="175" t="str">
        <f t="shared" si="1185"/>
        <v/>
      </c>
    </row>
    <row r="7377" spans="1:17" s="1" customFormat="1" x14ac:dyDescent="0.3">
      <c r="A7377" s="189">
        <f t="shared" si="1183"/>
        <v>44138.208333315451</v>
      </c>
      <c r="B7377" s="190">
        <f t="shared" si="1178"/>
        <v>44138</v>
      </c>
      <c r="C7377" s="1">
        <f t="shared" si="1179"/>
        <v>5</v>
      </c>
      <c r="D7377" s="191">
        <v>3.2601543645973274</v>
      </c>
      <c r="E7377" s="192">
        <f t="shared" si="1180"/>
        <v>1.1320444932702122E-4</v>
      </c>
      <c r="F7377" s="193">
        <f t="shared" si="1181"/>
        <v>4.8607681488694094</v>
      </c>
      <c r="G7377" s="193">
        <f t="shared" si="1182"/>
        <v>5.0405115037901513</v>
      </c>
      <c r="H7377" s="193">
        <f t="shared" si="1182"/>
        <v>5.2269014776502631</v>
      </c>
      <c r="I7377" s="193">
        <f t="shared" si="1182"/>
        <v>5.4201838516823519</v>
      </c>
      <c r="J7377" s="193">
        <f t="shared" si="1182"/>
        <v>5.6206134957120142</v>
      </c>
      <c r="K7377" s="193">
        <f>MAX(0,(F7377-'2031 forecast'!$C$10))</f>
        <v>0</v>
      </c>
      <c r="L7377" s="193">
        <f>MAX(0,(G7377-'2031 forecast'!$C$10))</f>
        <v>0</v>
      </c>
      <c r="M7377" s="193">
        <f>MAX(0,(H7377-'2031 forecast'!$C$10))</f>
        <v>0</v>
      </c>
      <c r="N7377" s="193">
        <f>MAX(0,(I7377-'2031 forecast'!$C$10))</f>
        <v>0</v>
      </c>
      <c r="O7377" s="193">
        <f>MAX(0,(J7377-'2031 forecast'!$C$10))</f>
        <v>0</v>
      </c>
      <c r="P7377" s="175" t="str">
        <f t="shared" si="1184"/>
        <v/>
      </c>
      <c r="Q7377" s="175" t="str">
        <f t="shared" si="1185"/>
        <v/>
      </c>
    </row>
    <row r="7378" spans="1:17" s="1" customFormat="1" x14ac:dyDescent="0.3">
      <c r="A7378" s="189">
        <f t="shared" si="1183"/>
        <v>44138.249999982116</v>
      </c>
      <c r="B7378" s="190">
        <f t="shared" si="1178"/>
        <v>44138</v>
      </c>
      <c r="C7378" s="1">
        <f t="shared" si="1179"/>
        <v>6</v>
      </c>
      <c r="D7378" s="191">
        <v>3.5236772347148939</v>
      </c>
      <c r="E7378" s="192">
        <f t="shared" si="1180"/>
        <v>1.2235492444583355E-4</v>
      </c>
      <c r="F7378" s="193">
        <f t="shared" si="1181"/>
        <v>5.2536708860759438</v>
      </c>
      <c r="G7378" s="193">
        <f t="shared" si="1182"/>
        <v>5.4479431495930504</v>
      </c>
      <c r="H7378" s="193">
        <f t="shared" si="1182"/>
        <v>5.6493992876219936</v>
      </c>
      <c r="I7378" s="193">
        <f t="shared" si="1182"/>
        <v>5.8583049482386613</v>
      </c>
      <c r="J7378" s="193">
        <f t="shared" si="1182"/>
        <v>6.0749356027557093</v>
      </c>
      <c r="K7378" s="193">
        <f>MAX(0,(F7378-'2031 forecast'!$C$10))</f>
        <v>0</v>
      </c>
      <c r="L7378" s="193">
        <f>MAX(0,(G7378-'2031 forecast'!$C$10))</f>
        <v>0</v>
      </c>
      <c r="M7378" s="193">
        <f>MAX(0,(H7378-'2031 forecast'!$C$10))</f>
        <v>0</v>
      </c>
      <c r="N7378" s="193">
        <f>MAX(0,(I7378-'2031 forecast'!$C$10))</f>
        <v>0.12130494823866123</v>
      </c>
      <c r="O7378" s="193">
        <f>MAX(0,(J7378-'2031 forecast'!$C$10))</f>
        <v>0.33793560275570922</v>
      </c>
      <c r="P7378" s="175" t="str">
        <f t="shared" si="1184"/>
        <v/>
      </c>
      <c r="Q7378" s="175" t="str">
        <f t="shared" si="1185"/>
        <v/>
      </c>
    </row>
    <row r="7379" spans="1:17" s="1" customFormat="1" x14ac:dyDescent="0.3">
      <c r="A7379" s="189">
        <f t="shared" si="1183"/>
        <v>44138.29166664878</v>
      </c>
      <c r="B7379" s="190">
        <f t="shared" si="1178"/>
        <v>44138</v>
      </c>
      <c r="C7379" s="1">
        <f t="shared" si="1179"/>
        <v>7</v>
      </c>
      <c r="D7379" s="191">
        <v>3.960372276624005</v>
      </c>
      <c r="E7379" s="192">
        <f t="shared" si="1180"/>
        <v>1.3751856892843685E-4</v>
      </c>
      <c r="F7379" s="193">
        <f t="shared" si="1181"/>
        <v>5.9047668505896285</v>
      </c>
      <c r="G7379" s="193">
        <f t="shared" si="1182"/>
        <v>6.1231155912092827</v>
      </c>
      <c r="H7379" s="193">
        <f t="shared" si="1182"/>
        <v>6.349538515575146</v>
      </c>
      <c r="I7379" s="193">
        <f t="shared" si="1182"/>
        <v>6.5843341939605464</v>
      </c>
      <c r="J7379" s="193">
        <f t="shared" si="1182"/>
        <v>6.8278122372852632</v>
      </c>
      <c r="K7379" s="193">
        <f>MAX(0,(F7379-'2031 forecast'!$C$10))</f>
        <v>0.16776685058962837</v>
      </c>
      <c r="L7379" s="193">
        <f>MAX(0,(G7379-'2031 forecast'!$C$10))</f>
        <v>0.38611559120928263</v>
      </c>
      <c r="M7379" s="193">
        <f>MAX(0,(H7379-'2031 forecast'!$C$10))</f>
        <v>0.61253851557514594</v>
      </c>
      <c r="N7379" s="193">
        <f>MAX(0,(I7379-'2031 forecast'!$C$10))</f>
        <v>0.84733419396054632</v>
      </c>
      <c r="O7379" s="193">
        <f>MAX(0,(J7379-'2031 forecast'!$C$10))</f>
        <v>1.0908122372852631</v>
      </c>
      <c r="P7379" s="175">
        <f t="shared" si="1184"/>
        <v>1</v>
      </c>
      <c r="Q7379" s="175" t="str">
        <f t="shared" si="1185"/>
        <v/>
      </c>
    </row>
    <row r="7380" spans="1:17" s="1" customFormat="1" x14ac:dyDescent="0.3">
      <c r="A7380" s="189">
        <f t="shared" si="1183"/>
        <v>44138.333333315444</v>
      </c>
      <c r="B7380" s="190">
        <f t="shared" si="1178"/>
        <v>44138</v>
      </c>
      <c r="C7380" s="1">
        <f t="shared" si="1179"/>
        <v>8</v>
      </c>
      <c r="D7380" s="191">
        <v>4.0808398743920353</v>
      </c>
      <c r="E7380" s="192">
        <f t="shared" si="1180"/>
        <v>1.4170164326846534E-4</v>
      </c>
      <c r="F7380" s="193">
        <f t="shared" si="1181"/>
        <v>6.0843795304554726</v>
      </c>
      <c r="G7380" s="193">
        <f t="shared" si="1182"/>
        <v>6.3093700578620364</v>
      </c>
      <c r="H7380" s="193">
        <f t="shared" si="1182"/>
        <v>6.5426803715622226</v>
      </c>
      <c r="I7380" s="193">
        <f t="shared" si="1182"/>
        <v>6.7846181238148597</v>
      </c>
      <c r="J7380" s="193">
        <f t="shared" si="1182"/>
        <v>7.0355023433623813</v>
      </c>
      <c r="K7380" s="193">
        <f>MAX(0,(F7380-'2031 forecast'!$C$10))</f>
        <v>0.34737953045547254</v>
      </c>
      <c r="L7380" s="193">
        <f>MAX(0,(G7380-'2031 forecast'!$C$10))</f>
        <v>0.57237005786203632</v>
      </c>
      <c r="M7380" s="193">
        <f>MAX(0,(H7380-'2031 forecast'!$C$10))</f>
        <v>0.8056803715622225</v>
      </c>
      <c r="N7380" s="193">
        <f>MAX(0,(I7380-'2031 forecast'!$C$10))</f>
        <v>1.0476181238148596</v>
      </c>
      <c r="O7380" s="193">
        <f>MAX(0,(J7380-'2031 forecast'!$C$10))</f>
        <v>1.2985023433623812</v>
      </c>
      <c r="P7380" s="175">
        <f t="shared" si="1184"/>
        <v>2</v>
      </c>
      <c r="Q7380" s="175" t="str">
        <f t="shared" si="1185"/>
        <v/>
      </c>
    </row>
    <row r="7381" spans="1:17" s="1" customFormat="1" x14ac:dyDescent="0.3">
      <c r="A7381" s="189">
        <f t="shared" si="1183"/>
        <v>44138.374999982108</v>
      </c>
      <c r="B7381" s="190">
        <f t="shared" si="1178"/>
        <v>44138</v>
      </c>
      <c r="C7381" s="1">
        <f t="shared" si="1179"/>
        <v>9</v>
      </c>
      <c r="D7381" s="191">
        <v>4.2841289456255867</v>
      </c>
      <c r="E7381" s="192">
        <f t="shared" si="1180"/>
        <v>1.4876058121726342E-4</v>
      </c>
      <c r="F7381" s="193">
        <f t="shared" si="1181"/>
        <v>6.387475927729084</v>
      </c>
      <c r="G7381" s="193">
        <f t="shared" si="1182"/>
        <v>6.6236744703385577</v>
      </c>
      <c r="H7381" s="193">
        <f t="shared" si="1182"/>
        <v>6.8686072535404143</v>
      </c>
      <c r="I7381" s="193">
        <f t="shared" si="1182"/>
        <v>7.1225972554440125</v>
      </c>
      <c r="J7381" s="193">
        <f t="shared" si="1182"/>
        <v>7.3859793973675183</v>
      </c>
      <c r="K7381" s="193">
        <f>MAX(0,(F7381-'2031 forecast'!$C$10))</f>
        <v>0.65047592772908391</v>
      </c>
      <c r="L7381" s="193">
        <f>MAX(0,(G7381-'2031 forecast'!$C$10))</f>
        <v>0.88667447033855762</v>
      </c>
      <c r="M7381" s="193">
        <f>MAX(0,(H7381-'2031 forecast'!$C$10))</f>
        <v>1.1316072535404142</v>
      </c>
      <c r="N7381" s="193">
        <f>MAX(0,(I7381-'2031 forecast'!$C$10))</f>
        <v>1.3855972554440124</v>
      </c>
      <c r="O7381" s="193">
        <f>MAX(0,(J7381-'2031 forecast'!$C$10))</f>
        <v>1.6489793973675182</v>
      </c>
      <c r="P7381" s="175">
        <f t="shared" si="1184"/>
        <v>3</v>
      </c>
      <c r="Q7381" s="175" t="str">
        <f t="shared" si="1185"/>
        <v/>
      </c>
    </row>
    <row r="7382" spans="1:17" s="1" customFormat="1" x14ac:dyDescent="0.3">
      <c r="A7382" s="189">
        <f t="shared" si="1183"/>
        <v>44138.416666648773</v>
      </c>
      <c r="B7382" s="190">
        <f t="shared" si="1178"/>
        <v>44138</v>
      </c>
      <c r="C7382" s="1">
        <f t="shared" si="1179"/>
        <v>10</v>
      </c>
      <c r="D7382" s="191">
        <v>4.3594211942306051</v>
      </c>
      <c r="E7382" s="192">
        <f t="shared" si="1180"/>
        <v>1.5137500267978124E-4</v>
      </c>
      <c r="F7382" s="193">
        <f t="shared" si="1181"/>
        <v>6.4997338526452371</v>
      </c>
      <c r="G7382" s="193">
        <f t="shared" si="1182"/>
        <v>6.740083511996529</v>
      </c>
      <c r="H7382" s="193">
        <f t="shared" si="1182"/>
        <v>6.9893209135323371</v>
      </c>
      <c r="I7382" s="193">
        <f t="shared" si="1182"/>
        <v>7.2477747116029585</v>
      </c>
      <c r="J7382" s="193">
        <f t="shared" si="1182"/>
        <v>7.5157857136657169</v>
      </c>
      <c r="K7382" s="193">
        <f>MAX(0,(F7382-'2031 forecast'!$C$10))</f>
        <v>0.76273385264523696</v>
      </c>
      <c r="L7382" s="193">
        <f>MAX(0,(G7382-'2031 forecast'!$C$10))</f>
        <v>1.0030835119965289</v>
      </c>
      <c r="M7382" s="193">
        <f>MAX(0,(H7382-'2031 forecast'!$C$10))</f>
        <v>1.252320913532337</v>
      </c>
      <c r="N7382" s="193">
        <f>MAX(0,(I7382-'2031 forecast'!$C$10))</f>
        <v>1.5107747116029584</v>
      </c>
      <c r="O7382" s="193">
        <f>MAX(0,(J7382-'2031 forecast'!$C$10))</f>
        <v>1.7787857136657168</v>
      </c>
      <c r="P7382" s="175">
        <f t="shared" si="1184"/>
        <v>4</v>
      </c>
      <c r="Q7382" s="175" t="str">
        <f t="shared" si="1185"/>
        <v/>
      </c>
    </row>
    <row r="7383" spans="1:17" s="1" customFormat="1" x14ac:dyDescent="0.3">
      <c r="A7383" s="189">
        <f t="shared" si="1183"/>
        <v>44138.458333315437</v>
      </c>
      <c r="B7383" s="190">
        <f t="shared" si="1178"/>
        <v>44138</v>
      </c>
      <c r="C7383" s="1">
        <f t="shared" si="1179"/>
        <v>11</v>
      </c>
      <c r="D7383" s="191">
        <v>4.4121257682541204</v>
      </c>
      <c r="E7383" s="192">
        <f t="shared" si="1180"/>
        <v>1.5320509770354375E-4</v>
      </c>
      <c r="F7383" s="193">
        <f t="shared" si="1181"/>
        <v>6.5783144000865459</v>
      </c>
      <c r="G7383" s="193">
        <f t="shared" si="1182"/>
        <v>6.8215698411571113</v>
      </c>
      <c r="H7383" s="193">
        <f t="shared" si="1182"/>
        <v>7.0738204755266851</v>
      </c>
      <c r="I7383" s="193">
        <f t="shared" si="1182"/>
        <v>7.3353989309142227</v>
      </c>
      <c r="J7383" s="193">
        <f t="shared" si="1182"/>
        <v>7.6066501350744584</v>
      </c>
      <c r="K7383" s="193">
        <f>MAX(0,(F7383-'2031 forecast'!$C$10))</f>
        <v>0.84131440008654579</v>
      </c>
      <c r="L7383" s="193">
        <f>MAX(0,(G7383-'2031 forecast'!$C$10))</f>
        <v>1.0845698411571112</v>
      </c>
      <c r="M7383" s="193">
        <f>MAX(0,(H7383-'2031 forecast'!$C$10))</f>
        <v>1.336820475526685</v>
      </c>
      <c r="N7383" s="193">
        <f>MAX(0,(I7383-'2031 forecast'!$C$10))</f>
        <v>1.5983989309142226</v>
      </c>
      <c r="O7383" s="193">
        <f>MAX(0,(J7383-'2031 forecast'!$C$10))</f>
        <v>1.8696501350744583</v>
      </c>
      <c r="P7383" s="175">
        <f t="shared" si="1184"/>
        <v>5</v>
      </c>
      <c r="Q7383" s="175" t="str">
        <f t="shared" si="1185"/>
        <v/>
      </c>
    </row>
    <row r="7384" spans="1:17" s="1" customFormat="1" x14ac:dyDescent="0.3">
      <c r="A7384" s="189">
        <f t="shared" si="1183"/>
        <v>44138.499999982101</v>
      </c>
      <c r="B7384" s="190">
        <f t="shared" si="1178"/>
        <v>44138</v>
      </c>
      <c r="C7384" s="1">
        <f t="shared" si="1179"/>
        <v>12</v>
      </c>
      <c r="D7384" s="191">
        <v>4.4347134428356245</v>
      </c>
      <c r="E7384" s="192">
        <f t="shared" si="1180"/>
        <v>1.5398942414229905E-4</v>
      </c>
      <c r="F7384" s="193">
        <f t="shared" si="1181"/>
        <v>6.6119917775613901</v>
      </c>
      <c r="G7384" s="193">
        <f t="shared" si="1182"/>
        <v>6.8564925536545003</v>
      </c>
      <c r="H7384" s="193">
        <f t="shared" si="1182"/>
        <v>7.1100345735242598</v>
      </c>
      <c r="I7384" s="193">
        <f t="shared" si="1182"/>
        <v>7.3729521677619045</v>
      </c>
      <c r="J7384" s="193">
        <f t="shared" si="1182"/>
        <v>7.6455920299639155</v>
      </c>
      <c r="K7384" s="193">
        <f>MAX(0,(F7384-'2031 forecast'!$C$10))</f>
        <v>0.87499177756139002</v>
      </c>
      <c r="L7384" s="193">
        <f>MAX(0,(G7384-'2031 forecast'!$C$10))</f>
        <v>1.1194925536545002</v>
      </c>
      <c r="M7384" s="193">
        <f>MAX(0,(H7384-'2031 forecast'!$C$10))</f>
        <v>1.3730345735242597</v>
      </c>
      <c r="N7384" s="193">
        <f>MAX(0,(I7384-'2031 forecast'!$C$10))</f>
        <v>1.6359521677619044</v>
      </c>
      <c r="O7384" s="193">
        <f>MAX(0,(J7384-'2031 forecast'!$C$10))</f>
        <v>1.9085920299639154</v>
      </c>
      <c r="P7384" s="175">
        <f t="shared" si="1184"/>
        <v>6</v>
      </c>
      <c r="Q7384" s="175" t="str">
        <f t="shared" si="1185"/>
        <v/>
      </c>
    </row>
    <row r="7385" spans="1:17" s="1" customFormat="1" x14ac:dyDescent="0.3">
      <c r="A7385" s="189">
        <f t="shared" si="1183"/>
        <v>44138.541666648765</v>
      </c>
      <c r="B7385" s="190">
        <f t="shared" si="1178"/>
        <v>44138</v>
      </c>
      <c r="C7385" s="1">
        <f t="shared" si="1179"/>
        <v>13</v>
      </c>
      <c r="D7385" s="191">
        <v>4.4121257682541204</v>
      </c>
      <c r="E7385" s="192">
        <f t="shared" si="1180"/>
        <v>1.5320509770354375E-4</v>
      </c>
      <c r="F7385" s="193">
        <f t="shared" si="1181"/>
        <v>6.5783144000865459</v>
      </c>
      <c r="G7385" s="193">
        <f t="shared" ref="G7385:J7404" si="1186">$E7385*G$2</f>
        <v>6.8215698411571113</v>
      </c>
      <c r="H7385" s="193">
        <f t="shared" si="1186"/>
        <v>7.0738204755266851</v>
      </c>
      <c r="I7385" s="193">
        <f t="shared" si="1186"/>
        <v>7.3353989309142227</v>
      </c>
      <c r="J7385" s="193">
        <f t="shared" si="1186"/>
        <v>7.6066501350744584</v>
      </c>
      <c r="K7385" s="193">
        <f>MAX(0,(F7385-'2031 forecast'!$C$10))</f>
        <v>0.84131440008654579</v>
      </c>
      <c r="L7385" s="193">
        <f>MAX(0,(G7385-'2031 forecast'!$C$10))</f>
        <v>1.0845698411571112</v>
      </c>
      <c r="M7385" s="193">
        <f>MAX(0,(H7385-'2031 forecast'!$C$10))</f>
        <v>1.336820475526685</v>
      </c>
      <c r="N7385" s="193">
        <f>MAX(0,(I7385-'2031 forecast'!$C$10))</f>
        <v>1.5983989309142226</v>
      </c>
      <c r="O7385" s="193">
        <f>MAX(0,(J7385-'2031 forecast'!$C$10))</f>
        <v>1.8696501350744583</v>
      </c>
      <c r="P7385" s="175">
        <f t="shared" si="1184"/>
        <v>7</v>
      </c>
      <c r="Q7385" s="175" t="str">
        <f t="shared" si="1185"/>
        <v/>
      </c>
    </row>
    <row r="7386" spans="1:17" s="1" customFormat="1" x14ac:dyDescent="0.3">
      <c r="A7386" s="189">
        <f t="shared" si="1183"/>
        <v>44138.58333331543</v>
      </c>
      <c r="B7386" s="190">
        <f t="shared" si="1178"/>
        <v>44138</v>
      </c>
      <c r="C7386" s="1">
        <f t="shared" si="1179"/>
        <v>14</v>
      </c>
      <c r="D7386" s="191">
        <v>4.487418016859138</v>
      </c>
      <c r="E7386" s="192">
        <f t="shared" si="1180"/>
        <v>1.5581951916606151E-4</v>
      </c>
      <c r="F7386" s="193">
        <f t="shared" si="1181"/>
        <v>6.6905723250026963</v>
      </c>
      <c r="G7386" s="193">
        <f t="shared" si="1186"/>
        <v>6.9379788828150799</v>
      </c>
      <c r="H7386" s="193">
        <f t="shared" si="1186"/>
        <v>7.1945341355186061</v>
      </c>
      <c r="I7386" s="193">
        <f t="shared" si="1186"/>
        <v>7.4605763870731661</v>
      </c>
      <c r="J7386" s="193">
        <f t="shared" si="1186"/>
        <v>7.7364564513726544</v>
      </c>
      <c r="K7386" s="193">
        <f>MAX(0,(F7386-'2031 forecast'!$C$10))</f>
        <v>0.95357232500269618</v>
      </c>
      <c r="L7386" s="193">
        <f>MAX(0,(G7386-'2031 forecast'!$C$10))</f>
        <v>1.2009788828150798</v>
      </c>
      <c r="M7386" s="193">
        <f>MAX(0,(H7386-'2031 forecast'!$C$10))</f>
        <v>1.457534135518606</v>
      </c>
      <c r="N7386" s="193">
        <f>MAX(0,(I7386-'2031 forecast'!$C$10))</f>
        <v>1.723576387073166</v>
      </c>
      <c r="O7386" s="193">
        <f>MAX(0,(J7386-'2031 forecast'!$C$10))</f>
        <v>1.9994564513726543</v>
      </c>
      <c r="P7386" s="175">
        <f t="shared" si="1184"/>
        <v>8</v>
      </c>
      <c r="Q7386" s="175" t="str">
        <f t="shared" si="1185"/>
        <v/>
      </c>
    </row>
    <row r="7387" spans="1:17" s="1" customFormat="1" x14ac:dyDescent="0.3">
      <c r="A7387" s="189">
        <f t="shared" si="1183"/>
        <v>44138.624999982094</v>
      </c>
      <c r="B7387" s="190">
        <f t="shared" si="1178"/>
        <v>44138</v>
      </c>
      <c r="C7387" s="1">
        <f t="shared" si="1179"/>
        <v>15</v>
      </c>
      <c r="D7387" s="191">
        <v>4.4798887919986363</v>
      </c>
      <c r="E7387" s="192">
        <f t="shared" si="1180"/>
        <v>1.5555807701980975E-4</v>
      </c>
      <c r="F7387" s="193">
        <f t="shared" si="1181"/>
        <v>6.6793465325110821</v>
      </c>
      <c r="G7387" s="193">
        <f t="shared" si="1186"/>
        <v>6.9263379786492836</v>
      </c>
      <c r="H7387" s="193">
        <f t="shared" si="1186"/>
        <v>7.1824627695194145</v>
      </c>
      <c r="I7387" s="193">
        <f t="shared" si="1186"/>
        <v>7.4480586414572727</v>
      </c>
      <c r="J7387" s="193">
        <f t="shared" si="1186"/>
        <v>7.7234758197428359</v>
      </c>
      <c r="K7387" s="193">
        <f>MAX(0,(F7387-'2031 forecast'!$C$10))</f>
        <v>0.94234653251108202</v>
      </c>
      <c r="L7387" s="193">
        <f>MAX(0,(G7387-'2031 forecast'!$C$10))</f>
        <v>1.1893379786492835</v>
      </c>
      <c r="M7387" s="193">
        <f>MAX(0,(H7387-'2031 forecast'!$C$10))</f>
        <v>1.4454627695194144</v>
      </c>
      <c r="N7387" s="193">
        <f>MAX(0,(I7387-'2031 forecast'!$C$10))</f>
        <v>1.7110586414572726</v>
      </c>
      <c r="O7387" s="193">
        <f>MAX(0,(J7387-'2031 forecast'!$C$10))</f>
        <v>1.9864758197428358</v>
      </c>
      <c r="P7387" s="175">
        <f t="shared" si="1184"/>
        <v>9</v>
      </c>
      <c r="Q7387" s="175" t="str">
        <f t="shared" si="1185"/>
        <v/>
      </c>
    </row>
    <row r="7388" spans="1:17" s="1" customFormat="1" x14ac:dyDescent="0.3">
      <c r="A7388" s="189">
        <f t="shared" si="1183"/>
        <v>44138.666666648758</v>
      </c>
      <c r="B7388" s="190">
        <f t="shared" si="1178"/>
        <v>44138</v>
      </c>
      <c r="C7388" s="1">
        <f t="shared" si="1179"/>
        <v>16</v>
      </c>
      <c r="D7388" s="191">
        <v>4.5100056914406439</v>
      </c>
      <c r="E7388" s="192">
        <f t="shared" si="1180"/>
        <v>1.5660384560481686E-4</v>
      </c>
      <c r="F7388" s="193">
        <f t="shared" si="1181"/>
        <v>6.7242497024775423</v>
      </c>
      <c r="G7388" s="193">
        <f t="shared" si="1186"/>
        <v>6.9729015953124716</v>
      </c>
      <c r="H7388" s="193">
        <f t="shared" si="1186"/>
        <v>7.2307482335161826</v>
      </c>
      <c r="I7388" s="193">
        <f t="shared" si="1186"/>
        <v>7.4981296239208506</v>
      </c>
      <c r="J7388" s="193">
        <f t="shared" si="1186"/>
        <v>7.775398346262115</v>
      </c>
      <c r="K7388" s="193">
        <f>MAX(0,(F7388-'2031 forecast'!$C$10))</f>
        <v>0.98724970247754218</v>
      </c>
      <c r="L7388" s="193">
        <f>MAX(0,(G7388-'2031 forecast'!$C$10))</f>
        <v>1.2359015953124715</v>
      </c>
      <c r="M7388" s="193">
        <f>MAX(0,(H7388-'2031 forecast'!$C$10))</f>
        <v>1.4937482335161825</v>
      </c>
      <c r="N7388" s="193">
        <f>MAX(0,(I7388-'2031 forecast'!$C$10))</f>
        <v>1.7611296239208505</v>
      </c>
      <c r="O7388" s="193">
        <f>MAX(0,(J7388-'2031 forecast'!$C$10))</f>
        <v>2.0383983462621149</v>
      </c>
      <c r="P7388" s="175">
        <f t="shared" si="1184"/>
        <v>10</v>
      </c>
      <c r="Q7388" s="175" t="str">
        <f t="shared" si="1185"/>
        <v/>
      </c>
    </row>
    <row r="7389" spans="1:17" s="1" customFormat="1" x14ac:dyDescent="0.3">
      <c r="A7389" s="189">
        <f t="shared" si="1183"/>
        <v>44138.708333315422</v>
      </c>
      <c r="B7389" s="190">
        <f t="shared" si="1178"/>
        <v>44138</v>
      </c>
      <c r="C7389" s="1">
        <f t="shared" si="1179"/>
        <v>17</v>
      </c>
      <c r="D7389" s="191">
        <v>4.8789377096052373</v>
      </c>
      <c r="E7389" s="192">
        <f t="shared" si="1180"/>
        <v>1.6941451077115413E-4</v>
      </c>
      <c r="F7389" s="193">
        <f t="shared" si="1181"/>
        <v>7.2743135345666907</v>
      </c>
      <c r="G7389" s="193">
        <f t="shared" si="1186"/>
        <v>7.5433058994365298</v>
      </c>
      <c r="H7389" s="193">
        <f t="shared" si="1186"/>
        <v>7.8222451674766056</v>
      </c>
      <c r="I7389" s="193">
        <f t="shared" si="1186"/>
        <v>8.1114991590996848</v>
      </c>
      <c r="J7389" s="193">
        <f t="shared" si="1186"/>
        <v>8.4114492961232887</v>
      </c>
      <c r="K7389" s="193">
        <f>MAX(0,(F7389-'2031 forecast'!$C$10))</f>
        <v>1.5373135345666906</v>
      </c>
      <c r="L7389" s="193">
        <f>MAX(0,(G7389-'2031 forecast'!$C$10))</f>
        <v>1.8063058994365297</v>
      </c>
      <c r="M7389" s="193">
        <f>MAX(0,(H7389-'2031 forecast'!$C$10))</f>
        <v>2.0852451674766055</v>
      </c>
      <c r="N7389" s="193">
        <f>MAX(0,(I7389-'2031 forecast'!$C$10))</f>
        <v>2.3744991590996847</v>
      </c>
      <c r="O7389" s="193">
        <f>MAX(0,(J7389-'2031 forecast'!$C$10))</f>
        <v>2.6744492961232886</v>
      </c>
      <c r="P7389" s="175">
        <f t="shared" si="1184"/>
        <v>11</v>
      </c>
      <c r="Q7389" s="175" t="str">
        <f t="shared" si="1185"/>
        <v/>
      </c>
    </row>
    <row r="7390" spans="1:17" s="1" customFormat="1" x14ac:dyDescent="0.3">
      <c r="A7390" s="189">
        <f t="shared" si="1183"/>
        <v>44138.749999982087</v>
      </c>
      <c r="B7390" s="190">
        <f t="shared" si="1178"/>
        <v>44138</v>
      </c>
      <c r="C7390" s="1">
        <f t="shared" si="1179"/>
        <v>18</v>
      </c>
      <c r="D7390" s="191">
        <v>5.1575190294438089</v>
      </c>
      <c r="E7390" s="192">
        <f t="shared" si="1180"/>
        <v>1.7908787018247005E-4</v>
      </c>
      <c r="F7390" s="193">
        <f t="shared" si="1181"/>
        <v>7.689667856756456</v>
      </c>
      <c r="G7390" s="193">
        <f t="shared" si="1186"/>
        <v>7.9740193535710242</v>
      </c>
      <c r="H7390" s="193">
        <f t="shared" si="1186"/>
        <v>8.268885709446721</v>
      </c>
      <c r="I7390" s="193">
        <f t="shared" si="1186"/>
        <v>8.5746557468877853</v>
      </c>
      <c r="J7390" s="193">
        <f t="shared" si="1186"/>
        <v>8.891732666426627</v>
      </c>
      <c r="K7390" s="193">
        <f>MAX(0,(F7390-'2031 forecast'!$C$10))</f>
        <v>1.9526678567564559</v>
      </c>
      <c r="L7390" s="193">
        <f>MAX(0,(G7390-'2031 forecast'!$C$10))</f>
        <v>2.2370193535710241</v>
      </c>
      <c r="M7390" s="193">
        <f>MAX(0,(H7390-'2031 forecast'!$C$10))</f>
        <v>2.5318857094467209</v>
      </c>
      <c r="N7390" s="193">
        <f>MAX(0,(I7390-'2031 forecast'!$C$10))</f>
        <v>2.8376557468877852</v>
      </c>
      <c r="O7390" s="193">
        <f>MAX(0,(J7390-'2031 forecast'!$C$10))</f>
        <v>3.1547326664266269</v>
      </c>
      <c r="P7390" s="175">
        <f t="shared" si="1184"/>
        <v>12</v>
      </c>
      <c r="Q7390" s="175" t="str">
        <f t="shared" si="1185"/>
        <v/>
      </c>
    </row>
    <row r="7391" spans="1:17" s="1" customFormat="1" x14ac:dyDescent="0.3">
      <c r="A7391" s="189">
        <f t="shared" si="1183"/>
        <v>44138.791666648751</v>
      </c>
      <c r="B7391" s="190">
        <f t="shared" si="1178"/>
        <v>44138</v>
      </c>
      <c r="C7391" s="1">
        <f t="shared" si="1179"/>
        <v>19</v>
      </c>
      <c r="D7391" s="191">
        <v>5.0445806565362803</v>
      </c>
      <c r="E7391" s="192">
        <f t="shared" si="1180"/>
        <v>1.7516623798869335E-4</v>
      </c>
      <c r="F7391" s="193">
        <f t="shared" si="1181"/>
        <v>7.5212809693822278</v>
      </c>
      <c r="G7391" s="193">
        <f t="shared" si="1186"/>
        <v>7.7994057910840677</v>
      </c>
      <c r="H7391" s="193">
        <f t="shared" si="1186"/>
        <v>8.0878152194588377</v>
      </c>
      <c r="I7391" s="193">
        <f t="shared" si="1186"/>
        <v>8.3868895626493671</v>
      </c>
      <c r="J7391" s="193">
        <f t="shared" si="1186"/>
        <v>8.6970231919793282</v>
      </c>
      <c r="K7391" s="193">
        <f>MAX(0,(F7391-'2031 forecast'!$C$10))</f>
        <v>1.7842809693822277</v>
      </c>
      <c r="L7391" s="193">
        <f>MAX(0,(G7391-'2031 forecast'!$C$10))</f>
        <v>2.0624057910840676</v>
      </c>
      <c r="M7391" s="193">
        <f>MAX(0,(H7391-'2031 forecast'!$C$10))</f>
        <v>2.3508152194588376</v>
      </c>
      <c r="N7391" s="193">
        <f>MAX(0,(I7391-'2031 forecast'!$C$10))</f>
        <v>2.649889562649367</v>
      </c>
      <c r="O7391" s="193">
        <f>MAX(0,(J7391-'2031 forecast'!$C$10))</f>
        <v>2.9600231919793281</v>
      </c>
      <c r="P7391" s="175">
        <f t="shared" si="1184"/>
        <v>13</v>
      </c>
      <c r="Q7391" s="175" t="str">
        <f t="shared" si="1185"/>
        <v/>
      </c>
    </row>
    <row r="7392" spans="1:17" s="1" customFormat="1" x14ac:dyDescent="0.3">
      <c r="A7392" s="189">
        <f t="shared" si="1183"/>
        <v>44138.833333315415</v>
      </c>
      <c r="B7392" s="190">
        <f t="shared" si="1178"/>
        <v>44138</v>
      </c>
      <c r="C7392" s="1">
        <f t="shared" si="1179"/>
        <v>20</v>
      </c>
      <c r="D7392" s="191">
        <v>4.8262331355817238</v>
      </c>
      <c r="E7392" s="192">
        <f t="shared" si="1180"/>
        <v>1.6758441574739167E-4</v>
      </c>
      <c r="F7392" s="193">
        <f t="shared" si="1181"/>
        <v>7.1957329871253837</v>
      </c>
      <c r="G7392" s="193">
        <f t="shared" si="1186"/>
        <v>7.4618195702759502</v>
      </c>
      <c r="H7392" s="193">
        <f t="shared" si="1186"/>
        <v>7.7377456054822593</v>
      </c>
      <c r="I7392" s="193">
        <f t="shared" si="1186"/>
        <v>8.0238749397884224</v>
      </c>
      <c r="J7392" s="193">
        <f t="shared" si="1186"/>
        <v>8.3205848747145499</v>
      </c>
      <c r="K7392" s="193">
        <f>MAX(0,(F7392-'2031 forecast'!$C$10))</f>
        <v>1.4587329871253836</v>
      </c>
      <c r="L7392" s="193">
        <f>MAX(0,(G7392-'2031 forecast'!$C$10))</f>
        <v>1.7248195702759501</v>
      </c>
      <c r="M7392" s="193">
        <f>MAX(0,(H7392-'2031 forecast'!$C$10))</f>
        <v>2.0007456054822592</v>
      </c>
      <c r="N7392" s="193">
        <f>MAX(0,(I7392-'2031 forecast'!$C$10))</f>
        <v>2.2868749397884223</v>
      </c>
      <c r="O7392" s="193">
        <f>MAX(0,(J7392-'2031 forecast'!$C$10))</f>
        <v>2.5835848747145498</v>
      </c>
      <c r="P7392" s="175">
        <f t="shared" si="1184"/>
        <v>14</v>
      </c>
      <c r="Q7392" s="175" t="str">
        <f t="shared" si="1185"/>
        <v/>
      </c>
    </row>
    <row r="7393" spans="1:17" s="1" customFormat="1" x14ac:dyDescent="0.3">
      <c r="A7393" s="189">
        <f t="shared" si="1183"/>
        <v>44138.874999982079</v>
      </c>
      <c r="B7393" s="190">
        <f t="shared" si="1178"/>
        <v>44138</v>
      </c>
      <c r="C7393" s="1">
        <f t="shared" si="1179"/>
        <v>21</v>
      </c>
      <c r="D7393" s="191">
        <v>4.758470111837207</v>
      </c>
      <c r="E7393" s="192">
        <f t="shared" si="1180"/>
        <v>1.6523143643112565E-4</v>
      </c>
      <c r="F7393" s="193">
        <f t="shared" si="1181"/>
        <v>7.0947008547008465</v>
      </c>
      <c r="G7393" s="193">
        <f t="shared" si="1186"/>
        <v>7.357051432783777</v>
      </c>
      <c r="H7393" s="193">
        <f t="shared" si="1186"/>
        <v>7.629103311489529</v>
      </c>
      <c r="I7393" s="193">
        <f t="shared" si="1186"/>
        <v>7.9112152292453715</v>
      </c>
      <c r="J7393" s="193">
        <f t="shared" si="1186"/>
        <v>8.2037591900461724</v>
      </c>
      <c r="K7393" s="193">
        <f>MAX(0,(F7393-'2031 forecast'!$C$10))</f>
        <v>1.3577008547008464</v>
      </c>
      <c r="L7393" s="193">
        <f>MAX(0,(G7393-'2031 forecast'!$C$10))</f>
        <v>1.6200514327837769</v>
      </c>
      <c r="M7393" s="193">
        <f>MAX(0,(H7393-'2031 forecast'!$C$10))</f>
        <v>1.8921033114895289</v>
      </c>
      <c r="N7393" s="193">
        <f>MAX(0,(I7393-'2031 forecast'!$C$10))</f>
        <v>2.1742152292453714</v>
      </c>
      <c r="O7393" s="193">
        <f>MAX(0,(J7393-'2031 forecast'!$C$10))</f>
        <v>2.4667591900461723</v>
      </c>
      <c r="P7393" s="175">
        <f t="shared" si="1184"/>
        <v>15</v>
      </c>
      <c r="Q7393" s="175" t="str">
        <f t="shared" si="1185"/>
        <v/>
      </c>
    </row>
    <row r="7394" spans="1:17" s="1" customFormat="1" x14ac:dyDescent="0.3">
      <c r="A7394" s="189">
        <f t="shared" si="1183"/>
        <v>44138.916666648744</v>
      </c>
      <c r="B7394" s="190">
        <f t="shared" si="1178"/>
        <v>44138</v>
      </c>
      <c r="C7394" s="1">
        <f t="shared" si="1179"/>
        <v>22</v>
      </c>
      <c r="D7394" s="191">
        <v>4.5250641411616481</v>
      </c>
      <c r="E7394" s="192">
        <f t="shared" si="1180"/>
        <v>1.5712672989732045E-4</v>
      </c>
      <c r="F7394" s="193">
        <f t="shared" si="1181"/>
        <v>6.7467012874607741</v>
      </c>
      <c r="G7394" s="193">
        <f t="shared" si="1186"/>
        <v>6.9961834036440669</v>
      </c>
      <c r="H7394" s="193">
        <f t="shared" si="1186"/>
        <v>7.2548909655145692</v>
      </c>
      <c r="I7394" s="193">
        <f t="shared" si="1186"/>
        <v>7.5231651151526409</v>
      </c>
      <c r="J7394" s="193">
        <f t="shared" si="1186"/>
        <v>7.8013596095217563</v>
      </c>
      <c r="K7394" s="193">
        <f>MAX(0,(F7394-'2031 forecast'!$C$10))</f>
        <v>1.009701287460774</v>
      </c>
      <c r="L7394" s="193">
        <f>MAX(0,(G7394-'2031 forecast'!$C$10))</f>
        <v>1.2591834036440668</v>
      </c>
      <c r="M7394" s="193">
        <f>MAX(0,(H7394-'2031 forecast'!$C$10))</f>
        <v>1.5178909655145691</v>
      </c>
      <c r="N7394" s="193">
        <f>MAX(0,(I7394-'2031 forecast'!$C$10))</f>
        <v>1.7861651151526408</v>
      </c>
      <c r="O7394" s="193">
        <f>MAX(0,(J7394-'2031 forecast'!$C$10))</f>
        <v>2.0643596095217562</v>
      </c>
      <c r="P7394" s="175">
        <f t="shared" si="1184"/>
        <v>16</v>
      </c>
      <c r="Q7394" s="175" t="str">
        <f t="shared" si="1185"/>
        <v/>
      </c>
    </row>
    <row r="7395" spans="1:17" s="1" customFormat="1" x14ac:dyDescent="0.3">
      <c r="A7395" s="189">
        <f t="shared" si="1183"/>
        <v>44138.958333315408</v>
      </c>
      <c r="B7395" s="190">
        <f t="shared" si="1178"/>
        <v>44138</v>
      </c>
      <c r="C7395" s="1">
        <f t="shared" si="1179"/>
        <v>23</v>
      </c>
      <c r="D7395" s="191">
        <v>4.0431937500895252</v>
      </c>
      <c r="E7395" s="192">
        <f t="shared" si="1180"/>
        <v>1.4039443253720642E-4</v>
      </c>
      <c r="F7395" s="193">
        <f t="shared" si="1181"/>
        <v>6.0282505679973957</v>
      </c>
      <c r="G7395" s="193">
        <f t="shared" si="1186"/>
        <v>6.2511655370330494</v>
      </c>
      <c r="H7395" s="193">
        <f t="shared" si="1186"/>
        <v>6.4823235415662603</v>
      </c>
      <c r="I7395" s="193">
        <f t="shared" si="1186"/>
        <v>6.7220293957353858</v>
      </c>
      <c r="J7395" s="193">
        <f t="shared" si="1186"/>
        <v>6.9705991852132811</v>
      </c>
      <c r="K7395" s="193">
        <f>MAX(0,(F7395-'2031 forecast'!$C$10))</f>
        <v>0.29125056799739557</v>
      </c>
      <c r="L7395" s="193">
        <f>MAX(0,(G7395-'2031 forecast'!$C$10))</f>
        <v>0.51416553703304935</v>
      </c>
      <c r="M7395" s="193">
        <f>MAX(0,(H7395-'2031 forecast'!$C$10))</f>
        <v>0.74532354156626024</v>
      </c>
      <c r="N7395" s="193">
        <f>MAX(0,(I7395-'2031 forecast'!$C$10))</f>
        <v>0.98502939573538573</v>
      </c>
      <c r="O7395" s="193">
        <f>MAX(0,(J7395-'2031 forecast'!$C$10))</f>
        <v>1.233599185213281</v>
      </c>
      <c r="P7395" s="175">
        <f t="shared" si="1184"/>
        <v>17</v>
      </c>
      <c r="Q7395" s="175">
        <f t="shared" si="1185"/>
        <v>17</v>
      </c>
    </row>
    <row r="7396" spans="1:17" s="1" customFormat="1" x14ac:dyDescent="0.3">
      <c r="A7396" s="189">
        <f t="shared" si="1183"/>
        <v>44138.999999982072</v>
      </c>
      <c r="B7396" s="190">
        <f t="shared" si="1178"/>
        <v>44138</v>
      </c>
      <c r="C7396" s="1">
        <f t="shared" si="1179"/>
        <v>0</v>
      </c>
      <c r="D7396" s="191">
        <v>3.7194370810879436</v>
      </c>
      <c r="E7396" s="192">
        <f t="shared" si="1180"/>
        <v>1.2915242024837985E-4</v>
      </c>
      <c r="F7396" s="193">
        <f t="shared" si="1181"/>
        <v>5.5455414908579401</v>
      </c>
      <c r="G7396" s="193">
        <f t="shared" si="1186"/>
        <v>5.7506066579037745</v>
      </c>
      <c r="H7396" s="193">
        <f t="shared" si="1186"/>
        <v>5.9632548036009929</v>
      </c>
      <c r="I7396" s="193">
        <f t="shared" si="1186"/>
        <v>6.1837663342519198</v>
      </c>
      <c r="J7396" s="193">
        <f t="shared" si="1186"/>
        <v>6.4124320251310261</v>
      </c>
      <c r="K7396" s="193">
        <f>MAX(0,(F7396-'2031 forecast'!$C$10))</f>
        <v>0</v>
      </c>
      <c r="L7396" s="193">
        <f>MAX(0,(G7396-'2031 forecast'!$C$10))</f>
        <v>1.3606657903774355E-2</v>
      </c>
      <c r="M7396" s="193">
        <f>MAX(0,(H7396-'2031 forecast'!$C$10))</f>
        <v>0.22625480360099282</v>
      </c>
      <c r="N7396" s="193">
        <f>MAX(0,(I7396-'2031 forecast'!$C$10))</f>
        <v>0.44676633425191969</v>
      </c>
      <c r="O7396" s="193">
        <f>MAX(0,(J7396-'2031 forecast'!$C$10))</f>
        <v>0.67543202513102596</v>
      </c>
      <c r="P7396" s="175" t="str">
        <f t="shared" si="1184"/>
        <v/>
      </c>
      <c r="Q7396" s="175" t="str">
        <f t="shared" si="1185"/>
        <v/>
      </c>
    </row>
    <row r="7397" spans="1:17" s="1" customFormat="1" x14ac:dyDescent="0.3">
      <c r="A7397" s="189">
        <f t="shared" si="1183"/>
        <v>44139.041666648736</v>
      </c>
      <c r="B7397" s="190">
        <f t="shared" si="1178"/>
        <v>44139</v>
      </c>
      <c r="C7397" s="1">
        <f t="shared" si="1179"/>
        <v>1</v>
      </c>
      <c r="D7397" s="191">
        <v>3.4634434358308792</v>
      </c>
      <c r="E7397" s="192">
        <f t="shared" si="1180"/>
        <v>1.2026338727581932E-4</v>
      </c>
      <c r="F7397" s="193">
        <f t="shared" si="1181"/>
        <v>5.1638645461430217</v>
      </c>
      <c r="G7397" s="193">
        <f t="shared" si="1186"/>
        <v>5.3548159162666735</v>
      </c>
      <c r="H7397" s="193">
        <f t="shared" si="1186"/>
        <v>5.5528283596284558</v>
      </c>
      <c r="I7397" s="193">
        <f t="shared" si="1186"/>
        <v>5.7581629833115056</v>
      </c>
      <c r="J7397" s="193">
        <f t="shared" si="1186"/>
        <v>5.9710905497171511</v>
      </c>
      <c r="K7397" s="193">
        <f>MAX(0,(F7397-'2031 forecast'!$C$10))</f>
        <v>0</v>
      </c>
      <c r="L7397" s="193">
        <f>MAX(0,(G7397-'2031 forecast'!$C$10))</f>
        <v>0</v>
      </c>
      <c r="M7397" s="193">
        <f>MAX(0,(H7397-'2031 forecast'!$C$10))</f>
        <v>0</v>
      </c>
      <c r="N7397" s="193">
        <f>MAX(0,(I7397-'2031 forecast'!$C$10))</f>
        <v>2.1162983311505457E-2</v>
      </c>
      <c r="O7397" s="193">
        <f>MAX(0,(J7397-'2031 forecast'!$C$10))</f>
        <v>0.23409054971715104</v>
      </c>
      <c r="P7397" s="175" t="str">
        <f t="shared" si="1184"/>
        <v/>
      </c>
      <c r="Q7397" s="175" t="str">
        <f t="shared" si="1185"/>
        <v/>
      </c>
    </row>
    <row r="7398" spans="1:17" s="1" customFormat="1" x14ac:dyDescent="0.3">
      <c r="A7398" s="189">
        <f t="shared" si="1183"/>
        <v>44139.083333315401</v>
      </c>
      <c r="B7398" s="190">
        <f t="shared" si="1178"/>
        <v>44139</v>
      </c>
      <c r="C7398" s="1">
        <f t="shared" si="1179"/>
        <v>2</v>
      </c>
      <c r="D7398" s="191">
        <v>3.3505050629233502</v>
      </c>
      <c r="E7398" s="192">
        <f t="shared" si="1180"/>
        <v>1.1634175508204259E-4</v>
      </c>
      <c r="F7398" s="193">
        <f t="shared" si="1181"/>
        <v>4.9954776587687926</v>
      </c>
      <c r="G7398" s="193">
        <f t="shared" si="1186"/>
        <v>5.1802023537797162</v>
      </c>
      <c r="H7398" s="193">
        <f t="shared" si="1186"/>
        <v>5.3717578696405708</v>
      </c>
      <c r="I7398" s="193">
        <f t="shared" si="1186"/>
        <v>5.5703967990730865</v>
      </c>
      <c r="J7398" s="193">
        <f t="shared" si="1186"/>
        <v>5.7763810752698523</v>
      </c>
      <c r="K7398" s="193">
        <f>MAX(0,(F7398-'2031 forecast'!$C$10))</f>
        <v>0</v>
      </c>
      <c r="L7398" s="193">
        <f>MAX(0,(G7398-'2031 forecast'!$C$10))</f>
        <v>0</v>
      </c>
      <c r="M7398" s="193">
        <f>MAX(0,(H7398-'2031 forecast'!$C$10))</f>
        <v>0</v>
      </c>
      <c r="N7398" s="193">
        <f>MAX(0,(I7398-'2031 forecast'!$C$10))</f>
        <v>0</v>
      </c>
      <c r="O7398" s="193">
        <f>MAX(0,(J7398-'2031 forecast'!$C$10))</f>
        <v>3.9381075269852239E-2</v>
      </c>
      <c r="P7398" s="175" t="str">
        <f t="shared" si="1184"/>
        <v/>
      </c>
      <c r="Q7398" s="175" t="str">
        <f t="shared" si="1185"/>
        <v/>
      </c>
    </row>
    <row r="7399" spans="1:17" s="1" customFormat="1" x14ac:dyDescent="0.3">
      <c r="A7399" s="189">
        <f t="shared" si="1183"/>
        <v>44139.124999982065</v>
      </c>
      <c r="B7399" s="190">
        <f t="shared" si="1178"/>
        <v>44139</v>
      </c>
      <c r="C7399" s="1">
        <f t="shared" si="1179"/>
        <v>3</v>
      </c>
      <c r="D7399" s="191">
        <v>3.2752128143183308</v>
      </c>
      <c r="E7399" s="192">
        <f t="shared" si="1180"/>
        <v>1.1372733361952476E-4</v>
      </c>
      <c r="F7399" s="193">
        <f t="shared" si="1181"/>
        <v>4.8832197338526395</v>
      </c>
      <c r="G7399" s="193">
        <f t="shared" si="1186"/>
        <v>5.0637933121217449</v>
      </c>
      <c r="H7399" s="193">
        <f t="shared" si="1186"/>
        <v>5.2510442096486472</v>
      </c>
      <c r="I7399" s="193">
        <f t="shared" si="1186"/>
        <v>5.4452193429141396</v>
      </c>
      <c r="J7399" s="193">
        <f t="shared" si="1186"/>
        <v>5.6465747589716528</v>
      </c>
      <c r="K7399" s="193">
        <f>MAX(0,(F7399-'2031 forecast'!$C$10))</f>
        <v>0</v>
      </c>
      <c r="L7399" s="193">
        <f>MAX(0,(G7399-'2031 forecast'!$C$10))</f>
        <v>0</v>
      </c>
      <c r="M7399" s="193">
        <f>MAX(0,(H7399-'2031 forecast'!$C$10))</f>
        <v>0</v>
      </c>
      <c r="N7399" s="193">
        <f>MAX(0,(I7399-'2031 forecast'!$C$10))</f>
        <v>0</v>
      </c>
      <c r="O7399" s="193">
        <f>MAX(0,(J7399-'2031 forecast'!$C$10))</f>
        <v>0</v>
      </c>
      <c r="P7399" s="175" t="str">
        <f t="shared" si="1184"/>
        <v/>
      </c>
      <c r="Q7399" s="175" t="str">
        <f t="shared" si="1185"/>
        <v/>
      </c>
    </row>
    <row r="7400" spans="1:17" s="1" customFormat="1" x14ac:dyDescent="0.3">
      <c r="A7400" s="189">
        <f t="shared" si="1183"/>
        <v>44139.166666648729</v>
      </c>
      <c r="B7400" s="190">
        <f t="shared" si="1178"/>
        <v>44139</v>
      </c>
      <c r="C7400" s="1">
        <f t="shared" si="1179"/>
        <v>4</v>
      </c>
      <c r="D7400" s="191">
        <v>3.2450959148763232</v>
      </c>
      <c r="E7400" s="192">
        <f t="shared" si="1180"/>
        <v>1.1268156503451764E-4</v>
      </c>
      <c r="F7400" s="193">
        <f t="shared" si="1181"/>
        <v>4.8383165638861785</v>
      </c>
      <c r="G7400" s="193">
        <f t="shared" si="1186"/>
        <v>5.017229695458556</v>
      </c>
      <c r="H7400" s="193">
        <f t="shared" si="1186"/>
        <v>5.2027587456518782</v>
      </c>
      <c r="I7400" s="193">
        <f t="shared" si="1186"/>
        <v>5.3951483604505617</v>
      </c>
      <c r="J7400" s="193">
        <f t="shared" si="1186"/>
        <v>5.5946522324523729</v>
      </c>
      <c r="K7400" s="193">
        <f>MAX(0,(F7400-'2031 forecast'!$C$10))</f>
        <v>0</v>
      </c>
      <c r="L7400" s="193">
        <f>MAX(0,(G7400-'2031 forecast'!$C$10))</f>
        <v>0</v>
      </c>
      <c r="M7400" s="193">
        <f>MAX(0,(H7400-'2031 forecast'!$C$10))</f>
        <v>0</v>
      </c>
      <c r="N7400" s="193">
        <f>MAX(0,(I7400-'2031 forecast'!$C$10))</f>
        <v>0</v>
      </c>
      <c r="O7400" s="193">
        <f>MAX(0,(J7400-'2031 forecast'!$C$10))</f>
        <v>0</v>
      </c>
      <c r="P7400" s="175" t="str">
        <f t="shared" si="1184"/>
        <v/>
      </c>
      <c r="Q7400" s="175" t="str">
        <f t="shared" si="1185"/>
        <v/>
      </c>
    </row>
    <row r="7401" spans="1:17" s="1" customFormat="1" x14ac:dyDescent="0.3">
      <c r="A7401" s="189">
        <f t="shared" si="1183"/>
        <v>44139.208333315393</v>
      </c>
      <c r="B7401" s="190">
        <f t="shared" si="1178"/>
        <v>44139</v>
      </c>
      <c r="C7401" s="1">
        <f t="shared" si="1179"/>
        <v>5</v>
      </c>
      <c r="D7401" s="191">
        <v>3.3354466132023459</v>
      </c>
      <c r="E7401" s="192">
        <f t="shared" si="1180"/>
        <v>1.1581887078953901E-4</v>
      </c>
      <c r="F7401" s="193">
        <f t="shared" si="1181"/>
        <v>4.9730260737855616</v>
      </c>
      <c r="G7401" s="193">
        <f t="shared" si="1186"/>
        <v>5.1569205454481217</v>
      </c>
      <c r="H7401" s="193">
        <f t="shared" si="1186"/>
        <v>5.347615137642185</v>
      </c>
      <c r="I7401" s="193">
        <f t="shared" si="1186"/>
        <v>5.5453613078412962</v>
      </c>
      <c r="J7401" s="193">
        <f t="shared" si="1186"/>
        <v>5.7504198120102119</v>
      </c>
      <c r="K7401" s="193">
        <f>MAX(0,(F7401-'2031 forecast'!$C$10))</f>
        <v>0</v>
      </c>
      <c r="L7401" s="193">
        <f>MAX(0,(G7401-'2031 forecast'!$C$10))</f>
        <v>0</v>
      </c>
      <c r="M7401" s="193">
        <f>MAX(0,(H7401-'2031 forecast'!$C$10))</f>
        <v>0</v>
      </c>
      <c r="N7401" s="193">
        <f>MAX(0,(I7401-'2031 forecast'!$C$10))</f>
        <v>0</v>
      </c>
      <c r="O7401" s="193">
        <f>MAX(0,(J7401-'2031 forecast'!$C$10))</f>
        <v>1.3419812010211807E-2</v>
      </c>
      <c r="P7401" s="175" t="str">
        <f t="shared" si="1184"/>
        <v/>
      </c>
      <c r="Q7401" s="175" t="str">
        <f t="shared" si="1185"/>
        <v/>
      </c>
    </row>
    <row r="7402" spans="1:17" s="1" customFormat="1" x14ac:dyDescent="0.3">
      <c r="A7402" s="189">
        <f t="shared" si="1183"/>
        <v>44139.249999982057</v>
      </c>
      <c r="B7402" s="190">
        <f t="shared" si="1178"/>
        <v>44139</v>
      </c>
      <c r="C7402" s="1">
        <f t="shared" si="1179"/>
        <v>6</v>
      </c>
      <c r="D7402" s="191">
        <v>3.4559142109703767</v>
      </c>
      <c r="E7402" s="192">
        <f t="shared" si="1180"/>
        <v>1.2000194512956752E-4</v>
      </c>
      <c r="F7402" s="193">
        <f t="shared" si="1181"/>
        <v>5.1526387536514058</v>
      </c>
      <c r="G7402" s="193">
        <f t="shared" si="1186"/>
        <v>5.3431750121008763</v>
      </c>
      <c r="H7402" s="193">
        <f t="shared" si="1186"/>
        <v>5.5407569936292624</v>
      </c>
      <c r="I7402" s="193">
        <f t="shared" si="1186"/>
        <v>5.7456452376956104</v>
      </c>
      <c r="J7402" s="193">
        <f t="shared" si="1186"/>
        <v>5.9581099180873309</v>
      </c>
      <c r="K7402" s="193">
        <f>MAX(0,(F7402-'2031 forecast'!$C$10))</f>
        <v>0</v>
      </c>
      <c r="L7402" s="193">
        <f>MAX(0,(G7402-'2031 forecast'!$C$10))</f>
        <v>0</v>
      </c>
      <c r="M7402" s="193">
        <f>MAX(0,(H7402-'2031 forecast'!$C$10))</f>
        <v>0</v>
      </c>
      <c r="N7402" s="193">
        <f>MAX(0,(I7402-'2031 forecast'!$C$10))</f>
        <v>8.6452376956103194E-3</v>
      </c>
      <c r="O7402" s="193">
        <f>MAX(0,(J7402-'2031 forecast'!$C$10))</f>
        <v>0.22110991808733083</v>
      </c>
      <c r="P7402" s="175" t="str">
        <f t="shared" si="1184"/>
        <v/>
      </c>
      <c r="Q7402" s="175" t="str">
        <f t="shared" si="1185"/>
        <v/>
      </c>
    </row>
    <row r="7403" spans="1:17" s="1" customFormat="1" x14ac:dyDescent="0.3">
      <c r="A7403" s="189">
        <f t="shared" si="1183"/>
        <v>44139.291666648722</v>
      </c>
      <c r="B7403" s="190">
        <f t="shared" si="1178"/>
        <v>44139</v>
      </c>
      <c r="C7403" s="1">
        <f t="shared" si="1179"/>
        <v>7</v>
      </c>
      <c r="D7403" s="191">
        <v>3.8549631285769776</v>
      </c>
      <c r="E7403" s="192">
        <f t="shared" si="1180"/>
        <v>1.3385837888091191E-4</v>
      </c>
      <c r="F7403" s="193">
        <f t="shared" si="1181"/>
        <v>5.7476057557070144</v>
      </c>
      <c r="G7403" s="193">
        <f t="shared" si="1186"/>
        <v>5.9601429328881226</v>
      </c>
      <c r="H7403" s="193">
        <f t="shared" si="1186"/>
        <v>6.1805393915864535</v>
      </c>
      <c r="I7403" s="193">
        <f t="shared" si="1186"/>
        <v>6.4090857553380225</v>
      </c>
      <c r="J7403" s="193">
        <f t="shared" si="1186"/>
        <v>6.6460833944677846</v>
      </c>
      <c r="K7403" s="193">
        <f>MAX(0,(F7403-'2031 forecast'!$C$10))</f>
        <v>1.0605755707014275E-2</v>
      </c>
      <c r="L7403" s="193">
        <f>MAX(0,(G7403-'2031 forecast'!$C$10))</f>
        <v>0.22314293288812248</v>
      </c>
      <c r="M7403" s="193">
        <f>MAX(0,(H7403-'2031 forecast'!$C$10))</f>
        <v>0.44353939158645339</v>
      </c>
      <c r="N7403" s="193">
        <f>MAX(0,(I7403-'2031 forecast'!$C$10))</f>
        <v>0.67208575533802239</v>
      </c>
      <c r="O7403" s="193">
        <f>MAX(0,(J7403-'2031 forecast'!$C$10))</f>
        <v>0.90908339446778452</v>
      </c>
      <c r="P7403" s="175">
        <f t="shared" si="1184"/>
        <v>1</v>
      </c>
      <c r="Q7403" s="175" t="str">
        <f t="shared" si="1185"/>
        <v/>
      </c>
    </row>
    <row r="7404" spans="1:17" s="1" customFormat="1" x14ac:dyDescent="0.3">
      <c r="A7404" s="189">
        <f t="shared" si="1183"/>
        <v>44139.333333315386</v>
      </c>
      <c r="B7404" s="190">
        <f t="shared" si="1178"/>
        <v>44139</v>
      </c>
      <c r="C7404" s="1">
        <f t="shared" si="1179"/>
        <v>8</v>
      </c>
      <c r="D7404" s="191">
        <v>4.0356645252290235</v>
      </c>
      <c r="E7404" s="192">
        <f t="shared" si="1180"/>
        <v>1.4013299039095466E-4</v>
      </c>
      <c r="F7404" s="193">
        <f t="shared" si="1181"/>
        <v>6.0170247755057815</v>
      </c>
      <c r="G7404" s="193">
        <f t="shared" si="1186"/>
        <v>6.239524632867254</v>
      </c>
      <c r="H7404" s="193">
        <f t="shared" si="1186"/>
        <v>6.4702521755670688</v>
      </c>
      <c r="I7404" s="193">
        <f t="shared" si="1186"/>
        <v>6.7095116501194925</v>
      </c>
      <c r="J7404" s="193">
        <f t="shared" si="1186"/>
        <v>6.9576185535834627</v>
      </c>
      <c r="K7404" s="193">
        <f>MAX(0,(F7404-'2031 forecast'!$C$10))</f>
        <v>0.28002477550578142</v>
      </c>
      <c r="L7404" s="193">
        <f>MAX(0,(G7404-'2031 forecast'!$C$10))</f>
        <v>0.50252463286725391</v>
      </c>
      <c r="M7404" s="193">
        <f>MAX(0,(H7404-'2031 forecast'!$C$10))</f>
        <v>0.73325217556706868</v>
      </c>
      <c r="N7404" s="193">
        <f>MAX(0,(I7404-'2031 forecast'!$C$10))</f>
        <v>0.97251165011949237</v>
      </c>
      <c r="O7404" s="193">
        <f>MAX(0,(J7404-'2031 forecast'!$C$10))</f>
        <v>1.2206185535834626</v>
      </c>
      <c r="P7404" s="175">
        <f t="shared" si="1184"/>
        <v>2</v>
      </c>
      <c r="Q7404" s="175" t="str">
        <f t="shared" si="1185"/>
        <v/>
      </c>
    </row>
    <row r="7405" spans="1:17" s="1" customFormat="1" x14ac:dyDescent="0.3">
      <c r="A7405" s="189">
        <f t="shared" si="1183"/>
        <v>44139.37499998205</v>
      </c>
      <c r="B7405" s="190">
        <f t="shared" si="1178"/>
        <v>44139</v>
      </c>
      <c r="C7405" s="1">
        <f t="shared" si="1179"/>
        <v>9</v>
      </c>
      <c r="D7405" s="191">
        <v>4.0733106495315337</v>
      </c>
      <c r="E7405" s="192">
        <f t="shared" si="1180"/>
        <v>1.4144020112221358E-4</v>
      </c>
      <c r="F7405" s="193">
        <f t="shared" si="1181"/>
        <v>6.0731537379638585</v>
      </c>
      <c r="G7405" s="193">
        <f t="shared" ref="G7405:J7424" si="1187">$E7405*G$2</f>
        <v>6.2977291536962401</v>
      </c>
      <c r="H7405" s="193">
        <f t="shared" si="1187"/>
        <v>6.530609005563031</v>
      </c>
      <c r="I7405" s="193">
        <f t="shared" si="1187"/>
        <v>6.7721003781989664</v>
      </c>
      <c r="J7405" s="193">
        <f t="shared" si="1187"/>
        <v>7.022521711732562</v>
      </c>
      <c r="K7405" s="193">
        <f>MAX(0,(F7405-'2031 forecast'!$C$10))</f>
        <v>0.33615373796385839</v>
      </c>
      <c r="L7405" s="193">
        <f>MAX(0,(G7405-'2031 forecast'!$C$10))</f>
        <v>0.56072915369623999</v>
      </c>
      <c r="M7405" s="193">
        <f>MAX(0,(H7405-'2031 forecast'!$C$10))</f>
        <v>0.79360900556303093</v>
      </c>
      <c r="N7405" s="193">
        <f>MAX(0,(I7405-'2031 forecast'!$C$10))</f>
        <v>1.0351003781989663</v>
      </c>
      <c r="O7405" s="193">
        <f>MAX(0,(J7405-'2031 forecast'!$C$10))</f>
        <v>1.2855217117325619</v>
      </c>
      <c r="P7405" s="175">
        <f t="shared" si="1184"/>
        <v>3</v>
      </c>
      <c r="Q7405" s="175" t="str">
        <f t="shared" si="1185"/>
        <v/>
      </c>
    </row>
    <row r="7406" spans="1:17" s="1" customFormat="1" x14ac:dyDescent="0.3">
      <c r="A7406" s="189">
        <f t="shared" si="1183"/>
        <v>44139.416666648714</v>
      </c>
      <c r="B7406" s="190">
        <f t="shared" si="1178"/>
        <v>44139</v>
      </c>
      <c r="C7406" s="1">
        <f t="shared" si="1179"/>
        <v>10</v>
      </c>
      <c r="D7406" s="191">
        <v>4.0657814246710311</v>
      </c>
      <c r="E7406" s="192">
        <f t="shared" si="1180"/>
        <v>1.4117875897596177E-4</v>
      </c>
      <c r="F7406" s="193">
        <f t="shared" si="1181"/>
        <v>6.0619279454722417</v>
      </c>
      <c r="G7406" s="193">
        <f t="shared" si="1187"/>
        <v>6.286088249530442</v>
      </c>
      <c r="H7406" s="193">
        <f t="shared" si="1187"/>
        <v>6.5185376395638377</v>
      </c>
      <c r="I7406" s="193">
        <f t="shared" si="1187"/>
        <v>6.7595826325830703</v>
      </c>
      <c r="J7406" s="193">
        <f t="shared" si="1187"/>
        <v>7.0095410801027409</v>
      </c>
      <c r="K7406" s="193">
        <f>MAX(0,(F7406-'2031 forecast'!$C$10))</f>
        <v>0.32492794547224157</v>
      </c>
      <c r="L7406" s="193">
        <f>MAX(0,(G7406-'2031 forecast'!$C$10))</f>
        <v>0.54908824953044189</v>
      </c>
      <c r="M7406" s="193">
        <f>MAX(0,(H7406-'2031 forecast'!$C$10))</f>
        <v>0.78153763956383759</v>
      </c>
      <c r="N7406" s="193">
        <f>MAX(0,(I7406-'2031 forecast'!$C$10))</f>
        <v>1.0225826325830703</v>
      </c>
      <c r="O7406" s="193">
        <f>MAX(0,(J7406-'2031 forecast'!$C$10))</f>
        <v>1.2725410801027408</v>
      </c>
      <c r="P7406" s="175">
        <f t="shared" si="1184"/>
        <v>4</v>
      </c>
      <c r="Q7406" s="175" t="str">
        <f t="shared" si="1185"/>
        <v/>
      </c>
    </row>
    <row r="7407" spans="1:17" s="1" customFormat="1" x14ac:dyDescent="0.3">
      <c r="A7407" s="189">
        <f t="shared" si="1183"/>
        <v>44139.458333315379</v>
      </c>
      <c r="B7407" s="190">
        <f t="shared" si="1178"/>
        <v>44139</v>
      </c>
      <c r="C7407" s="1">
        <f t="shared" si="1179"/>
        <v>11</v>
      </c>
      <c r="D7407" s="191">
        <v>4.0958983241130396</v>
      </c>
      <c r="E7407" s="192">
        <f t="shared" si="1180"/>
        <v>1.4222452756096894E-4</v>
      </c>
      <c r="F7407" s="193">
        <f t="shared" si="1181"/>
        <v>6.1068311154387045</v>
      </c>
      <c r="G7407" s="193">
        <f t="shared" si="1187"/>
        <v>6.3326518661936317</v>
      </c>
      <c r="H7407" s="193">
        <f t="shared" si="1187"/>
        <v>6.5668231035606084</v>
      </c>
      <c r="I7407" s="193">
        <f t="shared" si="1187"/>
        <v>6.80965361504665</v>
      </c>
      <c r="J7407" s="193">
        <f t="shared" si="1187"/>
        <v>7.0614636066220227</v>
      </c>
      <c r="K7407" s="193">
        <f>MAX(0,(F7407-'2031 forecast'!$C$10))</f>
        <v>0.36983111543870439</v>
      </c>
      <c r="L7407" s="193">
        <f>MAX(0,(G7407-'2031 forecast'!$C$10))</f>
        <v>0.59565186619363164</v>
      </c>
      <c r="M7407" s="193">
        <f>MAX(0,(H7407-'2031 forecast'!$C$10))</f>
        <v>0.82982310356060829</v>
      </c>
      <c r="N7407" s="193">
        <f>MAX(0,(I7407-'2031 forecast'!$C$10))</f>
        <v>1.0726536150466499</v>
      </c>
      <c r="O7407" s="193">
        <f>MAX(0,(J7407-'2031 forecast'!$C$10))</f>
        <v>1.3244636066220226</v>
      </c>
      <c r="P7407" s="175">
        <f t="shared" si="1184"/>
        <v>5</v>
      </c>
      <c r="Q7407" s="175" t="str">
        <f t="shared" si="1185"/>
        <v/>
      </c>
    </row>
    <row r="7408" spans="1:17" s="1" customFormat="1" x14ac:dyDescent="0.3">
      <c r="A7408" s="189">
        <f t="shared" si="1183"/>
        <v>44139.499999982043</v>
      </c>
      <c r="B7408" s="190">
        <f t="shared" si="1178"/>
        <v>44139</v>
      </c>
      <c r="C7408" s="1">
        <f t="shared" si="1179"/>
        <v>12</v>
      </c>
      <c r="D7408" s="191">
        <v>4.0733106495315337</v>
      </c>
      <c r="E7408" s="192">
        <f t="shared" si="1180"/>
        <v>1.4144020112221358E-4</v>
      </c>
      <c r="F7408" s="193">
        <f t="shared" si="1181"/>
        <v>6.0731537379638585</v>
      </c>
      <c r="G7408" s="193">
        <f t="shared" si="1187"/>
        <v>6.2977291536962401</v>
      </c>
      <c r="H7408" s="193">
        <f t="shared" si="1187"/>
        <v>6.530609005563031</v>
      </c>
      <c r="I7408" s="193">
        <f t="shared" si="1187"/>
        <v>6.7721003781989664</v>
      </c>
      <c r="J7408" s="193">
        <f t="shared" si="1187"/>
        <v>7.022521711732562</v>
      </c>
      <c r="K7408" s="193">
        <f>MAX(0,(F7408-'2031 forecast'!$C$10))</f>
        <v>0.33615373796385839</v>
      </c>
      <c r="L7408" s="193">
        <f>MAX(0,(G7408-'2031 forecast'!$C$10))</f>
        <v>0.56072915369623999</v>
      </c>
      <c r="M7408" s="193">
        <f>MAX(0,(H7408-'2031 forecast'!$C$10))</f>
        <v>0.79360900556303093</v>
      </c>
      <c r="N7408" s="193">
        <f>MAX(0,(I7408-'2031 forecast'!$C$10))</f>
        <v>1.0351003781989663</v>
      </c>
      <c r="O7408" s="193">
        <f>MAX(0,(J7408-'2031 forecast'!$C$10))</f>
        <v>1.2855217117325619</v>
      </c>
      <c r="P7408" s="175">
        <f t="shared" si="1184"/>
        <v>6</v>
      </c>
      <c r="Q7408" s="175" t="str">
        <f t="shared" si="1185"/>
        <v/>
      </c>
    </row>
    <row r="7409" spans="1:17" s="1" customFormat="1" x14ac:dyDescent="0.3">
      <c r="A7409" s="189">
        <f t="shared" si="1183"/>
        <v>44139.541666648707</v>
      </c>
      <c r="B7409" s="190">
        <f t="shared" si="1178"/>
        <v>44139</v>
      </c>
      <c r="C7409" s="1">
        <f t="shared" si="1179"/>
        <v>13</v>
      </c>
      <c r="D7409" s="191">
        <v>3.9754307263450088</v>
      </c>
      <c r="E7409" s="192">
        <f t="shared" si="1180"/>
        <v>1.3804145322094042E-4</v>
      </c>
      <c r="F7409" s="193">
        <f t="shared" si="1181"/>
        <v>5.9272184355728594</v>
      </c>
      <c r="G7409" s="193">
        <f t="shared" si="1187"/>
        <v>6.1463973995408772</v>
      </c>
      <c r="H7409" s="193">
        <f t="shared" si="1187"/>
        <v>6.3736812475735309</v>
      </c>
      <c r="I7409" s="193">
        <f t="shared" si="1187"/>
        <v>6.6093696851923358</v>
      </c>
      <c r="J7409" s="193">
        <f t="shared" si="1187"/>
        <v>6.8537735005449036</v>
      </c>
      <c r="K7409" s="193">
        <f>MAX(0,(F7409-'2031 forecast'!$C$10))</f>
        <v>0.19021843557285933</v>
      </c>
      <c r="L7409" s="193">
        <f>MAX(0,(G7409-'2031 forecast'!$C$10))</f>
        <v>0.40939739954087706</v>
      </c>
      <c r="M7409" s="193">
        <f>MAX(0,(H7409-'2031 forecast'!$C$10))</f>
        <v>0.63668124757353084</v>
      </c>
      <c r="N7409" s="193">
        <f>MAX(0,(I7409-'2031 forecast'!$C$10))</f>
        <v>0.87236968519233571</v>
      </c>
      <c r="O7409" s="193">
        <f>MAX(0,(J7409-'2031 forecast'!$C$10))</f>
        <v>1.1167735005449035</v>
      </c>
      <c r="P7409" s="175">
        <f t="shared" si="1184"/>
        <v>7</v>
      </c>
      <c r="Q7409" s="175" t="str">
        <f t="shared" si="1185"/>
        <v/>
      </c>
    </row>
    <row r="7410" spans="1:17" s="1" customFormat="1" x14ac:dyDescent="0.3">
      <c r="A7410" s="189">
        <f t="shared" si="1183"/>
        <v>44139.583333315371</v>
      </c>
      <c r="B7410" s="190">
        <f t="shared" si="1178"/>
        <v>44139</v>
      </c>
      <c r="C7410" s="1">
        <f t="shared" si="1179"/>
        <v>14</v>
      </c>
      <c r="D7410" s="191">
        <v>4.0281353003685219</v>
      </c>
      <c r="E7410" s="192">
        <f t="shared" si="1180"/>
        <v>1.3987154824470288E-4</v>
      </c>
      <c r="F7410" s="193">
        <f t="shared" si="1181"/>
        <v>6.0057989830141656</v>
      </c>
      <c r="G7410" s="193">
        <f t="shared" si="1187"/>
        <v>6.2278837287014568</v>
      </c>
      <c r="H7410" s="193">
        <f t="shared" si="1187"/>
        <v>6.4581808095678763</v>
      </c>
      <c r="I7410" s="193">
        <f t="shared" si="1187"/>
        <v>6.6969939045035982</v>
      </c>
      <c r="J7410" s="193">
        <f t="shared" si="1187"/>
        <v>6.9446379219536425</v>
      </c>
      <c r="K7410" s="193">
        <f>MAX(0,(F7410-'2031 forecast'!$C$10))</f>
        <v>0.26879898301416549</v>
      </c>
      <c r="L7410" s="193">
        <f>MAX(0,(G7410-'2031 forecast'!$C$10))</f>
        <v>0.49088372870145669</v>
      </c>
      <c r="M7410" s="193">
        <f>MAX(0,(H7410-'2031 forecast'!$C$10))</f>
        <v>0.72118080956787622</v>
      </c>
      <c r="N7410" s="193">
        <f>MAX(0,(I7410-'2031 forecast'!$C$10))</f>
        <v>0.95999390450359812</v>
      </c>
      <c r="O7410" s="193">
        <f>MAX(0,(J7410-'2031 forecast'!$C$10))</f>
        <v>1.2076379219536424</v>
      </c>
      <c r="P7410" s="175">
        <f t="shared" si="1184"/>
        <v>8</v>
      </c>
      <c r="Q7410" s="175" t="str">
        <f t="shared" si="1185"/>
        <v/>
      </c>
    </row>
    <row r="7411" spans="1:17" s="1" customFormat="1" x14ac:dyDescent="0.3">
      <c r="A7411" s="189">
        <f t="shared" si="1183"/>
        <v>44139.624999982036</v>
      </c>
      <c r="B7411" s="190">
        <f t="shared" si="1178"/>
        <v>44139</v>
      </c>
      <c r="C7411" s="1">
        <f t="shared" si="1179"/>
        <v>15</v>
      </c>
      <c r="D7411" s="191">
        <v>4.0431937500895252</v>
      </c>
      <c r="E7411" s="192">
        <f t="shared" si="1180"/>
        <v>1.4039443253720642E-4</v>
      </c>
      <c r="F7411" s="193">
        <f t="shared" si="1181"/>
        <v>6.0282505679973957</v>
      </c>
      <c r="G7411" s="193">
        <f t="shared" si="1187"/>
        <v>6.2511655370330494</v>
      </c>
      <c r="H7411" s="193">
        <f t="shared" si="1187"/>
        <v>6.4823235415662603</v>
      </c>
      <c r="I7411" s="193">
        <f t="shared" si="1187"/>
        <v>6.7220293957353858</v>
      </c>
      <c r="J7411" s="193">
        <f t="shared" si="1187"/>
        <v>6.9705991852132811</v>
      </c>
      <c r="K7411" s="193">
        <f>MAX(0,(F7411-'2031 forecast'!$C$10))</f>
        <v>0.29125056799739557</v>
      </c>
      <c r="L7411" s="193">
        <f>MAX(0,(G7411-'2031 forecast'!$C$10))</f>
        <v>0.51416553703304935</v>
      </c>
      <c r="M7411" s="193">
        <f>MAX(0,(H7411-'2031 forecast'!$C$10))</f>
        <v>0.74532354156626024</v>
      </c>
      <c r="N7411" s="193">
        <f>MAX(0,(I7411-'2031 forecast'!$C$10))</f>
        <v>0.98502939573538573</v>
      </c>
      <c r="O7411" s="193">
        <f>MAX(0,(J7411-'2031 forecast'!$C$10))</f>
        <v>1.233599185213281</v>
      </c>
      <c r="P7411" s="175">
        <f t="shared" si="1184"/>
        <v>9</v>
      </c>
      <c r="Q7411" s="175" t="str">
        <f t="shared" si="1185"/>
        <v/>
      </c>
    </row>
    <row r="7412" spans="1:17" s="1" customFormat="1" x14ac:dyDescent="0.3">
      <c r="A7412" s="189">
        <f t="shared" si="1183"/>
        <v>44139.6666666487</v>
      </c>
      <c r="B7412" s="190">
        <f t="shared" si="1178"/>
        <v>44139</v>
      </c>
      <c r="C7412" s="1">
        <f t="shared" si="1179"/>
        <v>16</v>
      </c>
      <c r="D7412" s="191">
        <v>4.0507229749500278</v>
      </c>
      <c r="E7412" s="192">
        <f t="shared" si="1180"/>
        <v>1.4065587468345823E-4</v>
      </c>
      <c r="F7412" s="193">
        <f t="shared" si="1181"/>
        <v>6.0394763604890125</v>
      </c>
      <c r="G7412" s="193">
        <f t="shared" si="1187"/>
        <v>6.2628064411988484</v>
      </c>
      <c r="H7412" s="193">
        <f t="shared" si="1187"/>
        <v>6.4943949075654537</v>
      </c>
      <c r="I7412" s="193">
        <f t="shared" si="1187"/>
        <v>6.7345471413512819</v>
      </c>
      <c r="J7412" s="193">
        <f t="shared" si="1187"/>
        <v>6.9835798168431023</v>
      </c>
      <c r="K7412" s="193">
        <f>MAX(0,(F7412-'2031 forecast'!$C$10))</f>
        <v>0.30247636048901239</v>
      </c>
      <c r="L7412" s="193">
        <f>MAX(0,(G7412-'2031 forecast'!$C$10))</f>
        <v>0.52580644119884834</v>
      </c>
      <c r="M7412" s="193">
        <f>MAX(0,(H7412-'2031 forecast'!$C$10))</f>
        <v>0.75739490756545358</v>
      </c>
      <c r="N7412" s="193">
        <f>MAX(0,(I7412-'2031 forecast'!$C$10))</f>
        <v>0.99754714135128175</v>
      </c>
      <c r="O7412" s="193">
        <f>MAX(0,(J7412-'2031 forecast'!$C$10))</f>
        <v>1.2465798168431022</v>
      </c>
      <c r="P7412" s="175">
        <f t="shared" si="1184"/>
        <v>10</v>
      </c>
      <c r="Q7412" s="175" t="str">
        <f t="shared" si="1185"/>
        <v/>
      </c>
    </row>
    <row r="7413" spans="1:17" s="1" customFormat="1" x14ac:dyDescent="0.3">
      <c r="A7413" s="189">
        <f t="shared" si="1183"/>
        <v>44139.708333315364</v>
      </c>
      <c r="B7413" s="190">
        <f t="shared" si="1178"/>
        <v>44139</v>
      </c>
      <c r="C7413" s="1">
        <f t="shared" si="1179"/>
        <v>17</v>
      </c>
      <c r="D7413" s="191">
        <v>4.3669504190911086</v>
      </c>
      <c r="E7413" s="192">
        <f t="shared" si="1180"/>
        <v>1.5163644482603305E-4</v>
      </c>
      <c r="F7413" s="193">
        <f t="shared" si="1181"/>
        <v>6.5109596451368539</v>
      </c>
      <c r="G7413" s="193">
        <f t="shared" si="1187"/>
        <v>6.7517244161623271</v>
      </c>
      <c r="H7413" s="193">
        <f t="shared" si="1187"/>
        <v>7.0013922795315304</v>
      </c>
      <c r="I7413" s="193">
        <f t="shared" si="1187"/>
        <v>7.2602924572188545</v>
      </c>
      <c r="J7413" s="193">
        <f t="shared" si="1187"/>
        <v>7.528766345295538</v>
      </c>
      <c r="K7413" s="193">
        <f>MAX(0,(F7413-'2031 forecast'!$C$10))</f>
        <v>0.77395964513685378</v>
      </c>
      <c r="L7413" s="193">
        <f>MAX(0,(G7413-'2031 forecast'!$C$10))</f>
        <v>1.014724416162327</v>
      </c>
      <c r="M7413" s="193">
        <f>MAX(0,(H7413-'2031 forecast'!$C$10))</f>
        <v>1.2643922795315303</v>
      </c>
      <c r="N7413" s="193">
        <f>MAX(0,(I7413-'2031 forecast'!$C$10))</f>
        <v>1.5232924572188544</v>
      </c>
      <c r="O7413" s="193">
        <f>MAX(0,(J7413-'2031 forecast'!$C$10))</f>
        <v>1.7917663452955379</v>
      </c>
      <c r="P7413" s="175">
        <f t="shared" si="1184"/>
        <v>11</v>
      </c>
      <c r="Q7413" s="175" t="str">
        <f t="shared" si="1185"/>
        <v/>
      </c>
    </row>
    <row r="7414" spans="1:17" s="1" customFormat="1" x14ac:dyDescent="0.3">
      <c r="A7414" s="189">
        <f t="shared" si="1183"/>
        <v>44139.749999982028</v>
      </c>
      <c r="B7414" s="190">
        <f t="shared" si="1178"/>
        <v>44139</v>
      </c>
      <c r="C7414" s="1">
        <f t="shared" si="1179"/>
        <v>18</v>
      </c>
      <c r="D7414" s="191">
        <v>4.6982363129531919</v>
      </c>
      <c r="E7414" s="192">
        <f t="shared" si="1180"/>
        <v>1.631398992611114E-4</v>
      </c>
      <c r="F7414" s="193">
        <f t="shared" si="1181"/>
        <v>7.0048945147679245</v>
      </c>
      <c r="G7414" s="193">
        <f t="shared" si="1187"/>
        <v>7.2639241994574002</v>
      </c>
      <c r="H7414" s="193">
        <f t="shared" si="1187"/>
        <v>7.5325323834959912</v>
      </c>
      <c r="I7414" s="193">
        <f t="shared" si="1187"/>
        <v>7.8110732643182157</v>
      </c>
      <c r="J7414" s="193">
        <f t="shared" si="1187"/>
        <v>8.0999141370076124</v>
      </c>
      <c r="K7414" s="193">
        <f>MAX(0,(F7414-'2031 forecast'!$C$10))</f>
        <v>1.2678945147679244</v>
      </c>
      <c r="L7414" s="193">
        <f>MAX(0,(G7414-'2031 forecast'!$C$10))</f>
        <v>1.5269241994574001</v>
      </c>
      <c r="M7414" s="193">
        <f>MAX(0,(H7414-'2031 forecast'!$C$10))</f>
        <v>1.7955323834959911</v>
      </c>
      <c r="N7414" s="193">
        <f>MAX(0,(I7414-'2031 forecast'!$C$10))</f>
        <v>2.0740732643182156</v>
      </c>
      <c r="O7414" s="193">
        <f>MAX(0,(J7414-'2031 forecast'!$C$10))</f>
        <v>2.3629141370076123</v>
      </c>
      <c r="P7414" s="175">
        <f t="shared" si="1184"/>
        <v>12</v>
      </c>
      <c r="Q7414" s="175" t="str">
        <f t="shared" si="1185"/>
        <v/>
      </c>
    </row>
    <row r="7415" spans="1:17" s="1" customFormat="1" x14ac:dyDescent="0.3">
      <c r="A7415" s="189">
        <f t="shared" si="1183"/>
        <v>44139.791666648693</v>
      </c>
      <c r="B7415" s="190">
        <f t="shared" si="1178"/>
        <v>44139</v>
      </c>
      <c r="C7415" s="1">
        <f t="shared" si="1179"/>
        <v>19</v>
      </c>
      <c r="D7415" s="191">
        <v>4.6756486383716869</v>
      </c>
      <c r="E7415" s="192">
        <f t="shared" si="1180"/>
        <v>1.6235557282235608E-4</v>
      </c>
      <c r="F7415" s="193">
        <f t="shared" si="1181"/>
        <v>6.9712171372930793</v>
      </c>
      <c r="G7415" s="193">
        <f t="shared" si="1187"/>
        <v>7.2290014869600094</v>
      </c>
      <c r="H7415" s="193">
        <f t="shared" si="1187"/>
        <v>7.4963182854984147</v>
      </c>
      <c r="I7415" s="193">
        <f t="shared" si="1187"/>
        <v>7.7735200274705321</v>
      </c>
      <c r="J7415" s="193">
        <f t="shared" si="1187"/>
        <v>8.0609722421181544</v>
      </c>
      <c r="K7415" s="193">
        <f>MAX(0,(F7415-'2031 forecast'!$C$10))</f>
        <v>1.2342171372930792</v>
      </c>
      <c r="L7415" s="193">
        <f>MAX(0,(G7415-'2031 forecast'!$C$10))</f>
        <v>1.4920014869600093</v>
      </c>
      <c r="M7415" s="193">
        <f>MAX(0,(H7415-'2031 forecast'!$C$10))</f>
        <v>1.7593182854984146</v>
      </c>
      <c r="N7415" s="193">
        <f>MAX(0,(I7415-'2031 forecast'!$C$10))</f>
        <v>2.036520027470532</v>
      </c>
      <c r="O7415" s="193">
        <f>MAX(0,(J7415-'2031 forecast'!$C$10))</f>
        <v>2.3239722421181543</v>
      </c>
      <c r="P7415" s="175">
        <f t="shared" si="1184"/>
        <v>13</v>
      </c>
      <c r="Q7415" s="175" t="str">
        <f t="shared" si="1185"/>
        <v/>
      </c>
    </row>
    <row r="7416" spans="1:17" s="1" customFormat="1" x14ac:dyDescent="0.3">
      <c r="A7416" s="189">
        <f t="shared" si="1183"/>
        <v>44139.833333315357</v>
      </c>
      <c r="B7416" s="190">
        <f t="shared" si="1178"/>
        <v>44139</v>
      </c>
      <c r="C7416" s="1">
        <f t="shared" si="1179"/>
        <v>20</v>
      </c>
      <c r="D7416" s="191">
        <v>4.4723595671381347</v>
      </c>
      <c r="E7416" s="192">
        <f t="shared" si="1180"/>
        <v>1.5529663487355797E-4</v>
      </c>
      <c r="F7416" s="193">
        <f t="shared" si="1181"/>
        <v>6.6681207400194662</v>
      </c>
      <c r="G7416" s="193">
        <f t="shared" si="1187"/>
        <v>6.9146970744834864</v>
      </c>
      <c r="H7416" s="193">
        <f t="shared" si="1187"/>
        <v>7.1703914035202221</v>
      </c>
      <c r="I7416" s="193">
        <f t="shared" si="1187"/>
        <v>7.4355408958413776</v>
      </c>
      <c r="J7416" s="193">
        <f t="shared" si="1187"/>
        <v>7.7104951881130157</v>
      </c>
      <c r="K7416" s="193">
        <f>MAX(0,(F7416-'2031 forecast'!$C$10))</f>
        <v>0.9311207400194661</v>
      </c>
      <c r="L7416" s="193">
        <f>MAX(0,(G7416-'2031 forecast'!$C$10))</f>
        <v>1.1776970744834863</v>
      </c>
      <c r="M7416" s="193">
        <f>MAX(0,(H7416-'2031 forecast'!$C$10))</f>
        <v>1.433391403520222</v>
      </c>
      <c r="N7416" s="193">
        <f>MAX(0,(I7416-'2031 forecast'!$C$10))</f>
        <v>1.6985408958413775</v>
      </c>
      <c r="O7416" s="193">
        <f>MAX(0,(J7416-'2031 forecast'!$C$10))</f>
        <v>1.9734951881130156</v>
      </c>
      <c r="P7416" s="175">
        <f t="shared" si="1184"/>
        <v>14</v>
      </c>
      <c r="Q7416" s="175" t="str">
        <f t="shared" si="1185"/>
        <v/>
      </c>
    </row>
    <row r="7417" spans="1:17" s="1" customFormat="1" x14ac:dyDescent="0.3">
      <c r="A7417" s="189">
        <f t="shared" si="1183"/>
        <v>44139.874999982021</v>
      </c>
      <c r="B7417" s="190">
        <f t="shared" si="1178"/>
        <v>44139</v>
      </c>
      <c r="C7417" s="1">
        <f t="shared" si="1179"/>
        <v>21</v>
      </c>
      <c r="D7417" s="191">
        <v>4.3443627445096027</v>
      </c>
      <c r="E7417" s="192">
        <f t="shared" si="1180"/>
        <v>1.5085211838727772E-4</v>
      </c>
      <c r="F7417" s="193">
        <f t="shared" si="1181"/>
        <v>6.4772822676620088</v>
      </c>
      <c r="G7417" s="193">
        <f t="shared" si="1187"/>
        <v>6.7168017036649372</v>
      </c>
      <c r="H7417" s="193">
        <f t="shared" si="1187"/>
        <v>6.9651781815339548</v>
      </c>
      <c r="I7417" s="193">
        <f t="shared" si="1187"/>
        <v>7.2227392203711718</v>
      </c>
      <c r="J7417" s="193">
        <f t="shared" si="1187"/>
        <v>7.4898244504060791</v>
      </c>
      <c r="K7417" s="193">
        <f>MAX(0,(F7417-'2031 forecast'!$C$10))</f>
        <v>0.74028226766200866</v>
      </c>
      <c r="L7417" s="193">
        <f>MAX(0,(G7417-'2031 forecast'!$C$10))</f>
        <v>0.97980170366493713</v>
      </c>
      <c r="M7417" s="193">
        <f>MAX(0,(H7417-'2031 forecast'!$C$10))</f>
        <v>1.2281781815339547</v>
      </c>
      <c r="N7417" s="193">
        <f>MAX(0,(I7417-'2031 forecast'!$C$10))</f>
        <v>1.4857392203711717</v>
      </c>
      <c r="O7417" s="193">
        <f>MAX(0,(J7417-'2031 forecast'!$C$10))</f>
        <v>1.752824450406079</v>
      </c>
      <c r="P7417" s="175">
        <f t="shared" si="1184"/>
        <v>15</v>
      </c>
      <c r="Q7417" s="175" t="str">
        <f t="shared" si="1185"/>
        <v/>
      </c>
    </row>
    <row r="7418" spans="1:17" s="1" customFormat="1" x14ac:dyDescent="0.3">
      <c r="A7418" s="189">
        <f t="shared" si="1183"/>
        <v>44139.916666648685</v>
      </c>
      <c r="B7418" s="190">
        <f t="shared" si="1178"/>
        <v>44139</v>
      </c>
      <c r="C7418" s="1">
        <f t="shared" si="1179"/>
        <v>22</v>
      </c>
      <c r="D7418" s="191">
        <v>4.1184859986945446</v>
      </c>
      <c r="E7418" s="192">
        <f t="shared" si="1180"/>
        <v>1.4300885399972426E-4</v>
      </c>
      <c r="F7418" s="193">
        <f t="shared" si="1181"/>
        <v>6.1405084929135496</v>
      </c>
      <c r="G7418" s="193">
        <f t="shared" si="1187"/>
        <v>6.3675745786910225</v>
      </c>
      <c r="H7418" s="193">
        <f t="shared" si="1187"/>
        <v>6.6030372015581849</v>
      </c>
      <c r="I7418" s="193">
        <f t="shared" si="1187"/>
        <v>6.8472068518943328</v>
      </c>
      <c r="J7418" s="193">
        <f t="shared" si="1187"/>
        <v>7.1004055015114815</v>
      </c>
      <c r="K7418" s="193">
        <f>MAX(0,(F7418-'2031 forecast'!$C$10))</f>
        <v>0.40350849291354951</v>
      </c>
      <c r="L7418" s="193">
        <f>MAX(0,(G7418-'2031 forecast'!$C$10))</f>
        <v>0.6305745786910224</v>
      </c>
      <c r="M7418" s="193">
        <f>MAX(0,(H7418-'2031 forecast'!$C$10))</f>
        <v>0.86603720155818475</v>
      </c>
      <c r="N7418" s="193">
        <f>MAX(0,(I7418-'2031 forecast'!$C$10))</f>
        <v>1.1102068518943327</v>
      </c>
      <c r="O7418" s="193">
        <f>MAX(0,(J7418-'2031 forecast'!$C$10))</f>
        <v>1.3634055015114814</v>
      </c>
      <c r="P7418" s="175">
        <f t="shared" si="1184"/>
        <v>16</v>
      </c>
      <c r="Q7418" s="175">
        <f t="shared" si="1185"/>
        <v>16</v>
      </c>
    </row>
    <row r="7419" spans="1:17" s="1" customFormat="1" x14ac:dyDescent="0.3">
      <c r="A7419" s="189">
        <f t="shared" si="1183"/>
        <v>44139.95833331535</v>
      </c>
      <c r="B7419" s="190">
        <f t="shared" si="1178"/>
        <v>44139</v>
      </c>
      <c r="C7419" s="1">
        <f t="shared" si="1179"/>
        <v>23</v>
      </c>
      <c r="D7419" s="191">
        <v>3.6592032822039284</v>
      </c>
      <c r="E7419" s="192">
        <f t="shared" si="1180"/>
        <v>1.2706088307836561E-4</v>
      </c>
      <c r="F7419" s="193">
        <f t="shared" si="1181"/>
        <v>5.455735150925018</v>
      </c>
      <c r="G7419" s="193">
        <f t="shared" si="1187"/>
        <v>5.6574794245773976</v>
      </c>
      <c r="H7419" s="193">
        <f t="shared" si="1187"/>
        <v>5.8666838756074542</v>
      </c>
      <c r="I7419" s="193">
        <f t="shared" si="1187"/>
        <v>6.083624369324764</v>
      </c>
      <c r="J7419" s="193">
        <f t="shared" si="1187"/>
        <v>6.3085869720924679</v>
      </c>
      <c r="K7419" s="193">
        <f>MAX(0,(F7419-'2031 forecast'!$C$10))</f>
        <v>0</v>
      </c>
      <c r="L7419" s="193">
        <f>MAX(0,(G7419-'2031 forecast'!$C$10))</f>
        <v>0</v>
      </c>
      <c r="M7419" s="193">
        <f>MAX(0,(H7419-'2031 forecast'!$C$10))</f>
        <v>0.12968387560745409</v>
      </c>
      <c r="N7419" s="193">
        <f>MAX(0,(I7419-'2031 forecast'!$C$10))</f>
        <v>0.34662436932476393</v>
      </c>
      <c r="O7419" s="193">
        <f>MAX(0,(J7419-'2031 forecast'!$C$10))</f>
        <v>0.57158697209246778</v>
      </c>
      <c r="P7419" s="175" t="str">
        <f t="shared" si="1184"/>
        <v/>
      </c>
      <c r="Q7419" s="175" t="str">
        <f t="shared" si="1185"/>
        <v/>
      </c>
    </row>
    <row r="7420" spans="1:17" s="1" customFormat="1" x14ac:dyDescent="0.3">
      <c r="A7420" s="189">
        <f t="shared" si="1183"/>
        <v>44139.999999982014</v>
      </c>
      <c r="B7420" s="190">
        <f t="shared" si="1178"/>
        <v>44139</v>
      </c>
      <c r="C7420" s="1">
        <f t="shared" si="1179"/>
        <v>0</v>
      </c>
      <c r="D7420" s="191">
        <v>3.6968494065064377</v>
      </c>
      <c r="E7420" s="192">
        <f t="shared" si="1180"/>
        <v>1.283680938096245E-4</v>
      </c>
      <c r="F7420" s="193">
        <f t="shared" si="1181"/>
        <v>5.5118641133830941</v>
      </c>
      <c r="G7420" s="193">
        <f t="shared" si="1187"/>
        <v>5.7156839454063828</v>
      </c>
      <c r="H7420" s="193">
        <f t="shared" si="1187"/>
        <v>5.9270407056034156</v>
      </c>
      <c r="I7420" s="193">
        <f t="shared" si="1187"/>
        <v>6.1462130974042362</v>
      </c>
      <c r="J7420" s="193">
        <f t="shared" si="1187"/>
        <v>6.3734901302415663</v>
      </c>
      <c r="K7420" s="193">
        <f>MAX(0,(F7420-'2031 forecast'!$C$10))</f>
        <v>0</v>
      </c>
      <c r="L7420" s="193">
        <f>MAX(0,(G7420-'2031 forecast'!$C$10))</f>
        <v>0</v>
      </c>
      <c r="M7420" s="193">
        <f>MAX(0,(H7420-'2031 forecast'!$C$10))</f>
        <v>0.19004070560341546</v>
      </c>
      <c r="N7420" s="193">
        <f>MAX(0,(I7420-'2031 forecast'!$C$10))</f>
        <v>0.40921309740423606</v>
      </c>
      <c r="O7420" s="193">
        <f>MAX(0,(J7420-'2031 forecast'!$C$10))</f>
        <v>0.6364901302415662</v>
      </c>
      <c r="P7420" s="175" t="str">
        <f t="shared" si="1184"/>
        <v/>
      </c>
      <c r="Q7420" s="175" t="str">
        <f t="shared" si="1185"/>
        <v/>
      </c>
    </row>
    <row r="7421" spans="1:17" s="1" customFormat="1" x14ac:dyDescent="0.3">
      <c r="A7421" s="189">
        <f t="shared" si="1183"/>
        <v>44140.041666648678</v>
      </c>
      <c r="B7421" s="190">
        <f t="shared" si="1178"/>
        <v>44140</v>
      </c>
      <c r="C7421" s="1">
        <f t="shared" si="1179"/>
        <v>1</v>
      </c>
      <c r="D7421" s="191">
        <v>3.2074497905738135</v>
      </c>
      <c r="E7421" s="192">
        <f t="shared" si="1180"/>
        <v>1.1137435430325874E-4</v>
      </c>
      <c r="F7421" s="193">
        <f t="shared" si="1181"/>
        <v>4.7821876014281024</v>
      </c>
      <c r="G7421" s="193">
        <f t="shared" si="1187"/>
        <v>4.9590251746295708</v>
      </c>
      <c r="H7421" s="193">
        <f t="shared" si="1187"/>
        <v>5.1424019156559169</v>
      </c>
      <c r="I7421" s="193">
        <f t="shared" si="1187"/>
        <v>5.3325596323710887</v>
      </c>
      <c r="J7421" s="193">
        <f t="shared" si="1187"/>
        <v>5.5297490743032736</v>
      </c>
      <c r="K7421" s="193">
        <f>MAX(0,(F7421-'2031 forecast'!$C$10))</f>
        <v>0</v>
      </c>
      <c r="L7421" s="193">
        <f>MAX(0,(G7421-'2031 forecast'!$C$10))</f>
        <v>0</v>
      </c>
      <c r="M7421" s="193">
        <f>MAX(0,(H7421-'2031 forecast'!$C$10))</f>
        <v>0</v>
      </c>
      <c r="N7421" s="193">
        <f>MAX(0,(I7421-'2031 forecast'!$C$10))</f>
        <v>0</v>
      </c>
      <c r="O7421" s="193">
        <f>MAX(0,(J7421-'2031 forecast'!$C$10))</f>
        <v>0</v>
      </c>
      <c r="P7421" s="175" t="str">
        <f t="shared" si="1184"/>
        <v/>
      </c>
      <c r="Q7421" s="175" t="str">
        <f t="shared" si="1185"/>
        <v/>
      </c>
    </row>
    <row r="7422" spans="1:17" s="1" customFormat="1" x14ac:dyDescent="0.3">
      <c r="A7422" s="189">
        <f t="shared" si="1183"/>
        <v>44140.083333315342</v>
      </c>
      <c r="B7422" s="190">
        <f t="shared" si="1178"/>
        <v>44140</v>
      </c>
      <c r="C7422" s="1">
        <f t="shared" si="1179"/>
        <v>2</v>
      </c>
      <c r="D7422" s="191">
        <v>3.0643945182242773</v>
      </c>
      <c r="E7422" s="192">
        <f t="shared" si="1180"/>
        <v>1.064069535244749E-4</v>
      </c>
      <c r="F7422" s="193">
        <f t="shared" si="1181"/>
        <v>4.5688975440874122</v>
      </c>
      <c r="G7422" s="193">
        <f t="shared" si="1187"/>
        <v>4.7378479954794255</v>
      </c>
      <c r="H7422" s="193">
        <f t="shared" si="1187"/>
        <v>4.913045961671263</v>
      </c>
      <c r="I7422" s="193">
        <f t="shared" si="1187"/>
        <v>5.0947224656690917</v>
      </c>
      <c r="J7422" s="193">
        <f t="shared" si="1187"/>
        <v>5.2831170733366957</v>
      </c>
      <c r="K7422" s="193">
        <f>MAX(0,(F7422-'2031 forecast'!$C$10))</f>
        <v>0</v>
      </c>
      <c r="L7422" s="193">
        <f>MAX(0,(G7422-'2031 forecast'!$C$10))</f>
        <v>0</v>
      </c>
      <c r="M7422" s="193">
        <f>MAX(0,(H7422-'2031 forecast'!$C$10))</f>
        <v>0</v>
      </c>
      <c r="N7422" s="193">
        <f>MAX(0,(I7422-'2031 forecast'!$C$10))</f>
        <v>0</v>
      </c>
      <c r="O7422" s="193">
        <f>MAX(0,(J7422-'2031 forecast'!$C$10))</f>
        <v>0</v>
      </c>
      <c r="P7422" s="175" t="str">
        <f t="shared" si="1184"/>
        <v/>
      </c>
      <c r="Q7422" s="175" t="str">
        <f t="shared" si="1185"/>
        <v/>
      </c>
    </row>
    <row r="7423" spans="1:17" s="1" customFormat="1" x14ac:dyDescent="0.3">
      <c r="A7423" s="189">
        <f t="shared" si="1183"/>
        <v>44140.124999982007</v>
      </c>
      <c r="B7423" s="190">
        <f t="shared" si="1178"/>
        <v>44140</v>
      </c>
      <c r="C7423" s="1">
        <f t="shared" si="1179"/>
        <v>3</v>
      </c>
      <c r="D7423" s="191">
        <v>3.019219169061266</v>
      </c>
      <c r="E7423" s="192">
        <f t="shared" si="1180"/>
        <v>1.0483830064696422E-4</v>
      </c>
      <c r="F7423" s="193">
        <f t="shared" si="1181"/>
        <v>4.5015427891377211</v>
      </c>
      <c r="G7423" s="193">
        <f t="shared" si="1187"/>
        <v>4.6680025704846431</v>
      </c>
      <c r="H7423" s="193">
        <f t="shared" si="1187"/>
        <v>4.84061776567611</v>
      </c>
      <c r="I7423" s="193">
        <f t="shared" si="1187"/>
        <v>5.0196159919737253</v>
      </c>
      <c r="J7423" s="193">
        <f t="shared" si="1187"/>
        <v>5.205233283557777</v>
      </c>
      <c r="K7423" s="193">
        <f>MAX(0,(F7423-'2031 forecast'!$C$10))</f>
        <v>0</v>
      </c>
      <c r="L7423" s="193">
        <f>MAX(0,(G7423-'2031 forecast'!$C$10))</f>
        <v>0</v>
      </c>
      <c r="M7423" s="193">
        <f>MAX(0,(H7423-'2031 forecast'!$C$10))</f>
        <v>0</v>
      </c>
      <c r="N7423" s="193">
        <f>MAX(0,(I7423-'2031 forecast'!$C$10))</f>
        <v>0</v>
      </c>
      <c r="O7423" s="193">
        <f>MAX(0,(J7423-'2031 forecast'!$C$10))</f>
        <v>0</v>
      </c>
      <c r="P7423" s="175" t="str">
        <f t="shared" si="1184"/>
        <v/>
      </c>
      <c r="Q7423" s="175" t="str">
        <f t="shared" si="1185"/>
        <v/>
      </c>
    </row>
    <row r="7424" spans="1:17" s="1" customFormat="1" x14ac:dyDescent="0.3">
      <c r="A7424" s="189">
        <f t="shared" si="1183"/>
        <v>44140.166666648671</v>
      </c>
      <c r="B7424" s="190">
        <f t="shared" si="1178"/>
        <v>44140</v>
      </c>
      <c r="C7424" s="1">
        <f t="shared" si="1179"/>
        <v>4</v>
      </c>
      <c r="D7424" s="191">
        <v>2.9891022696192584</v>
      </c>
      <c r="E7424" s="192">
        <f t="shared" si="1180"/>
        <v>1.037925320619571E-4</v>
      </c>
      <c r="F7424" s="193">
        <f t="shared" si="1181"/>
        <v>4.4566396191712601</v>
      </c>
      <c r="G7424" s="193">
        <f t="shared" si="1187"/>
        <v>4.6214389538214551</v>
      </c>
      <c r="H7424" s="193">
        <f t="shared" si="1187"/>
        <v>4.7923323016793411</v>
      </c>
      <c r="I7424" s="193">
        <f t="shared" si="1187"/>
        <v>4.9695450095101465</v>
      </c>
      <c r="J7424" s="193">
        <f t="shared" si="1187"/>
        <v>5.1533107570384979</v>
      </c>
      <c r="K7424" s="193">
        <f>MAX(0,(F7424-'2031 forecast'!$C$10))</f>
        <v>0</v>
      </c>
      <c r="L7424" s="193">
        <f>MAX(0,(G7424-'2031 forecast'!$C$10))</f>
        <v>0</v>
      </c>
      <c r="M7424" s="193">
        <f>MAX(0,(H7424-'2031 forecast'!$C$10))</f>
        <v>0</v>
      </c>
      <c r="N7424" s="193">
        <f>MAX(0,(I7424-'2031 forecast'!$C$10))</f>
        <v>0</v>
      </c>
      <c r="O7424" s="193">
        <f>MAX(0,(J7424-'2031 forecast'!$C$10))</f>
        <v>0</v>
      </c>
      <c r="P7424" s="175" t="str">
        <f t="shared" si="1184"/>
        <v/>
      </c>
      <c r="Q7424" s="175" t="str">
        <f t="shared" si="1185"/>
        <v/>
      </c>
    </row>
    <row r="7425" spans="1:17" s="1" customFormat="1" x14ac:dyDescent="0.3">
      <c r="A7425" s="189">
        <f t="shared" si="1183"/>
        <v>44140.208333315335</v>
      </c>
      <c r="B7425" s="190">
        <f t="shared" si="1178"/>
        <v>44140</v>
      </c>
      <c r="C7425" s="1">
        <f t="shared" si="1179"/>
        <v>5</v>
      </c>
      <c r="D7425" s="191">
        <v>3.0643945182242773</v>
      </c>
      <c r="E7425" s="192">
        <f t="shared" si="1180"/>
        <v>1.064069535244749E-4</v>
      </c>
      <c r="F7425" s="193">
        <f t="shared" si="1181"/>
        <v>4.5688975440874122</v>
      </c>
      <c r="G7425" s="193">
        <f t="shared" ref="G7425:J7444" si="1188">$E7425*G$2</f>
        <v>4.7378479954794255</v>
      </c>
      <c r="H7425" s="193">
        <f t="shared" si="1188"/>
        <v>4.913045961671263</v>
      </c>
      <c r="I7425" s="193">
        <f t="shared" si="1188"/>
        <v>5.0947224656690917</v>
      </c>
      <c r="J7425" s="193">
        <f t="shared" si="1188"/>
        <v>5.2831170733366957</v>
      </c>
      <c r="K7425" s="193">
        <f>MAX(0,(F7425-'2031 forecast'!$C$10))</f>
        <v>0</v>
      </c>
      <c r="L7425" s="193">
        <f>MAX(0,(G7425-'2031 forecast'!$C$10))</f>
        <v>0</v>
      </c>
      <c r="M7425" s="193">
        <f>MAX(0,(H7425-'2031 forecast'!$C$10))</f>
        <v>0</v>
      </c>
      <c r="N7425" s="193">
        <f>MAX(0,(I7425-'2031 forecast'!$C$10))</f>
        <v>0</v>
      </c>
      <c r="O7425" s="193">
        <f>MAX(0,(J7425-'2031 forecast'!$C$10))</f>
        <v>0</v>
      </c>
      <c r="P7425" s="175" t="str">
        <f t="shared" si="1184"/>
        <v/>
      </c>
      <c r="Q7425" s="175" t="str">
        <f t="shared" si="1185"/>
        <v/>
      </c>
    </row>
    <row r="7426" spans="1:17" s="1" customFormat="1" x14ac:dyDescent="0.3">
      <c r="A7426" s="189">
        <f t="shared" si="1183"/>
        <v>44140.249999981999</v>
      </c>
      <c r="B7426" s="190">
        <f t="shared" si="1178"/>
        <v>44140</v>
      </c>
      <c r="C7426" s="1">
        <f t="shared" si="1179"/>
        <v>6</v>
      </c>
      <c r="D7426" s="191">
        <v>3.2601543645973274</v>
      </c>
      <c r="E7426" s="192">
        <f t="shared" si="1180"/>
        <v>1.1320444932702122E-4</v>
      </c>
      <c r="F7426" s="193">
        <f t="shared" si="1181"/>
        <v>4.8607681488694094</v>
      </c>
      <c r="G7426" s="193">
        <f t="shared" si="1188"/>
        <v>5.0405115037901513</v>
      </c>
      <c r="H7426" s="193">
        <f t="shared" si="1188"/>
        <v>5.2269014776502631</v>
      </c>
      <c r="I7426" s="193">
        <f t="shared" si="1188"/>
        <v>5.4201838516823519</v>
      </c>
      <c r="J7426" s="193">
        <f t="shared" si="1188"/>
        <v>5.6206134957120142</v>
      </c>
      <c r="K7426" s="193">
        <f>MAX(0,(F7426-'2031 forecast'!$C$10))</f>
        <v>0</v>
      </c>
      <c r="L7426" s="193">
        <f>MAX(0,(G7426-'2031 forecast'!$C$10))</f>
        <v>0</v>
      </c>
      <c r="M7426" s="193">
        <f>MAX(0,(H7426-'2031 forecast'!$C$10))</f>
        <v>0</v>
      </c>
      <c r="N7426" s="193">
        <f>MAX(0,(I7426-'2031 forecast'!$C$10))</f>
        <v>0</v>
      </c>
      <c r="O7426" s="193">
        <f>MAX(0,(J7426-'2031 forecast'!$C$10))</f>
        <v>0</v>
      </c>
      <c r="P7426" s="175" t="str">
        <f t="shared" si="1184"/>
        <v/>
      </c>
      <c r="Q7426" s="175" t="str">
        <f t="shared" si="1185"/>
        <v/>
      </c>
    </row>
    <row r="7427" spans="1:17" s="1" customFormat="1" x14ac:dyDescent="0.3">
      <c r="A7427" s="189">
        <f t="shared" si="1183"/>
        <v>44140.291666648664</v>
      </c>
      <c r="B7427" s="190">
        <f t="shared" si="1178"/>
        <v>44140</v>
      </c>
      <c r="C7427" s="1">
        <f t="shared" si="1179"/>
        <v>7</v>
      </c>
      <c r="D7427" s="191">
        <v>3.6366156076224225</v>
      </c>
      <c r="E7427" s="192">
        <f t="shared" si="1180"/>
        <v>1.2627655663961025E-4</v>
      </c>
      <c r="F7427" s="193">
        <f t="shared" si="1181"/>
        <v>5.422057773450172</v>
      </c>
      <c r="G7427" s="193">
        <f t="shared" si="1188"/>
        <v>5.622556712080006</v>
      </c>
      <c r="H7427" s="193">
        <f t="shared" si="1188"/>
        <v>5.8304697776098768</v>
      </c>
      <c r="I7427" s="193">
        <f t="shared" si="1188"/>
        <v>6.0460711324770795</v>
      </c>
      <c r="J7427" s="193">
        <f t="shared" si="1188"/>
        <v>6.2696450772030072</v>
      </c>
      <c r="K7427" s="193">
        <f>MAX(0,(F7427-'2031 forecast'!$C$10))</f>
        <v>0</v>
      </c>
      <c r="L7427" s="193">
        <f>MAX(0,(G7427-'2031 forecast'!$C$10))</f>
        <v>0</v>
      </c>
      <c r="M7427" s="193">
        <f>MAX(0,(H7427-'2031 forecast'!$C$10))</f>
        <v>9.3469777609876736E-2</v>
      </c>
      <c r="N7427" s="193">
        <f>MAX(0,(I7427-'2031 forecast'!$C$10))</f>
        <v>0.3090711324770794</v>
      </c>
      <c r="O7427" s="193">
        <f>MAX(0,(J7427-'2031 forecast'!$C$10))</f>
        <v>0.53264507720300713</v>
      </c>
      <c r="P7427" s="175" t="str">
        <f t="shared" si="1184"/>
        <v/>
      </c>
      <c r="Q7427" s="175" t="str">
        <f t="shared" si="1185"/>
        <v/>
      </c>
    </row>
    <row r="7428" spans="1:17" s="1" customFormat="1" x14ac:dyDescent="0.3">
      <c r="A7428" s="189">
        <f t="shared" si="1183"/>
        <v>44140.333333315328</v>
      </c>
      <c r="B7428" s="190">
        <f t="shared" si="1178"/>
        <v>44140</v>
      </c>
      <c r="C7428" s="1">
        <f t="shared" si="1179"/>
        <v>8</v>
      </c>
      <c r="D7428" s="191">
        <v>3.8850800280189857</v>
      </c>
      <c r="E7428" s="192">
        <f t="shared" si="1180"/>
        <v>1.3490414746591904E-4</v>
      </c>
      <c r="F7428" s="193">
        <f t="shared" si="1181"/>
        <v>5.7925089256734763</v>
      </c>
      <c r="G7428" s="193">
        <f t="shared" si="1188"/>
        <v>6.0067065495513114</v>
      </c>
      <c r="H7428" s="193">
        <f t="shared" si="1188"/>
        <v>6.2288248555832233</v>
      </c>
      <c r="I7428" s="193">
        <f t="shared" si="1188"/>
        <v>6.4591567378016013</v>
      </c>
      <c r="J7428" s="193">
        <f t="shared" si="1188"/>
        <v>6.6980059209870646</v>
      </c>
      <c r="K7428" s="193">
        <f>MAX(0,(F7428-'2031 forecast'!$C$10))</f>
        <v>5.5508925673476206E-2</v>
      </c>
      <c r="L7428" s="193">
        <f>MAX(0,(G7428-'2031 forecast'!$C$10))</f>
        <v>0.26970654955131135</v>
      </c>
      <c r="M7428" s="193">
        <f>MAX(0,(H7428-'2031 forecast'!$C$10))</f>
        <v>0.4918248555832232</v>
      </c>
      <c r="N7428" s="193">
        <f>MAX(0,(I7428-'2031 forecast'!$C$10))</f>
        <v>0.72215673780160117</v>
      </c>
      <c r="O7428" s="193">
        <f>MAX(0,(J7428-'2031 forecast'!$C$10))</f>
        <v>0.9610059209870645</v>
      </c>
      <c r="P7428" s="175">
        <f t="shared" si="1184"/>
        <v>1</v>
      </c>
      <c r="Q7428" s="175">
        <f t="shared" si="1185"/>
        <v>1</v>
      </c>
    </row>
    <row r="7429" spans="1:17" s="1" customFormat="1" x14ac:dyDescent="0.3">
      <c r="A7429" s="189">
        <f t="shared" si="1183"/>
        <v>44140.374999981992</v>
      </c>
      <c r="B7429" s="190">
        <f t="shared" ref="B7429:B7492" si="1189">INT(A7429)</f>
        <v>44140</v>
      </c>
      <c r="C7429" s="1">
        <f t="shared" ref="C7429:C7492" si="1190">HOUR(A7429)</f>
        <v>9</v>
      </c>
      <c r="D7429" s="191">
        <v>3.8474339037164764</v>
      </c>
      <c r="E7429" s="192">
        <f t="shared" ref="E7429:E7492" si="1191">D7429/SUM($D$4:$D$8763)</f>
        <v>1.3359693673466015E-4</v>
      </c>
      <c r="F7429" s="193">
        <f t="shared" ref="F7429:F7492" si="1192">E7429*$F$2</f>
        <v>5.7363799632154002</v>
      </c>
      <c r="G7429" s="193">
        <f t="shared" si="1188"/>
        <v>5.9485020287223263</v>
      </c>
      <c r="H7429" s="193">
        <f t="shared" si="1188"/>
        <v>6.1684680255872628</v>
      </c>
      <c r="I7429" s="193">
        <f t="shared" si="1188"/>
        <v>6.3965680097221291</v>
      </c>
      <c r="J7429" s="193">
        <f t="shared" si="1188"/>
        <v>6.6331027628379653</v>
      </c>
      <c r="K7429" s="193">
        <f>MAX(0,(F7429-'2031 forecast'!$C$10))</f>
        <v>0</v>
      </c>
      <c r="L7429" s="193">
        <f>MAX(0,(G7429-'2031 forecast'!$C$10))</f>
        <v>0.21150202872232615</v>
      </c>
      <c r="M7429" s="193">
        <f>MAX(0,(H7429-'2031 forecast'!$C$10))</f>
        <v>0.43146802558726272</v>
      </c>
      <c r="N7429" s="193">
        <f>MAX(0,(I7429-'2031 forecast'!$C$10))</f>
        <v>0.65956800972212903</v>
      </c>
      <c r="O7429" s="193">
        <f>MAX(0,(J7429-'2031 forecast'!$C$10))</f>
        <v>0.89610276283796519</v>
      </c>
      <c r="P7429" s="175" t="str">
        <f t="shared" si="1184"/>
        <v/>
      </c>
      <c r="Q7429" s="175" t="str">
        <f t="shared" si="1185"/>
        <v/>
      </c>
    </row>
    <row r="7430" spans="1:17" s="1" customFormat="1" x14ac:dyDescent="0.3">
      <c r="A7430" s="189">
        <f t="shared" ref="A7430:A7493" si="1193">A7429 + TIME(1,0,0)</f>
        <v>44140.416666648656</v>
      </c>
      <c r="B7430" s="190">
        <f t="shared" si="1189"/>
        <v>44140</v>
      </c>
      <c r="C7430" s="1">
        <f t="shared" si="1190"/>
        <v>10</v>
      </c>
      <c r="D7430" s="191">
        <v>4.0281353003685219</v>
      </c>
      <c r="E7430" s="192">
        <f t="shared" si="1191"/>
        <v>1.3987154824470288E-4</v>
      </c>
      <c r="F7430" s="193">
        <f t="shared" si="1192"/>
        <v>6.0057989830141656</v>
      </c>
      <c r="G7430" s="193">
        <f t="shared" si="1188"/>
        <v>6.2278837287014568</v>
      </c>
      <c r="H7430" s="193">
        <f t="shared" si="1188"/>
        <v>6.4581808095678763</v>
      </c>
      <c r="I7430" s="193">
        <f t="shared" si="1188"/>
        <v>6.6969939045035982</v>
      </c>
      <c r="J7430" s="193">
        <f t="shared" si="1188"/>
        <v>6.9446379219536425</v>
      </c>
      <c r="K7430" s="193">
        <f>MAX(0,(F7430-'2031 forecast'!$C$10))</f>
        <v>0.26879898301416549</v>
      </c>
      <c r="L7430" s="193">
        <f>MAX(0,(G7430-'2031 forecast'!$C$10))</f>
        <v>0.49088372870145669</v>
      </c>
      <c r="M7430" s="193">
        <f>MAX(0,(H7430-'2031 forecast'!$C$10))</f>
        <v>0.72118080956787622</v>
      </c>
      <c r="N7430" s="193">
        <f>MAX(0,(I7430-'2031 forecast'!$C$10))</f>
        <v>0.95999390450359812</v>
      </c>
      <c r="O7430" s="193">
        <f>MAX(0,(J7430-'2031 forecast'!$C$10))</f>
        <v>1.2076379219536424</v>
      </c>
      <c r="P7430" s="175">
        <f t="shared" ref="P7430:P7493" si="1194">IF(K7430&gt;0,IF(K7429&gt;0,P7429+1,1),"")</f>
        <v>1</v>
      </c>
      <c r="Q7430" s="175" t="str">
        <f t="shared" ref="Q7430:Q7493" si="1195">IF(AND(K7430&gt;0,K7431=0),P7430,"")</f>
        <v/>
      </c>
    </row>
    <row r="7431" spans="1:17" s="1" customFormat="1" x14ac:dyDescent="0.3">
      <c r="A7431" s="189">
        <f t="shared" si="1193"/>
        <v>44140.45833331532</v>
      </c>
      <c r="B7431" s="190">
        <f t="shared" si="1189"/>
        <v>44140</v>
      </c>
      <c r="C7431" s="1">
        <f t="shared" si="1190"/>
        <v>11</v>
      </c>
      <c r="D7431" s="191">
        <v>3.9453138269030004</v>
      </c>
      <c r="E7431" s="192">
        <f t="shared" si="1191"/>
        <v>1.3699568463593329E-4</v>
      </c>
      <c r="F7431" s="193">
        <f t="shared" si="1192"/>
        <v>5.8823152656063975</v>
      </c>
      <c r="G7431" s="193">
        <f t="shared" si="1188"/>
        <v>6.0998337828776883</v>
      </c>
      <c r="H7431" s="193">
        <f t="shared" si="1188"/>
        <v>6.3253957835767611</v>
      </c>
      <c r="I7431" s="193">
        <f t="shared" si="1188"/>
        <v>6.559298702728757</v>
      </c>
      <c r="J7431" s="193">
        <f t="shared" si="1188"/>
        <v>6.8018509740256237</v>
      </c>
      <c r="K7431" s="193">
        <f>MAX(0,(F7431-'2031 forecast'!$C$10))</f>
        <v>0.1453152656063974</v>
      </c>
      <c r="L7431" s="193">
        <f>MAX(0,(G7431-'2031 forecast'!$C$10))</f>
        <v>0.36283378287768819</v>
      </c>
      <c r="M7431" s="193">
        <f>MAX(0,(H7431-'2031 forecast'!$C$10))</f>
        <v>0.58839578357676103</v>
      </c>
      <c r="N7431" s="193">
        <f>MAX(0,(I7431-'2031 forecast'!$C$10))</f>
        <v>0.82229870272875694</v>
      </c>
      <c r="O7431" s="193">
        <f>MAX(0,(J7431-'2031 forecast'!$C$10))</f>
        <v>1.0648509740256236</v>
      </c>
      <c r="P7431" s="175">
        <f t="shared" si="1194"/>
        <v>2</v>
      </c>
      <c r="Q7431" s="175" t="str">
        <f t="shared" si="1195"/>
        <v/>
      </c>
    </row>
    <row r="7432" spans="1:17" s="1" customFormat="1" x14ac:dyDescent="0.3">
      <c r="A7432" s="189">
        <f t="shared" si="1193"/>
        <v>44140.499999981985</v>
      </c>
      <c r="B7432" s="190">
        <f t="shared" si="1189"/>
        <v>44140</v>
      </c>
      <c r="C7432" s="1">
        <f t="shared" si="1190"/>
        <v>12</v>
      </c>
      <c r="D7432" s="191">
        <v>3.9377846020424991</v>
      </c>
      <c r="E7432" s="192">
        <f t="shared" si="1191"/>
        <v>1.3673424248968153E-4</v>
      </c>
      <c r="F7432" s="193">
        <f t="shared" si="1192"/>
        <v>5.8710894731147834</v>
      </c>
      <c r="G7432" s="193">
        <f t="shared" si="1188"/>
        <v>6.088192878711892</v>
      </c>
      <c r="H7432" s="193">
        <f t="shared" si="1188"/>
        <v>6.3133244175775705</v>
      </c>
      <c r="I7432" s="193">
        <f t="shared" si="1188"/>
        <v>6.5467809571128637</v>
      </c>
      <c r="J7432" s="193">
        <f t="shared" si="1188"/>
        <v>6.7888703423958043</v>
      </c>
      <c r="K7432" s="193">
        <f>MAX(0,(F7432-'2031 forecast'!$C$10))</f>
        <v>0.13408947311478325</v>
      </c>
      <c r="L7432" s="193">
        <f>MAX(0,(G7432-'2031 forecast'!$C$10))</f>
        <v>0.35119287871189186</v>
      </c>
      <c r="M7432" s="193">
        <f>MAX(0,(H7432-'2031 forecast'!$C$10))</f>
        <v>0.57632441757757036</v>
      </c>
      <c r="N7432" s="193">
        <f>MAX(0,(I7432-'2031 forecast'!$C$10))</f>
        <v>0.80978095711286358</v>
      </c>
      <c r="O7432" s="193">
        <f>MAX(0,(J7432-'2031 forecast'!$C$10))</f>
        <v>1.0518703423958042</v>
      </c>
      <c r="P7432" s="175">
        <f t="shared" si="1194"/>
        <v>3</v>
      </c>
      <c r="Q7432" s="175" t="str">
        <f t="shared" si="1195"/>
        <v/>
      </c>
    </row>
    <row r="7433" spans="1:17" s="1" customFormat="1" x14ac:dyDescent="0.3">
      <c r="A7433" s="189">
        <f t="shared" si="1193"/>
        <v>44140.541666648649</v>
      </c>
      <c r="B7433" s="190">
        <f t="shared" si="1189"/>
        <v>44140</v>
      </c>
      <c r="C7433" s="1">
        <f t="shared" si="1190"/>
        <v>13</v>
      </c>
      <c r="D7433" s="191">
        <v>4.0431937500895252</v>
      </c>
      <c r="E7433" s="192">
        <f t="shared" si="1191"/>
        <v>1.4039443253720642E-4</v>
      </c>
      <c r="F7433" s="193">
        <f t="shared" si="1192"/>
        <v>6.0282505679973957</v>
      </c>
      <c r="G7433" s="193">
        <f t="shared" si="1188"/>
        <v>6.2511655370330494</v>
      </c>
      <c r="H7433" s="193">
        <f t="shared" si="1188"/>
        <v>6.4823235415662603</v>
      </c>
      <c r="I7433" s="193">
        <f t="shared" si="1188"/>
        <v>6.7220293957353858</v>
      </c>
      <c r="J7433" s="193">
        <f t="shared" si="1188"/>
        <v>6.9705991852132811</v>
      </c>
      <c r="K7433" s="193">
        <f>MAX(0,(F7433-'2031 forecast'!$C$10))</f>
        <v>0.29125056799739557</v>
      </c>
      <c r="L7433" s="193">
        <f>MAX(0,(G7433-'2031 forecast'!$C$10))</f>
        <v>0.51416553703304935</v>
      </c>
      <c r="M7433" s="193">
        <f>MAX(0,(H7433-'2031 forecast'!$C$10))</f>
        <v>0.74532354156626024</v>
      </c>
      <c r="N7433" s="193">
        <f>MAX(0,(I7433-'2031 forecast'!$C$10))</f>
        <v>0.98502939573538573</v>
      </c>
      <c r="O7433" s="193">
        <f>MAX(0,(J7433-'2031 forecast'!$C$10))</f>
        <v>1.233599185213281</v>
      </c>
      <c r="P7433" s="175">
        <f t="shared" si="1194"/>
        <v>4</v>
      </c>
      <c r="Q7433" s="175" t="str">
        <f t="shared" si="1195"/>
        <v/>
      </c>
    </row>
    <row r="7434" spans="1:17" s="1" customFormat="1" x14ac:dyDescent="0.3">
      <c r="A7434" s="189">
        <f t="shared" si="1193"/>
        <v>44140.583333315313</v>
      </c>
      <c r="B7434" s="190">
        <f t="shared" si="1189"/>
        <v>44140</v>
      </c>
      <c r="C7434" s="1">
        <f t="shared" si="1190"/>
        <v>14</v>
      </c>
      <c r="D7434" s="191">
        <v>3.9377846020424991</v>
      </c>
      <c r="E7434" s="192">
        <f t="shared" si="1191"/>
        <v>1.3673424248968153E-4</v>
      </c>
      <c r="F7434" s="193">
        <f t="shared" si="1192"/>
        <v>5.8710894731147834</v>
      </c>
      <c r="G7434" s="193">
        <f t="shared" si="1188"/>
        <v>6.088192878711892</v>
      </c>
      <c r="H7434" s="193">
        <f t="shared" si="1188"/>
        <v>6.3133244175775705</v>
      </c>
      <c r="I7434" s="193">
        <f t="shared" si="1188"/>
        <v>6.5467809571128637</v>
      </c>
      <c r="J7434" s="193">
        <f t="shared" si="1188"/>
        <v>6.7888703423958043</v>
      </c>
      <c r="K7434" s="193">
        <f>MAX(0,(F7434-'2031 forecast'!$C$10))</f>
        <v>0.13408947311478325</v>
      </c>
      <c r="L7434" s="193">
        <f>MAX(0,(G7434-'2031 forecast'!$C$10))</f>
        <v>0.35119287871189186</v>
      </c>
      <c r="M7434" s="193">
        <f>MAX(0,(H7434-'2031 forecast'!$C$10))</f>
        <v>0.57632441757757036</v>
      </c>
      <c r="N7434" s="193">
        <f>MAX(0,(I7434-'2031 forecast'!$C$10))</f>
        <v>0.80978095711286358</v>
      </c>
      <c r="O7434" s="193">
        <f>MAX(0,(J7434-'2031 forecast'!$C$10))</f>
        <v>1.0518703423958042</v>
      </c>
      <c r="P7434" s="175">
        <f t="shared" si="1194"/>
        <v>5</v>
      </c>
      <c r="Q7434" s="175" t="str">
        <f t="shared" si="1195"/>
        <v/>
      </c>
    </row>
    <row r="7435" spans="1:17" s="1" customFormat="1" x14ac:dyDescent="0.3">
      <c r="A7435" s="189">
        <f t="shared" si="1193"/>
        <v>44140.624999981977</v>
      </c>
      <c r="B7435" s="190">
        <f t="shared" si="1189"/>
        <v>44140</v>
      </c>
      <c r="C7435" s="1">
        <f t="shared" si="1190"/>
        <v>15</v>
      </c>
      <c r="D7435" s="191">
        <v>4.0130768506475176</v>
      </c>
      <c r="E7435" s="192">
        <f t="shared" si="1191"/>
        <v>1.3934866395219931E-4</v>
      </c>
      <c r="F7435" s="193">
        <f t="shared" si="1192"/>
        <v>5.9833473980309355</v>
      </c>
      <c r="G7435" s="193">
        <f t="shared" si="1188"/>
        <v>6.2046019203698624</v>
      </c>
      <c r="H7435" s="193">
        <f t="shared" si="1188"/>
        <v>6.4340380775694923</v>
      </c>
      <c r="I7435" s="193">
        <f t="shared" si="1188"/>
        <v>6.6719584132718088</v>
      </c>
      <c r="J7435" s="193">
        <f t="shared" si="1188"/>
        <v>6.9186766586940021</v>
      </c>
      <c r="K7435" s="193">
        <f>MAX(0,(F7435-'2031 forecast'!$C$10))</f>
        <v>0.24634739803093542</v>
      </c>
      <c r="L7435" s="193">
        <f>MAX(0,(G7435-'2031 forecast'!$C$10))</f>
        <v>0.46760192036986226</v>
      </c>
      <c r="M7435" s="193">
        <f>MAX(0,(H7435-'2031 forecast'!$C$10))</f>
        <v>0.69703807756949221</v>
      </c>
      <c r="N7435" s="193">
        <f>MAX(0,(I7435-'2031 forecast'!$C$10))</f>
        <v>0.93495841327180873</v>
      </c>
      <c r="O7435" s="193">
        <f>MAX(0,(J7435-'2031 forecast'!$C$10))</f>
        <v>1.181676658694002</v>
      </c>
      <c r="P7435" s="175">
        <f t="shared" si="1194"/>
        <v>6</v>
      </c>
      <c r="Q7435" s="175" t="str">
        <f t="shared" si="1195"/>
        <v/>
      </c>
    </row>
    <row r="7436" spans="1:17" s="1" customFormat="1" x14ac:dyDescent="0.3">
      <c r="A7436" s="189">
        <f t="shared" si="1193"/>
        <v>44140.666666648642</v>
      </c>
      <c r="B7436" s="190">
        <f t="shared" si="1189"/>
        <v>44140</v>
      </c>
      <c r="C7436" s="1">
        <f t="shared" si="1190"/>
        <v>16</v>
      </c>
      <c r="D7436" s="191">
        <v>4.0281353003685219</v>
      </c>
      <c r="E7436" s="192">
        <f t="shared" si="1191"/>
        <v>1.3987154824470288E-4</v>
      </c>
      <c r="F7436" s="193">
        <f t="shared" si="1192"/>
        <v>6.0057989830141656</v>
      </c>
      <c r="G7436" s="193">
        <f t="shared" si="1188"/>
        <v>6.2278837287014568</v>
      </c>
      <c r="H7436" s="193">
        <f t="shared" si="1188"/>
        <v>6.4581808095678763</v>
      </c>
      <c r="I7436" s="193">
        <f t="shared" si="1188"/>
        <v>6.6969939045035982</v>
      </c>
      <c r="J7436" s="193">
        <f t="shared" si="1188"/>
        <v>6.9446379219536425</v>
      </c>
      <c r="K7436" s="193">
        <f>MAX(0,(F7436-'2031 forecast'!$C$10))</f>
        <v>0.26879898301416549</v>
      </c>
      <c r="L7436" s="193">
        <f>MAX(0,(G7436-'2031 forecast'!$C$10))</f>
        <v>0.49088372870145669</v>
      </c>
      <c r="M7436" s="193">
        <f>MAX(0,(H7436-'2031 forecast'!$C$10))</f>
        <v>0.72118080956787622</v>
      </c>
      <c r="N7436" s="193">
        <f>MAX(0,(I7436-'2031 forecast'!$C$10))</f>
        <v>0.95999390450359812</v>
      </c>
      <c r="O7436" s="193">
        <f>MAX(0,(J7436-'2031 forecast'!$C$10))</f>
        <v>1.2076379219536424</v>
      </c>
      <c r="P7436" s="175">
        <f t="shared" si="1194"/>
        <v>7</v>
      </c>
      <c r="Q7436" s="175" t="str">
        <f t="shared" si="1195"/>
        <v/>
      </c>
    </row>
    <row r="7437" spans="1:17" s="1" customFormat="1" x14ac:dyDescent="0.3">
      <c r="A7437" s="189">
        <f t="shared" si="1193"/>
        <v>44140.708333315306</v>
      </c>
      <c r="B7437" s="190">
        <f t="shared" si="1189"/>
        <v>44140</v>
      </c>
      <c r="C7437" s="1">
        <f t="shared" si="1190"/>
        <v>17</v>
      </c>
      <c r="D7437" s="191">
        <v>4.3142458450675951</v>
      </c>
      <c r="E7437" s="192">
        <f t="shared" si="1191"/>
        <v>1.4980634980227059E-4</v>
      </c>
      <c r="F7437" s="193">
        <f t="shared" si="1192"/>
        <v>6.4323790976955468</v>
      </c>
      <c r="G7437" s="193">
        <f t="shared" si="1188"/>
        <v>6.6702380870017484</v>
      </c>
      <c r="H7437" s="193">
        <f t="shared" si="1188"/>
        <v>6.916892717537185</v>
      </c>
      <c r="I7437" s="193">
        <f t="shared" si="1188"/>
        <v>7.172668237907593</v>
      </c>
      <c r="J7437" s="193">
        <f t="shared" si="1188"/>
        <v>7.4379019238867992</v>
      </c>
      <c r="K7437" s="193">
        <f>MAX(0,(F7437-'2031 forecast'!$C$10))</f>
        <v>0.69537909769554673</v>
      </c>
      <c r="L7437" s="193">
        <f>MAX(0,(G7437-'2031 forecast'!$C$10))</f>
        <v>0.93323808700174826</v>
      </c>
      <c r="M7437" s="193">
        <f>MAX(0,(H7437-'2031 forecast'!$C$10))</f>
        <v>1.1798927175371849</v>
      </c>
      <c r="N7437" s="193">
        <f>MAX(0,(I7437-'2031 forecast'!$C$10))</f>
        <v>1.4356682379075929</v>
      </c>
      <c r="O7437" s="193">
        <f>MAX(0,(J7437-'2031 forecast'!$C$10))</f>
        <v>1.7009019238867991</v>
      </c>
      <c r="P7437" s="175">
        <f t="shared" si="1194"/>
        <v>8</v>
      </c>
      <c r="Q7437" s="175" t="str">
        <f t="shared" si="1195"/>
        <v/>
      </c>
    </row>
    <row r="7438" spans="1:17" s="1" customFormat="1" x14ac:dyDescent="0.3">
      <c r="A7438" s="189">
        <f t="shared" si="1193"/>
        <v>44140.74999998197</v>
      </c>
      <c r="B7438" s="190">
        <f t="shared" si="1189"/>
        <v>44140</v>
      </c>
      <c r="C7438" s="1">
        <f t="shared" si="1190"/>
        <v>18</v>
      </c>
      <c r="D7438" s="191">
        <v>4.5928271649061649</v>
      </c>
      <c r="E7438" s="192">
        <f t="shared" si="1191"/>
        <v>1.5947970921358645E-4</v>
      </c>
      <c r="F7438" s="193">
        <f t="shared" si="1192"/>
        <v>6.8477334198853104</v>
      </c>
      <c r="G7438" s="193">
        <f t="shared" si="1188"/>
        <v>7.1009515411362401</v>
      </c>
      <c r="H7438" s="193">
        <f t="shared" si="1188"/>
        <v>7.3635332595072986</v>
      </c>
      <c r="I7438" s="193">
        <f t="shared" si="1188"/>
        <v>7.6358248256956909</v>
      </c>
      <c r="J7438" s="193">
        <f t="shared" si="1188"/>
        <v>7.9181852941901338</v>
      </c>
      <c r="K7438" s="193">
        <f>MAX(0,(F7438-'2031 forecast'!$C$10))</f>
        <v>1.1107334198853103</v>
      </c>
      <c r="L7438" s="193">
        <f>MAX(0,(G7438-'2031 forecast'!$C$10))</f>
        <v>1.36395154113624</v>
      </c>
      <c r="M7438" s="193">
        <f>MAX(0,(H7438-'2031 forecast'!$C$10))</f>
        <v>1.6265332595072985</v>
      </c>
      <c r="N7438" s="193">
        <f>MAX(0,(I7438-'2031 forecast'!$C$10))</f>
        <v>1.8988248256956908</v>
      </c>
      <c r="O7438" s="193">
        <f>MAX(0,(J7438-'2031 forecast'!$C$10))</f>
        <v>2.1811852941901337</v>
      </c>
      <c r="P7438" s="175">
        <f t="shared" si="1194"/>
        <v>9</v>
      </c>
      <c r="Q7438" s="175" t="str">
        <f t="shared" si="1195"/>
        <v/>
      </c>
    </row>
    <row r="7439" spans="1:17" s="1" customFormat="1" x14ac:dyDescent="0.3">
      <c r="A7439" s="189">
        <f t="shared" si="1193"/>
        <v>44140.791666648634</v>
      </c>
      <c r="B7439" s="190">
        <f t="shared" si="1189"/>
        <v>44140</v>
      </c>
      <c r="C7439" s="1">
        <f t="shared" si="1190"/>
        <v>19</v>
      </c>
      <c r="D7439" s="191">
        <v>4.4949472417196406</v>
      </c>
      <c r="E7439" s="192">
        <f t="shared" si="1191"/>
        <v>1.5608096131231332E-4</v>
      </c>
      <c r="F7439" s="193">
        <f t="shared" si="1192"/>
        <v>6.7017981174943131</v>
      </c>
      <c r="G7439" s="193">
        <f t="shared" si="1188"/>
        <v>6.949619786980878</v>
      </c>
      <c r="H7439" s="193">
        <f t="shared" si="1188"/>
        <v>7.2066055015177994</v>
      </c>
      <c r="I7439" s="193">
        <f t="shared" si="1188"/>
        <v>7.4730941326890621</v>
      </c>
      <c r="J7439" s="193">
        <f t="shared" si="1188"/>
        <v>7.7494370830024764</v>
      </c>
      <c r="K7439" s="193">
        <f>MAX(0,(F7439-'2031 forecast'!$C$10))</f>
        <v>0.96479811749431299</v>
      </c>
      <c r="L7439" s="193">
        <f>MAX(0,(G7439-'2031 forecast'!$C$10))</f>
        <v>1.2126197869808779</v>
      </c>
      <c r="M7439" s="193">
        <f>MAX(0,(H7439-'2031 forecast'!$C$10))</f>
        <v>1.4696055015177993</v>
      </c>
      <c r="N7439" s="193">
        <f>MAX(0,(I7439-'2031 forecast'!$C$10))</f>
        <v>1.736094132689062</v>
      </c>
      <c r="O7439" s="193">
        <f>MAX(0,(J7439-'2031 forecast'!$C$10))</f>
        <v>2.0124370830024763</v>
      </c>
      <c r="P7439" s="175">
        <f t="shared" si="1194"/>
        <v>10</v>
      </c>
      <c r="Q7439" s="175" t="str">
        <f t="shared" si="1195"/>
        <v/>
      </c>
    </row>
    <row r="7440" spans="1:17" s="1" customFormat="1" x14ac:dyDescent="0.3">
      <c r="A7440" s="189">
        <f t="shared" si="1193"/>
        <v>44140.833333315299</v>
      </c>
      <c r="B7440" s="190">
        <f t="shared" si="1189"/>
        <v>44140</v>
      </c>
      <c r="C7440" s="1">
        <f t="shared" si="1190"/>
        <v>20</v>
      </c>
      <c r="D7440" s="191">
        <v>4.3744796439516094</v>
      </c>
      <c r="E7440" s="192">
        <f t="shared" si="1191"/>
        <v>1.518978869722848E-4</v>
      </c>
      <c r="F7440" s="193">
        <f t="shared" si="1192"/>
        <v>6.522185437628468</v>
      </c>
      <c r="G7440" s="193">
        <f t="shared" si="1188"/>
        <v>6.7633653203281234</v>
      </c>
      <c r="H7440" s="193">
        <f t="shared" si="1188"/>
        <v>7.013463645530722</v>
      </c>
      <c r="I7440" s="193">
        <f t="shared" si="1188"/>
        <v>7.2728102028347479</v>
      </c>
      <c r="J7440" s="193">
        <f t="shared" si="1188"/>
        <v>7.5417469769253573</v>
      </c>
      <c r="K7440" s="193">
        <f>MAX(0,(F7440-'2031 forecast'!$C$10))</f>
        <v>0.78518543762846793</v>
      </c>
      <c r="L7440" s="193">
        <f>MAX(0,(G7440-'2031 forecast'!$C$10))</f>
        <v>1.0263653203281233</v>
      </c>
      <c r="M7440" s="193">
        <f>MAX(0,(H7440-'2031 forecast'!$C$10))</f>
        <v>1.2764636455307219</v>
      </c>
      <c r="N7440" s="193">
        <f>MAX(0,(I7440-'2031 forecast'!$C$10))</f>
        <v>1.5358102028347478</v>
      </c>
      <c r="O7440" s="193">
        <f>MAX(0,(J7440-'2031 forecast'!$C$10))</f>
        <v>1.8047469769253572</v>
      </c>
      <c r="P7440" s="175">
        <f t="shared" si="1194"/>
        <v>11</v>
      </c>
      <c r="Q7440" s="175" t="str">
        <f t="shared" si="1195"/>
        <v/>
      </c>
    </row>
    <row r="7441" spans="1:17" s="1" customFormat="1" x14ac:dyDescent="0.3">
      <c r="A7441" s="189">
        <f t="shared" si="1193"/>
        <v>44140.874999981963</v>
      </c>
      <c r="B7441" s="190">
        <f t="shared" si="1189"/>
        <v>44140</v>
      </c>
      <c r="C7441" s="1">
        <f t="shared" si="1190"/>
        <v>21</v>
      </c>
      <c r="D7441" s="191">
        <v>4.2841289456255867</v>
      </c>
      <c r="E7441" s="192">
        <f t="shared" si="1191"/>
        <v>1.4876058121726342E-4</v>
      </c>
      <c r="F7441" s="193">
        <f t="shared" si="1192"/>
        <v>6.387475927729084</v>
      </c>
      <c r="G7441" s="193">
        <f t="shared" si="1188"/>
        <v>6.6236744703385577</v>
      </c>
      <c r="H7441" s="193">
        <f t="shared" si="1188"/>
        <v>6.8686072535404143</v>
      </c>
      <c r="I7441" s="193">
        <f t="shared" si="1188"/>
        <v>7.1225972554440125</v>
      </c>
      <c r="J7441" s="193">
        <f t="shared" si="1188"/>
        <v>7.3859793973675183</v>
      </c>
      <c r="K7441" s="193">
        <f>MAX(0,(F7441-'2031 forecast'!$C$10))</f>
        <v>0.65047592772908391</v>
      </c>
      <c r="L7441" s="193">
        <f>MAX(0,(G7441-'2031 forecast'!$C$10))</f>
        <v>0.88667447033855762</v>
      </c>
      <c r="M7441" s="193">
        <f>MAX(0,(H7441-'2031 forecast'!$C$10))</f>
        <v>1.1316072535404142</v>
      </c>
      <c r="N7441" s="193">
        <f>MAX(0,(I7441-'2031 forecast'!$C$10))</f>
        <v>1.3855972554440124</v>
      </c>
      <c r="O7441" s="193">
        <f>MAX(0,(J7441-'2031 forecast'!$C$10))</f>
        <v>1.6489793973675182</v>
      </c>
      <c r="P7441" s="175">
        <f t="shared" si="1194"/>
        <v>12</v>
      </c>
      <c r="Q7441" s="175" t="str">
        <f t="shared" si="1195"/>
        <v/>
      </c>
    </row>
    <row r="7442" spans="1:17" s="1" customFormat="1" x14ac:dyDescent="0.3">
      <c r="A7442" s="189">
        <f t="shared" si="1193"/>
        <v>44140.916666648627</v>
      </c>
      <c r="B7442" s="190">
        <f t="shared" si="1189"/>
        <v>44140</v>
      </c>
      <c r="C7442" s="1">
        <f t="shared" si="1190"/>
        <v>22</v>
      </c>
      <c r="D7442" s="191">
        <v>4.0808398743920353</v>
      </c>
      <c r="E7442" s="192">
        <f t="shared" si="1191"/>
        <v>1.4170164326846534E-4</v>
      </c>
      <c r="F7442" s="193">
        <f t="shared" si="1192"/>
        <v>6.0843795304554726</v>
      </c>
      <c r="G7442" s="193">
        <f t="shared" si="1188"/>
        <v>6.3093700578620364</v>
      </c>
      <c r="H7442" s="193">
        <f t="shared" si="1188"/>
        <v>6.5426803715622226</v>
      </c>
      <c r="I7442" s="193">
        <f t="shared" si="1188"/>
        <v>6.7846181238148597</v>
      </c>
      <c r="J7442" s="193">
        <f t="shared" si="1188"/>
        <v>7.0355023433623813</v>
      </c>
      <c r="K7442" s="193">
        <f>MAX(0,(F7442-'2031 forecast'!$C$10))</f>
        <v>0.34737953045547254</v>
      </c>
      <c r="L7442" s="193">
        <f>MAX(0,(G7442-'2031 forecast'!$C$10))</f>
        <v>0.57237005786203632</v>
      </c>
      <c r="M7442" s="193">
        <f>MAX(0,(H7442-'2031 forecast'!$C$10))</f>
        <v>0.8056803715622225</v>
      </c>
      <c r="N7442" s="193">
        <f>MAX(0,(I7442-'2031 forecast'!$C$10))</f>
        <v>1.0476181238148596</v>
      </c>
      <c r="O7442" s="193">
        <f>MAX(0,(J7442-'2031 forecast'!$C$10))</f>
        <v>1.2985023433623812</v>
      </c>
      <c r="P7442" s="175">
        <f t="shared" si="1194"/>
        <v>13</v>
      </c>
      <c r="Q7442" s="175">
        <f t="shared" si="1195"/>
        <v>13</v>
      </c>
    </row>
    <row r="7443" spans="1:17" s="1" customFormat="1" x14ac:dyDescent="0.3">
      <c r="A7443" s="189">
        <f t="shared" si="1193"/>
        <v>44140.958333315291</v>
      </c>
      <c r="B7443" s="190">
        <f t="shared" si="1189"/>
        <v>44140</v>
      </c>
      <c r="C7443" s="1">
        <f t="shared" si="1190"/>
        <v>23</v>
      </c>
      <c r="D7443" s="191">
        <v>3.6968494065064377</v>
      </c>
      <c r="E7443" s="192">
        <f t="shared" si="1191"/>
        <v>1.283680938096245E-4</v>
      </c>
      <c r="F7443" s="193">
        <f t="shared" si="1192"/>
        <v>5.5118641133830941</v>
      </c>
      <c r="G7443" s="193">
        <f t="shared" si="1188"/>
        <v>5.7156839454063828</v>
      </c>
      <c r="H7443" s="193">
        <f t="shared" si="1188"/>
        <v>5.9270407056034156</v>
      </c>
      <c r="I7443" s="193">
        <f t="shared" si="1188"/>
        <v>6.1462130974042362</v>
      </c>
      <c r="J7443" s="193">
        <f t="shared" si="1188"/>
        <v>6.3734901302415663</v>
      </c>
      <c r="K7443" s="193">
        <f>MAX(0,(F7443-'2031 forecast'!$C$10))</f>
        <v>0</v>
      </c>
      <c r="L7443" s="193">
        <f>MAX(0,(G7443-'2031 forecast'!$C$10))</f>
        <v>0</v>
      </c>
      <c r="M7443" s="193">
        <f>MAX(0,(H7443-'2031 forecast'!$C$10))</f>
        <v>0.19004070560341546</v>
      </c>
      <c r="N7443" s="193">
        <f>MAX(0,(I7443-'2031 forecast'!$C$10))</f>
        <v>0.40921309740423606</v>
      </c>
      <c r="O7443" s="193">
        <f>MAX(0,(J7443-'2031 forecast'!$C$10))</f>
        <v>0.6364901302415662</v>
      </c>
      <c r="P7443" s="175" t="str">
        <f t="shared" si="1194"/>
        <v/>
      </c>
      <c r="Q7443" s="175" t="str">
        <f t="shared" si="1195"/>
        <v/>
      </c>
    </row>
    <row r="7444" spans="1:17" s="1" customFormat="1" x14ac:dyDescent="0.3">
      <c r="A7444" s="189">
        <f t="shared" si="1193"/>
        <v>44140.999999981956</v>
      </c>
      <c r="B7444" s="190">
        <f t="shared" si="1189"/>
        <v>44140</v>
      </c>
      <c r="C7444" s="1">
        <f t="shared" si="1190"/>
        <v>0</v>
      </c>
      <c r="D7444" s="191">
        <v>3.3505050629233502</v>
      </c>
      <c r="E7444" s="192">
        <f t="shared" si="1191"/>
        <v>1.1634175508204259E-4</v>
      </c>
      <c r="F7444" s="193">
        <f t="shared" si="1192"/>
        <v>4.9954776587687926</v>
      </c>
      <c r="G7444" s="193">
        <f t="shared" si="1188"/>
        <v>5.1802023537797162</v>
      </c>
      <c r="H7444" s="193">
        <f t="shared" si="1188"/>
        <v>5.3717578696405708</v>
      </c>
      <c r="I7444" s="193">
        <f t="shared" si="1188"/>
        <v>5.5703967990730865</v>
      </c>
      <c r="J7444" s="193">
        <f t="shared" si="1188"/>
        <v>5.7763810752698523</v>
      </c>
      <c r="K7444" s="193">
        <f>MAX(0,(F7444-'2031 forecast'!$C$10))</f>
        <v>0</v>
      </c>
      <c r="L7444" s="193">
        <f>MAX(0,(G7444-'2031 forecast'!$C$10))</f>
        <v>0</v>
      </c>
      <c r="M7444" s="193">
        <f>MAX(0,(H7444-'2031 forecast'!$C$10))</f>
        <v>0</v>
      </c>
      <c r="N7444" s="193">
        <f>MAX(0,(I7444-'2031 forecast'!$C$10))</f>
        <v>0</v>
      </c>
      <c r="O7444" s="193">
        <f>MAX(0,(J7444-'2031 forecast'!$C$10))</f>
        <v>3.9381075269852239E-2</v>
      </c>
      <c r="P7444" s="175" t="str">
        <f t="shared" si="1194"/>
        <v/>
      </c>
      <c r="Q7444" s="175" t="str">
        <f t="shared" si="1195"/>
        <v/>
      </c>
    </row>
    <row r="7445" spans="1:17" s="1" customFormat="1" x14ac:dyDescent="0.3">
      <c r="A7445" s="189">
        <f t="shared" si="1193"/>
        <v>44141.04166664862</v>
      </c>
      <c r="B7445" s="190">
        <f t="shared" si="1189"/>
        <v>44141</v>
      </c>
      <c r="C7445" s="1">
        <f t="shared" si="1190"/>
        <v>1</v>
      </c>
      <c r="D7445" s="191">
        <v>3.1170990922477908</v>
      </c>
      <c r="E7445" s="192">
        <f t="shared" si="1191"/>
        <v>1.0823704854823737E-4</v>
      </c>
      <c r="F7445" s="193">
        <f t="shared" si="1192"/>
        <v>4.6474780915287193</v>
      </c>
      <c r="G7445" s="193">
        <f t="shared" ref="G7445:J7464" si="1196">$E7445*G$2</f>
        <v>4.819334324640006</v>
      </c>
      <c r="H7445" s="193">
        <f t="shared" si="1196"/>
        <v>4.9975455236656092</v>
      </c>
      <c r="I7445" s="193">
        <f t="shared" si="1196"/>
        <v>5.1823466849803541</v>
      </c>
      <c r="J7445" s="193">
        <f t="shared" si="1196"/>
        <v>5.3739814947454354</v>
      </c>
      <c r="K7445" s="193">
        <f>MAX(0,(F7445-'2031 forecast'!$C$10))</f>
        <v>0</v>
      </c>
      <c r="L7445" s="193">
        <f>MAX(0,(G7445-'2031 forecast'!$C$10))</f>
        <v>0</v>
      </c>
      <c r="M7445" s="193">
        <f>MAX(0,(H7445-'2031 forecast'!$C$10))</f>
        <v>0</v>
      </c>
      <c r="N7445" s="193">
        <f>MAX(0,(I7445-'2031 forecast'!$C$10))</f>
        <v>0</v>
      </c>
      <c r="O7445" s="193">
        <f>MAX(0,(J7445-'2031 forecast'!$C$10))</f>
        <v>0</v>
      </c>
      <c r="P7445" s="175" t="str">
        <f t="shared" si="1194"/>
        <v/>
      </c>
      <c r="Q7445" s="175" t="str">
        <f t="shared" si="1195"/>
        <v/>
      </c>
    </row>
    <row r="7446" spans="1:17" s="1" customFormat="1" x14ac:dyDescent="0.3">
      <c r="A7446" s="189">
        <f t="shared" si="1193"/>
        <v>44141.083333315284</v>
      </c>
      <c r="B7446" s="190">
        <f t="shared" si="1189"/>
        <v>44141</v>
      </c>
      <c r="C7446" s="1">
        <f t="shared" si="1190"/>
        <v>2</v>
      </c>
      <c r="D7446" s="191">
        <v>2.9514561453167483</v>
      </c>
      <c r="E7446" s="192">
        <f t="shared" si="1191"/>
        <v>1.0248532133069817E-4</v>
      </c>
      <c r="F7446" s="193">
        <f t="shared" si="1192"/>
        <v>4.4005106567131822</v>
      </c>
      <c r="G7446" s="193">
        <f t="shared" si="1196"/>
        <v>4.5632344329924681</v>
      </c>
      <c r="H7446" s="193">
        <f t="shared" si="1196"/>
        <v>4.731975471683378</v>
      </c>
      <c r="I7446" s="193">
        <f t="shared" si="1196"/>
        <v>4.9069562814306726</v>
      </c>
      <c r="J7446" s="193">
        <f t="shared" si="1196"/>
        <v>5.0884075988893969</v>
      </c>
      <c r="K7446" s="193">
        <f>MAX(0,(F7446-'2031 forecast'!$C$10))</f>
        <v>0</v>
      </c>
      <c r="L7446" s="193">
        <f>MAX(0,(G7446-'2031 forecast'!$C$10))</f>
        <v>0</v>
      </c>
      <c r="M7446" s="193">
        <f>MAX(0,(H7446-'2031 forecast'!$C$10))</f>
        <v>0</v>
      </c>
      <c r="N7446" s="193">
        <f>MAX(0,(I7446-'2031 forecast'!$C$10))</f>
        <v>0</v>
      </c>
      <c r="O7446" s="193">
        <f>MAX(0,(J7446-'2031 forecast'!$C$10))</f>
        <v>0</v>
      </c>
      <c r="P7446" s="175" t="str">
        <f t="shared" si="1194"/>
        <v/>
      </c>
      <c r="Q7446" s="175" t="str">
        <f t="shared" si="1195"/>
        <v/>
      </c>
    </row>
    <row r="7447" spans="1:17" s="1" customFormat="1" x14ac:dyDescent="0.3">
      <c r="A7447" s="189">
        <f t="shared" si="1193"/>
        <v>44141.124999981948</v>
      </c>
      <c r="B7447" s="190">
        <f t="shared" si="1189"/>
        <v>44141</v>
      </c>
      <c r="C7447" s="1">
        <f t="shared" si="1190"/>
        <v>3</v>
      </c>
      <c r="D7447" s="191">
        <v>2.8836931215722315</v>
      </c>
      <c r="E7447" s="192">
        <f t="shared" si="1191"/>
        <v>1.0013234201443215E-4</v>
      </c>
      <c r="F7447" s="193">
        <f t="shared" si="1192"/>
        <v>4.299478524288646</v>
      </c>
      <c r="G7447" s="193">
        <f t="shared" si="1196"/>
        <v>4.4584662955002949</v>
      </c>
      <c r="H7447" s="193">
        <f t="shared" si="1196"/>
        <v>4.6233331776906477</v>
      </c>
      <c r="I7447" s="193">
        <f t="shared" si="1196"/>
        <v>4.7942965708876226</v>
      </c>
      <c r="J7447" s="193">
        <f t="shared" si="1196"/>
        <v>4.9715819142210185</v>
      </c>
      <c r="K7447" s="193">
        <f>MAX(0,(F7447-'2031 forecast'!$C$10))</f>
        <v>0</v>
      </c>
      <c r="L7447" s="193">
        <f>MAX(0,(G7447-'2031 forecast'!$C$10))</f>
        <v>0</v>
      </c>
      <c r="M7447" s="193">
        <f>MAX(0,(H7447-'2031 forecast'!$C$10))</f>
        <v>0</v>
      </c>
      <c r="N7447" s="193">
        <f>MAX(0,(I7447-'2031 forecast'!$C$10))</f>
        <v>0</v>
      </c>
      <c r="O7447" s="193">
        <f>MAX(0,(J7447-'2031 forecast'!$C$10))</f>
        <v>0</v>
      </c>
      <c r="P7447" s="175" t="str">
        <f t="shared" si="1194"/>
        <v/>
      </c>
      <c r="Q7447" s="175" t="str">
        <f t="shared" si="1195"/>
        <v/>
      </c>
    </row>
    <row r="7448" spans="1:17" s="1" customFormat="1" x14ac:dyDescent="0.3">
      <c r="A7448" s="189">
        <f t="shared" si="1193"/>
        <v>44141.166666648613</v>
      </c>
      <c r="B7448" s="190">
        <f t="shared" si="1189"/>
        <v>44141</v>
      </c>
      <c r="C7448" s="1">
        <f t="shared" si="1190"/>
        <v>4</v>
      </c>
      <c r="D7448" s="191">
        <v>2.943926920456247</v>
      </c>
      <c r="E7448" s="192">
        <f t="shared" si="1191"/>
        <v>1.0222387918444641E-4</v>
      </c>
      <c r="F7448" s="193">
        <f t="shared" si="1192"/>
        <v>4.389284864221568</v>
      </c>
      <c r="G7448" s="193">
        <f t="shared" si="1196"/>
        <v>4.5515935288266727</v>
      </c>
      <c r="H7448" s="193">
        <f t="shared" si="1196"/>
        <v>4.7199041056841864</v>
      </c>
      <c r="I7448" s="193">
        <f t="shared" si="1196"/>
        <v>4.8944385358147793</v>
      </c>
      <c r="J7448" s="193">
        <f t="shared" si="1196"/>
        <v>5.0754269672595784</v>
      </c>
      <c r="K7448" s="193">
        <f>MAX(0,(F7448-'2031 forecast'!$C$10))</f>
        <v>0</v>
      </c>
      <c r="L7448" s="193">
        <f>MAX(0,(G7448-'2031 forecast'!$C$10))</f>
        <v>0</v>
      </c>
      <c r="M7448" s="193">
        <f>MAX(0,(H7448-'2031 forecast'!$C$10))</f>
        <v>0</v>
      </c>
      <c r="N7448" s="193">
        <f>MAX(0,(I7448-'2031 forecast'!$C$10))</f>
        <v>0</v>
      </c>
      <c r="O7448" s="193">
        <f>MAX(0,(J7448-'2031 forecast'!$C$10))</f>
        <v>0</v>
      </c>
      <c r="P7448" s="175" t="str">
        <f t="shared" si="1194"/>
        <v/>
      </c>
      <c r="Q7448" s="175" t="str">
        <f t="shared" si="1195"/>
        <v/>
      </c>
    </row>
    <row r="7449" spans="1:17" s="1" customFormat="1" x14ac:dyDescent="0.3">
      <c r="A7449" s="189">
        <f t="shared" si="1193"/>
        <v>44141.208333315277</v>
      </c>
      <c r="B7449" s="190">
        <f t="shared" si="1189"/>
        <v>44141</v>
      </c>
      <c r="C7449" s="1">
        <f t="shared" si="1190"/>
        <v>5</v>
      </c>
      <c r="D7449" s="191">
        <v>2.9363976955957449</v>
      </c>
      <c r="E7449" s="192">
        <f t="shared" si="1191"/>
        <v>1.0196243703819463E-4</v>
      </c>
      <c r="F7449" s="193">
        <f t="shared" si="1192"/>
        <v>4.378059071729953</v>
      </c>
      <c r="G7449" s="193">
        <f t="shared" si="1196"/>
        <v>4.5399526246608746</v>
      </c>
      <c r="H7449" s="193">
        <f t="shared" si="1196"/>
        <v>4.7078327396849948</v>
      </c>
      <c r="I7449" s="193">
        <f t="shared" si="1196"/>
        <v>4.8819207901988841</v>
      </c>
      <c r="J7449" s="193">
        <f t="shared" si="1196"/>
        <v>5.0624463356297582</v>
      </c>
      <c r="K7449" s="193">
        <f>MAX(0,(F7449-'2031 forecast'!$C$10))</f>
        <v>0</v>
      </c>
      <c r="L7449" s="193">
        <f>MAX(0,(G7449-'2031 forecast'!$C$10))</f>
        <v>0</v>
      </c>
      <c r="M7449" s="193">
        <f>MAX(0,(H7449-'2031 forecast'!$C$10))</f>
        <v>0</v>
      </c>
      <c r="N7449" s="193">
        <f>MAX(0,(I7449-'2031 forecast'!$C$10))</f>
        <v>0</v>
      </c>
      <c r="O7449" s="193">
        <f>MAX(0,(J7449-'2031 forecast'!$C$10))</f>
        <v>0</v>
      </c>
      <c r="P7449" s="175" t="str">
        <f t="shared" si="1194"/>
        <v/>
      </c>
      <c r="Q7449" s="175" t="str">
        <f t="shared" si="1195"/>
        <v/>
      </c>
    </row>
    <row r="7450" spans="1:17" s="1" customFormat="1" x14ac:dyDescent="0.3">
      <c r="A7450" s="189">
        <f t="shared" si="1193"/>
        <v>44141.249999981941</v>
      </c>
      <c r="B7450" s="190">
        <f t="shared" si="1189"/>
        <v>44141</v>
      </c>
      <c r="C7450" s="1">
        <f t="shared" si="1190"/>
        <v>6</v>
      </c>
      <c r="D7450" s="191">
        <v>3.1170990922477908</v>
      </c>
      <c r="E7450" s="192">
        <f t="shared" si="1191"/>
        <v>1.0823704854823737E-4</v>
      </c>
      <c r="F7450" s="193">
        <f t="shared" si="1192"/>
        <v>4.6474780915287193</v>
      </c>
      <c r="G7450" s="193">
        <f t="shared" si="1196"/>
        <v>4.819334324640006</v>
      </c>
      <c r="H7450" s="193">
        <f t="shared" si="1196"/>
        <v>4.9975455236656092</v>
      </c>
      <c r="I7450" s="193">
        <f t="shared" si="1196"/>
        <v>5.1823466849803541</v>
      </c>
      <c r="J7450" s="193">
        <f t="shared" si="1196"/>
        <v>5.3739814947454354</v>
      </c>
      <c r="K7450" s="193">
        <f>MAX(0,(F7450-'2031 forecast'!$C$10))</f>
        <v>0</v>
      </c>
      <c r="L7450" s="193">
        <f>MAX(0,(G7450-'2031 forecast'!$C$10))</f>
        <v>0</v>
      </c>
      <c r="M7450" s="193">
        <f>MAX(0,(H7450-'2031 forecast'!$C$10))</f>
        <v>0</v>
      </c>
      <c r="N7450" s="193">
        <f>MAX(0,(I7450-'2031 forecast'!$C$10))</f>
        <v>0</v>
      </c>
      <c r="O7450" s="193">
        <f>MAX(0,(J7450-'2031 forecast'!$C$10))</f>
        <v>0</v>
      </c>
      <c r="P7450" s="175" t="str">
        <f t="shared" si="1194"/>
        <v/>
      </c>
      <c r="Q7450" s="175" t="str">
        <f t="shared" si="1195"/>
        <v/>
      </c>
    </row>
    <row r="7451" spans="1:17" s="1" customFormat="1" x14ac:dyDescent="0.3">
      <c r="A7451" s="189">
        <f t="shared" si="1193"/>
        <v>44141.291666648605</v>
      </c>
      <c r="B7451" s="190">
        <f t="shared" si="1189"/>
        <v>44141</v>
      </c>
      <c r="C7451" s="1">
        <f t="shared" si="1190"/>
        <v>7</v>
      </c>
      <c r="D7451" s="191">
        <v>3.5537941341569015</v>
      </c>
      <c r="E7451" s="192">
        <f t="shared" si="1191"/>
        <v>1.2340069303084066E-4</v>
      </c>
      <c r="F7451" s="193">
        <f t="shared" si="1192"/>
        <v>5.2985740560424039</v>
      </c>
      <c r="G7451" s="193">
        <f t="shared" si="1196"/>
        <v>5.4945067662562375</v>
      </c>
      <c r="H7451" s="193">
        <f t="shared" si="1196"/>
        <v>5.6976847516187616</v>
      </c>
      <c r="I7451" s="193">
        <f t="shared" si="1196"/>
        <v>5.9083759307022392</v>
      </c>
      <c r="J7451" s="193">
        <f t="shared" si="1196"/>
        <v>6.1268581292749884</v>
      </c>
      <c r="K7451" s="193">
        <f>MAX(0,(F7451-'2031 forecast'!$C$10))</f>
        <v>0</v>
      </c>
      <c r="L7451" s="193">
        <f>MAX(0,(G7451-'2031 forecast'!$C$10))</f>
        <v>0</v>
      </c>
      <c r="M7451" s="193">
        <f>MAX(0,(H7451-'2031 forecast'!$C$10))</f>
        <v>0</v>
      </c>
      <c r="N7451" s="193">
        <f>MAX(0,(I7451-'2031 forecast'!$C$10))</f>
        <v>0.17137593070223911</v>
      </c>
      <c r="O7451" s="193">
        <f>MAX(0,(J7451-'2031 forecast'!$C$10))</f>
        <v>0.38985812927498831</v>
      </c>
      <c r="P7451" s="175" t="str">
        <f t="shared" si="1194"/>
        <v/>
      </c>
      <c r="Q7451" s="175" t="str">
        <f t="shared" si="1195"/>
        <v/>
      </c>
    </row>
    <row r="7452" spans="1:17" s="1" customFormat="1" x14ac:dyDescent="0.3">
      <c r="A7452" s="189">
        <f t="shared" si="1193"/>
        <v>44141.33333331527</v>
      </c>
      <c r="B7452" s="190">
        <f t="shared" si="1189"/>
        <v>44141</v>
      </c>
      <c r="C7452" s="1">
        <f t="shared" si="1190"/>
        <v>8</v>
      </c>
      <c r="D7452" s="191">
        <v>3.6742617319249322</v>
      </c>
      <c r="E7452" s="192">
        <f t="shared" si="1191"/>
        <v>1.2758376737086917E-4</v>
      </c>
      <c r="F7452" s="193">
        <f t="shared" si="1192"/>
        <v>5.478186735908249</v>
      </c>
      <c r="G7452" s="193">
        <f t="shared" si="1196"/>
        <v>5.680761232908992</v>
      </c>
      <c r="H7452" s="193">
        <f t="shared" si="1196"/>
        <v>5.8908266076058391</v>
      </c>
      <c r="I7452" s="193">
        <f t="shared" si="1196"/>
        <v>6.1086598605565534</v>
      </c>
      <c r="J7452" s="193">
        <f t="shared" si="1196"/>
        <v>6.3345482353521074</v>
      </c>
      <c r="K7452" s="193">
        <f>MAX(0,(F7452-'2031 forecast'!$C$10))</f>
        <v>0</v>
      </c>
      <c r="L7452" s="193">
        <f>MAX(0,(G7452-'2031 forecast'!$C$10))</f>
        <v>0</v>
      </c>
      <c r="M7452" s="193">
        <f>MAX(0,(H7452-'2031 forecast'!$C$10))</f>
        <v>0.15382660760583899</v>
      </c>
      <c r="N7452" s="193">
        <f>MAX(0,(I7452-'2031 forecast'!$C$10))</f>
        <v>0.37165986055655331</v>
      </c>
      <c r="O7452" s="193">
        <f>MAX(0,(J7452-'2031 forecast'!$C$10))</f>
        <v>0.59754823535210733</v>
      </c>
      <c r="P7452" s="175" t="str">
        <f t="shared" si="1194"/>
        <v/>
      </c>
      <c r="Q7452" s="175" t="str">
        <f t="shared" si="1195"/>
        <v/>
      </c>
    </row>
    <row r="7453" spans="1:17" s="1" customFormat="1" x14ac:dyDescent="0.3">
      <c r="A7453" s="189">
        <f t="shared" si="1193"/>
        <v>44141.374999981934</v>
      </c>
      <c r="B7453" s="190">
        <f t="shared" si="1189"/>
        <v>44141</v>
      </c>
      <c r="C7453" s="1">
        <f t="shared" si="1190"/>
        <v>9</v>
      </c>
      <c r="D7453" s="191">
        <v>3.7796708799719592</v>
      </c>
      <c r="E7453" s="192">
        <f t="shared" si="1191"/>
        <v>1.3124395741839412E-4</v>
      </c>
      <c r="F7453" s="193">
        <f t="shared" si="1192"/>
        <v>5.6353478307908631</v>
      </c>
      <c r="G7453" s="193">
        <f t="shared" si="1196"/>
        <v>5.8437338912301522</v>
      </c>
      <c r="H7453" s="193">
        <f t="shared" si="1196"/>
        <v>6.0598257315945316</v>
      </c>
      <c r="I7453" s="193">
        <f t="shared" si="1196"/>
        <v>6.2839082991790773</v>
      </c>
      <c r="J7453" s="193">
        <f t="shared" si="1196"/>
        <v>6.5162770781695869</v>
      </c>
      <c r="K7453" s="193">
        <f>MAX(0,(F7453-'2031 forecast'!$C$10))</f>
        <v>0</v>
      </c>
      <c r="L7453" s="193">
        <f>MAX(0,(G7453-'2031 forecast'!$C$10))</f>
        <v>0.10673389123015209</v>
      </c>
      <c r="M7453" s="193">
        <f>MAX(0,(H7453-'2031 forecast'!$C$10))</f>
        <v>0.32282573159453154</v>
      </c>
      <c r="N7453" s="193">
        <f>MAX(0,(I7453-'2031 forecast'!$C$10))</f>
        <v>0.54690829917907724</v>
      </c>
      <c r="O7453" s="193">
        <f>MAX(0,(J7453-'2031 forecast'!$C$10))</f>
        <v>0.7792770781695868</v>
      </c>
      <c r="P7453" s="175" t="str">
        <f t="shared" si="1194"/>
        <v/>
      </c>
      <c r="Q7453" s="175" t="str">
        <f t="shared" si="1195"/>
        <v/>
      </c>
    </row>
    <row r="7454" spans="1:17" s="1" customFormat="1" x14ac:dyDescent="0.3">
      <c r="A7454" s="189">
        <f t="shared" si="1193"/>
        <v>44141.416666648598</v>
      </c>
      <c r="B7454" s="190">
        <f t="shared" si="1189"/>
        <v>44141</v>
      </c>
      <c r="C7454" s="1">
        <f t="shared" si="1190"/>
        <v>10</v>
      </c>
      <c r="D7454" s="191">
        <v>3.8474339037164764</v>
      </c>
      <c r="E7454" s="192">
        <f t="shared" si="1191"/>
        <v>1.3359693673466015E-4</v>
      </c>
      <c r="F7454" s="193">
        <f t="shared" si="1192"/>
        <v>5.7363799632154002</v>
      </c>
      <c r="G7454" s="193">
        <f t="shared" si="1196"/>
        <v>5.9485020287223263</v>
      </c>
      <c r="H7454" s="193">
        <f t="shared" si="1196"/>
        <v>6.1684680255872628</v>
      </c>
      <c r="I7454" s="193">
        <f t="shared" si="1196"/>
        <v>6.3965680097221291</v>
      </c>
      <c r="J7454" s="193">
        <f t="shared" si="1196"/>
        <v>6.6331027628379653</v>
      </c>
      <c r="K7454" s="193">
        <f>MAX(0,(F7454-'2031 forecast'!$C$10))</f>
        <v>0</v>
      </c>
      <c r="L7454" s="193">
        <f>MAX(0,(G7454-'2031 forecast'!$C$10))</f>
        <v>0.21150202872232615</v>
      </c>
      <c r="M7454" s="193">
        <f>MAX(0,(H7454-'2031 forecast'!$C$10))</f>
        <v>0.43146802558726272</v>
      </c>
      <c r="N7454" s="193">
        <f>MAX(0,(I7454-'2031 forecast'!$C$10))</f>
        <v>0.65956800972212903</v>
      </c>
      <c r="O7454" s="193">
        <f>MAX(0,(J7454-'2031 forecast'!$C$10))</f>
        <v>0.89610276283796519</v>
      </c>
      <c r="P7454" s="175" t="str">
        <f t="shared" si="1194"/>
        <v/>
      </c>
      <c r="Q7454" s="175" t="str">
        <f t="shared" si="1195"/>
        <v/>
      </c>
    </row>
    <row r="7455" spans="1:17" s="1" customFormat="1" x14ac:dyDescent="0.3">
      <c r="A7455" s="189">
        <f t="shared" si="1193"/>
        <v>44141.458333315262</v>
      </c>
      <c r="B7455" s="190">
        <f t="shared" si="1189"/>
        <v>44141</v>
      </c>
      <c r="C7455" s="1">
        <f t="shared" si="1190"/>
        <v>11</v>
      </c>
      <c r="D7455" s="191">
        <v>3.8399046788559739</v>
      </c>
      <c r="E7455" s="192">
        <f t="shared" si="1191"/>
        <v>1.3333549458840834E-4</v>
      </c>
      <c r="F7455" s="193">
        <f t="shared" si="1192"/>
        <v>5.7251541707237834</v>
      </c>
      <c r="G7455" s="193">
        <f t="shared" si="1196"/>
        <v>5.9368611245565281</v>
      </c>
      <c r="H7455" s="193">
        <f t="shared" si="1196"/>
        <v>6.1563966595880686</v>
      </c>
      <c r="I7455" s="193">
        <f t="shared" si="1196"/>
        <v>6.3840502641062331</v>
      </c>
      <c r="J7455" s="193">
        <f t="shared" si="1196"/>
        <v>6.6201221312081442</v>
      </c>
      <c r="K7455" s="193">
        <f>MAX(0,(F7455-'2031 forecast'!$C$10))</f>
        <v>0</v>
      </c>
      <c r="L7455" s="193">
        <f>MAX(0,(G7455-'2031 forecast'!$C$10))</f>
        <v>0.19986112455652805</v>
      </c>
      <c r="M7455" s="193">
        <f>MAX(0,(H7455-'2031 forecast'!$C$10))</f>
        <v>0.41939665958806849</v>
      </c>
      <c r="N7455" s="193">
        <f>MAX(0,(I7455-'2031 forecast'!$C$10))</f>
        <v>0.64705026410623301</v>
      </c>
      <c r="O7455" s="193">
        <f>MAX(0,(J7455-'2031 forecast'!$C$10))</f>
        <v>0.88312213120814409</v>
      </c>
      <c r="P7455" s="175" t="str">
        <f t="shared" si="1194"/>
        <v/>
      </c>
      <c r="Q7455" s="175" t="str">
        <f t="shared" si="1195"/>
        <v/>
      </c>
    </row>
    <row r="7456" spans="1:17" s="1" customFormat="1" x14ac:dyDescent="0.3">
      <c r="A7456" s="189">
        <f t="shared" si="1193"/>
        <v>44141.499999981927</v>
      </c>
      <c r="B7456" s="190">
        <f t="shared" si="1189"/>
        <v>44141</v>
      </c>
      <c r="C7456" s="1">
        <f t="shared" si="1190"/>
        <v>12</v>
      </c>
      <c r="D7456" s="191">
        <v>4.0356645252290235</v>
      </c>
      <c r="E7456" s="192">
        <f t="shared" si="1191"/>
        <v>1.4013299039095466E-4</v>
      </c>
      <c r="F7456" s="193">
        <f t="shared" si="1192"/>
        <v>6.0170247755057815</v>
      </c>
      <c r="G7456" s="193">
        <f t="shared" si="1196"/>
        <v>6.239524632867254</v>
      </c>
      <c r="H7456" s="193">
        <f t="shared" si="1196"/>
        <v>6.4702521755670688</v>
      </c>
      <c r="I7456" s="193">
        <f t="shared" si="1196"/>
        <v>6.7095116501194925</v>
      </c>
      <c r="J7456" s="193">
        <f t="shared" si="1196"/>
        <v>6.9576185535834627</v>
      </c>
      <c r="K7456" s="193">
        <f>MAX(0,(F7456-'2031 forecast'!$C$10))</f>
        <v>0.28002477550578142</v>
      </c>
      <c r="L7456" s="193">
        <f>MAX(0,(G7456-'2031 forecast'!$C$10))</f>
        <v>0.50252463286725391</v>
      </c>
      <c r="M7456" s="193">
        <f>MAX(0,(H7456-'2031 forecast'!$C$10))</f>
        <v>0.73325217556706868</v>
      </c>
      <c r="N7456" s="193">
        <f>MAX(0,(I7456-'2031 forecast'!$C$10))</f>
        <v>0.97251165011949237</v>
      </c>
      <c r="O7456" s="193">
        <f>MAX(0,(J7456-'2031 forecast'!$C$10))</f>
        <v>1.2206185535834626</v>
      </c>
      <c r="P7456" s="175">
        <f t="shared" si="1194"/>
        <v>1</v>
      </c>
      <c r="Q7456" s="175" t="str">
        <f t="shared" si="1195"/>
        <v/>
      </c>
    </row>
    <row r="7457" spans="1:17" s="1" customFormat="1" x14ac:dyDescent="0.3">
      <c r="A7457" s="189">
        <f t="shared" si="1193"/>
        <v>44141.541666648591</v>
      </c>
      <c r="B7457" s="190">
        <f t="shared" si="1189"/>
        <v>44141</v>
      </c>
      <c r="C7457" s="1">
        <f t="shared" si="1190"/>
        <v>13</v>
      </c>
      <c r="D7457" s="191">
        <v>3.9227261523214954</v>
      </c>
      <c r="E7457" s="192">
        <f t="shared" si="1191"/>
        <v>1.3621135819717796E-4</v>
      </c>
      <c r="F7457" s="193">
        <f t="shared" si="1192"/>
        <v>5.8486378881315533</v>
      </c>
      <c r="G7457" s="193">
        <f t="shared" si="1196"/>
        <v>6.0649110703802975</v>
      </c>
      <c r="H7457" s="193">
        <f t="shared" si="1196"/>
        <v>6.2891816855791856</v>
      </c>
      <c r="I7457" s="193">
        <f t="shared" si="1196"/>
        <v>6.5217454658810743</v>
      </c>
      <c r="J7457" s="193">
        <f t="shared" si="1196"/>
        <v>6.7629090791361648</v>
      </c>
      <c r="K7457" s="193">
        <f>MAX(0,(F7457-'2031 forecast'!$C$10))</f>
        <v>0.11163788813155318</v>
      </c>
      <c r="L7457" s="193">
        <f>MAX(0,(G7457-'2031 forecast'!$C$10))</f>
        <v>0.32791107038029743</v>
      </c>
      <c r="M7457" s="193">
        <f>MAX(0,(H7457-'2031 forecast'!$C$10))</f>
        <v>0.55218168557918546</v>
      </c>
      <c r="N7457" s="193">
        <f>MAX(0,(I7457-'2031 forecast'!$C$10))</f>
        <v>0.78474546588107419</v>
      </c>
      <c r="O7457" s="193">
        <f>MAX(0,(J7457-'2031 forecast'!$C$10))</f>
        <v>1.0259090791361647</v>
      </c>
      <c r="P7457" s="175">
        <f t="shared" si="1194"/>
        <v>2</v>
      </c>
      <c r="Q7457" s="175" t="str">
        <f t="shared" si="1195"/>
        <v/>
      </c>
    </row>
    <row r="7458" spans="1:17" s="1" customFormat="1" x14ac:dyDescent="0.3">
      <c r="A7458" s="189">
        <f t="shared" si="1193"/>
        <v>44141.583333315255</v>
      </c>
      <c r="B7458" s="190">
        <f t="shared" si="1189"/>
        <v>44141</v>
      </c>
      <c r="C7458" s="1">
        <f t="shared" si="1190"/>
        <v>14</v>
      </c>
      <c r="D7458" s="191">
        <v>3.9001384777399895</v>
      </c>
      <c r="E7458" s="192">
        <f t="shared" si="1191"/>
        <v>1.3542703175842261E-4</v>
      </c>
      <c r="F7458" s="193">
        <f t="shared" si="1192"/>
        <v>5.8149605106567064</v>
      </c>
      <c r="G7458" s="193">
        <f t="shared" si="1196"/>
        <v>6.0299883578829059</v>
      </c>
      <c r="H7458" s="193">
        <f t="shared" si="1196"/>
        <v>6.2529675875816082</v>
      </c>
      <c r="I7458" s="193">
        <f t="shared" si="1196"/>
        <v>6.4841922290333907</v>
      </c>
      <c r="J7458" s="193">
        <f t="shared" si="1196"/>
        <v>6.7239671842467041</v>
      </c>
      <c r="K7458" s="193">
        <f>MAX(0,(F7458-'2031 forecast'!$C$10))</f>
        <v>7.7960510656706283E-2</v>
      </c>
      <c r="L7458" s="193">
        <f>MAX(0,(G7458-'2031 forecast'!$C$10))</f>
        <v>0.29298835788290578</v>
      </c>
      <c r="M7458" s="193">
        <f>MAX(0,(H7458-'2031 forecast'!$C$10))</f>
        <v>0.5159675875816081</v>
      </c>
      <c r="N7458" s="193">
        <f>MAX(0,(I7458-'2031 forecast'!$C$10))</f>
        <v>0.74719222903339055</v>
      </c>
      <c r="O7458" s="193">
        <f>MAX(0,(J7458-'2031 forecast'!$C$10))</f>
        <v>0.98696718424670404</v>
      </c>
      <c r="P7458" s="175">
        <f t="shared" si="1194"/>
        <v>3</v>
      </c>
      <c r="Q7458" s="175" t="str">
        <f t="shared" si="1195"/>
        <v/>
      </c>
    </row>
    <row r="7459" spans="1:17" s="1" customFormat="1" x14ac:dyDescent="0.3">
      <c r="A7459" s="189">
        <f t="shared" si="1193"/>
        <v>44141.624999981919</v>
      </c>
      <c r="B7459" s="190">
        <f t="shared" si="1189"/>
        <v>44141</v>
      </c>
      <c r="C7459" s="1">
        <f t="shared" si="1190"/>
        <v>15</v>
      </c>
      <c r="D7459" s="191">
        <v>3.9528430517635029</v>
      </c>
      <c r="E7459" s="192">
        <f t="shared" si="1191"/>
        <v>1.3725712678218507E-4</v>
      </c>
      <c r="F7459" s="193">
        <f t="shared" si="1192"/>
        <v>5.8935410580980134</v>
      </c>
      <c r="G7459" s="193">
        <f t="shared" si="1196"/>
        <v>6.1114746870434855</v>
      </c>
      <c r="H7459" s="193">
        <f t="shared" si="1196"/>
        <v>6.3374671495759536</v>
      </c>
      <c r="I7459" s="193">
        <f t="shared" si="1196"/>
        <v>6.5718164483446522</v>
      </c>
      <c r="J7459" s="193">
        <f t="shared" si="1196"/>
        <v>6.814831605655443</v>
      </c>
      <c r="K7459" s="193">
        <f>MAX(0,(F7459-'2031 forecast'!$C$10))</f>
        <v>0.15654105809801333</v>
      </c>
      <c r="L7459" s="193">
        <f>MAX(0,(G7459-'2031 forecast'!$C$10))</f>
        <v>0.37447468704348541</v>
      </c>
      <c r="M7459" s="193">
        <f>MAX(0,(H7459-'2031 forecast'!$C$10))</f>
        <v>0.60046714957595348</v>
      </c>
      <c r="N7459" s="193">
        <f>MAX(0,(I7459-'2031 forecast'!$C$10))</f>
        <v>0.83481644834465207</v>
      </c>
      <c r="O7459" s="193">
        <f>MAX(0,(J7459-'2031 forecast'!$C$10))</f>
        <v>1.0778316056554429</v>
      </c>
      <c r="P7459" s="175">
        <f t="shared" si="1194"/>
        <v>4</v>
      </c>
      <c r="Q7459" s="175" t="str">
        <f t="shared" si="1195"/>
        <v/>
      </c>
    </row>
    <row r="7460" spans="1:17" s="1" customFormat="1" x14ac:dyDescent="0.3">
      <c r="A7460" s="189">
        <f t="shared" si="1193"/>
        <v>44141.666666648583</v>
      </c>
      <c r="B7460" s="190">
        <f t="shared" si="1189"/>
        <v>44141</v>
      </c>
      <c r="C7460" s="1">
        <f t="shared" si="1190"/>
        <v>16</v>
      </c>
      <c r="D7460" s="191">
        <v>4.1335444484155488</v>
      </c>
      <c r="E7460" s="192">
        <f t="shared" si="1191"/>
        <v>1.4353173829222783E-4</v>
      </c>
      <c r="F7460" s="193">
        <f t="shared" si="1192"/>
        <v>6.1629600778967806</v>
      </c>
      <c r="G7460" s="193">
        <f t="shared" si="1196"/>
        <v>6.3908563870226169</v>
      </c>
      <c r="H7460" s="193">
        <f t="shared" si="1196"/>
        <v>6.6271799335565698</v>
      </c>
      <c r="I7460" s="193">
        <f t="shared" si="1196"/>
        <v>6.8722423431261221</v>
      </c>
      <c r="J7460" s="193">
        <f t="shared" si="1196"/>
        <v>7.1263667647711211</v>
      </c>
      <c r="K7460" s="193">
        <f>MAX(0,(F7460-'2031 forecast'!$C$10))</f>
        <v>0.42596007789678048</v>
      </c>
      <c r="L7460" s="193">
        <f>MAX(0,(G7460-'2031 forecast'!$C$10))</f>
        <v>0.65385638702261684</v>
      </c>
      <c r="M7460" s="193">
        <f>MAX(0,(H7460-'2031 forecast'!$C$10))</f>
        <v>0.89017993355656966</v>
      </c>
      <c r="N7460" s="193">
        <f>MAX(0,(I7460-'2031 forecast'!$C$10))</f>
        <v>1.135242343126122</v>
      </c>
      <c r="O7460" s="193">
        <f>MAX(0,(J7460-'2031 forecast'!$C$10))</f>
        <v>1.389366764771121</v>
      </c>
      <c r="P7460" s="175">
        <f t="shared" si="1194"/>
        <v>5</v>
      </c>
      <c r="Q7460" s="175" t="str">
        <f t="shared" si="1195"/>
        <v/>
      </c>
    </row>
    <row r="7461" spans="1:17" s="1" customFormat="1" x14ac:dyDescent="0.3">
      <c r="A7461" s="189">
        <f t="shared" si="1193"/>
        <v>44141.708333315248</v>
      </c>
      <c r="B7461" s="190">
        <f t="shared" si="1189"/>
        <v>44141</v>
      </c>
      <c r="C7461" s="1">
        <f t="shared" si="1190"/>
        <v>17</v>
      </c>
      <c r="D7461" s="191">
        <v>4.3067166202070917</v>
      </c>
      <c r="E7461" s="192">
        <f t="shared" si="1191"/>
        <v>1.4954490765601875E-4</v>
      </c>
      <c r="F7461" s="193">
        <f t="shared" si="1192"/>
        <v>6.4211533052039291</v>
      </c>
      <c r="G7461" s="193">
        <f t="shared" si="1196"/>
        <v>6.6585971828359485</v>
      </c>
      <c r="H7461" s="193">
        <f t="shared" si="1196"/>
        <v>6.9048213515379899</v>
      </c>
      <c r="I7461" s="193">
        <f t="shared" si="1196"/>
        <v>7.1601504922916961</v>
      </c>
      <c r="J7461" s="193">
        <f t="shared" si="1196"/>
        <v>7.4249212922569763</v>
      </c>
      <c r="K7461" s="193">
        <f>MAX(0,(F7461-'2031 forecast'!$C$10))</f>
        <v>0.68415330520392903</v>
      </c>
      <c r="L7461" s="193">
        <f>MAX(0,(G7461-'2031 forecast'!$C$10))</f>
        <v>0.92159718283594838</v>
      </c>
      <c r="M7461" s="193">
        <f>MAX(0,(H7461-'2031 forecast'!$C$10))</f>
        <v>1.1678213515379898</v>
      </c>
      <c r="N7461" s="193">
        <f>MAX(0,(I7461-'2031 forecast'!$C$10))</f>
        <v>1.423150492291696</v>
      </c>
      <c r="O7461" s="193">
        <f>MAX(0,(J7461-'2031 forecast'!$C$10))</f>
        <v>1.6879212922569762</v>
      </c>
      <c r="P7461" s="175">
        <f t="shared" si="1194"/>
        <v>6</v>
      </c>
      <c r="Q7461" s="175" t="str">
        <f t="shared" si="1195"/>
        <v/>
      </c>
    </row>
    <row r="7462" spans="1:17" s="1" customFormat="1" x14ac:dyDescent="0.3">
      <c r="A7462" s="189">
        <f t="shared" si="1193"/>
        <v>44141.749999981912</v>
      </c>
      <c r="B7462" s="190">
        <f t="shared" si="1189"/>
        <v>44141</v>
      </c>
      <c r="C7462" s="1">
        <f t="shared" si="1190"/>
        <v>18</v>
      </c>
      <c r="D7462" s="191">
        <v>4.6154148394876708</v>
      </c>
      <c r="E7462" s="192">
        <f t="shared" si="1191"/>
        <v>1.6026403565234181E-4</v>
      </c>
      <c r="F7462" s="193">
        <f t="shared" si="1192"/>
        <v>6.8814107973601564</v>
      </c>
      <c r="G7462" s="193">
        <f t="shared" si="1196"/>
        <v>7.1358742536336317</v>
      </c>
      <c r="H7462" s="193">
        <f t="shared" si="1196"/>
        <v>7.399747357504876</v>
      </c>
      <c r="I7462" s="193">
        <f t="shared" si="1196"/>
        <v>7.6733780625433745</v>
      </c>
      <c r="J7462" s="193">
        <f t="shared" si="1196"/>
        <v>7.9571271890795936</v>
      </c>
      <c r="K7462" s="193">
        <f>MAX(0,(F7462-'2031 forecast'!$C$10))</f>
        <v>1.1444107973601563</v>
      </c>
      <c r="L7462" s="193">
        <f>MAX(0,(G7462-'2031 forecast'!$C$10))</f>
        <v>1.3988742536336316</v>
      </c>
      <c r="M7462" s="193">
        <f>MAX(0,(H7462-'2031 forecast'!$C$10))</f>
        <v>1.6627473575048759</v>
      </c>
      <c r="N7462" s="193">
        <f>MAX(0,(I7462-'2031 forecast'!$C$10))</f>
        <v>1.9363780625433744</v>
      </c>
      <c r="O7462" s="193">
        <f>MAX(0,(J7462-'2031 forecast'!$C$10))</f>
        <v>2.2201271890795935</v>
      </c>
      <c r="P7462" s="175">
        <f t="shared" si="1194"/>
        <v>7</v>
      </c>
      <c r="Q7462" s="175" t="str">
        <f t="shared" si="1195"/>
        <v/>
      </c>
    </row>
    <row r="7463" spans="1:17" s="1" customFormat="1" x14ac:dyDescent="0.3">
      <c r="A7463" s="189">
        <f t="shared" si="1193"/>
        <v>44141.791666648576</v>
      </c>
      <c r="B7463" s="190">
        <f t="shared" si="1189"/>
        <v>44141</v>
      </c>
      <c r="C7463" s="1">
        <f t="shared" si="1190"/>
        <v>19</v>
      </c>
      <c r="D7463" s="191">
        <v>4.464830342277633</v>
      </c>
      <c r="E7463" s="192">
        <f t="shared" si="1191"/>
        <v>1.5503519272730621E-4</v>
      </c>
      <c r="F7463" s="193">
        <f t="shared" si="1192"/>
        <v>6.656894947527852</v>
      </c>
      <c r="G7463" s="193">
        <f t="shared" si="1196"/>
        <v>6.90305617031769</v>
      </c>
      <c r="H7463" s="193">
        <f t="shared" si="1196"/>
        <v>7.1583200375210305</v>
      </c>
      <c r="I7463" s="193">
        <f t="shared" si="1196"/>
        <v>7.4230231502254842</v>
      </c>
      <c r="J7463" s="193">
        <f t="shared" si="1196"/>
        <v>7.6975145564831973</v>
      </c>
      <c r="K7463" s="193">
        <f>MAX(0,(F7463-'2031 forecast'!$C$10))</f>
        <v>0.91989494752785195</v>
      </c>
      <c r="L7463" s="193">
        <f>MAX(0,(G7463-'2031 forecast'!$C$10))</f>
        <v>1.1660561703176899</v>
      </c>
      <c r="M7463" s="193">
        <f>MAX(0,(H7463-'2031 forecast'!$C$10))</f>
        <v>1.4213200375210304</v>
      </c>
      <c r="N7463" s="193">
        <f>MAX(0,(I7463-'2031 forecast'!$C$10))</f>
        <v>1.6860231502254841</v>
      </c>
      <c r="O7463" s="193">
        <f>MAX(0,(J7463-'2031 forecast'!$C$10))</f>
        <v>1.9605145564831972</v>
      </c>
      <c r="P7463" s="175">
        <f t="shared" si="1194"/>
        <v>8</v>
      </c>
      <c r="Q7463" s="175" t="str">
        <f t="shared" si="1195"/>
        <v/>
      </c>
    </row>
    <row r="7464" spans="1:17" s="1" customFormat="1" x14ac:dyDescent="0.3">
      <c r="A7464" s="189">
        <f t="shared" si="1193"/>
        <v>44141.83333331524</v>
      </c>
      <c r="B7464" s="190">
        <f t="shared" si="1189"/>
        <v>44141</v>
      </c>
      <c r="C7464" s="1">
        <f t="shared" si="1190"/>
        <v>20</v>
      </c>
      <c r="D7464" s="191">
        <v>4.2540120461835791</v>
      </c>
      <c r="E7464" s="192">
        <f t="shared" si="1191"/>
        <v>1.4771481263225632E-4</v>
      </c>
      <c r="F7464" s="193">
        <f t="shared" si="1192"/>
        <v>6.3425727577626239</v>
      </c>
      <c r="G7464" s="193">
        <f t="shared" si="1196"/>
        <v>6.5771108536753697</v>
      </c>
      <c r="H7464" s="193">
        <f t="shared" si="1196"/>
        <v>6.8203217895436454</v>
      </c>
      <c r="I7464" s="193">
        <f t="shared" si="1196"/>
        <v>7.0725262729804355</v>
      </c>
      <c r="J7464" s="193">
        <f t="shared" si="1196"/>
        <v>7.3340568708482392</v>
      </c>
      <c r="K7464" s="193">
        <f>MAX(0,(F7464-'2031 forecast'!$C$10))</f>
        <v>0.60557275776262376</v>
      </c>
      <c r="L7464" s="193">
        <f>MAX(0,(G7464-'2031 forecast'!$C$10))</f>
        <v>0.84011085367536964</v>
      </c>
      <c r="M7464" s="193">
        <f>MAX(0,(H7464-'2031 forecast'!$C$10))</f>
        <v>1.0833217895436453</v>
      </c>
      <c r="N7464" s="193">
        <f>MAX(0,(I7464-'2031 forecast'!$C$10))</f>
        <v>1.3355262729804354</v>
      </c>
      <c r="O7464" s="193">
        <f>MAX(0,(J7464-'2031 forecast'!$C$10))</f>
        <v>1.5970568708482391</v>
      </c>
      <c r="P7464" s="175">
        <f t="shared" si="1194"/>
        <v>9</v>
      </c>
      <c r="Q7464" s="175" t="str">
        <f t="shared" si="1195"/>
        <v/>
      </c>
    </row>
    <row r="7465" spans="1:17" s="1" customFormat="1" x14ac:dyDescent="0.3">
      <c r="A7465" s="189">
        <f t="shared" si="1193"/>
        <v>44141.874999981905</v>
      </c>
      <c r="B7465" s="190">
        <f t="shared" si="1189"/>
        <v>44141</v>
      </c>
      <c r="C7465" s="1">
        <f t="shared" si="1190"/>
        <v>21</v>
      </c>
      <c r="D7465" s="191">
        <v>4.171190572718058</v>
      </c>
      <c r="E7465" s="192">
        <f t="shared" si="1191"/>
        <v>1.4483894902348672E-4</v>
      </c>
      <c r="F7465" s="193">
        <f t="shared" si="1192"/>
        <v>6.2190890403548558</v>
      </c>
      <c r="G7465" s="193">
        <f t="shared" ref="G7465:J7484" si="1197">$E7465*G$2</f>
        <v>6.4490609078516021</v>
      </c>
      <c r="H7465" s="193">
        <f t="shared" si="1197"/>
        <v>6.6875367635525302</v>
      </c>
      <c r="I7465" s="193">
        <f t="shared" si="1197"/>
        <v>6.9348310712055952</v>
      </c>
      <c r="J7465" s="193">
        <f t="shared" si="1197"/>
        <v>7.1912699229202204</v>
      </c>
      <c r="K7465" s="193">
        <f>MAX(0,(F7465-'2031 forecast'!$C$10))</f>
        <v>0.48208904035485567</v>
      </c>
      <c r="L7465" s="193">
        <f>MAX(0,(G7465-'2031 forecast'!$C$10))</f>
        <v>0.71206090785160203</v>
      </c>
      <c r="M7465" s="193">
        <f>MAX(0,(H7465-'2031 forecast'!$C$10))</f>
        <v>0.95053676355253014</v>
      </c>
      <c r="N7465" s="193">
        <f>MAX(0,(I7465-'2031 forecast'!$C$10))</f>
        <v>1.1978310712055951</v>
      </c>
      <c r="O7465" s="193">
        <f>MAX(0,(J7465-'2031 forecast'!$C$10))</f>
        <v>1.4542699229202203</v>
      </c>
      <c r="P7465" s="175">
        <f t="shared" si="1194"/>
        <v>10</v>
      </c>
      <c r="Q7465" s="175" t="str">
        <f t="shared" si="1195"/>
        <v/>
      </c>
    </row>
    <row r="7466" spans="1:17" s="1" customFormat="1" x14ac:dyDescent="0.3">
      <c r="A7466" s="189">
        <f t="shared" si="1193"/>
        <v>44141.916666648569</v>
      </c>
      <c r="B7466" s="190">
        <f t="shared" si="1189"/>
        <v>44141</v>
      </c>
      <c r="C7466" s="1">
        <f t="shared" si="1190"/>
        <v>22</v>
      </c>
      <c r="D7466" s="191">
        <v>3.930255377181997</v>
      </c>
      <c r="E7466" s="192">
        <f t="shared" si="1191"/>
        <v>1.3647280034342972E-4</v>
      </c>
      <c r="F7466" s="193">
        <f t="shared" si="1192"/>
        <v>5.8598636806231674</v>
      </c>
      <c r="G7466" s="193">
        <f t="shared" si="1197"/>
        <v>6.0765519745460939</v>
      </c>
      <c r="H7466" s="193">
        <f t="shared" si="1197"/>
        <v>6.3012530515783762</v>
      </c>
      <c r="I7466" s="193">
        <f t="shared" si="1197"/>
        <v>6.5342632114969676</v>
      </c>
      <c r="J7466" s="193">
        <f t="shared" si="1197"/>
        <v>6.7758897107659832</v>
      </c>
      <c r="K7466" s="193">
        <f>MAX(0,(F7466-'2031 forecast'!$C$10))</f>
        <v>0.12286368062316733</v>
      </c>
      <c r="L7466" s="193">
        <f>MAX(0,(G7466-'2031 forecast'!$C$10))</f>
        <v>0.33955197454609376</v>
      </c>
      <c r="M7466" s="193">
        <f>MAX(0,(H7466-'2031 forecast'!$C$10))</f>
        <v>0.56425305157837613</v>
      </c>
      <c r="N7466" s="193">
        <f>MAX(0,(I7466-'2031 forecast'!$C$10))</f>
        <v>0.79726321149696755</v>
      </c>
      <c r="O7466" s="193">
        <f>MAX(0,(J7466-'2031 forecast'!$C$10))</f>
        <v>1.0388897107659831</v>
      </c>
      <c r="P7466" s="175">
        <f t="shared" si="1194"/>
        <v>11</v>
      </c>
      <c r="Q7466" s="175">
        <f t="shared" si="1195"/>
        <v>11</v>
      </c>
    </row>
    <row r="7467" spans="1:17" s="1" customFormat="1" x14ac:dyDescent="0.3">
      <c r="A7467" s="189">
        <f t="shared" si="1193"/>
        <v>44141.958333315233</v>
      </c>
      <c r="B7467" s="190">
        <f t="shared" si="1189"/>
        <v>44141</v>
      </c>
      <c r="C7467" s="1">
        <f t="shared" si="1190"/>
        <v>23</v>
      </c>
      <c r="D7467" s="191">
        <v>3.6366156076224225</v>
      </c>
      <c r="E7467" s="192">
        <f t="shared" si="1191"/>
        <v>1.2627655663961025E-4</v>
      </c>
      <c r="F7467" s="193">
        <f t="shared" si="1192"/>
        <v>5.422057773450172</v>
      </c>
      <c r="G7467" s="193">
        <f t="shared" si="1197"/>
        <v>5.622556712080006</v>
      </c>
      <c r="H7467" s="193">
        <f t="shared" si="1197"/>
        <v>5.8304697776098768</v>
      </c>
      <c r="I7467" s="193">
        <f t="shared" si="1197"/>
        <v>6.0460711324770795</v>
      </c>
      <c r="J7467" s="193">
        <f t="shared" si="1197"/>
        <v>6.2696450772030072</v>
      </c>
      <c r="K7467" s="193">
        <f>MAX(0,(F7467-'2031 forecast'!$C$10))</f>
        <v>0</v>
      </c>
      <c r="L7467" s="193">
        <f>MAX(0,(G7467-'2031 forecast'!$C$10))</f>
        <v>0</v>
      </c>
      <c r="M7467" s="193">
        <f>MAX(0,(H7467-'2031 forecast'!$C$10))</f>
        <v>9.3469777609876736E-2</v>
      </c>
      <c r="N7467" s="193">
        <f>MAX(0,(I7467-'2031 forecast'!$C$10))</f>
        <v>0.3090711324770794</v>
      </c>
      <c r="O7467" s="193">
        <f>MAX(0,(J7467-'2031 forecast'!$C$10))</f>
        <v>0.53264507720300713</v>
      </c>
      <c r="P7467" s="175" t="str">
        <f t="shared" si="1194"/>
        <v/>
      </c>
      <c r="Q7467" s="175" t="str">
        <f t="shared" si="1195"/>
        <v/>
      </c>
    </row>
    <row r="7468" spans="1:17" s="1" customFormat="1" x14ac:dyDescent="0.3">
      <c r="A7468" s="189">
        <f t="shared" si="1193"/>
        <v>44141.999999981897</v>
      </c>
      <c r="B7468" s="190">
        <f t="shared" si="1189"/>
        <v>44141</v>
      </c>
      <c r="C7468" s="1">
        <f t="shared" si="1190"/>
        <v>0</v>
      </c>
      <c r="D7468" s="191">
        <v>3.3279173883418443</v>
      </c>
      <c r="E7468" s="192">
        <f t="shared" si="1191"/>
        <v>1.1555742864328724E-4</v>
      </c>
      <c r="F7468" s="193">
        <f t="shared" si="1192"/>
        <v>4.9618002812939466</v>
      </c>
      <c r="G7468" s="193">
        <f t="shared" si="1197"/>
        <v>5.1452796412823245</v>
      </c>
      <c r="H7468" s="193">
        <f t="shared" si="1197"/>
        <v>5.3355437716429934</v>
      </c>
      <c r="I7468" s="193">
        <f t="shared" si="1197"/>
        <v>5.532843562225402</v>
      </c>
      <c r="J7468" s="193">
        <f t="shared" si="1197"/>
        <v>5.7374391803803926</v>
      </c>
      <c r="K7468" s="193">
        <f>MAX(0,(F7468-'2031 forecast'!$C$10))</f>
        <v>0</v>
      </c>
      <c r="L7468" s="193">
        <f>MAX(0,(G7468-'2031 forecast'!$C$10))</f>
        <v>0</v>
      </c>
      <c r="M7468" s="193">
        <f>MAX(0,(H7468-'2031 forecast'!$C$10))</f>
        <v>0</v>
      </c>
      <c r="N7468" s="193">
        <f>MAX(0,(I7468-'2031 forecast'!$C$10))</f>
        <v>0</v>
      </c>
      <c r="O7468" s="193">
        <f>MAX(0,(J7468-'2031 forecast'!$C$10))</f>
        <v>4.3918038039247875E-4</v>
      </c>
      <c r="P7468" s="175" t="str">
        <f t="shared" si="1194"/>
        <v/>
      </c>
      <c r="Q7468" s="175" t="str">
        <f t="shared" si="1195"/>
        <v/>
      </c>
    </row>
    <row r="7469" spans="1:17" s="1" customFormat="1" x14ac:dyDescent="0.3">
      <c r="A7469" s="189">
        <f t="shared" si="1193"/>
        <v>44142.041666648562</v>
      </c>
      <c r="B7469" s="190">
        <f t="shared" si="1189"/>
        <v>44142</v>
      </c>
      <c r="C7469" s="1">
        <f t="shared" si="1190"/>
        <v>1</v>
      </c>
      <c r="D7469" s="191">
        <v>3.102040642526787</v>
      </c>
      <c r="E7469" s="192">
        <f t="shared" si="1191"/>
        <v>1.0771416425573382E-4</v>
      </c>
      <c r="F7469" s="193">
        <f t="shared" si="1192"/>
        <v>4.6250265065454892</v>
      </c>
      <c r="G7469" s="193">
        <f t="shared" si="1197"/>
        <v>4.7960525163084116</v>
      </c>
      <c r="H7469" s="193">
        <f t="shared" si="1197"/>
        <v>4.9734027916672252</v>
      </c>
      <c r="I7469" s="193">
        <f t="shared" si="1197"/>
        <v>5.1573111937485656</v>
      </c>
      <c r="J7469" s="193">
        <f t="shared" si="1197"/>
        <v>5.3480202314857959</v>
      </c>
      <c r="K7469" s="193">
        <f>MAX(0,(F7469-'2031 forecast'!$C$10))</f>
        <v>0</v>
      </c>
      <c r="L7469" s="193">
        <f>MAX(0,(G7469-'2031 forecast'!$C$10))</f>
        <v>0</v>
      </c>
      <c r="M7469" s="193">
        <f>MAX(0,(H7469-'2031 forecast'!$C$10))</f>
        <v>0</v>
      </c>
      <c r="N7469" s="193">
        <f>MAX(0,(I7469-'2031 forecast'!$C$10))</f>
        <v>0</v>
      </c>
      <c r="O7469" s="193">
        <f>MAX(0,(J7469-'2031 forecast'!$C$10))</f>
        <v>0</v>
      </c>
      <c r="P7469" s="175" t="str">
        <f t="shared" si="1194"/>
        <v/>
      </c>
      <c r="Q7469" s="175" t="str">
        <f t="shared" si="1195"/>
        <v/>
      </c>
    </row>
    <row r="7470" spans="1:17" s="1" customFormat="1" x14ac:dyDescent="0.3">
      <c r="A7470" s="189">
        <f t="shared" si="1193"/>
        <v>44142.083333315226</v>
      </c>
      <c r="B7470" s="190">
        <f t="shared" si="1189"/>
        <v>44142</v>
      </c>
      <c r="C7470" s="1">
        <f t="shared" si="1190"/>
        <v>2</v>
      </c>
      <c r="D7470" s="191">
        <v>2.9363976955957449</v>
      </c>
      <c r="E7470" s="192">
        <f t="shared" si="1191"/>
        <v>1.0196243703819463E-4</v>
      </c>
      <c r="F7470" s="193">
        <f t="shared" si="1192"/>
        <v>4.378059071729953</v>
      </c>
      <c r="G7470" s="193">
        <f t="shared" si="1197"/>
        <v>4.5399526246608746</v>
      </c>
      <c r="H7470" s="193">
        <f t="shared" si="1197"/>
        <v>4.7078327396849948</v>
      </c>
      <c r="I7470" s="193">
        <f t="shared" si="1197"/>
        <v>4.8819207901988841</v>
      </c>
      <c r="J7470" s="193">
        <f t="shared" si="1197"/>
        <v>5.0624463356297582</v>
      </c>
      <c r="K7470" s="193">
        <f>MAX(0,(F7470-'2031 forecast'!$C$10))</f>
        <v>0</v>
      </c>
      <c r="L7470" s="193">
        <f>MAX(0,(G7470-'2031 forecast'!$C$10))</f>
        <v>0</v>
      </c>
      <c r="M7470" s="193">
        <f>MAX(0,(H7470-'2031 forecast'!$C$10))</f>
        <v>0</v>
      </c>
      <c r="N7470" s="193">
        <f>MAX(0,(I7470-'2031 forecast'!$C$10))</f>
        <v>0</v>
      </c>
      <c r="O7470" s="193">
        <f>MAX(0,(J7470-'2031 forecast'!$C$10))</f>
        <v>0</v>
      </c>
      <c r="P7470" s="175" t="str">
        <f t="shared" si="1194"/>
        <v/>
      </c>
      <c r="Q7470" s="175" t="str">
        <f t="shared" si="1195"/>
        <v/>
      </c>
    </row>
    <row r="7471" spans="1:17" s="1" customFormat="1" x14ac:dyDescent="0.3">
      <c r="A7471" s="189">
        <f t="shared" si="1193"/>
        <v>44142.12499998189</v>
      </c>
      <c r="B7471" s="190">
        <f t="shared" si="1189"/>
        <v>44142</v>
      </c>
      <c r="C7471" s="1">
        <f t="shared" si="1190"/>
        <v>3</v>
      </c>
      <c r="D7471" s="191">
        <v>2.861105446990726</v>
      </c>
      <c r="E7471" s="192">
        <f t="shared" si="1191"/>
        <v>9.9348015575676814E-5</v>
      </c>
      <c r="F7471" s="193">
        <f t="shared" si="1192"/>
        <v>4.2658011468138</v>
      </c>
      <c r="G7471" s="193">
        <f t="shared" si="1197"/>
        <v>4.4235435830029042</v>
      </c>
      <c r="H7471" s="193">
        <f t="shared" si="1197"/>
        <v>4.5871190796930712</v>
      </c>
      <c r="I7471" s="193">
        <f t="shared" si="1197"/>
        <v>4.756743334039939</v>
      </c>
      <c r="J7471" s="193">
        <f t="shared" si="1197"/>
        <v>4.9326400193315587</v>
      </c>
      <c r="K7471" s="193">
        <f>MAX(0,(F7471-'2031 forecast'!$C$10))</f>
        <v>0</v>
      </c>
      <c r="L7471" s="193">
        <f>MAX(0,(G7471-'2031 forecast'!$C$10))</f>
        <v>0</v>
      </c>
      <c r="M7471" s="193">
        <f>MAX(0,(H7471-'2031 forecast'!$C$10))</f>
        <v>0</v>
      </c>
      <c r="N7471" s="193">
        <f>MAX(0,(I7471-'2031 forecast'!$C$10))</f>
        <v>0</v>
      </c>
      <c r="O7471" s="193">
        <f>MAX(0,(J7471-'2031 forecast'!$C$10))</f>
        <v>0</v>
      </c>
      <c r="P7471" s="175" t="str">
        <f t="shared" si="1194"/>
        <v/>
      </c>
      <c r="Q7471" s="175" t="str">
        <f t="shared" si="1195"/>
        <v/>
      </c>
    </row>
    <row r="7472" spans="1:17" s="1" customFormat="1" x14ac:dyDescent="0.3">
      <c r="A7472" s="189">
        <f t="shared" si="1193"/>
        <v>44142.166666648554</v>
      </c>
      <c r="B7472" s="190">
        <f t="shared" si="1189"/>
        <v>44142</v>
      </c>
      <c r="C7472" s="1">
        <f t="shared" si="1190"/>
        <v>4</v>
      </c>
      <c r="D7472" s="191">
        <v>2.7632255238042007</v>
      </c>
      <c r="E7472" s="192">
        <f t="shared" si="1191"/>
        <v>9.5949267674403651E-5</v>
      </c>
      <c r="F7472" s="193">
        <f t="shared" si="1192"/>
        <v>4.1198658444228018</v>
      </c>
      <c r="G7472" s="193">
        <f t="shared" si="1197"/>
        <v>4.2722118288475412</v>
      </c>
      <c r="H7472" s="193">
        <f t="shared" si="1197"/>
        <v>4.4301913217035711</v>
      </c>
      <c r="I7472" s="193">
        <f t="shared" si="1197"/>
        <v>4.5940126410333093</v>
      </c>
      <c r="J7472" s="193">
        <f t="shared" si="1197"/>
        <v>4.7638918081439003</v>
      </c>
      <c r="K7472" s="193">
        <f>MAX(0,(F7472-'2031 forecast'!$C$10))</f>
        <v>0</v>
      </c>
      <c r="L7472" s="193">
        <f>MAX(0,(G7472-'2031 forecast'!$C$10))</f>
        <v>0</v>
      </c>
      <c r="M7472" s="193">
        <f>MAX(0,(H7472-'2031 forecast'!$C$10))</f>
        <v>0</v>
      </c>
      <c r="N7472" s="193">
        <f>MAX(0,(I7472-'2031 forecast'!$C$10))</f>
        <v>0</v>
      </c>
      <c r="O7472" s="193">
        <f>MAX(0,(J7472-'2031 forecast'!$C$10))</f>
        <v>0</v>
      </c>
      <c r="P7472" s="175" t="str">
        <f t="shared" si="1194"/>
        <v/>
      </c>
      <c r="Q7472" s="175" t="str">
        <f t="shared" si="1195"/>
        <v/>
      </c>
    </row>
    <row r="7473" spans="1:17" s="1" customFormat="1" x14ac:dyDescent="0.3">
      <c r="A7473" s="189">
        <f t="shared" si="1193"/>
        <v>44142.208333315219</v>
      </c>
      <c r="B7473" s="190">
        <f t="shared" si="1189"/>
        <v>44142</v>
      </c>
      <c r="C7473" s="1">
        <f t="shared" si="1190"/>
        <v>5</v>
      </c>
      <c r="D7473" s="191">
        <v>2.8159300978277146</v>
      </c>
      <c r="E7473" s="192">
        <f t="shared" si="1191"/>
        <v>9.7779362698166138E-5</v>
      </c>
      <c r="F7473" s="193">
        <f t="shared" si="1192"/>
        <v>4.1984463918641088</v>
      </c>
      <c r="G7473" s="193">
        <f t="shared" si="1197"/>
        <v>4.3536981580081218</v>
      </c>
      <c r="H7473" s="193">
        <f t="shared" si="1197"/>
        <v>4.5146908836979183</v>
      </c>
      <c r="I7473" s="193">
        <f t="shared" si="1197"/>
        <v>4.6816368603445717</v>
      </c>
      <c r="J7473" s="193">
        <f t="shared" si="1197"/>
        <v>4.8547562295526401</v>
      </c>
      <c r="K7473" s="193">
        <f>MAX(0,(F7473-'2031 forecast'!$C$10))</f>
        <v>0</v>
      </c>
      <c r="L7473" s="193">
        <f>MAX(0,(G7473-'2031 forecast'!$C$10))</f>
        <v>0</v>
      </c>
      <c r="M7473" s="193">
        <f>MAX(0,(H7473-'2031 forecast'!$C$10))</f>
        <v>0</v>
      </c>
      <c r="N7473" s="193">
        <f>MAX(0,(I7473-'2031 forecast'!$C$10))</f>
        <v>0</v>
      </c>
      <c r="O7473" s="193">
        <f>MAX(0,(J7473-'2031 forecast'!$C$10))</f>
        <v>0</v>
      </c>
      <c r="P7473" s="175" t="str">
        <f t="shared" si="1194"/>
        <v/>
      </c>
      <c r="Q7473" s="175" t="str">
        <f t="shared" si="1195"/>
        <v/>
      </c>
    </row>
    <row r="7474" spans="1:17" s="1" customFormat="1" x14ac:dyDescent="0.3">
      <c r="A7474" s="189">
        <f t="shared" si="1193"/>
        <v>44142.249999981883</v>
      </c>
      <c r="B7474" s="190">
        <f t="shared" si="1189"/>
        <v>44142</v>
      </c>
      <c r="C7474" s="1">
        <f t="shared" si="1190"/>
        <v>6</v>
      </c>
      <c r="D7474" s="191">
        <v>2.9062807961537369</v>
      </c>
      <c r="E7474" s="192">
        <f t="shared" si="1191"/>
        <v>1.0091666845318749E-4</v>
      </c>
      <c r="F7474" s="193">
        <f t="shared" si="1192"/>
        <v>4.3331559017634911</v>
      </c>
      <c r="G7474" s="193">
        <f t="shared" si="1197"/>
        <v>4.4933890079976857</v>
      </c>
      <c r="H7474" s="193">
        <f t="shared" si="1197"/>
        <v>4.659547275688225</v>
      </c>
      <c r="I7474" s="193">
        <f t="shared" si="1197"/>
        <v>4.8318498077353054</v>
      </c>
      <c r="J7474" s="193">
        <f t="shared" si="1197"/>
        <v>5.0105238091104782</v>
      </c>
      <c r="K7474" s="193">
        <f>MAX(0,(F7474-'2031 forecast'!$C$10))</f>
        <v>0</v>
      </c>
      <c r="L7474" s="193">
        <f>MAX(0,(G7474-'2031 forecast'!$C$10))</f>
        <v>0</v>
      </c>
      <c r="M7474" s="193">
        <f>MAX(0,(H7474-'2031 forecast'!$C$10))</f>
        <v>0</v>
      </c>
      <c r="N7474" s="193">
        <f>MAX(0,(I7474-'2031 forecast'!$C$10))</f>
        <v>0</v>
      </c>
      <c r="O7474" s="193">
        <f>MAX(0,(J7474-'2031 forecast'!$C$10))</f>
        <v>0</v>
      </c>
      <c r="P7474" s="175" t="str">
        <f t="shared" si="1194"/>
        <v/>
      </c>
      <c r="Q7474" s="175" t="str">
        <f t="shared" si="1195"/>
        <v/>
      </c>
    </row>
    <row r="7475" spans="1:17" s="1" customFormat="1" x14ac:dyDescent="0.3">
      <c r="A7475" s="189">
        <f t="shared" si="1193"/>
        <v>44142.291666648547</v>
      </c>
      <c r="B7475" s="190">
        <f t="shared" si="1189"/>
        <v>44142</v>
      </c>
      <c r="C7475" s="1">
        <f t="shared" si="1190"/>
        <v>7</v>
      </c>
      <c r="D7475" s="191">
        <v>3.0869821928057832</v>
      </c>
      <c r="E7475" s="192">
        <f t="shared" si="1191"/>
        <v>1.0719127996323025E-4</v>
      </c>
      <c r="F7475" s="193">
        <f t="shared" si="1192"/>
        <v>4.6025749215622582</v>
      </c>
      <c r="G7475" s="193">
        <f t="shared" si="1197"/>
        <v>4.7727707079768171</v>
      </c>
      <c r="H7475" s="193">
        <f t="shared" si="1197"/>
        <v>4.9492600596688403</v>
      </c>
      <c r="I7475" s="193">
        <f t="shared" si="1197"/>
        <v>5.1322757025167762</v>
      </c>
      <c r="J7475" s="193">
        <f t="shared" si="1197"/>
        <v>5.3220589682261563</v>
      </c>
      <c r="K7475" s="193">
        <f>MAX(0,(F7475-'2031 forecast'!$C$10))</f>
        <v>0</v>
      </c>
      <c r="L7475" s="193">
        <f>MAX(0,(G7475-'2031 forecast'!$C$10))</f>
        <v>0</v>
      </c>
      <c r="M7475" s="193">
        <f>MAX(0,(H7475-'2031 forecast'!$C$10))</f>
        <v>0</v>
      </c>
      <c r="N7475" s="193">
        <f>MAX(0,(I7475-'2031 forecast'!$C$10))</f>
        <v>0</v>
      </c>
      <c r="O7475" s="193">
        <f>MAX(0,(J7475-'2031 forecast'!$C$10))</f>
        <v>0</v>
      </c>
      <c r="P7475" s="175" t="str">
        <f t="shared" si="1194"/>
        <v/>
      </c>
      <c r="Q7475" s="175" t="str">
        <f t="shared" si="1195"/>
        <v/>
      </c>
    </row>
    <row r="7476" spans="1:17" s="1" customFormat="1" x14ac:dyDescent="0.3">
      <c r="A7476" s="189">
        <f t="shared" si="1193"/>
        <v>44142.333333315211</v>
      </c>
      <c r="B7476" s="190">
        <f t="shared" si="1189"/>
        <v>44142</v>
      </c>
      <c r="C7476" s="1">
        <f t="shared" si="1190"/>
        <v>8</v>
      </c>
      <c r="D7476" s="191">
        <v>3.2902712640393346</v>
      </c>
      <c r="E7476" s="192">
        <f t="shared" si="1191"/>
        <v>1.1425021791202833E-4</v>
      </c>
      <c r="F7476" s="193">
        <f t="shared" si="1192"/>
        <v>4.9056713188358705</v>
      </c>
      <c r="G7476" s="193">
        <f t="shared" si="1197"/>
        <v>5.0870751204533393</v>
      </c>
      <c r="H7476" s="193">
        <f t="shared" si="1197"/>
        <v>5.2751869416470321</v>
      </c>
      <c r="I7476" s="193">
        <f t="shared" si="1197"/>
        <v>5.4702548341459298</v>
      </c>
      <c r="J7476" s="193">
        <f t="shared" si="1197"/>
        <v>5.6725360222312924</v>
      </c>
      <c r="K7476" s="193">
        <f>MAX(0,(F7476-'2031 forecast'!$C$10))</f>
        <v>0</v>
      </c>
      <c r="L7476" s="193">
        <f>MAX(0,(G7476-'2031 forecast'!$C$10))</f>
        <v>0</v>
      </c>
      <c r="M7476" s="193">
        <f>MAX(0,(H7476-'2031 forecast'!$C$10))</f>
        <v>0</v>
      </c>
      <c r="N7476" s="193">
        <f>MAX(0,(I7476-'2031 forecast'!$C$10))</f>
        <v>0</v>
      </c>
      <c r="O7476" s="193">
        <f>MAX(0,(J7476-'2031 forecast'!$C$10))</f>
        <v>0</v>
      </c>
      <c r="P7476" s="175" t="str">
        <f t="shared" si="1194"/>
        <v/>
      </c>
      <c r="Q7476" s="175" t="str">
        <f t="shared" si="1195"/>
        <v/>
      </c>
    </row>
    <row r="7477" spans="1:17" s="1" customFormat="1" x14ac:dyDescent="0.3">
      <c r="A7477" s="189">
        <f t="shared" si="1193"/>
        <v>44142.374999981876</v>
      </c>
      <c r="B7477" s="190">
        <f t="shared" si="1189"/>
        <v>44142</v>
      </c>
      <c r="C7477" s="1">
        <f t="shared" si="1190"/>
        <v>9</v>
      </c>
      <c r="D7477" s="191">
        <v>3.6215571579014192</v>
      </c>
      <c r="E7477" s="192">
        <f t="shared" si="1191"/>
        <v>1.2575367234710671E-4</v>
      </c>
      <c r="F7477" s="193">
        <f t="shared" si="1192"/>
        <v>5.399606188466942</v>
      </c>
      <c r="G7477" s="193">
        <f t="shared" si="1197"/>
        <v>5.5992749037484133</v>
      </c>
      <c r="H7477" s="193">
        <f t="shared" si="1197"/>
        <v>5.8063270456114937</v>
      </c>
      <c r="I7477" s="193">
        <f t="shared" si="1197"/>
        <v>6.021035641245291</v>
      </c>
      <c r="J7477" s="193">
        <f t="shared" si="1197"/>
        <v>6.2436838139433686</v>
      </c>
      <c r="K7477" s="193">
        <f>MAX(0,(F7477-'2031 forecast'!$C$10))</f>
        <v>0</v>
      </c>
      <c r="L7477" s="193">
        <f>MAX(0,(G7477-'2031 forecast'!$C$10))</f>
        <v>0</v>
      </c>
      <c r="M7477" s="193">
        <f>MAX(0,(H7477-'2031 forecast'!$C$10))</f>
        <v>6.932704561149361E-2</v>
      </c>
      <c r="N7477" s="193">
        <f>MAX(0,(I7477-'2031 forecast'!$C$10))</f>
        <v>0.2840356412452909</v>
      </c>
      <c r="O7477" s="193">
        <f>MAX(0,(J7477-'2031 forecast'!$C$10))</f>
        <v>0.50668381394336848</v>
      </c>
      <c r="P7477" s="175" t="str">
        <f t="shared" si="1194"/>
        <v/>
      </c>
      <c r="Q7477" s="175" t="str">
        <f t="shared" si="1195"/>
        <v/>
      </c>
    </row>
    <row r="7478" spans="1:17" s="1" customFormat="1" x14ac:dyDescent="0.3">
      <c r="A7478" s="189">
        <f t="shared" si="1193"/>
        <v>44142.41666664854</v>
      </c>
      <c r="B7478" s="190">
        <f t="shared" si="1189"/>
        <v>44142</v>
      </c>
      <c r="C7478" s="1">
        <f t="shared" si="1190"/>
        <v>10</v>
      </c>
      <c r="D7478" s="191">
        <v>3.8097877794139663</v>
      </c>
      <c r="E7478" s="192">
        <f t="shared" si="1191"/>
        <v>1.3228972600340123E-4</v>
      </c>
      <c r="F7478" s="193">
        <f t="shared" si="1192"/>
        <v>5.6802510007573233</v>
      </c>
      <c r="G7478" s="193">
        <f t="shared" si="1197"/>
        <v>5.8902975078933402</v>
      </c>
      <c r="H7478" s="193">
        <f t="shared" si="1197"/>
        <v>6.1081111955913006</v>
      </c>
      <c r="I7478" s="193">
        <f t="shared" si="1197"/>
        <v>6.3339792816426552</v>
      </c>
      <c r="J7478" s="193">
        <f t="shared" si="1197"/>
        <v>6.5681996046888651</v>
      </c>
      <c r="K7478" s="193">
        <f>MAX(0,(F7478-'2031 forecast'!$C$10))</f>
        <v>0</v>
      </c>
      <c r="L7478" s="193">
        <f>MAX(0,(G7478-'2031 forecast'!$C$10))</f>
        <v>0.15329750789334007</v>
      </c>
      <c r="M7478" s="193">
        <f>MAX(0,(H7478-'2031 forecast'!$C$10))</f>
        <v>0.37111119559130046</v>
      </c>
      <c r="N7478" s="193">
        <f>MAX(0,(I7478-'2031 forecast'!$C$10))</f>
        <v>0.59697928164265512</v>
      </c>
      <c r="O7478" s="193">
        <f>MAX(0,(J7478-'2031 forecast'!$C$10))</f>
        <v>0.831199604688865</v>
      </c>
      <c r="P7478" s="175" t="str">
        <f t="shared" si="1194"/>
        <v/>
      </c>
      <c r="Q7478" s="175" t="str">
        <f t="shared" si="1195"/>
        <v/>
      </c>
    </row>
    <row r="7479" spans="1:17" s="1" customFormat="1" x14ac:dyDescent="0.3">
      <c r="A7479" s="189">
        <f t="shared" si="1193"/>
        <v>44142.458333315204</v>
      </c>
      <c r="B7479" s="190">
        <f t="shared" si="1189"/>
        <v>44142</v>
      </c>
      <c r="C7479" s="1">
        <f t="shared" si="1190"/>
        <v>11</v>
      </c>
      <c r="D7479" s="191">
        <v>3.8399046788559739</v>
      </c>
      <c r="E7479" s="192">
        <f t="shared" si="1191"/>
        <v>1.3333549458840834E-4</v>
      </c>
      <c r="F7479" s="193">
        <f t="shared" si="1192"/>
        <v>5.7251541707237834</v>
      </c>
      <c r="G7479" s="193">
        <f t="shared" si="1197"/>
        <v>5.9368611245565281</v>
      </c>
      <c r="H7479" s="193">
        <f t="shared" si="1197"/>
        <v>6.1563966595880686</v>
      </c>
      <c r="I7479" s="193">
        <f t="shared" si="1197"/>
        <v>6.3840502641062331</v>
      </c>
      <c r="J7479" s="193">
        <f t="shared" si="1197"/>
        <v>6.6201221312081442</v>
      </c>
      <c r="K7479" s="193">
        <f>MAX(0,(F7479-'2031 forecast'!$C$10))</f>
        <v>0</v>
      </c>
      <c r="L7479" s="193">
        <f>MAX(0,(G7479-'2031 forecast'!$C$10))</f>
        <v>0.19986112455652805</v>
      </c>
      <c r="M7479" s="193">
        <f>MAX(0,(H7479-'2031 forecast'!$C$10))</f>
        <v>0.41939665958806849</v>
      </c>
      <c r="N7479" s="193">
        <f>MAX(0,(I7479-'2031 forecast'!$C$10))</f>
        <v>0.64705026410623301</v>
      </c>
      <c r="O7479" s="193">
        <f>MAX(0,(J7479-'2031 forecast'!$C$10))</f>
        <v>0.88312213120814409</v>
      </c>
      <c r="P7479" s="175" t="str">
        <f t="shared" si="1194"/>
        <v/>
      </c>
      <c r="Q7479" s="175" t="str">
        <f t="shared" si="1195"/>
        <v/>
      </c>
    </row>
    <row r="7480" spans="1:17" s="1" customFormat="1" x14ac:dyDescent="0.3">
      <c r="A7480" s="189">
        <f t="shared" si="1193"/>
        <v>44142.499999981868</v>
      </c>
      <c r="B7480" s="190">
        <f t="shared" si="1189"/>
        <v>44142</v>
      </c>
      <c r="C7480" s="1">
        <f t="shared" si="1190"/>
        <v>12</v>
      </c>
      <c r="D7480" s="191">
        <v>3.9377846020424991</v>
      </c>
      <c r="E7480" s="192">
        <f t="shared" si="1191"/>
        <v>1.3673424248968153E-4</v>
      </c>
      <c r="F7480" s="193">
        <f t="shared" si="1192"/>
        <v>5.8710894731147834</v>
      </c>
      <c r="G7480" s="193">
        <f t="shared" si="1197"/>
        <v>6.088192878711892</v>
      </c>
      <c r="H7480" s="193">
        <f t="shared" si="1197"/>
        <v>6.3133244175775705</v>
      </c>
      <c r="I7480" s="193">
        <f t="shared" si="1197"/>
        <v>6.5467809571128637</v>
      </c>
      <c r="J7480" s="193">
        <f t="shared" si="1197"/>
        <v>6.7888703423958043</v>
      </c>
      <c r="K7480" s="193">
        <f>MAX(0,(F7480-'2031 forecast'!$C$10))</f>
        <v>0.13408947311478325</v>
      </c>
      <c r="L7480" s="193">
        <f>MAX(0,(G7480-'2031 forecast'!$C$10))</f>
        <v>0.35119287871189186</v>
      </c>
      <c r="M7480" s="193">
        <f>MAX(0,(H7480-'2031 forecast'!$C$10))</f>
        <v>0.57632441757757036</v>
      </c>
      <c r="N7480" s="193">
        <f>MAX(0,(I7480-'2031 forecast'!$C$10))</f>
        <v>0.80978095711286358</v>
      </c>
      <c r="O7480" s="193">
        <f>MAX(0,(J7480-'2031 forecast'!$C$10))</f>
        <v>1.0518703423958042</v>
      </c>
      <c r="P7480" s="175">
        <f t="shared" si="1194"/>
        <v>1</v>
      </c>
      <c r="Q7480" s="175" t="str">
        <f t="shared" si="1195"/>
        <v/>
      </c>
    </row>
    <row r="7481" spans="1:17" s="1" customFormat="1" x14ac:dyDescent="0.3">
      <c r="A7481" s="189">
        <f t="shared" si="1193"/>
        <v>44142.541666648533</v>
      </c>
      <c r="B7481" s="190">
        <f t="shared" si="1189"/>
        <v>44142</v>
      </c>
      <c r="C7481" s="1">
        <f t="shared" si="1190"/>
        <v>13</v>
      </c>
      <c r="D7481" s="191">
        <v>3.9227261523214954</v>
      </c>
      <c r="E7481" s="192">
        <f t="shared" si="1191"/>
        <v>1.3621135819717796E-4</v>
      </c>
      <c r="F7481" s="193">
        <f t="shared" si="1192"/>
        <v>5.8486378881315533</v>
      </c>
      <c r="G7481" s="193">
        <f t="shared" si="1197"/>
        <v>6.0649110703802975</v>
      </c>
      <c r="H7481" s="193">
        <f t="shared" si="1197"/>
        <v>6.2891816855791856</v>
      </c>
      <c r="I7481" s="193">
        <f t="shared" si="1197"/>
        <v>6.5217454658810743</v>
      </c>
      <c r="J7481" s="193">
        <f t="shared" si="1197"/>
        <v>6.7629090791361648</v>
      </c>
      <c r="K7481" s="193">
        <f>MAX(0,(F7481-'2031 forecast'!$C$10))</f>
        <v>0.11163788813155318</v>
      </c>
      <c r="L7481" s="193">
        <f>MAX(0,(G7481-'2031 forecast'!$C$10))</f>
        <v>0.32791107038029743</v>
      </c>
      <c r="M7481" s="193">
        <f>MAX(0,(H7481-'2031 forecast'!$C$10))</f>
        <v>0.55218168557918546</v>
      </c>
      <c r="N7481" s="193">
        <f>MAX(0,(I7481-'2031 forecast'!$C$10))</f>
        <v>0.78474546588107419</v>
      </c>
      <c r="O7481" s="193">
        <f>MAX(0,(J7481-'2031 forecast'!$C$10))</f>
        <v>1.0259090791361647</v>
      </c>
      <c r="P7481" s="175">
        <f t="shared" si="1194"/>
        <v>2</v>
      </c>
      <c r="Q7481" s="175" t="str">
        <f t="shared" si="1195"/>
        <v/>
      </c>
    </row>
    <row r="7482" spans="1:17" s="1" customFormat="1" x14ac:dyDescent="0.3">
      <c r="A7482" s="189">
        <f t="shared" si="1193"/>
        <v>44142.583333315197</v>
      </c>
      <c r="B7482" s="190">
        <f t="shared" si="1189"/>
        <v>44142</v>
      </c>
      <c r="C7482" s="1">
        <f t="shared" si="1190"/>
        <v>14</v>
      </c>
      <c r="D7482" s="191">
        <v>3.9453138269030004</v>
      </c>
      <c r="E7482" s="192">
        <f t="shared" si="1191"/>
        <v>1.3699568463593329E-4</v>
      </c>
      <c r="F7482" s="193">
        <f t="shared" si="1192"/>
        <v>5.8823152656063975</v>
      </c>
      <c r="G7482" s="193">
        <f t="shared" si="1197"/>
        <v>6.0998337828776883</v>
      </c>
      <c r="H7482" s="193">
        <f t="shared" si="1197"/>
        <v>6.3253957835767611</v>
      </c>
      <c r="I7482" s="193">
        <f t="shared" si="1197"/>
        <v>6.559298702728757</v>
      </c>
      <c r="J7482" s="193">
        <f t="shared" si="1197"/>
        <v>6.8018509740256237</v>
      </c>
      <c r="K7482" s="193">
        <f>MAX(0,(F7482-'2031 forecast'!$C$10))</f>
        <v>0.1453152656063974</v>
      </c>
      <c r="L7482" s="193">
        <f>MAX(0,(G7482-'2031 forecast'!$C$10))</f>
        <v>0.36283378287768819</v>
      </c>
      <c r="M7482" s="193">
        <f>MAX(0,(H7482-'2031 forecast'!$C$10))</f>
        <v>0.58839578357676103</v>
      </c>
      <c r="N7482" s="193">
        <f>MAX(0,(I7482-'2031 forecast'!$C$10))</f>
        <v>0.82229870272875694</v>
      </c>
      <c r="O7482" s="193">
        <f>MAX(0,(J7482-'2031 forecast'!$C$10))</f>
        <v>1.0648509740256236</v>
      </c>
      <c r="P7482" s="175">
        <f t="shared" si="1194"/>
        <v>3</v>
      </c>
      <c r="Q7482" s="175" t="str">
        <f t="shared" si="1195"/>
        <v/>
      </c>
    </row>
    <row r="7483" spans="1:17" s="1" customFormat="1" x14ac:dyDescent="0.3">
      <c r="A7483" s="189">
        <f t="shared" si="1193"/>
        <v>44142.624999981861</v>
      </c>
      <c r="B7483" s="190">
        <f t="shared" si="1189"/>
        <v>44142</v>
      </c>
      <c r="C7483" s="1">
        <f t="shared" si="1190"/>
        <v>15</v>
      </c>
      <c r="D7483" s="191">
        <v>3.9528430517635029</v>
      </c>
      <c r="E7483" s="192">
        <f t="shared" si="1191"/>
        <v>1.3725712678218507E-4</v>
      </c>
      <c r="F7483" s="193">
        <f t="shared" si="1192"/>
        <v>5.8935410580980134</v>
      </c>
      <c r="G7483" s="193">
        <f t="shared" si="1197"/>
        <v>6.1114746870434855</v>
      </c>
      <c r="H7483" s="193">
        <f t="shared" si="1197"/>
        <v>6.3374671495759536</v>
      </c>
      <c r="I7483" s="193">
        <f t="shared" si="1197"/>
        <v>6.5718164483446522</v>
      </c>
      <c r="J7483" s="193">
        <f t="shared" si="1197"/>
        <v>6.814831605655443</v>
      </c>
      <c r="K7483" s="193">
        <f>MAX(0,(F7483-'2031 forecast'!$C$10))</f>
        <v>0.15654105809801333</v>
      </c>
      <c r="L7483" s="193">
        <f>MAX(0,(G7483-'2031 forecast'!$C$10))</f>
        <v>0.37447468704348541</v>
      </c>
      <c r="M7483" s="193">
        <f>MAX(0,(H7483-'2031 forecast'!$C$10))</f>
        <v>0.60046714957595348</v>
      </c>
      <c r="N7483" s="193">
        <f>MAX(0,(I7483-'2031 forecast'!$C$10))</f>
        <v>0.83481644834465207</v>
      </c>
      <c r="O7483" s="193">
        <f>MAX(0,(J7483-'2031 forecast'!$C$10))</f>
        <v>1.0778316056554429</v>
      </c>
      <c r="P7483" s="175">
        <f t="shared" si="1194"/>
        <v>4</v>
      </c>
      <c r="Q7483" s="175" t="str">
        <f t="shared" si="1195"/>
        <v/>
      </c>
    </row>
    <row r="7484" spans="1:17" s="1" customFormat="1" x14ac:dyDescent="0.3">
      <c r="A7484" s="189">
        <f t="shared" si="1193"/>
        <v>44142.666666648525</v>
      </c>
      <c r="B7484" s="190">
        <f t="shared" si="1189"/>
        <v>44142</v>
      </c>
      <c r="C7484" s="1">
        <f t="shared" si="1190"/>
        <v>16</v>
      </c>
      <c r="D7484" s="191">
        <v>3.9904891760660122</v>
      </c>
      <c r="E7484" s="192">
        <f t="shared" si="1191"/>
        <v>1.3856433751344396E-4</v>
      </c>
      <c r="F7484" s="193">
        <f t="shared" si="1192"/>
        <v>5.9496700205560886</v>
      </c>
      <c r="G7484" s="193">
        <f t="shared" si="1197"/>
        <v>6.1696792078724707</v>
      </c>
      <c r="H7484" s="193">
        <f t="shared" si="1197"/>
        <v>6.397823979571915</v>
      </c>
      <c r="I7484" s="193">
        <f t="shared" si="1197"/>
        <v>6.6344051764241243</v>
      </c>
      <c r="J7484" s="193">
        <f t="shared" si="1197"/>
        <v>6.8797347638045423</v>
      </c>
      <c r="K7484" s="193">
        <f>MAX(0,(F7484-'2031 forecast'!$C$10))</f>
        <v>0.21267002055608852</v>
      </c>
      <c r="L7484" s="193">
        <f>MAX(0,(G7484-'2031 forecast'!$C$10))</f>
        <v>0.43267920787247061</v>
      </c>
      <c r="M7484" s="193">
        <f>MAX(0,(H7484-'2031 forecast'!$C$10))</f>
        <v>0.66082397957191485</v>
      </c>
      <c r="N7484" s="193">
        <f>MAX(0,(I7484-'2031 forecast'!$C$10))</f>
        <v>0.89740517642412421</v>
      </c>
      <c r="O7484" s="193">
        <f>MAX(0,(J7484-'2031 forecast'!$C$10))</f>
        <v>1.1427347638045422</v>
      </c>
      <c r="P7484" s="175">
        <f t="shared" si="1194"/>
        <v>5</v>
      </c>
      <c r="Q7484" s="175" t="str">
        <f t="shared" si="1195"/>
        <v/>
      </c>
    </row>
    <row r="7485" spans="1:17" s="1" customFormat="1" x14ac:dyDescent="0.3">
      <c r="A7485" s="189">
        <f t="shared" si="1193"/>
        <v>44142.70833331519</v>
      </c>
      <c r="B7485" s="190">
        <f t="shared" si="1189"/>
        <v>44142</v>
      </c>
      <c r="C7485" s="1">
        <f t="shared" si="1190"/>
        <v>17</v>
      </c>
      <c r="D7485" s="191">
        <v>4.3895380936726145</v>
      </c>
      <c r="E7485" s="192">
        <f t="shared" si="1191"/>
        <v>1.524207712647884E-4</v>
      </c>
      <c r="F7485" s="193">
        <f t="shared" si="1192"/>
        <v>6.5446370226116999</v>
      </c>
      <c r="G7485" s="193">
        <f t="shared" ref="G7485:J7504" si="1198">$E7485*G$2</f>
        <v>6.7866471286597196</v>
      </c>
      <c r="H7485" s="193">
        <f t="shared" si="1198"/>
        <v>7.0376063775291078</v>
      </c>
      <c r="I7485" s="193">
        <f t="shared" si="1198"/>
        <v>7.297845694066539</v>
      </c>
      <c r="J7485" s="193">
        <f t="shared" si="1198"/>
        <v>7.5677082401849987</v>
      </c>
      <c r="K7485" s="193">
        <f>MAX(0,(F7485-'2031 forecast'!$C$10))</f>
        <v>0.80763702261169978</v>
      </c>
      <c r="L7485" s="193">
        <f>MAX(0,(G7485-'2031 forecast'!$C$10))</f>
        <v>1.0496471286597195</v>
      </c>
      <c r="M7485" s="193">
        <f>MAX(0,(H7485-'2031 forecast'!$C$10))</f>
        <v>1.3006063775291077</v>
      </c>
      <c r="N7485" s="193">
        <f>MAX(0,(I7485-'2031 forecast'!$C$10))</f>
        <v>1.5608456940665389</v>
      </c>
      <c r="O7485" s="193">
        <f>MAX(0,(J7485-'2031 forecast'!$C$10))</f>
        <v>1.8307082401849986</v>
      </c>
      <c r="P7485" s="175">
        <f t="shared" si="1194"/>
        <v>6</v>
      </c>
      <c r="Q7485" s="175" t="str">
        <f t="shared" si="1195"/>
        <v/>
      </c>
    </row>
    <row r="7486" spans="1:17" s="1" customFormat="1" x14ac:dyDescent="0.3">
      <c r="A7486" s="189">
        <f t="shared" si="1193"/>
        <v>44142.749999981854</v>
      </c>
      <c r="B7486" s="190">
        <f t="shared" si="1189"/>
        <v>44142</v>
      </c>
      <c r="C7486" s="1">
        <f t="shared" si="1190"/>
        <v>18</v>
      </c>
      <c r="D7486" s="191">
        <v>4.6003563897666675</v>
      </c>
      <c r="E7486" s="192">
        <f t="shared" si="1191"/>
        <v>1.5974115135983827E-4</v>
      </c>
      <c r="F7486" s="193">
        <f t="shared" si="1192"/>
        <v>6.8589592123769272</v>
      </c>
      <c r="G7486" s="193">
        <f t="shared" si="1198"/>
        <v>7.1125924453020382</v>
      </c>
      <c r="H7486" s="193">
        <f t="shared" si="1198"/>
        <v>7.375604625506492</v>
      </c>
      <c r="I7486" s="193">
        <f t="shared" si="1198"/>
        <v>7.6483425713115869</v>
      </c>
      <c r="J7486" s="193">
        <f t="shared" si="1198"/>
        <v>7.9311659258199549</v>
      </c>
      <c r="K7486" s="193">
        <f>MAX(0,(F7486-'2031 forecast'!$C$10))</f>
        <v>1.1219592123769271</v>
      </c>
      <c r="L7486" s="193">
        <f>MAX(0,(G7486-'2031 forecast'!$C$10))</f>
        <v>1.3755924453020381</v>
      </c>
      <c r="M7486" s="193">
        <f>MAX(0,(H7486-'2031 forecast'!$C$10))</f>
        <v>1.6386046255064919</v>
      </c>
      <c r="N7486" s="193">
        <f>MAX(0,(I7486-'2031 forecast'!$C$10))</f>
        <v>1.9113425713115868</v>
      </c>
      <c r="O7486" s="193">
        <f>MAX(0,(J7486-'2031 forecast'!$C$10))</f>
        <v>2.1941659258199548</v>
      </c>
      <c r="P7486" s="175">
        <f t="shared" si="1194"/>
        <v>7</v>
      </c>
      <c r="Q7486" s="175" t="str">
        <f t="shared" si="1195"/>
        <v/>
      </c>
    </row>
    <row r="7487" spans="1:17" s="1" customFormat="1" x14ac:dyDescent="0.3">
      <c r="A7487" s="189">
        <f t="shared" si="1193"/>
        <v>44142.791666648518</v>
      </c>
      <c r="B7487" s="190">
        <f t="shared" si="1189"/>
        <v>44142</v>
      </c>
      <c r="C7487" s="1">
        <f t="shared" si="1190"/>
        <v>19</v>
      </c>
      <c r="D7487" s="191">
        <v>4.5928271649061649</v>
      </c>
      <c r="E7487" s="192">
        <f t="shared" si="1191"/>
        <v>1.5947970921358645E-4</v>
      </c>
      <c r="F7487" s="193">
        <f t="shared" si="1192"/>
        <v>6.8477334198853104</v>
      </c>
      <c r="G7487" s="193">
        <f t="shared" si="1198"/>
        <v>7.1009515411362401</v>
      </c>
      <c r="H7487" s="193">
        <f t="shared" si="1198"/>
        <v>7.3635332595072986</v>
      </c>
      <c r="I7487" s="193">
        <f t="shared" si="1198"/>
        <v>7.6358248256956909</v>
      </c>
      <c r="J7487" s="193">
        <f t="shared" si="1198"/>
        <v>7.9181852941901338</v>
      </c>
      <c r="K7487" s="193">
        <f>MAX(0,(F7487-'2031 forecast'!$C$10))</f>
        <v>1.1107334198853103</v>
      </c>
      <c r="L7487" s="193">
        <f>MAX(0,(G7487-'2031 forecast'!$C$10))</f>
        <v>1.36395154113624</v>
      </c>
      <c r="M7487" s="193">
        <f>MAX(0,(H7487-'2031 forecast'!$C$10))</f>
        <v>1.6265332595072985</v>
      </c>
      <c r="N7487" s="193">
        <f>MAX(0,(I7487-'2031 forecast'!$C$10))</f>
        <v>1.8988248256956908</v>
      </c>
      <c r="O7487" s="193">
        <f>MAX(0,(J7487-'2031 forecast'!$C$10))</f>
        <v>2.1811852941901337</v>
      </c>
      <c r="P7487" s="175">
        <f t="shared" si="1194"/>
        <v>8</v>
      </c>
      <c r="Q7487" s="175" t="str">
        <f t="shared" si="1195"/>
        <v/>
      </c>
    </row>
    <row r="7488" spans="1:17" s="1" customFormat="1" x14ac:dyDescent="0.3">
      <c r="A7488" s="189">
        <f t="shared" si="1193"/>
        <v>44142.833333315182</v>
      </c>
      <c r="B7488" s="190">
        <f t="shared" si="1189"/>
        <v>44142</v>
      </c>
      <c r="C7488" s="1">
        <f t="shared" si="1190"/>
        <v>20</v>
      </c>
      <c r="D7488" s="191">
        <v>4.4121257682541204</v>
      </c>
      <c r="E7488" s="192">
        <f t="shared" si="1191"/>
        <v>1.5320509770354375E-4</v>
      </c>
      <c r="F7488" s="193">
        <f t="shared" si="1192"/>
        <v>6.5783144000865459</v>
      </c>
      <c r="G7488" s="193">
        <f t="shared" si="1198"/>
        <v>6.8215698411571113</v>
      </c>
      <c r="H7488" s="193">
        <f t="shared" si="1198"/>
        <v>7.0738204755266851</v>
      </c>
      <c r="I7488" s="193">
        <f t="shared" si="1198"/>
        <v>7.3353989309142227</v>
      </c>
      <c r="J7488" s="193">
        <f t="shared" si="1198"/>
        <v>7.6066501350744584</v>
      </c>
      <c r="K7488" s="193">
        <f>MAX(0,(F7488-'2031 forecast'!$C$10))</f>
        <v>0.84131440008654579</v>
      </c>
      <c r="L7488" s="193">
        <f>MAX(0,(G7488-'2031 forecast'!$C$10))</f>
        <v>1.0845698411571112</v>
      </c>
      <c r="M7488" s="193">
        <f>MAX(0,(H7488-'2031 forecast'!$C$10))</f>
        <v>1.336820475526685</v>
      </c>
      <c r="N7488" s="193">
        <f>MAX(0,(I7488-'2031 forecast'!$C$10))</f>
        <v>1.5983989309142226</v>
      </c>
      <c r="O7488" s="193">
        <f>MAX(0,(J7488-'2031 forecast'!$C$10))</f>
        <v>1.8696501350744583</v>
      </c>
      <c r="P7488" s="175">
        <f t="shared" si="1194"/>
        <v>9</v>
      </c>
      <c r="Q7488" s="175" t="str">
        <f t="shared" si="1195"/>
        <v/>
      </c>
    </row>
    <row r="7489" spans="1:17" s="1" customFormat="1" x14ac:dyDescent="0.3">
      <c r="A7489" s="189">
        <f t="shared" si="1193"/>
        <v>44142.874999981846</v>
      </c>
      <c r="B7489" s="190">
        <f t="shared" si="1189"/>
        <v>44142</v>
      </c>
      <c r="C7489" s="1">
        <f t="shared" si="1190"/>
        <v>21</v>
      </c>
      <c r="D7489" s="191">
        <v>4.1486028981365521</v>
      </c>
      <c r="E7489" s="192">
        <f t="shared" si="1191"/>
        <v>1.4405462258473137E-4</v>
      </c>
      <c r="F7489" s="193">
        <f t="shared" si="1192"/>
        <v>6.1854116628800098</v>
      </c>
      <c r="G7489" s="193">
        <f t="shared" si="1198"/>
        <v>6.4141381953542096</v>
      </c>
      <c r="H7489" s="193">
        <f t="shared" si="1198"/>
        <v>6.6513226655549529</v>
      </c>
      <c r="I7489" s="193">
        <f t="shared" si="1198"/>
        <v>6.8972778343579106</v>
      </c>
      <c r="J7489" s="193">
        <f t="shared" si="1198"/>
        <v>7.1523280280307597</v>
      </c>
      <c r="K7489" s="193">
        <f>MAX(0,(F7489-'2031 forecast'!$C$10))</f>
        <v>0.44841166288000966</v>
      </c>
      <c r="L7489" s="193">
        <f>MAX(0,(G7489-'2031 forecast'!$C$10))</f>
        <v>0.67713819535420949</v>
      </c>
      <c r="M7489" s="193">
        <f>MAX(0,(H7489-'2031 forecast'!$C$10))</f>
        <v>0.91432266555495278</v>
      </c>
      <c r="N7489" s="193">
        <f>MAX(0,(I7489-'2031 forecast'!$C$10))</f>
        <v>1.1602778343579105</v>
      </c>
      <c r="O7489" s="193">
        <f>MAX(0,(J7489-'2031 forecast'!$C$10))</f>
        <v>1.4153280280307596</v>
      </c>
      <c r="P7489" s="175">
        <f t="shared" si="1194"/>
        <v>10</v>
      </c>
      <c r="Q7489" s="175">
        <f t="shared" si="1195"/>
        <v>10</v>
      </c>
    </row>
    <row r="7490" spans="1:17" s="1" customFormat="1" x14ac:dyDescent="0.3">
      <c r="A7490" s="189">
        <f t="shared" si="1193"/>
        <v>44142.916666648511</v>
      </c>
      <c r="B7490" s="190">
        <f t="shared" si="1189"/>
        <v>44142</v>
      </c>
      <c r="C7490" s="1">
        <f t="shared" si="1190"/>
        <v>22</v>
      </c>
      <c r="D7490" s="191">
        <v>3.8248462291349705</v>
      </c>
      <c r="E7490" s="192">
        <f t="shared" si="1191"/>
        <v>1.328126102959048E-4</v>
      </c>
      <c r="F7490" s="193">
        <f t="shared" si="1192"/>
        <v>5.7027025857405542</v>
      </c>
      <c r="G7490" s="193">
        <f t="shared" si="1198"/>
        <v>5.9135793162249346</v>
      </c>
      <c r="H7490" s="193">
        <f t="shared" si="1198"/>
        <v>6.1322539275896855</v>
      </c>
      <c r="I7490" s="193">
        <f t="shared" si="1198"/>
        <v>6.3590147728744446</v>
      </c>
      <c r="J7490" s="193">
        <f t="shared" si="1198"/>
        <v>6.5941608679485055</v>
      </c>
      <c r="K7490" s="193">
        <f>MAX(0,(F7490-'2031 forecast'!$C$10))</f>
        <v>0</v>
      </c>
      <c r="L7490" s="193">
        <f>MAX(0,(G7490-'2031 forecast'!$C$10))</f>
        <v>0.1765793162249345</v>
      </c>
      <c r="M7490" s="193">
        <f>MAX(0,(H7490-'2031 forecast'!$C$10))</f>
        <v>0.39525392758968536</v>
      </c>
      <c r="N7490" s="193">
        <f>MAX(0,(I7490-'2031 forecast'!$C$10))</f>
        <v>0.62201477287444451</v>
      </c>
      <c r="O7490" s="193">
        <f>MAX(0,(J7490-'2031 forecast'!$C$10))</f>
        <v>0.85716086794850543</v>
      </c>
      <c r="P7490" s="175" t="str">
        <f t="shared" si="1194"/>
        <v/>
      </c>
      <c r="Q7490" s="175" t="str">
        <f t="shared" si="1195"/>
        <v/>
      </c>
    </row>
    <row r="7491" spans="1:17" s="1" customFormat="1" x14ac:dyDescent="0.3">
      <c r="A7491" s="189">
        <f t="shared" si="1193"/>
        <v>44142.958333315175</v>
      </c>
      <c r="B7491" s="190">
        <f t="shared" si="1189"/>
        <v>44142</v>
      </c>
      <c r="C7491" s="1">
        <f t="shared" si="1190"/>
        <v>23</v>
      </c>
      <c r="D7491" s="191">
        <v>3.5462649092963998</v>
      </c>
      <c r="E7491" s="192">
        <f t="shared" si="1191"/>
        <v>1.231392508845889E-4</v>
      </c>
      <c r="F7491" s="193">
        <f t="shared" si="1192"/>
        <v>5.2873482635507898</v>
      </c>
      <c r="G7491" s="193">
        <f t="shared" si="1198"/>
        <v>5.482865862090442</v>
      </c>
      <c r="H7491" s="193">
        <f t="shared" si="1198"/>
        <v>5.685613385619571</v>
      </c>
      <c r="I7491" s="193">
        <f t="shared" si="1198"/>
        <v>5.8958581850863458</v>
      </c>
      <c r="J7491" s="193">
        <f t="shared" si="1198"/>
        <v>6.11387749764517</v>
      </c>
      <c r="K7491" s="193">
        <f>MAX(0,(F7491-'2031 forecast'!$C$10))</f>
        <v>0</v>
      </c>
      <c r="L7491" s="193">
        <f>MAX(0,(G7491-'2031 forecast'!$C$10))</f>
        <v>0</v>
      </c>
      <c r="M7491" s="193">
        <f>MAX(0,(H7491-'2031 forecast'!$C$10))</f>
        <v>0</v>
      </c>
      <c r="N7491" s="193">
        <f>MAX(0,(I7491-'2031 forecast'!$C$10))</f>
        <v>0.15885818508634575</v>
      </c>
      <c r="O7491" s="193">
        <f>MAX(0,(J7491-'2031 forecast'!$C$10))</f>
        <v>0.37687749764516987</v>
      </c>
      <c r="P7491" s="175" t="str">
        <f t="shared" si="1194"/>
        <v/>
      </c>
      <c r="Q7491" s="175" t="str">
        <f t="shared" si="1195"/>
        <v/>
      </c>
    </row>
    <row r="7492" spans="1:17" s="1" customFormat="1" x14ac:dyDescent="0.3">
      <c r="A7492" s="189">
        <f t="shared" si="1193"/>
        <v>44142.999999981839</v>
      </c>
      <c r="B7492" s="190">
        <f t="shared" si="1189"/>
        <v>44142</v>
      </c>
      <c r="C7492" s="1">
        <f t="shared" si="1190"/>
        <v>0</v>
      </c>
      <c r="D7492" s="191">
        <v>3.2752128143183308</v>
      </c>
      <c r="E7492" s="192">
        <f t="shared" si="1191"/>
        <v>1.1372733361952476E-4</v>
      </c>
      <c r="F7492" s="193">
        <f t="shared" si="1192"/>
        <v>4.8832197338526395</v>
      </c>
      <c r="G7492" s="193">
        <f t="shared" si="1198"/>
        <v>5.0637933121217449</v>
      </c>
      <c r="H7492" s="193">
        <f t="shared" si="1198"/>
        <v>5.2510442096486472</v>
      </c>
      <c r="I7492" s="193">
        <f t="shared" si="1198"/>
        <v>5.4452193429141396</v>
      </c>
      <c r="J7492" s="193">
        <f t="shared" si="1198"/>
        <v>5.6465747589716528</v>
      </c>
      <c r="K7492" s="193">
        <f>MAX(0,(F7492-'2031 forecast'!$C$10))</f>
        <v>0</v>
      </c>
      <c r="L7492" s="193">
        <f>MAX(0,(G7492-'2031 forecast'!$C$10))</f>
        <v>0</v>
      </c>
      <c r="M7492" s="193">
        <f>MAX(0,(H7492-'2031 forecast'!$C$10))</f>
        <v>0</v>
      </c>
      <c r="N7492" s="193">
        <f>MAX(0,(I7492-'2031 forecast'!$C$10))</f>
        <v>0</v>
      </c>
      <c r="O7492" s="193">
        <f>MAX(0,(J7492-'2031 forecast'!$C$10))</f>
        <v>0</v>
      </c>
      <c r="P7492" s="175" t="str">
        <f t="shared" si="1194"/>
        <v/>
      </c>
      <c r="Q7492" s="175" t="str">
        <f t="shared" si="1195"/>
        <v/>
      </c>
    </row>
    <row r="7493" spans="1:17" s="1" customFormat="1" x14ac:dyDescent="0.3">
      <c r="A7493" s="189">
        <f t="shared" si="1193"/>
        <v>44143.041666648503</v>
      </c>
      <c r="B7493" s="190">
        <f t="shared" ref="B7493:B7556" si="1199">INT(A7493)</f>
        <v>44143</v>
      </c>
      <c r="C7493" s="1">
        <f t="shared" ref="C7493:C7556" si="1200">HOUR(A7493)</f>
        <v>1</v>
      </c>
      <c r="D7493" s="191">
        <v>3.019219169061266</v>
      </c>
      <c r="E7493" s="192">
        <f t="shared" ref="E7493:E7556" si="1201">D7493/SUM($D$4:$D$8763)</f>
        <v>1.0483830064696422E-4</v>
      </c>
      <c r="F7493" s="193">
        <f t="shared" ref="F7493:F7556" si="1202">E7493*$F$2</f>
        <v>4.5015427891377211</v>
      </c>
      <c r="G7493" s="193">
        <f t="shared" si="1198"/>
        <v>4.6680025704846431</v>
      </c>
      <c r="H7493" s="193">
        <f t="shared" si="1198"/>
        <v>4.84061776567611</v>
      </c>
      <c r="I7493" s="193">
        <f t="shared" si="1198"/>
        <v>5.0196159919737253</v>
      </c>
      <c r="J7493" s="193">
        <f t="shared" si="1198"/>
        <v>5.205233283557777</v>
      </c>
      <c r="K7493" s="193">
        <f>MAX(0,(F7493-'2031 forecast'!$C$10))</f>
        <v>0</v>
      </c>
      <c r="L7493" s="193">
        <f>MAX(0,(G7493-'2031 forecast'!$C$10))</f>
        <v>0</v>
      </c>
      <c r="M7493" s="193">
        <f>MAX(0,(H7493-'2031 forecast'!$C$10))</f>
        <v>0</v>
      </c>
      <c r="N7493" s="193">
        <f>MAX(0,(I7493-'2031 forecast'!$C$10))</f>
        <v>0</v>
      </c>
      <c r="O7493" s="193">
        <f>MAX(0,(J7493-'2031 forecast'!$C$10))</f>
        <v>0</v>
      </c>
      <c r="P7493" s="175" t="str">
        <f t="shared" si="1194"/>
        <v/>
      </c>
      <c r="Q7493" s="175" t="str">
        <f t="shared" si="1195"/>
        <v/>
      </c>
    </row>
    <row r="7494" spans="1:17" s="1" customFormat="1" x14ac:dyDescent="0.3">
      <c r="A7494" s="189">
        <f t="shared" ref="A7494:A7557" si="1203">A7493 + TIME(1,0,0)</f>
        <v>44143.083333315168</v>
      </c>
      <c r="B7494" s="190">
        <f t="shared" si="1199"/>
        <v>44143</v>
      </c>
      <c r="C7494" s="1">
        <f t="shared" si="1200"/>
        <v>2</v>
      </c>
      <c r="D7494" s="191">
        <v>2.9062807961537369</v>
      </c>
      <c r="E7494" s="192">
        <f t="shared" si="1201"/>
        <v>1.0091666845318749E-4</v>
      </c>
      <c r="F7494" s="193">
        <f t="shared" si="1202"/>
        <v>4.3331559017634911</v>
      </c>
      <c r="G7494" s="193">
        <f t="shared" si="1198"/>
        <v>4.4933890079976857</v>
      </c>
      <c r="H7494" s="193">
        <f t="shared" si="1198"/>
        <v>4.659547275688225</v>
      </c>
      <c r="I7494" s="193">
        <f t="shared" si="1198"/>
        <v>4.8318498077353054</v>
      </c>
      <c r="J7494" s="193">
        <f t="shared" si="1198"/>
        <v>5.0105238091104782</v>
      </c>
      <c r="K7494" s="193">
        <f>MAX(0,(F7494-'2031 forecast'!$C$10))</f>
        <v>0</v>
      </c>
      <c r="L7494" s="193">
        <f>MAX(0,(G7494-'2031 forecast'!$C$10))</f>
        <v>0</v>
      </c>
      <c r="M7494" s="193">
        <f>MAX(0,(H7494-'2031 forecast'!$C$10))</f>
        <v>0</v>
      </c>
      <c r="N7494" s="193">
        <f>MAX(0,(I7494-'2031 forecast'!$C$10))</f>
        <v>0</v>
      </c>
      <c r="O7494" s="193">
        <f>MAX(0,(J7494-'2031 forecast'!$C$10))</f>
        <v>0</v>
      </c>
      <c r="P7494" s="175" t="str">
        <f t="shared" ref="P7494:P7557" si="1204">IF(K7494&gt;0,IF(K7493&gt;0,P7493+1,1),"")</f>
        <v/>
      </c>
      <c r="Q7494" s="175" t="str">
        <f t="shared" ref="Q7494:Q7557" si="1205">IF(AND(K7494&gt;0,K7495=0),P7494,"")</f>
        <v/>
      </c>
    </row>
    <row r="7495" spans="1:17" s="1" customFormat="1" x14ac:dyDescent="0.3">
      <c r="A7495" s="189">
        <f t="shared" si="1203"/>
        <v>44143.124999981832</v>
      </c>
      <c r="B7495" s="190">
        <f t="shared" si="1199"/>
        <v>44143</v>
      </c>
      <c r="C7495" s="1">
        <f t="shared" si="1200"/>
        <v>3</v>
      </c>
      <c r="D7495" s="191">
        <v>2.7707547486647033</v>
      </c>
      <c r="E7495" s="192">
        <f t="shared" si="1201"/>
        <v>9.6210709820655448E-5</v>
      </c>
      <c r="F7495" s="193">
        <f t="shared" si="1202"/>
        <v>4.1310916369144177</v>
      </c>
      <c r="G7495" s="193">
        <f t="shared" si="1198"/>
        <v>4.2838527330133385</v>
      </c>
      <c r="H7495" s="193">
        <f t="shared" si="1198"/>
        <v>4.4422626877027644</v>
      </c>
      <c r="I7495" s="193">
        <f t="shared" si="1198"/>
        <v>4.6065303866492044</v>
      </c>
      <c r="J7495" s="193">
        <f t="shared" si="1198"/>
        <v>4.7768724397737206</v>
      </c>
      <c r="K7495" s="193">
        <f>MAX(0,(F7495-'2031 forecast'!$C$10))</f>
        <v>0</v>
      </c>
      <c r="L7495" s="193">
        <f>MAX(0,(G7495-'2031 forecast'!$C$10))</f>
        <v>0</v>
      </c>
      <c r="M7495" s="193">
        <f>MAX(0,(H7495-'2031 forecast'!$C$10))</f>
        <v>0</v>
      </c>
      <c r="N7495" s="193">
        <f>MAX(0,(I7495-'2031 forecast'!$C$10))</f>
        <v>0</v>
      </c>
      <c r="O7495" s="193">
        <f>MAX(0,(J7495-'2031 forecast'!$C$10))</f>
        <v>0</v>
      </c>
      <c r="P7495" s="175" t="str">
        <f t="shared" si="1204"/>
        <v/>
      </c>
      <c r="Q7495" s="175" t="str">
        <f t="shared" si="1205"/>
        <v/>
      </c>
    </row>
    <row r="7496" spans="1:17" s="1" customFormat="1" x14ac:dyDescent="0.3">
      <c r="A7496" s="189">
        <f t="shared" si="1203"/>
        <v>44143.166666648496</v>
      </c>
      <c r="B7496" s="190">
        <f t="shared" si="1199"/>
        <v>44143</v>
      </c>
      <c r="C7496" s="1">
        <f t="shared" si="1200"/>
        <v>4</v>
      </c>
      <c r="D7496" s="191">
        <v>2.7406378492226948</v>
      </c>
      <c r="E7496" s="192">
        <f t="shared" si="1201"/>
        <v>9.5164941235648299E-5</v>
      </c>
      <c r="F7496" s="193">
        <f t="shared" si="1202"/>
        <v>4.0861884669479549</v>
      </c>
      <c r="G7496" s="193">
        <f t="shared" si="1198"/>
        <v>4.2372891163501496</v>
      </c>
      <c r="H7496" s="193">
        <f t="shared" si="1198"/>
        <v>4.3939772237059938</v>
      </c>
      <c r="I7496" s="193">
        <f t="shared" si="1198"/>
        <v>4.5564594041856248</v>
      </c>
      <c r="J7496" s="193">
        <f t="shared" si="1198"/>
        <v>4.7249499132544397</v>
      </c>
      <c r="K7496" s="193">
        <f>MAX(0,(F7496-'2031 forecast'!$C$10))</f>
        <v>0</v>
      </c>
      <c r="L7496" s="193">
        <f>MAX(0,(G7496-'2031 forecast'!$C$10))</f>
        <v>0</v>
      </c>
      <c r="M7496" s="193">
        <f>MAX(0,(H7496-'2031 forecast'!$C$10))</f>
        <v>0</v>
      </c>
      <c r="N7496" s="193">
        <f>MAX(0,(I7496-'2031 forecast'!$C$10))</f>
        <v>0</v>
      </c>
      <c r="O7496" s="193">
        <f>MAX(0,(J7496-'2031 forecast'!$C$10))</f>
        <v>0</v>
      </c>
      <c r="P7496" s="175" t="str">
        <f t="shared" si="1204"/>
        <v/>
      </c>
      <c r="Q7496" s="175" t="str">
        <f t="shared" si="1205"/>
        <v/>
      </c>
    </row>
    <row r="7497" spans="1:17" s="1" customFormat="1" x14ac:dyDescent="0.3">
      <c r="A7497" s="189">
        <f t="shared" si="1203"/>
        <v>44143.20833331516</v>
      </c>
      <c r="B7497" s="190">
        <f t="shared" si="1199"/>
        <v>44143</v>
      </c>
      <c r="C7497" s="1">
        <f t="shared" si="1200"/>
        <v>5</v>
      </c>
      <c r="D7497" s="191">
        <v>2.7255793995016915</v>
      </c>
      <c r="E7497" s="192">
        <f t="shared" si="1201"/>
        <v>9.4642056943144759E-5</v>
      </c>
      <c r="F7497" s="193">
        <f t="shared" si="1202"/>
        <v>4.0637368819647257</v>
      </c>
      <c r="G7497" s="193">
        <f t="shared" si="1198"/>
        <v>4.2140073080185561</v>
      </c>
      <c r="H7497" s="193">
        <f t="shared" si="1198"/>
        <v>4.3698344917076106</v>
      </c>
      <c r="I7497" s="193">
        <f t="shared" si="1198"/>
        <v>4.5314239129538363</v>
      </c>
      <c r="J7497" s="193">
        <f t="shared" si="1198"/>
        <v>4.698988649994801</v>
      </c>
      <c r="K7497" s="193">
        <f>MAX(0,(F7497-'2031 forecast'!$C$10))</f>
        <v>0</v>
      </c>
      <c r="L7497" s="193">
        <f>MAX(0,(G7497-'2031 forecast'!$C$10))</f>
        <v>0</v>
      </c>
      <c r="M7497" s="193">
        <f>MAX(0,(H7497-'2031 forecast'!$C$10))</f>
        <v>0</v>
      </c>
      <c r="N7497" s="193">
        <f>MAX(0,(I7497-'2031 forecast'!$C$10))</f>
        <v>0</v>
      </c>
      <c r="O7497" s="193">
        <f>MAX(0,(J7497-'2031 forecast'!$C$10))</f>
        <v>0</v>
      </c>
      <c r="P7497" s="175" t="str">
        <f t="shared" si="1204"/>
        <v/>
      </c>
      <c r="Q7497" s="175" t="str">
        <f t="shared" si="1205"/>
        <v/>
      </c>
    </row>
    <row r="7498" spans="1:17" s="1" customFormat="1" x14ac:dyDescent="0.3">
      <c r="A7498" s="189">
        <f t="shared" si="1203"/>
        <v>44143.249999981825</v>
      </c>
      <c r="B7498" s="190">
        <f t="shared" si="1199"/>
        <v>44143</v>
      </c>
      <c r="C7498" s="1">
        <f t="shared" si="1200"/>
        <v>6</v>
      </c>
      <c r="D7498" s="191">
        <v>2.9213392458747411</v>
      </c>
      <c r="E7498" s="192">
        <f t="shared" si="1201"/>
        <v>1.0143955274569106E-4</v>
      </c>
      <c r="F7498" s="193">
        <f t="shared" si="1202"/>
        <v>4.355607486746722</v>
      </c>
      <c r="G7498" s="193">
        <f t="shared" si="1198"/>
        <v>4.5166708163292801</v>
      </c>
      <c r="H7498" s="193">
        <f t="shared" si="1198"/>
        <v>4.6836900076866099</v>
      </c>
      <c r="I7498" s="193">
        <f t="shared" si="1198"/>
        <v>4.8568852989670948</v>
      </c>
      <c r="J7498" s="193">
        <f t="shared" si="1198"/>
        <v>5.0364850723701178</v>
      </c>
      <c r="K7498" s="193">
        <f>MAX(0,(F7498-'2031 forecast'!$C$10))</f>
        <v>0</v>
      </c>
      <c r="L7498" s="193">
        <f>MAX(0,(G7498-'2031 forecast'!$C$10))</f>
        <v>0</v>
      </c>
      <c r="M7498" s="193">
        <f>MAX(0,(H7498-'2031 forecast'!$C$10))</f>
        <v>0</v>
      </c>
      <c r="N7498" s="193">
        <f>MAX(0,(I7498-'2031 forecast'!$C$10))</f>
        <v>0</v>
      </c>
      <c r="O7498" s="193">
        <f>MAX(0,(J7498-'2031 forecast'!$C$10))</f>
        <v>0</v>
      </c>
      <c r="P7498" s="175" t="str">
        <f t="shared" si="1204"/>
        <v/>
      </c>
      <c r="Q7498" s="175" t="str">
        <f t="shared" si="1205"/>
        <v/>
      </c>
    </row>
    <row r="7499" spans="1:17" s="1" customFormat="1" x14ac:dyDescent="0.3">
      <c r="A7499" s="189">
        <f t="shared" si="1203"/>
        <v>44143.291666648489</v>
      </c>
      <c r="B7499" s="190">
        <f t="shared" si="1199"/>
        <v>44143</v>
      </c>
      <c r="C7499" s="1">
        <f t="shared" si="1200"/>
        <v>7</v>
      </c>
      <c r="D7499" s="191">
        <v>2.9815730447587567</v>
      </c>
      <c r="E7499" s="192">
        <f t="shared" si="1201"/>
        <v>1.0353108991570533E-4</v>
      </c>
      <c r="F7499" s="193">
        <f t="shared" si="1202"/>
        <v>4.445413826679645</v>
      </c>
      <c r="G7499" s="193">
        <f t="shared" si="1198"/>
        <v>4.6097980496556588</v>
      </c>
      <c r="H7499" s="193">
        <f t="shared" si="1198"/>
        <v>4.7802609356801486</v>
      </c>
      <c r="I7499" s="193">
        <f t="shared" si="1198"/>
        <v>4.9570272638942532</v>
      </c>
      <c r="J7499" s="193">
        <f t="shared" si="1198"/>
        <v>5.1403301254086786</v>
      </c>
      <c r="K7499" s="193">
        <f>MAX(0,(F7499-'2031 forecast'!$C$10))</f>
        <v>0</v>
      </c>
      <c r="L7499" s="193">
        <f>MAX(0,(G7499-'2031 forecast'!$C$10))</f>
        <v>0</v>
      </c>
      <c r="M7499" s="193">
        <f>MAX(0,(H7499-'2031 forecast'!$C$10))</f>
        <v>0</v>
      </c>
      <c r="N7499" s="193">
        <f>MAX(0,(I7499-'2031 forecast'!$C$10))</f>
        <v>0</v>
      </c>
      <c r="O7499" s="193">
        <f>MAX(0,(J7499-'2031 forecast'!$C$10))</f>
        <v>0</v>
      </c>
      <c r="P7499" s="175" t="str">
        <f t="shared" si="1204"/>
        <v/>
      </c>
      <c r="Q7499" s="175" t="str">
        <f t="shared" si="1205"/>
        <v/>
      </c>
    </row>
    <row r="7500" spans="1:17" s="1" customFormat="1" x14ac:dyDescent="0.3">
      <c r="A7500" s="189">
        <f t="shared" si="1203"/>
        <v>44143.333333315153</v>
      </c>
      <c r="B7500" s="190">
        <f t="shared" si="1199"/>
        <v>44143</v>
      </c>
      <c r="C7500" s="1">
        <f t="shared" si="1200"/>
        <v>8</v>
      </c>
      <c r="D7500" s="191">
        <v>3.1773328911318059</v>
      </c>
      <c r="E7500" s="192">
        <f t="shared" si="1201"/>
        <v>1.1032858571825161E-4</v>
      </c>
      <c r="F7500" s="193">
        <f t="shared" si="1202"/>
        <v>4.7372844314616414</v>
      </c>
      <c r="G7500" s="193">
        <f t="shared" si="1198"/>
        <v>4.9124615579663828</v>
      </c>
      <c r="H7500" s="193">
        <f t="shared" si="1198"/>
        <v>5.0941164516591471</v>
      </c>
      <c r="I7500" s="193">
        <f t="shared" si="1198"/>
        <v>5.2824886499075108</v>
      </c>
      <c r="J7500" s="193">
        <f t="shared" si="1198"/>
        <v>5.4778265477839945</v>
      </c>
      <c r="K7500" s="193">
        <f>MAX(0,(F7500-'2031 forecast'!$C$10))</f>
        <v>0</v>
      </c>
      <c r="L7500" s="193">
        <f>MAX(0,(G7500-'2031 forecast'!$C$10))</f>
        <v>0</v>
      </c>
      <c r="M7500" s="193">
        <f>MAX(0,(H7500-'2031 forecast'!$C$10))</f>
        <v>0</v>
      </c>
      <c r="N7500" s="193">
        <f>MAX(0,(I7500-'2031 forecast'!$C$10))</f>
        <v>0</v>
      </c>
      <c r="O7500" s="193">
        <f>MAX(0,(J7500-'2031 forecast'!$C$10))</f>
        <v>0</v>
      </c>
      <c r="P7500" s="175" t="str">
        <f t="shared" si="1204"/>
        <v/>
      </c>
      <c r="Q7500" s="175" t="str">
        <f t="shared" si="1205"/>
        <v/>
      </c>
    </row>
    <row r="7501" spans="1:17" s="1" customFormat="1" x14ac:dyDescent="0.3">
      <c r="A7501" s="189">
        <f t="shared" si="1203"/>
        <v>44143.374999981817</v>
      </c>
      <c r="B7501" s="190">
        <f t="shared" si="1199"/>
        <v>44143</v>
      </c>
      <c r="C7501" s="1">
        <f t="shared" si="1200"/>
        <v>9</v>
      </c>
      <c r="D7501" s="191">
        <v>3.4333265363888708</v>
      </c>
      <c r="E7501" s="192">
        <f t="shared" si="1201"/>
        <v>1.1921761869081217E-4</v>
      </c>
      <c r="F7501" s="193">
        <f t="shared" si="1202"/>
        <v>5.1189613761765598</v>
      </c>
      <c r="G7501" s="193">
        <f t="shared" si="1198"/>
        <v>5.3082522996034847</v>
      </c>
      <c r="H7501" s="193">
        <f t="shared" si="1198"/>
        <v>5.5045428956316851</v>
      </c>
      <c r="I7501" s="193">
        <f t="shared" si="1198"/>
        <v>5.7080920008479259</v>
      </c>
      <c r="J7501" s="193">
        <f t="shared" si="1198"/>
        <v>5.9191680231978703</v>
      </c>
      <c r="K7501" s="193">
        <f>MAX(0,(F7501-'2031 forecast'!$C$10))</f>
        <v>0</v>
      </c>
      <c r="L7501" s="193">
        <f>MAX(0,(G7501-'2031 forecast'!$C$10))</f>
        <v>0</v>
      </c>
      <c r="M7501" s="193">
        <f>MAX(0,(H7501-'2031 forecast'!$C$10))</f>
        <v>0</v>
      </c>
      <c r="N7501" s="193">
        <f>MAX(0,(I7501-'2031 forecast'!$C$10))</f>
        <v>0</v>
      </c>
      <c r="O7501" s="193">
        <f>MAX(0,(J7501-'2031 forecast'!$C$10))</f>
        <v>0.18216802319787018</v>
      </c>
      <c r="P7501" s="175" t="str">
        <f t="shared" si="1204"/>
        <v/>
      </c>
      <c r="Q7501" s="175" t="str">
        <f t="shared" si="1205"/>
        <v/>
      </c>
    </row>
    <row r="7502" spans="1:17" s="1" customFormat="1" x14ac:dyDescent="0.3">
      <c r="A7502" s="189">
        <f t="shared" si="1203"/>
        <v>44143.416666648482</v>
      </c>
      <c r="B7502" s="190">
        <f t="shared" si="1199"/>
        <v>44143</v>
      </c>
      <c r="C7502" s="1">
        <f t="shared" si="1200"/>
        <v>10</v>
      </c>
      <c r="D7502" s="191">
        <v>3.4785018855518826</v>
      </c>
      <c r="E7502" s="192">
        <f t="shared" si="1201"/>
        <v>1.2078627156832286E-4</v>
      </c>
      <c r="F7502" s="193">
        <f t="shared" si="1202"/>
        <v>5.1863161311262518</v>
      </c>
      <c r="G7502" s="193">
        <f t="shared" si="1198"/>
        <v>5.3780977245982671</v>
      </c>
      <c r="H7502" s="193">
        <f t="shared" si="1198"/>
        <v>5.5769710916268398</v>
      </c>
      <c r="I7502" s="193">
        <f t="shared" si="1198"/>
        <v>5.7831984745432941</v>
      </c>
      <c r="J7502" s="193">
        <f t="shared" si="1198"/>
        <v>5.9970518129767898</v>
      </c>
      <c r="K7502" s="193">
        <f>MAX(0,(F7502-'2031 forecast'!$C$10))</f>
        <v>0</v>
      </c>
      <c r="L7502" s="193">
        <f>MAX(0,(G7502-'2031 forecast'!$C$10))</f>
        <v>0</v>
      </c>
      <c r="M7502" s="193">
        <f>MAX(0,(H7502-'2031 forecast'!$C$10))</f>
        <v>0</v>
      </c>
      <c r="N7502" s="193">
        <f>MAX(0,(I7502-'2031 forecast'!$C$10))</f>
        <v>4.6198474543293955E-2</v>
      </c>
      <c r="O7502" s="193">
        <f>MAX(0,(J7502-'2031 forecast'!$C$10))</f>
        <v>0.2600518129767897</v>
      </c>
      <c r="P7502" s="175" t="str">
        <f t="shared" si="1204"/>
        <v/>
      </c>
      <c r="Q7502" s="175" t="str">
        <f t="shared" si="1205"/>
        <v/>
      </c>
    </row>
    <row r="7503" spans="1:17" s="1" customFormat="1" x14ac:dyDescent="0.3">
      <c r="A7503" s="189">
        <f t="shared" si="1203"/>
        <v>44143.458333315146</v>
      </c>
      <c r="B7503" s="190">
        <f t="shared" si="1199"/>
        <v>44143</v>
      </c>
      <c r="C7503" s="1">
        <f t="shared" si="1200"/>
        <v>11</v>
      </c>
      <c r="D7503" s="191">
        <v>3.6817909567854339</v>
      </c>
      <c r="E7503" s="192">
        <f t="shared" si="1201"/>
        <v>1.2784520951712096E-4</v>
      </c>
      <c r="F7503" s="193">
        <f t="shared" si="1202"/>
        <v>5.489412528399864</v>
      </c>
      <c r="G7503" s="193">
        <f t="shared" si="1198"/>
        <v>5.6924021370747893</v>
      </c>
      <c r="H7503" s="193">
        <f t="shared" si="1198"/>
        <v>5.9028979736050315</v>
      </c>
      <c r="I7503" s="193">
        <f t="shared" si="1198"/>
        <v>6.1211776061724477</v>
      </c>
      <c r="J7503" s="193">
        <f t="shared" si="1198"/>
        <v>6.3475288669819276</v>
      </c>
      <c r="K7503" s="193">
        <f>MAX(0,(F7503-'2031 forecast'!$C$10))</f>
        <v>0</v>
      </c>
      <c r="L7503" s="193">
        <f>MAX(0,(G7503-'2031 forecast'!$C$10))</f>
        <v>0</v>
      </c>
      <c r="M7503" s="193">
        <f>MAX(0,(H7503-'2031 forecast'!$C$10))</f>
        <v>0.16589797360503145</v>
      </c>
      <c r="N7503" s="193">
        <f>MAX(0,(I7503-'2031 forecast'!$C$10))</f>
        <v>0.38417760617244756</v>
      </c>
      <c r="O7503" s="193">
        <f>MAX(0,(J7503-'2031 forecast'!$C$10))</f>
        <v>0.61052886698192754</v>
      </c>
      <c r="P7503" s="175" t="str">
        <f t="shared" si="1204"/>
        <v/>
      </c>
      <c r="Q7503" s="175" t="str">
        <f t="shared" si="1205"/>
        <v/>
      </c>
    </row>
    <row r="7504" spans="1:17" s="1" customFormat="1" x14ac:dyDescent="0.3">
      <c r="A7504" s="189">
        <f t="shared" si="1203"/>
        <v>44143.49999998181</v>
      </c>
      <c r="B7504" s="190">
        <f t="shared" si="1199"/>
        <v>44143</v>
      </c>
      <c r="C7504" s="1">
        <f t="shared" si="1200"/>
        <v>12</v>
      </c>
      <c r="D7504" s="191">
        <v>3.8775508031584835</v>
      </c>
      <c r="E7504" s="192">
        <f t="shared" si="1201"/>
        <v>1.3464270531966726E-4</v>
      </c>
      <c r="F7504" s="193">
        <f t="shared" si="1202"/>
        <v>5.7812831331818604</v>
      </c>
      <c r="G7504" s="193">
        <f t="shared" si="1198"/>
        <v>5.9950656453855142</v>
      </c>
      <c r="H7504" s="193">
        <f t="shared" si="1198"/>
        <v>6.2167534895840308</v>
      </c>
      <c r="I7504" s="193">
        <f t="shared" si="1198"/>
        <v>6.4466389921857061</v>
      </c>
      <c r="J7504" s="193">
        <f t="shared" si="1198"/>
        <v>6.6850252893572444</v>
      </c>
      <c r="K7504" s="193">
        <f>MAX(0,(F7504-'2031 forecast'!$C$10))</f>
        <v>4.4283133181860279E-2</v>
      </c>
      <c r="L7504" s="193">
        <f>MAX(0,(G7504-'2031 forecast'!$C$10))</f>
        <v>0.25806564538551413</v>
      </c>
      <c r="M7504" s="193">
        <f>MAX(0,(H7504-'2031 forecast'!$C$10))</f>
        <v>0.47975348958403075</v>
      </c>
      <c r="N7504" s="193">
        <f>MAX(0,(I7504-'2031 forecast'!$C$10))</f>
        <v>0.70963899218570603</v>
      </c>
      <c r="O7504" s="193">
        <f>MAX(0,(J7504-'2031 forecast'!$C$10))</f>
        <v>0.94802528935724428</v>
      </c>
      <c r="P7504" s="175">
        <f t="shared" si="1204"/>
        <v>1</v>
      </c>
      <c r="Q7504" s="175" t="str">
        <f t="shared" si="1205"/>
        <v/>
      </c>
    </row>
    <row r="7505" spans="1:17" s="1" customFormat="1" x14ac:dyDescent="0.3">
      <c r="A7505" s="189">
        <f t="shared" si="1203"/>
        <v>44143.541666648474</v>
      </c>
      <c r="B7505" s="190">
        <f t="shared" si="1199"/>
        <v>44143</v>
      </c>
      <c r="C7505" s="1">
        <f t="shared" si="1200"/>
        <v>13</v>
      </c>
      <c r="D7505" s="191">
        <v>4.0507229749500278</v>
      </c>
      <c r="E7505" s="192">
        <f t="shared" si="1201"/>
        <v>1.4065587468345823E-4</v>
      </c>
      <c r="F7505" s="193">
        <f t="shared" si="1202"/>
        <v>6.0394763604890125</v>
      </c>
      <c r="G7505" s="193">
        <f t="shared" ref="G7505:J7524" si="1206">$E7505*G$2</f>
        <v>6.2628064411988484</v>
      </c>
      <c r="H7505" s="193">
        <f t="shared" si="1206"/>
        <v>6.4943949075654537</v>
      </c>
      <c r="I7505" s="193">
        <f t="shared" si="1206"/>
        <v>6.7345471413512819</v>
      </c>
      <c r="J7505" s="193">
        <f t="shared" si="1206"/>
        <v>6.9835798168431023</v>
      </c>
      <c r="K7505" s="193">
        <f>MAX(0,(F7505-'2031 forecast'!$C$10))</f>
        <v>0.30247636048901239</v>
      </c>
      <c r="L7505" s="193">
        <f>MAX(0,(G7505-'2031 forecast'!$C$10))</f>
        <v>0.52580644119884834</v>
      </c>
      <c r="M7505" s="193">
        <f>MAX(0,(H7505-'2031 forecast'!$C$10))</f>
        <v>0.75739490756545358</v>
      </c>
      <c r="N7505" s="193">
        <f>MAX(0,(I7505-'2031 forecast'!$C$10))</f>
        <v>0.99754714135128175</v>
      </c>
      <c r="O7505" s="193">
        <f>MAX(0,(J7505-'2031 forecast'!$C$10))</f>
        <v>1.2465798168431022</v>
      </c>
      <c r="P7505" s="175">
        <f t="shared" si="1204"/>
        <v>2</v>
      </c>
      <c r="Q7505" s="175" t="str">
        <f t="shared" si="1205"/>
        <v/>
      </c>
    </row>
    <row r="7506" spans="1:17" s="1" customFormat="1" x14ac:dyDescent="0.3">
      <c r="A7506" s="189">
        <f t="shared" si="1203"/>
        <v>44143.583333315139</v>
      </c>
      <c r="B7506" s="190">
        <f t="shared" si="1199"/>
        <v>44143</v>
      </c>
      <c r="C7506" s="1">
        <f t="shared" si="1200"/>
        <v>14</v>
      </c>
      <c r="D7506" s="191">
        <v>4.0657814246710311</v>
      </c>
      <c r="E7506" s="192">
        <f t="shared" si="1201"/>
        <v>1.4117875897596177E-4</v>
      </c>
      <c r="F7506" s="193">
        <f t="shared" si="1202"/>
        <v>6.0619279454722417</v>
      </c>
      <c r="G7506" s="193">
        <f t="shared" si="1206"/>
        <v>6.286088249530442</v>
      </c>
      <c r="H7506" s="193">
        <f t="shared" si="1206"/>
        <v>6.5185376395638377</v>
      </c>
      <c r="I7506" s="193">
        <f t="shared" si="1206"/>
        <v>6.7595826325830703</v>
      </c>
      <c r="J7506" s="193">
        <f t="shared" si="1206"/>
        <v>7.0095410801027409</v>
      </c>
      <c r="K7506" s="193">
        <f>MAX(0,(F7506-'2031 forecast'!$C$10))</f>
        <v>0.32492794547224157</v>
      </c>
      <c r="L7506" s="193">
        <f>MAX(0,(G7506-'2031 forecast'!$C$10))</f>
        <v>0.54908824953044189</v>
      </c>
      <c r="M7506" s="193">
        <f>MAX(0,(H7506-'2031 forecast'!$C$10))</f>
        <v>0.78153763956383759</v>
      </c>
      <c r="N7506" s="193">
        <f>MAX(0,(I7506-'2031 forecast'!$C$10))</f>
        <v>1.0225826325830703</v>
      </c>
      <c r="O7506" s="193">
        <f>MAX(0,(J7506-'2031 forecast'!$C$10))</f>
        <v>1.2725410801027408</v>
      </c>
      <c r="P7506" s="175">
        <f t="shared" si="1204"/>
        <v>3</v>
      </c>
      <c r="Q7506" s="175" t="str">
        <f t="shared" si="1205"/>
        <v/>
      </c>
    </row>
    <row r="7507" spans="1:17" s="1" customFormat="1" x14ac:dyDescent="0.3">
      <c r="A7507" s="189">
        <f t="shared" si="1203"/>
        <v>44143.624999981803</v>
      </c>
      <c r="B7507" s="190">
        <f t="shared" si="1199"/>
        <v>44143</v>
      </c>
      <c r="C7507" s="1">
        <f t="shared" si="1200"/>
        <v>15</v>
      </c>
      <c r="D7507" s="191">
        <v>3.9754307263450088</v>
      </c>
      <c r="E7507" s="192">
        <f t="shared" si="1201"/>
        <v>1.3804145322094042E-4</v>
      </c>
      <c r="F7507" s="193">
        <f t="shared" si="1202"/>
        <v>5.9272184355728594</v>
      </c>
      <c r="G7507" s="193">
        <f t="shared" si="1206"/>
        <v>6.1463973995408772</v>
      </c>
      <c r="H7507" s="193">
        <f t="shared" si="1206"/>
        <v>6.3736812475735309</v>
      </c>
      <c r="I7507" s="193">
        <f t="shared" si="1206"/>
        <v>6.6093696851923358</v>
      </c>
      <c r="J7507" s="193">
        <f t="shared" si="1206"/>
        <v>6.8537735005449036</v>
      </c>
      <c r="K7507" s="193">
        <f>MAX(0,(F7507-'2031 forecast'!$C$10))</f>
        <v>0.19021843557285933</v>
      </c>
      <c r="L7507" s="193">
        <f>MAX(0,(G7507-'2031 forecast'!$C$10))</f>
        <v>0.40939739954087706</v>
      </c>
      <c r="M7507" s="193">
        <f>MAX(0,(H7507-'2031 forecast'!$C$10))</f>
        <v>0.63668124757353084</v>
      </c>
      <c r="N7507" s="193">
        <f>MAX(0,(I7507-'2031 forecast'!$C$10))</f>
        <v>0.87236968519233571</v>
      </c>
      <c r="O7507" s="193">
        <f>MAX(0,(J7507-'2031 forecast'!$C$10))</f>
        <v>1.1167735005449035</v>
      </c>
      <c r="P7507" s="175">
        <f t="shared" si="1204"/>
        <v>4</v>
      </c>
      <c r="Q7507" s="175" t="str">
        <f t="shared" si="1205"/>
        <v/>
      </c>
    </row>
    <row r="7508" spans="1:17" s="1" customFormat="1" x14ac:dyDescent="0.3">
      <c r="A7508" s="189">
        <f t="shared" si="1203"/>
        <v>44143.666666648467</v>
      </c>
      <c r="B7508" s="190">
        <f t="shared" si="1199"/>
        <v>44143</v>
      </c>
      <c r="C7508" s="1">
        <f t="shared" si="1200"/>
        <v>16</v>
      </c>
      <c r="D7508" s="191">
        <v>4.1335444484155488</v>
      </c>
      <c r="E7508" s="192">
        <f t="shared" si="1201"/>
        <v>1.4353173829222783E-4</v>
      </c>
      <c r="F7508" s="193">
        <f t="shared" si="1202"/>
        <v>6.1629600778967806</v>
      </c>
      <c r="G7508" s="193">
        <f t="shared" si="1206"/>
        <v>6.3908563870226169</v>
      </c>
      <c r="H7508" s="193">
        <f t="shared" si="1206"/>
        <v>6.6271799335565698</v>
      </c>
      <c r="I7508" s="193">
        <f t="shared" si="1206"/>
        <v>6.8722423431261221</v>
      </c>
      <c r="J7508" s="193">
        <f t="shared" si="1206"/>
        <v>7.1263667647711211</v>
      </c>
      <c r="K7508" s="193">
        <f>MAX(0,(F7508-'2031 forecast'!$C$10))</f>
        <v>0.42596007789678048</v>
      </c>
      <c r="L7508" s="193">
        <f>MAX(0,(G7508-'2031 forecast'!$C$10))</f>
        <v>0.65385638702261684</v>
      </c>
      <c r="M7508" s="193">
        <f>MAX(0,(H7508-'2031 forecast'!$C$10))</f>
        <v>0.89017993355656966</v>
      </c>
      <c r="N7508" s="193">
        <f>MAX(0,(I7508-'2031 forecast'!$C$10))</f>
        <v>1.135242343126122</v>
      </c>
      <c r="O7508" s="193">
        <f>MAX(0,(J7508-'2031 forecast'!$C$10))</f>
        <v>1.389366764771121</v>
      </c>
      <c r="P7508" s="175">
        <f t="shared" si="1204"/>
        <v>5</v>
      </c>
      <c r="Q7508" s="175" t="str">
        <f t="shared" si="1205"/>
        <v/>
      </c>
    </row>
    <row r="7509" spans="1:17" s="1" customFormat="1" x14ac:dyDescent="0.3">
      <c r="A7509" s="189">
        <f t="shared" si="1203"/>
        <v>44143.708333315131</v>
      </c>
      <c r="B7509" s="190">
        <f t="shared" si="1199"/>
        <v>44143</v>
      </c>
      <c r="C7509" s="1">
        <f t="shared" si="1200"/>
        <v>17</v>
      </c>
      <c r="D7509" s="191">
        <v>4.4045965433936169</v>
      </c>
      <c r="E7509" s="192">
        <f t="shared" si="1201"/>
        <v>1.5294365555729191E-4</v>
      </c>
      <c r="F7509" s="193">
        <f t="shared" si="1202"/>
        <v>6.5670886075949282</v>
      </c>
      <c r="G7509" s="193">
        <f t="shared" si="1206"/>
        <v>6.8099289369913114</v>
      </c>
      <c r="H7509" s="193">
        <f t="shared" si="1206"/>
        <v>7.06174910952749</v>
      </c>
      <c r="I7509" s="193">
        <f t="shared" si="1206"/>
        <v>7.3228811852983258</v>
      </c>
      <c r="J7509" s="193">
        <f t="shared" si="1206"/>
        <v>7.5936695034446355</v>
      </c>
      <c r="K7509" s="193">
        <f>MAX(0,(F7509-'2031 forecast'!$C$10))</f>
        <v>0.83008860759492809</v>
      </c>
      <c r="L7509" s="193">
        <f>MAX(0,(G7509-'2031 forecast'!$C$10))</f>
        <v>1.0729289369913113</v>
      </c>
      <c r="M7509" s="193">
        <f>MAX(0,(H7509-'2031 forecast'!$C$10))</f>
        <v>1.3247491095274899</v>
      </c>
      <c r="N7509" s="193">
        <f>MAX(0,(I7509-'2031 forecast'!$C$10))</f>
        <v>1.5858811852983257</v>
      </c>
      <c r="O7509" s="193">
        <f>MAX(0,(J7509-'2031 forecast'!$C$10))</f>
        <v>1.8566695034446354</v>
      </c>
      <c r="P7509" s="175">
        <f t="shared" si="1204"/>
        <v>6</v>
      </c>
      <c r="Q7509" s="175" t="str">
        <f t="shared" si="1205"/>
        <v/>
      </c>
    </row>
    <row r="7510" spans="1:17" s="1" customFormat="1" x14ac:dyDescent="0.3">
      <c r="A7510" s="189">
        <f t="shared" si="1203"/>
        <v>44143.749999981796</v>
      </c>
      <c r="B7510" s="190">
        <f t="shared" si="1199"/>
        <v>44143</v>
      </c>
      <c r="C7510" s="1">
        <f t="shared" si="1200"/>
        <v>18</v>
      </c>
      <c r="D7510" s="191">
        <v>4.7961162361397172</v>
      </c>
      <c r="E7510" s="192">
        <f t="shared" si="1201"/>
        <v>1.6653864716238456E-4</v>
      </c>
      <c r="F7510" s="193">
        <f t="shared" si="1202"/>
        <v>7.1508298171589235</v>
      </c>
      <c r="G7510" s="193">
        <f t="shared" si="1206"/>
        <v>7.4152559536127631</v>
      </c>
      <c r="H7510" s="193">
        <f t="shared" si="1206"/>
        <v>7.6894601414854913</v>
      </c>
      <c r="I7510" s="193">
        <f t="shared" si="1206"/>
        <v>7.9738039573248454</v>
      </c>
      <c r="J7510" s="193">
        <f t="shared" si="1206"/>
        <v>8.2686623481952726</v>
      </c>
      <c r="K7510" s="193">
        <f>MAX(0,(F7510-'2031 forecast'!$C$10))</f>
        <v>1.4138298171589234</v>
      </c>
      <c r="L7510" s="193">
        <f>MAX(0,(G7510-'2031 forecast'!$C$10))</f>
        <v>1.678255953612763</v>
      </c>
      <c r="M7510" s="193">
        <f>MAX(0,(H7510-'2031 forecast'!$C$10))</f>
        <v>1.9524601414854912</v>
      </c>
      <c r="N7510" s="193">
        <f>MAX(0,(I7510-'2031 forecast'!$C$10))</f>
        <v>2.2368039573248453</v>
      </c>
      <c r="O7510" s="193">
        <f>MAX(0,(J7510-'2031 forecast'!$C$10))</f>
        <v>2.5316623481952725</v>
      </c>
      <c r="P7510" s="175">
        <f t="shared" si="1204"/>
        <v>7</v>
      </c>
      <c r="Q7510" s="175" t="str">
        <f t="shared" si="1205"/>
        <v/>
      </c>
    </row>
    <row r="7511" spans="1:17" s="1" customFormat="1" x14ac:dyDescent="0.3">
      <c r="A7511" s="189">
        <f t="shared" si="1203"/>
        <v>44143.79166664846</v>
      </c>
      <c r="B7511" s="190">
        <f t="shared" si="1199"/>
        <v>44143</v>
      </c>
      <c r="C7511" s="1">
        <f t="shared" si="1200"/>
        <v>19</v>
      </c>
      <c r="D7511" s="191">
        <v>4.6455317389296784</v>
      </c>
      <c r="E7511" s="192">
        <f t="shared" si="1201"/>
        <v>1.6130980423734894E-4</v>
      </c>
      <c r="F7511" s="193">
        <f t="shared" si="1202"/>
        <v>6.9263139673266183</v>
      </c>
      <c r="G7511" s="193">
        <f t="shared" si="1206"/>
        <v>7.1824378702968206</v>
      </c>
      <c r="H7511" s="193">
        <f t="shared" si="1206"/>
        <v>7.4480328215016449</v>
      </c>
      <c r="I7511" s="193">
        <f t="shared" si="1206"/>
        <v>7.7234490450069533</v>
      </c>
      <c r="J7511" s="193">
        <f t="shared" si="1206"/>
        <v>8.0090497155988736</v>
      </c>
      <c r="K7511" s="193">
        <f>MAX(0,(F7511-'2031 forecast'!$C$10))</f>
        <v>1.1893139673266182</v>
      </c>
      <c r="L7511" s="193">
        <f>MAX(0,(G7511-'2031 forecast'!$C$10))</f>
        <v>1.4454378702968205</v>
      </c>
      <c r="M7511" s="193">
        <f>MAX(0,(H7511-'2031 forecast'!$C$10))</f>
        <v>1.7110328215016448</v>
      </c>
      <c r="N7511" s="193">
        <f>MAX(0,(I7511-'2031 forecast'!$C$10))</f>
        <v>1.9864490450069532</v>
      </c>
      <c r="O7511" s="193">
        <f>MAX(0,(J7511-'2031 forecast'!$C$10))</f>
        <v>2.2720497155988735</v>
      </c>
      <c r="P7511" s="175">
        <f t="shared" si="1204"/>
        <v>8</v>
      </c>
      <c r="Q7511" s="175" t="str">
        <f t="shared" si="1205"/>
        <v/>
      </c>
    </row>
    <row r="7512" spans="1:17" s="1" customFormat="1" x14ac:dyDescent="0.3">
      <c r="A7512" s="189">
        <f t="shared" si="1203"/>
        <v>44143.833333315124</v>
      </c>
      <c r="B7512" s="190">
        <f t="shared" si="1199"/>
        <v>44143</v>
      </c>
      <c r="C7512" s="1">
        <f t="shared" si="1200"/>
        <v>20</v>
      </c>
      <c r="D7512" s="191">
        <v>4.2841289456255867</v>
      </c>
      <c r="E7512" s="192">
        <f t="shared" si="1201"/>
        <v>1.4876058121726342E-4</v>
      </c>
      <c r="F7512" s="193">
        <f t="shared" si="1202"/>
        <v>6.387475927729084</v>
      </c>
      <c r="G7512" s="193">
        <f t="shared" si="1206"/>
        <v>6.6236744703385577</v>
      </c>
      <c r="H7512" s="193">
        <f t="shared" si="1206"/>
        <v>6.8686072535404143</v>
      </c>
      <c r="I7512" s="193">
        <f t="shared" si="1206"/>
        <v>7.1225972554440125</v>
      </c>
      <c r="J7512" s="193">
        <f t="shared" si="1206"/>
        <v>7.3859793973675183</v>
      </c>
      <c r="K7512" s="193">
        <f>MAX(0,(F7512-'2031 forecast'!$C$10))</f>
        <v>0.65047592772908391</v>
      </c>
      <c r="L7512" s="193">
        <f>MAX(0,(G7512-'2031 forecast'!$C$10))</f>
        <v>0.88667447033855762</v>
      </c>
      <c r="M7512" s="193">
        <f>MAX(0,(H7512-'2031 forecast'!$C$10))</f>
        <v>1.1316072535404142</v>
      </c>
      <c r="N7512" s="193">
        <f>MAX(0,(I7512-'2031 forecast'!$C$10))</f>
        <v>1.3855972554440124</v>
      </c>
      <c r="O7512" s="193">
        <f>MAX(0,(J7512-'2031 forecast'!$C$10))</f>
        <v>1.6489793973675182</v>
      </c>
      <c r="P7512" s="175">
        <f t="shared" si="1204"/>
        <v>9</v>
      </c>
      <c r="Q7512" s="175" t="str">
        <f t="shared" si="1205"/>
        <v/>
      </c>
    </row>
    <row r="7513" spans="1:17" s="1" customFormat="1" x14ac:dyDescent="0.3">
      <c r="A7513" s="189">
        <f t="shared" si="1203"/>
        <v>44143.874999981788</v>
      </c>
      <c r="B7513" s="190">
        <f t="shared" si="1199"/>
        <v>44143</v>
      </c>
      <c r="C7513" s="1">
        <f t="shared" si="1200"/>
        <v>21</v>
      </c>
      <c r="D7513" s="191">
        <v>4.0206060755080202</v>
      </c>
      <c r="E7513" s="192">
        <f t="shared" si="1201"/>
        <v>1.396101060984511E-4</v>
      </c>
      <c r="F7513" s="193">
        <f t="shared" si="1202"/>
        <v>5.9945731905225506</v>
      </c>
      <c r="G7513" s="193">
        <f t="shared" si="1206"/>
        <v>6.2162428245356596</v>
      </c>
      <c r="H7513" s="193">
        <f t="shared" si="1206"/>
        <v>6.4461094435686848</v>
      </c>
      <c r="I7513" s="193">
        <f t="shared" si="1206"/>
        <v>6.6844761588877031</v>
      </c>
      <c r="J7513" s="193">
        <f t="shared" si="1206"/>
        <v>6.9316572903238223</v>
      </c>
      <c r="K7513" s="193">
        <f>MAX(0,(F7513-'2031 forecast'!$C$10))</f>
        <v>0.25757319052255045</v>
      </c>
      <c r="L7513" s="193">
        <f>MAX(0,(G7513-'2031 forecast'!$C$10))</f>
        <v>0.47924282453565947</v>
      </c>
      <c r="M7513" s="193">
        <f>MAX(0,(H7513-'2031 forecast'!$C$10))</f>
        <v>0.70910944356868466</v>
      </c>
      <c r="N7513" s="193">
        <f>MAX(0,(I7513-'2031 forecast'!$C$10))</f>
        <v>0.94747615888770298</v>
      </c>
      <c r="O7513" s="193">
        <f>MAX(0,(J7513-'2031 forecast'!$C$10))</f>
        <v>1.1946572903238222</v>
      </c>
      <c r="P7513" s="175">
        <f t="shared" si="1204"/>
        <v>10</v>
      </c>
      <c r="Q7513" s="175">
        <f t="shared" si="1205"/>
        <v>10</v>
      </c>
    </row>
    <row r="7514" spans="1:17" s="1" customFormat="1" x14ac:dyDescent="0.3">
      <c r="A7514" s="189">
        <f t="shared" si="1203"/>
        <v>44143.916666648453</v>
      </c>
      <c r="B7514" s="190">
        <f t="shared" si="1199"/>
        <v>44143</v>
      </c>
      <c r="C7514" s="1">
        <f t="shared" si="1200"/>
        <v>22</v>
      </c>
      <c r="D7514" s="191">
        <v>3.7872001048324604</v>
      </c>
      <c r="E7514" s="192">
        <f t="shared" si="1201"/>
        <v>1.3150539956464588E-4</v>
      </c>
      <c r="F7514" s="193">
        <f t="shared" si="1202"/>
        <v>5.6465736232824773</v>
      </c>
      <c r="G7514" s="193">
        <f t="shared" si="1206"/>
        <v>5.8553747953959485</v>
      </c>
      <c r="H7514" s="193">
        <f t="shared" si="1206"/>
        <v>6.0718970975937232</v>
      </c>
      <c r="I7514" s="193">
        <f t="shared" si="1206"/>
        <v>6.2964260447949707</v>
      </c>
      <c r="J7514" s="193">
        <f t="shared" si="1206"/>
        <v>6.5292577097994053</v>
      </c>
      <c r="K7514" s="193">
        <f>MAX(0,(F7514-'2031 forecast'!$C$10))</f>
        <v>0</v>
      </c>
      <c r="L7514" s="193">
        <f>MAX(0,(G7514-'2031 forecast'!$C$10))</f>
        <v>0.11837479539594842</v>
      </c>
      <c r="M7514" s="193">
        <f>MAX(0,(H7514-'2031 forecast'!$C$10))</f>
        <v>0.3348970975937231</v>
      </c>
      <c r="N7514" s="193">
        <f>MAX(0,(I7514-'2031 forecast'!$C$10))</f>
        <v>0.5594260447949706</v>
      </c>
      <c r="O7514" s="193">
        <f>MAX(0,(J7514-'2031 forecast'!$C$10))</f>
        <v>0.79225770979940524</v>
      </c>
      <c r="P7514" s="175" t="str">
        <f t="shared" si="1204"/>
        <v/>
      </c>
      <c r="Q7514" s="175" t="str">
        <f t="shared" si="1205"/>
        <v/>
      </c>
    </row>
    <row r="7515" spans="1:17" s="1" customFormat="1" x14ac:dyDescent="0.3">
      <c r="A7515" s="189">
        <f t="shared" si="1203"/>
        <v>44143.958333315117</v>
      </c>
      <c r="B7515" s="190">
        <f t="shared" si="1199"/>
        <v>44143</v>
      </c>
      <c r="C7515" s="1">
        <f t="shared" si="1200"/>
        <v>23</v>
      </c>
      <c r="D7515" s="191">
        <v>3.4333265363888708</v>
      </c>
      <c r="E7515" s="192">
        <f t="shared" si="1201"/>
        <v>1.1921761869081217E-4</v>
      </c>
      <c r="F7515" s="193">
        <f t="shared" si="1202"/>
        <v>5.1189613761765598</v>
      </c>
      <c r="G7515" s="193">
        <f t="shared" si="1206"/>
        <v>5.3082522996034847</v>
      </c>
      <c r="H7515" s="193">
        <f t="shared" si="1206"/>
        <v>5.5045428956316851</v>
      </c>
      <c r="I7515" s="193">
        <f t="shared" si="1206"/>
        <v>5.7080920008479259</v>
      </c>
      <c r="J7515" s="193">
        <f t="shared" si="1206"/>
        <v>5.9191680231978703</v>
      </c>
      <c r="K7515" s="193">
        <f>MAX(0,(F7515-'2031 forecast'!$C$10))</f>
        <v>0</v>
      </c>
      <c r="L7515" s="193">
        <f>MAX(0,(G7515-'2031 forecast'!$C$10))</f>
        <v>0</v>
      </c>
      <c r="M7515" s="193">
        <f>MAX(0,(H7515-'2031 forecast'!$C$10))</f>
        <v>0</v>
      </c>
      <c r="N7515" s="193">
        <f>MAX(0,(I7515-'2031 forecast'!$C$10))</f>
        <v>0</v>
      </c>
      <c r="O7515" s="193">
        <f>MAX(0,(J7515-'2031 forecast'!$C$10))</f>
        <v>0.18216802319787018</v>
      </c>
      <c r="P7515" s="175" t="str">
        <f t="shared" si="1204"/>
        <v/>
      </c>
      <c r="Q7515" s="175" t="str">
        <f t="shared" si="1205"/>
        <v/>
      </c>
    </row>
    <row r="7516" spans="1:17" s="1" customFormat="1" x14ac:dyDescent="0.3">
      <c r="A7516" s="189">
        <f t="shared" si="1203"/>
        <v>44143.999999981781</v>
      </c>
      <c r="B7516" s="190">
        <f t="shared" si="1199"/>
        <v>44143</v>
      </c>
      <c r="C7516" s="1">
        <f t="shared" si="1200"/>
        <v>0</v>
      </c>
      <c r="D7516" s="191">
        <v>3.2375666900158215</v>
      </c>
      <c r="E7516" s="192">
        <f t="shared" si="1201"/>
        <v>1.1242012288826587E-4</v>
      </c>
      <c r="F7516" s="193">
        <f t="shared" si="1202"/>
        <v>4.8270907713945634</v>
      </c>
      <c r="G7516" s="193">
        <f t="shared" si="1206"/>
        <v>5.0055887912927597</v>
      </c>
      <c r="H7516" s="193">
        <f t="shared" si="1206"/>
        <v>5.1906873796526867</v>
      </c>
      <c r="I7516" s="193">
        <f t="shared" si="1206"/>
        <v>5.3826306148346674</v>
      </c>
      <c r="J7516" s="193">
        <f t="shared" si="1206"/>
        <v>5.5816716008225535</v>
      </c>
      <c r="K7516" s="193">
        <f>MAX(0,(F7516-'2031 forecast'!$C$10))</f>
        <v>0</v>
      </c>
      <c r="L7516" s="193">
        <f>MAX(0,(G7516-'2031 forecast'!$C$10))</f>
        <v>0</v>
      </c>
      <c r="M7516" s="193">
        <f>MAX(0,(H7516-'2031 forecast'!$C$10))</f>
        <v>0</v>
      </c>
      <c r="N7516" s="193">
        <f>MAX(0,(I7516-'2031 forecast'!$C$10))</f>
        <v>0</v>
      </c>
      <c r="O7516" s="193">
        <f>MAX(0,(J7516-'2031 forecast'!$C$10))</f>
        <v>0</v>
      </c>
      <c r="P7516" s="175" t="str">
        <f t="shared" si="1204"/>
        <v/>
      </c>
      <c r="Q7516" s="175" t="str">
        <f t="shared" si="1205"/>
        <v/>
      </c>
    </row>
    <row r="7517" spans="1:17" s="1" customFormat="1" x14ac:dyDescent="0.3">
      <c r="A7517" s="189">
        <f t="shared" si="1203"/>
        <v>44144.041666648445</v>
      </c>
      <c r="B7517" s="190">
        <f t="shared" si="1199"/>
        <v>44144</v>
      </c>
      <c r="C7517" s="1">
        <f t="shared" si="1200"/>
        <v>1</v>
      </c>
      <c r="D7517" s="191">
        <v>2.9740438198982542</v>
      </c>
      <c r="E7517" s="192">
        <f t="shared" si="1201"/>
        <v>1.0326964776945352E-4</v>
      </c>
      <c r="F7517" s="193">
        <f t="shared" si="1202"/>
        <v>4.4341880341880282</v>
      </c>
      <c r="G7517" s="193">
        <f t="shared" si="1206"/>
        <v>4.5981571454898598</v>
      </c>
      <c r="H7517" s="193">
        <f t="shared" si="1206"/>
        <v>4.7681895696809553</v>
      </c>
      <c r="I7517" s="193">
        <f t="shared" si="1206"/>
        <v>4.9445095182783572</v>
      </c>
      <c r="J7517" s="193">
        <f t="shared" si="1206"/>
        <v>5.1273494937788566</v>
      </c>
      <c r="K7517" s="193">
        <f>MAX(0,(F7517-'2031 forecast'!$C$10))</f>
        <v>0</v>
      </c>
      <c r="L7517" s="193">
        <f>MAX(0,(G7517-'2031 forecast'!$C$10))</f>
        <v>0</v>
      </c>
      <c r="M7517" s="193">
        <f>MAX(0,(H7517-'2031 forecast'!$C$10))</f>
        <v>0</v>
      </c>
      <c r="N7517" s="193">
        <f>MAX(0,(I7517-'2031 forecast'!$C$10))</f>
        <v>0</v>
      </c>
      <c r="O7517" s="193">
        <f>MAX(0,(J7517-'2031 forecast'!$C$10))</f>
        <v>0</v>
      </c>
      <c r="P7517" s="175" t="str">
        <f t="shared" si="1204"/>
        <v/>
      </c>
      <c r="Q7517" s="175" t="str">
        <f t="shared" si="1205"/>
        <v/>
      </c>
    </row>
    <row r="7518" spans="1:17" s="1" customFormat="1" x14ac:dyDescent="0.3">
      <c r="A7518" s="189">
        <f t="shared" si="1203"/>
        <v>44144.083333315109</v>
      </c>
      <c r="B7518" s="190">
        <f t="shared" si="1199"/>
        <v>44144</v>
      </c>
      <c r="C7518" s="1">
        <f t="shared" si="1200"/>
        <v>2</v>
      </c>
      <c r="D7518" s="191">
        <v>2.8385177724092201</v>
      </c>
      <c r="E7518" s="192">
        <f t="shared" si="1201"/>
        <v>9.8563689136921476E-5</v>
      </c>
      <c r="F7518" s="193">
        <f t="shared" si="1202"/>
        <v>4.2321237693389548</v>
      </c>
      <c r="G7518" s="193">
        <f t="shared" si="1206"/>
        <v>4.3886208705055125</v>
      </c>
      <c r="H7518" s="193">
        <f t="shared" si="1206"/>
        <v>4.5509049816954947</v>
      </c>
      <c r="I7518" s="193">
        <f t="shared" si="1206"/>
        <v>4.7191900971922554</v>
      </c>
      <c r="J7518" s="193">
        <f t="shared" si="1206"/>
        <v>4.8936981244420998</v>
      </c>
      <c r="K7518" s="193">
        <f>MAX(0,(F7518-'2031 forecast'!$C$10))</f>
        <v>0</v>
      </c>
      <c r="L7518" s="193">
        <f>MAX(0,(G7518-'2031 forecast'!$C$10))</f>
        <v>0</v>
      </c>
      <c r="M7518" s="193">
        <f>MAX(0,(H7518-'2031 forecast'!$C$10))</f>
        <v>0</v>
      </c>
      <c r="N7518" s="193">
        <f>MAX(0,(I7518-'2031 forecast'!$C$10))</f>
        <v>0</v>
      </c>
      <c r="O7518" s="193">
        <f>MAX(0,(J7518-'2031 forecast'!$C$10))</f>
        <v>0</v>
      </c>
      <c r="P7518" s="175" t="str">
        <f t="shared" si="1204"/>
        <v/>
      </c>
      <c r="Q7518" s="175" t="str">
        <f t="shared" si="1205"/>
        <v/>
      </c>
    </row>
    <row r="7519" spans="1:17" s="1" customFormat="1" x14ac:dyDescent="0.3">
      <c r="A7519" s="189">
        <f t="shared" si="1203"/>
        <v>44144.124999981774</v>
      </c>
      <c r="B7519" s="190">
        <f t="shared" si="1199"/>
        <v>44144</v>
      </c>
      <c r="C7519" s="1">
        <f t="shared" si="1200"/>
        <v>3</v>
      </c>
      <c r="D7519" s="191">
        <v>2.8008716481067104</v>
      </c>
      <c r="E7519" s="192">
        <f t="shared" si="1201"/>
        <v>9.7256478405662557E-5</v>
      </c>
      <c r="F7519" s="193">
        <f t="shared" si="1202"/>
        <v>4.1759948068808779</v>
      </c>
      <c r="G7519" s="193">
        <f t="shared" si="1206"/>
        <v>4.3304163496765264</v>
      </c>
      <c r="H7519" s="193">
        <f t="shared" si="1206"/>
        <v>4.4905481516995325</v>
      </c>
      <c r="I7519" s="193">
        <f t="shared" si="1206"/>
        <v>4.6566013691127814</v>
      </c>
      <c r="J7519" s="193">
        <f t="shared" si="1206"/>
        <v>4.8287949662929996</v>
      </c>
      <c r="K7519" s="193">
        <f>MAX(0,(F7519-'2031 forecast'!$C$10))</f>
        <v>0</v>
      </c>
      <c r="L7519" s="193">
        <f>MAX(0,(G7519-'2031 forecast'!$C$10))</f>
        <v>0</v>
      </c>
      <c r="M7519" s="193">
        <f>MAX(0,(H7519-'2031 forecast'!$C$10))</f>
        <v>0</v>
      </c>
      <c r="N7519" s="193">
        <f>MAX(0,(I7519-'2031 forecast'!$C$10))</f>
        <v>0</v>
      </c>
      <c r="O7519" s="193">
        <f>MAX(0,(J7519-'2031 forecast'!$C$10))</f>
        <v>0</v>
      </c>
      <c r="P7519" s="175" t="str">
        <f t="shared" si="1204"/>
        <v/>
      </c>
      <c r="Q7519" s="175" t="str">
        <f t="shared" si="1205"/>
        <v/>
      </c>
    </row>
    <row r="7520" spans="1:17" s="1" customFormat="1" x14ac:dyDescent="0.3">
      <c r="A7520" s="189">
        <f t="shared" si="1203"/>
        <v>44144.166666648438</v>
      </c>
      <c r="B7520" s="190">
        <f t="shared" si="1199"/>
        <v>44144</v>
      </c>
      <c r="C7520" s="1">
        <f t="shared" si="1200"/>
        <v>4</v>
      </c>
      <c r="D7520" s="191">
        <v>2.7632255238042007</v>
      </c>
      <c r="E7520" s="192">
        <f t="shared" si="1201"/>
        <v>9.5949267674403651E-5</v>
      </c>
      <c r="F7520" s="193">
        <f t="shared" si="1202"/>
        <v>4.1198658444228018</v>
      </c>
      <c r="G7520" s="193">
        <f t="shared" si="1206"/>
        <v>4.2722118288475412</v>
      </c>
      <c r="H7520" s="193">
        <f t="shared" si="1206"/>
        <v>4.4301913217035711</v>
      </c>
      <c r="I7520" s="193">
        <f t="shared" si="1206"/>
        <v>4.5940126410333093</v>
      </c>
      <c r="J7520" s="193">
        <f t="shared" si="1206"/>
        <v>4.7638918081439003</v>
      </c>
      <c r="K7520" s="193">
        <f>MAX(0,(F7520-'2031 forecast'!$C$10))</f>
        <v>0</v>
      </c>
      <c r="L7520" s="193">
        <f>MAX(0,(G7520-'2031 forecast'!$C$10))</f>
        <v>0</v>
      </c>
      <c r="M7520" s="193">
        <f>MAX(0,(H7520-'2031 forecast'!$C$10))</f>
        <v>0</v>
      </c>
      <c r="N7520" s="193">
        <f>MAX(0,(I7520-'2031 forecast'!$C$10))</f>
        <v>0</v>
      </c>
      <c r="O7520" s="193">
        <f>MAX(0,(J7520-'2031 forecast'!$C$10))</f>
        <v>0</v>
      </c>
      <c r="P7520" s="175" t="str">
        <f t="shared" si="1204"/>
        <v/>
      </c>
      <c r="Q7520" s="175" t="str">
        <f t="shared" si="1205"/>
        <v/>
      </c>
    </row>
    <row r="7521" spans="1:17" s="1" customFormat="1" x14ac:dyDescent="0.3">
      <c r="A7521" s="189">
        <f t="shared" si="1203"/>
        <v>44144.208333315102</v>
      </c>
      <c r="B7521" s="190">
        <f t="shared" si="1199"/>
        <v>44144</v>
      </c>
      <c r="C7521" s="1">
        <f t="shared" si="1200"/>
        <v>5</v>
      </c>
      <c r="D7521" s="191">
        <v>2.8460469972697218</v>
      </c>
      <c r="E7521" s="192">
        <f t="shared" si="1201"/>
        <v>9.8825131283173246E-5</v>
      </c>
      <c r="F7521" s="193">
        <f t="shared" si="1202"/>
        <v>4.2433495618305699</v>
      </c>
      <c r="G7521" s="193">
        <f t="shared" si="1206"/>
        <v>4.4002617746713097</v>
      </c>
      <c r="H7521" s="193">
        <f t="shared" si="1206"/>
        <v>4.5629763476946863</v>
      </c>
      <c r="I7521" s="193">
        <f t="shared" si="1206"/>
        <v>4.7317078428081496</v>
      </c>
      <c r="J7521" s="193">
        <f t="shared" si="1206"/>
        <v>4.9066787560719192</v>
      </c>
      <c r="K7521" s="193">
        <f>MAX(0,(F7521-'2031 forecast'!$C$10))</f>
        <v>0</v>
      </c>
      <c r="L7521" s="193">
        <f>MAX(0,(G7521-'2031 forecast'!$C$10))</f>
        <v>0</v>
      </c>
      <c r="M7521" s="193">
        <f>MAX(0,(H7521-'2031 forecast'!$C$10))</f>
        <v>0</v>
      </c>
      <c r="N7521" s="193">
        <f>MAX(0,(I7521-'2031 forecast'!$C$10))</f>
        <v>0</v>
      </c>
      <c r="O7521" s="193">
        <f>MAX(0,(J7521-'2031 forecast'!$C$10))</f>
        <v>0</v>
      </c>
      <c r="P7521" s="175" t="str">
        <f t="shared" si="1204"/>
        <v/>
      </c>
      <c r="Q7521" s="175" t="str">
        <f t="shared" si="1205"/>
        <v/>
      </c>
    </row>
    <row r="7522" spans="1:17" s="1" customFormat="1" x14ac:dyDescent="0.3">
      <c r="A7522" s="189">
        <f t="shared" si="1203"/>
        <v>44144.249999981766</v>
      </c>
      <c r="B7522" s="190">
        <f t="shared" si="1199"/>
        <v>44144</v>
      </c>
      <c r="C7522" s="1">
        <f t="shared" si="1200"/>
        <v>6</v>
      </c>
      <c r="D7522" s="191">
        <v>3.0342776187822702</v>
      </c>
      <c r="E7522" s="192">
        <f t="shared" si="1201"/>
        <v>1.0536118493946779E-4</v>
      </c>
      <c r="F7522" s="193">
        <f t="shared" si="1202"/>
        <v>4.5239943741209521</v>
      </c>
      <c r="G7522" s="193">
        <f t="shared" si="1206"/>
        <v>4.6912843788162375</v>
      </c>
      <c r="H7522" s="193">
        <f t="shared" si="1206"/>
        <v>4.8647604976744949</v>
      </c>
      <c r="I7522" s="193">
        <f t="shared" si="1206"/>
        <v>5.0446514832055147</v>
      </c>
      <c r="J7522" s="193">
        <f t="shared" si="1206"/>
        <v>5.2311945468174175</v>
      </c>
      <c r="K7522" s="193">
        <f>MAX(0,(F7522-'2031 forecast'!$C$10))</f>
        <v>0</v>
      </c>
      <c r="L7522" s="193">
        <f>MAX(0,(G7522-'2031 forecast'!$C$10))</f>
        <v>0</v>
      </c>
      <c r="M7522" s="193">
        <f>MAX(0,(H7522-'2031 forecast'!$C$10))</f>
        <v>0</v>
      </c>
      <c r="N7522" s="193">
        <f>MAX(0,(I7522-'2031 forecast'!$C$10))</f>
        <v>0</v>
      </c>
      <c r="O7522" s="193">
        <f>MAX(0,(J7522-'2031 forecast'!$C$10))</f>
        <v>0</v>
      </c>
      <c r="P7522" s="175" t="str">
        <f t="shared" si="1204"/>
        <v/>
      </c>
      <c r="Q7522" s="175" t="str">
        <f t="shared" si="1205"/>
        <v/>
      </c>
    </row>
    <row r="7523" spans="1:17" s="1" customFormat="1" x14ac:dyDescent="0.3">
      <c r="A7523" s="189">
        <f t="shared" si="1203"/>
        <v>44144.291666648431</v>
      </c>
      <c r="B7523" s="190">
        <f t="shared" si="1199"/>
        <v>44144</v>
      </c>
      <c r="C7523" s="1">
        <f t="shared" si="1200"/>
        <v>7</v>
      </c>
      <c r="D7523" s="191">
        <v>3.4483849861098745</v>
      </c>
      <c r="E7523" s="192">
        <f t="shared" si="1201"/>
        <v>1.1974050298331573E-4</v>
      </c>
      <c r="F7523" s="193">
        <f t="shared" si="1202"/>
        <v>5.1414129611597899</v>
      </c>
      <c r="G7523" s="193">
        <f t="shared" si="1206"/>
        <v>5.3315341079350782</v>
      </c>
      <c r="H7523" s="193">
        <f t="shared" si="1206"/>
        <v>5.52868562763007</v>
      </c>
      <c r="I7523" s="193">
        <f t="shared" si="1206"/>
        <v>5.7331274920797153</v>
      </c>
      <c r="J7523" s="193">
        <f t="shared" si="1206"/>
        <v>5.9451292864575098</v>
      </c>
      <c r="K7523" s="193">
        <f>MAX(0,(F7523-'2031 forecast'!$C$10))</f>
        <v>0</v>
      </c>
      <c r="L7523" s="193">
        <f>MAX(0,(G7523-'2031 forecast'!$C$10))</f>
        <v>0</v>
      </c>
      <c r="M7523" s="193">
        <f>MAX(0,(H7523-'2031 forecast'!$C$10))</f>
        <v>0</v>
      </c>
      <c r="N7523" s="193">
        <f>MAX(0,(I7523-'2031 forecast'!$C$10))</f>
        <v>0</v>
      </c>
      <c r="O7523" s="193">
        <f>MAX(0,(J7523-'2031 forecast'!$C$10))</f>
        <v>0.20812928645750972</v>
      </c>
      <c r="P7523" s="175" t="str">
        <f t="shared" si="1204"/>
        <v/>
      </c>
      <c r="Q7523" s="175" t="str">
        <f t="shared" si="1205"/>
        <v/>
      </c>
    </row>
    <row r="7524" spans="1:17" s="1" customFormat="1" x14ac:dyDescent="0.3">
      <c r="A7524" s="189">
        <f t="shared" si="1203"/>
        <v>44144.333333315095</v>
      </c>
      <c r="B7524" s="190">
        <f t="shared" si="1199"/>
        <v>44144</v>
      </c>
      <c r="C7524" s="1">
        <f t="shared" si="1200"/>
        <v>8</v>
      </c>
      <c r="D7524" s="191">
        <v>3.7194370810879436</v>
      </c>
      <c r="E7524" s="192">
        <f t="shared" si="1201"/>
        <v>1.2915242024837985E-4</v>
      </c>
      <c r="F7524" s="193">
        <f t="shared" si="1202"/>
        <v>5.5455414908579401</v>
      </c>
      <c r="G7524" s="193">
        <f t="shared" si="1206"/>
        <v>5.7506066579037745</v>
      </c>
      <c r="H7524" s="193">
        <f t="shared" si="1206"/>
        <v>5.9632548036009929</v>
      </c>
      <c r="I7524" s="193">
        <f t="shared" si="1206"/>
        <v>6.1837663342519198</v>
      </c>
      <c r="J7524" s="193">
        <f t="shared" si="1206"/>
        <v>6.4124320251310261</v>
      </c>
      <c r="K7524" s="193">
        <f>MAX(0,(F7524-'2031 forecast'!$C$10))</f>
        <v>0</v>
      </c>
      <c r="L7524" s="193">
        <f>MAX(0,(G7524-'2031 forecast'!$C$10))</f>
        <v>1.3606657903774355E-2</v>
      </c>
      <c r="M7524" s="193">
        <f>MAX(0,(H7524-'2031 forecast'!$C$10))</f>
        <v>0.22625480360099282</v>
      </c>
      <c r="N7524" s="193">
        <f>MAX(0,(I7524-'2031 forecast'!$C$10))</f>
        <v>0.44676633425191969</v>
      </c>
      <c r="O7524" s="193">
        <f>MAX(0,(J7524-'2031 forecast'!$C$10))</f>
        <v>0.67543202513102596</v>
      </c>
      <c r="P7524" s="175" t="str">
        <f t="shared" si="1204"/>
        <v/>
      </c>
      <c r="Q7524" s="175" t="str">
        <f t="shared" si="1205"/>
        <v/>
      </c>
    </row>
    <row r="7525" spans="1:17" s="1" customFormat="1" x14ac:dyDescent="0.3">
      <c r="A7525" s="189">
        <f t="shared" si="1203"/>
        <v>44144.374999981759</v>
      </c>
      <c r="B7525" s="190">
        <f t="shared" si="1199"/>
        <v>44144</v>
      </c>
      <c r="C7525" s="1">
        <f t="shared" si="1200"/>
        <v>9</v>
      </c>
      <c r="D7525" s="191">
        <v>3.8700215782979823</v>
      </c>
      <c r="E7525" s="192">
        <f t="shared" si="1201"/>
        <v>1.343812631734155E-4</v>
      </c>
      <c r="F7525" s="193">
        <f t="shared" si="1202"/>
        <v>5.7700573406902462</v>
      </c>
      <c r="G7525" s="193">
        <f t="shared" ref="G7525:J7544" si="1207">$E7525*G$2</f>
        <v>5.9834247412197179</v>
      </c>
      <c r="H7525" s="193">
        <f t="shared" si="1207"/>
        <v>6.2046821235848393</v>
      </c>
      <c r="I7525" s="193">
        <f t="shared" si="1207"/>
        <v>6.4341212465698128</v>
      </c>
      <c r="J7525" s="193">
        <f t="shared" si="1207"/>
        <v>6.6720446577274259</v>
      </c>
      <c r="K7525" s="193">
        <f>MAX(0,(F7525-'2031 forecast'!$C$10))</f>
        <v>3.3057340690246129E-2</v>
      </c>
      <c r="L7525" s="193">
        <f>MAX(0,(G7525-'2031 forecast'!$C$10))</f>
        <v>0.2464247412197178</v>
      </c>
      <c r="M7525" s="193">
        <f>MAX(0,(H7525-'2031 forecast'!$C$10))</f>
        <v>0.46768212358483918</v>
      </c>
      <c r="N7525" s="193">
        <f>MAX(0,(I7525-'2031 forecast'!$C$10))</f>
        <v>0.69712124656981267</v>
      </c>
      <c r="O7525" s="193">
        <f>MAX(0,(J7525-'2031 forecast'!$C$10))</f>
        <v>0.93504465772742584</v>
      </c>
      <c r="P7525" s="175">
        <f t="shared" si="1204"/>
        <v>1</v>
      </c>
      <c r="Q7525" s="175">
        <f t="shared" si="1205"/>
        <v>1</v>
      </c>
    </row>
    <row r="7526" spans="1:17" s="1" customFormat="1" x14ac:dyDescent="0.3">
      <c r="A7526" s="189">
        <f t="shared" si="1203"/>
        <v>44144.416666648423</v>
      </c>
      <c r="B7526" s="190">
        <f t="shared" si="1199"/>
        <v>44144</v>
      </c>
      <c r="C7526" s="1">
        <f t="shared" si="1200"/>
        <v>10</v>
      </c>
      <c r="D7526" s="191">
        <v>3.7570832053904533</v>
      </c>
      <c r="E7526" s="192">
        <f t="shared" si="1201"/>
        <v>1.3045963097963877E-4</v>
      </c>
      <c r="F7526" s="193">
        <f t="shared" si="1202"/>
        <v>5.6016704533160171</v>
      </c>
      <c r="G7526" s="193">
        <f t="shared" si="1207"/>
        <v>5.8088111787327605</v>
      </c>
      <c r="H7526" s="193">
        <f t="shared" si="1207"/>
        <v>6.0236116335969543</v>
      </c>
      <c r="I7526" s="193">
        <f t="shared" si="1207"/>
        <v>6.2463550623313937</v>
      </c>
      <c r="J7526" s="193">
        <f t="shared" si="1207"/>
        <v>6.4773351832801263</v>
      </c>
      <c r="K7526" s="193">
        <f>MAX(0,(F7526-'2031 forecast'!$C$10))</f>
        <v>0</v>
      </c>
      <c r="L7526" s="193">
        <f>MAX(0,(G7526-'2031 forecast'!$C$10))</f>
        <v>7.1811178732760439E-2</v>
      </c>
      <c r="M7526" s="193">
        <f>MAX(0,(H7526-'2031 forecast'!$C$10))</f>
        <v>0.28661163359695419</v>
      </c>
      <c r="N7526" s="193">
        <f>MAX(0,(I7526-'2031 forecast'!$C$10))</f>
        <v>0.5093550623313936</v>
      </c>
      <c r="O7526" s="193">
        <f>MAX(0,(J7526-'2031 forecast'!$C$10))</f>
        <v>0.74033518328012615</v>
      </c>
      <c r="P7526" s="175" t="str">
        <f t="shared" si="1204"/>
        <v/>
      </c>
      <c r="Q7526" s="175" t="str">
        <f t="shared" si="1205"/>
        <v/>
      </c>
    </row>
    <row r="7527" spans="1:17" s="1" customFormat="1" x14ac:dyDescent="0.3">
      <c r="A7527" s="189">
        <f t="shared" si="1203"/>
        <v>44144.458333315088</v>
      </c>
      <c r="B7527" s="190">
        <f t="shared" si="1199"/>
        <v>44144</v>
      </c>
      <c r="C7527" s="1">
        <f t="shared" si="1200"/>
        <v>11</v>
      </c>
      <c r="D7527" s="191">
        <v>3.7947293296929629</v>
      </c>
      <c r="E7527" s="192">
        <f t="shared" si="1201"/>
        <v>1.3176684171089769E-4</v>
      </c>
      <c r="F7527" s="193">
        <f t="shared" si="1202"/>
        <v>5.6577994157740941</v>
      </c>
      <c r="G7527" s="193">
        <f t="shared" si="1207"/>
        <v>5.8670156995617466</v>
      </c>
      <c r="H7527" s="193">
        <f t="shared" si="1207"/>
        <v>6.0839684635929165</v>
      </c>
      <c r="I7527" s="193">
        <f t="shared" si="1207"/>
        <v>6.3089437904108667</v>
      </c>
      <c r="J7527" s="193">
        <f t="shared" si="1207"/>
        <v>6.5422383414292264</v>
      </c>
      <c r="K7527" s="193">
        <f>MAX(0,(F7527-'2031 forecast'!$C$10))</f>
        <v>0</v>
      </c>
      <c r="L7527" s="193">
        <f>MAX(0,(G7527-'2031 forecast'!$C$10))</f>
        <v>0.13001569956174652</v>
      </c>
      <c r="M7527" s="193">
        <f>MAX(0,(H7527-'2031 forecast'!$C$10))</f>
        <v>0.34696846359291644</v>
      </c>
      <c r="N7527" s="193">
        <f>MAX(0,(I7527-'2031 forecast'!$C$10))</f>
        <v>0.57194379041086663</v>
      </c>
      <c r="O7527" s="193">
        <f>MAX(0,(J7527-'2031 forecast'!$C$10))</f>
        <v>0.80523834142922635</v>
      </c>
      <c r="P7527" s="175" t="str">
        <f t="shared" si="1204"/>
        <v/>
      </c>
      <c r="Q7527" s="175" t="str">
        <f t="shared" si="1205"/>
        <v/>
      </c>
    </row>
    <row r="7528" spans="1:17" s="1" customFormat="1" x14ac:dyDescent="0.3">
      <c r="A7528" s="189">
        <f t="shared" si="1203"/>
        <v>44144.499999981752</v>
      </c>
      <c r="B7528" s="190">
        <f t="shared" si="1199"/>
        <v>44144</v>
      </c>
      <c r="C7528" s="1">
        <f t="shared" si="1200"/>
        <v>12</v>
      </c>
      <c r="D7528" s="191">
        <v>3.7796708799719592</v>
      </c>
      <c r="E7528" s="192">
        <f t="shared" si="1201"/>
        <v>1.3124395741839412E-4</v>
      </c>
      <c r="F7528" s="193">
        <f t="shared" si="1202"/>
        <v>5.6353478307908631</v>
      </c>
      <c r="G7528" s="193">
        <f t="shared" si="1207"/>
        <v>5.8437338912301522</v>
      </c>
      <c r="H7528" s="193">
        <f t="shared" si="1207"/>
        <v>6.0598257315945316</v>
      </c>
      <c r="I7528" s="193">
        <f t="shared" si="1207"/>
        <v>6.2839082991790773</v>
      </c>
      <c r="J7528" s="193">
        <f t="shared" si="1207"/>
        <v>6.5162770781695869</v>
      </c>
      <c r="K7528" s="193">
        <f>MAX(0,(F7528-'2031 forecast'!$C$10))</f>
        <v>0</v>
      </c>
      <c r="L7528" s="193">
        <f>MAX(0,(G7528-'2031 forecast'!$C$10))</f>
        <v>0.10673389123015209</v>
      </c>
      <c r="M7528" s="193">
        <f>MAX(0,(H7528-'2031 forecast'!$C$10))</f>
        <v>0.32282573159453154</v>
      </c>
      <c r="N7528" s="193">
        <f>MAX(0,(I7528-'2031 forecast'!$C$10))</f>
        <v>0.54690829917907724</v>
      </c>
      <c r="O7528" s="193">
        <f>MAX(0,(J7528-'2031 forecast'!$C$10))</f>
        <v>0.7792770781695868</v>
      </c>
      <c r="P7528" s="175" t="str">
        <f t="shared" si="1204"/>
        <v/>
      </c>
      <c r="Q7528" s="175" t="str">
        <f t="shared" si="1205"/>
        <v/>
      </c>
    </row>
    <row r="7529" spans="1:17" s="1" customFormat="1" x14ac:dyDescent="0.3">
      <c r="A7529" s="189">
        <f t="shared" si="1203"/>
        <v>44144.541666648416</v>
      </c>
      <c r="B7529" s="190">
        <f t="shared" si="1199"/>
        <v>44144</v>
      </c>
      <c r="C7529" s="1">
        <f t="shared" si="1200"/>
        <v>13</v>
      </c>
      <c r="D7529" s="191">
        <v>3.0869821928057832</v>
      </c>
      <c r="E7529" s="192">
        <f t="shared" si="1201"/>
        <v>1.0719127996323025E-4</v>
      </c>
      <c r="F7529" s="193">
        <f t="shared" si="1202"/>
        <v>4.6025749215622582</v>
      </c>
      <c r="G7529" s="193">
        <f t="shared" si="1207"/>
        <v>4.7727707079768171</v>
      </c>
      <c r="H7529" s="193">
        <f t="shared" si="1207"/>
        <v>4.9492600596688403</v>
      </c>
      <c r="I7529" s="193">
        <f t="shared" si="1207"/>
        <v>5.1322757025167762</v>
      </c>
      <c r="J7529" s="193">
        <f t="shared" si="1207"/>
        <v>5.3220589682261563</v>
      </c>
      <c r="K7529" s="193">
        <f>MAX(0,(F7529-'2031 forecast'!$C$10))</f>
        <v>0</v>
      </c>
      <c r="L7529" s="193">
        <f>MAX(0,(G7529-'2031 forecast'!$C$10))</f>
        <v>0</v>
      </c>
      <c r="M7529" s="193">
        <f>MAX(0,(H7529-'2031 forecast'!$C$10))</f>
        <v>0</v>
      </c>
      <c r="N7529" s="193">
        <f>MAX(0,(I7529-'2031 forecast'!$C$10))</f>
        <v>0</v>
      </c>
      <c r="O7529" s="193">
        <f>MAX(0,(J7529-'2031 forecast'!$C$10))</f>
        <v>0</v>
      </c>
      <c r="P7529" s="175" t="str">
        <f t="shared" si="1204"/>
        <v/>
      </c>
      <c r="Q7529" s="175" t="str">
        <f t="shared" si="1205"/>
        <v/>
      </c>
    </row>
    <row r="7530" spans="1:17" s="1" customFormat="1" x14ac:dyDescent="0.3">
      <c r="A7530" s="189">
        <f t="shared" si="1203"/>
        <v>44144.58333331508</v>
      </c>
      <c r="B7530" s="190">
        <f t="shared" si="1199"/>
        <v>44144</v>
      </c>
      <c r="C7530" s="1">
        <f t="shared" si="1200"/>
        <v>14</v>
      </c>
      <c r="D7530" s="191">
        <v>3.1396867668292967</v>
      </c>
      <c r="E7530" s="192">
        <f t="shared" si="1201"/>
        <v>1.0902137498699272E-4</v>
      </c>
      <c r="F7530" s="193">
        <f t="shared" si="1202"/>
        <v>4.6811554690035653</v>
      </c>
      <c r="G7530" s="193">
        <f t="shared" si="1207"/>
        <v>4.8542570371373976</v>
      </c>
      <c r="H7530" s="193">
        <f t="shared" si="1207"/>
        <v>5.0337596216631866</v>
      </c>
      <c r="I7530" s="193">
        <f t="shared" si="1207"/>
        <v>5.2198999218280386</v>
      </c>
      <c r="J7530" s="193">
        <f t="shared" si="1207"/>
        <v>5.4129233896348952</v>
      </c>
      <c r="K7530" s="193">
        <f>MAX(0,(F7530-'2031 forecast'!$C$10))</f>
        <v>0</v>
      </c>
      <c r="L7530" s="193">
        <f>MAX(0,(G7530-'2031 forecast'!$C$10))</f>
        <v>0</v>
      </c>
      <c r="M7530" s="193">
        <f>MAX(0,(H7530-'2031 forecast'!$C$10))</f>
        <v>0</v>
      </c>
      <c r="N7530" s="193">
        <f>MAX(0,(I7530-'2031 forecast'!$C$10))</f>
        <v>0</v>
      </c>
      <c r="O7530" s="193">
        <f>MAX(0,(J7530-'2031 forecast'!$C$10))</f>
        <v>0</v>
      </c>
      <c r="P7530" s="175" t="str">
        <f t="shared" si="1204"/>
        <v/>
      </c>
      <c r="Q7530" s="175" t="str">
        <f t="shared" si="1205"/>
        <v/>
      </c>
    </row>
    <row r="7531" spans="1:17" s="1" customFormat="1" x14ac:dyDescent="0.3">
      <c r="A7531" s="189">
        <f t="shared" si="1203"/>
        <v>44144.624999981745</v>
      </c>
      <c r="B7531" s="190">
        <f t="shared" si="1199"/>
        <v>44144</v>
      </c>
      <c r="C7531" s="1">
        <f t="shared" si="1200"/>
        <v>15</v>
      </c>
      <c r="D7531" s="191">
        <v>3.102040642526787</v>
      </c>
      <c r="E7531" s="192">
        <f t="shared" si="1201"/>
        <v>1.0771416425573382E-4</v>
      </c>
      <c r="F7531" s="193">
        <f t="shared" si="1202"/>
        <v>4.6250265065454892</v>
      </c>
      <c r="G7531" s="193">
        <f t="shared" si="1207"/>
        <v>4.7960525163084116</v>
      </c>
      <c r="H7531" s="193">
        <f t="shared" si="1207"/>
        <v>4.9734027916672252</v>
      </c>
      <c r="I7531" s="193">
        <f t="shared" si="1207"/>
        <v>5.1573111937485656</v>
      </c>
      <c r="J7531" s="193">
        <f t="shared" si="1207"/>
        <v>5.3480202314857959</v>
      </c>
      <c r="K7531" s="193">
        <f>MAX(0,(F7531-'2031 forecast'!$C$10))</f>
        <v>0</v>
      </c>
      <c r="L7531" s="193">
        <f>MAX(0,(G7531-'2031 forecast'!$C$10))</f>
        <v>0</v>
      </c>
      <c r="M7531" s="193">
        <f>MAX(0,(H7531-'2031 forecast'!$C$10))</f>
        <v>0</v>
      </c>
      <c r="N7531" s="193">
        <f>MAX(0,(I7531-'2031 forecast'!$C$10))</f>
        <v>0</v>
      </c>
      <c r="O7531" s="193">
        <f>MAX(0,(J7531-'2031 forecast'!$C$10))</f>
        <v>0</v>
      </c>
      <c r="P7531" s="175" t="str">
        <f t="shared" si="1204"/>
        <v/>
      </c>
      <c r="Q7531" s="175" t="str">
        <f t="shared" si="1205"/>
        <v/>
      </c>
    </row>
    <row r="7532" spans="1:17" s="1" customFormat="1" x14ac:dyDescent="0.3">
      <c r="A7532" s="189">
        <f t="shared" si="1203"/>
        <v>44144.666666648409</v>
      </c>
      <c r="B7532" s="190">
        <f t="shared" si="1199"/>
        <v>44144</v>
      </c>
      <c r="C7532" s="1">
        <f t="shared" si="1200"/>
        <v>16</v>
      </c>
      <c r="D7532" s="191">
        <v>3.0643945182242773</v>
      </c>
      <c r="E7532" s="192">
        <f t="shared" si="1201"/>
        <v>1.064069535244749E-4</v>
      </c>
      <c r="F7532" s="193">
        <f t="shared" si="1202"/>
        <v>4.5688975440874122</v>
      </c>
      <c r="G7532" s="193">
        <f t="shared" si="1207"/>
        <v>4.7378479954794255</v>
      </c>
      <c r="H7532" s="193">
        <f t="shared" si="1207"/>
        <v>4.913045961671263</v>
      </c>
      <c r="I7532" s="193">
        <f t="shared" si="1207"/>
        <v>5.0947224656690917</v>
      </c>
      <c r="J7532" s="193">
        <f t="shared" si="1207"/>
        <v>5.2831170733366957</v>
      </c>
      <c r="K7532" s="193">
        <f>MAX(0,(F7532-'2031 forecast'!$C$10))</f>
        <v>0</v>
      </c>
      <c r="L7532" s="193">
        <f>MAX(0,(G7532-'2031 forecast'!$C$10))</f>
        <v>0</v>
      </c>
      <c r="M7532" s="193">
        <f>MAX(0,(H7532-'2031 forecast'!$C$10))</f>
        <v>0</v>
      </c>
      <c r="N7532" s="193">
        <f>MAX(0,(I7532-'2031 forecast'!$C$10))</f>
        <v>0</v>
      </c>
      <c r="O7532" s="193">
        <f>MAX(0,(J7532-'2031 forecast'!$C$10))</f>
        <v>0</v>
      </c>
      <c r="P7532" s="175" t="str">
        <f t="shared" si="1204"/>
        <v/>
      </c>
      <c r="Q7532" s="175" t="str">
        <f t="shared" si="1205"/>
        <v/>
      </c>
    </row>
    <row r="7533" spans="1:17" s="1" customFormat="1" x14ac:dyDescent="0.3">
      <c r="A7533" s="189">
        <f t="shared" si="1203"/>
        <v>44144.708333315073</v>
      </c>
      <c r="B7533" s="190">
        <f t="shared" si="1199"/>
        <v>44144</v>
      </c>
      <c r="C7533" s="1">
        <f t="shared" si="1200"/>
        <v>17</v>
      </c>
      <c r="D7533" s="191">
        <v>3.2601543645973274</v>
      </c>
      <c r="E7533" s="192">
        <f t="shared" si="1201"/>
        <v>1.1320444932702122E-4</v>
      </c>
      <c r="F7533" s="193">
        <f t="shared" si="1202"/>
        <v>4.8607681488694094</v>
      </c>
      <c r="G7533" s="193">
        <f t="shared" si="1207"/>
        <v>5.0405115037901513</v>
      </c>
      <c r="H7533" s="193">
        <f t="shared" si="1207"/>
        <v>5.2269014776502631</v>
      </c>
      <c r="I7533" s="193">
        <f t="shared" si="1207"/>
        <v>5.4201838516823519</v>
      </c>
      <c r="J7533" s="193">
        <f t="shared" si="1207"/>
        <v>5.6206134957120142</v>
      </c>
      <c r="K7533" s="193">
        <f>MAX(0,(F7533-'2031 forecast'!$C$10))</f>
        <v>0</v>
      </c>
      <c r="L7533" s="193">
        <f>MAX(0,(G7533-'2031 forecast'!$C$10))</f>
        <v>0</v>
      </c>
      <c r="M7533" s="193">
        <f>MAX(0,(H7533-'2031 forecast'!$C$10))</f>
        <v>0</v>
      </c>
      <c r="N7533" s="193">
        <f>MAX(0,(I7533-'2031 forecast'!$C$10))</f>
        <v>0</v>
      </c>
      <c r="O7533" s="193">
        <f>MAX(0,(J7533-'2031 forecast'!$C$10))</f>
        <v>0</v>
      </c>
      <c r="P7533" s="175" t="str">
        <f t="shared" si="1204"/>
        <v/>
      </c>
      <c r="Q7533" s="175" t="str">
        <f t="shared" si="1205"/>
        <v/>
      </c>
    </row>
    <row r="7534" spans="1:17" s="1" customFormat="1" x14ac:dyDescent="0.3">
      <c r="A7534" s="189">
        <f t="shared" si="1203"/>
        <v>44144.749999981737</v>
      </c>
      <c r="B7534" s="190">
        <f t="shared" si="1199"/>
        <v>44144</v>
      </c>
      <c r="C7534" s="1">
        <f t="shared" si="1200"/>
        <v>18</v>
      </c>
      <c r="D7534" s="191">
        <v>3.3505050629233502</v>
      </c>
      <c r="E7534" s="192">
        <f t="shared" si="1201"/>
        <v>1.1634175508204259E-4</v>
      </c>
      <c r="F7534" s="193">
        <f t="shared" si="1202"/>
        <v>4.9954776587687926</v>
      </c>
      <c r="G7534" s="193">
        <f t="shared" si="1207"/>
        <v>5.1802023537797162</v>
      </c>
      <c r="H7534" s="193">
        <f t="shared" si="1207"/>
        <v>5.3717578696405708</v>
      </c>
      <c r="I7534" s="193">
        <f t="shared" si="1207"/>
        <v>5.5703967990730865</v>
      </c>
      <c r="J7534" s="193">
        <f t="shared" si="1207"/>
        <v>5.7763810752698523</v>
      </c>
      <c r="K7534" s="193">
        <f>MAX(0,(F7534-'2031 forecast'!$C$10))</f>
        <v>0</v>
      </c>
      <c r="L7534" s="193">
        <f>MAX(0,(G7534-'2031 forecast'!$C$10))</f>
        <v>0</v>
      </c>
      <c r="M7534" s="193">
        <f>MAX(0,(H7534-'2031 forecast'!$C$10))</f>
        <v>0</v>
      </c>
      <c r="N7534" s="193">
        <f>MAX(0,(I7534-'2031 forecast'!$C$10))</f>
        <v>0</v>
      </c>
      <c r="O7534" s="193">
        <f>MAX(0,(J7534-'2031 forecast'!$C$10))</f>
        <v>3.9381075269852239E-2</v>
      </c>
      <c r="P7534" s="175" t="str">
        <f t="shared" si="1204"/>
        <v/>
      </c>
      <c r="Q7534" s="175" t="str">
        <f t="shared" si="1205"/>
        <v/>
      </c>
    </row>
    <row r="7535" spans="1:17" s="1" customFormat="1" x14ac:dyDescent="0.3">
      <c r="A7535" s="189">
        <f t="shared" si="1203"/>
        <v>44144.791666648402</v>
      </c>
      <c r="B7535" s="190">
        <f t="shared" si="1199"/>
        <v>44144</v>
      </c>
      <c r="C7535" s="1">
        <f t="shared" si="1200"/>
        <v>19</v>
      </c>
      <c r="D7535" s="191">
        <v>3.3354466132023459</v>
      </c>
      <c r="E7535" s="192">
        <f t="shared" si="1201"/>
        <v>1.1581887078953901E-4</v>
      </c>
      <c r="F7535" s="193">
        <f t="shared" si="1202"/>
        <v>4.9730260737855616</v>
      </c>
      <c r="G7535" s="193">
        <f t="shared" si="1207"/>
        <v>5.1569205454481217</v>
      </c>
      <c r="H7535" s="193">
        <f t="shared" si="1207"/>
        <v>5.347615137642185</v>
      </c>
      <c r="I7535" s="193">
        <f t="shared" si="1207"/>
        <v>5.5453613078412962</v>
      </c>
      <c r="J7535" s="193">
        <f t="shared" si="1207"/>
        <v>5.7504198120102119</v>
      </c>
      <c r="K7535" s="193">
        <f>MAX(0,(F7535-'2031 forecast'!$C$10))</f>
        <v>0</v>
      </c>
      <c r="L7535" s="193">
        <f>MAX(0,(G7535-'2031 forecast'!$C$10))</f>
        <v>0</v>
      </c>
      <c r="M7535" s="193">
        <f>MAX(0,(H7535-'2031 forecast'!$C$10))</f>
        <v>0</v>
      </c>
      <c r="N7535" s="193">
        <f>MAX(0,(I7535-'2031 forecast'!$C$10))</f>
        <v>0</v>
      </c>
      <c r="O7535" s="193">
        <f>MAX(0,(J7535-'2031 forecast'!$C$10))</f>
        <v>1.3419812010211807E-2</v>
      </c>
      <c r="P7535" s="175" t="str">
        <f t="shared" si="1204"/>
        <v/>
      </c>
      <c r="Q7535" s="175" t="str">
        <f t="shared" si="1205"/>
        <v/>
      </c>
    </row>
    <row r="7536" spans="1:17" s="1" customFormat="1" x14ac:dyDescent="0.3">
      <c r="A7536" s="189">
        <f t="shared" si="1203"/>
        <v>44144.833333315066</v>
      </c>
      <c r="B7536" s="190">
        <f t="shared" si="1199"/>
        <v>44144</v>
      </c>
      <c r="C7536" s="1">
        <f t="shared" si="1200"/>
        <v>20</v>
      </c>
      <c r="D7536" s="191">
        <v>3.1622744414108026</v>
      </c>
      <c r="E7536" s="192">
        <f t="shared" si="1201"/>
        <v>1.0980570142574807E-4</v>
      </c>
      <c r="F7536" s="193">
        <f t="shared" si="1202"/>
        <v>4.7148328464784113</v>
      </c>
      <c r="G7536" s="193">
        <f t="shared" si="1207"/>
        <v>4.8891797496347893</v>
      </c>
      <c r="H7536" s="193">
        <f t="shared" si="1207"/>
        <v>5.0699737196607639</v>
      </c>
      <c r="I7536" s="193">
        <f t="shared" si="1207"/>
        <v>5.2574531586757223</v>
      </c>
      <c r="J7536" s="193">
        <f t="shared" si="1207"/>
        <v>5.4518652845243558</v>
      </c>
      <c r="K7536" s="193">
        <f>MAX(0,(F7536-'2031 forecast'!$C$10))</f>
        <v>0</v>
      </c>
      <c r="L7536" s="193">
        <f>MAX(0,(G7536-'2031 forecast'!$C$10))</f>
        <v>0</v>
      </c>
      <c r="M7536" s="193">
        <f>MAX(0,(H7536-'2031 forecast'!$C$10))</f>
        <v>0</v>
      </c>
      <c r="N7536" s="193">
        <f>MAX(0,(I7536-'2031 forecast'!$C$10))</f>
        <v>0</v>
      </c>
      <c r="O7536" s="193">
        <f>MAX(0,(J7536-'2031 forecast'!$C$10))</f>
        <v>0</v>
      </c>
      <c r="P7536" s="175" t="str">
        <f t="shared" si="1204"/>
        <v/>
      </c>
      <c r="Q7536" s="175" t="str">
        <f t="shared" si="1205"/>
        <v/>
      </c>
    </row>
    <row r="7537" spans="1:17" s="1" customFormat="1" x14ac:dyDescent="0.3">
      <c r="A7537" s="189">
        <f t="shared" si="1203"/>
        <v>44144.87499998173</v>
      </c>
      <c r="B7537" s="190">
        <f t="shared" si="1199"/>
        <v>44144</v>
      </c>
      <c r="C7537" s="1">
        <f t="shared" si="1200"/>
        <v>21</v>
      </c>
      <c r="D7537" s="191">
        <v>3.0418068436427714</v>
      </c>
      <c r="E7537" s="192">
        <f t="shared" si="1201"/>
        <v>1.0562262708571955E-4</v>
      </c>
      <c r="F7537" s="193">
        <f t="shared" si="1202"/>
        <v>4.5352201666125662</v>
      </c>
      <c r="G7537" s="193">
        <f t="shared" si="1207"/>
        <v>4.7029252829820338</v>
      </c>
      <c r="H7537" s="193">
        <f t="shared" si="1207"/>
        <v>4.8768318636736856</v>
      </c>
      <c r="I7537" s="193">
        <f t="shared" si="1207"/>
        <v>5.0571692288214081</v>
      </c>
      <c r="J7537" s="193">
        <f t="shared" si="1207"/>
        <v>5.2441751784472359</v>
      </c>
      <c r="K7537" s="193">
        <f>MAX(0,(F7537-'2031 forecast'!$C$10))</f>
        <v>0</v>
      </c>
      <c r="L7537" s="193">
        <f>MAX(0,(G7537-'2031 forecast'!$C$10))</f>
        <v>0</v>
      </c>
      <c r="M7537" s="193">
        <f>MAX(0,(H7537-'2031 forecast'!$C$10))</f>
        <v>0</v>
      </c>
      <c r="N7537" s="193">
        <f>MAX(0,(I7537-'2031 forecast'!$C$10))</f>
        <v>0</v>
      </c>
      <c r="O7537" s="193">
        <f>MAX(0,(J7537-'2031 forecast'!$C$10))</f>
        <v>0</v>
      </c>
      <c r="P7537" s="175" t="str">
        <f t="shared" si="1204"/>
        <v/>
      </c>
      <c r="Q7537" s="175" t="str">
        <f t="shared" si="1205"/>
        <v/>
      </c>
    </row>
    <row r="7538" spans="1:17" s="1" customFormat="1" x14ac:dyDescent="0.3">
      <c r="A7538" s="189">
        <f t="shared" si="1203"/>
        <v>44144.916666648394</v>
      </c>
      <c r="B7538" s="190">
        <f t="shared" si="1199"/>
        <v>44144</v>
      </c>
      <c r="C7538" s="1">
        <f t="shared" si="1200"/>
        <v>22</v>
      </c>
      <c r="D7538" s="191">
        <v>2.8987515712932352</v>
      </c>
      <c r="E7538" s="192">
        <f t="shared" si="1201"/>
        <v>1.0065522630693572E-4</v>
      </c>
      <c r="F7538" s="193">
        <f t="shared" si="1202"/>
        <v>4.3219301092718769</v>
      </c>
      <c r="G7538" s="193">
        <f t="shared" si="1207"/>
        <v>4.4817481038318894</v>
      </c>
      <c r="H7538" s="193">
        <f t="shared" si="1207"/>
        <v>4.6474759096890326</v>
      </c>
      <c r="I7538" s="193">
        <f t="shared" si="1207"/>
        <v>4.819332062119412</v>
      </c>
      <c r="J7538" s="193">
        <f t="shared" si="1207"/>
        <v>4.9975431774806589</v>
      </c>
      <c r="K7538" s="193">
        <f>MAX(0,(F7538-'2031 forecast'!$C$10))</f>
        <v>0</v>
      </c>
      <c r="L7538" s="193">
        <f>MAX(0,(G7538-'2031 forecast'!$C$10))</f>
        <v>0</v>
      </c>
      <c r="M7538" s="193">
        <f>MAX(0,(H7538-'2031 forecast'!$C$10))</f>
        <v>0</v>
      </c>
      <c r="N7538" s="193">
        <f>MAX(0,(I7538-'2031 forecast'!$C$10))</f>
        <v>0</v>
      </c>
      <c r="O7538" s="193">
        <f>MAX(0,(J7538-'2031 forecast'!$C$10))</f>
        <v>0</v>
      </c>
      <c r="P7538" s="175" t="str">
        <f t="shared" si="1204"/>
        <v/>
      </c>
      <c r="Q7538" s="175" t="str">
        <f t="shared" si="1205"/>
        <v/>
      </c>
    </row>
    <row r="7539" spans="1:17" s="1" customFormat="1" x14ac:dyDescent="0.3">
      <c r="A7539" s="189">
        <f t="shared" si="1203"/>
        <v>44144.958333315059</v>
      </c>
      <c r="B7539" s="190">
        <f t="shared" si="1199"/>
        <v>44144</v>
      </c>
      <c r="C7539" s="1">
        <f t="shared" si="1200"/>
        <v>23</v>
      </c>
      <c r="D7539" s="191">
        <v>2.5975825768731586</v>
      </c>
      <c r="E7539" s="192">
        <f t="shared" si="1201"/>
        <v>9.019754045686446E-5</v>
      </c>
      <c r="F7539" s="193">
        <f t="shared" si="1202"/>
        <v>3.8728984096072652</v>
      </c>
      <c r="G7539" s="193">
        <f t="shared" si="1207"/>
        <v>4.0161119372000043</v>
      </c>
      <c r="H7539" s="193">
        <f t="shared" si="1207"/>
        <v>4.1646212697213407</v>
      </c>
      <c r="I7539" s="193">
        <f t="shared" si="1207"/>
        <v>4.3186222374836278</v>
      </c>
      <c r="J7539" s="193">
        <f t="shared" si="1207"/>
        <v>4.4783179122878618</v>
      </c>
      <c r="K7539" s="193">
        <f>MAX(0,(F7539-'2031 forecast'!$C$10))</f>
        <v>0</v>
      </c>
      <c r="L7539" s="193">
        <f>MAX(0,(G7539-'2031 forecast'!$C$10))</f>
        <v>0</v>
      </c>
      <c r="M7539" s="193">
        <f>MAX(0,(H7539-'2031 forecast'!$C$10))</f>
        <v>0</v>
      </c>
      <c r="N7539" s="193">
        <f>MAX(0,(I7539-'2031 forecast'!$C$10))</f>
        <v>0</v>
      </c>
      <c r="O7539" s="193">
        <f>MAX(0,(J7539-'2031 forecast'!$C$10))</f>
        <v>0</v>
      </c>
      <c r="P7539" s="175" t="str">
        <f t="shared" si="1204"/>
        <v/>
      </c>
      <c r="Q7539" s="175" t="str">
        <f t="shared" si="1205"/>
        <v/>
      </c>
    </row>
    <row r="7540" spans="1:17" s="1" customFormat="1" x14ac:dyDescent="0.3">
      <c r="A7540" s="189">
        <f t="shared" si="1203"/>
        <v>44144.999999981723</v>
      </c>
      <c r="B7540" s="190">
        <f t="shared" si="1199"/>
        <v>44144</v>
      </c>
      <c r="C7540" s="1">
        <f t="shared" si="1200"/>
        <v>0</v>
      </c>
      <c r="D7540" s="191">
        <v>3.1698036662713043</v>
      </c>
      <c r="E7540" s="192">
        <f t="shared" si="1201"/>
        <v>1.1006714357199984E-4</v>
      </c>
      <c r="F7540" s="193">
        <f t="shared" si="1202"/>
        <v>4.7260586389700263</v>
      </c>
      <c r="G7540" s="193">
        <f t="shared" si="1207"/>
        <v>4.9008206538005856</v>
      </c>
      <c r="H7540" s="193">
        <f t="shared" si="1207"/>
        <v>5.0820450856599555</v>
      </c>
      <c r="I7540" s="193">
        <f t="shared" si="1207"/>
        <v>5.2699709042916165</v>
      </c>
      <c r="J7540" s="193">
        <f t="shared" si="1207"/>
        <v>5.4648459161541751</v>
      </c>
      <c r="K7540" s="193">
        <f>MAX(0,(F7540-'2031 forecast'!$C$10))</f>
        <v>0</v>
      </c>
      <c r="L7540" s="193">
        <f>MAX(0,(G7540-'2031 forecast'!$C$10))</f>
        <v>0</v>
      </c>
      <c r="M7540" s="193">
        <f>MAX(0,(H7540-'2031 forecast'!$C$10))</f>
        <v>0</v>
      </c>
      <c r="N7540" s="193">
        <f>MAX(0,(I7540-'2031 forecast'!$C$10))</f>
        <v>0</v>
      </c>
      <c r="O7540" s="193">
        <f>MAX(0,(J7540-'2031 forecast'!$C$10))</f>
        <v>0</v>
      </c>
      <c r="P7540" s="175" t="str">
        <f t="shared" si="1204"/>
        <v/>
      </c>
      <c r="Q7540" s="175" t="str">
        <f t="shared" si="1205"/>
        <v/>
      </c>
    </row>
    <row r="7541" spans="1:17" s="1" customFormat="1" x14ac:dyDescent="0.3">
      <c r="A7541" s="189">
        <f t="shared" si="1203"/>
        <v>44145.041666648387</v>
      </c>
      <c r="B7541" s="190">
        <f t="shared" si="1199"/>
        <v>44145</v>
      </c>
      <c r="C7541" s="1">
        <f t="shared" si="1200"/>
        <v>1</v>
      </c>
      <c r="D7541" s="191">
        <v>2.243709008429569</v>
      </c>
      <c r="E7541" s="192">
        <f t="shared" si="1201"/>
        <v>7.7909759583030754E-5</v>
      </c>
      <c r="F7541" s="193">
        <f t="shared" si="1202"/>
        <v>3.3452861625013481</v>
      </c>
      <c r="G7541" s="193">
        <f t="shared" si="1207"/>
        <v>3.46898944140754</v>
      </c>
      <c r="H7541" s="193">
        <f t="shared" si="1207"/>
        <v>3.597267067759303</v>
      </c>
      <c r="I7541" s="193">
        <f t="shared" si="1207"/>
        <v>3.730288193536583</v>
      </c>
      <c r="J7541" s="193">
        <f t="shared" si="1207"/>
        <v>3.8682282256863272</v>
      </c>
      <c r="K7541" s="193">
        <f>MAX(0,(F7541-'2031 forecast'!$C$10))</f>
        <v>0</v>
      </c>
      <c r="L7541" s="193">
        <f>MAX(0,(G7541-'2031 forecast'!$C$10))</f>
        <v>0</v>
      </c>
      <c r="M7541" s="193">
        <f>MAX(0,(H7541-'2031 forecast'!$C$10))</f>
        <v>0</v>
      </c>
      <c r="N7541" s="193">
        <f>MAX(0,(I7541-'2031 forecast'!$C$10))</f>
        <v>0</v>
      </c>
      <c r="O7541" s="193">
        <f>MAX(0,(J7541-'2031 forecast'!$C$10))</f>
        <v>0</v>
      </c>
      <c r="P7541" s="175" t="str">
        <f t="shared" si="1204"/>
        <v/>
      </c>
      <c r="Q7541" s="175" t="str">
        <f t="shared" si="1205"/>
        <v/>
      </c>
    </row>
    <row r="7542" spans="1:17" s="1" customFormat="1" x14ac:dyDescent="0.3">
      <c r="A7542" s="189">
        <f t="shared" si="1203"/>
        <v>44145.083333315051</v>
      </c>
      <c r="B7542" s="190">
        <f t="shared" si="1199"/>
        <v>44145</v>
      </c>
      <c r="C7542" s="1">
        <f t="shared" si="1200"/>
        <v>2</v>
      </c>
      <c r="D7542" s="191">
        <v>2.2286505587085652</v>
      </c>
      <c r="E7542" s="192">
        <f t="shared" si="1201"/>
        <v>7.7386875290527199E-5</v>
      </c>
      <c r="F7542" s="193">
        <f t="shared" si="1202"/>
        <v>3.3228345775181181</v>
      </c>
      <c r="G7542" s="193">
        <f t="shared" si="1207"/>
        <v>3.445707633075946</v>
      </c>
      <c r="H7542" s="193">
        <f t="shared" si="1207"/>
        <v>3.5731243357609186</v>
      </c>
      <c r="I7542" s="193">
        <f t="shared" si="1207"/>
        <v>3.7052527023047941</v>
      </c>
      <c r="J7542" s="193">
        <f t="shared" si="1207"/>
        <v>3.8422669624266881</v>
      </c>
      <c r="K7542" s="193">
        <f>MAX(0,(F7542-'2031 forecast'!$C$10))</f>
        <v>0</v>
      </c>
      <c r="L7542" s="193">
        <f>MAX(0,(G7542-'2031 forecast'!$C$10))</f>
        <v>0</v>
      </c>
      <c r="M7542" s="193">
        <f>MAX(0,(H7542-'2031 forecast'!$C$10))</f>
        <v>0</v>
      </c>
      <c r="N7542" s="193">
        <f>MAX(0,(I7542-'2031 forecast'!$C$10))</f>
        <v>0</v>
      </c>
      <c r="O7542" s="193">
        <f>MAX(0,(J7542-'2031 forecast'!$C$10))</f>
        <v>0</v>
      </c>
      <c r="P7542" s="175" t="str">
        <f t="shared" si="1204"/>
        <v/>
      </c>
      <c r="Q7542" s="175" t="str">
        <f t="shared" si="1205"/>
        <v/>
      </c>
    </row>
    <row r="7543" spans="1:17" s="1" customFormat="1" x14ac:dyDescent="0.3">
      <c r="A7543" s="189">
        <f t="shared" si="1203"/>
        <v>44145.124999981716</v>
      </c>
      <c r="B7543" s="190">
        <f t="shared" si="1199"/>
        <v>44145</v>
      </c>
      <c r="C7543" s="1">
        <f t="shared" si="1200"/>
        <v>3</v>
      </c>
      <c r="D7543" s="191">
        <v>2.2135921089875614</v>
      </c>
      <c r="E7543" s="192">
        <f t="shared" si="1201"/>
        <v>7.6863990998023632E-5</v>
      </c>
      <c r="F7543" s="193">
        <f t="shared" si="1202"/>
        <v>3.3003829925348871</v>
      </c>
      <c r="G7543" s="193">
        <f t="shared" si="1207"/>
        <v>3.4224258247443515</v>
      </c>
      <c r="H7543" s="193">
        <f t="shared" si="1207"/>
        <v>3.5489816037625337</v>
      </c>
      <c r="I7543" s="193">
        <f t="shared" si="1207"/>
        <v>3.6802172110730047</v>
      </c>
      <c r="J7543" s="193">
        <f t="shared" si="1207"/>
        <v>3.8163056991670481</v>
      </c>
      <c r="K7543" s="193">
        <f>MAX(0,(F7543-'2031 forecast'!$C$10))</f>
        <v>0</v>
      </c>
      <c r="L7543" s="193">
        <f>MAX(0,(G7543-'2031 forecast'!$C$10))</f>
        <v>0</v>
      </c>
      <c r="M7543" s="193">
        <f>MAX(0,(H7543-'2031 forecast'!$C$10))</f>
        <v>0</v>
      </c>
      <c r="N7543" s="193">
        <f>MAX(0,(I7543-'2031 forecast'!$C$10))</f>
        <v>0</v>
      </c>
      <c r="O7543" s="193">
        <f>MAX(0,(J7543-'2031 forecast'!$C$10))</f>
        <v>0</v>
      </c>
      <c r="P7543" s="175" t="str">
        <f t="shared" si="1204"/>
        <v/>
      </c>
      <c r="Q7543" s="175" t="str">
        <f t="shared" si="1205"/>
        <v/>
      </c>
    </row>
    <row r="7544" spans="1:17" s="1" customFormat="1" x14ac:dyDescent="0.3">
      <c r="A7544" s="189">
        <f t="shared" si="1203"/>
        <v>44145.16666664838</v>
      </c>
      <c r="B7544" s="190">
        <f t="shared" si="1199"/>
        <v>44145</v>
      </c>
      <c r="C7544" s="1">
        <f t="shared" si="1200"/>
        <v>4</v>
      </c>
      <c r="D7544" s="191">
        <v>2.2286505587085652</v>
      </c>
      <c r="E7544" s="192">
        <f t="shared" si="1201"/>
        <v>7.7386875290527199E-5</v>
      </c>
      <c r="F7544" s="193">
        <f t="shared" si="1202"/>
        <v>3.3228345775181181</v>
      </c>
      <c r="G7544" s="193">
        <f t="shared" si="1207"/>
        <v>3.445707633075946</v>
      </c>
      <c r="H7544" s="193">
        <f t="shared" si="1207"/>
        <v>3.5731243357609186</v>
      </c>
      <c r="I7544" s="193">
        <f t="shared" si="1207"/>
        <v>3.7052527023047941</v>
      </c>
      <c r="J7544" s="193">
        <f t="shared" si="1207"/>
        <v>3.8422669624266881</v>
      </c>
      <c r="K7544" s="193">
        <f>MAX(0,(F7544-'2031 forecast'!$C$10))</f>
        <v>0</v>
      </c>
      <c r="L7544" s="193">
        <f>MAX(0,(G7544-'2031 forecast'!$C$10))</f>
        <v>0</v>
      </c>
      <c r="M7544" s="193">
        <f>MAX(0,(H7544-'2031 forecast'!$C$10))</f>
        <v>0</v>
      </c>
      <c r="N7544" s="193">
        <f>MAX(0,(I7544-'2031 forecast'!$C$10))</f>
        <v>0</v>
      </c>
      <c r="O7544" s="193">
        <f>MAX(0,(J7544-'2031 forecast'!$C$10))</f>
        <v>0</v>
      </c>
      <c r="P7544" s="175" t="str">
        <f t="shared" si="1204"/>
        <v/>
      </c>
      <c r="Q7544" s="175" t="str">
        <f t="shared" si="1205"/>
        <v/>
      </c>
    </row>
    <row r="7545" spans="1:17" s="1" customFormat="1" x14ac:dyDescent="0.3">
      <c r="A7545" s="189">
        <f t="shared" si="1203"/>
        <v>44145.208333315044</v>
      </c>
      <c r="B7545" s="190">
        <f t="shared" si="1199"/>
        <v>44145</v>
      </c>
      <c r="C7545" s="1">
        <f t="shared" si="1200"/>
        <v>5</v>
      </c>
      <c r="D7545" s="191">
        <v>2.2512382332900711</v>
      </c>
      <c r="E7545" s="192">
        <f t="shared" si="1201"/>
        <v>7.8171201729282551E-5</v>
      </c>
      <c r="F7545" s="193">
        <f t="shared" si="1202"/>
        <v>3.3565119549929641</v>
      </c>
      <c r="G7545" s="193">
        <f t="shared" ref="G7545:J7564" si="1208">$E7545*G$2</f>
        <v>3.4806303455733376</v>
      </c>
      <c r="H7545" s="193">
        <f t="shared" si="1208"/>
        <v>3.6093384337584959</v>
      </c>
      <c r="I7545" s="193">
        <f t="shared" si="1208"/>
        <v>3.7428059391524786</v>
      </c>
      <c r="J7545" s="193">
        <f t="shared" si="1208"/>
        <v>3.8812088573161478</v>
      </c>
      <c r="K7545" s="193">
        <f>MAX(0,(F7545-'2031 forecast'!$C$10))</f>
        <v>0</v>
      </c>
      <c r="L7545" s="193">
        <f>MAX(0,(G7545-'2031 forecast'!$C$10))</f>
        <v>0</v>
      </c>
      <c r="M7545" s="193">
        <f>MAX(0,(H7545-'2031 forecast'!$C$10))</f>
        <v>0</v>
      </c>
      <c r="N7545" s="193">
        <f>MAX(0,(I7545-'2031 forecast'!$C$10))</f>
        <v>0</v>
      </c>
      <c r="O7545" s="193">
        <f>MAX(0,(J7545-'2031 forecast'!$C$10))</f>
        <v>0</v>
      </c>
      <c r="P7545" s="175" t="str">
        <f t="shared" si="1204"/>
        <v/>
      </c>
      <c r="Q7545" s="175" t="str">
        <f t="shared" si="1205"/>
        <v/>
      </c>
    </row>
    <row r="7546" spans="1:17" s="1" customFormat="1" x14ac:dyDescent="0.3">
      <c r="A7546" s="189">
        <f t="shared" si="1203"/>
        <v>44145.249999981708</v>
      </c>
      <c r="B7546" s="190">
        <f t="shared" si="1199"/>
        <v>44145</v>
      </c>
      <c r="C7546" s="1">
        <f t="shared" si="1200"/>
        <v>6</v>
      </c>
      <c r="D7546" s="191">
        <v>2.3265304818950905</v>
      </c>
      <c r="E7546" s="192">
        <f t="shared" si="1201"/>
        <v>8.0785623191800363E-5</v>
      </c>
      <c r="F7546" s="193">
        <f t="shared" si="1202"/>
        <v>3.4687698799091167</v>
      </c>
      <c r="G7546" s="193">
        <f t="shared" si="1208"/>
        <v>3.5970393872313089</v>
      </c>
      <c r="H7546" s="193">
        <f t="shared" si="1208"/>
        <v>3.7300520937504187</v>
      </c>
      <c r="I7546" s="193">
        <f t="shared" si="1208"/>
        <v>3.8679833953114242</v>
      </c>
      <c r="J7546" s="193">
        <f t="shared" si="1208"/>
        <v>4.0110151736143473</v>
      </c>
      <c r="K7546" s="193">
        <f>MAX(0,(F7546-'2031 forecast'!$C$10))</f>
        <v>0</v>
      </c>
      <c r="L7546" s="193">
        <f>MAX(0,(G7546-'2031 forecast'!$C$10))</f>
        <v>0</v>
      </c>
      <c r="M7546" s="193">
        <f>MAX(0,(H7546-'2031 forecast'!$C$10))</f>
        <v>0</v>
      </c>
      <c r="N7546" s="193">
        <f>MAX(0,(I7546-'2031 forecast'!$C$10))</f>
        <v>0</v>
      </c>
      <c r="O7546" s="193">
        <f>MAX(0,(J7546-'2031 forecast'!$C$10))</f>
        <v>0</v>
      </c>
      <c r="P7546" s="175" t="str">
        <f t="shared" si="1204"/>
        <v/>
      </c>
      <c r="Q7546" s="175" t="str">
        <f t="shared" si="1205"/>
        <v/>
      </c>
    </row>
    <row r="7547" spans="1:17" s="1" customFormat="1" x14ac:dyDescent="0.3">
      <c r="A7547" s="189">
        <f t="shared" si="1203"/>
        <v>44145.291666648372</v>
      </c>
      <c r="B7547" s="190">
        <f t="shared" si="1199"/>
        <v>44145</v>
      </c>
      <c r="C7547" s="1">
        <f t="shared" si="1200"/>
        <v>7</v>
      </c>
      <c r="D7547" s="191">
        <v>2.6653456006176763</v>
      </c>
      <c r="E7547" s="192">
        <f t="shared" si="1201"/>
        <v>9.2550519773130515E-5</v>
      </c>
      <c r="F7547" s="193">
        <f t="shared" si="1202"/>
        <v>3.9739305420318036</v>
      </c>
      <c r="G7547" s="193">
        <f t="shared" si="1208"/>
        <v>4.1208800746921792</v>
      </c>
      <c r="H7547" s="193">
        <f t="shared" si="1208"/>
        <v>4.2732635637140719</v>
      </c>
      <c r="I7547" s="193">
        <f t="shared" si="1208"/>
        <v>4.4312819480266805</v>
      </c>
      <c r="J7547" s="193">
        <f t="shared" si="1208"/>
        <v>4.595143596956242</v>
      </c>
      <c r="K7547" s="193">
        <f>MAX(0,(F7547-'2031 forecast'!$C$10))</f>
        <v>0</v>
      </c>
      <c r="L7547" s="193">
        <f>MAX(0,(G7547-'2031 forecast'!$C$10))</f>
        <v>0</v>
      </c>
      <c r="M7547" s="193">
        <f>MAX(0,(H7547-'2031 forecast'!$C$10))</f>
        <v>0</v>
      </c>
      <c r="N7547" s="193">
        <f>MAX(0,(I7547-'2031 forecast'!$C$10))</f>
        <v>0</v>
      </c>
      <c r="O7547" s="193">
        <f>MAX(0,(J7547-'2031 forecast'!$C$10))</f>
        <v>0</v>
      </c>
      <c r="P7547" s="175" t="str">
        <f t="shared" si="1204"/>
        <v/>
      </c>
      <c r="Q7547" s="175" t="str">
        <f t="shared" si="1205"/>
        <v/>
      </c>
    </row>
    <row r="7548" spans="1:17" s="1" customFormat="1" x14ac:dyDescent="0.3">
      <c r="A7548" s="189">
        <f t="shared" si="1203"/>
        <v>44145.333333315037</v>
      </c>
      <c r="B7548" s="190">
        <f t="shared" si="1199"/>
        <v>44145</v>
      </c>
      <c r="C7548" s="1">
        <f t="shared" si="1200"/>
        <v>8</v>
      </c>
      <c r="D7548" s="191">
        <v>2.7632255238042007</v>
      </c>
      <c r="E7548" s="192">
        <f t="shared" si="1201"/>
        <v>9.5949267674403651E-5</v>
      </c>
      <c r="F7548" s="193">
        <f t="shared" si="1202"/>
        <v>4.1198658444228018</v>
      </c>
      <c r="G7548" s="193">
        <f t="shared" si="1208"/>
        <v>4.2722118288475412</v>
      </c>
      <c r="H7548" s="193">
        <f t="shared" si="1208"/>
        <v>4.4301913217035711</v>
      </c>
      <c r="I7548" s="193">
        <f t="shared" si="1208"/>
        <v>4.5940126410333093</v>
      </c>
      <c r="J7548" s="193">
        <f t="shared" si="1208"/>
        <v>4.7638918081439003</v>
      </c>
      <c r="K7548" s="193">
        <f>MAX(0,(F7548-'2031 forecast'!$C$10))</f>
        <v>0</v>
      </c>
      <c r="L7548" s="193">
        <f>MAX(0,(G7548-'2031 forecast'!$C$10))</f>
        <v>0</v>
      </c>
      <c r="M7548" s="193">
        <f>MAX(0,(H7548-'2031 forecast'!$C$10))</f>
        <v>0</v>
      </c>
      <c r="N7548" s="193">
        <f>MAX(0,(I7548-'2031 forecast'!$C$10))</f>
        <v>0</v>
      </c>
      <c r="O7548" s="193">
        <f>MAX(0,(J7548-'2031 forecast'!$C$10))</f>
        <v>0</v>
      </c>
      <c r="P7548" s="175" t="str">
        <f t="shared" si="1204"/>
        <v/>
      </c>
      <c r="Q7548" s="175" t="str">
        <f t="shared" si="1205"/>
        <v/>
      </c>
    </row>
    <row r="7549" spans="1:17" s="1" customFormat="1" x14ac:dyDescent="0.3">
      <c r="A7549" s="189">
        <f t="shared" si="1203"/>
        <v>44145.374999981701</v>
      </c>
      <c r="B7549" s="190">
        <f t="shared" si="1199"/>
        <v>44145</v>
      </c>
      <c r="C7549" s="1">
        <f t="shared" si="1200"/>
        <v>9</v>
      </c>
      <c r="D7549" s="191">
        <v>2.8159300978277146</v>
      </c>
      <c r="E7549" s="192">
        <f t="shared" si="1201"/>
        <v>9.7779362698166138E-5</v>
      </c>
      <c r="F7549" s="193">
        <f t="shared" si="1202"/>
        <v>4.1984463918641088</v>
      </c>
      <c r="G7549" s="193">
        <f t="shared" si="1208"/>
        <v>4.3536981580081218</v>
      </c>
      <c r="H7549" s="193">
        <f t="shared" si="1208"/>
        <v>4.5146908836979183</v>
      </c>
      <c r="I7549" s="193">
        <f t="shared" si="1208"/>
        <v>4.6816368603445717</v>
      </c>
      <c r="J7549" s="193">
        <f t="shared" si="1208"/>
        <v>4.8547562295526401</v>
      </c>
      <c r="K7549" s="193">
        <f>MAX(0,(F7549-'2031 forecast'!$C$10))</f>
        <v>0</v>
      </c>
      <c r="L7549" s="193">
        <f>MAX(0,(G7549-'2031 forecast'!$C$10))</f>
        <v>0</v>
      </c>
      <c r="M7549" s="193">
        <f>MAX(0,(H7549-'2031 forecast'!$C$10))</f>
        <v>0</v>
      </c>
      <c r="N7549" s="193">
        <f>MAX(0,(I7549-'2031 forecast'!$C$10))</f>
        <v>0</v>
      </c>
      <c r="O7549" s="193">
        <f>MAX(0,(J7549-'2031 forecast'!$C$10))</f>
        <v>0</v>
      </c>
      <c r="P7549" s="175" t="str">
        <f t="shared" si="1204"/>
        <v/>
      </c>
      <c r="Q7549" s="175" t="str">
        <f t="shared" si="1205"/>
        <v/>
      </c>
    </row>
    <row r="7550" spans="1:17" s="1" customFormat="1" x14ac:dyDescent="0.3">
      <c r="A7550" s="189">
        <f t="shared" si="1203"/>
        <v>44145.416666648365</v>
      </c>
      <c r="B7550" s="190">
        <f t="shared" si="1199"/>
        <v>44145</v>
      </c>
      <c r="C7550" s="1">
        <f t="shared" si="1200"/>
        <v>10</v>
      </c>
      <c r="D7550" s="191">
        <v>2.943926920456247</v>
      </c>
      <c r="E7550" s="192">
        <f t="shared" si="1201"/>
        <v>1.0222387918444641E-4</v>
      </c>
      <c r="F7550" s="193">
        <f t="shared" si="1202"/>
        <v>4.389284864221568</v>
      </c>
      <c r="G7550" s="193">
        <f t="shared" si="1208"/>
        <v>4.5515935288266727</v>
      </c>
      <c r="H7550" s="193">
        <f t="shared" si="1208"/>
        <v>4.7199041056841864</v>
      </c>
      <c r="I7550" s="193">
        <f t="shared" si="1208"/>
        <v>4.8944385358147793</v>
      </c>
      <c r="J7550" s="193">
        <f t="shared" si="1208"/>
        <v>5.0754269672595784</v>
      </c>
      <c r="K7550" s="193">
        <f>MAX(0,(F7550-'2031 forecast'!$C$10))</f>
        <v>0</v>
      </c>
      <c r="L7550" s="193">
        <f>MAX(0,(G7550-'2031 forecast'!$C$10))</f>
        <v>0</v>
      </c>
      <c r="M7550" s="193">
        <f>MAX(0,(H7550-'2031 forecast'!$C$10))</f>
        <v>0</v>
      </c>
      <c r="N7550" s="193">
        <f>MAX(0,(I7550-'2031 forecast'!$C$10))</f>
        <v>0</v>
      </c>
      <c r="O7550" s="193">
        <f>MAX(0,(J7550-'2031 forecast'!$C$10))</f>
        <v>0</v>
      </c>
      <c r="P7550" s="175" t="str">
        <f t="shared" si="1204"/>
        <v/>
      </c>
      <c r="Q7550" s="175" t="str">
        <f t="shared" si="1205"/>
        <v/>
      </c>
    </row>
    <row r="7551" spans="1:17" s="1" customFormat="1" x14ac:dyDescent="0.3">
      <c r="A7551" s="189">
        <f t="shared" si="1203"/>
        <v>44145.458333315029</v>
      </c>
      <c r="B7551" s="190">
        <f t="shared" si="1199"/>
        <v>44145</v>
      </c>
      <c r="C7551" s="1">
        <f t="shared" si="1200"/>
        <v>11</v>
      </c>
      <c r="D7551" s="191">
        <v>3.0869821928057832</v>
      </c>
      <c r="E7551" s="192">
        <f t="shared" si="1201"/>
        <v>1.0719127996323025E-4</v>
      </c>
      <c r="F7551" s="193">
        <f t="shared" si="1202"/>
        <v>4.6025749215622582</v>
      </c>
      <c r="G7551" s="193">
        <f t="shared" si="1208"/>
        <v>4.7727707079768171</v>
      </c>
      <c r="H7551" s="193">
        <f t="shared" si="1208"/>
        <v>4.9492600596688403</v>
      </c>
      <c r="I7551" s="193">
        <f t="shared" si="1208"/>
        <v>5.1322757025167762</v>
      </c>
      <c r="J7551" s="193">
        <f t="shared" si="1208"/>
        <v>5.3220589682261563</v>
      </c>
      <c r="K7551" s="193">
        <f>MAX(0,(F7551-'2031 forecast'!$C$10))</f>
        <v>0</v>
      </c>
      <c r="L7551" s="193">
        <f>MAX(0,(G7551-'2031 forecast'!$C$10))</f>
        <v>0</v>
      </c>
      <c r="M7551" s="193">
        <f>MAX(0,(H7551-'2031 forecast'!$C$10))</f>
        <v>0</v>
      </c>
      <c r="N7551" s="193">
        <f>MAX(0,(I7551-'2031 forecast'!$C$10))</f>
        <v>0</v>
      </c>
      <c r="O7551" s="193">
        <f>MAX(0,(J7551-'2031 forecast'!$C$10))</f>
        <v>0</v>
      </c>
      <c r="P7551" s="175" t="str">
        <f t="shared" si="1204"/>
        <v/>
      </c>
      <c r="Q7551" s="175" t="str">
        <f t="shared" si="1205"/>
        <v/>
      </c>
    </row>
    <row r="7552" spans="1:17" s="1" customFormat="1" x14ac:dyDescent="0.3">
      <c r="A7552" s="189">
        <f t="shared" si="1203"/>
        <v>44145.499999981694</v>
      </c>
      <c r="B7552" s="190">
        <f t="shared" si="1199"/>
        <v>44145</v>
      </c>
      <c r="C7552" s="1">
        <f t="shared" si="1200"/>
        <v>12</v>
      </c>
      <c r="D7552" s="191">
        <v>3.0116899442007643</v>
      </c>
      <c r="E7552" s="192">
        <f t="shared" si="1201"/>
        <v>1.0457685850071245E-4</v>
      </c>
      <c r="F7552" s="193">
        <f t="shared" si="1202"/>
        <v>4.4903169966461061</v>
      </c>
      <c r="G7552" s="193">
        <f t="shared" si="1208"/>
        <v>4.6563616663188467</v>
      </c>
      <c r="H7552" s="193">
        <f t="shared" si="1208"/>
        <v>4.8285463996769176</v>
      </c>
      <c r="I7552" s="193">
        <f t="shared" si="1208"/>
        <v>5.0070982463578311</v>
      </c>
      <c r="J7552" s="193">
        <f t="shared" si="1208"/>
        <v>5.1922526519279577</v>
      </c>
      <c r="K7552" s="193">
        <f>MAX(0,(F7552-'2031 forecast'!$C$10))</f>
        <v>0</v>
      </c>
      <c r="L7552" s="193">
        <f>MAX(0,(G7552-'2031 forecast'!$C$10))</f>
        <v>0</v>
      </c>
      <c r="M7552" s="193">
        <f>MAX(0,(H7552-'2031 forecast'!$C$10))</f>
        <v>0</v>
      </c>
      <c r="N7552" s="193">
        <f>MAX(0,(I7552-'2031 forecast'!$C$10))</f>
        <v>0</v>
      </c>
      <c r="O7552" s="193">
        <f>MAX(0,(J7552-'2031 forecast'!$C$10))</f>
        <v>0</v>
      </c>
      <c r="P7552" s="175" t="str">
        <f t="shared" si="1204"/>
        <v/>
      </c>
      <c r="Q7552" s="175" t="str">
        <f t="shared" si="1205"/>
        <v/>
      </c>
    </row>
    <row r="7553" spans="1:17" s="1" customFormat="1" x14ac:dyDescent="0.3">
      <c r="A7553" s="189">
        <f t="shared" si="1203"/>
        <v>44145.541666648358</v>
      </c>
      <c r="B7553" s="190">
        <f t="shared" si="1199"/>
        <v>44145</v>
      </c>
      <c r="C7553" s="1">
        <f t="shared" si="1200"/>
        <v>13</v>
      </c>
      <c r="D7553" s="191">
        <v>3.0794529679452816</v>
      </c>
      <c r="E7553" s="192">
        <f t="shared" si="1201"/>
        <v>1.0692983781697848E-4</v>
      </c>
      <c r="F7553" s="193">
        <f t="shared" si="1202"/>
        <v>4.5913491290706432</v>
      </c>
      <c r="G7553" s="193">
        <f t="shared" si="1208"/>
        <v>4.7611298038110208</v>
      </c>
      <c r="H7553" s="193">
        <f t="shared" si="1208"/>
        <v>4.9371886936696487</v>
      </c>
      <c r="I7553" s="193">
        <f t="shared" si="1208"/>
        <v>5.119757956900882</v>
      </c>
      <c r="J7553" s="193">
        <f t="shared" si="1208"/>
        <v>5.309078336596337</v>
      </c>
      <c r="K7553" s="193">
        <f>MAX(0,(F7553-'2031 forecast'!$C$10))</f>
        <v>0</v>
      </c>
      <c r="L7553" s="193">
        <f>MAX(0,(G7553-'2031 forecast'!$C$10))</f>
        <v>0</v>
      </c>
      <c r="M7553" s="193">
        <f>MAX(0,(H7553-'2031 forecast'!$C$10))</f>
        <v>0</v>
      </c>
      <c r="N7553" s="193">
        <f>MAX(0,(I7553-'2031 forecast'!$C$10))</f>
        <v>0</v>
      </c>
      <c r="O7553" s="193">
        <f>MAX(0,(J7553-'2031 forecast'!$C$10))</f>
        <v>0</v>
      </c>
      <c r="P7553" s="175" t="str">
        <f t="shared" si="1204"/>
        <v/>
      </c>
      <c r="Q7553" s="175" t="str">
        <f t="shared" si="1205"/>
        <v/>
      </c>
    </row>
    <row r="7554" spans="1:17" s="1" customFormat="1" x14ac:dyDescent="0.3">
      <c r="A7554" s="189">
        <f t="shared" si="1203"/>
        <v>44145.583333315022</v>
      </c>
      <c r="B7554" s="190">
        <f t="shared" si="1199"/>
        <v>44145</v>
      </c>
      <c r="C7554" s="1">
        <f t="shared" si="1200"/>
        <v>14</v>
      </c>
      <c r="D7554" s="191">
        <v>3.0568652933637761</v>
      </c>
      <c r="E7554" s="192">
        <f t="shared" si="1201"/>
        <v>1.0614551137822314E-4</v>
      </c>
      <c r="F7554" s="193">
        <f t="shared" si="1202"/>
        <v>4.5576717515957981</v>
      </c>
      <c r="G7554" s="193">
        <f t="shared" si="1208"/>
        <v>4.72620709131363</v>
      </c>
      <c r="H7554" s="193">
        <f t="shared" si="1208"/>
        <v>4.9009745956720723</v>
      </c>
      <c r="I7554" s="193">
        <f t="shared" si="1208"/>
        <v>5.0822047200531983</v>
      </c>
      <c r="J7554" s="193">
        <f t="shared" si="1208"/>
        <v>5.2701364417068772</v>
      </c>
      <c r="K7554" s="193">
        <f>MAX(0,(F7554-'2031 forecast'!$C$10))</f>
        <v>0</v>
      </c>
      <c r="L7554" s="193">
        <f>MAX(0,(G7554-'2031 forecast'!$C$10))</f>
        <v>0</v>
      </c>
      <c r="M7554" s="193">
        <f>MAX(0,(H7554-'2031 forecast'!$C$10))</f>
        <v>0</v>
      </c>
      <c r="N7554" s="193">
        <f>MAX(0,(I7554-'2031 forecast'!$C$10))</f>
        <v>0</v>
      </c>
      <c r="O7554" s="193">
        <f>MAX(0,(J7554-'2031 forecast'!$C$10))</f>
        <v>0</v>
      </c>
      <c r="P7554" s="175" t="str">
        <f t="shared" si="1204"/>
        <v/>
      </c>
      <c r="Q7554" s="175" t="str">
        <f t="shared" si="1205"/>
        <v/>
      </c>
    </row>
    <row r="7555" spans="1:17" s="1" customFormat="1" x14ac:dyDescent="0.3">
      <c r="A7555" s="189">
        <f t="shared" si="1203"/>
        <v>44145.624999981686</v>
      </c>
      <c r="B7555" s="190">
        <f t="shared" si="1199"/>
        <v>44145</v>
      </c>
      <c r="C7555" s="1">
        <f t="shared" si="1200"/>
        <v>15</v>
      </c>
      <c r="D7555" s="191">
        <v>3.0493360685032735</v>
      </c>
      <c r="E7555" s="192">
        <f t="shared" si="1201"/>
        <v>1.0588406923197134E-4</v>
      </c>
      <c r="F7555" s="193">
        <f t="shared" si="1202"/>
        <v>4.5464459591041821</v>
      </c>
      <c r="G7555" s="193">
        <f t="shared" si="1208"/>
        <v>4.7145661871478319</v>
      </c>
      <c r="H7555" s="193">
        <f t="shared" si="1208"/>
        <v>4.8889032296728789</v>
      </c>
      <c r="I7555" s="193">
        <f t="shared" si="1208"/>
        <v>5.0696869744373032</v>
      </c>
      <c r="J7555" s="193">
        <f t="shared" si="1208"/>
        <v>5.2571558100770561</v>
      </c>
      <c r="K7555" s="193">
        <f>MAX(0,(F7555-'2031 forecast'!$C$10))</f>
        <v>0</v>
      </c>
      <c r="L7555" s="193">
        <f>MAX(0,(G7555-'2031 forecast'!$C$10))</f>
        <v>0</v>
      </c>
      <c r="M7555" s="193">
        <f>MAX(0,(H7555-'2031 forecast'!$C$10))</f>
        <v>0</v>
      </c>
      <c r="N7555" s="193">
        <f>MAX(0,(I7555-'2031 forecast'!$C$10))</f>
        <v>0</v>
      </c>
      <c r="O7555" s="193">
        <f>MAX(0,(J7555-'2031 forecast'!$C$10))</f>
        <v>0</v>
      </c>
      <c r="P7555" s="175" t="str">
        <f t="shared" si="1204"/>
        <v/>
      </c>
      <c r="Q7555" s="175" t="str">
        <f t="shared" si="1205"/>
        <v/>
      </c>
    </row>
    <row r="7556" spans="1:17" s="1" customFormat="1" x14ac:dyDescent="0.3">
      <c r="A7556" s="189">
        <f t="shared" si="1203"/>
        <v>44145.666666648351</v>
      </c>
      <c r="B7556" s="190">
        <f t="shared" si="1199"/>
        <v>44145</v>
      </c>
      <c r="C7556" s="1">
        <f t="shared" si="1200"/>
        <v>16</v>
      </c>
      <c r="D7556" s="191">
        <v>3.1547452165503</v>
      </c>
      <c r="E7556" s="192">
        <f t="shared" si="1201"/>
        <v>1.0954425927949626E-4</v>
      </c>
      <c r="F7556" s="193">
        <f t="shared" si="1202"/>
        <v>4.7036070539867953</v>
      </c>
      <c r="G7556" s="193">
        <f t="shared" si="1208"/>
        <v>4.8775388454689903</v>
      </c>
      <c r="H7556" s="193">
        <f t="shared" si="1208"/>
        <v>5.0579023536615706</v>
      </c>
      <c r="I7556" s="193">
        <f t="shared" si="1208"/>
        <v>5.2449354130598262</v>
      </c>
      <c r="J7556" s="193">
        <f t="shared" si="1208"/>
        <v>5.4388846528945338</v>
      </c>
      <c r="K7556" s="193">
        <f>MAX(0,(F7556-'2031 forecast'!$C$10))</f>
        <v>0</v>
      </c>
      <c r="L7556" s="193">
        <f>MAX(0,(G7556-'2031 forecast'!$C$10))</f>
        <v>0</v>
      </c>
      <c r="M7556" s="193">
        <f>MAX(0,(H7556-'2031 forecast'!$C$10))</f>
        <v>0</v>
      </c>
      <c r="N7556" s="193">
        <f>MAX(0,(I7556-'2031 forecast'!$C$10))</f>
        <v>0</v>
      </c>
      <c r="O7556" s="193">
        <f>MAX(0,(J7556-'2031 forecast'!$C$10))</f>
        <v>0</v>
      </c>
      <c r="P7556" s="175" t="str">
        <f t="shared" si="1204"/>
        <v/>
      </c>
      <c r="Q7556" s="175" t="str">
        <f t="shared" si="1205"/>
        <v/>
      </c>
    </row>
    <row r="7557" spans="1:17" s="1" customFormat="1" x14ac:dyDescent="0.3">
      <c r="A7557" s="189">
        <f t="shared" si="1203"/>
        <v>44145.708333315015</v>
      </c>
      <c r="B7557" s="190">
        <f t="shared" ref="B7557:B7620" si="1209">INT(A7557)</f>
        <v>44145</v>
      </c>
      <c r="C7557" s="1">
        <f t="shared" ref="C7557:C7620" si="1210">HOUR(A7557)</f>
        <v>17</v>
      </c>
      <c r="D7557" s="191">
        <v>3.4107388618073653</v>
      </c>
      <c r="E7557" s="192">
        <f t="shared" ref="E7557:E7620" si="1211">D7557/SUM($D$4:$D$8763)</f>
        <v>1.1843329225205683E-4</v>
      </c>
      <c r="F7557" s="193">
        <f t="shared" ref="F7557:F7620" si="1212">E7557*$F$2</f>
        <v>5.0852839987017147</v>
      </c>
      <c r="G7557" s="193">
        <f t="shared" si="1208"/>
        <v>5.273329587106093</v>
      </c>
      <c r="H7557" s="193">
        <f t="shared" si="1208"/>
        <v>5.4683287976341086</v>
      </c>
      <c r="I7557" s="193">
        <f t="shared" si="1208"/>
        <v>5.6705387640002431</v>
      </c>
      <c r="J7557" s="193">
        <f t="shared" si="1208"/>
        <v>5.8802261283084114</v>
      </c>
      <c r="K7557" s="193">
        <f>MAX(0,(F7557-'2031 forecast'!$C$10))</f>
        <v>0</v>
      </c>
      <c r="L7557" s="193">
        <f>MAX(0,(G7557-'2031 forecast'!$C$10))</f>
        <v>0</v>
      </c>
      <c r="M7557" s="193">
        <f>MAX(0,(H7557-'2031 forecast'!$C$10))</f>
        <v>0</v>
      </c>
      <c r="N7557" s="193">
        <f>MAX(0,(I7557-'2031 forecast'!$C$10))</f>
        <v>0</v>
      </c>
      <c r="O7557" s="193">
        <f>MAX(0,(J7557-'2031 forecast'!$C$10))</f>
        <v>0.1432261283084113</v>
      </c>
      <c r="P7557" s="175" t="str">
        <f t="shared" si="1204"/>
        <v/>
      </c>
      <c r="Q7557" s="175" t="str">
        <f t="shared" si="1205"/>
        <v/>
      </c>
    </row>
    <row r="7558" spans="1:17" s="1" customFormat="1" x14ac:dyDescent="0.3">
      <c r="A7558" s="189">
        <f t="shared" ref="A7558:A7621" si="1213">A7557 + TIME(1,0,0)</f>
        <v>44145.749999981679</v>
      </c>
      <c r="B7558" s="190">
        <f t="shared" si="1209"/>
        <v>44145</v>
      </c>
      <c r="C7558" s="1">
        <f t="shared" si="1210"/>
        <v>18</v>
      </c>
      <c r="D7558" s="191">
        <v>3.4182680866678674</v>
      </c>
      <c r="E7558" s="192">
        <f t="shared" si="1211"/>
        <v>1.1869473439830862E-4</v>
      </c>
      <c r="F7558" s="193">
        <f t="shared" si="1212"/>
        <v>5.0965097911933297</v>
      </c>
      <c r="G7558" s="193">
        <f t="shared" si="1208"/>
        <v>5.2849704912718902</v>
      </c>
      <c r="H7558" s="193">
        <f t="shared" si="1208"/>
        <v>5.4804001636333011</v>
      </c>
      <c r="I7558" s="193">
        <f t="shared" si="1208"/>
        <v>5.6830565096161374</v>
      </c>
      <c r="J7558" s="193">
        <f t="shared" si="1208"/>
        <v>5.8932067599382316</v>
      </c>
      <c r="K7558" s="193">
        <f>MAX(0,(F7558-'2031 forecast'!$C$10))</f>
        <v>0</v>
      </c>
      <c r="L7558" s="193">
        <f>MAX(0,(G7558-'2031 forecast'!$C$10))</f>
        <v>0</v>
      </c>
      <c r="M7558" s="193">
        <f>MAX(0,(H7558-'2031 forecast'!$C$10))</f>
        <v>0</v>
      </c>
      <c r="N7558" s="193">
        <f>MAX(0,(I7558-'2031 forecast'!$C$10))</f>
        <v>0</v>
      </c>
      <c r="O7558" s="193">
        <f>MAX(0,(J7558-'2031 forecast'!$C$10))</f>
        <v>0.15620675993823152</v>
      </c>
      <c r="P7558" s="175" t="str">
        <f t="shared" ref="P7558:P7621" si="1214">IF(K7558&gt;0,IF(K7557&gt;0,P7557+1,1),"")</f>
        <v/>
      </c>
      <c r="Q7558" s="175" t="str">
        <f t="shared" ref="Q7558:Q7621" si="1215">IF(AND(K7558&gt;0,K7559=0),P7558,"")</f>
        <v/>
      </c>
    </row>
    <row r="7559" spans="1:17" s="1" customFormat="1" x14ac:dyDescent="0.3">
      <c r="A7559" s="189">
        <f t="shared" si="1213"/>
        <v>44145.791666648343</v>
      </c>
      <c r="B7559" s="190">
        <f t="shared" si="1209"/>
        <v>44145</v>
      </c>
      <c r="C7559" s="1">
        <f t="shared" si="1210"/>
        <v>19</v>
      </c>
      <c r="D7559" s="191">
        <v>3.3580342877838514</v>
      </c>
      <c r="E7559" s="192">
        <f t="shared" si="1211"/>
        <v>1.1660319722829435E-4</v>
      </c>
      <c r="F7559" s="193">
        <f t="shared" si="1212"/>
        <v>5.0067034512604067</v>
      </c>
      <c r="G7559" s="193">
        <f t="shared" si="1208"/>
        <v>5.1918432579455125</v>
      </c>
      <c r="H7559" s="193">
        <f t="shared" si="1208"/>
        <v>5.3838292356397615</v>
      </c>
      <c r="I7559" s="193">
        <f t="shared" si="1208"/>
        <v>5.5829145446889799</v>
      </c>
      <c r="J7559" s="193">
        <f t="shared" si="1208"/>
        <v>5.7893617068996708</v>
      </c>
      <c r="K7559" s="193">
        <f>MAX(0,(F7559-'2031 forecast'!$C$10))</f>
        <v>0</v>
      </c>
      <c r="L7559" s="193">
        <f>MAX(0,(G7559-'2031 forecast'!$C$10))</f>
        <v>0</v>
      </c>
      <c r="M7559" s="193">
        <f>MAX(0,(H7559-'2031 forecast'!$C$10))</f>
        <v>0</v>
      </c>
      <c r="N7559" s="193">
        <f>MAX(0,(I7559-'2031 forecast'!$C$10))</f>
        <v>0</v>
      </c>
      <c r="O7559" s="193">
        <f>MAX(0,(J7559-'2031 forecast'!$C$10))</f>
        <v>5.2361706899670679E-2</v>
      </c>
      <c r="P7559" s="175" t="str">
        <f t="shared" si="1214"/>
        <v/>
      </c>
      <c r="Q7559" s="175" t="str">
        <f t="shared" si="1215"/>
        <v/>
      </c>
    </row>
    <row r="7560" spans="1:17" s="1" customFormat="1" x14ac:dyDescent="0.3">
      <c r="A7560" s="189">
        <f t="shared" si="1213"/>
        <v>44145.833333315008</v>
      </c>
      <c r="B7560" s="190">
        <f t="shared" si="1209"/>
        <v>44145</v>
      </c>
      <c r="C7560" s="1">
        <f t="shared" si="1210"/>
        <v>20</v>
      </c>
      <c r="D7560" s="191">
        <v>3.2676835894578291</v>
      </c>
      <c r="E7560" s="192">
        <f t="shared" si="1211"/>
        <v>1.1346589147327299E-4</v>
      </c>
      <c r="F7560" s="193">
        <f t="shared" si="1212"/>
        <v>4.8719939413610245</v>
      </c>
      <c r="G7560" s="193">
        <f t="shared" si="1208"/>
        <v>5.0521524079559477</v>
      </c>
      <c r="H7560" s="193">
        <f t="shared" si="1208"/>
        <v>5.2389728436494556</v>
      </c>
      <c r="I7560" s="193">
        <f t="shared" si="1208"/>
        <v>5.4327015972982462</v>
      </c>
      <c r="J7560" s="193">
        <f t="shared" si="1208"/>
        <v>5.6335941273418335</v>
      </c>
      <c r="K7560" s="193">
        <f>MAX(0,(F7560-'2031 forecast'!$C$10))</f>
        <v>0</v>
      </c>
      <c r="L7560" s="193">
        <f>MAX(0,(G7560-'2031 forecast'!$C$10))</f>
        <v>0</v>
      </c>
      <c r="M7560" s="193">
        <f>MAX(0,(H7560-'2031 forecast'!$C$10))</f>
        <v>0</v>
      </c>
      <c r="N7560" s="193">
        <f>MAX(0,(I7560-'2031 forecast'!$C$10))</f>
        <v>0</v>
      </c>
      <c r="O7560" s="193">
        <f>MAX(0,(J7560-'2031 forecast'!$C$10))</f>
        <v>0</v>
      </c>
      <c r="P7560" s="175" t="str">
        <f t="shared" si="1214"/>
        <v/>
      </c>
      <c r="Q7560" s="175" t="str">
        <f t="shared" si="1215"/>
        <v/>
      </c>
    </row>
    <row r="7561" spans="1:17" s="1" customFormat="1" x14ac:dyDescent="0.3">
      <c r="A7561" s="189">
        <f t="shared" si="1213"/>
        <v>44145.874999981672</v>
      </c>
      <c r="B7561" s="190">
        <f t="shared" si="1209"/>
        <v>44145</v>
      </c>
      <c r="C7561" s="1">
        <f t="shared" si="1210"/>
        <v>21</v>
      </c>
      <c r="D7561" s="191">
        <v>3.0568652933637761</v>
      </c>
      <c r="E7561" s="192">
        <f t="shared" si="1211"/>
        <v>1.0614551137822314E-4</v>
      </c>
      <c r="F7561" s="193">
        <f t="shared" si="1212"/>
        <v>4.5576717515957981</v>
      </c>
      <c r="G7561" s="193">
        <f t="shared" si="1208"/>
        <v>4.72620709131363</v>
      </c>
      <c r="H7561" s="193">
        <f t="shared" si="1208"/>
        <v>4.9009745956720723</v>
      </c>
      <c r="I7561" s="193">
        <f t="shared" si="1208"/>
        <v>5.0822047200531983</v>
      </c>
      <c r="J7561" s="193">
        <f t="shared" si="1208"/>
        <v>5.2701364417068772</v>
      </c>
      <c r="K7561" s="193">
        <f>MAX(0,(F7561-'2031 forecast'!$C$10))</f>
        <v>0</v>
      </c>
      <c r="L7561" s="193">
        <f>MAX(0,(G7561-'2031 forecast'!$C$10))</f>
        <v>0</v>
      </c>
      <c r="M7561" s="193">
        <f>MAX(0,(H7561-'2031 forecast'!$C$10))</f>
        <v>0</v>
      </c>
      <c r="N7561" s="193">
        <f>MAX(0,(I7561-'2031 forecast'!$C$10))</f>
        <v>0</v>
      </c>
      <c r="O7561" s="193">
        <f>MAX(0,(J7561-'2031 forecast'!$C$10))</f>
        <v>0</v>
      </c>
      <c r="P7561" s="175" t="str">
        <f t="shared" si="1214"/>
        <v/>
      </c>
      <c r="Q7561" s="175" t="str">
        <f t="shared" si="1215"/>
        <v/>
      </c>
    </row>
    <row r="7562" spans="1:17" s="1" customFormat="1" x14ac:dyDescent="0.3">
      <c r="A7562" s="189">
        <f t="shared" si="1213"/>
        <v>44145.916666648336</v>
      </c>
      <c r="B7562" s="190">
        <f t="shared" si="1209"/>
        <v>44145</v>
      </c>
      <c r="C7562" s="1">
        <f t="shared" si="1210"/>
        <v>22</v>
      </c>
      <c r="D7562" s="191">
        <v>2.9363976955957449</v>
      </c>
      <c r="E7562" s="192">
        <f t="shared" si="1211"/>
        <v>1.0196243703819463E-4</v>
      </c>
      <c r="F7562" s="193">
        <f t="shared" si="1212"/>
        <v>4.378059071729953</v>
      </c>
      <c r="G7562" s="193">
        <f t="shared" si="1208"/>
        <v>4.5399526246608746</v>
      </c>
      <c r="H7562" s="193">
        <f t="shared" si="1208"/>
        <v>4.7078327396849948</v>
      </c>
      <c r="I7562" s="193">
        <f t="shared" si="1208"/>
        <v>4.8819207901988841</v>
      </c>
      <c r="J7562" s="193">
        <f t="shared" si="1208"/>
        <v>5.0624463356297582</v>
      </c>
      <c r="K7562" s="193">
        <f>MAX(0,(F7562-'2031 forecast'!$C$10))</f>
        <v>0</v>
      </c>
      <c r="L7562" s="193">
        <f>MAX(0,(G7562-'2031 forecast'!$C$10))</f>
        <v>0</v>
      </c>
      <c r="M7562" s="193">
        <f>MAX(0,(H7562-'2031 forecast'!$C$10))</f>
        <v>0</v>
      </c>
      <c r="N7562" s="193">
        <f>MAX(0,(I7562-'2031 forecast'!$C$10))</f>
        <v>0</v>
      </c>
      <c r="O7562" s="193">
        <f>MAX(0,(J7562-'2031 forecast'!$C$10))</f>
        <v>0</v>
      </c>
      <c r="P7562" s="175" t="str">
        <f t="shared" si="1214"/>
        <v/>
      </c>
      <c r="Q7562" s="175" t="str">
        <f t="shared" si="1215"/>
        <v/>
      </c>
    </row>
    <row r="7563" spans="1:17" s="1" customFormat="1" x14ac:dyDescent="0.3">
      <c r="A7563" s="189">
        <f t="shared" si="1213"/>
        <v>44145.958333315</v>
      </c>
      <c r="B7563" s="190">
        <f t="shared" si="1209"/>
        <v>44145</v>
      </c>
      <c r="C7563" s="1">
        <f t="shared" si="1210"/>
        <v>23</v>
      </c>
      <c r="D7563" s="191">
        <v>2.5975825768731586</v>
      </c>
      <c r="E7563" s="192">
        <f t="shared" si="1211"/>
        <v>9.019754045686446E-5</v>
      </c>
      <c r="F7563" s="193">
        <f t="shared" si="1212"/>
        <v>3.8728984096072652</v>
      </c>
      <c r="G7563" s="193">
        <f t="shared" si="1208"/>
        <v>4.0161119372000043</v>
      </c>
      <c r="H7563" s="193">
        <f t="shared" si="1208"/>
        <v>4.1646212697213407</v>
      </c>
      <c r="I7563" s="193">
        <f t="shared" si="1208"/>
        <v>4.3186222374836278</v>
      </c>
      <c r="J7563" s="193">
        <f t="shared" si="1208"/>
        <v>4.4783179122878618</v>
      </c>
      <c r="K7563" s="193">
        <f>MAX(0,(F7563-'2031 forecast'!$C$10))</f>
        <v>0</v>
      </c>
      <c r="L7563" s="193">
        <f>MAX(0,(G7563-'2031 forecast'!$C$10))</f>
        <v>0</v>
      </c>
      <c r="M7563" s="193">
        <f>MAX(0,(H7563-'2031 forecast'!$C$10))</f>
        <v>0</v>
      </c>
      <c r="N7563" s="193">
        <f>MAX(0,(I7563-'2031 forecast'!$C$10))</f>
        <v>0</v>
      </c>
      <c r="O7563" s="193">
        <f>MAX(0,(J7563-'2031 forecast'!$C$10))</f>
        <v>0</v>
      </c>
      <c r="P7563" s="175" t="str">
        <f t="shared" si="1214"/>
        <v/>
      </c>
      <c r="Q7563" s="175" t="str">
        <f t="shared" si="1215"/>
        <v/>
      </c>
    </row>
    <row r="7564" spans="1:17" s="1" customFormat="1" x14ac:dyDescent="0.3">
      <c r="A7564" s="189">
        <f t="shared" si="1213"/>
        <v>44145.999999981665</v>
      </c>
      <c r="B7564" s="190">
        <f t="shared" si="1209"/>
        <v>44145</v>
      </c>
      <c r="C7564" s="1">
        <f t="shared" si="1210"/>
        <v>0</v>
      </c>
      <c r="D7564" s="191">
        <v>2.3867642807791056</v>
      </c>
      <c r="E7564" s="192">
        <f t="shared" si="1211"/>
        <v>8.2877160361814606E-5</v>
      </c>
      <c r="F7564" s="193">
        <f t="shared" si="1212"/>
        <v>3.5585762198420388</v>
      </c>
      <c r="G7564" s="193">
        <f t="shared" si="1208"/>
        <v>3.6901666205576857</v>
      </c>
      <c r="H7564" s="193">
        <f t="shared" si="1208"/>
        <v>3.826623021743957</v>
      </c>
      <c r="I7564" s="193">
        <f t="shared" si="1208"/>
        <v>3.9681253602385804</v>
      </c>
      <c r="J7564" s="193">
        <f t="shared" si="1208"/>
        <v>4.1148602266529055</v>
      </c>
      <c r="K7564" s="193">
        <f>MAX(0,(F7564-'2031 forecast'!$C$10))</f>
        <v>0</v>
      </c>
      <c r="L7564" s="193">
        <f>MAX(0,(G7564-'2031 forecast'!$C$10))</f>
        <v>0</v>
      </c>
      <c r="M7564" s="193">
        <f>MAX(0,(H7564-'2031 forecast'!$C$10))</f>
        <v>0</v>
      </c>
      <c r="N7564" s="193">
        <f>MAX(0,(I7564-'2031 forecast'!$C$10))</f>
        <v>0</v>
      </c>
      <c r="O7564" s="193">
        <f>MAX(0,(J7564-'2031 forecast'!$C$10))</f>
        <v>0</v>
      </c>
      <c r="P7564" s="175" t="str">
        <f t="shared" si="1214"/>
        <v/>
      </c>
      <c r="Q7564" s="175" t="str">
        <f t="shared" si="1215"/>
        <v/>
      </c>
    </row>
    <row r="7565" spans="1:17" s="1" customFormat="1" x14ac:dyDescent="0.3">
      <c r="A7565" s="189">
        <f t="shared" si="1213"/>
        <v>44146.041666648329</v>
      </c>
      <c r="B7565" s="190">
        <f t="shared" si="1209"/>
        <v>44146</v>
      </c>
      <c r="C7565" s="1">
        <f t="shared" si="1210"/>
        <v>1</v>
      </c>
      <c r="D7565" s="191">
        <v>2.1759459846850517</v>
      </c>
      <c r="E7565" s="192">
        <f t="shared" si="1211"/>
        <v>7.5556780266764726E-5</v>
      </c>
      <c r="F7565" s="193">
        <f t="shared" si="1212"/>
        <v>3.244254030076811</v>
      </c>
      <c r="G7565" s="193">
        <f t="shared" ref="G7565:J7584" si="1216">$E7565*G$2</f>
        <v>3.3642213039153659</v>
      </c>
      <c r="H7565" s="193">
        <f t="shared" si="1216"/>
        <v>3.4886247737665723</v>
      </c>
      <c r="I7565" s="193">
        <f t="shared" si="1216"/>
        <v>3.6176284829935321</v>
      </c>
      <c r="J7565" s="193">
        <f t="shared" si="1216"/>
        <v>3.7514025410179483</v>
      </c>
      <c r="K7565" s="193">
        <f>MAX(0,(F7565-'2031 forecast'!$C$10))</f>
        <v>0</v>
      </c>
      <c r="L7565" s="193">
        <f>MAX(0,(G7565-'2031 forecast'!$C$10))</f>
        <v>0</v>
      </c>
      <c r="M7565" s="193">
        <f>MAX(0,(H7565-'2031 forecast'!$C$10))</f>
        <v>0</v>
      </c>
      <c r="N7565" s="193">
        <f>MAX(0,(I7565-'2031 forecast'!$C$10))</f>
        <v>0</v>
      </c>
      <c r="O7565" s="193">
        <f>MAX(0,(J7565-'2031 forecast'!$C$10))</f>
        <v>0</v>
      </c>
      <c r="P7565" s="175" t="str">
        <f t="shared" si="1214"/>
        <v/>
      </c>
      <c r="Q7565" s="175" t="str">
        <f t="shared" si="1215"/>
        <v/>
      </c>
    </row>
    <row r="7566" spans="1:17" s="1" customFormat="1" x14ac:dyDescent="0.3">
      <c r="A7566" s="189">
        <f t="shared" si="1213"/>
        <v>44146.083333314993</v>
      </c>
      <c r="B7566" s="190">
        <f t="shared" si="1209"/>
        <v>44146</v>
      </c>
      <c r="C7566" s="1">
        <f t="shared" si="1210"/>
        <v>2</v>
      </c>
      <c r="D7566" s="191">
        <v>2.1006537360800328</v>
      </c>
      <c r="E7566" s="192">
        <f t="shared" si="1211"/>
        <v>7.2942358804246914E-5</v>
      </c>
      <c r="F7566" s="193">
        <f t="shared" si="1212"/>
        <v>3.131996105160658</v>
      </c>
      <c r="G7566" s="193">
        <f t="shared" si="1216"/>
        <v>3.2478122622573946</v>
      </c>
      <c r="H7566" s="193">
        <f t="shared" si="1216"/>
        <v>3.3679111137746491</v>
      </c>
      <c r="I7566" s="193">
        <f t="shared" si="1216"/>
        <v>3.4924510268345861</v>
      </c>
      <c r="J7566" s="193">
        <f t="shared" si="1216"/>
        <v>3.6215962247197493</v>
      </c>
      <c r="K7566" s="193">
        <f>MAX(0,(F7566-'2031 forecast'!$C$10))</f>
        <v>0</v>
      </c>
      <c r="L7566" s="193">
        <f>MAX(0,(G7566-'2031 forecast'!$C$10))</f>
        <v>0</v>
      </c>
      <c r="M7566" s="193">
        <f>MAX(0,(H7566-'2031 forecast'!$C$10))</f>
        <v>0</v>
      </c>
      <c r="N7566" s="193">
        <f>MAX(0,(I7566-'2031 forecast'!$C$10))</f>
        <v>0</v>
      </c>
      <c r="O7566" s="193">
        <f>MAX(0,(J7566-'2031 forecast'!$C$10))</f>
        <v>0</v>
      </c>
      <c r="P7566" s="175" t="str">
        <f t="shared" si="1214"/>
        <v/>
      </c>
      <c r="Q7566" s="175" t="str">
        <f t="shared" si="1215"/>
        <v/>
      </c>
    </row>
    <row r="7567" spans="1:17" s="1" customFormat="1" x14ac:dyDescent="0.3">
      <c r="A7567" s="189">
        <f t="shared" si="1213"/>
        <v>44146.124999981657</v>
      </c>
      <c r="B7567" s="190">
        <f t="shared" si="1209"/>
        <v>44146</v>
      </c>
      <c r="C7567" s="1">
        <f t="shared" si="1210"/>
        <v>3</v>
      </c>
      <c r="D7567" s="191">
        <v>2.1232414106615387</v>
      </c>
      <c r="E7567" s="192">
        <f t="shared" si="1211"/>
        <v>7.3726685243002266E-5</v>
      </c>
      <c r="F7567" s="193">
        <f t="shared" si="1212"/>
        <v>3.1656734826355044</v>
      </c>
      <c r="G7567" s="193">
        <f t="shared" si="1216"/>
        <v>3.2827349747547863</v>
      </c>
      <c r="H7567" s="193">
        <f t="shared" si="1216"/>
        <v>3.4041252117722265</v>
      </c>
      <c r="I7567" s="193">
        <f t="shared" si="1216"/>
        <v>3.5300042636822702</v>
      </c>
      <c r="J7567" s="193">
        <f t="shared" si="1216"/>
        <v>3.6605381196092095</v>
      </c>
      <c r="K7567" s="193">
        <f>MAX(0,(F7567-'2031 forecast'!$C$10))</f>
        <v>0</v>
      </c>
      <c r="L7567" s="193">
        <f>MAX(0,(G7567-'2031 forecast'!$C$10))</f>
        <v>0</v>
      </c>
      <c r="M7567" s="193">
        <f>MAX(0,(H7567-'2031 forecast'!$C$10))</f>
        <v>0</v>
      </c>
      <c r="N7567" s="193">
        <f>MAX(0,(I7567-'2031 forecast'!$C$10))</f>
        <v>0</v>
      </c>
      <c r="O7567" s="193">
        <f>MAX(0,(J7567-'2031 forecast'!$C$10))</f>
        <v>0</v>
      </c>
      <c r="P7567" s="175" t="str">
        <f t="shared" si="1214"/>
        <v/>
      </c>
      <c r="Q7567" s="175" t="str">
        <f t="shared" si="1215"/>
        <v/>
      </c>
    </row>
    <row r="7568" spans="1:17" s="1" customFormat="1" x14ac:dyDescent="0.3">
      <c r="A7568" s="189">
        <f t="shared" si="1213"/>
        <v>44146.166666648322</v>
      </c>
      <c r="B7568" s="190">
        <f t="shared" si="1209"/>
        <v>44146</v>
      </c>
      <c r="C7568" s="1">
        <f t="shared" si="1210"/>
        <v>4</v>
      </c>
      <c r="D7568" s="191">
        <v>2.085595286359029</v>
      </c>
      <c r="E7568" s="192">
        <f t="shared" si="1211"/>
        <v>7.241947451174336E-5</v>
      </c>
      <c r="F7568" s="193">
        <f t="shared" si="1212"/>
        <v>3.1095445201774279</v>
      </c>
      <c r="G7568" s="193">
        <f t="shared" si="1216"/>
        <v>3.2245304539258011</v>
      </c>
      <c r="H7568" s="193">
        <f t="shared" si="1216"/>
        <v>3.3437683817762651</v>
      </c>
      <c r="I7568" s="193">
        <f t="shared" si="1216"/>
        <v>3.4674155356027976</v>
      </c>
      <c r="J7568" s="193">
        <f t="shared" si="1216"/>
        <v>3.5956349614601102</v>
      </c>
      <c r="K7568" s="193">
        <f>MAX(0,(F7568-'2031 forecast'!$C$10))</f>
        <v>0</v>
      </c>
      <c r="L7568" s="193">
        <f>MAX(0,(G7568-'2031 forecast'!$C$10))</f>
        <v>0</v>
      </c>
      <c r="M7568" s="193">
        <f>MAX(0,(H7568-'2031 forecast'!$C$10))</f>
        <v>0</v>
      </c>
      <c r="N7568" s="193">
        <f>MAX(0,(I7568-'2031 forecast'!$C$10))</f>
        <v>0</v>
      </c>
      <c r="O7568" s="193">
        <f>MAX(0,(J7568-'2031 forecast'!$C$10))</f>
        <v>0</v>
      </c>
      <c r="P7568" s="175" t="str">
        <f t="shared" si="1214"/>
        <v/>
      </c>
      <c r="Q7568" s="175" t="str">
        <f t="shared" si="1215"/>
        <v/>
      </c>
    </row>
    <row r="7569" spans="1:17" s="1" customFormat="1" x14ac:dyDescent="0.3">
      <c r="A7569" s="189">
        <f t="shared" si="1213"/>
        <v>44146.208333314986</v>
      </c>
      <c r="B7569" s="190">
        <f t="shared" si="1209"/>
        <v>44146</v>
      </c>
      <c r="C7569" s="1">
        <f t="shared" si="1210"/>
        <v>5</v>
      </c>
      <c r="D7569" s="191">
        <v>2.1458290852430446</v>
      </c>
      <c r="E7569" s="192">
        <f t="shared" si="1211"/>
        <v>7.4511011681757617E-5</v>
      </c>
      <c r="F7569" s="193">
        <f t="shared" si="1212"/>
        <v>3.1993508601103504</v>
      </c>
      <c r="G7569" s="193">
        <f t="shared" si="1216"/>
        <v>3.3176576872521784</v>
      </c>
      <c r="H7569" s="193">
        <f t="shared" si="1216"/>
        <v>3.4403393097698038</v>
      </c>
      <c r="I7569" s="193">
        <f t="shared" si="1216"/>
        <v>3.5675575005299542</v>
      </c>
      <c r="J7569" s="193">
        <f t="shared" si="1216"/>
        <v>3.6994800144986697</v>
      </c>
      <c r="K7569" s="193">
        <f>MAX(0,(F7569-'2031 forecast'!$C$10))</f>
        <v>0</v>
      </c>
      <c r="L7569" s="193">
        <f>MAX(0,(G7569-'2031 forecast'!$C$10))</f>
        <v>0</v>
      </c>
      <c r="M7569" s="193">
        <f>MAX(0,(H7569-'2031 forecast'!$C$10))</f>
        <v>0</v>
      </c>
      <c r="N7569" s="193">
        <f>MAX(0,(I7569-'2031 forecast'!$C$10))</f>
        <v>0</v>
      </c>
      <c r="O7569" s="193">
        <f>MAX(0,(J7569-'2031 forecast'!$C$10))</f>
        <v>0</v>
      </c>
      <c r="P7569" s="175" t="str">
        <f t="shared" si="1214"/>
        <v/>
      </c>
      <c r="Q7569" s="175" t="str">
        <f t="shared" si="1215"/>
        <v/>
      </c>
    </row>
    <row r="7570" spans="1:17" s="1" customFormat="1" x14ac:dyDescent="0.3">
      <c r="A7570" s="189">
        <f t="shared" si="1213"/>
        <v>44146.24999998165</v>
      </c>
      <c r="B7570" s="190">
        <f t="shared" si="1209"/>
        <v>44146</v>
      </c>
      <c r="C7570" s="1">
        <f t="shared" si="1210"/>
        <v>6</v>
      </c>
      <c r="D7570" s="191">
        <v>2.2662966830110749</v>
      </c>
      <c r="E7570" s="192">
        <f t="shared" si="1211"/>
        <v>7.8694086021786105E-5</v>
      </c>
      <c r="F7570" s="193">
        <f t="shared" si="1212"/>
        <v>3.3789635399761941</v>
      </c>
      <c r="G7570" s="193">
        <f t="shared" si="1216"/>
        <v>3.5039121539049316</v>
      </c>
      <c r="H7570" s="193">
        <f t="shared" si="1216"/>
        <v>3.63348116575688</v>
      </c>
      <c r="I7570" s="193">
        <f t="shared" si="1216"/>
        <v>3.7678414303842671</v>
      </c>
      <c r="J7570" s="193">
        <f t="shared" si="1216"/>
        <v>3.9071701205757874</v>
      </c>
      <c r="K7570" s="193">
        <f>MAX(0,(F7570-'2031 forecast'!$C$10))</f>
        <v>0</v>
      </c>
      <c r="L7570" s="193">
        <f>MAX(0,(G7570-'2031 forecast'!$C$10))</f>
        <v>0</v>
      </c>
      <c r="M7570" s="193">
        <f>MAX(0,(H7570-'2031 forecast'!$C$10))</f>
        <v>0</v>
      </c>
      <c r="N7570" s="193">
        <f>MAX(0,(I7570-'2031 forecast'!$C$10))</f>
        <v>0</v>
      </c>
      <c r="O7570" s="193">
        <f>MAX(0,(J7570-'2031 forecast'!$C$10))</f>
        <v>0</v>
      </c>
      <c r="P7570" s="175" t="str">
        <f t="shared" si="1214"/>
        <v/>
      </c>
      <c r="Q7570" s="175" t="str">
        <f t="shared" si="1215"/>
        <v/>
      </c>
    </row>
    <row r="7571" spans="1:17" s="1" customFormat="1" x14ac:dyDescent="0.3">
      <c r="A7571" s="189">
        <f t="shared" si="1213"/>
        <v>44146.291666648314</v>
      </c>
      <c r="B7571" s="190">
        <f t="shared" si="1209"/>
        <v>44146</v>
      </c>
      <c r="C7571" s="1">
        <f t="shared" si="1210"/>
        <v>7</v>
      </c>
      <c r="D7571" s="191">
        <v>2.5674656774311515</v>
      </c>
      <c r="E7571" s="192">
        <f t="shared" si="1211"/>
        <v>8.9151771871857352E-5</v>
      </c>
      <c r="F7571" s="193">
        <f t="shared" si="1212"/>
        <v>3.827995239640805</v>
      </c>
      <c r="G7571" s="193">
        <f t="shared" si="1216"/>
        <v>3.9695483205368163</v>
      </c>
      <c r="H7571" s="193">
        <f t="shared" si="1216"/>
        <v>4.1163358057245718</v>
      </c>
      <c r="I7571" s="193">
        <f t="shared" si="1216"/>
        <v>4.26855125502005</v>
      </c>
      <c r="J7571" s="193">
        <f t="shared" si="1216"/>
        <v>4.4263953857685836</v>
      </c>
      <c r="K7571" s="193">
        <f>MAX(0,(F7571-'2031 forecast'!$C$10))</f>
        <v>0</v>
      </c>
      <c r="L7571" s="193">
        <f>MAX(0,(G7571-'2031 forecast'!$C$10))</f>
        <v>0</v>
      </c>
      <c r="M7571" s="193">
        <f>MAX(0,(H7571-'2031 forecast'!$C$10))</f>
        <v>0</v>
      </c>
      <c r="N7571" s="193">
        <f>MAX(0,(I7571-'2031 forecast'!$C$10))</f>
        <v>0</v>
      </c>
      <c r="O7571" s="193">
        <f>MAX(0,(J7571-'2031 forecast'!$C$10))</f>
        <v>0</v>
      </c>
      <c r="P7571" s="175" t="str">
        <f t="shared" si="1214"/>
        <v/>
      </c>
      <c r="Q7571" s="175" t="str">
        <f t="shared" si="1215"/>
        <v/>
      </c>
    </row>
    <row r="7572" spans="1:17" s="1" customFormat="1" x14ac:dyDescent="0.3">
      <c r="A7572" s="189">
        <f t="shared" si="1213"/>
        <v>44146.333333314979</v>
      </c>
      <c r="B7572" s="190">
        <f t="shared" si="1209"/>
        <v>44146</v>
      </c>
      <c r="C7572" s="1">
        <f t="shared" si="1210"/>
        <v>8</v>
      </c>
      <c r="D7572" s="191">
        <v>2.8008716481067104</v>
      </c>
      <c r="E7572" s="192">
        <f t="shared" si="1211"/>
        <v>9.7256478405662557E-5</v>
      </c>
      <c r="F7572" s="193">
        <f t="shared" si="1212"/>
        <v>4.1759948068808779</v>
      </c>
      <c r="G7572" s="193">
        <f t="shared" si="1216"/>
        <v>4.3304163496765264</v>
      </c>
      <c r="H7572" s="193">
        <f t="shared" si="1216"/>
        <v>4.4905481516995325</v>
      </c>
      <c r="I7572" s="193">
        <f t="shared" si="1216"/>
        <v>4.6566013691127814</v>
      </c>
      <c r="J7572" s="193">
        <f t="shared" si="1216"/>
        <v>4.8287949662929996</v>
      </c>
      <c r="K7572" s="193">
        <f>MAX(0,(F7572-'2031 forecast'!$C$10))</f>
        <v>0</v>
      </c>
      <c r="L7572" s="193">
        <f>MAX(0,(G7572-'2031 forecast'!$C$10))</f>
        <v>0</v>
      </c>
      <c r="M7572" s="193">
        <f>MAX(0,(H7572-'2031 forecast'!$C$10))</f>
        <v>0</v>
      </c>
      <c r="N7572" s="193">
        <f>MAX(0,(I7572-'2031 forecast'!$C$10))</f>
        <v>0</v>
      </c>
      <c r="O7572" s="193">
        <f>MAX(0,(J7572-'2031 forecast'!$C$10))</f>
        <v>0</v>
      </c>
      <c r="P7572" s="175" t="str">
        <f t="shared" si="1214"/>
        <v/>
      </c>
      <c r="Q7572" s="175" t="str">
        <f t="shared" si="1215"/>
        <v/>
      </c>
    </row>
    <row r="7573" spans="1:17" s="1" customFormat="1" x14ac:dyDescent="0.3">
      <c r="A7573" s="189">
        <f t="shared" si="1213"/>
        <v>44146.374999981643</v>
      </c>
      <c r="B7573" s="190">
        <f t="shared" si="1209"/>
        <v>44146</v>
      </c>
      <c r="C7573" s="1">
        <f t="shared" si="1210"/>
        <v>9</v>
      </c>
      <c r="D7573" s="191">
        <v>2.9363976955957449</v>
      </c>
      <c r="E7573" s="192">
        <f t="shared" si="1211"/>
        <v>1.0196243703819463E-4</v>
      </c>
      <c r="F7573" s="193">
        <f t="shared" si="1212"/>
        <v>4.378059071729953</v>
      </c>
      <c r="G7573" s="193">
        <f t="shared" si="1216"/>
        <v>4.5399526246608746</v>
      </c>
      <c r="H7573" s="193">
        <f t="shared" si="1216"/>
        <v>4.7078327396849948</v>
      </c>
      <c r="I7573" s="193">
        <f t="shared" si="1216"/>
        <v>4.8819207901988841</v>
      </c>
      <c r="J7573" s="193">
        <f t="shared" si="1216"/>
        <v>5.0624463356297582</v>
      </c>
      <c r="K7573" s="193">
        <f>MAX(0,(F7573-'2031 forecast'!$C$10))</f>
        <v>0</v>
      </c>
      <c r="L7573" s="193">
        <f>MAX(0,(G7573-'2031 forecast'!$C$10))</f>
        <v>0</v>
      </c>
      <c r="M7573" s="193">
        <f>MAX(0,(H7573-'2031 forecast'!$C$10))</f>
        <v>0</v>
      </c>
      <c r="N7573" s="193">
        <f>MAX(0,(I7573-'2031 forecast'!$C$10))</f>
        <v>0</v>
      </c>
      <c r="O7573" s="193">
        <f>MAX(0,(J7573-'2031 forecast'!$C$10))</f>
        <v>0</v>
      </c>
      <c r="P7573" s="175" t="str">
        <f t="shared" si="1214"/>
        <v/>
      </c>
      <c r="Q7573" s="175" t="str">
        <f t="shared" si="1215"/>
        <v/>
      </c>
    </row>
    <row r="7574" spans="1:17" s="1" customFormat="1" x14ac:dyDescent="0.3">
      <c r="A7574" s="189">
        <f t="shared" si="1213"/>
        <v>44146.416666648307</v>
      </c>
      <c r="B7574" s="190">
        <f t="shared" si="1209"/>
        <v>44146</v>
      </c>
      <c r="C7574" s="1">
        <f t="shared" si="1210"/>
        <v>10</v>
      </c>
      <c r="D7574" s="191">
        <v>3.0794529679452816</v>
      </c>
      <c r="E7574" s="192">
        <f t="shared" si="1211"/>
        <v>1.0692983781697848E-4</v>
      </c>
      <c r="F7574" s="193">
        <f t="shared" si="1212"/>
        <v>4.5913491290706432</v>
      </c>
      <c r="G7574" s="193">
        <f t="shared" si="1216"/>
        <v>4.7611298038110208</v>
      </c>
      <c r="H7574" s="193">
        <f t="shared" si="1216"/>
        <v>4.9371886936696487</v>
      </c>
      <c r="I7574" s="193">
        <f t="shared" si="1216"/>
        <v>5.119757956900882</v>
      </c>
      <c r="J7574" s="193">
        <f t="shared" si="1216"/>
        <v>5.309078336596337</v>
      </c>
      <c r="K7574" s="193">
        <f>MAX(0,(F7574-'2031 forecast'!$C$10))</f>
        <v>0</v>
      </c>
      <c r="L7574" s="193">
        <f>MAX(0,(G7574-'2031 forecast'!$C$10))</f>
        <v>0</v>
      </c>
      <c r="M7574" s="193">
        <f>MAX(0,(H7574-'2031 forecast'!$C$10))</f>
        <v>0</v>
      </c>
      <c r="N7574" s="193">
        <f>MAX(0,(I7574-'2031 forecast'!$C$10))</f>
        <v>0</v>
      </c>
      <c r="O7574" s="193">
        <f>MAX(0,(J7574-'2031 forecast'!$C$10))</f>
        <v>0</v>
      </c>
      <c r="P7574" s="175" t="str">
        <f t="shared" si="1214"/>
        <v/>
      </c>
      <c r="Q7574" s="175" t="str">
        <f t="shared" si="1215"/>
        <v/>
      </c>
    </row>
    <row r="7575" spans="1:17" s="1" customFormat="1" x14ac:dyDescent="0.3">
      <c r="A7575" s="189">
        <f t="shared" si="1213"/>
        <v>44146.458333314971</v>
      </c>
      <c r="B7575" s="190">
        <f t="shared" si="1209"/>
        <v>44146</v>
      </c>
      <c r="C7575" s="1">
        <f t="shared" si="1210"/>
        <v>11</v>
      </c>
      <c r="D7575" s="191">
        <v>3.2225082402948173</v>
      </c>
      <c r="E7575" s="192">
        <f t="shared" si="1211"/>
        <v>1.118972385957623E-4</v>
      </c>
      <c r="F7575" s="193">
        <f t="shared" si="1212"/>
        <v>4.8046391864113325</v>
      </c>
      <c r="G7575" s="193">
        <f t="shared" si="1216"/>
        <v>4.9823069829611653</v>
      </c>
      <c r="H7575" s="193">
        <f t="shared" si="1216"/>
        <v>5.1665446476543018</v>
      </c>
      <c r="I7575" s="193">
        <f t="shared" si="1216"/>
        <v>5.357595123602878</v>
      </c>
      <c r="J7575" s="193">
        <f t="shared" si="1216"/>
        <v>5.555710337562914</v>
      </c>
      <c r="K7575" s="193">
        <f>MAX(0,(F7575-'2031 forecast'!$C$10))</f>
        <v>0</v>
      </c>
      <c r="L7575" s="193">
        <f>MAX(0,(G7575-'2031 forecast'!$C$10))</f>
        <v>0</v>
      </c>
      <c r="M7575" s="193">
        <f>MAX(0,(H7575-'2031 forecast'!$C$10))</f>
        <v>0</v>
      </c>
      <c r="N7575" s="193">
        <f>MAX(0,(I7575-'2031 forecast'!$C$10))</f>
        <v>0</v>
      </c>
      <c r="O7575" s="193">
        <f>MAX(0,(J7575-'2031 forecast'!$C$10))</f>
        <v>0</v>
      </c>
      <c r="P7575" s="175" t="str">
        <f t="shared" si="1214"/>
        <v/>
      </c>
      <c r="Q7575" s="175" t="str">
        <f t="shared" si="1215"/>
        <v/>
      </c>
    </row>
    <row r="7576" spans="1:17" s="1" customFormat="1" x14ac:dyDescent="0.3">
      <c r="A7576" s="189">
        <f t="shared" si="1213"/>
        <v>44146.499999981635</v>
      </c>
      <c r="B7576" s="190">
        <f t="shared" si="1209"/>
        <v>44146</v>
      </c>
      <c r="C7576" s="1">
        <f t="shared" si="1210"/>
        <v>12</v>
      </c>
      <c r="D7576" s="191">
        <v>3.1999205657133114</v>
      </c>
      <c r="E7576" s="192">
        <f t="shared" si="1211"/>
        <v>1.1111291215700695E-4</v>
      </c>
      <c r="F7576" s="193">
        <f t="shared" si="1212"/>
        <v>4.7709618089364865</v>
      </c>
      <c r="G7576" s="193">
        <f t="shared" si="1216"/>
        <v>4.9473842704637736</v>
      </c>
      <c r="H7576" s="193">
        <f t="shared" si="1216"/>
        <v>5.1303305496567244</v>
      </c>
      <c r="I7576" s="193">
        <f t="shared" si="1216"/>
        <v>5.3200418867551944</v>
      </c>
      <c r="J7576" s="193">
        <f t="shared" si="1216"/>
        <v>5.5167684426734533</v>
      </c>
      <c r="K7576" s="193">
        <f>MAX(0,(F7576-'2031 forecast'!$C$10))</f>
        <v>0</v>
      </c>
      <c r="L7576" s="193">
        <f>MAX(0,(G7576-'2031 forecast'!$C$10))</f>
        <v>0</v>
      </c>
      <c r="M7576" s="193">
        <f>MAX(0,(H7576-'2031 forecast'!$C$10))</f>
        <v>0</v>
      </c>
      <c r="N7576" s="193">
        <f>MAX(0,(I7576-'2031 forecast'!$C$10))</f>
        <v>0</v>
      </c>
      <c r="O7576" s="193">
        <f>MAX(0,(J7576-'2031 forecast'!$C$10))</f>
        <v>0</v>
      </c>
      <c r="P7576" s="175" t="str">
        <f t="shared" si="1214"/>
        <v/>
      </c>
      <c r="Q7576" s="175" t="str">
        <f t="shared" si="1215"/>
        <v/>
      </c>
    </row>
    <row r="7577" spans="1:17" s="1" customFormat="1" x14ac:dyDescent="0.3">
      <c r="A7577" s="189">
        <f t="shared" si="1213"/>
        <v>44146.5416666483</v>
      </c>
      <c r="B7577" s="190">
        <f t="shared" si="1209"/>
        <v>44146</v>
      </c>
      <c r="C7577" s="1">
        <f t="shared" si="1210"/>
        <v>13</v>
      </c>
      <c r="D7577" s="191">
        <v>3.1622744414108026</v>
      </c>
      <c r="E7577" s="192">
        <f t="shared" si="1211"/>
        <v>1.0980570142574807E-4</v>
      </c>
      <c r="F7577" s="193">
        <f t="shared" si="1212"/>
        <v>4.7148328464784113</v>
      </c>
      <c r="G7577" s="193">
        <f t="shared" si="1216"/>
        <v>4.8891797496347893</v>
      </c>
      <c r="H7577" s="193">
        <f t="shared" si="1216"/>
        <v>5.0699737196607639</v>
      </c>
      <c r="I7577" s="193">
        <f t="shared" si="1216"/>
        <v>5.2574531586757223</v>
      </c>
      <c r="J7577" s="193">
        <f t="shared" si="1216"/>
        <v>5.4518652845243558</v>
      </c>
      <c r="K7577" s="193">
        <f>MAX(0,(F7577-'2031 forecast'!$C$10))</f>
        <v>0</v>
      </c>
      <c r="L7577" s="193">
        <f>MAX(0,(G7577-'2031 forecast'!$C$10))</f>
        <v>0</v>
      </c>
      <c r="M7577" s="193">
        <f>MAX(0,(H7577-'2031 forecast'!$C$10))</f>
        <v>0</v>
      </c>
      <c r="N7577" s="193">
        <f>MAX(0,(I7577-'2031 forecast'!$C$10))</f>
        <v>0</v>
      </c>
      <c r="O7577" s="193">
        <f>MAX(0,(J7577-'2031 forecast'!$C$10))</f>
        <v>0</v>
      </c>
      <c r="P7577" s="175" t="str">
        <f t="shared" si="1214"/>
        <v/>
      </c>
      <c r="Q7577" s="175" t="str">
        <f t="shared" si="1215"/>
        <v/>
      </c>
    </row>
    <row r="7578" spans="1:17" s="1" customFormat="1" x14ac:dyDescent="0.3">
      <c r="A7578" s="189">
        <f t="shared" si="1213"/>
        <v>44146.583333314964</v>
      </c>
      <c r="B7578" s="190">
        <f t="shared" si="1209"/>
        <v>44146</v>
      </c>
      <c r="C7578" s="1">
        <f t="shared" si="1210"/>
        <v>14</v>
      </c>
      <c r="D7578" s="191">
        <v>3.1999205657133114</v>
      </c>
      <c r="E7578" s="192">
        <f t="shared" si="1211"/>
        <v>1.1111291215700695E-4</v>
      </c>
      <c r="F7578" s="193">
        <f t="shared" si="1212"/>
        <v>4.7709618089364865</v>
      </c>
      <c r="G7578" s="193">
        <f t="shared" si="1216"/>
        <v>4.9473842704637736</v>
      </c>
      <c r="H7578" s="193">
        <f t="shared" si="1216"/>
        <v>5.1303305496567244</v>
      </c>
      <c r="I7578" s="193">
        <f t="shared" si="1216"/>
        <v>5.3200418867551944</v>
      </c>
      <c r="J7578" s="193">
        <f t="shared" si="1216"/>
        <v>5.5167684426734533</v>
      </c>
      <c r="K7578" s="193">
        <f>MAX(0,(F7578-'2031 forecast'!$C$10))</f>
        <v>0</v>
      </c>
      <c r="L7578" s="193">
        <f>MAX(0,(G7578-'2031 forecast'!$C$10))</f>
        <v>0</v>
      </c>
      <c r="M7578" s="193">
        <f>MAX(0,(H7578-'2031 forecast'!$C$10))</f>
        <v>0</v>
      </c>
      <c r="N7578" s="193">
        <f>MAX(0,(I7578-'2031 forecast'!$C$10))</f>
        <v>0</v>
      </c>
      <c r="O7578" s="193">
        <f>MAX(0,(J7578-'2031 forecast'!$C$10))</f>
        <v>0</v>
      </c>
      <c r="P7578" s="175" t="str">
        <f t="shared" si="1214"/>
        <v/>
      </c>
      <c r="Q7578" s="175" t="str">
        <f t="shared" si="1215"/>
        <v/>
      </c>
    </row>
    <row r="7579" spans="1:17" s="1" customFormat="1" x14ac:dyDescent="0.3">
      <c r="A7579" s="189">
        <f t="shared" si="1213"/>
        <v>44146.624999981628</v>
      </c>
      <c r="B7579" s="190">
        <f t="shared" si="1209"/>
        <v>44146</v>
      </c>
      <c r="C7579" s="1">
        <f t="shared" si="1210"/>
        <v>15</v>
      </c>
      <c r="D7579" s="191">
        <v>3.0869821928057832</v>
      </c>
      <c r="E7579" s="192">
        <f t="shared" si="1211"/>
        <v>1.0719127996323025E-4</v>
      </c>
      <c r="F7579" s="193">
        <f t="shared" si="1212"/>
        <v>4.6025749215622582</v>
      </c>
      <c r="G7579" s="193">
        <f t="shared" si="1216"/>
        <v>4.7727707079768171</v>
      </c>
      <c r="H7579" s="193">
        <f t="shared" si="1216"/>
        <v>4.9492600596688403</v>
      </c>
      <c r="I7579" s="193">
        <f t="shared" si="1216"/>
        <v>5.1322757025167762</v>
      </c>
      <c r="J7579" s="193">
        <f t="shared" si="1216"/>
        <v>5.3220589682261563</v>
      </c>
      <c r="K7579" s="193">
        <f>MAX(0,(F7579-'2031 forecast'!$C$10))</f>
        <v>0</v>
      </c>
      <c r="L7579" s="193">
        <f>MAX(0,(G7579-'2031 forecast'!$C$10))</f>
        <v>0</v>
      </c>
      <c r="M7579" s="193">
        <f>MAX(0,(H7579-'2031 forecast'!$C$10))</f>
        <v>0</v>
      </c>
      <c r="N7579" s="193">
        <f>MAX(0,(I7579-'2031 forecast'!$C$10))</f>
        <v>0</v>
      </c>
      <c r="O7579" s="193">
        <f>MAX(0,(J7579-'2031 forecast'!$C$10))</f>
        <v>0</v>
      </c>
      <c r="P7579" s="175" t="str">
        <f t="shared" si="1214"/>
        <v/>
      </c>
      <c r="Q7579" s="175" t="str">
        <f t="shared" si="1215"/>
        <v/>
      </c>
    </row>
    <row r="7580" spans="1:17" s="1" customFormat="1" x14ac:dyDescent="0.3">
      <c r="A7580" s="189">
        <f t="shared" si="1213"/>
        <v>44146.666666648292</v>
      </c>
      <c r="B7580" s="190">
        <f t="shared" si="1209"/>
        <v>44146</v>
      </c>
      <c r="C7580" s="1">
        <f t="shared" si="1210"/>
        <v>16</v>
      </c>
      <c r="D7580" s="191">
        <v>3.1321575419687941</v>
      </c>
      <c r="E7580" s="192">
        <f t="shared" si="1211"/>
        <v>1.0875993284074093E-4</v>
      </c>
      <c r="F7580" s="193">
        <f t="shared" si="1212"/>
        <v>4.6699296765119493</v>
      </c>
      <c r="G7580" s="193">
        <f t="shared" si="1216"/>
        <v>4.8426161329715995</v>
      </c>
      <c r="H7580" s="193">
        <f t="shared" si="1216"/>
        <v>5.0216882556639932</v>
      </c>
      <c r="I7580" s="193">
        <f t="shared" si="1216"/>
        <v>5.2073821762121435</v>
      </c>
      <c r="J7580" s="193">
        <f t="shared" si="1216"/>
        <v>5.3999427580050749</v>
      </c>
      <c r="K7580" s="193">
        <f>MAX(0,(F7580-'2031 forecast'!$C$10))</f>
        <v>0</v>
      </c>
      <c r="L7580" s="193">
        <f>MAX(0,(G7580-'2031 forecast'!$C$10))</f>
        <v>0</v>
      </c>
      <c r="M7580" s="193">
        <f>MAX(0,(H7580-'2031 forecast'!$C$10))</f>
        <v>0</v>
      </c>
      <c r="N7580" s="193">
        <f>MAX(0,(I7580-'2031 forecast'!$C$10))</f>
        <v>0</v>
      </c>
      <c r="O7580" s="193">
        <f>MAX(0,(J7580-'2031 forecast'!$C$10))</f>
        <v>0</v>
      </c>
      <c r="P7580" s="175" t="str">
        <f t="shared" si="1214"/>
        <v/>
      </c>
      <c r="Q7580" s="175" t="str">
        <f t="shared" si="1215"/>
        <v/>
      </c>
    </row>
    <row r="7581" spans="1:17" s="1" customFormat="1" x14ac:dyDescent="0.3">
      <c r="A7581" s="189">
        <f t="shared" si="1213"/>
        <v>44146.708333314957</v>
      </c>
      <c r="B7581" s="190">
        <f t="shared" si="1209"/>
        <v>44146</v>
      </c>
      <c r="C7581" s="1">
        <f t="shared" si="1210"/>
        <v>17</v>
      </c>
      <c r="D7581" s="191">
        <v>3.2149790154343161</v>
      </c>
      <c r="E7581" s="192">
        <f t="shared" si="1211"/>
        <v>1.1163579644951055E-4</v>
      </c>
      <c r="F7581" s="193">
        <f t="shared" si="1212"/>
        <v>4.7934133939197183</v>
      </c>
      <c r="G7581" s="193">
        <f t="shared" si="1216"/>
        <v>4.9706660787953689</v>
      </c>
      <c r="H7581" s="193">
        <f t="shared" si="1216"/>
        <v>5.1544732816551102</v>
      </c>
      <c r="I7581" s="193">
        <f t="shared" si="1216"/>
        <v>5.3450773779869847</v>
      </c>
      <c r="J7581" s="193">
        <f t="shared" si="1216"/>
        <v>5.5427297059330956</v>
      </c>
      <c r="K7581" s="193">
        <f>MAX(0,(F7581-'2031 forecast'!$C$10))</f>
        <v>0</v>
      </c>
      <c r="L7581" s="193">
        <f>MAX(0,(G7581-'2031 forecast'!$C$10))</f>
        <v>0</v>
      </c>
      <c r="M7581" s="193">
        <f>MAX(0,(H7581-'2031 forecast'!$C$10))</f>
        <v>0</v>
      </c>
      <c r="N7581" s="193">
        <f>MAX(0,(I7581-'2031 forecast'!$C$10))</f>
        <v>0</v>
      </c>
      <c r="O7581" s="193">
        <f>MAX(0,(J7581-'2031 forecast'!$C$10))</f>
        <v>0</v>
      </c>
      <c r="P7581" s="175" t="str">
        <f t="shared" si="1214"/>
        <v/>
      </c>
      <c r="Q7581" s="175" t="str">
        <f t="shared" si="1215"/>
        <v/>
      </c>
    </row>
    <row r="7582" spans="1:17" s="1" customFormat="1" x14ac:dyDescent="0.3">
      <c r="A7582" s="189">
        <f t="shared" si="1213"/>
        <v>44146.749999981621</v>
      </c>
      <c r="B7582" s="190">
        <f t="shared" si="1209"/>
        <v>44146</v>
      </c>
      <c r="C7582" s="1">
        <f t="shared" si="1210"/>
        <v>18</v>
      </c>
      <c r="D7582" s="191">
        <v>3.4333265363888708</v>
      </c>
      <c r="E7582" s="192">
        <f t="shared" si="1211"/>
        <v>1.1921761869081217E-4</v>
      </c>
      <c r="F7582" s="193">
        <f t="shared" si="1212"/>
        <v>5.1189613761765598</v>
      </c>
      <c r="G7582" s="193">
        <f t="shared" si="1216"/>
        <v>5.3082522996034847</v>
      </c>
      <c r="H7582" s="193">
        <f t="shared" si="1216"/>
        <v>5.5045428956316851</v>
      </c>
      <c r="I7582" s="193">
        <f t="shared" si="1216"/>
        <v>5.7080920008479259</v>
      </c>
      <c r="J7582" s="193">
        <f t="shared" si="1216"/>
        <v>5.9191680231978703</v>
      </c>
      <c r="K7582" s="193">
        <f>MAX(0,(F7582-'2031 forecast'!$C$10))</f>
        <v>0</v>
      </c>
      <c r="L7582" s="193">
        <f>MAX(0,(G7582-'2031 forecast'!$C$10))</f>
        <v>0</v>
      </c>
      <c r="M7582" s="193">
        <f>MAX(0,(H7582-'2031 forecast'!$C$10))</f>
        <v>0</v>
      </c>
      <c r="N7582" s="193">
        <f>MAX(0,(I7582-'2031 forecast'!$C$10))</f>
        <v>0</v>
      </c>
      <c r="O7582" s="193">
        <f>MAX(0,(J7582-'2031 forecast'!$C$10))</f>
        <v>0.18216802319787018</v>
      </c>
      <c r="P7582" s="175" t="str">
        <f t="shared" si="1214"/>
        <v/>
      </c>
      <c r="Q7582" s="175" t="str">
        <f t="shared" si="1215"/>
        <v/>
      </c>
    </row>
    <row r="7583" spans="1:17" s="1" customFormat="1" x14ac:dyDescent="0.3">
      <c r="A7583" s="189">
        <f t="shared" si="1213"/>
        <v>44146.791666648285</v>
      </c>
      <c r="B7583" s="190">
        <f t="shared" si="1209"/>
        <v>44146</v>
      </c>
      <c r="C7583" s="1">
        <f t="shared" si="1210"/>
        <v>19</v>
      </c>
      <c r="D7583" s="191">
        <v>3.3505050629233502</v>
      </c>
      <c r="E7583" s="192">
        <f t="shared" si="1211"/>
        <v>1.1634175508204259E-4</v>
      </c>
      <c r="F7583" s="193">
        <f t="shared" si="1212"/>
        <v>4.9954776587687926</v>
      </c>
      <c r="G7583" s="193">
        <f t="shared" si="1216"/>
        <v>5.1802023537797162</v>
      </c>
      <c r="H7583" s="193">
        <f t="shared" si="1216"/>
        <v>5.3717578696405708</v>
      </c>
      <c r="I7583" s="193">
        <f t="shared" si="1216"/>
        <v>5.5703967990730865</v>
      </c>
      <c r="J7583" s="193">
        <f t="shared" si="1216"/>
        <v>5.7763810752698523</v>
      </c>
      <c r="K7583" s="193">
        <f>MAX(0,(F7583-'2031 forecast'!$C$10))</f>
        <v>0</v>
      </c>
      <c r="L7583" s="193">
        <f>MAX(0,(G7583-'2031 forecast'!$C$10))</f>
        <v>0</v>
      </c>
      <c r="M7583" s="193">
        <f>MAX(0,(H7583-'2031 forecast'!$C$10))</f>
        <v>0</v>
      </c>
      <c r="N7583" s="193">
        <f>MAX(0,(I7583-'2031 forecast'!$C$10))</f>
        <v>0</v>
      </c>
      <c r="O7583" s="193">
        <f>MAX(0,(J7583-'2031 forecast'!$C$10))</f>
        <v>3.9381075269852239E-2</v>
      </c>
      <c r="P7583" s="175" t="str">
        <f t="shared" si="1214"/>
        <v/>
      </c>
      <c r="Q7583" s="175" t="str">
        <f t="shared" si="1215"/>
        <v/>
      </c>
    </row>
    <row r="7584" spans="1:17" s="1" customFormat="1" x14ac:dyDescent="0.3">
      <c r="A7584" s="189">
        <f t="shared" si="1213"/>
        <v>44146.833333314949</v>
      </c>
      <c r="B7584" s="190">
        <f t="shared" si="1209"/>
        <v>44146</v>
      </c>
      <c r="C7584" s="1">
        <f t="shared" si="1210"/>
        <v>20</v>
      </c>
      <c r="D7584" s="191">
        <v>3.2752128143183308</v>
      </c>
      <c r="E7584" s="192">
        <f t="shared" si="1211"/>
        <v>1.1372733361952476E-4</v>
      </c>
      <c r="F7584" s="193">
        <f t="shared" si="1212"/>
        <v>4.8832197338526395</v>
      </c>
      <c r="G7584" s="193">
        <f t="shared" si="1216"/>
        <v>5.0637933121217449</v>
      </c>
      <c r="H7584" s="193">
        <f t="shared" si="1216"/>
        <v>5.2510442096486472</v>
      </c>
      <c r="I7584" s="193">
        <f t="shared" si="1216"/>
        <v>5.4452193429141396</v>
      </c>
      <c r="J7584" s="193">
        <f t="shared" si="1216"/>
        <v>5.6465747589716528</v>
      </c>
      <c r="K7584" s="193">
        <f>MAX(0,(F7584-'2031 forecast'!$C$10))</f>
        <v>0</v>
      </c>
      <c r="L7584" s="193">
        <f>MAX(0,(G7584-'2031 forecast'!$C$10))</f>
        <v>0</v>
      </c>
      <c r="M7584" s="193">
        <f>MAX(0,(H7584-'2031 forecast'!$C$10))</f>
        <v>0</v>
      </c>
      <c r="N7584" s="193">
        <f>MAX(0,(I7584-'2031 forecast'!$C$10))</f>
        <v>0</v>
      </c>
      <c r="O7584" s="193">
        <f>MAX(0,(J7584-'2031 forecast'!$C$10))</f>
        <v>0</v>
      </c>
      <c r="P7584" s="175" t="str">
        <f t="shared" si="1214"/>
        <v/>
      </c>
      <c r="Q7584" s="175" t="str">
        <f t="shared" si="1215"/>
        <v/>
      </c>
    </row>
    <row r="7585" spans="1:17" s="1" customFormat="1" x14ac:dyDescent="0.3">
      <c r="A7585" s="189">
        <f t="shared" si="1213"/>
        <v>44146.874999981614</v>
      </c>
      <c r="B7585" s="190">
        <f t="shared" si="1209"/>
        <v>44146</v>
      </c>
      <c r="C7585" s="1">
        <f t="shared" si="1210"/>
        <v>21</v>
      </c>
      <c r="D7585" s="191">
        <v>3.1396867668292967</v>
      </c>
      <c r="E7585" s="192">
        <f t="shared" si="1211"/>
        <v>1.0902137498699272E-4</v>
      </c>
      <c r="F7585" s="193">
        <f t="shared" si="1212"/>
        <v>4.6811554690035653</v>
      </c>
      <c r="G7585" s="193">
        <f t="shared" ref="G7585:J7604" si="1217">$E7585*G$2</f>
        <v>4.8542570371373976</v>
      </c>
      <c r="H7585" s="193">
        <f t="shared" si="1217"/>
        <v>5.0337596216631866</v>
      </c>
      <c r="I7585" s="193">
        <f t="shared" si="1217"/>
        <v>5.2198999218280386</v>
      </c>
      <c r="J7585" s="193">
        <f t="shared" si="1217"/>
        <v>5.4129233896348952</v>
      </c>
      <c r="K7585" s="193">
        <f>MAX(0,(F7585-'2031 forecast'!$C$10))</f>
        <v>0</v>
      </c>
      <c r="L7585" s="193">
        <f>MAX(0,(G7585-'2031 forecast'!$C$10))</f>
        <v>0</v>
      </c>
      <c r="M7585" s="193">
        <f>MAX(0,(H7585-'2031 forecast'!$C$10))</f>
        <v>0</v>
      </c>
      <c r="N7585" s="193">
        <f>MAX(0,(I7585-'2031 forecast'!$C$10))</f>
        <v>0</v>
      </c>
      <c r="O7585" s="193">
        <f>MAX(0,(J7585-'2031 forecast'!$C$10))</f>
        <v>0</v>
      </c>
      <c r="P7585" s="175" t="str">
        <f t="shared" si="1214"/>
        <v/>
      </c>
      <c r="Q7585" s="175" t="str">
        <f t="shared" si="1215"/>
        <v/>
      </c>
    </row>
    <row r="7586" spans="1:17" s="1" customFormat="1" x14ac:dyDescent="0.3">
      <c r="A7586" s="189">
        <f t="shared" si="1213"/>
        <v>44146.916666648278</v>
      </c>
      <c r="B7586" s="190">
        <f t="shared" si="1209"/>
        <v>44146</v>
      </c>
      <c r="C7586" s="1">
        <f t="shared" si="1210"/>
        <v>22</v>
      </c>
      <c r="D7586" s="191">
        <v>2.9891022696192584</v>
      </c>
      <c r="E7586" s="192">
        <f t="shared" si="1211"/>
        <v>1.037925320619571E-4</v>
      </c>
      <c r="F7586" s="193">
        <f t="shared" si="1212"/>
        <v>4.4566396191712601</v>
      </c>
      <c r="G7586" s="193">
        <f t="shared" si="1217"/>
        <v>4.6214389538214551</v>
      </c>
      <c r="H7586" s="193">
        <f t="shared" si="1217"/>
        <v>4.7923323016793411</v>
      </c>
      <c r="I7586" s="193">
        <f t="shared" si="1217"/>
        <v>4.9695450095101465</v>
      </c>
      <c r="J7586" s="193">
        <f t="shared" si="1217"/>
        <v>5.1533107570384979</v>
      </c>
      <c r="K7586" s="193">
        <f>MAX(0,(F7586-'2031 forecast'!$C$10))</f>
        <v>0</v>
      </c>
      <c r="L7586" s="193">
        <f>MAX(0,(G7586-'2031 forecast'!$C$10))</f>
        <v>0</v>
      </c>
      <c r="M7586" s="193">
        <f>MAX(0,(H7586-'2031 forecast'!$C$10))</f>
        <v>0</v>
      </c>
      <c r="N7586" s="193">
        <f>MAX(0,(I7586-'2031 forecast'!$C$10))</f>
        <v>0</v>
      </c>
      <c r="O7586" s="193">
        <f>MAX(0,(J7586-'2031 forecast'!$C$10))</f>
        <v>0</v>
      </c>
      <c r="P7586" s="175" t="str">
        <f t="shared" si="1214"/>
        <v/>
      </c>
      <c r="Q7586" s="175" t="str">
        <f t="shared" si="1215"/>
        <v/>
      </c>
    </row>
    <row r="7587" spans="1:17" s="1" customFormat="1" x14ac:dyDescent="0.3">
      <c r="A7587" s="189">
        <f t="shared" si="1213"/>
        <v>44146.958333314942</v>
      </c>
      <c r="B7587" s="190">
        <f t="shared" si="1209"/>
        <v>44146</v>
      </c>
      <c r="C7587" s="1">
        <f t="shared" si="1210"/>
        <v>23</v>
      </c>
      <c r="D7587" s="191">
        <v>2.6502871508966721</v>
      </c>
      <c r="E7587" s="192">
        <f t="shared" si="1211"/>
        <v>9.2027635480626934E-5</v>
      </c>
      <c r="F7587" s="193">
        <f t="shared" si="1212"/>
        <v>3.9514789570485722</v>
      </c>
      <c r="G7587" s="193">
        <f t="shared" si="1217"/>
        <v>4.0975982663605839</v>
      </c>
      <c r="H7587" s="193">
        <f t="shared" si="1217"/>
        <v>4.249120831715687</v>
      </c>
      <c r="I7587" s="193">
        <f t="shared" si="1217"/>
        <v>4.4062464567948902</v>
      </c>
      <c r="J7587" s="193">
        <f t="shared" si="1217"/>
        <v>4.5691823336966015</v>
      </c>
      <c r="K7587" s="193">
        <f>MAX(0,(F7587-'2031 forecast'!$C$10))</f>
        <v>0</v>
      </c>
      <c r="L7587" s="193">
        <f>MAX(0,(G7587-'2031 forecast'!$C$10))</f>
        <v>0</v>
      </c>
      <c r="M7587" s="193">
        <f>MAX(0,(H7587-'2031 forecast'!$C$10))</f>
        <v>0</v>
      </c>
      <c r="N7587" s="193">
        <f>MAX(0,(I7587-'2031 forecast'!$C$10))</f>
        <v>0</v>
      </c>
      <c r="O7587" s="193">
        <f>MAX(0,(J7587-'2031 forecast'!$C$10))</f>
        <v>0</v>
      </c>
      <c r="P7587" s="175" t="str">
        <f t="shared" si="1214"/>
        <v/>
      </c>
      <c r="Q7587" s="175" t="str">
        <f t="shared" si="1215"/>
        <v/>
      </c>
    </row>
    <row r="7588" spans="1:17" s="1" customFormat="1" x14ac:dyDescent="0.3">
      <c r="A7588" s="189">
        <f t="shared" si="1213"/>
        <v>44146.999999981606</v>
      </c>
      <c r="B7588" s="190">
        <f t="shared" si="1209"/>
        <v>44146</v>
      </c>
      <c r="C7588" s="1">
        <f t="shared" si="1210"/>
        <v>0</v>
      </c>
      <c r="D7588" s="191">
        <v>2.4168811802211132</v>
      </c>
      <c r="E7588" s="192">
        <f t="shared" si="1211"/>
        <v>8.3922928946821728E-5</v>
      </c>
      <c r="F7588" s="193">
        <f t="shared" si="1212"/>
        <v>3.6034793898084998</v>
      </c>
      <c r="G7588" s="193">
        <f t="shared" si="1217"/>
        <v>3.7367302372208742</v>
      </c>
      <c r="H7588" s="193">
        <f t="shared" si="1217"/>
        <v>3.8749084857407259</v>
      </c>
      <c r="I7588" s="193">
        <f t="shared" si="1217"/>
        <v>4.0181963427021588</v>
      </c>
      <c r="J7588" s="193">
        <f t="shared" si="1217"/>
        <v>4.1667827531721855</v>
      </c>
      <c r="K7588" s="193">
        <f>MAX(0,(F7588-'2031 forecast'!$C$10))</f>
        <v>0</v>
      </c>
      <c r="L7588" s="193">
        <f>MAX(0,(G7588-'2031 forecast'!$C$10))</f>
        <v>0</v>
      </c>
      <c r="M7588" s="193">
        <f>MAX(0,(H7588-'2031 forecast'!$C$10))</f>
        <v>0</v>
      </c>
      <c r="N7588" s="193">
        <f>MAX(0,(I7588-'2031 forecast'!$C$10))</f>
        <v>0</v>
      </c>
      <c r="O7588" s="193">
        <f>MAX(0,(J7588-'2031 forecast'!$C$10))</f>
        <v>0</v>
      </c>
      <c r="P7588" s="175" t="str">
        <f t="shared" si="1214"/>
        <v/>
      </c>
      <c r="Q7588" s="175" t="str">
        <f t="shared" si="1215"/>
        <v/>
      </c>
    </row>
    <row r="7589" spans="1:17" s="1" customFormat="1" x14ac:dyDescent="0.3">
      <c r="A7589" s="189">
        <f t="shared" si="1213"/>
        <v>44147.041666648271</v>
      </c>
      <c r="B7589" s="190">
        <f t="shared" si="1209"/>
        <v>44147</v>
      </c>
      <c r="C7589" s="1">
        <f t="shared" si="1210"/>
        <v>1</v>
      </c>
      <c r="D7589" s="191">
        <v>2.2587674581505732</v>
      </c>
      <c r="E7589" s="192">
        <f t="shared" si="1211"/>
        <v>7.8432643875534335E-5</v>
      </c>
      <c r="F7589" s="193">
        <f t="shared" si="1212"/>
        <v>3.3677377474845795</v>
      </c>
      <c r="G7589" s="193">
        <f t="shared" si="1217"/>
        <v>3.4922712497391348</v>
      </c>
      <c r="H7589" s="193">
        <f t="shared" si="1217"/>
        <v>3.6214097997576884</v>
      </c>
      <c r="I7589" s="193">
        <f t="shared" si="1217"/>
        <v>3.7553236847683733</v>
      </c>
      <c r="J7589" s="193">
        <f t="shared" si="1217"/>
        <v>3.8941894889459681</v>
      </c>
      <c r="K7589" s="193">
        <f>MAX(0,(F7589-'2031 forecast'!$C$10))</f>
        <v>0</v>
      </c>
      <c r="L7589" s="193">
        <f>MAX(0,(G7589-'2031 forecast'!$C$10))</f>
        <v>0</v>
      </c>
      <c r="M7589" s="193">
        <f>MAX(0,(H7589-'2031 forecast'!$C$10))</f>
        <v>0</v>
      </c>
      <c r="N7589" s="193">
        <f>MAX(0,(I7589-'2031 forecast'!$C$10))</f>
        <v>0</v>
      </c>
      <c r="O7589" s="193">
        <f>MAX(0,(J7589-'2031 forecast'!$C$10))</f>
        <v>0</v>
      </c>
      <c r="P7589" s="175" t="str">
        <f t="shared" si="1214"/>
        <v/>
      </c>
      <c r="Q7589" s="175" t="str">
        <f t="shared" si="1215"/>
        <v/>
      </c>
    </row>
    <row r="7590" spans="1:17" s="1" customFormat="1" x14ac:dyDescent="0.3">
      <c r="A7590" s="189">
        <f t="shared" si="1213"/>
        <v>44147.083333314935</v>
      </c>
      <c r="B7590" s="190">
        <f t="shared" si="1209"/>
        <v>44147</v>
      </c>
      <c r="C7590" s="1">
        <f t="shared" si="1210"/>
        <v>2</v>
      </c>
      <c r="D7590" s="191">
        <v>2.2361797835690673</v>
      </c>
      <c r="E7590" s="192">
        <f t="shared" si="1211"/>
        <v>7.7648317436778983E-5</v>
      </c>
      <c r="F7590" s="193">
        <f t="shared" si="1212"/>
        <v>3.3340603700097331</v>
      </c>
      <c r="G7590" s="193">
        <f t="shared" si="1217"/>
        <v>3.4573485372417432</v>
      </c>
      <c r="H7590" s="193">
        <f t="shared" si="1217"/>
        <v>3.585195701760111</v>
      </c>
      <c r="I7590" s="193">
        <f t="shared" si="1217"/>
        <v>3.7177704479206888</v>
      </c>
      <c r="J7590" s="193">
        <f t="shared" si="1217"/>
        <v>3.8552475940565079</v>
      </c>
      <c r="K7590" s="193">
        <f>MAX(0,(F7590-'2031 forecast'!$C$10))</f>
        <v>0</v>
      </c>
      <c r="L7590" s="193">
        <f>MAX(0,(G7590-'2031 forecast'!$C$10))</f>
        <v>0</v>
      </c>
      <c r="M7590" s="193">
        <f>MAX(0,(H7590-'2031 forecast'!$C$10))</f>
        <v>0</v>
      </c>
      <c r="N7590" s="193">
        <f>MAX(0,(I7590-'2031 forecast'!$C$10))</f>
        <v>0</v>
      </c>
      <c r="O7590" s="193">
        <f>MAX(0,(J7590-'2031 forecast'!$C$10))</f>
        <v>0</v>
      </c>
      <c r="P7590" s="175" t="str">
        <f t="shared" si="1214"/>
        <v/>
      </c>
      <c r="Q7590" s="175" t="str">
        <f t="shared" si="1215"/>
        <v/>
      </c>
    </row>
    <row r="7591" spans="1:17" s="1" customFormat="1" x14ac:dyDescent="0.3">
      <c r="A7591" s="189">
        <f t="shared" si="1213"/>
        <v>44147.124999981599</v>
      </c>
      <c r="B7591" s="190">
        <f t="shared" si="1209"/>
        <v>44147</v>
      </c>
      <c r="C7591" s="1">
        <f t="shared" si="1210"/>
        <v>3</v>
      </c>
      <c r="D7591" s="191">
        <v>2.2512382332900711</v>
      </c>
      <c r="E7591" s="192">
        <f t="shared" si="1211"/>
        <v>7.8171201729282551E-5</v>
      </c>
      <c r="F7591" s="193">
        <f t="shared" si="1212"/>
        <v>3.3565119549929641</v>
      </c>
      <c r="G7591" s="193">
        <f t="shared" si="1217"/>
        <v>3.4806303455733376</v>
      </c>
      <c r="H7591" s="193">
        <f t="shared" si="1217"/>
        <v>3.6093384337584959</v>
      </c>
      <c r="I7591" s="193">
        <f t="shared" si="1217"/>
        <v>3.7428059391524786</v>
      </c>
      <c r="J7591" s="193">
        <f t="shared" si="1217"/>
        <v>3.8812088573161478</v>
      </c>
      <c r="K7591" s="193">
        <f>MAX(0,(F7591-'2031 forecast'!$C$10))</f>
        <v>0</v>
      </c>
      <c r="L7591" s="193">
        <f>MAX(0,(G7591-'2031 forecast'!$C$10))</f>
        <v>0</v>
      </c>
      <c r="M7591" s="193">
        <f>MAX(0,(H7591-'2031 forecast'!$C$10))</f>
        <v>0</v>
      </c>
      <c r="N7591" s="193">
        <f>MAX(0,(I7591-'2031 forecast'!$C$10))</f>
        <v>0</v>
      </c>
      <c r="O7591" s="193">
        <f>MAX(0,(J7591-'2031 forecast'!$C$10))</f>
        <v>0</v>
      </c>
      <c r="P7591" s="175" t="str">
        <f t="shared" si="1214"/>
        <v/>
      </c>
      <c r="Q7591" s="175" t="str">
        <f t="shared" si="1215"/>
        <v/>
      </c>
    </row>
    <row r="7592" spans="1:17" s="1" customFormat="1" x14ac:dyDescent="0.3">
      <c r="A7592" s="189">
        <f t="shared" si="1213"/>
        <v>44147.166666648263</v>
      </c>
      <c r="B7592" s="190">
        <f t="shared" si="1209"/>
        <v>44147</v>
      </c>
      <c r="C7592" s="1">
        <f t="shared" si="1210"/>
        <v>4</v>
      </c>
      <c r="D7592" s="191">
        <v>2.1985336592665576</v>
      </c>
      <c r="E7592" s="192">
        <f t="shared" si="1211"/>
        <v>7.6341106705520077E-5</v>
      </c>
      <c r="F7592" s="193">
        <f t="shared" si="1212"/>
        <v>3.277931407551657</v>
      </c>
      <c r="G7592" s="193">
        <f t="shared" si="1217"/>
        <v>3.3991440164127575</v>
      </c>
      <c r="H7592" s="193">
        <f t="shared" si="1217"/>
        <v>3.5248388717641497</v>
      </c>
      <c r="I7592" s="193">
        <f t="shared" si="1217"/>
        <v>3.6551817198412162</v>
      </c>
      <c r="J7592" s="193">
        <f t="shared" si="1217"/>
        <v>3.7903444359074085</v>
      </c>
      <c r="K7592" s="193">
        <f>MAX(0,(F7592-'2031 forecast'!$C$10))</f>
        <v>0</v>
      </c>
      <c r="L7592" s="193">
        <f>MAX(0,(G7592-'2031 forecast'!$C$10))</f>
        <v>0</v>
      </c>
      <c r="M7592" s="193">
        <f>MAX(0,(H7592-'2031 forecast'!$C$10))</f>
        <v>0</v>
      </c>
      <c r="N7592" s="193">
        <f>MAX(0,(I7592-'2031 forecast'!$C$10))</f>
        <v>0</v>
      </c>
      <c r="O7592" s="193">
        <f>MAX(0,(J7592-'2031 forecast'!$C$10))</f>
        <v>0</v>
      </c>
      <c r="P7592" s="175" t="str">
        <f t="shared" si="1214"/>
        <v/>
      </c>
      <c r="Q7592" s="175" t="str">
        <f t="shared" si="1215"/>
        <v/>
      </c>
    </row>
    <row r="7593" spans="1:17" s="1" customFormat="1" x14ac:dyDescent="0.3">
      <c r="A7593" s="189">
        <f t="shared" si="1213"/>
        <v>44147.208333314928</v>
      </c>
      <c r="B7593" s="190">
        <f t="shared" si="1209"/>
        <v>44147</v>
      </c>
      <c r="C7593" s="1">
        <f t="shared" si="1210"/>
        <v>5</v>
      </c>
      <c r="D7593" s="191">
        <v>2.243709008429569</v>
      </c>
      <c r="E7593" s="192">
        <f t="shared" si="1211"/>
        <v>7.7909759583030754E-5</v>
      </c>
      <c r="F7593" s="193">
        <f t="shared" si="1212"/>
        <v>3.3452861625013481</v>
      </c>
      <c r="G7593" s="193">
        <f t="shared" si="1217"/>
        <v>3.46898944140754</v>
      </c>
      <c r="H7593" s="193">
        <f t="shared" si="1217"/>
        <v>3.597267067759303</v>
      </c>
      <c r="I7593" s="193">
        <f t="shared" si="1217"/>
        <v>3.730288193536583</v>
      </c>
      <c r="J7593" s="193">
        <f t="shared" si="1217"/>
        <v>3.8682282256863272</v>
      </c>
      <c r="K7593" s="193">
        <f>MAX(0,(F7593-'2031 forecast'!$C$10))</f>
        <v>0</v>
      </c>
      <c r="L7593" s="193">
        <f>MAX(0,(G7593-'2031 forecast'!$C$10))</f>
        <v>0</v>
      </c>
      <c r="M7593" s="193">
        <f>MAX(0,(H7593-'2031 forecast'!$C$10))</f>
        <v>0</v>
      </c>
      <c r="N7593" s="193">
        <f>MAX(0,(I7593-'2031 forecast'!$C$10))</f>
        <v>0</v>
      </c>
      <c r="O7593" s="193">
        <f>MAX(0,(J7593-'2031 forecast'!$C$10))</f>
        <v>0</v>
      </c>
      <c r="P7593" s="175" t="str">
        <f t="shared" si="1214"/>
        <v/>
      </c>
      <c r="Q7593" s="175" t="str">
        <f t="shared" si="1215"/>
        <v/>
      </c>
    </row>
    <row r="7594" spans="1:17" s="1" customFormat="1" x14ac:dyDescent="0.3">
      <c r="A7594" s="189">
        <f t="shared" si="1213"/>
        <v>44147.249999981592</v>
      </c>
      <c r="B7594" s="190">
        <f t="shared" si="1209"/>
        <v>44147</v>
      </c>
      <c r="C7594" s="1">
        <f t="shared" si="1210"/>
        <v>6</v>
      </c>
      <c r="D7594" s="191">
        <v>2.4620565293841246</v>
      </c>
      <c r="E7594" s="192">
        <f t="shared" si="1211"/>
        <v>8.5491581824332418E-5</v>
      </c>
      <c r="F7594" s="193">
        <f t="shared" si="1212"/>
        <v>3.6708341447581914</v>
      </c>
      <c r="G7594" s="193">
        <f t="shared" si="1217"/>
        <v>3.8065756622156566</v>
      </c>
      <c r="H7594" s="193">
        <f t="shared" si="1217"/>
        <v>3.9473366817358801</v>
      </c>
      <c r="I7594" s="193">
        <f t="shared" si="1217"/>
        <v>4.093302816397526</v>
      </c>
      <c r="J7594" s="193">
        <f t="shared" si="1217"/>
        <v>4.244666542951105</v>
      </c>
      <c r="K7594" s="193">
        <f>MAX(0,(F7594-'2031 forecast'!$C$10))</f>
        <v>0</v>
      </c>
      <c r="L7594" s="193">
        <f>MAX(0,(G7594-'2031 forecast'!$C$10))</f>
        <v>0</v>
      </c>
      <c r="M7594" s="193">
        <f>MAX(0,(H7594-'2031 forecast'!$C$10))</f>
        <v>0</v>
      </c>
      <c r="N7594" s="193">
        <f>MAX(0,(I7594-'2031 forecast'!$C$10))</f>
        <v>0</v>
      </c>
      <c r="O7594" s="193">
        <f>MAX(0,(J7594-'2031 forecast'!$C$10))</f>
        <v>0</v>
      </c>
      <c r="P7594" s="175" t="str">
        <f t="shared" si="1214"/>
        <v/>
      </c>
      <c r="Q7594" s="175" t="str">
        <f t="shared" si="1215"/>
        <v/>
      </c>
    </row>
    <row r="7595" spans="1:17" s="1" customFormat="1" x14ac:dyDescent="0.3">
      <c r="A7595" s="189">
        <f t="shared" si="1213"/>
        <v>44147.291666648256</v>
      </c>
      <c r="B7595" s="190">
        <f t="shared" si="1209"/>
        <v>44147</v>
      </c>
      <c r="C7595" s="1">
        <f t="shared" si="1210"/>
        <v>7</v>
      </c>
      <c r="D7595" s="191">
        <v>2.7632255238042007</v>
      </c>
      <c r="E7595" s="192">
        <f t="shared" si="1211"/>
        <v>9.5949267674403651E-5</v>
      </c>
      <c r="F7595" s="193">
        <f t="shared" si="1212"/>
        <v>4.1198658444228018</v>
      </c>
      <c r="G7595" s="193">
        <f t="shared" si="1217"/>
        <v>4.2722118288475412</v>
      </c>
      <c r="H7595" s="193">
        <f t="shared" si="1217"/>
        <v>4.4301913217035711</v>
      </c>
      <c r="I7595" s="193">
        <f t="shared" si="1217"/>
        <v>4.5940126410333093</v>
      </c>
      <c r="J7595" s="193">
        <f t="shared" si="1217"/>
        <v>4.7638918081439003</v>
      </c>
      <c r="K7595" s="193">
        <f>MAX(0,(F7595-'2031 forecast'!$C$10))</f>
        <v>0</v>
      </c>
      <c r="L7595" s="193">
        <f>MAX(0,(G7595-'2031 forecast'!$C$10))</f>
        <v>0</v>
      </c>
      <c r="M7595" s="193">
        <f>MAX(0,(H7595-'2031 forecast'!$C$10))</f>
        <v>0</v>
      </c>
      <c r="N7595" s="193">
        <f>MAX(0,(I7595-'2031 forecast'!$C$10))</f>
        <v>0</v>
      </c>
      <c r="O7595" s="193">
        <f>MAX(0,(J7595-'2031 forecast'!$C$10))</f>
        <v>0</v>
      </c>
      <c r="P7595" s="175" t="str">
        <f t="shared" si="1214"/>
        <v/>
      </c>
      <c r="Q7595" s="175" t="str">
        <f t="shared" si="1215"/>
        <v/>
      </c>
    </row>
    <row r="7596" spans="1:17" s="1" customFormat="1" x14ac:dyDescent="0.3">
      <c r="A7596" s="189">
        <f t="shared" si="1213"/>
        <v>44147.33333331492</v>
      </c>
      <c r="B7596" s="190">
        <f t="shared" si="1209"/>
        <v>44147</v>
      </c>
      <c r="C7596" s="1">
        <f t="shared" si="1210"/>
        <v>8</v>
      </c>
      <c r="D7596" s="191">
        <v>2.9138100210142395</v>
      </c>
      <c r="E7596" s="192">
        <f t="shared" si="1211"/>
        <v>1.0117811059943929E-4</v>
      </c>
      <c r="F7596" s="193">
        <f t="shared" si="1212"/>
        <v>4.344381694255107</v>
      </c>
      <c r="G7596" s="193">
        <f t="shared" si="1217"/>
        <v>4.5050299121634838</v>
      </c>
      <c r="H7596" s="193">
        <f t="shared" si="1217"/>
        <v>4.6716186416874175</v>
      </c>
      <c r="I7596" s="193">
        <f t="shared" si="1217"/>
        <v>4.8443675533512014</v>
      </c>
      <c r="J7596" s="193">
        <f t="shared" si="1217"/>
        <v>5.0235044407402984</v>
      </c>
      <c r="K7596" s="193">
        <f>MAX(0,(F7596-'2031 forecast'!$C$10))</f>
        <v>0</v>
      </c>
      <c r="L7596" s="193">
        <f>MAX(0,(G7596-'2031 forecast'!$C$10))</f>
        <v>0</v>
      </c>
      <c r="M7596" s="193">
        <f>MAX(0,(H7596-'2031 forecast'!$C$10))</f>
        <v>0</v>
      </c>
      <c r="N7596" s="193">
        <f>MAX(0,(I7596-'2031 forecast'!$C$10))</f>
        <v>0</v>
      </c>
      <c r="O7596" s="193">
        <f>MAX(0,(J7596-'2031 forecast'!$C$10))</f>
        <v>0</v>
      </c>
      <c r="P7596" s="175" t="str">
        <f t="shared" si="1214"/>
        <v/>
      </c>
      <c r="Q7596" s="175" t="str">
        <f t="shared" si="1215"/>
        <v/>
      </c>
    </row>
    <row r="7597" spans="1:17" s="1" customFormat="1" x14ac:dyDescent="0.3">
      <c r="A7597" s="189">
        <f t="shared" si="1213"/>
        <v>44147.374999981585</v>
      </c>
      <c r="B7597" s="190">
        <f t="shared" si="1209"/>
        <v>44147</v>
      </c>
      <c r="C7597" s="1">
        <f t="shared" si="1210"/>
        <v>9</v>
      </c>
      <c r="D7597" s="191">
        <v>2.943926920456247</v>
      </c>
      <c r="E7597" s="192">
        <f t="shared" si="1211"/>
        <v>1.0222387918444641E-4</v>
      </c>
      <c r="F7597" s="193">
        <f t="shared" si="1212"/>
        <v>4.389284864221568</v>
      </c>
      <c r="G7597" s="193">
        <f t="shared" si="1217"/>
        <v>4.5515935288266727</v>
      </c>
      <c r="H7597" s="193">
        <f t="shared" si="1217"/>
        <v>4.7199041056841864</v>
      </c>
      <c r="I7597" s="193">
        <f t="shared" si="1217"/>
        <v>4.8944385358147793</v>
      </c>
      <c r="J7597" s="193">
        <f t="shared" si="1217"/>
        <v>5.0754269672595784</v>
      </c>
      <c r="K7597" s="193">
        <f>MAX(0,(F7597-'2031 forecast'!$C$10))</f>
        <v>0</v>
      </c>
      <c r="L7597" s="193">
        <f>MAX(0,(G7597-'2031 forecast'!$C$10))</f>
        <v>0</v>
      </c>
      <c r="M7597" s="193">
        <f>MAX(0,(H7597-'2031 forecast'!$C$10))</f>
        <v>0</v>
      </c>
      <c r="N7597" s="193">
        <f>MAX(0,(I7597-'2031 forecast'!$C$10))</f>
        <v>0</v>
      </c>
      <c r="O7597" s="193">
        <f>MAX(0,(J7597-'2031 forecast'!$C$10))</f>
        <v>0</v>
      </c>
      <c r="P7597" s="175" t="str">
        <f t="shared" si="1214"/>
        <v/>
      </c>
      <c r="Q7597" s="175" t="str">
        <f t="shared" si="1215"/>
        <v/>
      </c>
    </row>
    <row r="7598" spans="1:17" s="1" customFormat="1" x14ac:dyDescent="0.3">
      <c r="A7598" s="189">
        <f t="shared" si="1213"/>
        <v>44147.416666648249</v>
      </c>
      <c r="B7598" s="190">
        <f t="shared" si="1209"/>
        <v>44147</v>
      </c>
      <c r="C7598" s="1">
        <f t="shared" si="1210"/>
        <v>10</v>
      </c>
      <c r="D7598" s="191">
        <v>2.8987515712932352</v>
      </c>
      <c r="E7598" s="192">
        <f t="shared" si="1211"/>
        <v>1.0065522630693572E-4</v>
      </c>
      <c r="F7598" s="193">
        <f t="shared" si="1212"/>
        <v>4.3219301092718769</v>
      </c>
      <c r="G7598" s="193">
        <f t="shared" si="1217"/>
        <v>4.4817481038318894</v>
      </c>
      <c r="H7598" s="193">
        <f t="shared" si="1217"/>
        <v>4.6474759096890326</v>
      </c>
      <c r="I7598" s="193">
        <f t="shared" si="1217"/>
        <v>4.819332062119412</v>
      </c>
      <c r="J7598" s="193">
        <f t="shared" si="1217"/>
        <v>4.9975431774806589</v>
      </c>
      <c r="K7598" s="193">
        <f>MAX(0,(F7598-'2031 forecast'!$C$10))</f>
        <v>0</v>
      </c>
      <c r="L7598" s="193">
        <f>MAX(0,(G7598-'2031 forecast'!$C$10))</f>
        <v>0</v>
      </c>
      <c r="M7598" s="193">
        <f>MAX(0,(H7598-'2031 forecast'!$C$10))</f>
        <v>0</v>
      </c>
      <c r="N7598" s="193">
        <f>MAX(0,(I7598-'2031 forecast'!$C$10))</f>
        <v>0</v>
      </c>
      <c r="O7598" s="193">
        <f>MAX(0,(J7598-'2031 forecast'!$C$10))</f>
        <v>0</v>
      </c>
      <c r="P7598" s="175" t="str">
        <f t="shared" si="1214"/>
        <v/>
      </c>
      <c r="Q7598" s="175" t="str">
        <f t="shared" si="1215"/>
        <v/>
      </c>
    </row>
    <row r="7599" spans="1:17" s="1" customFormat="1" x14ac:dyDescent="0.3">
      <c r="A7599" s="189">
        <f t="shared" si="1213"/>
        <v>44147.458333314913</v>
      </c>
      <c r="B7599" s="190">
        <f t="shared" si="1209"/>
        <v>44147</v>
      </c>
      <c r="C7599" s="1">
        <f t="shared" si="1210"/>
        <v>11</v>
      </c>
      <c r="D7599" s="191">
        <v>3.0267483939217676</v>
      </c>
      <c r="E7599" s="192">
        <f t="shared" si="1211"/>
        <v>1.0509974279321599E-4</v>
      </c>
      <c r="F7599" s="193">
        <f t="shared" si="1212"/>
        <v>4.5127685816293361</v>
      </c>
      <c r="G7599" s="193">
        <f t="shared" si="1217"/>
        <v>4.6796434746504403</v>
      </c>
      <c r="H7599" s="193">
        <f t="shared" si="1217"/>
        <v>4.8526891316753016</v>
      </c>
      <c r="I7599" s="193">
        <f t="shared" si="1217"/>
        <v>5.0321337375896196</v>
      </c>
      <c r="J7599" s="193">
        <f t="shared" si="1217"/>
        <v>5.2182139151875964</v>
      </c>
      <c r="K7599" s="193">
        <f>MAX(0,(F7599-'2031 forecast'!$C$10))</f>
        <v>0</v>
      </c>
      <c r="L7599" s="193">
        <f>MAX(0,(G7599-'2031 forecast'!$C$10))</f>
        <v>0</v>
      </c>
      <c r="M7599" s="193">
        <f>MAX(0,(H7599-'2031 forecast'!$C$10))</f>
        <v>0</v>
      </c>
      <c r="N7599" s="193">
        <f>MAX(0,(I7599-'2031 forecast'!$C$10))</f>
        <v>0</v>
      </c>
      <c r="O7599" s="193">
        <f>MAX(0,(J7599-'2031 forecast'!$C$10))</f>
        <v>0</v>
      </c>
      <c r="P7599" s="175" t="str">
        <f t="shared" si="1214"/>
        <v/>
      </c>
      <c r="Q7599" s="175" t="str">
        <f t="shared" si="1215"/>
        <v/>
      </c>
    </row>
    <row r="7600" spans="1:17" s="1" customFormat="1" x14ac:dyDescent="0.3">
      <c r="A7600" s="189">
        <f t="shared" si="1213"/>
        <v>44147.499999981577</v>
      </c>
      <c r="B7600" s="190">
        <f t="shared" si="1209"/>
        <v>44147</v>
      </c>
      <c r="C7600" s="1">
        <f t="shared" si="1210"/>
        <v>12</v>
      </c>
      <c r="D7600" s="191">
        <v>2.9589853701772508</v>
      </c>
      <c r="E7600" s="192">
        <f t="shared" si="1211"/>
        <v>1.0274676347694998E-4</v>
      </c>
      <c r="F7600" s="193">
        <f t="shared" si="1212"/>
        <v>4.411736449204799</v>
      </c>
      <c r="G7600" s="193">
        <f t="shared" si="1217"/>
        <v>4.5748753371582671</v>
      </c>
      <c r="H7600" s="193">
        <f t="shared" si="1217"/>
        <v>4.7440468376825713</v>
      </c>
      <c r="I7600" s="193">
        <f t="shared" si="1217"/>
        <v>4.9194740270465687</v>
      </c>
      <c r="J7600" s="193">
        <f t="shared" si="1217"/>
        <v>5.101388230519218</v>
      </c>
      <c r="K7600" s="193">
        <f>MAX(0,(F7600-'2031 forecast'!$C$10))</f>
        <v>0</v>
      </c>
      <c r="L7600" s="193">
        <f>MAX(0,(G7600-'2031 forecast'!$C$10))</f>
        <v>0</v>
      </c>
      <c r="M7600" s="193">
        <f>MAX(0,(H7600-'2031 forecast'!$C$10))</f>
        <v>0</v>
      </c>
      <c r="N7600" s="193">
        <f>MAX(0,(I7600-'2031 forecast'!$C$10))</f>
        <v>0</v>
      </c>
      <c r="O7600" s="193">
        <f>MAX(0,(J7600-'2031 forecast'!$C$10))</f>
        <v>0</v>
      </c>
      <c r="P7600" s="175" t="str">
        <f t="shared" si="1214"/>
        <v/>
      </c>
      <c r="Q7600" s="175" t="str">
        <f t="shared" si="1215"/>
        <v/>
      </c>
    </row>
    <row r="7601" spans="1:17" s="1" customFormat="1" x14ac:dyDescent="0.3">
      <c r="A7601" s="189">
        <f t="shared" si="1213"/>
        <v>44147.541666648242</v>
      </c>
      <c r="B7601" s="190">
        <f t="shared" si="1209"/>
        <v>44147</v>
      </c>
      <c r="C7601" s="1">
        <f t="shared" si="1210"/>
        <v>13</v>
      </c>
      <c r="D7601" s="191">
        <v>2.9363976955957449</v>
      </c>
      <c r="E7601" s="192">
        <f t="shared" si="1211"/>
        <v>1.0196243703819463E-4</v>
      </c>
      <c r="F7601" s="193">
        <f t="shared" si="1212"/>
        <v>4.378059071729953</v>
      </c>
      <c r="G7601" s="193">
        <f t="shared" si="1217"/>
        <v>4.5399526246608746</v>
      </c>
      <c r="H7601" s="193">
        <f t="shared" si="1217"/>
        <v>4.7078327396849948</v>
      </c>
      <c r="I7601" s="193">
        <f t="shared" si="1217"/>
        <v>4.8819207901988841</v>
      </c>
      <c r="J7601" s="193">
        <f t="shared" si="1217"/>
        <v>5.0624463356297582</v>
      </c>
      <c r="K7601" s="193">
        <f>MAX(0,(F7601-'2031 forecast'!$C$10))</f>
        <v>0</v>
      </c>
      <c r="L7601" s="193">
        <f>MAX(0,(G7601-'2031 forecast'!$C$10))</f>
        <v>0</v>
      </c>
      <c r="M7601" s="193">
        <f>MAX(0,(H7601-'2031 forecast'!$C$10))</f>
        <v>0</v>
      </c>
      <c r="N7601" s="193">
        <f>MAX(0,(I7601-'2031 forecast'!$C$10))</f>
        <v>0</v>
      </c>
      <c r="O7601" s="193">
        <f>MAX(0,(J7601-'2031 forecast'!$C$10))</f>
        <v>0</v>
      </c>
      <c r="P7601" s="175" t="str">
        <f t="shared" si="1214"/>
        <v/>
      </c>
      <c r="Q7601" s="175" t="str">
        <f t="shared" si="1215"/>
        <v/>
      </c>
    </row>
    <row r="7602" spans="1:17" s="1" customFormat="1" x14ac:dyDescent="0.3">
      <c r="A7602" s="189">
        <f t="shared" si="1213"/>
        <v>44147.583333314906</v>
      </c>
      <c r="B7602" s="190">
        <f t="shared" si="1209"/>
        <v>44147</v>
      </c>
      <c r="C7602" s="1">
        <f t="shared" si="1210"/>
        <v>14</v>
      </c>
      <c r="D7602" s="191">
        <v>2.9514561453167483</v>
      </c>
      <c r="E7602" s="192">
        <f t="shared" si="1211"/>
        <v>1.0248532133069817E-4</v>
      </c>
      <c r="F7602" s="193">
        <f t="shared" si="1212"/>
        <v>4.4005106567131822</v>
      </c>
      <c r="G7602" s="193">
        <f t="shared" si="1217"/>
        <v>4.5632344329924681</v>
      </c>
      <c r="H7602" s="193">
        <f t="shared" si="1217"/>
        <v>4.731975471683378</v>
      </c>
      <c r="I7602" s="193">
        <f t="shared" si="1217"/>
        <v>4.9069562814306726</v>
      </c>
      <c r="J7602" s="193">
        <f t="shared" si="1217"/>
        <v>5.0884075988893969</v>
      </c>
      <c r="K7602" s="193">
        <f>MAX(0,(F7602-'2031 forecast'!$C$10))</f>
        <v>0</v>
      </c>
      <c r="L7602" s="193">
        <f>MAX(0,(G7602-'2031 forecast'!$C$10))</f>
        <v>0</v>
      </c>
      <c r="M7602" s="193">
        <f>MAX(0,(H7602-'2031 forecast'!$C$10))</f>
        <v>0</v>
      </c>
      <c r="N7602" s="193">
        <f>MAX(0,(I7602-'2031 forecast'!$C$10))</f>
        <v>0</v>
      </c>
      <c r="O7602" s="193">
        <f>MAX(0,(J7602-'2031 forecast'!$C$10))</f>
        <v>0</v>
      </c>
      <c r="P7602" s="175" t="str">
        <f t="shared" si="1214"/>
        <v/>
      </c>
      <c r="Q7602" s="175" t="str">
        <f t="shared" si="1215"/>
        <v/>
      </c>
    </row>
    <row r="7603" spans="1:17" s="1" customFormat="1" x14ac:dyDescent="0.3">
      <c r="A7603" s="189">
        <f t="shared" si="1213"/>
        <v>44147.62499998157</v>
      </c>
      <c r="B7603" s="190">
        <f t="shared" si="1209"/>
        <v>44147</v>
      </c>
      <c r="C7603" s="1">
        <f t="shared" si="1210"/>
        <v>15</v>
      </c>
      <c r="D7603" s="191">
        <v>3.019219169061266</v>
      </c>
      <c r="E7603" s="192">
        <f t="shared" si="1211"/>
        <v>1.0483830064696422E-4</v>
      </c>
      <c r="F7603" s="193">
        <f t="shared" si="1212"/>
        <v>4.5015427891377211</v>
      </c>
      <c r="G7603" s="193">
        <f t="shared" si="1217"/>
        <v>4.6680025704846431</v>
      </c>
      <c r="H7603" s="193">
        <f t="shared" si="1217"/>
        <v>4.84061776567611</v>
      </c>
      <c r="I7603" s="193">
        <f t="shared" si="1217"/>
        <v>5.0196159919737253</v>
      </c>
      <c r="J7603" s="193">
        <f t="shared" si="1217"/>
        <v>5.205233283557777</v>
      </c>
      <c r="K7603" s="193">
        <f>MAX(0,(F7603-'2031 forecast'!$C$10))</f>
        <v>0</v>
      </c>
      <c r="L7603" s="193">
        <f>MAX(0,(G7603-'2031 forecast'!$C$10))</f>
        <v>0</v>
      </c>
      <c r="M7603" s="193">
        <f>MAX(0,(H7603-'2031 forecast'!$C$10))</f>
        <v>0</v>
      </c>
      <c r="N7603" s="193">
        <f>MAX(0,(I7603-'2031 forecast'!$C$10))</f>
        <v>0</v>
      </c>
      <c r="O7603" s="193">
        <f>MAX(0,(J7603-'2031 forecast'!$C$10))</f>
        <v>0</v>
      </c>
      <c r="P7603" s="175" t="str">
        <f t="shared" si="1214"/>
        <v/>
      </c>
      <c r="Q7603" s="175" t="str">
        <f t="shared" si="1215"/>
        <v/>
      </c>
    </row>
    <row r="7604" spans="1:17" s="1" customFormat="1" x14ac:dyDescent="0.3">
      <c r="A7604" s="189">
        <f t="shared" si="1213"/>
        <v>44147.666666648234</v>
      </c>
      <c r="B7604" s="190">
        <f t="shared" si="1209"/>
        <v>44147</v>
      </c>
      <c r="C7604" s="1">
        <f t="shared" si="1210"/>
        <v>16</v>
      </c>
      <c r="D7604" s="191">
        <v>2.9514561453167483</v>
      </c>
      <c r="E7604" s="192">
        <f t="shared" si="1211"/>
        <v>1.0248532133069817E-4</v>
      </c>
      <c r="F7604" s="193">
        <f t="shared" si="1212"/>
        <v>4.4005106567131822</v>
      </c>
      <c r="G7604" s="193">
        <f t="shared" si="1217"/>
        <v>4.5632344329924681</v>
      </c>
      <c r="H7604" s="193">
        <f t="shared" si="1217"/>
        <v>4.731975471683378</v>
      </c>
      <c r="I7604" s="193">
        <f t="shared" si="1217"/>
        <v>4.9069562814306726</v>
      </c>
      <c r="J7604" s="193">
        <f t="shared" si="1217"/>
        <v>5.0884075988893969</v>
      </c>
      <c r="K7604" s="193">
        <f>MAX(0,(F7604-'2031 forecast'!$C$10))</f>
        <v>0</v>
      </c>
      <c r="L7604" s="193">
        <f>MAX(0,(G7604-'2031 forecast'!$C$10))</f>
        <v>0</v>
      </c>
      <c r="M7604" s="193">
        <f>MAX(0,(H7604-'2031 forecast'!$C$10))</f>
        <v>0</v>
      </c>
      <c r="N7604" s="193">
        <f>MAX(0,(I7604-'2031 forecast'!$C$10))</f>
        <v>0</v>
      </c>
      <c r="O7604" s="193">
        <f>MAX(0,(J7604-'2031 forecast'!$C$10))</f>
        <v>0</v>
      </c>
      <c r="P7604" s="175" t="str">
        <f t="shared" si="1214"/>
        <v/>
      </c>
      <c r="Q7604" s="175" t="str">
        <f t="shared" si="1215"/>
        <v/>
      </c>
    </row>
    <row r="7605" spans="1:17" s="1" customFormat="1" x14ac:dyDescent="0.3">
      <c r="A7605" s="189">
        <f t="shared" si="1213"/>
        <v>44147.708333314898</v>
      </c>
      <c r="B7605" s="190">
        <f t="shared" si="1209"/>
        <v>44147</v>
      </c>
      <c r="C7605" s="1">
        <f t="shared" si="1210"/>
        <v>17</v>
      </c>
      <c r="D7605" s="191">
        <v>3.2601543645973274</v>
      </c>
      <c r="E7605" s="192">
        <f t="shared" si="1211"/>
        <v>1.1320444932702122E-4</v>
      </c>
      <c r="F7605" s="193">
        <f t="shared" si="1212"/>
        <v>4.8607681488694094</v>
      </c>
      <c r="G7605" s="193">
        <f t="shared" ref="G7605:J7624" si="1218">$E7605*G$2</f>
        <v>5.0405115037901513</v>
      </c>
      <c r="H7605" s="193">
        <f t="shared" si="1218"/>
        <v>5.2269014776502631</v>
      </c>
      <c r="I7605" s="193">
        <f t="shared" si="1218"/>
        <v>5.4201838516823519</v>
      </c>
      <c r="J7605" s="193">
        <f t="shared" si="1218"/>
        <v>5.6206134957120142</v>
      </c>
      <c r="K7605" s="193">
        <f>MAX(0,(F7605-'2031 forecast'!$C$10))</f>
        <v>0</v>
      </c>
      <c r="L7605" s="193">
        <f>MAX(0,(G7605-'2031 forecast'!$C$10))</f>
        <v>0</v>
      </c>
      <c r="M7605" s="193">
        <f>MAX(0,(H7605-'2031 forecast'!$C$10))</f>
        <v>0</v>
      </c>
      <c r="N7605" s="193">
        <f>MAX(0,(I7605-'2031 forecast'!$C$10))</f>
        <v>0</v>
      </c>
      <c r="O7605" s="193">
        <f>MAX(0,(J7605-'2031 forecast'!$C$10))</f>
        <v>0</v>
      </c>
      <c r="P7605" s="175" t="str">
        <f t="shared" si="1214"/>
        <v/>
      </c>
      <c r="Q7605" s="175" t="str">
        <f t="shared" si="1215"/>
        <v/>
      </c>
    </row>
    <row r="7606" spans="1:17" s="1" customFormat="1" x14ac:dyDescent="0.3">
      <c r="A7606" s="189">
        <f t="shared" si="1213"/>
        <v>44147.749999981563</v>
      </c>
      <c r="B7606" s="190">
        <f t="shared" si="1209"/>
        <v>44147</v>
      </c>
      <c r="C7606" s="1">
        <f t="shared" si="1210"/>
        <v>18</v>
      </c>
      <c r="D7606" s="191">
        <v>3.4483849861098745</v>
      </c>
      <c r="E7606" s="192">
        <f t="shared" si="1211"/>
        <v>1.1974050298331573E-4</v>
      </c>
      <c r="F7606" s="193">
        <f t="shared" si="1212"/>
        <v>5.1414129611597899</v>
      </c>
      <c r="G7606" s="193">
        <f t="shared" si="1218"/>
        <v>5.3315341079350782</v>
      </c>
      <c r="H7606" s="193">
        <f t="shared" si="1218"/>
        <v>5.52868562763007</v>
      </c>
      <c r="I7606" s="193">
        <f t="shared" si="1218"/>
        <v>5.7331274920797153</v>
      </c>
      <c r="J7606" s="193">
        <f t="shared" si="1218"/>
        <v>5.9451292864575098</v>
      </c>
      <c r="K7606" s="193">
        <f>MAX(0,(F7606-'2031 forecast'!$C$10))</f>
        <v>0</v>
      </c>
      <c r="L7606" s="193">
        <f>MAX(0,(G7606-'2031 forecast'!$C$10))</f>
        <v>0</v>
      </c>
      <c r="M7606" s="193">
        <f>MAX(0,(H7606-'2031 forecast'!$C$10))</f>
        <v>0</v>
      </c>
      <c r="N7606" s="193">
        <f>MAX(0,(I7606-'2031 forecast'!$C$10))</f>
        <v>0</v>
      </c>
      <c r="O7606" s="193">
        <f>MAX(0,(J7606-'2031 forecast'!$C$10))</f>
        <v>0.20812928645750972</v>
      </c>
      <c r="P7606" s="175" t="str">
        <f t="shared" si="1214"/>
        <v/>
      </c>
      <c r="Q7606" s="175" t="str">
        <f t="shared" si="1215"/>
        <v/>
      </c>
    </row>
    <row r="7607" spans="1:17" s="1" customFormat="1" x14ac:dyDescent="0.3">
      <c r="A7607" s="189">
        <f t="shared" si="1213"/>
        <v>44147.791666648227</v>
      </c>
      <c r="B7607" s="190">
        <f t="shared" si="1209"/>
        <v>44147</v>
      </c>
      <c r="C7607" s="1">
        <f t="shared" si="1210"/>
        <v>19</v>
      </c>
      <c r="D7607" s="191">
        <v>3.4257973115283691</v>
      </c>
      <c r="E7607" s="192">
        <f t="shared" si="1211"/>
        <v>1.189561765445604E-4</v>
      </c>
      <c r="F7607" s="193">
        <f t="shared" si="1212"/>
        <v>5.1077355836849456</v>
      </c>
      <c r="G7607" s="193">
        <f t="shared" si="1218"/>
        <v>5.2966113954376874</v>
      </c>
      <c r="H7607" s="193">
        <f t="shared" si="1218"/>
        <v>5.4924715296324935</v>
      </c>
      <c r="I7607" s="193">
        <f t="shared" si="1218"/>
        <v>5.6955742552320325</v>
      </c>
      <c r="J7607" s="193">
        <f t="shared" si="1218"/>
        <v>5.9061873915680509</v>
      </c>
      <c r="K7607" s="193">
        <f>MAX(0,(F7607-'2031 forecast'!$C$10))</f>
        <v>0</v>
      </c>
      <c r="L7607" s="193">
        <f>MAX(0,(G7607-'2031 forecast'!$C$10))</f>
        <v>0</v>
      </c>
      <c r="M7607" s="193">
        <f>MAX(0,(H7607-'2031 forecast'!$C$10))</f>
        <v>0</v>
      </c>
      <c r="N7607" s="193">
        <f>MAX(0,(I7607-'2031 forecast'!$C$10))</f>
        <v>0</v>
      </c>
      <c r="O7607" s="193">
        <f>MAX(0,(J7607-'2031 forecast'!$C$10))</f>
        <v>0.16918739156805085</v>
      </c>
      <c r="P7607" s="175" t="str">
        <f t="shared" si="1214"/>
        <v/>
      </c>
      <c r="Q7607" s="175" t="str">
        <f t="shared" si="1215"/>
        <v/>
      </c>
    </row>
    <row r="7608" spans="1:17" s="1" customFormat="1" x14ac:dyDescent="0.3">
      <c r="A7608" s="189">
        <f t="shared" si="1213"/>
        <v>44147.833333314891</v>
      </c>
      <c r="B7608" s="190">
        <f t="shared" si="1209"/>
        <v>44147</v>
      </c>
      <c r="C7608" s="1">
        <f t="shared" si="1210"/>
        <v>20</v>
      </c>
      <c r="D7608" s="191">
        <v>3.2149790154343161</v>
      </c>
      <c r="E7608" s="192">
        <f t="shared" si="1211"/>
        <v>1.1163579644951055E-4</v>
      </c>
      <c r="F7608" s="193">
        <f t="shared" si="1212"/>
        <v>4.7934133939197183</v>
      </c>
      <c r="G7608" s="193">
        <f t="shared" si="1218"/>
        <v>4.9706660787953689</v>
      </c>
      <c r="H7608" s="193">
        <f t="shared" si="1218"/>
        <v>5.1544732816551102</v>
      </c>
      <c r="I7608" s="193">
        <f t="shared" si="1218"/>
        <v>5.3450773779869847</v>
      </c>
      <c r="J7608" s="193">
        <f t="shared" si="1218"/>
        <v>5.5427297059330956</v>
      </c>
      <c r="K7608" s="193">
        <f>MAX(0,(F7608-'2031 forecast'!$C$10))</f>
        <v>0</v>
      </c>
      <c r="L7608" s="193">
        <f>MAX(0,(G7608-'2031 forecast'!$C$10))</f>
        <v>0</v>
      </c>
      <c r="M7608" s="193">
        <f>MAX(0,(H7608-'2031 forecast'!$C$10))</f>
        <v>0</v>
      </c>
      <c r="N7608" s="193">
        <f>MAX(0,(I7608-'2031 forecast'!$C$10))</f>
        <v>0</v>
      </c>
      <c r="O7608" s="193">
        <f>MAX(0,(J7608-'2031 forecast'!$C$10))</f>
        <v>0</v>
      </c>
      <c r="P7608" s="175" t="str">
        <f t="shared" si="1214"/>
        <v/>
      </c>
      <c r="Q7608" s="175" t="str">
        <f t="shared" si="1215"/>
        <v/>
      </c>
    </row>
    <row r="7609" spans="1:17" s="1" customFormat="1" x14ac:dyDescent="0.3">
      <c r="A7609" s="189">
        <f t="shared" si="1213"/>
        <v>44147.874999981555</v>
      </c>
      <c r="B7609" s="190">
        <f t="shared" si="1209"/>
        <v>44147</v>
      </c>
      <c r="C7609" s="1">
        <f t="shared" si="1210"/>
        <v>21</v>
      </c>
      <c r="D7609" s="191">
        <v>3.2676835894578291</v>
      </c>
      <c r="E7609" s="192">
        <f t="shared" si="1211"/>
        <v>1.1346589147327299E-4</v>
      </c>
      <c r="F7609" s="193">
        <f t="shared" si="1212"/>
        <v>4.8719939413610245</v>
      </c>
      <c r="G7609" s="193">
        <f t="shared" si="1218"/>
        <v>5.0521524079559477</v>
      </c>
      <c r="H7609" s="193">
        <f t="shared" si="1218"/>
        <v>5.2389728436494556</v>
      </c>
      <c r="I7609" s="193">
        <f t="shared" si="1218"/>
        <v>5.4327015972982462</v>
      </c>
      <c r="J7609" s="193">
        <f t="shared" si="1218"/>
        <v>5.6335941273418335</v>
      </c>
      <c r="K7609" s="193">
        <f>MAX(0,(F7609-'2031 forecast'!$C$10))</f>
        <v>0</v>
      </c>
      <c r="L7609" s="193">
        <f>MAX(0,(G7609-'2031 forecast'!$C$10))</f>
        <v>0</v>
      </c>
      <c r="M7609" s="193">
        <f>MAX(0,(H7609-'2031 forecast'!$C$10))</f>
        <v>0</v>
      </c>
      <c r="N7609" s="193">
        <f>MAX(0,(I7609-'2031 forecast'!$C$10))</f>
        <v>0</v>
      </c>
      <c r="O7609" s="193">
        <f>MAX(0,(J7609-'2031 forecast'!$C$10))</f>
        <v>0</v>
      </c>
      <c r="P7609" s="175" t="str">
        <f t="shared" si="1214"/>
        <v/>
      </c>
      <c r="Q7609" s="175" t="str">
        <f t="shared" si="1215"/>
        <v/>
      </c>
    </row>
    <row r="7610" spans="1:17" s="1" customFormat="1" x14ac:dyDescent="0.3">
      <c r="A7610" s="189">
        <f t="shared" si="1213"/>
        <v>44147.91666664822</v>
      </c>
      <c r="B7610" s="190">
        <f t="shared" si="1209"/>
        <v>44147</v>
      </c>
      <c r="C7610" s="1">
        <f t="shared" si="1210"/>
        <v>22</v>
      </c>
      <c r="D7610" s="191">
        <v>2.9966314944797601</v>
      </c>
      <c r="E7610" s="192">
        <f t="shared" si="1211"/>
        <v>1.0405397420820887E-4</v>
      </c>
      <c r="F7610" s="193">
        <f t="shared" si="1212"/>
        <v>4.4678654116628751</v>
      </c>
      <c r="G7610" s="193">
        <f t="shared" si="1218"/>
        <v>4.6330798579872514</v>
      </c>
      <c r="H7610" s="193">
        <f t="shared" si="1218"/>
        <v>4.8044036676785327</v>
      </c>
      <c r="I7610" s="193">
        <f t="shared" si="1218"/>
        <v>4.9820627551260408</v>
      </c>
      <c r="J7610" s="193">
        <f t="shared" si="1218"/>
        <v>5.1662913886683173</v>
      </c>
      <c r="K7610" s="193">
        <f>MAX(0,(F7610-'2031 forecast'!$C$10))</f>
        <v>0</v>
      </c>
      <c r="L7610" s="193">
        <f>MAX(0,(G7610-'2031 forecast'!$C$10))</f>
        <v>0</v>
      </c>
      <c r="M7610" s="193">
        <f>MAX(0,(H7610-'2031 forecast'!$C$10))</f>
        <v>0</v>
      </c>
      <c r="N7610" s="193">
        <f>MAX(0,(I7610-'2031 forecast'!$C$10))</f>
        <v>0</v>
      </c>
      <c r="O7610" s="193">
        <f>MAX(0,(J7610-'2031 forecast'!$C$10))</f>
        <v>0</v>
      </c>
      <c r="P7610" s="175" t="str">
        <f t="shared" si="1214"/>
        <v/>
      </c>
      <c r="Q7610" s="175" t="str">
        <f t="shared" si="1215"/>
        <v/>
      </c>
    </row>
    <row r="7611" spans="1:17" s="1" customFormat="1" x14ac:dyDescent="0.3">
      <c r="A7611" s="189">
        <f t="shared" si="1213"/>
        <v>44147.958333314884</v>
      </c>
      <c r="B7611" s="190">
        <f t="shared" si="1209"/>
        <v>44147</v>
      </c>
      <c r="C7611" s="1">
        <f t="shared" si="1210"/>
        <v>23</v>
      </c>
      <c r="D7611" s="191">
        <v>2.7029917249201856</v>
      </c>
      <c r="E7611" s="192">
        <f t="shared" si="1211"/>
        <v>9.3857730504389407E-5</v>
      </c>
      <c r="F7611" s="193">
        <f t="shared" si="1212"/>
        <v>4.0300595044898797</v>
      </c>
      <c r="G7611" s="193">
        <f t="shared" si="1218"/>
        <v>4.1790845955211644</v>
      </c>
      <c r="H7611" s="193">
        <f t="shared" si="1218"/>
        <v>4.3336203937100333</v>
      </c>
      <c r="I7611" s="193">
        <f t="shared" si="1218"/>
        <v>4.4938706761061527</v>
      </c>
      <c r="J7611" s="193">
        <f t="shared" si="1218"/>
        <v>4.6600467551053413</v>
      </c>
      <c r="K7611" s="193">
        <f>MAX(0,(F7611-'2031 forecast'!$C$10))</f>
        <v>0</v>
      </c>
      <c r="L7611" s="193">
        <f>MAX(0,(G7611-'2031 forecast'!$C$10))</f>
        <v>0</v>
      </c>
      <c r="M7611" s="193">
        <f>MAX(0,(H7611-'2031 forecast'!$C$10))</f>
        <v>0</v>
      </c>
      <c r="N7611" s="193">
        <f>MAX(0,(I7611-'2031 forecast'!$C$10))</f>
        <v>0</v>
      </c>
      <c r="O7611" s="193">
        <f>MAX(0,(J7611-'2031 forecast'!$C$10))</f>
        <v>0</v>
      </c>
      <c r="P7611" s="175" t="str">
        <f t="shared" si="1214"/>
        <v/>
      </c>
      <c r="Q7611" s="175" t="str">
        <f t="shared" si="1215"/>
        <v/>
      </c>
    </row>
    <row r="7612" spans="1:17" s="1" customFormat="1" x14ac:dyDescent="0.3">
      <c r="A7612" s="189">
        <f t="shared" si="1213"/>
        <v>44147.999999981548</v>
      </c>
      <c r="B7612" s="190">
        <f t="shared" si="1209"/>
        <v>44147</v>
      </c>
      <c r="C7612" s="1">
        <f t="shared" si="1210"/>
        <v>0</v>
      </c>
      <c r="D7612" s="191">
        <v>2.3717058310581018</v>
      </c>
      <c r="E7612" s="192">
        <f t="shared" si="1211"/>
        <v>8.2354276069311052E-5</v>
      </c>
      <c r="F7612" s="193">
        <f t="shared" si="1212"/>
        <v>3.5361246348588082</v>
      </c>
      <c r="G7612" s="193">
        <f t="shared" si="1218"/>
        <v>3.6668848122260917</v>
      </c>
      <c r="H7612" s="193">
        <f t="shared" si="1218"/>
        <v>3.802480289745573</v>
      </c>
      <c r="I7612" s="193">
        <f t="shared" si="1218"/>
        <v>3.9430898690067919</v>
      </c>
      <c r="J7612" s="193">
        <f t="shared" si="1218"/>
        <v>4.0888989633932669</v>
      </c>
      <c r="K7612" s="193">
        <f>MAX(0,(F7612-'2031 forecast'!$C$10))</f>
        <v>0</v>
      </c>
      <c r="L7612" s="193">
        <f>MAX(0,(G7612-'2031 forecast'!$C$10))</f>
        <v>0</v>
      </c>
      <c r="M7612" s="193">
        <f>MAX(0,(H7612-'2031 forecast'!$C$10))</f>
        <v>0</v>
      </c>
      <c r="N7612" s="193">
        <f>MAX(0,(I7612-'2031 forecast'!$C$10))</f>
        <v>0</v>
      </c>
      <c r="O7612" s="193">
        <f>MAX(0,(J7612-'2031 forecast'!$C$10))</f>
        <v>0</v>
      </c>
      <c r="P7612" s="175" t="str">
        <f t="shared" si="1214"/>
        <v/>
      </c>
      <c r="Q7612" s="175" t="str">
        <f t="shared" si="1215"/>
        <v/>
      </c>
    </row>
    <row r="7613" spans="1:17" s="1" customFormat="1" x14ac:dyDescent="0.3">
      <c r="A7613" s="189">
        <f t="shared" si="1213"/>
        <v>44148.041666648212</v>
      </c>
      <c r="B7613" s="190">
        <f t="shared" si="1209"/>
        <v>44148</v>
      </c>
      <c r="C7613" s="1">
        <f t="shared" si="1210"/>
        <v>1</v>
      </c>
      <c r="D7613" s="191">
        <v>2.3114720321740867</v>
      </c>
      <c r="E7613" s="192">
        <f t="shared" si="1211"/>
        <v>8.0262738899296808E-5</v>
      </c>
      <c r="F7613" s="193">
        <f t="shared" si="1212"/>
        <v>3.4463182949258866</v>
      </c>
      <c r="G7613" s="193">
        <f t="shared" si="1218"/>
        <v>3.5737575788997149</v>
      </c>
      <c r="H7613" s="193">
        <f t="shared" si="1218"/>
        <v>3.7059093617520347</v>
      </c>
      <c r="I7613" s="193">
        <f t="shared" si="1218"/>
        <v>3.8429479040796353</v>
      </c>
      <c r="J7613" s="193">
        <f t="shared" si="1218"/>
        <v>3.9850539103547078</v>
      </c>
      <c r="K7613" s="193">
        <f>MAX(0,(F7613-'2031 forecast'!$C$10))</f>
        <v>0</v>
      </c>
      <c r="L7613" s="193">
        <f>MAX(0,(G7613-'2031 forecast'!$C$10))</f>
        <v>0</v>
      </c>
      <c r="M7613" s="193">
        <f>MAX(0,(H7613-'2031 forecast'!$C$10))</f>
        <v>0</v>
      </c>
      <c r="N7613" s="193">
        <f>MAX(0,(I7613-'2031 forecast'!$C$10))</f>
        <v>0</v>
      </c>
      <c r="O7613" s="193">
        <f>MAX(0,(J7613-'2031 forecast'!$C$10))</f>
        <v>0</v>
      </c>
      <c r="P7613" s="175" t="str">
        <f t="shared" si="1214"/>
        <v/>
      </c>
      <c r="Q7613" s="175" t="str">
        <f t="shared" si="1215"/>
        <v/>
      </c>
    </row>
    <row r="7614" spans="1:17" s="1" customFormat="1" x14ac:dyDescent="0.3">
      <c r="A7614" s="189">
        <f t="shared" si="1213"/>
        <v>44148.083333314877</v>
      </c>
      <c r="B7614" s="190">
        <f t="shared" si="1209"/>
        <v>44148</v>
      </c>
      <c r="C7614" s="1">
        <f t="shared" si="1210"/>
        <v>2</v>
      </c>
      <c r="D7614" s="191">
        <v>2.1834752095455543</v>
      </c>
      <c r="E7614" s="192">
        <f t="shared" si="1211"/>
        <v>7.5818222413016523E-5</v>
      </c>
      <c r="F7614" s="193">
        <f t="shared" si="1212"/>
        <v>3.2554798225684269</v>
      </c>
      <c r="G7614" s="193">
        <f t="shared" si="1218"/>
        <v>3.3758622080811636</v>
      </c>
      <c r="H7614" s="193">
        <f t="shared" si="1218"/>
        <v>3.5006961397657652</v>
      </c>
      <c r="I7614" s="193">
        <f t="shared" si="1218"/>
        <v>3.6301462286094273</v>
      </c>
      <c r="J7614" s="193">
        <f t="shared" si="1218"/>
        <v>3.764383172647769</v>
      </c>
      <c r="K7614" s="193">
        <f>MAX(0,(F7614-'2031 forecast'!$C$10))</f>
        <v>0</v>
      </c>
      <c r="L7614" s="193">
        <f>MAX(0,(G7614-'2031 forecast'!$C$10))</f>
        <v>0</v>
      </c>
      <c r="M7614" s="193">
        <f>MAX(0,(H7614-'2031 forecast'!$C$10))</f>
        <v>0</v>
      </c>
      <c r="N7614" s="193">
        <f>MAX(0,(I7614-'2031 forecast'!$C$10))</f>
        <v>0</v>
      </c>
      <c r="O7614" s="193">
        <f>MAX(0,(J7614-'2031 forecast'!$C$10))</f>
        <v>0</v>
      </c>
      <c r="P7614" s="175" t="str">
        <f t="shared" si="1214"/>
        <v/>
      </c>
      <c r="Q7614" s="175" t="str">
        <f t="shared" si="1215"/>
        <v/>
      </c>
    </row>
    <row r="7615" spans="1:17" s="1" customFormat="1" x14ac:dyDescent="0.3">
      <c r="A7615" s="189">
        <f t="shared" si="1213"/>
        <v>44148.124999981541</v>
      </c>
      <c r="B7615" s="190">
        <f t="shared" si="1209"/>
        <v>44148</v>
      </c>
      <c r="C7615" s="1">
        <f t="shared" si="1210"/>
        <v>3</v>
      </c>
      <c r="D7615" s="191">
        <v>2.243709008429569</v>
      </c>
      <c r="E7615" s="192">
        <f t="shared" si="1211"/>
        <v>7.7909759583030754E-5</v>
      </c>
      <c r="F7615" s="193">
        <f t="shared" si="1212"/>
        <v>3.3452861625013481</v>
      </c>
      <c r="G7615" s="193">
        <f t="shared" si="1218"/>
        <v>3.46898944140754</v>
      </c>
      <c r="H7615" s="193">
        <f t="shared" si="1218"/>
        <v>3.597267067759303</v>
      </c>
      <c r="I7615" s="193">
        <f t="shared" si="1218"/>
        <v>3.730288193536583</v>
      </c>
      <c r="J7615" s="193">
        <f t="shared" si="1218"/>
        <v>3.8682282256863272</v>
      </c>
      <c r="K7615" s="193">
        <f>MAX(0,(F7615-'2031 forecast'!$C$10))</f>
        <v>0</v>
      </c>
      <c r="L7615" s="193">
        <f>MAX(0,(G7615-'2031 forecast'!$C$10))</f>
        <v>0</v>
      </c>
      <c r="M7615" s="193">
        <f>MAX(0,(H7615-'2031 forecast'!$C$10))</f>
        <v>0</v>
      </c>
      <c r="N7615" s="193">
        <f>MAX(0,(I7615-'2031 forecast'!$C$10))</f>
        <v>0</v>
      </c>
      <c r="O7615" s="193">
        <f>MAX(0,(J7615-'2031 forecast'!$C$10))</f>
        <v>0</v>
      </c>
      <c r="P7615" s="175" t="str">
        <f t="shared" si="1214"/>
        <v/>
      </c>
      <c r="Q7615" s="175" t="str">
        <f t="shared" si="1215"/>
        <v/>
      </c>
    </row>
    <row r="7616" spans="1:17" s="1" customFormat="1" x14ac:dyDescent="0.3">
      <c r="A7616" s="189">
        <f t="shared" si="1213"/>
        <v>44148.166666648205</v>
      </c>
      <c r="B7616" s="190">
        <f t="shared" si="1209"/>
        <v>44148</v>
      </c>
      <c r="C7616" s="1">
        <f t="shared" si="1210"/>
        <v>4</v>
      </c>
      <c r="D7616" s="191">
        <v>2.2135921089875614</v>
      </c>
      <c r="E7616" s="192">
        <f t="shared" si="1211"/>
        <v>7.6863990998023632E-5</v>
      </c>
      <c r="F7616" s="193">
        <f t="shared" si="1212"/>
        <v>3.3003829925348871</v>
      </c>
      <c r="G7616" s="193">
        <f t="shared" si="1218"/>
        <v>3.4224258247443515</v>
      </c>
      <c r="H7616" s="193">
        <f t="shared" si="1218"/>
        <v>3.5489816037625337</v>
      </c>
      <c r="I7616" s="193">
        <f t="shared" si="1218"/>
        <v>3.6802172110730047</v>
      </c>
      <c r="J7616" s="193">
        <f t="shared" si="1218"/>
        <v>3.8163056991670481</v>
      </c>
      <c r="K7616" s="193">
        <f>MAX(0,(F7616-'2031 forecast'!$C$10))</f>
        <v>0</v>
      </c>
      <c r="L7616" s="193">
        <f>MAX(0,(G7616-'2031 forecast'!$C$10))</f>
        <v>0</v>
      </c>
      <c r="M7616" s="193">
        <f>MAX(0,(H7616-'2031 forecast'!$C$10))</f>
        <v>0</v>
      </c>
      <c r="N7616" s="193">
        <f>MAX(0,(I7616-'2031 forecast'!$C$10))</f>
        <v>0</v>
      </c>
      <c r="O7616" s="193">
        <f>MAX(0,(J7616-'2031 forecast'!$C$10))</f>
        <v>0</v>
      </c>
      <c r="P7616" s="175" t="str">
        <f t="shared" si="1214"/>
        <v/>
      </c>
      <c r="Q7616" s="175" t="str">
        <f t="shared" si="1215"/>
        <v/>
      </c>
    </row>
    <row r="7617" spans="1:17" s="1" customFormat="1" x14ac:dyDescent="0.3">
      <c r="A7617" s="189">
        <f t="shared" si="1213"/>
        <v>44148.208333314869</v>
      </c>
      <c r="B7617" s="190">
        <f t="shared" si="1209"/>
        <v>44148</v>
      </c>
      <c r="C7617" s="1">
        <f t="shared" si="1210"/>
        <v>5</v>
      </c>
      <c r="D7617" s="191">
        <v>2.273825907871577</v>
      </c>
      <c r="E7617" s="192">
        <f t="shared" si="1211"/>
        <v>7.8955528168037889E-5</v>
      </c>
      <c r="F7617" s="193">
        <f t="shared" si="1212"/>
        <v>3.3901893324678096</v>
      </c>
      <c r="G7617" s="193">
        <f t="shared" si="1218"/>
        <v>3.5155530580707288</v>
      </c>
      <c r="H7617" s="193">
        <f t="shared" si="1218"/>
        <v>3.6455525317560724</v>
      </c>
      <c r="I7617" s="193">
        <f t="shared" si="1218"/>
        <v>3.7803591760001618</v>
      </c>
      <c r="J7617" s="193">
        <f t="shared" si="1218"/>
        <v>3.9201507522056076</v>
      </c>
      <c r="K7617" s="193">
        <f>MAX(0,(F7617-'2031 forecast'!$C$10))</f>
        <v>0</v>
      </c>
      <c r="L7617" s="193">
        <f>MAX(0,(G7617-'2031 forecast'!$C$10))</f>
        <v>0</v>
      </c>
      <c r="M7617" s="193">
        <f>MAX(0,(H7617-'2031 forecast'!$C$10))</f>
        <v>0</v>
      </c>
      <c r="N7617" s="193">
        <f>MAX(0,(I7617-'2031 forecast'!$C$10))</f>
        <v>0</v>
      </c>
      <c r="O7617" s="193">
        <f>MAX(0,(J7617-'2031 forecast'!$C$10))</f>
        <v>0</v>
      </c>
      <c r="P7617" s="175" t="str">
        <f t="shared" si="1214"/>
        <v/>
      </c>
      <c r="Q7617" s="175" t="str">
        <f t="shared" si="1215"/>
        <v/>
      </c>
    </row>
    <row r="7618" spans="1:17" s="1" customFormat="1" x14ac:dyDescent="0.3">
      <c r="A7618" s="189">
        <f t="shared" si="1213"/>
        <v>44148.249999981534</v>
      </c>
      <c r="B7618" s="190">
        <f t="shared" si="1209"/>
        <v>44148</v>
      </c>
      <c r="C7618" s="1">
        <f t="shared" si="1210"/>
        <v>6</v>
      </c>
      <c r="D7618" s="191">
        <v>2.4695857542446267</v>
      </c>
      <c r="E7618" s="192">
        <f t="shared" si="1211"/>
        <v>8.5753023970584202E-5</v>
      </c>
      <c r="F7618" s="193">
        <f t="shared" si="1212"/>
        <v>3.6820599372498068</v>
      </c>
      <c r="G7618" s="193">
        <f t="shared" si="1218"/>
        <v>3.8182165663814542</v>
      </c>
      <c r="H7618" s="193">
        <f t="shared" si="1218"/>
        <v>3.9594080477350726</v>
      </c>
      <c r="I7618" s="193">
        <f t="shared" si="1218"/>
        <v>4.1058205620134212</v>
      </c>
      <c r="J7618" s="193">
        <f t="shared" si="1218"/>
        <v>4.2576471745809252</v>
      </c>
      <c r="K7618" s="193">
        <f>MAX(0,(F7618-'2031 forecast'!$C$10))</f>
        <v>0</v>
      </c>
      <c r="L7618" s="193">
        <f>MAX(0,(G7618-'2031 forecast'!$C$10))</f>
        <v>0</v>
      </c>
      <c r="M7618" s="193">
        <f>MAX(0,(H7618-'2031 forecast'!$C$10))</f>
        <v>0</v>
      </c>
      <c r="N7618" s="193">
        <f>MAX(0,(I7618-'2031 forecast'!$C$10))</f>
        <v>0</v>
      </c>
      <c r="O7618" s="193">
        <f>MAX(0,(J7618-'2031 forecast'!$C$10))</f>
        <v>0</v>
      </c>
      <c r="P7618" s="175" t="str">
        <f t="shared" si="1214"/>
        <v/>
      </c>
      <c r="Q7618" s="175" t="str">
        <f t="shared" si="1215"/>
        <v/>
      </c>
    </row>
    <row r="7619" spans="1:17" s="1" customFormat="1" x14ac:dyDescent="0.3">
      <c r="A7619" s="189">
        <f t="shared" si="1213"/>
        <v>44148.291666648198</v>
      </c>
      <c r="B7619" s="190">
        <f t="shared" si="1209"/>
        <v>44148</v>
      </c>
      <c r="C7619" s="1">
        <f t="shared" si="1210"/>
        <v>7</v>
      </c>
      <c r="D7619" s="191">
        <v>2.7933424232462087</v>
      </c>
      <c r="E7619" s="192">
        <f t="shared" si="1211"/>
        <v>9.6995036259410786E-5</v>
      </c>
      <c r="F7619" s="193">
        <f t="shared" si="1212"/>
        <v>4.1647690143892628</v>
      </c>
      <c r="G7619" s="193">
        <f t="shared" si="1218"/>
        <v>4.3187754455107301</v>
      </c>
      <c r="H7619" s="193">
        <f t="shared" si="1218"/>
        <v>4.4784767857003409</v>
      </c>
      <c r="I7619" s="193">
        <f t="shared" si="1218"/>
        <v>4.6440836234968881</v>
      </c>
      <c r="J7619" s="193">
        <f t="shared" si="1218"/>
        <v>4.8158143346631803</v>
      </c>
      <c r="K7619" s="193">
        <f>MAX(0,(F7619-'2031 forecast'!$C$10))</f>
        <v>0</v>
      </c>
      <c r="L7619" s="193">
        <f>MAX(0,(G7619-'2031 forecast'!$C$10))</f>
        <v>0</v>
      </c>
      <c r="M7619" s="193">
        <f>MAX(0,(H7619-'2031 forecast'!$C$10))</f>
        <v>0</v>
      </c>
      <c r="N7619" s="193">
        <f>MAX(0,(I7619-'2031 forecast'!$C$10))</f>
        <v>0</v>
      </c>
      <c r="O7619" s="193">
        <f>MAX(0,(J7619-'2031 forecast'!$C$10))</f>
        <v>0</v>
      </c>
      <c r="P7619" s="175" t="str">
        <f t="shared" si="1214"/>
        <v/>
      </c>
      <c r="Q7619" s="175" t="str">
        <f t="shared" si="1215"/>
        <v/>
      </c>
    </row>
    <row r="7620" spans="1:17" s="1" customFormat="1" x14ac:dyDescent="0.3">
      <c r="A7620" s="189">
        <f t="shared" si="1213"/>
        <v>44148.333333314862</v>
      </c>
      <c r="B7620" s="190">
        <f t="shared" si="1209"/>
        <v>44148</v>
      </c>
      <c r="C7620" s="1">
        <f t="shared" si="1210"/>
        <v>8</v>
      </c>
      <c r="D7620" s="191">
        <v>2.8761638967117298</v>
      </c>
      <c r="E7620" s="192">
        <f t="shared" si="1211"/>
        <v>9.9870899868180382E-5</v>
      </c>
      <c r="F7620" s="193">
        <f t="shared" si="1212"/>
        <v>4.2882527317970309</v>
      </c>
      <c r="G7620" s="193">
        <f t="shared" si="1218"/>
        <v>4.4468253913344986</v>
      </c>
      <c r="H7620" s="193">
        <f t="shared" si="1218"/>
        <v>4.6112618116914561</v>
      </c>
      <c r="I7620" s="193">
        <f t="shared" si="1218"/>
        <v>4.7817788252717284</v>
      </c>
      <c r="J7620" s="193">
        <f t="shared" si="1218"/>
        <v>4.9586012825911991</v>
      </c>
      <c r="K7620" s="193">
        <f>MAX(0,(F7620-'2031 forecast'!$C$10))</f>
        <v>0</v>
      </c>
      <c r="L7620" s="193">
        <f>MAX(0,(G7620-'2031 forecast'!$C$10))</f>
        <v>0</v>
      </c>
      <c r="M7620" s="193">
        <f>MAX(0,(H7620-'2031 forecast'!$C$10))</f>
        <v>0</v>
      </c>
      <c r="N7620" s="193">
        <f>MAX(0,(I7620-'2031 forecast'!$C$10))</f>
        <v>0</v>
      </c>
      <c r="O7620" s="193">
        <f>MAX(0,(J7620-'2031 forecast'!$C$10))</f>
        <v>0</v>
      </c>
      <c r="P7620" s="175" t="str">
        <f t="shared" si="1214"/>
        <v/>
      </c>
      <c r="Q7620" s="175" t="str">
        <f t="shared" si="1215"/>
        <v/>
      </c>
    </row>
    <row r="7621" spans="1:17" s="1" customFormat="1" x14ac:dyDescent="0.3">
      <c r="A7621" s="189">
        <f t="shared" si="1213"/>
        <v>44148.374999981526</v>
      </c>
      <c r="B7621" s="190">
        <f t="shared" ref="B7621:B7684" si="1219">INT(A7621)</f>
        <v>44148</v>
      </c>
      <c r="C7621" s="1">
        <f t="shared" ref="C7621:C7684" si="1220">HOUR(A7621)</f>
        <v>9</v>
      </c>
      <c r="D7621" s="191">
        <v>3.0869821928057832</v>
      </c>
      <c r="E7621" s="192">
        <f t="shared" ref="E7621:E7684" si="1221">D7621/SUM($D$4:$D$8763)</f>
        <v>1.0719127996323025E-4</v>
      </c>
      <c r="F7621" s="193">
        <f t="shared" ref="F7621:F7684" si="1222">E7621*$F$2</f>
        <v>4.6025749215622582</v>
      </c>
      <c r="G7621" s="193">
        <f t="shared" si="1218"/>
        <v>4.7727707079768171</v>
      </c>
      <c r="H7621" s="193">
        <f t="shared" si="1218"/>
        <v>4.9492600596688403</v>
      </c>
      <c r="I7621" s="193">
        <f t="shared" si="1218"/>
        <v>5.1322757025167762</v>
      </c>
      <c r="J7621" s="193">
        <f t="shared" si="1218"/>
        <v>5.3220589682261563</v>
      </c>
      <c r="K7621" s="193">
        <f>MAX(0,(F7621-'2031 forecast'!$C$10))</f>
        <v>0</v>
      </c>
      <c r="L7621" s="193">
        <f>MAX(0,(G7621-'2031 forecast'!$C$10))</f>
        <v>0</v>
      </c>
      <c r="M7621" s="193">
        <f>MAX(0,(H7621-'2031 forecast'!$C$10))</f>
        <v>0</v>
      </c>
      <c r="N7621" s="193">
        <f>MAX(0,(I7621-'2031 forecast'!$C$10))</f>
        <v>0</v>
      </c>
      <c r="O7621" s="193">
        <f>MAX(0,(J7621-'2031 forecast'!$C$10))</f>
        <v>0</v>
      </c>
      <c r="P7621" s="175" t="str">
        <f t="shared" si="1214"/>
        <v/>
      </c>
      <c r="Q7621" s="175" t="str">
        <f t="shared" si="1215"/>
        <v/>
      </c>
    </row>
    <row r="7622" spans="1:17" s="1" customFormat="1" x14ac:dyDescent="0.3">
      <c r="A7622" s="189">
        <f t="shared" ref="A7622:A7685" si="1223">A7621 + TIME(1,0,0)</f>
        <v>44148.416666648191</v>
      </c>
      <c r="B7622" s="190">
        <f t="shared" si="1219"/>
        <v>44148</v>
      </c>
      <c r="C7622" s="1">
        <f t="shared" si="1220"/>
        <v>10</v>
      </c>
      <c r="D7622" s="191">
        <v>3.0869821928057832</v>
      </c>
      <c r="E7622" s="192">
        <f t="shared" si="1221"/>
        <v>1.0719127996323025E-4</v>
      </c>
      <c r="F7622" s="193">
        <f t="shared" si="1222"/>
        <v>4.6025749215622582</v>
      </c>
      <c r="G7622" s="193">
        <f t="shared" si="1218"/>
        <v>4.7727707079768171</v>
      </c>
      <c r="H7622" s="193">
        <f t="shared" si="1218"/>
        <v>4.9492600596688403</v>
      </c>
      <c r="I7622" s="193">
        <f t="shared" si="1218"/>
        <v>5.1322757025167762</v>
      </c>
      <c r="J7622" s="193">
        <f t="shared" si="1218"/>
        <v>5.3220589682261563</v>
      </c>
      <c r="K7622" s="193">
        <f>MAX(0,(F7622-'2031 forecast'!$C$10))</f>
        <v>0</v>
      </c>
      <c r="L7622" s="193">
        <f>MAX(0,(G7622-'2031 forecast'!$C$10))</f>
        <v>0</v>
      </c>
      <c r="M7622" s="193">
        <f>MAX(0,(H7622-'2031 forecast'!$C$10))</f>
        <v>0</v>
      </c>
      <c r="N7622" s="193">
        <f>MAX(0,(I7622-'2031 forecast'!$C$10))</f>
        <v>0</v>
      </c>
      <c r="O7622" s="193">
        <f>MAX(0,(J7622-'2031 forecast'!$C$10))</f>
        <v>0</v>
      </c>
      <c r="P7622" s="175" t="str">
        <f t="shared" ref="P7622:P7685" si="1224">IF(K7622&gt;0,IF(K7621&gt;0,P7621+1,1),"")</f>
        <v/>
      </c>
      <c r="Q7622" s="175" t="str">
        <f t="shared" ref="Q7622:Q7685" si="1225">IF(AND(K7622&gt;0,K7623=0),P7622,"")</f>
        <v/>
      </c>
    </row>
    <row r="7623" spans="1:17" s="1" customFormat="1" x14ac:dyDescent="0.3">
      <c r="A7623" s="189">
        <f t="shared" si="1223"/>
        <v>44148.458333314855</v>
      </c>
      <c r="B7623" s="190">
        <f t="shared" si="1219"/>
        <v>44148</v>
      </c>
      <c r="C7623" s="1">
        <f t="shared" si="1220"/>
        <v>11</v>
      </c>
      <c r="D7623" s="191">
        <v>3.1999205657133114</v>
      </c>
      <c r="E7623" s="192">
        <f t="shared" si="1221"/>
        <v>1.1111291215700695E-4</v>
      </c>
      <c r="F7623" s="193">
        <f t="shared" si="1222"/>
        <v>4.7709618089364865</v>
      </c>
      <c r="G7623" s="193">
        <f t="shared" si="1218"/>
        <v>4.9473842704637736</v>
      </c>
      <c r="H7623" s="193">
        <f t="shared" si="1218"/>
        <v>5.1303305496567244</v>
      </c>
      <c r="I7623" s="193">
        <f t="shared" si="1218"/>
        <v>5.3200418867551944</v>
      </c>
      <c r="J7623" s="193">
        <f t="shared" si="1218"/>
        <v>5.5167684426734533</v>
      </c>
      <c r="K7623" s="193">
        <f>MAX(0,(F7623-'2031 forecast'!$C$10))</f>
        <v>0</v>
      </c>
      <c r="L7623" s="193">
        <f>MAX(0,(G7623-'2031 forecast'!$C$10))</f>
        <v>0</v>
      </c>
      <c r="M7623" s="193">
        <f>MAX(0,(H7623-'2031 forecast'!$C$10))</f>
        <v>0</v>
      </c>
      <c r="N7623" s="193">
        <f>MAX(0,(I7623-'2031 forecast'!$C$10))</f>
        <v>0</v>
      </c>
      <c r="O7623" s="193">
        <f>MAX(0,(J7623-'2031 forecast'!$C$10))</f>
        <v>0</v>
      </c>
      <c r="P7623" s="175" t="str">
        <f t="shared" si="1224"/>
        <v/>
      </c>
      <c r="Q7623" s="175" t="str">
        <f t="shared" si="1225"/>
        <v/>
      </c>
    </row>
    <row r="7624" spans="1:17" s="1" customFormat="1" x14ac:dyDescent="0.3">
      <c r="A7624" s="189">
        <f t="shared" si="1223"/>
        <v>44148.499999981519</v>
      </c>
      <c r="B7624" s="190">
        <f t="shared" si="1219"/>
        <v>44148</v>
      </c>
      <c r="C7624" s="1">
        <f t="shared" si="1220"/>
        <v>12</v>
      </c>
      <c r="D7624" s="191">
        <v>3.1246283171082929</v>
      </c>
      <c r="E7624" s="192">
        <f t="shared" si="1221"/>
        <v>1.0849849069448915E-4</v>
      </c>
      <c r="F7624" s="193">
        <f t="shared" si="1222"/>
        <v>4.6587038840203343</v>
      </c>
      <c r="G7624" s="193">
        <f t="shared" si="1218"/>
        <v>4.8309752288058032</v>
      </c>
      <c r="H7624" s="193">
        <f t="shared" si="1218"/>
        <v>5.0096168896648017</v>
      </c>
      <c r="I7624" s="193">
        <f t="shared" si="1218"/>
        <v>5.1948644305962492</v>
      </c>
      <c r="J7624" s="193">
        <f t="shared" si="1218"/>
        <v>5.3869621263752556</v>
      </c>
      <c r="K7624" s="193">
        <f>MAX(0,(F7624-'2031 forecast'!$C$10))</f>
        <v>0</v>
      </c>
      <c r="L7624" s="193">
        <f>MAX(0,(G7624-'2031 forecast'!$C$10))</f>
        <v>0</v>
      </c>
      <c r="M7624" s="193">
        <f>MAX(0,(H7624-'2031 forecast'!$C$10))</f>
        <v>0</v>
      </c>
      <c r="N7624" s="193">
        <f>MAX(0,(I7624-'2031 forecast'!$C$10))</f>
        <v>0</v>
      </c>
      <c r="O7624" s="193">
        <f>MAX(0,(J7624-'2031 forecast'!$C$10))</f>
        <v>0</v>
      </c>
      <c r="P7624" s="175" t="str">
        <f t="shared" si="1224"/>
        <v/>
      </c>
      <c r="Q7624" s="175" t="str">
        <f t="shared" si="1225"/>
        <v/>
      </c>
    </row>
    <row r="7625" spans="1:17" s="1" customFormat="1" x14ac:dyDescent="0.3">
      <c r="A7625" s="189">
        <f t="shared" si="1223"/>
        <v>44148.541666648183</v>
      </c>
      <c r="B7625" s="190">
        <f t="shared" si="1219"/>
        <v>44148</v>
      </c>
      <c r="C7625" s="1">
        <f t="shared" si="1220"/>
        <v>13</v>
      </c>
      <c r="D7625" s="191">
        <v>3.2074497905738135</v>
      </c>
      <c r="E7625" s="192">
        <f t="shared" si="1221"/>
        <v>1.1137435430325874E-4</v>
      </c>
      <c r="F7625" s="193">
        <f t="shared" si="1222"/>
        <v>4.7821876014281024</v>
      </c>
      <c r="G7625" s="193">
        <f t="shared" ref="G7625:J7644" si="1226">$E7625*G$2</f>
        <v>4.9590251746295708</v>
      </c>
      <c r="H7625" s="193">
        <f t="shared" si="1226"/>
        <v>5.1424019156559169</v>
      </c>
      <c r="I7625" s="193">
        <f t="shared" si="1226"/>
        <v>5.3325596323710887</v>
      </c>
      <c r="J7625" s="193">
        <f t="shared" si="1226"/>
        <v>5.5297490743032736</v>
      </c>
      <c r="K7625" s="193">
        <f>MAX(0,(F7625-'2031 forecast'!$C$10))</f>
        <v>0</v>
      </c>
      <c r="L7625" s="193">
        <f>MAX(0,(G7625-'2031 forecast'!$C$10))</f>
        <v>0</v>
      </c>
      <c r="M7625" s="193">
        <f>MAX(0,(H7625-'2031 forecast'!$C$10))</f>
        <v>0</v>
      </c>
      <c r="N7625" s="193">
        <f>MAX(0,(I7625-'2031 forecast'!$C$10))</f>
        <v>0</v>
      </c>
      <c r="O7625" s="193">
        <f>MAX(0,(J7625-'2031 forecast'!$C$10))</f>
        <v>0</v>
      </c>
      <c r="P7625" s="175" t="str">
        <f t="shared" si="1224"/>
        <v/>
      </c>
      <c r="Q7625" s="175" t="str">
        <f t="shared" si="1225"/>
        <v/>
      </c>
    </row>
    <row r="7626" spans="1:17" s="1" customFormat="1" x14ac:dyDescent="0.3">
      <c r="A7626" s="189">
        <f t="shared" si="1223"/>
        <v>44148.583333314848</v>
      </c>
      <c r="B7626" s="190">
        <f t="shared" si="1219"/>
        <v>44148</v>
      </c>
      <c r="C7626" s="1">
        <f t="shared" si="1220"/>
        <v>14</v>
      </c>
      <c r="D7626" s="191">
        <v>3.1095698673872887</v>
      </c>
      <c r="E7626" s="192">
        <f t="shared" si="1221"/>
        <v>1.0797560640198559E-4</v>
      </c>
      <c r="F7626" s="193">
        <f t="shared" si="1222"/>
        <v>4.6362522990371033</v>
      </c>
      <c r="G7626" s="193">
        <f t="shared" si="1226"/>
        <v>4.8076934204742088</v>
      </c>
      <c r="H7626" s="193">
        <f t="shared" si="1226"/>
        <v>4.9854741576664168</v>
      </c>
      <c r="I7626" s="193">
        <f t="shared" si="1226"/>
        <v>5.1698289393644599</v>
      </c>
      <c r="J7626" s="193">
        <f t="shared" si="1226"/>
        <v>5.3610008631156152</v>
      </c>
      <c r="K7626" s="193">
        <f>MAX(0,(F7626-'2031 forecast'!$C$10))</f>
        <v>0</v>
      </c>
      <c r="L7626" s="193">
        <f>MAX(0,(G7626-'2031 forecast'!$C$10))</f>
        <v>0</v>
      </c>
      <c r="M7626" s="193">
        <f>MAX(0,(H7626-'2031 forecast'!$C$10))</f>
        <v>0</v>
      </c>
      <c r="N7626" s="193">
        <f>MAX(0,(I7626-'2031 forecast'!$C$10))</f>
        <v>0</v>
      </c>
      <c r="O7626" s="193">
        <f>MAX(0,(J7626-'2031 forecast'!$C$10))</f>
        <v>0</v>
      </c>
      <c r="P7626" s="175" t="str">
        <f t="shared" si="1224"/>
        <v/>
      </c>
      <c r="Q7626" s="175" t="str">
        <f t="shared" si="1225"/>
        <v/>
      </c>
    </row>
    <row r="7627" spans="1:17" s="1" customFormat="1" x14ac:dyDescent="0.3">
      <c r="A7627" s="189">
        <f t="shared" si="1223"/>
        <v>44148.624999981512</v>
      </c>
      <c r="B7627" s="190">
        <f t="shared" si="1219"/>
        <v>44148</v>
      </c>
      <c r="C7627" s="1">
        <f t="shared" si="1220"/>
        <v>15</v>
      </c>
      <c r="D7627" s="191">
        <v>3.0794529679452816</v>
      </c>
      <c r="E7627" s="192">
        <f t="shared" si="1221"/>
        <v>1.0692983781697848E-4</v>
      </c>
      <c r="F7627" s="193">
        <f t="shared" si="1222"/>
        <v>4.5913491290706432</v>
      </c>
      <c r="G7627" s="193">
        <f t="shared" si="1226"/>
        <v>4.7611298038110208</v>
      </c>
      <c r="H7627" s="193">
        <f t="shared" si="1226"/>
        <v>4.9371886936696487</v>
      </c>
      <c r="I7627" s="193">
        <f t="shared" si="1226"/>
        <v>5.119757956900882</v>
      </c>
      <c r="J7627" s="193">
        <f t="shared" si="1226"/>
        <v>5.309078336596337</v>
      </c>
      <c r="K7627" s="193">
        <f>MAX(0,(F7627-'2031 forecast'!$C$10))</f>
        <v>0</v>
      </c>
      <c r="L7627" s="193">
        <f>MAX(0,(G7627-'2031 forecast'!$C$10))</f>
        <v>0</v>
      </c>
      <c r="M7627" s="193">
        <f>MAX(0,(H7627-'2031 forecast'!$C$10))</f>
        <v>0</v>
      </c>
      <c r="N7627" s="193">
        <f>MAX(0,(I7627-'2031 forecast'!$C$10))</f>
        <v>0</v>
      </c>
      <c r="O7627" s="193">
        <f>MAX(0,(J7627-'2031 forecast'!$C$10))</f>
        <v>0</v>
      </c>
      <c r="P7627" s="175" t="str">
        <f t="shared" si="1224"/>
        <v/>
      </c>
      <c r="Q7627" s="175" t="str">
        <f t="shared" si="1225"/>
        <v/>
      </c>
    </row>
    <row r="7628" spans="1:17" s="1" customFormat="1" x14ac:dyDescent="0.3">
      <c r="A7628" s="189">
        <f t="shared" si="1223"/>
        <v>44148.666666648176</v>
      </c>
      <c r="B7628" s="190">
        <f t="shared" si="1219"/>
        <v>44148</v>
      </c>
      <c r="C7628" s="1">
        <f t="shared" si="1220"/>
        <v>16</v>
      </c>
      <c r="D7628" s="191">
        <v>3.1547452165503</v>
      </c>
      <c r="E7628" s="192">
        <f t="shared" si="1221"/>
        <v>1.0954425927949626E-4</v>
      </c>
      <c r="F7628" s="193">
        <f t="shared" si="1222"/>
        <v>4.7036070539867953</v>
      </c>
      <c r="G7628" s="193">
        <f t="shared" si="1226"/>
        <v>4.8775388454689903</v>
      </c>
      <c r="H7628" s="193">
        <f t="shared" si="1226"/>
        <v>5.0579023536615706</v>
      </c>
      <c r="I7628" s="193">
        <f t="shared" si="1226"/>
        <v>5.2449354130598262</v>
      </c>
      <c r="J7628" s="193">
        <f t="shared" si="1226"/>
        <v>5.4388846528945338</v>
      </c>
      <c r="K7628" s="193">
        <f>MAX(0,(F7628-'2031 forecast'!$C$10))</f>
        <v>0</v>
      </c>
      <c r="L7628" s="193">
        <f>MAX(0,(G7628-'2031 forecast'!$C$10))</f>
        <v>0</v>
      </c>
      <c r="M7628" s="193">
        <f>MAX(0,(H7628-'2031 forecast'!$C$10))</f>
        <v>0</v>
      </c>
      <c r="N7628" s="193">
        <f>MAX(0,(I7628-'2031 forecast'!$C$10))</f>
        <v>0</v>
      </c>
      <c r="O7628" s="193">
        <f>MAX(0,(J7628-'2031 forecast'!$C$10))</f>
        <v>0</v>
      </c>
      <c r="P7628" s="175" t="str">
        <f t="shared" si="1224"/>
        <v/>
      </c>
      <c r="Q7628" s="175" t="str">
        <f t="shared" si="1225"/>
        <v/>
      </c>
    </row>
    <row r="7629" spans="1:17" s="1" customFormat="1" x14ac:dyDescent="0.3">
      <c r="A7629" s="189">
        <f t="shared" si="1223"/>
        <v>44148.70833331484</v>
      </c>
      <c r="B7629" s="190">
        <f t="shared" si="1219"/>
        <v>44148</v>
      </c>
      <c r="C7629" s="1">
        <f t="shared" si="1220"/>
        <v>17</v>
      </c>
      <c r="D7629" s="191">
        <v>3.3505050629233502</v>
      </c>
      <c r="E7629" s="192">
        <f t="shared" si="1221"/>
        <v>1.1634175508204259E-4</v>
      </c>
      <c r="F7629" s="193">
        <f t="shared" si="1222"/>
        <v>4.9954776587687926</v>
      </c>
      <c r="G7629" s="193">
        <f t="shared" si="1226"/>
        <v>5.1802023537797162</v>
      </c>
      <c r="H7629" s="193">
        <f t="shared" si="1226"/>
        <v>5.3717578696405708</v>
      </c>
      <c r="I7629" s="193">
        <f t="shared" si="1226"/>
        <v>5.5703967990730865</v>
      </c>
      <c r="J7629" s="193">
        <f t="shared" si="1226"/>
        <v>5.7763810752698523</v>
      </c>
      <c r="K7629" s="193">
        <f>MAX(0,(F7629-'2031 forecast'!$C$10))</f>
        <v>0</v>
      </c>
      <c r="L7629" s="193">
        <f>MAX(0,(G7629-'2031 forecast'!$C$10))</f>
        <v>0</v>
      </c>
      <c r="M7629" s="193">
        <f>MAX(0,(H7629-'2031 forecast'!$C$10))</f>
        <v>0</v>
      </c>
      <c r="N7629" s="193">
        <f>MAX(0,(I7629-'2031 forecast'!$C$10))</f>
        <v>0</v>
      </c>
      <c r="O7629" s="193">
        <f>MAX(0,(J7629-'2031 forecast'!$C$10))</f>
        <v>3.9381075269852239E-2</v>
      </c>
      <c r="P7629" s="175" t="str">
        <f t="shared" si="1224"/>
        <v/>
      </c>
      <c r="Q7629" s="175" t="str">
        <f t="shared" si="1225"/>
        <v/>
      </c>
    </row>
    <row r="7630" spans="1:17" s="1" customFormat="1" x14ac:dyDescent="0.3">
      <c r="A7630" s="189">
        <f t="shared" si="1223"/>
        <v>44148.749999981505</v>
      </c>
      <c r="B7630" s="190">
        <f t="shared" si="1219"/>
        <v>44148</v>
      </c>
      <c r="C7630" s="1">
        <f t="shared" si="1220"/>
        <v>18</v>
      </c>
      <c r="D7630" s="191">
        <v>3.531206459575396</v>
      </c>
      <c r="E7630" s="192">
        <f t="shared" si="1221"/>
        <v>1.2261636659208533E-4</v>
      </c>
      <c r="F7630" s="193">
        <f t="shared" si="1222"/>
        <v>5.2648966785675588</v>
      </c>
      <c r="G7630" s="193">
        <f t="shared" si="1226"/>
        <v>5.4595840537588476</v>
      </c>
      <c r="H7630" s="193">
        <f t="shared" si="1226"/>
        <v>5.6614706536211861</v>
      </c>
      <c r="I7630" s="193">
        <f t="shared" si="1226"/>
        <v>5.8708226938545565</v>
      </c>
      <c r="J7630" s="193">
        <f t="shared" si="1226"/>
        <v>6.0879162343855295</v>
      </c>
      <c r="K7630" s="193">
        <f>MAX(0,(F7630-'2031 forecast'!$C$10))</f>
        <v>0</v>
      </c>
      <c r="L7630" s="193">
        <f>MAX(0,(G7630-'2031 forecast'!$C$10))</f>
        <v>0</v>
      </c>
      <c r="M7630" s="193">
        <f>MAX(0,(H7630-'2031 forecast'!$C$10))</f>
        <v>0</v>
      </c>
      <c r="N7630" s="193">
        <f>MAX(0,(I7630-'2031 forecast'!$C$10))</f>
        <v>0.13382269385455636</v>
      </c>
      <c r="O7630" s="193">
        <f>MAX(0,(J7630-'2031 forecast'!$C$10))</f>
        <v>0.35091623438552944</v>
      </c>
      <c r="P7630" s="175" t="str">
        <f t="shared" si="1224"/>
        <v/>
      </c>
      <c r="Q7630" s="175" t="str">
        <f t="shared" si="1225"/>
        <v/>
      </c>
    </row>
    <row r="7631" spans="1:17" s="1" customFormat="1" x14ac:dyDescent="0.3">
      <c r="A7631" s="189">
        <f t="shared" si="1223"/>
        <v>44148.791666648169</v>
      </c>
      <c r="B7631" s="190">
        <f t="shared" si="1219"/>
        <v>44148</v>
      </c>
      <c r="C7631" s="1">
        <f t="shared" si="1220"/>
        <v>19</v>
      </c>
      <c r="D7631" s="191">
        <v>3.3806219623653573</v>
      </c>
      <c r="E7631" s="192">
        <f t="shared" si="1221"/>
        <v>1.173875236670497E-4</v>
      </c>
      <c r="F7631" s="193">
        <f t="shared" si="1222"/>
        <v>5.0403808287352527</v>
      </c>
      <c r="G7631" s="193">
        <f t="shared" si="1226"/>
        <v>5.2267659704429041</v>
      </c>
      <c r="H7631" s="193">
        <f t="shared" si="1226"/>
        <v>5.4200433336373388</v>
      </c>
      <c r="I7631" s="193">
        <f t="shared" si="1226"/>
        <v>5.6204677815366644</v>
      </c>
      <c r="J7631" s="193">
        <f t="shared" si="1226"/>
        <v>5.8283036017891314</v>
      </c>
      <c r="K7631" s="193">
        <f>MAX(0,(F7631-'2031 forecast'!$C$10))</f>
        <v>0</v>
      </c>
      <c r="L7631" s="193">
        <f>MAX(0,(G7631-'2031 forecast'!$C$10))</f>
        <v>0</v>
      </c>
      <c r="M7631" s="193">
        <f>MAX(0,(H7631-'2031 forecast'!$C$10))</f>
        <v>0</v>
      </c>
      <c r="N7631" s="193">
        <f>MAX(0,(I7631-'2031 forecast'!$C$10))</f>
        <v>0</v>
      </c>
      <c r="O7631" s="193">
        <f>MAX(0,(J7631-'2031 forecast'!$C$10))</f>
        <v>9.1303601789131328E-2</v>
      </c>
      <c r="P7631" s="175" t="str">
        <f t="shared" si="1224"/>
        <v/>
      </c>
      <c r="Q7631" s="175" t="str">
        <f t="shared" si="1225"/>
        <v/>
      </c>
    </row>
    <row r="7632" spans="1:17" s="1" customFormat="1" x14ac:dyDescent="0.3">
      <c r="A7632" s="189">
        <f t="shared" si="1223"/>
        <v>44148.833333314833</v>
      </c>
      <c r="B7632" s="190">
        <f t="shared" si="1219"/>
        <v>44148</v>
      </c>
      <c r="C7632" s="1">
        <f t="shared" si="1220"/>
        <v>20</v>
      </c>
      <c r="D7632" s="191">
        <v>3.2676835894578291</v>
      </c>
      <c r="E7632" s="192">
        <f t="shared" si="1221"/>
        <v>1.1346589147327299E-4</v>
      </c>
      <c r="F7632" s="193">
        <f t="shared" si="1222"/>
        <v>4.8719939413610245</v>
      </c>
      <c r="G7632" s="193">
        <f t="shared" si="1226"/>
        <v>5.0521524079559477</v>
      </c>
      <c r="H7632" s="193">
        <f t="shared" si="1226"/>
        <v>5.2389728436494556</v>
      </c>
      <c r="I7632" s="193">
        <f t="shared" si="1226"/>
        <v>5.4327015972982462</v>
      </c>
      <c r="J7632" s="193">
        <f t="shared" si="1226"/>
        <v>5.6335941273418335</v>
      </c>
      <c r="K7632" s="193">
        <f>MAX(0,(F7632-'2031 forecast'!$C$10))</f>
        <v>0</v>
      </c>
      <c r="L7632" s="193">
        <f>MAX(0,(G7632-'2031 forecast'!$C$10))</f>
        <v>0</v>
      </c>
      <c r="M7632" s="193">
        <f>MAX(0,(H7632-'2031 forecast'!$C$10))</f>
        <v>0</v>
      </c>
      <c r="N7632" s="193">
        <f>MAX(0,(I7632-'2031 forecast'!$C$10))</f>
        <v>0</v>
      </c>
      <c r="O7632" s="193">
        <f>MAX(0,(J7632-'2031 forecast'!$C$10))</f>
        <v>0</v>
      </c>
      <c r="P7632" s="175" t="str">
        <f t="shared" si="1224"/>
        <v/>
      </c>
      <c r="Q7632" s="175" t="str">
        <f t="shared" si="1225"/>
        <v/>
      </c>
    </row>
    <row r="7633" spans="1:17" s="1" customFormat="1" x14ac:dyDescent="0.3">
      <c r="A7633" s="189">
        <f t="shared" si="1223"/>
        <v>44148.874999981497</v>
      </c>
      <c r="B7633" s="190">
        <f t="shared" si="1219"/>
        <v>44148</v>
      </c>
      <c r="C7633" s="1">
        <f t="shared" si="1220"/>
        <v>21</v>
      </c>
      <c r="D7633" s="191">
        <v>2.9815730447587567</v>
      </c>
      <c r="E7633" s="192">
        <f t="shared" si="1221"/>
        <v>1.0353108991570533E-4</v>
      </c>
      <c r="F7633" s="193">
        <f t="shared" si="1222"/>
        <v>4.445413826679645</v>
      </c>
      <c r="G7633" s="193">
        <f t="shared" si="1226"/>
        <v>4.6097980496556588</v>
      </c>
      <c r="H7633" s="193">
        <f t="shared" si="1226"/>
        <v>4.7802609356801486</v>
      </c>
      <c r="I7633" s="193">
        <f t="shared" si="1226"/>
        <v>4.9570272638942532</v>
      </c>
      <c r="J7633" s="193">
        <f t="shared" si="1226"/>
        <v>5.1403301254086786</v>
      </c>
      <c r="K7633" s="193">
        <f>MAX(0,(F7633-'2031 forecast'!$C$10))</f>
        <v>0</v>
      </c>
      <c r="L7633" s="193">
        <f>MAX(0,(G7633-'2031 forecast'!$C$10))</f>
        <v>0</v>
      </c>
      <c r="M7633" s="193">
        <f>MAX(0,(H7633-'2031 forecast'!$C$10))</f>
        <v>0</v>
      </c>
      <c r="N7633" s="193">
        <f>MAX(0,(I7633-'2031 forecast'!$C$10))</f>
        <v>0</v>
      </c>
      <c r="O7633" s="193">
        <f>MAX(0,(J7633-'2031 forecast'!$C$10))</f>
        <v>0</v>
      </c>
      <c r="P7633" s="175" t="str">
        <f t="shared" si="1224"/>
        <v/>
      </c>
      <c r="Q7633" s="175" t="str">
        <f t="shared" si="1225"/>
        <v/>
      </c>
    </row>
    <row r="7634" spans="1:17" s="1" customFormat="1" x14ac:dyDescent="0.3">
      <c r="A7634" s="189">
        <f t="shared" si="1223"/>
        <v>44148.916666648161</v>
      </c>
      <c r="B7634" s="190">
        <f t="shared" si="1219"/>
        <v>44148</v>
      </c>
      <c r="C7634" s="1">
        <f t="shared" si="1220"/>
        <v>22</v>
      </c>
      <c r="D7634" s="191">
        <v>2.8836931215722315</v>
      </c>
      <c r="E7634" s="192">
        <f t="shared" si="1221"/>
        <v>1.0013234201443215E-4</v>
      </c>
      <c r="F7634" s="193">
        <f t="shared" si="1222"/>
        <v>4.299478524288646</v>
      </c>
      <c r="G7634" s="193">
        <f t="shared" si="1226"/>
        <v>4.4584662955002949</v>
      </c>
      <c r="H7634" s="193">
        <f t="shared" si="1226"/>
        <v>4.6233331776906477</v>
      </c>
      <c r="I7634" s="193">
        <f t="shared" si="1226"/>
        <v>4.7942965708876226</v>
      </c>
      <c r="J7634" s="193">
        <f t="shared" si="1226"/>
        <v>4.9715819142210185</v>
      </c>
      <c r="K7634" s="193">
        <f>MAX(0,(F7634-'2031 forecast'!$C$10))</f>
        <v>0</v>
      </c>
      <c r="L7634" s="193">
        <f>MAX(0,(G7634-'2031 forecast'!$C$10))</f>
        <v>0</v>
      </c>
      <c r="M7634" s="193">
        <f>MAX(0,(H7634-'2031 forecast'!$C$10))</f>
        <v>0</v>
      </c>
      <c r="N7634" s="193">
        <f>MAX(0,(I7634-'2031 forecast'!$C$10))</f>
        <v>0</v>
      </c>
      <c r="O7634" s="193">
        <f>MAX(0,(J7634-'2031 forecast'!$C$10))</f>
        <v>0</v>
      </c>
      <c r="P7634" s="175" t="str">
        <f t="shared" si="1224"/>
        <v/>
      </c>
      <c r="Q7634" s="175" t="str">
        <f t="shared" si="1225"/>
        <v/>
      </c>
    </row>
    <row r="7635" spans="1:17" s="1" customFormat="1" x14ac:dyDescent="0.3">
      <c r="A7635" s="189">
        <f t="shared" si="1223"/>
        <v>44148.958333314826</v>
      </c>
      <c r="B7635" s="190">
        <f t="shared" si="1219"/>
        <v>44148</v>
      </c>
      <c r="C7635" s="1">
        <f t="shared" si="1220"/>
        <v>23</v>
      </c>
      <c r="D7635" s="191">
        <v>2.6954625000596839</v>
      </c>
      <c r="E7635" s="192">
        <f t="shared" si="1221"/>
        <v>9.3596288358137637E-5</v>
      </c>
      <c r="F7635" s="193">
        <f t="shared" si="1222"/>
        <v>4.0188337119982647</v>
      </c>
      <c r="G7635" s="193">
        <f t="shared" si="1226"/>
        <v>4.1674436913553672</v>
      </c>
      <c r="H7635" s="193">
        <f t="shared" si="1226"/>
        <v>4.3215490277108417</v>
      </c>
      <c r="I7635" s="193">
        <f t="shared" si="1226"/>
        <v>4.4813529304902584</v>
      </c>
      <c r="J7635" s="193">
        <f t="shared" si="1226"/>
        <v>4.6470661234755219</v>
      </c>
      <c r="K7635" s="193">
        <f>MAX(0,(F7635-'2031 forecast'!$C$10))</f>
        <v>0</v>
      </c>
      <c r="L7635" s="193">
        <f>MAX(0,(G7635-'2031 forecast'!$C$10))</f>
        <v>0</v>
      </c>
      <c r="M7635" s="193">
        <f>MAX(0,(H7635-'2031 forecast'!$C$10))</f>
        <v>0</v>
      </c>
      <c r="N7635" s="193">
        <f>MAX(0,(I7635-'2031 forecast'!$C$10))</f>
        <v>0</v>
      </c>
      <c r="O7635" s="193">
        <f>MAX(0,(J7635-'2031 forecast'!$C$10))</f>
        <v>0</v>
      </c>
      <c r="P7635" s="175" t="str">
        <f t="shared" si="1224"/>
        <v/>
      </c>
      <c r="Q7635" s="175" t="str">
        <f t="shared" si="1225"/>
        <v/>
      </c>
    </row>
    <row r="7636" spans="1:17" s="1" customFormat="1" x14ac:dyDescent="0.3">
      <c r="A7636" s="189">
        <f t="shared" si="1223"/>
        <v>44148.99999998149</v>
      </c>
      <c r="B7636" s="190">
        <f t="shared" si="1219"/>
        <v>44148</v>
      </c>
      <c r="C7636" s="1">
        <f t="shared" si="1220"/>
        <v>0</v>
      </c>
      <c r="D7636" s="191">
        <v>2.4545273045236224</v>
      </c>
      <c r="E7636" s="192">
        <f t="shared" si="1221"/>
        <v>8.5230139678080621E-5</v>
      </c>
      <c r="F7636" s="193">
        <f t="shared" si="1222"/>
        <v>3.6596083522665754</v>
      </c>
      <c r="G7636" s="193">
        <f t="shared" si="1226"/>
        <v>3.7949347580498589</v>
      </c>
      <c r="H7636" s="193">
        <f t="shared" si="1226"/>
        <v>3.9352653157366868</v>
      </c>
      <c r="I7636" s="193">
        <f t="shared" si="1226"/>
        <v>4.0807850707816309</v>
      </c>
      <c r="J7636" s="193">
        <f t="shared" si="1226"/>
        <v>4.2316859113212839</v>
      </c>
      <c r="K7636" s="193">
        <f>MAX(0,(F7636-'2031 forecast'!$C$10))</f>
        <v>0</v>
      </c>
      <c r="L7636" s="193">
        <f>MAX(0,(G7636-'2031 forecast'!$C$10))</f>
        <v>0</v>
      </c>
      <c r="M7636" s="193">
        <f>MAX(0,(H7636-'2031 forecast'!$C$10))</f>
        <v>0</v>
      </c>
      <c r="N7636" s="193">
        <f>MAX(0,(I7636-'2031 forecast'!$C$10))</f>
        <v>0</v>
      </c>
      <c r="O7636" s="193">
        <f>MAX(0,(J7636-'2031 forecast'!$C$10))</f>
        <v>0</v>
      </c>
      <c r="P7636" s="175" t="str">
        <f t="shared" si="1224"/>
        <v/>
      </c>
      <c r="Q7636" s="175" t="str">
        <f t="shared" si="1225"/>
        <v/>
      </c>
    </row>
    <row r="7637" spans="1:17" s="1" customFormat="1" x14ac:dyDescent="0.3">
      <c r="A7637" s="189">
        <f t="shared" si="1223"/>
        <v>44149.041666648154</v>
      </c>
      <c r="B7637" s="190">
        <f t="shared" si="1219"/>
        <v>44149</v>
      </c>
      <c r="C7637" s="1">
        <f t="shared" si="1220"/>
        <v>1</v>
      </c>
      <c r="D7637" s="191">
        <v>2.3491181564765959</v>
      </c>
      <c r="E7637" s="192">
        <f t="shared" si="1221"/>
        <v>8.1569949630555701E-5</v>
      </c>
      <c r="F7637" s="193">
        <f t="shared" si="1222"/>
        <v>3.5024472573839622</v>
      </c>
      <c r="G7637" s="193">
        <f t="shared" si="1226"/>
        <v>3.6319620997287001</v>
      </c>
      <c r="H7637" s="193">
        <f t="shared" si="1226"/>
        <v>3.7662661917479956</v>
      </c>
      <c r="I7637" s="193">
        <f t="shared" si="1226"/>
        <v>3.9055366321591078</v>
      </c>
      <c r="J7637" s="193">
        <f t="shared" si="1226"/>
        <v>4.0499570685038062</v>
      </c>
      <c r="K7637" s="193">
        <f>MAX(0,(F7637-'2031 forecast'!$C$10))</f>
        <v>0</v>
      </c>
      <c r="L7637" s="193">
        <f>MAX(0,(G7637-'2031 forecast'!$C$10))</f>
        <v>0</v>
      </c>
      <c r="M7637" s="193">
        <f>MAX(0,(H7637-'2031 forecast'!$C$10))</f>
        <v>0</v>
      </c>
      <c r="N7637" s="193">
        <f>MAX(0,(I7637-'2031 forecast'!$C$10))</f>
        <v>0</v>
      </c>
      <c r="O7637" s="193">
        <f>MAX(0,(J7637-'2031 forecast'!$C$10))</f>
        <v>0</v>
      </c>
      <c r="P7637" s="175" t="str">
        <f t="shared" si="1224"/>
        <v/>
      </c>
      <c r="Q7637" s="175" t="str">
        <f t="shared" si="1225"/>
        <v/>
      </c>
    </row>
    <row r="7638" spans="1:17" s="1" customFormat="1" x14ac:dyDescent="0.3">
      <c r="A7638" s="189">
        <f t="shared" si="1223"/>
        <v>44149.083333314818</v>
      </c>
      <c r="B7638" s="190">
        <f t="shared" si="1219"/>
        <v>44149</v>
      </c>
      <c r="C7638" s="1">
        <f t="shared" si="1220"/>
        <v>2</v>
      </c>
      <c r="D7638" s="191">
        <v>2.2060628841270602</v>
      </c>
      <c r="E7638" s="192">
        <f t="shared" si="1221"/>
        <v>7.6602548851771875E-5</v>
      </c>
      <c r="F7638" s="193">
        <f t="shared" si="1222"/>
        <v>3.2891572000432729</v>
      </c>
      <c r="G7638" s="193">
        <f t="shared" si="1226"/>
        <v>3.4107849205785556</v>
      </c>
      <c r="H7638" s="193">
        <f t="shared" si="1226"/>
        <v>3.5369102377633426</v>
      </c>
      <c r="I7638" s="193">
        <f t="shared" si="1226"/>
        <v>3.6676994654571113</v>
      </c>
      <c r="J7638" s="193">
        <f t="shared" si="1226"/>
        <v>3.8033250675372292</v>
      </c>
      <c r="K7638" s="193">
        <f>MAX(0,(F7638-'2031 forecast'!$C$10))</f>
        <v>0</v>
      </c>
      <c r="L7638" s="193">
        <f>MAX(0,(G7638-'2031 forecast'!$C$10))</f>
        <v>0</v>
      </c>
      <c r="M7638" s="193">
        <f>MAX(0,(H7638-'2031 forecast'!$C$10))</f>
        <v>0</v>
      </c>
      <c r="N7638" s="193">
        <f>MAX(0,(I7638-'2031 forecast'!$C$10))</f>
        <v>0</v>
      </c>
      <c r="O7638" s="193">
        <f>MAX(0,(J7638-'2031 forecast'!$C$10))</f>
        <v>0</v>
      </c>
      <c r="P7638" s="175" t="str">
        <f t="shared" si="1224"/>
        <v/>
      </c>
      <c r="Q7638" s="175" t="str">
        <f t="shared" si="1225"/>
        <v/>
      </c>
    </row>
    <row r="7639" spans="1:17" s="1" customFormat="1" x14ac:dyDescent="0.3">
      <c r="A7639" s="189">
        <f t="shared" si="1223"/>
        <v>44149.124999981483</v>
      </c>
      <c r="B7639" s="190">
        <f t="shared" si="1219"/>
        <v>44149</v>
      </c>
      <c r="C7639" s="1">
        <f t="shared" si="1220"/>
        <v>3</v>
      </c>
      <c r="D7639" s="191">
        <v>2.1759459846850517</v>
      </c>
      <c r="E7639" s="192">
        <f t="shared" si="1221"/>
        <v>7.5556780266764726E-5</v>
      </c>
      <c r="F7639" s="193">
        <f t="shared" si="1222"/>
        <v>3.244254030076811</v>
      </c>
      <c r="G7639" s="193">
        <f t="shared" si="1226"/>
        <v>3.3642213039153659</v>
      </c>
      <c r="H7639" s="193">
        <f t="shared" si="1226"/>
        <v>3.4886247737665723</v>
      </c>
      <c r="I7639" s="193">
        <f t="shared" si="1226"/>
        <v>3.6176284829935321</v>
      </c>
      <c r="J7639" s="193">
        <f t="shared" si="1226"/>
        <v>3.7514025410179483</v>
      </c>
      <c r="K7639" s="193">
        <f>MAX(0,(F7639-'2031 forecast'!$C$10))</f>
        <v>0</v>
      </c>
      <c r="L7639" s="193">
        <f>MAX(0,(G7639-'2031 forecast'!$C$10))</f>
        <v>0</v>
      </c>
      <c r="M7639" s="193">
        <f>MAX(0,(H7639-'2031 forecast'!$C$10))</f>
        <v>0</v>
      </c>
      <c r="N7639" s="193">
        <f>MAX(0,(I7639-'2031 forecast'!$C$10))</f>
        <v>0</v>
      </c>
      <c r="O7639" s="193">
        <f>MAX(0,(J7639-'2031 forecast'!$C$10))</f>
        <v>0</v>
      </c>
      <c r="P7639" s="175" t="str">
        <f t="shared" si="1224"/>
        <v/>
      </c>
      <c r="Q7639" s="175" t="str">
        <f t="shared" si="1225"/>
        <v/>
      </c>
    </row>
    <row r="7640" spans="1:17" s="1" customFormat="1" x14ac:dyDescent="0.3">
      <c r="A7640" s="189">
        <f t="shared" si="1223"/>
        <v>44149.166666648147</v>
      </c>
      <c r="B7640" s="190">
        <f t="shared" si="1219"/>
        <v>44149</v>
      </c>
      <c r="C7640" s="1">
        <f t="shared" si="1220"/>
        <v>4</v>
      </c>
      <c r="D7640" s="191">
        <v>2.1458290852430446</v>
      </c>
      <c r="E7640" s="192">
        <f t="shared" si="1221"/>
        <v>7.4511011681757617E-5</v>
      </c>
      <c r="F7640" s="193">
        <f t="shared" si="1222"/>
        <v>3.1993508601103504</v>
      </c>
      <c r="G7640" s="193">
        <f t="shared" si="1226"/>
        <v>3.3176576872521784</v>
      </c>
      <c r="H7640" s="193">
        <f t="shared" si="1226"/>
        <v>3.4403393097698038</v>
      </c>
      <c r="I7640" s="193">
        <f t="shared" si="1226"/>
        <v>3.5675575005299542</v>
      </c>
      <c r="J7640" s="193">
        <f t="shared" si="1226"/>
        <v>3.6994800144986697</v>
      </c>
      <c r="K7640" s="193">
        <f>MAX(0,(F7640-'2031 forecast'!$C$10))</f>
        <v>0</v>
      </c>
      <c r="L7640" s="193">
        <f>MAX(0,(G7640-'2031 forecast'!$C$10))</f>
        <v>0</v>
      </c>
      <c r="M7640" s="193">
        <f>MAX(0,(H7640-'2031 forecast'!$C$10))</f>
        <v>0</v>
      </c>
      <c r="N7640" s="193">
        <f>MAX(0,(I7640-'2031 forecast'!$C$10))</f>
        <v>0</v>
      </c>
      <c r="O7640" s="193">
        <f>MAX(0,(J7640-'2031 forecast'!$C$10))</f>
        <v>0</v>
      </c>
      <c r="P7640" s="175" t="str">
        <f t="shared" si="1224"/>
        <v/>
      </c>
      <c r="Q7640" s="175" t="str">
        <f t="shared" si="1225"/>
        <v/>
      </c>
    </row>
    <row r="7641" spans="1:17" s="1" customFormat="1" x14ac:dyDescent="0.3">
      <c r="A7641" s="189">
        <f t="shared" si="1223"/>
        <v>44149.208333314811</v>
      </c>
      <c r="B7641" s="190">
        <f t="shared" si="1219"/>
        <v>44149</v>
      </c>
      <c r="C7641" s="1">
        <f t="shared" si="1220"/>
        <v>5</v>
      </c>
      <c r="D7641" s="191">
        <v>2.1910044344060555</v>
      </c>
      <c r="E7641" s="192">
        <f t="shared" si="1221"/>
        <v>7.6079664559268294E-5</v>
      </c>
      <c r="F7641" s="193">
        <f t="shared" si="1222"/>
        <v>3.2667056150600415</v>
      </c>
      <c r="G7641" s="193">
        <f t="shared" si="1226"/>
        <v>3.3875031122469603</v>
      </c>
      <c r="H7641" s="193">
        <f t="shared" si="1226"/>
        <v>3.5127675057649572</v>
      </c>
      <c r="I7641" s="193">
        <f t="shared" si="1226"/>
        <v>3.6426639742253215</v>
      </c>
      <c r="J7641" s="193">
        <f t="shared" si="1226"/>
        <v>3.7773638042775883</v>
      </c>
      <c r="K7641" s="193">
        <f>MAX(0,(F7641-'2031 forecast'!$C$10))</f>
        <v>0</v>
      </c>
      <c r="L7641" s="193">
        <f>MAX(0,(G7641-'2031 forecast'!$C$10))</f>
        <v>0</v>
      </c>
      <c r="M7641" s="193">
        <f>MAX(0,(H7641-'2031 forecast'!$C$10))</f>
        <v>0</v>
      </c>
      <c r="N7641" s="193">
        <f>MAX(0,(I7641-'2031 forecast'!$C$10))</f>
        <v>0</v>
      </c>
      <c r="O7641" s="193">
        <f>MAX(0,(J7641-'2031 forecast'!$C$10))</f>
        <v>0</v>
      </c>
      <c r="P7641" s="175" t="str">
        <f t="shared" si="1224"/>
        <v/>
      </c>
      <c r="Q7641" s="175" t="str">
        <f t="shared" si="1225"/>
        <v/>
      </c>
    </row>
    <row r="7642" spans="1:17" s="1" customFormat="1" x14ac:dyDescent="0.3">
      <c r="A7642" s="189">
        <f t="shared" si="1223"/>
        <v>44149.249999981475</v>
      </c>
      <c r="B7642" s="190">
        <f t="shared" si="1219"/>
        <v>44149</v>
      </c>
      <c r="C7642" s="1">
        <f t="shared" si="1220"/>
        <v>6</v>
      </c>
      <c r="D7642" s="191">
        <v>2.2361797835690673</v>
      </c>
      <c r="E7642" s="192">
        <f t="shared" si="1221"/>
        <v>7.7648317436778983E-5</v>
      </c>
      <c r="F7642" s="193">
        <f t="shared" si="1222"/>
        <v>3.3340603700097331</v>
      </c>
      <c r="G7642" s="193">
        <f t="shared" si="1226"/>
        <v>3.4573485372417432</v>
      </c>
      <c r="H7642" s="193">
        <f t="shared" si="1226"/>
        <v>3.585195701760111</v>
      </c>
      <c r="I7642" s="193">
        <f t="shared" si="1226"/>
        <v>3.7177704479206888</v>
      </c>
      <c r="J7642" s="193">
        <f t="shared" si="1226"/>
        <v>3.8552475940565079</v>
      </c>
      <c r="K7642" s="193">
        <f>MAX(0,(F7642-'2031 forecast'!$C$10))</f>
        <v>0</v>
      </c>
      <c r="L7642" s="193">
        <f>MAX(0,(G7642-'2031 forecast'!$C$10))</f>
        <v>0</v>
      </c>
      <c r="M7642" s="193">
        <f>MAX(0,(H7642-'2031 forecast'!$C$10))</f>
        <v>0</v>
      </c>
      <c r="N7642" s="193">
        <f>MAX(0,(I7642-'2031 forecast'!$C$10))</f>
        <v>0</v>
      </c>
      <c r="O7642" s="193">
        <f>MAX(0,(J7642-'2031 forecast'!$C$10))</f>
        <v>0</v>
      </c>
      <c r="P7642" s="175" t="str">
        <f t="shared" si="1224"/>
        <v/>
      </c>
      <c r="Q7642" s="175" t="str">
        <f t="shared" si="1225"/>
        <v/>
      </c>
    </row>
    <row r="7643" spans="1:17" s="1" customFormat="1" x14ac:dyDescent="0.3">
      <c r="A7643" s="189">
        <f t="shared" si="1223"/>
        <v>44149.29166664814</v>
      </c>
      <c r="B7643" s="190">
        <f t="shared" si="1219"/>
        <v>44149</v>
      </c>
      <c r="C7643" s="1">
        <f t="shared" si="1220"/>
        <v>7</v>
      </c>
      <c r="D7643" s="191">
        <v>2.5222903282681401</v>
      </c>
      <c r="E7643" s="192">
        <f t="shared" si="1221"/>
        <v>8.7583118994346675E-5</v>
      </c>
      <c r="F7643" s="193">
        <f t="shared" si="1222"/>
        <v>3.7606404846911139</v>
      </c>
      <c r="G7643" s="193">
        <f t="shared" si="1226"/>
        <v>3.8997028955420339</v>
      </c>
      <c r="H7643" s="193">
        <f t="shared" si="1226"/>
        <v>4.0439076097294189</v>
      </c>
      <c r="I7643" s="193">
        <f t="shared" si="1226"/>
        <v>4.1934447813246836</v>
      </c>
      <c r="J7643" s="193">
        <f t="shared" si="1226"/>
        <v>4.3485115959896641</v>
      </c>
      <c r="K7643" s="193">
        <f>MAX(0,(F7643-'2031 forecast'!$C$10))</f>
        <v>0</v>
      </c>
      <c r="L7643" s="193">
        <f>MAX(0,(G7643-'2031 forecast'!$C$10))</f>
        <v>0</v>
      </c>
      <c r="M7643" s="193">
        <f>MAX(0,(H7643-'2031 forecast'!$C$10))</f>
        <v>0</v>
      </c>
      <c r="N7643" s="193">
        <f>MAX(0,(I7643-'2031 forecast'!$C$10))</f>
        <v>0</v>
      </c>
      <c r="O7643" s="193">
        <f>MAX(0,(J7643-'2031 forecast'!$C$10))</f>
        <v>0</v>
      </c>
      <c r="P7643" s="175" t="str">
        <f t="shared" si="1224"/>
        <v/>
      </c>
      <c r="Q7643" s="175" t="str">
        <f t="shared" si="1225"/>
        <v/>
      </c>
    </row>
    <row r="7644" spans="1:17" s="1" customFormat="1" x14ac:dyDescent="0.3">
      <c r="A7644" s="189">
        <f t="shared" si="1223"/>
        <v>44149.333333314804</v>
      </c>
      <c r="B7644" s="190">
        <f t="shared" si="1219"/>
        <v>44149</v>
      </c>
      <c r="C7644" s="1">
        <f t="shared" si="1220"/>
        <v>8</v>
      </c>
      <c r="D7644" s="191">
        <v>2.6578163757571742</v>
      </c>
      <c r="E7644" s="192">
        <f t="shared" si="1221"/>
        <v>9.2289077626878717E-5</v>
      </c>
      <c r="F7644" s="193">
        <f t="shared" si="1222"/>
        <v>3.9627047495401877</v>
      </c>
      <c r="G7644" s="193">
        <f t="shared" si="1226"/>
        <v>4.1092391705263811</v>
      </c>
      <c r="H7644" s="193">
        <f t="shared" si="1226"/>
        <v>4.2611921977148794</v>
      </c>
      <c r="I7644" s="193">
        <f t="shared" si="1226"/>
        <v>4.4187642024107845</v>
      </c>
      <c r="J7644" s="193">
        <f t="shared" si="1226"/>
        <v>4.5821629653264218</v>
      </c>
      <c r="K7644" s="193">
        <f>MAX(0,(F7644-'2031 forecast'!$C$10))</f>
        <v>0</v>
      </c>
      <c r="L7644" s="193">
        <f>MAX(0,(G7644-'2031 forecast'!$C$10))</f>
        <v>0</v>
      </c>
      <c r="M7644" s="193">
        <f>MAX(0,(H7644-'2031 forecast'!$C$10))</f>
        <v>0</v>
      </c>
      <c r="N7644" s="193">
        <f>MAX(0,(I7644-'2031 forecast'!$C$10))</f>
        <v>0</v>
      </c>
      <c r="O7644" s="193">
        <f>MAX(0,(J7644-'2031 forecast'!$C$10))</f>
        <v>0</v>
      </c>
      <c r="P7644" s="175" t="str">
        <f t="shared" si="1224"/>
        <v/>
      </c>
      <c r="Q7644" s="175" t="str">
        <f t="shared" si="1225"/>
        <v/>
      </c>
    </row>
    <row r="7645" spans="1:17" s="1" customFormat="1" x14ac:dyDescent="0.3">
      <c r="A7645" s="189">
        <f t="shared" si="1223"/>
        <v>44149.374999981468</v>
      </c>
      <c r="B7645" s="190">
        <f t="shared" si="1219"/>
        <v>44149</v>
      </c>
      <c r="C7645" s="1">
        <f t="shared" si="1220"/>
        <v>9</v>
      </c>
      <c r="D7645" s="191">
        <v>2.7858131983857066</v>
      </c>
      <c r="E7645" s="192">
        <f t="shared" si="1221"/>
        <v>9.6733594113159003E-5</v>
      </c>
      <c r="F7645" s="193">
        <f t="shared" si="1222"/>
        <v>4.1535432218976478</v>
      </c>
      <c r="G7645" s="193">
        <f t="shared" ref="G7645:J7664" si="1227">$E7645*G$2</f>
        <v>4.3071345413449329</v>
      </c>
      <c r="H7645" s="193">
        <f t="shared" si="1227"/>
        <v>4.4664054197011485</v>
      </c>
      <c r="I7645" s="193">
        <f t="shared" si="1227"/>
        <v>4.6315658778809929</v>
      </c>
      <c r="J7645" s="193">
        <f t="shared" si="1227"/>
        <v>4.8028337030333601</v>
      </c>
      <c r="K7645" s="193">
        <f>MAX(0,(F7645-'2031 forecast'!$C$10))</f>
        <v>0</v>
      </c>
      <c r="L7645" s="193">
        <f>MAX(0,(G7645-'2031 forecast'!$C$10))</f>
        <v>0</v>
      </c>
      <c r="M7645" s="193">
        <f>MAX(0,(H7645-'2031 forecast'!$C$10))</f>
        <v>0</v>
      </c>
      <c r="N7645" s="193">
        <f>MAX(0,(I7645-'2031 forecast'!$C$10))</f>
        <v>0</v>
      </c>
      <c r="O7645" s="193">
        <f>MAX(0,(J7645-'2031 forecast'!$C$10))</f>
        <v>0</v>
      </c>
      <c r="P7645" s="175" t="str">
        <f t="shared" si="1224"/>
        <v/>
      </c>
      <c r="Q7645" s="175" t="str">
        <f t="shared" si="1225"/>
        <v/>
      </c>
    </row>
    <row r="7646" spans="1:17" s="1" customFormat="1" x14ac:dyDescent="0.3">
      <c r="A7646" s="189">
        <f t="shared" si="1223"/>
        <v>44149.416666648132</v>
      </c>
      <c r="B7646" s="190">
        <f t="shared" si="1219"/>
        <v>44149</v>
      </c>
      <c r="C7646" s="1">
        <f t="shared" si="1220"/>
        <v>10</v>
      </c>
      <c r="D7646" s="191">
        <v>2.778283973525205</v>
      </c>
      <c r="E7646" s="192">
        <f t="shared" si="1221"/>
        <v>9.6472151966907232E-5</v>
      </c>
      <c r="F7646" s="193">
        <f t="shared" si="1222"/>
        <v>4.1423174294060328</v>
      </c>
      <c r="G7646" s="193">
        <f t="shared" si="1227"/>
        <v>4.2954936371791357</v>
      </c>
      <c r="H7646" s="193">
        <f t="shared" si="1227"/>
        <v>4.4543340537019569</v>
      </c>
      <c r="I7646" s="193">
        <f t="shared" si="1227"/>
        <v>4.6190481322650987</v>
      </c>
      <c r="J7646" s="193">
        <f t="shared" si="1227"/>
        <v>4.7898530714035408</v>
      </c>
      <c r="K7646" s="193">
        <f>MAX(0,(F7646-'2031 forecast'!$C$10))</f>
        <v>0</v>
      </c>
      <c r="L7646" s="193">
        <f>MAX(0,(G7646-'2031 forecast'!$C$10))</f>
        <v>0</v>
      </c>
      <c r="M7646" s="193">
        <f>MAX(0,(H7646-'2031 forecast'!$C$10))</f>
        <v>0</v>
      </c>
      <c r="N7646" s="193">
        <f>MAX(0,(I7646-'2031 forecast'!$C$10))</f>
        <v>0</v>
      </c>
      <c r="O7646" s="193">
        <f>MAX(0,(J7646-'2031 forecast'!$C$10))</f>
        <v>0</v>
      </c>
      <c r="P7646" s="175" t="str">
        <f t="shared" si="1224"/>
        <v/>
      </c>
      <c r="Q7646" s="175" t="str">
        <f t="shared" si="1225"/>
        <v/>
      </c>
    </row>
    <row r="7647" spans="1:17" s="1" customFormat="1" x14ac:dyDescent="0.3">
      <c r="A7647" s="189">
        <f t="shared" si="1223"/>
        <v>44149.458333314797</v>
      </c>
      <c r="B7647" s="190">
        <f t="shared" si="1219"/>
        <v>44149</v>
      </c>
      <c r="C7647" s="1">
        <f t="shared" si="1220"/>
        <v>11</v>
      </c>
      <c r="D7647" s="191">
        <v>2.8836931215722315</v>
      </c>
      <c r="E7647" s="192">
        <f t="shared" si="1221"/>
        <v>1.0013234201443215E-4</v>
      </c>
      <c r="F7647" s="193">
        <f t="shared" si="1222"/>
        <v>4.299478524288646</v>
      </c>
      <c r="G7647" s="193">
        <f t="shared" si="1227"/>
        <v>4.4584662955002949</v>
      </c>
      <c r="H7647" s="193">
        <f t="shared" si="1227"/>
        <v>4.6233331776906477</v>
      </c>
      <c r="I7647" s="193">
        <f t="shared" si="1227"/>
        <v>4.7942965708876226</v>
      </c>
      <c r="J7647" s="193">
        <f t="shared" si="1227"/>
        <v>4.9715819142210185</v>
      </c>
      <c r="K7647" s="193">
        <f>MAX(0,(F7647-'2031 forecast'!$C$10))</f>
        <v>0</v>
      </c>
      <c r="L7647" s="193">
        <f>MAX(0,(G7647-'2031 forecast'!$C$10))</f>
        <v>0</v>
      </c>
      <c r="M7647" s="193">
        <f>MAX(0,(H7647-'2031 forecast'!$C$10))</f>
        <v>0</v>
      </c>
      <c r="N7647" s="193">
        <f>MAX(0,(I7647-'2031 forecast'!$C$10))</f>
        <v>0</v>
      </c>
      <c r="O7647" s="193">
        <f>MAX(0,(J7647-'2031 forecast'!$C$10))</f>
        <v>0</v>
      </c>
      <c r="P7647" s="175" t="str">
        <f t="shared" si="1224"/>
        <v/>
      </c>
      <c r="Q7647" s="175" t="str">
        <f t="shared" si="1225"/>
        <v/>
      </c>
    </row>
    <row r="7648" spans="1:17" s="1" customFormat="1" x14ac:dyDescent="0.3">
      <c r="A7648" s="189">
        <f t="shared" si="1223"/>
        <v>44149.499999981461</v>
      </c>
      <c r="B7648" s="190">
        <f t="shared" si="1219"/>
        <v>44149</v>
      </c>
      <c r="C7648" s="1">
        <f t="shared" si="1220"/>
        <v>12</v>
      </c>
      <c r="D7648" s="191">
        <v>2.9138100210142395</v>
      </c>
      <c r="E7648" s="192">
        <f t="shared" si="1221"/>
        <v>1.0117811059943929E-4</v>
      </c>
      <c r="F7648" s="193">
        <f t="shared" si="1222"/>
        <v>4.344381694255107</v>
      </c>
      <c r="G7648" s="193">
        <f t="shared" si="1227"/>
        <v>4.5050299121634838</v>
      </c>
      <c r="H7648" s="193">
        <f t="shared" si="1227"/>
        <v>4.6716186416874175</v>
      </c>
      <c r="I7648" s="193">
        <f t="shared" si="1227"/>
        <v>4.8443675533512014</v>
      </c>
      <c r="J7648" s="193">
        <f t="shared" si="1227"/>
        <v>5.0235044407402984</v>
      </c>
      <c r="K7648" s="193">
        <f>MAX(0,(F7648-'2031 forecast'!$C$10))</f>
        <v>0</v>
      </c>
      <c r="L7648" s="193">
        <f>MAX(0,(G7648-'2031 forecast'!$C$10))</f>
        <v>0</v>
      </c>
      <c r="M7648" s="193">
        <f>MAX(0,(H7648-'2031 forecast'!$C$10))</f>
        <v>0</v>
      </c>
      <c r="N7648" s="193">
        <f>MAX(0,(I7648-'2031 forecast'!$C$10))</f>
        <v>0</v>
      </c>
      <c r="O7648" s="193">
        <f>MAX(0,(J7648-'2031 forecast'!$C$10))</f>
        <v>0</v>
      </c>
      <c r="P7648" s="175" t="str">
        <f t="shared" si="1224"/>
        <v/>
      </c>
      <c r="Q7648" s="175" t="str">
        <f t="shared" si="1225"/>
        <v/>
      </c>
    </row>
    <row r="7649" spans="1:17" s="1" customFormat="1" x14ac:dyDescent="0.3">
      <c r="A7649" s="189">
        <f t="shared" si="1223"/>
        <v>44149.541666648125</v>
      </c>
      <c r="B7649" s="190">
        <f t="shared" si="1219"/>
        <v>44149</v>
      </c>
      <c r="C7649" s="1">
        <f t="shared" si="1220"/>
        <v>13</v>
      </c>
      <c r="D7649" s="191">
        <v>2.8987515712932352</v>
      </c>
      <c r="E7649" s="192">
        <f t="shared" si="1221"/>
        <v>1.0065522630693572E-4</v>
      </c>
      <c r="F7649" s="193">
        <f t="shared" si="1222"/>
        <v>4.3219301092718769</v>
      </c>
      <c r="G7649" s="193">
        <f t="shared" si="1227"/>
        <v>4.4817481038318894</v>
      </c>
      <c r="H7649" s="193">
        <f t="shared" si="1227"/>
        <v>4.6474759096890326</v>
      </c>
      <c r="I7649" s="193">
        <f t="shared" si="1227"/>
        <v>4.819332062119412</v>
      </c>
      <c r="J7649" s="193">
        <f t="shared" si="1227"/>
        <v>4.9975431774806589</v>
      </c>
      <c r="K7649" s="193">
        <f>MAX(0,(F7649-'2031 forecast'!$C$10))</f>
        <v>0</v>
      </c>
      <c r="L7649" s="193">
        <f>MAX(0,(G7649-'2031 forecast'!$C$10))</f>
        <v>0</v>
      </c>
      <c r="M7649" s="193">
        <f>MAX(0,(H7649-'2031 forecast'!$C$10))</f>
        <v>0</v>
      </c>
      <c r="N7649" s="193">
        <f>MAX(0,(I7649-'2031 forecast'!$C$10))</f>
        <v>0</v>
      </c>
      <c r="O7649" s="193">
        <f>MAX(0,(J7649-'2031 forecast'!$C$10))</f>
        <v>0</v>
      </c>
      <c r="P7649" s="175" t="str">
        <f t="shared" si="1224"/>
        <v/>
      </c>
      <c r="Q7649" s="175" t="str">
        <f t="shared" si="1225"/>
        <v/>
      </c>
    </row>
    <row r="7650" spans="1:17" s="1" customFormat="1" x14ac:dyDescent="0.3">
      <c r="A7650" s="189">
        <f t="shared" si="1223"/>
        <v>44149.583333314789</v>
      </c>
      <c r="B7650" s="190">
        <f t="shared" si="1219"/>
        <v>44149</v>
      </c>
      <c r="C7650" s="1">
        <f t="shared" si="1220"/>
        <v>14</v>
      </c>
      <c r="D7650" s="191">
        <v>2.830988547548718</v>
      </c>
      <c r="E7650" s="192">
        <f t="shared" si="1221"/>
        <v>9.8302246990669679E-5</v>
      </c>
      <c r="F7650" s="193">
        <f t="shared" si="1222"/>
        <v>4.2208979768473389</v>
      </c>
      <c r="G7650" s="193">
        <f t="shared" si="1227"/>
        <v>4.3769799663397144</v>
      </c>
      <c r="H7650" s="193">
        <f t="shared" si="1227"/>
        <v>4.5388336156963014</v>
      </c>
      <c r="I7650" s="193">
        <f t="shared" si="1227"/>
        <v>4.7066723515763602</v>
      </c>
      <c r="J7650" s="193">
        <f t="shared" si="1227"/>
        <v>4.8807174928122787</v>
      </c>
      <c r="K7650" s="193">
        <f>MAX(0,(F7650-'2031 forecast'!$C$10))</f>
        <v>0</v>
      </c>
      <c r="L7650" s="193">
        <f>MAX(0,(G7650-'2031 forecast'!$C$10))</f>
        <v>0</v>
      </c>
      <c r="M7650" s="193">
        <f>MAX(0,(H7650-'2031 forecast'!$C$10))</f>
        <v>0</v>
      </c>
      <c r="N7650" s="193">
        <f>MAX(0,(I7650-'2031 forecast'!$C$10))</f>
        <v>0</v>
      </c>
      <c r="O7650" s="193">
        <f>MAX(0,(J7650-'2031 forecast'!$C$10))</f>
        <v>0</v>
      </c>
      <c r="P7650" s="175" t="str">
        <f t="shared" si="1224"/>
        <v/>
      </c>
      <c r="Q7650" s="175" t="str">
        <f t="shared" si="1225"/>
        <v/>
      </c>
    </row>
    <row r="7651" spans="1:17" s="1" customFormat="1" x14ac:dyDescent="0.3">
      <c r="A7651" s="189">
        <f t="shared" si="1223"/>
        <v>44149.624999981454</v>
      </c>
      <c r="B7651" s="190">
        <f t="shared" si="1219"/>
        <v>44149</v>
      </c>
      <c r="C7651" s="1">
        <f t="shared" si="1220"/>
        <v>15</v>
      </c>
      <c r="D7651" s="191">
        <v>2.8836931215722315</v>
      </c>
      <c r="E7651" s="192">
        <f t="shared" si="1221"/>
        <v>1.0013234201443215E-4</v>
      </c>
      <c r="F7651" s="193">
        <f t="shared" si="1222"/>
        <v>4.299478524288646</v>
      </c>
      <c r="G7651" s="193">
        <f t="shared" si="1227"/>
        <v>4.4584662955002949</v>
      </c>
      <c r="H7651" s="193">
        <f t="shared" si="1227"/>
        <v>4.6233331776906477</v>
      </c>
      <c r="I7651" s="193">
        <f t="shared" si="1227"/>
        <v>4.7942965708876226</v>
      </c>
      <c r="J7651" s="193">
        <f t="shared" si="1227"/>
        <v>4.9715819142210185</v>
      </c>
      <c r="K7651" s="193">
        <f>MAX(0,(F7651-'2031 forecast'!$C$10))</f>
        <v>0</v>
      </c>
      <c r="L7651" s="193">
        <f>MAX(0,(G7651-'2031 forecast'!$C$10))</f>
        <v>0</v>
      </c>
      <c r="M7651" s="193">
        <f>MAX(0,(H7651-'2031 forecast'!$C$10))</f>
        <v>0</v>
      </c>
      <c r="N7651" s="193">
        <f>MAX(0,(I7651-'2031 forecast'!$C$10))</f>
        <v>0</v>
      </c>
      <c r="O7651" s="193">
        <f>MAX(0,(J7651-'2031 forecast'!$C$10))</f>
        <v>0</v>
      </c>
      <c r="P7651" s="175" t="str">
        <f t="shared" si="1224"/>
        <v/>
      </c>
      <c r="Q7651" s="175" t="str">
        <f t="shared" si="1225"/>
        <v/>
      </c>
    </row>
    <row r="7652" spans="1:17" s="1" customFormat="1" x14ac:dyDescent="0.3">
      <c r="A7652" s="189">
        <f t="shared" si="1223"/>
        <v>44149.666666648118</v>
      </c>
      <c r="B7652" s="190">
        <f t="shared" si="1219"/>
        <v>44149</v>
      </c>
      <c r="C7652" s="1">
        <f t="shared" si="1220"/>
        <v>16</v>
      </c>
      <c r="D7652" s="191">
        <v>2.9213392458747411</v>
      </c>
      <c r="E7652" s="192">
        <f t="shared" si="1221"/>
        <v>1.0143955274569106E-4</v>
      </c>
      <c r="F7652" s="193">
        <f t="shared" si="1222"/>
        <v>4.355607486746722</v>
      </c>
      <c r="G7652" s="193">
        <f t="shared" si="1227"/>
        <v>4.5166708163292801</v>
      </c>
      <c r="H7652" s="193">
        <f t="shared" si="1227"/>
        <v>4.6836900076866099</v>
      </c>
      <c r="I7652" s="193">
        <f t="shared" si="1227"/>
        <v>4.8568852989670948</v>
      </c>
      <c r="J7652" s="193">
        <f t="shared" si="1227"/>
        <v>5.0364850723701178</v>
      </c>
      <c r="K7652" s="193">
        <f>MAX(0,(F7652-'2031 forecast'!$C$10))</f>
        <v>0</v>
      </c>
      <c r="L7652" s="193">
        <f>MAX(0,(G7652-'2031 forecast'!$C$10))</f>
        <v>0</v>
      </c>
      <c r="M7652" s="193">
        <f>MAX(0,(H7652-'2031 forecast'!$C$10))</f>
        <v>0</v>
      </c>
      <c r="N7652" s="193">
        <f>MAX(0,(I7652-'2031 forecast'!$C$10))</f>
        <v>0</v>
      </c>
      <c r="O7652" s="193">
        <f>MAX(0,(J7652-'2031 forecast'!$C$10))</f>
        <v>0</v>
      </c>
      <c r="P7652" s="175" t="str">
        <f t="shared" si="1224"/>
        <v/>
      </c>
      <c r="Q7652" s="175" t="str">
        <f t="shared" si="1225"/>
        <v/>
      </c>
    </row>
    <row r="7653" spans="1:17" s="1" customFormat="1" x14ac:dyDescent="0.3">
      <c r="A7653" s="189">
        <f t="shared" si="1223"/>
        <v>44149.708333314782</v>
      </c>
      <c r="B7653" s="190">
        <f t="shared" si="1219"/>
        <v>44149</v>
      </c>
      <c r="C7653" s="1">
        <f t="shared" si="1220"/>
        <v>17</v>
      </c>
      <c r="D7653" s="191">
        <v>3.1622744414108026</v>
      </c>
      <c r="E7653" s="192">
        <f t="shared" si="1221"/>
        <v>1.0980570142574807E-4</v>
      </c>
      <c r="F7653" s="193">
        <f t="shared" si="1222"/>
        <v>4.7148328464784113</v>
      </c>
      <c r="G7653" s="193">
        <f t="shared" si="1227"/>
        <v>4.8891797496347893</v>
      </c>
      <c r="H7653" s="193">
        <f t="shared" si="1227"/>
        <v>5.0699737196607639</v>
      </c>
      <c r="I7653" s="193">
        <f t="shared" si="1227"/>
        <v>5.2574531586757223</v>
      </c>
      <c r="J7653" s="193">
        <f t="shared" si="1227"/>
        <v>5.4518652845243558</v>
      </c>
      <c r="K7653" s="193">
        <f>MAX(0,(F7653-'2031 forecast'!$C$10))</f>
        <v>0</v>
      </c>
      <c r="L7653" s="193">
        <f>MAX(0,(G7653-'2031 forecast'!$C$10))</f>
        <v>0</v>
      </c>
      <c r="M7653" s="193">
        <f>MAX(0,(H7653-'2031 forecast'!$C$10))</f>
        <v>0</v>
      </c>
      <c r="N7653" s="193">
        <f>MAX(0,(I7653-'2031 forecast'!$C$10))</f>
        <v>0</v>
      </c>
      <c r="O7653" s="193">
        <f>MAX(0,(J7653-'2031 forecast'!$C$10))</f>
        <v>0</v>
      </c>
      <c r="P7653" s="175" t="str">
        <f t="shared" si="1224"/>
        <v/>
      </c>
      <c r="Q7653" s="175" t="str">
        <f t="shared" si="1225"/>
        <v/>
      </c>
    </row>
    <row r="7654" spans="1:17" s="1" customFormat="1" x14ac:dyDescent="0.3">
      <c r="A7654" s="189">
        <f t="shared" si="1223"/>
        <v>44149.749999981446</v>
      </c>
      <c r="B7654" s="190">
        <f t="shared" si="1219"/>
        <v>44149</v>
      </c>
      <c r="C7654" s="1">
        <f t="shared" si="1220"/>
        <v>18</v>
      </c>
      <c r="D7654" s="191">
        <v>3.5462649092963998</v>
      </c>
      <c r="E7654" s="192">
        <f t="shared" si="1221"/>
        <v>1.231392508845889E-4</v>
      </c>
      <c r="F7654" s="193">
        <f t="shared" si="1222"/>
        <v>5.2873482635507898</v>
      </c>
      <c r="G7654" s="193">
        <f t="shared" si="1227"/>
        <v>5.482865862090442</v>
      </c>
      <c r="H7654" s="193">
        <f t="shared" si="1227"/>
        <v>5.685613385619571</v>
      </c>
      <c r="I7654" s="193">
        <f t="shared" si="1227"/>
        <v>5.8958581850863458</v>
      </c>
      <c r="J7654" s="193">
        <f t="shared" si="1227"/>
        <v>6.11387749764517</v>
      </c>
      <c r="K7654" s="193">
        <f>MAX(0,(F7654-'2031 forecast'!$C$10))</f>
        <v>0</v>
      </c>
      <c r="L7654" s="193">
        <f>MAX(0,(G7654-'2031 forecast'!$C$10))</f>
        <v>0</v>
      </c>
      <c r="M7654" s="193">
        <f>MAX(0,(H7654-'2031 forecast'!$C$10))</f>
        <v>0</v>
      </c>
      <c r="N7654" s="193">
        <f>MAX(0,(I7654-'2031 forecast'!$C$10))</f>
        <v>0.15885818508634575</v>
      </c>
      <c r="O7654" s="193">
        <f>MAX(0,(J7654-'2031 forecast'!$C$10))</f>
        <v>0.37687749764516987</v>
      </c>
      <c r="P7654" s="175" t="str">
        <f t="shared" si="1224"/>
        <v/>
      </c>
      <c r="Q7654" s="175" t="str">
        <f t="shared" si="1225"/>
        <v/>
      </c>
    </row>
    <row r="7655" spans="1:17" s="1" customFormat="1" x14ac:dyDescent="0.3">
      <c r="A7655" s="189">
        <f t="shared" si="1223"/>
        <v>44149.791666648111</v>
      </c>
      <c r="B7655" s="190">
        <f t="shared" si="1219"/>
        <v>44149</v>
      </c>
      <c r="C7655" s="1">
        <f t="shared" si="1220"/>
        <v>19</v>
      </c>
      <c r="D7655" s="191">
        <v>3.3655635126443539</v>
      </c>
      <c r="E7655" s="192">
        <f t="shared" si="1221"/>
        <v>1.1686463937454616E-4</v>
      </c>
      <c r="F7655" s="193">
        <f t="shared" si="1222"/>
        <v>5.0179292437520235</v>
      </c>
      <c r="G7655" s="193">
        <f t="shared" si="1227"/>
        <v>5.2034841621113106</v>
      </c>
      <c r="H7655" s="193">
        <f t="shared" si="1227"/>
        <v>5.3959006016389557</v>
      </c>
      <c r="I7655" s="193">
        <f t="shared" si="1227"/>
        <v>5.5954322903048759</v>
      </c>
      <c r="J7655" s="193">
        <f t="shared" si="1227"/>
        <v>5.8023423385294928</v>
      </c>
      <c r="K7655" s="193">
        <f>MAX(0,(F7655-'2031 forecast'!$C$10))</f>
        <v>0</v>
      </c>
      <c r="L7655" s="193">
        <f>MAX(0,(G7655-'2031 forecast'!$C$10))</f>
        <v>0</v>
      </c>
      <c r="M7655" s="193">
        <f>MAX(0,(H7655-'2031 forecast'!$C$10))</f>
        <v>0</v>
      </c>
      <c r="N7655" s="193">
        <f>MAX(0,(I7655-'2031 forecast'!$C$10))</f>
        <v>0</v>
      </c>
      <c r="O7655" s="193">
        <f>MAX(0,(J7655-'2031 forecast'!$C$10))</f>
        <v>6.5342338529492672E-2</v>
      </c>
      <c r="P7655" s="175" t="str">
        <f t="shared" si="1224"/>
        <v/>
      </c>
      <c r="Q7655" s="175" t="str">
        <f t="shared" si="1225"/>
        <v/>
      </c>
    </row>
    <row r="7656" spans="1:17" s="1" customFormat="1" x14ac:dyDescent="0.3">
      <c r="A7656" s="189">
        <f t="shared" si="1223"/>
        <v>44149.833333314775</v>
      </c>
      <c r="B7656" s="190">
        <f t="shared" si="1219"/>
        <v>44149</v>
      </c>
      <c r="C7656" s="1">
        <f t="shared" si="1220"/>
        <v>20</v>
      </c>
      <c r="D7656" s="191">
        <v>3.2149790154343161</v>
      </c>
      <c r="E7656" s="192">
        <f t="shared" si="1221"/>
        <v>1.1163579644951055E-4</v>
      </c>
      <c r="F7656" s="193">
        <f t="shared" si="1222"/>
        <v>4.7934133939197183</v>
      </c>
      <c r="G7656" s="193">
        <f t="shared" si="1227"/>
        <v>4.9706660787953689</v>
      </c>
      <c r="H7656" s="193">
        <f t="shared" si="1227"/>
        <v>5.1544732816551102</v>
      </c>
      <c r="I7656" s="193">
        <f t="shared" si="1227"/>
        <v>5.3450773779869847</v>
      </c>
      <c r="J7656" s="193">
        <f t="shared" si="1227"/>
        <v>5.5427297059330956</v>
      </c>
      <c r="K7656" s="193">
        <f>MAX(0,(F7656-'2031 forecast'!$C$10))</f>
        <v>0</v>
      </c>
      <c r="L7656" s="193">
        <f>MAX(0,(G7656-'2031 forecast'!$C$10))</f>
        <v>0</v>
      </c>
      <c r="M7656" s="193">
        <f>MAX(0,(H7656-'2031 forecast'!$C$10))</f>
        <v>0</v>
      </c>
      <c r="N7656" s="193">
        <f>MAX(0,(I7656-'2031 forecast'!$C$10))</f>
        <v>0</v>
      </c>
      <c r="O7656" s="193">
        <f>MAX(0,(J7656-'2031 forecast'!$C$10))</f>
        <v>0</v>
      </c>
      <c r="P7656" s="175" t="str">
        <f t="shared" si="1224"/>
        <v/>
      </c>
      <c r="Q7656" s="175" t="str">
        <f t="shared" si="1225"/>
        <v/>
      </c>
    </row>
    <row r="7657" spans="1:17" s="1" customFormat="1" x14ac:dyDescent="0.3">
      <c r="A7657" s="189">
        <f t="shared" si="1223"/>
        <v>44149.874999981439</v>
      </c>
      <c r="B7657" s="190">
        <f t="shared" si="1219"/>
        <v>44149</v>
      </c>
      <c r="C7657" s="1">
        <f t="shared" si="1220"/>
        <v>21</v>
      </c>
      <c r="D7657" s="191">
        <v>3.102040642526787</v>
      </c>
      <c r="E7657" s="192">
        <f t="shared" si="1221"/>
        <v>1.0771416425573382E-4</v>
      </c>
      <c r="F7657" s="193">
        <f t="shared" si="1222"/>
        <v>4.6250265065454892</v>
      </c>
      <c r="G7657" s="193">
        <f t="shared" si="1227"/>
        <v>4.7960525163084116</v>
      </c>
      <c r="H7657" s="193">
        <f t="shared" si="1227"/>
        <v>4.9734027916672252</v>
      </c>
      <c r="I7657" s="193">
        <f t="shared" si="1227"/>
        <v>5.1573111937485656</v>
      </c>
      <c r="J7657" s="193">
        <f t="shared" si="1227"/>
        <v>5.3480202314857959</v>
      </c>
      <c r="K7657" s="193">
        <f>MAX(0,(F7657-'2031 forecast'!$C$10))</f>
        <v>0</v>
      </c>
      <c r="L7657" s="193">
        <f>MAX(0,(G7657-'2031 forecast'!$C$10))</f>
        <v>0</v>
      </c>
      <c r="M7657" s="193">
        <f>MAX(0,(H7657-'2031 forecast'!$C$10))</f>
        <v>0</v>
      </c>
      <c r="N7657" s="193">
        <f>MAX(0,(I7657-'2031 forecast'!$C$10))</f>
        <v>0</v>
      </c>
      <c r="O7657" s="193">
        <f>MAX(0,(J7657-'2031 forecast'!$C$10))</f>
        <v>0</v>
      </c>
      <c r="P7657" s="175" t="str">
        <f t="shared" si="1224"/>
        <v/>
      </c>
      <c r="Q7657" s="175" t="str">
        <f t="shared" si="1225"/>
        <v/>
      </c>
    </row>
    <row r="7658" spans="1:17" s="1" customFormat="1" x14ac:dyDescent="0.3">
      <c r="A7658" s="189">
        <f t="shared" si="1223"/>
        <v>44149.916666648103</v>
      </c>
      <c r="B7658" s="190">
        <f t="shared" si="1219"/>
        <v>44149</v>
      </c>
      <c r="C7658" s="1">
        <f t="shared" si="1220"/>
        <v>22</v>
      </c>
      <c r="D7658" s="191">
        <v>2.8234593226882163</v>
      </c>
      <c r="E7658" s="192">
        <f t="shared" si="1221"/>
        <v>9.8040804844417908E-5</v>
      </c>
      <c r="F7658" s="193">
        <f t="shared" si="1222"/>
        <v>4.2096721843557239</v>
      </c>
      <c r="G7658" s="193">
        <f t="shared" si="1227"/>
        <v>4.3653390621739181</v>
      </c>
      <c r="H7658" s="193">
        <f t="shared" si="1227"/>
        <v>4.5267622496971098</v>
      </c>
      <c r="I7658" s="193">
        <f t="shared" si="1227"/>
        <v>4.694154605960466</v>
      </c>
      <c r="J7658" s="193">
        <f t="shared" si="1227"/>
        <v>4.8677368611824594</v>
      </c>
      <c r="K7658" s="193">
        <f>MAX(0,(F7658-'2031 forecast'!$C$10))</f>
        <v>0</v>
      </c>
      <c r="L7658" s="193">
        <f>MAX(0,(G7658-'2031 forecast'!$C$10))</f>
        <v>0</v>
      </c>
      <c r="M7658" s="193">
        <f>MAX(0,(H7658-'2031 forecast'!$C$10))</f>
        <v>0</v>
      </c>
      <c r="N7658" s="193">
        <f>MAX(0,(I7658-'2031 forecast'!$C$10))</f>
        <v>0</v>
      </c>
      <c r="O7658" s="193">
        <f>MAX(0,(J7658-'2031 forecast'!$C$10))</f>
        <v>0</v>
      </c>
      <c r="P7658" s="175" t="str">
        <f t="shared" si="1224"/>
        <v/>
      </c>
      <c r="Q7658" s="175" t="str">
        <f t="shared" si="1225"/>
        <v/>
      </c>
    </row>
    <row r="7659" spans="1:17" s="1" customFormat="1" x14ac:dyDescent="0.3">
      <c r="A7659" s="189">
        <f t="shared" si="1223"/>
        <v>44149.958333314768</v>
      </c>
      <c r="B7659" s="190">
        <f t="shared" si="1219"/>
        <v>44149</v>
      </c>
      <c r="C7659" s="1">
        <f t="shared" si="1220"/>
        <v>23</v>
      </c>
      <c r="D7659" s="191">
        <v>2.5825241271521548</v>
      </c>
      <c r="E7659" s="192">
        <f t="shared" si="1221"/>
        <v>8.9674656164360906E-5</v>
      </c>
      <c r="F7659" s="193">
        <f t="shared" si="1222"/>
        <v>3.8504468246240351</v>
      </c>
      <c r="G7659" s="193">
        <f t="shared" si="1227"/>
        <v>3.9928301288684103</v>
      </c>
      <c r="H7659" s="193">
        <f t="shared" si="1227"/>
        <v>4.1404785377229558</v>
      </c>
      <c r="I7659" s="193">
        <f t="shared" si="1227"/>
        <v>4.2935867462518393</v>
      </c>
      <c r="J7659" s="193">
        <f t="shared" si="1227"/>
        <v>4.4523566490282223</v>
      </c>
      <c r="K7659" s="193">
        <f>MAX(0,(F7659-'2031 forecast'!$C$10))</f>
        <v>0</v>
      </c>
      <c r="L7659" s="193">
        <f>MAX(0,(G7659-'2031 forecast'!$C$10))</f>
        <v>0</v>
      </c>
      <c r="M7659" s="193">
        <f>MAX(0,(H7659-'2031 forecast'!$C$10))</f>
        <v>0</v>
      </c>
      <c r="N7659" s="193">
        <f>MAX(0,(I7659-'2031 forecast'!$C$10))</f>
        <v>0</v>
      </c>
      <c r="O7659" s="193">
        <f>MAX(0,(J7659-'2031 forecast'!$C$10))</f>
        <v>0</v>
      </c>
      <c r="P7659" s="175" t="str">
        <f t="shared" si="1224"/>
        <v/>
      </c>
      <c r="Q7659" s="175" t="str">
        <f t="shared" si="1225"/>
        <v/>
      </c>
    </row>
    <row r="7660" spans="1:17" s="1" customFormat="1" x14ac:dyDescent="0.3">
      <c r="A7660" s="189">
        <f t="shared" si="1223"/>
        <v>44149.999999981432</v>
      </c>
      <c r="B7660" s="190">
        <f t="shared" si="1219"/>
        <v>44149</v>
      </c>
      <c r="C7660" s="1">
        <f t="shared" si="1220"/>
        <v>0</v>
      </c>
      <c r="D7660" s="191">
        <v>2.4168811802211132</v>
      </c>
      <c r="E7660" s="192">
        <f t="shared" si="1221"/>
        <v>8.3922928946821728E-5</v>
      </c>
      <c r="F7660" s="193">
        <f t="shared" si="1222"/>
        <v>3.6034793898084998</v>
      </c>
      <c r="G7660" s="193">
        <f t="shared" si="1227"/>
        <v>3.7367302372208742</v>
      </c>
      <c r="H7660" s="193">
        <f t="shared" si="1227"/>
        <v>3.8749084857407259</v>
      </c>
      <c r="I7660" s="193">
        <f t="shared" si="1227"/>
        <v>4.0181963427021588</v>
      </c>
      <c r="J7660" s="193">
        <f t="shared" si="1227"/>
        <v>4.1667827531721855</v>
      </c>
      <c r="K7660" s="193">
        <f>MAX(0,(F7660-'2031 forecast'!$C$10))</f>
        <v>0</v>
      </c>
      <c r="L7660" s="193">
        <f>MAX(0,(G7660-'2031 forecast'!$C$10))</f>
        <v>0</v>
      </c>
      <c r="M7660" s="193">
        <f>MAX(0,(H7660-'2031 forecast'!$C$10))</f>
        <v>0</v>
      </c>
      <c r="N7660" s="193">
        <f>MAX(0,(I7660-'2031 forecast'!$C$10))</f>
        <v>0</v>
      </c>
      <c r="O7660" s="193">
        <f>MAX(0,(J7660-'2031 forecast'!$C$10))</f>
        <v>0</v>
      </c>
      <c r="P7660" s="175" t="str">
        <f t="shared" si="1224"/>
        <v/>
      </c>
      <c r="Q7660" s="175" t="str">
        <f t="shared" si="1225"/>
        <v/>
      </c>
    </row>
    <row r="7661" spans="1:17" s="1" customFormat="1" x14ac:dyDescent="0.3">
      <c r="A7661" s="189">
        <f t="shared" si="1223"/>
        <v>44150.041666648096</v>
      </c>
      <c r="B7661" s="190">
        <f t="shared" si="1219"/>
        <v>44150</v>
      </c>
      <c r="C7661" s="1">
        <f t="shared" si="1220"/>
        <v>1</v>
      </c>
      <c r="D7661" s="191">
        <v>2.3340597067555917</v>
      </c>
      <c r="E7661" s="192">
        <f t="shared" si="1221"/>
        <v>8.1047065338052119E-5</v>
      </c>
      <c r="F7661" s="193">
        <f t="shared" si="1222"/>
        <v>3.4799956724007308</v>
      </c>
      <c r="G7661" s="193">
        <f t="shared" si="1227"/>
        <v>3.6086802913971048</v>
      </c>
      <c r="H7661" s="193">
        <f t="shared" si="1227"/>
        <v>3.7421234597496102</v>
      </c>
      <c r="I7661" s="193">
        <f t="shared" si="1227"/>
        <v>3.8805011409273176</v>
      </c>
      <c r="J7661" s="193">
        <f t="shared" si="1227"/>
        <v>4.0239958052441658</v>
      </c>
      <c r="K7661" s="193">
        <f>MAX(0,(F7661-'2031 forecast'!$C$10))</f>
        <v>0</v>
      </c>
      <c r="L7661" s="193">
        <f>MAX(0,(G7661-'2031 forecast'!$C$10))</f>
        <v>0</v>
      </c>
      <c r="M7661" s="193">
        <f>MAX(0,(H7661-'2031 forecast'!$C$10))</f>
        <v>0</v>
      </c>
      <c r="N7661" s="193">
        <f>MAX(0,(I7661-'2031 forecast'!$C$10))</f>
        <v>0</v>
      </c>
      <c r="O7661" s="193">
        <f>MAX(0,(J7661-'2031 forecast'!$C$10))</f>
        <v>0</v>
      </c>
      <c r="P7661" s="175" t="str">
        <f t="shared" si="1224"/>
        <v/>
      </c>
      <c r="Q7661" s="175" t="str">
        <f t="shared" si="1225"/>
        <v/>
      </c>
    </row>
    <row r="7662" spans="1:17" s="1" customFormat="1" x14ac:dyDescent="0.3">
      <c r="A7662" s="189">
        <f t="shared" si="1223"/>
        <v>44150.08333331476</v>
      </c>
      <c r="B7662" s="190">
        <f t="shared" si="1219"/>
        <v>44150</v>
      </c>
      <c r="C7662" s="1">
        <f t="shared" si="1220"/>
        <v>2</v>
      </c>
      <c r="D7662" s="191">
        <v>2.2587674581505732</v>
      </c>
      <c r="E7662" s="192">
        <f t="shared" si="1221"/>
        <v>7.8432643875534335E-5</v>
      </c>
      <c r="F7662" s="193">
        <f t="shared" si="1222"/>
        <v>3.3677377474845795</v>
      </c>
      <c r="G7662" s="193">
        <f t="shared" si="1227"/>
        <v>3.4922712497391348</v>
      </c>
      <c r="H7662" s="193">
        <f t="shared" si="1227"/>
        <v>3.6214097997576884</v>
      </c>
      <c r="I7662" s="193">
        <f t="shared" si="1227"/>
        <v>3.7553236847683733</v>
      </c>
      <c r="J7662" s="193">
        <f t="shared" si="1227"/>
        <v>3.8941894889459681</v>
      </c>
      <c r="K7662" s="193">
        <f>MAX(0,(F7662-'2031 forecast'!$C$10))</f>
        <v>0</v>
      </c>
      <c r="L7662" s="193">
        <f>MAX(0,(G7662-'2031 forecast'!$C$10))</f>
        <v>0</v>
      </c>
      <c r="M7662" s="193">
        <f>MAX(0,(H7662-'2031 forecast'!$C$10))</f>
        <v>0</v>
      </c>
      <c r="N7662" s="193">
        <f>MAX(0,(I7662-'2031 forecast'!$C$10))</f>
        <v>0</v>
      </c>
      <c r="O7662" s="193">
        <f>MAX(0,(J7662-'2031 forecast'!$C$10))</f>
        <v>0</v>
      </c>
      <c r="P7662" s="175" t="str">
        <f t="shared" si="1224"/>
        <v/>
      </c>
      <c r="Q7662" s="175" t="str">
        <f t="shared" si="1225"/>
        <v/>
      </c>
    </row>
    <row r="7663" spans="1:17" s="1" customFormat="1" x14ac:dyDescent="0.3">
      <c r="A7663" s="189">
        <f t="shared" si="1223"/>
        <v>44150.124999981424</v>
      </c>
      <c r="B7663" s="190">
        <f t="shared" si="1219"/>
        <v>44150</v>
      </c>
      <c r="C7663" s="1">
        <f t="shared" si="1220"/>
        <v>3</v>
      </c>
      <c r="D7663" s="191">
        <v>2.1985336592665576</v>
      </c>
      <c r="E7663" s="192">
        <f t="shared" si="1221"/>
        <v>7.6341106705520077E-5</v>
      </c>
      <c r="F7663" s="193">
        <f t="shared" si="1222"/>
        <v>3.277931407551657</v>
      </c>
      <c r="G7663" s="193">
        <f t="shared" si="1227"/>
        <v>3.3991440164127575</v>
      </c>
      <c r="H7663" s="193">
        <f t="shared" si="1227"/>
        <v>3.5248388717641497</v>
      </c>
      <c r="I7663" s="193">
        <f t="shared" si="1227"/>
        <v>3.6551817198412162</v>
      </c>
      <c r="J7663" s="193">
        <f t="shared" si="1227"/>
        <v>3.7903444359074085</v>
      </c>
      <c r="K7663" s="193">
        <f>MAX(0,(F7663-'2031 forecast'!$C$10))</f>
        <v>0</v>
      </c>
      <c r="L7663" s="193">
        <f>MAX(0,(G7663-'2031 forecast'!$C$10))</f>
        <v>0</v>
      </c>
      <c r="M7663" s="193">
        <f>MAX(0,(H7663-'2031 forecast'!$C$10))</f>
        <v>0</v>
      </c>
      <c r="N7663" s="193">
        <f>MAX(0,(I7663-'2031 forecast'!$C$10))</f>
        <v>0</v>
      </c>
      <c r="O7663" s="193">
        <f>MAX(0,(J7663-'2031 forecast'!$C$10))</f>
        <v>0</v>
      </c>
      <c r="P7663" s="175" t="str">
        <f t="shared" si="1224"/>
        <v/>
      </c>
      <c r="Q7663" s="175" t="str">
        <f t="shared" si="1225"/>
        <v/>
      </c>
    </row>
    <row r="7664" spans="1:17" s="1" customFormat="1" x14ac:dyDescent="0.3">
      <c r="A7664" s="189">
        <f t="shared" si="1223"/>
        <v>44150.166666648089</v>
      </c>
      <c r="B7664" s="190">
        <f t="shared" si="1219"/>
        <v>44150</v>
      </c>
      <c r="C7664" s="1">
        <f t="shared" si="1220"/>
        <v>4</v>
      </c>
      <c r="D7664" s="191">
        <v>2.1684167598245505</v>
      </c>
      <c r="E7664" s="192">
        <f t="shared" si="1221"/>
        <v>7.5295338120512969E-5</v>
      </c>
      <c r="F7664" s="193">
        <f t="shared" si="1222"/>
        <v>3.2330282375851964</v>
      </c>
      <c r="G7664" s="193">
        <f t="shared" si="1227"/>
        <v>3.35258039974957</v>
      </c>
      <c r="H7664" s="193">
        <f t="shared" si="1227"/>
        <v>3.4765534077673812</v>
      </c>
      <c r="I7664" s="193">
        <f t="shared" si="1227"/>
        <v>3.6051107373776388</v>
      </c>
      <c r="J7664" s="193">
        <f t="shared" si="1227"/>
        <v>3.7384219093881299</v>
      </c>
      <c r="K7664" s="193">
        <f>MAX(0,(F7664-'2031 forecast'!$C$10))</f>
        <v>0</v>
      </c>
      <c r="L7664" s="193">
        <f>MAX(0,(G7664-'2031 forecast'!$C$10))</f>
        <v>0</v>
      </c>
      <c r="M7664" s="193">
        <f>MAX(0,(H7664-'2031 forecast'!$C$10))</f>
        <v>0</v>
      </c>
      <c r="N7664" s="193">
        <f>MAX(0,(I7664-'2031 forecast'!$C$10))</f>
        <v>0</v>
      </c>
      <c r="O7664" s="193">
        <f>MAX(0,(J7664-'2031 forecast'!$C$10))</f>
        <v>0</v>
      </c>
      <c r="P7664" s="175" t="str">
        <f t="shared" si="1224"/>
        <v/>
      </c>
      <c r="Q7664" s="175" t="str">
        <f t="shared" si="1225"/>
        <v/>
      </c>
    </row>
    <row r="7665" spans="1:17" s="1" customFormat="1" x14ac:dyDescent="0.3">
      <c r="A7665" s="189">
        <f t="shared" si="1223"/>
        <v>44150.208333314753</v>
      </c>
      <c r="B7665" s="190">
        <f t="shared" si="1219"/>
        <v>44150</v>
      </c>
      <c r="C7665" s="1">
        <f t="shared" si="1220"/>
        <v>5</v>
      </c>
      <c r="D7665" s="191">
        <v>2.1382998603825425</v>
      </c>
      <c r="E7665" s="192">
        <f t="shared" si="1221"/>
        <v>7.4249569535505834E-5</v>
      </c>
      <c r="F7665" s="193">
        <f t="shared" si="1222"/>
        <v>3.1881250676187349</v>
      </c>
      <c r="G7665" s="193">
        <f t="shared" ref="G7665:J7684" si="1228">$E7665*G$2</f>
        <v>3.3060167830863811</v>
      </c>
      <c r="H7665" s="193">
        <f t="shared" si="1228"/>
        <v>3.4282679437706114</v>
      </c>
      <c r="I7665" s="193">
        <f t="shared" si="1228"/>
        <v>3.5550397549140595</v>
      </c>
      <c r="J7665" s="193">
        <f t="shared" si="1228"/>
        <v>3.6864993828688495</v>
      </c>
      <c r="K7665" s="193">
        <f>MAX(0,(F7665-'2031 forecast'!$C$10))</f>
        <v>0</v>
      </c>
      <c r="L7665" s="193">
        <f>MAX(0,(G7665-'2031 forecast'!$C$10))</f>
        <v>0</v>
      </c>
      <c r="M7665" s="193">
        <f>MAX(0,(H7665-'2031 forecast'!$C$10))</f>
        <v>0</v>
      </c>
      <c r="N7665" s="193">
        <f>MAX(0,(I7665-'2031 forecast'!$C$10))</f>
        <v>0</v>
      </c>
      <c r="O7665" s="193">
        <f>MAX(0,(J7665-'2031 forecast'!$C$10))</f>
        <v>0</v>
      </c>
      <c r="P7665" s="175" t="str">
        <f t="shared" si="1224"/>
        <v/>
      </c>
      <c r="Q7665" s="175" t="str">
        <f t="shared" si="1225"/>
        <v/>
      </c>
    </row>
    <row r="7666" spans="1:17" s="1" customFormat="1" x14ac:dyDescent="0.3">
      <c r="A7666" s="189">
        <f t="shared" si="1223"/>
        <v>44150.249999981417</v>
      </c>
      <c r="B7666" s="190">
        <f t="shared" si="1219"/>
        <v>44150</v>
      </c>
      <c r="C7666" s="1">
        <f t="shared" si="1220"/>
        <v>6</v>
      </c>
      <c r="D7666" s="191">
        <v>2.1759459846850517</v>
      </c>
      <c r="E7666" s="192">
        <f t="shared" si="1221"/>
        <v>7.5556780266764726E-5</v>
      </c>
      <c r="F7666" s="193">
        <f t="shared" si="1222"/>
        <v>3.244254030076811</v>
      </c>
      <c r="G7666" s="193">
        <f t="shared" si="1228"/>
        <v>3.3642213039153659</v>
      </c>
      <c r="H7666" s="193">
        <f t="shared" si="1228"/>
        <v>3.4886247737665723</v>
      </c>
      <c r="I7666" s="193">
        <f t="shared" si="1228"/>
        <v>3.6176284829935321</v>
      </c>
      <c r="J7666" s="193">
        <f t="shared" si="1228"/>
        <v>3.7514025410179483</v>
      </c>
      <c r="K7666" s="193">
        <f>MAX(0,(F7666-'2031 forecast'!$C$10))</f>
        <v>0</v>
      </c>
      <c r="L7666" s="193">
        <f>MAX(0,(G7666-'2031 forecast'!$C$10))</f>
        <v>0</v>
      </c>
      <c r="M7666" s="193">
        <f>MAX(0,(H7666-'2031 forecast'!$C$10))</f>
        <v>0</v>
      </c>
      <c r="N7666" s="193">
        <f>MAX(0,(I7666-'2031 forecast'!$C$10))</f>
        <v>0</v>
      </c>
      <c r="O7666" s="193">
        <f>MAX(0,(J7666-'2031 forecast'!$C$10))</f>
        <v>0</v>
      </c>
      <c r="P7666" s="175" t="str">
        <f t="shared" si="1224"/>
        <v/>
      </c>
      <c r="Q7666" s="175" t="str">
        <f t="shared" si="1225"/>
        <v/>
      </c>
    </row>
    <row r="7667" spans="1:17" s="1" customFormat="1" x14ac:dyDescent="0.3">
      <c r="A7667" s="189">
        <f t="shared" si="1223"/>
        <v>44150.291666648081</v>
      </c>
      <c r="B7667" s="190">
        <f t="shared" si="1219"/>
        <v>44150</v>
      </c>
      <c r="C7667" s="1">
        <f t="shared" si="1220"/>
        <v>7</v>
      </c>
      <c r="D7667" s="191">
        <v>2.4921734288261321</v>
      </c>
      <c r="E7667" s="192">
        <f t="shared" si="1221"/>
        <v>8.653735040933954E-5</v>
      </c>
      <c r="F7667" s="193">
        <f t="shared" si="1222"/>
        <v>3.7157373147246524</v>
      </c>
      <c r="G7667" s="193">
        <f t="shared" si="1228"/>
        <v>3.853139278878845</v>
      </c>
      <c r="H7667" s="193">
        <f t="shared" si="1228"/>
        <v>3.9956221457326491</v>
      </c>
      <c r="I7667" s="193">
        <f t="shared" si="1228"/>
        <v>4.1433737988611048</v>
      </c>
      <c r="J7667" s="193">
        <f t="shared" si="1228"/>
        <v>4.2965890694703841</v>
      </c>
      <c r="K7667" s="193">
        <f>MAX(0,(F7667-'2031 forecast'!$C$10))</f>
        <v>0</v>
      </c>
      <c r="L7667" s="193">
        <f>MAX(0,(G7667-'2031 forecast'!$C$10))</f>
        <v>0</v>
      </c>
      <c r="M7667" s="193">
        <f>MAX(0,(H7667-'2031 forecast'!$C$10))</f>
        <v>0</v>
      </c>
      <c r="N7667" s="193">
        <f>MAX(0,(I7667-'2031 forecast'!$C$10))</f>
        <v>0</v>
      </c>
      <c r="O7667" s="193">
        <f>MAX(0,(J7667-'2031 forecast'!$C$10))</f>
        <v>0</v>
      </c>
      <c r="P7667" s="175" t="str">
        <f t="shared" si="1224"/>
        <v/>
      </c>
      <c r="Q7667" s="175" t="str">
        <f t="shared" si="1225"/>
        <v/>
      </c>
    </row>
    <row r="7668" spans="1:17" s="1" customFormat="1" x14ac:dyDescent="0.3">
      <c r="A7668" s="189">
        <f t="shared" si="1223"/>
        <v>44150.333333314746</v>
      </c>
      <c r="B7668" s="190">
        <f t="shared" si="1219"/>
        <v>44150</v>
      </c>
      <c r="C7668" s="1">
        <f t="shared" si="1220"/>
        <v>8</v>
      </c>
      <c r="D7668" s="191">
        <v>2.6276994763151666</v>
      </c>
      <c r="E7668" s="192">
        <f t="shared" si="1221"/>
        <v>9.1243309041871595E-5</v>
      </c>
      <c r="F7668" s="193">
        <f t="shared" si="1222"/>
        <v>3.9178015795737267</v>
      </c>
      <c r="G7668" s="193">
        <f t="shared" si="1228"/>
        <v>4.0626755538631931</v>
      </c>
      <c r="H7668" s="193">
        <f t="shared" si="1228"/>
        <v>4.2129067337181105</v>
      </c>
      <c r="I7668" s="193">
        <f t="shared" si="1228"/>
        <v>4.3686932199472066</v>
      </c>
      <c r="J7668" s="193">
        <f t="shared" si="1228"/>
        <v>4.5302404388071418</v>
      </c>
      <c r="K7668" s="193">
        <f>MAX(0,(F7668-'2031 forecast'!$C$10))</f>
        <v>0</v>
      </c>
      <c r="L7668" s="193">
        <f>MAX(0,(G7668-'2031 forecast'!$C$10))</f>
        <v>0</v>
      </c>
      <c r="M7668" s="193">
        <f>MAX(0,(H7668-'2031 forecast'!$C$10))</f>
        <v>0</v>
      </c>
      <c r="N7668" s="193">
        <f>MAX(0,(I7668-'2031 forecast'!$C$10))</f>
        <v>0</v>
      </c>
      <c r="O7668" s="193">
        <f>MAX(0,(J7668-'2031 forecast'!$C$10))</f>
        <v>0</v>
      </c>
      <c r="P7668" s="175" t="str">
        <f t="shared" si="1224"/>
        <v/>
      </c>
      <c r="Q7668" s="175" t="str">
        <f t="shared" si="1225"/>
        <v/>
      </c>
    </row>
    <row r="7669" spans="1:17" s="1" customFormat="1" x14ac:dyDescent="0.3">
      <c r="A7669" s="189">
        <f t="shared" si="1223"/>
        <v>44150.37499998141</v>
      </c>
      <c r="B7669" s="190">
        <f t="shared" si="1219"/>
        <v>44150</v>
      </c>
      <c r="C7669" s="1">
        <f t="shared" si="1220"/>
        <v>9</v>
      </c>
      <c r="D7669" s="191">
        <v>2.8008716481067104</v>
      </c>
      <c r="E7669" s="192">
        <f t="shared" si="1221"/>
        <v>9.7256478405662557E-5</v>
      </c>
      <c r="F7669" s="193">
        <f t="shared" si="1222"/>
        <v>4.1759948068808779</v>
      </c>
      <c r="G7669" s="193">
        <f t="shared" si="1228"/>
        <v>4.3304163496765264</v>
      </c>
      <c r="H7669" s="193">
        <f t="shared" si="1228"/>
        <v>4.4905481516995325</v>
      </c>
      <c r="I7669" s="193">
        <f t="shared" si="1228"/>
        <v>4.6566013691127814</v>
      </c>
      <c r="J7669" s="193">
        <f t="shared" si="1228"/>
        <v>4.8287949662929996</v>
      </c>
      <c r="K7669" s="193">
        <f>MAX(0,(F7669-'2031 forecast'!$C$10))</f>
        <v>0</v>
      </c>
      <c r="L7669" s="193">
        <f>MAX(0,(G7669-'2031 forecast'!$C$10))</f>
        <v>0</v>
      </c>
      <c r="M7669" s="193">
        <f>MAX(0,(H7669-'2031 forecast'!$C$10))</f>
        <v>0</v>
      </c>
      <c r="N7669" s="193">
        <f>MAX(0,(I7669-'2031 forecast'!$C$10))</f>
        <v>0</v>
      </c>
      <c r="O7669" s="193">
        <f>MAX(0,(J7669-'2031 forecast'!$C$10))</f>
        <v>0</v>
      </c>
      <c r="P7669" s="175" t="str">
        <f t="shared" si="1224"/>
        <v/>
      </c>
      <c r="Q7669" s="175" t="str">
        <f t="shared" si="1225"/>
        <v/>
      </c>
    </row>
    <row r="7670" spans="1:17" s="1" customFormat="1" x14ac:dyDescent="0.3">
      <c r="A7670" s="189">
        <f t="shared" si="1223"/>
        <v>44150.416666648074</v>
      </c>
      <c r="B7670" s="190">
        <f t="shared" si="1219"/>
        <v>44150</v>
      </c>
      <c r="C7670" s="1">
        <f t="shared" si="1220"/>
        <v>10</v>
      </c>
      <c r="D7670" s="191">
        <v>2.9363976955957449</v>
      </c>
      <c r="E7670" s="192">
        <f t="shared" si="1221"/>
        <v>1.0196243703819463E-4</v>
      </c>
      <c r="F7670" s="193">
        <f t="shared" si="1222"/>
        <v>4.378059071729953</v>
      </c>
      <c r="G7670" s="193">
        <f t="shared" si="1228"/>
        <v>4.5399526246608746</v>
      </c>
      <c r="H7670" s="193">
        <f t="shared" si="1228"/>
        <v>4.7078327396849948</v>
      </c>
      <c r="I7670" s="193">
        <f t="shared" si="1228"/>
        <v>4.8819207901988841</v>
      </c>
      <c r="J7670" s="193">
        <f t="shared" si="1228"/>
        <v>5.0624463356297582</v>
      </c>
      <c r="K7670" s="193">
        <f>MAX(0,(F7670-'2031 forecast'!$C$10))</f>
        <v>0</v>
      </c>
      <c r="L7670" s="193">
        <f>MAX(0,(G7670-'2031 forecast'!$C$10))</f>
        <v>0</v>
      </c>
      <c r="M7670" s="193">
        <f>MAX(0,(H7670-'2031 forecast'!$C$10))</f>
        <v>0</v>
      </c>
      <c r="N7670" s="193">
        <f>MAX(0,(I7670-'2031 forecast'!$C$10))</f>
        <v>0</v>
      </c>
      <c r="O7670" s="193">
        <f>MAX(0,(J7670-'2031 forecast'!$C$10))</f>
        <v>0</v>
      </c>
      <c r="P7670" s="175" t="str">
        <f t="shared" si="1224"/>
        <v/>
      </c>
      <c r="Q7670" s="175" t="str">
        <f t="shared" si="1225"/>
        <v/>
      </c>
    </row>
    <row r="7671" spans="1:17" s="1" customFormat="1" x14ac:dyDescent="0.3">
      <c r="A7671" s="189">
        <f t="shared" si="1223"/>
        <v>44150.458333314738</v>
      </c>
      <c r="B7671" s="190">
        <f t="shared" si="1219"/>
        <v>44150</v>
      </c>
      <c r="C7671" s="1">
        <f t="shared" si="1220"/>
        <v>11</v>
      </c>
      <c r="D7671" s="191">
        <v>3.1848621159923081</v>
      </c>
      <c r="E7671" s="192">
        <f t="shared" si="1221"/>
        <v>1.105900278645034E-4</v>
      </c>
      <c r="F7671" s="193">
        <f t="shared" si="1222"/>
        <v>4.7485102239532564</v>
      </c>
      <c r="G7671" s="193">
        <f t="shared" si="1228"/>
        <v>4.9241024621321801</v>
      </c>
      <c r="H7671" s="193">
        <f t="shared" si="1228"/>
        <v>5.1061878176583395</v>
      </c>
      <c r="I7671" s="193">
        <f t="shared" si="1228"/>
        <v>5.295006395523405</v>
      </c>
      <c r="J7671" s="193">
        <f t="shared" si="1228"/>
        <v>5.4908071794138147</v>
      </c>
      <c r="K7671" s="193">
        <f>MAX(0,(F7671-'2031 forecast'!$C$10))</f>
        <v>0</v>
      </c>
      <c r="L7671" s="193">
        <f>MAX(0,(G7671-'2031 forecast'!$C$10))</f>
        <v>0</v>
      </c>
      <c r="M7671" s="193">
        <f>MAX(0,(H7671-'2031 forecast'!$C$10))</f>
        <v>0</v>
      </c>
      <c r="N7671" s="193">
        <f>MAX(0,(I7671-'2031 forecast'!$C$10))</f>
        <v>0</v>
      </c>
      <c r="O7671" s="193">
        <f>MAX(0,(J7671-'2031 forecast'!$C$10))</f>
        <v>0</v>
      </c>
      <c r="P7671" s="175" t="str">
        <f t="shared" si="1224"/>
        <v/>
      </c>
      <c r="Q7671" s="175" t="str">
        <f t="shared" si="1225"/>
        <v/>
      </c>
    </row>
    <row r="7672" spans="1:17" s="1" customFormat="1" x14ac:dyDescent="0.3">
      <c r="A7672" s="189">
        <f t="shared" si="1223"/>
        <v>44150.499999981403</v>
      </c>
      <c r="B7672" s="190">
        <f t="shared" si="1219"/>
        <v>44150</v>
      </c>
      <c r="C7672" s="1">
        <f t="shared" si="1220"/>
        <v>12</v>
      </c>
      <c r="D7672" s="191">
        <v>3.2526251397368249</v>
      </c>
      <c r="E7672" s="192">
        <f t="shared" si="1221"/>
        <v>1.1294300718076943E-4</v>
      </c>
      <c r="F7672" s="193">
        <f t="shared" si="1222"/>
        <v>4.8495423563777935</v>
      </c>
      <c r="G7672" s="193">
        <f t="shared" si="1228"/>
        <v>5.0288705996243532</v>
      </c>
      <c r="H7672" s="193">
        <f t="shared" si="1228"/>
        <v>5.2148301116510707</v>
      </c>
      <c r="I7672" s="193">
        <f t="shared" si="1228"/>
        <v>5.4076661060664568</v>
      </c>
      <c r="J7672" s="193">
        <f t="shared" si="1228"/>
        <v>5.6076328640821931</v>
      </c>
      <c r="K7672" s="193">
        <f>MAX(0,(F7672-'2031 forecast'!$C$10))</f>
        <v>0</v>
      </c>
      <c r="L7672" s="193">
        <f>MAX(0,(G7672-'2031 forecast'!$C$10))</f>
        <v>0</v>
      </c>
      <c r="M7672" s="193">
        <f>MAX(0,(H7672-'2031 forecast'!$C$10))</f>
        <v>0</v>
      </c>
      <c r="N7672" s="193">
        <f>MAX(0,(I7672-'2031 forecast'!$C$10))</f>
        <v>0</v>
      </c>
      <c r="O7672" s="193">
        <f>MAX(0,(J7672-'2031 forecast'!$C$10))</f>
        <v>0</v>
      </c>
      <c r="P7672" s="175" t="str">
        <f t="shared" si="1224"/>
        <v/>
      </c>
      <c r="Q7672" s="175" t="str">
        <f t="shared" si="1225"/>
        <v/>
      </c>
    </row>
    <row r="7673" spans="1:17" s="1" customFormat="1" x14ac:dyDescent="0.3">
      <c r="A7673" s="189">
        <f t="shared" si="1223"/>
        <v>44150.541666648067</v>
      </c>
      <c r="B7673" s="190">
        <f t="shared" si="1219"/>
        <v>44150</v>
      </c>
      <c r="C7673" s="1">
        <f t="shared" si="1220"/>
        <v>13</v>
      </c>
      <c r="D7673" s="191">
        <v>3.3279173883418443</v>
      </c>
      <c r="E7673" s="192">
        <f t="shared" si="1221"/>
        <v>1.1555742864328724E-4</v>
      </c>
      <c r="F7673" s="193">
        <f t="shared" si="1222"/>
        <v>4.9618002812939466</v>
      </c>
      <c r="G7673" s="193">
        <f t="shared" si="1228"/>
        <v>5.1452796412823245</v>
      </c>
      <c r="H7673" s="193">
        <f t="shared" si="1228"/>
        <v>5.3355437716429934</v>
      </c>
      <c r="I7673" s="193">
        <f t="shared" si="1228"/>
        <v>5.532843562225402</v>
      </c>
      <c r="J7673" s="193">
        <f t="shared" si="1228"/>
        <v>5.7374391803803926</v>
      </c>
      <c r="K7673" s="193">
        <f>MAX(0,(F7673-'2031 forecast'!$C$10))</f>
        <v>0</v>
      </c>
      <c r="L7673" s="193">
        <f>MAX(0,(G7673-'2031 forecast'!$C$10))</f>
        <v>0</v>
      </c>
      <c r="M7673" s="193">
        <f>MAX(0,(H7673-'2031 forecast'!$C$10))</f>
        <v>0</v>
      </c>
      <c r="N7673" s="193">
        <f>MAX(0,(I7673-'2031 forecast'!$C$10))</f>
        <v>0</v>
      </c>
      <c r="O7673" s="193">
        <f>MAX(0,(J7673-'2031 forecast'!$C$10))</f>
        <v>4.3918038039247875E-4</v>
      </c>
      <c r="P7673" s="175" t="str">
        <f t="shared" si="1224"/>
        <v/>
      </c>
      <c r="Q7673" s="175" t="str">
        <f t="shared" si="1225"/>
        <v/>
      </c>
    </row>
    <row r="7674" spans="1:17" s="1" customFormat="1" x14ac:dyDescent="0.3">
      <c r="A7674" s="189">
        <f t="shared" si="1223"/>
        <v>44150.583333314731</v>
      </c>
      <c r="B7674" s="190">
        <f t="shared" si="1219"/>
        <v>44150</v>
      </c>
      <c r="C7674" s="1">
        <f t="shared" si="1220"/>
        <v>14</v>
      </c>
      <c r="D7674" s="191">
        <v>3.4107388618073653</v>
      </c>
      <c r="E7674" s="192">
        <f t="shared" si="1221"/>
        <v>1.1843329225205683E-4</v>
      </c>
      <c r="F7674" s="193">
        <f t="shared" si="1222"/>
        <v>5.0852839987017147</v>
      </c>
      <c r="G7674" s="193">
        <f t="shared" si="1228"/>
        <v>5.273329587106093</v>
      </c>
      <c r="H7674" s="193">
        <f t="shared" si="1228"/>
        <v>5.4683287976341086</v>
      </c>
      <c r="I7674" s="193">
        <f t="shared" si="1228"/>
        <v>5.6705387640002431</v>
      </c>
      <c r="J7674" s="193">
        <f t="shared" si="1228"/>
        <v>5.8802261283084114</v>
      </c>
      <c r="K7674" s="193">
        <f>MAX(0,(F7674-'2031 forecast'!$C$10))</f>
        <v>0</v>
      </c>
      <c r="L7674" s="193">
        <f>MAX(0,(G7674-'2031 forecast'!$C$10))</f>
        <v>0</v>
      </c>
      <c r="M7674" s="193">
        <f>MAX(0,(H7674-'2031 forecast'!$C$10))</f>
        <v>0</v>
      </c>
      <c r="N7674" s="193">
        <f>MAX(0,(I7674-'2031 forecast'!$C$10))</f>
        <v>0</v>
      </c>
      <c r="O7674" s="193">
        <f>MAX(0,(J7674-'2031 forecast'!$C$10))</f>
        <v>0.1432261283084113</v>
      </c>
      <c r="P7674" s="175" t="str">
        <f t="shared" si="1224"/>
        <v/>
      </c>
      <c r="Q7674" s="175" t="str">
        <f t="shared" si="1225"/>
        <v/>
      </c>
    </row>
    <row r="7675" spans="1:17" s="1" customFormat="1" x14ac:dyDescent="0.3">
      <c r="A7675" s="189">
        <f t="shared" si="1223"/>
        <v>44150.624999981395</v>
      </c>
      <c r="B7675" s="190">
        <f t="shared" si="1219"/>
        <v>44150</v>
      </c>
      <c r="C7675" s="1">
        <f t="shared" si="1220"/>
        <v>15</v>
      </c>
      <c r="D7675" s="191">
        <v>3.3655635126443539</v>
      </c>
      <c r="E7675" s="192">
        <f t="shared" si="1221"/>
        <v>1.1686463937454616E-4</v>
      </c>
      <c r="F7675" s="193">
        <f t="shared" si="1222"/>
        <v>5.0179292437520235</v>
      </c>
      <c r="G7675" s="193">
        <f t="shared" si="1228"/>
        <v>5.2034841621113106</v>
      </c>
      <c r="H7675" s="193">
        <f t="shared" si="1228"/>
        <v>5.3959006016389557</v>
      </c>
      <c r="I7675" s="193">
        <f t="shared" si="1228"/>
        <v>5.5954322903048759</v>
      </c>
      <c r="J7675" s="193">
        <f t="shared" si="1228"/>
        <v>5.8023423385294928</v>
      </c>
      <c r="K7675" s="193">
        <f>MAX(0,(F7675-'2031 forecast'!$C$10))</f>
        <v>0</v>
      </c>
      <c r="L7675" s="193">
        <f>MAX(0,(G7675-'2031 forecast'!$C$10))</f>
        <v>0</v>
      </c>
      <c r="M7675" s="193">
        <f>MAX(0,(H7675-'2031 forecast'!$C$10))</f>
        <v>0</v>
      </c>
      <c r="N7675" s="193">
        <f>MAX(0,(I7675-'2031 forecast'!$C$10))</f>
        <v>0</v>
      </c>
      <c r="O7675" s="193">
        <f>MAX(0,(J7675-'2031 forecast'!$C$10))</f>
        <v>6.5342338529492672E-2</v>
      </c>
      <c r="P7675" s="175" t="str">
        <f t="shared" si="1224"/>
        <v/>
      </c>
      <c r="Q7675" s="175" t="str">
        <f t="shared" si="1225"/>
        <v/>
      </c>
    </row>
    <row r="7676" spans="1:17" s="1" customFormat="1" x14ac:dyDescent="0.3">
      <c r="A7676" s="189">
        <f t="shared" si="1223"/>
        <v>44150.66666664806</v>
      </c>
      <c r="B7676" s="190">
        <f t="shared" si="1219"/>
        <v>44150</v>
      </c>
      <c r="C7676" s="1">
        <f t="shared" si="1220"/>
        <v>16</v>
      </c>
      <c r="D7676" s="191">
        <v>3.2902712640393346</v>
      </c>
      <c r="E7676" s="192">
        <f t="shared" si="1221"/>
        <v>1.1425021791202833E-4</v>
      </c>
      <c r="F7676" s="193">
        <f t="shared" si="1222"/>
        <v>4.9056713188358705</v>
      </c>
      <c r="G7676" s="193">
        <f t="shared" si="1228"/>
        <v>5.0870751204533393</v>
      </c>
      <c r="H7676" s="193">
        <f t="shared" si="1228"/>
        <v>5.2751869416470321</v>
      </c>
      <c r="I7676" s="193">
        <f t="shared" si="1228"/>
        <v>5.4702548341459298</v>
      </c>
      <c r="J7676" s="193">
        <f t="shared" si="1228"/>
        <v>5.6725360222312924</v>
      </c>
      <c r="K7676" s="193">
        <f>MAX(0,(F7676-'2031 forecast'!$C$10))</f>
        <v>0</v>
      </c>
      <c r="L7676" s="193">
        <f>MAX(0,(G7676-'2031 forecast'!$C$10))</f>
        <v>0</v>
      </c>
      <c r="M7676" s="193">
        <f>MAX(0,(H7676-'2031 forecast'!$C$10))</f>
        <v>0</v>
      </c>
      <c r="N7676" s="193">
        <f>MAX(0,(I7676-'2031 forecast'!$C$10))</f>
        <v>0</v>
      </c>
      <c r="O7676" s="193">
        <f>MAX(0,(J7676-'2031 forecast'!$C$10))</f>
        <v>0</v>
      </c>
      <c r="P7676" s="175" t="str">
        <f t="shared" si="1224"/>
        <v/>
      </c>
      <c r="Q7676" s="175" t="str">
        <f t="shared" si="1225"/>
        <v/>
      </c>
    </row>
    <row r="7677" spans="1:17" s="1" customFormat="1" x14ac:dyDescent="0.3">
      <c r="A7677" s="189">
        <f t="shared" si="1223"/>
        <v>44150.708333314724</v>
      </c>
      <c r="B7677" s="190">
        <f t="shared" si="1219"/>
        <v>44150</v>
      </c>
      <c r="C7677" s="1">
        <f t="shared" si="1220"/>
        <v>17</v>
      </c>
      <c r="D7677" s="191">
        <v>3.501089560133388</v>
      </c>
      <c r="E7677" s="192">
        <f t="shared" si="1221"/>
        <v>1.215705980070782E-4</v>
      </c>
      <c r="F7677" s="193">
        <f t="shared" si="1222"/>
        <v>5.2199935086010969</v>
      </c>
      <c r="G7677" s="193">
        <f t="shared" si="1228"/>
        <v>5.4130204370956587</v>
      </c>
      <c r="H7677" s="193">
        <f t="shared" si="1228"/>
        <v>5.6131851896244163</v>
      </c>
      <c r="I7677" s="193">
        <f t="shared" si="1228"/>
        <v>5.8207517113909777</v>
      </c>
      <c r="J7677" s="193">
        <f t="shared" si="1228"/>
        <v>6.0359937078662496</v>
      </c>
      <c r="K7677" s="193">
        <f>MAX(0,(F7677-'2031 forecast'!$C$10))</f>
        <v>0</v>
      </c>
      <c r="L7677" s="193">
        <f>MAX(0,(G7677-'2031 forecast'!$C$10))</f>
        <v>0</v>
      </c>
      <c r="M7677" s="193">
        <f>MAX(0,(H7677-'2031 forecast'!$C$10))</f>
        <v>0</v>
      </c>
      <c r="N7677" s="193">
        <f>MAX(0,(I7677-'2031 forecast'!$C$10))</f>
        <v>8.375171139097759E-2</v>
      </c>
      <c r="O7677" s="193">
        <f>MAX(0,(J7677-'2031 forecast'!$C$10))</f>
        <v>0.29899370786624946</v>
      </c>
      <c r="P7677" s="175" t="str">
        <f t="shared" si="1224"/>
        <v/>
      </c>
      <c r="Q7677" s="175" t="str">
        <f t="shared" si="1225"/>
        <v/>
      </c>
    </row>
    <row r="7678" spans="1:17" s="1" customFormat="1" x14ac:dyDescent="0.3">
      <c r="A7678" s="189">
        <f t="shared" si="1223"/>
        <v>44150.749999981388</v>
      </c>
      <c r="B7678" s="190">
        <f t="shared" si="1219"/>
        <v>44150</v>
      </c>
      <c r="C7678" s="1">
        <f t="shared" si="1220"/>
        <v>18</v>
      </c>
      <c r="D7678" s="191">
        <v>3.5537941341569015</v>
      </c>
      <c r="E7678" s="192">
        <f t="shared" si="1221"/>
        <v>1.2340069303084066E-4</v>
      </c>
      <c r="F7678" s="193">
        <f t="shared" si="1222"/>
        <v>5.2985740560424039</v>
      </c>
      <c r="G7678" s="193">
        <f t="shared" si="1228"/>
        <v>5.4945067662562375</v>
      </c>
      <c r="H7678" s="193">
        <f t="shared" si="1228"/>
        <v>5.6976847516187616</v>
      </c>
      <c r="I7678" s="193">
        <f t="shared" si="1228"/>
        <v>5.9083759307022392</v>
      </c>
      <c r="J7678" s="193">
        <f t="shared" si="1228"/>
        <v>6.1268581292749884</v>
      </c>
      <c r="K7678" s="193">
        <f>MAX(0,(F7678-'2031 forecast'!$C$10))</f>
        <v>0</v>
      </c>
      <c r="L7678" s="193">
        <f>MAX(0,(G7678-'2031 forecast'!$C$10))</f>
        <v>0</v>
      </c>
      <c r="M7678" s="193">
        <f>MAX(0,(H7678-'2031 forecast'!$C$10))</f>
        <v>0</v>
      </c>
      <c r="N7678" s="193">
        <f>MAX(0,(I7678-'2031 forecast'!$C$10))</f>
        <v>0.17137593070223911</v>
      </c>
      <c r="O7678" s="193">
        <f>MAX(0,(J7678-'2031 forecast'!$C$10))</f>
        <v>0.38985812927498831</v>
      </c>
      <c r="P7678" s="175" t="str">
        <f t="shared" si="1224"/>
        <v/>
      </c>
      <c r="Q7678" s="175" t="str">
        <f t="shared" si="1225"/>
        <v/>
      </c>
    </row>
    <row r="7679" spans="1:17" s="1" customFormat="1" x14ac:dyDescent="0.3">
      <c r="A7679" s="189">
        <f t="shared" si="1223"/>
        <v>44150.791666648052</v>
      </c>
      <c r="B7679" s="190">
        <f t="shared" si="1219"/>
        <v>44150</v>
      </c>
      <c r="C7679" s="1">
        <f t="shared" si="1220"/>
        <v>19</v>
      </c>
      <c r="D7679" s="191">
        <v>3.342975838062848</v>
      </c>
      <c r="E7679" s="192">
        <f t="shared" si="1221"/>
        <v>1.1608031293579081E-4</v>
      </c>
      <c r="F7679" s="193">
        <f t="shared" si="1222"/>
        <v>4.9842518662771775</v>
      </c>
      <c r="G7679" s="193">
        <f t="shared" si="1228"/>
        <v>5.1685614496139189</v>
      </c>
      <c r="H7679" s="193">
        <f t="shared" si="1228"/>
        <v>5.3596865036413783</v>
      </c>
      <c r="I7679" s="193">
        <f t="shared" si="1228"/>
        <v>5.5578790534571914</v>
      </c>
      <c r="J7679" s="193">
        <f t="shared" si="1228"/>
        <v>5.7634004436400321</v>
      </c>
      <c r="K7679" s="193">
        <f>MAX(0,(F7679-'2031 forecast'!$C$10))</f>
        <v>0</v>
      </c>
      <c r="L7679" s="193">
        <f>MAX(0,(G7679-'2031 forecast'!$C$10))</f>
        <v>0</v>
      </c>
      <c r="M7679" s="193">
        <f>MAX(0,(H7679-'2031 forecast'!$C$10))</f>
        <v>0</v>
      </c>
      <c r="N7679" s="193">
        <f>MAX(0,(I7679-'2031 forecast'!$C$10))</f>
        <v>0</v>
      </c>
      <c r="O7679" s="193">
        <f>MAX(0,(J7679-'2031 forecast'!$C$10))</f>
        <v>2.6400443640032023E-2</v>
      </c>
      <c r="P7679" s="175" t="str">
        <f t="shared" si="1224"/>
        <v/>
      </c>
      <c r="Q7679" s="175" t="str">
        <f t="shared" si="1225"/>
        <v/>
      </c>
    </row>
    <row r="7680" spans="1:17" s="1" customFormat="1" x14ac:dyDescent="0.3">
      <c r="A7680" s="189">
        <f t="shared" si="1223"/>
        <v>44150.833333314717</v>
      </c>
      <c r="B7680" s="190">
        <f t="shared" si="1219"/>
        <v>44150</v>
      </c>
      <c r="C7680" s="1">
        <f t="shared" si="1220"/>
        <v>20</v>
      </c>
      <c r="D7680" s="191">
        <v>3.0945114176662849</v>
      </c>
      <c r="E7680" s="192">
        <f t="shared" si="1221"/>
        <v>1.0745272210948202E-4</v>
      </c>
      <c r="F7680" s="193">
        <f t="shared" si="1222"/>
        <v>4.6138007140538733</v>
      </c>
      <c r="G7680" s="193">
        <f t="shared" si="1228"/>
        <v>4.7844116121426143</v>
      </c>
      <c r="H7680" s="193">
        <f t="shared" si="1228"/>
        <v>4.9613314256680319</v>
      </c>
      <c r="I7680" s="193">
        <f t="shared" si="1228"/>
        <v>5.1447934481326705</v>
      </c>
      <c r="J7680" s="193">
        <f t="shared" si="1228"/>
        <v>5.3350395998559756</v>
      </c>
      <c r="K7680" s="193">
        <f>MAX(0,(F7680-'2031 forecast'!$C$10))</f>
        <v>0</v>
      </c>
      <c r="L7680" s="193">
        <f>MAX(0,(G7680-'2031 forecast'!$C$10))</f>
        <v>0</v>
      </c>
      <c r="M7680" s="193">
        <f>MAX(0,(H7680-'2031 forecast'!$C$10))</f>
        <v>0</v>
      </c>
      <c r="N7680" s="193">
        <f>MAX(0,(I7680-'2031 forecast'!$C$10))</f>
        <v>0</v>
      </c>
      <c r="O7680" s="193">
        <f>MAX(0,(J7680-'2031 forecast'!$C$10))</f>
        <v>0</v>
      </c>
      <c r="P7680" s="175" t="str">
        <f t="shared" si="1224"/>
        <v/>
      </c>
      <c r="Q7680" s="175" t="str">
        <f t="shared" si="1225"/>
        <v/>
      </c>
    </row>
    <row r="7681" spans="1:17" s="1" customFormat="1" x14ac:dyDescent="0.3">
      <c r="A7681" s="189">
        <f t="shared" si="1223"/>
        <v>44150.874999981381</v>
      </c>
      <c r="B7681" s="190">
        <f t="shared" si="1219"/>
        <v>44150</v>
      </c>
      <c r="C7681" s="1">
        <f t="shared" si="1220"/>
        <v>21</v>
      </c>
      <c r="D7681" s="191">
        <v>3.0041607193402617</v>
      </c>
      <c r="E7681" s="192">
        <f t="shared" si="1221"/>
        <v>1.0431541635446064E-4</v>
      </c>
      <c r="F7681" s="193">
        <f t="shared" si="1222"/>
        <v>4.4790912041544892</v>
      </c>
      <c r="G7681" s="193">
        <f t="shared" si="1228"/>
        <v>4.6447207621530486</v>
      </c>
      <c r="H7681" s="193">
        <f t="shared" si="1228"/>
        <v>4.8164750336777242</v>
      </c>
      <c r="I7681" s="193">
        <f t="shared" si="1228"/>
        <v>4.994580500741935</v>
      </c>
      <c r="J7681" s="193">
        <f t="shared" si="1228"/>
        <v>5.1792720202981366</v>
      </c>
      <c r="K7681" s="193">
        <f>MAX(0,(F7681-'2031 forecast'!$C$10))</f>
        <v>0</v>
      </c>
      <c r="L7681" s="193">
        <f>MAX(0,(G7681-'2031 forecast'!$C$10))</f>
        <v>0</v>
      </c>
      <c r="M7681" s="193">
        <f>MAX(0,(H7681-'2031 forecast'!$C$10))</f>
        <v>0</v>
      </c>
      <c r="N7681" s="193">
        <f>MAX(0,(I7681-'2031 forecast'!$C$10))</f>
        <v>0</v>
      </c>
      <c r="O7681" s="193">
        <f>MAX(0,(J7681-'2031 forecast'!$C$10))</f>
        <v>0</v>
      </c>
      <c r="P7681" s="175" t="str">
        <f t="shared" si="1224"/>
        <v/>
      </c>
      <c r="Q7681" s="175" t="str">
        <f t="shared" si="1225"/>
        <v/>
      </c>
    </row>
    <row r="7682" spans="1:17" s="1" customFormat="1" x14ac:dyDescent="0.3">
      <c r="A7682" s="189">
        <f t="shared" si="1223"/>
        <v>44150.916666648045</v>
      </c>
      <c r="B7682" s="190">
        <f t="shared" si="1219"/>
        <v>44150</v>
      </c>
      <c r="C7682" s="1">
        <f t="shared" si="1220"/>
        <v>22</v>
      </c>
      <c r="D7682" s="191">
        <v>2.8008716481067104</v>
      </c>
      <c r="E7682" s="192">
        <f t="shared" si="1221"/>
        <v>9.7256478405662557E-5</v>
      </c>
      <c r="F7682" s="193">
        <f t="shared" si="1222"/>
        <v>4.1759948068808779</v>
      </c>
      <c r="G7682" s="193">
        <f t="shared" si="1228"/>
        <v>4.3304163496765264</v>
      </c>
      <c r="H7682" s="193">
        <f t="shared" si="1228"/>
        <v>4.4905481516995325</v>
      </c>
      <c r="I7682" s="193">
        <f t="shared" si="1228"/>
        <v>4.6566013691127814</v>
      </c>
      <c r="J7682" s="193">
        <f t="shared" si="1228"/>
        <v>4.8287949662929996</v>
      </c>
      <c r="K7682" s="193">
        <f>MAX(0,(F7682-'2031 forecast'!$C$10))</f>
        <v>0</v>
      </c>
      <c r="L7682" s="193">
        <f>MAX(0,(G7682-'2031 forecast'!$C$10))</f>
        <v>0</v>
      </c>
      <c r="M7682" s="193">
        <f>MAX(0,(H7682-'2031 forecast'!$C$10))</f>
        <v>0</v>
      </c>
      <c r="N7682" s="193">
        <f>MAX(0,(I7682-'2031 forecast'!$C$10))</f>
        <v>0</v>
      </c>
      <c r="O7682" s="193">
        <f>MAX(0,(J7682-'2031 forecast'!$C$10))</f>
        <v>0</v>
      </c>
      <c r="P7682" s="175" t="str">
        <f t="shared" si="1224"/>
        <v/>
      </c>
      <c r="Q7682" s="175" t="str">
        <f t="shared" si="1225"/>
        <v/>
      </c>
    </row>
    <row r="7683" spans="1:17" s="1" customFormat="1" x14ac:dyDescent="0.3">
      <c r="A7683" s="189">
        <f t="shared" si="1223"/>
        <v>44150.958333314709</v>
      </c>
      <c r="B7683" s="190">
        <f t="shared" si="1219"/>
        <v>44150</v>
      </c>
      <c r="C7683" s="1">
        <f t="shared" si="1220"/>
        <v>23</v>
      </c>
      <c r="D7683" s="191">
        <v>2.6879332751991818</v>
      </c>
      <c r="E7683" s="192">
        <f t="shared" si="1221"/>
        <v>9.3334846211885839E-5</v>
      </c>
      <c r="F7683" s="193">
        <f t="shared" si="1222"/>
        <v>4.0076079195066487</v>
      </c>
      <c r="G7683" s="193">
        <f t="shared" si="1228"/>
        <v>4.15580278718957</v>
      </c>
      <c r="H7683" s="193">
        <f t="shared" si="1228"/>
        <v>4.3094776617116484</v>
      </c>
      <c r="I7683" s="193">
        <f t="shared" si="1228"/>
        <v>4.4688351848743633</v>
      </c>
      <c r="J7683" s="193">
        <f t="shared" si="1228"/>
        <v>4.6340854918457008</v>
      </c>
      <c r="K7683" s="193">
        <f>MAX(0,(F7683-'2031 forecast'!$C$10))</f>
        <v>0</v>
      </c>
      <c r="L7683" s="193">
        <f>MAX(0,(G7683-'2031 forecast'!$C$10))</f>
        <v>0</v>
      </c>
      <c r="M7683" s="193">
        <f>MAX(0,(H7683-'2031 forecast'!$C$10))</f>
        <v>0</v>
      </c>
      <c r="N7683" s="193">
        <f>MAX(0,(I7683-'2031 forecast'!$C$10))</f>
        <v>0</v>
      </c>
      <c r="O7683" s="193">
        <f>MAX(0,(J7683-'2031 forecast'!$C$10))</f>
        <v>0</v>
      </c>
      <c r="P7683" s="175" t="str">
        <f t="shared" si="1224"/>
        <v/>
      </c>
      <c r="Q7683" s="175" t="str">
        <f t="shared" si="1225"/>
        <v/>
      </c>
    </row>
    <row r="7684" spans="1:17" s="1" customFormat="1" x14ac:dyDescent="0.3">
      <c r="A7684" s="189">
        <f t="shared" si="1223"/>
        <v>44150.999999981374</v>
      </c>
      <c r="B7684" s="190">
        <f t="shared" si="1219"/>
        <v>44150</v>
      </c>
      <c r="C7684" s="1">
        <f t="shared" si="1220"/>
        <v>0</v>
      </c>
      <c r="D7684" s="191">
        <v>2.4545273045236224</v>
      </c>
      <c r="E7684" s="192">
        <f t="shared" si="1221"/>
        <v>8.5230139678080621E-5</v>
      </c>
      <c r="F7684" s="193">
        <f t="shared" si="1222"/>
        <v>3.6596083522665754</v>
      </c>
      <c r="G7684" s="193">
        <f t="shared" si="1228"/>
        <v>3.7949347580498589</v>
      </c>
      <c r="H7684" s="193">
        <f t="shared" si="1228"/>
        <v>3.9352653157366868</v>
      </c>
      <c r="I7684" s="193">
        <f t="shared" si="1228"/>
        <v>4.0807850707816309</v>
      </c>
      <c r="J7684" s="193">
        <f t="shared" si="1228"/>
        <v>4.2316859113212839</v>
      </c>
      <c r="K7684" s="193">
        <f>MAX(0,(F7684-'2031 forecast'!$C$10))</f>
        <v>0</v>
      </c>
      <c r="L7684" s="193">
        <f>MAX(0,(G7684-'2031 forecast'!$C$10))</f>
        <v>0</v>
      </c>
      <c r="M7684" s="193">
        <f>MAX(0,(H7684-'2031 forecast'!$C$10))</f>
        <v>0</v>
      </c>
      <c r="N7684" s="193">
        <f>MAX(0,(I7684-'2031 forecast'!$C$10))</f>
        <v>0</v>
      </c>
      <c r="O7684" s="193">
        <f>MAX(0,(J7684-'2031 forecast'!$C$10))</f>
        <v>0</v>
      </c>
      <c r="P7684" s="175" t="str">
        <f t="shared" si="1224"/>
        <v/>
      </c>
      <c r="Q7684" s="175" t="str">
        <f t="shared" si="1225"/>
        <v/>
      </c>
    </row>
    <row r="7685" spans="1:17" s="1" customFormat="1" x14ac:dyDescent="0.3">
      <c r="A7685" s="189">
        <f t="shared" si="1223"/>
        <v>44151.041666648038</v>
      </c>
      <c r="B7685" s="190">
        <f t="shared" ref="B7685:B7748" si="1229">INT(A7685)</f>
        <v>44151</v>
      </c>
      <c r="C7685" s="1">
        <f t="shared" ref="C7685:C7748" si="1230">HOUR(A7685)</f>
        <v>1</v>
      </c>
      <c r="D7685" s="191">
        <v>2.3867642807791056</v>
      </c>
      <c r="E7685" s="192">
        <f t="shared" ref="E7685:E7748" si="1231">D7685/SUM($D$4:$D$8763)</f>
        <v>8.2877160361814606E-5</v>
      </c>
      <c r="F7685" s="193">
        <f t="shared" ref="F7685:F7748" si="1232">E7685*$F$2</f>
        <v>3.5585762198420388</v>
      </c>
      <c r="G7685" s="193">
        <f t="shared" ref="G7685:J7704" si="1233">$E7685*G$2</f>
        <v>3.6901666205576857</v>
      </c>
      <c r="H7685" s="193">
        <f t="shared" si="1233"/>
        <v>3.826623021743957</v>
      </c>
      <c r="I7685" s="193">
        <f t="shared" si="1233"/>
        <v>3.9681253602385804</v>
      </c>
      <c r="J7685" s="193">
        <f t="shared" si="1233"/>
        <v>4.1148602266529055</v>
      </c>
      <c r="K7685" s="193">
        <f>MAX(0,(F7685-'2031 forecast'!$C$10))</f>
        <v>0</v>
      </c>
      <c r="L7685" s="193">
        <f>MAX(0,(G7685-'2031 forecast'!$C$10))</f>
        <v>0</v>
      </c>
      <c r="M7685" s="193">
        <f>MAX(0,(H7685-'2031 forecast'!$C$10))</f>
        <v>0</v>
      </c>
      <c r="N7685" s="193">
        <f>MAX(0,(I7685-'2031 forecast'!$C$10))</f>
        <v>0</v>
      </c>
      <c r="O7685" s="193">
        <f>MAX(0,(J7685-'2031 forecast'!$C$10))</f>
        <v>0</v>
      </c>
      <c r="P7685" s="175" t="str">
        <f t="shared" si="1224"/>
        <v/>
      </c>
      <c r="Q7685" s="175" t="str">
        <f t="shared" si="1225"/>
        <v/>
      </c>
    </row>
    <row r="7686" spans="1:17" s="1" customFormat="1" x14ac:dyDescent="0.3">
      <c r="A7686" s="189">
        <f t="shared" ref="A7686:A7749" si="1234">A7685 + TIME(1,0,0)</f>
        <v>44151.083333314702</v>
      </c>
      <c r="B7686" s="190">
        <f t="shared" si="1229"/>
        <v>44151</v>
      </c>
      <c r="C7686" s="1">
        <f t="shared" si="1230"/>
        <v>2</v>
      </c>
      <c r="D7686" s="191">
        <v>2.2286505587085652</v>
      </c>
      <c r="E7686" s="192">
        <f t="shared" si="1231"/>
        <v>7.7386875290527199E-5</v>
      </c>
      <c r="F7686" s="193">
        <f t="shared" si="1232"/>
        <v>3.3228345775181181</v>
      </c>
      <c r="G7686" s="193">
        <f t="shared" si="1233"/>
        <v>3.445707633075946</v>
      </c>
      <c r="H7686" s="193">
        <f t="shared" si="1233"/>
        <v>3.5731243357609186</v>
      </c>
      <c r="I7686" s="193">
        <f t="shared" si="1233"/>
        <v>3.7052527023047941</v>
      </c>
      <c r="J7686" s="193">
        <f t="shared" si="1233"/>
        <v>3.8422669624266881</v>
      </c>
      <c r="K7686" s="193">
        <f>MAX(0,(F7686-'2031 forecast'!$C$10))</f>
        <v>0</v>
      </c>
      <c r="L7686" s="193">
        <f>MAX(0,(G7686-'2031 forecast'!$C$10))</f>
        <v>0</v>
      </c>
      <c r="M7686" s="193">
        <f>MAX(0,(H7686-'2031 forecast'!$C$10))</f>
        <v>0</v>
      </c>
      <c r="N7686" s="193">
        <f>MAX(0,(I7686-'2031 forecast'!$C$10))</f>
        <v>0</v>
      </c>
      <c r="O7686" s="193">
        <f>MAX(0,(J7686-'2031 forecast'!$C$10))</f>
        <v>0</v>
      </c>
      <c r="P7686" s="175" t="str">
        <f t="shared" ref="P7686:P7749" si="1235">IF(K7686&gt;0,IF(K7685&gt;0,P7685+1,1),"")</f>
        <v/>
      </c>
      <c r="Q7686" s="175" t="str">
        <f t="shared" ref="Q7686:Q7749" si="1236">IF(AND(K7686&gt;0,K7687=0),P7686,"")</f>
        <v/>
      </c>
    </row>
    <row r="7687" spans="1:17" s="1" customFormat="1" x14ac:dyDescent="0.3">
      <c r="A7687" s="189">
        <f t="shared" si="1234"/>
        <v>44151.124999981366</v>
      </c>
      <c r="B7687" s="190">
        <f t="shared" si="1229"/>
        <v>44151</v>
      </c>
      <c r="C7687" s="1">
        <f t="shared" si="1230"/>
        <v>3</v>
      </c>
      <c r="D7687" s="191">
        <v>2.2361797835690673</v>
      </c>
      <c r="E7687" s="192">
        <f t="shared" si="1231"/>
        <v>7.7648317436778983E-5</v>
      </c>
      <c r="F7687" s="193">
        <f t="shared" si="1232"/>
        <v>3.3340603700097331</v>
      </c>
      <c r="G7687" s="193">
        <f t="shared" si="1233"/>
        <v>3.4573485372417432</v>
      </c>
      <c r="H7687" s="193">
        <f t="shared" si="1233"/>
        <v>3.585195701760111</v>
      </c>
      <c r="I7687" s="193">
        <f t="shared" si="1233"/>
        <v>3.7177704479206888</v>
      </c>
      <c r="J7687" s="193">
        <f t="shared" si="1233"/>
        <v>3.8552475940565079</v>
      </c>
      <c r="K7687" s="193">
        <f>MAX(0,(F7687-'2031 forecast'!$C$10))</f>
        <v>0</v>
      </c>
      <c r="L7687" s="193">
        <f>MAX(0,(G7687-'2031 forecast'!$C$10))</f>
        <v>0</v>
      </c>
      <c r="M7687" s="193">
        <f>MAX(0,(H7687-'2031 forecast'!$C$10))</f>
        <v>0</v>
      </c>
      <c r="N7687" s="193">
        <f>MAX(0,(I7687-'2031 forecast'!$C$10))</f>
        <v>0</v>
      </c>
      <c r="O7687" s="193">
        <f>MAX(0,(J7687-'2031 forecast'!$C$10))</f>
        <v>0</v>
      </c>
      <c r="P7687" s="175" t="str">
        <f t="shared" si="1235"/>
        <v/>
      </c>
      <c r="Q7687" s="175" t="str">
        <f t="shared" si="1236"/>
        <v/>
      </c>
    </row>
    <row r="7688" spans="1:17" s="1" customFormat="1" x14ac:dyDescent="0.3">
      <c r="A7688" s="189">
        <f t="shared" si="1234"/>
        <v>44151.166666648031</v>
      </c>
      <c r="B7688" s="190">
        <f t="shared" si="1229"/>
        <v>44151</v>
      </c>
      <c r="C7688" s="1">
        <f t="shared" si="1230"/>
        <v>4</v>
      </c>
      <c r="D7688" s="191">
        <v>2.2587674581505732</v>
      </c>
      <c r="E7688" s="192">
        <f t="shared" si="1231"/>
        <v>7.8432643875534335E-5</v>
      </c>
      <c r="F7688" s="193">
        <f t="shared" si="1232"/>
        <v>3.3677377474845795</v>
      </c>
      <c r="G7688" s="193">
        <f t="shared" si="1233"/>
        <v>3.4922712497391348</v>
      </c>
      <c r="H7688" s="193">
        <f t="shared" si="1233"/>
        <v>3.6214097997576884</v>
      </c>
      <c r="I7688" s="193">
        <f t="shared" si="1233"/>
        <v>3.7553236847683733</v>
      </c>
      <c r="J7688" s="193">
        <f t="shared" si="1233"/>
        <v>3.8941894889459681</v>
      </c>
      <c r="K7688" s="193">
        <f>MAX(0,(F7688-'2031 forecast'!$C$10))</f>
        <v>0</v>
      </c>
      <c r="L7688" s="193">
        <f>MAX(0,(G7688-'2031 forecast'!$C$10))</f>
        <v>0</v>
      </c>
      <c r="M7688" s="193">
        <f>MAX(0,(H7688-'2031 forecast'!$C$10))</f>
        <v>0</v>
      </c>
      <c r="N7688" s="193">
        <f>MAX(0,(I7688-'2031 forecast'!$C$10))</f>
        <v>0</v>
      </c>
      <c r="O7688" s="193">
        <f>MAX(0,(J7688-'2031 forecast'!$C$10))</f>
        <v>0</v>
      </c>
      <c r="P7688" s="175" t="str">
        <f t="shared" si="1235"/>
        <v/>
      </c>
      <c r="Q7688" s="175" t="str">
        <f t="shared" si="1236"/>
        <v/>
      </c>
    </row>
    <row r="7689" spans="1:17" s="1" customFormat="1" x14ac:dyDescent="0.3">
      <c r="A7689" s="189">
        <f t="shared" si="1234"/>
        <v>44151.208333314695</v>
      </c>
      <c r="B7689" s="190">
        <f t="shared" si="1229"/>
        <v>44151</v>
      </c>
      <c r="C7689" s="1">
        <f t="shared" si="1230"/>
        <v>5</v>
      </c>
      <c r="D7689" s="191">
        <v>2.273825907871577</v>
      </c>
      <c r="E7689" s="192">
        <f t="shared" si="1231"/>
        <v>7.8955528168037889E-5</v>
      </c>
      <c r="F7689" s="193">
        <f t="shared" si="1232"/>
        <v>3.3901893324678096</v>
      </c>
      <c r="G7689" s="193">
        <f t="shared" si="1233"/>
        <v>3.5155530580707288</v>
      </c>
      <c r="H7689" s="193">
        <f t="shared" si="1233"/>
        <v>3.6455525317560724</v>
      </c>
      <c r="I7689" s="193">
        <f t="shared" si="1233"/>
        <v>3.7803591760001618</v>
      </c>
      <c r="J7689" s="193">
        <f t="shared" si="1233"/>
        <v>3.9201507522056076</v>
      </c>
      <c r="K7689" s="193">
        <f>MAX(0,(F7689-'2031 forecast'!$C$10))</f>
        <v>0</v>
      </c>
      <c r="L7689" s="193">
        <f>MAX(0,(G7689-'2031 forecast'!$C$10))</f>
        <v>0</v>
      </c>
      <c r="M7689" s="193">
        <f>MAX(0,(H7689-'2031 forecast'!$C$10))</f>
        <v>0</v>
      </c>
      <c r="N7689" s="193">
        <f>MAX(0,(I7689-'2031 forecast'!$C$10))</f>
        <v>0</v>
      </c>
      <c r="O7689" s="193">
        <f>MAX(0,(J7689-'2031 forecast'!$C$10))</f>
        <v>0</v>
      </c>
      <c r="P7689" s="175" t="str">
        <f t="shared" si="1235"/>
        <v/>
      </c>
      <c r="Q7689" s="175" t="str">
        <f t="shared" si="1236"/>
        <v/>
      </c>
    </row>
    <row r="7690" spans="1:17" s="1" customFormat="1" x14ac:dyDescent="0.3">
      <c r="A7690" s="189">
        <f t="shared" si="1234"/>
        <v>44151.249999981359</v>
      </c>
      <c r="B7690" s="190">
        <f t="shared" si="1229"/>
        <v>44151</v>
      </c>
      <c r="C7690" s="1">
        <f t="shared" si="1230"/>
        <v>6</v>
      </c>
      <c r="D7690" s="191">
        <v>2.5448780028496456</v>
      </c>
      <c r="E7690" s="192">
        <f t="shared" si="1231"/>
        <v>8.8367445433102014E-5</v>
      </c>
      <c r="F7690" s="193">
        <f t="shared" si="1232"/>
        <v>3.7943178621659595</v>
      </c>
      <c r="G7690" s="193">
        <f t="shared" si="1233"/>
        <v>3.9346256080394251</v>
      </c>
      <c r="H7690" s="193">
        <f t="shared" si="1233"/>
        <v>4.0801217077269953</v>
      </c>
      <c r="I7690" s="193">
        <f t="shared" si="1233"/>
        <v>4.2309980181723672</v>
      </c>
      <c r="J7690" s="193">
        <f t="shared" si="1233"/>
        <v>4.3874534908791238</v>
      </c>
      <c r="K7690" s="193">
        <f>MAX(0,(F7690-'2031 forecast'!$C$10))</f>
        <v>0</v>
      </c>
      <c r="L7690" s="193">
        <f>MAX(0,(G7690-'2031 forecast'!$C$10))</f>
        <v>0</v>
      </c>
      <c r="M7690" s="193">
        <f>MAX(0,(H7690-'2031 forecast'!$C$10))</f>
        <v>0</v>
      </c>
      <c r="N7690" s="193">
        <f>MAX(0,(I7690-'2031 forecast'!$C$10))</f>
        <v>0</v>
      </c>
      <c r="O7690" s="193">
        <f>MAX(0,(J7690-'2031 forecast'!$C$10))</f>
        <v>0</v>
      </c>
      <c r="P7690" s="175" t="str">
        <f t="shared" si="1235"/>
        <v/>
      </c>
      <c r="Q7690" s="175" t="str">
        <f t="shared" si="1236"/>
        <v/>
      </c>
    </row>
    <row r="7691" spans="1:17" s="1" customFormat="1" x14ac:dyDescent="0.3">
      <c r="A7691" s="189">
        <f t="shared" si="1234"/>
        <v>44151.291666648023</v>
      </c>
      <c r="B7691" s="190">
        <f t="shared" si="1229"/>
        <v>44151</v>
      </c>
      <c r="C7691" s="1">
        <f t="shared" si="1230"/>
        <v>7</v>
      </c>
      <c r="D7691" s="191">
        <v>2.7707547486647033</v>
      </c>
      <c r="E7691" s="192">
        <f t="shared" si="1231"/>
        <v>9.6210709820655448E-5</v>
      </c>
      <c r="F7691" s="193">
        <f t="shared" si="1232"/>
        <v>4.1310916369144177</v>
      </c>
      <c r="G7691" s="193">
        <f t="shared" si="1233"/>
        <v>4.2838527330133385</v>
      </c>
      <c r="H7691" s="193">
        <f t="shared" si="1233"/>
        <v>4.4422626877027644</v>
      </c>
      <c r="I7691" s="193">
        <f t="shared" si="1233"/>
        <v>4.6065303866492044</v>
      </c>
      <c r="J7691" s="193">
        <f t="shared" si="1233"/>
        <v>4.7768724397737206</v>
      </c>
      <c r="K7691" s="193">
        <f>MAX(0,(F7691-'2031 forecast'!$C$10))</f>
        <v>0</v>
      </c>
      <c r="L7691" s="193">
        <f>MAX(0,(G7691-'2031 forecast'!$C$10))</f>
        <v>0</v>
      </c>
      <c r="M7691" s="193">
        <f>MAX(0,(H7691-'2031 forecast'!$C$10))</f>
        <v>0</v>
      </c>
      <c r="N7691" s="193">
        <f>MAX(0,(I7691-'2031 forecast'!$C$10))</f>
        <v>0</v>
      </c>
      <c r="O7691" s="193">
        <f>MAX(0,(J7691-'2031 forecast'!$C$10))</f>
        <v>0</v>
      </c>
      <c r="P7691" s="175" t="str">
        <f t="shared" si="1235"/>
        <v/>
      </c>
      <c r="Q7691" s="175" t="str">
        <f t="shared" si="1236"/>
        <v/>
      </c>
    </row>
    <row r="7692" spans="1:17" s="1" customFormat="1" x14ac:dyDescent="0.3">
      <c r="A7692" s="189">
        <f t="shared" si="1234"/>
        <v>44151.333333314687</v>
      </c>
      <c r="B7692" s="190">
        <f t="shared" si="1229"/>
        <v>44151</v>
      </c>
      <c r="C7692" s="1">
        <f t="shared" si="1230"/>
        <v>8</v>
      </c>
      <c r="D7692" s="191">
        <v>2.9740438198982542</v>
      </c>
      <c r="E7692" s="192">
        <f t="shared" si="1231"/>
        <v>1.0326964776945352E-4</v>
      </c>
      <c r="F7692" s="193">
        <f t="shared" si="1232"/>
        <v>4.4341880341880282</v>
      </c>
      <c r="G7692" s="193">
        <f t="shared" si="1233"/>
        <v>4.5981571454898598</v>
      </c>
      <c r="H7692" s="193">
        <f t="shared" si="1233"/>
        <v>4.7681895696809553</v>
      </c>
      <c r="I7692" s="193">
        <f t="shared" si="1233"/>
        <v>4.9445095182783572</v>
      </c>
      <c r="J7692" s="193">
        <f t="shared" si="1233"/>
        <v>5.1273494937788566</v>
      </c>
      <c r="K7692" s="193">
        <f>MAX(0,(F7692-'2031 forecast'!$C$10))</f>
        <v>0</v>
      </c>
      <c r="L7692" s="193">
        <f>MAX(0,(G7692-'2031 forecast'!$C$10))</f>
        <v>0</v>
      </c>
      <c r="M7692" s="193">
        <f>MAX(0,(H7692-'2031 forecast'!$C$10))</f>
        <v>0</v>
      </c>
      <c r="N7692" s="193">
        <f>MAX(0,(I7692-'2031 forecast'!$C$10))</f>
        <v>0</v>
      </c>
      <c r="O7692" s="193">
        <f>MAX(0,(J7692-'2031 forecast'!$C$10))</f>
        <v>0</v>
      </c>
      <c r="P7692" s="175" t="str">
        <f t="shared" si="1235"/>
        <v/>
      </c>
      <c r="Q7692" s="175" t="str">
        <f t="shared" si="1236"/>
        <v/>
      </c>
    </row>
    <row r="7693" spans="1:17" s="1" customFormat="1" x14ac:dyDescent="0.3">
      <c r="A7693" s="189">
        <f t="shared" si="1234"/>
        <v>44151.374999981352</v>
      </c>
      <c r="B7693" s="190">
        <f t="shared" si="1229"/>
        <v>44151</v>
      </c>
      <c r="C7693" s="1">
        <f t="shared" si="1230"/>
        <v>9</v>
      </c>
      <c r="D7693" s="191">
        <v>3.0041607193402617</v>
      </c>
      <c r="E7693" s="192">
        <f t="shared" si="1231"/>
        <v>1.0431541635446064E-4</v>
      </c>
      <c r="F7693" s="193">
        <f t="shared" si="1232"/>
        <v>4.4790912041544892</v>
      </c>
      <c r="G7693" s="193">
        <f t="shared" si="1233"/>
        <v>4.6447207621530486</v>
      </c>
      <c r="H7693" s="193">
        <f t="shared" si="1233"/>
        <v>4.8164750336777242</v>
      </c>
      <c r="I7693" s="193">
        <f t="shared" si="1233"/>
        <v>4.994580500741935</v>
      </c>
      <c r="J7693" s="193">
        <f t="shared" si="1233"/>
        <v>5.1792720202981366</v>
      </c>
      <c r="K7693" s="193">
        <f>MAX(0,(F7693-'2031 forecast'!$C$10))</f>
        <v>0</v>
      </c>
      <c r="L7693" s="193">
        <f>MAX(0,(G7693-'2031 forecast'!$C$10))</f>
        <v>0</v>
      </c>
      <c r="M7693" s="193">
        <f>MAX(0,(H7693-'2031 forecast'!$C$10))</f>
        <v>0</v>
      </c>
      <c r="N7693" s="193">
        <f>MAX(0,(I7693-'2031 forecast'!$C$10))</f>
        <v>0</v>
      </c>
      <c r="O7693" s="193">
        <f>MAX(0,(J7693-'2031 forecast'!$C$10))</f>
        <v>0</v>
      </c>
      <c r="P7693" s="175" t="str">
        <f t="shared" si="1235"/>
        <v/>
      </c>
      <c r="Q7693" s="175" t="str">
        <f t="shared" si="1236"/>
        <v/>
      </c>
    </row>
    <row r="7694" spans="1:17" s="1" customFormat="1" x14ac:dyDescent="0.3">
      <c r="A7694" s="189">
        <f t="shared" si="1234"/>
        <v>44151.416666648016</v>
      </c>
      <c r="B7694" s="190">
        <f t="shared" si="1229"/>
        <v>44151</v>
      </c>
      <c r="C7694" s="1">
        <f t="shared" si="1230"/>
        <v>10</v>
      </c>
      <c r="D7694" s="191">
        <v>3.0719237430847794</v>
      </c>
      <c r="E7694" s="192">
        <f t="shared" si="1231"/>
        <v>1.0666839567072669E-4</v>
      </c>
      <c r="F7694" s="193">
        <f t="shared" si="1232"/>
        <v>4.5801233365790281</v>
      </c>
      <c r="G7694" s="193">
        <f t="shared" si="1233"/>
        <v>4.7494888996452236</v>
      </c>
      <c r="H7694" s="193">
        <f t="shared" si="1233"/>
        <v>4.9251173276704563</v>
      </c>
      <c r="I7694" s="193">
        <f t="shared" si="1233"/>
        <v>5.1072402112849877</v>
      </c>
      <c r="J7694" s="193">
        <f t="shared" si="1233"/>
        <v>5.2960977049665168</v>
      </c>
      <c r="K7694" s="193">
        <f>MAX(0,(F7694-'2031 forecast'!$C$10))</f>
        <v>0</v>
      </c>
      <c r="L7694" s="193">
        <f>MAX(0,(G7694-'2031 forecast'!$C$10))</f>
        <v>0</v>
      </c>
      <c r="M7694" s="193">
        <f>MAX(0,(H7694-'2031 forecast'!$C$10))</f>
        <v>0</v>
      </c>
      <c r="N7694" s="193">
        <f>MAX(0,(I7694-'2031 forecast'!$C$10))</f>
        <v>0</v>
      </c>
      <c r="O7694" s="193">
        <f>MAX(0,(J7694-'2031 forecast'!$C$10))</f>
        <v>0</v>
      </c>
      <c r="P7694" s="175" t="str">
        <f t="shared" si="1235"/>
        <v/>
      </c>
      <c r="Q7694" s="175" t="str">
        <f t="shared" si="1236"/>
        <v/>
      </c>
    </row>
    <row r="7695" spans="1:17" s="1" customFormat="1" x14ac:dyDescent="0.3">
      <c r="A7695" s="189">
        <f t="shared" si="1234"/>
        <v>44151.45833331468</v>
      </c>
      <c r="B7695" s="190">
        <f t="shared" si="1229"/>
        <v>44151</v>
      </c>
      <c r="C7695" s="1">
        <f t="shared" si="1230"/>
        <v>11</v>
      </c>
      <c r="D7695" s="191">
        <v>3.1170990922477908</v>
      </c>
      <c r="E7695" s="192">
        <f t="shared" si="1231"/>
        <v>1.0823704854823737E-4</v>
      </c>
      <c r="F7695" s="193">
        <f t="shared" si="1232"/>
        <v>4.6474780915287193</v>
      </c>
      <c r="G7695" s="193">
        <f t="shared" si="1233"/>
        <v>4.819334324640006</v>
      </c>
      <c r="H7695" s="193">
        <f t="shared" si="1233"/>
        <v>4.9975455236656092</v>
      </c>
      <c r="I7695" s="193">
        <f t="shared" si="1233"/>
        <v>5.1823466849803541</v>
      </c>
      <c r="J7695" s="193">
        <f t="shared" si="1233"/>
        <v>5.3739814947454354</v>
      </c>
      <c r="K7695" s="193">
        <f>MAX(0,(F7695-'2031 forecast'!$C$10))</f>
        <v>0</v>
      </c>
      <c r="L7695" s="193">
        <f>MAX(0,(G7695-'2031 forecast'!$C$10))</f>
        <v>0</v>
      </c>
      <c r="M7695" s="193">
        <f>MAX(0,(H7695-'2031 forecast'!$C$10))</f>
        <v>0</v>
      </c>
      <c r="N7695" s="193">
        <f>MAX(0,(I7695-'2031 forecast'!$C$10))</f>
        <v>0</v>
      </c>
      <c r="O7695" s="193">
        <f>MAX(0,(J7695-'2031 forecast'!$C$10))</f>
        <v>0</v>
      </c>
      <c r="P7695" s="175" t="str">
        <f t="shared" si="1235"/>
        <v/>
      </c>
      <c r="Q7695" s="175" t="str">
        <f t="shared" si="1236"/>
        <v/>
      </c>
    </row>
    <row r="7696" spans="1:17" s="1" customFormat="1" x14ac:dyDescent="0.3">
      <c r="A7696" s="189">
        <f t="shared" si="1234"/>
        <v>44151.499999981344</v>
      </c>
      <c r="B7696" s="190">
        <f t="shared" si="1229"/>
        <v>44151</v>
      </c>
      <c r="C7696" s="1">
        <f t="shared" si="1230"/>
        <v>12</v>
      </c>
      <c r="D7696" s="191">
        <v>3.2526251397368249</v>
      </c>
      <c r="E7696" s="192">
        <f t="shared" si="1231"/>
        <v>1.1294300718076943E-4</v>
      </c>
      <c r="F7696" s="193">
        <f t="shared" si="1232"/>
        <v>4.8495423563777935</v>
      </c>
      <c r="G7696" s="193">
        <f t="shared" si="1233"/>
        <v>5.0288705996243532</v>
      </c>
      <c r="H7696" s="193">
        <f t="shared" si="1233"/>
        <v>5.2148301116510707</v>
      </c>
      <c r="I7696" s="193">
        <f t="shared" si="1233"/>
        <v>5.4076661060664568</v>
      </c>
      <c r="J7696" s="193">
        <f t="shared" si="1233"/>
        <v>5.6076328640821931</v>
      </c>
      <c r="K7696" s="193">
        <f>MAX(0,(F7696-'2031 forecast'!$C$10))</f>
        <v>0</v>
      </c>
      <c r="L7696" s="193">
        <f>MAX(0,(G7696-'2031 forecast'!$C$10))</f>
        <v>0</v>
      </c>
      <c r="M7696" s="193">
        <f>MAX(0,(H7696-'2031 forecast'!$C$10))</f>
        <v>0</v>
      </c>
      <c r="N7696" s="193">
        <f>MAX(0,(I7696-'2031 forecast'!$C$10))</f>
        <v>0</v>
      </c>
      <c r="O7696" s="193">
        <f>MAX(0,(J7696-'2031 forecast'!$C$10))</f>
        <v>0</v>
      </c>
      <c r="P7696" s="175" t="str">
        <f t="shared" si="1235"/>
        <v/>
      </c>
      <c r="Q7696" s="175" t="str">
        <f t="shared" si="1236"/>
        <v/>
      </c>
    </row>
    <row r="7697" spans="1:17" s="1" customFormat="1" x14ac:dyDescent="0.3">
      <c r="A7697" s="189">
        <f t="shared" si="1234"/>
        <v>44151.541666648009</v>
      </c>
      <c r="B7697" s="190">
        <f t="shared" si="1229"/>
        <v>44151</v>
      </c>
      <c r="C7697" s="1">
        <f t="shared" si="1230"/>
        <v>13</v>
      </c>
      <c r="D7697" s="191">
        <v>3.3053297137603384</v>
      </c>
      <c r="E7697" s="192">
        <f t="shared" si="1231"/>
        <v>1.1477310220453189E-4</v>
      </c>
      <c r="F7697" s="193">
        <f t="shared" si="1232"/>
        <v>4.9281229038191006</v>
      </c>
      <c r="G7697" s="193">
        <f t="shared" si="1233"/>
        <v>5.1103569287849329</v>
      </c>
      <c r="H7697" s="193">
        <f t="shared" si="1233"/>
        <v>5.2993296736454161</v>
      </c>
      <c r="I7697" s="193">
        <f t="shared" si="1233"/>
        <v>5.4952903253777183</v>
      </c>
      <c r="J7697" s="193">
        <f t="shared" si="1233"/>
        <v>5.6984972854909319</v>
      </c>
      <c r="K7697" s="193">
        <f>MAX(0,(F7697-'2031 forecast'!$C$10))</f>
        <v>0</v>
      </c>
      <c r="L7697" s="193">
        <f>MAX(0,(G7697-'2031 forecast'!$C$10))</f>
        <v>0</v>
      </c>
      <c r="M7697" s="193">
        <f>MAX(0,(H7697-'2031 forecast'!$C$10))</f>
        <v>0</v>
      </c>
      <c r="N7697" s="193">
        <f>MAX(0,(I7697-'2031 forecast'!$C$10))</f>
        <v>0</v>
      </c>
      <c r="O7697" s="193">
        <f>MAX(0,(J7697-'2031 forecast'!$C$10))</f>
        <v>0</v>
      </c>
      <c r="P7697" s="175" t="str">
        <f t="shared" si="1235"/>
        <v/>
      </c>
      <c r="Q7697" s="175" t="str">
        <f t="shared" si="1236"/>
        <v/>
      </c>
    </row>
    <row r="7698" spans="1:17" s="1" customFormat="1" x14ac:dyDescent="0.3">
      <c r="A7698" s="189">
        <f t="shared" si="1234"/>
        <v>44151.583333314673</v>
      </c>
      <c r="B7698" s="190">
        <f t="shared" si="1229"/>
        <v>44151</v>
      </c>
      <c r="C7698" s="1">
        <f t="shared" si="1230"/>
        <v>14</v>
      </c>
      <c r="D7698" s="191">
        <v>3.2450959148763232</v>
      </c>
      <c r="E7698" s="192">
        <f t="shared" si="1231"/>
        <v>1.1268156503451764E-4</v>
      </c>
      <c r="F7698" s="193">
        <f t="shared" si="1232"/>
        <v>4.8383165638861785</v>
      </c>
      <c r="G7698" s="193">
        <f t="shared" si="1233"/>
        <v>5.017229695458556</v>
      </c>
      <c r="H7698" s="193">
        <f t="shared" si="1233"/>
        <v>5.2027587456518782</v>
      </c>
      <c r="I7698" s="193">
        <f t="shared" si="1233"/>
        <v>5.3951483604505617</v>
      </c>
      <c r="J7698" s="193">
        <f t="shared" si="1233"/>
        <v>5.5946522324523729</v>
      </c>
      <c r="K7698" s="193">
        <f>MAX(0,(F7698-'2031 forecast'!$C$10))</f>
        <v>0</v>
      </c>
      <c r="L7698" s="193">
        <f>MAX(0,(G7698-'2031 forecast'!$C$10))</f>
        <v>0</v>
      </c>
      <c r="M7698" s="193">
        <f>MAX(0,(H7698-'2031 forecast'!$C$10))</f>
        <v>0</v>
      </c>
      <c r="N7698" s="193">
        <f>MAX(0,(I7698-'2031 forecast'!$C$10))</f>
        <v>0</v>
      </c>
      <c r="O7698" s="193">
        <f>MAX(0,(J7698-'2031 forecast'!$C$10))</f>
        <v>0</v>
      </c>
      <c r="P7698" s="175" t="str">
        <f t="shared" si="1235"/>
        <v/>
      </c>
      <c r="Q7698" s="175" t="str">
        <f t="shared" si="1236"/>
        <v/>
      </c>
    </row>
    <row r="7699" spans="1:17" s="1" customFormat="1" x14ac:dyDescent="0.3">
      <c r="A7699" s="189">
        <f t="shared" si="1234"/>
        <v>44151.624999981337</v>
      </c>
      <c r="B7699" s="190">
        <f t="shared" si="1229"/>
        <v>44151</v>
      </c>
      <c r="C7699" s="1">
        <f t="shared" si="1230"/>
        <v>15</v>
      </c>
      <c r="D7699" s="191">
        <v>3.2827420391788333</v>
      </c>
      <c r="E7699" s="192">
        <f t="shared" si="1231"/>
        <v>1.1398877576577658E-4</v>
      </c>
      <c r="F7699" s="193">
        <f t="shared" si="1232"/>
        <v>4.8944455263442554</v>
      </c>
      <c r="G7699" s="193">
        <f t="shared" si="1233"/>
        <v>5.075434216287543</v>
      </c>
      <c r="H7699" s="193">
        <f t="shared" si="1233"/>
        <v>5.2631155756478405</v>
      </c>
      <c r="I7699" s="193">
        <f t="shared" si="1233"/>
        <v>5.4577370885300356</v>
      </c>
      <c r="J7699" s="193">
        <f t="shared" si="1233"/>
        <v>5.6595553906014739</v>
      </c>
      <c r="K7699" s="193">
        <f>MAX(0,(F7699-'2031 forecast'!$C$10))</f>
        <v>0</v>
      </c>
      <c r="L7699" s="193">
        <f>MAX(0,(G7699-'2031 forecast'!$C$10))</f>
        <v>0</v>
      </c>
      <c r="M7699" s="193">
        <f>MAX(0,(H7699-'2031 forecast'!$C$10))</f>
        <v>0</v>
      </c>
      <c r="N7699" s="193">
        <f>MAX(0,(I7699-'2031 forecast'!$C$10))</f>
        <v>0</v>
      </c>
      <c r="O7699" s="193">
        <f>MAX(0,(J7699-'2031 forecast'!$C$10))</f>
        <v>0</v>
      </c>
      <c r="P7699" s="175" t="str">
        <f t="shared" si="1235"/>
        <v/>
      </c>
      <c r="Q7699" s="175" t="str">
        <f t="shared" si="1236"/>
        <v/>
      </c>
    </row>
    <row r="7700" spans="1:17" s="1" customFormat="1" x14ac:dyDescent="0.3">
      <c r="A7700" s="189">
        <f t="shared" si="1234"/>
        <v>44151.666666648001</v>
      </c>
      <c r="B7700" s="190">
        <f t="shared" si="1229"/>
        <v>44151</v>
      </c>
      <c r="C7700" s="1">
        <f t="shared" si="1230"/>
        <v>16</v>
      </c>
      <c r="D7700" s="191">
        <v>3.3354466132023459</v>
      </c>
      <c r="E7700" s="192">
        <f t="shared" si="1231"/>
        <v>1.1581887078953901E-4</v>
      </c>
      <c r="F7700" s="193">
        <f t="shared" si="1232"/>
        <v>4.9730260737855616</v>
      </c>
      <c r="G7700" s="193">
        <f t="shared" si="1233"/>
        <v>5.1569205454481217</v>
      </c>
      <c r="H7700" s="193">
        <f t="shared" si="1233"/>
        <v>5.347615137642185</v>
      </c>
      <c r="I7700" s="193">
        <f t="shared" si="1233"/>
        <v>5.5453613078412962</v>
      </c>
      <c r="J7700" s="193">
        <f t="shared" si="1233"/>
        <v>5.7504198120102119</v>
      </c>
      <c r="K7700" s="193">
        <f>MAX(0,(F7700-'2031 forecast'!$C$10))</f>
        <v>0</v>
      </c>
      <c r="L7700" s="193">
        <f>MAX(0,(G7700-'2031 forecast'!$C$10))</f>
        <v>0</v>
      </c>
      <c r="M7700" s="193">
        <f>MAX(0,(H7700-'2031 forecast'!$C$10))</f>
        <v>0</v>
      </c>
      <c r="N7700" s="193">
        <f>MAX(0,(I7700-'2031 forecast'!$C$10))</f>
        <v>0</v>
      </c>
      <c r="O7700" s="193">
        <f>MAX(0,(J7700-'2031 forecast'!$C$10))</f>
        <v>1.3419812010211807E-2</v>
      </c>
      <c r="P7700" s="175" t="str">
        <f t="shared" si="1235"/>
        <v/>
      </c>
      <c r="Q7700" s="175" t="str">
        <f t="shared" si="1236"/>
        <v/>
      </c>
    </row>
    <row r="7701" spans="1:17" s="1" customFormat="1" x14ac:dyDescent="0.3">
      <c r="A7701" s="189">
        <f t="shared" si="1234"/>
        <v>44151.708333314666</v>
      </c>
      <c r="B7701" s="190">
        <f t="shared" si="1229"/>
        <v>44151</v>
      </c>
      <c r="C7701" s="1">
        <f t="shared" si="1230"/>
        <v>17</v>
      </c>
      <c r="D7701" s="191">
        <v>3.501089560133388</v>
      </c>
      <c r="E7701" s="192">
        <f t="shared" si="1231"/>
        <v>1.215705980070782E-4</v>
      </c>
      <c r="F7701" s="193">
        <f t="shared" si="1232"/>
        <v>5.2199935086010969</v>
      </c>
      <c r="G7701" s="193">
        <f t="shared" si="1233"/>
        <v>5.4130204370956587</v>
      </c>
      <c r="H7701" s="193">
        <f t="shared" si="1233"/>
        <v>5.6131851896244163</v>
      </c>
      <c r="I7701" s="193">
        <f t="shared" si="1233"/>
        <v>5.8207517113909777</v>
      </c>
      <c r="J7701" s="193">
        <f t="shared" si="1233"/>
        <v>6.0359937078662496</v>
      </c>
      <c r="K7701" s="193">
        <f>MAX(0,(F7701-'2031 forecast'!$C$10))</f>
        <v>0</v>
      </c>
      <c r="L7701" s="193">
        <f>MAX(0,(G7701-'2031 forecast'!$C$10))</f>
        <v>0</v>
      </c>
      <c r="M7701" s="193">
        <f>MAX(0,(H7701-'2031 forecast'!$C$10))</f>
        <v>0</v>
      </c>
      <c r="N7701" s="193">
        <f>MAX(0,(I7701-'2031 forecast'!$C$10))</f>
        <v>8.375171139097759E-2</v>
      </c>
      <c r="O7701" s="193">
        <f>MAX(0,(J7701-'2031 forecast'!$C$10))</f>
        <v>0.29899370786624946</v>
      </c>
      <c r="P7701" s="175" t="str">
        <f t="shared" si="1235"/>
        <v/>
      </c>
      <c r="Q7701" s="175" t="str">
        <f t="shared" si="1236"/>
        <v/>
      </c>
    </row>
    <row r="7702" spans="1:17" s="1" customFormat="1" x14ac:dyDescent="0.3">
      <c r="A7702" s="189">
        <f t="shared" si="1234"/>
        <v>44151.74999998133</v>
      </c>
      <c r="B7702" s="190">
        <f t="shared" si="1229"/>
        <v>44151</v>
      </c>
      <c r="C7702" s="1">
        <f t="shared" si="1230"/>
        <v>18</v>
      </c>
      <c r="D7702" s="191">
        <v>3.6290863827619204</v>
      </c>
      <c r="E7702" s="192">
        <f t="shared" si="1231"/>
        <v>1.2601511449335847E-4</v>
      </c>
      <c r="F7702" s="193">
        <f t="shared" si="1232"/>
        <v>5.4108319809585561</v>
      </c>
      <c r="G7702" s="193">
        <f t="shared" si="1233"/>
        <v>5.6109158079142087</v>
      </c>
      <c r="H7702" s="193">
        <f t="shared" si="1233"/>
        <v>5.8183984116106844</v>
      </c>
      <c r="I7702" s="193">
        <f t="shared" si="1233"/>
        <v>6.0335533868611853</v>
      </c>
      <c r="J7702" s="193">
        <f t="shared" si="1233"/>
        <v>6.256664445573187</v>
      </c>
      <c r="K7702" s="193">
        <f>MAX(0,(F7702-'2031 forecast'!$C$10))</f>
        <v>0</v>
      </c>
      <c r="L7702" s="193">
        <f>MAX(0,(G7702-'2031 forecast'!$C$10))</f>
        <v>0</v>
      </c>
      <c r="M7702" s="193">
        <f>MAX(0,(H7702-'2031 forecast'!$C$10))</f>
        <v>8.1398411610684285E-2</v>
      </c>
      <c r="N7702" s="193">
        <f>MAX(0,(I7702-'2031 forecast'!$C$10))</f>
        <v>0.29655338686118515</v>
      </c>
      <c r="O7702" s="193">
        <f>MAX(0,(J7702-'2031 forecast'!$C$10))</f>
        <v>0.51966444557318692</v>
      </c>
      <c r="P7702" s="175" t="str">
        <f t="shared" si="1235"/>
        <v/>
      </c>
      <c r="Q7702" s="175" t="str">
        <f t="shared" si="1236"/>
        <v/>
      </c>
    </row>
    <row r="7703" spans="1:17" s="1" customFormat="1" x14ac:dyDescent="0.3">
      <c r="A7703" s="189">
        <f t="shared" si="1234"/>
        <v>44151.791666647994</v>
      </c>
      <c r="B7703" s="190">
        <f t="shared" si="1229"/>
        <v>44151</v>
      </c>
      <c r="C7703" s="1">
        <f t="shared" si="1230"/>
        <v>19</v>
      </c>
      <c r="D7703" s="191">
        <v>3.5236772347148939</v>
      </c>
      <c r="E7703" s="192">
        <f t="shared" si="1231"/>
        <v>1.2235492444583355E-4</v>
      </c>
      <c r="F7703" s="193">
        <f t="shared" si="1232"/>
        <v>5.2536708860759438</v>
      </c>
      <c r="G7703" s="193">
        <f t="shared" si="1233"/>
        <v>5.4479431495930504</v>
      </c>
      <c r="H7703" s="193">
        <f t="shared" si="1233"/>
        <v>5.6493992876219936</v>
      </c>
      <c r="I7703" s="193">
        <f t="shared" si="1233"/>
        <v>5.8583049482386613</v>
      </c>
      <c r="J7703" s="193">
        <f t="shared" si="1233"/>
        <v>6.0749356027557093</v>
      </c>
      <c r="K7703" s="193">
        <f>MAX(0,(F7703-'2031 forecast'!$C$10))</f>
        <v>0</v>
      </c>
      <c r="L7703" s="193">
        <f>MAX(0,(G7703-'2031 forecast'!$C$10))</f>
        <v>0</v>
      </c>
      <c r="M7703" s="193">
        <f>MAX(0,(H7703-'2031 forecast'!$C$10))</f>
        <v>0</v>
      </c>
      <c r="N7703" s="193">
        <f>MAX(0,(I7703-'2031 forecast'!$C$10))</f>
        <v>0.12130494823866123</v>
      </c>
      <c r="O7703" s="193">
        <f>MAX(0,(J7703-'2031 forecast'!$C$10))</f>
        <v>0.33793560275570922</v>
      </c>
      <c r="P7703" s="175" t="str">
        <f t="shared" si="1235"/>
        <v/>
      </c>
      <c r="Q7703" s="175" t="str">
        <f t="shared" si="1236"/>
        <v/>
      </c>
    </row>
    <row r="7704" spans="1:17" s="1" customFormat="1" x14ac:dyDescent="0.3">
      <c r="A7704" s="189">
        <f t="shared" si="1234"/>
        <v>44151.833333314658</v>
      </c>
      <c r="B7704" s="190">
        <f t="shared" si="1229"/>
        <v>44151</v>
      </c>
      <c r="C7704" s="1">
        <f t="shared" si="1230"/>
        <v>20</v>
      </c>
      <c r="D7704" s="191">
        <v>3.3580342877838514</v>
      </c>
      <c r="E7704" s="192">
        <f t="shared" si="1231"/>
        <v>1.1660319722829435E-4</v>
      </c>
      <c r="F7704" s="193">
        <f t="shared" si="1232"/>
        <v>5.0067034512604067</v>
      </c>
      <c r="G7704" s="193">
        <f t="shared" si="1233"/>
        <v>5.1918432579455125</v>
      </c>
      <c r="H7704" s="193">
        <f t="shared" si="1233"/>
        <v>5.3838292356397615</v>
      </c>
      <c r="I7704" s="193">
        <f t="shared" si="1233"/>
        <v>5.5829145446889799</v>
      </c>
      <c r="J7704" s="193">
        <f t="shared" si="1233"/>
        <v>5.7893617068996708</v>
      </c>
      <c r="K7704" s="193">
        <f>MAX(0,(F7704-'2031 forecast'!$C$10))</f>
        <v>0</v>
      </c>
      <c r="L7704" s="193">
        <f>MAX(0,(G7704-'2031 forecast'!$C$10))</f>
        <v>0</v>
      </c>
      <c r="M7704" s="193">
        <f>MAX(0,(H7704-'2031 forecast'!$C$10))</f>
        <v>0</v>
      </c>
      <c r="N7704" s="193">
        <f>MAX(0,(I7704-'2031 forecast'!$C$10))</f>
        <v>0</v>
      </c>
      <c r="O7704" s="193">
        <f>MAX(0,(J7704-'2031 forecast'!$C$10))</f>
        <v>5.2361706899670679E-2</v>
      </c>
      <c r="P7704" s="175" t="str">
        <f t="shared" si="1235"/>
        <v/>
      </c>
      <c r="Q7704" s="175" t="str">
        <f t="shared" si="1236"/>
        <v/>
      </c>
    </row>
    <row r="7705" spans="1:17" s="1" customFormat="1" x14ac:dyDescent="0.3">
      <c r="A7705" s="189">
        <f t="shared" si="1234"/>
        <v>44151.874999981323</v>
      </c>
      <c r="B7705" s="190">
        <f t="shared" si="1229"/>
        <v>44151</v>
      </c>
      <c r="C7705" s="1">
        <f t="shared" si="1230"/>
        <v>21</v>
      </c>
      <c r="D7705" s="191">
        <v>3.1773328911318059</v>
      </c>
      <c r="E7705" s="192">
        <f t="shared" si="1231"/>
        <v>1.1032858571825161E-4</v>
      </c>
      <c r="F7705" s="193">
        <f t="shared" si="1232"/>
        <v>4.7372844314616414</v>
      </c>
      <c r="G7705" s="193">
        <f t="shared" ref="G7705:J7724" si="1237">$E7705*G$2</f>
        <v>4.9124615579663828</v>
      </c>
      <c r="H7705" s="193">
        <f t="shared" si="1237"/>
        <v>5.0941164516591471</v>
      </c>
      <c r="I7705" s="193">
        <f t="shared" si="1237"/>
        <v>5.2824886499075108</v>
      </c>
      <c r="J7705" s="193">
        <f t="shared" si="1237"/>
        <v>5.4778265477839945</v>
      </c>
      <c r="K7705" s="193">
        <f>MAX(0,(F7705-'2031 forecast'!$C$10))</f>
        <v>0</v>
      </c>
      <c r="L7705" s="193">
        <f>MAX(0,(G7705-'2031 forecast'!$C$10))</f>
        <v>0</v>
      </c>
      <c r="M7705" s="193">
        <f>MAX(0,(H7705-'2031 forecast'!$C$10))</f>
        <v>0</v>
      </c>
      <c r="N7705" s="193">
        <f>MAX(0,(I7705-'2031 forecast'!$C$10))</f>
        <v>0</v>
      </c>
      <c r="O7705" s="193">
        <f>MAX(0,(J7705-'2031 forecast'!$C$10))</f>
        <v>0</v>
      </c>
      <c r="P7705" s="175" t="str">
        <f t="shared" si="1235"/>
        <v/>
      </c>
      <c r="Q7705" s="175" t="str">
        <f t="shared" si="1236"/>
        <v/>
      </c>
    </row>
    <row r="7706" spans="1:17" s="1" customFormat="1" x14ac:dyDescent="0.3">
      <c r="A7706" s="189">
        <f t="shared" si="1234"/>
        <v>44151.916666647987</v>
      </c>
      <c r="B7706" s="190">
        <f t="shared" si="1229"/>
        <v>44151</v>
      </c>
      <c r="C7706" s="1">
        <f t="shared" si="1230"/>
        <v>22</v>
      </c>
      <c r="D7706" s="191">
        <v>3.1622744414108026</v>
      </c>
      <c r="E7706" s="192">
        <f t="shared" si="1231"/>
        <v>1.0980570142574807E-4</v>
      </c>
      <c r="F7706" s="193">
        <f t="shared" si="1232"/>
        <v>4.7148328464784113</v>
      </c>
      <c r="G7706" s="193">
        <f t="shared" si="1237"/>
        <v>4.8891797496347893</v>
      </c>
      <c r="H7706" s="193">
        <f t="shared" si="1237"/>
        <v>5.0699737196607639</v>
      </c>
      <c r="I7706" s="193">
        <f t="shared" si="1237"/>
        <v>5.2574531586757223</v>
      </c>
      <c r="J7706" s="193">
        <f t="shared" si="1237"/>
        <v>5.4518652845243558</v>
      </c>
      <c r="K7706" s="193">
        <f>MAX(0,(F7706-'2031 forecast'!$C$10))</f>
        <v>0</v>
      </c>
      <c r="L7706" s="193">
        <f>MAX(0,(G7706-'2031 forecast'!$C$10))</f>
        <v>0</v>
      </c>
      <c r="M7706" s="193">
        <f>MAX(0,(H7706-'2031 forecast'!$C$10))</f>
        <v>0</v>
      </c>
      <c r="N7706" s="193">
        <f>MAX(0,(I7706-'2031 forecast'!$C$10))</f>
        <v>0</v>
      </c>
      <c r="O7706" s="193">
        <f>MAX(0,(J7706-'2031 forecast'!$C$10))</f>
        <v>0</v>
      </c>
      <c r="P7706" s="175" t="str">
        <f t="shared" si="1235"/>
        <v/>
      </c>
      <c r="Q7706" s="175" t="str">
        <f t="shared" si="1236"/>
        <v/>
      </c>
    </row>
    <row r="7707" spans="1:17" s="1" customFormat="1" x14ac:dyDescent="0.3">
      <c r="A7707" s="189">
        <f t="shared" si="1234"/>
        <v>44151.958333314651</v>
      </c>
      <c r="B7707" s="190">
        <f t="shared" si="1229"/>
        <v>44151</v>
      </c>
      <c r="C7707" s="1">
        <f t="shared" si="1230"/>
        <v>23</v>
      </c>
      <c r="D7707" s="191">
        <v>2.778283973525205</v>
      </c>
      <c r="E7707" s="192">
        <f t="shared" si="1231"/>
        <v>9.6472151966907232E-5</v>
      </c>
      <c r="F7707" s="193">
        <f t="shared" si="1232"/>
        <v>4.1423174294060328</v>
      </c>
      <c r="G7707" s="193">
        <f t="shared" si="1237"/>
        <v>4.2954936371791357</v>
      </c>
      <c r="H7707" s="193">
        <f t="shared" si="1237"/>
        <v>4.4543340537019569</v>
      </c>
      <c r="I7707" s="193">
        <f t="shared" si="1237"/>
        <v>4.6190481322650987</v>
      </c>
      <c r="J7707" s="193">
        <f t="shared" si="1237"/>
        <v>4.7898530714035408</v>
      </c>
      <c r="K7707" s="193">
        <f>MAX(0,(F7707-'2031 forecast'!$C$10))</f>
        <v>0</v>
      </c>
      <c r="L7707" s="193">
        <f>MAX(0,(G7707-'2031 forecast'!$C$10))</f>
        <v>0</v>
      </c>
      <c r="M7707" s="193">
        <f>MAX(0,(H7707-'2031 forecast'!$C$10))</f>
        <v>0</v>
      </c>
      <c r="N7707" s="193">
        <f>MAX(0,(I7707-'2031 forecast'!$C$10))</f>
        <v>0</v>
      </c>
      <c r="O7707" s="193">
        <f>MAX(0,(J7707-'2031 forecast'!$C$10))</f>
        <v>0</v>
      </c>
      <c r="P7707" s="175" t="str">
        <f t="shared" si="1235"/>
        <v/>
      </c>
      <c r="Q7707" s="175" t="str">
        <f t="shared" si="1236"/>
        <v/>
      </c>
    </row>
    <row r="7708" spans="1:17" s="1" customFormat="1" x14ac:dyDescent="0.3">
      <c r="A7708" s="189">
        <f t="shared" si="1234"/>
        <v>44151.999999981315</v>
      </c>
      <c r="B7708" s="190">
        <f t="shared" si="1229"/>
        <v>44151</v>
      </c>
      <c r="C7708" s="1">
        <f t="shared" si="1230"/>
        <v>0</v>
      </c>
      <c r="D7708" s="191">
        <v>2.4469980796631208</v>
      </c>
      <c r="E7708" s="192">
        <f t="shared" si="1231"/>
        <v>8.496869753182885E-5</v>
      </c>
      <c r="F7708" s="193">
        <f t="shared" si="1232"/>
        <v>3.6483825597749604</v>
      </c>
      <c r="G7708" s="193">
        <f t="shared" si="1237"/>
        <v>3.7832938538840621</v>
      </c>
      <c r="H7708" s="193">
        <f t="shared" si="1237"/>
        <v>3.9231939497374952</v>
      </c>
      <c r="I7708" s="193">
        <f t="shared" si="1237"/>
        <v>4.0682673251657366</v>
      </c>
      <c r="J7708" s="193">
        <f t="shared" si="1237"/>
        <v>4.2187052796914646</v>
      </c>
      <c r="K7708" s="193">
        <f>MAX(0,(F7708-'2031 forecast'!$C$10))</f>
        <v>0</v>
      </c>
      <c r="L7708" s="193">
        <f>MAX(0,(G7708-'2031 forecast'!$C$10))</f>
        <v>0</v>
      </c>
      <c r="M7708" s="193">
        <f>MAX(0,(H7708-'2031 forecast'!$C$10))</f>
        <v>0</v>
      </c>
      <c r="N7708" s="193">
        <f>MAX(0,(I7708-'2031 forecast'!$C$10))</f>
        <v>0</v>
      </c>
      <c r="O7708" s="193">
        <f>MAX(0,(J7708-'2031 forecast'!$C$10))</f>
        <v>0</v>
      </c>
      <c r="P7708" s="175" t="str">
        <f t="shared" si="1235"/>
        <v/>
      </c>
      <c r="Q7708" s="175" t="str">
        <f t="shared" si="1236"/>
        <v/>
      </c>
    </row>
    <row r="7709" spans="1:17" s="1" customFormat="1" x14ac:dyDescent="0.3">
      <c r="A7709" s="189">
        <f t="shared" si="1234"/>
        <v>44152.04166664798</v>
      </c>
      <c r="B7709" s="190">
        <f t="shared" si="1229"/>
        <v>44152</v>
      </c>
      <c r="C7709" s="1">
        <f t="shared" si="1230"/>
        <v>1</v>
      </c>
      <c r="D7709" s="191">
        <v>2.3792350559186035</v>
      </c>
      <c r="E7709" s="192">
        <f t="shared" si="1231"/>
        <v>8.2615718215562823E-5</v>
      </c>
      <c r="F7709" s="193">
        <f t="shared" si="1232"/>
        <v>3.5473504273504233</v>
      </c>
      <c r="G7709" s="193">
        <f t="shared" si="1237"/>
        <v>3.6785257163918885</v>
      </c>
      <c r="H7709" s="193">
        <f t="shared" si="1237"/>
        <v>3.8145516557447645</v>
      </c>
      <c r="I7709" s="193">
        <f t="shared" si="1237"/>
        <v>3.9556076146226857</v>
      </c>
      <c r="J7709" s="193">
        <f t="shared" si="1237"/>
        <v>4.1018795950230862</v>
      </c>
      <c r="K7709" s="193">
        <f>MAX(0,(F7709-'2031 forecast'!$C$10))</f>
        <v>0</v>
      </c>
      <c r="L7709" s="193">
        <f>MAX(0,(G7709-'2031 forecast'!$C$10))</f>
        <v>0</v>
      </c>
      <c r="M7709" s="193">
        <f>MAX(0,(H7709-'2031 forecast'!$C$10))</f>
        <v>0</v>
      </c>
      <c r="N7709" s="193">
        <f>MAX(0,(I7709-'2031 forecast'!$C$10))</f>
        <v>0</v>
      </c>
      <c r="O7709" s="193">
        <f>MAX(0,(J7709-'2031 forecast'!$C$10))</f>
        <v>0</v>
      </c>
      <c r="P7709" s="175" t="str">
        <f t="shared" si="1235"/>
        <v/>
      </c>
      <c r="Q7709" s="175" t="str">
        <f t="shared" si="1236"/>
        <v/>
      </c>
    </row>
    <row r="7710" spans="1:17" s="1" customFormat="1" x14ac:dyDescent="0.3">
      <c r="A7710" s="189">
        <f t="shared" si="1234"/>
        <v>44152.083333314644</v>
      </c>
      <c r="B7710" s="190">
        <f t="shared" si="1229"/>
        <v>44152</v>
      </c>
      <c r="C7710" s="1">
        <f t="shared" si="1230"/>
        <v>2</v>
      </c>
      <c r="D7710" s="191">
        <v>2.3491181564765959</v>
      </c>
      <c r="E7710" s="192">
        <f t="shared" si="1231"/>
        <v>8.1569949630555701E-5</v>
      </c>
      <c r="F7710" s="193">
        <f t="shared" si="1232"/>
        <v>3.5024472573839622</v>
      </c>
      <c r="G7710" s="193">
        <f t="shared" si="1237"/>
        <v>3.6319620997287001</v>
      </c>
      <c r="H7710" s="193">
        <f t="shared" si="1237"/>
        <v>3.7662661917479956</v>
      </c>
      <c r="I7710" s="193">
        <f t="shared" si="1237"/>
        <v>3.9055366321591078</v>
      </c>
      <c r="J7710" s="193">
        <f t="shared" si="1237"/>
        <v>4.0499570685038062</v>
      </c>
      <c r="K7710" s="193">
        <f>MAX(0,(F7710-'2031 forecast'!$C$10))</f>
        <v>0</v>
      </c>
      <c r="L7710" s="193">
        <f>MAX(0,(G7710-'2031 forecast'!$C$10))</f>
        <v>0</v>
      </c>
      <c r="M7710" s="193">
        <f>MAX(0,(H7710-'2031 forecast'!$C$10))</f>
        <v>0</v>
      </c>
      <c r="N7710" s="193">
        <f>MAX(0,(I7710-'2031 forecast'!$C$10))</f>
        <v>0</v>
      </c>
      <c r="O7710" s="193">
        <f>MAX(0,(J7710-'2031 forecast'!$C$10))</f>
        <v>0</v>
      </c>
      <c r="P7710" s="175" t="str">
        <f t="shared" si="1235"/>
        <v/>
      </c>
      <c r="Q7710" s="175" t="str">
        <f t="shared" si="1236"/>
        <v/>
      </c>
    </row>
    <row r="7711" spans="1:17" s="1" customFormat="1" x14ac:dyDescent="0.3">
      <c r="A7711" s="189">
        <f t="shared" si="1234"/>
        <v>44152.124999981308</v>
      </c>
      <c r="B7711" s="190">
        <f t="shared" si="1229"/>
        <v>44152</v>
      </c>
      <c r="C7711" s="1">
        <f t="shared" si="1230"/>
        <v>3</v>
      </c>
      <c r="D7711" s="191">
        <v>2.3114720321740867</v>
      </c>
      <c r="E7711" s="192">
        <f t="shared" si="1231"/>
        <v>8.0262738899296808E-5</v>
      </c>
      <c r="F7711" s="193">
        <f t="shared" si="1232"/>
        <v>3.4463182949258866</v>
      </c>
      <c r="G7711" s="193">
        <f t="shared" si="1237"/>
        <v>3.5737575788997149</v>
      </c>
      <c r="H7711" s="193">
        <f t="shared" si="1237"/>
        <v>3.7059093617520347</v>
      </c>
      <c r="I7711" s="193">
        <f t="shared" si="1237"/>
        <v>3.8429479040796353</v>
      </c>
      <c r="J7711" s="193">
        <f t="shared" si="1237"/>
        <v>3.9850539103547078</v>
      </c>
      <c r="K7711" s="193">
        <f>MAX(0,(F7711-'2031 forecast'!$C$10))</f>
        <v>0</v>
      </c>
      <c r="L7711" s="193">
        <f>MAX(0,(G7711-'2031 forecast'!$C$10))</f>
        <v>0</v>
      </c>
      <c r="M7711" s="193">
        <f>MAX(0,(H7711-'2031 forecast'!$C$10))</f>
        <v>0</v>
      </c>
      <c r="N7711" s="193">
        <f>MAX(0,(I7711-'2031 forecast'!$C$10))</f>
        <v>0</v>
      </c>
      <c r="O7711" s="193">
        <f>MAX(0,(J7711-'2031 forecast'!$C$10))</f>
        <v>0</v>
      </c>
      <c r="P7711" s="175" t="str">
        <f t="shared" si="1235"/>
        <v/>
      </c>
      <c r="Q7711" s="175" t="str">
        <f t="shared" si="1236"/>
        <v/>
      </c>
    </row>
    <row r="7712" spans="1:17" s="1" customFormat="1" x14ac:dyDescent="0.3">
      <c r="A7712" s="189">
        <f t="shared" si="1234"/>
        <v>44152.166666647972</v>
      </c>
      <c r="B7712" s="190">
        <f t="shared" si="1229"/>
        <v>44152</v>
      </c>
      <c r="C7712" s="1">
        <f t="shared" si="1230"/>
        <v>4</v>
      </c>
      <c r="D7712" s="191">
        <v>2.3039428073135846</v>
      </c>
      <c r="E7712" s="192">
        <f t="shared" si="1231"/>
        <v>8.0001296753045011E-5</v>
      </c>
      <c r="F7712" s="193">
        <f t="shared" si="1232"/>
        <v>3.4350925024342707</v>
      </c>
      <c r="G7712" s="193">
        <f t="shared" si="1237"/>
        <v>3.5621166747339172</v>
      </c>
      <c r="H7712" s="193">
        <f t="shared" si="1237"/>
        <v>3.6938379957528418</v>
      </c>
      <c r="I7712" s="193">
        <f t="shared" si="1237"/>
        <v>3.8304301584637401</v>
      </c>
      <c r="J7712" s="193">
        <f t="shared" si="1237"/>
        <v>3.9720732787248871</v>
      </c>
      <c r="K7712" s="193">
        <f>MAX(0,(F7712-'2031 forecast'!$C$10))</f>
        <v>0</v>
      </c>
      <c r="L7712" s="193">
        <f>MAX(0,(G7712-'2031 forecast'!$C$10))</f>
        <v>0</v>
      </c>
      <c r="M7712" s="193">
        <f>MAX(0,(H7712-'2031 forecast'!$C$10))</f>
        <v>0</v>
      </c>
      <c r="N7712" s="193">
        <f>MAX(0,(I7712-'2031 forecast'!$C$10))</f>
        <v>0</v>
      </c>
      <c r="O7712" s="193">
        <f>MAX(0,(J7712-'2031 forecast'!$C$10))</f>
        <v>0</v>
      </c>
      <c r="P7712" s="175" t="str">
        <f t="shared" si="1235"/>
        <v/>
      </c>
      <c r="Q7712" s="175" t="str">
        <f t="shared" si="1236"/>
        <v/>
      </c>
    </row>
    <row r="7713" spans="1:17" s="1" customFormat="1" x14ac:dyDescent="0.3">
      <c r="A7713" s="189">
        <f t="shared" si="1234"/>
        <v>44152.208333314637</v>
      </c>
      <c r="B7713" s="190">
        <f t="shared" si="1229"/>
        <v>44152</v>
      </c>
      <c r="C7713" s="1">
        <f t="shared" si="1230"/>
        <v>5</v>
      </c>
      <c r="D7713" s="191">
        <v>2.3491181564765959</v>
      </c>
      <c r="E7713" s="192">
        <f t="shared" si="1231"/>
        <v>8.1569949630555701E-5</v>
      </c>
      <c r="F7713" s="193">
        <f t="shared" si="1232"/>
        <v>3.5024472573839622</v>
      </c>
      <c r="G7713" s="193">
        <f t="shared" si="1237"/>
        <v>3.6319620997287001</v>
      </c>
      <c r="H7713" s="193">
        <f t="shared" si="1237"/>
        <v>3.7662661917479956</v>
      </c>
      <c r="I7713" s="193">
        <f t="shared" si="1237"/>
        <v>3.9055366321591078</v>
      </c>
      <c r="J7713" s="193">
        <f t="shared" si="1237"/>
        <v>4.0499570685038062</v>
      </c>
      <c r="K7713" s="193">
        <f>MAX(0,(F7713-'2031 forecast'!$C$10))</f>
        <v>0</v>
      </c>
      <c r="L7713" s="193">
        <f>MAX(0,(G7713-'2031 forecast'!$C$10))</f>
        <v>0</v>
      </c>
      <c r="M7713" s="193">
        <f>MAX(0,(H7713-'2031 forecast'!$C$10))</f>
        <v>0</v>
      </c>
      <c r="N7713" s="193">
        <f>MAX(0,(I7713-'2031 forecast'!$C$10))</f>
        <v>0</v>
      </c>
      <c r="O7713" s="193">
        <f>MAX(0,(J7713-'2031 forecast'!$C$10))</f>
        <v>0</v>
      </c>
      <c r="P7713" s="175" t="str">
        <f t="shared" si="1235"/>
        <v/>
      </c>
      <c r="Q7713" s="175" t="str">
        <f t="shared" si="1236"/>
        <v/>
      </c>
    </row>
    <row r="7714" spans="1:17" s="1" customFormat="1" x14ac:dyDescent="0.3">
      <c r="A7714" s="189">
        <f t="shared" si="1234"/>
        <v>44152.249999981301</v>
      </c>
      <c r="B7714" s="190">
        <f t="shared" si="1229"/>
        <v>44152</v>
      </c>
      <c r="C7714" s="1">
        <f t="shared" si="1230"/>
        <v>6</v>
      </c>
      <c r="D7714" s="191">
        <v>2.5298195531286418</v>
      </c>
      <c r="E7714" s="192">
        <f t="shared" si="1231"/>
        <v>8.7844561140598446E-5</v>
      </c>
      <c r="F7714" s="193">
        <f t="shared" si="1232"/>
        <v>3.7718662771827285</v>
      </c>
      <c r="G7714" s="193">
        <f t="shared" si="1237"/>
        <v>3.9113437997078306</v>
      </c>
      <c r="H7714" s="193">
        <f t="shared" si="1237"/>
        <v>4.0559789757286104</v>
      </c>
      <c r="I7714" s="193">
        <f t="shared" si="1237"/>
        <v>4.2059625269405778</v>
      </c>
      <c r="J7714" s="193">
        <f t="shared" si="1237"/>
        <v>4.3614922276194834</v>
      </c>
      <c r="K7714" s="193">
        <f>MAX(0,(F7714-'2031 forecast'!$C$10))</f>
        <v>0</v>
      </c>
      <c r="L7714" s="193">
        <f>MAX(0,(G7714-'2031 forecast'!$C$10))</f>
        <v>0</v>
      </c>
      <c r="M7714" s="193">
        <f>MAX(0,(H7714-'2031 forecast'!$C$10))</f>
        <v>0</v>
      </c>
      <c r="N7714" s="193">
        <f>MAX(0,(I7714-'2031 forecast'!$C$10))</f>
        <v>0</v>
      </c>
      <c r="O7714" s="193">
        <f>MAX(0,(J7714-'2031 forecast'!$C$10))</f>
        <v>0</v>
      </c>
      <c r="P7714" s="175" t="str">
        <f t="shared" si="1235"/>
        <v/>
      </c>
      <c r="Q7714" s="175" t="str">
        <f t="shared" si="1236"/>
        <v/>
      </c>
    </row>
    <row r="7715" spans="1:17" s="1" customFormat="1" x14ac:dyDescent="0.3">
      <c r="A7715" s="189">
        <f t="shared" si="1234"/>
        <v>44152.291666647965</v>
      </c>
      <c r="B7715" s="190">
        <f t="shared" si="1229"/>
        <v>44152</v>
      </c>
      <c r="C7715" s="1">
        <f t="shared" si="1230"/>
        <v>7</v>
      </c>
      <c r="D7715" s="191">
        <v>2.8761638967117298</v>
      </c>
      <c r="E7715" s="192">
        <f t="shared" si="1231"/>
        <v>9.9870899868180382E-5</v>
      </c>
      <c r="F7715" s="193">
        <f t="shared" si="1232"/>
        <v>4.2882527317970309</v>
      </c>
      <c r="G7715" s="193">
        <f t="shared" si="1237"/>
        <v>4.4468253913344986</v>
      </c>
      <c r="H7715" s="193">
        <f t="shared" si="1237"/>
        <v>4.6112618116914561</v>
      </c>
      <c r="I7715" s="193">
        <f t="shared" si="1237"/>
        <v>4.7817788252717284</v>
      </c>
      <c r="J7715" s="193">
        <f t="shared" si="1237"/>
        <v>4.9586012825911991</v>
      </c>
      <c r="K7715" s="193">
        <f>MAX(0,(F7715-'2031 forecast'!$C$10))</f>
        <v>0</v>
      </c>
      <c r="L7715" s="193">
        <f>MAX(0,(G7715-'2031 forecast'!$C$10))</f>
        <v>0</v>
      </c>
      <c r="M7715" s="193">
        <f>MAX(0,(H7715-'2031 forecast'!$C$10))</f>
        <v>0</v>
      </c>
      <c r="N7715" s="193">
        <f>MAX(0,(I7715-'2031 forecast'!$C$10))</f>
        <v>0</v>
      </c>
      <c r="O7715" s="193">
        <f>MAX(0,(J7715-'2031 forecast'!$C$10))</f>
        <v>0</v>
      </c>
      <c r="P7715" s="175" t="str">
        <f t="shared" si="1235"/>
        <v/>
      </c>
      <c r="Q7715" s="175" t="str">
        <f t="shared" si="1236"/>
        <v/>
      </c>
    </row>
    <row r="7716" spans="1:17" s="1" customFormat="1" x14ac:dyDescent="0.3">
      <c r="A7716" s="189">
        <f t="shared" si="1234"/>
        <v>44152.333333314629</v>
      </c>
      <c r="B7716" s="190">
        <f t="shared" si="1229"/>
        <v>44152</v>
      </c>
      <c r="C7716" s="1">
        <f t="shared" si="1230"/>
        <v>8</v>
      </c>
      <c r="D7716" s="191">
        <v>3.1472159916897984</v>
      </c>
      <c r="E7716" s="192">
        <f t="shared" si="1231"/>
        <v>1.0928281713324449E-4</v>
      </c>
      <c r="F7716" s="193">
        <f t="shared" si="1232"/>
        <v>4.6923812614951803</v>
      </c>
      <c r="G7716" s="193">
        <f t="shared" si="1237"/>
        <v>4.865897941303194</v>
      </c>
      <c r="H7716" s="193">
        <f t="shared" si="1237"/>
        <v>5.0458309876623781</v>
      </c>
      <c r="I7716" s="193">
        <f t="shared" si="1237"/>
        <v>5.2324176674439329</v>
      </c>
      <c r="J7716" s="193">
        <f t="shared" si="1237"/>
        <v>5.4259040212647145</v>
      </c>
      <c r="K7716" s="193">
        <f>MAX(0,(F7716-'2031 forecast'!$C$10))</f>
        <v>0</v>
      </c>
      <c r="L7716" s="193">
        <f>MAX(0,(G7716-'2031 forecast'!$C$10))</f>
        <v>0</v>
      </c>
      <c r="M7716" s="193">
        <f>MAX(0,(H7716-'2031 forecast'!$C$10))</f>
        <v>0</v>
      </c>
      <c r="N7716" s="193">
        <f>MAX(0,(I7716-'2031 forecast'!$C$10))</f>
        <v>0</v>
      </c>
      <c r="O7716" s="193">
        <f>MAX(0,(J7716-'2031 forecast'!$C$10))</f>
        <v>0</v>
      </c>
      <c r="P7716" s="175" t="str">
        <f t="shared" si="1235"/>
        <v/>
      </c>
      <c r="Q7716" s="175" t="str">
        <f t="shared" si="1236"/>
        <v/>
      </c>
    </row>
    <row r="7717" spans="1:17" s="1" customFormat="1" x14ac:dyDescent="0.3">
      <c r="A7717" s="189">
        <f t="shared" si="1234"/>
        <v>44152.374999981294</v>
      </c>
      <c r="B7717" s="190">
        <f t="shared" si="1229"/>
        <v>44152</v>
      </c>
      <c r="C7717" s="1">
        <f t="shared" si="1230"/>
        <v>9</v>
      </c>
      <c r="D7717" s="191">
        <v>3.1396867668292967</v>
      </c>
      <c r="E7717" s="192">
        <f t="shared" si="1231"/>
        <v>1.0902137498699272E-4</v>
      </c>
      <c r="F7717" s="193">
        <f t="shared" si="1232"/>
        <v>4.6811554690035653</v>
      </c>
      <c r="G7717" s="193">
        <f t="shared" si="1237"/>
        <v>4.8542570371373976</v>
      </c>
      <c r="H7717" s="193">
        <f t="shared" si="1237"/>
        <v>5.0337596216631866</v>
      </c>
      <c r="I7717" s="193">
        <f t="shared" si="1237"/>
        <v>5.2198999218280386</v>
      </c>
      <c r="J7717" s="193">
        <f t="shared" si="1237"/>
        <v>5.4129233896348952</v>
      </c>
      <c r="K7717" s="193">
        <f>MAX(0,(F7717-'2031 forecast'!$C$10))</f>
        <v>0</v>
      </c>
      <c r="L7717" s="193">
        <f>MAX(0,(G7717-'2031 forecast'!$C$10))</f>
        <v>0</v>
      </c>
      <c r="M7717" s="193">
        <f>MAX(0,(H7717-'2031 forecast'!$C$10))</f>
        <v>0</v>
      </c>
      <c r="N7717" s="193">
        <f>MAX(0,(I7717-'2031 forecast'!$C$10))</f>
        <v>0</v>
      </c>
      <c r="O7717" s="193">
        <f>MAX(0,(J7717-'2031 forecast'!$C$10))</f>
        <v>0</v>
      </c>
      <c r="P7717" s="175" t="str">
        <f t="shared" si="1235"/>
        <v/>
      </c>
      <c r="Q7717" s="175" t="str">
        <f t="shared" si="1236"/>
        <v/>
      </c>
    </row>
    <row r="7718" spans="1:17" s="1" customFormat="1" x14ac:dyDescent="0.3">
      <c r="A7718" s="189">
        <f t="shared" si="1234"/>
        <v>44152.416666647958</v>
      </c>
      <c r="B7718" s="190">
        <f t="shared" si="1229"/>
        <v>44152</v>
      </c>
      <c r="C7718" s="1">
        <f t="shared" si="1230"/>
        <v>10</v>
      </c>
      <c r="D7718" s="191">
        <v>3.1848621159923081</v>
      </c>
      <c r="E7718" s="192">
        <f t="shared" si="1231"/>
        <v>1.105900278645034E-4</v>
      </c>
      <c r="F7718" s="193">
        <f t="shared" si="1232"/>
        <v>4.7485102239532564</v>
      </c>
      <c r="G7718" s="193">
        <f t="shared" si="1237"/>
        <v>4.9241024621321801</v>
      </c>
      <c r="H7718" s="193">
        <f t="shared" si="1237"/>
        <v>5.1061878176583395</v>
      </c>
      <c r="I7718" s="193">
        <f t="shared" si="1237"/>
        <v>5.295006395523405</v>
      </c>
      <c r="J7718" s="193">
        <f t="shared" si="1237"/>
        <v>5.4908071794138147</v>
      </c>
      <c r="K7718" s="193">
        <f>MAX(0,(F7718-'2031 forecast'!$C$10))</f>
        <v>0</v>
      </c>
      <c r="L7718" s="193">
        <f>MAX(0,(G7718-'2031 forecast'!$C$10))</f>
        <v>0</v>
      </c>
      <c r="M7718" s="193">
        <f>MAX(0,(H7718-'2031 forecast'!$C$10))</f>
        <v>0</v>
      </c>
      <c r="N7718" s="193">
        <f>MAX(0,(I7718-'2031 forecast'!$C$10))</f>
        <v>0</v>
      </c>
      <c r="O7718" s="193">
        <f>MAX(0,(J7718-'2031 forecast'!$C$10))</f>
        <v>0</v>
      </c>
      <c r="P7718" s="175" t="str">
        <f t="shared" si="1235"/>
        <v/>
      </c>
      <c r="Q7718" s="175" t="str">
        <f t="shared" si="1236"/>
        <v/>
      </c>
    </row>
    <row r="7719" spans="1:17" s="1" customFormat="1" x14ac:dyDescent="0.3">
      <c r="A7719" s="189">
        <f t="shared" si="1234"/>
        <v>44152.458333314622</v>
      </c>
      <c r="B7719" s="190">
        <f t="shared" si="1229"/>
        <v>44152</v>
      </c>
      <c r="C7719" s="1">
        <f t="shared" si="1230"/>
        <v>11</v>
      </c>
      <c r="D7719" s="191">
        <v>3.2450959148763232</v>
      </c>
      <c r="E7719" s="192">
        <f t="shared" si="1231"/>
        <v>1.1268156503451764E-4</v>
      </c>
      <c r="F7719" s="193">
        <f t="shared" si="1232"/>
        <v>4.8383165638861785</v>
      </c>
      <c r="G7719" s="193">
        <f t="shared" si="1237"/>
        <v>5.017229695458556</v>
      </c>
      <c r="H7719" s="193">
        <f t="shared" si="1237"/>
        <v>5.2027587456518782</v>
      </c>
      <c r="I7719" s="193">
        <f t="shared" si="1237"/>
        <v>5.3951483604505617</v>
      </c>
      <c r="J7719" s="193">
        <f t="shared" si="1237"/>
        <v>5.5946522324523729</v>
      </c>
      <c r="K7719" s="193">
        <f>MAX(0,(F7719-'2031 forecast'!$C$10))</f>
        <v>0</v>
      </c>
      <c r="L7719" s="193">
        <f>MAX(0,(G7719-'2031 forecast'!$C$10))</f>
        <v>0</v>
      </c>
      <c r="M7719" s="193">
        <f>MAX(0,(H7719-'2031 forecast'!$C$10))</f>
        <v>0</v>
      </c>
      <c r="N7719" s="193">
        <f>MAX(0,(I7719-'2031 forecast'!$C$10))</f>
        <v>0</v>
      </c>
      <c r="O7719" s="193">
        <f>MAX(0,(J7719-'2031 forecast'!$C$10))</f>
        <v>0</v>
      </c>
      <c r="P7719" s="175" t="str">
        <f t="shared" si="1235"/>
        <v/>
      </c>
      <c r="Q7719" s="175" t="str">
        <f t="shared" si="1236"/>
        <v/>
      </c>
    </row>
    <row r="7720" spans="1:17" s="1" customFormat="1" x14ac:dyDescent="0.3">
      <c r="A7720" s="189">
        <f t="shared" si="1234"/>
        <v>44152.499999981286</v>
      </c>
      <c r="B7720" s="190">
        <f t="shared" si="1229"/>
        <v>44152</v>
      </c>
      <c r="C7720" s="1">
        <f t="shared" si="1230"/>
        <v>12</v>
      </c>
      <c r="D7720" s="191">
        <v>3.2225082402948173</v>
      </c>
      <c r="E7720" s="192">
        <f t="shared" si="1231"/>
        <v>1.118972385957623E-4</v>
      </c>
      <c r="F7720" s="193">
        <f t="shared" si="1232"/>
        <v>4.8046391864113325</v>
      </c>
      <c r="G7720" s="193">
        <f t="shared" si="1237"/>
        <v>4.9823069829611653</v>
      </c>
      <c r="H7720" s="193">
        <f t="shared" si="1237"/>
        <v>5.1665446476543018</v>
      </c>
      <c r="I7720" s="193">
        <f t="shared" si="1237"/>
        <v>5.357595123602878</v>
      </c>
      <c r="J7720" s="193">
        <f t="shared" si="1237"/>
        <v>5.555710337562914</v>
      </c>
      <c r="K7720" s="193">
        <f>MAX(0,(F7720-'2031 forecast'!$C$10))</f>
        <v>0</v>
      </c>
      <c r="L7720" s="193">
        <f>MAX(0,(G7720-'2031 forecast'!$C$10))</f>
        <v>0</v>
      </c>
      <c r="M7720" s="193">
        <f>MAX(0,(H7720-'2031 forecast'!$C$10))</f>
        <v>0</v>
      </c>
      <c r="N7720" s="193">
        <f>MAX(0,(I7720-'2031 forecast'!$C$10))</f>
        <v>0</v>
      </c>
      <c r="O7720" s="193">
        <f>MAX(0,(J7720-'2031 forecast'!$C$10))</f>
        <v>0</v>
      </c>
      <c r="P7720" s="175" t="str">
        <f t="shared" si="1235"/>
        <v/>
      </c>
      <c r="Q7720" s="175" t="str">
        <f t="shared" si="1236"/>
        <v/>
      </c>
    </row>
    <row r="7721" spans="1:17" s="1" customFormat="1" x14ac:dyDescent="0.3">
      <c r="A7721" s="189">
        <f t="shared" si="1234"/>
        <v>44152.54166664795</v>
      </c>
      <c r="B7721" s="190">
        <f t="shared" si="1229"/>
        <v>44152</v>
      </c>
      <c r="C7721" s="1">
        <f t="shared" si="1230"/>
        <v>13</v>
      </c>
      <c r="D7721" s="191">
        <v>3.1321575419687941</v>
      </c>
      <c r="E7721" s="192">
        <f t="shared" si="1231"/>
        <v>1.0875993284074093E-4</v>
      </c>
      <c r="F7721" s="193">
        <f t="shared" si="1232"/>
        <v>4.6699296765119493</v>
      </c>
      <c r="G7721" s="193">
        <f t="shared" si="1237"/>
        <v>4.8426161329715995</v>
      </c>
      <c r="H7721" s="193">
        <f t="shared" si="1237"/>
        <v>5.0216882556639932</v>
      </c>
      <c r="I7721" s="193">
        <f t="shared" si="1237"/>
        <v>5.2073821762121435</v>
      </c>
      <c r="J7721" s="193">
        <f t="shared" si="1237"/>
        <v>5.3999427580050749</v>
      </c>
      <c r="K7721" s="193">
        <f>MAX(0,(F7721-'2031 forecast'!$C$10))</f>
        <v>0</v>
      </c>
      <c r="L7721" s="193">
        <f>MAX(0,(G7721-'2031 forecast'!$C$10))</f>
        <v>0</v>
      </c>
      <c r="M7721" s="193">
        <f>MAX(0,(H7721-'2031 forecast'!$C$10))</f>
        <v>0</v>
      </c>
      <c r="N7721" s="193">
        <f>MAX(0,(I7721-'2031 forecast'!$C$10))</f>
        <v>0</v>
      </c>
      <c r="O7721" s="193">
        <f>MAX(0,(J7721-'2031 forecast'!$C$10))</f>
        <v>0</v>
      </c>
      <c r="P7721" s="175" t="str">
        <f t="shared" si="1235"/>
        <v/>
      </c>
      <c r="Q7721" s="175" t="str">
        <f t="shared" si="1236"/>
        <v/>
      </c>
    </row>
    <row r="7722" spans="1:17" s="1" customFormat="1" x14ac:dyDescent="0.3">
      <c r="A7722" s="189">
        <f t="shared" si="1234"/>
        <v>44152.583333314615</v>
      </c>
      <c r="B7722" s="190">
        <f t="shared" si="1229"/>
        <v>44152</v>
      </c>
      <c r="C7722" s="1">
        <f t="shared" si="1230"/>
        <v>14</v>
      </c>
      <c r="D7722" s="191">
        <v>3.1698036662713043</v>
      </c>
      <c r="E7722" s="192">
        <f t="shared" si="1231"/>
        <v>1.1006714357199984E-4</v>
      </c>
      <c r="F7722" s="193">
        <f t="shared" si="1232"/>
        <v>4.7260586389700263</v>
      </c>
      <c r="G7722" s="193">
        <f t="shared" si="1237"/>
        <v>4.9008206538005856</v>
      </c>
      <c r="H7722" s="193">
        <f t="shared" si="1237"/>
        <v>5.0820450856599555</v>
      </c>
      <c r="I7722" s="193">
        <f t="shared" si="1237"/>
        <v>5.2699709042916165</v>
      </c>
      <c r="J7722" s="193">
        <f t="shared" si="1237"/>
        <v>5.4648459161541751</v>
      </c>
      <c r="K7722" s="193">
        <f>MAX(0,(F7722-'2031 forecast'!$C$10))</f>
        <v>0</v>
      </c>
      <c r="L7722" s="193">
        <f>MAX(0,(G7722-'2031 forecast'!$C$10))</f>
        <v>0</v>
      </c>
      <c r="M7722" s="193">
        <f>MAX(0,(H7722-'2031 forecast'!$C$10))</f>
        <v>0</v>
      </c>
      <c r="N7722" s="193">
        <f>MAX(0,(I7722-'2031 forecast'!$C$10))</f>
        <v>0</v>
      </c>
      <c r="O7722" s="193">
        <f>MAX(0,(J7722-'2031 forecast'!$C$10))</f>
        <v>0</v>
      </c>
      <c r="P7722" s="175" t="str">
        <f t="shared" si="1235"/>
        <v/>
      </c>
      <c r="Q7722" s="175" t="str">
        <f t="shared" si="1236"/>
        <v/>
      </c>
    </row>
    <row r="7723" spans="1:17" s="1" customFormat="1" x14ac:dyDescent="0.3">
      <c r="A7723" s="189">
        <f t="shared" si="1234"/>
        <v>44152.624999981279</v>
      </c>
      <c r="B7723" s="190">
        <f t="shared" si="1229"/>
        <v>44152</v>
      </c>
      <c r="C7723" s="1">
        <f t="shared" si="1230"/>
        <v>15</v>
      </c>
      <c r="D7723" s="191">
        <v>3.2300374651553194</v>
      </c>
      <c r="E7723" s="192">
        <f t="shared" si="1231"/>
        <v>1.1215868074201409E-4</v>
      </c>
      <c r="F7723" s="193">
        <f t="shared" si="1232"/>
        <v>4.8158649789029484</v>
      </c>
      <c r="G7723" s="193">
        <f t="shared" si="1237"/>
        <v>4.9939478871269625</v>
      </c>
      <c r="H7723" s="193">
        <f t="shared" si="1237"/>
        <v>5.1786160136534942</v>
      </c>
      <c r="I7723" s="193">
        <f t="shared" si="1237"/>
        <v>5.3701128692187732</v>
      </c>
      <c r="J7723" s="193">
        <f t="shared" si="1237"/>
        <v>5.5686909691927342</v>
      </c>
      <c r="K7723" s="193">
        <f>MAX(0,(F7723-'2031 forecast'!$C$10))</f>
        <v>0</v>
      </c>
      <c r="L7723" s="193">
        <f>MAX(0,(G7723-'2031 forecast'!$C$10))</f>
        <v>0</v>
      </c>
      <c r="M7723" s="193">
        <f>MAX(0,(H7723-'2031 forecast'!$C$10))</f>
        <v>0</v>
      </c>
      <c r="N7723" s="193">
        <f>MAX(0,(I7723-'2031 forecast'!$C$10))</f>
        <v>0</v>
      </c>
      <c r="O7723" s="193">
        <f>MAX(0,(J7723-'2031 forecast'!$C$10))</f>
        <v>0</v>
      </c>
      <c r="P7723" s="175" t="str">
        <f t="shared" si="1235"/>
        <v/>
      </c>
      <c r="Q7723" s="175" t="str">
        <f t="shared" si="1236"/>
        <v/>
      </c>
    </row>
    <row r="7724" spans="1:17" s="1" customFormat="1" x14ac:dyDescent="0.3">
      <c r="A7724" s="189">
        <f t="shared" si="1234"/>
        <v>44152.666666647943</v>
      </c>
      <c r="B7724" s="190">
        <f t="shared" si="1229"/>
        <v>44152</v>
      </c>
      <c r="C7724" s="1">
        <f t="shared" si="1230"/>
        <v>16</v>
      </c>
      <c r="D7724" s="191">
        <v>3.3505050629233502</v>
      </c>
      <c r="E7724" s="192">
        <f t="shared" si="1231"/>
        <v>1.1634175508204259E-4</v>
      </c>
      <c r="F7724" s="193">
        <f t="shared" si="1232"/>
        <v>4.9954776587687926</v>
      </c>
      <c r="G7724" s="193">
        <f t="shared" si="1237"/>
        <v>5.1802023537797162</v>
      </c>
      <c r="H7724" s="193">
        <f t="shared" si="1237"/>
        <v>5.3717578696405708</v>
      </c>
      <c r="I7724" s="193">
        <f t="shared" si="1237"/>
        <v>5.5703967990730865</v>
      </c>
      <c r="J7724" s="193">
        <f t="shared" si="1237"/>
        <v>5.7763810752698523</v>
      </c>
      <c r="K7724" s="193">
        <f>MAX(0,(F7724-'2031 forecast'!$C$10))</f>
        <v>0</v>
      </c>
      <c r="L7724" s="193">
        <f>MAX(0,(G7724-'2031 forecast'!$C$10))</f>
        <v>0</v>
      </c>
      <c r="M7724" s="193">
        <f>MAX(0,(H7724-'2031 forecast'!$C$10))</f>
        <v>0</v>
      </c>
      <c r="N7724" s="193">
        <f>MAX(0,(I7724-'2031 forecast'!$C$10))</f>
        <v>0</v>
      </c>
      <c r="O7724" s="193">
        <f>MAX(0,(J7724-'2031 forecast'!$C$10))</f>
        <v>3.9381075269852239E-2</v>
      </c>
      <c r="P7724" s="175" t="str">
        <f t="shared" si="1235"/>
        <v/>
      </c>
      <c r="Q7724" s="175" t="str">
        <f t="shared" si="1236"/>
        <v/>
      </c>
    </row>
    <row r="7725" spans="1:17" s="1" customFormat="1" x14ac:dyDescent="0.3">
      <c r="A7725" s="189">
        <f t="shared" si="1234"/>
        <v>44152.708333314607</v>
      </c>
      <c r="B7725" s="190">
        <f t="shared" si="1229"/>
        <v>44152</v>
      </c>
      <c r="C7725" s="1">
        <f t="shared" si="1230"/>
        <v>17</v>
      </c>
      <c r="D7725" s="191">
        <v>3.6516740573434263</v>
      </c>
      <c r="E7725" s="192">
        <f t="shared" si="1231"/>
        <v>1.2679944093211382E-4</v>
      </c>
      <c r="F7725" s="193">
        <f t="shared" si="1232"/>
        <v>5.444509358433403</v>
      </c>
      <c r="G7725" s="193">
        <f t="shared" ref="G7725:J7744" si="1238">$E7725*G$2</f>
        <v>5.6458385204116004</v>
      </c>
      <c r="H7725" s="193">
        <f t="shared" si="1238"/>
        <v>5.8546125096082617</v>
      </c>
      <c r="I7725" s="193">
        <f t="shared" si="1238"/>
        <v>6.0711066237088689</v>
      </c>
      <c r="J7725" s="193">
        <f t="shared" si="1238"/>
        <v>6.2956063404626477</v>
      </c>
      <c r="K7725" s="193">
        <f>MAX(0,(F7725-'2031 forecast'!$C$10))</f>
        <v>0</v>
      </c>
      <c r="L7725" s="193">
        <f>MAX(0,(G7725-'2031 forecast'!$C$10))</f>
        <v>0</v>
      </c>
      <c r="M7725" s="193">
        <f>MAX(0,(H7725-'2031 forecast'!$C$10))</f>
        <v>0.11761250960826164</v>
      </c>
      <c r="N7725" s="193">
        <f>MAX(0,(I7725-'2031 forecast'!$C$10))</f>
        <v>0.33410662370886879</v>
      </c>
      <c r="O7725" s="193">
        <f>MAX(0,(J7725-'2031 forecast'!$C$10))</f>
        <v>0.55860634046264757</v>
      </c>
      <c r="P7725" s="175" t="str">
        <f t="shared" si="1235"/>
        <v/>
      </c>
      <c r="Q7725" s="175" t="str">
        <f t="shared" si="1236"/>
        <v/>
      </c>
    </row>
    <row r="7726" spans="1:17" s="1" customFormat="1" x14ac:dyDescent="0.3">
      <c r="A7726" s="189">
        <f t="shared" si="1234"/>
        <v>44152.749999981272</v>
      </c>
      <c r="B7726" s="190">
        <f t="shared" si="1229"/>
        <v>44152</v>
      </c>
      <c r="C7726" s="1">
        <f t="shared" si="1230"/>
        <v>18</v>
      </c>
      <c r="D7726" s="191">
        <v>3.7269663059484457</v>
      </c>
      <c r="E7726" s="192">
        <f t="shared" si="1231"/>
        <v>1.2941386239463163E-4</v>
      </c>
      <c r="F7726" s="193">
        <f t="shared" si="1232"/>
        <v>5.5567672833495552</v>
      </c>
      <c r="G7726" s="193">
        <f t="shared" si="1238"/>
        <v>5.7622475620695717</v>
      </c>
      <c r="H7726" s="193">
        <f t="shared" si="1238"/>
        <v>5.9753261696001845</v>
      </c>
      <c r="I7726" s="193">
        <f t="shared" si="1238"/>
        <v>6.1962840798678149</v>
      </c>
      <c r="J7726" s="193">
        <f t="shared" si="1238"/>
        <v>6.4254126567608463</v>
      </c>
      <c r="K7726" s="193">
        <f>MAX(0,(F7726-'2031 forecast'!$C$10))</f>
        <v>0</v>
      </c>
      <c r="L7726" s="193">
        <f>MAX(0,(G7726-'2031 forecast'!$C$10))</f>
        <v>2.5247562069571572E-2</v>
      </c>
      <c r="M7726" s="193">
        <f>MAX(0,(H7726-'2031 forecast'!$C$10))</f>
        <v>0.23832616960018438</v>
      </c>
      <c r="N7726" s="193">
        <f>MAX(0,(I7726-'2031 forecast'!$C$10))</f>
        <v>0.45928407986781483</v>
      </c>
      <c r="O7726" s="193">
        <f>MAX(0,(J7726-'2031 forecast'!$C$10))</f>
        <v>0.68841265676084618</v>
      </c>
      <c r="P7726" s="175" t="str">
        <f t="shared" si="1235"/>
        <v/>
      </c>
      <c r="Q7726" s="175" t="str">
        <f t="shared" si="1236"/>
        <v/>
      </c>
    </row>
    <row r="7727" spans="1:17" s="1" customFormat="1" x14ac:dyDescent="0.3">
      <c r="A7727" s="189">
        <f t="shared" si="1234"/>
        <v>44152.791666647936</v>
      </c>
      <c r="B7727" s="190">
        <f t="shared" si="1229"/>
        <v>44152</v>
      </c>
      <c r="C7727" s="1">
        <f t="shared" si="1230"/>
        <v>19</v>
      </c>
      <c r="D7727" s="191">
        <v>3.6441448324829246</v>
      </c>
      <c r="E7727" s="192">
        <f t="shared" si="1231"/>
        <v>1.2653799878586207E-4</v>
      </c>
      <c r="F7727" s="193">
        <f t="shared" si="1232"/>
        <v>5.4332835659417889</v>
      </c>
      <c r="G7727" s="193">
        <f t="shared" si="1238"/>
        <v>5.634197616245805</v>
      </c>
      <c r="H7727" s="193">
        <f t="shared" si="1238"/>
        <v>5.8425411436090711</v>
      </c>
      <c r="I7727" s="193">
        <f t="shared" si="1238"/>
        <v>6.0585888780929755</v>
      </c>
      <c r="J7727" s="193">
        <f t="shared" si="1238"/>
        <v>6.2826257088328292</v>
      </c>
      <c r="K7727" s="193">
        <f>MAX(0,(F7727-'2031 forecast'!$C$10))</f>
        <v>0</v>
      </c>
      <c r="L7727" s="193">
        <f>MAX(0,(G7727-'2031 forecast'!$C$10))</f>
        <v>0</v>
      </c>
      <c r="M7727" s="193">
        <f>MAX(0,(H7727-'2031 forecast'!$C$10))</f>
        <v>0.10554114360907096</v>
      </c>
      <c r="N7727" s="193">
        <f>MAX(0,(I7727-'2031 forecast'!$C$10))</f>
        <v>0.32158887809297543</v>
      </c>
      <c r="O7727" s="193">
        <f>MAX(0,(J7727-'2031 forecast'!$C$10))</f>
        <v>0.54562570883282913</v>
      </c>
      <c r="P7727" s="175" t="str">
        <f t="shared" si="1235"/>
        <v/>
      </c>
      <c r="Q7727" s="175" t="str">
        <f t="shared" si="1236"/>
        <v/>
      </c>
    </row>
    <row r="7728" spans="1:17" s="1" customFormat="1" x14ac:dyDescent="0.3">
      <c r="A7728" s="189">
        <f t="shared" si="1234"/>
        <v>44152.8333333146</v>
      </c>
      <c r="B7728" s="190">
        <f t="shared" si="1229"/>
        <v>44152</v>
      </c>
      <c r="C7728" s="1">
        <f t="shared" si="1230"/>
        <v>20</v>
      </c>
      <c r="D7728" s="191">
        <v>3.4408557612493733</v>
      </c>
      <c r="E7728" s="192">
        <f t="shared" si="1231"/>
        <v>1.1947906083706397E-4</v>
      </c>
      <c r="F7728" s="193">
        <f t="shared" si="1232"/>
        <v>5.1301871686681757</v>
      </c>
      <c r="G7728" s="193">
        <f t="shared" si="1238"/>
        <v>5.3198932037692819</v>
      </c>
      <c r="H7728" s="193">
        <f t="shared" si="1238"/>
        <v>5.5166142616308784</v>
      </c>
      <c r="I7728" s="193">
        <f t="shared" si="1238"/>
        <v>5.7206097464638219</v>
      </c>
      <c r="J7728" s="193">
        <f t="shared" si="1238"/>
        <v>5.9321486548276914</v>
      </c>
      <c r="K7728" s="193">
        <f>MAX(0,(F7728-'2031 forecast'!$C$10))</f>
        <v>0</v>
      </c>
      <c r="L7728" s="193">
        <f>MAX(0,(G7728-'2031 forecast'!$C$10))</f>
        <v>0</v>
      </c>
      <c r="M7728" s="193">
        <f>MAX(0,(H7728-'2031 forecast'!$C$10))</f>
        <v>0</v>
      </c>
      <c r="N7728" s="193">
        <f>MAX(0,(I7728-'2031 forecast'!$C$10))</f>
        <v>0</v>
      </c>
      <c r="O7728" s="193">
        <f>MAX(0,(J7728-'2031 forecast'!$C$10))</f>
        <v>0.19514865482769128</v>
      </c>
      <c r="P7728" s="175" t="str">
        <f t="shared" si="1235"/>
        <v/>
      </c>
      <c r="Q7728" s="175" t="str">
        <f t="shared" si="1236"/>
        <v/>
      </c>
    </row>
    <row r="7729" spans="1:17" s="1" customFormat="1" x14ac:dyDescent="0.3">
      <c r="A7729" s="189">
        <f t="shared" si="1234"/>
        <v>44152.874999981264</v>
      </c>
      <c r="B7729" s="190">
        <f t="shared" si="1229"/>
        <v>44152</v>
      </c>
      <c r="C7729" s="1">
        <f t="shared" si="1230"/>
        <v>21</v>
      </c>
      <c r="D7729" s="191">
        <v>3.4408557612493733</v>
      </c>
      <c r="E7729" s="192">
        <f t="shared" si="1231"/>
        <v>1.1947906083706397E-4</v>
      </c>
      <c r="F7729" s="193">
        <f t="shared" si="1232"/>
        <v>5.1301871686681757</v>
      </c>
      <c r="G7729" s="193">
        <f t="shared" si="1238"/>
        <v>5.3198932037692819</v>
      </c>
      <c r="H7729" s="193">
        <f t="shared" si="1238"/>
        <v>5.5166142616308784</v>
      </c>
      <c r="I7729" s="193">
        <f t="shared" si="1238"/>
        <v>5.7206097464638219</v>
      </c>
      <c r="J7729" s="193">
        <f t="shared" si="1238"/>
        <v>5.9321486548276914</v>
      </c>
      <c r="K7729" s="193">
        <f>MAX(0,(F7729-'2031 forecast'!$C$10))</f>
        <v>0</v>
      </c>
      <c r="L7729" s="193">
        <f>MAX(0,(G7729-'2031 forecast'!$C$10))</f>
        <v>0</v>
      </c>
      <c r="M7729" s="193">
        <f>MAX(0,(H7729-'2031 forecast'!$C$10))</f>
        <v>0</v>
      </c>
      <c r="N7729" s="193">
        <f>MAX(0,(I7729-'2031 forecast'!$C$10))</f>
        <v>0</v>
      </c>
      <c r="O7729" s="193">
        <f>MAX(0,(J7729-'2031 forecast'!$C$10))</f>
        <v>0.19514865482769128</v>
      </c>
      <c r="P7729" s="175" t="str">
        <f t="shared" si="1235"/>
        <v/>
      </c>
      <c r="Q7729" s="175" t="str">
        <f t="shared" si="1236"/>
        <v/>
      </c>
    </row>
    <row r="7730" spans="1:17" s="1" customFormat="1" x14ac:dyDescent="0.3">
      <c r="A7730" s="189">
        <f t="shared" si="1234"/>
        <v>44152.916666647929</v>
      </c>
      <c r="B7730" s="190">
        <f t="shared" si="1229"/>
        <v>44152</v>
      </c>
      <c r="C7730" s="1">
        <f t="shared" si="1230"/>
        <v>22</v>
      </c>
      <c r="D7730" s="191">
        <v>3.1321575419687941</v>
      </c>
      <c r="E7730" s="192">
        <f t="shared" si="1231"/>
        <v>1.0875993284074093E-4</v>
      </c>
      <c r="F7730" s="193">
        <f t="shared" si="1232"/>
        <v>4.6699296765119493</v>
      </c>
      <c r="G7730" s="193">
        <f t="shared" si="1238"/>
        <v>4.8426161329715995</v>
      </c>
      <c r="H7730" s="193">
        <f t="shared" si="1238"/>
        <v>5.0216882556639932</v>
      </c>
      <c r="I7730" s="193">
        <f t="shared" si="1238"/>
        <v>5.2073821762121435</v>
      </c>
      <c r="J7730" s="193">
        <f t="shared" si="1238"/>
        <v>5.3999427580050749</v>
      </c>
      <c r="K7730" s="193">
        <f>MAX(0,(F7730-'2031 forecast'!$C$10))</f>
        <v>0</v>
      </c>
      <c r="L7730" s="193">
        <f>MAX(0,(G7730-'2031 forecast'!$C$10))</f>
        <v>0</v>
      </c>
      <c r="M7730" s="193">
        <f>MAX(0,(H7730-'2031 forecast'!$C$10))</f>
        <v>0</v>
      </c>
      <c r="N7730" s="193">
        <f>MAX(0,(I7730-'2031 forecast'!$C$10))</f>
        <v>0</v>
      </c>
      <c r="O7730" s="193">
        <f>MAX(0,(J7730-'2031 forecast'!$C$10))</f>
        <v>0</v>
      </c>
      <c r="P7730" s="175" t="str">
        <f t="shared" si="1235"/>
        <v/>
      </c>
      <c r="Q7730" s="175" t="str">
        <f t="shared" si="1236"/>
        <v/>
      </c>
    </row>
    <row r="7731" spans="1:17" s="1" customFormat="1" x14ac:dyDescent="0.3">
      <c r="A7731" s="189">
        <f t="shared" si="1234"/>
        <v>44152.958333314593</v>
      </c>
      <c r="B7731" s="190">
        <f t="shared" si="1229"/>
        <v>44152</v>
      </c>
      <c r="C7731" s="1">
        <f t="shared" si="1230"/>
        <v>23</v>
      </c>
      <c r="D7731" s="191">
        <v>2.8686346718512277</v>
      </c>
      <c r="E7731" s="192">
        <f t="shared" si="1231"/>
        <v>9.9609457721928598E-5</v>
      </c>
      <c r="F7731" s="193">
        <f t="shared" si="1232"/>
        <v>4.2770269393054159</v>
      </c>
      <c r="G7731" s="193">
        <f t="shared" si="1238"/>
        <v>4.4351844871687014</v>
      </c>
      <c r="H7731" s="193">
        <f t="shared" si="1238"/>
        <v>4.5991904456922637</v>
      </c>
      <c r="I7731" s="193">
        <f t="shared" si="1238"/>
        <v>4.7692610796558332</v>
      </c>
      <c r="J7731" s="193">
        <f t="shared" si="1238"/>
        <v>4.9456206509613789</v>
      </c>
      <c r="K7731" s="193">
        <f>MAX(0,(F7731-'2031 forecast'!$C$10))</f>
        <v>0</v>
      </c>
      <c r="L7731" s="193">
        <f>MAX(0,(G7731-'2031 forecast'!$C$10))</f>
        <v>0</v>
      </c>
      <c r="M7731" s="193">
        <f>MAX(0,(H7731-'2031 forecast'!$C$10))</f>
        <v>0</v>
      </c>
      <c r="N7731" s="193">
        <f>MAX(0,(I7731-'2031 forecast'!$C$10))</f>
        <v>0</v>
      </c>
      <c r="O7731" s="193">
        <f>MAX(0,(J7731-'2031 forecast'!$C$10))</f>
        <v>0</v>
      </c>
      <c r="P7731" s="175" t="str">
        <f t="shared" si="1235"/>
        <v/>
      </c>
      <c r="Q7731" s="175" t="str">
        <f t="shared" si="1236"/>
        <v/>
      </c>
    </row>
    <row r="7732" spans="1:17" s="1" customFormat="1" x14ac:dyDescent="0.3">
      <c r="A7732" s="189">
        <f t="shared" si="1234"/>
        <v>44152.999999981257</v>
      </c>
      <c r="B7732" s="190">
        <f t="shared" si="1229"/>
        <v>44152</v>
      </c>
      <c r="C7732" s="1">
        <f t="shared" si="1230"/>
        <v>0</v>
      </c>
      <c r="D7732" s="191">
        <v>2.5072318785471364</v>
      </c>
      <c r="E7732" s="192">
        <f t="shared" si="1231"/>
        <v>8.7060234701843108E-5</v>
      </c>
      <c r="F7732" s="193">
        <f t="shared" si="1232"/>
        <v>3.7381888997078829</v>
      </c>
      <c r="G7732" s="193">
        <f t="shared" si="1238"/>
        <v>3.8764210872104394</v>
      </c>
      <c r="H7732" s="193">
        <f t="shared" si="1238"/>
        <v>4.019764877731034</v>
      </c>
      <c r="I7732" s="193">
        <f t="shared" si="1238"/>
        <v>4.1684092900928942</v>
      </c>
      <c r="J7732" s="193">
        <f t="shared" si="1238"/>
        <v>4.3225503327300245</v>
      </c>
      <c r="K7732" s="193">
        <f>MAX(0,(F7732-'2031 forecast'!$C$10))</f>
        <v>0</v>
      </c>
      <c r="L7732" s="193">
        <f>MAX(0,(G7732-'2031 forecast'!$C$10))</f>
        <v>0</v>
      </c>
      <c r="M7732" s="193">
        <f>MAX(0,(H7732-'2031 forecast'!$C$10))</f>
        <v>0</v>
      </c>
      <c r="N7732" s="193">
        <f>MAX(0,(I7732-'2031 forecast'!$C$10))</f>
        <v>0</v>
      </c>
      <c r="O7732" s="193">
        <f>MAX(0,(J7732-'2031 forecast'!$C$10))</f>
        <v>0</v>
      </c>
      <c r="P7732" s="175" t="str">
        <f t="shared" si="1235"/>
        <v/>
      </c>
      <c r="Q7732" s="175" t="str">
        <f t="shared" si="1236"/>
        <v/>
      </c>
    </row>
    <row r="7733" spans="1:17" s="1" customFormat="1" x14ac:dyDescent="0.3">
      <c r="A7733" s="189">
        <f t="shared" si="1234"/>
        <v>44153.041666647921</v>
      </c>
      <c r="B7733" s="190">
        <f t="shared" si="1229"/>
        <v>44153</v>
      </c>
      <c r="C7733" s="1">
        <f t="shared" si="1230"/>
        <v>1</v>
      </c>
      <c r="D7733" s="191">
        <v>2.6578163757571742</v>
      </c>
      <c r="E7733" s="192">
        <f t="shared" si="1231"/>
        <v>9.2289077626878717E-5</v>
      </c>
      <c r="F7733" s="193">
        <f t="shared" si="1232"/>
        <v>3.9627047495401877</v>
      </c>
      <c r="G7733" s="193">
        <f t="shared" si="1238"/>
        <v>4.1092391705263811</v>
      </c>
      <c r="H7733" s="193">
        <f t="shared" si="1238"/>
        <v>4.2611921977148794</v>
      </c>
      <c r="I7733" s="193">
        <f t="shared" si="1238"/>
        <v>4.4187642024107845</v>
      </c>
      <c r="J7733" s="193">
        <f t="shared" si="1238"/>
        <v>4.5821629653264218</v>
      </c>
      <c r="K7733" s="193">
        <f>MAX(0,(F7733-'2031 forecast'!$C$10))</f>
        <v>0</v>
      </c>
      <c r="L7733" s="193">
        <f>MAX(0,(G7733-'2031 forecast'!$C$10))</f>
        <v>0</v>
      </c>
      <c r="M7733" s="193">
        <f>MAX(0,(H7733-'2031 forecast'!$C$10))</f>
        <v>0</v>
      </c>
      <c r="N7733" s="193">
        <f>MAX(0,(I7733-'2031 forecast'!$C$10))</f>
        <v>0</v>
      </c>
      <c r="O7733" s="193">
        <f>MAX(0,(J7733-'2031 forecast'!$C$10))</f>
        <v>0</v>
      </c>
      <c r="P7733" s="175" t="str">
        <f t="shared" si="1235"/>
        <v/>
      </c>
      <c r="Q7733" s="175" t="str">
        <f t="shared" si="1236"/>
        <v/>
      </c>
    </row>
    <row r="7734" spans="1:17" s="1" customFormat="1" x14ac:dyDescent="0.3">
      <c r="A7734" s="189">
        <f t="shared" si="1234"/>
        <v>44153.083333314586</v>
      </c>
      <c r="B7734" s="190">
        <f t="shared" si="1229"/>
        <v>44153</v>
      </c>
      <c r="C7734" s="1">
        <f t="shared" si="1230"/>
        <v>2</v>
      </c>
      <c r="D7734" s="191">
        <v>2.5373487779891435</v>
      </c>
      <c r="E7734" s="192">
        <f t="shared" si="1231"/>
        <v>8.8106003286850216E-5</v>
      </c>
      <c r="F7734" s="193">
        <f t="shared" si="1232"/>
        <v>3.7830920696743435</v>
      </c>
      <c r="G7734" s="193">
        <f t="shared" si="1238"/>
        <v>3.9229847038736274</v>
      </c>
      <c r="H7734" s="193">
        <f t="shared" si="1238"/>
        <v>4.068050341727802</v>
      </c>
      <c r="I7734" s="193">
        <f t="shared" si="1238"/>
        <v>4.2184802725564712</v>
      </c>
      <c r="J7734" s="193">
        <f t="shared" si="1238"/>
        <v>4.3744728592493027</v>
      </c>
      <c r="K7734" s="193">
        <f>MAX(0,(F7734-'2031 forecast'!$C$10))</f>
        <v>0</v>
      </c>
      <c r="L7734" s="193">
        <f>MAX(0,(G7734-'2031 forecast'!$C$10))</f>
        <v>0</v>
      </c>
      <c r="M7734" s="193">
        <f>MAX(0,(H7734-'2031 forecast'!$C$10))</f>
        <v>0</v>
      </c>
      <c r="N7734" s="193">
        <f>MAX(0,(I7734-'2031 forecast'!$C$10))</f>
        <v>0</v>
      </c>
      <c r="O7734" s="193">
        <f>MAX(0,(J7734-'2031 forecast'!$C$10))</f>
        <v>0</v>
      </c>
      <c r="P7734" s="175" t="str">
        <f t="shared" si="1235"/>
        <v/>
      </c>
      <c r="Q7734" s="175" t="str">
        <f t="shared" si="1236"/>
        <v/>
      </c>
    </row>
    <row r="7735" spans="1:17" s="1" customFormat="1" x14ac:dyDescent="0.3">
      <c r="A7735" s="189">
        <f t="shared" si="1234"/>
        <v>44153.12499998125</v>
      </c>
      <c r="B7735" s="190">
        <f t="shared" si="1229"/>
        <v>44153</v>
      </c>
      <c r="C7735" s="1">
        <f t="shared" si="1230"/>
        <v>3</v>
      </c>
      <c r="D7735" s="191">
        <v>2.5222903282681401</v>
      </c>
      <c r="E7735" s="192">
        <f t="shared" si="1231"/>
        <v>8.7583118994346675E-5</v>
      </c>
      <c r="F7735" s="193">
        <f t="shared" si="1232"/>
        <v>3.7606404846911139</v>
      </c>
      <c r="G7735" s="193">
        <f t="shared" si="1238"/>
        <v>3.8997028955420339</v>
      </c>
      <c r="H7735" s="193">
        <f t="shared" si="1238"/>
        <v>4.0439076097294189</v>
      </c>
      <c r="I7735" s="193">
        <f t="shared" si="1238"/>
        <v>4.1934447813246836</v>
      </c>
      <c r="J7735" s="193">
        <f t="shared" si="1238"/>
        <v>4.3485115959896641</v>
      </c>
      <c r="K7735" s="193">
        <f>MAX(0,(F7735-'2031 forecast'!$C$10))</f>
        <v>0</v>
      </c>
      <c r="L7735" s="193">
        <f>MAX(0,(G7735-'2031 forecast'!$C$10))</f>
        <v>0</v>
      </c>
      <c r="M7735" s="193">
        <f>MAX(0,(H7735-'2031 forecast'!$C$10))</f>
        <v>0</v>
      </c>
      <c r="N7735" s="193">
        <f>MAX(0,(I7735-'2031 forecast'!$C$10))</f>
        <v>0</v>
      </c>
      <c r="O7735" s="193">
        <f>MAX(0,(J7735-'2031 forecast'!$C$10))</f>
        <v>0</v>
      </c>
      <c r="P7735" s="175" t="str">
        <f t="shared" si="1235"/>
        <v/>
      </c>
      <c r="Q7735" s="175" t="str">
        <f t="shared" si="1236"/>
        <v/>
      </c>
    </row>
    <row r="7736" spans="1:17" s="1" customFormat="1" x14ac:dyDescent="0.3">
      <c r="A7736" s="189">
        <f t="shared" si="1234"/>
        <v>44153.166666647914</v>
      </c>
      <c r="B7736" s="190">
        <f t="shared" si="1229"/>
        <v>44153</v>
      </c>
      <c r="C7736" s="1">
        <f t="shared" si="1230"/>
        <v>4</v>
      </c>
      <c r="D7736" s="191">
        <v>2.4620565293841246</v>
      </c>
      <c r="E7736" s="192">
        <f t="shared" si="1231"/>
        <v>8.5491581824332418E-5</v>
      </c>
      <c r="F7736" s="193">
        <f t="shared" si="1232"/>
        <v>3.6708341447581914</v>
      </c>
      <c r="G7736" s="193">
        <f t="shared" si="1238"/>
        <v>3.8065756622156566</v>
      </c>
      <c r="H7736" s="193">
        <f t="shared" si="1238"/>
        <v>3.9473366817358801</v>
      </c>
      <c r="I7736" s="193">
        <f t="shared" si="1238"/>
        <v>4.093302816397526</v>
      </c>
      <c r="J7736" s="193">
        <f t="shared" si="1238"/>
        <v>4.244666542951105</v>
      </c>
      <c r="K7736" s="193">
        <f>MAX(0,(F7736-'2031 forecast'!$C$10))</f>
        <v>0</v>
      </c>
      <c r="L7736" s="193">
        <f>MAX(0,(G7736-'2031 forecast'!$C$10))</f>
        <v>0</v>
      </c>
      <c r="M7736" s="193">
        <f>MAX(0,(H7736-'2031 forecast'!$C$10))</f>
        <v>0</v>
      </c>
      <c r="N7736" s="193">
        <f>MAX(0,(I7736-'2031 forecast'!$C$10))</f>
        <v>0</v>
      </c>
      <c r="O7736" s="193">
        <f>MAX(0,(J7736-'2031 forecast'!$C$10))</f>
        <v>0</v>
      </c>
      <c r="P7736" s="175" t="str">
        <f t="shared" si="1235"/>
        <v/>
      </c>
      <c r="Q7736" s="175" t="str">
        <f t="shared" si="1236"/>
        <v/>
      </c>
    </row>
    <row r="7737" spans="1:17" s="1" customFormat="1" x14ac:dyDescent="0.3">
      <c r="A7737" s="189">
        <f t="shared" si="1234"/>
        <v>44153.208333314578</v>
      </c>
      <c r="B7737" s="190">
        <f t="shared" si="1229"/>
        <v>44153</v>
      </c>
      <c r="C7737" s="1">
        <f t="shared" si="1230"/>
        <v>5</v>
      </c>
      <c r="D7737" s="191">
        <v>2.5373487779891435</v>
      </c>
      <c r="E7737" s="192">
        <f t="shared" si="1231"/>
        <v>8.8106003286850216E-5</v>
      </c>
      <c r="F7737" s="193">
        <f t="shared" si="1232"/>
        <v>3.7830920696743435</v>
      </c>
      <c r="G7737" s="193">
        <f t="shared" si="1238"/>
        <v>3.9229847038736274</v>
      </c>
      <c r="H7737" s="193">
        <f t="shared" si="1238"/>
        <v>4.068050341727802</v>
      </c>
      <c r="I7737" s="193">
        <f t="shared" si="1238"/>
        <v>4.2184802725564712</v>
      </c>
      <c r="J7737" s="193">
        <f t="shared" si="1238"/>
        <v>4.3744728592493027</v>
      </c>
      <c r="K7737" s="193">
        <f>MAX(0,(F7737-'2031 forecast'!$C$10))</f>
        <v>0</v>
      </c>
      <c r="L7737" s="193">
        <f>MAX(0,(G7737-'2031 forecast'!$C$10))</f>
        <v>0</v>
      </c>
      <c r="M7737" s="193">
        <f>MAX(0,(H7737-'2031 forecast'!$C$10))</f>
        <v>0</v>
      </c>
      <c r="N7737" s="193">
        <f>MAX(0,(I7737-'2031 forecast'!$C$10))</f>
        <v>0</v>
      </c>
      <c r="O7737" s="193">
        <f>MAX(0,(J7737-'2031 forecast'!$C$10))</f>
        <v>0</v>
      </c>
      <c r="P7737" s="175" t="str">
        <f t="shared" si="1235"/>
        <v/>
      </c>
      <c r="Q7737" s="175" t="str">
        <f t="shared" si="1236"/>
        <v/>
      </c>
    </row>
    <row r="7738" spans="1:17" s="1" customFormat="1" x14ac:dyDescent="0.3">
      <c r="A7738" s="189">
        <f t="shared" si="1234"/>
        <v>44153.249999981243</v>
      </c>
      <c r="B7738" s="190">
        <f t="shared" si="1229"/>
        <v>44153</v>
      </c>
      <c r="C7738" s="1">
        <f t="shared" si="1230"/>
        <v>6</v>
      </c>
      <c r="D7738" s="191">
        <v>2.6276994763151666</v>
      </c>
      <c r="E7738" s="192">
        <f t="shared" si="1231"/>
        <v>9.1243309041871595E-5</v>
      </c>
      <c r="F7738" s="193">
        <f t="shared" si="1232"/>
        <v>3.9178015795737267</v>
      </c>
      <c r="G7738" s="193">
        <f t="shared" si="1238"/>
        <v>4.0626755538631931</v>
      </c>
      <c r="H7738" s="193">
        <f t="shared" si="1238"/>
        <v>4.2129067337181105</v>
      </c>
      <c r="I7738" s="193">
        <f t="shared" si="1238"/>
        <v>4.3686932199472066</v>
      </c>
      <c r="J7738" s="193">
        <f t="shared" si="1238"/>
        <v>4.5302404388071418</v>
      </c>
      <c r="K7738" s="193">
        <f>MAX(0,(F7738-'2031 forecast'!$C$10))</f>
        <v>0</v>
      </c>
      <c r="L7738" s="193">
        <f>MAX(0,(G7738-'2031 forecast'!$C$10))</f>
        <v>0</v>
      </c>
      <c r="M7738" s="193">
        <f>MAX(0,(H7738-'2031 forecast'!$C$10))</f>
        <v>0</v>
      </c>
      <c r="N7738" s="193">
        <f>MAX(0,(I7738-'2031 forecast'!$C$10))</f>
        <v>0</v>
      </c>
      <c r="O7738" s="193">
        <f>MAX(0,(J7738-'2031 forecast'!$C$10))</f>
        <v>0</v>
      </c>
      <c r="P7738" s="175" t="str">
        <f t="shared" si="1235"/>
        <v/>
      </c>
      <c r="Q7738" s="175" t="str">
        <f t="shared" si="1236"/>
        <v/>
      </c>
    </row>
    <row r="7739" spans="1:17" s="1" customFormat="1" x14ac:dyDescent="0.3">
      <c r="A7739" s="189">
        <f t="shared" si="1234"/>
        <v>44153.291666647907</v>
      </c>
      <c r="B7739" s="190">
        <f t="shared" si="1229"/>
        <v>44153</v>
      </c>
      <c r="C7739" s="1">
        <f t="shared" si="1230"/>
        <v>7</v>
      </c>
      <c r="D7739" s="191">
        <v>3.0568652933637761</v>
      </c>
      <c r="E7739" s="192">
        <f t="shared" si="1231"/>
        <v>1.0614551137822314E-4</v>
      </c>
      <c r="F7739" s="193">
        <f t="shared" si="1232"/>
        <v>4.5576717515957981</v>
      </c>
      <c r="G7739" s="193">
        <f t="shared" si="1238"/>
        <v>4.72620709131363</v>
      </c>
      <c r="H7739" s="193">
        <f t="shared" si="1238"/>
        <v>4.9009745956720723</v>
      </c>
      <c r="I7739" s="193">
        <f t="shared" si="1238"/>
        <v>5.0822047200531983</v>
      </c>
      <c r="J7739" s="193">
        <f t="shared" si="1238"/>
        <v>5.2701364417068772</v>
      </c>
      <c r="K7739" s="193">
        <f>MAX(0,(F7739-'2031 forecast'!$C$10))</f>
        <v>0</v>
      </c>
      <c r="L7739" s="193">
        <f>MAX(0,(G7739-'2031 forecast'!$C$10))</f>
        <v>0</v>
      </c>
      <c r="M7739" s="193">
        <f>MAX(0,(H7739-'2031 forecast'!$C$10))</f>
        <v>0</v>
      </c>
      <c r="N7739" s="193">
        <f>MAX(0,(I7739-'2031 forecast'!$C$10))</f>
        <v>0</v>
      </c>
      <c r="O7739" s="193">
        <f>MAX(0,(J7739-'2031 forecast'!$C$10))</f>
        <v>0</v>
      </c>
      <c r="P7739" s="175" t="str">
        <f t="shared" si="1235"/>
        <v/>
      </c>
      <c r="Q7739" s="175" t="str">
        <f t="shared" si="1236"/>
        <v/>
      </c>
    </row>
    <row r="7740" spans="1:17" s="1" customFormat="1" x14ac:dyDescent="0.3">
      <c r="A7740" s="189">
        <f t="shared" si="1234"/>
        <v>44153.333333314571</v>
      </c>
      <c r="B7740" s="190">
        <f t="shared" si="1229"/>
        <v>44153</v>
      </c>
      <c r="C7740" s="1">
        <f t="shared" si="1230"/>
        <v>8</v>
      </c>
      <c r="D7740" s="191">
        <v>3.2225082402948173</v>
      </c>
      <c r="E7740" s="192">
        <f t="shared" si="1231"/>
        <v>1.118972385957623E-4</v>
      </c>
      <c r="F7740" s="193">
        <f t="shared" si="1232"/>
        <v>4.8046391864113325</v>
      </c>
      <c r="G7740" s="193">
        <f t="shared" si="1238"/>
        <v>4.9823069829611653</v>
      </c>
      <c r="H7740" s="193">
        <f t="shared" si="1238"/>
        <v>5.1665446476543018</v>
      </c>
      <c r="I7740" s="193">
        <f t="shared" si="1238"/>
        <v>5.357595123602878</v>
      </c>
      <c r="J7740" s="193">
        <f t="shared" si="1238"/>
        <v>5.555710337562914</v>
      </c>
      <c r="K7740" s="193">
        <f>MAX(0,(F7740-'2031 forecast'!$C$10))</f>
        <v>0</v>
      </c>
      <c r="L7740" s="193">
        <f>MAX(0,(G7740-'2031 forecast'!$C$10))</f>
        <v>0</v>
      </c>
      <c r="M7740" s="193">
        <f>MAX(0,(H7740-'2031 forecast'!$C$10))</f>
        <v>0</v>
      </c>
      <c r="N7740" s="193">
        <f>MAX(0,(I7740-'2031 forecast'!$C$10))</f>
        <v>0</v>
      </c>
      <c r="O7740" s="193">
        <f>MAX(0,(J7740-'2031 forecast'!$C$10))</f>
        <v>0</v>
      </c>
      <c r="P7740" s="175" t="str">
        <f t="shared" si="1235"/>
        <v/>
      </c>
      <c r="Q7740" s="175" t="str">
        <f t="shared" si="1236"/>
        <v/>
      </c>
    </row>
    <row r="7741" spans="1:17" s="1" customFormat="1" x14ac:dyDescent="0.3">
      <c r="A7741" s="189">
        <f t="shared" si="1234"/>
        <v>44153.374999981235</v>
      </c>
      <c r="B7741" s="190">
        <f t="shared" si="1229"/>
        <v>44153</v>
      </c>
      <c r="C7741" s="1">
        <f t="shared" si="1230"/>
        <v>9</v>
      </c>
      <c r="D7741" s="191">
        <v>3.2300374651553194</v>
      </c>
      <c r="E7741" s="192">
        <f t="shared" si="1231"/>
        <v>1.1215868074201409E-4</v>
      </c>
      <c r="F7741" s="193">
        <f t="shared" si="1232"/>
        <v>4.8158649789029484</v>
      </c>
      <c r="G7741" s="193">
        <f t="shared" si="1238"/>
        <v>4.9939478871269625</v>
      </c>
      <c r="H7741" s="193">
        <f t="shared" si="1238"/>
        <v>5.1786160136534942</v>
      </c>
      <c r="I7741" s="193">
        <f t="shared" si="1238"/>
        <v>5.3701128692187732</v>
      </c>
      <c r="J7741" s="193">
        <f t="shared" si="1238"/>
        <v>5.5686909691927342</v>
      </c>
      <c r="K7741" s="193">
        <f>MAX(0,(F7741-'2031 forecast'!$C$10))</f>
        <v>0</v>
      </c>
      <c r="L7741" s="193">
        <f>MAX(0,(G7741-'2031 forecast'!$C$10))</f>
        <v>0</v>
      </c>
      <c r="M7741" s="193">
        <f>MAX(0,(H7741-'2031 forecast'!$C$10))</f>
        <v>0</v>
      </c>
      <c r="N7741" s="193">
        <f>MAX(0,(I7741-'2031 forecast'!$C$10))</f>
        <v>0</v>
      </c>
      <c r="O7741" s="193">
        <f>MAX(0,(J7741-'2031 forecast'!$C$10))</f>
        <v>0</v>
      </c>
      <c r="P7741" s="175" t="str">
        <f t="shared" si="1235"/>
        <v/>
      </c>
      <c r="Q7741" s="175" t="str">
        <f t="shared" si="1236"/>
        <v/>
      </c>
    </row>
    <row r="7742" spans="1:17" s="1" customFormat="1" x14ac:dyDescent="0.3">
      <c r="A7742" s="189">
        <f t="shared" si="1234"/>
        <v>44153.4166666479</v>
      </c>
      <c r="B7742" s="190">
        <f t="shared" si="1229"/>
        <v>44153</v>
      </c>
      <c r="C7742" s="1">
        <f t="shared" si="1230"/>
        <v>10</v>
      </c>
      <c r="D7742" s="191">
        <v>3.3655635126443539</v>
      </c>
      <c r="E7742" s="192">
        <f t="shared" si="1231"/>
        <v>1.1686463937454616E-4</v>
      </c>
      <c r="F7742" s="193">
        <f t="shared" si="1232"/>
        <v>5.0179292437520235</v>
      </c>
      <c r="G7742" s="193">
        <f t="shared" si="1238"/>
        <v>5.2034841621113106</v>
      </c>
      <c r="H7742" s="193">
        <f t="shared" si="1238"/>
        <v>5.3959006016389557</v>
      </c>
      <c r="I7742" s="193">
        <f t="shared" si="1238"/>
        <v>5.5954322903048759</v>
      </c>
      <c r="J7742" s="193">
        <f t="shared" si="1238"/>
        <v>5.8023423385294928</v>
      </c>
      <c r="K7742" s="193">
        <f>MAX(0,(F7742-'2031 forecast'!$C$10))</f>
        <v>0</v>
      </c>
      <c r="L7742" s="193">
        <f>MAX(0,(G7742-'2031 forecast'!$C$10))</f>
        <v>0</v>
      </c>
      <c r="M7742" s="193">
        <f>MAX(0,(H7742-'2031 forecast'!$C$10))</f>
        <v>0</v>
      </c>
      <c r="N7742" s="193">
        <f>MAX(0,(I7742-'2031 forecast'!$C$10))</f>
        <v>0</v>
      </c>
      <c r="O7742" s="193">
        <f>MAX(0,(J7742-'2031 forecast'!$C$10))</f>
        <v>6.5342338529492672E-2</v>
      </c>
      <c r="P7742" s="175" t="str">
        <f t="shared" si="1235"/>
        <v/>
      </c>
      <c r="Q7742" s="175" t="str">
        <f t="shared" si="1236"/>
        <v/>
      </c>
    </row>
    <row r="7743" spans="1:17" s="1" customFormat="1" x14ac:dyDescent="0.3">
      <c r="A7743" s="189">
        <f t="shared" si="1234"/>
        <v>44153.458333314564</v>
      </c>
      <c r="B7743" s="190">
        <f t="shared" si="1229"/>
        <v>44153</v>
      </c>
      <c r="C7743" s="1">
        <f t="shared" si="1230"/>
        <v>11</v>
      </c>
      <c r="D7743" s="191">
        <v>3.2526251397368249</v>
      </c>
      <c r="E7743" s="192">
        <f t="shared" si="1231"/>
        <v>1.1294300718076943E-4</v>
      </c>
      <c r="F7743" s="193">
        <f t="shared" si="1232"/>
        <v>4.8495423563777935</v>
      </c>
      <c r="G7743" s="193">
        <f t="shared" si="1238"/>
        <v>5.0288705996243532</v>
      </c>
      <c r="H7743" s="193">
        <f t="shared" si="1238"/>
        <v>5.2148301116510707</v>
      </c>
      <c r="I7743" s="193">
        <f t="shared" si="1238"/>
        <v>5.4076661060664568</v>
      </c>
      <c r="J7743" s="193">
        <f t="shared" si="1238"/>
        <v>5.6076328640821931</v>
      </c>
      <c r="K7743" s="193">
        <f>MAX(0,(F7743-'2031 forecast'!$C$10))</f>
        <v>0</v>
      </c>
      <c r="L7743" s="193">
        <f>MAX(0,(G7743-'2031 forecast'!$C$10))</f>
        <v>0</v>
      </c>
      <c r="M7743" s="193">
        <f>MAX(0,(H7743-'2031 forecast'!$C$10))</f>
        <v>0</v>
      </c>
      <c r="N7743" s="193">
        <f>MAX(0,(I7743-'2031 forecast'!$C$10))</f>
        <v>0</v>
      </c>
      <c r="O7743" s="193">
        <f>MAX(0,(J7743-'2031 forecast'!$C$10))</f>
        <v>0</v>
      </c>
      <c r="P7743" s="175" t="str">
        <f t="shared" si="1235"/>
        <v/>
      </c>
      <c r="Q7743" s="175" t="str">
        <f t="shared" si="1236"/>
        <v/>
      </c>
    </row>
    <row r="7744" spans="1:17" s="1" customFormat="1" x14ac:dyDescent="0.3">
      <c r="A7744" s="189">
        <f t="shared" si="1234"/>
        <v>44153.499999981228</v>
      </c>
      <c r="B7744" s="190">
        <f t="shared" si="1229"/>
        <v>44153</v>
      </c>
      <c r="C7744" s="1">
        <f t="shared" si="1230"/>
        <v>12</v>
      </c>
      <c r="D7744" s="191">
        <v>3.1547452165503</v>
      </c>
      <c r="E7744" s="192">
        <f t="shared" si="1231"/>
        <v>1.0954425927949626E-4</v>
      </c>
      <c r="F7744" s="193">
        <f t="shared" si="1232"/>
        <v>4.7036070539867953</v>
      </c>
      <c r="G7744" s="193">
        <f t="shared" si="1238"/>
        <v>4.8775388454689903</v>
      </c>
      <c r="H7744" s="193">
        <f t="shared" si="1238"/>
        <v>5.0579023536615706</v>
      </c>
      <c r="I7744" s="193">
        <f t="shared" si="1238"/>
        <v>5.2449354130598262</v>
      </c>
      <c r="J7744" s="193">
        <f t="shared" si="1238"/>
        <v>5.4388846528945338</v>
      </c>
      <c r="K7744" s="193">
        <f>MAX(0,(F7744-'2031 forecast'!$C$10))</f>
        <v>0</v>
      </c>
      <c r="L7744" s="193">
        <f>MAX(0,(G7744-'2031 forecast'!$C$10))</f>
        <v>0</v>
      </c>
      <c r="M7744" s="193">
        <f>MAX(0,(H7744-'2031 forecast'!$C$10))</f>
        <v>0</v>
      </c>
      <c r="N7744" s="193">
        <f>MAX(0,(I7744-'2031 forecast'!$C$10))</f>
        <v>0</v>
      </c>
      <c r="O7744" s="193">
        <f>MAX(0,(J7744-'2031 forecast'!$C$10))</f>
        <v>0</v>
      </c>
      <c r="P7744" s="175" t="str">
        <f t="shared" si="1235"/>
        <v/>
      </c>
      <c r="Q7744" s="175" t="str">
        <f t="shared" si="1236"/>
        <v/>
      </c>
    </row>
    <row r="7745" spans="1:17" s="1" customFormat="1" x14ac:dyDescent="0.3">
      <c r="A7745" s="189">
        <f t="shared" si="1234"/>
        <v>44153.541666647892</v>
      </c>
      <c r="B7745" s="190">
        <f t="shared" si="1229"/>
        <v>44153</v>
      </c>
      <c r="C7745" s="1">
        <f t="shared" si="1230"/>
        <v>13</v>
      </c>
      <c r="D7745" s="191">
        <v>3.1547452165503</v>
      </c>
      <c r="E7745" s="192">
        <f t="shared" si="1231"/>
        <v>1.0954425927949626E-4</v>
      </c>
      <c r="F7745" s="193">
        <f t="shared" si="1232"/>
        <v>4.7036070539867953</v>
      </c>
      <c r="G7745" s="193">
        <f t="shared" ref="G7745:J7764" si="1239">$E7745*G$2</f>
        <v>4.8775388454689903</v>
      </c>
      <c r="H7745" s="193">
        <f t="shared" si="1239"/>
        <v>5.0579023536615706</v>
      </c>
      <c r="I7745" s="193">
        <f t="shared" si="1239"/>
        <v>5.2449354130598262</v>
      </c>
      <c r="J7745" s="193">
        <f t="shared" si="1239"/>
        <v>5.4388846528945338</v>
      </c>
      <c r="K7745" s="193">
        <f>MAX(0,(F7745-'2031 forecast'!$C$10))</f>
        <v>0</v>
      </c>
      <c r="L7745" s="193">
        <f>MAX(0,(G7745-'2031 forecast'!$C$10))</f>
        <v>0</v>
      </c>
      <c r="M7745" s="193">
        <f>MAX(0,(H7745-'2031 forecast'!$C$10))</f>
        <v>0</v>
      </c>
      <c r="N7745" s="193">
        <f>MAX(0,(I7745-'2031 forecast'!$C$10))</f>
        <v>0</v>
      </c>
      <c r="O7745" s="193">
        <f>MAX(0,(J7745-'2031 forecast'!$C$10))</f>
        <v>0</v>
      </c>
      <c r="P7745" s="175" t="str">
        <f t="shared" si="1235"/>
        <v/>
      </c>
      <c r="Q7745" s="175" t="str">
        <f t="shared" si="1236"/>
        <v/>
      </c>
    </row>
    <row r="7746" spans="1:17" s="1" customFormat="1" x14ac:dyDescent="0.3">
      <c r="A7746" s="189">
        <f t="shared" si="1234"/>
        <v>44153.583333314557</v>
      </c>
      <c r="B7746" s="190">
        <f t="shared" si="1229"/>
        <v>44153</v>
      </c>
      <c r="C7746" s="1">
        <f t="shared" si="1230"/>
        <v>14</v>
      </c>
      <c r="D7746" s="191">
        <v>3.1547452165503</v>
      </c>
      <c r="E7746" s="192">
        <f t="shared" si="1231"/>
        <v>1.0954425927949626E-4</v>
      </c>
      <c r="F7746" s="193">
        <f t="shared" si="1232"/>
        <v>4.7036070539867953</v>
      </c>
      <c r="G7746" s="193">
        <f t="shared" si="1239"/>
        <v>4.8775388454689903</v>
      </c>
      <c r="H7746" s="193">
        <f t="shared" si="1239"/>
        <v>5.0579023536615706</v>
      </c>
      <c r="I7746" s="193">
        <f t="shared" si="1239"/>
        <v>5.2449354130598262</v>
      </c>
      <c r="J7746" s="193">
        <f t="shared" si="1239"/>
        <v>5.4388846528945338</v>
      </c>
      <c r="K7746" s="193">
        <f>MAX(0,(F7746-'2031 forecast'!$C$10))</f>
        <v>0</v>
      </c>
      <c r="L7746" s="193">
        <f>MAX(0,(G7746-'2031 forecast'!$C$10))</f>
        <v>0</v>
      </c>
      <c r="M7746" s="193">
        <f>MAX(0,(H7746-'2031 forecast'!$C$10))</f>
        <v>0</v>
      </c>
      <c r="N7746" s="193">
        <f>MAX(0,(I7746-'2031 forecast'!$C$10))</f>
        <v>0</v>
      </c>
      <c r="O7746" s="193">
        <f>MAX(0,(J7746-'2031 forecast'!$C$10))</f>
        <v>0</v>
      </c>
      <c r="P7746" s="175" t="str">
        <f t="shared" si="1235"/>
        <v/>
      </c>
      <c r="Q7746" s="175" t="str">
        <f t="shared" si="1236"/>
        <v/>
      </c>
    </row>
    <row r="7747" spans="1:17" s="1" customFormat="1" x14ac:dyDescent="0.3">
      <c r="A7747" s="189">
        <f t="shared" si="1234"/>
        <v>44153.624999981221</v>
      </c>
      <c r="B7747" s="190">
        <f t="shared" si="1229"/>
        <v>44153</v>
      </c>
      <c r="C7747" s="1">
        <f t="shared" si="1230"/>
        <v>15</v>
      </c>
      <c r="D7747" s="191">
        <v>3.1547452165503</v>
      </c>
      <c r="E7747" s="192">
        <f t="shared" si="1231"/>
        <v>1.0954425927949626E-4</v>
      </c>
      <c r="F7747" s="193">
        <f t="shared" si="1232"/>
        <v>4.7036070539867953</v>
      </c>
      <c r="G7747" s="193">
        <f t="shared" si="1239"/>
        <v>4.8775388454689903</v>
      </c>
      <c r="H7747" s="193">
        <f t="shared" si="1239"/>
        <v>5.0579023536615706</v>
      </c>
      <c r="I7747" s="193">
        <f t="shared" si="1239"/>
        <v>5.2449354130598262</v>
      </c>
      <c r="J7747" s="193">
        <f t="shared" si="1239"/>
        <v>5.4388846528945338</v>
      </c>
      <c r="K7747" s="193">
        <f>MAX(0,(F7747-'2031 forecast'!$C$10))</f>
        <v>0</v>
      </c>
      <c r="L7747" s="193">
        <f>MAX(0,(G7747-'2031 forecast'!$C$10))</f>
        <v>0</v>
      </c>
      <c r="M7747" s="193">
        <f>MAX(0,(H7747-'2031 forecast'!$C$10))</f>
        <v>0</v>
      </c>
      <c r="N7747" s="193">
        <f>MAX(0,(I7747-'2031 forecast'!$C$10))</f>
        <v>0</v>
      </c>
      <c r="O7747" s="193">
        <f>MAX(0,(J7747-'2031 forecast'!$C$10))</f>
        <v>0</v>
      </c>
      <c r="P7747" s="175" t="str">
        <f t="shared" si="1235"/>
        <v/>
      </c>
      <c r="Q7747" s="175" t="str">
        <f t="shared" si="1236"/>
        <v/>
      </c>
    </row>
    <row r="7748" spans="1:17" s="1" customFormat="1" x14ac:dyDescent="0.3">
      <c r="A7748" s="189">
        <f t="shared" si="1234"/>
        <v>44153.666666647885</v>
      </c>
      <c r="B7748" s="190">
        <f t="shared" si="1229"/>
        <v>44153</v>
      </c>
      <c r="C7748" s="1">
        <f t="shared" si="1230"/>
        <v>16</v>
      </c>
      <c r="D7748" s="191">
        <v>3.1547452165503</v>
      </c>
      <c r="E7748" s="192">
        <f t="shared" si="1231"/>
        <v>1.0954425927949626E-4</v>
      </c>
      <c r="F7748" s="193">
        <f t="shared" si="1232"/>
        <v>4.7036070539867953</v>
      </c>
      <c r="G7748" s="193">
        <f t="shared" si="1239"/>
        <v>4.8775388454689903</v>
      </c>
      <c r="H7748" s="193">
        <f t="shared" si="1239"/>
        <v>5.0579023536615706</v>
      </c>
      <c r="I7748" s="193">
        <f t="shared" si="1239"/>
        <v>5.2449354130598262</v>
      </c>
      <c r="J7748" s="193">
        <f t="shared" si="1239"/>
        <v>5.4388846528945338</v>
      </c>
      <c r="K7748" s="193">
        <f>MAX(0,(F7748-'2031 forecast'!$C$10))</f>
        <v>0</v>
      </c>
      <c r="L7748" s="193">
        <f>MAX(0,(G7748-'2031 forecast'!$C$10))</f>
        <v>0</v>
      </c>
      <c r="M7748" s="193">
        <f>MAX(0,(H7748-'2031 forecast'!$C$10))</f>
        <v>0</v>
      </c>
      <c r="N7748" s="193">
        <f>MAX(0,(I7748-'2031 forecast'!$C$10))</f>
        <v>0</v>
      </c>
      <c r="O7748" s="193">
        <f>MAX(0,(J7748-'2031 forecast'!$C$10))</f>
        <v>0</v>
      </c>
      <c r="P7748" s="175" t="str">
        <f t="shared" si="1235"/>
        <v/>
      </c>
      <c r="Q7748" s="175" t="str">
        <f t="shared" si="1236"/>
        <v/>
      </c>
    </row>
    <row r="7749" spans="1:17" s="1" customFormat="1" x14ac:dyDescent="0.3">
      <c r="A7749" s="189">
        <f t="shared" si="1234"/>
        <v>44153.708333314549</v>
      </c>
      <c r="B7749" s="190">
        <f t="shared" ref="B7749:B7812" si="1240">INT(A7749)</f>
        <v>44153</v>
      </c>
      <c r="C7749" s="1">
        <f t="shared" ref="C7749:C7812" si="1241">HOUR(A7749)</f>
        <v>17</v>
      </c>
      <c r="D7749" s="191">
        <v>3.1547452165503</v>
      </c>
      <c r="E7749" s="192">
        <f t="shared" ref="E7749:E7812" si="1242">D7749/SUM($D$4:$D$8763)</f>
        <v>1.0954425927949626E-4</v>
      </c>
      <c r="F7749" s="193">
        <f t="shared" ref="F7749:F7812" si="1243">E7749*$F$2</f>
        <v>4.7036070539867953</v>
      </c>
      <c r="G7749" s="193">
        <f t="shared" si="1239"/>
        <v>4.8775388454689903</v>
      </c>
      <c r="H7749" s="193">
        <f t="shared" si="1239"/>
        <v>5.0579023536615706</v>
      </c>
      <c r="I7749" s="193">
        <f t="shared" si="1239"/>
        <v>5.2449354130598262</v>
      </c>
      <c r="J7749" s="193">
        <f t="shared" si="1239"/>
        <v>5.4388846528945338</v>
      </c>
      <c r="K7749" s="193">
        <f>MAX(0,(F7749-'2031 forecast'!$C$10))</f>
        <v>0</v>
      </c>
      <c r="L7749" s="193">
        <f>MAX(0,(G7749-'2031 forecast'!$C$10))</f>
        <v>0</v>
      </c>
      <c r="M7749" s="193">
        <f>MAX(0,(H7749-'2031 forecast'!$C$10))</f>
        <v>0</v>
      </c>
      <c r="N7749" s="193">
        <f>MAX(0,(I7749-'2031 forecast'!$C$10))</f>
        <v>0</v>
      </c>
      <c r="O7749" s="193">
        <f>MAX(0,(J7749-'2031 forecast'!$C$10))</f>
        <v>0</v>
      </c>
      <c r="P7749" s="175" t="str">
        <f t="shared" si="1235"/>
        <v/>
      </c>
      <c r="Q7749" s="175" t="str">
        <f t="shared" si="1236"/>
        <v/>
      </c>
    </row>
    <row r="7750" spans="1:17" s="1" customFormat="1" x14ac:dyDescent="0.3">
      <c r="A7750" s="189">
        <f t="shared" ref="A7750:A7813" si="1244">A7749 + TIME(1,0,0)</f>
        <v>44153.749999981213</v>
      </c>
      <c r="B7750" s="190">
        <f t="shared" si="1240"/>
        <v>44153</v>
      </c>
      <c r="C7750" s="1">
        <f t="shared" si="1241"/>
        <v>18</v>
      </c>
      <c r="D7750" s="191">
        <v>3.1547452165503</v>
      </c>
      <c r="E7750" s="192">
        <f t="shared" si="1242"/>
        <v>1.0954425927949626E-4</v>
      </c>
      <c r="F7750" s="193">
        <f t="shared" si="1243"/>
        <v>4.7036070539867953</v>
      </c>
      <c r="G7750" s="193">
        <f t="shared" si="1239"/>
        <v>4.8775388454689903</v>
      </c>
      <c r="H7750" s="193">
        <f t="shared" si="1239"/>
        <v>5.0579023536615706</v>
      </c>
      <c r="I7750" s="193">
        <f t="shared" si="1239"/>
        <v>5.2449354130598262</v>
      </c>
      <c r="J7750" s="193">
        <f t="shared" si="1239"/>
        <v>5.4388846528945338</v>
      </c>
      <c r="K7750" s="193">
        <f>MAX(0,(F7750-'2031 forecast'!$C$10))</f>
        <v>0</v>
      </c>
      <c r="L7750" s="193">
        <f>MAX(0,(G7750-'2031 forecast'!$C$10))</f>
        <v>0</v>
      </c>
      <c r="M7750" s="193">
        <f>MAX(0,(H7750-'2031 forecast'!$C$10))</f>
        <v>0</v>
      </c>
      <c r="N7750" s="193">
        <f>MAX(0,(I7750-'2031 forecast'!$C$10))</f>
        <v>0</v>
      </c>
      <c r="O7750" s="193">
        <f>MAX(0,(J7750-'2031 forecast'!$C$10))</f>
        <v>0</v>
      </c>
      <c r="P7750" s="175" t="str">
        <f t="shared" ref="P7750:P7813" si="1245">IF(K7750&gt;0,IF(K7749&gt;0,P7749+1,1),"")</f>
        <v/>
      </c>
      <c r="Q7750" s="175" t="str">
        <f t="shared" ref="Q7750:Q7813" si="1246">IF(AND(K7750&gt;0,K7751=0),P7750,"")</f>
        <v/>
      </c>
    </row>
    <row r="7751" spans="1:17" s="1" customFormat="1" x14ac:dyDescent="0.3">
      <c r="A7751" s="189">
        <f t="shared" si="1244"/>
        <v>44153.791666647878</v>
      </c>
      <c r="B7751" s="190">
        <f t="shared" si="1240"/>
        <v>44153</v>
      </c>
      <c r="C7751" s="1">
        <f t="shared" si="1241"/>
        <v>19</v>
      </c>
      <c r="D7751" s="191">
        <v>3.1547452165503</v>
      </c>
      <c r="E7751" s="192">
        <f t="shared" si="1242"/>
        <v>1.0954425927949626E-4</v>
      </c>
      <c r="F7751" s="193">
        <f t="shared" si="1243"/>
        <v>4.7036070539867953</v>
      </c>
      <c r="G7751" s="193">
        <f t="shared" si="1239"/>
        <v>4.8775388454689903</v>
      </c>
      <c r="H7751" s="193">
        <f t="shared" si="1239"/>
        <v>5.0579023536615706</v>
      </c>
      <c r="I7751" s="193">
        <f t="shared" si="1239"/>
        <v>5.2449354130598262</v>
      </c>
      <c r="J7751" s="193">
        <f t="shared" si="1239"/>
        <v>5.4388846528945338</v>
      </c>
      <c r="K7751" s="193">
        <f>MAX(0,(F7751-'2031 forecast'!$C$10))</f>
        <v>0</v>
      </c>
      <c r="L7751" s="193">
        <f>MAX(0,(G7751-'2031 forecast'!$C$10))</f>
        <v>0</v>
      </c>
      <c r="M7751" s="193">
        <f>MAX(0,(H7751-'2031 forecast'!$C$10))</f>
        <v>0</v>
      </c>
      <c r="N7751" s="193">
        <f>MAX(0,(I7751-'2031 forecast'!$C$10))</f>
        <v>0</v>
      </c>
      <c r="O7751" s="193">
        <f>MAX(0,(J7751-'2031 forecast'!$C$10))</f>
        <v>0</v>
      </c>
      <c r="P7751" s="175" t="str">
        <f t="shared" si="1245"/>
        <v/>
      </c>
      <c r="Q7751" s="175" t="str">
        <f t="shared" si="1246"/>
        <v/>
      </c>
    </row>
    <row r="7752" spans="1:17" s="1" customFormat="1" x14ac:dyDescent="0.3">
      <c r="A7752" s="189">
        <f t="shared" si="1244"/>
        <v>44153.833333314542</v>
      </c>
      <c r="B7752" s="190">
        <f t="shared" si="1240"/>
        <v>44153</v>
      </c>
      <c r="C7752" s="1">
        <f t="shared" si="1241"/>
        <v>20</v>
      </c>
      <c r="D7752" s="191">
        <v>3.4483849861098745</v>
      </c>
      <c r="E7752" s="192">
        <f t="shared" si="1242"/>
        <v>1.1974050298331573E-4</v>
      </c>
      <c r="F7752" s="193">
        <f t="shared" si="1243"/>
        <v>5.1414129611597899</v>
      </c>
      <c r="G7752" s="193">
        <f t="shared" si="1239"/>
        <v>5.3315341079350782</v>
      </c>
      <c r="H7752" s="193">
        <f t="shared" si="1239"/>
        <v>5.52868562763007</v>
      </c>
      <c r="I7752" s="193">
        <f t="shared" si="1239"/>
        <v>5.7331274920797153</v>
      </c>
      <c r="J7752" s="193">
        <f t="shared" si="1239"/>
        <v>5.9451292864575098</v>
      </c>
      <c r="K7752" s="193">
        <f>MAX(0,(F7752-'2031 forecast'!$C$10))</f>
        <v>0</v>
      </c>
      <c r="L7752" s="193">
        <f>MAX(0,(G7752-'2031 forecast'!$C$10))</f>
        <v>0</v>
      </c>
      <c r="M7752" s="193">
        <f>MAX(0,(H7752-'2031 forecast'!$C$10))</f>
        <v>0</v>
      </c>
      <c r="N7752" s="193">
        <f>MAX(0,(I7752-'2031 forecast'!$C$10))</f>
        <v>0</v>
      </c>
      <c r="O7752" s="193">
        <f>MAX(0,(J7752-'2031 forecast'!$C$10))</f>
        <v>0.20812928645750972</v>
      </c>
      <c r="P7752" s="175" t="str">
        <f t="shared" si="1245"/>
        <v/>
      </c>
      <c r="Q7752" s="175" t="str">
        <f t="shared" si="1246"/>
        <v/>
      </c>
    </row>
    <row r="7753" spans="1:17" s="1" customFormat="1" x14ac:dyDescent="0.3">
      <c r="A7753" s="189">
        <f t="shared" si="1244"/>
        <v>44153.874999981206</v>
      </c>
      <c r="B7753" s="190">
        <f t="shared" si="1240"/>
        <v>44153</v>
      </c>
      <c r="C7753" s="1">
        <f t="shared" si="1241"/>
        <v>21</v>
      </c>
      <c r="D7753" s="191">
        <v>3.3956804120863615</v>
      </c>
      <c r="E7753" s="192">
        <f t="shared" si="1242"/>
        <v>1.1791040795955328E-4</v>
      </c>
      <c r="F7753" s="193">
        <f t="shared" si="1243"/>
        <v>5.0628324137184846</v>
      </c>
      <c r="G7753" s="193">
        <f t="shared" si="1239"/>
        <v>5.2500477787744995</v>
      </c>
      <c r="H7753" s="193">
        <f t="shared" si="1239"/>
        <v>5.4441860656357246</v>
      </c>
      <c r="I7753" s="193">
        <f t="shared" si="1239"/>
        <v>5.6455032727684538</v>
      </c>
      <c r="J7753" s="193">
        <f t="shared" si="1239"/>
        <v>5.8542648650487719</v>
      </c>
      <c r="K7753" s="193">
        <f>MAX(0,(F7753-'2031 forecast'!$C$10))</f>
        <v>0</v>
      </c>
      <c r="L7753" s="193">
        <f>MAX(0,(G7753-'2031 forecast'!$C$10))</f>
        <v>0</v>
      </c>
      <c r="M7753" s="193">
        <f>MAX(0,(H7753-'2031 forecast'!$C$10))</f>
        <v>0</v>
      </c>
      <c r="N7753" s="193">
        <f>MAX(0,(I7753-'2031 forecast'!$C$10))</f>
        <v>0</v>
      </c>
      <c r="O7753" s="193">
        <f>MAX(0,(J7753-'2031 forecast'!$C$10))</f>
        <v>0.11726486504877176</v>
      </c>
      <c r="P7753" s="175" t="str">
        <f t="shared" si="1245"/>
        <v/>
      </c>
      <c r="Q7753" s="175" t="str">
        <f t="shared" si="1246"/>
        <v/>
      </c>
    </row>
    <row r="7754" spans="1:17" s="1" customFormat="1" x14ac:dyDescent="0.3">
      <c r="A7754" s="189">
        <f t="shared" si="1244"/>
        <v>44153.91666664787</v>
      </c>
      <c r="B7754" s="190">
        <f t="shared" si="1240"/>
        <v>44153</v>
      </c>
      <c r="C7754" s="1">
        <f t="shared" si="1241"/>
        <v>22</v>
      </c>
      <c r="D7754" s="191">
        <v>3.2300374651553194</v>
      </c>
      <c r="E7754" s="192">
        <f t="shared" si="1242"/>
        <v>1.1215868074201409E-4</v>
      </c>
      <c r="F7754" s="193">
        <f t="shared" si="1243"/>
        <v>4.8158649789029484</v>
      </c>
      <c r="G7754" s="193">
        <f t="shared" si="1239"/>
        <v>4.9939478871269625</v>
      </c>
      <c r="H7754" s="193">
        <f t="shared" si="1239"/>
        <v>5.1786160136534942</v>
      </c>
      <c r="I7754" s="193">
        <f t="shared" si="1239"/>
        <v>5.3701128692187732</v>
      </c>
      <c r="J7754" s="193">
        <f t="shared" si="1239"/>
        <v>5.5686909691927342</v>
      </c>
      <c r="K7754" s="193">
        <f>MAX(0,(F7754-'2031 forecast'!$C$10))</f>
        <v>0</v>
      </c>
      <c r="L7754" s="193">
        <f>MAX(0,(G7754-'2031 forecast'!$C$10))</f>
        <v>0</v>
      </c>
      <c r="M7754" s="193">
        <f>MAX(0,(H7754-'2031 forecast'!$C$10))</f>
        <v>0</v>
      </c>
      <c r="N7754" s="193">
        <f>MAX(0,(I7754-'2031 forecast'!$C$10))</f>
        <v>0</v>
      </c>
      <c r="O7754" s="193">
        <f>MAX(0,(J7754-'2031 forecast'!$C$10))</f>
        <v>0</v>
      </c>
      <c r="P7754" s="175" t="str">
        <f t="shared" si="1245"/>
        <v/>
      </c>
      <c r="Q7754" s="175" t="str">
        <f t="shared" si="1246"/>
        <v/>
      </c>
    </row>
    <row r="7755" spans="1:17" s="1" customFormat="1" x14ac:dyDescent="0.3">
      <c r="A7755" s="189">
        <f t="shared" si="1244"/>
        <v>44153.958333314535</v>
      </c>
      <c r="B7755" s="190">
        <f t="shared" si="1240"/>
        <v>44153</v>
      </c>
      <c r="C7755" s="1">
        <f t="shared" si="1241"/>
        <v>23</v>
      </c>
      <c r="D7755" s="191">
        <v>2.8686346718512277</v>
      </c>
      <c r="E7755" s="192">
        <f t="shared" si="1242"/>
        <v>9.9609457721928598E-5</v>
      </c>
      <c r="F7755" s="193">
        <f t="shared" si="1243"/>
        <v>4.2770269393054159</v>
      </c>
      <c r="G7755" s="193">
        <f t="shared" si="1239"/>
        <v>4.4351844871687014</v>
      </c>
      <c r="H7755" s="193">
        <f t="shared" si="1239"/>
        <v>4.5991904456922637</v>
      </c>
      <c r="I7755" s="193">
        <f t="shared" si="1239"/>
        <v>4.7692610796558332</v>
      </c>
      <c r="J7755" s="193">
        <f t="shared" si="1239"/>
        <v>4.9456206509613789</v>
      </c>
      <c r="K7755" s="193">
        <f>MAX(0,(F7755-'2031 forecast'!$C$10))</f>
        <v>0</v>
      </c>
      <c r="L7755" s="193">
        <f>MAX(0,(G7755-'2031 forecast'!$C$10))</f>
        <v>0</v>
      </c>
      <c r="M7755" s="193">
        <f>MAX(0,(H7755-'2031 forecast'!$C$10))</f>
        <v>0</v>
      </c>
      <c r="N7755" s="193">
        <f>MAX(0,(I7755-'2031 forecast'!$C$10))</f>
        <v>0</v>
      </c>
      <c r="O7755" s="193">
        <f>MAX(0,(J7755-'2031 forecast'!$C$10))</f>
        <v>0</v>
      </c>
      <c r="P7755" s="175" t="str">
        <f t="shared" si="1245"/>
        <v/>
      </c>
      <c r="Q7755" s="175" t="str">
        <f t="shared" si="1246"/>
        <v/>
      </c>
    </row>
    <row r="7756" spans="1:17" s="1" customFormat="1" x14ac:dyDescent="0.3">
      <c r="A7756" s="189">
        <f t="shared" si="1244"/>
        <v>44153.999999981199</v>
      </c>
      <c r="B7756" s="190">
        <f t="shared" si="1240"/>
        <v>44153</v>
      </c>
      <c r="C7756" s="1">
        <f t="shared" si="1241"/>
        <v>0</v>
      </c>
      <c r="D7756" s="191">
        <v>2.6804040503386801</v>
      </c>
      <c r="E7756" s="192">
        <f t="shared" si="1242"/>
        <v>9.3073404065634069E-5</v>
      </c>
      <c r="F7756" s="193">
        <f t="shared" si="1243"/>
        <v>3.9963821270150337</v>
      </c>
      <c r="G7756" s="193">
        <f t="shared" si="1239"/>
        <v>4.1441618830237728</v>
      </c>
      <c r="H7756" s="193">
        <f t="shared" si="1239"/>
        <v>4.2974062957124568</v>
      </c>
      <c r="I7756" s="193">
        <f t="shared" si="1239"/>
        <v>4.456317439258469</v>
      </c>
      <c r="J7756" s="193">
        <f t="shared" si="1239"/>
        <v>4.6211048602158815</v>
      </c>
      <c r="K7756" s="193">
        <f>MAX(0,(F7756-'2031 forecast'!$C$10))</f>
        <v>0</v>
      </c>
      <c r="L7756" s="193">
        <f>MAX(0,(G7756-'2031 forecast'!$C$10))</f>
        <v>0</v>
      </c>
      <c r="M7756" s="193">
        <f>MAX(0,(H7756-'2031 forecast'!$C$10))</f>
        <v>0</v>
      </c>
      <c r="N7756" s="193">
        <f>MAX(0,(I7756-'2031 forecast'!$C$10))</f>
        <v>0</v>
      </c>
      <c r="O7756" s="193">
        <f>MAX(0,(J7756-'2031 forecast'!$C$10))</f>
        <v>0</v>
      </c>
      <c r="P7756" s="175" t="str">
        <f t="shared" si="1245"/>
        <v/>
      </c>
      <c r="Q7756" s="175" t="str">
        <f t="shared" si="1246"/>
        <v/>
      </c>
    </row>
    <row r="7757" spans="1:17" s="1" customFormat="1" x14ac:dyDescent="0.3">
      <c r="A7757" s="189">
        <f t="shared" si="1244"/>
        <v>44154.041666647863</v>
      </c>
      <c r="B7757" s="190">
        <f t="shared" si="1240"/>
        <v>44154</v>
      </c>
      <c r="C7757" s="1">
        <f t="shared" si="1241"/>
        <v>1</v>
      </c>
      <c r="D7757" s="191">
        <v>2.514761103407638</v>
      </c>
      <c r="E7757" s="192">
        <f t="shared" si="1242"/>
        <v>8.7321676848094892E-5</v>
      </c>
      <c r="F7757" s="193">
        <f t="shared" si="1243"/>
        <v>3.7494146921994984</v>
      </c>
      <c r="G7757" s="193">
        <f t="shared" si="1239"/>
        <v>3.8880619913762366</v>
      </c>
      <c r="H7757" s="193">
        <f t="shared" si="1239"/>
        <v>4.0318362437302264</v>
      </c>
      <c r="I7757" s="193">
        <f t="shared" si="1239"/>
        <v>4.1809270357087884</v>
      </c>
      <c r="J7757" s="193">
        <f t="shared" si="1239"/>
        <v>4.3355309643598448</v>
      </c>
      <c r="K7757" s="193">
        <f>MAX(0,(F7757-'2031 forecast'!$C$10))</f>
        <v>0</v>
      </c>
      <c r="L7757" s="193">
        <f>MAX(0,(G7757-'2031 forecast'!$C$10))</f>
        <v>0</v>
      </c>
      <c r="M7757" s="193">
        <f>MAX(0,(H7757-'2031 forecast'!$C$10))</f>
        <v>0</v>
      </c>
      <c r="N7757" s="193">
        <f>MAX(0,(I7757-'2031 forecast'!$C$10))</f>
        <v>0</v>
      </c>
      <c r="O7757" s="193">
        <f>MAX(0,(J7757-'2031 forecast'!$C$10))</f>
        <v>0</v>
      </c>
      <c r="P7757" s="175" t="str">
        <f t="shared" si="1245"/>
        <v/>
      </c>
      <c r="Q7757" s="175" t="str">
        <f t="shared" si="1246"/>
        <v/>
      </c>
    </row>
    <row r="7758" spans="1:17" s="1" customFormat="1" x14ac:dyDescent="0.3">
      <c r="A7758" s="189">
        <f t="shared" si="1244"/>
        <v>44154.083333314527</v>
      </c>
      <c r="B7758" s="190">
        <f t="shared" si="1240"/>
        <v>44154</v>
      </c>
      <c r="C7758" s="1">
        <f t="shared" si="1241"/>
        <v>2</v>
      </c>
      <c r="D7758" s="191">
        <v>2.4846442039656305</v>
      </c>
      <c r="E7758" s="192">
        <f t="shared" si="1242"/>
        <v>8.627590826308777E-5</v>
      </c>
      <c r="F7758" s="193">
        <f t="shared" si="1243"/>
        <v>3.7045115222330374</v>
      </c>
      <c r="G7758" s="193">
        <f t="shared" si="1239"/>
        <v>3.8414983747130487</v>
      </c>
      <c r="H7758" s="193">
        <f t="shared" si="1239"/>
        <v>3.9835507797334571</v>
      </c>
      <c r="I7758" s="193">
        <f t="shared" si="1239"/>
        <v>4.1308560532452105</v>
      </c>
      <c r="J7758" s="193">
        <f t="shared" si="1239"/>
        <v>4.2836084378405648</v>
      </c>
      <c r="K7758" s="193">
        <f>MAX(0,(F7758-'2031 forecast'!$C$10))</f>
        <v>0</v>
      </c>
      <c r="L7758" s="193">
        <f>MAX(0,(G7758-'2031 forecast'!$C$10))</f>
        <v>0</v>
      </c>
      <c r="M7758" s="193">
        <f>MAX(0,(H7758-'2031 forecast'!$C$10))</f>
        <v>0</v>
      </c>
      <c r="N7758" s="193">
        <f>MAX(0,(I7758-'2031 forecast'!$C$10))</f>
        <v>0</v>
      </c>
      <c r="O7758" s="193">
        <f>MAX(0,(J7758-'2031 forecast'!$C$10))</f>
        <v>0</v>
      </c>
      <c r="P7758" s="175" t="str">
        <f t="shared" si="1245"/>
        <v/>
      </c>
      <c r="Q7758" s="175" t="str">
        <f t="shared" si="1246"/>
        <v/>
      </c>
    </row>
    <row r="7759" spans="1:17" s="1" customFormat="1" x14ac:dyDescent="0.3">
      <c r="A7759" s="189">
        <f t="shared" si="1244"/>
        <v>44154.124999981192</v>
      </c>
      <c r="B7759" s="190">
        <f t="shared" si="1240"/>
        <v>44154</v>
      </c>
      <c r="C7759" s="1">
        <f t="shared" si="1241"/>
        <v>3</v>
      </c>
      <c r="D7759" s="191">
        <v>2.4469980796631208</v>
      </c>
      <c r="E7759" s="192">
        <f t="shared" si="1242"/>
        <v>8.496869753182885E-5</v>
      </c>
      <c r="F7759" s="193">
        <f t="shared" si="1243"/>
        <v>3.6483825597749604</v>
      </c>
      <c r="G7759" s="193">
        <f t="shared" si="1239"/>
        <v>3.7832938538840621</v>
      </c>
      <c r="H7759" s="193">
        <f t="shared" si="1239"/>
        <v>3.9231939497374952</v>
      </c>
      <c r="I7759" s="193">
        <f t="shared" si="1239"/>
        <v>4.0682673251657366</v>
      </c>
      <c r="J7759" s="193">
        <f t="shared" si="1239"/>
        <v>4.2187052796914646</v>
      </c>
      <c r="K7759" s="193">
        <f>MAX(0,(F7759-'2031 forecast'!$C$10))</f>
        <v>0</v>
      </c>
      <c r="L7759" s="193">
        <f>MAX(0,(G7759-'2031 forecast'!$C$10))</f>
        <v>0</v>
      </c>
      <c r="M7759" s="193">
        <f>MAX(0,(H7759-'2031 forecast'!$C$10))</f>
        <v>0</v>
      </c>
      <c r="N7759" s="193">
        <f>MAX(0,(I7759-'2031 forecast'!$C$10))</f>
        <v>0</v>
      </c>
      <c r="O7759" s="193">
        <f>MAX(0,(J7759-'2031 forecast'!$C$10))</f>
        <v>0</v>
      </c>
      <c r="P7759" s="175" t="str">
        <f t="shared" si="1245"/>
        <v/>
      </c>
      <c r="Q7759" s="175" t="str">
        <f t="shared" si="1246"/>
        <v/>
      </c>
    </row>
    <row r="7760" spans="1:17" s="1" customFormat="1" x14ac:dyDescent="0.3">
      <c r="A7760" s="189">
        <f t="shared" si="1244"/>
        <v>44154.166666647856</v>
      </c>
      <c r="B7760" s="190">
        <f t="shared" si="1240"/>
        <v>44154</v>
      </c>
      <c r="C7760" s="1">
        <f t="shared" si="1241"/>
        <v>4</v>
      </c>
      <c r="D7760" s="191">
        <v>2.3717058310581018</v>
      </c>
      <c r="E7760" s="192">
        <f t="shared" si="1242"/>
        <v>8.2354276069311052E-5</v>
      </c>
      <c r="F7760" s="193">
        <f t="shared" si="1243"/>
        <v>3.5361246348588082</v>
      </c>
      <c r="G7760" s="193">
        <f t="shared" si="1239"/>
        <v>3.6668848122260917</v>
      </c>
      <c r="H7760" s="193">
        <f t="shared" si="1239"/>
        <v>3.802480289745573</v>
      </c>
      <c r="I7760" s="193">
        <f t="shared" si="1239"/>
        <v>3.9430898690067919</v>
      </c>
      <c r="J7760" s="193">
        <f t="shared" si="1239"/>
        <v>4.0888989633932669</v>
      </c>
      <c r="K7760" s="193">
        <f>MAX(0,(F7760-'2031 forecast'!$C$10))</f>
        <v>0</v>
      </c>
      <c r="L7760" s="193">
        <f>MAX(0,(G7760-'2031 forecast'!$C$10))</f>
        <v>0</v>
      </c>
      <c r="M7760" s="193">
        <f>MAX(0,(H7760-'2031 forecast'!$C$10))</f>
        <v>0</v>
      </c>
      <c r="N7760" s="193">
        <f>MAX(0,(I7760-'2031 forecast'!$C$10))</f>
        <v>0</v>
      </c>
      <c r="O7760" s="193">
        <f>MAX(0,(J7760-'2031 forecast'!$C$10))</f>
        <v>0</v>
      </c>
      <c r="P7760" s="175" t="str">
        <f t="shared" si="1245"/>
        <v/>
      </c>
      <c r="Q7760" s="175" t="str">
        <f t="shared" si="1246"/>
        <v/>
      </c>
    </row>
    <row r="7761" spans="1:17" s="1" customFormat="1" x14ac:dyDescent="0.3">
      <c r="A7761" s="189">
        <f t="shared" si="1244"/>
        <v>44154.20833331452</v>
      </c>
      <c r="B7761" s="190">
        <f t="shared" si="1240"/>
        <v>44154</v>
      </c>
      <c r="C7761" s="1">
        <f t="shared" si="1241"/>
        <v>5</v>
      </c>
      <c r="D7761" s="191">
        <v>2.4545273045236224</v>
      </c>
      <c r="E7761" s="192">
        <f t="shared" si="1242"/>
        <v>8.5230139678080621E-5</v>
      </c>
      <c r="F7761" s="193">
        <f t="shared" si="1243"/>
        <v>3.6596083522665754</v>
      </c>
      <c r="G7761" s="193">
        <f t="shared" si="1239"/>
        <v>3.7949347580498589</v>
      </c>
      <c r="H7761" s="193">
        <f t="shared" si="1239"/>
        <v>3.9352653157366868</v>
      </c>
      <c r="I7761" s="193">
        <f t="shared" si="1239"/>
        <v>4.0807850707816309</v>
      </c>
      <c r="J7761" s="193">
        <f t="shared" si="1239"/>
        <v>4.2316859113212839</v>
      </c>
      <c r="K7761" s="193">
        <f>MAX(0,(F7761-'2031 forecast'!$C$10))</f>
        <v>0</v>
      </c>
      <c r="L7761" s="193">
        <f>MAX(0,(G7761-'2031 forecast'!$C$10))</f>
        <v>0</v>
      </c>
      <c r="M7761" s="193">
        <f>MAX(0,(H7761-'2031 forecast'!$C$10))</f>
        <v>0</v>
      </c>
      <c r="N7761" s="193">
        <f>MAX(0,(I7761-'2031 forecast'!$C$10))</f>
        <v>0</v>
      </c>
      <c r="O7761" s="193">
        <f>MAX(0,(J7761-'2031 forecast'!$C$10))</f>
        <v>0</v>
      </c>
      <c r="P7761" s="175" t="str">
        <f t="shared" si="1245"/>
        <v/>
      </c>
      <c r="Q7761" s="175" t="str">
        <f t="shared" si="1246"/>
        <v/>
      </c>
    </row>
    <row r="7762" spans="1:17" s="1" customFormat="1" x14ac:dyDescent="0.3">
      <c r="A7762" s="189">
        <f t="shared" si="1244"/>
        <v>44154.249999981184</v>
      </c>
      <c r="B7762" s="190">
        <f t="shared" si="1240"/>
        <v>44154</v>
      </c>
      <c r="C7762" s="1">
        <f t="shared" si="1241"/>
        <v>6</v>
      </c>
      <c r="D7762" s="191">
        <v>2.6653456006176763</v>
      </c>
      <c r="E7762" s="192">
        <f t="shared" si="1242"/>
        <v>9.2550519773130515E-5</v>
      </c>
      <c r="F7762" s="193">
        <f t="shared" si="1243"/>
        <v>3.9739305420318036</v>
      </c>
      <c r="G7762" s="193">
        <f t="shared" si="1239"/>
        <v>4.1208800746921792</v>
      </c>
      <c r="H7762" s="193">
        <f t="shared" si="1239"/>
        <v>4.2732635637140719</v>
      </c>
      <c r="I7762" s="193">
        <f t="shared" si="1239"/>
        <v>4.4312819480266805</v>
      </c>
      <c r="J7762" s="193">
        <f t="shared" si="1239"/>
        <v>4.595143596956242</v>
      </c>
      <c r="K7762" s="193">
        <f>MAX(0,(F7762-'2031 forecast'!$C$10))</f>
        <v>0</v>
      </c>
      <c r="L7762" s="193">
        <f>MAX(0,(G7762-'2031 forecast'!$C$10))</f>
        <v>0</v>
      </c>
      <c r="M7762" s="193">
        <f>MAX(0,(H7762-'2031 forecast'!$C$10))</f>
        <v>0</v>
      </c>
      <c r="N7762" s="193">
        <f>MAX(0,(I7762-'2031 forecast'!$C$10))</f>
        <v>0</v>
      </c>
      <c r="O7762" s="193">
        <f>MAX(0,(J7762-'2031 forecast'!$C$10))</f>
        <v>0</v>
      </c>
      <c r="P7762" s="175" t="str">
        <f t="shared" si="1245"/>
        <v/>
      </c>
      <c r="Q7762" s="175" t="str">
        <f t="shared" si="1246"/>
        <v/>
      </c>
    </row>
    <row r="7763" spans="1:17" s="1" customFormat="1" x14ac:dyDescent="0.3">
      <c r="A7763" s="189">
        <f t="shared" si="1244"/>
        <v>44154.291666647849</v>
      </c>
      <c r="B7763" s="190">
        <f t="shared" si="1240"/>
        <v>44154</v>
      </c>
      <c r="C7763" s="1">
        <f t="shared" si="1241"/>
        <v>7</v>
      </c>
      <c r="D7763" s="191">
        <v>2.9815730447587567</v>
      </c>
      <c r="E7763" s="192">
        <f t="shared" si="1242"/>
        <v>1.0353108991570533E-4</v>
      </c>
      <c r="F7763" s="193">
        <f t="shared" si="1243"/>
        <v>4.445413826679645</v>
      </c>
      <c r="G7763" s="193">
        <f t="shared" si="1239"/>
        <v>4.6097980496556588</v>
      </c>
      <c r="H7763" s="193">
        <f t="shared" si="1239"/>
        <v>4.7802609356801486</v>
      </c>
      <c r="I7763" s="193">
        <f t="shared" si="1239"/>
        <v>4.9570272638942532</v>
      </c>
      <c r="J7763" s="193">
        <f t="shared" si="1239"/>
        <v>5.1403301254086786</v>
      </c>
      <c r="K7763" s="193">
        <f>MAX(0,(F7763-'2031 forecast'!$C$10))</f>
        <v>0</v>
      </c>
      <c r="L7763" s="193">
        <f>MAX(0,(G7763-'2031 forecast'!$C$10))</f>
        <v>0</v>
      </c>
      <c r="M7763" s="193">
        <f>MAX(0,(H7763-'2031 forecast'!$C$10))</f>
        <v>0</v>
      </c>
      <c r="N7763" s="193">
        <f>MAX(0,(I7763-'2031 forecast'!$C$10))</f>
        <v>0</v>
      </c>
      <c r="O7763" s="193">
        <f>MAX(0,(J7763-'2031 forecast'!$C$10))</f>
        <v>0</v>
      </c>
      <c r="P7763" s="175" t="str">
        <f t="shared" si="1245"/>
        <v/>
      </c>
      <c r="Q7763" s="175" t="str">
        <f t="shared" si="1246"/>
        <v/>
      </c>
    </row>
    <row r="7764" spans="1:17" s="1" customFormat="1" x14ac:dyDescent="0.3">
      <c r="A7764" s="189">
        <f t="shared" si="1244"/>
        <v>44154.333333314513</v>
      </c>
      <c r="B7764" s="190">
        <f t="shared" si="1240"/>
        <v>44154</v>
      </c>
      <c r="C7764" s="1">
        <f t="shared" si="1241"/>
        <v>8</v>
      </c>
      <c r="D7764" s="191">
        <v>3.1170990922477908</v>
      </c>
      <c r="E7764" s="192">
        <f t="shared" si="1242"/>
        <v>1.0823704854823737E-4</v>
      </c>
      <c r="F7764" s="193">
        <f t="shared" si="1243"/>
        <v>4.6474780915287193</v>
      </c>
      <c r="G7764" s="193">
        <f t="shared" si="1239"/>
        <v>4.819334324640006</v>
      </c>
      <c r="H7764" s="193">
        <f t="shared" si="1239"/>
        <v>4.9975455236656092</v>
      </c>
      <c r="I7764" s="193">
        <f t="shared" si="1239"/>
        <v>5.1823466849803541</v>
      </c>
      <c r="J7764" s="193">
        <f t="shared" si="1239"/>
        <v>5.3739814947454354</v>
      </c>
      <c r="K7764" s="193">
        <f>MAX(0,(F7764-'2031 forecast'!$C$10))</f>
        <v>0</v>
      </c>
      <c r="L7764" s="193">
        <f>MAX(0,(G7764-'2031 forecast'!$C$10))</f>
        <v>0</v>
      </c>
      <c r="M7764" s="193">
        <f>MAX(0,(H7764-'2031 forecast'!$C$10))</f>
        <v>0</v>
      </c>
      <c r="N7764" s="193">
        <f>MAX(0,(I7764-'2031 forecast'!$C$10))</f>
        <v>0</v>
      </c>
      <c r="O7764" s="193">
        <f>MAX(0,(J7764-'2031 forecast'!$C$10))</f>
        <v>0</v>
      </c>
      <c r="P7764" s="175" t="str">
        <f t="shared" si="1245"/>
        <v/>
      </c>
      <c r="Q7764" s="175" t="str">
        <f t="shared" si="1246"/>
        <v/>
      </c>
    </row>
    <row r="7765" spans="1:17" s="1" customFormat="1" x14ac:dyDescent="0.3">
      <c r="A7765" s="189">
        <f t="shared" si="1244"/>
        <v>44154.374999981177</v>
      </c>
      <c r="B7765" s="190">
        <f t="shared" si="1240"/>
        <v>44154</v>
      </c>
      <c r="C7765" s="1">
        <f t="shared" si="1241"/>
        <v>9</v>
      </c>
      <c r="D7765" s="191">
        <v>3.1246283171082929</v>
      </c>
      <c r="E7765" s="192">
        <f t="shared" si="1242"/>
        <v>1.0849849069448915E-4</v>
      </c>
      <c r="F7765" s="193">
        <f t="shared" si="1243"/>
        <v>4.6587038840203343</v>
      </c>
      <c r="G7765" s="193">
        <f t="shared" ref="G7765:J7784" si="1247">$E7765*G$2</f>
        <v>4.8309752288058032</v>
      </c>
      <c r="H7765" s="193">
        <f t="shared" si="1247"/>
        <v>5.0096168896648017</v>
      </c>
      <c r="I7765" s="193">
        <f t="shared" si="1247"/>
        <v>5.1948644305962492</v>
      </c>
      <c r="J7765" s="193">
        <f t="shared" si="1247"/>
        <v>5.3869621263752556</v>
      </c>
      <c r="K7765" s="193">
        <f>MAX(0,(F7765-'2031 forecast'!$C$10))</f>
        <v>0</v>
      </c>
      <c r="L7765" s="193">
        <f>MAX(0,(G7765-'2031 forecast'!$C$10))</f>
        <v>0</v>
      </c>
      <c r="M7765" s="193">
        <f>MAX(0,(H7765-'2031 forecast'!$C$10))</f>
        <v>0</v>
      </c>
      <c r="N7765" s="193">
        <f>MAX(0,(I7765-'2031 forecast'!$C$10))</f>
        <v>0</v>
      </c>
      <c r="O7765" s="193">
        <f>MAX(0,(J7765-'2031 forecast'!$C$10))</f>
        <v>0</v>
      </c>
      <c r="P7765" s="175" t="str">
        <f t="shared" si="1245"/>
        <v/>
      </c>
      <c r="Q7765" s="175" t="str">
        <f t="shared" si="1246"/>
        <v/>
      </c>
    </row>
    <row r="7766" spans="1:17" s="1" customFormat="1" x14ac:dyDescent="0.3">
      <c r="A7766" s="189">
        <f t="shared" si="1244"/>
        <v>44154.416666647841</v>
      </c>
      <c r="B7766" s="190">
        <f t="shared" si="1240"/>
        <v>44154</v>
      </c>
      <c r="C7766" s="1">
        <f t="shared" si="1241"/>
        <v>10</v>
      </c>
      <c r="D7766" s="191">
        <v>3.2300374651553194</v>
      </c>
      <c r="E7766" s="192">
        <f t="shared" si="1242"/>
        <v>1.1215868074201409E-4</v>
      </c>
      <c r="F7766" s="193">
        <f t="shared" si="1243"/>
        <v>4.8158649789029484</v>
      </c>
      <c r="G7766" s="193">
        <f t="shared" si="1247"/>
        <v>4.9939478871269625</v>
      </c>
      <c r="H7766" s="193">
        <f t="shared" si="1247"/>
        <v>5.1786160136534942</v>
      </c>
      <c r="I7766" s="193">
        <f t="shared" si="1247"/>
        <v>5.3701128692187732</v>
      </c>
      <c r="J7766" s="193">
        <f t="shared" si="1247"/>
        <v>5.5686909691927342</v>
      </c>
      <c r="K7766" s="193">
        <f>MAX(0,(F7766-'2031 forecast'!$C$10))</f>
        <v>0</v>
      </c>
      <c r="L7766" s="193">
        <f>MAX(0,(G7766-'2031 forecast'!$C$10))</f>
        <v>0</v>
      </c>
      <c r="M7766" s="193">
        <f>MAX(0,(H7766-'2031 forecast'!$C$10))</f>
        <v>0</v>
      </c>
      <c r="N7766" s="193">
        <f>MAX(0,(I7766-'2031 forecast'!$C$10))</f>
        <v>0</v>
      </c>
      <c r="O7766" s="193">
        <f>MAX(0,(J7766-'2031 forecast'!$C$10))</f>
        <v>0</v>
      </c>
      <c r="P7766" s="175" t="str">
        <f t="shared" si="1245"/>
        <v/>
      </c>
      <c r="Q7766" s="175" t="str">
        <f t="shared" si="1246"/>
        <v/>
      </c>
    </row>
    <row r="7767" spans="1:17" s="1" customFormat="1" x14ac:dyDescent="0.3">
      <c r="A7767" s="189">
        <f t="shared" si="1244"/>
        <v>44154.458333314506</v>
      </c>
      <c r="B7767" s="190">
        <f t="shared" si="1240"/>
        <v>44154</v>
      </c>
      <c r="C7767" s="1">
        <f t="shared" si="1241"/>
        <v>11</v>
      </c>
      <c r="D7767" s="191">
        <v>3.2827420391788333</v>
      </c>
      <c r="E7767" s="192">
        <f t="shared" si="1242"/>
        <v>1.1398877576577658E-4</v>
      </c>
      <c r="F7767" s="193">
        <f t="shared" si="1243"/>
        <v>4.8944455263442554</v>
      </c>
      <c r="G7767" s="193">
        <f t="shared" si="1247"/>
        <v>5.075434216287543</v>
      </c>
      <c r="H7767" s="193">
        <f t="shared" si="1247"/>
        <v>5.2631155756478405</v>
      </c>
      <c r="I7767" s="193">
        <f t="shared" si="1247"/>
        <v>5.4577370885300356</v>
      </c>
      <c r="J7767" s="193">
        <f t="shared" si="1247"/>
        <v>5.6595553906014739</v>
      </c>
      <c r="K7767" s="193">
        <f>MAX(0,(F7767-'2031 forecast'!$C$10))</f>
        <v>0</v>
      </c>
      <c r="L7767" s="193">
        <f>MAX(0,(G7767-'2031 forecast'!$C$10))</f>
        <v>0</v>
      </c>
      <c r="M7767" s="193">
        <f>MAX(0,(H7767-'2031 forecast'!$C$10))</f>
        <v>0</v>
      </c>
      <c r="N7767" s="193">
        <f>MAX(0,(I7767-'2031 forecast'!$C$10))</f>
        <v>0</v>
      </c>
      <c r="O7767" s="193">
        <f>MAX(0,(J7767-'2031 forecast'!$C$10))</f>
        <v>0</v>
      </c>
      <c r="P7767" s="175" t="str">
        <f t="shared" si="1245"/>
        <v/>
      </c>
      <c r="Q7767" s="175" t="str">
        <f t="shared" si="1246"/>
        <v/>
      </c>
    </row>
    <row r="7768" spans="1:17" s="1" customFormat="1" x14ac:dyDescent="0.3">
      <c r="A7768" s="189">
        <f t="shared" si="1244"/>
        <v>44154.49999998117</v>
      </c>
      <c r="B7768" s="190">
        <f t="shared" si="1240"/>
        <v>44154</v>
      </c>
      <c r="C7768" s="1">
        <f t="shared" si="1241"/>
        <v>12</v>
      </c>
      <c r="D7768" s="191">
        <v>3.2978004888998367</v>
      </c>
      <c r="E7768" s="192">
        <f t="shared" si="1242"/>
        <v>1.1451166005828012E-4</v>
      </c>
      <c r="F7768" s="193">
        <f t="shared" si="1243"/>
        <v>4.9168971113274855</v>
      </c>
      <c r="G7768" s="193">
        <f t="shared" si="1247"/>
        <v>5.0987160246191365</v>
      </c>
      <c r="H7768" s="193">
        <f t="shared" si="1247"/>
        <v>5.2872583076462245</v>
      </c>
      <c r="I7768" s="193">
        <f t="shared" si="1247"/>
        <v>5.4827725797618241</v>
      </c>
      <c r="J7768" s="193">
        <f t="shared" si="1247"/>
        <v>5.6855166538611126</v>
      </c>
      <c r="K7768" s="193">
        <f>MAX(0,(F7768-'2031 forecast'!$C$10))</f>
        <v>0</v>
      </c>
      <c r="L7768" s="193">
        <f>MAX(0,(G7768-'2031 forecast'!$C$10))</f>
        <v>0</v>
      </c>
      <c r="M7768" s="193">
        <f>MAX(0,(H7768-'2031 forecast'!$C$10))</f>
        <v>0</v>
      </c>
      <c r="N7768" s="193">
        <f>MAX(0,(I7768-'2031 forecast'!$C$10))</f>
        <v>0</v>
      </c>
      <c r="O7768" s="193">
        <f>MAX(0,(J7768-'2031 forecast'!$C$10))</f>
        <v>0</v>
      </c>
      <c r="P7768" s="175" t="str">
        <f t="shared" si="1245"/>
        <v/>
      </c>
      <c r="Q7768" s="175" t="str">
        <f t="shared" si="1246"/>
        <v/>
      </c>
    </row>
    <row r="7769" spans="1:17" s="1" customFormat="1" x14ac:dyDescent="0.3">
      <c r="A7769" s="189">
        <f t="shared" si="1244"/>
        <v>44154.541666647834</v>
      </c>
      <c r="B7769" s="190">
        <f t="shared" si="1240"/>
        <v>44154</v>
      </c>
      <c r="C7769" s="1">
        <f t="shared" si="1241"/>
        <v>13</v>
      </c>
      <c r="D7769" s="191">
        <v>3.2601543645973274</v>
      </c>
      <c r="E7769" s="192">
        <f t="shared" si="1242"/>
        <v>1.1320444932702122E-4</v>
      </c>
      <c r="F7769" s="193">
        <f t="shared" si="1243"/>
        <v>4.8607681488694094</v>
      </c>
      <c r="G7769" s="193">
        <f t="shared" si="1247"/>
        <v>5.0405115037901513</v>
      </c>
      <c r="H7769" s="193">
        <f t="shared" si="1247"/>
        <v>5.2269014776502631</v>
      </c>
      <c r="I7769" s="193">
        <f t="shared" si="1247"/>
        <v>5.4201838516823519</v>
      </c>
      <c r="J7769" s="193">
        <f t="shared" si="1247"/>
        <v>5.6206134957120142</v>
      </c>
      <c r="K7769" s="193">
        <f>MAX(0,(F7769-'2031 forecast'!$C$10))</f>
        <v>0</v>
      </c>
      <c r="L7769" s="193">
        <f>MAX(0,(G7769-'2031 forecast'!$C$10))</f>
        <v>0</v>
      </c>
      <c r="M7769" s="193">
        <f>MAX(0,(H7769-'2031 forecast'!$C$10))</f>
        <v>0</v>
      </c>
      <c r="N7769" s="193">
        <f>MAX(0,(I7769-'2031 forecast'!$C$10))</f>
        <v>0</v>
      </c>
      <c r="O7769" s="193">
        <f>MAX(0,(J7769-'2031 forecast'!$C$10))</f>
        <v>0</v>
      </c>
      <c r="P7769" s="175" t="str">
        <f t="shared" si="1245"/>
        <v/>
      </c>
      <c r="Q7769" s="175" t="str">
        <f t="shared" si="1246"/>
        <v/>
      </c>
    </row>
    <row r="7770" spans="1:17" s="1" customFormat="1" x14ac:dyDescent="0.3">
      <c r="A7770" s="189">
        <f t="shared" si="1244"/>
        <v>44154.583333314498</v>
      </c>
      <c r="B7770" s="190">
        <f t="shared" si="1240"/>
        <v>44154</v>
      </c>
      <c r="C7770" s="1">
        <f t="shared" si="1241"/>
        <v>14</v>
      </c>
      <c r="D7770" s="191">
        <v>3.2526251397368249</v>
      </c>
      <c r="E7770" s="192">
        <f t="shared" si="1242"/>
        <v>1.1294300718076943E-4</v>
      </c>
      <c r="F7770" s="193">
        <f t="shared" si="1243"/>
        <v>4.8495423563777935</v>
      </c>
      <c r="G7770" s="193">
        <f t="shared" si="1247"/>
        <v>5.0288705996243532</v>
      </c>
      <c r="H7770" s="193">
        <f t="shared" si="1247"/>
        <v>5.2148301116510707</v>
      </c>
      <c r="I7770" s="193">
        <f t="shared" si="1247"/>
        <v>5.4076661060664568</v>
      </c>
      <c r="J7770" s="193">
        <f t="shared" si="1247"/>
        <v>5.6076328640821931</v>
      </c>
      <c r="K7770" s="193">
        <f>MAX(0,(F7770-'2031 forecast'!$C$10))</f>
        <v>0</v>
      </c>
      <c r="L7770" s="193">
        <f>MAX(0,(G7770-'2031 forecast'!$C$10))</f>
        <v>0</v>
      </c>
      <c r="M7770" s="193">
        <f>MAX(0,(H7770-'2031 forecast'!$C$10))</f>
        <v>0</v>
      </c>
      <c r="N7770" s="193">
        <f>MAX(0,(I7770-'2031 forecast'!$C$10))</f>
        <v>0</v>
      </c>
      <c r="O7770" s="193">
        <f>MAX(0,(J7770-'2031 forecast'!$C$10))</f>
        <v>0</v>
      </c>
      <c r="P7770" s="175" t="str">
        <f t="shared" si="1245"/>
        <v/>
      </c>
      <c r="Q7770" s="175" t="str">
        <f t="shared" si="1246"/>
        <v/>
      </c>
    </row>
    <row r="7771" spans="1:17" s="1" customFormat="1" x14ac:dyDescent="0.3">
      <c r="A7771" s="189">
        <f t="shared" si="1244"/>
        <v>44154.624999981163</v>
      </c>
      <c r="B7771" s="190">
        <f t="shared" si="1240"/>
        <v>44154</v>
      </c>
      <c r="C7771" s="1">
        <f t="shared" si="1241"/>
        <v>15</v>
      </c>
      <c r="D7771" s="191">
        <v>3.1321575419687941</v>
      </c>
      <c r="E7771" s="192">
        <f t="shared" si="1242"/>
        <v>1.0875993284074093E-4</v>
      </c>
      <c r="F7771" s="193">
        <f t="shared" si="1243"/>
        <v>4.6699296765119493</v>
      </c>
      <c r="G7771" s="193">
        <f t="shared" si="1247"/>
        <v>4.8426161329715995</v>
      </c>
      <c r="H7771" s="193">
        <f t="shared" si="1247"/>
        <v>5.0216882556639932</v>
      </c>
      <c r="I7771" s="193">
        <f t="shared" si="1247"/>
        <v>5.2073821762121435</v>
      </c>
      <c r="J7771" s="193">
        <f t="shared" si="1247"/>
        <v>5.3999427580050749</v>
      </c>
      <c r="K7771" s="193">
        <f>MAX(0,(F7771-'2031 forecast'!$C$10))</f>
        <v>0</v>
      </c>
      <c r="L7771" s="193">
        <f>MAX(0,(G7771-'2031 forecast'!$C$10))</f>
        <v>0</v>
      </c>
      <c r="M7771" s="193">
        <f>MAX(0,(H7771-'2031 forecast'!$C$10))</f>
        <v>0</v>
      </c>
      <c r="N7771" s="193">
        <f>MAX(0,(I7771-'2031 forecast'!$C$10))</f>
        <v>0</v>
      </c>
      <c r="O7771" s="193">
        <f>MAX(0,(J7771-'2031 forecast'!$C$10))</f>
        <v>0</v>
      </c>
      <c r="P7771" s="175" t="str">
        <f t="shared" si="1245"/>
        <v/>
      </c>
      <c r="Q7771" s="175" t="str">
        <f t="shared" si="1246"/>
        <v/>
      </c>
    </row>
    <row r="7772" spans="1:17" s="1" customFormat="1" x14ac:dyDescent="0.3">
      <c r="A7772" s="189">
        <f t="shared" si="1244"/>
        <v>44154.666666647827</v>
      </c>
      <c r="B7772" s="190">
        <f t="shared" si="1240"/>
        <v>44154</v>
      </c>
      <c r="C7772" s="1">
        <f t="shared" si="1241"/>
        <v>16</v>
      </c>
      <c r="D7772" s="191">
        <v>3.1848621159923081</v>
      </c>
      <c r="E7772" s="192">
        <f t="shared" si="1242"/>
        <v>1.105900278645034E-4</v>
      </c>
      <c r="F7772" s="193">
        <f t="shared" si="1243"/>
        <v>4.7485102239532564</v>
      </c>
      <c r="G7772" s="193">
        <f t="shared" si="1247"/>
        <v>4.9241024621321801</v>
      </c>
      <c r="H7772" s="193">
        <f t="shared" si="1247"/>
        <v>5.1061878176583395</v>
      </c>
      <c r="I7772" s="193">
        <f t="shared" si="1247"/>
        <v>5.295006395523405</v>
      </c>
      <c r="J7772" s="193">
        <f t="shared" si="1247"/>
        <v>5.4908071794138147</v>
      </c>
      <c r="K7772" s="193">
        <f>MAX(0,(F7772-'2031 forecast'!$C$10))</f>
        <v>0</v>
      </c>
      <c r="L7772" s="193">
        <f>MAX(0,(G7772-'2031 forecast'!$C$10))</f>
        <v>0</v>
      </c>
      <c r="M7772" s="193">
        <f>MAX(0,(H7772-'2031 forecast'!$C$10))</f>
        <v>0</v>
      </c>
      <c r="N7772" s="193">
        <f>MAX(0,(I7772-'2031 forecast'!$C$10))</f>
        <v>0</v>
      </c>
      <c r="O7772" s="193">
        <f>MAX(0,(J7772-'2031 forecast'!$C$10))</f>
        <v>0</v>
      </c>
      <c r="P7772" s="175" t="str">
        <f t="shared" si="1245"/>
        <v/>
      </c>
      <c r="Q7772" s="175" t="str">
        <f t="shared" si="1246"/>
        <v/>
      </c>
    </row>
    <row r="7773" spans="1:17" s="1" customFormat="1" x14ac:dyDescent="0.3">
      <c r="A7773" s="189">
        <f t="shared" si="1244"/>
        <v>44154.708333314491</v>
      </c>
      <c r="B7773" s="190">
        <f t="shared" si="1240"/>
        <v>44154</v>
      </c>
      <c r="C7773" s="1">
        <f t="shared" si="1241"/>
        <v>17</v>
      </c>
      <c r="D7773" s="191">
        <v>3.4935603352728863</v>
      </c>
      <c r="E7773" s="192">
        <f t="shared" si="1242"/>
        <v>1.2130915586082643E-4</v>
      </c>
      <c r="F7773" s="193">
        <f t="shared" si="1243"/>
        <v>5.2087677161094827</v>
      </c>
      <c r="G7773" s="193">
        <f t="shared" si="1247"/>
        <v>5.4013795329298615</v>
      </c>
      <c r="H7773" s="193">
        <f t="shared" si="1247"/>
        <v>5.6011138236252238</v>
      </c>
      <c r="I7773" s="193">
        <f t="shared" si="1247"/>
        <v>5.8082339657750834</v>
      </c>
      <c r="J7773" s="193">
        <f t="shared" si="1247"/>
        <v>6.0230130762364302</v>
      </c>
      <c r="K7773" s="193">
        <f>MAX(0,(F7773-'2031 forecast'!$C$10))</f>
        <v>0</v>
      </c>
      <c r="L7773" s="193">
        <f>MAX(0,(G7773-'2031 forecast'!$C$10))</f>
        <v>0</v>
      </c>
      <c r="M7773" s="193">
        <f>MAX(0,(H7773-'2031 forecast'!$C$10))</f>
        <v>0</v>
      </c>
      <c r="N7773" s="193">
        <f>MAX(0,(I7773-'2031 forecast'!$C$10))</f>
        <v>7.1233965775083341E-2</v>
      </c>
      <c r="O7773" s="193">
        <f>MAX(0,(J7773-'2031 forecast'!$C$10))</f>
        <v>0.28601307623643013</v>
      </c>
      <c r="P7773" s="175" t="str">
        <f t="shared" si="1245"/>
        <v/>
      </c>
      <c r="Q7773" s="175" t="str">
        <f t="shared" si="1246"/>
        <v/>
      </c>
    </row>
    <row r="7774" spans="1:17" s="1" customFormat="1" x14ac:dyDescent="0.3">
      <c r="A7774" s="189">
        <f t="shared" si="1244"/>
        <v>44154.749999981155</v>
      </c>
      <c r="B7774" s="190">
        <f t="shared" si="1240"/>
        <v>44154</v>
      </c>
      <c r="C7774" s="1">
        <f t="shared" si="1241"/>
        <v>18</v>
      </c>
      <c r="D7774" s="191">
        <v>3.5462649092963998</v>
      </c>
      <c r="E7774" s="192">
        <f t="shared" si="1242"/>
        <v>1.231392508845889E-4</v>
      </c>
      <c r="F7774" s="193">
        <f t="shared" si="1243"/>
        <v>5.2873482635507898</v>
      </c>
      <c r="G7774" s="193">
        <f t="shared" si="1247"/>
        <v>5.482865862090442</v>
      </c>
      <c r="H7774" s="193">
        <f t="shared" si="1247"/>
        <v>5.685613385619571</v>
      </c>
      <c r="I7774" s="193">
        <f t="shared" si="1247"/>
        <v>5.8958581850863458</v>
      </c>
      <c r="J7774" s="193">
        <f t="shared" si="1247"/>
        <v>6.11387749764517</v>
      </c>
      <c r="K7774" s="193">
        <f>MAX(0,(F7774-'2031 forecast'!$C$10))</f>
        <v>0</v>
      </c>
      <c r="L7774" s="193">
        <f>MAX(0,(G7774-'2031 forecast'!$C$10))</f>
        <v>0</v>
      </c>
      <c r="M7774" s="193">
        <f>MAX(0,(H7774-'2031 forecast'!$C$10))</f>
        <v>0</v>
      </c>
      <c r="N7774" s="193">
        <f>MAX(0,(I7774-'2031 forecast'!$C$10))</f>
        <v>0.15885818508634575</v>
      </c>
      <c r="O7774" s="193">
        <f>MAX(0,(J7774-'2031 forecast'!$C$10))</f>
        <v>0.37687749764516987</v>
      </c>
      <c r="P7774" s="175" t="str">
        <f t="shared" si="1245"/>
        <v/>
      </c>
      <c r="Q7774" s="175" t="str">
        <f t="shared" si="1246"/>
        <v/>
      </c>
    </row>
    <row r="7775" spans="1:17" s="1" customFormat="1" x14ac:dyDescent="0.3">
      <c r="A7775" s="189">
        <f t="shared" si="1244"/>
        <v>44154.79166664782</v>
      </c>
      <c r="B7775" s="190">
        <f t="shared" si="1240"/>
        <v>44154</v>
      </c>
      <c r="C7775" s="1">
        <f t="shared" si="1241"/>
        <v>19</v>
      </c>
      <c r="D7775" s="191">
        <v>3.4634434358308792</v>
      </c>
      <c r="E7775" s="192">
        <f t="shared" si="1242"/>
        <v>1.2026338727581932E-4</v>
      </c>
      <c r="F7775" s="193">
        <f t="shared" si="1243"/>
        <v>5.1638645461430217</v>
      </c>
      <c r="G7775" s="193">
        <f t="shared" si="1247"/>
        <v>5.3548159162666735</v>
      </c>
      <c r="H7775" s="193">
        <f t="shared" si="1247"/>
        <v>5.5528283596284558</v>
      </c>
      <c r="I7775" s="193">
        <f t="shared" si="1247"/>
        <v>5.7581629833115056</v>
      </c>
      <c r="J7775" s="193">
        <f t="shared" si="1247"/>
        <v>5.9710905497171511</v>
      </c>
      <c r="K7775" s="193">
        <f>MAX(0,(F7775-'2031 forecast'!$C$10))</f>
        <v>0</v>
      </c>
      <c r="L7775" s="193">
        <f>MAX(0,(G7775-'2031 forecast'!$C$10))</f>
        <v>0</v>
      </c>
      <c r="M7775" s="193">
        <f>MAX(0,(H7775-'2031 forecast'!$C$10))</f>
        <v>0</v>
      </c>
      <c r="N7775" s="193">
        <f>MAX(0,(I7775-'2031 forecast'!$C$10))</f>
        <v>2.1162983311505457E-2</v>
      </c>
      <c r="O7775" s="193">
        <f>MAX(0,(J7775-'2031 forecast'!$C$10))</f>
        <v>0.23409054971715104</v>
      </c>
      <c r="P7775" s="175" t="str">
        <f t="shared" si="1245"/>
        <v/>
      </c>
      <c r="Q7775" s="175" t="str">
        <f t="shared" si="1246"/>
        <v/>
      </c>
    </row>
    <row r="7776" spans="1:17" s="1" customFormat="1" x14ac:dyDescent="0.3">
      <c r="A7776" s="189">
        <f t="shared" si="1244"/>
        <v>44154.833333314484</v>
      </c>
      <c r="B7776" s="190">
        <f t="shared" si="1240"/>
        <v>44154</v>
      </c>
      <c r="C7776" s="1">
        <f t="shared" si="1241"/>
        <v>20</v>
      </c>
      <c r="D7776" s="191">
        <v>3.2827420391788333</v>
      </c>
      <c r="E7776" s="192">
        <f t="shared" si="1242"/>
        <v>1.1398877576577658E-4</v>
      </c>
      <c r="F7776" s="193">
        <f t="shared" si="1243"/>
        <v>4.8944455263442554</v>
      </c>
      <c r="G7776" s="193">
        <f t="shared" si="1247"/>
        <v>5.075434216287543</v>
      </c>
      <c r="H7776" s="193">
        <f t="shared" si="1247"/>
        <v>5.2631155756478405</v>
      </c>
      <c r="I7776" s="193">
        <f t="shared" si="1247"/>
        <v>5.4577370885300356</v>
      </c>
      <c r="J7776" s="193">
        <f t="shared" si="1247"/>
        <v>5.6595553906014739</v>
      </c>
      <c r="K7776" s="193">
        <f>MAX(0,(F7776-'2031 forecast'!$C$10))</f>
        <v>0</v>
      </c>
      <c r="L7776" s="193">
        <f>MAX(0,(G7776-'2031 forecast'!$C$10))</f>
        <v>0</v>
      </c>
      <c r="M7776" s="193">
        <f>MAX(0,(H7776-'2031 forecast'!$C$10))</f>
        <v>0</v>
      </c>
      <c r="N7776" s="193">
        <f>MAX(0,(I7776-'2031 forecast'!$C$10))</f>
        <v>0</v>
      </c>
      <c r="O7776" s="193">
        <f>MAX(0,(J7776-'2031 forecast'!$C$10))</f>
        <v>0</v>
      </c>
      <c r="P7776" s="175" t="str">
        <f t="shared" si="1245"/>
        <v/>
      </c>
      <c r="Q7776" s="175" t="str">
        <f t="shared" si="1246"/>
        <v/>
      </c>
    </row>
    <row r="7777" spans="1:17" s="1" customFormat="1" x14ac:dyDescent="0.3">
      <c r="A7777" s="189">
        <f t="shared" si="1244"/>
        <v>44154.874999981148</v>
      </c>
      <c r="B7777" s="190">
        <f t="shared" si="1240"/>
        <v>44154</v>
      </c>
      <c r="C7777" s="1">
        <f t="shared" si="1241"/>
        <v>21</v>
      </c>
      <c r="D7777" s="191">
        <v>3.2450959148763232</v>
      </c>
      <c r="E7777" s="192">
        <f t="shared" si="1242"/>
        <v>1.1268156503451764E-4</v>
      </c>
      <c r="F7777" s="193">
        <f t="shared" si="1243"/>
        <v>4.8383165638861785</v>
      </c>
      <c r="G7777" s="193">
        <f t="shared" si="1247"/>
        <v>5.017229695458556</v>
      </c>
      <c r="H7777" s="193">
        <f t="shared" si="1247"/>
        <v>5.2027587456518782</v>
      </c>
      <c r="I7777" s="193">
        <f t="shared" si="1247"/>
        <v>5.3951483604505617</v>
      </c>
      <c r="J7777" s="193">
        <f t="shared" si="1247"/>
        <v>5.5946522324523729</v>
      </c>
      <c r="K7777" s="193">
        <f>MAX(0,(F7777-'2031 forecast'!$C$10))</f>
        <v>0</v>
      </c>
      <c r="L7777" s="193">
        <f>MAX(0,(G7777-'2031 forecast'!$C$10))</f>
        <v>0</v>
      </c>
      <c r="M7777" s="193">
        <f>MAX(0,(H7777-'2031 forecast'!$C$10))</f>
        <v>0</v>
      </c>
      <c r="N7777" s="193">
        <f>MAX(0,(I7777-'2031 forecast'!$C$10))</f>
        <v>0</v>
      </c>
      <c r="O7777" s="193">
        <f>MAX(0,(J7777-'2031 forecast'!$C$10))</f>
        <v>0</v>
      </c>
      <c r="P7777" s="175" t="str">
        <f t="shared" si="1245"/>
        <v/>
      </c>
      <c r="Q7777" s="175" t="str">
        <f t="shared" si="1246"/>
        <v/>
      </c>
    </row>
    <row r="7778" spans="1:17" s="1" customFormat="1" x14ac:dyDescent="0.3">
      <c r="A7778" s="189">
        <f t="shared" si="1244"/>
        <v>44154.916666647812</v>
      </c>
      <c r="B7778" s="190">
        <f t="shared" si="1240"/>
        <v>44154</v>
      </c>
      <c r="C7778" s="1">
        <f t="shared" si="1241"/>
        <v>22</v>
      </c>
      <c r="D7778" s="191">
        <v>3.019219169061266</v>
      </c>
      <c r="E7778" s="192">
        <f t="shared" si="1242"/>
        <v>1.0483830064696422E-4</v>
      </c>
      <c r="F7778" s="193">
        <f t="shared" si="1243"/>
        <v>4.5015427891377211</v>
      </c>
      <c r="G7778" s="193">
        <f t="shared" si="1247"/>
        <v>4.6680025704846431</v>
      </c>
      <c r="H7778" s="193">
        <f t="shared" si="1247"/>
        <v>4.84061776567611</v>
      </c>
      <c r="I7778" s="193">
        <f t="shared" si="1247"/>
        <v>5.0196159919737253</v>
      </c>
      <c r="J7778" s="193">
        <f t="shared" si="1247"/>
        <v>5.205233283557777</v>
      </c>
      <c r="K7778" s="193">
        <f>MAX(0,(F7778-'2031 forecast'!$C$10))</f>
        <v>0</v>
      </c>
      <c r="L7778" s="193">
        <f>MAX(0,(G7778-'2031 forecast'!$C$10))</f>
        <v>0</v>
      </c>
      <c r="M7778" s="193">
        <f>MAX(0,(H7778-'2031 forecast'!$C$10))</f>
        <v>0</v>
      </c>
      <c r="N7778" s="193">
        <f>MAX(0,(I7778-'2031 forecast'!$C$10))</f>
        <v>0</v>
      </c>
      <c r="O7778" s="193">
        <f>MAX(0,(J7778-'2031 forecast'!$C$10))</f>
        <v>0</v>
      </c>
      <c r="P7778" s="175" t="str">
        <f t="shared" si="1245"/>
        <v/>
      </c>
      <c r="Q7778" s="175" t="str">
        <f t="shared" si="1246"/>
        <v/>
      </c>
    </row>
    <row r="7779" spans="1:17" s="1" customFormat="1" x14ac:dyDescent="0.3">
      <c r="A7779" s="189">
        <f t="shared" si="1244"/>
        <v>44154.958333314476</v>
      </c>
      <c r="B7779" s="190">
        <f t="shared" si="1240"/>
        <v>44154</v>
      </c>
      <c r="C7779" s="1">
        <f t="shared" si="1241"/>
        <v>23</v>
      </c>
      <c r="D7779" s="191">
        <v>2.7180501746411898</v>
      </c>
      <c r="E7779" s="192">
        <f t="shared" si="1242"/>
        <v>9.4380614796892988E-5</v>
      </c>
      <c r="F7779" s="193">
        <f t="shared" si="1243"/>
        <v>4.0525110894731107</v>
      </c>
      <c r="G7779" s="193">
        <f t="shared" si="1247"/>
        <v>4.2023664038527597</v>
      </c>
      <c r="H7779" s="193">
        <f t="shared" si="1247"/>
        <v>4.3577631257084182</v>
      </c>
      <c r="I7779" s="193">
        <f t="shared" si="1247"/>
        <v>4.5189061673379429</v>
      </c>
      <c r="J7779" s="193">
        <f t="shared" si="1247"/>
        <v>4.6860080183649817</v>
      </c>
      <c r="K7779" s="193">
        <f>MAX(0,(F7779-'2031 forecast'!$C$10))</f>
        <v>0</v>
      </c>
      <c r="L7779" s="193">
        <f>MAX(0,(G7779-'2031 forecast'!$C$10))</f>
        <v>0</v>
      </c>
      <c r="M7779" s="193">
        <f>MAX(0,(H7779-'2031 forecast'!$C$10))</f>
        <v>0</v>
      </c>
      <c r="N7779" s="193">
        <f>MAX(0,(I7779-'2031 forecast'!$C$10))</f>
        <v>0</v>
      </c>
      <c r="O7779" s="193">
        <f>MAX(0,(J7779-'2031 forecast'!$C$10))</f>
        <v>0</v>
      </c>
      <c r="P7779" s="175" t="str">
        <f t="shared" si="1245"/>
        <v/>
      </c>
      <c r="Q7779" s="175" t="str">
        <f t="shared" si="1246"/>
        <v/>
      </c>
    </row>
    <row r="7780" spans="1:17" s="1" customFormat="1" x14ac:dyDescent="0.3">
      <c r="A7780" s="189">
        <f t="shared" si="1244"/>
        <v>44154.999999981141</v>
      </c>
      <c r="B7780" s="190">
        <f t="shared" si="1240"/>
        <v>44154</v>
      </c>
      <c r="C7780" s="1">
        <f t="shared" si="1241"/>
        <v>0</v>
      </c>
      <c r="D7780" s="191">
        <v>2.6879332751991818</v>
      </c>
      <c r="E7780" s="192">
        <f t="shared" si="1242"/>
        <v>9.3334846211885839E-5</v>
      </c>
      <c r="F7780" s="193">
        <f t="shared" si="1243"/>
        <v>4.0076079195066487</v>
      </c>
      <c r="G7780" s="193">
        <f t="shared" si="1247"/>
        <v>4.15580278718957</v>
      </c>
      <c r="H7780" s="193">
        <f t="shared" si="1247"/>
        <v>4.3094776617116484</v>
      </c>
      <c r="I7780" s="193">
        <f t="shared" si="1247"/>
        <v>4.4688351848743633</v>
      </c>
      <c r="J7780" s="193">
        <f t="shared" si="1247"/>
        <v>4.6340854918457008</v>
      </c>
      <c r="K7780" s="193">
        <f>MAX(0,(F7780-'2031 forecast'!$C$10))</f>
        <v>0</v>
      </c>
      <c r="L7780" s="193">
        <f>MAX(0,(G7780-'2031 forecast'!$C$10))</f>
        <v>0</v>
      </c>
      <c r="M7780" s="193">
        <f>MAX(0,(H7780-'2031 forecast'!$C$10))</f>
        <v>0</v>
      </c>
      <c r="N7780" s="193">
        <f>MAX(0,(I7780-'2031 forecast'!$C$10))</f>
        <v>0</v>
      </c>
      <c r="O7780" s="193">
        <f>MAX(0,(J7780-'2031 forecast'!$C$10))</f>
        <v>0</v>
      </c>
      <c r="P7780" s="175" t="str">
        <f t="shared" si="1245"/>
        <v/>
      </c>
      <c r="Q7780" s="175" t="str">
        <f t="shared" si="1246"/>
        <v/>
      </c>
    </row>
    <row r="7781" spans="1:17" s="1" customFormat="1" x14ac:dyDescent="0.3">
      <c r="A7781" s="189">
        <f t="shared" si="1244"/>
        <v>44155.041666647805</v>
      </c>
      <c r="B7781" s="190">
        <f t="shared" si="1240"/>
        <v>44155</v>
      </c>
      <c r="C7781" s="1">
        <f t="shared" si="1241"/>
        <v>1</v>
      </c>
      <c r="D7781" s="191">
        <v>2.3942935056396073</v>
      </c>
      <c r="E7781" s="192">
        <f t="shared" si="1242"/>
        <v>8.3138602508066377E-5</v>
      </c>
      <c r="F7781" s="193">
        <f t="shared" si="1243"/>
        <v>3.5698020123336534</v>
      </c>
      <c r="G7781" s="193">
        <f t="shared" si="1247"/>
        <v>3.7018075247234821</v>
      </c>
      <c r="H7781" s="193">
        <f t="shared" si="1247"/>
        <v>3.838694387743149</v>
      </c>
      <c r="I7781" s="193">
        <f t="shared" si="1247"/>
        <v>3.9806431058544747</v>
      </c>
      <c r="J7781" s="193">
        <f t="shared" si="1247"/>
        <v>4.1278408582827248</v>
      </c>
      <c r="K7781" s="193">
        <f>MAX(0,(F7781-'2031 forecast'!$C$10))</f>
        <v>0</v>
      </c>
      <c r="L7781" s="193">
        <f>MAX(0,(G7781-'2031 forecast'!$C$10))</f>
        <v>0</v>
      </c>
      <c r="M7781" s="193">
        <f>MAX(0,(H7781-'2031 forecast'!$C$10))</f>
        <v>0</v>
      </c>
      <c r="N7781" s="193">
        <f>MAX(0,(I7781-'2031 forecast'!$C$10))</f>
        <v>0</v>
      </c>
      <c r="O7781" s="193">
        <f>MAX(0,(J7781-'2031 forecast'!$C$10))</f>
        <v>0</v>
      </c>
      <c r="P7781" s="175" t="str">
        <f t="shared" si="1245"/>
        <v/>
      </c>
      <c r="Q7781" s="175" t="str">
        <f t="shared" si="1246"/>
        <v/>
      </c>
    </row>
    <row r="7782" spans="1:17" s="1" customFormat="1" x14ac:dyDescent="0.3">
      <c r="A7782" s="189">
        <f t="shared" si="1244"/>
        <v>44155.083333314469</v>
      </c>
      <c r="B7782" s="190">
        <f t="shared" si="1240"/>
        <v>44155</v>
      </c>
      <c r="C7782" s="1">
        <f t="shared" si="1241"/>
        <v>2</v>
      </c>
      <c r="D7782" s="191">
        <v>2.2813551327320787</v>
      </c>
      <c r="E7782" s="192">
        <f t="shared" si="1242"/>
        <v>7.9216970314289673E-5</v>
      </c>
      <c r="F7782" s="193">
        <f t="shared" si="1243"/>
        <v>3.4014151249594251</v>
      </c>
      <c r="G7782" s="193">
        <f t="shared" si="1247"/>
        <v>3.527193962236526</v>
      </c>
      <c r="H7782" s="193">
        <f t="shared" si="1247"/>
        <v>3.6576238977552649</v>
      </c>
      <c r="I7782" s="193">
        <f t="shared" si="1247"/>
        <v>3.7928769216160565</v>
      </c>
      <c r="J7782" s="193">
        <f t="shared" si="1247"/>
        <v>3.9331313838354274</v>
      </c>
      <c r="K7782" s="193">
        <f>MAX(0,(F7782-'2031 forecast'!$C$10))</f>
        <v>0</v>
      </c>
      <c r="L7782" s="193">
        <f>MAX(0,(G7782-'2031 forecast'!$C$10))</f>
        <v>0</v>
      </c>
      <c r="M7782" s="193">
        <f>MAX(0,(H7782-'2031 forecast'!$C$10))</f>
        <v>0</v>
      </c>
      <c r="N7782" s="193">
        <f>MAX(0,(I7782-'2031 forecast'!$C$10))</f>
        <v>0</v>
      </c>
      <c r="O7782" s="193">
        <f>MAX(0,(J7782-'2031 forecast'!$C$10))</f>
        <v>0</v>
      </c>
      <c r="P7782" s="175" t="str">
        <f t="shared" si="1245"/>
        <v/>
      </c>
      <c r="Q7782" s="175" t="str">
        <f t="shared" si="1246"/>
        <v/>
      </c>
    </row>
    <row r="7783" spans="1:17" s="1" customFormat="1" x14ac:dyDescent="0.3">
      <c r="A7783" s="189">
        <f t="shared" si="1244"/>
        <v>44155.124999981133</v>
      </c>
      <c r="B7783" s="190">
        <f t="shared" si="1240"/>
        <v>44155</v>
      </c>
      <c r="C7783" s="1">
        <f t="shared" si="1241"/>
        <v>3</v>
      </c>
      <c r="D7783" s="191">
        <v>2.2286505587085652</v>
      </c>
      <c r="E7783" s="192">
        <f t="shared" si="1242"/>
        <v>7.7386875290527199E-5</v>
      </c>
      <c r="F7783" s="193">
        <f t="shared" si="1243"/>
        <v>3.3228345775181181</v>
      </c>
      <c r="G7783" s="193">
        <f t="shared" si="1247"/>
        <v>3.445707633075946</v>
      </c>
      <c r="H7783" s="193">
        <f t="shared" si="1247"/>
        <v>3.5731243357609186</v>
      </c>
      <c r="I7783" s="193">
        <f t="shared" si="1247"/>
        <v>3.7052527023047941</v>
      </c>
      <c r="J7783" s="193">
        <f t="shared" si="1247"/>
        <v>3.8422669624266881</v>
      </c>
      <c r="K7783" s="193">
        <f>MAX(0,(F7783-'2031 forecast'!$C$10))</f>
        <v>0</v>
      </c>
      <c r="L7783" s="193">
        <f>MAX(0,(G7783-'2031 forecast'!$C$10))</f>
        <v>0</v>
      </c>
      <c r="M7783" s="193">
        <f>MAX(0,(H7783-'2031 forecast'!$C$10))</f>
        <v>0</v>
      </c>
      <c r="N7783" s="193">
        <f>MAX(0,(I7783-'2031 forecast'!$C$10))</f>
        <v>0</v>
      </c>
      <c r="O7783" s="193">
        <f>MAX(0,(J7783-'2031 forecast'!$C$10))</f>
        <v>0</v>
      </c>
      <c r="P7783" s="175" t="str">
        <f t="shared" si="1245"/>
        <v/>
      </c>
      <c r="Q7783" s="175" t="str">
        <f t="shared" si="1246"/>
        <v/>
      </c>
    </row>
    <row r="7784" spans="1:17" s="1" customFormat="1" x14ac:dyDescent="0.3">
      <c r="A7784" s="189">
        <f t="shared" si="1244"/>
        <v>44155.166666647798</v>
      </c>
      <c r="B7784" s="190">
        <f t="shared" si="1240"/>
        <v>44155</v>
      </c>
      <c r="C7784" s="1">
        <f t="shared" si="1241"/>
        <v>4</v>
      </c>
      <c r="D7784" s="191">
        <v>2.1910044344060555</v>
      </c>
      <c r="E7784" s="192">
        <f t="shared" si="1242"/>
        <v>7.6079664559268294E-5</v>
      </c>
      <c r="F7784" s="193">
        <f t="shared" si="1243"/>
        <v>3.2667056150600415</v>
      </c>
      <c r="G7784" s="193">
        <f t="shared" si="1247"/>
        <v>3.3875031122469603</v>
      </c>
      <c r="H7784" s="193">
        <f t="shared" si="1247"/>
        <v>3.5127675057649572</v>
      </c>
      <c r="I7784" s="193">
        <f t="shared" si="1247"/>
        <v>3.6426639742253215</v>
      </c>
      <c r="J7784" s="193">
        <f t="shared" si="1247"/>
        <v>3.7773638042775883</v>
      </c>
      <c r="K7784" s="193">
        <f>MAX(0,(F7784-'2031 forecast'!$C$10))</f>
        <v>0</v>
      </c>
      <c r="L7784" s="193">
        <f>MAX(0,(G7784-'2031 forecast'!$C$10))</f>
        <v>0</v>
      </c>
      <c r="M7784" s="193">
        <f>MAX(0,(H7784-'2031 forecast'!$C$10))</f>
        <v>0</v>
      </c>
      <c r="N7784" s="193">
        <f>MAX(0,(I7784-'2031 forecast'!$C$10))</f>
        <v>0</v>
      </c>
      <c r="O7784" s="193">
        <f>MAX(0,(J7784-'2031 forecast'!$C$10))</f>
        <v>0</v>
      </c>
      <c r="P7784" s="175" t="str">
        <f t="shared" si="1245"/>
        <v/>
      </c>
      <c r="Q7784" s="175" t="str">
        <f t="shared" si="1246"/>
        <v/>
      </c>
    </row>
    <row r="7785" spans="1:17" s="1" customFormat="1" x14ac:dyDescent="0.3">
      <c r="A7785" s="189">
        <f t="shared" si="1244"/>
        <v>44155.208333314462</v>
      </c>
      <c r="B7785" s="190">
        <f t="shared" si="1240"/>
        <v>44155</v>
      </c>
      <c r="C7785" s="1">
        <f t="shared" si="1241"/>
        <v>5</v>
      </c>
      <c r="D7785" s="191">
        <v>2.2662966830110749</v>
      </c>
      <c r="E7785" s="192">
        <f t="shared" si="1242"/>
        <v>7.8694086021786105E-5</v>
      </c>
      <c r="F7785" s="193">
        <f t="shared" si="1243"/>
        <v>3.3789635399761941</v>
      </c>
      <c r="G7785" s="193">
        <f t="shared" ref="G7785:J7804" si="1248">$E7785*G$2</f>
        <v>3.5039121539049316</v>
      </c>
      <c r="H7785" s="193">
        <f t="shared" si="1248"/>
        <v>3.63348116575688</v>
      </c>
      <c r="I7785" s="193">
        <f t="shared" si="1248"/>
        <v>3.7678414303842671</v>
      </c>
      <c r="J7785" s="193">
        <f t="shared" si="1248"/>
        <v>3.9071701205757874</v>
      </c>
      <c r="K7785" s="193">
        <f>MAX(0,(F7785-'2031 forecast'!$C$10))</f>
        <v>0</v>
      </c>
      <c r="L7785" s="193">
        <f>MAX(0,(G7785-'2031 forecast'!$C$10))</f>
        <v>0</v>
      </c>
      <c r="M7785" s="193">
        <f>MAX(0,(H7785-'2031 forecast'!$C$10))</f>
        <v>0</v>
      </c>
      <c r="N7785" s="193">
        <f>MAX(0,(I7785-'2031 forecast'!$C$10))</f>
        <v>0</v>
      </c>
      <c r="O7785" s="193">
        <f>MAX(0,(J7785-'2031 forecast'!$C$10))</f>
        <v>0</v>
      </c>
      <c r="P7785" s="175" t="str">
        <f t="shared" si="1245"/>
        <v/>
      </c>
      <c r="Q7785" s="175" t="str">
        <f t="shared" si="1246"/>
        <v/>
      </c>
    </row>
    <row r="7786" spans="1:17" s="1" customFormat="1" x14ac:dyDescent="0.3">
      <c r="A7786" s="189">
        <f t="shared" si="1244"/>
        <v>44155.249999981126</v>
      </c>
      <c r="B7786" s="190">
        <f t="shared" si="1240"/>
        <v>44155</v>
      </c>
      <c r="C7786" s="1">
        <f t="shared" si="1241"/>
        <v>6</v>
      </c>
      <c r="D7786" s="191">
        <v>2.4168811802211132</v>
      </c>
      <c r="E7786" s="192">
        <f t="shared" si="1242"/>
        <v>8.3922928946821728E-5</v>
      </c>
      <c r="F7786" s="193">
        <f t="shared" si="1243"/>
        <v>3.6034793898084998</v>
      </c>
      <c r="G7786" s="193">
        <f t="shared" si="1248"/>
        <v>3.7367302372208742</v>
      </c>
      <c r="H7786" s="193">
        <f t="shared" si="1248"/>
        <v>3.8749084857407259</v>
      </c>
      <c r="I7786" s="193">
        <f t="shared" si="1248"/>
        <v>4.0181963427021588</v>
      </c>
      <c r="J7786" s="193">
        <f t="shared" si="1248"/>
        <v>4.1667827531721855</v>
      </c>
      <c r="K7786" s="193">
        <f>MAX(0,(F7786-'2031 forecast'!$C$10))</f>
        <v>0</v>
      </c>
      <c r="L7786" s="193">
        <f>MAX(0,(G7786-'2031 forecast'!$C$10))</f>
        <v>0</v>
      </c>
      <c r="M7786" s="193">
        <f>MAX(0,(H7786-'2031 forecast'!$C$10))</f>
        <v>0</v>
      </c>
      <c r="N7786" s="193">
        <f>MAX(0,(I7786-'2031 forecast'!$C$10))</f>
        <v>0</v>
      </c>
      <c r="O7786" s="193">
        <f>MAX(0,(J7786-'2031 forecast'!$C$10))</f>
        <v>0</v>
      </c>
      <c r="P7786" s="175" t="str">
        <f t="shared" si="1245"/>
        <v/>
      </c>
      <c r="Q7786" s="175" t="str">
        <f t="shared" si="1246"/>
        <v/>
      </c>
    </row>
    <row r="7787" spans="1:17" s="1" customFormat="1" x14ac:dyDescent="0.3">
      <c r="A7787" s="189">
        <f t="shared" si="1244"/>
        <v>44155.29166664779</v>
      </c>
      <c r="B7787" s="190">
        <f t="shared" si="1240"/>
        <v>44155</v>
      </c>
      <c r="C7787" s="1">
        <f t="shared" si="1241"/>
        <v>7</v>
      </c>
      <c r="D7787" s="191">
        <v>2.7481670740831974</v>
      </c>
      <c r="E7787" s="192">
        <f t="shared" si="1242"/>
        <v>9.542638338190011E-5</v>
      </c>
      <c r="F7787" s="193">
        <f t="shared" si="1243"/>
        <v>4.0974142594395717</v>
      </c>
      <c r="G7787" s="193">
        <f t="shared" si="1248"/>
        <v>4.2489300205159477</v>
      </c>
      <c r="H7787" s="193">
        <f t="shared" si="1248"/>
        <v>4.406048589705188</v>
      </c>
      <c r="I7787" s="193">
        <f t="shared" si="1248"/>
        <v>4.5689771498015208</v>
      </c>
      <c r="J7787" s="193">
        <f t="shared" si="1248"/>
        <v>4.7379305448842617</v>
      </c>
      <c r="K7787" s="193">
        <f>MAX(0,(F7787-'2031 forecast'!$C$10))</f>
        <v>0</v>
      </c>
      <c r="L7787" s="193">
        <f>MAX(0,(G7787-'2031 forecast'!$C$10))</f>
        <v>0</v>
      </c>
      <c r="M7787" s="193">
        <f>MAX(0,(H7787-'2031 forecast'!$C$10))</f>
        <v>0</v>
      </c>
      <c r="N7787" s="193">
        <f>MAX(0,(I7787-'2031 forecast'!$C$10))</f>
        <v>0</v>
      </c>
      <c r="O7787" s="193">
        <f>MAX(0,(J7787-'2031 forecast'!$C$10))</f>
        <v>0</v>
      </c>
      <c r="P7787" s="175" t="str">
        <f t="shared" si="1245"/>
        <v/>
      </c>
      <c r="Q7787" s="175" t="str">
        <f t="shared" si="1246"/>
        <v/>
      </c>
    </row>
    <row r="7788" spans="1:17" s="1" customFormat="1" x14ac:dyDescent="0.3">
      <c r="A7788" s="189">
        <f t="shared" si="1244"/>
        <v>44155.333333314455</v>
      </c>
      <c r="B7788" s="190">
        <f t="shared" si="1240"/>
        <v>44155</v>
      </c>
      <c r="C7788" s="1">
        <f t="shared" si="1241"/>
        <v>8</v>
      </c>
      <c r="D7788" s="191">
        <v>2.9138100210142395</v>
      </c>
      <c r="E7788" s="192">
        <f t="shared" si="1242"/>
        <v>1.0117811059943929E-4</v>
      </c>
      <c r="F7788" s="193">
        <f t="shared" si="1243"/>
        <v>4.344381694255107</v>
      </c>
      <c r="G7788" s="193">
        <f t="shared" si="1248"/>
        <v>4.5050299121634838</v>
      </c>
      <c r="H7788" s="193">
        <f t="shared" si="1248"/>
        <v>4.6716186416874175</v>
      </c>
      <c r="I7788" s="193">
        <f t="shared" si="1248"/>
        <v>4.8443675533512014</v>
      </c>
      <c r="J7788" s="193">
        <f t="shared" si="1248"/>
        <v>5.0235044407402984</v>
      </c>
      <c r="K7788" s="193">
        <f>MAX(0,(F7788-'2031 forecast'!$C$10))</f>
        <v>0</v>
      </c>
      <c r="L7788" s="193">
        <f>MAX(0,(G7788-'2031 forecast'!$C$10))</f>
        <v>0</v>
      </c>
      <c r="M7788" s="193">
        <f>MAX(0,(H7788-'2031 forecast'!$C$10))</f>
        <v>0</v>
      </c>
      <c r="N7788" s="193">
        <f>MAX(0,(I7788-'2031 forecast'!$C$10))</f>
        <v>0</v>
      </c>
      <c r="O7788" s="193">
        <f>MAX(0,(J7788-'2031 forecast'!$C$10))</f>
        <v>0</v>
      </c>
      <c r="P7788" s="175" t="str">
        <f t="shared" si="1245"/>
        <v/>
      </c>
      <c r="Q7788" s="175" t="str">
        <f t="shared" si="1246"/>
        <v/>
      </c>
    </row>
    <row r="7789" spans="1:17" s="1" customFormat="1" x14ac:dyDescent="0.3">
      <c r="A7789" s="189">
        <f t="shared" si="1244"/>
        <v>44155.374999981119</v>
      </c>
      <c r="B7789" s="190">
        <f t="shared" si="1240"/>
        <v>44155</v>
      </c>
      <c r="C7789" s="1">
        <f t="shared" si="1241"/>
        <v>9</v>
      </c>
      <c r="D7789" s="191">
        <v>2.9363976955957449</v>
      </c>
      <c r="E7789" s="192">
        <f t="shared" si="1242"/>
        <v>1.0196243703819463E-4</v>
      </c>
      <c r="F7789" s="193">
        <f t="shared" si="1243"/>
        <v>4.378059071729953</v>
      </c>
      <c r="G7789" s="193">
        <f t="shared" si="1248"/>
        <v>4.5399526246608746</v>
      </c>
      <c r="H7789" s="193">
        <f t="shared" si="1248"/>
        <v>4.7078327396849948</v>
      </c>
      <c r="I7789" s="193">
        <f t="shared" si="1248"/>
        <v>4.8819207901988841</v>
      </c>
      <c r="J7789" s="193">
        <f t="shared" si="1248"/>
        <v>5.0624463356297582</v>
      </c>
      <c r="K7789" s="193">
        <f>MAX(0,(F7789-'2031 forecast'!$C$10))</f>
        <v>0</v>
      </c>
      <c r="L7789" s="193">
        <f>MAX(0,(G7789-'2031 forecast'!$C$10))</f>
        <v>0</v>
      </c>
      <c r="M7789" s="193">
        <f>MAX(0,(H7789-'2031 forecast'!$C$10))</f>
        <v>0</v>
      </c>
      <c r="N7789" s="193">
        <f>MAX(0,(I7789-'2031 forecast'!$C$10))</f>
        <v>0</v>
      </c>
      <c r="O7789" s="193">
        <f>MAX(0,(J7789-'2031 forecast'!$C$10))</f>
        <v>0</v>
      </c>
      <c r="P7789" s="175" t="str">
        <f t="shared" si="1245"/>
        <v/>
      </c>
      <c r="Q7789" s="175" t="str">
        <f t="shared" si="1246"/>
        <v/>
      </c>
    </row>
    <row r="7790" spans="1:17" s="1" customFormat="1" x14ac:dyDescent="0.3">
      <c r="A7790" s="189">
        <f t="shared" si="1244"/>
        <v>44155.416666647783</v>
      </c>
      <c r="B7790" s="190">
        <f t="shared" si="1240"/>
        <v>44155</v>
      </c>
      <c r="C7790" s="1">
        <f t="shared" si="1241"/>
        <v>10</v>
      </c>
      <c r="D7790" s="191">
        <v>3.1396867668292967</v>
      </c>
      <c r="E7790" s="192">
        <f t="shared" si="1242"/>
        <v>1.0902137498699272E-4</v>
      </c>
      <c r="F7790" s="193">
        <f t="shared" si="1243"/>
        <v>4.6811554690035653</v>
      </c>
      <c r="G7790" s="193">
        <f t="shared" si="1248"/>
        <v>4.8542570371373976</v>
      </c>
      <c r="H7790" s="193">
        <f t="shared" si="1248"/>
        <v>5.0337596216631866</v>
      </c>
      <c r="I7790" s="193">
        <f t="shared" si="1248"/>
        <v>5.2198999218280386</v>
      </c>
      <c r="J7790" s="193">
        <f t="shared" si="1248"/>
        <v>5.4129233896348952</v>
      </c>
      <c r="K7790" s="193">
        <f>MAX(0,(F7790-'2031 forecast'!$C$10))</f>
        <v>0</v>
      </c>
      <c r="L7790" s="193">
        <f>MAX(0,(G7790-'2031 forecast'!$C$10))</f>
        <v>0</v>
      </c>
      <c r="M7790" s="193">
        <f>MAX(0,(H7790-'2031 forecast'!$C$10))</f>
        <v>0</v>
      </c>
      <c r="N7790" s="193">
        <f>MAX(0,(I7790-'2031 forecast'!$C$10))</f>
        <v>0</v>
      </c>
      <c r="O7790" s="193">
        <f>MAX(0,(J7790-'2031 forecast'!$C$10))</f>
        <v>0</v>
      </c>
      <c r="P7790" s="175" t="str">
        <f t="shared" si="1245"/>
        <v/>
      </c>
      <c r="Q7790" s="175" t="str">
        <f t="shared" si="1246"/>
        <v/>
      </c>
    </row>
    <row r="7791" spans="1:17" s="1" customFormat="1" x14ac:dyDescent="0.3">
      <c r="A7791" s="189">
        <f t="shared" si="1244"/>
        <v>44155.458333314447</v>
      </c>
      <c r="B7791" s="190">
        <f t="shared" si="1240"/>
        <v>44155</v>
      </c>
      <c r="C7791" s="1">
        <f t="shared" si="1241"/>
        <v>11</v>
      </c>
      <c r="D7791" s="191">
        <v>3.102040642526787</v>
      </c>
      <c r="E7791" s="192">
        <f t="shared" si="1242"/>
        <v>1.0771416425573382E-4</v>
      </c>
      <c r="F7791" s="193">
        <f t="shared" si="1243"/>
        <v>4.6250265065454892</v>
      </c>
      <c r="G7791" s="193">
        <f t="shared" si="1248"/>
        <v>4.7960525163084116</v>
      </c>
      <c r="H7791" s="193">
        <f t="shared" si="1248"/>
        <v>4.9734027916672252</v>
      </c>
      <c r="I7791" s="193">
        <f t="shared" si="1248"/>
        <v>5.1573111937485656</v>
      </c>
      <c r="J7791" s="193">
        <f t="shared" si="1248"/>
        <v>5.3480202314857959</v>
      </c>
      <c r="K7791" s="193">
        <f>MAX(0,(F7791-'2031 forecast'!$C$10))</f>
        <v>0</v>
      </c>
      <c r="L7791" s="193">
        <f>MAX(0,(G7791-'2031 forecast'!$C$10))</f>
        <v>0</v>
      </c>
      <c r="M7791" s="193">
        <f>MAX(0,(H7791-'2031 forecast'!$C$10))</f>
        <v>0</v>
      </c>
      <c r="N7791" s="193">
        <f>MAX(0,(I7791-'2031 forecast'!$C$10))</f>
        <v>0</v>
      </c>
      <c r="O7791" s="193">
        <f>MAX(0,(J7791-'2031 forecast'!$C$10))</f>
        <v>0</v>
      </c>
      <c r="P7791" s="175" t="str">
        <f t="shared" si="1245"/>
        <v/>
      </c>
      <c r="Q7791" s="175" t="str">
        <f t="shared" si="1246"/>
        <v/>
      </c>
    </row>
    <row r="7792" spans="1:17" s="1" customFormat="1" x14ac:dyDescent="0.3">
      <c r="A7792" s="189">
        <f t="shared" si="1244"/>
        <v>44155.499999981112</v>
      </c>
      <c r="B7792" s="190">
        <f t="shared" si="1240"/>
        <v>44155</v>
      </c>
      <c r="C7792" s="1">
        <f t="shared" si="1241"/>
        <v>12</v>
      </c>
      <c r="D7792" s="191">
        <v>3.1472159916897984</v>
      </c>
      <c r="E7792" s="192">
        <f t="shared" si="1242"/>
        <v>1.0928281713324449E-4</v>
      </c>
      <c r="F7792" s="193">
        <f t="shared" si="1243"/>
        <v>4.6923812614951803</v>
      </c>
      <c r="G7792" s="193">
        <f t="shared" si="1248"/>
        <v>4.865897941303194</v>
      </c>
      <c r="H7792" s="193">
        <f t="shared" si="1248"/>
        <v>5.0458309876623781</v>
      </c>
      <c r="I7792" s="193">
        <f t="shared" si="1248"/>
        <v>5.2324176674439329</v>
      </c>
      <c r="J7792" s="193">
        <f t="shared" si="1248"/>
        <v>5.4259040212647145</v>
      </c>
      <c r="K7792" s="193">
        <f>MAX(0,(F7792-'2031 forecast'!$C$10))</f>
        <v>0</v>
      </c>
      <c r="L7792" s="193">
        <f>MAX(0,(G7792-'2031 forecast'!$C$10))</f>
        <v>0</v>
      </c>
      <c r="M7792" s="193">
        <f>MAX(0,(H7792-'2031 forecast'!$C$10))</f>
        <v>0</v>
      </c>
      <c r="N7792" s="193">
        <f>MAX(0,(I7792-'2031 forecast'!$C$10))</f>
        <v>0</v>
      </c>
      <c r="O7792" s="193">
        <f>MAX(0,(J7792-'2031 forecast'!$C$10))</f>
        <v>0</v>
      </c>
      <c r="P7792" s="175" t="str">
        <f t="shared" si="1245"/>
        <v/>
      </c>
      <c r="Q7792" s="175" t="str">
        <f t="shared" si="1246"/>
        <v/>
      </c>
    </row>
    <row r="7793" spans="1:17" s="1" customFormat="1" x14ac:dyDescent="0.3">
      <c r="A7793" s="189">
        <f t="shared" si="1244"/>
        <v>44155.541666647776</v>
      </c>
      <c r="B7793" s="190">
        <f t="shared" si="1240"/>
        <v>44155</v>
      </c>
      <c r="C7793" s="1">
        <f t="shared" si="1241"/>
        <v>13</v>
      </c>
      <c r="D7793" s="191">
        <v>3.1848621159923081</v>
      </c>
      <c r="E7793" s="192">
        <f t="shared" si="1242"/>
        <v>1.105900278645034E-4</v>
      </c>
      <c r="F7793" s="193">
        <f t="shared" si="1243"/>
        <v>4.7485102239532564</v>
      </c>
      <c r="G7793" s="193">
        <f t="shared" si="1248"/>
        <v>4.9241024621321801</v>
      </c>
      <c r="H7793" s="193">
        <f t="shared" si="1248"/>
        <v>5.1061878176583395</v>
      </c>
      <c r="I7793" s="193">
        <f t="shared" si="1248"/>
        <v>5.295006395523405</v>
      </c>
      <c r="J7793" s="193">
        <f t="shared" si="1248"/>
        <v>5.4908071794138147</v>
      </c>
      <c r="K7793" s="193">
        <f>MAX(0,(F7793-'2031 forecast'!$C$10))</f>
        <v>0</v>
      </c>
      <c r="L7793" s="193">
        <f>MAX(0,(G7793-'2031 forecast'!$C$10))</f>
        <v>0</v>
      </c>
      <c r="M7793" s="193">
        <f>MAX(0,(H7793-'2031 forecast'!$C$10))</f>
        <v>0</v>
      </c>
      <c r="N7793" s="193">
        <f>MAX(0,(I7793-'2031 forecast'!$C$10))</f>
        <v>0</v>
      </c>
      <c r="O7793" s="193">
        <f>MAX(0,(J7793-'2031 forecast'!$C$10))</f>
        <v>0</v>
      </c>
      <c r="P7793" s="175" t="str">
        <f t="shared" si="1245"/>
        <v/>
      </c>
      <c r="Q7793" s="175" t="str">
        <f t="shared" si="1246"/>
        <v/>
      </c>
    </row>
    <row r="7794" spans="1:17" s="1" customFormat="1" x14ac:dyDescent="0.3">
      <c r="A7794" s="189">
        <f t="shared" si="1244"/>
        <v>44155.58333331444</v>
      </c>
      <c r="B7794" s="190">
        <f t="shared" si="1240"/>
        <v>44155</v>
      </c>
      <c r="C7794" s="1">
        <f t="shared" si="1241"/>
        <v>14</v>
      </c>
      <c r="D7794" s="191">
        <v>3.1396867668292967</v>
      </c>
      <c r="E7794" s="192">
        <f t="shared" si="1242"/>
        <v>1.0902137498699272E-4</v>
      </c>
      <c r="F7794" s="193">
        <f t="shared" si="1243"/>
        <v>4.6811554690035653</v>
      </c>
      <c r="G7794" s="193">
        <f t="shared" si="1248"/>
        <v>4.8542570371373976</v>
      </c>
      <c r="H7794" s="193">
        <f t="shared" si="1248"/>
        <v>5.0337596216631866</v>
      </c>
      <c r="I7794" s="193">
        <f t="shared" si="1248"/>
        <v>5.2198999218280386</v>
      </c>
      <c r="J7794" s="193">
        <f t="shared" si="1248"/>
        <v>5.4129233896348952</v>
      </c>
      <c r="K7794" s="193">
        <f>MAX(0,(F7794-'2031 forecast'!$C$10))</f>
        <v>0</v>
      </c>
      <c r="L7794" s="193">
        <f>MAX(0,(G7794-'2031 forecast'!$C$10))</f>
        <v>0</v>
      </c>
      <c r="M7794" s="193">
        <f>MAX(0,(H7794-'2031 forecast'!$C$10))</f>
        <v>0</v>
      </c>
      <c r="N7794" s="193">
        <f>MAX(0,(I7794-'2031 forecast'!$C$10))</f>
        <v>0</v>
      </c>
      <c r="O7794" s="193">
        <f>MAX(0,(J7794-'2031 forecast'!$C$10))</f>
        <v>0</v>
      </c>
      <c r="P7794" s="175" t="str">
        <f t="shared" si="1245"/>
        <v/>
      </c>
      <c r="Q7794" s="175" t="str">
        <f t="shared" si="1246"/>
        <v/>
      </c>
    </row>
    <row r="7795" spans="1:17" s="1" customFormat="1" x14ac:dyDescent="0.3">
      <c r="A7795" s="189">
        <f t="shared" si="1244"/>
        <v>44155.624999981104</v>
      </c>
      <c r="B7795" s="190">
        <f t="shared" si="1240"/>
        <v>44155</v>
      </c>
      <c r="C7795" s="1">
        <f t="shared" si="1241"/>
        <v>15</v>
      </c>
      <c r="D7795" s="191">
        <v>3.102040642526787</v>
      </c>
      <c r="E7795" s="192">
        <f t="shared" si="1242"/>
        <v>1.0771416425573382E-4</v>
      </c>
      <c r="F7795" s="193">
        <f t="shared" si="1243"/>
        <v>4.6250265065454892</v>
      </c>
      <c r="G7795" s="193">
        <f t="shared" si="1248"/>
        <v>4.7960525163084116</v>
      </c>
      <c r="H7795" s="193">
        <f t="shared" si="1248"/>
        <v>4.9734027916672252</v>
      </c>
      <c r="I7795" s="193">
        <f t="shared" si="1248"/>
        <v>5.1573111937485656</v>
      </c>
      <c r="J7795" s="193">
        <f t="shared" si="1248"/>
        <v>5.3480202314857959</v>
      </c>
      <c r="K7795" s="193">
        <f>MAX(0,(F7795-'2031 forecast'!$C$10))</f>
        <v>0</v>
      </c>
      <c r="L7795" s="193">
        <f>MAX(0,(G7795-'2031 forecast'!$C$10))</f>
        <v>0</v>
      </c>
      <c r="M7795" s="193">
        <f>MAX(0,(H7795-'2031 forecast'!$C$10))</f>
        <v>0</v>
      </c>
      <c r="N7795" s="193">
        <f>MAX(0,(I7795-'2031 forecast'!$C$10))</f>
        <v>0</v>
      </c>
      <c r="O7795" s="193">
        <f>MAX(0,(J7795-'2031 forecast'!$C$10))</f>
        <v>0</v>
      </c>
      <c r="P7795" s="175" t="str">
        <f t="shared" si="1245"/>
        <v/>
      </c>
      <c r="Q7795" s="175" t="str">
        <f t="shared" si="1246"/>
        <v/>
      </c>
    </row>
    <row r="7796" spans="1:17" s="1" customFormat="1" x14ac:dyDescent="0.3">
      <c r="A7796" s="189">
        <f t="shared" si="1244"/>
        <v>44155.666666647769</v>
      </c>
      <c r="B7796" s="190">
        <f t="shared" si="1240"/>
        <v>44155</v>
      </c>
      <c r="C7796" s="1">
        <f t="shared" si="1241"/>
        <v>16</v>
      </c>
      <c r="D7796" s="191">
        <v>3.0643945182242773</v>
      </c>
      <c r="E7796" s="192">
        <f t="shared" si="1242"/>
        <v>1.064069535244749E-4</v>
      </c>
      <c r="F7796" s="193">
        <f t="shared" si="1243"/>
        <v>4.5688975440874122</v>
      </c>
      <c r="G7796" s="193">
        <f t="shared" si="1248"/>
        <v>4.7378479954794255</v>
      </c>
      <c r="H7796" s="193">
        <f t="shared" si="1248"/>
        <v>4.913045961671263</v>
      </c>
      <c r="I7796" s="193">
        <f t="shared" si="1248"/>
        <v>5.0947224656690917</v>
      </c>
      <c r="J7796" s="193">
        <f t="shared" si="1248"/>
        <v>5.2831170733366957</v>
      </c>
      <c r="K7796" s="193">
        <f>MAX(0,(F7796-'2031 forecast'!$C$10))</f>
        <v>0</v>
      </c>
      <c r="L7796" s="193">
        <f>MAX(0,(G7796-'2031 forecast'!$C$10))</f>
        <v>0</v>
      </c>
      <c r="M7796" s="193">
        <f>MAX(0,(H7796-'2031 forecast'!$C$10))</f>
        <v>0</v>
      </c>
      <c r="N7796" s="193">
        <f>MAX(0,(I7796-'2031 forecast'!$C$10))</f>
        <v>0</v>
      </c>
      <c r="O7796" s="193">
        <f>MAX(0,(J7796-'2031 forecast'!$C$10))</f>
        <v>0</v>
      </c>
      <c r="P7796" s="175" t="str">
        <f t="shared" si="1245"/>
        <v/>
      </c>
      <c r="Q7796" s="175" t="str">
        <f t="shared" si="1246"/>
        <v/>
      </c>
    </row>
    <row r="7797" spans="1:17" s="1" customFormat="1" x14ac:dyDescent="0.3">
      <c r="A7797" s="189">
        <f t="shared" si="1244"/>
        <v>44155.708333314433</v>
      </c>
      <c r="B7797" s="190">
        <f t="shared" si="1240"/>
        <v>44155</v>
      </c>
      <c r="C7797" s="1">
        <f t="shared" si="1241"/>
        <v>17</v>
      </c>
      <c r="D7797" s="191">
        <v>3.342975838062848</v>
      </c>
      <c r="E7797" s="192">
        <f t="shared" si="1242"/>
        <v>1.1608031293579081E-4</v>
      </c>
      <c r="F7797" s="193">
        <f t="shared" si="1243"/>
        <v>4.9842518662771775</v>
      </c>
      <c r="G7797" s="193">
        <f t="shared" si="1248"/>
        <v>5.1685614496139189</v>
      </c>
      <c r="H7797" s="193">
        <f t="shared" si="1248"/>
        <v>5.3596865036413783</v>
      </c>
      <c r="I7797" s="193">
        <f t="shared" si="1248"/>
        <v>5.5578790534571914</v>
      </c>
      <c r="J7797" s="193">
        <f t="shared" si="1248"/>
        <v>5.7634004436400321</v>
      </c>
      <c r="K7797" s="193">
        <f>MAX(0,(F7797-'2031 forecast'!$C$10))</f>
        <v>0</v>
      </c>
      <c r="L7797" s="193">
        <f>MAX(0,(G7797-'2031 forecast'!$C$10))</f>
        <v>0</v>
      </c>
      <c r="M7797" s="193">
        <f>MAX(0,(H7797-'2031 forecast'!$C$10))</f>
        <v>0</v>
      </c>
      <c r="N7797" s="193">
        <f>MAX(0,(I7797-'2031 forecast'!$C$10))</f>
        <v>0</v>
      </c>
      <c r="O7797" s="193">
        <f>MAX(0,(J7797-'2031 forecast'!$C$10))</f>
        <v>2.6400443640032023E-2</v>
      </c>
      <c r="P7797" s="175" t="str">
        <f t="shared" si="1245"/>
        <v/>
      </c>
      <c r="Q7797" s="175" t="str">
        <f t="shared" si="1246"/>
        <v/>
      </c>
    </row>
    <row r="7798" spans="1:17" s="1" customFormat="1" x14ac:dyDescent="0.3">
      <c r="A7798" s="189">
        <f t="shared" si="1244"/>
        <v>44155.749999981097</v>
      </c>
      <c r="B7798" s="190">
        <f t="shared" si="1240"/>
        <v>44155</v>
      </c>
      <c r="C7798" s="1">
        <f t="shared" si="1241"/>
        <v>18</v>
      </c>
      <c r="D7798" s="191">
        <v>3.4333265363888708</v>
      </c>
      <c r="E7798" s="192">
        <f t="shared" si="1242"/>
        <v>1.1921761869081217E-4</v>
      </c>
      <c r="F7798" s="193">
        <f t="shared" si="1243"/>
        <v>5.1189613761765598</v>
      </c>
      <c r="G7798" s="193">
        <f t="shared" si="1248"/>
        <v>5.3082522996034847</v>
      </c>
      <c r="H7798" s="193">
        <f t="shared" si="1248"/>
        <v>5.5045428956316851</v>
      </c>
      <c r="I7798" s="193">
        <f t="shared" si="1248"/>
        <v>5.7080920008479259</v>
      </c>
      <c r="J7798" s="193">
        <f t="shared" si="1248"/>
        <v>5.9191680231978703</v>
      </c>
      <c r="K7798" s="193">
        <f>MAX(0,(F7798-'2031 forecast'!$C$10))</f>
        <v>0</v>
      </c>
      <c r="L7798" s="193">
        <f>MAX(0,(G7798-'2031 forecast'!$C$10))</f>
        <v>0</v>
      </c>
      <c r="M7798" s="193">
        <f>MAX(0,(H7798-'2031 forecast'!$C$10))</f>
        <v>0</v>
      </c>
      <c r="N7798" s="193">
        <f>MAX(0,(I7798-'2031 forecast'!$C$10))</f>
        <v>0</v>
      </c>
      <c r="O7798" s="193">
        <f>MAX(0,(J7798-'2031 forecast'!$C$10))</f>
        <v>0.18216802319787018</v>
      </c>
      <c r="P7798" s="175" t="str">
        <f t="shared" si="1245"/>
        <v/>
      </c>
      <c r="Q7798" s="175" t="str">
        <f t="shared" si="1246"/>
        <v/>
      </c>
    </row>
    <row r="7799" spans="1:17" s="1" customFormat="1" x14ac:dyDescent="0.3">
      <c r="A7799" s="189">
        <f t="shared" si="1244"/>
        <v>44155.791666647761</v>
      </c>
      <c r="B7799" s="190">
        <f t="shared" si="1240"/>
        <v>44155</v>
      </c>
      <c r="C7799" s="1">
        <f t="shared" si="1241"/>
        <v>19</v>
      </c>
      <c r="D7799" s="191">
        <v>3.2827420391788333</v>
      </c>
      <c r="E7799" s="192">
        <f t="shared" si="1242"/>
        <v>1.1398877576577658E-4</v>
      </c>
      <c r="F7799" s="193">
        <f t="shared" si="1243"/>
        <v>4.8944455263442554</v>
      </c>
      <c r="G7799" s="193">
        <f t="shared" si="1248"/>
        <v>5.075434216287543</v>
      </c>
      <c r="H7799" s="193">
        <f t="shared" si="1248"/>
        <v>5.2631155756478405</v>
      </c>
      <c r="I7799" s="193">
        <f t="shared" si="1248"/>
        <v>5.4577370885300356</v>
      </c>
      <c r="J7799" s="193">
        <f t="shared" si="1248"/>
        <v>5.6595553906014739</v>
      </c>
      <c r="K7799" s="193">
        <f>MAX(0,(F7799-'2031 forecast'!$C$10))</f>
        <v>0</v>
      </c>
      <c r="L7799" s="193">
        <f>MAX(0,(G7799-'2031 forecast'!$C$10))</f>
        <v>0</v>
      </c>
      <c r="M7799" s="193">
        <f>MAX(0,(H7799-'2031 forecast'!$C$10))</f>
        <v>0</v>
      </c>
      <c r="N7799" s="193">
        <f>MAX(0,(I7799-'2031 forecast'!$C$10))</f>
        <v>0</v>
      </c>
      <c r="O7799" s="193">
        <f>MAX(0,(J7799-'2031 forecast'!$C$10))</f>
        <v>0</v>
      </c>
      <c r="P7799" s="175" t="str">
        <f t="shared" si="1245"/>
        <v/>
      </c>
      <c r="Q7799" s="175" t="str">
        <f t="shared" si="1246"/>
        <v/>
      </c>
    </row>
    <row r="7800" spans="1:17" s="1" customFormat="1" x14ac:dyDescent="0.3">
      <c r="A7800" s="189">
        <f t="shared" si="1244"/>
        <v>44155.833333314426</v>
      </c>
      <c r="B7800" s="190">
        <f t="shared" si="1240"/>
        <v>44155</v>
      </c>
      <c r="C7800" s="1">
        <f t="shared" si="1241"/>
        <v>20</v>
      </c>
      <c r="D7800" s="191">
        <v>3.2300374651553194</v>
      </c>
      <c r="E7800" s="192">
        <f t="shared" si="1242"/>
        <v>1.1215868074201409E-4</v>
      </c>
      <c r="F7800" s="193">
        <f t="shared" si="1243"/>
        <v>4.8158649789029484</v>
      </c>
      <c r="G7800" s="193">
        <f t="shared" si="1248"/>
        <v>4.9939478871269625</v>
      </c>
      <c r="H7800" s="193">
        <f t="shared" si="1248"/>
        <v>5.1786160136534942</v>
      </c>
      <c r="I7800" s="193">
        <f t="shared" si="1248"/>
        <v>5.3701128692187732</v>
      </c>
      <c r="J7800" s="193">
        <f t="shared" si="1248"/>
        <v>5.5686909691927342</v>
      </c>
      <c r="K7800" s="193">
        <f>MAX(0,(F7800-'2031 forecast'!$C$10))</f>
        <v>0</v>
      </c>
      <c r="L7800" s="193">
        <f>MAX(0,(G7800-'2031 forecast'!$C$10))</f>
        <v>0</v>
      </c>
      <c r="M7800" s="193">
        <f>MAX(0,(H7800-'2031 forecast'!$C$10))</f>
        <v>0</v>
      </c>
      <c r="N7800" s="193">
        <f>MAX(0,(I7800-'2031 forecast'!$C$10))</f>
        <v>0</v>
      </c>
      <c r="O7800" s="193">
        <f>MAX(0,(J7800-'2031 forecast'!$C$10))</f>
        <v>0</v>
      </c>
      <c r="P7800" s="175" t="str">
        <f t="shared" si="1245"/>
        <v/>
      </c>
      <c r="Q7800" s="175" t="str">
        <f t="shared" si="1246"/>
        <v/>
      </c>
    </row>
    <row r="7801" spans="1:17" s="1" customFormat="1" x14ac:dyDescent="0.3">
      <c r="A7801" s="189">
        <f t="shared" si="1244"/>
        <v>44155.87499998109</v>
      </c>
      <c r="B7801" s="190">
        <f t="shared" si="1240"/>
        <v>44155</v>
      </c>
      <c r="C7801" s="1">
        <f t="shared" si="1241"/>
        <v>21</v>
      </c>
      <c r="D7801" s="191">
        <v>3.0643945182242773</v>
      </c>
      <c r="E7801" s="192">
        <f t="shared" si="1242"/>
        <v>1.064069535244749E-4</v>
      </c>
      <c r="F7801" s="193">
        <f t="shared" si="1243"/>
        <v>4.5688975440874122</v>
      </c>
      <c r="G7801" s="193">
        <f t="shared" si="1248"/>
        <v>4.7378479954794255</v>
      </c>
      <c r="H7801" s="193">
        <f t="shared" si="1248"/>
        <v>4.913045961671263</v>
      </c>
      <c r="I7801" s="193">
        <f t="shared" si="1248"/>
        <v>5.0947224656690917</v>
      </c>
      <c r="J7801" s="193">
        <f t="shared" si="1248"/>
        <v>5.2831170733366957</v>
      </c>
      <c r="K7801" s="193">
        <f>MAX(0,(F7801-'2031 forecast'!$C$10))</f>
        <v>0</v>
      </c>
      <c r="L7801" s="193">
        <f>MAX(0,(G7801-'2031 forecast'!$C$10))</f>
        <v>0</v>
      </c>
      <c r="M7801" s="193">
        <f>MAX(0,(H7801-'2031 forecast'!$C$10))</f>
        <v>0</v>
      </c>
      <c r="N7801" s="193">
        <f>MAX(0,(I7801-'2031 forecast'!$C$10))</f>
        <v>0</v>
      </c>
      <c r="O7801" s="193">
        <f>MAX(0,(J7801-'2031 forecast'!$C$10))</f>
        <v>0</v>
      </c>
      <c r="P7801" s="175" t="str">
        <f t="shared" si="1245"/>
        <v/>
      </c>
      <c r="Q7801" s="175" t="str">
        <f t="shared" si="1246"/>
        <v/>
      </c>
    </row>
    <row r="7802" spans="1:17" s="1" customFormat="1" x14ac:dyDescent="0.3">
      <c r="A7802" s="189">
        <f t="shared" si="1244"/>
        <v>44155.916666647754</v>
      </c>
      <c r="B7802" s="190">
        <f t="shared" si="1240"/>
        <v>44155</v>
      </c>
      <c r="C7802" s="1">
        <f t="shared" si="1241"/>
        <v>22</v>
      </c>
      <c r="D7802" s="191">
        <v>2.9213392458747411</v>
      </c>
      <c r="E7802" s="192">
        <f t="shared" si="1242"/>
        <v>1.0143955274569106E-4</v>
      </c>
      <c r="F7802" s="193">
        <f t="shared" si="1243"/>
        <v>4.355607486746722</v>
      </c>
      <c r="G7802" s="193">
        <f t="shared" si="1248"/>
        <v>4.5166708163292801</v>
      </c>
      <c r="H7802" s="193">
        <f t="shared" si="1248"/>
        <v>4.6836900076866099</v>
      </c>
      <c r="I7802" s="193">
        <f t="shared" si="1248"/>
        <v>4.8568852989670948</v>
      </c>
      <c r="J7802" s="193">
        <f t="shared" si="1248"/>
        <v>5.0364850723701178</v>
      </c>
      <c r="K7802" s="193">
        <f>MAX(0,(F7802-'2031 forecast'!$C$10))</f>
        <v>0</v>
      </c>
      <c r="L7802" s="193">
        <f>MAX(0,(G7802-'2031 forecast'!$C$10))</f>
        <v>0</v>
      </c>
      <c r="M7802" s="193">
        <f>MAX(0,(H7802-'2031 forecast'!$C$10))</f>
        <v>0</v>
      </c>
      <c r="N7802" s="193">
        <f>MAX(0,(I7802-'2031 forecast'!$C$10))</f>
        <v>0</v>
      </c>
      <c r="O7802" s="193">
        <f>MAX(0,(J7802-'2031 forecast'!$C$10))</f>
        <v>0</v>
      </c>
      <c r="P7802" s="175" t="str">
        <f t="shared" si="1245"/>
        <v/>
      </c>
      <c r="Q7802" s="175" t="str">
        <f t="shared" si="1246"/>
        <v/>
      </c>
    </row>
    <row r="7803" spans="1:17" s="1" customFormat="1" x14ac:dyDescent="0.3">
      <c r="A7803" s="189">
        <f t="shared" si="1244"/>
        <v>44155.958333314418</v>
      </c>
      <c r="B7803" s="190">
        <f t="shared" si="1240"/>
        <v>44155</v>
      </c>
      <c r="C7803" s="1">
        <f t="shared" si="1241"/>
        <v>23</v>
      </c>
      <c r="D7803" s="191">
        <v>2.672874825478178</v>
      </c>
      <c r="E7803" s="192">
        <f t="shared" si="1242"/>
        <v>9.2811961919382285E-5</v>
      </c>
      <c r="F7803" s="193">
        <f t="shared" si="1243"/>
        <v>3.9851563345234187</v>
      </c>
      <c r="G7803" s="193">
        <f t="shared" si="1248"/>
        <v>4.1325209788579755</v>
      </c>
      <c r="H7803" s="193">
        <f t="shared" si="1248"/>
        <v>4.2853349297132644</v>
      </c>
      <c r="I7803" s="193">
        <f t="shared" si="1248"/>
        <v>4.4437996936425739</v>
      </c>
      <c r="J7803" s="193">
        <f t="shared" si="1248"/>
        <v>4.6081242285860613</v>
      </c>
      <c r="K7803" s="193">
        <f>MAX(0,(F7803-'2031 forecast'!$C$10))</f>
        <v>0</v>
      </c>
      <c r="L7803" s="193">
        <f>MAX(0,(G7803-'2031 forecast'!$C$10))</f>
        <v>0</v>
      </c>
      <c r="M7803" s="193">
        <f>MAX(0,(H7803-'2031 forecast'!$C$10))</f>
        <v>0</v>
      </c>
      <c r="N7803" s="193">
        <f>MAX(0,(I7803-'2031 forecast'!$C$10))</f>
        <v>0</v>
      </c>
      <c r="O7803" s="193">
        <f>MAX(0,(J7803-'2031 forecast'!$C$10))</f>
        <v>0</v>
      </c>
      <c r="P7803" s="175" t="str">
        <f t="shared" si="1245"/>
        <v/>
      </c>
      <c r="Q7803" s="175" t="str">
        <f t="shared" si="1246"/>
        <v/>
      </c>
    </row>
    <row r="7804" spans="1:17" s="1" customFormat="1" x14ac:dyDescent="0.3">
      <c r="A7804" s="189">
        <f t="shared" si="1244"/>
        <v>44155.999999981083</v>
      </c>
      <c r="B7804" s="190">
        <f t="shared" si="1240"/>
        <v>44155</v>
      </c>
      <c r="C7804" s="1">
        <f t="shared" si="1241"/>
        <v>0</v>
      </c>
      <c r="D7804" s="191">
        <v>2.5072318785471364</v>
      </c>
      <c r="E7804" s="192">
        <f t="shared" si="1242"/>
        <v>8.7060234701843108E-5</v>
      </c>
      <c r="F7804" s="193">
        <f t="shared" si="1243"/>
        <v>3.7381888997078829</v>
      </c>
      <c r="G7804" s="193">
        <f t="shared" si="1248"/>
        <v>3.8764210872104394</v>
      </c>
      <c r="H7804" s="193">
        <f t="shared" si="1248"/>
        <v>4.019764877731034</v>
      </c>
      <c r="I7804" s="193">
        <f t="shared" si="1248"/>
        <v>4.1684092900928942</v>
      </c>
      <c r="J7804" s="193">
        <f t="shared" si="1248"/>
        <v>4.3225503327300245</v>
      </c>
      <c r="K7804" s="193">
        <f>MAX(0,(F7804-'2031 forecast'!$C$10))</f>
        <v>0</v>
      </c>
      <c r="L7804" s="193">
        <f>MAX(0,(G7804-'2031 forecast'!$C$10))</f>
        <v>0</v>
      </c>
      <c r="M7804" s="193">
        <f>MAX(0,(H7804-'2031 forecast'!$C$10))</f>
        <v>0</v>
      </c>
      <c r="N7804" s="193">
        <f>MAX(0,(I7804-'2031 forecast'!$C$10))</f>
        <v>0</v>
      </c>
      <c r="O7804" s="193">
        <f>MAX(0,(J7804-'2031 forecast'!$C$10))</f>
        <v>0</v>
      </c>
      <c r="P7804" s="175" t="str">
        <f t="shared" si="1245"/>
        <v/>
      </c>
      <c r="Q7804" s="175" t="str">
        <f t="shared" si="1246"/>
        <v/>
      </c>
    </row>
    <row r="7805" spans="1:17" s="1" customFormat="1" x14ac:dyDescent="0.3">
      <c r="A7805" s="189">
        <f t="shared" si="1244"/>
        <v>44156.041666647747</v>
      </c>
      <c r="B7805" s="190">
        <f t="shared" si="1240"/>
        <v>44156</v>
      </c>
      <c r="C7805" s="1">
        <f t="shared" si="1241"/>
        <v>1</v>
      </c>
      <c r="D7805" s="191">
        <v>2.3265304818950905</v>
      </c>
      <c r="E7805" s="192">
        <f t="shared" si="1242"/>
        <v>8.0785623191800363E-5</v>
      </c>
      <c r="F7805" s="193">
        <f t="shared" si="1243"/>
        <v>3.4687698799091167</v>
      </c>
      <c r="G7805" s="193">
        <f t="shared" ref="G7805:J7824" si="1249">$E7805*G$2</f>
        <v>3.5970393872313089</v>
      </c>
      <c r="H7805" s="193">
        <f t="shared" si="1249"/>
        <v>3.7300520937504187</v>
      </c>
      <c r="I7805" s="193">
        <f t="shared" si="1249"/>
        <v>3.8679833953114242</v>
      </c>
      <c r="J7805" s="193">
        <f t="shared" si="1249"/>
        <v>4.0110151736143473</v>
      </c>
      <c r="K7805" s="193">
        <f>MAX(0,(F7805-'2031 forecast'!$C$10))</f>
        <v>0</v>
      </c>
      <c r="L7805" s="193">
        <f>MAX(0,(G7805-'2031 forecast'!$C$10))</f>
        <v>0</v>
      </c>
      <c r="M7805" s="193">
        <f>MAX(0,(H7805-'2031 forecast'!$C$10))</f>
        <v>0</v>
      </c>
      <c r="N7805" s="193">
        <f>MAX(0,(I7805-'2031 forecast'!$C$10))</f>
        <v>0</v>
      </c>
      <c r="O7805" s="193">
        <f>MAX(0,(J7805-'2031 forecast'!$C$10))</f>
        <v>0</v>
      </c>
      <c r="P7805" s="175" t="str">
        <f t="shared" si="1245"/>
        <v/>
      </c>
      <c r="Q7805" s="175" t="str">
        <f t="shared" si="1246"/>
        <v/>
      </c>
    </row>
    <row r="7806" spans="1:17" s="1" customFormat="1" x14ac:dyDescent="0.3">
      <c r="A7806" s="189">
        <f t="shared" si="1244"/>
        <v>44156.083333314411</v>
      </c>
      <c r="B7806" s="190">
        <f t="shared" si="1240"/>
        <v>44156</v>
      </c>
      <c r="C7806" s="1">
        <f t="shared" si="1241"/>
        <v>2</v>
      </c>
      <c r="D7806" s="191">
        <v>2.2060628841270602</v>
      </c>
      <c r="E7806" s="192">
        <f t="shared" si="1242"/>
        <v>7.6602548851771875E-5</v>
      </c>
      <c r="F7806" s="193">
        <f t="shared" si="1243"/>
        <v>3.2891572000432729</v>
      </c>
      <c r="G7806" s="193">
        <f t="shared" si="1249"/>
        <v>3.4107849205785556</v>
      </c>
      <c r="H7806" s="193">
        <f t="shared" si="1249"/>
        <v>3.5369102377633426</v>
      </c>
      <c r="I7806" s="193">
        <f t="shared" si="1249"/>
        <v>3.6676994654571113</v>
      </c>
      <c r="J7806" s="193">
        <f t="shared" si="1249"/>
        <v>3.8033250675372292</v>
      </c>
      <c r="K7806" s="193">
        <f>MAX(0,(F7806-'2031 forecast'!$C$10))</f>
        <v>0</v>
      </c>
      <c r="L7806" s="193">
        <f>MAX(0,(G7806-'2031 forecast'!$C$10))</f>
        <v>0</v>
      </c>
      <c r="M7806" s="193">
        <f>MAX(0,(H7806-'2031 forecast'!$C$10))</f>
        <v>0</v>
      </c>
      <c r="N7806" s="193">
        <f>MAX(0,(I7806-'2031 forecast'!$C$10))</f>
        <v>0</v>
      </c>
      <c r="O7806" s="193">
        <f>MAX(0,(J7806-'2031 forecast'!$C$10))</f>
        <v>0</v>
      </c>
      <c r="P7806" s="175" t="str">
        <f t="shared" si="1245"/>
        <v/>
      </c>
      <c r="Q7806" s="175" t="str">
        <f t="shared" si="1246"/>
        <v/>
      </c>
    </row>
    <row r="7807" spans="1:17" s="1" customFormat="1" x14ac:dyDescent="0.3">
      <c r="A7807" s="189">
        <f t="shared" si="1244"/>
        <v>44156.124999981075</v>
      </c>
      <c r="B7807" s="190">
        <f t="shared" si="1240"/>
        <v>44156</v>
      </c>
      <c r="C7807" s="1">
        <f t="shared" si="1241"/>
        <v>3</v>
      </c>
      <c r="D7807" s="191">
        <v>2.1608875349640484</v>
      </c>
      <c r="E7807" s="192">
        <f t="shared" si="1242"/>
        <v>7.5033895974261185E-5</v>
      </c>
      <c r="F7807" s="193">
        <f t="shared" si="1243"/>
        <v>3.2218024450935814</v>
      </c>
      <c r="G7807" s="193">
        <f t="shared" si="1249"/>
        <v>3.3409394955837728</v>
      </c>
      <c r="H7807" s="193">
        <f t="shared" si="1249"/>
        <v>3.4644820417681887</v>
      </c>
      <c r="I7807" s="193">
        <f t="shared" si="1249"/>
        <v>3.5925929917617436</v>
      </c>
      <c r="J7807" s="193">
        <f t="shared" si="1249"/>
        <v>3.7254412777583097</v>
      </c>
      <c r="K7807" s="193">
        <f>MAX(0,(F7807-'2031 forecast'!$C$10))</f>
        <v>0</v>
      </c>
      <c r="L7807" s="193">
        <f>MAX(0,(G7807-'2031 forecast'!$C$10))</f>
        <v>0</v>
      </c>
      <c r="M7807" s="193">
        <f>MAX(0,(H7807-'2031 forecast'!$C$10))</f>
        <v>0</v>
      </c>
      <c r="N7807" s="193">
        <f>MAX(0,(I7807-'2031 forecast'!$C$10))</f>
        <v>0</v>
      </c>
      <c r="O7807" s="193">
        <f>MAX(0,(J7807-'2031 forecast'!$C$10))</f>
        <v>0</v>
      </c>
      <c r="P7807" s="175" t="str">
        <f t="shared" si="1245"/>
        <v/>
      </c>
      <c r="Q7807" s="175" t="str">
        <f t="shared" si="1246"/>
        <v/>
      </c>
    </row>
    <row r="7808" spans="1:17" s="1" customFormat="1" x14ac:dyDescent="0.3">
      <c r="A7808" s="189">
        <f t="shared" si="1244"/>
        <v>44156.166666647739</v>
      </c>
      <c r="B7808" s="190">
        <f t="shared" si="1240"/>
        <v>44156</v>
      </c>
      <c r="C7808" s="1">
        <f t="shared" si="1241"/>
        <v>4</v>
      </c>
      <c r="D7808" s="191">
        <v>2.1533583101035458</v>
      </c>
      <c r="E7808" s="192">
        <f t="shared" si="1242"/>
        <v>7.4772453828009374E-5</v>
      </c>
      <c r="F7808" s="193">
        <f t="shared" si="1243"/>
        <v>3.2105766526019646</v>
      </c>
      <c r="G7808" s="193">
        <f t="shared" si="1249"/>
        <v>3.3292985914179742</v>
      </c>
      <c r="H7808" s="193">
        <f t="shared" si="1249"/>
        <v>3.452410675768995</v>
      </c>
      <c r="I7808" s="193">
        <f t="shared" si="1249"/>
        <v>3.580075246145848</v>
      </c>
      <c r="J7808" s="193">
        <f t="shared" si="1249"/>
        <v>3.7124606461284881</v>
      </c>
      <c r="K7808" s="193">
        <f>MAX(0,(F7808-'2031 forecast'!$C$10))</f>
        <v>0</v>
      </c>
      <c r="L7808" s="193">
        <f>MAX(0,(G7808-'2031 forecast'!$C$10))</f>
        <v>0</v>
      </c>
      <c r="M7808" s="193">
        <f>MAX(0,(H7808-'2031 forecast'!$C$10))</f>
        <v>0</v>
      </c>
      <c r="N7808" s="193">
        <f>MAX(0,(I7808-'2031 forecast'!$C$10))</f>
        <v>0</v>
      </c>
      <c r="O7808" s="193">
        <f>MAX(0,(J7808-'2031 forecast'!$C$10))</f>
        <v>0</v>
      </c>
      <c r="P7808" s="175" t="str">
        <f t="shared" si="1245"/>
        <v/>
      </c>
      <c r="Q7808" s="175" t="str">
        <f t="shared" si="1246"/>
        <v/>
      </c>
    </row>
    <row r="7809" spans="1:17" s="1" customFormat="1" x14ac:dyDescent="0.3">
      <c r="A7809" s="189">
        <f t="shared" si="1244"/>
        <v>44156.208333314404</v>
      </c>
      <c r="B7809" s="190">
        <f t="shared" si="1240"/>
        <v>44156</v>
      </c>
      <c r="C7809" s="1">
        <f t="shared" si="1241"/>
        <v>5</v>
      </c>
      <c r="D7809" s="191">
        <v>2.1910044344060555</v>
      </c>
      <c r="E7809" s="192">
        <f t="shared" si="1242"/>
        <v>7.6079664559268294E-5</v>
      </c>
      <c r="F7809" s="193">
        <f t="shared" si="1243"/>
        <v>3.2667056150600415</v>
      </c>
      <c r="G7809" s="193">
        <f t="shared" si="1249"/>
        <v>3.3875031122469603</v>
      </c>
      <c r="H7809" s="193">
        <f t="shared" si="1249"/>
        <v>3.5127675057649572</v>
      </c>
      <c r="I7809" s="193">
        <f t="shared" si="1249"/>
        <v>3.6426639742253215</v>
      </c>
      <c r="J7809" s="193">
        <f t="shared" si="1249"/>
        <v>3.7773638042775883</v>
      </c>
      <c r="K7809" s="193">
        <f>MAX(0,(F7809-'2031 forecast'!$C$10))</f>
        <v>0</v>
      </c>
      <c r="L7809" s="193">
        <f>MAX(0,(G7809-'2031 forecast'!$C$10))</f>
        <v>0</v>
      </c>
      <c r="M7809" s="193">
        <f>MAX(0,(H7809-'2031 forecast'!$C$10))</f>
        <v>0</v>
      </c>
      <c r="N7809" s="193">
        <f>MAX(0,(I7809-'2031 forecast'!$C$10))</f>
        <v>0</v>
      </c>
      <c r="O7809" s="193">
        <f>MAX(0,(J7809-'2031 forecast'!$C$10))</f>
        <v>0</v>
      </c>
      <c r="P7809" s="175" t="str">
        <f t="shared" si="1245"/>
        <v/>
      </c>
      <c r="Q7809" s="175" t="str">
        <f t="shared" si="1246"/>
        <v/>
      </c>
    </row>
    <row r="7810" spans="1:17" s="1" customFormat="1" x14ac:dyDescent="0.3">
      <c r="A7810" s="189">
        <f t="shared" si="1244"/>
        <v>44156.249999981068</v>
      </c>
      <c r="B7810" s="190">
        <f t="shared" si="1240"/>
        <v>44156</v>
      </c>
      <c r="C7810" s="1">
        <f t="shared" si="1241"/>
        <v>6</v>
      </c>
      <c r="D7810" s="191">
        <v>2.2888843575925808</v>
      </c>
      <c r="E7810" s="192">
        <f t="shared" si="1242"/>
        <v>7.9478412460541457E-5</v>
      </c>
      <c r="F7810" s="193">
        <f t="shared" si="1243"/>
        <v>3.4126409174510406</v>
      </c>
      <c r="G7810" s="193">
        <f t="shared" si="1249"/>
        <v>3.5388348664023233</v>
      </c>
      <c r="H7810" s="193">
        <f t="shared" si="1249"/>
        <v>3.6696952637544573</v>
      </c>
      <c r="I7810" s="193">
        <f t="shared" si="1249"/>
        <v>3.8053946672319512</v>
      </c>
      <c r="J7810" s="193">
        <f t="shared" si="1249"/>
        <v>3.9461120154652476</v>
      </c>
      <c r="K7810" s="193">
        <f>MAX(0,(F7810-'2031 forecast'!$C$10))</f>
        <v>0</v>
      </c>
      <c r="L7810" s="193">
        <f>MAX(0,(G7810-'2031 forecast'!$C$10))</f>
        <v>0</v>
      </c>
      <c r="M7810" s="193">
        <f>MAX(0,(H7810-'2031 forecast'!$C$10))</f>
        <v>0</v>
      </c>
      <c r="N7810" s="193">
        <f>MAX(0,(I7810-'2031 forecast'!$C$10))</f>
        <v>0</v>
      </c>
      <c r="O7810" s="193">
        <f>MAX(0,(J7810-'2031 forecast'!$C$10))</f>
        <v>0</v>
      </c>
      <c r="P7810" s="175" t="str">
        <f t="shared" si="1245"/>
        <v/>
      </c>
      <c r="Q7810" s="175" t="str">
        <f t="shared" si="1246"/>
        <v/>
      </c>
    </row>
    <row r="7811" spans="1:17" s="1" customFormat="1" x14ac:dyDescent="0.3">
      <c r="A7811" s="189">
        <f t="shared" si="1244"/>
        <v>44156.291666647732</v>
      </c>
      <c r="B7811" s="190">
        <f t="shared" si="1240"/>
        <v>44156</v>
      </c>
      <c r="C7811" s="1">
        <f t="shared" si="1241"/>
        <v>7</v>
      </c>
      <c r="D7811" s="191">
        <v>2.4244104050816149</v>
      </c>
      <c r="E7811" s="192">
        <f t="shared" si="1242"/>
        <v>8.4184371093073499E-5</v>
      </c>
      <c r="F7811" s="193">
        <f t="shared" si="1243"/>
        <v>3.6147051823001144</v>
      </c>
      <c r="G7811" s="193">
        <f t="shared" si="1249"/>
        <v>3.7483711413866705</v>
      </c>
      <c r="H7811" s="193">
        <f t="shared" si="1249"/>
        <v>3.8869798517399179</v>
      </c>
      <c r="I7811" s="193">
        <f t="shared" si="1249"/>
        <v>4.030714088318053</v>
      </c>
      <c r="J7811" s="193">
        <f t="shared" si="1249"/>
        <v>4.1797633848020048</v>
      </c>
      <c r="K7811" s="193">
        <f>MAX(0,(F7811-'2031 forecast'!$C$10))</f>
        <v>0</v>
      </c>
      <c r="L7811" s="193">
        <f>MAX(0,(G7811-'2031 forecast'!$C$10))</f>
        <v>0</v>
      </c>
      <c r="M7811" s="193">
        <f>MAX(0,(H7811-'2031 forecast'!$C$10))</f>
        <v>0</v>
      </c>
      <c r="N7811" s="193">
        <f>MAX(0,(I7811-'2031 forecast'!$C$10))</f>
        <v>0</v>
      </c>
      <c r="O7811" s="193">
        <f>MAX(0,(J7811-'2031 forecast'!$C$10))</f>
        <v>0</v>
      </c>
      <c r="P7811" s="175" t="str">
        <f t="shared" si="1245"/>
        <v/>
      </c>
      <c r="Q7811" s="175" t="str">
        <f t="shared" si="1246"/>
        <v/>
      </c>
    </row>
    <row r="7812" spans="1:17" s="1" customFormat="1" x14ac:dyDescent="0.3">
      <c r="A7812" s="189">
        <f t="shared" si="1244"/>
        <v>44156.333333314396</v>
      </c>
      <c r="B7812" s="190">
        <f t="shared" si="1240"/>
        <v>44156</v>
      </c>
      <c r="C7812" s="1">
        <f t="shared" si="1241"/>
        <v>8</v>
      </c>
      <c r="D7812" s="191">
        <v>2.5524072277101477</v>
      </c>
      <c r="E7812" s="192">
        <f t="shared" si="1242"/>
        <v>8.8628887579353797E-5</v>
      </c>
      <c r="F7812" s="193">
        <f t="shared" si="1243"/>
        <v>3.8055436546575749</v>
      </c>
      <c r="G7812" s="193">
        <f t="shared" si="1249"/>
        <v>3.9462665122052223</v>
      </c>
      <c r="H7812" s="193">
        <f t="shared" si="1249"/>
        <v>4.0921930737261878</v>
      </c>
      <c r="I7812" s="193">
        <f t="shared" si="1249"/>
        <v>4.2435157637882615</v>
      </c>
      <c r="J7812" s="193">
        <f t="shared" si="1249"/>
        <v>4.4004341225089441</v>
      </c>
      <c r="K7812" s="193">
        <f>MAX(0,(F7812-'2031 forecast'!$C$10))</f>
        <v>0</v>
      </c>
      <c r="L7812" s="193">
        <f>MAX(0,(G7812-'2031 forecast'!$C$10))</f>
        <v>0</v>
      </c>
      <c r="M7812" s="193">
        <f>MAX(0,(H7812-'2031 forecast'!$C$10))</f>
        <v>0</v>
      </c>
      <c r="N7812" s="193">
        <f>MAX(0,(I7812-'2031 forecast'!$C$10))</f>
        <v>0</v>
      </c>
      <c r="O7812" s="193">
        <f>MAX(0,(J7812-'2031 forecast'!$C$10))</f>
        <v>0</v>
      </c>
      <c r="P7812" s="175" t="str">
        <f t="shared" si="1245"/>
        <v/>
      </c>
      <c r="Q7812" s="175" t="str">
        <f t="shared" si="1246"/>
        <v/>
      </c>
    </row>
    <row r="7813" spans="1:17" s="1" customFormat="1" x14ac:dyDescent="0.3">
      <c r="A7813" s="189">
        <f t="shared" si="1244"/>
        <v>44156.374999981061</v>
      </c>
      <c r="B7813" s="190">
        <f t="shared" ref="B7813:B7876" si="1250">INT(A7813)</f>
        <v>44156</v>
      </c>
      <c r="C7813" s="1">
        <f t="shared" ref="C7813:C7876" si="1251">HOUR(A7813)</f>
        <v>9</v>
      </c>
      <c r="D7813" s="191">
        <v>2.6954625000596839</v>
      </c>
      <c r="E7813" s="192">
        <f t="shared" ref="E7813:E7876" si="1252">D7813/SUM($D$4:$D$8763)</f>
        <v>9.3596288358137637E-5</v>
      </c>
      <c r="F7813" s="193">
        <f t="shared" ref="F7813:F7876" si="1253">E7813*$F$2</f>
        <v>4.0188337119982647</v>
      </c>
      <c r="G7813" s="193">
        <f t="shared" si="1249"/>
        <v>4.1674436913553672</v>
      </c>
      <c r="H7813" s="193">
        <f t="shared" si="1249"/>
        <v>4.3215490277108417</v>
      </c>
      <c r="I7813" s="193">
        <f t="shared" si="1249"/>
        <v>4.4813529304902584</v>
      </c>
      <c r="J7813" s="193">
        <f t="shared" si="1249"/>
        <v>4.6470661234755219</v>
      </c>
      <c r="K7813" s="193">
        <f>MAX(0,(F7813-'2031 forecast'!$C$10))</f>
        <v>0</v>
      </c>
      <c r="L7813" s="193">
        <f>MAX(0,(G7813-'2031 forecast'!$C$10))</f>
        <v>0</v>
      </c>
      <c r="M7813" s="193">
        <f>MAX(0,(H7813-'2031 forecast'!$C$10))</f>
        <v>0</v>
      </c>
      <c r="N7813" s="193">
        <f>MAX(0,(I7813-'2031 forecast'!$C$10))</f>
        <v>0</v>
      </c>
      <c r="O7813" s="193">
        <f>MAX(0,(J7813-'2031 forecast'!$C$10))</f>
        <v>0</v>
      </c>
      <c r="P7813" s="175" t="str">
        <f t="shared" si="1245"/>
        <v/>
      </c>
      <c r="Q7813" s="175" t="str">
        <f t="shared" si="1246"/>
        <v/>
      </c>
    </row>
    <row r="7814" spans="1:17" s="1" customFormat="1" x14ac:dyDescent="0.3">
      <c r="A7814" s="189">
        <f t="shared" ref="A7814:A7877" si="1254">A7813 + TIME(1,0,0)</f>
        <v>44156.416666647725</v>
      </c>
      <c r="B7814" s="190">
        <f t="shared" si="1250"/>
        <v>44156</v>
      </c>
      <c r="C7814" s="1">
        <f t="shared" si="1251"/>
        <v>10</v>
      </c>
      <c r="D7814" s="191">
        <v>2.8385177724092201</v>
      </c>
      <c r="E7814" s="192">
        <f t="shared" si="1252"/>
        <v>9.8563689136921476E-5</v>
      </c>
      <c r="F7814" s="193">
        <f t="shared" si="1253"/>
        <v>4.2321237693389548</v>
      </c>
      <c r="G7814" s="193">
        <f t="shared" si="1249"/>
        <v>4.3886208705055125</v>
      </c>
      <c r="H7814" s="193">
        <f t="shared" si="1249"/>
        <v>4.5509049816954947</v>
      </c>
      <c r="I7814" s="193">
        <f t="shared" si="1249"/>
        <v>4.7191900971922554</v>
      </c>
      <c r="J7814" s="193">
        <f t="shared" si="1249"/>
        <v>4.8936981244420998</v>
      </c>
      <c r="K7814" s="193">
        <f>MAX(0,(F7814-'2031 forecast'!$C$10))</f>
        <v>0</v>
      </c>
      <c r="L7814" s="193">
        <f>MAX(0,(G7814-'2031 forecast'!$C$10))</f>
        <v>0</v>
      </c>
      <c r="M7814" s="193">
        <f>MAX(0,(H7814-'2031 forecast'!$C$10))</f>
        <v>0</v>
      </c>
      <c r="N7814" s="193">
        <f>MAX(0,(I7814-'2031 forecast'!$C$10))</f>
        <v>0</v>
      </c>
      <c r="O7814" s="193">
        <f>MAX(0,(J7814-'2031 forecast'!$C$10))</f>
        <v>0</v>
      </c>
      <c r="P7814" s="175" t="str">
        <f t="shared" ref="P7814:P7877" si="1255">IF(K7814&gt;0,IF(K7813&gt;0,P7813+1,1),"")</f>
        <v/>
      </c>
      <c r="Q7814" s="175" t="str">
        <f t="shared" ref="Q7814:Q7877" si="1256">IF(AND(K7814&gt;0,K7815=0),P7814,"")</f>
        <v/>
      </c>
    </row>
    <row r="7815" spans="1:17" s="1" customFormat="1" x14ac:dyDescent="0.3">
      <c r="A7815" s="189">
        <f t="shared" si="1254"/>
        <v>44156.458333314389</v>
      </c>
      <c r="B7815" s="190">
        <f t="shared" si="1250"/>
        <v>44156</v>
      </c>
      <c r="C7815" s="1">
        <f t="shared" si="1251"/>
        <v>11</v>
      </c>
      <c r="D7815" s="191">
        <v>3.0041607193402617</v>
      </c>
      <c r="E7815" s="192">
        <f t="shared" si="1252"/>
        <v>1.0431541635446064E-4</v>
      </c>
      <c r="F7815" s="193">
        <f t="shared" si="1253"/>
        <v>4.4790912041544892</v>
      </c>
      <c r="G7815" s="193">
        <f t="shared" si="1249"/>
        <v>4.6447207621530486</v>
      </c>
      <c r="H7815" s="193">
        <f t="shared" si="1249"/>
        <v>4.8164750336777242</v>
      </c>
      <c r="I7815" s="193">
        <f t="shared" si="1249"/>
        <v>4.994580500741935</v>
      </c>
      <c r="J7815" s="193">
        <f t="shared" si="1249"/>
        <v>5.1792720202981366</v>
      </c>
      <c r="K7815" s="193">
        <f>MAX(0,(F7815-'2031 forecast'!$C$10))</f>
        <v>0</v>
      </c>
      <c r="L7815" s="193">
        <f>MAX(0,(G7815-'2031 forecast'!$C$10))</f>
        <v>0</v>
      </c>
      <c r="M7815" s="193">
        <f>MAX(0,(H7815-'2031 forecast'!$C$10))</f>
        <v>0</v>
      </c>
      <c r="N7815" s="193">
        <f>MAX(0,(I7815-'2031 forecast'!$C$10))</f>
        <v>0</v>
      </c>
      <c r="O7815" s="193">
        <f>MAX(0,(J7815-'2031 forecast'!$C$10))</f>
        <v>0</v>
      </c>
      <c r="P7815" s="175" t="str">
        <f t="shared" si="1255"/>
        <v/>
      </c>
      <c r="Q7815" s="175" t="str">
        <f t="shared" si="1256"/>
        <v/>
      </c>
    </row>
    <row r="7816" spans="1:17" s="1" customFormat="1" x14ac:dyDescent="0.3">
      <c r="A7816" s="189">
        <f t="shared" si="1254"/>
        <v>44156.499999981053</v>
      </c>
      <c r="B7816" s="190">
        <f t="shared" si="1250"/>
        <v>44156</v>
      </c>
      <c r="C7816" s="1">
        <f t="shared" si="1251"/>
        <v>12</v>
      </c>
      <c r="D7816" s="191">
        <v>2.9213392458747411</v>
      </c>
      <c r="E7816" s="192">
        <f t="shared" si="1252"/>
        <v>1.0143955274569106E-4</v>
      </c>
      <c r="F7816" s="193">
        <f t="shared" si="1253"/>
        <v>4.355607486746722</v>
      </c>
      <c r="G7816" s="193">
        <f t="shared" si="1249"/>
        <v>4.5166708163292801</v>
      </c>
      <c r="H7816" s="193">
        <f t="shared" si="1249"/>
        <v>4.6836900076866099</v>
      </c>
      <c r="I7816" s="193">
        <f t="shared" si="1249"/>
        <v>4.8568852989670948</v>
      </c>
      <c r="J7816" s="193">
        <f t="shared" si="1249"/>
        <v>5.0364850723701178</v>
      </c>
      <c r="K7816" s="193">
        <f>MAX(0,(F7816-'2031 forecast'!$C$10))</f>
        <v>0</v>
      </c>
      <c r="L7816" s="193">
        <f>MAX(0,(G7816-'2031 forecast'!$C$10))</f>
        <v>0</v>
      </c>
      <c r="M7816" s="193">
        <f>MAX(0,(H7816-'2031 forecast'!$C$10))</f>
        <v>0</v>
      </c>
      <c r="N7816" s="193">
        <f>MAX(0,(I7816-'2031 forecast'!$C$10))</f>
        <v>0</v>
      </c>
      <c r="O7816" s="193">
        <f>MAX(0,(J7816-'2031 forecast'!$C$10))</f>
        <v>0</v>
      </c>
      <c r="P7816" s="175" t="str">
        <f t="shared" si="1255"/>
        <v/>
      </c>
      <c r="Q7816" s="175" t="str">
        <f t="shared" si="1256"/>
        <v/>
      </c>
    </row>
    <row r="7817" spans="1:17" s="1" customFormat="1" x14ac:dyDescent="0.3">
      <c r="A7817" s="189">
        <f t="shared" si="1254"/>
        <v>44156.541666647718</v>
      </c>
      <c r="B7817" s="190">
        <f t="shared" si="1250"/>
        <v>44156</v>
      </c>
      <c r="C7817" s="1">
        <f t="shared" si="1251"/>
        <v>13</v>
      </c>
      <c r="D7817" s="191">
        <v>3.0719237430847794</v>
      </c>
      <c r="E7817" s="192">
        <f t="shared" si="1252"/>
        <v>1.0666839567072669E-4</v>
      </c>
      <c r="F7817" s="193">
        <f t="shared" si="1253"/>
        <v>4.5801233365790281</v>
      </c>
      <c r="G7817" s="193">
        <f t="shared" si="1249"/>
        <v>4.7494888996452236</v>
      </c>
      <c r="H7817" s="193">
        <f t="shared" si="1249"/>
        <v>4.9251173276704563</v>
      </c>
      <c r="I7817" s="193">
        <f t="shared" si="1249"/>
        <v>5.1072402112849877</v>
      </c>
      <c r="J7817" s="193">
        <f t="shared" si="1249"/>
        <v>5.2960977049665168</v>
      </c>
      <c r="K7817" s="193">
        <f>MAX(0,(F7817-'2031 forecast'!$C$10))</f>
        <v>0</v>
      </c>
      <c r="L7817" s="193">
        <f>MAX(0,(G7817-'2031 forecast'!$C$10))</f>
        <v>0</v>
      </c>
      <c r="M7817" s="193">
        <f>MAX(0,(H7817-'2031 forecast'!$C$10))</f>
        <v>0</v>
      </c>
      <c r="N7817" s="193">
        <f>MAX(0,(I7817-'2031 forecast'!$C$10))</f>
        <v>0</v>
      </c>
      <c r="O7817" s="193">
        <f>MAX(0,(J7817-'2031 forecast'!$C$10))</f>
        <v>0</v>
      </c>
      <c r="P7817" s="175" t="str">
        <f t="shared" si="1255"/>
        <v/>
      </c>
      <c r="Q7817" s="175" t="str">
        <f t="shared" si="1256"/>
        <v/>
      </c>
    </row>
    <row r="7818" spans="1:17" s="1" customFormat="1" x14ac:dyDescent="0.3">
      <c r="A7818" s="189">
        <f t="shared" si="1254"/>
        <v>44156.583333314382</v>
      </c>
      <c r="B7818" s="190">
        <f t="shared" si="1250"/>
        <v>44156</v>
      </c>
      <c r="C7818" s="1">
        <f t="shared" si="1251"/>
        <v>14</v>
      </c>
      <c r="D7818" s="191">
        <v>3.0869821928057832</v>
      </c>
      <c r="E7818" s="192">
        <f t="shared" si="1252"/>
        <v>1.0719127996323025E-4</v>
      </c>
      <c r="F7818" s="193">
        <f t="shared" si="1253"/>
        <v>4.6025749215622582</v>
      </c>
      <c r="G7818" s="193">
        <f t="shared" si="1249"/>
        <v>4.7727707079768171</v>
      </c>
      <c r="H7818" s="193">
        <f t="shared" si="1249"/>
        <v>4.9492600596688403</v>
      </c>
      <c r="I7818" s="193">
        <f t="shared" si="1249"/>
        <v>5.1322757025167762</v>
      </c>
      <c r="J7818" s="193">
        <f t="shared" si="1249"/>
        <v>5.3220589682261563</v>
      </c>
      <c r="K7818" s="193">
        <f>MAX(0,(F7818-'2031 forecast'!$C$10))</f>
        <v>0</v>
      </c>
      <c r="L7818" s="193">
        <f>MAX(0,(G7818-'2031 forecast'!$C$10))</f>
        <v>0</v>
      </c>
      <c r="M7818" s="193">
        <f>MAX(0,(H7818-'2031 forecast'!$C$10))</f>
        <v>0</v>
      </c>
      <c r="N7818" s="193">
        <f>MAX(0,(I7818-'2031 forecast'!$C$10))</f>
        <v>0</v>
      </c>
      <c r="O7818" s="193">
        <f>MAX(0,(J7818-'2031 forecast'!$C$10))</f>
        <v>0</v>
      </c>
      <c r="P7818" s="175" t="str">
        <f t="shared" si="1255"/>
        <v/>
      </c>
      <c r="Q7818" s="175" t="str">
        <f t="shared" si="1256"/>
        <v/>
      </c>
    </row>
    <row r="7819" spans="1:17" s="1" customFormat="1" x14ac:dyDescent="0.3">
      <c r="A7819" s="189">
        <f t="shared" si="1254"/>
        <v>44156.624999981046</v>
      </c>
      <c r="B7819" s="190">
        <f t="shared" si="1250"/>
        <v>44156</v>
      </c>
      <c r="C7819" s="1">
        <f t="shared" si="1251"/>
        <v>15</v>
      </c>
      <c r="D7819" s="191">
        <v>3.0869821928057832</v>
      </c>
      <c r="E7819" s="192">
        <f t="shared" si="1252"/>
        <v>1.0719127996323025E-4</v>
      </c>
      <c r="F7819" s="193">
        <f t="shared" si="1253"/>
        <v>4.6025749215622582</v>
      </c>
      <c r="G7819" s="193">
        <f t="shared" si="1249"/>
        <v>4.7727707079768171</v>
      </c>
      <c r="H7819" s="193">
        <f t="shared" si="1249"/>
        <v>4.9492600596688403</v>
      </c>
      <c r="I7819" s="193">
        <f t="shared" si="1249"/>
        <v>5.1322757025167762</v>
      </c>
      <c r="J7819" s="193">
        <f t="shared" si="1249"/>
        <v>5.3220589682261563</v>
      </c>
      <c r="K7819" s="193">
        <f>MAX(0,(F7819-'2031 forecast'!$C$10))</f>
        <v>0</v>
      </c>
      <c r="L7819" s="193">
        <f>MAX(0,(G7819-'2031 forecast'!$C$10))</f>
        <v>0</v>
      </c>
      <c r="M7819" s="193">
        <f>MAX(0,(H7819-'2031 forecast'!$C$10))</f>
        <v>0</v>
      </c>
      <c r="N7819" s="193">
        <f>MAX(0,(I7819-'2031 forecast'!$C$10))</f>
        <v>0</v>
      </c>
      <c r="O7819" s="193">
        <f>MAX(0,(J7819-'2031 forecast'!$C$10))</f>
        <v>0</v>
      </c>
      <c r="P7819" s="175" t="str">
        <f t="shared" si="1255"/>
        <v/>
      </c>
      <c r="Q7819" s="175" t="str">
        <f t="shared" si="1256"/>
        <v/>
      </c>
    </row>
    <row r="7820" spans="1:17" s="1" customFormat="1" x14ac:dyDescent="0.3">
      <c r="A7820" s="189">
        <f t="shared" si="1254"/>
        <v>44156.66666664771</v>
      </c>
      <c r="B7820" s="190">
        <f t="shared" si="1250"/>
        <v>44156</v>
      </c>
      <c r="C7820" s="1">
        <f t="shared" si="1251"/>
        <v>16</v>
      </c>
      <c r="D7820" s="191">
        <v>3.2752128143183308</v>
      </c>
      <c r="E7820" s="192">
        <f t="shared" si="1252"/>
        <v>1.1372733361952476E-4</v>
      </c>
      <c r="F7820" s="193">
        <f t="shared" si="1253"/>
        <v>4.8832197338526395</v>
      </c>
      <c r="G7820" s="193">
        <f t="shared" si="1249"/>
        <v>5.0637933121217449</v>
      </c>
      <c r="H7820" s="193">
        <f t="shared" si="1249"/>
        <v>5.2510442096486472</v>
      </c>
      <c r="I7820" s="193">
        <f t="shared" si="1249"/>
        <v>5.4452193429141396</v>
      </c>
      <c r="J7820" s="193">
        <f t="shared" si="1249"/>
        <v>5.6465747589716528</v>
      </c>
      <c r="K7820" s="193">
        <f>MAX(0,(F7820-'2031 forecast'!$C$10))</f>
        <v>0</v>
      </c>
      <c r="L7820" s="193">
        <f>MAX(0,(G7820-'2031 forecast'!$C$10))</f>
        <v>0</v>
      </c>
      <c r="M7820" s="193">
        <f>MAX(0,(H7820-'2031 forecast'!$C$10))</f>
        <v>0</v>
      </c>
      <c r="N7820" s="193">
        <f>MAX(0,(I7820-'2031 forecast'!$C$10))</f>
        <v>0</v>
      </c>
      <c r="O7820" s="193">
        <f>MAX(0,(J7820-'2031 forecast'!$C$10))</f>
        <v>0</v>
      </c>
      <c r="P7820" s="175" t="str">
        <f t="shared" si="1255"/>
        <v/>
      </c>
      <c r="Q7820" s="175" t="str">
        <f t="shared" si="1256"/>
        <v/>
      </c>
    </row>
    <row r="7821" spans="1:17" s="1" customFormat="1" x14ac:dyDescent="0.3">
      <c r="A7821" s="189">
        <f t="shared" si="1254"/>
        <v>44156.708333314375</v>
      </c>
      <c r="B7821" s="190">
        <f t="shared" si="1250"/>
        <v>44156</v>
      </c>
      <c r="C7821" s="1">
        <f t="shared" si="1251"/>
        <v>17</v>
      </c>
      <c r="D7821" s="191">
        <v>3.4935603352728863</v>
      </c>
      <c r="E7821" s="192">
        <f t="shared" si="1252"/>
        <v>1.2130915586082643E-4</v>
      </c>
      <c r="F7821" s="193">
        <f t="shared" si="1253"/>
        <v>5.2087677161094827</v>
      </c>
      <c r="G7821" s="193">
        <f t="shared" si="1249"/>
        <v>5.4013795329298615</v>
      </c>
      <c r="H7821" s="193">
        <f t="shared" si="1249"/>
        <v>5.6011138236252238</v>
      </c>
      <c r="I7821" s="193">
        <f t="shared" si="1249"/>
        <v>5.8082339657750834</v>
      </c>
      <c r="J7821" s="193">
        <f t="shared" si="1249"/>
        <v>6.0230130762364302</v>
      </c>
      <c r="K7821" s="193">
        <f>MAX(0,(F7821-'2031 forecast'!$C$10))</f>
        <v>0</v>
      </c>
      <c r="L7821" s="193">
        <f>MAX(0,(G7821-'2031 forecast'!$C$10))</f>
        <v>0</v>
      </c>
      <c r="M7821" s="193">
        <f>MAX(0,(H7821-'2031 forecast'!$C$10))</f>
        <v>0</v>
      </c>
      <c r="N7821" s="193">
        <f>MAX(0,(I7821-'2031 forecast'!$C$10))</f>
        <v>7.1233965775083341E-2</v>
      </c>
      <c r="O7821" s="193">
        <f>MAX(0,(J7821-'2031 forecast'!$C$10))</f>
        <v>0.28601307623643013</v>
      </c>
      <c r="P7821" s="175" t="str">
        <f t="shared" si="1255"/>
        <v/>
      </c>
      <c r="Q7821" s="175" t="str">
        <f t="shared" si="1256"/>
        <v/>
      </c>
    </row>
    <row r="7822" spans="1:17" s="1" customFormat="1" x14ac:dyDescent="0.3">
      <c r="A7822" s="189">
        <f t="shared" si="1254"/>
        <v>44156.749999981039</v>
      </c>
      <c r="B7822" s="190">
        <f t="shared" si="1250"/>
        <v>44156</v>
      </c>
      <c r="C7822" s="1">
        <f t="shared" si="1251"/>
        <v>18</v>
      </c>
      <c r="D7822" s="191">
        <v>3.5387356844358973</v>
      </c>
      <c r="E7822" s="192">
        <f t="shared" si="1252"/>
        <v>1.2287780873833709E-4</v>
      </c>
      <c r="F7822" s="193">
        <f t="shared" si="1253"/>
        <v>5.276122471059173</v>
      </c>
      <c r="G7822" s="193">
        <f t="shared" si="1249"/>
        <v>5.471224957924643</v>
      </c>
      <c r="H7822" s="193">
        <f t="shared" si="1249"/>
        <v>5.6735420196203767</v>
      </c>
      <c r="I7822" s="193">
        <f t="shared" si="1249"/>
        <v>5.8833404394704498</v>
      </c>
      <c r="J7822" s="193">
        <f t="shared" si="1249"/>
        <v>6.100896866015348</v>
      </c>
      <c r="K7822" s="193">
        <f>MAX(0,(F7822-'2031 forecast'!$C$10))</f>
        <v>0</v>
      </c>
      <c r="L7822" s="193">
        <f>MAX(0,(G7822-'2031 forecast'!$C$10))</f>
        <v>0</v>
      </c>
      <c r="M7822" s="193">
        <f>MAX(0,(H7822-'2031 forecast'!$C$10))</f>
        <v>0</v>
      </c>
      <c r="N7822" s="193">
        <f>MAX(0,(I7822-'2031 forecast'!$C$10))</f>
        <v>0.14634043947044972</v>
      </c>
      <c r="O7822" s="193">
        <f>MAX(0,(J7822-'2031 forecast'!$C$10))</f>
        <v>0.36389686601534788</v>
      </c>
      <c r="P7822" s="175" t="str">
        <f t="shared" si="1255"/>
        <v/>
      </c>
      <c r="Q7822" s="175" t="str">
        <f t="shared" si="1256"/>
        <v/>
      </c>
    </row>
    <row r="7823" spans="1:17" s="1" customFormat="1" x14ac:dyDescent="0.3">
      <c r="A7823" s="189">
        <f t="shared" si="1254"/>
        <v>44156.791666647703</v>
      </c>
      <c r="B7823" s="190">
        <f t="shared" si="1250"/>
        <v>44156</v>
      </c>
      <c r="C7823" s="1">
        <f t="shared" si="1251"/>
        <v>19</v>
      </c>
      <c r="D7823" s="191">
        <v>3.4559142109703767</v>
      </c>
      <c r="E7823" s="192">
        <f t="shared" si="1252"/>
        <v>1.2000194512956752E-4</v>
      </c>
      <c r="F7823" s="193">
        <f t="shared" si="1253"/>
        <v>5.1526387536514058</v>
      </c>
      <c r="G7823" s="193">
        <f t="shared" si="1249"/>
        <v>5.3431750121008763</v>
      </c>
      <c r="H7823" s="193">
        <f t="shared" si="1249"/>
        <v>5.5407569936292624</v>
      </c>
      <c r="I7823" s="193">
        <f t="shared" si="1249"/>
        <v>5.7456452376956104</v>
      </c>
      <c r="J7823" s="193">
        <f t="shared" si="1249"/>
        <v>5.9581099180873309</v>
      </c>
      <c r="K7823" s="193">
        <f>MAX(0,(F7823-'2031 forecast'!$C$10))</f>
        <v>0</v>
      </c>
      <c r="L7823" s="193">
        <f>MAX(0,(G7823-'2031 forecast'!$C$10))</f>
        <v>0</v>
      </c>
      <c r="M7823" s="193">
        <f>MAX(0,(H7823-'2031 forecast'!$C$10))</f>
        <v>0</v>
      </c>
      <c r="N7823" s="193">
        <f>MAX(0,(I7823-'2031 forecast'!$C$10))</f>
        <v>8.6452376956103194E-3</v>
      </c>
      <c r="O7823" s="193">
        <f>MAX(0,(J7823-'2031 forecast'!$C$10))</f>
        <v>0.22110991808733083</v>
      </c>
      <c r="P7823" s="175" t="str">
        <f t="shared" si="1255"/>
        <v/>
      </c>
      <c r="Q7823" s="175" t="str">
        <f t="shared" si="1256"/>
        <v/>
      </c>
    </row>
    <row r="7824" spans="1:17" s="1" customFormat="1" x14ac:dyDescent="0.3">
      <c r="A7824" s="189">
        <f t="shared" si="1254"/>
        <v>44156.833333314367</v>
      </c>
      <c r="B7824" s="190">
        <f t="shared" si="1250"/>
        <v>44156</v>
      </c>
      <c r="C7824" s="1">
        <f t="shared" si="1251"/>
        <v>20</v>
      </c>
      <c r="D7824" s="191">
        <v>3.2752128143183308</v>
      </c>
      <c r="E7824" s="192">
        <f t="shared" si="1252"/>
        <v>1.1372733361952476E-4</v>
      </c>
      <c r="F7824" s="193">
        <f t="shared" si="1253"/>
        <v>4.8832197338526395</v>
      </c>
      <c r="G7824" s="193">
        <f t="shared" si="1249"/>
        <v>5.0637933121217449</v>
      </c>
      <c r="H7824" s="193">
        <f t="shared" si="1249"/>
        <v>5.2510442096486472</v>
      </c>
      <c r="I7824" s="193">
        <f t="shared" si="1249"/>
        <v>5.4452193429141396</v>
      </c>
      <c r="J7824" s="193">
        <f t="shared" si="1249"/>
        <v>5.6465747589716528</v>
      </c>
      <c r="K7824" s="193">
        <f>MAX(0,(F7824-'2031 forecast'!$C$10))</f>
        <v>0</v>
      </c>
      <c r="L7824" s="193">
        <f>MAX(0,(G7824-'2031 forecast'!$C$10))</f>
        <v>0</v>
      </c>
      <c r="M7824" s="193">
        <f>MAX(0,(H7824-'2031 forecast'!$C$10))</f>
        <v>0</v>
      </c>
      <c r="N7824" s="193">
        <f>MAX(0,(I7824-'2031 forecast'!$C$10))</f>
        <v>0</v>
      </c>
      <c r="O7824" s="193">
        <f>MAX(0,(J7824-'2031 forecast'!$C$10))</f>
        <v>0</v>
      </c>
      <c r="P7824" s="175" t="str">
        <f t="shared" si="1255"/>
        <v/>
      </c>
      <c r="Q7824" s="175" t="str">
        <f t="shared" si="1256"/>
        <v/>
      </c>
    </row>
    <row r="7825" spans="1:17" s="1" customFormat="1" x14ac:dyDescent="0.3">
      <c r="A7825" s="189">
        <f t="shared" si="1254"/>
        <v>44156.874999981032</v>
      </c>
      <c r="B7825" s="190">
        <f t="shared" si="1250"/>
        <v>44156</v>
      </c>
      <c r="C7825" s="1">
        <f t="shared" si="1251"/>
        <v>21</v>
      </c>
      <c r="D7825" s="191">
        <v>3.1321575419687941</v>
      </c>
      <c r="E7825" s="192">
        <f t="shared" si="1252"/>
        <v>1.0875993284074093E-4</v>
      </c>
      <c r="F7825" s="193">
        <f t="shared" si="1253"/>
        <v>4.6699296765119493</v>
      </c>
      <c r="G7825" s="193">
        <f t="shared" ref="G7825:J7844" si="1257">$E7825*G$2</f>
        <v>4.8426161329715995</v>
      </c>
      <c r="H7825" s="193">
        <f t="shared" si="1257"/>
        <v>5.0216882556639932</v>
      </c>
      <c r="I7825" s="193">
        <f t="shared" si="1257"/>
        <v>5.2073821762121435</v>
      </c>
      <c r="J7825" s="193">
        <f t="shared" si="1257"/>
        <v>5.3999427580050749</v>
      </c>
      <c r="K7825" s="193">
        <f>MAX(0,(F7825-'2031 forecast'!$C$10))</f>
        <v>0</v>
      </c>
      <c r="L7825" s="193">
        <f>MAX(0,(G7825-'2031 forecast'!$C$10))</f>
        <v>0</v>
      </c>
      <c r="M7825" s="193">
        <f>MAX(0,(H7825-'2031 forecast'!$C$10))</f>
        <v>0</v>
      </c>
      <c r="N7825" s="193">
        <f>MAX(0,(I7825-'2031 forecast'!$C$10))</f>
        <v>0</v>
      </c>
      <c r="O7825" s="193">
        <f>MAX(0,(J7825-'2031 forecast'!$C$10))</f>
        <v>0</v>
      </c>
      <c r="P7825" s="175" t="str">
        <f t="shared" si="1255"/>
        <v/>
      </c>
      <c r="Q7825" s="175" t="str">
        <f t="shared" si="1256"/>
        <v/>
      </c>
    </row>
    <row r="7826" spans="1:17" s="1" customFormat="1" x14ac:dyDescent="0.3">
      <c r="A7826" s="189">
        <f t="shared" si="1254"/>
        <v>44156.916666647696</v>
      </c>
      <c r="B7826" s="190">
        <f t="shared" si="1250"/>
        <v>44156</v>
      </c>
      <c r="C7826" s="1">
        <f t="shared" si="1251"/>
        <v>22</v>
      </c>
      <c r="D7826" s="191">
        <v>2.8912223464327336</v>
      </c>
      <c r="E7826" s="192">
        <f t="shared" si="1252"/>
        <v>1.0039378416068394E-4</v>
      </c>
      <c r="F7826" s="193">
        <f t="shared" si="1253"/>
        <v>4.310704316780261</v>
      </c>
      <c r="G7826" s="193">
        <f t="shared" si="1257"/>
        <v>4.4701071996660922</v>
      </c>
      <c r="H7826" s="193">
        <f t="shared" si="1257"/>
        <v>4.6354045436898401</v>
      </c>
      <c r="I7826" s="193">
        <f t="shared" si="1257"/>
        <v>4.8068143165035169</v>
      </c>
      <c r="J7826" s="193">
        <f t="shared" si="1257"/>
        <v>4.9845625458508387</v>
      </c>
      <c r="K7826" s="193">
        <f>MAX(0,(F7826-'2031 forecast'!$C$10))</f>
        <v>0</v>
      </c>
      <c r="L7826" s="193">
        <f>MAX(0,(G7826-'2031 forecast'!$C$10))</f>
        <v>0</v>
      </c>
      <c r="M7826" s="193">
        <f>MAX(0,(H7826-'2031 forecast'!$C$10))</f>
        <v>0</v>
      </c>
      <c r="N7826" s="193">
        <f>MAX(0,(I7826-'2031 forecast'!$C$10))</f>
        <v>0</v>
      </c>
      <c r="O7826" s="193">
        <f>MAX(0,(J7826-'2031 forecast'!$C$10))</f>
        <v>0</v>
      </c>
      <c r="P7826" s="175" t="str">
        <f t="shared" si="1255"/>
        <v/>
      </c>
      <c r="Q7826" s="175" t="str">
        <f t="shared" si="1256"/>
        <v/>
      </c>
    </row>
    <row r="7827" spans="1:17" s="1" customFormat="1" x14ac:dyDescent="0.3">
      <c r="A7827" s="189">
        <f t="shared" si="1254"/>
        <v>44156.95833331436</v>
      </c>
      <c r="B7827" s="190">
        <f t="shared" si="1250"/>
        <v>44156</v>
      </c>
      <c r="C7827" s="1">
        <f t="shared" si="1251"/>
        <v>23</v>
      </c>
      <c r="D7827" s="191">
        <v>2.8084008729672125</v>
      </c>
      <c r="E7827" s="192">
        <f t="shared" si="1252"/>
        <v>9.7517920551914354E-5</v>
      </c>
      <c r="F7827" s="193">
        <f t="shared" si="1253"/>
        <v>4.1872205993724938</v>
      </c>
      <c r="G7827" s="193">
        <f t="shared" si="1257"/>
        <v>4.3420572538423245</v>
      </c>
      <c r="H7827" s="193">
        <f t="shared" si="1257"/>
        <v>4.5026195176987258</v>
      </c>
      <c r="I7827" s="193">
        <f t="shared" si="1257"/>
        <v>4.6691191147286775</v>
      </c>
      <c r="J7827" s="193">
        <f t="shared" si="1257"/>
        <v>4.8417755979228199</v>
      </c>
      <c r="K7827" s="193">
        <f>MAX(0,(F7827-'2031 forecast'!$C$10))</f>
        <v>0</v>
      </c>
      <c r="L7827" s="193">
        <f>MAX(0,(G7827-'2031 forecast'!$C$10))</f>
        <v>0</v>
      </c>
      <c r="M7827" s="193">
        <f>MAX(0,(H7827-'2031 forecast'!$C$10))</f>
        <v>0</v>
      </c>
      <c r="N7827" s="193">
        <f>MAX(0,(I7827-'2031 forecast'!$C$10))</f>
        <v>0</v>
      </c>
      <c r="O7827" s="193">
        <f>MAX(0,(J7827-'2031 forecast'!$C$10))</f>
        <v>0</v>
      </c>
      <c r="P7827" s="175" t="str">
        <f t="shared" si="1255"/>
        <v/>
      </c>
      <c r="Q7827" s="175" t="str">
        <f t="shared" si="1256"/>
        <v/>
      </c>
    </row>
    <row r="7828" spans="1:17" s="1" customFormat="1" x14ac:dyDescent="0.3">
      <c r="A7828" s="189">
        <f t="shared" si="1254"/>
        <v>44156.999999981024</v>
      </c>
      <c r="B7828" s="190">
        <f t="shared" si="1250"/>
        <v>44156</v>
      </c>
      <c r="C7828" s="1">
        <f t="shared" si="1251"/>
        <v>0</v>
      </c>
      <c r="D7828" s="191">
        <v>2.4244104050816149</v>
      </c>
      <c r="E7828" s="192">
        <f t="shared" si="1252"/>
        <v>8.4184371093073499E-5</v>
      </c>
      <c r="F7828" s="193">
        <f t="shared" si="1253"/>
        <v>3.6147051823001144</v>
      </c>
      <c r="G7828" s="193">
        <f t="shared" si="1257"/>
        <v>3.7483711413866705</v>
      </c>
      <c r="H7828" s="193">
        <f t="shared" si="1257"/>
        <v>3.8869798517399179</v>
      </c>
      <c r="I7828" s="193">
        <f t="shared" si="1257"/>
        <v>4.030714088318053</v>
      </c>
      <c r="J7828" s="193">
        <f t="shared" si="1257"/>
        <v>4.1797633848020048</v>
      </c>
      <c r="K7828" s="193">
        <f>MAX(0,(F7828-'2031 forecast'!$C$10))</f>
        <v>0</v>
      </c>
      <c r="L7828" s="193">
        <f>MAX(0,(G7828-'2031 forecast'!$C$10))</f>
        <v>0</v>
      </c>
      <c r="M7828" s="193">
        <f>MAX(0,(H7828-'2031 forecast'!$C$10))</f>
        <v>0</v>
      </c>
      <c r="N7828" s="193">
        <f>MAX(0,(I7828-'2031 forecast'!$C$10))</f>
        <v>0</v>
      </c>
      <c r="O7828" s="193">
        <f>MAX(0,(J7828-'2031 forecast'!$C$10))</f>
        <v>0</v>
      </c>
      <c r="P7828" s="175" t="str">
        <f t="shared" si="1255"/>
        <v/>
      </c>
      <c r="Q7828" s="175" t="str">
        <f t="shared" si="1256"/>
        <v/>
      </c>
    </row>
    <row r="7829" spans="1:17" s="1" customFormat="1" x14ac:dyDescent="0.3">
      <c r="A7829" s="189">
        <f t="shared" si="1254"/>
        <v>44157.041666647689</v>
      </c>
      <c r="B7829" s="190">
        <f t="shared" si="1250"/>
        <v>44157</v>
      </c>
      <c r="C7829" s="1">
        <f t="shared" si="1251"/>
        <v>1</v>
      </c>
      <c r="D7829" s="191">
        <v>2.3415889316160943</v>
      </c>
      <c r="E7829" s="192">
        <f t="shared" si="1252"/>
        <v>8.130850748430393E-5</v>
      </c>
      <c r="F7829" s="193">
        <f t="shared" si="1253"/>
        <v>3.4912214648923476</v>
      </c>
      <c r="G7829" s="193">
        <f t="shared" si="1257"/>
        <v>3.6203211955629033</v>
      </c>
      <c r="H7829" s="193">
        <f t="shared" si="1257"/>
        <v>3.7541948257488036</v>
      </c>
      <c r="I7829" s="193">
        <f t="shared" si="1257"/>
        <v>3.8930188865432136</v>
      </c>
      <c r="J7829" s="193">
        <f t="shared" si="1257"/>
        <v>4.0369764368739869</v>
      </c>
      <c r="K7829" s="193">
        <f>MAX(0,(F7829-'2031 forecast'!$C$10))</f>
        <v>0</v>
      </c>
      <c r="L7829" s="193">
        <f>MAX(0,(G7829-'2031 forecast'!$C$10))</f>
        <v>0</v>
      </c>
      <c r="M7829" s="193">
        <f>MAX(0,(H7829-'2031 forecast'!$C$10))</f>
        <v>0</v>
      </c>
      <c r="N7829" s="193">
        <f>MAX(0,(I7829-'2031 forecast'!$C$10))</f>
        <v>0</v>
      </c>
      <c r="O7829" s="193">
        <f>MAX(0,(J7829-'2031 forecast'!$C$10))</f>
        <v>0</v>
      </c>
      <c r="P7829" s="175" t="str">
        <f t="shared" si="1255"/>
        <v/>
      </c>
      <c r="Q7829" s="175" t="str">
        <f t="shared" si="1256"/>
        <v/>
      </c>
    </row>
    <row r="7830" spans="1:17" s="1" customFormat="1" x14ac:dyDescent="0.3">
      <c r="A7830" s="189">
        <f t="shared" si="1254"/>
        <v>44157.083333314353</v>
      </c>
      <c r="B7830" s="190">
        <f t="shared" si="1250"/>
        <v>44157</v>
      </c>
      <c r="C7830" s="1">
        <f t="shared" si="1251"/>
        <v>2</v>
      </c>
      <c r="D7830" s="191">
        <v>2.2813551327320787</v>
      </c>
      <c r="E7830" s="192">
        <f t="shared" si="1252"/>
        <v>7.9216970314289673E-5</v>
      </c>
      <c r="F7830" s="193">
        <f t="shared" si="1253"/>
        <v>3.4014151249594251</v>
      </c>
      <c r="G7830" s="193">
        <f t="shared" si="1257"/>
        <v>3.527193962236526</v>
      </c>
      <c r="H7830" s="193">
        <f t="shared" si="1257"/>
        <v>3.6576238977552649</v>
      </c>
      <c r="I7830" s="193">
        <f t="shared" si="1257"/>
        <v>3.7928769216160565</v>
      </c>
      <c r="J7830" s="193">
        <f t="shared" si="1257"/>
        <v>3.9331313838354274</v>
      </c>
      <c r="K7830" s="193">
        <f>MAX(0,(F7830-'2031 forecast'!$C$10))</f>
        <v>0</v>
      </c>
      <c r="L7830" s="193">
        <f>MAX(0,(G7830-'2031 forecast'!$C$10))</f>
        <v>0</v>
      </c>
      <c r="M7830" s="193">
        <f>MAX(0,(H7830-'2031 forecast'!$C$10))</f>
        <v>0</v>
      </c>
      <c r="N7830" s="193">
        <f>MAX(0,(I7830-'2031 forecast'!$C$10))</f>
        <v>0</v>
      </c>
      <c r="O7830" s="193">
        <f>MAX(0,(J7830-'2031 forecast'!$C$10))</f>
        <v>0</v>
      </c>
      <c r="P7830" s="175" t="str">
        <f t="shared" si="1255"/>
        <v/>
      </c>
      <c r="Q7830" s="175" t="str">
        <f t="shared" si="1256"/>
        <v/>
      </c>
    </row>
    <row r="7831" spans="1:17" s="1" customFormat="1" x14ac:dyDescent="0.3">
      <c r="A7831" s="189">
        <f t="shared" si="1254"/>
        <v>44157.124999981017</v>
      </c>
      <c r="B7831" s="190">
        <f t="shared" si="1250"/>
        <v>44157</v>
      </c>
      <c r="C7831" s="1">
        <f t="shared" si="1251"/>
        <v>3</v>
      </c>
      <c r="D7831" s="191">
        <v>2.2587674581505732</v>
      </c>
      <c r="E7831" s="192">
        <f t="shared" si="1252"/>
        <v>7.8432643875534335E-5</v>
      </c>
      <c r="F7831" s="193">
        <f t="shared" si="1253"/>
        <v>3.3677377474845795</v>
      </c>
      <c r="G7831" s="193">
        <f t="shared" si="1257"/>
        <v>3.4922712497391348</v>
      </c>
      <c r="H7831" s="193">
        <f t="shared" si="1257"/>
        <v>3.6214097997576884</v>
      </c>
      <c r="I7831" s="193">
        <f t="shared" si="1257"/>
        <v>3.7553236847683733</v>
      </c>
      <c r="J7831" s="193">
        <f t="shared" si="1257"/>
        <v>3.8941894889459681</v>
      </c>
      <c r="K7831" s="193">
        <f>MAX(0,(F7831-'2031 forecast'!$C$10))</f>
        <v>0</v>
      </c>
      <c r="L7831" s="193">
        <f>MAX(0,(G7831-'2031 forecast'!$C$10))</f>
        <v>0</v>
      </c>
      <c r="M7831" s="193">
        <f>MAX(0,(H7831-'2031 forecast'!$C$10))</f>
        <v>0</v>
      </c>
      <c r="N7831" s="193">
        <f>MAX(0,(I7831-'2031 forecast'!$C$10))</f>
        <v>0</v>
      </c>
      <c r="O7831" s="193">
        <f>MAX(0,(J7831-'2031 forecast'!$C$10))</f>
        <v>0</v>
      </c>
      <c r="P7831" s="175" t="str">
        <f t="shared" si="1255"/>
        <v/>
      </c>
      <c r="Q7831" s="175" t="str">
        <f t="shared" si="1256"/>
        <v/>
      </c>
    </row>
    <row r="7832" spans="1:17" s="1" customFormat="1" x14ac:dyDescent="0.3">
      <c r="A7832" s="189">
        <f t="shared" si="1254"/>
        <v>44157.166666647681</v>
      </c>
      <c r="B7832" s="190">
        <f t="shared" si="1250"/>
        <v>44157</v>
      </c>
      <c r="C7832" s="1">
        <f t="shared" si="1251"/>
        <v>4</v>
      </c>
      <c r="D7832" s="191">
        <v>2.2211213338480635</v>
      </c>
      <c r="E7832" s="192">
        <f t="shared" si="1252"/>
        <v>7.7125433144275429E-5</v>
      </c>
      <c r="F7832" s="193">
        <f t="shared" si="1253"/>
        <v>3.311608785026503</v>
      </c>
      <c r="G7832" s="193">
        <f t="shared" si="1257"/>
        <v>3.4340667289101492</v>
      </c>
      <c r="H7832" s="193">
        <f t="shared" si="1257"/>
        <v>3.561052969761727</v>
      </c>
      <c r="I7832" s="193">
        <f t="shared" si="1257"/>
        <v>3.6927349566889003</v>
      </c>
      <c r="J7832" s="193">
        <f t="shared" si="1257"/>
        <v>3.8292863307968688</v>
      </c>
      <c r="K7832" s="193">
        <f>MAX(0,(F7832-'2031 forecast'!$C$10))</f>
        <v>0</v>
      </c>
      <c r="L7832" s="193">
        <f>MAX(0,(G7832-'2031 forecast'!$C$10))</f>
        <v>0</v>
      </c>
      <c r="M7832" s="193">
        <f>MAX(0,(H7832-'2031 forecast'!$C$10))</f>
        <v>0</v>
      </c>
      <c r="N7832" s="193">
        <f>MAX(0,(I7832-'2031 forecast'!$C$10))</f>
        <v>0</v>
      </c>
      <c r="O7832" s="193">
        <f>MAX(0,(J7832-'2031 forecast'!$C$10))</f>
        <v>0</v>
      </c>
      <c r="P7832" s="175" t="str">
        <f t="shared" si="1255"/>
        <v/>
      </c>
      <c r="Q7832" s="175" t="str">
        <f t="shared" si="1256"/>
        <v/>
      </c>
    </row>
    <row r="7833" spans="1:17" s="1" customFormat="1" x14ac:dyDescent="0.3">
      <c r="A7833" s="189">
        <f t="shared" si="1254"/>
        <v>44157.208333314346</v>
      </c>
      <c r="B7833" s="190">
        <f t="shared" si="1250"/>
        <v>44157</v>
      </c>
      <c r="C7833" s="1">
        <f t="shared" si="1251"/>
        <v>5</v>
      </c>
      <c r="D7833" s="191">
        <v>2.2286505587085652</v>
      </c>
      <c r="E7833" s="192">
        <f t="shared" si="1252"/>
        <v>7.7386875290527199E-5</v>
      </c>
      <c r="F7833" s="193">
        <f t="shared" si="1253"/>
        <v>3.3228345775181181</v>
      </c>
      <c r="G7833" s="193">
        <f t="shared" si="1257"/>
        <v>3.445707633075946</v>
      </c>
      <c r="H7833" s="193">
        <f t="shared" si="1257"/>
        <v>3.5731243357609186</v>
      </c>
      <c r="I7833" s="193">
        <f t="shared" si="1257"/>
        <v>3.7052527023047941</v>
      </c>
      <c r="J7833" s="193">
        <f t="shared" si="1257"/>
        <v>3.8422669624266881</v>
      </c>
      <c r="K7833" s="193">
        <f>MAX(0,(F7833-'2031 forecast'!$C$10))</f>
        <v>0</v>
      </c>
      <c r="L7833" s="193">
        <f>MAX(0,(G7833-'2031 forecast'!$C$10))</f>
        <v>0</v>
      </c>
      <c r="M7833" s="193">
        <f>MAX(0,(H7833-'2031 forecast'!$C$10))</f>
        <v>0</v>
      </c>
      <c r="N7833" s="193">
        <f>MAX(0,(I7833-'2031 forecast'!$C$10))</f>
        <v>0</v>
      </c>
      <c r="O7833" s="193">
        <f>MAX(0,(J7833-'2031 forecast'!$C$10))</f>
        <v>0</v>
      </c>
      <c r="P7833" s="175" t="str">
        <f t="shared" si="1255"/>
        <v/>
      </c>
      <c r="Q7833" s="175" t="str">
        <f t="shared" si="1256"/>
        <v/>
      </c>
    </row>
    <row r="7834" spans="1:17" s="1" customFormat="1" x14ac:dyDescent="0.3">
      <c r="A7834" s="189">
        <f t="shared" si="1254"/>
        <v>44157.24999998101</v>
      </c>
      <c r="B7834" s="190">
        <f t="shared" si="1250"/>
        <v>44157</v>
      </c>
      <c r="C7834" s="1">
        <f t="shared" si="1251"/>
        <v>6</v>
      </c>
      <c r="D7834" s="191">
        <v>2.2361797835690673</v>
      </c>
      <c r="E7834" s="192">
        <f t="shared" si="1252"/>
        <v>7.7648317436778983E-5</v>
      </c>
      <c r="F7834" s="193">
        <f t="shared" si="1253"/>
        <v>3.3340603700097331</v>
      </c>
      <c r="G7834" s="193">
        <f t="shared" si="1257"/>
        <v>3.4573485372417432</v>
      </c>
      <c r="H7834" s="193">
        <f t="shared" si="1257"/>
        <v>3.585195701760111</v>
      </c>
      <c r="I7834" s="193">
        <f t="shared" si="1257"/>
        <v>3.7177704479206888</v>
      </c>
      <c r="J7834" s="193">
        <f t="shared" si="1257"/>
        <v>3.8552475940565079</v>
      </c>
      <c r="K7834" s="193">
        <f>MAX(0,(F7834-'2031 forecast'!$C$10))</f>
        <v>0</v>
      </c>
      <c r="L7834" s="193">
        <f>MAX(0,(G7834-'2031 forecast'!$C$10))</f>
        <v>0</v>
      </c>
      <c r="M7834" s="193">
        <f>MAX(0,(H7834-'2031 forecast'!$C$10))</f>
        <v>0</v>
      </c>
      <c r="N7834" s="193">
        <f>MAX(0,(I7834-'2031 forecast'!$C$10))</f>
        <v>0</v>
      </c>
      <c r="O7834" s="193">
        <f>MAX(0,(J7834-'2031 forecast'!$C$10))</f>
        <v>0</v>
      </c>
      <c r="P7834" s="175" t="str">
        <f t="shared" si="1255"/>
        <v/>
      </c>
      <c r="Q7834" s="175" t="str">
        <f t="shared" si="1256"/>
        <v/>
      </c>
    </row>
    <row r="7835" spans="1:17" s="1" customFormat="1" x14ac:dyDescent="0.3">
      <c r="A7835" s="189">
        <f t="shared" si="1254"/>
        <v>44157.291666647674</v>
      </c>
      <c r="B7835" s="190">
        <f t="shared" si="1250"/>
        <v>44157</v>
      </c>
      <c r="C7835" s="1">
        <f t="shared" si="1251"/>
        <v>7</v>
      </c>
      <c r="D7835" s="191">
        <v>2.4469980796631208</v>
      </c>
      <c r="E7835" s="192">
        <f t="shared" si="1252"/>
        <v>8.496869753182885E-5</v>
      </c>
      <c r="F7835" s="193">
        <f t="shared" si="1253"/>
        <v>3.6483825597749604</v>
      </c>
      <c r="G7835" s="193">
        <f t="shared" si="1257"/>
        <v>3.7832938538840621</v>
      </c>
      <c r="H7835" s="193">
        <f t="shared" si="1257"/>
        <v>3.9231939497374952</v>
      </c>
      <c r="I7835" s="193">
        <f t="shared" si="1257"/>
        <v>4.0682673251657366</v>
      </c>
      <c r="J7835" s="193">
        <f t="shared" si="1257"/>
        <v>4.2187052796914646</v>
      </c>
      <c r="K7835" s="193">
        <f>MAX(0,(F7835-'2031 forecast'!$C$10))</f>
        <v>0</v>
      </c>
      <c r="L7835" s="193">
        <f>MAX(0,(G7835-'2031 forecast'!$C$10))</f>
        <v>0</v>
      </c>
      <c r="M7835" s="193">
        <f>MAX(0,(H7835-'2031 forecast'!$C$10))</f>
        <v>0</v>
      </c>
      <c r="N7835" s="193">
        <f>MAX(0,(I7835-'2031 forecast'!$C$10))</f>
        <v>0</v>
      </c>
      <c r="O7835" s="193">
        <f>MAX(0,(J7835-'2031 forecast'!$C$10))</f>
        <v>0</v>
      </c>
      <c r="P7835" s="175" t="str">
        <f t="shared" si="1255"/>
        <v/>
      </c>
      <c r="Q7835" s="175" t="str">
        <f t="shared" si="1256"/>
        <v/>
      </c>
    </row>
    <row r="7836" spans="1:17" s="1" customFormat="1" x14ac:dyDescent="0.3">
      <c r="A7836" s="189">
        <f t="shared" si="1254"/>
        <v>44157.333333314338</v>
      </c>
      <c r="B7836" s="190">
        <f t="shared" si="1250"/>
        <v>44157</v>
      </c>
      <c r="C7836" s="1">
        <f t="shared" si="1251"/>
        <v>8</v>
      </c>
      <c r="D7836" s="191">
        <v>2.5975825768731586</v>
      </c>
      <c r="E7836" s="192">
        <f t="shared" si="1252"/>
        <v>9.019754045686446E-5</v>
      </c>
      <c r="F7836" s="193">
        <f t="shared" si="1253"/>
        <v>3.8728984096072652</v>
      </c>
      <c r="G7836" s="193">
        <f t="shared" si="1257"/>
        <v>4.0161119372000043</v>
      </c>
      <c r="H7836" s="193">
        <f t="shared" si="1257"/>
        <v>4.1646212697213407</v>
      </c>
      <c r="I7836" s="193">
        <f t="shared" si="1257"/>
        <v>4.3186222374836278</v>
      </c>
      <c r="J7836" s="193">
        <f t="shared" si="1257"/>
        <v>4.4783179122878618</v>
      </c>
      <c r="K7836" s="193">
        <f>MAX(0,(F7836-'2031 forecast'!$C$10))</f>
        <v>0</v>
      </c>
      <c r="L7836" s="193">
        <f>MAX(0,(G7836-'2031 forecast'!$C$10))</f>
        <v>0</v>
      </c>
      <c r="M7836" s="193">
        <f>MAX(0,(H7836-'2031 forecast'!$C$10))</f>
        <v>0</v>
      </c>
      <c r="N7836" s="193">
        <f>MAX(0,(I7836-'2031 forecast'!$C$10))</f>
        <v>0</v>
      </c>
      <c r="O7836" s="193">
        <f>MAX(0,(J7836-'2031 forecast'!$C$10))</f>
        <v>0</v>
      </c>
      <c r="P7836" s="175" t="str">
        <f t="shared" si="1255"/>
        <v/>
      </c>
      <c r="Q7836" s="175" t="str">
        <f t="shared" si="1256"/>
        <v/>
      </c>
    </row>
    <row r="7837" spans="1:17" s="1" customFormat="1" x14ac:dyDescent="0.3">
      <c r="A7837" s="189">
        <f t="shared" si="1254"/>
        <v>44157.374999981002</v>
      </c>
      <c r="B7837" s="190">
        <f t="shared" si="1250"/>
        <v>44157</v>
      </c>
      <c r="C7837" s="1">
        <f t="shared" si="1251"/>
        <v>9</v>
      </c>
      <c r="D7837" s="191">
        <v>2.861105446990726</v>
      </c>
      <c r="E7837" s="192">
        <f t="shared" si="1252"/>
        <v>9.9348015575676814E-5</v>
      </c>
      <c r="F7837" s="193">
        <f t="shared" si="1253"/>
        <v>4.2658011468138</v>
      </c>
      <c r="G7837" s="193">
        <f t="shared" si="1257"/>
        <v>4.4235435830029042</v>
      </c>
      <c r="H7837" s="193">
        <f t="shared" si="1257"/>
        <v>4.5871190796930712</v>
      </c>
      <c r="I7837" s="193">
        <f t="shared" si="1257"/>
        <v>4.756743334039939</v>
      </c>
      <c r="J7837" s="193">
        <f t="shared" si="1257"/>
        <v>4.9326400193315587</v>
      </c>
      <c r="K7837" s="193">
        <f>MAX(0,(F7837-'2031 forecast'!$C$10))</f>
        <v>0</v>
      </c>
      <c r="L7837" s="193">
        <f>MAX(0,(G7837-'2031 forecast'!$C$10))</f>
        <v>0</v>
      </c>
      <c r="M7837" s="193">
        <f>MAX(0,(H7837-'2031 forecast'!$C$10))</f>
        <v>0</v>
      </c>
      <c r="N7837" s="193">
        <f>MAX(0,(I7837-'2031 forecast'!$C$10))</f>
        <v>0</v>
      </c>
      <c r="O7837" s="193">
        <f>MAX(0,(J7837-'2031 forecast'!$C$10))</f>
        <v>0</v>
      </c>
      <c r="P7837" s="175" t="str">
        <f t="shared" si="1255"/>
        <v/>
      </c>
      <c r="Q7837" s="175" t="str">
        <f t="shared" si="1256"/>
        <v/>
      </c>
    </row>
    <row r="7838" spans="1:17" s="1" customFormat="1" x14ac:dyDescent="0.3">
      <c r="A7838" s="189">
        <f t="shared" si="1254"/>
        <v>44157.416666647667</v>
      </c>
      <c r="B7838" s="190">
        <f t="shared" si="1250"/>
        <v>44157</v>
      </c>
      <c r="C7838" s="1">
        <f t="shared" si="1251"/>
        <v>10</v>
      </c>
      <c r="D7838" s="191">
        <v>2.9815730447587567</v>
      </c>
      <c r="E7838" s="192">
        <f t="shared" si="1252"/>
        <v>1.0353108991570533E-4</v>
      </c>
      <c r="F7838" s="193">
        <f t="shared" si="1253"/>
        <v>4.445413826679645</v>
      </c>
      <c r="G7838" s="193">
        <f t="shared" si="1257"/>
        <v>4.6097980496556588</v>
      </c>
      <c r="H7838" s="193">
        <f t="shared" si="1257"/>
        <v>4.7802609356801486</v>
      </c>
      <c r="I7838" s="193">
        <f t="shared" si="1257"/>
        <v>4.9570272638942532</v>
      </c>
      <c r="J7838" s="193">
        <f t="shared" si="1257"/>
        <v>5.1403301254086786</v>
      </c>
      <c r="K7838" s="193">
        <f>MAX(0,(F7838-'2031 forecast'!$C$10))</f>
        <v>0</v>
      </c>
      <c r="L7838" s="193">
        <f>MAX(0,(G7838-'2031 forecast'!$C$10))</f>
        <v>0</v>
      </c>
      <c r="M7838" s="193">
        <f>MAX(0,(H7838-'2031 forecast'!$C$10))</f>
        <v>0</v>
      </c>
      <c r="N7838" s="193">
        <f>MAX(0,(I7838-'2031 forecast'!$C$10))</f>
        <v>0</v>
      </c>
      <c r="O7838" s="193">
        <f>MAX(0,(J7838-'2031 forecast'!$C$10))</f>
        <v>0</v>
      </c>
      <c r="P7838" s="175" t="str">
        <f t="shared" si="1255"/>
        <v/>
      </c>
      <c r="Q7838" s="175" t="str">
        <f t="shared" si="1256"/>
        <v/>
      </c>
    </row>
    <row r="7839" spans="1:17" s="1" customFormat="1" x14ac:dyDescent="0.3">
      <c r="A7839" s="189">
        <f t="shared" si="1254"/>
        <v>44157.458333314331</v>
      </c>
      <c r="B7839" s="190">
        <f t="shared" si="1250"/>
        <v>44157</v>
      </c>
      <c r="C7839" s="1">
        <f t="shared" si="1251"/>
        <v>11</v>
      </c>
      <c r="D7839" s="191">
        <v>3.1095698673872887</v>
      </c>
      <c r="E7839" s="192">
        <f t="shared" si="1252"/>
        <v>1.0797560640198559E-4</v>
      </c>
      <c r="F7839" s="193">
        <f t="shared" si="1253"/>
        <v>4.6362522990371033</v>
      </c>
      <c r="G7839" s="193">
        <f t="shared" si="1257"/>
        <v>4.8076934204742088</v>
      </c>
      <c r="H7839" s="193">
        <f t="shared" si="1257"/>
        <v>4.9854741576664168</v>
      </c>
      <c r="I7839" s="193">
        <f t="shared" si="1257"/>
        <v>5.1698289393644599</v>
      </c>
      <c r="J7839" s="193">
        <f t="shared" si="1257"/>
        <v>5.3610008631156152</v>
      </c>
      <c r="K7839" s="193">
        <f>MAX(0,(F7839-'2031 forecast'!$C$10))</f>
        <v>0</v>
      </c>
      <c r="L7839" s="193">
        <f>MAX(0,(G7839-'2031 forecast'!$C$10))</f>
        <v>0</v>
      </c>
      <c r="M7839" s="193">
        <f>MAX(0,(H7839-'2031 forecast'!$C$10))</f>
        <v>0</v>
      </c>
      <c r="N7839" s="193">
        <f>MAX(0,(I7839-'2031 forecast'!$C$10))</f>
        <v>0</v>
      </c>
      <c r="O7839" s="193">
        <f>MAX(0,(J7839-'2031 forecast'!$C$10))</f>
        <v>0</v>
      </c>
      <c r="P7839" s="175" t="str">
        <f t="shared" si="1255"/>
        <v/>
      </c>
      <c r="Q7839" s="175" t="str">
        <f t="shared" si="1256"/>
        <v/>
      </c>
    </row>
    <row r="7840" spans="1:17" s="1" customFormat="1" x14ac:dyDescent="0.3">
      <c r="A7840" s="189">
        <f t="shared" si="1254"/>
        <v>44157.499999980995</v>
      </c>
      <c r="B7840" s="190">
        <f t="shared" si="1250"/>
        <v>44157</v>
      </c>
      <c r="C7840" s="1">
        <f t="shared" si="1251"/>
        <v>12</v>
      </c>
      <c r="D7840" s="191">
        <v>3.3203881634813426</v>
      </c>
      <c r="E7840" s="192">
        <f t="shared" si="1252"/>
        <v>1.1529598649703547E-4</v>
      </c>
      <c r="F7840" s="193">
        <f t="shared" si="1253"/>
        <v>4.9505744888023315</v>
      </c>
      <c r="G7840" s="193">
        <f t="shared" si="1257"/>
        <v>5.1336387371165282</v>
      </c>
      <c r="H7840" s="193">
        <f t="shared" si="1257"/>
        <v>5.3234724056438019</v>
      </c>
      <c r="I7840" s="193">
        <f t="shared" si="1257"/>
        <v>5.5203258166095086</v>
      </c>
      <c r="J7840" s="193">
        <f t="shared" si="1257"/>
        <v>5.7244585487505733</v>
      </c>
      <c r="K7840" s="193">
        <f>MAX(0,(F7840-'2031 forecast'!$C$10))</f>
        <v>0</v>
      </c>
      <c r="L7840" s="193">
        <f>MAX(0,(G7840-'2031 forecast'!$C$10))</f>
        <v>0</v>
      </c>
      <c r="M7840" s="193">
        <f>MAX(0,(H7840-'2031 forecast'!$C$10))</f>
        <v>0</v>
      </c>
      <c r="N7840" s="193">
        <f>MAX(0,(I7840-'2031 forecast'!$C$10))</f>
        <v>0</v>
      </c>
      <c r="O7840" s="193">
        <f>MAX(0,(J7840-'2031 forecast'!$C$10))</f>
        <v>0</v>
      </c>
      <c r="P7840" s="175" t="str">
        <f t="shared" si="1255"/>
        <v/>
      </c>
      <c r="Q7840" s="175" t="str">
        <f t="shared" si="1256"/>
        <v/>
      </c>
    </row>
    <row r="7841" spans="1:17" s="1" customFormat="1" x14ac:dyDescent="0.3">
      <c r="A7841" s="189">
        <f t="shared" si="1254"/>
        <v>44157.541666647659</v>
      </c>
      <c r="B7841" s="190">
        <f t="shared" si="1250"/>
        <v>44157</v>
      </c>
      <c r="C7841" s="1">
        <f t="shared" si="1251"/>
        <v>13</v>
      </c>
      <c r="D7841" s="191">
        <v>3.4032096369468632</v>
      </c>
      <c r="E7841" s="192">
        <f t="shared" si="1252"/>
        <v>1.1817185010580505E-4</v>
      </c>
      <c r="F7841" s="193">
        <f t="shared" si="1253"/>
        <v>5.0740582062100987</v>
      </c>
      <c r="G7841" s="193">
        <f t="shared" si="1257"/>
        <v>5.2616886829402958</v>
      </c>
      <c r="H7841" s="193">
        <f t="shared" si="1257"/>
        <v>5.4562574316349162</v>
      </c>
      <c r="I7841" s="193">
        <f t="shared" si="1257"/>
        <v>5.658021018384348</v>
      </c>
      <c r="J7841" s="193">
        <f t="shared" si="1257"/>
        <v>5.8672454966785912</v>
      </c>
      <c r="K7841" s="193">
        <f>MAX(0,(F7841-'2031 forecast'!$C$10))</f>
        <v>0</v>
      </c>
      <c r="L7841" s="193">
        <f>MAX(0,(G7841-'2031 forecast'!$C$10))</f>
        <v>0</v>
      </c>
      <c r="M7841" s="193">
        <f>MAX(0,(H7841-'2031 forecast'!$C$10))</f>
        <v>0</v>
      </c>
      <c r="N7841" s="193">
        <f>MAX(0,(I7841-'2031 forecast'!$C$10))</f>
        <v>0</v>
      </c>
      <c r="O7841" s="193">
        <f>MAX(0,(J7841-'2031 forecast'!$C$10))</f>
        <v>0.13024549667859109</v>
      </c>
      <c r="P7841" s="175" t="str">
        <f t="shared" si="1255"/>
        <v/>
      </c>
      <c r="Q7841" s="175" t="str">
        <f t="shared" si="1256"/>
        <v/>
      </c>
    </row>
    <row r="7842" spans="1:17" s="1" customFormat="1" x14ac:dyDescent="0.3">
      <c r="A7842" s="189">
        <f t="shared" si="1254"/>
        <v>44157.583333314324</v>
      </c>
      <c r="B7842" s="190">
        <f t="shared" si="1250"/>
        <v>44157</v>
      </c>
      <c r="C7842" s="1">
        <f t="shared" si="1251"/>
        <v>14</v>
      </c>
      <c r="D7842" s="191">
        <v>3.4032096369468632</v>
      </c>
      <c r="E7842" s="192">
        <f t="shared" si="1252"/>
        <v>1.1817185010580505E-4</v>
      </c>
      <c r="F7842" s="193">
        <f t="shared" si="1253"/>
        <v>5.0740582062100987</v>
      </c>
      <c r="G7842" s="193">
        <f t="shared" si="1257"/>
        <v>5.2616886829402958</v>
      </c>
      <c r="H7842" s="193">
        <f t="shared" si="1257"/>
        <v>5.4562574316349162</v>
      </c>
      <c r="I7842" s="193">
        <f t="shared" si="1257"/>
        <v>5.658021018384348</v>
      </c>
      <c r="J7842" s="193">
        <f t="shared" si="1257"/>
        <v>5.8672454966785912</v>
      </c>
      <c r="K7842" s="193">
        <f>MAX(0,(F7842-'2031 forecast'!$C$10))</f>
        <v>0</v>
      </c>
      <c r="L7842" s="193">
        <f>MAX(0,(G7842-'2031 forecast'!$C$10))</f>
        <v>0</v>
      </c>
      <c r="M7842" s="193">
        <f>MAX(0,(H7842-'2031 forecast'!$C$10))</f>
        <v>0</v>
      </c>
      <c r="N7842" s="193">
        <f>MAX(0,(I7842-'2031 forecast'!$C$10))</f>
        <v>0</v>
      </c>
      <c r="O7842" s="193">
        <f>MAX(0,(J7842-'2031 forecast'!$C$10))</f>
        <v>0.13024549667859109</v>
      </c>
      <c r="P7842" s="175" t="str">
        <f t="shared" si="1255"/>
        <v/>
      </c>
      <c r="Q7842" s="175" t="str">
        <f t="shared" si="1256"/>
        <v/>
      </c>
    </row>
    <row r="7843" spans="1:17" s="1" customFormat="1" x14ac:dyDescent="0.3">
      <c r="A7843" s="189">
        <f t="shared" si="1254"/>
        <v>44157.624999980988</v>
      </c>
      <c r="B7843" s="190">
        <f t="shared" si="1250"/>
        <v>44157</v>
      </c>
      <c r="C7843" s="1">
        <f t="shared" si="1251"/>
        <v>15</v>
      </c>
      <c r="D7843" s="191">
        <v>3.5086187849938901</v>
      </c>
      <c r="E7843" s="192">
        <f t="shared" si="1252"/>
        <v>1.2183204015332998E-4</v>
      </c>
      <c r="F7843" s="193">
        <f t="shared" si="1253"/>
        <v>5.2312193010927128</v>
      </c>
      <c r="G7843" s="193">
        <f t="shared" si="1257"/>
        <v>5.4246613412614559</v>
      </c>
      <c r="H7843" s="193">
        <f t="shared" si="1257"/>
        <v>5.6252565556236087</v>
      </c>
      <c r="I7843" s="193">
        <f t="shared" si="1257"/>
        <v>5.8332694570068719</v>
      </c>
      <c r="J7843" s="193">
        <f t="shared" si="1257"/>
        <v>6.0489743394960698</v>
      </c>
      <c r="K7843" s="193">
        <f>MAX(0,(F7843-'2031 forecast'!$C$10))</f>
        <v>0</v>
      </c>
      <c r="L7843" s="193">
        <f>MAX(0,(G7843-'2031 forecast'!$C$10))</f>
        <v>0</v>
      </c>
      <c r="M7843" s="193">
        <f>MAX(0,(H7843-'2031 forecast'!$C$10))</f>
        <v>0</v>
      </c>
      <c r="N7843" s="193">
        <f>MAX(0,(I7843-'2031 forecast'!$C$10))</f>
        <v>9.6269457006871839E-2</v>
      </c>
      <c r="O7843" s="193">
        <f>MAX(0,(J7843-'2031 forecast'!$C$10))</f>
        <v>0.31197433949606967</v>
      </c>
      <c r="P7843" s="175" t="str">
        <f t="shared" si="1255"/>
        <v/>
      </c>
      <c r="Q7843" s="175" t="str">
        <f t="shared" si="1256"/>
        <v/>
      </c>
    </row>
    <row r="7844" spans="1:17" s="1" customFormat="1" x14ac:dyDescent="0.3">
      <c r="A7844" s="189">
        <f t="shared" si="1254"/>
        <v>44157.666666647652</v>
      </c>
      <c r="B7844" s="190">
        <f t="shared" si="1250"/>
        <v>44157</v>
      </c>
      <c r="C7844" s="1">
        <f t="shared" si="1251"/>
        <v>16</v>
      </c>
      <c r="D7844" s="191">
        <v>3.4408557612493733</v>
      </c>
      <c r="E7844" s="192">
        <f t="shared" si="1252"/>
        <v>1.1947906083706397E-4</v>
      </c>
      <c r="F7844" s="193">
        <f t="shared" si="1253"/>
        <v>5.1301871686681757</v>
      </c>
      <c r="G7844" s="193">
        <f t="shared" si="1257"/>
        <v>5.3198932037692819</v>
      </c>
      <c r="H7844" s="193">
        <f t="shared" si="1257"/>
        <v>5.5166142616308784</v>
      </c>
      <c r="I7844" s="193">
        <f t="shared" si="1257"/>
        <v>5.7206097464638219</v>
      </c>
      <c r="J7844" s="193">
        <f t="shared" si="1257"/>
        <v>5.9321486548276914</v>
      </c>
      <c r="K7844" s="193">
        <f>MAX(0,(F7844-'2031 forecast'!$C$10))</f>
        <v>0</v>
      </c>
      <c r="L7844" s="193">
        <f>MAX(0,(G7844-'2031 forecast'!$C$10))</f>
        <v>0</v>
      </c>
      <c r="M7844" s="193">
        <f>MAX(0,(H7844-'2031 forecast'!$C$10))</f>
        <v>0</v>
      </c>
      <c r="N7844" s="193">
        <f>MAX(0,(I7844-'2031 forecast'!$C$10))</f>
        <v>0</v>
      </c>
      <c r="O7844" s="193">
        <f>MAX(0,(J7844-'2031 forecast'!$C$10))</f>
        <v>0.19514865482769128</v>
      </c>
      <c r="P7844" s="175" t="str">
        <f t="shared" si="1255"/>
        <v/>
      </c>
      <c r="Q7844" s="175" t="str">
        <f t="shared" si="1256"/>
        <v/>
      </c>
    </row>
    <row r="7845" spans="1:17" s="1" customFormat="1" x14ac:dyDescent="0.3">
      <c r="A7845" s="189">
        <f t="shared" si="1254"/>
        <v>44157.708333314316</v>
      </c>
      <c r="B7845" s="190">
        <f t="shared" si="1250"/>
        <v>44157</v>
      </c>
      <c r="C7845" s="1">
        <f t="shared" si="1251"/>
        <v>17</v>
      </c>
      <c r="D7845" s="191">
        <v>3.7495539805299511</v>
      </c>
      <c r="E7845" s="192">
        <f t="shared" si="1252"/>
        <v>1.3019818883338699E-4</v>
      </c>
      <c r="F7845" s="193">
        <f t="shared" si="1253"/>
        <v>5.5904446608244012</v>
      </c>
      <c r="G7845" s="193">
        <f t="shared" ref="G7845:J7864" si="1258">$E7845*G$2</f>
        <v>5.7971702745669633</v>
      </c>
      <c r="H7845" s="193">
        <f t="shared" si="1258"/>
        <v>6.0115402675977618</v>
      </c>
      <c r="I7845" s="193">
        <f t="shared" si="1258"/>
        <v>6.2338373167154986</v>
      </c>
      <c r="J7845" s="193">
        <f t="shared" si="1258"/>
        <v>6.4643545516503069</v>
      </c>
      <c r="K7845" s="193">
        <f>MAX(0,(F7845-'2031 forecast'!$C$10))</f>
        <v>0</v>
      </c>
      <c r="L7845" s="193">
        <f>MAX(0,(G7845-'2031 forecast'!$C$10))</f>
        <v>6.0170274566963222E-2</v>
      </c>
      <c r="M7845" s="193">
        <f>MAX(0,(H7845-'2031 forecast'!$C$10))</f>
        <v>0.27454026759776173</v>
      </c>
      <c r="N7845" s="193">
        <f>MAX(0,(I7845-'2031 forecast'!$C$10))</f>
        <v>0.49683731671549847</v>
      </c>
      <c r="O7845" s="193">
        <f>MAX(0,(J7845-'2031 forecast'!$C$10))</f>
        <v>0.72735455165030682</v>
      </c>
      <c r="P7845" s="175" t="str">
        <f t="shared" si="1255"/>
        <v/>
      </c>
      <c r="Q7845" s="175" t="str">
        <f t="shared" si="1256"/>
        <v/>
      </c>
    </row>
    <row r="7846" spans="1:17" s="1" customFormat="1" x14ac:dyDescent="0.3">
      <c r="A7846" s="189">
        <f t="shared" si="1254"/>
        <v>44157.749999980981</v>
      </c>
      <c r="B7846" s="190">
        <f t="shared" si="1250"/>
        <v>44157</v>
      </c>
      <c r="C7846" s="1">
        <f t="shared" si="1251"/>
        <v>18</v>
      </c>
      <c r="D7846" s="191">
        <v>3.7796708799719592</v>
      </c>
      <c r="E7846" s="192">
        <f t="shared" si="1252"/>
        <v>1.3124395741839412E-4</v>
      </c>
      <c r="F7846" s="193">
        <f t="shared" si="1253"/>
        <v>5.6353478307908631</v>
      </c>
      <c r="G7846" s="193">
        <f t="shared" si="1258"/>
        <v>5.8437338912301522</v>
      </c>
      <c r="H7846" s="193">
        <f t="shared" si="1258"/>
        <v>6.0598257315945316</v>
      </c>
      <c r="I7846" s="193">
        <f t="shared" si="1258"/>
        <v>6.2839082991790773</v>
      </c>
      <c r="J7846" s="193">
        <f t="shared" si="1258"/>
        <v>6.5162770781695869</v>
      </c>
      <c r="K7846" s="193">
        <f>MAX(0,(F7846-'2031 forecast'!$C$10))</f>
        <v>0</v>
      </c>
      <c r="L7846" s="193">
        <f>MAX(0,(G7846-'2031 forecast'!$C$10))</f>
        <v>0.10673389123015209</v>
      </c>
      <c r="M7846" s="193">
        <f>MAX(0,(H7846-'2031 forecast'!$C$10))</f>
        <v>0.32282573159453154</v>
      </c>
      <c r="N7846" s="193">
        <f>MAX(0,(I7846-'2031 forecast'!$C$10))</f>
        <v>0.54690829917907724</v>
      </c>
      <c r="O7846" s="193">
        <f>MAX(0,(J7846-'2031 forecast'!$C$10))</f>
        <v>0.7792770781695868</v>
      </c>
      <c r="P7846" s="175" t="str">
        <f t="shared" si="1255"/>
        <v/>
      </c>
      <c r="Q7846" s="175" t="str">
        <f t="shared" si="1256"/>
        <v/>
      </c>
    </row>
    <row r="7847" spans="1:17" s="1" customFormat="1" x14ac:dyDescent="0.3">
      <c r="A7847" s="189">
        <f t="shared" si="1254"/>
        <v>44157.791666647645</v>
      </c>
      <c r="B7847" s="190">
        <f t="shared" si="1250"/>
        <v>44157</v>
      </c>
      <c r="C7847" s="1">
        <f t="shared" si="1251"/>
        <v>19</v>
      </c>
      <c r="D7847" s="191">
        <v>3.4785018855518826</v>
      </c>
      <c r="E7847" s="192">
        <f t="shared" si="1252"/>
        <v>1.2078627156832286E-4</v>
      </c>
      <c r="F7847" s="193">
        <f t="shared" si="1253"/>
        <v>5.1863161311262518</v>
      </c>
      <c r="G7847" s="193">
        <f t="shared" si="1258"/>
        <v>5.3780977245982671</v>
      </c>
      <c r="H7847" s="193">
        <f t="shared" si="1258"/>
        <v>5.5769710916268398</v>
      </c>
      <c r="I7847" s="193">
        <f t="shared" si="1258"/>
        <v>5.7831984745432941</v>
      </c>
      <c r="J7847" s="193">
        <f t="shared" si="1258"/>
        <v>5.9970518129767898</v>
      </c>
      <c r="K7847" s="193">
        <f>MAX(0,(F7847-'2031 forecast'!$C$10))</f>
        <v>0</v>
      </c>
      <c r="L7847" s="193">
        <f>MAX(0,(G7847-'2031 forecast'!$C$10))</f>
        <v>0</v>
      </c>
      <c r="M7847" s="193">
        <f>MAX(0,(H7847-'2031 forecast'!$C$10))</f>
        <v>0</v>
      </c>
      <c r="N7847" s="193">
        <f>MAX(0,(I7847-'2031 forecast'!$C$10))</f>
        <v>4.6198474543293955E-2</v>
      </c>
      <c r="O7847" s="193">
        <f>MAX(0,(J7847-'2031 forecast'!$C$10))</f>
        <v>0.2600518129767897</v>
      </c>
      <c r="P7847" s="175" t="str">
        <f t="shared" si="1255"/>
        <v/>
      </c>
      <c r="Q7847" s="175" t="str">
        <f t="shared" si="1256"/>
        <v/>
      </c>
    </row>
    <row r="7848" spans="1:17" s="1" customFormat="1" x14ac:dyDescent="0.3">
      <c r="A7848" s="189">
        <f t="shared" si="1254"/>
        <v>44157.833333314309</v>
      </c>
      <c r="B7848" s="190">
        <f t="shared" si="1250"/>
        <v>44157</v>
      </c>
      <c r="C7848" s="1">
        <f t="shared" si="1251"/>
        <v>20</v>
      </c>
      <c r="D7848" s="191">
        <v>3.3354466132023459</v>
      </c>
      <c r="E7848" s="192">
        <f t="shared" si="1252"/>
        <v>1.1581887078953901E-4</v>
      </c>
      <c r="F7848" s="193">
        <f t="shared" si="1253"/>
        <v>4.9730260737855616</v>
      </c>
      <c r="G7848" s="193">
        <f t="shared" si="1258"/>
        <v>5.1569205454481217</v>
      </c>
      <c r="H7848" s="193">
        <f t="shared" si="1258"/>
        <v>5.347615137642185</v>
      </c>
      <c r="I7848" s="193">
        <f t="shared" si="1258"/>
        <v>5.5453613078412962</v>
      </c>
      <c r="J7848" s="193">
        <f t="shared" si="1258"/>
        <v>5.7504198120102119</v>
      </c>
      <c r="K7848" s="193">
        <f>MAX(0,(F7848-'2031 forecast'!$C$10))</f>
        <v>0</v>
      </c>
      <c r="L7848" s="193">
        <f>MAX(0,(G7848-'2031 forecast'!$C$10))</f>
        <v>0</v>
      </c>
      <c r="M7848" s="193">
        <f>MAX(0,(H7848-'2031 forecast'!$C$10))</f>
        <v>0</v>
      </c>
      <c r="N7848" s="193">
        <f>MAX(0,(I7848-'2031 forecast'!$C$10))</f>
        <v>0</v>
      </c>
      <c r="O7848" s="193">
        <f>MAX(0,(J7848-'2031 forecast'!$C$10))</f>
        <v>1.3419812010211807E-2</v>
      </c>
      <c r="P7848" s="175" t="str">
        <f t="shared" si="1255"/>
        <v/>
      </c>
      <c r="Q7848" s="175" t="str">
        <f t="shared" si="1256"/>
        <v/>
      </c>
    </row>
    <row r="7849" spans="1:17" s="1" customFormat="1" x14ac:dyDescent="0.3">
      <c r="A7849" s="189">
        <f t="shared" si="1254"/>
        <v>44157.874999980973</v>
      </c>
      <c r="B7849" s="190">
        <f t="shared" si="1250"/>
        <v>44157</v>
      </c>
      <c r="C7849" s="1">
        <f t="shared" si="1251"/>
        <v>21</v>
      </c>
      <c r="D7849" s="191">
        <v>3.2300374651553194</v>
      </c>
      <c r="E7849" s="192">
        <f t="shared" si="1252"/>
        <v>1.1215868074201409E-4</v>
      </c>
      <c r="F7849" s="193">
        <f t="shared" si="1253"/>
        <v>4.8158649789029484</v>
      </c>
      <c r="G7849" s="193">
        <f t="shared" si="1258"/>
        <v>4.9939478871269625</v>
      </c>
      <c r="H7849" s="193">
        <f t="shared" si="1258"/>
        <v>5.1786160136534942</v>
      </c>
      <c r="I7849" s="193">
        <f t="shared" si="1258"/>
        <v>5.3701128692187732</v>
      </c>
      <c r="J7849" s="193">
        <f t="shared" si="1258"/>
        <v>5.5686909691927342</v>
      </c>
      <c r="K7849" s="193">
        <f>MAX(0,(F7849-'2031 forecast'!$C$10))</f>
        <v>0</v>
      </c>
      <c r="L7849" s="193">
        <f>MAX(0,(G7849-'2031 forecast'!$C$10))</f>
        <v>0</v>
      </c>
      <c r="M7849" s="193">
        <f>MAX(0,(H7849-'2031 forecast'!$C$10))</f>
        <v>0</v>
      </c>
      <c r="N7849" s="193">
        <f>MAX(0,(I7849-'2031 forecast'!$C$10))</f>
        <v>0</v>
      </c>
      <c r="O7849" s="193">
        <f>MAX(0,(J7849-'2031 forecast'!$C$10))</f>
        <v>0</v>
      </c>
      <c r="P7849" s="175" t="str">
        <f t="shared" si="1255"/>
        <v/>
      </c>
      <c r="Q7849" s="175" t="str">
        <f t="shared" si="1256"/>
        <v/>
      </c>
    </row>
    <row r="7850" spans="1:17" s="1" customFormat="1" x14ac:dyDescent="0.3">
      <c r="A7850" s="189">
        <f t="shared" si="1254"/>
        <v>44157.916666647638</v>
      </c>
      <c r="B7850" s="190">
        <f t="shared" si="1250"/>
        <v>44157</v>
      </c>
      <c r="C7850" s="1">
        <f t="shared" si="1251"/>
        <v>22</v>
      </c>
      <c r="D7850" s="191">
        <v>3.0116899442007643</v>
      </c>
      <c r="E7850" s="192">
        <f t="shared" si="1252"/>
        <v>1.0457685850071245E-4</v>
      </c>
      <c r="F7850" s="193">
        <f t="shared" si="1253"/>
        <v>4.4903169966461061</v>
      </c>
      <c r="G7850" s="193">
        <f t="shared" si="1258"/>
        <v>4.6563616663188467</v>
      </c>
      <c r="H7850" s="193">
        <f t="shared" si="1258"/>
        <v>4.8285463996769176</v>
      </c>
      <c r="I7850" s="193">
        <f t="shared" si="1258"/>
        <v>5.0070982463578311</v>
      </c>
      <c r="J7850" s="193">
        <f t="shared" si="1258"/>
        <v>5.1922526519279577</v>
      </c>
      <c r="K7850" s="193">
        <f>MAX(0,(F7850-'2031 forecast'!$C$10))</f>
        <v>0</v>
      </c>
      <c r="L7850" s="193">
        <f>MAX(0,(G7850-'2031 forecast'!$C$10))</f>
        <v>0</v>
      </c>
      <c r="M7850" s="193">
        <f>MAX(0,(H7850-'2031 forecast'!$C$10))</f>
        <v>0</v>
      </c>
      <c r="N7850" s="193">
        <f>MAX(0,(I7850-'2031 forecast'!$C$10))</f>
        <v>0</v>
      </c>
      <c r="O7850" s="193">
        <f>MAX(0,(J7850-'2031 forecast'!$C$10))</f>
        <v>0</v>
      </c>
      <c r="P7850" s="175" t="str">
        <f t="shared" si="1255"/>
        <v/>
      </c>
      <c r="Q7850" s="175" t="str">
        <f t="shared" si="1256"/>
        <v/>
      </c>
    </row>
    <row r="7851" spans="1:17" s="1" customFormat="1" x14ac:dyDescent="0.3">
      <c r="A7851" s="189">
        <f t="shared" si="1254"/>
        <v>44157.958333314302</v>
      </c>
      <c r="B7851" s="190">
        <f t="shared" si="1250"/>
        <v>44157</v>
      </c>
      <c r="C7851" s="1">
        <f t="shared" si="1251"/>
        <v>23</v>
      </c>
      <c r="D7851" s="191">
        <v>2.830988547548718</v>
      </c>
      <c r="E7851" s="192">
        <f t="shared" si="1252"/>
        <v>9.8302246990669679E-5</v>
      </c>
      <c r="F7851" s="193">
        <f t="shared" si="1253"/>
        <v>4.2208979768473389</v>
      </c>
      <c r="G7851" s="193">
        <f t="shared" si="1258"/>
        <v>4.3769799663397144</v>
      </c>
      <c r="H7851" s="193">
        <f t="shared" si="1258"/>
        <v>4.5388336156963014</v>
      </c>
      <c r="I7851" s="193">
        <f t="shared" si="1258"/>
        <v>4.7066723515763602</v>
      </c>
      <c r="J7851" s="193">
        <f t="shared" si="1258"/>
        <v>4.8807174928122787</v>
      </c>
      <c r="K7851" s="193">
        <f>MAX(0,(F7851-'2031 forecast'!$C$10))</f>
        <v>0</v>
      </c>
      <c r="L7851" s="193">
        <f>MAX(0,(G7851-'2031 forecast'!$C$10))</f>
        <v>0</v>
      </c>
      <c r="M7851" s="193">
        <f>MAX(0,(H7851-'2031 forecast'!$C$10))</f>
        <v>0</v>
      </c>
      <c r="N7851" s="193">
        <f>MAX(0,(I7851-'2031 forecast'!$C$10))</f>
        <v>0</v>
      </c>
      <c r="O7851" s="193">
        <f>MAX(0,(J7851-'2031 forecast'!$C$10))</f>
        <v>0</v>
      </c>
      <c r="P7851" s="175" t="str">
        <f t="shared" si="1255"/>
        <v/>
      </c>
      <c r="Q7851" s="175" t="str">
        <f t="shared" si="1256"/>
        <v/>
      </c>
    </row>
    <row r="7852" spans="1:17" s="1" customFormat="1" x14ac:dyDescent="0.3">
      <c r="A7852" s="189">
        <f t="shared" si="1254"/>
        <v>44157.999999980966</v>
      </c>
      <c r="B7852" s="190">
        <f t="shared" si="1250"/>
        <v>44157</v>
      </c>
      <c r="C7852" s="1">
        <f t="shared" si="1251"/>
        <v>0</v>
      </c>
      <c r="D7852" s="191">
        <v>2.4545273045236224</v>
      </c>
      <c r="E7852" s="192">
        <f t="shared" si="1252"/>
        <v>8.5230139678080621E-5</v>
      </c>
      <c r="F7852" s="193">
        <f t="shared" si="1253"/>
        <v>3.6596083522665754</v>
      </c>
      <c r="G7852" s="193">
        <f t="shared" si="1258"/>
        <v>3.7949347580498589</v>
      </c>
      <c r="H7852" s="193">
        <f t="shared" si="1258"/>
        <v>3.9352653157366868</v>
      </c>
      <c r="I7852" s="193">
        <f t="shared" si="1258"/>
        <v>4.0807850707816309</v>
      </c>
      <c r="J7852" s="193">
        <f t="shared" si="1258"/>
        <v>4.2316859113212839</v>
      </c>
      <c r="K7852" s="193">
        <f>MAX(0,(F7852-'2031 forecast'!$C$10))</f>
        <v>0</v>
      </c>
      <c r="L7852" s="193">
        <f>MAX(0,(G7852-'2031 forecast'!$C$10))</f>
        <v>0</v>
      </c>
      <c r="M7852" s="193">
        <f>MAX(0,(H7852-'2031 forecast'!$C$10))</f>
        <v>0</v>
      </c>
      <c r="N7852" s="193">
        <f>MAX(0,(I7852-'2031 forecast'!$C$10))</f>
        <v>0</v>
      </c>
      <c r="O7852" s="193">
        <f>MAX(0,(J7852-'2031 forecast'!$C$10))</f>
        <v>0</v>
      </c>
      <c r="P7852" s="175" t="str">
        <f t="shared" si="1255"/>
        <v/>
      </c>
      <c r="Q7852" s="175" t="str">
        <f t="shared" si="1256"/>
        <v/>
      </c>
    </row>
    <row r="7853" spans="1:17" s="1" customFormat="1" x14ac:dyDescent="0.3">
      <c r="A7853" s="189">
        <f t="shared" si="1254"/>
        <v>44158.04166664763</v>
      </c>
      <c r="B7853" s="190">
        <f t="shared" si="1250"/>
        <v>44158</v>
      </c>
      <c r="C7853" s="1">
        <f t="shared" si="1251"/>
        <v>1</v>
      </c>
      <c r="D7853" s="191">
        <v>2.4695857542446267</v>
      </c>
      <c r="E7853" s="192">
        <f t="shared" si="1252"/>
        <v>8.5753023970584202E-5</v>
      </c>
      <c r="F7853" s="193">
        <f t="shared" si="1253"/>
        <v>3.6820599372498068</v>
      </c>
      <c r="G7853" s="193">
        <f t="shared" si="1258"/>
        <v>3.8182165663814542</v>
      </c>
      <c r="H7853" s="193">
        <f t="shared" si="1258"/>
        <v>3.9594080477350726</v>
      </c>
      <c r="I7853" s="193">
        <f t="shared" si="1258"/>
        <v>4.1058205620134212</v>
      </c>
      <c r="J7853" s="193">
        <f t="shared" si="1258"/>
        <v>4.2576471745809252</v>
      </c>
      <c r="K7853" s="193">
        <f>MAX(0,(F7853-'2031 forecast'!$C$10))</f>
        <v>0</v>
      </c>
      <c r="L7853" s="193">
        <f>MAX(0,(G7853-'2031 forecast'!$C$10))</f>
        <v>0</v>
      </c>
      <c r="M7853" s="193">
        <f>MAX(0,(H7853-'2031 forecast'!$C$10))</f>
        <v>0</v>
      </c>
      <c r="N7853" s="193">
        <f>MAX(0,(I7853-'2031 forecast'!$C$10))</f>
        <v>0</v>
      </c>
      <c r="O7853" s="193">
        <f>MAX(0,(J7853-'2031 forecast'!$C$10))</f>
        <v>0</v>
      </c>
      <c r="P7853" s="175" t="str">
        <f t="shared" si="1255"/>
        <v/>
      </c>
      <c r="Q7853" s="175" t="str">
        <f t="shared" si="1256"/>
        <v/>
      </c>
    </row>
    <row r="7854" spans="1:17" s="1" customFormat="1" x14ac:dyDescent="0.3">
      <c r="A7854" s="189">
        <f t="shared" si="1254"/>
        <v>44158.083333314295</v>
      </c>
      <c r="B7854" s="190">
        <f t="shared" si="1250"/>
        <v>44158</v>
      </c>
      <c r="C7854" s="1">
        <f t="shared" si="1251"/>
        <v>2</v>
      </c>
      <c r="D7854" s="191">
        <v>2.3867642807791056</v>
      </c>
      <c r="E7854" s="192">
        <f t="shared" si="1252"/>
        <v>8.2877160361814606E-5</v>
      </c>
      <c r="F7854" s="193">
        <f t="shared" si="1253"/>
        <v>3.5585762198420388</v>
      </c>
      <c r="G7854" s="193">
        <f t="shared" si="1258"/>
        <v>3.6901666205576857</v>
      </c>
      <c r="H7854" s="193">
        <f t="shared" si="1258"/>
        <v>3.826623021743957</v>
      </c>
      <c r="I7854" s="193">
        <f t="shared" si="1258"/>
        <v>3.9681253602385804</v>
      </c>
      <c r="J7854" s="193">
        <f t="shared" si="1258"/>
        <v>4.1148602266529055</v>
      </c>
      <c r="K7854" s="193">
        <f>MAX(0,(F7854-'2031 forecast'!$C$10))</f>
        <v>0</v>
      </c>
      <c r="L7854" s="193">
        <f>MAX(0,(G7854-'2031 forecast'!$C$10))</f>
        <v>0</v>
      </c>
      <c r="M7854" s="193">
        <f>MAX(0,(H7854-'2031 forecast'!$C$10))</f>
        <v>0</v>
      </c>
      <c r="N7854" s="193">
        <f>MAX(0,(I7854-'2031 forecast'!$C$10))</f>
        <v>0</v>
      </c>
      <c r="O7854" s="193">
        <f>MAX(0,(J7854-'2031 forecast'!$C$10))</f>
        <v>0</v>
      </c>
      <c r="P7854" s="175" t="str">
        <f t="shared" si="1255"/>
        <v/>
      </c>
      <c r="Q7854" s="175" t="str">
        <f t="shared" si="1256"/>
        <v/>
      </c>
    </row>
    <row r="7855" spans="1:17" s="1" customFormat="1" x14ac:dyDescent="0.3">
      <c r="A7855" s="189">
        <f t="shared" si="1254"/>
        <v>44158.124999980959</v>
      </c>
      <c r="B7855" s="190">
        <f t="shared" si="1250"/>
        <v>44158</v>
      </c>
      <c r="C7855" s="1">
        <f t="shared" si="1251"/>
        <v>3</v>
      </c>
      <c r="D7855" s="191">
        <v>2.3415889316160943</v>
      </c>
      <c r="E7855" s="192">
        <f t="shared" si="1252"/>
        <v>8.130850748430393E-5</v>
      </c>
      <c r="F7855" s="193">
        <f t="shared" si="1253"/>
        <v>3.4912214648923476</v>
      </c>
      <c r="G7855" s="193">
        <f t="shared" si="1258"/>
        <v>3.6203211955629033</v>
      </c>
      <c r="H7855" s="193">
        <f t="shared" si="1258"/>
        <v>3.7541948257488036</v>
      </c>
      <c r="I7855" s="193">
        <f t="shared" si="1258"/>
        <v>3.8930188865432136</v>
      </c>
      <c r="J7855" s="193">
        <f t="shared" si="1258"/>
        <v>4.0369764368739869</v>
      </c>
      <c r="K7855" s="193">
        <f>MAX(0,(F7855-'2031 forecast'!$C$10))</f>
        <v>0</v>
      </c>
      <c r="L7855" s="193">
        <f>MAX(0,(G7855-'2031 forecast'!$C$10))</f>
        <v>0</v>
      </c>
      <c r="M7855" s="193">
        <f>MAX(0,(H7855-'2031 forecast'!$C$10))</f>
        <v>0</v>
      </c>
      <c r="N7855" s="193">
        <f>MAX(0,(I7855-'2031 forecast'!$C$10))</f>
        <v>0</v>
      </c>
      <c r="O7855" s="193">
        <f>MAX(0,(J7855-'2031 forecast'!$C$10))</f>
        <v>0</v>
      </c>
      <c r="P7855" s="175" t="str">
        <f t="shared" si="1255"/>
        <v/>
      </c>
      <c r="Q7855" s="175" t="str">
        <f t="shared" si="1256"/>
        <v/>
      </c>
    </row>
    <row r="7856" spans="1:17" s="1" customFormat="1" x14ac:dyDescent="0.3">
      <c r="A7856" s="189">
        <f t="shared" si="1254"/>
        <v>44158.166666647623</v>
      </c>
      <c r="B7856" s="190">
        <f t="shared" si="1250"/>
        <v>44158</v>
      </c>
      <c r="C7856" s="1">
        <f t="shared" si="1251"/>
        <v>4</v>
      </c>
      <c r="D7856" s="191">
        <v>2.3867642807791056</v>
      </c>
      <c r="E7856" s="192">
        <f t="shared" si="1252"/>
        <v>8.2877160361814606E-5</v>
      </c>
      <c r="F7856" s="193">
        <f t="shared" si="1253"/>
        <v>3.5585762198420388</v>
      </c>
      <c r="G7856" s="193">
        <f t="shared" si="1258"/>
        <v>3.6901666205576857</v>
      </c>
      <c r="H7856" s="193">
        <f t="shared" si="1258"/>
        <v>3.826623021743957</v>
      </c>
      <c r="I7856" s="193">
        <f t="shared" si="1258"/>
        <v>3.9681253602385804</v>
      </c>
      <c r="J7856" s="193">
        <f t="shared" si="1258"/>
        <v>4.1148602266529055</v>
      </c>
      <c r="K7856" s="193">
        <f>MAX(0,(F7856-'2031 forecast'!$C$10))</f>
        <v>0</v>
      </c>
      <c r="L7856" s="193">
        <f>MAX(0,(G7856-'2031 forecast'!$C$10))</f>
        <v>0</v>
      </c>
      <c r="M7856" s="193">
        <f>MAX(0,(H7856-'2031 forecast'!$C$10))</f>
        <v>0</v>
      </c>
      <c r="N7856" s="193">
        <f>MAX(0,(I7856-'2031 forecast'!$C$10))</f>
        <v>0</v>
      </c>
      <c r="O7856" s="193">
        <f>MAX(0,(J7856-'2031 forecast'!$C$10))</f>
        <v>0</v>
      </c>
      <c r="P7856" s="175" t="str">
        <f t="shared" si="1255"/>
        <v/>
      </c>
      <c r="Q7856" s="175" t="str">
        <f t="shared" si="1256"/>
        <v/>
      </c>
    </row>
    <row r="7857" spans="1:17" s="1" customFormat="1" x14ac:dyDescent="0.3">
      <c r="A7857" s="189">
        <f t="shared" si="1254"/>
        <v>44158.208333314287</v>
      </c>
      <c r="B7857" s="190">
        <f t="shared" si="1250"/>
        <v>44158</v>
      </c>
      <c r="C7857" s="1">
        <f t="shared" si="1251"/>
        <v>5</v>
      </c>
      <c r="D7857" s="191">
        <v>2.4168811802211132</v>
      </c>
      <c r="E7857" s="192">
        <f t="shared" si="1252"/>
        <v>8.3922928946821728E-5</v>
      </c>
      <c r="F7857" s="193">
        <f t="shared" si="1253"/>
        <v>3.6034793898084998</v>
      </c>
      <c r="G7857" s="193">
        <f t="shared" si="1258"/>
        <v>3.7367302372208742</v>
      </c>
      <c r="H7857" s="193">
        <f t="shared" si="1258"/>
        <v>3.8749084857407259</v>
      </c>
      <c r="I7857" s="193">
        <f t="shared" si="1258"/>
        <v>4.0181963427021588</v>
      </c>
      <c r="J7857" s="193">
        <f t="shared" si="1258"/>
        <v>4.1667827531721855</v>
      </c>
      <c r="K7857" s="193">
        <f>MAX(0,(F7857-'2031 forecast'!$C$10))</f>
        <v>0</v>
      </c>
      <c r="L7857" s="193">
        <f>MAX(0,(G7857-'2031 forecast'!$C$10))</f>
        <v>0</v>
      </c>
      <c r="M7857" s="193">
        <f>MAX(0,(H7857-'2031 forecast'!$C$10))</f>
        <v>0</v>
      </c>
      <c r="N7857" s="193">
        <f>MAX(0,(I7857-'2031 forecast'!$C$10))</f>
        <v>0</v>
      </c>
      <c r="O7857" s="193">
        <f>MAX(0,(J7857-'2031 forecast'!$C$10))</f>
        <v>0</v>
      </c>
      <c r="P7857" s="175" t="str">
        <f t="shared" si="1255"/>
        <v/>
      </c>
      <c r="Q7857" s="175" t="str">
        <f t="shared" si="1256"/>
        <v/>
      </c>
    </row>
    <row r="7858" spans="1:17" s="1" customFormat="1" x14ac:dyDescent="0.3">
      <c r="A7858" s="189">
        <f t="shared" si="1254"/>
        <v>44158.249999980952</v>
      </c>
      <c r="B7858" s="190">
        <f t="shared" si="1250"/>
        <v>44158</v>
      </c>
      <c r="C7858" s="1">
        <f t="shared" si="1251"/>
        <v>6</v>
      </c>
      <c r="D7858" s="191">
        <v>2.5599364525706494</v>
      </c>
      <c r="E7858" s="192">
        <f t="shared" si="1252"/>
        <v>8.8890329725605568E-5</v>
      </c>
      <c r="F7858" s="193">
        <f t="shared" si="1253"/>
        <v>3.8167694471491895</v>
      </c>
      <c r="G7858" s="193">
        <f t="shared" si="1258"/>
        <v>3.9579074163710191</v>
      </c>
      <c r="H7858" s="193">
        <f t="shared" si="1258"/>
        <v>4.1042644397253794</v>
      </c>
      <c r="I7858" s="193">
        <f t="shared" si="1258"/>
        <v>4.2560335094041557</v>
      </c>
      <c r="J7858" s="193">
        <f t="shared" si="1258"/>
        <v>4.4134147541387634</v>
      </c>
      <c r="K7858" s="193">
        <f>MAX(0,(F7858-'2031 forecast'!$C$10))</f>
        <v>0</v>
      </c>
      <c r="L7858" s="193">
        <f>MAX(0,(G7858-'2031 forecast'!$C$10))</f>
        <v>0</v>
      </c>
      <c r="M7858" s="193">
        <f>MAX(0,(H7858-'2031 forecast'!$C$10))</f>
        <v>0</v>
      </c>
      <c r="N7858" s="193">
        <f>MAX(0,(I7858-'2031 forecast'!$C$10))</f>
        <v>0</v>
      </c>
      <c r="O7858" s="193">
        <f>MAX(0,(J7858-'2031 forecast'!$C$10))</f>
        <v>0</v>
      </c>
      <c r="P7858" s="175" t="str">
        <f t="shared" si="1255"/>
        <v/>
      </c>
      <c r="Q7858" s="175" t="str">
        <f t="shared" si="1256"/>
        <v/>
      </c>
    </row>
    <row r="7859" spans="1:17" s="1" customFormat="1" x14ac:dyDescent="0.3">
      <c r="A7859" s="189">
        <f t="shared" si="1254"/>
        <v>44158.291666647616</v>
      </c>
      <c r="B7859" s="190">
        <f t="shared" si="1250"/>
        <v>44158</v>
      </c>
      <c r="C7859" s="1">
        <f t="shared" si="1251"/>
        <v>7</v>
      </c>
      <c r="D7859" s="191">
        <v>2.9062807961537369</v>
      </c>
      <c r="E7859" s="192">
        <f t="shared" si="1252"/>
        <v>1.0091666845318749E-4</v>
      </c>
      <c r="F7859" s="193">
        <f t="shared" si="1253"/>
        <v>4.3331559017634911</v>
      </c>
      <c r="G7859" s="193">
        <f t="shared" si="1258"/>
        <v>4.4933890079976857</v>
      </c>
      <c r="H7859" s="193">
        <f t="shared" si="1258"/>
        <v>4.659547275688225</v>
      </c>
      <c r="I7859" s="193">
        <f t="shared" si="1258"/>
        <v>4.8318498077353054</v>
      </c>
      <c r="J7859" s="193">
        <f t="shared" si="1258"/>
        <v>5.0105238091104782</v>
      </c>
      <c r="K7859" s="193">
        <f>MAX(0,(F7859-'2031 forecast'!$C$10))</f>
        <v>0</v>
      </c>
      <c r="L7859" s="193">
        <f>MAX(0,(G7859-'2031 forecast'!$C$10))</f>
        <v>0</v>
      </c>
      <c r="M7859" s="193">
        <f>MAX(0,(H7859-'2031 forecast'!$C$10))</f>
        <v>0</v>
      </c>
      <c r="N7859" s="193">
        <f>MAX(0,(I7859-'2031 forecast'!$C$10))</f>
        <v>0</v>
      </c>
      <c r="O7859" s="193">
        <f>MAX(0,(J7859-'2031 forecast'!$C$10))</f>
        <v>0</v>
      </c>
      <c r="P7859" s="175" t="str">
        <f t="shared" si="1255"/>
        <v/>
      </c>
      <c r="Q7859" s="175" t="str">
        <f t="shared" si="1256"/>
        <v/>
      </c>
    </row>
    <row r="7860" spans="1:17" s="1" customFormat="1" x14ac:dyDescent="0.3">
      <c r="A7860" s="189">
        <f t="shared" si="1254"/>
        <v>44158.33333331428</v>
      </c>
      <c r="B7860" s="190">
        <f t="shared" si="1250"/>
        <v>44158</v>
      </c>
      <c r="C7860" s="1">
        <f t="shared" si="1251"/>
        <v>8</v>
      </c>
      <c r="D7860" s="191">
        <v>3.0342776187822702</v>
      </c>
      <c r="E7860" s="192">
        <f t="shared" si="1252"/>
        <v>1.0536118493946779E-4</v>
      </c>
      <c r="F7860" s="193">
        <f t="shared" si="1253"/>
        <v>4.5239943741209521</v>
      </c>
      <c r="G7860" s="193">
        <f t="shared" si="1258"/>
        <v>4.6912843788162375</v>
      </c>
      <c r="H7860" s="193">
        <f t="shared" si="1258"/>
        <v>4.8647604976744949</v>
      </c>
      <c r="I7860" s="193">
        <f t="shared" si="1258"/>
        <v>5.0446514832055147</v>
      </c>
      <c r="J7860" s="193">
        <f t="shared" si="1258"/>
        <v>5.2311945468174175</v>
      </c>
      <c r="K7860" s="193">
        <f>MAX(0,(F7860-'2031 forecast'!$C$10))</f>
        <v>0</v>
      </c>
      <c r="L7860" s="193">
        <f>MAX(0,(G7860-'2031 forecast'!$C$10))</f>
        <v>0</v>
      </c>
      <c r="M7860" s="193">
        <f>MAX(0,(H7860-'2031 forecast'!$C$10))</f>
        <v>0</v>
      </c>
      <c r="N7860" s="193">
        <f>MAX(0,(I7860-'2031 forecast'!$C$10))</f>
        <v>0</v>
      </c>
      <c r="O7860" s="193">
        <f>MAX(0,(J7860-'2031 forecast'!$C$10))</f>
        <v>0</v>
      </c>
      <c r="P7860" s="175" t="str">
        <f t="shared" si="1255"/>
        <v/>
      </c>
      <c r="Q7860" s="175" t="str">
        <f t="shared" si="1256"/>
        <v/>
      </c>
    </row>
    <row r="7861" spans="1:17" s="1" customFormat="1" x14ac:dyDescent="0.3">
      <c r="A7861" s="189">
        <f t="shared" si="1254"/>
        <v>44158.374999980944</v>
      </c>
      <c r="B7861" s="190">
        <f t="shared" si="1250"/>
        <v>44158</v>
      </c>
      <c r="C7861" s="1">
        <f t="shared" si="1251"/>
        <v>9</v>
      </c>
      <c r="D7861" s="191">
        <v>3.1848621159923081</v>
      </c>
      <c r="E7861" s="192">
        <f t="shared" si="1252"/>
        <v>1.105900278645034E-4</v>
      </c>
      <c r="F7861" s="193">
        <f t="shared" si="1253"/>
        <v>4.7485102239532564</v>
      </c>
      <c r="G7861" s="193">
        <f t="shared" si="1258"/>
        <v>4.9241024621321801</v>
      </c>
      <c r="H7861" s="193">
        <f t="shared" si="1258"/>
        <v>5.1061878176583395</v>
      </c>
      <c r="I7861" s="193">
        <f t="shared" si="1258"/>
        <v>5.295006395523405</v>
      </c>
      <c r="J7861" s="193">
        <f t="shared" si="1258"/>
        <v>5.4908071794138147</v>
      </c>
      <c r="K7861" s="193">
        <f>MAX(0,(F7861-'2031 forecast'!$C$10))</f>
        <v>0</v>
      </c>
      <c r="L7861" s="193">
        <f>MAX(0,(G7861-'2031 forecast'!$C$10))</f>
        <v>0</v>
      </c>
      <c r="M7861" s="193">
        <f>MAX(0,(H7861-'2031 forecast'!$C$10))</f>
        <v>0</v>
      </c>
      <c r="N7861" s="193">
        <f>MAX(0,(I7861-'2031 forecast'!$C$10))</f>
        <v>0</v>
      </c>
      <c r="O7861" s="193">
        <f>MAX(0,(J7861-'2031 forecast'!$C$10))</f>
        <v>0</v>
      </c>
      <c r="P7861" s="175" t="str">
        <f t="shared" si="1255"/>
        <v/>
      </c>
      <c r="Q7861" s="175" t="str">
        <f t="shared" si="1256"/>
        <v/>
      </c>
    </row>
    <row r="7862" spans="1:17" s="1" customFormat="1" x14ac:dyDescent="0.3">
      <c r="A7862" s="189">
        <f t="shared" si="1254"/>
        <v>44158.416666647609</v>
      </c>
      <c r="B7862" s="190">
        <f t="shared" si="1250"/>
        <v>44158</v>
      </c>
      <c r="C7862" s="1">
        <f t="shared" si="1251"/>
        <v>10</v>
      </c>
      <c r="D7862" s="191">
        <v>3.3279173883418443</v>
      </c>
      <c r="E7862" s="192">
        <f t="shared" si="1252"/>
        <v>1.1555742864328724E-4</v>
      </c>
      <c r="F7862" s="193">
        <f t="shared" si="1253"/>
        <v>4.9618002812939466</v>
      </c>
      <c r="G7862" s="193">
        <f t="shared" si="1258"/>
        <v>5.1452796412823245</v>
      </c>
      <c r="H7862" s="193">
        <f t="shared" si="1258"/>
        <v>5.3355437716429934</v>
      </c>
      <c r="I7862" s="193">
        <f t="shared" si="1258"/>
        <v>5.532843562225402</v>
      </c>
      <c r="J7862" s="193">
        <f t="shared" si="1258"/>
        <v>5.7374391803803926</v>
      </c>
      <c r="K7862" s="193">
        <f>MAX(0,(F7862-'2031 forecast'!$C$10))</f>
        <v>0</v>
      </c>
      <c r="L7862" s="193">
        <f>MAX(0,(G7862-'2031 forecast'!$C$10))</f>
        <v>0</v>
      </c>
      <c r="M7862" s="193">
        <f>MAX(0,(H7862-'2031 forecast'!$C$10))</f>
        <v>0</v>
      </c>
      <c r="N7862" s="193">
        <f>MAX(0,(I7862-'2031 forecast'!$C$10))</f>
        <v>0</v>
      </c>
      <c r="O7862" s="193">
        <f>MAX(0,(J7862-'2031 forecast'!$C$10))</f>
        <v>4.3918038039247875E-4</v>
      </c>
      <c r="P7862" s="175" t="str">
        <f t="shared" si="1255"/>
        <v/>
      </c>
      <c r="Q7862" s="175" t="str">
        <f t="shared" si="1256"/>
        <v/>
      </c>
    </row>
    <row r="7863" spans="1:17" s="1" customFormat="1" x14ac:dyDescent="0.3">
      <c r="A7863" s="189">
        <f t="shared" si="1254"/>
        <v>44158.458333314273</v>
      </c>
      <c r="B7863" s="190">
        <f t="shared" si="1250"/>
        <v>44158</v>
      </c>
      <c r="C7863" s="1">
        <f t="shared" si="1251"/>
        <v>11</v>
      </c>
      <c r="D7863" s="191">
        <v>3.31285893862084</v>
      </c>
      <c r="E7863" s="192">
        <f t="shared" si="1252"/>
        <v>1.1503454435078367E-4</v>
      </c>
      <c r="F7863" s="193">
        <f t="shared" si="1253"/>
        <v>4.9393486963107156</v>
      </c>
      <c r="G7863" s="193">
        <f t="shared" si="1258"/>
        <v>5.1219978329507301</v>
      </c>
      <c r="H7863" s="193">
        <f t="shared" si="1258"/>
        <v>5.3114010396446085</v>
      </c>
      <c r="I7863" s="193">
        <f t="shared" si="1258"/>
        <v>5.5078080709936126</v>
      </c>
      <c r="J7863" s="193">
        <f t="shared" si="1258"/>
        <v>5.7114779171207521</v>
      </c>
      <c r="K7863" s="193">
        <f>MAX(0,(F7863-'2031 forecast'!$C$10))</f>
        <v>0</v>
      </c>
      <c r="L7863" s="193">
        <f>MAX(0,(G7863-'2031 forecast'!$C$10))</f>
        <v>0</v>
      </c>
      <c r="M7863" s="193">
        <f>MAX(0,(H7863-'2031 forecast'!$C$10))</f>
        <v>0</v>
      </c>
      <c r="N7863" s="193">
        <f>MAX(0,(I7863-'2031 forecast'!$C$10))</f>
        <v>0</v>
      </c>
      <c r="O7863" s="193">
        <f>MAX(0,(J7863-'2031 forecast'!$C$10))</f>
        <v>0</v>
      </c>
      <c r="P7863" s="175" t="str">
        <f t="shared" si="1255"/>
        <v/>
      </c>
      <c r="Q7863" s="175" t="str">
        <f t="shared" si="1256"/>
        <v/>
      </c>
    </row>
    <row r="7864" spans="1:17" s="1" customFormat="1" x14ac:dyDescent="0.3">
      <c r="A7864" s="189">
        <f t="shared" si="1254"/>
        <v>44158.499999980937</v>
      </c>
      <c r="B7864" s="190">
        <f t="shared" si="1250"/>
        <v>44158</v>
      </c>
      <c r="C7864" s="1">
        <f t="shared" si="1251"/>
        <v>12</v>
      </c>
      <c r="D7864" s="191">
        <v>3.3053297137603384</v>
      </c>
      <c r="E7864" s="192">
        <f t="shared" si="1252"/>
        <v>1.1477310220453189E-4</v>
      </c>
      <c r="F7864" s="193">
        <f t="shared" si="1253"/>
        <v>4.9281229038191006</v>
      </c>
      <c r="G7864" s="193">
        <f t="shared" si="1258"/>
        <v>5.1103569287849329</v>
      </c>
      <c r="H7864" s="193">
        <f t="shared" si="1258"/>
        <v>5.2993296736454161</v>
      </c>
      <c r="I7864" s="193">
        <f t="shared" si="1258"/>
        <v>5.4952903253777183</v>
      </c>
      <c r="J7864" s="193">
        <f t="shared" si="1258"/>
        <v>5.6984972854909319</v>
      </c>
      <c r="K7864" s="193">
        <f>MAX(0,(F7864-'2031 forecast'!$C$10))</f>
        <v>0</v>
      </c>
      <c r="L7864" s="193">
        <f>MAX(0,(G7864-'2031 forecast'!$C$10))</f>
        <v>0</v>
      </c>
      <c r="M7864" s="193">
        <f>MAX(0,(H7864-'2031 forecast'!$C$10))</f>
        <v>0</v>
      </c>
      <c r="N7864" s="193">
        <f>MAX(0,(I7864-'2031 forecast'!$C$10))</f>
        <v>0</v>
      </c>
      <c r="O7864" s="193">
        <f>MAX(0,(J7864-'2031 forecast'!$C$10))</f>
        <v>0</v>
      </c>
      <c r="P7864" s="175" t="str">
        <f t="shared" si="1255"/>
        <v/>
      </c>
      <c r="Q7864" s="175" t="str">
        <f t="shared" si="1256"/>
        <v/>
      </c>
    </row>
    <row r="7865" spans="1:17" s="1" customFormat="1" x14ac:dyDescent="0.3">
      <c r="A7865" s="189">
        <f t="shared" si="1254"/>
        <v>44158.541666647601</v>
      </c>
      <c r="B7865" s="190">
        <f t="shared" si="1250"/>
        <v>44158</v>
      </c>
      <c r="C7865" s="1">
        <f t="shared" si="1251"/>
        <v>13</v>
      </c>
      <c r="D7865" s="191">
        <v>3.31285893862084</v>
      </c>
      <c r="E7865" s="192">
        <f t="shared" si="1252"/>
        <v>1.1503454435078367E-4</v>
      </c>
      <c r="F7865" s="193">
        <f t="shared" si="1253"/>
        <v>4.9393486963107156</v>
      </c>
      <c r="G7865" s="193">
        <f t="shared" ref="G7865:J7884" si="1259">$E7865*G$2</f>
        <v>5.1219978329507301</v>
      </c>
      <c r="H7865" s="193">
        <f t="shared" si="1259"/>
        <v>5.3114010396446085</v>
      </c>
      <c r="I7865" s="193">
        <f t="shared" si="1259"/>
        <v>5.5078080709936126</v>
      </c>
      <c r="J7865" s="193">
        <f t="shared" si="1259"/>
        <v>5.7114779171207521</v>
      </c>
      <c r="K7865" s="193">
        <f>MAX(0,(F7865-'2031 forecast'!$C$10))</f>
        <v>0</v>
      </c>
      <c r="L7865" s="193">
        <f>MAX(0,(G7865-'2031 forecast'!$C$10))</f>
        <v>0</v>
      </c>
      <c r="M7865" s="193">
        <f>MAX(0,(H7865-'2031 forecast'!$C$10))</f>
        <v>0</v>
      </c>
      <c r="N7865" s="193">
        <f>MAX(0,(I7865-'2031 forecast'!$C$10))</f>
        <v>0</v>
      </c>
      <c r="O7865" s="193">
        <f>MAX(0,(J7865-'2031 forecast'!$C$10))</f>
        <v>0</v>
      </c>
      <c r="P7865" s="175" t="str">
        <f t="shared" si="1255"/>
        <v/>
      </c>
      <c r="Q7865" s="175" t="str">
        <f t="shared" si="1256"/>
        <v/>
      </c>
    </row>
    <row r="7866" spans="1:17" s="1" customFormat="1" x14ac:dyDescent="0.3">
      <c r="A7866" s="189">
        <f t="shared" si="1254"/>
        <v>44158.583333314265</v>
      </c>
      <c r="B7866" s="190">
        <f t="shared" si="1250"/>
        <v>44158</v>
      </c>
      <c r="C7866" s="1">
        <f t="shared" si="1251"/>
        <v>14</v>
      </c>
      <c r="D7866" s="191">
        <v>3.2375666900158215</v>
      </c>
      <c r="E7866" s="192">
        <f t="shared" si="1252"/>
        <v>1.1242012288826587E-4</v>
      </c>
      <c r="F7866" s="193">
        <f t="shared" si="1253"/>
        <v>4.8270907713945634</v>
      </c>
      <c r="G7866" s="193">
        <f t="shared" si="1259"/>
        <v>5.0055887912927597</v>
      </c>
      <c r="H7866" s="193">
        <f t="shared" si="1259"/>
        <v>5.1906873796526867</v>
      </c>
      <c r="I7866" s="193">
        <f t="shared" si="1259"/>
        <v>5.3826306148346674</v>
      </c>
      <c r="J7866" s="193">
        <f t="shared" si="1259"/>
        <v>5.5816716008225535</v>
      </c>
      <c r="K7866" s="193">
        <f>MAX(0,(F7866-'2031 forecast'!$C$10))</f>
        <v>0</v>
      </c>
      <c r="L7866" s="193">
        <f>MAX(0,(G7866-'2031 forecast'!$C$10))</f>
        <v>0</v>
      </c>
      <c r="M7866" s="193">
        <f>MAX(0,(H7866-'2031 forecast'!$C$10))</f>
        <v>0</v>
      </c>
      <c r="N7866" s="193">
        <f>MAX(0,(I7866-'2031 forecast'!$C$10))</f>
        <v>0</v>
      </c>
      <c r="O7866" s="193">
        <f>MAX(0,(J7866-'2031 forecast'!$C$10))</f>
        <v>0</v>
      </c>
      <c r="P7866" s="175" t="str">
        <f t="shared" si="1255"/>
        <v/>
      </c>
      <c r="Q7866" s="175" t="str">
        <f t="shared" si="1256"/>
        <v/>
      </c>
    </row>
    <row r="7867" spans="1:17" s="1" customFormat="1" x14ac:dyDescent="0.3">
      <c r="A7867" s="189">
        <f t="shared" si="1254"/>
        <v>44158.62499998093</v>
      </c>
      <c r="B7867" s="190">
        <f t="shared" si="1250"/>
        <v>44158</v>
      </c>
      <c r="C7867" s="1">
        <f t="shared" si="1251"/>
        <v>15</v>
      </c>
      <c r="D7867" s="191">
        <v>3.2074497905738135</v>
      </c>
      <c r="E7867" s="192">
        <f t="shared" si="1252"/>
        <v>1.1137435430325874E-4</v>
      </c>
      <c r="F7867" s="193">
        <f t="shared" si="1253"/>
        <v>4.7821876014281024</v>
      </c>
      <c r="G7867" s="193">
        <f t="shared" si="1259"/>
        <v>4.9590251746295708</v>
      </c>
      <c r="H7867" s="193">
        <f t="shared" si="1259"/>
        <v>5.1424019156559169</v>
      </c>
      <c r="I7867" s="193">
        <f t="shared" si="1259"/>
        <v>5.3325596323710887</v>
      </c>
      <c r="J7867" s="193">
        <f t="shared" si="1259"/>
        <v>5.5297490743032736</v>
      </c>
      <c r="K7867" s="193">
        <f>MAX(0,(F7867-'2031 forecast'!$C$10))</f>
        <v>0</v>
      </c>
      <c r="L7867" s="193">
        <f>MAX(0,(G7867-'2031 forecast'!$C$10))</f>
        <v>0</v>
      </c>
      <c r="M7867" s="193">
        <f>MAX(0,(H7867-'2031 forecast'!$C$10))</f>
        <v>0</v>
      </c>
      <c r="N7867" s="193">
        <f>MAX(0,(I7867-'2031 forecast'!$C$10))</f>
        <v>0</v>
      </c>
      <c r="O7867" s="193">
        <f>MAX(0,(J7867-'2031 forecast'!$C$10))</f>
        <v>0</v>
      </c>
      <c r="P7867" s="175" t="str">
        <f t="shared" si="1255"/>
        <v/>
      </c>
      <c r="Q7867" s="175" t="str">
        <f t="shared" si="1256"/>
        <v/>
      </c>
    </row>
    <row r="7868" spans="1:17" s="1" customFormat="1" x14ac:dyDescent="0.3">
      <c r="A7868" s="189">
        <f t="shared" si="1254"/>
        <v>44158.666666647594</v>
      </c>
      <c r="B7868" s="190">
        <f t="shared" si="1250"/>
        <v>44158</v>
      </c>
      <c r="C7868" s="1">
        <f t="shared" si="1251"/>
        <v>16</v>
      </c>
      <c r="D7868" s="191">
        <v>3.2601543645973274</v>
      </c>
      <c r="E7868" s="192">
        <f t="shared" si="1252"/>
        <v>1.1320444932702122E-4</v>
      </c>
      <c r="F7868" s="193">
        <f t="shared" si="1253"/>
        <v>4.8607681488694094</v>
      </c>
      <c r="G7868" s="193">
        <f t="shared" si="1259"/>
        <v>5.0405115037901513</v>
      </c>
      <c r="H7868" s="193">
        <f t="shared" si="1259"/>
        <v>5.2269014776502631</v>
      </c>
      <c r="I7868" s="193">
        <f t="shared" si="1259"/>
        <v>5.4201838516823519</v>
      </c>
      <c r="J7868" s="193">
        <f t="shared" si="1259"/>
        <v>5.6206134957120142</v>
      </c>
      <c r="K7868" s="193">
        <f>MAX(0,(F7868-'2031 forecast'!$C$10))</f>
        <v>0</v>
      </c>
      <c r="L7868" s="193">
        <f>MAX(0,(G7868-'2031 forecast'!$C$10))</f>
        <v>0</v>
      </c>
      <c r="M7868" s="193">
        <f>MAX(0,(H7868-'2031 forecast'!$C$10))</f>
        <v>0</v>
      </c>
      <c r="N7868" s="193">
        <f>MAX(0,(I7868-'2031 forecast'!$C$10))</f>
        <v>0</v>
      </c>
      <c r="O7868" s="193">
        <f>MAX(0,(J7868-'2031 forecast'!$C$10))</f>
        <v>0</v>
      </c>
      <c r="P7868" s="175" t="str">
        <f t="shared" si="1255"/>
        <v/>
      </c>
      <c r="Q7868" s="175" t="str">
        <f t="shared" si="1256"/>
        <v/>
      </c>
    </row>
    <row r="7869" spans="1:17" s="1" customFormat="1" x14ac:dyDescent="0.3">
      <c r="A7869" s="189">
        <f t="shared" si="1254"/>
        <v>44158.708333314258</v>
      </c>
      <c r="B7869" s="190">
        <f t="shared" si="1250"/>
        <v>44158</v>
      </c>
      <c r="C7869" s="1">
        <f t="shared" si="1251"/>
        <v>17</v>
      </c>
      <c r="D7869" s="191">
        <v>3.6290863827619204</v>
      </c>
      <c r="E7869" s="192">
        <f t="shared" si="1252"/>
        <v>1.2601511449335847E-4</v>
      </c>
      <c r="F7869" s="193">
        <f t="shared" si="1253"/>
        <v>5.4108319809585561</v>
      </c>
      <c r="G7869" s="193">
        <f t="shared" si="1259"/>
        <v>5.6109158079142087</v>
      </c>
      <c r="H7869" s="193">
        <f t="shared" si="1259"/>
        <v>5.8183984116106844</v>
      </c>
      <c r="I7869" s="193">
        <f t="shared" si="1259"/>
        <v>6.0335533868611853</v>
      </c>
      <c r="J7869" s="193">
        <f t="shared" si="1259"/>
        <v>6.256664445573187</v>
      </c>
      <c r="K7869" s="193">
        <f>MAX(0,(F7869-'2031 forecast'!$C$10))</f>
        <v>0</v>
      </c>
      <c r="L7869" s="193">
        <f>MAX(0,(G7869-'2031 forecast'!$C$10))</f>
        <v>0</v>
      </c>
      <c r="M7869" s="193">
        <f>MAX(0,(H7869-'2031 forecast'!$C$10))</f>
        <v>8.1398411610684285E-2</v>
      </c>
      <c r="N7869" s="193">
        <f>MAX(0,(I7869-'2031 forecast'!$C$10))</f>
        <v>0.29655338686118515</v>
      </c>
      <c r="O7869" s="193">
        <f>MAX(0,(J7869-'2031 forecast'!$C$10))</f>
        <v>0.51966444557318692</v>
      </c>
      <c r="P7869" s="175" t="str">
        <f t="shared" si="1255"/>
        <v/>
      </c>
      <c r="Q7869" s="175" t="str">
        <f t="shared" si="1256"/>
        <v/>
      </c>
    </row>
    <row r="7870" spans="1:17" s="1" customFormat="1" x14ac:dyDescent="0.3">
      <c r="A7870" s="189">
        <f t="shared" si="1254"/>
        <v>44158.749999980922</v>
      </c>
      <c r="B7870" s="190">
        <f t="shared" si="1250"/>
        <v>44158</v>
      </c>
      <c r="C7870" s="1">
        <f t="shared" si="1251"/>
        <v>18</v>
      </c>
      <c r="D7870" s="191">
        <v>3.7269663059484457</v>
      </c>
      <c r="E7870" s="192">
        <f t="shared" si="1252"/>
        <v>1.2941386239463163E-4</v>
      </c>
      <c r="F7870" s="193">
        <f t="shared" si="1253"/>
        <v>5.5567672833495552</v>
      </c>
      <c r="G7870" s="193">
        <f t="shared" si="1259"/>
        <v>5.7622475620695717</v>
      </c>
      <c r="H7870" s="193">
        <f t="shared" si="1259"/>
        <v>5.9753261696001845</v>
      </c>
      <c r="I7870" s="193">
        <f t="shared" si="1259"/>
        <v>6.1962840798678149</v>
      </c>
      <c r="J7870" s="193">
        <f t="shared" si="1259"/>
        <v>6.4254126567608463</v>
      </c>
      <c r="K7870" s="193">
        <f>MAX(0,(F7870-'2031 forecast'!$C$10))</f>
        <v>0</v>
      </c>
      <c r="L7870" s="193">
        <f>MAX(0,(G7870-'2031 forecast'!$C$10))</f>
        <v>2.5247562069571572E-2</v>
      </c>
      <c r="M7870" s="193">
        <f>MAX(0,(H7870-'2031 forecast'!$C$10))</f>
        <v>0.23832616960018438</v>
      </c>
      <c r="N7870" s="193">
        <f>MAX(0,(I7870-'2031 forecast'!$C$10))</f>
        <v>0.45928407986781483</v>
      </c>
      <c r="O7870" s="193">
        <f>MAX(0,(J7870-'2031 forecast'!$C$10))</f>
        <v>0.68841265676084618</v>
      </c>
      <c r="P7870" s="175" t="str">
        <f t="shared" si="1255"/>
        <v/>
      </c>
      <c r="Q7870" s="175" t="str">
        <f t="shared" si="1256"/>
        <v/>
      </c>
    </row>
    <row r="7871" spans="1:17" s="1" customFormat="1" x14ac:dyDescent="0.3">
      <c r="A7871" s="189">
        <f t="shared" si="1254"/>
        <v>44158.791666647587</v>
      </c>
      <c r="B7871" s="190">
        <f t="shared" si="1250"/>
        <v>44158</v>
      </c>
      <c r="C7871" s="1">
        <f t="shared" si="1251"/>
        <v>19</v>
      </c>
      <c r="D7871" s="191">
        <v>3.6215571579014192</v>
      </c>
      <c r="E7871" s="192">
        <f t="shared" si="1252"/>
        <v>1.2575367234710671E-4</v>
      </c>
      <c r="F7871" s="193">
        <f t="shared" si="1253"/>
        <v>5.399606188466942</v>
      </c>
      <c r="G7871" s="193">
        <f t="shared" si="1259"/>
        <v>5.5992749037484133</v>
      </c>
      <c r="H7871" s="193">
        <f t="shared" si="1259"/>
        <v>5.8063270456114937</v>
      </c>
      <c r="I7871" s="193">
        <f t="shared" si="1259"/>
        <v>6.021035641245291</v>
      </c>
      <c r="J7871" s="193">
        <f t="shared" si="1259"/>
        <v>6.2436838139433686</v>
      </c>
      <c r="K7871" s="193">
        <f>MAX(0,(F7871-'2031 forecast'!$C$10))</f>
        <v>0</v>
      </c>
      <c r="L7871" s="193">
        <f>MAX(0,(G7871-'2031 forecast'!$C$10))</f>
        <v>0</v>
      </c>
      <c r="M7871" s="193">
        <f>MAX(0,(H7871-'2031 forecast'!$C$10))</f>
        <v>6.932704561149361E-2</v>
      </c>
      <c r="N7871" s="193">
        <f>MAX(0,(I7871-'2031 forecast'!$C$10))</f>
        <v>0.2840356412452909</v>
      </c>
      <c r="O7871" s="193">
        <f>MAX(0,(J7871-'2031 forecast'!$C$10))</f>
        <v>0.50668381394336848</v>
      </c>
      <c r="P7871" s="175" t="str">
        <f t="shared" si="1255"/>
        <v/>
      </c>
      <c r="Q7871" s="175" t="str">
        <f t="shared" si="1256"/>
        <v/>
      </c>
    </row>
    <row r="7872" spans="1:17" s="1" customFormat="1" x14ac:dyDescent="0.3">
      <c r="A7872" s="189">
        <f t="shared" si="1254"/>
        <v>44158.833333314251</v>
      </c>
      <c r="B7872" s="190">
        <f t="shared" si="1250"/>
        <v>44158</v>
      </c>
      <c r="C7872" s="1">
        <f t="shared" si="1251"/>
        <v>20</v>
      </c>
      <c r="D7872" s="191">
        <v>3.4408557612493733</v>
      </c>
      <c r="E7872" s="192">
        <f t="shared" si="1252"/>
        <v>1.1947906083706397E-4</v>
      </c>
      <c r="F7872" s="193">
        <f t="shared" si="1253"/>
        <v>5.1301871686681757</v>
      </c>
      <c r="G7872" s="193">
        <f t="shared" si="1259"/>
        <v>5.3198932037692819</v>
      </c>
      <c r="H7872" s="193">
        <f t="shared" si="1259"/>
        <v>5.5166142616308784</v>
      </c>
      <c r="I7872" s="193">
        <f t="shared" si="1259"/>
        <v>5.7206097464638219</v>
      </c>
      <c r="J7872" s="193">
        <f t="shared" si="1259"/>
        <v>5.9321486548276914</v>
      </c>
      <c r="K7872" s="193">
        <f>MAX(0,(F7872-'2031 forecast'!$C$10))</f>
        <v>0</v>
      </c>
      <c r="L7872" s="193">
        <f>MAX(0,(G7872-'2031 forecast'!$C$10))</f>
        <v>0</v>
      </c>
      <c r="M7872" s="193">
        <f>MAX(0,(H7872-'2031 forecast'!$C$10))</f>
        <v>0</v>
      </c>
      <c r="N7872" s="193">
        <f>MAX(0,(I7872-'2031 forecast'!$C$10))</f>
        <v>0</v>
      </c>
      <c r="O7872" s="193">
        <f>MAX(0,(J7872-'2031 forecast'!$C$10))</f>
        <v>0.19514865482769128</v>
      </c>
      <c r="P7872" s="175" t="str">
        <f t="shared" si="1255"/>
        <v/>
      </c>
      <c r="Q7872" s="175" t="str">
        <f t="shared" si="1256"/>
        <v/>
      </c>
    </row>
    <row r="7873" spans="1:17" s="1" customFormat="1" x14ac:dyDescent="0.3">
      <c r="A7873" s="189">
        <f t="shared" si="1254"/>
        <v>44158.874999980915</v>
      </c>
      <c r="B7873" s="190">
        <f t="shared" si="1250"/>
        <v>44158</v>
      </c>
      <c r="C7873" s="1">
        <f t="shared" si="1251"/>
        <v>21</v>
      </c>
      <c r="D7873" s="191">
        <v>3.3806219623653573</v>
      </c>
      <c r="E7873" s="192">
        <f t="shared" si="1252"/>
        <v>1.173875236670497E-4</v>
      </c>
      <c r="F7873" s="193">
        <f t="shared" si="1253"/>
        <v>5.0403808287352527</v>
      </c>
      <c r="G7873" s="193">
        <f t="shared" si="1259"/>
        <v>5.2267659704429041</v>
      </c>
      <c r="H7873" s="193">
        <f t="shared" si="1259"/>
        <v>5.4200433336373388</v>
      </c>
      <c r="I7873" s="193">
        <f t="shared" si="1259"/>
        <v>5.6204677815366644</v>
      </c>
      <c r="J7873" s="193">
        <f t="shared" si="1259"/>
        <v>5.8283036017891314</v>
      </c>
      <c r="K7873" s="193">
        <f>MAX(0,(F7873-'2031 forecast'!$C$10))</f>
        <v>0</v>
      </c>
      <c r="L7873" s="193">
        <f>MAX(0,(G7873-'2031 forecast'!$C$10))</f>
        <v>0</v>
      </c>
      <c r="M7873" s="193">
        <f>MAX(0,(H7873-'2031 forecast'!$C$10))</f>
        <v>0</v>
      </c>
      <c r="N7873" s="193">
        <f>MAX(0,(I7873-'2031 forecast'!$C$10))</f>
        <v>0</v>
      </c>
      <c r="O7873" s="193">
        <f>MAX(0,(J7873-'2031 forecast'!$C$10))</f>
        <v>9.1303601789131328E-2</v>
      </c>
      <c r="P7873" s="175" t="str">
        <f t="shared" si="1255"/>
        <v/>
      </c>
      <c r="Q7873" s="175" t="str">
        <f t="shared" si="1256"/>
        <v/>
      </c>
    </row>
    <row r="7874" spans="1:17" s="1" customFormat="1" x14ac:dyDescent="0.3">
      <c r="A7874" s="189">
        <f t="shared" si="1254"/>
        <v>44158.916666647579</v>
      </c>
      <c r="B7874" s="190">
        <f t="shared" si="1250"/>
        <v>44158</v>
      </c>
      <c r="C7874" s="1">
        <f t="shared" si="1251"/>
        <v>22</v>
      </c>
      <c r="D7874" s="191">
        <v>3.2074497905738135</v>
      </c>
      <c r="E7874" s="192">
        <f t="shared" si="1252"/>
        <v>1.1137435430325874E-4</v>
      </c>
      <c r="F7874" s="193">
        <f t="shared" si="1253"/>
        <v>4.7821876014281024</v>
      </c>
      <c r="G7874" s="193">
        <f t="shared" si="1259"/>
        <v>4.9590251746295708</v>
      </c>
      <c r="H7874" s="193">
        <f t="shared" si="1259"/>
        <v>5.1424019156559169</v>
      </c>
      <c r="I7874" s="193">
        <f t="shared" si="1259"/>
        <v>5.3325596323710887</v>
      </c>
      <c r="J7874" s="193">
        <f t="shared" si="1259"/>
        <v>5.5297490743032736</v>
      </c>
      <c r="K7874" s="193">
        <f>MAX(0,(F7874-'2031 forecast'!$C$10))</f>
        <v>0</v>
      </c>
      <c r="L7874" s="193">
        <f>MAX(0,(G7874-'2031 forecast'!$C$10))</f>
        <v>0</v>
      </c>
      <c r="M7874" s="193">
        <f>MAX(0,(H7874-'2031 forecast'!$C$10))</f>
        <v>0</v>
      </c>
      <c r="N7874" s="193">
        <f>MAX(0,(I7874-'2031 forecast'!$C$10))</f>
        <v>0</v>
      </c>
      <c r="O7874" s="193">
        <f>MAX(0,(J7874-'2031 forecast'!$C$10))</f>
        <v>0</v>
      </c>
      <c r="P7874" s="175" t="str">
        <f t="shared" si="1255"/>
        <v/>
      </c>
      <c r="Q7874" s="175" t="str">
        <f t="shared" si="1256"/>
        <v/>
      </c>
    </row>
    <row r="7875" spans="1:17" s="1" customFormat="1" x14ac:dyDescent="0.3">
      <c r="A7875" s="189">
        <f t="shared" si="1254"/>
        <v>44158.958333314244</v>
      </c>
      <c r="B7875" s="190">
        <f t="shared" si="1250"/>
        <v>44158</v>
      </c>
      <c r="C7875" s="1">
        <f t="shared" si="1251"/>
        <v>23</v>
      </c>
      <c r="D7875" s="191">
        <v>2.8535762221302239</v>
      </c>
      <c r="E7875" s="192">
        <f t="shared" si="1252"/>
        <v>9.908657342942503E-5</v>
      </c>
      <c r="F7875" s="193">
        <f t="shared" si="1253"/>
        <v>4.2545753543221849</v>
      </c>
      <c r="G7875" s="193">
        <f t="shared" si="1259"/>
        <v>4.411902678837107</v>
      </c>
      <c r="H7875" s="193">
        <f t="shared" si="1259"/>
        <v>4.5750477136938787</v>
      </c>
      <c r="I7875" s="193">
        <f t="shared" si="1259"/>
        <v>4.7442255884240438</v>
      </c>
      <c r="J7875" s="193">
        <f t="shared" si="1259"/>
        <v>4.9196593877017394</v>
      </c>
      <c r="K7875" s="193">
        <f>MAX(0,(F7875-'2031 forecast'!$C$10))</f>
        <v>0</v>
      </c>
      <c r="L7875" s="193">
        <f>MAX(0,(G7875-'2031 forecast'!$C$10))</f>
        <v>0</v>
      </c>
      <c r="M7875" s="193">
        <f>MAX(0,(H7875-'2031 forecast'!$C$10))</f>
        <v>0</v>
      </c>
      <c r="N7875" s="193">
        <f>MAX(0,(I7875-'2031 forecast'!$C$10))</f>
        <v>0</v>
      </c>
      <c r="O7875" s="193">
        <f>MAX(0,(J7875-'2031 forecast'!$C$10))</f>
        <v>0</v>
      </c>
      <c r="P7875" s="175" t="str">
        <f t="shared" si="1255"/>
        <v/>
      </c>
      <c r="Q7875" s="175" t="str">
        <f t="shared" si="1256"/>
        <v/>
      </c>
    </row>
    <row r="7876" spans="1:17" s="1" customFormat="1" x14ac:dyDescent="0.3">
      <c r="A7876" s="189">
        <f t="shared" si="1254"/>
        <v>44158.999999980908</v>
      </c>
      <c r="B7876" s="190">
        <f t="shared" si="1250"/>
        <v>44158</v>
      </c>
      <c r="C7876" s="1">
        <f t="shared" si="1251"/>
        <v>0</v>
      </c>
      <c r="D7876" s="191">
        <v>2.6276994763151666</v>
      </c>
      <c r="E7876" s="192">
        <f t="shared" si="1252"/>
        <v>9.1243309041871595E-5</v>
      </c>
      <c r="F7876" s="193">
        <f t="shared" si="1253"/>
        <v>3.9178015795737267</v>
      </c>
      <c r="G7876" s="193">
        <f t="shared" si="1259"/>
        <v>4.0626755538631931</v>
      </c>
      <c r="H7876" s="193">
        <f t="shared" si="1259"/>
        <v>4.2129067337181105</v>
      </c>
      <c r="I7876" s="193">
        <f t="shared" si="1259"/>
        <v>4.3686932199472066</v>
      </c>
      <c r="J7876" s="193">
        <f t="shared" si="1259"/>
        <v>4.5302404388071418</v>
      </c>
      <c r="K7876" s="193">
        <f>MAX(0,(F7876-'2031 forecast'!$C$10))</f>
        <v>0</v>
      </c>
      <c r="L7876" s="193">
        <f>MAX(0,(G7876-'2031 forecast'!$C$10))</f>
        <v>0</v>
      </c>
      <c r="M7876" s="193">
        <f>MAX(0,(H7876-'2031 forecast'!$C$10))</f>
        <v>0</v>
      </c>
      <c r="N7876" s="193">
        <f>MAX(0,(I7876-'2031 forecast'!$C$10))</f>
        <v>0</v>
      </c>
      <c r="O7876" s="193">
        <f>MAX(0,(J7876-'2031 forecast'!$C$10))</f>
        <v>0</v>
      </c>
      <c r="P7876" s="175" t="str">
        <f t="shared" si="1255"/>
        <v/>
      </c>
      <c r="Q7876" s="175" t="str">
        <f t="shared" si="1256"/>
        <v/>
      </c>
    </row>
    <row r="7877" spans="1:17" s="1" customFormat="1" x14ac:dyDescent="0.3">
      <c r="A7877" s="189">
        <f t="shared" si="1254"/>
        <v>44159.041666647572</v>
      </c>
      <c r="B7877" s="190">
        <f t="shared" ref="B7877:B7940" si="1260">INT(A7877)</f>
        <v>44159</v>
      </c>
      <c r="C7877" s="1">
        <f t="shared" ref="C7877:C7940" si="1261">HOUR(A7877)</f>
        <v>1</v>
      </c>
      <c r="D7877" s="191">
        <v>2.4771149791051283</v>
      </c>
      <c r="E7877" s="192">
        <f t="shared" ref="E7877:E7940" si="1262">D7877/SUM($D$4:$D$8763)</f>
        <v>8.6014466116835972E-5</v>
      </c>
      <c r="F7877" s="193">
        <f t="shared" ref="F7877:F7940" si="1263">E7877*$F$2</f>
        <v>3.6932857297414214</v>
      </c>
      <c r="G7877" s="193">
        <f t="shared" si="1259"/>
        <v>3.8298574705472506</v>
      </c>
      <c r="H7877" s="193">
        <f t="shared" si="1259"/>
        <v>3.9714794137342642</v>
      </c>
      <c r="I7877" s="193">
        <f t="shared" si="1259"/>
        <v>4.1183383076293154</v>
      </c>
      <c r="J7877" s="193">
        <f t="shared" si="1259"/>
        <v>4.2706278062107446</v>
      </c>
      <c r="K7877" s="193">
        <f>MAX(0,(F7877-'2031 forecast'!$C$10))</f>
        <v>0</v>
      </c>
      <c r="L7877" s="193">
        <f>MAX(0,(G7877-'2031 forecast'!$C$10))</f>
        <v>0</v>
      </c>
      <c r="M7877" s="193">
        <f>MAX(0,(H7877-'2031 forecast'!$C$10))</f>
        <v>0</v>
      </c>
      <c r="N7877" s="193">
        <f>MAX(0,(I7877-'2031 forecast'!$C$10))</f>
        <v>0</v>
      </c>
      <c r="O7877" s="193">
        <f>MAX(0,(J7877-'2031 forecast'!$C$10))</f>
        <v>0</v>
      </c>
      <c r="P7877" s="175" t="str">
        <f t="shared" si="1255"/>
        <v/>
      </c>
      <c r="Q7877" s="175" t="str">
        <f t="shared" si="1256"/>
        <v/>
      </c>
    </row>
    <row r="7878" spans="1:17" s="1" customFormat="1" x14ac:dyDescent="0.3">
      <c r="A7878" s="189">
        <f t="shared" ref="A7878:A7941" si="1264">A7877 + TIME(1,0,0)</f>
        <v>44159.083333314236</v>
      </c>
      <c r="B7878" s="190">
        <f t="shared" si="1260"/>
        <v>44159</v>
      </c>
      <c r="C7878" s="1">
        <f t="shared" si="1261"/>
        <v>2</v>
      </c>
      <c r="D7878" s="191">
        <v>2.4394688548026187</v>
      </c>
      <c r="E7878" s="192">
        <f t="shared" si="1262"/>
        <v>8.4707255385577066E-5</v>
      </c>
      <c r="F7878" s="193">
        <f t="shared" si="1263"/>
        <v>3.6371567672833454</v>
      </c>
      <c r="G7878" s="193">
        <f t="shared" si="1259"/>
        <v>3.7716529497182649</v>
      </c>
      <c r="H7878" s="193">
        <f t="shared" si="1259"/>
        <v>3.9111225837383028</v>
      </c>
      <c r="I7878" s="193">
        <f t="shared" si="1259"/>
        <v>4.0557495795498424</v>
      </c>
      <c r="J7878" s="193">
        <f t="shared" si="1259"/>
        <v>4.2057246480616444</v>
      </c>
      <c r="K7878" s="193">
        <f>MAX(0,(F7878-'2031 forecast'!$C$10))</f>
        <v>0</v>
      </c>
      <c r="L7878" s="193">
        <f>MAX(0,(G7878-'2031 forecast'!$C$10))</f>
        <v>0</v>
      </c>
      <c r="M7878" s="193">
        <f>MAX(0,(H7878-'2031 forecast'!$C$10))</f>
        <v>0</v>
      </c>
      <c r="N7878" s="193">
        <f>MAX(0,(I7878-'2031 forecast'!$C$10))</f>
        <v>0</v>
      </c>
      <c r="O7878" s="193">
        <f>MAX(0,(J7878-'2031 forecast'!$C$10))</f>
        <v>0</v>
      </c>
      <c r="P7878" s="175" t="str">
        <f t="shared" ref="P7878:P7941" si="1265">IF(K7878&gt;0,IF(K7877&gt;0,P7877+1,1),"")</f>
        <v/>
      </c>
      <c r="Q7878" s="175" t="str">
        <f t="shared" ref="Q7878:Q7941" si="1266">IF(AND(K7878&gt;0,K7879=0),P7878,"")</f>
        <v/>
      </c>
    </row>
    <row r="7879" spans="1:17" s="1" customFormat="1" x14ac:dyDescent="0.3">
      <c r="A7879" s="189">
        <f t="shared" si="1264"/>
        <v>44159.124999980901</v>
      </c>
      <c r="B7879" s="190">
        <f t="shared" si="1260"/>
        <v>44159</v>
      </c>
      <c r="C7879" s="1">
        <f t="shared" si="1261"/>
        <v>3</v>
      </c>
      <c r="D7879" s="191">
        <v>2.3415889316160943</v>
      </c>
      <c r="E7879" s="192">
        <f t="shared" si="1262"/>
        <v>8.130850748430393E-5</v>
      </c>
      <c r="F7879" s="193">
        <f t="shared" si="1263"/>
        <v>3.4912214648923476</v>
      </c>
      <c r="G7879" s="193">
        <f t="shared" si="1259"/>
        <v>3.6203211955629033</v>
      </c>
      <c r="H7879" s="193">
        <f t="shared" si="1259"/>
        <v>3.7541948257488036</v>
      </c>
      <c r="I7879" s="193">
        <f t="shared" si="1259"/>
        <v>3.8930188865432136</v>
      </c>
      <c r="J7879" s="193">
        <f t="shared" si="1259"/>
        <v>4.0369764368739869</v>
      </c>
      <c r="K7879" s="193">
        <f>MAX(0,(F7879-'2031 forecast'!$C$10))</f>
        <v>0</v>
      </c>
      <c r="L7879" s="193">
        <f>MAX(0,(G7879-'2031 forecast'!$C$10))</f>
        <v>0</v>
      </c>
      <c r="M7879" s="193">
        <f>MAX(0,(H7879-'2031 forecast'!$C$10))</f>
        <v>0</v>
      </c>
      <c r="N7879" s="193">
        <f>MAX(0,(I7879-'2031 forecast'!$C$10))</f>
        <v>0</v>
      </c>
      <c r="O7879" s="193">
        <f>MAX(0,(J7879-'2031 forecast'!$C$10))</f>
        <v>0</v>
      </c>
      <c r="P7879" s="175" t="str">
        <f t="shared" si="1265"/>
        <v/>
      </c>
      <c r="Q7879" s="175" t="str">
        <f t="shared" si="1266"/>
        <v/>
      </c>
    </row>
    <row r="7880" spans="1:17" s="1" customFormat="1" x14ac:dyDescent="0.3">
      <c r="A7880" s="189">
        <f t="shared" si="1264"/>
        <v>44159.166666647565</v>
      </c>
      <c r="B7880" s="190">
        <f t="shared" si="1260"/>
        <v>44159</v>
      </c>
      <c r="C7880" s="1">
        <f t="shared" si="1261"/>
        <v>4</v>
      </c>
      <c r="D7880" s="191">
        <v>2.3265304818950905</v>
      </c>
      <c r="E7880" s="192">
        <f t="shared" si="1262"/>
        <v>8.0785623191800363E-5</v>
      </c>
      <c r="F7880" s="193">
        <f t="shared" si="1263"/>
        <v>3.4687698799091167</v>
      </c>
      <c r="G7880" s="193">
        <f t="shared" si="1259"/>
        <v>3.5970393872313089</v>
      </c>
      <c r="H7880" s="193">
        <f t="shared" si="1259"/>
        <v>3.7300520937504187</v>
      </c>
      <c r="I7880" s="193">
        <f t="shared" si="1259"/>
        <v>3.8679833953114242</v>
      </c>
      <c r="J7880" s="193">
        <f t="shared" si="1259"/>
        <v>4.0110151736143473</v>
      </c>
      <c r="K7880" s="193">
        <f>MAX(0,(F7880-'2031 forecast'!$C$10))</f>
        <v>0</v>
      </c>
      <c r="L7880" s="193">
        <f>MAX(0,(G7880-'2031 forecast'!$C$10))</f>
        <v>0</v>
      </c>
      <c r="M7880" s="193">
        <f>MAX(0,(H7880-'2031 forecast'!$C$10))</f>
        <v>0</v>
      </c>
      <c r="N7880" s="193">
        <f>MAX(0,(I7880-'2031 forecast'!$C$10))</f>
        <v>0</v>
      </c>
      <c r="O7880" s="193">
        <f>MAX(0,(J7880-'2031 forecast'!$C$10))</f>
        <v>0</v>
      </c>
      <c r="P7880" s="175" t="str">
        <f t="shared" si="1265"/>
        <v/>
      </c>
      <c r="Q7880" s="175" t="str">
        <f t="shared" si="1266"/>
        <v/>
      </c>
    </row>
    <row r="7881" spans="1:17" s="1" customFormat="1" x14ac:dyDescent="0.3">
      <c r="A7881" s="189">
        <f t="shared" si="1264"/>
        <v>44159.208333314229</v>
      </c>
      <c r="B7881" s="190">
        <f t="shared" si="1260"/>
        <v>44159</v>
      </c>
      <c r="C7881" s="1">
        <f t="shared" si="1261"/>
        <v>5</v>
      </c>
      <c r="D7881" s="191">
        <v>2.401822730500109</v>
      </c>
      <c r="E7881" s="192">
        <f t="shared" si="1262"/>
        <v>8.3400044654318161E-5</v>
      </c>
      <c r="F7881" s="193">
        <f t="shared" si="1263"/>
        <v>3.5810278048252688</v>
      </c>
      <c r="G7881" s="193">
        <f t="shared" si="1259"/>
        <v>3.7134484288892793</v>
      </c>
      <c r="H7881" s="193">
        <f t="shared" si="1259"/>
        <v>3.8507657537423414</v>
      </c>
      <c r="I7881" s="193">
        <f t="shared" si="1259"/>
        <v>3.9931608514703694</v>
      </c>
      <c r="J7881" s="193">
        <f t="shared" si="1259"/>
        <v>4.1408214899125451</v>
      </c>
      <c r="K7881" s="193">
        <f>MAX(0,(F7881-'2031 forecast'!$C$10))</f>
        <v>0</v>
      </c>
      <c r="L7881" s="193">
        <f>MAX(0,(G7881-'2031 forecast'!$C$10))</f>
        <v>0</v>
      </c>
      <c r="M7881" s="193">
        <f>MAX(0,(H7881-'2031 forecast'!$C$10))</f>
        <v>0</v>
      </c>
      <c r="N7881" s="193">
        <f>MAX(0,(I7881-'2031 forecast'!$C$10))</f>
        <v>0</v>
      </c>
      <c r="O7881" s="193">
        <f>MAX(0,(J7881-'2031 forecast'!$C$10))</f>
        <v>0</v>
      </c>
      <c r="P7881" s="175" t="str">
        <f t="shared" si="1265"/>
        <v/>
      </c>
      <c r="Q7881" s="175" t="str">
        <f t="shared" si="1266"/>
        <v/>
      </c>
    </row>
    <row r="7882" spans="1:17" s="1" customFormat="1" x14ac:dyDescent="0.3">
      <c r="A7882" s="189">
        <f t="shared" si="1264"/>
        <v>44159.249999980893</v>
      </c>
      <c r="B7882" s="190">
        <f t="shared" si="1260"/>
        <v>44159</v>
      </c>
      <c r="C7882" s="1">
        <f t="shared" si="1261"/>
        <v>6</v>
      </c>
      <c r="D7882" s="191">
        <v>2.4997026536866342</v>
      </c>
      <c r="E7882" s="192">
        <f t="shared" si="1262"/>
        <v>8.6798792555591324E-5</v>
      </c>
      <c r="F7882" s="193">
        <f t="shared" si="1263"/>
        <v>3.7269631072162674</v>
      </c>
      <c r="G7882" s="193">
        <f t="shared" si="1259"/>
        <v>3.8647801830446422</v>
      </c>
      <c r="H7882" s="193">
        <f t="shared" si="1259"/>
        <v>4.0076935117318415</v>
      </c>
      <c r="I7882" s="193">
        <f t="shared" si="1259"/>
        <v>4.155891544476999</v>
      </c>
      <c r="J7882" s="193">
        <f t="shared" si="1259"/>
        <v>4.3095697011002043</v>
      </c>
      <c r="K7882" s="193">
        <f>MAX(0,(F7882-'2031 forecast'!$C$10))</f>
        <v>0</v>
      </c>
      <c r="L7882" s="193">
        <f>MAX(0,(G7882-'2031 forecast'!$C$10))</f>
        <v>0</v>
      </c>
      <c r="M7882" s="193">
        <f>MAX(0,(H7882-'2031 forecast'!$C$10))</f>
        <v>0</v>
      </c>
      <c r="N7882" s="193">
        <f>MAX(0,(I7882-'2031 forecast'!$C$10))</f>
        <v>0</v>
      </c>
      <c r="O7882" s="193">
        <f>MAX(0,(J7882-'2031 forecast'!$C$10))</f>
        <v>0</v>
      </c>
      <c r="P7882" s="175" t="str">
        <f t="shared" si="1265"/>
        <v/>
      </c>
      <c r="Q7882" s="175" t="str">
        <f t="shared" si="1266"/>
        <v/>
      </c>
    </row>
    <row r="7883" spans="1:17" s="1" customFormat="1" x14ac:dyDescent="0.3">
      <c r="A7883" s="189">
        <f t="shared" si="1264"/>
        <v>44159.291666647558</v>
      </c>
      <c r="B7883" s="190">
        <f t="shared" si="1260"/>
        <v>44159</v>
      </c>
      <c r="C7883" s="1">
        <f t="shared" si="1261"/>
        <v>7</v>
      </c>
      <c r="D7883" s="191">
        <v>2.861105446990726</v>
      </c>
      <c r="E7883" s="192">
        <f t="shared" si="1262"/>
        <v>9.9348015575676814E-5</v>
      </c>
      <c r="F7883" s="193">
        <f t="shared" si="1263"/>
        <v>4.2658011468138</v>
      </c>
      <c r="G7883" s="193">
        <f t="shared" si="1259"/>
        <v>4.4235435830029042</v>
      </c>
      <c r="H7883" s="193">
        <f t="shared" si="1259"/>
        <v>4.5871190796930712</v>
      </c>
      <c r="I7883" s="193">
        <f t="shared" si="1259"/>
        <v>4.756743334039939</v>
      </c>
      <c r="J7883" s="193">
        <f t="shared" si="1259"/>
        <v>4.9326400193315587</v>
      </c>
      <c r="K7883" s="193">
        <f>MAX(0,(F7883-'2031 forecast'!$C$10))</f>
        <v>0</v>
      </c>
      <c r="L7883" s="193">
        <f>MAX(0,(G7883-'2031 forecast'!$C$10))</f>
        <v>0</v>
      </c>
      <c r="M7883" s="193">
        <f>MAX(0,(H7883-'2031 forecast'!$C$10))</f>
        <v>0</v>
      </c>
      <c r="N7883" s="193">
        <f>MAX(0,(I7883-'2031 forecast'!$C$10))</f>
        <v>0</v>
      </c>
      <c r="O7883" s="193">
        <f>MAX(0,(J7883-'2031 forecast'!$C$10))</f>
        <v>0</v>
      </c>
      <c r="P7883" s="175" t="str">
        <f t="shared" si="1265"/>
        <v/>
      </c>
      <c r="Q7883" s="175" t="str">
        <f t="shared" si="1266"/>
        <v/>
      </c>
    </row>
    <row r="7884" spans="1:17" s="1" customFormat="1" x14ac:dyDescent="0.3">
      <c r="A7884" s="189">
        <f t="shared" si="1264"/>
        <v>44159.333333314222</v>
      </c>
      <c r="B7884" s="190">
        <f t="shared" si="1260"/>
        <v>44159</v>
      </c>
      <c r="C7884" s="1">
        <f t="shared" si="1261"/>
        <v>8</v>
      </c>
      <c r="D7884" s="191">
        <v>3.1698036662713043</v>
      </c>
      <c r="E7884" s="192">
        <f t="shared" si="1262"/>
        <v>1.1006714357199984E-4</v>
      </c>
      <c r="F7884" s="193">
        <f t="shared" si="1263"/>
        <v>4.7260586389700263</v>
      </c>
      <c r="G7884" s="193">
        <f t="shared" si="1259"/>
        <v>4.9008206538005856</v>
      </c>
      <c r="H7884" s="193">
        <f t="shared" si="1259"/>
        <v>5.0820450856599555</v>
      </c>
      <c r="I7884" s="193">
        <f t="shared" si="1259"/>
        <v>5.2699709042916165</v>
      </c>
      <c r="J7884" s="193">
        <f t="shared" si="1259"/>
        <v>5.4648459161541751</v>
      </c>
      <c r="K7884" s="193">
        <f>MAX(0,(F7884-'2031 forecast'!$C$10))</f>
        <v>0</v>
      </c>
      <c r="L7884" s="193">
        <f>MAX(0,(G7884-'2031 forecast'!$C$10))</f>
        <v>0</v>
      </c>
      <c r="M7884" s="193">
        <f>MAX(0,(H7884-'2031 forecast'!$C$10))</f>
        <v>0</v>
      </c>
      <c r="N7884" s="193">
        <f>MAX(0,(I7884-'2031 forecast'!$C$10))</f>
        <v>0</v>
      </c>
      <c r="O7884" s="193">
        <f>MAX(0,(J7884-'2031 forecast'!$C$10))</f>
        <v>0</v>
      </c>
      <c r="P7884" s="175" t="str">
        <f t="shared" si="1265"/>
        <v/>
      </c>
      <c r="Q7884" s="175" t="str">
        <f t="shared" si="1266"/>
        <v/>
      </c>
    </row>
    <row r="7885" spans="1:17" s="1" customFormat="1" x14ac:dyDescent="0.3">
      <c r="A7885" s="189">
        <f t="shared" si="1264"/>
        <v>44159.374999980886</v>
      </c>
      <c r="B7885" s="190">
        <f t="shared" si="1260"/>
        <v>44159</v>
      </c>
      <c r="C7885" s="1">
        <f t="shared" si="1261"/>
        <v>9</v>
      </c>
      <c r="D7885" s="191">
        <v>3.2827420391788333</v>
      </c>
      <c r="E7885" s="192">
        <f t="shared" si="1262"/>
        <v>1.1398877576577658E-4</v>
      </c>
      <c r="F7885" s="193">
        <f t="shared" si="1263"/>
        <v>4.8944455263442554</v>
      </c>
      <c r="G7885" s="193">
        <f t="shared" ref="G7885:J7904" si="1267">$E7885*G$2</f>
        <v>5.075434216287543</v>
      </c>
      <c r="H7885" s="193">
        <f t="shared" si="1267"/>
        <v>5.2631155756478405</v>
      </c>
      <c r="I7885" s="193">
        <f t="shared" si="1267"/>
        <v>5.4577370885300356</v>
      </c>
      <c r="J7885" s="193">
        <f t="shared" si="1267"/>
        <v>5.6595553906014739</v>
      </c>
      <c r="K7885" s="193">
        <f>MAX(0,(F7885-'2031 forecast'!$C$10))</f>
        <v>0</v>
      </c>
      <c r="L7885" s="193">
        <f>MAX(0,(G7885-'2031 forecast'!$C$10))</f>
        <v>0</v>
      </c>
      <c r="M7885" s="193">
        <f>MAX(0,(H7885-'2031 forecast'!$C$10))</f>
        <v>0</v>
      </c>
      <c r="N7885" s="193">
        <f>MAX(0,(I7885-'2031 forecast'!$C$10))</f>
        <v>0</v>
      </c>
      <c r="O7885" s="193">
        <f>MAX(0,(J7885-'2031 forecast'!$C$10))</f>
        <v>0</v>
      </c>
      <c r="P7885" s="175" t="str">
        <f t="shared" si="1265"/>
        <v/>
      </c>
      <c r="Q7885" s="175" t="str">
        <f t="shared" si="1266"/>
        <v/>
      </c>
    </row>
    <row r="7886" spans="1:17" s="1" customFormat="1" x14ac:dyDescent="0.3">
      <c r="A7886" s="189">
        <f t="shared" si="1264"/>
        <v>44159.41666664755</v>
      </c>
      <c r="B7886" s="190">
        <f t="shared" si="1260"/>
        <v>44159</v>
      </c>
      <c r="C7886" s="1">
        <f t="shared" si="1261"/>
        <v>10</v>
      </c>
      <c r="D7886" s="191">
        <v>3.3881511872258598</v>
      </c>
      <c r="E7886" s="192">
        <f t="shared" si="1262"/>
        <v>1.176489658133015E-4</v>
      </c>
      <c r="F7886" s="193">
        <f t="shared" si="1263"/>
        <v>5.0516066212268687</v>
      </c>
      <c r="G7886" s="193">
        <f t="shared" si="1267"/>
        <v>5.2384068746087022</v>
      </c>
      <c r="H7886" s="193">
        <f t="shared" si="1267"/>
        <v>5.4321146996365322</v>
      </c>
      <c r="I7886" s="193">
        <f t="shared" si="1267"/>
        <v>5.6329855271525595</v>
      </c>
      <c r="J7886" s="193">
        <f t="shared" si="1267"/>
        <v>5.8412842334189516</v>
      </c>
      <c r="K7886" s="193">
        <f>MAX(0,(F7886-'2031 forecast'!$C$10))</f>
        <v>0</v>
      </c>
      <c r="L7886" s="193">
        <f>MAX(0,(G7886-'2031 forecast'!$C$10))</f>
        <v>0</v>
      </c>
      <c r="M7886" s="193">
        <f>MAX(0,(H7886-'2031 forecast'!$C$10))</f>
        <v>0</v>
      </c>
      <c r="N7886" s="193">
        <f>MAX(0,(I7886-'2031 forecast'!$C$10))</f>
        <v>0</v>
      </c>
      <c r="O7886" s="193">
        <f>MAX(0,(J7886-'2031 forecast'!$C$10))</f>
        <v>0.10428423341895154</v>
      </c>
      <c r="P7886" s="175" t="str">
        <f t="shared" si="1265"/>
        <v/>
      </c>
      <c r="Q7886" s="175" t="str">
        <f t="shared" si="1266"/>
        <v/>
      </c>
    </row>
    <row r="7887" spans="1:17" s="1" customFormat="1" x14ac:dyDescent="0.3">
      <c r="A7887" s="189">
        <f t="shared" si="1264"/>
        <v>44159.458333314215</v>
      </c>
      <c r="B7887" s="190">
        <f t="shared" si="1260"/>
        <v>44159</v>
      </c>
      <c r="C7887" s="1">
        <f t="shared" si="1261"/>
        <v>11</v>
      </c>
      <c r="D7887" s="191">
        <v>3.4709726606913804</v>
      </c>
      <c r="E7887" s="192">
        <f t="shared" si="1262"/>
        <v>1.2052482942207108E-4</v>
      </c>
      <c r="F7887" s="193">
        <f t="shared" si="1263"/>
        <v>5.1750903386346367</v>
      </c>
      <c r="G7887" s="193">
        <f t="shared" si="1267"/>
        <v>5.3664568204324699</v>
      </c>
      <c r="H7887" s="193">
        <f t="shared" si="1267"/>
        <v>5.5648997256276473</v>
      </c>
      <c r="I7887" s="193">
        <f t="shared" si="1267"/>
        <v>5.7706807289273989</v>
      </c>
      <c r="J7887" s="193">
        <f t="shared" si="1267"/>
        <v>5.9840711813469705</v>
      </c>
      <c r="K7887" s="193">
        <f>MAX(0,(F7887-'2031 forecast'!$C$10))</f>
        <v>0</v>
      </c>
      <c r="L7887" s="193">
        <f>MAX(0,(G7887-'2031 forecast'!$C$10))</f>
        <v>0</v>
      </c>
      <c r="M7887" s="193">
        <f>MAX(0,(H7887-'2031 forecast'!$C$10))</f>
        <v>0</v>
      </c>
      <c r="N7887" s="193">
        <f>MAX(0,(I7887-'2031 forecast'!$C$10))</f>
        <v>3.3680728927398818E-2</v>
      </c>
      <c r="O7887" s="193">
        <f>MAX(0,(J7887-'2031 forecast'!$C$10))</f>
        <v>0.24707118134697037</v>
      </c>
      <c r="P7887" s="175" t="str">
        <f t="shared" si="1265"/>
        <v/>
      </c>
      <c r="Q7887" s="175" t="str">
        <f t="shared" si="1266"/>
        <v/>
      </c>
    </row>
    <row r="7888" spans="1:17" s="1" customFormat="1" x14ac:dyDescent="0.3">
      <c r="A7888" s="189">
        <f t="shared" si="1264"/>
        <v>44159.499999980879</v>
      </c>
      <c r="B7888" s="190">
        <f t="shared" si="1260"/>
        <v>44159</v>
      </c>
      <c r="C7888" s="1">
        <f t="shared" si="1261"/>
        <v>12</v>
      </c>
      <c r="D7888" s="191">
        <v>3.3881511872258598</v>
      </c>
      <c r="E7888" s="192">
        <f t="shared" si="1262"/>
        <v>1.176489658133015E-4</v>
      </c>
      <c r="F7888" s="193">
        <f t="shared" si="1263"/>
        <v>5.0516066212268687</v>
      </c>
      <c r="G7888" s="193">
        <f t="shared" si="1267"/>
        <v>5.2384068746087022</v>
      </c>
      <c r="H7888" s="193">
        <f t="shared" si="1267"/>
        <v>5.4321146996365322</v>
      </c>
      <c r="I7888" s="193">
        <f t="shared" si="1267"/>
        <v>5.6329855271525595</v>
      </c>
      <c r="J7888" s="193">
        <f t="shared" si="1267"/>
        <v>5.8412842334189516</v>
      </c>
      <c r="K7888" s="193">
        <f>MAX(0,(F7888-'2031 forecast'!$C$10))</f>
        <v>0</v>
      </c>
      <c r="L7888" s="193">
        <f>MAX(0,(G7888-'2031 forecast'!$C$10))</f>
        <v>0</v>
      </c>
      <c r="M7888" s="193">
        <f>MAX(0,(H7888-'2031 forecast'!$C$10))</f>
        <v>0</v>
      </c>
      <c r="N7888" s="193">
        <f>MAX(0,(I7888-'2031 forecast'!$C$10))</f>
        <v>0</v>
      </c>
      <c r="O7888" s="193">
        <f>MAX(0,(J7888-'2031 forecast'!$C$10))</f>
        <v>0.10428423341895154</v>
      </c>
      <c r="P7888" s="175" t="str">
        <f t="shared" si="1265"/>
        <v/>
      </c>
      <c r="Q7888" s="175" t="str">
        <f t="shared" si="1266"/>
        <v/>
      </c>
    </row>
    <row r="7889" spans="1:17" s="1" customFormat="1" x14ac:dyDescent="0.3">
      <c r="A7889" s="189">
        <f t="shared" si="1264"/>
        <v>44159.541666647543</v>
      </c>
      <c r="B7889" s="190">
        <f t="shared" si="1260"/>
        <v>44159</v>
      </c>
      <c r="C7889" s="1">
        <f t="shared" si="1261"/>
        <v>13</v>
      </c>
      <c r="D7889" s="191">
        <v>3.3806219623653573</v>
      </c>
      <c r="E7889" s="192">
        <f t="shared" si="1262"/>
        <v>1.173875236670497E-4</v>
      </c>
      <c r="F7889" s="193">
        <f t="shared" si="1263"/>
        <v>5.0403808287352527</v>
      </c>
      <c r="G7889" s="193">
        <f t="shared" si="1267"/>
        <v>5.2267659704429041</v>
      </c>
      <c r="H7889" s="193">
        <f t="shared" si="1267"/>
        <v>5.4200433336373388</v>
      </c>
      <c r="I7889" s="193">
        <f t="shared" si="1267"/>
        <v>5.6204677815366644</v>
      </c>
      <c r="J7889" s="193">
        <f t="shared" si="1267"/>
        <v>5.8283036017891314</v>
      </c>
      <c r="K7889" s="193">
        <f>MAX(0,(F7889-'2031 forecast'!$C$10))</f>
        <v>0</v>
      </c>
      <c r="L7889" s="193">
        <f>MAX(0,(G7889-'2031 forecast'!$C$10))</f>
        <v>0</v>
      </c>
      <c r="M7889" s="193">
        <f>MAX(0,(H7889-'2031 forecast'!$C$10))</f>
        <v>0</v>
      </c>
      <c r="N7889" s="193">
        <f>MAX(0,(I7889-'2031 forecast'!$C$10))</f>
        <v>0</v>
      </c>
      <c r="O7889" s="193">
        <f>MAX(0,(J7889-'2031 forecast'!$C$10))</f>
        <v>9.1303601789131328E-2</v>
      </c>
      <c r="P7889" s="175" t="str">
        <f t="shared" si="1265"/>
        <v/>
      </c>
      <c r="Q7889" s="175" t="str">
        <f t="shared" si="1266"/>
        <v/>
      </c>
    </row>
    <row r="7890" spans="1:17" s="1" customFormat="1" x14ac:dyDescent="0.3">
      <c r="A7890" s="189">
        <f t="shared" si="1264"/>
        <v>44159.583333314207</v>
      </c>
      <c r="B7890" s="190">
        <f t="shared" si="1260"/>
        <v>44159</v>
      </c>
      <c r="C7890" s="1">
        <f t="shared" si="1261"/>
        <v>14</v>
      </c>
      <c r="D7890" s="191">
        <v>3.3580342877838514</v>
      </c>
      <c r="E7890" s="192">
        <f t="shared" si="1262"/>
        <v>1.1660319722829435E-4</v>
      </c>
      <c r="F7890" s="193">
        <f t="shared" si="1263"/>
        <v>5.0067034512604067</v>
      </c>
      <c r="G7890" s="193">
        <f t="shared" si="1267"/>
        <v>5.1918432579455125</v>
      </c>
      <c r="H7890" s="193">
        <f t="shared" si="1267"/>
        <v>5.3838292356397615</v>
      </c>
      <c r="I7890" s="193">
        <f t="shared" si="1267"/>
        <v>5.5829145446889799</v>
      </c>
      <c r="J7890" s="193">
        <f t="shared" si="1267"/>
        <v>5.7893617068996708</v>
      </c>
      <c r="K7890" s="193">
        <f>MAX(0,(F7890-'2031 forecast'!$C$10))</f>
        <v>0</v>
      </c>
      <c r="L7890" s="193">
        <f>MAX(0,(G7890-'2031 forecast'!$C$10))</f>
        <v>0</v>
      </c>
      <c r="M7890" s="193">
        <f>MAX(0,(H7890-'2031 forecast'!$C$10))</f>
        <v>0</v>
      </c>
      <c r="N7890" s="193">
        <f>MAX(0,(I7890-'2031 forecast'!$C$10))</f>
        <v>0</v>
      </c>
      <c r="O7890" s="193">
        <f>MAX(0,(J7890-'2031 forecast'!$C$10))</f>
        <v>5.2361706899670679E-2</v>
      </c>
      <c r="P7890" s="175" t="str">
        <f t="shared" si="1265"/>
        <v/>
      </c>
      <c r="Q7890" s="175" t="str">
        <f t="shared" si="1266"/>
        <v/>
      </c>
    </row>
    <row r="7891" spans="1:17" s="1" customFormat="1" x14ac:dyDescent="0.3">
      <c r="A7891" s="189">
        <f t="shared" si="1264"/>
        <v>44159.624999980872</v>
      </c>
      <c r="B7891" s="190">
        <f t="shared" si="1260"/>
        <v>44159</v>
      </c>
      <c r="C7891" s="1">
        <f t="shared" si="1261"/>
        <v>15</v>
      </c>
      <c r="D7891" s="191">
        <v>3.3580342877838514</v>
      </c>
      <c r="E7891" s="192">
        <f t="shared" si="1262"/>
        <v>1.1660319722829435E-4</v>
      </c>
      <c r="F7891" s="193">
        <f t="shared" si="1263"/>
        <v>5.0067034512604067</v>
      </c>
      <c r="G7891" s="193">
        <f t="shared" si="1267"/>
        <v>5.1918432579455125</v>
      </c>
      <c r="H7891" s="193">
        <f t="shared" si="1267"/>
        <v>5.3838292356397615</v>
      </c>
      <c r="I7891" s="193">
        <f t="shared" si="1267"/>
        <v>5.5829145446889799</v>
      </c>
      <c r="J7891" s="193">
        <f t="shared" si="1267"/>
        <v>5.7893617068996708</v>
      </c>
      <c r="K7891" s="193">
        <f>MAX(0,(F7891-'2031 forecast'!$C$10))</f>
        <v>0</v>
      </c>
      <c r="L7891" s="193">
        <f>MAX(0,(G7891-'2031 forecast'!$C$10))</f>
        <v>0</v>
      </c>
      <c r="M7891" s="193">
        <f>MAX(0,(H7891-'2031 forecast'!$C$10))</f>
        <v>0</v>
      </c>
      <c r="N7891" s="193">
        <f>MAX(0,(I7891-'2031 forecast'!$C$10))</f>
        <v>0</v>
      </c>
      <c r="O7891" s="193">
        <f>MAX(0,(J7891-'2031 forecast'!$C$10))</f>
        <v>5.2361706899670679E-2</v>
      </c>
      <c r="P7891" s="175" t="str">
        <f t="shared" si="1265"/>
        <v/>
      </c>
      <c r="Q7891" s="175" t="str">
        <f t="shared" si="1266"/>
        <v/>
      </c>
    </row>
    <row r="7892" spans="1:17" s="1" customFormat="1" x14ac:dyDescent="0.3">
      <c r="A7892" s="189">
        <f t="shared" si="1264"/>
        <v>44159.666666647536</v>
      </c>
      <c r="B7892" s="190">
        <f t="shared" si="1260"/>
        <v>44159</v>
      </c>
      <c r="C7892" s="1">
        <f t="shared" si="1261"/>
        <v>16</v>
      </c>
      <c r="D7892" s="191">
        <v>3.4182680866678674</v>
      </c>
      <c r="E7892" s="192">
        <f t="shared" si="1262"/>
        <v>1.1869473439830862E-4</v>
      </c>
      <c r="F7892" s="193">
        <f t="shared" si="1263"/>
        <v>5.0965097911933297</v>
      </c>
      <c r="G7892" s="193">
        <f t="shared" si="1267"/>
        <v>5.2849704912718902</v>
      </c>
      <c r="H7892" s="193">
        <f t="shared" si="1267"/>
        <v>5.4804001636333011</v>
      </c>
      <c r="I7892" s="193">
        <f t="shared" si="1267"/>
        <v>5.6830565096161374</v>
      </c>
      <c r="J7892" s="193">
        <f t="shared" si="1267"/>
        <v>5.8932067599382316</v>
      </c>
      <c r="K7892" s="193">
        <f>MAX(0,(F7892-'2031 forecast'!$C$10))</f>
        <v>0</v>
      </c>
      <c r="L7892" s="193">
        <f>MAX(0,(G7892-'2031 forecast'!$C$10))</f>
        <v>0</v>
      </c>
      <c r="M7892" s="193">
        <f>MAX(0,(H7892-'2031 forecast'!$C$10))</f>
        <v>0</v>
      </c>
      <c r="N7892" s="193">
        <f>MAX(0,(I7892-'2031 forecast'!$C$10))</f>
        <v>0</v>
      </c>
      <c r="O7892" s="193">
        <f>MAX(0,(J7892-'2031 forecast'!$C$10))</f>
        <v>0.15620675993823152</v>
      </c>
      <c r="P7892" s="175" t="str">
        <f t="shared" si="1265"/>
        <v/>
      </c>
      <c r="Q7892" s="175" t="str">
        <f t="shared" si="1266"/>
        <v/>
      </c>
    </row>
    <row r="7893" spans="1:17" s="1" customFormat="1" x14ac:dyDescent="0.3">
      <c r="A7893" s="189">
        <f t="shared" si="1264"/>
        <v>44159.7083333142</v>
      </c>
      <c r="B7893" s="190">
        <f t="shared" si="1260"/>
        <v>44159</v>
      </c>
      <c r="C7893" s="1">
        <f t="shared" si="1261"/>
        <v>17</v>
      </c>
      <c r="D7893" s="191">
        <v>3.6516740573434263</v>
      </c>
      <c r="E7893" s="192">
        <f t="shared" si="1262"/>
        <v>1.2679944093211382E-4</v>
      </c>
      <c r="F7893" s="193">
        <f t="shared" si="1263"/>
        <v>5.444509358433403</v>
      </c>
      <c r="G7893" s="193">
        <f t="shared" si="1267"/>
        <v>5.6458385204116004</v>
      </c>
      <c r="H7893" s="193">
        <f t="shared" si="1267"/>
        <v>5.8546125096082617</v>
      </c>
      <c r="I7893" s="193">
        <f t="shared" si="1267"/>
        <v>6.0711066237088689</v>
      </c>
      <c r="J7893" s="193">
        <f t="shared" si="1267"/>
        <v>6.2956063404626477</v>
      </c>
      <c r="K7893" s="193">
        <f>MAX(0,(F7893-'2031 forecast'!$C$10))</f>
        <v>0</v>
      </c>
      <c r="L7893" s="193">
        <f>MAX(0,(G7893-'2031 forecast'!$C$10))</f>
        <v>0</v>
      </c>
      <c r="M7893" s="193">
        <f>MAX(0,(H7893-'2031 forecast'!$C$10))</f>
        <v>0.11761250960826164</v>
      </c>
      <c r="N7893" s="193">
        <f>MAX(0,(I7893-'2031 forecast'!$C$10))</f>
        <v>0.33410662370886879</v>
      </c>
      <c r="O7893" s="193">
        <f>MAX(0,(J7893-'2031 forecast'!$C$10))</f>
        <v>0.55860634046264757</v>
      </c>
      <c r="P7893" s="175" t="str">
        <f t="shared" si="1265"/>
        <v/>
      </c>
      <c r="Q7893" s="175" t="str">
        <f t="shared" si="1266"/>
        <v/>
      </c>
    </row>
    <row r="7894" spans="1:17" s="1" customFormat="1" x14ac:dyDescent="0.3">
      <c r="A7894" s="189">
        <f t="shared" si="1264"/>
        <v>44159.749999980864</v>
      </c>
      <c r="B7894" s="190">
        <f t="shared" si="1260"/>
        <v>44159</v>
      </c>
      <c r="C7894" s="1">
        <f t="shared" si="1261"/>
        <v>18</v>
      </c>
      <c r="D7894" s="191">
        <v>3.6968494065064377</v>
      </c>
      <c r="E7894" s="192">
        <f t="shared" si="1262"/>
        <v>1.283680938096245E-4</v>
      </c>
      <c r="F7894" s="193">
        <f t="shared" si="1263"/>
        <v>5.5118641133830941</v>
      </c>
      <c r="G7894" s="193">
        <f t="shared" si="1267"/>
        <v>5.7156839454063828</v>
      </c>
      <c r="H7894" s="193">
        <f t="shared" si="1267"/>
        <v>5.9270407056034156</v>
      </c>
      <c r="I7894" s="193">
        <f t="shared" si="1267"/>
        <v>6.1462130974042362</v>
      </c>
      <c r="J7894" s="193">
        <f t="shared" si="1267"/>
        <v>6.3734901302415663</v>
      </c>
      <c r="K7894" s="193">
        <f>MAX(0,(F7894-'2031 forecast'!$C$10))</f>
        <v>0</v>
      </c>
      <c r="L7894" s="193">
        <f>MAX(0,(G7894-'2031 forecast'!$C$10))</f>
        <v>0</v>
      </c>
      <c r="M7894" s="193">
        <f>MAX(0,(H7894-'2031 forecast'!$C$10))</f>
        <v>0.19004070560341546</v>
      </c>
      <c r="N7894" s="193">
        <f>MAX(0,(I7894-'2031 forecast'!$C$10))</f>
        <v>0.40921309740423606</v>
      </c>
      <c r="O7894" s="193">
        <f>MAX(0,(J7894-'2031 forecast'!$C$10))</f>
        <v>0.6364901302415662</v>
      </c>
      <c r="P7894" s="175" t="str">
        <f t="shared" si="1265"/>
        <v/>
      </c>
      <c r="Q7894" s="175" t="str">
        <f t="shared" si="1266"/>
        <v/>
      </c>
    </row>
    <row r="7895" spans="1:17" s="1" customFormat="1" x14ac:dyDescent="0.3">
      <c r="A7895" s="189">
        <f t="shared" si="1264"/>
        <v>44159.791666647528</v>
      </c>
      <c r="B7895" s="190">
        <f t="shared" si="1260"/>
        <v>44159</v>
      </c>
      <c r="C7895" s="1">
        <f t="shared" si="1261"/>
        <v>19</v>
      </c>
      <c r="D7895" s="191">
        <v>3.6742617319249322</v>
      </c>
      <c r="E7895" s="192">
        <f t="shared" si="1262"/>
        <v>1.2758376737086917E-4</v>
      </c>
      <c r="F7895" s="193">
        <f t="shared" si="1263"/>
        <v>5.478186735908249</v>
      </c>
      <c r="G7895" s="193">
        <f t="shared" si="1267"/>
        <v>5.680761232908992</v>
      </c>
      <c r="H7895" s="193">
        <f t="shared" si="1267"/>
        <v>5.8908266076058391</v>
      </c>
      <c r="I7895" s="193">
        <f t="shared" si="1267"/>
        <v>6.1086598605565534</v>
      </c>
      <c r="J7895" s="193">
        <f t="shared" si="1267"/>
        <v>6.3345482353521074</v>
      </c>
      <c r="K7895" s="193">
        <f>MAX(0,(F7895-'2031 forecast'!$C$10))</f>
        <v>0</v>
      </c>
      <c r="L7895" s="193">
        <f>MAX(0,(G7895-'2031 forecast'!$C$10))</f>
        <v>0</v>
      </c>
      <c r="M7895" s="193">
        <f>MAX(0,(H7895-'2031 forecast'!$C$10))</f>
        <v>0.15382660760583899</v>
      </c>
      <c r="N7895" s="193">
        <f>MAX(0,(I7895-'2031 forecast'!$C$10))</f>
        <v>0.37165986055655331</v>
      </c>
      <c r="O7895" s="193">
        <f>MAX(0,(J7895-'2031 forecast'!$C$10))</f>
        <v>0.59754823535210733</v>
      </c>
      <c r="P7895" s="175" t="str">
        <f t="shared" si="1265"/>
        <v/>
      </c>
      <c r="Q7895" s="175" t="str">
        <f t="shared" si="1266"/>
        <v/>
      </c>
    </row>
    <row r="7896" spans="1:17" s="1" customFormat="1" x14ac:dyDescent="0.3">
      <c r="A7896" s="189">
        <f t="shared" si="1264"/>
        <v>44159.833333314193</v>
      </c>
      <c r="B7896" s="190">
        <f t="shared" si="1260"/>
        <v>44159</v>
      </c>
      <c r="C7896" s="1">
        <f t="shared" si="1261"/>
        <v>20</v>
      </c>
      <c r="D7896" s="191">
        <v>3.5161480098543922</v>
      </c>
      <c r="E7896" s="192">
        <f t="shared" si="1262"/>
        <v>1.2209348229958177E-4</v>
      </c>
      <c r="F7896" s="193">
        <f t="shared" si="1263"/>
        <v>5.2424450935843279</v>
      </c>
      <c r="G7896" s="193">
        <f t="shared" si="1267"/>
        <v>5.4363022454272532</v>
      </c>
      <c r="H7896" s="193">
        <f t="shared" si="1267"/>
        <v>5.6373279216228012</v>
      </c>
      <c r="I7896" s="193">
        <f t="shared" si="1267"/>
        <v>5.8457872026227671</v>
      </c>
      <c r="J7896" s="193">
        <f t="shared" si="1267"/>
        <v>6.06195497112589</v>
      </c>
      <c r="K7896" s="193">
        <f>MAX(0,(F7896-'2031 forecast'!$C$10))</f>
        <v>0</v>
      </c>
      <c r="L7896" s="193">
        <f>MAX(0,(G7896-'2031 forecast'!$C$10))</f>
        <v>0</v>
      </c>
      <c r="M7896" s="193">
        <f>MAX(0,(H7896-'2031 forecast'!$C$10))</f>
        <v>0</v>
      </c>
      <c r="N7896" s="193">
        <f>MAX(0,(I7896-'2031 forecast'!$C$10))</f>
        <v>0.10878720262276698</v>
      </c>
      <c r="O7896" s="193">
        <f>MAX(0,(J7896-'2031 forecast'!$C$10))</f>
        <v>0.32495497112588989</v>
      </c>
      <c r="P7896" s="175" t="str">
        <f t="shared" si="1265"/>
        <v/>
      </c>
      <c r="Q7896" s="175" t="str">
        <f t="shared" si="1266"/>
        <v/>
      </c>
    </row>
    <row r="7897" spans="1:17" s="1" customFormat="1" x14ac:dyDescent="0.3">
      <c r="A7897" s="189">
        <f t="shared" si="1264"/>
        <v>44159.874999980857</v>
      </c>
      <c r="B7897" s="190">
        <f t="shared" si="1260"/>
        <v>44159</v>
      </c>
      <c r="C7897" s="1">
        <f t="shared" si="1261"/>
        <v>21</v>
      </c>
      <c r="D7897" s="191">
        <v>3.4333265363888708</v>
      </c>
      <c r="E7897" s="192">
        <f t="shared" si="1262"/>
        <v>1.1921761869081217E-4</v>
      </c>
      <c r="F7897" s="193">
        <f t="shared" si="1263"/>
        <v>5.1189613761765598</v>
      </c>
      <c r="G7897" s="193">
        <f t="shared" si="1267"/>
        <v>5.3082522996034847</v>
      </c>
      <c r="H7897" s="193">
        <f t="shared" si="1267"/>
        <v>5.5045428956316851</v>
      </c>
      <c r="I7897" s="193">
        <f t="shared" si="1267"/>
        <v>5.7080920008479259</v>
      </c>
      <c r="J7897" s="193">
        <f t="shared" si="1267"/>
        <v>5.9191680231978703</v>
      </c>
      <c r="K7897" s="193">
        <f>MAX(0,(F7897-'2031 forecast'!$C$10))</f>
        <v>0</v>
      </c>
      <c r="L7897" s="193">
        <f>MAX(0,(G7897-'2031 forecast'!$C$10))</f>
        <v>0</v>
      </c>
      <c r="M7897" s="193">
        <f>MAX(0,(H7897-'2031 forecast'!$C$10))</f>
        <v>0</v>
      </c>
      <c r="N7897" s="193">
        <f>MAX(0,(I7897-'2031 forecast'!$C$10))</f>
        <v>0</v>
      </c>
      <c r="O7897" s="193">
        <f>MAX(0,(J7897-'2031 forecast'!$C$10))</f>
        <v>0.18216802319787018</v>
      </c>
      <c r="P7897" s="175" t="str">
        <f t="shared" si="1265"/>
        <v/>
      </c>
      <c r="Q7897" s="175" t="str">
        <f t="shared" si="1266"/>
        <v/>
      </c>
    </row>
    <row r="7898" spans="1:17" s="1" customFormat="1" x14ac:dyDescent="0.3">
      <c r="A7898" s="189">
        <f t="shared" si="1264"/>
        <v>44159.916666647521</v>
      </c>
      <c r="B7898" s="190">
        <f t="shared" si="1260"/>
        <v>44159</v>
      </c>
      <c r="C7898" s="1">
        <f t="shared" si="1261"/>
        <v>22</v>
      </c>
      <c r="D7898" s="191">
        <v>3.342975838062848</v>
      </c>
      <c r="E7898" s="192">
        <f t="shared" si="1262"/>
        <v>1.1608031293579081E-4</v>
      </c>
      <c r="F7898" s="193">
        <f t="shared" si="1263"/>
        <v>4.9842518662771775</v>
      </c>
      <c r="G7898" s="193">
        <f t="shared" si="1267"/>
        <v>5.1685614496139189</v>
      </c>
      <c r="H7898" s="193">
        <f t="shared" si="1267"/>
        <v>5.3596865036413783</v>
      </c>
      <c r="I7898" s="193">
        <f t="shared" si="1267"/>
        <v>5.5578790534571914</v>
      </c>
      <c r="J7898" s="193">
        <f t="shared" si="1267"/>
        <v>5.7634004436400321</v>
      </c>
      <c r="K7898" s="193">
        <f>MAX(0,(F7898-'2031 forecast'!$C$10))</f>
        <v>0</v>
      </c>
      <c r="L7898" s="193">
        <f>MAX(0,(G7898-'2031 forecast'!$C$10))</f>
        <v>0</v>
      </c>
      <c r="M7898" s="193">
        <f>MAX(0,(H7898-'2031 forecast'!$C$10))</f>
        <v>0</v>
      </c>
      <c r="N7898" s="193">
        <f>MAX(0,(I7898-'2031 forecast'!$C$10))</f>
        <v>0</v>
      </c>
      <c r="O7898" s="193">
        <f>MAX(0,(J7898-'2031 forecast'!$C$10))</f>
        <v>2.6400443640032023E-2</v>
      </c>
      <c r="P7898" s="175" t="str">
        <f t="shared" si="1265"/>
        <v/>
      </c>
      <c r="Q7898" s="175" t="str">
        <f t="shared" si="1266"/>
        <v/>
      </c>
    </row>
    <row r="7899" spans="1:17" s="1" customFormat="1" x14ac:dyDescent="0.3">
      <c r="A7899" s="189">
        <f t="shared" si="1264"/>
        <v>44159.958333314185</v>
      </c>
      <c r="B7899" s="190">
        <f t="shared" si="1260"/>
        <v>44159</v>
      </c>
      <c r="C7899" s="1">
        <f t="shared" si="1261"/>
        <v>23</v>
      </c>
      <c r="D7899" s="191">
        <v>2.9966314944797601</v>
      </c>
      <c r="E7899" s="192">
        <f t="shared" si="1262"/>
        <v>1.0405397420820887E-4</v>
      </c>
      <c r="F7899" s="193">
        <f t="shared" si="1263"/>
        <v>4.4678654116628751</v>
      </c>
      <c r="G7899" s="193">
        <f t="shared" si="1267"/>
        <v>4.6330798579872514</v>
      </c>
      <c r="H7899" s="193">
        <f t="shared" si="1267"/>
        <v>4.8044036676785327</v>
      </c>
      <c r="I7899" s="193">
        <f t="shared" si="1267"/>
        <v>4.9820627551260408</v>
      </c>
      <c r="J7899" s="193">
        <f t="shared" si="1267"/>
        <v>5.1662913886683173</v>
      </c>
      <c r="K7899" s="193">
        <f>MAX(0,(F7899-'2031 forecast'!$C$10))</f>
        <v>0</v>
      </c>
      <c r="L7899" s="193">
        <f>MAX(0,(G7899-'2031 forecast'!$C$10))</f>
        <v>0</v>
      </c>
      <c r="M7899" s="193">
        <f>MAX(0,(H7899-'2031 forecast'!$C$10))</f>
        <v>0</v>
      </c>
      <c r="N7899" s="193">
        <f>MAX(0,(I7899-'2031 forecast'!$C$10))</f>
        <v>0</v>
      </c>
      <c r="O7899" s="193">
        <f>MAX(0,(J7899-'2031 forecast'!$C$10))</f>
        <v>0</v>
      </c>
      <c r="P7899" s="175" t="str">
        <f t="shared" si="1265"/>
        <v/>
      </c>
      <c r="Q7899" s="175" t="str">
        <f t="shared" si="1266"/>
        <v/>
      </c>
    </row>
    <row r="7900" spans="1:17" s="1" customFormat="1" x14ac:dyDescent="0.3">
      <c r="A7900" s="189">
        <f t="shared" si="1264"/>
        <v>44159.99999998085</v>
      </c>
      <c r="B7900" s="190">
        <f t="shared" si="1260"/>
        <v>44159</v>
      </c>
      <c r="C7900" s="1">
        <f t="shared" si="1261"/>
        <v>0</v>
      </c>
      <c r="D7900" s="191">
        <v>2.5749949022916536</v>
      </c>
      <c r="E7900" s="192">
        <f t="shared" si="1262"/>
        <v>8.9413214018109149E-5</v>
      </c>
      <c r="F7900" s="193">
        <f t="shared" si="1263"/>
        <v>3.8392210321324209</v>
      </c>
      <c r="G7900" s="193">
        <f t="shared" si="1267"/>
        <v>3.9811892247026139</v>
      </c>
      <c r="H7900" s="193">
        <f t="shared" si="1267"/>
        <v>4.1284071717237651</v>
      </c>
      <c r="I7900" s="193">
        <f t="shared" si="1267"/>
        <v>4.281069000635946</v>
      </c>
      <c r="J7900" s="193">
        <f t="shared" si="1267"/>
        <v>4.4393760173984038</v>
      </c>
      <c r="K7900" s="193">
        <f>MAX(0,(F7900-'2031 forecast'!$C$10))</f>
        <v>0</v>
      </c>
      <c r="L7900" s="193">
        <f>MAX(0,(G7900-'2031 forecast'!$C$10))</f>
        <v>0</v>
      </c>
      <c r="M7900" s="193">
        <f>MAX(0,(H7900-'2031 forecast'!$C$10))</f>
        <v>0</v>
      </c>
      <c r="N7900" s="193">
        <f>MAX(0,(I7900-'2031 forecast'!$C$10))</f>
        <v>0</v>
      </c>
      <c r="O7900" s="193">
        <f>MAX(0,(J7900-'2031 forecast'!$C$10))</f>
        <v>0</v>
      </c>
      <c r="P7900" s="175" t="str">
        <f t="shared" si="1265"/>
        <v/>
      </c>
      <c r="Q7900" s="175" t="str">
        <f t="shared" si="1266"/>
        <v/>
      </c>
    </row>
    <row r="7901" spans="1:17" s="1" customFormat="1" x14ac:dyDescent="0.3">
      <c r="A7901" s="189">
        <f t="shared" si="1264"/>
        <v>44160.041666647514</v>
      </c>
      <c r="B7901" s="190">
        <f t="shared" si="1260"/>
        <v>44160</v>
      </c>
      <c r="C7901" s="1">
        <f t="shared" si="1261"/>
        <v>1</v>
      </c>
      <c r="D7901" s="191">
        <v>2.5900533520126574</v>
      </c>
      <c r="E7901" s="192">
        <f t="shared" si="1262"/>
        <v>8.9936098310612703E-5</v>
      </c>
      <c r="F7901" s="193">
        <f t="shared" si="1263"/>
        <v>3.861672617115651</v>
      </c>
      <c r="G7901" s="193">
        <f t="shared" si="1267"/>
        <v>4.0044710330342079</v>
      </c>
      <c r="H7901" s="193">
        <f t="shared" si="1267"/>
        <v>4.1525499037221492</v>
      </c>
      <c r="I7901" s="193">
        <f t="shared" si="1267"/>
        <v>4.3061044918677345</v>
      </c>
      <c r="J7901" s="193">
        <f t="shared" si="1267"/>
        <v>4.4653372806580434</v>
      </c>
      <c r="K7901" s="193">
        <f>MAX(0,(F7901-'2031 forecast'!$C$10))</f>
        <v>0</v>
      </c>
      <c r="L7901" s="193">
        <f>MAX(0,(G7901-'2031 forecast'!$C$10))</f>
        <v>0</v>
      </c>
      <c r="M7901" s="193">
        <f>MAX(0,(H7901-'2031 forecast'!$C$10))</f>
        <v>0</v>
      </c>
      <c r="N7901" s="193">
        <f>MAX(0,(I7901-'2031 forecast'!$C$10))</f>
        <v>0</v>
      </c>
      <c r="O7901" s="193">
        <f>MAX(0,(J7901-'2031 forecast'!$C$10))</f>
        <v>0</v>
      </c>
      <c r="P7901" s="175" t="str">
        <f t="shared" si="1265"/>
        <v/>
      </c>
      <c r="Q7901" s="175" t="str">
        <f t="shared" si="1266"/>
        <v/>
      </c>
    </row>
    <row r="7902" spans="1:17" s="1" customFormat="1" x14ac:dyDescent="0.3">
      <c r="A7902" s="189">
        <f t="shared" si="1264"/>
        <v>44160.083333314178</v>
      </c>
      <c r="B7902" s="190">
        <f t="shared" si="1260"/>
        <v>44160</v>
      </c>
      <c r="C7902" s="1">
        <f t="shared" si="1261"/>
        <v>2</v>
      </c>
      <c r="D7902" s="191">
        <v>2.5373487779891435</v>
      </c>
      <c r="E7902" s="192">
        <f t="shared" si="1262"/>
        <v>8.8106003286850216E-5</v>
      </c>
      <c r="F7902" s="193">
        <f t="shared" si="1263"/>
        <v>3.7830920696743435</v>
      </c>
      <c r="G7902" s="193">
        <f t="shared" si="1267"/>
        <v>3.9229847038736274</v>
      </c>
      <c r="H7902" s="193">
        <f t="shared" si="1267"/>
        <v>4.068050341727802</v>
      </c>
      <c r="I7902" s="193">
        <f t="shared" si="1267"/>
        <v>4.2184802725564712</v>
      </c>
      <c r="J7902" s="193">
        <f t="shared" si="1267"/>
        <v>4.3744728592493027</v>
      </c>
      <c r="K7902" s="193">
        <f>MAX(0,(F7902-'2031 forecast'!$C$10))</f>
        <v>0</v>
      </c>
      <c r="L7902" s="193">
        <f>MAX(0,(G7902-'2031 forecast'!$C$10))</f>
        <v>0</v>
      </c>
      <c r="M7902" s="193">
        <f>MAX(0,(H7902-'2031 forecast'!$C$10))</f>
        <v>0</v>
      </c>
      <c r="N7902" s="193">
        <f>MAX(0,(I7902-'2031 forecast'!$C$10))</f>
        <v>0</v>
      </c>
      <c r="O7902" s="193">
        <f>MAX(0,(J7902-'2031 forecast'!$C$10))</f>
        <v>0</v>
      </c>
      <c r="P7902" s="175" t="str">
        <f t="shared" si="1265"/>
        <v/>
      </c>
      <c r="Q7902" s="175" t="str">
        <f t="shared" si="1266"/>
        <v/>
      </c>
    </row>
    <row r="7903" spans="1:17" s="1" customFormat="1" x14ac:dyDescent="0.3">
      <c r="A7903" s="189">
        <f t="shared" si="1264"/>
        <v>44160.124999980842</v>
      </c>
      <c r="B7903" s="190">
        <f t="shared" si="1260"/>
        <v>44160</v>
      </c>
      <c r="C7903" s="1">
        <f t="shared" si="1261"/>
        <v>3</v>
      </c>
      <c r="D7903" s="191">
        <v>2.4545273045236224</v>
      </c>
      <c r="E7903" s="192">
        <f t="shared" si="1262"/>
        <v>8.5230139678080621E-5</v>
      </c>
      <c r="F7903" s="193">
        <f t="shared" si="1263"/>
        <v>3.6596083522665754</v>
      </c>
      <c r="G7903" s="193">
        <f t="shared" si="1267"/>
        <v>3.7949347580498589</v>
      </c>
      <c r="H7903" s="193">
        <f t="shared" si="1267"/>
        <v>3.9352653157366868</v>
      </c>
      <c r="I7903" s="193">
        <f t="shared" si="1267"/>
        <v>4.0807850707816309</v>
      </c>
      <c r="J7903" s="193">
        <f t="shared" si="1267"/>
        <v>4.2316859113212839</v>
      </c>
      <c r="K7903" s="193">
        <f>MAX(0,(F7903-'2031 forecast'!$C$10))</f>
        <v>0</v>
      </c>
      <c r="L7903" s="193">
        <f>MAX(0,(G7903-'2031 forecast'!$C$10))</f>
        <v>0</v>
      </c>
      <c r="M7903" s="193">
        <f>MAX(0,(H7903-'2031 forecast'!$C$10))</f>
        <v>0</v>
      </c>
      <c r="N7903" s="193">
        <f>MAX(0,(I7903-'2031 forecast'!$C$10))</f>
        <v>0</v>
      </c>
      <c r="O7903" s="193">
        <f>MAX(0,(J7903-'2031 forecast'!$C$10))</f>
        <v>0</v>
      </c>
      <c r="P7903" s="175" t="str">
        <f t="shared" si="1265"/>
        <v/>
      </c>
      <c r="Q7903" s="175" t="str">
        <f t="shared" si="1266"/>
        <v/>
      </c>
    </row>
    <row r="7904" spans="1:17" s="1" customFormat="1" x14ac:dyDescent="0.3">
      <c r="A7904" s="189">
        <f t="shared" si="1264"/>
        <v>44160.166666647507</v>
      </c>
      <c r="B7904" s="190">
        <f t="shared" si="1260"/>
        <v>44160</v>
      </c>
      <c r="C7904" s="1">
        <f t="shared" si="1261"/>
        <v>4</v>
      </c>
      <c r="D7904" s="191">
        <v>2.4695857542446267</v>
      </c>
      <c r="E7904" s="192">
        <f t="shared" si="1262"/>
        <v>8.5753023970584202E-5</v>
      </c>
      <c r="F7904" s="193">
        <f t="shared" si="1263"/>
        <v>3.6820599372498068</v>
      </c>
      <c r="G7904" s="193">
        <f t="shared" si="1267"/>
        <v>3.8182165663814542</v>
      </c>
      <c r="H7904" s="193">
        <f t="shared" si="1267"/>
        <v>3.9594080477350726</v>
      </c>
      <c r="I7904" s="193">
        <f t="shared" si="1267"/>
        <v>4.1058205620134212</v>
      </c>
      <c r="J7904" s="193">
        <f t="shared" si="1267"/>
        <v>4.2576471745809252</v>
      </c>
      <c r="K7904" s="193">
        <f>MAX(0,(F7904-'2031 forecast'!$C$10))</f>
        <v>0</v>
      </c>
      <c r="L7904" s="193">
        <f>MAX(0,(G7904-'2031 forecast'!$C$10))</f>
        <v>0</v>
      </c>
      <c r="M7904" s="193">
        <f>MAX(0,(H7904-'2031 forecast'!$C$10))</f>
        <v>0</v>
      </c>
      <c r="N7904" s="193">
        <f>MAX(0,(I7904-'2031 forecast'!$C$10))</f>
        <v>0</v>
      </c>
      <c r="O7904" s="193">
        <f>MAX(0,(J7904-'2031 forecast'!$C$10))</f>
        <v>0</v>
      </c>
      <c r="P7904" s="175" t="str">
        <f t="shared" si="1265"/>
        <v/>
      </c>
      <c r="Q7904" s="175" t="str">
        <f t="shared" si="1266"/>
        <v/>
      </c>
    </row>
    <row r="7905" spans="1:17" s="1" customFormat="1" x14ac:dyDescent="0.3">
      <c r="A7905" s="189">
        <f t="shared" si="1264"/>
        <v>44160.208333314171</v>
      </c>
      <c r="B7905" s="190">
        <f t="shared" si="1260"/>
        <v>44160</v>
      </c>
      <c r="C7905" s="1">
        <f t="shared" si="1261"/>
        <v>5</v>
      </c>
      <c r="D7905" s="191">
        <v>2.4846442039656305</v>
      </c>
      <c r="E7905" s="192">
        <f t="shared" si="1262"/>
        <v>8.627590826308777E-5</v>
      </c>
      <c r="F7905" s="193">
        <f t="shared" si="1263"/>
        <v>3.7045115222330374</v>
      </c>
      <c r="G7905" s="193">
        <f t="shared" ref="G7905:J7924" si="1268">$E7905*G$2</f>
        <v>3.8414983747130487</v>
      </c>
      <c r="H7905" s="193">
        <f t="shared" si="1268"/>
        <v>3.9835507797334571</v>
      </c>
      <c r="I7905" s="193">
        <f t="shared" si="1268"/>
        <v>4.1308560532452105</v>
      </c>
      <c r="J7905" s="193">
        <f t="shared" si="1268"/>
        <v>4.2836084378405648</v>
      </c>
      <c r="K7905" s="193">
        <f>MAX(0,(F7905-'2031 forecast'!$C$10))</f>
        <v>0</v>
      </c>
      <c r="L7905" s="193">
        <f>MAX(0,(G7905-'2031 forecast'!$C$10))</f>
        <v>0</v>
      </c>
      <c r="M7905" s="193">
        <f>MAX(0,(H7905-'2031 forecast'!$C$10))</f>
        <v>0</v>
      </c>
      <c r="N7905" s="193">
        <f>MAX(0,(I7905-'2031 forecast'!$C$10))</f>
        <v>0</v>
      </c>
      <c r="O7905" s="193">
        <f>MAX(0,(J7905-'2031 forecast'!$C$10))</f>
        <v>0</v>
      </c>
      <c r="P7905" s="175" t="str">
        <f t="shared" si="1265"/>
        <v/>
      </c>
      <c r="Q7905" s="175" t="str">
        <f t="shared" si="1266"/>
        <v/>
      </c>
    </row>
    <row r="7906" spans="1:17" s="1" customFormat="1" x14ac:dyDescent="0.3">
      <c r="A7906" s="189">
        <f t="shared" si="1264"/>
        <v>44160.249999980835</v>
      </c>
      <c r="B7906" s="190">
        <f t="shared" si="1260"/>
        <v>44160</v>
      </c>
      <c r="C7906" s="1">
        <f t="shared" si="1261"/>
        <v>6</v>
      </c>
      <c r="D7906" s="191">
        <v>2.6804040503386801</v>
      </c>
      <c r="E7906" s="192">
        <f t="shared" si="1262"/>
        <v>9.3073404065634069E-5</v>
      </c>
      <c r="F7906" s="193">
        <f t="shared" si="1263"/>
        <v>3.9963821270150337</v>
      </c>
      <c r="G7906" s="193">
        <f t="shared" si="1268"/>
        <v>4.1441618830237728</v>
      </c>
      <c r="H7906" s="193">
        <f t="shared" si="1268"/>
        <v>4.2974062957124568</v>
      </c>
      <c r="I7906" s="193">
        <f t="shared" si="1268"/>
        <v>4.456317439258469</v>
      </c>
      <c r="J7906" s="193">
        <f t="shared" si="1268"/>
        <v>4.6211048602158815</v>
      </c>
      <c r="K7906" s="193">
        <f>MAX(0,(F7906-'2031 forecast'!$C$10))</f>
        <v>0</v>
      </c>
      <c r="L7906" s="193">
        <f>MAX(0,(G7906-'2031 forecast'!$C$10))</f>
        <v>0</v>
      </c>
      <c r="M7906" s="193">
        <f>MAX(0,(H7906-'2031 forecast'!$C$10))</f>
        <v>0</v>
      </c>
      <c r="N7906" s="193">
        <f>MAX(0,(I7906-'2031 forecast'!$C$10))</f>
        <v>0</v>
      </c>
      <c r="O7906" s="193">
        <f>MAX(0,(J7906-'2031 forecast'!$C$10))</f>
        <v>0</v>
      </c>
      <c r="P7906" s="175" t="str">
        <f t="shared" si="1265"/>
        <v/>
      </c>
      <c r="Q7906" s="175" t="str">
        <f t="shared" si="1266"/>
        <v/>
      </c>
    </row>
    <row r="7907" spans="1:17" s="1" customFormat="1" x14ac:dyDescent="0.3">
      <c r="A7907" s="189">
        <f t="shared" si="1264"/>
        <v>44160.291666647499</v>
      </c>
      <c r="B7907" s="190">
        <f t="shared" si="1260"/>
        <v>44160</v>
      </c>
      <c r="C7907" s="1">
        <f t="shared" si="1261"/>
        <v>7</v>
      </c>
      <c r="D7907" s="191">
        <v>2.8912223464327336</v>
      </c>
      <c r="E7907" s="192">
        <f t="shared" si="1262"/>
        <v>1.0039378416068394E-4</v>
      </c>
      <c r="F7907" s="193">
        <f t="shared" si="1263"/>
        <v>4.310704316780261</v>
      </c>
      <c r="G7907" s="193">
        <f t="shared" si="1268"/>
        <v>4.4701071996660922</v>
      </c>
      <c r="H7907" s="193">
        <f t="shared" si="1268"/>
        <v>4.6354045436898401</v>
      </c>
      <c r="I7907" s="193">
        <f t="shared" si="1268"/>
        <v>4.8068143165035169</v>
      </c>
      <c r="J7907" s="193">
        <f t="shared" si="1268"/>
        <v>4.9845625458508387</v>
      </c>
      <c r="K7907" s="193">
        <f>MAX(0,(F7907-'2031 forecast'!$C$10))</f>
        <v>0</v>
      </c>
      <c r="L7907" s="193">
        <f>MAX(0,(G7907-'2031 forecast'!$C$10))</f>
        <v>0</v>
      </c>
      <c r="M7907" s="193">
        <f>MAX(0,(H7907-'2031 forecast'!$C$10))</f>
        <v>0</v>
      </c>
      <c r="N7907" s="193">
        <f>MAX(0,(I7907-'2031 forecast'!$C$10))</f>
        <v>0</v>
      </c>
      <c r="O7907" s="193">
        <f>MAX(0,(J7907-'2031 forecast'!$C$10))</f>
        <v>0</v>
      </c>
      <c r="P7907" s="175" t="str">
        <f t="shared" si="1265"/>
        <v/>
      </c>
      <c r="Q7907" s="175" t="str">
        <f t="shared" si="1266"/>
        <v/>
      </c>
    </row>
    <row r="7908" spans="1:17" s="1" customFormat="1" x14ac:dyDescent="0.3">
      <c r="A7908" s="189">
        <f t="shared" si="1264"/>
        <v>44160.333333314164</v>
      </c>
      <c r="B7908" s="190">
        <f t="shared" si="1260"/>
        <v>44160</v>
      </c>
      <c r="C7908" s="1">
        <f t="shared" si="1261"/>
        <v>8</v>
      </c>
      <c r="D7908" s="191">
        <v>3.2074497905738135</v>
      </c>
      <c r="E7908" s="192">
        <f t="shared" si="1262"/>
        <v>1.1137435430325874E-4</v>
      </c>
      <c r="F7908" s="193">
        <f t="shared" si="1263"/>
        <v>4.7821876014281024</v>
      </c>
      <c r="G7908" s="193">
        <f t="shared" si="1268"/>
        <v>4.9590251746295708</v>
      </c>
      <c r="H7908" s="193">
        <f t="shared" si="1268"/>
        <v>5.1424019156559169</v>
      </c>
      <c r="I7908" s="193">
        <f t="shared" si="1268"/>
        <v>5.3325596323710887</v>
      </c>
      <c r="J7908" s="193">
        <f t="shared" si="1268"/>
        <v>5.5297490743032736</v>
      </c>
      <c r="K7908" s="193">
        <f>MAX(0,(F7908-'2031 forecast'!$C$10))</f>
        <v>0</v>
      </c>
      <c r="L7908" s="193">
        <f>MAX(0,(G7908-'2031 forecast'!$C$10))</f>
        <v>0</v>
      </c>
      <c r="M7908" s="193">
        <f>MAX(0,(H7908-'2031 forecast'!$C$10))</f>
        <v>0</v>
      </c>
      <c r="N7908" s="193">
        <f>MAX(0,(I7908-'2031 forecast'!$C$10))</f>
        <v>0</v>
      </c>
      <c r="O7908" s="193">
        <f>MAX(0,(J7908-'2031 forecast'!$C$10))</f>
        <v>0</v>
      </c>
      <c r="P7908" s="175" t="str">
        <f t="shared" si="1265"/>
        <v/>
      </c>
      <c r="Q7908" s="175" t="str">
        <f t="shared" si="1266"/>
        <v/>
      </c>
    </row>
    <row r="7909" spans="1:17" s="1" customFormat="1" x14ac:dyDescent="0.3">
      <c r="A7909" s="189">
        <f t="shared" si="1264"/>
        <v>44160.374999980828</v>
      </c>
      <c r="B7909" s="190">
        <f t="shared" si="1260"/>
        <v>44160</v>
      </c>
      <c r="C7909" s="1">
        <f t="shared" si="1261"/>
        <v>9</v>
      </c>
      <c r="D7909" s="191">
        <v>3.2300374651553194</v>
      </c>
      <c r="E7909" s="192">
        <f t="shared" si="1262"/>
        <v>1.1215868074201409E-4</v>
      </c>
      <c r="F7909" s="193">
        <f t="shared" si="1263"/>
        <v>4.8158649789029484</v>
      </c>
      <c r="G7909" s="193">
        <f t="shared" si="1268"/>
        <v>4.9939478871269625</v>
      </c>
      <c r="H7909" s="193">
        <f t="shared" si="1268"/>
        <v>5.1786160136534942</v>
      </c>
      <c r="I7909" s="193">
        <f t="shared" si="1268"/>
        <v>5.3701128692187732</v>
      </c>
      <c r="J7909" s="193">
        <f t="shared" si="1268"/>
        <v>5.5686909691927342</v>
      </c>
      <c r="K7909" s="193">
        <f>MAX(0,(F7909-'2031 forecast'!$C$10))</f>
        <v>0</v>
      </c>
      <c r="L7909" s="193">
        <f>MAX(0,(G7909-'2031 forecast'!$C$10))</f>
        <v>0</v>
      </c>
      <c r="M7909" s="193">
        <f>MAX(0,(H7909-'2031 forecast'!$C$10))</f>
        <v>0</v>
      </c>
      <c r="N7909" s="193">
        <f>MAX(0,(I7909-'2031 forecast'!$C$10))</f>
        <v>0</v>
      </c>
      <c r="O7909" s="193">
        <f>MAX(0,(J7909-'2031 forecast'!$C$10))</f>
        <v>0</v>
      </c>
      <c r="P7909" s="175" t="str">
        <f t="shared" si="1265"/>
        <v/>
      </c>
      <c r="Q7909" s="175" t="str">
        <f t="shared" si="1266"/>
        <v/>
      </c>
    </row>
    <row r="7910" spans="1:17" s="1" customFormat="1" x14ac:dyDescent="0.3">
      <c r="A7910" s="189">
        <f t="shared" si="1264"/>
        <v>44160.416666647492</v>
      </c>
      <c r="B7910" s="190">
        <f t="shared" si="1260"/>
        <v>44160</v>
      </c>
      <c r="C7910" s="1">
        <f t="shared" si="1261"/>
        <v>10</v>
      </c>
      <c r="D7910" s="191">
        <v>3.3580342877838514</v>
      </c>
      <c r="E7910" s="192">
        <f t="shared" si="1262"/>
        <v>1.1660319722829435E-4</v>
      </c>
      <c r="F7910" s="193">
        <f t="shared" si="1263"/>
        <v>5.0067034512604067</v>
      </c>
      <c r="G7910" s="193">
        <f t="shared" si="1268"/>
        <v>5.1918432579455125</v>
      </c>
      <c r="H7910" s="193">
        <f t="shared" si="1268"/>
        <v>5.3838292356397615</v>
      </c>
      <c r="I7910" s="193">
        <f t="shared" si="1268"/>
        <v>5.5829145446889799</v>
      </c>
      <c r="J7910" s="193">
        <f t="shared" si="1268"/>
        <v>5.7893617068996708</v>
      </c>
      <c r="K7910" s="193">
        <f>MAX(0,(F7910-'2031 forecast'!$C$10))</f>
        <v>0</v>
      </c>
      <c r="L7910" s="193">
        <f>MAX(0,(G7910-'2031 forecast'!$C$10))</f>
        <v>0</v>
      </c>
      <c r="M7910" s="193">
        <f>MAX(0,(H7910-'2031 forecast'!$C$10))</f>
        <v>0</v>
      </c>
      <c r="N7910" s="193">
        <f>MAX(0,(I7910-'2031 forecast'!$C$10))</f>
        <v>0</v>
      </c>
      <c r="O7910" s="193">
        <f>MAX(0,(J7910-'2031 forecast'!$C$10))</f>
        <v>5.2361706899670679E-2</v>
      </c>
      <c r="P7910" s="175" t="str">
        <f t="shared" si="1265"/>
        <v/>
      </c>
      <c r="Q7910" s="175" t="str">
        <f t="shared" si="1266"/>
        <v/>
      </c>
    </row>
    <row r="7911" spans="1:17" s="1" customFormat="1" x14ac:dyDescent="0.3">
      <c r="A7911" s="189">
        <f t="shared" si="1264"/>
        <v>44160.458333314156</v>
      </c>
      <c r="B7911" s="190">
        <f t="shared" si="1260"/>
        <v>44160</v>
      </c>
      <c r="C7911" s="1">
        <f t="shared" si="1261"/>
        <v>11</v>
      </c>
      <c r="D7911" s="191">
        <v>3.3956804120863615</v>
      </c>
      <c r="E7911" s="192">
        <f t="shared" si="1262"/>
        <v>1.1791040795955328E-4</v>
      </c>
      <c r="F7911" s="193">
        <f t="shared" si="1263"/>
        <v>5.0628324137184846</v>
      </c>
      <c r="G7911" s="193">
        <f t="shared" si="1268"/>
        <v>5.2500477787744995</v>
      </c>
      <c r="H7911" s="193">
        <f t="shared" si="1268"/>
        <v>5.4441860656357246</v>
      </c>
      <c r="I7911" s="193">
        <f t="shared" si="1268"/>
        <v>5.6455032727684538</v>
      </c>
      <c r="J7911" s="193">
        <f t="shared" si="1268"/>
        <v>5.8542648650487719</v>
      </c>
      <c r="K7911" s="193">
        <f>MAX(0,(F7911-'2031 forecast'!$C$10))</f>
        <v>0</v>
      </c>
      <c r="L7911" s="193">
        <f>MAX(0,(G7911-'2031 forecast'!$C$10))</f>
        <v>0</v>
      </c>
      <c r="M7911" s="193">
        <f>MAX(0,(H7911-'2031 forecast'!$C$10))</f>
        <v>0</v>
      </c>
      <c r="N7911" s="193">
        <f>MAX(0,(I7911-'2031 forecast'!$C$10))</f>
        <v>0</v>
      </c>
      <c r="O7911" s="193">
        <f>MAX(0,(J7911-'2031 forecast'!$C$10))</f>
        <v>0.11726486504877176</v>
      </c>
      <c r="P7911" s="175" t="str">
        <f t="shared" si="1265"/>
        <v/>
      </c>
      <c r="Q7911" s="175" t="str">
        <f t="shared" si="1266"/>
        <v/>
      </c>
    </row>
    <row r="7912" spans="1:17" s="1" customFormat="1" x14ac:dyDescent="0.3">
      <c r="A7912" s="189">
        <f t="shared" si="1264"/>
        <v>44160.499999980821</v>
      </c>
      <c r="B7912" s="190">
        <f t="shared" si="1260"/>
        <v>44160</v>
      </c>
      <c r="C7912" s="1">
        <f t="shared" si="1261"/>
        <v>12</v>
      </c>
      <c r="D7912" s="191">
        <v>3.4107388618073653</v>
      </c>
      <c r="E7912" s="192">
        <f t="shared" si="1262"/>
        <v>1.1843329225205683E-4</v>
      </c>
      <c r="F7912" s="193">
        <f t="shared" si="1263"/>
        <v>5.0852839987017147</v>
      </c>
      <c r="G7912" s="193">
        <f t="shared" si="1268"/>
        <v>5.273329587106093</v>
      </c>
      <c r="H7912" s="193">
        <f t="shared" si="1268"/>
        <v>5.4683287976341086</v>
      </c>
      <c r="I7912" s="193">
        <f t="shared" si="1268"/>
        <v>5.6705387640002431</v>
      </c>
      <c r="J7912" s="193">
        <f t="shared" si="1268"/>
        <v>5.8802261283084114</v>
      </c>
      <c r="K7912" s="193">
        <f>MAX(0,(F7912-'2031 forecast'!$C$10))</f>
        <v>0</v>
      </c>
      <c r="L7912" s="193">
        <f>MAX(0,(G7912-'2031 forecast'!$C$10))</f>
        <v>0</v>
      </c>
      <c r="M7912" s="193">
        <f>MAX(0,(H7912-'2031 forecast'!$C$10))</f>
        <v>0</v>
      </c>
      <c r="N7912" s="193">
        <f>MAX(0,(I7912-'2031 forecast'!$C$10))</f>
        <v>0</v>
      </c>
      <c r="O7912" s="193">
        <f>MAX(0,(J7912-'2031 forecast'!$C$10))</f>
        <v>0.1432261283084113</v>
      </c>
      <c r="P7912" s="175" t="str">
        <f t="shared" si="1265"/>
        <v/>
      </c>
      <c r="Q7912" s="175" t="str">
        <f t="shared" si="1266"/>
        <v/>
      </c>
    </row>
    <row r="7913" spans="1:17" s="1" customFormat="1" x14ac:dyDescent="0.3">
      <c r="A7913" s="189">
        <f t="shared" si="1264"/>
        <v>44160.541666647485</v>
      </c>
      <c r="B7913" s="190">
        <f t="shared" si="1260"/>
        <v>44160</v>
      </c>
      <c r="C7913" s="1">
        <f t="shared" si="1261"/>
        <v>13</v>
      </c>
      <c r="D7913" s="191">
        <v>3.3580342877838514</v>
      </c>
      <c r="E7913" s="192">
        <f t="shared" si="1262"/>
        <v>1.1660319722829435E-4</v>
      </c>
      <c r="F7913" s="193">
        <f t="shared" si="1263"/>
        <v>5.0067034512604067</v>
      </c>
      <c r="G7913" s="193">
        <f t="shared" si="1268"/>
        <v>5.1918432579455125</v>
      </c>
      <c r="H7913" s="193">
        <f t="shared" si="1268"/>
        <v>5.3838292356397615</v>
      </c>
      <c r="I7913" s="193">
        <f t="shared" si="1268"/>
        <v>5.5829145446889799</v>
      </c>
      <c r="J7913" s="193">
        <f t="shared" si="1268"/>
        <v>5.7893617068996708</v>
      </c>
      <c r="K7913" s="193">
        <f>MAX(0,(F7913-'2031 forecast'!$C$10))</f>
        <v>0</v>
      </c>
      <c r="L7913" s="193">
        <f>MAX(0,(G7913-'2031 forecast'!$C$10))</f>
        <v>0</v>
      </c>
      <c r="M7913" s="193">
        <f>MAX(0,(H7913-'2031 forecast'!$C$10))</f>
        <v>0</v>
      </c>
      <c r="N7913" s="193">
        <f>MAX(0,(I7913-'2031 forecast'!$C$10))</f>
        <v>0</v>
      </c>
      <c r="O7913" s="193">
        <f>MAX(0,(J7913-'2031 forecast'!$C$10))</f>
        <v>5.2361706899670679E-2</v>
      </c>
      <c r="P7913" s="175" t="str">
        <f t="shared" si="1265"/>
        <v/>
      </c>
      <c r="Q7913" s="175" t="str">
        <f t="shared" si="1266"/>
        <v/>
      </c>
    </row>
    <row r="7914" spans="1:17" s="1" customFormat="1" x14ac:dyDescent="0.3">
      <c r="A7914" s="189">
        <f t="shared" si="1264"/>
        <v>44160.583333314149</v>
      </c>
      <c r="B7914" s="190">
        <f t="shared" si="1260"/>
        <v>44160</v>
      </c>
      <c r="C7914" s="1">
        <f t="shared" si="1261"/>
        <v>14</v>
      </c>
      <c r="D7914" s="191">
        <v>3.3354466132023459</v>
      </c>
      <c r="E7914" s="192">
        <f t="shared" si="1262"/>
        <v>1.1581887078953901E-4</v>
      </c>
      <c r="F7914" s="193">
        <f t="shared" si="1263"/>
        <v>4.9730260737855616</v>
      </c>
      <c r="G7914" s="193">
        <f t="shared" si="1268"/>
        <v>5.1569205454481217</v>
      </c>
      <c r="H7914" s="193">
        <f t="shared" si="1268"/>
        <v>5.347615137642185</v>
      </c>
      <c r="I7914" s="193">
        <f t="shared" si="1268"/>
        <v>5.5453613078412962</v>
      </c>
      <c r="J7914" s="193">
        <f t="shared" si="1268"/>
        <v>5.7504198120102119</v>
      </c>
      <c r="K7914" s="193">
        <f>MAX(0,(F7914-'2031 forecast'!$C$10))</f>
        <v>0</v>
      </c>
      <c r="L7914" s="193">
        <f>MAX(0,(G7914-'2031 forecast'!$C$10))</f>
        <v>0</v>
      </c>
      <c r="M7914" s="193">
        <f>MAX(0,(H7914-'2031 forecast'!$C$10))</f>
        <v>0</v>
      </c>
      <c r="N7914" s="193">
        <f>MAX(0,(I7914-'2031 forecast'!$C$10))</f>
        <v>0</v>
      </c>
      <c r="O7914" s="193">
        <f>MAX(0,(J7914-'2031 forecast'!$C$10))</f>
        <v>1.3419812010211807E-2</v>
      </c>
      <c r="P7914" s="175" t="str">
        <f t="shared" si="1265"/>
        <v/>
      </c>
      <c r="Q7914" s="175" t="str">
        <f t="shared" si="1266"/>
        <v/>
      </c>
    </row>
    <row r="7915" spans="1:17" s="1" customFormat="1" x14ac:dyDescent="0.3">
      <c r="A7915" s="189">
        <f t="shared" si="1264"/>
        <v>44160.624999980813</v>
      </c>
      <c r="B7915" s="190">
        <f t="shared" si="1260"/>
        <v>44160</v>
      </c>
      <c r="C7915" s="1">
        <f t="shared" si="1261"/>
        <v>15</v>
      </c>
      <c r="D7915" s="191">
        <v>3.3279173883418443</v>
      </c>
      <c r="E7915" s="192">
        <f t="shared" si="1262"/>
        <v>1.1555742864328724E-4</v>
      </c>
      <c r="F7915" s="193">
        <f t="shared" si="1263"/>
        <v>4.9618002812939466</v>
      </c>
      <c r="G7915" s="193">
        <f t="shared" si="1268"/>
        <v>5.1452796412823245</v>
      </c>
      <c r="H7915" s="193">
        <f t="shared" si="1268"/>
        <v>5.3355437716429934</v>
      </c>
      <c r="I7915" s="193">
        <f t="shared" si="1268"/>
        <v>5.532843562225402</v>
      </c>
      <c r="J7915" s="193">
        <f t="shared" si="1268"/>
        <v>5.7374391803803926</v>
      </c>
      <c r="K7915" s="193">
        <f>MAX(0,(F7915-'2031 forecast'!$C$10))</f>
        <v>0</v>
      </c>
      <c r="L7915" s="193">
        <f>MAX(0,(G7915-'2031 forecast'!$C$10))</f>
        <v>0</v>
      </c>
      <c r="M7915" s="193">
        <f>MAX(0,(H7915-'2031 forecast'!$C$10))</f>
        <v>0</v>
      </c>
      <c r="N7915" s="193">
        <f>MAX(0,(I7915-'2031 forecast'!$C$10))</f>
        <v>0</v>
      </c>
      <c r="O7915" s="193">
        <f>MAX(0,(J7915-'2031 forecast'!$C$10))</f>
        <v>4.3918038039247875E-4</v>
      </c>
      <c r="P7915" s="175" t="str">
        <f t="shared" si="1265"/>
        <v/>
      </c>
      <c r="Q7915" s="175" t="str">
        <f t="shared" si="1266"/>
        <v/>
      </c>
    </row>
    <row r="7916" spans="1:17" s="1" customFormat="1" x14ac:dyDescent="0.3">
      <c r="A7916" s="189">
        <f t="shared" si="1264"/>
        <v>44160.666666647478</v>
      </c>
      <c r="B7916" s="190">
        <f t="shared" si="1260"/>
        <v>44160</v>
      </c>
      <c r="C7916" s="1">
        <f t="shared" si="1261"/>
        <v>16</v>
      </c>
      <c r="D7916" s="191">
        <v>3.3279173883418443</v>
      </c>
      <c r="E7916" s="192">
        <f t="shared" si="1262"/>
        <v>1.1555742864328724E-4</v>
      </c>
      <c r="F7916" s="193">
        <f t="shared" si="1263"/>
        <v>4.9618002812939466</v>
      </c>
      <c r="G7916" s="193">
        <f t="shared" si="1268"/>
        <v>5.1452796412823245</v>
      </c>
      <c r="H7916" s="193">
        <f t="shared" si="1268"/>
        <v>5.3355437716429934</v>
      </c>
      <c r="I7916" s="193">
        <f t="shared" si="1268"/>
        <v>5.532843562225402</v>
      </c>
      <c r="J7916" s="193">
        <f t="shared" si="1268"/>
        <v>5.7374391803803926</v>
      </c>
      <c r="K7916" s="193">
        <f>MAX(0,(F7916-'2031 forecast'!$C$10))</f>
        <v>0</v>
      </c>
      <c r="L7916" s="193">
        <f>MAX(0,(G7916-'2031 forecast'!$C$10))</f>
        <v>0</v>
      </c>
      <c r="M7916" s="193">
        <f>MAX(0,(H7916-'2031 forecast'!$C$10))</f>
        <v>0</v>
      </c>
      <c r="N7916" s="193">
        <f>MAX(0,(I7916-'2031 forecast'!$C$10))</f>
        <v>0</v>
      </c>
      <c r="O7916" s="193">
        <f>MAX(0,(J7916-'2031 forecast'!$C$10))</f>
        <v>4.3918038039247875E-4</v>
      </c>
      <c r="P7916" s="175" t="str">
        <f t="shared" si="1265"/>
        <v/>
      </c>
      <c r="Q7916" s="175" t="str">
        <f t="shared" si="1266"/>
        <v/>
      </c>
    </row>
    <row r="7917" spans="1:17" s="1" customFormat="1" x14ac:dyDescent="0.3">
      <c r="A7917" s="189">
        <f t="shared" si="1264"/>
        <v>44160.708333314142</v>
      </c>
      <c r="B7917" s="190">
        <f t="shared" si="1260"/>
        <v>44160</v>
      </c>
      <c r="C7917" s="1">
        <f t="shared" si="1261"/>
        <v>17</v>
      </c>
      <c r="D7917" s="191">
        <v>3.7043786313669398</v>
      </c>
      <c r="E7917" s="192">
        <f t="shared" si="1262"/>
        <v>1.2862953595587631E-4</v>
      </c>
      <c r="F7917" s="193">
        <f t="shared" si="1263"/>
        <v>5.52308990587471</v>
      </c>
      <c r="G7917" s="193">
        <f t="shared" si="1268"/>
        <v>5.7273248495721809</v>
      </c>
      <c r="H7917" s="193">
        <f t="shared" si="1268"/>
        <v>5.9391120716026089</v>
      </c>
      <c r="I7917" s="193">
        <f t="shared" si="1268"/>
        <v>6.1587308430201322</v>
      </c>
      <c r="J7917" s="193">
        <f t="shared" si="1268"/>
        <v>6.3864707618713874</v>
      </c>
      <c r="K7917" s="193">
        <f>MAX(0,(F7917-'2031 forecast'!$C$10))</f>
        <v>0</v>
      </c>
      <c r="L7917" s="193">
        <f>MAX(0,(G7917-'2031 forecast'!$C$10))</f>
        <v>0</v>
      </c>
      <c r="M7917" s="193">
        <f>MAX(0,(H7917-'2031 forecast'!$C$10))</f>
        <v>0.2021120716026088</v>
      </c>
      <c r="N7917" s="193">
        <f>MAX(0,(I7917-'2031 forecast'!$C$10))</f>
        <v>0.42173084302013208</v>
      </c>
      <c r="O7917" s="193">
        <f>MAX(0,(J7917-'2031 forecast'!$C$10))</f>
        <v>0.6494707618713873</v>
      </c>
      <c r="P7917" s="175" t="str">
        <f t="shared" si="1265"/>
        <v/>
      </c>
      <c r="Q7917" s="175" t="str">
        <f t="shared" si="1266"/>
        <v/>
      </c>
    </row>
    <row r="7918" spans="1:17" s="1" customFormat="1" x14ac:dyDescent="0.3">
      <c r="A7918" s="189">
        <f t="shared" si="1264"/>
        <v>44160.749999980806</v>
      </c>
      <c r="B7918" s="190">
        <f t="shared" si="1260"/>
        <v>44160</v>
      </c>
      <c r="C7918" s="1">
        <f t="shared" si="1261"/>
        <v>18</v>
      </c>
      <c r="D7918" s="191">
        <v>3.6592032822039284</v>
      </c>
      <c r="E7918" s="192">
        <f t="shared" si="1262"/>
        <v>1.2706088307836561E-4</v>
      </c>
      <c r="F7918" s="193">
        <f t="shared" si="1263"/>
        <v>5.455735150925018</v>
      </c>
      <c r="G7918" s="193">
        <f t="shared" si="1268"/>
        <v>5.6574794245773976</v>
      </c>
      <c r="H7918" s="193">
        <f t="shared" si="1268"/>
        <v>5.8666838756074542</v>
      </c>
      <c r="I7918" s="193">
        <f t="shared" si="1268"/>
        <v>6.083624369324764</v>
      </c>
      <c r="J7918" s="193">
        <f t="shared" si="1268"/>
        <v>6.3085869720924679</v>
      </c>
      <c r="K7918" s="193">
        <f>MAX(0,(F7918-'2031 forecast'!$C$10))</f>
        <v>0</v>
      </c>
      <c r="L7918" s="193">
        <f>MAX(0,(G7918-'2031 forecast'!$C$10))</f>
        <v>0</v>
      </c>
      <c r="M7918" s="193">
        <f>MAX(0,(H7918-'2031 forecast'!$C$10))</f>
        <v>0.12968387560745409</v>
      </c>
      <c r="N7918" s="193">
        <f>MAX(0,(I7918-'2031 forecast'!$C$10))</f>
        <v>0.34662436932476393</v>
      </c>
      <c r="O7918" s="193">
        <f>MAX(0,(J7918-'2031 forecast'!$C$10))</f>
        <v>0.57158697209246778</v>
      </c>
      <c r="P7918" s="175" t="str">
        <f t="shared" si="1265"/>
        <v/>
      </c>
      <c r="Q7918" s="175" t="str">
        <f t="shared" si="1266"/>
        <v/>
      </c>
    </row>
    <row r="7919" spans="1:17" s="1" customFormat="1" x14ac:dyDescent="0.3">
      <c r="A7919" s="189">
        <f t="shared" si="1264"/>
        <v>44160.79166664747</v>
      </c>
      <c r="B7919" s="190">
        <f t="shared" si="1260"/>
        <v>44160</v>
      </c>
      <c r="C7919" s="1">
        <f t="shared" si="1261"/>
        <v>19</v>
      </c>
      <c r="D7919" s="191">
        <v>3.501089560133388</v>
      </c>
      <c r="E7919" s="192">
        <f t="shared" si="1262"/>
        <v>1.215705980070782E-4</v>
      </c>
      <c r="F7919" s="193">
        <f t="shared" si="1263"/>
        <v>5.2199935086010969</v>
      </c>
      <c r="G7919" s="193">
        <f t="shared" si="1268"/>
        <v>5.4130204370956587</v>
      </c>
      <c r="H7919" s="193">
        <f t="shared" si="1268"/>
        <v>5.6131851896244163</v>
      </c>
      <c r="I7919" s="193">
        <f t="shared" si="1268"/>
        <v>5.8207517113909777</v>
      </c>
      <c r="J7919" s="193">
        <f t="shared" si="1268"/>
        <v>6.0359937078662496</v>
      </c>
      <c r="K7919" s="193">
        <f>MAX(0,(F7919-'2031 forecast'!$C$10))</f>
        <v>0</v>
      </c>
      <c r="L7919" s="193">
        <f>MAX(0,(G7919-'2031 forecast'!$C$10))</f>
        <v>0</v>
      </c>
      <c r="M7919" s="193">
        <f>MAX(0,(H7919-'2031 forecast'!$C$10))</f>
        <v>0</v>
      </c>
      <c r="N7919" s="193">
        <f>MAX(0,(I7919-'2031 forecast'!$C$10))</f>
        <v>8.375171139097759E-2</v>
      </c>
      <c r="O7919" s="193">
        <f>MAX(0,(J7919-'2031 forecast'!$C$10))</f>
        <v>0.29899370786624946</v>
      </c>
      <c r="P7919" s="175" t="str">
        <f t="shared" si="1265"/>
        <v/>
      </c>
      <c r="Q7919" s="175" t="str">
        <f t="shared" si="1266"/>
        <v/>
      </c>
    </row>
    <row r="7920" spans="1:17" s="1" customFormat="1" x14ac:dyDescent="0.3">
      <c r="A7920" s="189">
        <f t="shared" si="1264"/>
        <v>44160.833333314135</v>
      </c>
      <c r="B7920" s="190">
        <f t="shared" si="1260"/>
        <v>44160</v>
      </c>
      <c r="C7920" s="1">
        <f t="shared" si="1261"/>
        <v>20</v>
      </c>
      <c r="D7920" s="191">
        <v>3.342975838062848</v>
      </c>
      <c r="E7920" s="192">
        <f t="shared" si="1262"/>
        <v>1.1608031293579081E-4</v>
      </c>
      <c r="F7920" s="193">
        <f t="shared" si="1263"/>
        <v>4.9842518662771775</v>
      </c>
      <c r="G7920" s="193">
        <f t="shared" si="1268"/>
        <v>5.1685614496139189</v>
      </c>
      <c r="H7920" s="193">
        <f t="shared" si="1268"/>
        <v>5.3596865036413783</v>
      </c>
      <c r="I7920" s="193">
        <f t="shared" si="1268"/>
        <v>5.5578790534571914</v>
      </c>
      <c r="J7920" s="193">
        <f t="shared" si="1268"/>
        <v>5.7634004436400321</v>
      </c>
      <c r="K7920" s="193">
        <f>MAX(0,(F7920-'2031 forecast'!$C$10))</f>
        <v>0</v>
      </c>
      <c r="L7920" s="193">
        <f>MAX(0,(G7920-'2031 forecast'!$C$10))</f>
        <v>0</v>
      </c>
      <c r="M7920" s="193">
        <f>MAX(0,(H7920-'2031 forecast'!$C$10))</f>
        <v>0</v>
      </c>
      <c r="N7920" s="193">
        <f>MAX(0,(I7920-'2031 forecast'!$C$10))</f>
        <v>0</v>
      </c>
      <c r="O7920" s="193">
        <f>MAX(0,(J7920-'2031 forecast'!$C$10))</f>
        <v>2.6400443640032023E-2</v>
      </c>
      <c r="P7920" s="175" t="str">
        <f t="shared" si="1265"/>
        <v/>
      </c>
      <c r="Q7920" s="175" t="str">
        <f t="shared" si="1266"/>
        <v/>
      </c>
    </row>
    <row r="7921" spans="1:17" s="1" customFormat="1" x14ac:dyDescent="0.3">
      <c r="A7921" s="189">
        <f t="shared" si="1264"/>
        <v>44160.874999980799</v>
      </c>
      <c r="B7921" s="190">
        <f t="shared" si="1260"/>
        <v>44160</v>
      </c>
      <c r="C7921" s="1">
        <f t="shared" si="1261"/>
        <v>21</v>
      </c>
      <c r="D7921" s="191">
        <v>3.31285893862084</v>
      </c>
      <c r="E7921" s="192">
        <f t="shared" si="1262"/>
        <v>1.1503454435078367E-4</v>
      </c>
      <c r="F7921" s="193">
        <f t="shared" si="1263"/>
        <v>4.9393486963107156</v>
      </c>
      <c r="G7921" s="193">
        <f t="shared" si="1268"/>
        <v>5.1219978329507301</v>
      </c>
      <c r="H7921" s="193">
        <f t="shared" si="1268"/>
        <v>5.3114010396446085</v>
      </c>
      <c r="I7921" s="193">
        <f t="shared" si="1268"/>
        <v>5.5078080709936126</v>
      </c>
      <c r="J7921" s="193">
        <f t="shared" si="1268"/>
        <v>5.7114779171207521</v>
      </c>
      <c r="K7921" s="193">
        <f>MAX(0,(F7921-'2031 forecast'!$C$10))</f>
        <v>0</v>
      </c>
      <c r="L7921" s="193">
        <f>MAX(0,(G7921-'2031 forecast'!$C$10))</f>
        <v>0</v>
      </c>
      <c r="M7921" s="193">
        <f>MAX(0,(H7921-'2031 forecast'!$C$10))</f>
        <v>0</v>
      </c>
      <c r="N7921" s="193">
        <f>MAX(0,(I7921-'2031 forecast'!$C$10))</f>
        <v>0</v>
      </c>
      <c r="O7921" s="193">
        <f>MAX(0,(J7921-'2031 forecast'!$C$10))</f>
        <v>0</v>
      </c>
      <c r="P7921" s="175" t="str">
        <f t="shared" si="1265"/>
        <v/>
      </c>
      <c r="Q7921" s="175" t="str">
        <f t="shared" si="1266"/>
        <v/>
      </c>
    </row>
    <row r="7922" spans="1:17" s="1" customFormat="1" x14ac:dyDescent="0.3">
      <c r="A7922" s="189">
        <f t="shared" si="1264"/>
        <v>44160.916666647463</v>
      </c>
      <c r="B7922" s="190">
        <f t="shared" si="1260"/>
        <v>44160</v>
      </c>
      <c r="C7922" s="1">
        <f t="shared" si="1261"/>
        <v>22</v>
      </c>
      <c r="D7922" s="191">
        <v>3.1170990922477908</v>
      </c>
      <c r="E7922" s="192">
        <f t="shared" si="1262"/>
        <v>1.0823704854823737E-4</v>
      </c>
      <c r="F7922" s="193">
        <f t="shared" si="1263"/>
        <v>4.6474780915287193</v>
      </c>
      <c r="G7922" s="193">
        <f t="shared" si="1268"/>
        <v>4.819334324640006</v>
      </c>
      <c r="H7922" s="193">
        <f t="shared" si="1268"/>
        <v>4.9975455236656092</v>
      </c>
      <c r="I7922" s="193">
        <f t="shared" si="1268"/>
        <v>5.1823466849803541</v>
      </c>
      <c r="J7922" s="193">
        <f t="shared" si="1268"/>
        <v>5.3739814947454354</v>
      </c>
      <c r="K7922" s="193">
        <f>MAX(0,(F7922-'2031 forecast'!$C$10))</f>
        <v>0</v>
      </c>
      <c r="L7922" s="193">
        <f>MAX(0,(G7922-'2031 forecast'!$C$10))</f>
        <v>0</v>
      </c>
      <c r="M7922" s="193">
        <f>MAX(0,(H7922-'2031 forecast'!$C$10))</f>
        <v>0</v>
      </c>
      <c r="N7922" s="193">
        <f>MAX(0,(I7922-'2031 forecast'!$C$10))</f>
        <v>0</v>
      </c>
      <c r="O7922" s="193">
        <f>MAX(0,(J7922-'2031 forecast'!$C$10))</f>
        <v>0</v>
      </c>
      <c r="P7922" s="175" t="str">
        <f t="shared" si="1265"/>
        <v/>
      </c>
      <c r="Q7922" s="175" t="str">
        <f t="shared" si="1266"/>
        <v/>
      </c>
    </row>
    <row r="7923" spans="1:17" s="1" customFormat="1" x14ac:dyDescent="0.3">
      <c r="A7923" s="189">
        <f t="shared" si="1264"/>
        <v>44160.958333314127</v>
      </c>
      <c r="B7923" s="190">
        <f t="shared" si="1260"/>
        <v>44160</v>
      </c>
      <c r="C7923" s="1">
        <f t="shared" si="1261"/>
        <v>23</v>
      </c>
      <c r="D7923" s="191">
        <v>2.7707547486647033</v>
      </c>
      <c r="E7923" s="192">
        <f t="shared" si="1262"/>
        <v>9.6210709820655448E-5</v>
      </c>
      <c r="F7923" s="193">
        <f t="shared" si="1263"/>
        <v>4.1310916369144177</v>
      </c>
      <c r="G7923" s="193">
        <f t="shared" si="1268"/>
        <v>4.2838527330133385</v>
      </c>
      <c r="H7923" s="193">
        <f t="shared" si="1268"/>
        <v>4.4422626877027644</v>
      </c>
      <c r="I7923" s="193">
        <f t="shared" si="1268"/>
        <v>4.6065303866492044</v>
      </c>
      <c r="J7923" s="193">
        <f t="shared" si="1268"/>
        <v>4.7768724397737206</v>
      </c>
      <c r="K7923" s="193">
        <f>MAX(0,(F7923-'2031 forecast'!$C$10))</f>
        <v>0</v>
      </c>
      <c r="L7923" s="193">
        <f>MAX(0,(G7923-'2031 forecast'!$C$10))</f>
        <v>0</v>
      </c>
      <c r="M7923" s="193">
        <f>MAX(0,(H7923-'2031 forecast'!$C$10))</f>
        <v>0</v>
      </c>
      <c r="N7923" s="193">
        <f>MAX(0,(I7923-'2031 forecast'!$C$10))</f>
        <v>0</v>
      </c>
      <c r="O7923" s="193">
        <f>MAX(0,(J7923-'2031 forecast'!$C$10))</f>
        <v>0</v>
      </c>
      <c r="P7923" s="175" t="str">
        <f t="shared" si="1265"/>
        <v/>
      </c>
      <c r="Q7923" s="175" t="str">
        <f t="shared" si="1266"/>
        <v/>
      </c>
    </row>
    <row r="7924" spans="1:17" s="1" customFormat="1" x14ac:dyDescent="0.3">
      <c r="A7924" s="189">
        <f t="shared" si="1264"/>
        <v>44160.999999980791</v>
      </c>
      <c r="B7924" s="190">
        <f t="shared" si="1260"/>
        <v>44160</v>
      </c>
      <c r="C7924" s="1">
        <f t="shared" si="1261"/>
        <v>0</v>
      </c>
      <c r="D7924" s="191">
        <v>2.7406378492226948</v>
      </c>
      <c r="E7924" s="192">
        <f t="shared" si="1262"/>
        <v>9.5164941235648299E-5</v>
      </c>
      <c r="F7924" s="193">
        <f t="shared" si="1263"/>
        <v>4.0861884669479549</v>
      </c>
      <c r="G7924" s="193">
        <f t="shared" si="1268"/>
        <v>4.2372891163501496</v>
      </c>
      <c r="H7924" s="193">
        <f t="shared" si="1268"/>
        <v>4.3939772237059938</v>
      </c>
      <c r="I7924" s="193">
        <f t="shared" si="1268"/>
        <v>4.5564594041856248</v>
      </c>
      <c r="J7924" s="193">
        <f t="shared" si="1268"/>
        <v>4.7249499132544397</v>
      </c>
      <c r="K7924" s="193">
        <f>MAX(0,(F7924-'2031 forecast'!$C$10))</f>
        <v>0</v>
      </c>
      <c r="L7924" s="193">
        <f>MAX(0,(G7924-'2031 forecast'!$C$10))</f>
        <v>0</v>
      </c>
      <c r="M7924" s="193">
        <f>MAX(0,(H7924-'2031 forecast'!$C$10))</f>
        <v>0</v>
      </c>
      <c r="N7924" s="193">
        <f>MAX(0,(I7924-'2031 forecast'!$C$10))</f>
        <v>0</v>
      </c>
      <c r="O7924" s="193">
        <f>MAX(0,(J7924-'2031 forecast'!$C$10))</f>
        <v>0</v>
      </c>
      <c r="P7924" s="175" t="str">
        <f t="shared" si="1265"/>
        <v/>
      </c>
      <c r="Q7924" s="175" t="str">
        <f t="shared" si="1266"/>
        <v/>
      </c>
    </row>
    <row r="7925" spans="1:17" s="1" customFormat="1" x14ac:dyDescent="0.3">
      <c r="A7925" s="189">
        <f t="shared" si="1264"/>
        <v>44161.041666647456</v>
      </c>
      <c r="B7925" s="190">
        <f t="shared" si="1260"/>
        <v>44161</v>
      </c>
      <c r="C7925" s="1">
        <f t="shared" si="1261"/>
        <v>1</v>
      </c>
      <c r="D7925" s="191">
        <v>2.3717058310581018</v>
      </c>
      <c r="E7925" s="192">
        <f t="shared" si="1262"/>
        <v>8.2354276069311052E-5</v>
      </c>
      <c r="F7925" s="193">
        <f t="shared" si="1263"/>
        <v>3.5361246348588082</v>
      </c>
      <c r="G7925" s="193">
        <f t="shared" ref="G7925:J7944" si="1269">$E7925*G$2</f>
        <v>3.6668848122260917</v>
      </c>
      <c r="H7925" s="193">
        <f t="shared" si="1269"/>
        <v>3.802480289745573</v>
      </c>
      <c r="I7925" s="193">
        <f t="shared" si="1269"/>
        <v>3.9430898690067919</v>
      </c>
      <c r="J7925" s="193">
        <f t="shared" si="1269"/>
        <v>4.0888989633932669</v>
      </c>
      <c r="K7925" s="193">
        <f>MAX(0,(F7925-'2031 forecast'!$C$10))</f>
        <v>0</v>
      </c>
      <c r="L7925" s="193">
        <f>MAX(0,(G7925-'2031 forecast'!$C$10))</f>
        <v>0</v>
      </c>
      <c r="M7925" s="193">
        <f>MAX(0,(H7925-'2031 forecast'!$C$10))</f>
        <v>0</v>
      </c>
      <c r="N7925" s="193">
        <f>MAX(0,(I7925-'2031 forecast'!$C$10))</f>
        <v>0</v>
      </c>
      <c r="O7925" s="193">
        <f>MAX(0,(J7925-'2031 forecast'!$C$10))</f>
        <v>0</v>
      </c>
      <c r="P7925" s="175" t="str">
        <f t="shared" si="1265"/>
        <v/>
      </c>
      <c r="Q7925" s="175" t="str">
        <f t="shared" si="1266"/>
        <v/>
      </c>
    </row>
    <row r="7926" spans="1:17" s="1" customFormat="1" x14ac:dyDescent="0.3">
      <c r="A7926" s="189">
        <f t="shared" si="1264"/>
        <v>44161.08333331412</v>
      </c>
      <c r="B7926" s="190">
        <f t="shared" si="1260"/>
        <v>44161</v>
      </c>
      <c r="C7926" s="1">
        <f t="shared" si="1261"/>
        <v>2</v>
      </c>
      <c r="D7926" s="191">
        <v>2.2662966830110749</v>
      </c>
      <c r="E7926" s="192">
        <f t="shared" si="1262"/>
        <v>7.8694086021786105E-5</v>
      </c>
      <c r="F7926" s="193">
        <f t="shared" si="1263"/>
        <v>3.3789635399761941</v>
      </c>
      <c r="G7926" s="193">
        <f t="shared" si="1269"/>
        <v>3.5039121539049316</v>
      </c>
      <c r="H7926" s="193">
        <f t="shared" si="1269"/>
        <v>3.63348116575688</v>
      </c>
      <c r="I7926" s="193">
        <f t="shared" si="1269"/>
        <v>3.7678414303842671</v>
      </c>
      <c r="J7926" s="193">
        <f t="shared" si="1269"/>
        <v>3.9071701205757874</v>
      </c>
      <c r="K7926" s="193">
        <f>MAX(0,(F7926-'2031 forecast'!$C$10))</f>
        <v>0</v>
      </c>
      <c r="L7926" s="193">
        <f>MAX(0,(G7926-'2031 forecast'!$C$10))</f>
        <v>0</v>
      </c>
      <c r="M7926" s="193">
        <f>MAX(0,(H7926-'2031 forecast'!$C$10))</f>
        <v>0</v>
      </c>
      <c r="N7926" s="193">
        <f>MAX(0,(I7926-'2031 forecast'!$C$10))</f>
        <v>0</v>
      </c>
      <c r="O7926" s="193">
        <f>MAX(0,(J7926-'2031 forecast'!$C$10))</f>
        <v>0</v>
      </c>
      <c r="P7926" s="175" t="str">
        <f t="shared" si="1265"/>
        <v/>
      </c>
      <c r="Q7926" s="175" t="str">
        <f t="shared" si="1266"/>
        <v/>
      </c>
    </row>
    <row r="7927" spans="1:17" s="1" customFormat="1" x14ac:dyDescent="0.3">
      <c r="A7927" s="189">
        <f t="shared" si="1264"/>
        <v>44161.124999980784</v>
      </c>
      <c r="B7927" s="190">
        <f t="shared" si="1260"/>
        <v>44161</v>
      </c>
      <c r="C7927" s="1">
        <f t="shared" si="1261"/>
        <v>3</v>
      </c>
      <c r="D7927" s="191">
        <v>2.2813551327320787</v>
      </c>
      <c r="E7927" s="192">
        <f t="shared" si="1262"/>
        <v>7.9216970314289673E-5</v>
      </c>
      <c r="F7927" s="193">
        <f t="shared" si="1263"/>
        <v>3.4014151249594251</v>
      </c>
      <c r="G7927" s="193">
        <f t="shared" si="1269"/>
        <v>3.527193962236526</v>
      </c>
      <c r="H7927" s="193">
        <f t="shared" si="1269"/>
        <v>3.6576238977552649</v>
      </c>
      <c r="I7927" s="193">
        <f t="shared" si="1269"/>
        <v>3.7928769216160565</v>
      </c>
      <c r="J7927" s="193">
        <f t="shared" si="1269"/>
        <v>3.9331313838354274</v>
      </c>
      <c r="K7927" s="193">
        <f>MAX(0,(F7927-'2031 forecast'!$C$10))</f>
        <v>0</v>
      </c>
      <c r="L7927" s="193">
        <f>MAX(0,(G7927-'2031 forecast'!$C$10))</f>
        <v>0</v>
      </c>
      <c r="M7927" s="193">
        <f>MAX(0,(H7927-'2031 forecast'!$C$10))</f>
        <v>0</v>
      </c>
      <c r="N7927" s="193">
        <f>MAX(0,(I7927-'2031 forecast'!$C$10))</f>
        <v>0</v>
      </c>
      <c r="O7927" s="193">
        <f>MAX(0,(J7927-'2031 forecast'!$C$10))</f>
        <v>0</v>
      </c>
      <c r="P7927" s="175" t="str">
        <f t="shared" si="1265"/>
        <v/>
      </c>
      <c r="Q7927" s="175" t="str">
        <f t="shared" si="1266"/>
        <v/>
      </c>
    </row>
    <row r="7928" spans="1:17" s="1" customFormat="1" x14ac:dyDescent="0.3">
      <c r="A7928" s="189">
        <f t="shared" si="1264"/>
        <v>44161.166666647448</v>
      </c>
      <c r="B7928" s="190">
        <f t="shared" si="1260"/>
        <v>44161</v>
      </c>
      <c r="C7928" s="1">
        <f t="shared" si="1261"/>
        <v>4</v>
      </c>
      <c r="D7928" s="191">
        <v>2.273825907871577</v>
      </c>
      <c r="E7928" s="192">
        <f t="shared" si="1262"/>
        <v>7.8955528168037889E-5</v>
      </c>
      <c r="F7928" s="193">
        <f t="shared" si="1263"/>
        <v>3.3901893324678096</v>
      </c>
      <c r="G7928" s="193">
        <f t="shared" si="1269"/>
        <v>3.5155530580707288</v>
      </c>
      <c r="H7928" s="193">
        <f t="shared" si="1269"/>
        <v>3.6455525317560724</v>
      </c>
      <c r="I7928" s="193">
        <f t="shared" si="1269"/>
        <v>3.7803591760001618</v>
      </c>
      <c r="J7928" s="193">
        <f t="shared" si="1269"/>
        <v>3.9201507522056076</v>
      </c>
      <c r="K7928" s="193">
        <f>MAX(0,(F7928-'2031 forecast'!$C$10))</f>
        <v>0</v>
      </c>
      <c r="L7928" s="193">
        <f>MAX(0,(G7928-'2031 forecast'!$C$10))</f>
        <v>0</v>
      </c>
      <c r="M7928" s="193">
        <f>MAX(0,(H7928-'2031 forecast'!$C$10))</f>
        <v>0</v>
      </c>
      <c r="N7928" s="193">
        <f>MAX(0,(I7928-'2031 forecast'!$C$10))</f>
        <v>0</v>
      </c>
      <c r="O7928" s="193">
        <f>MAX(0,(J7928-'2031 forecast'!$C$10))</f>
        <v>0</v>
      </c>
      <c r="P7928" s="175" t="str">
        <f t="shared" si="1265"/>
        <v/>
      </c>
      <c r="Q7928" s="175" t="str">
        <f t="shared" si="1266"/>
        <v/>
      </c>
    </row>
    <row r="7929" spans="1:17" s="1" customFormat="1" x14ac:dyDescent="0.3">
      <c r="A7929" s="189">
        <f t="shared" si="1264"/>
        <v>44161.208333314113</v>
      </c>
      <c r="B7929" s="190">
        <f t="shared" si="1260"/>
        <v>44161</v>
      </c>
      <c r="C7929" s="1">
        <f t="shared" si="1261"/>
        <v>5</v>
      </c>
      <c r="D7929" s="191">
        <v>2.3265304818950905</v>
      </c>
      <c r="E7929" s="192">
        <f t="shared" si="1262"/>
        <v>8.0785623191800363E-5</v>
      </c>
      <c r="F7929" s="193">
        <f t="shared" si="1263"/>
        <v>3.4687698799091167</v>
      </c>
      <c r="G7929" s="193">
        <f t="shared" si="1269"/>
        <v>3.5970393872313089</v>
      </c>
      <c r="H7929" s="193">
        <f t="shared" si="1269"/>
        <v>3.7300520937504187</v>
      </c>
      <c r="I7929" s="193">
        <f t="shared" si="1269"/>
        <v>3.8679833953114242</v>
      </c>
      <c r="J7929" s="193">
        <f t="shared" si="1269"/>
        <v>4.0110151736143473</v>
      </c>
      <c r="K7929" s="193">
        <f>MAX(0,(F7929-'2031 forecast'!$C$10))</f>
        <v>0</v>
      </c>
      <c r="L7929" s="193">
        <f>MAX(0,(G7929-'2031 forecast'!$C$10))</f>
        <v>0</v>
      </c>
      <c r="M7929" s="193">
        <f>MAX(0,(H7929-'2031 forecast'!$C$10))</f>
        <v>0</v>
      </c>
      <c r="N7929" s="193">
        <f>MAX(0,(I7929-'2031 forecast'!$C$10))</f>
        <v>0</v>
      </c>
      <c r="O7929" s="193">
        <f>MAX(0,(J7929-'2031 forecast'!$C$10))</f>
        <v>0</v>
      </c>
      <c r="P7929" s="175" t="str">
        <f t="shared" si="1265"/>
        <v/>
      </c>
      <c r="Q7929" s="175" t="str">
        <f t="shared" si="1266"/>
        <v/>
      </c>
    </row>
    <row r="7930" spans="1:17" s="1" customFormat="1" x14ac:dyDescent="0.3">
      <c r="A7930" s="189">
        <f t="shared" si="1264"/>
        <v>44161.249999980777</v>
      </c>
      <c r="B7930" s="190">
        <f t="shared" si="1260"/>
        <v>44161</v>
      </c>
      <c r="C7930" s="1">
        <f t="shared" si="1261"/>
        <v>6</v>
      </c>
      <c r="D7930" s="191">
        <v>2.4620565293841246</v>
      </c>
      <c r="E7930" s="192">
        <f t="shared" si="1262"/>
        <v>8.5491581824332418E-5</v>
      </c>
      <c r="F7930" s="193">
        <f t="shared" si="1263"/>
        <v>3.6708341447581914</v>
      </c>
      <c r="G7930" s="193">
        <f t="shared" si="1269"/>
        <v>3.8065756622156566</v>
      </c>
      <c r="H7930" s="193">
        <f t="shared" si="1269"/>
        <v>3.9473366817358801</v>
      </c>
      <c r="I7930" s="193">
        <f t="shared" si="1269"/>
        <v>4.093302816397526</v>
      </c>
      <c r="J7930" s="193">
        <f t="shared" si="1269"/>
        <v>4.244666542951105</v>
      </c>
      <c r="K7930" s="193">
        <f>MAX(0,(F7930-'2031 forecast'!$C$10))</f>
        <v>0</v>
      </c>
      <c r="L7930" s="193">
        <f>MAX(0,(G7930-'2031 forecast'!$C$10))</f>
        <v>0</v>
      </c>
      <c r="M7930" s="193">
        <f>MAX(0,(H7930-'2031 forecast'!$C$10))</f>
        <v>0</v>
      </c>
      <c r="N7930" s="193">
        <f>MAX(0,(I7930-'2031 forecast'!$C$10))</f>
        <v>0</v>
      </c>
      <c r="O7930" s="193">
        <f>MAX(0,(J7930-'2031 forecast'!$C$10))</f>
        <v>0</v>
      </c>
      <c r="P7930" s="175" t="str">
        <f t="shared" si="1265"/>
        <v/>
      </c>
      <c r="Q7930" s="175" t="str">
        <f t="shared" si="1266"/>
        <v/>
      </c>
    </row>
    <row r="7931" spans="1:17" s="1" customFormat="1" x14ac:dyDescent="0.3">
      <c r="A7931" s="189">
        <f t="shared" si="1264"/>
        <v>44161.291666647441</v>
      </c>
      <c r="B7931" s="190">
        <f t="shared" si="1260"/>
        <v>44161</v>
      </c>
      <c r="C7931" s="1">
        <f t="shared" si="1261"/>
        <v>7</v>
      </c>
      <c r="D7931" s="191">
        <v>2.7933424232462087</v>
      </c>
      <c r="E7931" s="192">
        <f t="shared" si="1262"/>
        <v>9.6995036259410786E-5</v>
      </c>
      <c r="F7931" s="193">
        <f t="shared" si="1263"/>
        <v>4.1647690143892628</v>
      </c>
      <c r="G7931" s="193">
        <f t="shared" si="1269"/>
        <v>4.3187754455107301</v>
      </c>
      <c r="H7931" s="193">
        <f t="shared" si="1269"/>
        <v>4.4784767857003409</v>
      </c>
      <c r="I7931" s="193">
        <f t="shared" si="1269"/>
        <v>4.6440836234968881</v>
      </c>
      <c r="J7931" s="193">
        <f t="shared" si="1269"/>
        <v>4.8158143346631803</v>
      </c>
      <c r="K7931" s="193">
        <f>MAX(0,(F7931-'2031 forecast'!$C$10))</f>
        <v>0</v>
      </c>
      <c r="L7931" s="193">
        <f>MAX(0,(G7931-'2031 forecast'!$C$10))</f>
        <v>0</v>
      </c>
      <c r="M7931" s="193">
        <f>MAX(0,(H7931-'2031 forecast'!$C$10))</f>
        <v>0</v>
      </c>
      <c r="N7931" s="193">
        <f>MAX(0,(I7931-'2031 forecast'!$C$10))</f>
        <v>0</v>
      </c>
      <c r="O7931" s="193">
        <f>MAX(0,(J7931-'2031 forecast'!$C$10))</f>
        <v>0</v>
      </c>
      <c r="P7931" s="175" t="str">
        <f t="shared" si="1265"/>
        <v/>
      </c>
      <c r="Q7931" s="175" t="str">
        <f t="shared" si="1266"/>
        <v/>
      </c>
    </row>
    <row r="7932" spans="1:17" s="1" customFormat="1" x14ac:dyDescent="0.3">
      <c r="A7932" s="189">
        <f t="shared" si="1264"/>
        <v>44161.333333314105</v>
      </c>
      <c r="B7932" s="190">
        <f t="shared" si="1260"/>
        <v>44161</v>
      </c>
      <c r="C7932" s="1">
        <f t="shared" si="1261"/>
        <v>8</v>
      </c>
      <c r="D7932" s="191">
        <v>3.1547452165503</v>
      </c>
      <c r="E7932" s="192">
        <f t="shared" si="1262"/>
        <v>1.0954425927949626E-4</v>
      </c>
      <c r="F7932" s="193">
        <f t="shared" si="1263"/>
        <v>4.7036070539867953</v>
      </c>
      <c r="G7932" s="193">
        <f t="shared" si="1269"/>
        <v>4.8775388454689903</v>
      </c>
      <c r="H7932" s="193">
        <f t="shared" si="1269"/>
        <v>5.0579023536615706</v>
      </c>
      <c r="I7932" s="193">
        <f t="shared" si="1269"/>
        <v>5.2449354130598262</v>
      </c>
      <c r="J7932" s="193">
        <f t="shared" si="1269"/>
        <v>5.4388846528945338</v>
      </c>
      <c r="K7932" s="193">
        <f>MAX(0,(F7932-'2031 forecast'!$C$10))</f>
        <v>0</v>
      </c>
      <c r="L7932" s="193">
        <f>MAX(0,(G7932-'2031 forecast'!$C$10))</f>
        <v>0</v>
      </c>
      <c r="M7932" s="193">
        <f>MAX(0,(H7932-'2031 forecast'!$C$10))</f>
        <v>0</v>
      </c>
      <c r="N7932" s="193">
        <f>MAX(0,(I7932-'2031 forecast'!$C$10))</f>
        <v>0</v>
      </c>
      <c r="O7932" s="193">
        <f>MAX(0,(J7932-'2031 forecast'!$C$10))</f>
        <v>0</v>
      </c>
      <c r="P7932" s="175" t="str">
        <f t="shared" si="1265"/>
        <v/>
      </c>
      <c r="Q7932" s="175" t="str">
        <f t="shared" si="1266"/>
        <v/>
      </c>
    </row>
    <row r="7933" spans="1:17" s="1" customFormat="1" x14ac:dyDescent="0.3">
      <c r="A7933" s="189">
        <f t="shared" si="1264"/>
        <v>44161.37499998077</v>
      </c>
      <c r="B7933" s="190">
        <f t="shared" si="1260"/>
        <v>44161</v>
      </c>
      <c r="C7933" s="1">
        <f t="shared" si="1261"/>
        <v>9</v>
      </c>
      <c r="D7933" s="191">
        <v>3.0945114176662849</v>
      </c>
      <c r="E7933" s="192">
        <f t="shared" si="1262"/>
        <v>1.0745272210948202E-4</v>
      </c>
      <c r="F7933" s="193">
        <f t="shared" si="1263"/>
        <v>4.6138007140538733</v>
      </c>
      <c r="G7933" s="193">
        <f t="shared" si="1269"/>
        <v>4.7844116121426143</v>
      </c>
      <c r="H7933" s="193">
        <f t="shared" si="1269"/>
        <v>4.9613314256680319</v>
      </c>
      <c r="I7933" s="193">
        <f t="shared" si="1269"/>
        <v>5.1447934481326705</v>
      </c>
      <c r="J7933" s="193">
        <f t="shared" si="1269"/>
        <v>5.3350395998559756</v>
      </c>
      <c r="K7933" s="193">
        <f>MAX(0,(F7933-'2031 forecast'!$C$10))</f>
        <v>0</v>
      </c>
      <c r="L7933" s="193">
        <f>MAX(0,(G7933-'2031 forecast'!$C$10))</f>
        <v>0</v>
      </c>
      <c r="M7933" s="193">
        <f>MAX(0,(H7933-'2031 forecast'!$C$10))</f>
        <v>0</v>
      </c>
      <c r="N7933" s="193">
        <f>MAX(0,(I7933-'2031 forecast'!$C$10))</f>
        <v>0</v>
      </c>
      <c r="O7933" s="193">
        <f>MAX(0,(J7933-'2031 forecast'!$C$10))</f>
        <v>0</v>
      </c>
      <c r="P7933" s="175" t="str">
        <f t="shared" si="1265"/>
        <v/>
      </c>
      <c r="Q7933" s="175" t="str">
        <f t="shared" si="1266"/>
        <v/>
      </c>
    </row>
    <row r="7934" spans="1:17" s="1" customFormat="1" x14ac:dyDescent="0.3">
      <c r="A7934" s="189">
        <f t="shared" si="1264"/>
        <v>44161.416666647434</v>
      </c>
      <c r="B7934" s="190">
        <f t="shared" si="1260"/>
        <v>44161</v>
      </c>
      <c r="C7934" s="1">
        <f t="shared" si="1261"/>
        <v>10</v>
      </c>
      <c r="D7934" s="191">
        <v>3.2450959148763232</v>
      </c>
      <c r="E7934" s="192">
        <f t="shared" si="1262"/>
        <v>1.1268156503451764E-4</v>
      </c>
      <c r="F7934" s="193">
        <f t="shared" si="1263"/>
        <v>4.8383165638861785</v>
      </c>
      <c r="G7934" s="193">
        <f t="shared" si="1269"/>
        <v>5.017229695458556</v>
      </c>
      <c r="H7934" s="193">
        <f t="shared" si="1269"/>
        <v>5.2027587456518782</v>
      </c>
      <c r="I7934" s="193">
        <f t="shared" si="1269"/>
        <v>5.3951483604505617</v>
      </c>
      <c r="J7934" s="193">
        <f t="shared" si="1269"/>
        <v>5.5946522324523729</v>
      </c>
      <c r="K7934" s="193">
        <f>MAX(0,(F7934-'2031 forecast'!$C$10))</f>
        <v>0</v>
      </c>
      <c r="L7934" s="193">
        <f>MAX(0,(G7934-'2031 forecast'!$C$10))</f>
        <v>0</v>
      </c>
      <c r="M7934" s="193">
        <f>MAX(0,(H7934-'2031 forecast'!$C$10))</f>
        <v>0</v>
      </c>
      <c r="N7934" s="193">
        <f>MAX(0,(I7934-'2031 forecast'!$C$10))</f>
        <v>0</v>
      </c>
      <c r="O7934" s="193">
        <f>MAX(0,(J7934-'2031 forecast'!$C$10))</f>
        <v>0</v>
      </c>
      <c r="P7934" s="175" t="str">
        <f t="shared" si="1265"/>
        <v/>
      </c>
      <c r="Q7934" s="175" t="str">
        <f t="shared" si="1266"/>
        <v/>
      </c>
    </row>
    <row r="7935" spans="1:17" s="1" customFormat="1" x14ac:dyDescent="0.3">
      <c r="A7935" s="189">
        <f t="shared" si="1264"/>
        <v>44161.458333314098</v>
      </c>
      <c r="B7935" s="190">
        <f t="shared" si="1260"/>
        <v>44161</v>
      </c>
      <c r="C7935" s="1">
        <f t="shared" si="1261"/>
        <v>11</v>
      </c>
      <c r="D7935" s="191">
        <v>3.1773328911318059</v>
      </c>
      <c r="E7935" s="192">
        <f t="shared" si="1262"/>
        <v>1.1032858571825161E-4</v>
      </c>
      <c r="F7935" s="193">
        <f t="shared" si="1263"/>
        <v>4.7372844314616414</v>
      </c>
      <c r="G7935" s="193">
        <f t="shared" si="1269"/>
        <v>4.9124615579663828</v>
      </c>
      <c r="H7935" s="193">
        <f t="shared" si="1269"/>
        <v>5.0941164516591471</v>
      </c>
      <c r="I7935" s="193">
        <f t="shared" si="1269"/>
        <v>5.2824886499075108</v>
      </c>
      <c r="J7935" s="193">
        <f t="shared" si="1269"/>
        <v>5.4778265477839945</v>
      </c>
      <c r="K7935" s="193">
        <f>MAX(0,(F7935-'2031 forecast'!$C$10))</f>
        <v>0</v>
      </c>
      <c r="L7935" s="193">
        <f>MAX(0,(G7935-'2031 forecast'!$C$10))</f>
        <v>0</v>
      </c>
      <c r="M7935" s="193">
        <f>MAX(0,(H7935-'2031 forecast'!$C$10))</f>
        <v>0</v>
      </c>
      <c r="N7935" s="193">
        <f>MAX(0,(I7935-'2031 forecast'!$C$10))</f>
        <v>0</v>
      </c>
      <c r="O7935" s="193">
        <f>MAX(0,(J7935-'2031 forecast'!$C$10))</f>
        <v>0</v>
      </c>
      <c r="P7935" s="175" t="str">
        <f t="shared" si="1265"/>
        <v/>
      </c>
      <c r="Q7935" s="175" t="str">
        <f t="shared" si="1266"/>
        <v/>
      </c>
    </row>
    <row r="7936" spans="1:17" s="1" customFormat="1" x14ac:dyDescent="0.3">
      <c r="A7936" s="189">
        <f t="shared" si="1264"/>
        <v>44161.499999980762</v>
      </c>
      <c r="B7936" s="190">
        <f t="shared" si="1260"/>
        <v>44161</v>
      </c>
      <c r="C7936" s="1">
        <f t="shared" si="1261"/>
        <v>12</v>
      </c>
      <c r="D7936" s="191">
        <v>3.2827420391788333</v>
      </c>
      <c r="E7936" s="192">
        <f t="shared" si="1262"/>
        <v>1.1398877576577658E-4</v>
      </c>
      <c r="F7936" s="193">
        <f t="shared" si="1263"/>
        <v>4.8944455263442554</v>
      </c>
      <c r="G7936" s="193">
        <f t="shared" si="1269"/>
        <v>5.075434216287543</v>
      </c>
      <c r="H7936" s="193">
        <f t="shared" si="1269"/>
        <v>5.2631155756478405</v>
      </c>
      <c r="I7936" s="193">
        <f t="shared" si="1269"/>
        <v>5.4577370885300356</v>
      </c>
      <c r="J7936" s="193">
        <f t="shared" si="1269"/>
        <v>5.6595553906014739</v>
      </c>
      <c r="K7936" s="193">
        <f>MAX(0,(F7936-'2031 forecast'!$C$10))</f>
        <v>0</v>
      </c>
      <c r="L7936" s="193">
        <f>MAX(0,(G7936-'2031 forecast'!$C$10))</f>
        <v>0</v>
      </c>
      <c r="M7936" s="193">
        <f>MAX(0,(H7936-'2031 forecast'!$C$10))</f>
        <v>0</v>
      </c>
      <c r="N7936" s="193">
        <f>MAX(0,(I7936-'2031 forecast'!$C$10))</f>
        <v>0</v>
      </c>
      <c r="O7936" s="193">
        <f>MAX(0,(J7936-'2031 forecast'!$C$10))</f>
        <v>0</v>
      </c>
      <c r="P7936" s="175" t="str">
        <f t="shared" si="1265"/>
        <v/>
      </c>
      <c r="Q7936" s="175" t="str">
        <f t="shared" si="1266"/>
        <v/>
      </c>
    </row>
    <row r="7937" spans="1:17" s="1" customFormat="1" x14ac:dyDescent="0.3">
      <c r="A7937" s="189">
        <f t="shared" si="1264"/>
        <v>44161.541666647427</v>
      </c>
      <c r="B7937" s="190">
        <f t="shared" si="1260"/>
        <v>44161</v>
      </c>
      <c r="C7937" s="1">
        <f t="shared" si="1261"/>
        <v>13</v>
      </c>
      <c r="D7937" s="191">
        <v>3.3203881634813426</v>
      </c>
      <c r="E7937" s="192">
        <f t="shared" si="1262"/>
        <v>1.1529598649703547E-4</v>
      </c>
      <c r="F7937" s="193">
        <f t="shared" si="1263"/>
        <v>4.9505744888023315</v>
      </c>
      <c r="G7937" s="193">
        <f t="shared" si="1269"/>
        <v>5.1336387371165282</v>
      </c>
      <c r="H7937" s="193">
        <f t="shared" si="1269"/>
        <v>5.3234724056438019</v>
      </c>
      <c r="I7937" s="193">
        <f t="shared" si="1269"/>
        <v>5.5203258166095086</v>
      </c>
      <c r="J7937" s="193">
        <f t="shared" si="1269"/>
        <v>5.7244585487505733</v>
      </c>
      <c r="K7937" s="193">
        <f>MAX(0,(F7937-'2031 forecast'!$C$10))</f>
        <v>0</v>
      </c>
      <c r="L7937" s="193">
        <f>MAX(0,(G7937-'2031 forecast'!$C$10))</f>
        <v>0</v>
      </c>
      <c r="M7937" s="193">
        <f>MAX(0,(H7937-'2031 forecast'!$C$10))</f>
        <v>0</v>
      </c>
      <c r="N7937" s="193">
        <f>MAX(0,(I7937-'2031 forecast'!$C$10))</f>
        <v>0</v>
      </c>
      <c r="O7937" s="193">
        <f>MAX(0,(J7937-'2031 forecast'!$C$10))</f>
        <v>0</v>
      </c>
      <c r="P7937" s="175" t="str">
        <f t="shared" si="1265"/>
        <v/>
      </c>
      <c r="Q7937" s="175" t="str">
        <f t="shared" si="1266"/>
        <v/>
      </c>
    </row>
    <row r="7938" spans="1:17" s="1" customFormat="1" x14ac:dyDescent="0.3">
      <c r="A7938" s="189">
        <f t="shared" si="1264"/>
        <v>44161.583333314091</v>
      </c>
      <c r="B7938" s="190">
        <f t="shared" si="1260"/>
        <v>44161</v>
      </c>
      <c r="C7938" s="1">
        <f t="shared" si="1261"/>
        <v>14</v>
      </c>
      <c r="D7938" s="191">
        <v>3.3354466132023459</v>
      </c>
      <c r="E7938" s="192">
        <f t="shared" si="1262"/>
        <v>1.1581887078953901E-4</v>
      </c>
      <c r="F7938" s="193">
        <f t="shared" si="1263"/>
        <v>4.9730260737855616</v>
      </c>
      <c r="G7938" s="193">
        <f t="shared" si="1269"/>
        <v>5.1569205454481217</v>
      </c>
      <c r="H7938" s="193">
        <f t="shared" si="1269"/>
        <v>5.347615137642185</v>
      </c>
      <c r="I7938" s="193">
        <f t="shared" si="1269"/>
        <v>5.5453613078412962</v>
      </c>
      <c r="J7938" s="193">
        <f t="shared" si="1269"/>
        <v>5.7504198120102119</v>
      </c>
      <c r="K7938" s="193">
        <f>MAX(0,(F7938-'2031 forecast'!$C$10))</f>
        <v>0</v>
      </c>
      <c r="L7938" s="193">
        <f>MAX(0,(G7938-'2031 forecast'!$C$10))</f>
        <v>0</v>
      </c>
      <c r="M7938" s="193">
        <f>MAX(0,(H7938-'2031 forecast'!$C$10))</f>
        <v>0</v>
      </c>
      <c r="N7938" s="193">
        <f>MAX(0,(I7938-'2031 forecast'!$C$10))</f>
        <v>0</v>
      </c>
      <c r="O7938" s="193">
        <f>MAX(0,(J7938-'2031 forecast'!$C$10))</f>
        <v>1.3419812010211807E-2</v>
      </c>
      <c r="P7938" s="175" t="str">
        <f t="shared" si="1265"/>
        <v/>
      </c>
      <c r="Q7938" s="175" t="str">
        <f t="shared" si="1266"/>
        <v/>
      </c>
    </row>
    <row r="7939" spans="1:17" s="1" customFormat="1" x14ac:dyDescent="0.3">
      <c r="A7939" s="189">
        <f t="shared" si="1264"/>
        <v>44161.624999980755</v>
      </c>
      <c r="B7939" s="190">
        <f t="shared" si="1260"/>
        <v>44161</v>
      </c>
      <c r="C7939" s="1">
        <f t="shared" si="1261"/>
        <v>15</v>
      </c>
      <c r="D7939" s="191">
        <v>3.2902712640393346</v>
      </c>
      <c r="E7939" s="192">
        <f t="shared" si="1262"/>
        <v>1.1425021791202833E-4</v>
      </c>
      <c r="F7939" s="193">
        <f t="shared" si="1263"/>
        <v>4.9056713188358705</v>
      </c>
      <c r="G7939" s="193">
        <f t="shared" si="1269"/>
        <v>5.0870751204533393</v>
      </c>
      <c r="H7939" s="193">
        <f t="shared" si="1269"/>
        <v>5.2751869416470321</v>
      </c>
      <c r="I7939" s="193">
        <f t="shared" si="1269"/>
        <v>5.4702548341459298</v>
      </c>
      <c r="J7939" s="193">
        <f t="shared" si="1269"/>
        <v>5.6725360222312924</v>
      </c>
      <c r="K7939" s="193">
        <f>MAX(0,(F7939-'2031 forecast'!$C$10))</f>
        <v>0</v>
      </c>
      <c r="L7939" s="193">
        <f>MAX(0,(G7939-'2031 forecast'!$C$10))</f>
        <v>0</v>
      </c>
      <c r="M7939" s="193">
        <f>MAX(0,(H7939-'2031 forecast'!$C$10))</f>
        <v>0</v>
      </c>
      <c r="N7939" s="193">
        <f>MAX(0,(I7939-'2031 forecast'!$C$10))</f>
        <v>0</v>
      </c>
      <c r="O7939" s="193">
        <f>MAX(0,(J7939-'2031 forecast'!$C$10))</f>
        <v>0</v>
      </c>
      <c r="P7939" s="175" t="str">
        <f t="shared" si="1265"/>
        <v/>
      </c>
      <c r="Q7939" s="175" t="str">
        <f t="shared" si="1266"/>
        <v/>
      </c>
    </row>
    <row r="7940" spans="1:17" s="1" customFormat="1" x14ac:dyDescent="0.3">
      <c r="A7940" s="189">
        <f t="shared" si="1264"/>
        <v>44161.666666647419</v>
      </c>
      <c r="B7940" s="190">
        <f t="shared" si="1260"/>
        <v>44161</v>
      </c>
      <c r="C7940" s="1">
        <f t="shared" si="1261"/>
        <v>16</v>
      </c>
      <c r="D7940" s="191">
        <v>3.3354466132023459</v>
      </c>
      <c r="E7940" s="192">
        <f t="shared" si="1262"/>
        <v>1.1581887078953901E-4</v>
      </c>
      <c r="F7940" s="193">
        <f t="shared" si="1263"/>
        <v>4.9730260737855616</v>
      </c>
      <c r="G7940" s="193">
        <f t="shared" si="1269"/>
        <v>5.1569205454481217</v>
      </c>
      <c r="H7940" s="193">
        <f t="shared" si="1269"/>
        <v>5.347615137642185</v>
      </c>
      <c r="I7940" s="193">
        <f t="shared" si="1269"/>
        <v>5.5453613078412962</v>
      </c>
      <c r="J7940" s="193">
        <f t="shared" si="1269"/>
        <v>5.7504198120102119</v>
      </c>
      <c r="K7940" s="193">
        <f>MAX(0,(F7940-'2031 forecast'!$C$10))</f>
        <v>0</v>
      </c>
      <c r="L7940" s="193">
        <f>MAX(0,(G7940-'2031 forecast'!$C$10))</f>
        <v>0</v>
      </c>
      <c r="M7940" s="193">
        <f>MAX(0,(H7940-'2031 forecast'!$C$10))</f>
        <v>0</v>
      </c>
      <c r="N7940" s="193">
        <f>MAX(0,(I7940-'2031 forecast'!$C$10))</f>
        <v>0</v>
      </c>
      <c r="O7940" s="193">
        <f>MAX(0,(J7940-'2031 forecast'!$C$10))</f>
        <v>1.3419812010211807E-2</v>
      </c>
      <c r="P7940" s="175" t="str">
        <f t="shared" si="1265"/>
        <v/>
      </c>
      <c r="Q7940" s="175" t="str">
        <f t="shared" si="1266"/>
        <v/>
      </c>
    </row>
    <row r="7941" spans="1:17" s="1" customFormat="1" x14ac:dyDescent="0.3">
      <c r="A7941" s="189">
        <f t="shared" si="1264"/>
        <v>44161.708333314084</v>
      </c>
      <c r="B7941" s="190">
        <f t="shared" ref="B7941:B8004" si="1270">INT(A7941)</f>
        <v>44161</v>
      </c>
      <c r="C7941" s="1">
        <f t="shared" ref="C7941:C8004" si="1271">HOUR(A7941)</f>
        <v>17</v>
      </c>
      <c r="D7941" s="191">
        <v>3.5537941341569015</v>
      </c>
      <c r="E7941" s="192">
        <f t="shared" ref="E7941:E8004" si="1272">D7941/SUM($D$4:$D$8763)</f>
        <v>1.2340069303084066E-4</v>
      </c>
      <c r="F7941" s="193">
        <f t="shared" ref="F7941:F8004" si="1273">E7941*$F$2</f>
        <v>5.2985740560424039</v>
      </c>
      <c r="G7941" s="193">
        <f t="shared" si="1269"/>
        <v>5.4945067662562375</v>
      </c>
      <c r="H7941" s="193">
        <f t="shared" si="1269"/>
        <v>5.6976847516187616</v>
      </c>
      <c r="I7941" s="193">
        <f t="shared" si="1269"/>
        <v>5.9083759307022392</v>
      </c>
      <c r="J7941" s="193">
        <f t="shared" si="1269"/>
        <v>6.1268581292749884</v>
      </c>
      <c r="K7941" s="193">
        <f>MAX(0,(F7941-'2031 forecast'!$C$10))</f>
        <v>0</v>
      </c>
      <c r="L7941" s="193">
        <f>MAX(0,(G7941-'2031 forecast'!$C$10))</f>
        <v>0</v>
      </c>
      <c r="M7941" s="193">
        <f>MAX(0,(H7941-'2031 forecast'!$C$10))</f>
        <v>0</v>
      </c>
      <c r="N7941" s="193">
        <f>MAX(0,(I7941-'2031 forecast'!$C$10))</f>
        <v>0.17137593070223911</v>
      </c>
      <c r="O7941" s="193">
        <f>MAX(0,(J7941-'2031 forecast'!$C$10))</f>
        <v>0.38985812927498831</v>
      </c>
      <c r="P7941" s="175" t="str">
        <f t="shared" si="1265"/>
        <v/>
      </c>
      <c r="Q7941" s="175" t="str">
        <f t="shared" si="1266"/>
        <v/>
      </c>
    </row>
    <row r="7942" spans="1:17" s="1" customFormat="1" x14ac:dyDescent="0.3">
      <c r="A7942" s="189">
        <f t="shared" ref="A7942:A8005" si="1274">A7941 + TIME(1,0,0)</f>
        <v>44161.749999980748</v>
      </c>
      <c r="B7942" s="190">
        <f t="shared" si="1270"/>
        <v>44161</v>
      </c>
      <c r="C7942" s="1">
        <f t="shared" si="1271"/>
        <v>18</v>
      </c>
      <c r="D7942" s="191">
        <v>3.6064987081804145</v>
      </c>
      <c r="E7942" s="192">
        <f t="shared" si="1272"/>
        <v>1.2523078805460312E-4</v>
      </c>
      <c r="F7942" s="193">
        <f t="shared" si="1273"/>
        <v>5.3771546034837101</v>
      </c>
      <c r="G7942" s="193">
        <f t="shared" si="1269"/>
        <v>5.5759930954168171</v>
      </c>
      <c r="H7942" s="193">
        <f t="shared" si="1269"/>
        <v>5.782184313613107</v>
      </c>
      <c r="I7942" s="193">
        <f t="shared" si="1269"/>
        <v>5.9960001500135007</v>
      </c>
      <c r="J7942" s="193">
        <f t="shared" si="1269"/>
        <v>6.2177225506837273</v>
      </c>
      <c r="K7942" s="193">
        <f>MAX(0,(F7942-'2031 forecast'!$C$10))</f>
        <v>0</v>
      </c>
      <c r="L7942" s="193">
        <f>MAX(0,(G7942-'2031 forecast'!$C$10))</f>
        <v>0</v>
      </c>
      <c r="M7942" s="193">
        <f>MAX(0,(H7942-'2031 forecast'!$C$10))</f>
        <v>4.518431361310693E-2</v>
      </c>
      <c r="N7942" s="193">
        <f>MAX(0,(I7942-'2031 forecast'!$C$10))</f>
        <v>0.25900015001350063</v>
      </c>
      <c r="O7942" s="193">
        <f>MAX(0,(J7942-'2031 forecast'!$C$10))</f>
        <v>0.48072255068372716</v>
      </c>
      <c r="P7942" s="175" t="str">
        <f t="shared" ref="P7942:P8005" si="1275">IF(K7942&gt;0,IF(K7941&gt;0,P7941+1,1),"")</f>
        <v/>
      </c>
      <c r="Q7942" s="175" t="str">
        <f t="shared" ref="Q7942:Q8005" si="1276">IF(AND(K7942&gt;0,K7943=0),P7942,"")</f>
        <v/>
      </c>
    </row>
    <row r="7943" spans="1:17" s="1" customFormat="1" x14ac:dyDescent="0.3">
      <c r="A7943" s="189">
        <f t="shared" si="1274"/>
        <v>44161.791666647412</v>
      </c>
      <c r="B7943" s="190">
        <f t="shared" si="1270"/>
        <v>44161</v>
      </c>
      <c r="C7943" s="1">
        <f t="shared" si="1271"/>
        <v>19</v>
      </c>
      <c r="D7943" s="191">
        <v>3.501089560133388</v>
      </c>
      <c r="E7943" s="192">
        <f t="shared" si="1272"/>
        <v>1.215705980070782E-4</v>
      </c>
      <c r="F7943" s="193">
        <f t="shared" si="1273"/>
        <v>5.2199935086010969</v>
      </c>
      <c r="G7943" s="193">
        <f t="shared" si="1269"/>
        <v>5.4130204370956587</v>
      </c>
      <c r="H7943" s="193">
        <f t="shared" si="1269"/>
        <v>5.6131851896244163</v>
      </c>
      <c r="I7943" s="193">
        <f t="shared" si="1269"/>
        <v>5.8207517113909777</v>
      </c>
      <c r="J7943" s="193">
        <f t="shared" si="1269"/>
        <v>6.0359937078662496</v>
      </c>
      <c r="K7943" s="193">
        <f>MAX(0,(F7943-'2031 forecast'!$C$10))</f>
        <v>0</v>
      </c>
      <c r="L7943" s="193">
        <f>MAX(0,(G7943-'2031 forecast'!$C$10))</f>
        <v>0</v>
      </c>
      <c r="M7943" s="193">
        <f>MAX(0,(H7943-'2031 forecast'!$C$10))</f>
        <v>0</v>
      </c>
      <c r="N7943" s="193">
        <f>MAX(0,(I7943-'2031 forecast'!$C$10))</f>
        <v>8.375171139097759E-2</v>
      </c>
      <c r="O7943" s="193">
        <f>MAX(0,(J7943-'2031 forecast'!$C$10))</f>
        <v>0.29899370786624946</v>
      </c>
      <c r="P7943" s="175" t="str">
        <f t="shared" si="1275"/>
        <v/>
      </c>
      <c r="Q7943" s="175" t="str">
        <f t="shared" si="1276"/>
        <v/>
      </c>
    </row>
    <row r="7944" spans="1:17" s="1" customFormat="1" x14ac:dyDescent="0.3">
      <c r="A7944" s="189">
        <f t="shared" si="1274"/>
        <v>44161.833333314076</v>
      </c>
      <c r="B7944" s="190">
        <f t="shared" si="1270"/>
        <v>44161</v>
      </c>
      <c r="C7944" s="1">
        <f t="shared" si="1271"/>
        <v>20</v>
      </c>
      <c r="D7944" s="191">
        <v>3.3505050629233502</v>
      </c>
      <c r="E7944" s="192">
        <f t="shared" si="1272"/>
        <v>1.1634175508204259E-4</v>
      </c>
      <c r="F7944" s="193">
        <f t="shared" si="1273"/>
        <v>4.9954776587687926</v>
      </c>
      <c r="G7944" s="193">
        <f t="shared" si="1269"/>
        <v>5.1802023537797162</v>
      </c>
      <c r="H7944" s="193">
        <f t="shared" si="1269"/>
        <v>5.3717578696405708</v>
      </c>
      <c r="I7944" s="193">
        <f t="shared" si="1269"/>
        <v>5.5703967990730865</v>
      </c>
      <c r="J7944" s="193">
        <f t="shared" si="1269"/>
        <v>5.7763810752698523</v>
      </c>
      <c r="K7944" s="193">
        <f>MAX(0,(F7944-'2031 forecast'!$C$10))</f>
        <v>0</v>
      </c>
      <c r="L7944" s="193">
        <f>MAX(0,(G7944-'2031 forecast'!$C$10))</f>
        <v>0</v>
      </c>
      <c r="M7944" s="193">
        <f>MAX(0,(H7944-'2031 forecast'!$C$10))</f>
        <v>0</v>
      </c>
      <c r="N7944" s="193">
        <f>MAX(0,(I7944-'2031 forecast'!$C$10))</f>
        <v>0</v>
      </c>
      <c r="O7944" s="193">
        <f>MAX(0,(J7944-'2031 forecast'!$C$10))</f>
        <v>3.9381075269852239E-2</v>
      </c>
      <c r="P7944" s="175" t="str">
        <f t="shared" si="1275"/>
        <v/>
      </c>
      <c r="Q7944" s="175" t="str">
        <f t="shared" si="1276"/>
        <v/>
      </c>
    </row>
    <row r="7945" spans="1:17" s="1" customFormat="1" x14ac:dyDescent="0.3">
      <c r="A7945" s="189">
        <f t="shared" si="1274"/>
        <v>44161.874999980741</v>
      </c>
      <c r="B7945" s="190">
        <f t="shared" si="1270"/>
        <v>44161</v>
      </c>
      <c r="C7945" s="1">
        <f t="shared" si="1271"/>
        <v>21</v>
      </c>
      <c r="D7945" s="191">
        <v>3.2526251397368249</v>
      </c>
      <c r="E7945" s="192">
        <f t="shared" si="1272"/>
        <v>1.1294300718076943E-4</v>
      </c>
      <c r="F7945" s="193">
        <f t="shared" si="1273"/>
        <v>4.8495423563777935</v>
      </c>
      <c r="G7945" s="193">
        <f t="shared" ref="G7945:J7964" si="1277">$E7945*G$2</f>
        <v>5.0288705996243532</v>
      </c>
      <c r="H7945" s="193">
        <f t="shared" si="1277"/>
        <v>5.2148301116510707</v>
      </c>
      <c r="I7945" s="193">
        <f t="shared" si="1277"/>
        <v>5.4076661060664568</v>
      </c>
      <c r="J7945" s="193">
        <f t="shared" si="1277"/>
        <v>5.6076328640821931</v>
      </c>
      <c r="K7945" s="193">
        <f>MAX(0,(F7945-'2031 forecast'!$C$10))</f>
        <v>0</v>
      </c>
      <c r="L7945" s="193">
        <f>MAX(0,(G7945-'2031 forecast'!$C$10))</f>
        <v>0</v>
      </c>
      <c r="M7945" s="193">
        <f>MAX(0,(H7945-'2031 forecast'!$C$10))</f>
        <v>0</v>
      </c>
      <c r="N7945" s="193">
        <f>MAX(0,(I7945-'2031 forecast'!$C$10))</f>
        <v>0</v>
      </c>
      <c r="O7945" s="193">
        <f>MAX(0,(J7945-'2031 forecast'!$C$10))</f>
        <v>0</v>
      </c>
      <c r="P7945" s="175" t="str">
        <f t="shared" si="1275"/>
        <v/>
      </c>
      <c r="Q7945" s="175" t="str">
        <f t="shared" si="1276"/>
        <v/>
      </c>
    </row>
    <row r="7946" spans="1:17" s="1" customFormat="1" x14ac:dyDescent="0.3">
      <c r="A7946" s="189">
        <f t="shared" si="1274"/>
        <v>44161.916666647405</v>
      </c>
      <c r="B7946" s="190">
        <f t="shared" si="1270"/>
        <v>44161</v>
      </c>
      <c r="C7946" s="1">
        <f t="shared" si="1271"/>
        <v>22</v>
      </c>
      <c r="D7946" s="191">
        <v>3.0945114176662849</v>
      </c>
      <c r="E7946" s="192">
        <f t="shared" si="1272"/>
        <v>1.0745272210948202E-4</v>
      </c>
      <c r="F7946" s="193">
        <f t="shared" si="1273"/>
        <v>4.6138007140538733</v>
      </c>
      <c r="G7946" s="193">
        <f t="shared" si="1277"/>
        <v>4.7844116121426143</v>
      </c>
      <c r="H7946" s="193">
        <f t="shared" si="1277"/>
        <v>4.9613314256680319</v>
      </c>
      <c r="I7946" s="193">
        <f t="shared" si="1277"/>
        <v>5.1447934481326705</v>
      </c>
      <c r="J7946" s="193">
        <f t="shared" si="1277"/>
        <v>5.3350395998559756</v>
      </c>
      <c r="K7946" s="193">
        <f>MAX(0,(F7946-'2031 forecast'!$C$10))</f>
        <v>0</v>
      </c>
      <c r="L7946" s="193">
        <f>MAX(0,(G7946-'2031 forecast'!$C$10))</f>
        <v>0</v>
      </c>
      <c r="M7946" s="193">
        <f>MAX(0,(H7946-'2031 forecast'!$C$10))</f>
        <v>0</v>
      </c>
      <c r="N7946" s="193">
        <f>MAX(0,(I7946-'2031 forecast'!$C$10))</f>
        <v>0</v>
      </c>
      <c r="O7946" s="193">
        <f>MAX(0,(J7946-'2031 forecast'!$C$10))</f>
        <v>0</v>
      </c>
      <c r="P7946" s="175" t="str">
        <f t="shared" si="1275"/>
        <v/>
      </c>
      <c r="Q7946" s="175" t="str">
        <f t="shared" si="1276"/>
        <v/>
      </c>
    </row>
    <row r="7947" spans="1:17" s="1" customFormat="1" x14ac:dyDescent="0.3">
      <c r="A7947" s="189">
        <f t="shared" si="1274"/>
        <v>44161.958333314069</v>
      </c>
      <c r="B7947" s="190">
        <f t="shared" si="1270"/>
        <v>44161</v>
      </c>
      <c r="C7947" s="1">
        <f t="shared" si="1271"/>
        <v>23</v>
      </c>
      <c r="D7947" s="191">
        <v>2.6954625000596839</v>
      </c>
      <c r="E7947" s="192">
        <f t="shared" si="1272"/>
        <v>9.3596288358137637E-5</v>
      </c>
      <c r="F7947" s="193">
        <f t="shared" si="1273"/>
        <v>4.0188337119982647</v>
      </c>
      <c r="G7947" s="193">
        <f t="shared" si="1277"/>
        <v>4.1674436913553672</v>
      </c>
      <c r="H7947" s="193">
        <f t="shared" si="1277"/>
        <v>4.3215490277108417</v>
      </c>
      <c r="I7947" s="193">
        <f t="shared" si="1277"/>
        <v>4.4813529304902584</v>
      </c>
      <c r="J7947" s="193">
        <f t="shared" si="1277"/>
        <v>4.6470661234755219</v>
      </c>
      <c r="K7947" s="193">
        <f>MAX(0,(F7947-'2031 forecast'!$C$10))</f>
        <v>0</v>
      </c>
      <c r="L7947" s="193">
        <f>MAX(0,(G7947-'2031 forecast'!$C$10))</f>
        <v>0</v>
      </c>
      <c r="M7947" s="193">
        <f>MAX(0,(H7947-'2031 forecast'!$C$10))</f>
        <v>0</v>
      </c>
      <c r="N7947" s="193">
        <f>MAX(0,(I7947-'2031 forecast'!$C$10))</f>
        <v>0</v>
      </c>
      <c r="O7947" s="193">
        <f>MAX(0,(J7947-'2031 forecast'!$C$10))</f>
        <v>0</v>
      </c>
      <c r="P7947" s="175" t="str">
        <f t="shared" si="1275"/>
        <v/>
      </c>
      <c r="Q7947" s="175" t="str">
        <f t="shared" si="1276"/>
        <v/>
      </c>
    </row>
    <row r="7948" spans="1:17" s="1" customFormat="1" x14ac:dyDescent="0.3">
      <c r="A7948" s="189">
        <f t="shared" si="1274"/>
        <v>44161.999999980733</v>
      </c>
      <c r="B7948" s="190">
        <f t="shared" si="1270"/>
        <v>44161</v>
      </c>
      <c r="C7948" s="1">
        <f t="shared" si="1271"/>
        <v>0</v>
      </c>
      <c r="D7948" s="191">
        <v>2.4620565293841246</v>
      </c>
      <c r="E7948" s="192">
        <f t="shared" si="1272"/>
        <v>8.5491581824332418E-5</v>
      </c>
      <c r="F7948" s="193">
        <f t="shared" si="1273"/>
        <v>3.6708341447581914</v>
      </c>
      <c r="G7948" s="193">
        <f t="shared" si="1277"/>
        <v>3.8065756622156566</v>
      </c>
      <c r="H7948" s="193">
        <f t="shared" si="1277"/>
        <v>3.9473366817358801</v>
      </c>
      <c r="I7948" s="193">
        <f t="shared" si="1277"/>
        <v>4.093302816397526</v>
      </c>
      <c r="J7948" s="193">
        <f t="shared" si="1277"/>
        <v>4.244666542951105</v>
      </c>
      <c r="K7948" s="193">
        <f>MAX(0,(F7948-'2031 forecast'!$C$10))</f>
        <v>0</v>
      </c>
      <c r="L7948" s="193">
        <f>MAX(0,(G7948-'2031 forecast'!$C$10))</f>
        <v>0</v>
      </c>
      <c r="M7948" s="193">
        <f>MAX(0,(H7948-'2031 forecast'!$C$10))</f>
        <v>0</v>
      </c>
      <c r="N7948" s="193">
        <f>MAX(0,(I7948-'2031 forecast'!$C$10))</f>
        <v>0</v>
      </c>
      <c r="O7948" s="193">
        <f>MAX(0,(J7948-'2031 forecast'!$C$10))</f>
        <v>0</v>
      </c>
      <c r="P7948" s="175" t="str">
        <f t="shared" si="1275"/>
        <v/>
      </c>
      <c r="Q7948" s="175" t="str">
        <f t="shared" si="1276"/>
        <v/>
      </c>
    </row>
    <row r="7949" spans="1:17" s="1" customFormat="1" x14ac:dyDescent="0.3">
      <c r="A7949" s="189">
        <f t="shared" si="1274"/>
        <v>44162.041666647398</v>
      </c>
      <c r="B7949" s="190">
        <f t="shared" si="1270"/>
        <v>44162</v>
      </c>
      <c r="C7949" s="1">
        <f t="shared" si="1271"/>
        <v>1</v>
      </c>
      <c r="D7949" s="191">
        <v>2.3792350559186035</v>
      </c>
      <c r="E7949" s="192">
        <f t="shared" si="1272"/>
        <v>8.2615718215562823E-5</v>
      </c>
      <c r="F7949" s="193">
        <f t="shared" si="1273"/>
        <v>3.5473504273504233</v>
      </c>
      <c r="G7949" s="193">
        <f t="shared" si="1277"/>
        <v>3.6785257163918885</v>
      </c>
      <c r="H7949" s="193">
        <f t="shared" si="1277"/>
        <v>3.8145516557447645</v>
      </c>
      <c r="I7949" s="193">
        <f t="shared" si="1277"/>
        <v>3.9556076146226857</v>
      </c>
      <c r="J7949" s="193">
        <f t="shared" si="1277"/>
        <v>4.1018795950230862</v>
      </c>
      <c r="K7949" s="193">
        <f>MAX(0,(F7949-'2031 forecast'!$C$10))</f>
        <v>0</v>
      </c>
      <c r="L7949" s="193">
        <f>MAX(0,(G7949-'2031 forecast'!$C$10))</f>
        <v>0</v>
      </c>
      <c r="M7949" s="193">
        <f>MAX(0,(H7949-'2031 forecast'!$C$10))</f>
        <v>0</v>
      </c>
      <c r="N7949" s="193">
        <f>MAX(0,(I7949-'2031 forecast'!$C$10))</f>
        <v>0</v>
      </c>
      <c r="O7949" s="193">
        <f>MAX(0,(J7949-'2031 forecast'!$C$10))</f>
        <v>0</v>
      </c>
      <c r="P7949" s="175" t="str">
        <f t="shared" si="1275"/>
        <v/>
      </c>
      <c r="Q7949" s="175" t="str">
        <f t="shared" si="1276"/>
        <v/>
      </c>
    </row>
    <row r="7950" spans="1:17" s="1" customFormat="1" x14ac:dyDescent="0.3">
      <c r="A7950" s="189">
        <f t="shared" si="1274"/>
        <v>44162.083333314062</v>
      </c>
      <c r="B7950" s="190">
        <f t="shared" si="1270"/>
        <v>44162</v>
      </c>
      <c r="C7950" s="1">
        <f t="shared" si="1271"/>
        <v>2</v>
      </c>
      <c r="D7950" s="191">
        <v>2.2286505587085652</v>
      </c>
      <c r="E7950" s="192">
        <f t="shared" si="1272"/>
        <v>7.7386875290527199E-5</v>
      </c>
      <c r="F7950" s="193">
        <f t="shared" si="1273"/>
        <v>3.3228345775181181</v>
      </c>
      <c r="G7950" s="193">
        <f t="shared" si="1277"/>
        <v>3.445707633075946</v>
      </c>
      <c r="H7950" s="193">
        <f t="shared" si="1277"/>
        <v>3.5731243357609186</v>
      </c>
      <c r="I7950" s="193">
        <f t="shared" si="1277"/>
        <v>3.7052527023047941</v>
      </c>
      <c r="J7950" s="193">
        <f t="shared" si="1277"/>
        <v>3.8422669624266881</v>
      </c>
      <c r="K7950" s="193">
        <f>MAX(0,(F7950-'2031 forecast'!$C$10))</f>
        <v>0</v>
      </c>
      <c r="L7950" s="193">
        <f>MAX(0,(G7950-'2031 forecast'!$C$10))</f>
        <v>0</v>
      </c>
      <c r="M7950" s="193">
        <f>MAX(0,(H7950-'2031 forecast'!$C$10))</f>
        <v>0</v>
      </c>
      <c r="N7950" s="193">
        <f>MAX(0,(I7950-'2031 forecast'!$C$10))</f>
        <v>0</v>
      </c>
      <c r="O7950" s="193">
        <f>MAX(0,(J7950-'2031 forecast'!$C$10))</f>
        <v>0</v>
      </c>
      <c r="P7950" s="175" t="str">
        <f t="shared" si="1275"/>
        <v/>
      </c>
      <c r="Q7950" s="175" t="str">
        <f t="shared" si="1276"/>
        <v/>
      </c>
    </row>
    <row r="7951" spans="1:17" s="1" customFormat="1" x14ac:dyDescent="0.3">
      <c r="A7951" s="189">
        <f t="shared" si="1274"/>
        <v>44162.124999980726</v>
      </c>
      <c r="B7951" s="190">
        <f t="shared" si="1270"/>
        <v>44162</v>
      </c>
      <c r="C7951" s="1">
        <f t="shared" si="1271"/>
        <v>3</v>
      </c>
      <c r="D7951" s="191">
        <v>2.243709008429569</v>
      </c>
      <c r="E7951" s="192">
        <f t="shared" si="1272"/>
        <v>7.7909759583030754E-5</v>
      </c>
      <c r="F7951" s="193">
        <f t="shared" si="1273"/>
        <v>3.3452861625013481</v>
      </c>
      <c r="G7951" s="193">
        <f t="shared" si="1277"/>
        <v>3.46898944140754</v>
      </c>
      <c r="H7951" s="193">
        <f t="shared" si="1277"/>
        <v>3.597267067759303</v>
      </c>
      <c r="I7951" s="193">
        <f t="shared" si="1277"/>
        <v>3.730288193536583</v>
      </c>
      <c r="J7951" s="193">
        <f t="shared" si="1277"/>
        <v>3.8682282256863272</v>
      </c>
      <c r="K7951" s="193">
        <f>MAX(0,(F7951-'2031 forecast'!$C$10))</f>
        <v>0</v>
      </c>
      <c r="L7951" s="193">
        <f>MAX(0,(G7951-'2031 forecast'!$C$10))</f>
        <v>0</v>
      </c>
      <c r="M7951" s="193">
        <f>MAX(0,(H7951-'2031 forecast'!$C$10))</f>
        <v>0</v>
      </c>
      <c r="N7951" s="193">
        <f>MAX(0,(I7951-'2031 forecast'!$C$10))</f>
        <v>0</v>
      </c>
      <c r="O7951" s="193">
        <f>MAX(0,(J7951-'2031 forecast'!$C$10))</f>
        <v>0</v>
      </c>
      <c r="P7951" s="175" t="str">
        <f t="shared" si="1275"/>
        <v/>
      </c>
      <c r="Q7951" s="175" t="str">
        <f t="shared" si="1276"/>
        <v/>
      </c>
    </row>
    <row r="7952" spans="1:17" s="1" customFormat="1" x14ac:dyDescent="0.3">
      <c r="A7952" s="189">
        <f t="shared" si="1274"/>
        <v>44162.16666664739</v>
      </c>
      <c r="B7952" s="190">
        <f t="shared" si="1270"/>
        <v>44162</v>
      </c>
      <c r="C7952" s="1">
        <f t="shared" si="1271"/>
        <v>4</v>
      </c>
      <c r="D7952" s="191">
        <v>2.1985336592665576</v>
      </c>
      <c r="E7952" s="192">
        <f t="shared" si="1272"/>
        <v>7.6341106705520077E-5</v>
      </c>
      <c r="F7952" s="193">
        <f t="shared" si="1273"/>
        <v>3.277931407551657</v>
      </c>
      <c r="G7952" s="193">
        <f t="shared" si="1277"/>
        <v>3.3991440164127575</v>
      </c>
      <c r="H7952" s="193">
        <f t="shared" si="1277"/>
        <v>3.5248388717641497</v>
      </c>
      <c r="I7952" s="193">
        <f t="shared" si="1277"/>
        <v>3.6551817198412162</v>
      </c>
      <c r="J7952" s="193">
        <f t="shared" si="1277"/>
        <v>3.7903444359074085</v>
      </c>
      <c r="K7952" s="193">
        <f>MAX(0,(F7952-'2031 forecast'!$C$10))</f>
        <v>0</v>
      </c>
      <c r="L7952" s="193">
        <f>MAX(0,(G7952-'2031 forecast'!$C$10))</f>
        <v>0</v>
      </c>
      <c r="M7952" s="193">
        <f>MAX(0,(H7952-'2031 forecast'!$C$10))</f>
        <v>0</v>
      </c>
      <c r="N7952" s="193">
        <f>MAX(0,(I7952-'2031 forecast'!$C$10))</f>
        <v>0</v>
      </c>
      <c r="O7952" s="193">
        <f>MAX(0,(J7952-'2031 forecast'!$C$10))</f>
        <v>0</v>
      </c>
      <c r="P7952" s="175" t="str">
        <f t="shared" si="1275"/>
        <v/>
      </c>
      <c r="Q7952" s="175" t="str">
        <f t="shared" si="1276"/>
        <v/>
      </c>
    </row>
    <row r="7953" spans="1:17" s="1" customFormat="1" x14ac:dyDescent="0.3">
      <c r="A7953" s="189">
        <f t="shared" si="1274"/>
        <v>44162.208333314054</v>
      </c>
      <c r="B7953" s="190">
        <f t="shared" si="1270"/>
        <v>44162</v>
      </c>
      <c r="C7953" s="1">
        <f t="shared" si="1271"/>
        <v>5</v>
      </c>
      <c r="D7953" s="191">
        <v>2.3114720321740867</v>
      </c>
      <c r="E7953" s="192">
        <f t="shared" si="1272"/>
        <v>8.0262738899296808E-5</v>
      </c>
      <c r="F7953" s="193">
        <f t="shared" si="1273"/>
        <v>3.4463182949258866</v>
      </c>
      <c r="G7953" s="193">
        <f t="shared" si="1277"/>
        <v>3.5737575788997149</v>
      </c>
      <c r="H7953" s="193">
        <f t="shared" si="1277"/>
        <v>3.7059093617520347</v>
      </c>
      <c r="I7953" s="193">
        <f t="shared" si="1277"/>
        <v>3.8429479040796353</v>
      </c>
      <c r="J7953" s="193">
        <f t="shared" si="1277"/>
        <v>3.9850539103547078</v>
      </c>
      <c r="K7953" s="193">
        <f>MAX(0,(F7953-'2031 forecast'!$C$10))</f>
        <v>0</v>
      </c>
      <c r="L7953" s="193">
        <f>MAX(0,(G7953-'2031 forecast'!$C$10))</f>
        <v>0</v>
      </c>
      <c r="M7953" s="193">
        <f>MAX(0,(H7953-'2031 forecast'!$C$10))</f>
        <v>0</v>
      </c>
      <c r="N7953" s="193">
        <f>MAX(0,(I7953-'2031 forecast'!$C$10))</f>
        <v>0</v>
      </c>
      <c r="O7953" s="193">
        <f>MAX(0,(J7953-'2031 forecast'!$C$10))</f>
        <v>0</v>
      </c>
      <c r="P7953" s="175" t="str">
        <f t="shared" si="1275"/>
        <v/>
      </c>
      <c r="Q7953" s="175" t="str">
        <f t="shared" si="1276"/>
        <v/>
      </c>
    </row>
    <row r="7954" spans="1:17" s="1" customFormat="1" x14ac:dyDescent="0.3">
      <c r="A7954" s="189">
        <f t="shared" si="1274"/>
        <v>44162.249999980719</v>
      </c>
      <c r="B7954" s="190">
        <f t="shared" si="1270"/>
        <v>44162</v>
      </c>
      <c r="C7954" s="1">
        <f t="shared" si="1271"/>
        <v>6</v>
      </c>
      <c r="D7954" s="191">
        <v>2.401822730500109</v>
      </c>
      <c r="E7954" s="192">
        <f t="shared" si="1272"/>
        <v>8.3400044654318161E-5</v>
      </c>
      <c r="F7954" s="193">
        <f t="shared" si="1273"/>
        <v>3.5810278048252688</v>
      </c>
      <c r="G7954" s="193">
        <f t="shared" si="1277"/>
        <v>3.7134484288892793</v>
      </c>
      <c r="H7954" s="193">
        <f t="shared" si="1277"/>
        <v>3.8507657537423414</v>
      </c>
      <c r="I7954" s="193">
        <f t="shared" si="1277"/>
        <v>3.9931608514703694</v>
      </c>
      <c r="J7954" s="193">
        <f t="shared" si="1277"/>
        <v>4.1408214899125451</v>
      </c>
      <c r="K7954" s="193">
        <f>MAX(0,(F7954-'2031 forecast'!$C$10))</f>
        <v>0</v>
      </c>
      <c r="L7954" s="193">
        <f>MAX(0,(G7954-'2031 forecast'!$C$10))</f>
        <v>0</v>
      </c>
      <c r="M7954" s="193">
        <f>MAX(0,(H7954-'2031 forecast'!$C$10))</f>
        <v>0</v>
      </c>
      <c r="N7954" s="193">
        <f>MAX(0,(I7954-'2031 forecast'!$C$10))</f>
        <v>0</v>
      </c>
      <c r="O7954" s="193">
        <f>MAX(0,(J7954-'2031 forecast'!$C$10))</f>
        <v>0</v>
      </c>
      <c r="P7954" s="175" t="str">
        <f t="shared" si="1275"/>
        <v/>
      </c>
      <c r="Q7954" s="175" t="str">
        <f t="shared" si="1276"/>
        <v/>
      </c>
    </row>
    <row r="7955" spans="1:17" s="1" customFormat="1" x14ac:dyDescent="0.3">
      <c r="A7955" s="189">
        <f t="shared" si="1274"/>
        <v>44162.291666647383</v>
      </c>
      <c r="B7955" s="190">
        <f t="shared" si="1270"/>
        <v>44162</v>
      </c>
      <c r="C7955" s="1">
        <f t="shared" si="1271"/>
        <v>7</v>
      </c>
      <c r="D7955" s="191">
        <v>2.8686346718512277</v>
      </c>
      <c r="E7955" s="192">
        <f t="shared" si="1272"/>
        <v>9.9609457721928598E-5</v>
      </c>
      <c r="F7955" s="193">
        <f t="shared" si="1273"/>
        <v>4.2770269393054159</v>
      </c>
      <c r="G7955" s="193">
        <f t="shared" si="1277"/>
        <v>4.4351844871687014</v>
      </c>
      <c r="H7955" s="193">
        <f t="shared" si="1277"/>
        <v>4.5991904456922637</v>
      </c>
      <c r="I7955" s="193">
        <f t="shared" si="1277"/>
        <v>4.7692610796558332</v>
      </c>
      <c r="J7955" s="193">
        <f t="shared" si="1277"/>
        <v>4.9456206509613789</v>
      </c>
      <c r="K7955" s="193">
        <f>MAX(0,(F7955-'2031 forecast'!$C$10))</f>
        <v>0</v>
      </c>
      <c r="L7955" s="193">
        <f>MAX(0,(G7955-'2031 forecast'!$C$10))</f>
        <v>0</v>
      </c>
      <c r="M7955" s="193">
        <f>MAX(0,(H7955-'2031 forecast'!$C$10))</f>
        <v>0</v>
      </c>
      <c r="N7955" s="193">
        <f>MAX(0,(I7955-'2031 forecast'!$C$10))</f>
        <v>0</v>
      </c>
      <c r="O7955" s="193">
        <f>MAX(0,(J7955-'2031 forecast'!$C$10))</f>
        <v>0</v>
      </c>
      <c r="P7955" s="175" t="str">
        <f t="shared" si="1275"/>
        <v/>
      </c>
      <c r="Q7955" s="175" t="str">
        <f t="shared" si="1276"/>
        <v/>
      </c>
    </row>
    <row r="7956" spans="1:17" s="1" customFormat="1" x14ac:dyDescent="0.3">
      <c r="A7956" s="189">
        <f t="shared" si="1274"/>
        <v>44162.333333314047</v>
      </c>
      <c r="B7956" s="190">
        <f t="shared" si="1270"/>
        <v>44162</v>
      </c>
      <c r="C7956" s="1">
        <f t="shared" si="1271"/>
        <v>8</v>
      </c>
      <c r="D7956" s="191">
        <v>3.0267483939217676</v>
      </c>
      <c r="E7956" s="192">
        <f t="shared" si="1272"/>
        <v>1.0509974279321599E-4</v>
      </c>
      <c r="F7956" s="193">
        <f t="shared" si="1273"/>
        <v>4.5127685816293361</v>
      </c>
      <c r="G7956" s="193">
        <f t="shared" si="1277"/>
        <v>4.6796434746504403</v>
      </c>
      <c r="H7956" s="193">
        <f t="shared" si="1277"/>
        <v>4.8526891316753016</v>
      </c>
      <c r="I7956" s="193">
        <f t="shared" si="1277"/>
        <v>5.0321337375896196</v>
      </c>
      <c r="J7956" s="193">
        <f t="shared" si="1277"/>
        <v>5.2182139151875964</v>
      </c>
      <c r="K7956" s="193">
        <f>MAX(0,(F7956-'2031 forecast'!$C$10))</f>
        <v>0</v>
      </c>
      <c r="L7956" s="193">
        <f>MAX(0,(G7956-'2031 forecast'!$C$10))</f>
        <v>0</v>
      </c>
      <c r="M7956" s="193">
        <f>MAX(0,(H7956-'2031 forecast'!$C$10))</f>
        <v>0</v>
      </c>
      <c r="N7956" s="193">
        <f>MAX(0,(I7956-'2031 forecast'!$C$10))</f>
        <v>0</v>
      </c>
      <c r="O7956" s="193">
        <f>MAX(0,(J7956-'2031 forecast'!$C$10))</f>
        <v>0</v>
      </c>
      <c r="P7956" s="175" t="str">
        <f t="shared" si="1275"/>
        <v/>
      </c>
      <c r="Q7956" s="175" t="str">
        <f t="shared" si="1276"/>
        <v/>
      </c>
    </row>
    <row r="7957" spans="1:17" s="1" customFormat="1" x14ac:dyDescent="0.3">
      <c r="A7957" s="189">
        <f t="shared" si="1274"/>
        <v>44162.374999980711</v>
      </c>
      <c r="B7957" s="190">
        <f t="shared" si="1270"/>
        <v>44162</v>
      </c>
      <c r="C7957" s="1">
        <f t="shared" si="1271"/>
        <v>9</v>
      </c>
      <c r="D7957" s="191">
        <v>3.0869821928057832</v>
      </c>
      <c r="E7957" s="192">
        <f t="shared" si="1272"/>
        <v>1.0719127996323025E-4</v>
      </c>
      <c r="F7957" s="193">
        <f t="shared" si="1273"/>
        <v>4.6025749215622582</v>
      </c>
      <c r="G7957" s="193">
        <f t="shared" si="1277"/>
        <v>4.7727707079768171</v>
      </c>
      <c r="H7957" s="193">
        <f t="shared" si="1277"/>
        <v>4.9492600596688403</v>
      </c>
      <c r="I7957" s="193">
        <f t="shared" si="1277"/>
        <v>5.1322757025167762</v>
      </c>
      <c r="J7957" s="193">
        <f t="shared" si="1277"/>
        <v>5.3220589682261563</v>
      </c>
      <c r="K7957" s="193">
        <f>MAX(0,(F7957-'2031 forecast'!$C$10))</f>
        <v>0</v>
      </c>
      <c r="L7957" s="193">
        <f>MAX(0,(G7957-'2031 forecast'!$C$10))</f>
        <v>0</v>
      </c>
      <c r="M7957" s="193">
        <f>MAX(0,(H7957-'2031 forecast'!$C$10))</f>
        <v>0</v>
      </c>
      <c r="N7957" s="193">
        <f>MAX(0,(I7957-'2031 forecast'!$C$10))</f>
        <v>0</v>
      </c>
      <c r="O7957" s="193">
        <f>MAX(0,(J7957-'2031 forecast'!$C$10))</f>
        <v>0</v>
      </c>
      <c r="P7957" s="175" t="str">
        <f t="shared" si="1275"/>
        <v/>
      </c>
      <c r="Q7957" s="175" t="str">
        <f t="shared" si="1276"/>
        <v/>
      </c>
    </row>
    <row r="7958" spans="1:17" s="1" customFormat="1" x14ac:dyDescent="0.3">
      <c r="A7958" s="189">
        <f t="shared" si="1274"/>
        <v>44162.416666647376</v>
      </c>
      <c r="B7958" s="190">
        <f t="shared" si="1270"/>
        <v>44162</v>
      </c>
      <c r="C7958" s="1">
        <f t="shared" si="1271"/>
        <v>10</v>
      </c>
      <c r="D7958" s="191">
        <v>3.2074497905738135</v>
      </c>
      <c r="E7958" s="192">
        <f t="shared" si="1272"/>
        <v>1.1137435430325874E-4</v>
      </c>
      <c r="F7958" s="193">
        <f t="shared" si="1273"/>
        <v>4.7821876014281024</v>
      </c>
      <c r="G7958" s="193">
        <f t="shared" si="1277"/>
        <v>4.9590251746295708</v>
      </c>
      <c r="H7958" s="193">
        <f t="shared" si="1277"/>
        <v>5.1424019156559169</v>
      </c>
      <c r="I7958" s="193">
        <f t="shared" si="1277"/>
        <v>5.3325596323710887</v>
      </c>
      <c r="J7958" s="193">
        <f t="shared" si="1277"/>
        <v>5.5297490743032736</v>
      </c>
      <c r="K7958" s="193">
        <f>MAX(0,(F7958-'2031 forecast'!$C$10))</f>
        <v>0</v>
      </c>
      <c r="L7958" s="193">
        <f>MAX(0,(G7958-'2031 forecast'!$C$10))</f>
        <v>0</v>
      </c>
      <c r="M7958" s="193">
        <f>MAX(0,(H7958-'2031 forecast'!$C$10))</f>
        <v>0</v>
      </c>
      <c r="N7958" s="193">
        <f>MAX(0,(I7958-'2031 forecast'!$C$10))</f>
        <v>0</v>
      </c>
      <c r="O7958" s="193">
        <f>MAX(0,(J7958-'2031 forecast'!$C$10))</f>
        <v>0</v>
      </c>
      <c r="P7958" s="175" t="str">
        <f t="shared" si="1275"/>
        <v/>
      </c>
      <c r="Q7958" s="175" t="str">
        <f t="shared" si="1276"/>
        <v/>
      </c>
    </row>
    <row r="7959" spans="1:17" s="1" customFormat="1" x14ac:dyDescent="0.3">
      <c r="A7959" s="189">
        <f t="shared" si="1274"/>
        <v>44162.45833331404</v>
      </c>
      <c r="B7959" s="190">
        <f t="shared" si="1270"/>
        <v>44162</v>
      </c>
      <c r="C7959" s="1">
        <f t="shared" si="1271"/>
        <v>11</v>
      </c>
      <c r="D7959" s="191">
        <v>3.2526251397368249</v>
      </c>
      <c r="E7959" s="192">
        <f t="shared" si="1272"/>
        <v>1.1294300718076943E-4</v>
      </c>
      <c r="F7959" s="193">
        <f t="shared" si="1273"/>
        <v>4.8495423563777935</v>
      </c>
      <c r="G7959" s="193">
        <f t="shared" si="1277"/>
        <v>5.0288705996243532</v>
      </c>
      <c r="H7959" s="193">
        <f t="shared" si="1277"/>
        <v>5.2148301116510707</v>
      </c>
      <c r="I7959" s="193">
        <f t="shared" si="1277"/>
        <v>5.4076661060664568</v>
      </c>
      <c r="J7959" s="193">
        <f t="shared" si="1277"/>
        <v>5.6076328640821931</v>
      </c>
      <c r="K7959" s="193">
        <f>MAX(0,(F7959-'2031 forecast'!$C$10))</f>
        <v>0</v>
      </c>
      <c r="L7959" s="193">
        <f>MAX(0,(G7959-'2031 forecast'!$C$10))</f>
        <v>0</v>
      </c>
      <c r="M7959" s="193">
        <f>MAX(0,(H7959-'2031 forecast'!$C$10))</f>
        <v>0</v>
      </c>
      <c r="N7959" s="193">
        <f>MAX(0,(I7959-'2031 forecast'!$C$10))</f>
        <v>0</v>
      </c>
      <c r="O7959" s="193">
        <f>MAX(0,(J7959-'2031 forecast'!$C$10))</f>
        <v>0</v>
      </c>
      <c r="P7959" s="175" t="str">
        <f t="shared" si="1275"/>
        <v/>
      </c>
      <c r="Q7959" s="175" t="str">
        <f t="shared" si="1276"/>
        <v/>
      </c>
    </row>
    <row r="7960" spans="1:17" s="1" customFormat="1" x14ac:dyDescent="0.3">
      <c r="A7960" s="189">
        <f t="shared" si="1274"/>
        <v>44162.499999980704</v>
      </c>
      <c r="B7960" s="190">
        <f t="shared" si="1270"/>
        <v>44162</v>
      </c>
      <c r="C7960" s="1">
        <f t="shared" si="1271"/>
        <v>12</v>
      </c>
      <c r="D7960" s="191">
        <v>3.2752128143183308</v>
      </c>
      <c r="E7960" s="192">
        <f t="shared" si="1272"/>
        <v>1.1372733361952476E-4</v>
      </c>
      <c r="F7960" s="193">
        <f t="shared" si="1273"/>
        <v>4.8832197338526395</v>
      </c>
      <c r="G7960" s="193">
        <f t="shared" si="1277"/>
        <v>5.0637933121217449</v>
      </c>
      <c r="H7960" s="193">
        <f t="shared" si="1277"/>
        <v>5.2510442096486472</v>
      </c>
      <c r="I7960" s="193">
        <f t="shared" si="1277"/>
        <v>5.4452193429141396</v>
      </c>
      <c r="J7960" s="193">
        <f t="shared" si="1277"/>
        <v>5.6465747589716528</v>
      </c>
      <c r="K7960" s="193">
        <f>MAX(0,(F7960-'2031 forecast'!$C$10))</f>
        <v>0</v>
      </c>
      <c r="L7960" s="193">
        <f>MAX(0,(G7960-'2031 forecast'!$C$10))</f>
        <v>0</v>
      </c>
      <c r="M7960" s="193">
        <f>MAX(0,(H7960-'2031 forecast'!$C$10))</f>
        <v>0</v>
      </c>
      <c r="N7960" s="193">
        <f>MAX(0,(I7960-'2031 forecast'!$C$10))</f>
        <v>0</v>
      </c>
      <c r="O7960" s="193">
        <f>MAX(0,(J7960-'2031 forecast'!$C$10))</f>
        <v>0</v>
      </c>
      <c r="P7960" s="175" t="str">
        <f t="shared" si="1275"/>
        <v/>
      </c>
      <c r="Q7960" s="175" t="str">
        <f t="shared" si="1276"/>
        <v/>
      </c>
    </row>
    <row r="7961" spans="1:17" s="1" customFormat="1" x14ac:dyDescent="0.3">
      <c r="A7961" s="189">
        <f t="shared" si="1274"/>
        <v>44162.541666647368</v>
      </c>
      <c r="B7961" s="190">
        <f t="shared" si="1270"/>
        <v>44162</v>
      </c>
      <c r="C7961" s="1">
        <f t="shared" si="1271"/>
        <v>13</v>
      </c>
      <c r="D7961" s="191">
        <v>3.2827420391788333</v>
      </c>
      <c r="E7961" s="192">
        <f t="shared" si="1272"/>
        <v>1.1398877576577658E-4</v>
      </c>
      <c r="F7961" s="193">
        <f t="shared" si="1273"/>
        <v>4.8944455263442554</v>
      </c>
      <c r="G7961" s="193">
        <f t="shared" si="1277"/>
        <v>5.075434216287543</v>
      </c>
      <c r="H7961" s="193">
        <f t="shared" si="1277"/>
        <v>5.2631155756478405</v>
      </c>
      <c r="I7961" s="193">
        <f t="shared" si="1277"/>
        <v>5.4577370885300356</v>
      </c>
      <c r="J7961" s="193">
        <f t="shared" si="1277"/>
        <v>5.6595553906014739</v>
      </c>
      <c r="K7961" s="193">
        <f>MAX(0,(F7961-'2031 forecast'!$C$10))</f>
        <v>0</v>
      </c>
      <c r="L7961" s="193">
        <f>MAX(0,(G7961-'2031 forecast'!$C$10))</f>
        <v>0</v>
      </c>
      <c r="M7961" s="193">
        <f>MAX(0,(H7961-'2031 forecast'!$C$10))</f>
        <v>0</v>
      </c>
      <c r="N7961" s="193">
        <f>MAX(0,(I7961-'2031 forecast'!$C$10))</f>
        <v>0</v>
      </c>
      <c r="O7961" s="193">
        <f>MAX(0,(J7961-'2031 forecast'!$C$10))</f>
        <v>0</v>
      </c>
      <c r="P7961" s="175" t="str">
        <f t="shared" si="1275"/>
        <v/>
      </c>
      <c r="Q7961" s="175" t="str">
        <f t="shared" si="1276"/>
        <v/>
      </c>
    </row>
    <row r="7962" spans="1:17" s="1" customFormat="1" x14ac:dyDescent="0.3">
      <c r="A7962" s="189">
        <f t="shared" si="1274"/>
        <v>44162.583333314033</v>
      </c>
      <c r="B7962" s="190">
        <f t="shared" si="1270"/>
        <v>44162</v>
      </c>
      <c r="C7962" s="1">
        <f t="shared" si="1271"/>
        <v>14</v>
      </c>
      <c r="D7962" s="191">
        <v>3.2978004888998367</v>
      </c>
      <c r="E7962" s="192">
        <f t="shared" si="1272"/>
        <v>1.1451166005828012E-4</v>
      </c>
      <c r="F7962" s="193">
        <f t="shared" si="1273"/>
        <v>4.9168971113274855</v>
      </c>
      <c r="G7962" s="193">
        <f t="shared" si="1277"/>
        <v>5.0987160246191365</v>
      </c>
      <c r="H7962" s="193">
        <f t="shared" si="1277"/>
        <v>5.2872583076462245</v>
      </c>
      <c r="I7962" s="193">
        <f t="shared" si="1277"/>
        <v>5.4827725797618241</v>
      </c>
      <c r="J7962" s="193">
        <f t="shared" si="1277"/>
        <v>5.6855166538611126</v>
      </c>
      <c r="K7962" s="193">
        <f>MAX(0,(F7962-'2031 forecast'!$C$10))</f>
        <v>0</v>
      </c>
      <c r="L7962" s="193">
        <f>MAX(0,(G7962-'2031 forecast'!$C$10))</f>
        <v>0</v>
      </c>
      <c r="M7962" s="193">
        <f>MAX(0,(H7962-'2031 forecast'!$C$10))</f>
        <v>0</v>
      </c>
      <c r="N7962" s="193">
        <f>MAX(0,(I7962-'2031 forecast'!$C$10))</f>
        <v>0</v>
      </c>
      <c r="O7962" s="193">
        <f>MAX(0,(J7962-'2031 forecast'!$C$10))</f>
        <v>0</v>
      </c>
      <c r="P7962" s="175" t="str">
        <f t="shared" si="1275"/>
        <v/>
      </c>
      <c r="Q7962" s="175" t="str">
        <f t="shared" si="1276"/>
        <v/>
      </c>
    </row>
    <row r="7963" spans="1:17" s="1" customFormat="1" x14ac:dyDescent="0.3">
      <c r="A7963" s="189">
        <f t="shared" si="1274"/>
        <v>44162.624999980697</v>
      </c>
      <c r="B7963" s="190">
        <f t="shared" si="1270"/>
        <v>44162</v>
      </c>
      <c r="C7963" s="1">
        <f t="shared" si="1271"/>
        <v>15</v>
      </c>
      <c r="D7963" s="191">
        <v>3.2978004888998367</v>
      </c>
      <c r="E7963" s="192">
        <f t="shared" si="1272"/>
        <v>1.1451166005828012E-4</v>
      </c>
      <c r="F7963" s="193">
        <f t="shared" si="1273"/>
        <v>4.9168971113274855</v>
      </c>
      <c r="G7963" s="193">
        <f t="shared" si="1277"/>
        <v>5.0987160246191365</v>
      </c>
      <c r="H7963" s="193">
        <f t="shared" si="1277"/>
        <v>5.2872583076462245</v>
      </c>
      <c r="I7963" s="193">
        <f t="shared" si="1277"/>
        <v>5.4827725797618241</v>
      </c>
      <c r="J7963" s="193">
        <f t="shared" si="1277"/>
        <v>5.6855166538611126</v>
      </c>
      <c r="K7963" s="193">
        <f>MAX(0,(F7963-'2031 forecast'!$C$10))</f>
        <v>0</v>
      </c>
      <c r="L7963" s="193">
        <f>MAX(0,(G7963-'2031 forecast'!$C$10))</f>
        <v>0</v>
      </c>
      <c r="M7963" s="193">
        <f>MAX(0,(H7963-'2031 forecast'!$C$10))</f>
        <v>0</v>
      </c>
      <c r="N7963" s="193">
        <f>MAX(0,(I7963-'2031 forecast'!$C$10))</f>
        <v>0</v>
      </c>
      <c r="O7963" s="193">
        <f>MAX(0,(J7963-'2031 forecast'!$C$10))</f>
        <v>0</v>
      </c>
      <c r="P7963" s="175" t="str">
        <f t="shared" si="1275"/>
        <v/>
      </c>
      <c r="Q7963" s="175" t="str">
        <f t="shared" si="1276"/>
        <v/>
      </c>
    </row>
    <row r="7964" spans="1:17" s="1" customFormat="1" x14ac:dyDescent="0.3">
      <c r="A7964" s="189">
        <f t="shared" si="1274"/>
        <v>44162.666666647361</v>
      </c>
      <c r="B7964" s="190">
        <f t="shared" si="1270"/>
        <v>44162</v>
      </c>
      <c r="C7964" s="1">
        <f t="shared" si="1271"/>
        <v>16</v>
      </c>
      <c r="D7964" s="191">
        <v>3.3580342877838514</v>
      </c>
      <c r="E7964" s="192">
        <f t="shared" si="1272"/>
        <v>1.1660319722829435E-4</v>
      </c>
      <c r="F7964" s="193">
        <f t="shared" si="1273"/>
        <v>5.0067034512604067</v>
      </c>
      <c r="G7964" s="193">
        <f t="shared" si="1277"/>
        <v>5.1918432579455125</v>
      </c>
      <c r="H7964" s="193">
        <f t="shared" si="1277"/>
        <v>5.3838292356397615</v>
      </c>
      <c r="I7964" s="193">
        <f t="shared" si="1277"/>
        <v>5.5829145446889799</v>
      </c>
      <c r="J7964" s="193">
        <f t="shared" si="1277"/>
        <v>5.7893617068996708</v>
      </c>
      <c r="K7964" s="193">
        <f>MAX(0,(F7964-'2031 forecast'!$C$10))</f>
        <v>0</v>
      </c>
      <c r="L7964" s="193">
        <f>MAX(0,(G7964-'2031 forecast'!$C$10))</f>
        <v>0</v>
      </c>
      <c r="M7964" s="193">
        <f>MAX(0,(H7964-'2031 forecast'!$C$10))</f>
        <v>0</v>
      </c>
      <c r="N7964" s="193">
        <f>MAX(0,(I7964-'2031 forecast'!$C$10))</f>
        <v>0</v>
      </c>
      <c r="O7964" s="193">
        <f>MAX(0,(J7964-'2031 forecast'!$C$10))</f>
        <v>5.2361706899670679E-2</v>
      </c>
      <c r="P7964" s="175" t="str">
        <f t="shared" si="1275"/>
        <v/>
      </c>
      <c r="Q7964" s="175" t="str">
        <f t="shared" si="1276"/>
        <v/>
      </c>
    </row>
    <row r="7965" spans="1:17" s="1" customFormat="1" x14ac:dyDescent="0.3">
      <c r="A7965" s="189">
        <f t="shared" si="1274"/>
        <v>44162.708333314025</v>
      </c>
      <c r="B7965" s="190">
        <f t="shared" si="1270"/>
        <v>44162</v>
      </c>
      <c r="C7965" s="1">
        <f t="shared" si="1271"/>
        <v>17</v>
      </c>
      <c r="D7965" s="191">
        <v>3.5763818087384074</v>
      </c>
      <c r="E7965" s="192">
        <f t="shared" si="1272"/>
        <v>1.2418501946959601E-4</v>
      </c>
      <c r="F7965" s="193">
        <f t="shared" si="1273"/>
        <v>5.33225143351725</v>
      </c>
      <c r="G7965" s="193">
        <f t="shared" ref="G7965:J7984" si="1278">$E7965*G$2</f>
        <v>5.5294294787536291</v>
      </c>
      <c r="H7965" s="193">
        <f t="shared" si="1278"/>
        <v>5.733898849616339</v>
      </c>
      <c r="I7965" s="193">
        <f t="shared" si="1278"/>
        <v>5.9459291675499228</v>
      </c>
      <c r="J7965" s="193">
        <f t="shared" si="1278"/>
        <v>6.1658000241644482</v>
      </c>
      <c r="K7965" s="193">
        <f>MAX(0,(F7965-'2031 forecast'!$C$10))</f>
        <v>0</v>
      </c>
      <c r="L7965" s="193">
        <f>MAX(0,(G7965-'2031 forecast'!$C$10))</f>
        <v>0</v>
      </c>
      <c r="M7965" s="193">
        <f>MAX(0,(H7965-'2031 forecast'!$C$10))</f>
        <v>0</v>
      </c>
      <c r="N7965" s="193">
        <f>MAX(0,(I7965-'2031 forecast'!$C$10))</f>
        <v>0.20892916754992275</v>
      </c>
      <c r="O7965" s="193">
        <f>MAX(0,(J7965-'2031 forecast'!$C$10))</f>
        <v>0.42880002416444807</v>
      </c>
      <c r="P7965" s="175" t="str">
        <f t="shared" si="1275"/>
        <v/>
      </c>
      <c r="Q7965" s="175" t="str">
        <f t="shared" si="1276"/>
        <v/>
      </c>
    </row>
    <row r="7966" spans="1:17" s="1" customFormat="1" x14ac:dyDescent="0.3">
      <c r="A7966" s="189">
        <f t="shared" si="1274"/>
        <v>44162.74999998069</v>
      </c>
      <c r="B7966" s="190">
        <f t="shared" si="1270"/>
        <v>44162</v>
      </c>
      <c r="C7966" s="1">
        <f t="shared" si="1271"/>
        <v>18</v>
      </c>
      <c r="D7966" s="191">
        <v>3.6215571579014192</v>
      </c>
      <c r="E7966" s="192">
        <f t="shared" si="1272"/>
        <v>1.2575367234710671E-4</v>
      </c>
      <c r="F7966" s="193">
        <f t="shared" si="1273"/>
        <v>5.399606188466942</v>
      </c>
      <c r="G7966" s="193">
        <f t="shared" si="1278"/>
        <v>5.5992749037484133</v>
      </c>
      <c r="H7966" s="193">
        <f t="shared" si="1278"/>
        <v>5.8063270456114937</v>
      </c>
      <c r="I7966" s="193">
        <f t="shared" si="1278"/>
        <v>6.021035641245291</v>
      </c>
      <c r="J7966" s="193">
        <f t="shared" si="1278"/>
        <v>6.2436838139433686</v>
      </c>
      <c r="K7966" s="193">
        <f>MAX(0,(F7966-'2031 forecast'!$C$10))</f>
        <v>0</v>
      </c>
      <c r="L7966" s="193">
        <f>MAX(0,(G7966-'2031 forecast'!$C$10))</f>
        <v>0</v>
      </c>
      <c r="M7966" s="193">
        <f>MAX(0,(H7966-'2031 forecast'!$C$10))</f>
        <v>6.932704561149361E-2</v>
      </c>
      <c r="N7966" s="193">
        <f>MAX(0,(I7966-'2031 forecast'!$C$10))</f>
        <v>0.2840356412452909</v>
      </c>
      <c r="O7966" s="193">
        <f>MAX(0,(J7966-'2031 forecast'!$C$10))</f>
        <v>0.50668381394336848</v>
      </c>
      <c r="P7966" s="175" t="str">
        <f t="shared" si="1275"/>
        <v/>
      </c>
      <c r="Q7966" s="175" t="str">
        <f t="shared" si="1276"/>
        <v/>
      </c>
    </row>
    <row r="7967" spans="1:17" s="1" customFormat="1" x14ac:dyDescent="0.3">
      <c r="A7967" s="189">
        <f t="shared" si="1274"/>
        <v>44162.791666647354</v>
      </c>
      <c r="B7967" s="190">
        <f t="shared" si="1270"/>
        <v>44162</v>
      </c>
      <c r="C7967" s="1">
        <f t="shared" si="1271"/>
        <v>19</v>
      </c>
      <c r="D7967" s="191">
        <v>3.3203881634813426</v>
      </c>
      <c r="E7967" s="192">
        <f t="shared" si="1272"/>
        <v>1.1529598649703547E-4</v>
      </c>
      <c r="F7967" s="193">
        <f t="shared" si="1273"/>
        <v>4.9505744888023315</v>
      </c>
      <c r="G7967" s="193">
        <f t="shared" si="1278"/>
        <v>5.1336387371165282</v>
      </c>
      <c r="H7967" s="193">
        <f t="shared" si="1278"/>
        <v>5.3234724056438019</v>
      </c>
      <c r="I7967" s="193">
        <f t="shared" si="1278"/>
        <v>5.5203258166095086</v>
      </c>
      <c r="J7967" s="193">
        <f t="shared" si="1278"/>
        <v>5.7244585487505733</v>
      </c>
      <c r="K7967" s="193">
        <f>MAX(0,(F7967-'2031 forecast'!$C$10))</f>
        <v>0</v>
      </c>
      <c r="L7967" s="193">
        <f>MAX(0,(G7967-'2031 forecast'!$C$10))</f>
        <v>0</v>
      </c>
      <c r="M7967" s="193">
        <f>MAX(0,(H7967-'2031 forecast'!$C$10))</f>
        <v>0</v>
      </c>
      <c r="N7967" s="193">
        <f>MAX(0,(I7967-'2031 forecast'!$C$10))</f>
        <v>0</v>
      </c>
      <c r="O7967" s="193">
        <f>MAX(0,(J7967-'2031 forecast'!$C$10))</f>
        <v>0</v>
      </c>
      <c r="P7967" s="175" t="str">
        <f t="shared" si="1275"/>
        <v/>
      </c>
      <c r="Q7967" s="175" t="str">
        <f t="shared" si="1276"/>
        <v/>
      </c>
    </row>
    <row r="7968" spans="1:17" s="1" customFormat="1" x14ac:dyDescent="0.3">
      <c r="A7968" s="189">
        <f t="shared" si="1274"/>
        <v>44162.833333314018</v>
      </c>
      <c r="B7968" s="190">
        <f t="shared" si="1270"/>
        <v>44162</v>
      </c>
      <c r="C7968" s="1">
        <f t="shared" si="1271"/>
        <v>20</v>
      </c>
      <c r="D7968" s="191">
        <v>3.3655635126443539</v>
      </c>
      <c r="E7968" s="192">
        <f t="shared" si="1272"/>
        <v>1.1686463937454616E-4</v>
      </c>
      <c r="F7968" s="193">
        <f t="shared" si="1273"/>
        <v>5.0179292437520235</v>
      </c>
      <c r="G7968" s="193">
        <f t="shared" si="1278"/>
        <v>5.2034841621113106</v>
      </c>
      <c r="H7968" s="193">
        <f t="shared" si="1278"/>
        <v>5.3959006016389557</v>
      </c>
      <c r="I7968" s="193">
        <f t="shared" si="1278"/>
        <v>5.5954322903048759</v>
      </c>
      <c r="J7968" s="193">
        <f t="shared" si="1278"/>
        <v>5.8023423385294928</v>
      </c>
      <c r="K7968" s="193">
        <f>MAX(0,(F7968-'2031 forecast'!$C$10))</f>
        <v>0</v>
      </c>
      <c r="L7968" s="193">
        <f>MAX(0,(G7968-'2031 forecast'!$C$10))</f>
        <v>0</v>
      </c>
      <c r="M7968" s="193">
        <f>MAX(0,(H7968-'2031 forecast'!$C$10))</f>
        <v>0</v>
      </c>
      <c r="N7968" s="193">
        <f>MAX(0,(I7968-'2031 forecast'!$C$10))</f>
        <v>0</v>
      </c>
      <c r="O7968" s="193">
        <f>MAX(0,(J7968-'2031 forecast'!$C$10))</f>
        <v>6.5342338529492672E-2</v>
      </c>
      <c r="P7968" s="175" t="str">
        <f t="shared" si="1275"/>
        <v/>
      </c>
      <c r="Q7968" s="175" t="str">
        <f t="shared" si="1276"/>
        <v/>
      </c>
    </row>
    <row r="7969" spans="1:17" s="1" customFormat="1" x14ac:dyDescent="0.3">
      <c r="A7969" s="189">
        <f t="shared" si="1274"/>
        <v>44162.874999980682</v>
      </c>
      <c r="B7969" s="190">
        <f t="shared" si="1270"/>
        <v>44162</v>
      </c>
      <c r="C7969" s="1">
        <f t="shared" si="1271"/>
        <v>21</v>
      </c>
      <c r="D7969" s="191">
        <v>3.1999205657133114</v>
      </c>
      <c r="E7969" s="192">
        <f t="shared" si="1272"/>
        <v>1.1111291215700695E-4</v>
      </c>
      <c r="F7969" s="193">
        <f t="shared" si="1273"/>
        <v>4.7709618089364865</v>
      </c>
      <c r="G7969" s="193">
        <f t="shared" si="1278"/>
        <v>4.9473842704637736</v>
      </c>
      <c r="H7969" s="193">
        <f t="shared" si="1278"/>
        <v>5.1303305496567244</v>
      </c>
      <c r="I7969" s="193">
        <f t="shared" si="1278"/>
        <v>5.3200418867551944</v>
      </c>
      <c r="J7969" s="193">
        <f t="shared" si="1278"/>
        <v>5.5167684426734533</v>
      </c>
      <c r="K7969" s="193">
        <f>MAX(0,(F7969-'2031 forecast'!$C$10))</f>
        <v>0</v>
      </c>
      <c r="L7969" s="193">
        <f>MAX(0,(G7969-'2031 forecast'!$C$10))</f>
        <v>0</v>
      </c>
      <c r="M7969" s="193">
        <f>MAX(0,(H7969-'2031 forecast'!$C$10))</f>
        <v>0</v>
      </c>
      <c r="N7969" s="193">
        <f>MAX(0,(I7969-'2031 forecast'!$C$10))</f>
        <v>0</v>
      </c>
      <c r="O7969" s="193">
        <f>MAX(0,(J7969-'2031 forecast'!$C$10))</f>
        <v>0</v>
      </c>
      <c r="P7969" s="175" t="str">
        <f t="shared" si="1275"/>
        <v/>
      </c>
      <c r="Q7969" s="175" t="str">
        <f t="shared" si="1276"/>
        <v/>
      </c>
    </row>
    <row r="7970" spans="1:17" s="1" customFormat="1" x14ac:dyDescent="0.3">
      <c r="A7970" s="189">
        <f t="shared" si="1274"/>
        <v>44162.916666647347</v>
      </c>
      <c r="B7970" s="190">
        <f t="shared" si="1270"/>
        <v>44162</v>
      </c>
      <c r="C7970" s="1">
        <f t="shared" si="1271"/>
        <v>22</v>
      </c>
      <c r="D7970" s="191">
        <v>3.0116899442007643</v>
      </c>
      <c r="E7970" s="192">
        <f t="shared" si="1272"/>
        <v>1.0457685850071245E-4</v>
      </c>
      <c r="F7970" s="193">
        <f t="shared" si="1273"/>
        <v>4.4903169966461061</v>
      </c>
      <c r="G7970" s="193">
        <f t="shared" si="1278"/>
        <v>4.6563616663188467</v>
      </c>
      <c r="H7970" s="193">
        <f t="shared" si="1278"/>
        <v>4.8285463996769176</v>
      </c>
      <c r="I7970" s="193">
        <f t="shared" si="1278"/>
        <v>5.0070982463578311</v>
      </c>
      <c r="J7970" s="193">
        <f t="shared" si="1278"/>
        <v>5.1922526519279577</v>
      </c>
      <c r="K7970" s="193">
        <f>MAX(0,(F7970-'2031 forecast'!$C$10))</f>
        <v>0</v>
      </c>
      <c r="L7970" s="193">
        <f>MAX(0,(G7970-'2031 forecast'!$C$10))</f>
        <v>0</v>
      </c>
      <c r="M7970" s="193">
        <f>MAX(0,(H7970-'2031 forecast'!$C$10))</f>
        <v>0</v>
      </c>
      <c r="N7970" s="193">
        <f>MAX(0,(I7970-'2031 forecast'!$C$10))</f>
        <v>0</v>
      </c>
      <c r="O7970" s="193">
        <f>MAX(0,(J7970-'2031 forecast'!$C$10))</f>
        <v>0</v>
      </c>
      <c r="P7970" s="175" t="str">
        <f t="shared" si="1275"/>
        <v/>
      </c>
      <c r="Q7970" s="175" t="str">
        <f t="shared" si="1276"/>
        <v/>
      </c>
    </row>
    <row r="7971" spans="1:17" s="1" customFormat="1" x14ac:dyDescent="0.3">
      <c r="A7971" s="189">
        <f t="shared" si="1274"/>
        <v>44162.958333314011</v>
      </c>
      <c r="B7971" s="190">
        <f t="shared" si="1270"/>
        <v>44162</v>
      </c>
      <c r="C7971" s="1">
        <f t="shared" si="1271"/>
        <v>23</v>
      </c>
      <c r="D7971" s="191">
        <v>2.8385177724092201</v>
      </c>
      <c r="E7971" s="192">
        <f t="shared" si="1272"/>
        <v>9.8563689136921476E-5</v>
      </c>
      <c r="F7971" s="193">
        <f t="shared" si="1273"/>
        <v>4.2321237693389548</v>
      </c>
      <c r="G7971" s="193">
        <f t="shared" si="1278"/>
        <v>4.3886208705055125</v>
      </c>
      <c r="H7971" s="193">
        <f t="shared" si="1278"/>
        <v>4.5509049816954947</v>
      </c>
      <c r="I7971" s="193">
        <f t="shared" si="1278"/>
        <v>4.7191900971922554</v>
      </c>
      <c r="J7971" s="193">
        <f t="shared" si="1278"/>
        <v>4.8936981244420998</v>
      </c>
      <c r="K7971" s="193">
        <f>MAX(0,(F7971-'2031 forecast'!$C$10))</f>
        <v>0</v>
      </c>
      <c r="L7971" s="193">
        <f>MAX(0,(G7971-'2031 forecast'!$C$10))</f>
        <v>0</v>
      </c>
      <c r="M7971" s="193">
        <f>MAX(0,(H7971-'2031 forecast'!$C$10))</f>
        <v>0</v>
      </c>
      <c r="N7971" s="193">
        <f>MAX(0,(I7971-'2031 forecast'!$C$10))</f>
        <v>0</v>
      </c>
      <c r="O7971" s="193">
        <f>MAX(0,(J7971-'2031 forecast'!$C$10))</f>
        <v>0</v>
      </c>
      <c r="P7971" s="175" t="str">
        <f t="shared" si="1275"/>
        <v/>
      </c>
      <c r="Q7971" s="175" t="str">
        <f t="shared" si="1276"/>
        <v/>
      </c>
    </row>
    <row r="7972" spans="1:17" s="1" customFormat="1" x14ac:dyDescent="0.3">
      <c r="A7972" s="189">
        <f t="shared" si="1274"/>
        <v>44162.999999980675</v>
      </c>
      <c r="B7972" s="190">
        <f t="shared" si="1270"/>
        <v>44162</v>
      </c>
      <c r="C7972" s="1">
        <f t="shared" si="1271"/>
        <v>0</v>
      </c>
      <c r="D7972" s="191">
        <v>2.431939629942117</v>
      </c>
      <c r="E7972" s="192">
        <f t="shared" si="1272"/>
        <v>8.4445813239325296E-5</v>
      </c>
      <c r="F7972" s="193">
        <f t="shared" si="1273"/>
        <v>3.6259309747917303</v>
      </c>
      <c r="G7972" s="193">
        <f t="shared" si="1278"/>
        <v>3.7600120455524686</v>
      </c>
      <c r="H7972" s="193">
        <f t="shared" si="1278"/>
        <v>3.8990512177391108</v>
      </c>
      <c r="I7972" s="193">
        <f t="shared" si="1278"/>
        <v>4.0432318339339481</v>
      </c>
      <c r="J7972" s="193">
        <f t="shared" si="1278"/>
        <v>4.192744016431825</v>
      </c>
      <c r="K7972" s="193">
        <f>MAX(0,(F7972-'2031 forecast'!$C$10))</f>
        <v>0</v>
      </c>
      <c r="L7972" s="193">
        <f>MAX(0,(G7972-'2031 forecast'!$C$10))</f>
        <v>0</v>
      </c>
      <c r="M7972" s="193">
        <f>MAX(0,(H7972-'2031 forecast'!$C$10))</f>
        <v>0</v>
      </c>
      <c r="N7972" s="193">
        <f>MAX(0,(I7972-'2031 forecast'!$C$10))</f>
        <v>0</v>
      </c>
      <c r="O7972" s="193">
        <f>MAX(0,(J7972-'2031 forecast'!$C$10))</f>
        <v>0</v>
      </c>
      <c r="P7972" s="175" t="str">
        <f t="shared" si="1275"/>
        <v/>
      </c>
      <c r="Q7972" s="175" t="str">
        <f t="shared" si="1276"/>
        <v/>
      </c>
    </row>
    <row r="7973" spans="1:17" s="1" customFormat="1" x14ac:dyDescent="0.3">
      <c r="A7973" s="189">
        <f t="shared" si="1274"/>
        <v>44163.041666647339</v>
      </c>
      <c r="B7973" s="190">
        <f t="shared" si="1270"/>
        <v>44163</v>
      </c>
      <c r="C7973" s="1">
        <f t="shared" si="1271"/>
        <v>1</v>
      </c>
      <c r="D7973" s="191">
        <v>2.3566473813370976</v>
      </c>
      <c r="E7973" s="192">
        <f t="shared" si="1272"/>
        <v>8.1831391776807471E-5</v>
      </c>
      <c r="F7973" s="193">
        <f t="shared" si="1273"/>
        <v>3.5136730498755773</v>
      </c>
      <c r="G7973" s="193">
        <f t="shared" si="1278"/>
        <v>3.6436030038944964</v>
      </c>
      <c r="H7973" s="193">
        <f t="shared" si="1278"/>
        <v>3.7783375577471872</v>
      </c>
      <c r="I7973" s="193">
        <f t="shared" si="1278"/>
        <v>3.9180543777750017</v>
      </c>
      <c r="J7973" s="193">
        <f t="shared" si="1278"/>
        <v>4.0629377001336255</v>
      </c>
      <c r="K7973" s="193">
        <f>MAX(0,(F7973-'2031 forecast'!$C$10))</f>
        <v>0</v>
      </c>
      <c r="L7973" s="193">
        <f>MAX(0,(G7973-'2031 forecast'!$C$10))</f>
        <v>0</v>
      </c>
      <c r="M7973" s="193">
        <f>MAX(0,(H7973-'2031 forecast'!$C$10))</f>
        <v>0</v>
      </c>
      <c r="N7973" s="193">
        <f>MAX(0,(I7973-'2031 forecast'!$C$10))</f>
        <v>0</v>
      </c>
      <c r="O7973" s="193">
        <f>MAX(0,(J7973-'2031 forecast'!$C$10))</f>
        <v>0</v>
      </c>
      <c r="P7973" s="175" t="str">
        <f t="shared" si="1275"/>
        <v/>
      </c>
      <c r="Q7973" s="175" t="str">
        <f t="shared" si="1276"/>
        <v/>
      </c>
    </row>
    <row r="7974" spans="1:17" s="1" customFormat="1" x14ac:dyDescent="0.3">
      <c r="A7974" s="189">
        <f t="shared" si="1274"/>
        <v>44163.083333314004</v>
      </c>
      <c r="B7974" s="190">
        <f t="shared" si="1270"/>
        <v>44163</v>
      </c>
      <c r="C7974" s="1">
        <f t="shared" si="1271"/>
        <v>2</v>
      </c>
      <c r="D7974" s="191">
        <v>2.2813551327320787</v>
      </c>
      <c r="E7974" s="192">
        <f t="shared" si="1272"/>
        <v>7.9216970314289673E-5</v>
      </c>
      <c r="F7974" s="193">
        <f t="shared" si="1273"/>
        <v>3.4014151249594251</v>
      </c>
      <c r="G7974" s="193">
        <f t="shared" si="1278"/>
        <v>3.527193962236526</v>
      </c>
      <c r="H7974" s="193">
        <f t="shared" si="1278"/>
        <v>3.6576238977552649</v>
      </c>
      <c r="I7974" s="193">
        <f t="shared" si="1278"/>
        <v>3.7928769216160565</v>
      </c>
      <c r="J7974" s="193">
        <f t="shared" si="1278"/>
        <v>3.9331313838354274</v>
      </c>
      <c r="K7974" s="193">
        <f>MAX(0,(F7974-'2031 forecast'!$C$10))</f>
        <v>0</v>
      </c>
      <c r="L7974" s="193">
        <f>MAX(0,(G7974-'2031 forecast'!$C$10))</f>
        <v>0</v>
      </c>
      <c r="M7974" s="193">
        <f>MAX(0,(H7974-'2031 forecast'!$C$10))</f>
        <v>0</v>
      </c>
      <c r="N7974" s="193">
        <f>MAX(0,(I7974-'2031 forecast'!$C$10))</f>
        <v>0</v>
      </c>
      <c r="O7974" s="193">
        <f>MAX(0,(J7974-'2031 forecast'!$C$10))</f>
        <v>0</v>
      </c>
      <c r="P7974" s="175" t="str">
        <f t="shared" si="1275"/>
        <v/>
      </c>
      <c r="Q7974" s="175" t="str">
        <f t="shared" si="1276"/>
        <v/>
      </c>
    </row>
    <row r="7975" spans="1:17" s="1" customFormat="1" x14ac:dyDescent="0.3">
      <c r="A7975" s="189">
        <f t="shared" si="1274"/>
        <v>44163.124999980668</v>
      </c>
      <c r="B7975" s="190">
        <f t="shared" si="1270"/>
        <v>44163</v>
      </c>
      <c r="C7975" s="1">
        <f t="shared" si="1271"/>
        <v>3</v>
      </c>
      <c r="D7975" s="191">
        <v>2.2587674581505732</v>
      </c>
      <c r="E7975" s="192">
        <f t="shared" si="1272"/>
        <v>7.8432643875534335E-5</v>
      </c>
      <c r="F7975" s="193">
        <f t="shared" si="1273"/>
        <v>3.3677377474845795</v>
      </c>
      <c r="G7975" s="193">
        <f t="shared" si="1278"/>
        <v>3.4922712497391348</v>
      </c>
      <c r="H7975" s="193">
        <f t="shared" si="1278"/>
        <v>3.6214097997576884</v>
      </c>
      <c r="I7975" s="193">
        <f t="shared" si="1278"/>
        <v>3.7553236847683733</v>
      </c>
      <c r="J7975" s="193">
        <f t="shared" si="1278"/>
        <v>3.8941894889459681</v>
      </c>
      <c r="K7975" s="193">
        <f>MAX(0,(F7975-'2031 forecast'!$C$10))</f>
        <v>0</v>
      </c>
      <c r="L7975" s="193">
        <f>MAX(0,(G7975-'2031 forecast'!$C$10))</f>
        <v>0</v>
      </c>
      <c r="M7975" s="193">
        <f>MAX(0,(H7975-'2031 forecast'!$C$10))</f>
        <v>0</v>
      </c>
      <c r="N7975" s="193">
        <f>MAX(0,(I7975-'2031 forecast'!$C$10))</f>
        <v>0</v>
      </c>
      <c r="O7975" s="193">
        <f>MAX(0,(J7975-'2031 forecast'!$C$10))</f>
        <v>0</v>
      </c>
      <c r="P7975" s="175" t="str">
        <f t="shared" si="1275"/>
        <v/>
      </c>
      <c r="Q7975" s="175" t="str">
        <f t="shared" si="1276"/>
        <v/>
      </c>
    </row>
    <row r="7976" spans="1:17" s="1" customFormat="1" x14ac:dyDescent="0.3">
      <c r="A7976" s="189">
        <f t="shared" si="1274"/>
        <v>44163.166666647332</v>
      </c>
      <c r="B7976" s="190">
        <f t="shared" si="1270"/>
        <v>44163</v>
      </c>
      <c r="C7976" s="1">
        <f t="shared" si="1271"/>
        <v>4</v>
      </c>
      <c r="D7976" s="191">
        <v>2.2361797835690673</v>
      </c>
      <c r="E7976" s="192">
        <f t="shared" si="1272"/>
        <v>7.7648317436778983E-5</v>
      </c>
      <c r="F7976" s="193">
        <f t="shared" si="1273"/>
        <v>3.3340603700097331</v>
      </c>
      <c r="G7976" s="193">
        <f t="shared" si="1278"/>
        <v>3.4573485372417432</v>
      </c>
      <c r="H7976" s="193">
        <f t="shared" si="1278"/>
        <v>3.585195701760111</v>
      </c>
      <c r="I7976" s="193">
        <f t="shared" si="1278"/>
        <v>3.7177704479206888</v>
      </c>
      <c r="J7976" s="193">
        <f t="shared" si="1278"/>
        <v>3.8552475940565079</v>
      </c>
      <c r="K7976" s="193">
        <f>MAX(0,(F7976-'2031 forecast'!$C$10))</f>
        <v>0</v>
      </c>
      <c r="L7976" s="193">
        <f>MAX(0,(G7976-'2031 forecast'!$C$10))</f>
        <v>0</v>
      </c>
      <c r="M7976" s="193">
        <f>MAX(0,(H7976-'2031 forecast'!$C$10))</f>
        <v>0</v>
      </c>
      <c r="N7976" s="193">
        <f>MAX(0,(I7976-'2031 forecast'!$C$10))</f>
        <v>0</v>
      </c>
      <c r="O7976" s="193">
        <f>MAX(0,(J7976-'2031 forecast'!$C$10))</f>
        <v>0</v>
      </c>
      <c r="P7976" s="175" t="str">
        <f t="shared" si="1275"/>
        <v/>
      </c>
      <c r="Q7976" s="175" t="str">
        <f t="shared" si="1276"/>
        <v/>
      </c>
    </row>
    <row r="7977" spans="1:17" s="1" customFormat="1" x14ac:dyDescent="0.3">
      <c r="A7977" s="189">
        <f t="shared" si="1274"/>
        <v>44163.208333313996</v>
      </c>
      <c r="B7977" s="190">
        <f t="shared" si="1270"/>
        <v>44163</v>
      </c>
      <c r="C7977" s="1">
        <f t="shared" si="1271"/>
        <v>5</v>
      </c>
      <c r="D7977" s="191">
        <v>2.2813551327320787</v>
      </c>
      <c r="E7977" s="192">
        <f t="shared" si="1272"/>
        <v>7.9216970314289673E-5</v>
      </c>
      <c r="F7977" s="193">
        <f t="shared" si="1273"/>
        <v>3.4014151249594251</v>
      </c>
      <c r="G7977" s="193">
        <f t="shared" si="1278"/>
        <v>3.527193962236526</v>
      </c>
      <c r="H7977" s="193">
        <f t="shared" si="1278"/>
        <v>3.6576238977552649</v>
      </c>
      <c r="I7977" s="193">
        <f t="shared" si="1278"/>
        <v>3.7928769216160565</v>
      </c>
      <c r="J7977" s="193">
        <f t="shared" si="1278"/>
        <v>3.9331313838354274</v>
      </c>
      <c r="K7977" s="193">
        <f>MAX(0,(F7977-'2031 forecast'!$C$10))</f>
        <v>0</v>
      </c>
      <c r="L7977" s="193">
        <f>MAX(0,(G7977-'2031 forecast'!$C$10))</f>
        <v>0</v>
      </c>
      <c r="M7977" s="193">
        <f>MAX(0,(H7977-'2031 forecast'!$C$10))</f>
        <v>0</v>
      </c>
      <c r="N7977" s="193">
        <f>MAX(0,(I7977-'2031 forecast'!$C$10))</f>
        <v>0</v>
      </c>
      <c r="O7977" s="193">
        <f>MAX(0,(J7977-'2031 forecast'!$C$10))</f>
        <v>0</v>
      </c>
      <c r="P7977" s="175" t="str">
        <f t="shared" si="1275"/>
        <v/>
      </c>
      <c r="Q7977" s="175" t="str">
        <f t="shared" si="1276"/>
        <v/>
      </c>
    </row>
    <row r="7978" spans="1:17" s="1" customFormat="1" x14ac:dyDescent="0.3">
      <c r="A7978" s="189">
        <f t="shared" si="1274"/>
        <v>44163.249999980661</v>
      </c>
      <c r="B7978" s="190">
        <f t="shared" si="1270"/>
        <v>44163</v>
      </c>
      <c r="C7978" s="1">
        <f t="shared" si="1271"/>
        <v>6</v>
      </c>
      <c r="D7978" s="191">
        <v>2.2888843575925808</v>
      </c>
      <c r="E7978" s="192">
        <f t="shared" si="1272"/>
        <v>7.9478412460541457E-5</v>
      </c>
      <c r="F7978" s="193">
        <f t="shared" si="1273"/>
        <v>3.4126409174510406</v>
      </c>
      <c r="G7978" s="193">
        <f t="shared" si="1278"/>
        <v>3.5388348664023233</v>
      </c>
      <c r="H7978" s="193">
        <f t="shared" si="1278"/>
        <v>3.6696952637544573</v>
      </c>
      <c r="I7978" s="193">
        <f t="shared" si="1278"/>
        <v>3.8053946672319512</v>
      </c>
      <c r="J7978" s="193">
        <f t="shared" si="1278"/>
        <v>3.9461120154652476</v>
      </c>
      <c r="K7978" s="193">
        <f>MAX(0,(F7978-'2031 forecast'!$C$10))</f>
        <v>0</v>
      </c>
      <c r="L7978" s="193">
        <f>MAX(0,(G7978-'2031 forecast'!$C$10))</f>
        <v>0</v>
      </c>
      <c r="M7978" s="193">
        <f>MAX(0,(H7978-'2031 forecast'!$C$10))</f>
        <v>0</v>
      </c>
      <c r="N7978" s="193">
        <f>MAX(0,(I7978-'2031 forecast'!$C$10))</f>
        <v>0</v>
      </c>
      <c r="O7978" s="193">
        <f>MAX(0,(J7978-'2031 forecast'!$C$10))</f>
        <v>0</v>
      </c>
      <c r="P7978" s="175" t="str">
        <f t="shared" si="1275"/>
        <v/>
      </c>
      <c r="Q7978" s="175" t="str">
        <f t="shared" si="1276"/>
        <v/>
      </c>
    </row>
    <row r="7979" spans="1:17" s="1" customFormat="1" x14ac:dyDescent="0.3">
      <c r="A7979" s="189">
        <f t="shared" si="1274"/>
        <v>44163.291666647325</v>
      </c>
      <c r="B7979" s="190">
        <f t="shared" si="1270"/>
        <v>44163</v>
      </c>
      <c r="C7979" s="1">
        <f t="shared" si="1271"/>
        <v>7</v>
      </c>
      <c r="D7979" s="191">
        <v>2.4620565293841246</v>
      </c>
      <c r="E7979" s="192">
        <f t="shared" si="1272"/>
        <v>8.5491581824332418E-5</v>
      </c>
      <c r="F7979" s="193">
        <f t="shared" si="1273"/>
        <v>3.6708341447581914</v>
      </c>
      <c r="G7979" s="193">
        <f t="shared" si="1278"/>
        <v>3.8065756622156566</v>
      </c>
      <c r="H7979" s="193">
        <f t="shared" si="1278"/>
        <v>3.9473366817358801</v>
      </c>
      <c r="I7979" s="193">
        <f t="shared" si="1278"/>
        <v>4.093302816397526</v>
      </c>
      <c r="J7979" s="193">
        <f t="shared" si="1278"/>
        <v>4.244666542951105</v>
      </c>
      <c r="K7979" s="193">
        <f>MAX(0,(F7979-'2031 forecast'!$C$10))</f>
        <v>0</v>
      </c>
      <c r="L7979" s="193">
        <f>MAX(0,(G7979-'2031 forecast'!$C$10))</f>
        <v>0</v>
      </c>
      <c r="M7979" s="193">
        <f>MAX(0,(H7979-'2031 forecast'!$C$10))</f>
        <v>0</v>
      </c>
      <c r="N7979" s="193">
        <f>MAX(0,(I7979-'2031 forecast'!$C$10))</f>
        <v>0</v>
      </c>
      <c r="O7979" s="193">
        <f>MAX(0,(J7979-'2031 forecast'!$C$10))</f>
        <v>0</v>
      </c>
      <c r="P7979" s="175" t="str">
        <f t="shared" si="1275"/>
        <v/>
      </c>
      <c r="Q7979" s="175" t="str">
        <f t="shared" si="1276"/>
        <v/>
      </c>
    </row>
    <row r="7980" spans="1:17" s="1" customFormat="1" x14ac:dyDescent="0.3">
      <c r="A7980" s="189">
        <f t="shared" si="1274"/>
        <v>44163.333333313989</v>
      </c>
      <c r="B7980" s="190">
        <f t="shared" si="1270"/>
        <v>44163</v>
      </c>
      <c r="C7980" s="1">
        <f t="shared" si="1271"/>
        <v>8</v>
      </c>
      <c r="D7980" s="191">
        <v>2.7331086243621936</v>
      </c>
      <c r="E7980" s="192">
        <f t="shared" si="1272"/>
        <v>9.4903499089396543E-5</v>
      </c>
      <c r="F7980" s="193">
        <f t="shared" si="1273"/>
        <v>4.0749626744563407</v>
      </c>
      <c r="G7980" s="193">
        <f t="shared" si="1278"/>
        <v>4.2256482121843533</v>
      </c>
      <c r="H7980" s="193">
        <f t="shared" si="1278"/>
        <v>4.3819058577068031</v>
      </c>
      <c r="I7980" s="193">
        <f t="shared" si="1278"/>
        <v>4.5439416585697314</v>
      </c>
      <c r="J7980" s="193">
        <f t="shared" si="1278"/>
        <v>4.7119692816246213</v>
      </c>
      <c r="K7980" s="193">
        <f>MAX(0,(F7980-'2031 forecast'!$C$10))</f>
        <v>0</v>
      </c>
      <c r="L7980" s="193">
        <f>MAX(0,(G7980-'2031 forecast'!$C$10))</f>
        <v>0</v>
      </c>
      <c r="M7980" s="193">
        <f>MAX(0,(H7980-'2031 forecast'!$C$10))</f>
        <v>0</v>
      </c>
      <c r="N7980" s="193">
        <f>MAX(0,(I7980-'2031 forecast'!$C$10))</f>
        <v>0</v>
      </c>
      <c r="O7980" s="193">
        <f>MAX(0,(J7980-'2031 forecast'!$C$10))</f>
        <v>0</v>
      </c>
      <c r="P7980" s="175" t="str">
        <f t="shared" si="1275"/>
        <v/>
      </c>
      <c r="Q7980" s="175" t="str">
        <f t="shared" si="1276"/>
        <v/>
      </c>
    </row>
    <row r="7981" spans="1:17" s="1" customFormat="1" x14ac:dyDescent="0.3">
      <c r="A7981" s="189">
        <f t="shared" si="1274"/>
        <v>44163.374999980653</v>
      </c>
      <c r="B7981" s="190">
        <f t="shared" si="1270"/>
        <v>44163</v>
      </c>
      <c r="C7981" s="1">
        <f t="shared" si="1271"/>
        <v>9</v>
      </c>
      <c r="D7981" s="191">
        <v>2.8159300978277146</v>
      </c>
      <c r="E7981" s="192">
        <f t="shared" si="1272"/>
        <v>9.7779362698166138E-5</v>
      </c>
      <c r="F7981" s="193">
        <f t="shared" si="1273"/>
        <v>4.1984463918641088</v>
      </c>
      <c r="G7981" s="193">
        <f t="shared" si="1278"/>
        <v>4.3536981580081218</v>
      </c>
      <c r="H7981" s="193">
        <f t="shared" si="1278"/>
        <v>4.5146908836979183</v>
      </c>
      <c r="I7981" s="193">
        <f t="shared" si="1278"/>
        <v>4.6816368603445717</v>
      </c>
      <c r="J7981" s="193">
        <f t="shared" si="1278"/>
        <v>4.8547562295526401</v>
      </c>
      <c r="K7981" s="193">
        <f>MAX(0,(F7981-'2031 forecast'!$C$10))</f>
        <v>0</v>
      </c>
      <c r="L7981" s="193">
        <f>MAX(0,(G7981-'2031 forecast'!$C$10))</f>
        <v>0</v>
      </c>
      <c r="M7981" s="193">
        <f>MAX(0,(H7981-'2031 forecast'!$C$10))</f>
        <v>0</v>
      </c>
      <c r="N7981" s="193">
        <f>MAX(0,(I7981-'2031 forecast'!$C$10))</f>
        <v>0</v>
      </c>
      <c r="O7981" s="193">
        <f>MAX(0,(J7981-'2031 forecast'!$C$10))</f>
        <v>0</v>
      </c>
      <c r="P7981" s="175" t="str">
        <f t="shared" si="1275"/>
        <v/>
      </c>
      <c r="Q7981" s="175" t="str">
        <f t="shared" si="1276"/>
        <v/>
      </c>
    </row>
    <row r="7982" spans="1:17" s="1" customFormat="1" x14ac:dyDescent="0.3">
      <c r="A7982" s="189">
        <f t="shared" si="1274"/>
        <v>44163.416666647317</v>
      </c>
      <c r="B7982" s="190">
        <f t="shared" si="1270"/>
        <v>44163</v>
      </c>
      <c r="C7982" s="1">
        <f t="shared" si="1271"/>
        <v>10</v>
      </c>
      <c r="D7982" s="191">
        <v>2.9891022696192584</v>
      </c>
      <c r="E7982" s="192">
        <f t="shared" si="1272"/>
        <v>1.037925320619571E-4</v>
      </c>
      <c r="F7982" s="193">
        <f t="shared" si="1273"/>
        <v>4.4566396191712601</v>
      </c>
      <c r="G7982" s="193">
        <f t="shared" si="1278"/>
        <v>4.6214389538214551</v>
      </c>
      <c r="H7982" s="193">
        <f t="shared" si="1278"/>
        <v>4.7923323016793411</v>
      </c>
      <c r="I7982" s="193">
        <f t="shared" si="1278"/>
        <v>4.9695450095101465</v>
      </c>
      <c r="J7982" s="193">
        <f t="shared" si="1278"/>
        <v>5.1533107570384979</v>
      </c>
      <c r="K7982" s="193">
        <f>MAX(0,(F7982-'2031 forecast'!$C$10))</f>
        <v>0</v>
      </c>
      <c r="L7982" s="193">
        <f>MAX(0,(G7982-'2031 forecast'!$C$10))</f>
        <v>0</v>
      </c>
      <c r="M7982" s="193">
        <f>MAX(0,(H7982-'2031 forecast'!$C$10))</f>
        <v>0</v>
      </c>
      <c r="N7982" s="193">
        <f>MAX(0,(I7982-'2031 forecast'!$C$10))</f>
        <v>0</v>
      </c>
      <c r="O7982" s="193">
        <f>MAX(0,(J7982-'2031 forecast'!$C$10))</f>
        <v>0</v>
      </c>
      <c r="P7982" s="175" t="str">
        <f t="shared" si="1275"/>
        <v/>
      </c>
      <c r="Q7982" s="175" t="str">
        <f t="shared" si="1276"/>
        <v/>
      </c>
    </row>
    <row r="7983" spans="1:17" s="1" customFormat="1" x14ac:dyDescent="0.3">
      <c r="A7983" s="189">
        <f t="shared" si="1274"/>
        <v>44163.458333313982</v>
      </c>
      <c r="B7983" s="190">
        <f t="shared" si="1270"/>
        <v>44163</v>
      </c>
      <c r="C7983" s="1">
        <f t="shared" si="1271"/>
        <v>11</v>
      </c>
      <c r="D7983" s="191">
        <v>3.0869821928057832</v>
      </c>
      <c r="E7983" s="192">
        <f t="shared" si="1272"/>
        <v>1.0719127996323025E-4</v>
      </c>
      <c r="F7983" s="193">
        <f t="shared" si="1273"/>
        <v>4.6025749215622582</v>
      </c>
      <c r="G7983" s="193">
        <f t="shared" si="1278"/>
        <v>4.7727707079768171</v>
      </c>
      <c r="H7983" s="193">
        <f t="shared" si="1278"/>
        <v>4.9492600596688403</v>
      </c>
      <c r="I7983" s="193">
        <f t="shared" si="1278"/>
        <v>5.1322757025167762</v>
      </c>
      <c r="J7983" s="193">
        <f t="shared" si="1278"/>
        <v>5.3220589682261563</v>
      </c>
      <c r="K7983" s="193">
        <f>MAX(0,(F7983-'2031 forecast'!$C$10))</f>
        <v>0</v>
      </c>
      <c r="L7983" s="193">
        <f>MAX(0,(G7983-'2031 forecast'!$C$10))</f>
        <v>0</v>
      </c>
      <c r="M7983" s="193">
        <f>MAX(0,(H7983-'2031 forecast'!$C$10))</f>
        <v>0</v>
      </c>
      <c r="N7983" s="193">
        <f>MAX(0,(I7983-'2031 forecast'!$C$10))</f>
        <v>0</v>
      </c>
      <c r="O7983" s="193">
        <f>MAX(0,(J7983-'2031 forecast'!$C$10))</f>
        <v>0</v>
      </c>
      <c r="P7983" s="175" t="str">
        <f t="shared" si="1275"/>
        <v/>
      </c>
      <c r="Q7983" s="175" t="str">
        <f t="shared" si="1276"/>
        <v/>
      </c>
    </row>
    <row r="7984" spans="1:17" s="1" customFormat="1" x14ac:dyDescent="0.3">
      <c r="A7984" s="189">
        <f t="shared" si="1274"/>
        <v>44163.499999980646</v>
      </c>
      <c r="B7984" s="190">
        <f t="shared" si="1270"/>
        <v>44163</v>
      </c>
      <c r="C7984" s="1">
        <f t="shared" si="1271"/>
        <v>12</v>
      </c>
      <c r="D7984" s="191">
        <v>2.8987515712932352</v>
      </c>
      <c r="E7984" s="192">
        <f t="shared" si="1272"/>
        <v>1.0065522630693572E-4</v>
      </c>
      <c r="F7984" s="193">
        <f t="shared" si="1273"/>
        <v>4.3219301092718769</v>
      </c>
      <c r="G7984" s="193">
        <f t="shared" si="1278"/>
        <v>4.4817481038318894</v>
      </c>
      <c r="H7984" s="193">
        <f t="shared" si="1278"/>
        <v>4.6474759096890326</v>
      </c>
      <c r="I7984" s="193">
        <f t="shared" si="1278"/>
        <v>4.819332062119412</v>
      </c>
      <c r="J7984" s="193">
        <f t="shared" si="1278"/>
        <v>4.9975431774806589</v>
      </c>
      <c r="K7984" s="193">
        <f>MAX(0,(F7984-'2031 forecast'!$C$10))</f>
        <v>0</v>
      </c>
      <c r="L7984" s="193">
        <f>MAX(0,(G7984-'2031 forecast'!$C$10))</f>
        <v>0</v>
      </c>
      <c r="M7984" s="193">
        <f>MAX(0,(H7984-'2031 forecast'!$C$10))</f>
        <v>0</v>
      </c>
      <c r="N7984" s="193">
        <f>MAX(0,(I7984-'2031 forecast'!$C$10))</f>
        <v>0</v>
      </c>
      <c r="O7984" s="193">
        <f>MAX(0,(J7984-'2031 forecast'!$C$10))</f>
        <v>0</v>
      </c>
      <c r="P7984" s="175" t="str">
        <f t="shared" si="1275"/>
        <v/>
      </c>
      <c r="Q7984" s="175" t="str">
        <f t="shared" si="1276"/>
        <v/>
      </c>
    </row>
    <row r="7985" spans="1:17" s="1" customFormat="1" x14ac:dyDescent="0.3">
      <c r="A7985" s="189">
        <f t="shared" si="1274"/>
        <v>44163.54166664731</v>
      </c>
      <c r="B7985" s="190">
        <f t="shared" si="1270"/>
        <v>44163</v>
      </c>
      <c r="C7985" s="1">
        <f t="shared" si="1271"/>
        <v>13</v>
      </c>
      <c r="D7985" s="191">
        <v>2.8987515712932352</v>
      </c>
      <c r="E7985" s="192">
        <f t="shared" si="1272"/>
        <v>1.0065522630693572E-4</v>
      </c>
      <c r="F7985" s="193">
        <f t="shared" si="1273"/>
        <v>4.3219301092718769</v>
      </c>
      <c r="G7985" s="193">
        <f t="shared" ref="G7985:J8004" si="1279">$E7985*G$2</f>
        <v>4.4817481038318894</v>
      </c>
      <c r="H7985" s="193">
        <f t="shared" si="1279"/>
        <v>4.6474759096890326</v>
      </c>
      <c r="I7985" s="193">
        <f t="shared" si="1279"/>
        <v>4.819332062119412</v>
      </c>
      <c r="J7985" s="193">
        <f t="shared" si="1279"/>
        <v>4.9975431774806589</v>
      </c>
      <c r="K7985" s="193">
        <f>MAX(0,(F7985-'2031 forecast'!$C$10))</f>
        <v>0</v>
      </c>
      <c r="L7985" s="193">
        <f>MAX(0,(G7985-'2031 forecast'!$C$10))</f>
        <v>0</v>
      </c>
      <c r="M7985" s="193">
        <f>MAX(0,(H7985-'2031 forecast'!$C$10))</f>
        <v>0</v>
      </c>
      <c r="N7985" s="193">
        <f>MAX(0,(I7985-'2031 forecast'!$C$10))</f>
        <v>0</v>
      </c>
      <c r="O7985" s="193">
        <f>MAX(0,(J7985-'2031 forecast'!$C$10))</f>
        <v>0</v>
      </c>
      <c r="P7985" s="175" t="str">
        <f t="shared" si="1275"/>
        <v/>
      </c>
      <c r="Q7985" s="175" t="str">
        <f t="shared" si="1276"/>
        <v/>
      </c>
    </row>
    <row r="7986" spans="1:17" s="1" customFormat="1" x14ac:dyDescent="0.3">
      <c r="A7986" s="189">
        <f t="shared" si="1274"/>
        <v>44163.583333313974</v>
      </c>
      <c r="B7986" s="190">
        <f t="shared" si="1270"/>
        <v>44163</v>
      </c>
      <c r="C7986" s="1">
        <f t="shared" si="1271"/>
        <v>14</v>
      </c>
      <c r="D7986" s="191">
        <v>3.0493360685032735</v>
      </c>
      <c r="E7986" s="192">
        <f t="shared" si="1272"/>
        <v>1.0588406923197134E-4</v>
      </c>
      <c r="F7986" s="193">
        <f t="shared" si="1273"/>
        <v>4.5464459591041821</v>
      </c>
      <c r="G7986" s="193">
        <f t="shared" si="1279"/>
        <v>4.7145661871478319</v>
      </c>
      <c r="H7986" s="193">
        <f t="shared" si="1279"/>
        <v>4.8889032296728789</v>
      </c>
      <c r="I7986" s="193">
        <f t="shared" si="1279"/>
        <v>5.0696869744373032</v>
      </c>
      <c r="J7986" s="193">
        <f t="shared" si="1279"/>
        <v>5.2571558100770561</v>
      </c>
      <c r="K7986" s="193">
        <f>MAX(0,(F7986-'2031 forecast'!$C$10))</f>
        <v>0</v>
      </c>
      <c r="L7986" s="193">
        <f>MAX(0,(G7986-'2031 forecast'!$C$10))</f>
        <v>0</v>
      </c>
      <c r="M7986" s="193">
        <f>MAX(0,(H7986-'2031 forecast'!$C$10))</f>
        <v>0</v>
      </c>
      <c r="N7986" s="193">
        <f>MAX(0,(I7986-'2031 forecast'!$C$10))</f>
        <v>0</v>
      </c>
      <c r="O7986" s="193">
        <f>MAX(0,(J7986-'2031 forecast'!$C$10))</f>
        <v>0</v>
      </c>
      <c r="P7986" s="175" t="str">
        <f t="shared" si="1275"/>
        <v/>
      </c>
      <c r="Q7986" s="175" t="str">
        <f t="shared" si="1276"/>
        <v/>
      </c>
    </row>
    <row r="7987" spans="1:17" s="1" customFormat="1" x14ac:dyDescent="0.3">
      <c r="A7987" s="189">
        <f t="shared" si="1274"/>
        <v>44163.624999980639</v>
      </c>
      <c r="B7987" s="190">
        <f t="shared" si="1270"/>
        <v>44163</v>
      </c>
      <c r="C7987" s="1">
        <f t="shared" si="1271"/>
        <v>15</v>
      </c>
      <c r="D7987" s="191">
        <v>3.0493360685032735</v>
      </c>
      <c r="E7987" s="192">
        <f t="shared" si="1272"/>
        <v>1.0588406923197134E-4</v>
      </c>
      <c r="F7987" s="193">
        <f t="shared" si="1273"/>
        <v>4.5464459591041821</v>
      </c>
      <c r="G7987" s="193">
        <f t="shared" si="1279"/>
        <v>4.7145661871478319</v>
      </c>
      <c r="H7987" s="193">
        <f t="shared" si="1279"/>
        <v>4.8889032296728789</v>
      </c>
      <c r="I7987" s="193">
        <f t="shared" si="1279"/>
        <v>5.0696869744373032</v>
      </c>
      <c r="J7987" s="193">
        <f t="shared" si="1279"/>
        <v>5.2571558100770561</v>
      </c>
      <c r="K7987" s="193">
        <f>MAX(0,(F7987-'2031 forecast'!$C$10))</f>
        <v>0</v>
      </c>
      <c r="L7987" s="193">
        <f>MAX(0,(G7987-'2031 forecast'!$C$10))</f>
        <v>0</v>
      </c>
      <c r="M7987" s="193">
        <f>MAX(0,(H7987-'2031 forecast'!$C$10))</f>
        <v>0</v>
      </c>
      <c r="N7987" s="193">
        <f>MAX(0,(I7987-'2031 forecast'!$C$10))</f>
        <v>0</v>
      </c>
      <c r="O7987" s="193">
        <f>MAX(0,(J7987-'2031 forecast'!$C$10))</f>
        <v>0</v>
      </c>
      <c r="P7987" s="175" t="str">
        <f t="shared" si="1275"/>
        <v/>
      </c>
      <c r="Q7987" s="175" t="str">
        <f t="shared" si="1276"/>
        <v/>
      </c>
    </row>
    <row r="7988" spans="1:17" s="1" customFormat="1" x14ac:dyDescent="0.3">
      <c r="A7988" s="189">
        <f t="shared" si="1274"/>
        <v>44163.666666647303</v>
      </c>
      <c r="B7988" s="190">
        <f t="shared" si="1270"/>
        <v>44163</v>
      </c>
      <c r="C7988" s="1">
        <f t="shared" si="1271"/>
        <v>16</v>
      </c>
      <c r="D7988" s="191">
        <v>3.0643945182242773</v>
      </c>
      <c r="E7988" s="192">
        <f t="shared" si="1272"/>
        <v>1.064069535244749E-4</v>
      </c>
      <c r="F7988" s="193">
        <f t="shared" si="1273"/>
        <v>4.5688975440874122</v>
      </c>
      <c r="G7988" s="193">
        <f t="shared" si="1279"/>
        <v>4.7378479954794255</v>
      </c>
      <c r="H7988" s="193">
        <f t="shared" si="1279"/>
        <v>4.913045961671263</v>
      </c>
      <c r="I7988" s="193">
        <f t="shared" si="1279"/>
        <v>5.0947224656690917</v>
      </c>
      <c r="J7988" s="193">
        <f t="shared" si="1279"/>
        <v>5.2831170733366957</v>
      </c>
      <c r="K7988" s="193">
        <f>MAX(0,(F7988-'2031 forecast'!$C$10))</f>
        <v>0</v>
      </c>
      <c r="L7988" s="193">
        <f>MAX(0,(G7988-'2031 forecast'!$C$10))</f>
        <v>0</v>
      </c>
      <c r="M7988" s="193">
        <f>MAX(0,(H7988-'2031 forecast'!$C$10))</f>
        <v>0</v>
      </c>
      <c r="N7988" s="193">
        <f>MAX(0,(I7988-'2031 forecast'!$C$10))</f>
        <v>0</v>
      </c>
      <c r="O7988" s="193">
        <f>MAX(0,(J7988-'2031 forecast'!$C$10))</f>
        <v>0</v>
      </c>
      <c r="P7988" s="175" t="str">
        <f t="shared" si="1275"/>
        <v/>
      </c>
      <c r="Q7988" s="175" t="str">
        <f t="shared" si="1276"/>
        <v/>
      </c>
    </row>
    <row r="7989" spans="1:17" s="1" customFormat="1" x14ac:dyDescent="0.3">
      <c r="A7989" s="189">
        <f t="shared" si="1274"/>
        <v>44163.708333313967</v>
      </c>
      <c r="B7989" s="190">
        <f t="shared" si="1270"/>
        <v>44163</v>
      </c>
      <c r="C7989" s="1">
        <f t="shared" si="1271"/>
        <v>17</v>
      </c>
      <c r="D7989" s="191">
        <v>3.3279173883418443</v>
      </c>
      <c r="E7989" s="192">
        <f t="shared" si="1272"/>
        <v>1.1555742864328724E-4</v>
      </c>
      <c r="F7989" s="193">
        <f t="shared" si="1273"/>
        <v>4.9618002812939466</v>
      </c>
      <c r="G7989" s="193">
        <f t="shared" si="1279"/>
        <v>5.1452796412823245</v>
      </c>
      <c r="H7989" s="193">
        <f t="shared" si="1279"/>
        <v>5.3355437716429934</v>
      </c>
      <c r="I7989" s="193">
        <f t="shared" si="1279"/>
        <v>5.532843562225402</v>
      </c>
      <c r="J7989" s="193">
        <f t="shared" si="1279"/>
        <v>5.7374391803803926</v>
      </c>
      <c r="K7989" s="193">
        <f>MAX(0,(F7989-'2031 forecast'!$C$10))</f>
        <v>0</v>
      </c>
      <c r="L7989" s="193">
        <f>MAX(0,(G7989-'2031 forecast'!$C$10))</f>
        <v>0</v>
      </c>
      <c r="M7989" s="193">
        <f>MAX(0,(H7989-'2031 forecast'!$C$10))</f>
        <v>0</v>
      </c>
      <c r="N7989" s="193">
        <f>MAX(0,(I7989-'2031 forecast'!$C$10))</f>
        <v>0</v>
      </c>
      <c r="O7989" s="193">
        <f>MAX(0,(J7989-'2031 forecast'!$C$10))</f>
        <v>4.3918038039247875E-4</v>
      </c>
      <c r="P7989" s="175" t="str">
        <f t="shared" si="1275"/>
        <v/>
      </c>
      <c r="Q7989" s="175" t="str">
        <f t="shared" si="1276"/>
        <v/>
      </c>
    </row>
    <row r="7990" spans="1:17" s="1" customFormat="1" x14ac:dyDescent="0.3">
      <c r="A7990" s="189">
        <f t="shared" si="1274"/>
        <v>44163.749999980631</v>
      </c>
      <c r="B7990" s="190">
        <f t="shared" si="1270"/>
        <v>44163</v>
      </c>
      <c r="C7990" s="1">
        <f t="shared" si="1271"/>
        <v>18</v>
      </c>
      <c r="D7990" s="191">
        <v>3.501089560133388</v>
      </c>
      <c r="E7990" s="192">
        <f t="shared" si="1272"/>
        <v>1.215705980070782E-4</v>
      </c>
      <c r="F7990" s="193">
        <f t="shared" si="1273"/>
        <v>5.2199935086010969</v>
      </c>
      <c r="G7990" s="193">
        <f t="shared" si="1279"/>
        <v>5.4130204370956587</v>
      </c>
      <c r="H7990" s="193">
        <f t="shared" si="1279"/>
        <v>5.6131851896244163</v>
      </c>
      <c r="I7990" s="193">
        <f t="shared" si="1279"/>
        <v>5.8207517113909777</v>
      </c>
      <c r="J7990" s="193">
        <f t="shared" si="1279"/>
        <v>6.0359937078662496</v>
      </c>
      <c r="K7990" s="193">
        <f>MAX(0,(F7990-'2031 forecast'!$C$10))</f>
        <v>0</v>
      </c>
      <c r="L7990" s="193">
        <f>MAX(0,(G7990-'2031 forecast'!$C$10))</f>
        <v>0</v>
      </c>
      <c r="M7990" s="193">
        <f>MAX(0,(H7990-'2031 forecast'!$C$10))</f>
        <v>0</v>
      </c>
      <c r="N7990" s="193">
        <f>MAX(0,(I7990-'2031 forecast'!$C$10))</f>
        <v>8.375171139097759E-2</v>
      </c>
      <c r="O7990" s="193">
        <f>MAX(0,(J7990-'2031 forecast'!$C$10))</f>
        <v>0.29899370786624946</v>
      </c>
      <c r="P7990" s="175" t="str">
        <f t="shared" si="1275"/>
        <v/>
      </c>
      <c r="Q7990" s="175" t="str">
        <f t="shared" si="1276"/>
        <v/>
      </c>
    </row>
    <row r="7991" spans="1:17" s="1" customFormat="1" x14ac:dyDescent="0.3">
      <c r="A7991" s="189">
        <f t="shared" si="1274"/>
        <v>44163.791666647296</v>
      </c>
      <c r="B7991" s="190">
        <f t="shared" si="1270"/>
        <v>44163</v>
      </c>
      <c r="C7991" s="1">
        <f t="shared" si="1271"/>
        <v>19</v>
      </c>
      <c r="D7991" s="191">
        <v>3.4182680866678674</v>
      </c>
      <c r="E7991" s="192">
        <f t="shared" si="1272"/>
        <v>1.1869473439830862E-4</v>
      </c>
      <c r="F7991" s="193">
        <f t="shared" si="1273"/>
        <v>5.0965097911933297</v>
      </c>
      <c r="G7991" s="193">
        <f t="shared" si="1279"/>
        <v>5.2849704912718902</v>
      </c>
      <c r="H7991" s="193">
        <f t="shared" si="1279"/>
        <v>5.4804001636333011</v>
      </c>
      <c r="I7991" s="193">
        <f t="shared" si="1279"/>
        <v>5.6830565096161374</v>
      </c>
      <c r="J7991" s="193">
        <f t="shared" si="1279"/>
        <v>5.8932067599382316</v>
      </c>
      <c r="K7991" s="193">
        <f>MAX(0,(F7991-'2031 forecast'!$C$10))</f>
        <v>0</v>
      </c>
      <c r="L7991" s="193">
        <f>MAX(0,(G7991-'2031 forecast'!$C$10))</f>
        <v>0</v>
      </c>
      <c r="M7991" s="193">
        <f>MAX(0,(H7991-'2031 forecast'!$C$10))</f>
        <v>0</v>
      </c>
      <c r="N7991" s="193">
        <f>MAX(0,(I7991-'2031 forecast'!$C$10))</f>
        <v>0</v>
      </c>
      <c r="O7991" s="193">
        <f>MAX(0,(J7991-'2031 forecast'!$C$10))</f>
        <v>0.15620675993823152</v>
      </c>
      <c r="P7991" s="175" t="str">
        <f t="shared" si="1275"/>
        <v/>
      </c>
      <c r="Q7991" s="175" t="str">
        <f t="shared" si="1276"/>
        <v/>
      </c>
    </row>
    <row r="7992" spans="1:17" s="1" customFormat="1" x14ac:dyDescent="0.3">
      <c r="A7992" s="189">
        <f t="shared" si="1274"/>
        <v>44163.83333331396</v>
      </c>
      <c r="B7992" s="190">
        <f t="shared" si="1270"/>
        <v>44163</v>
      </c>
      <c r="C7992" s="1">
        <f t="shared" si="1271"/>
        <v>20</v>
      </c>
      <c r="D7992" s="191">
        <v>3.342975838062848</v>
      </c>
      <c r="E7992" s="192">
        <f t="shared" si="1272"/>
        <v>1.1608031293579081E-4</v>
      </c>
      <c r="F7992" s="193">
        <f t="shared" si="1273"/>
        <v>4.9842518662771775</v>
      </c>
      <c r="G7992" s="193">
        <f t="shared" si="1279"/>
        <v>5.1685614496139189</v>
      </c>
      <c r="H7992" s="193">
        <f t="shared" si="1279"/>
        <v>5.3596865036413783</v>
      </c>
      <c r="I7992" s="193">
        <f t="shared" si="1279"/>
        <v>5.5578790534571914</v>
      </c>
      <c r="J7992" s="193">
        <f t="shared" si="1279"/>
        <v>5.7634004436400321</v>
      </c>
      <c r="K7992" s="193">
        <f>MAX(0,(F7992-'2031 forecast'!$C$10))</f>
        <v>0</v>
      </c>
      <c r="L7992" s="193">
        <f>MAX(0,(G7992-'2031 forecast'!$C$10))</f>
        <v>0</v>
      </c>
      <c r="M7992" s="193">
        <f>MAX(0,(H7992-'2031 forecast'!$C$10))</f>
        <v>0</v>
      </c>
      <c r="N7992" s="193">
        <f>MAX(0,(I7992-'2031 forecast'!$C$10))</f>
        <v>0</v>
      </c>
      <c r="O7992" s="193">
        <f>MAX(0,(J7992-'2031 forecast'!$C$10))</f>
        <v>2.6400443640032023E-2</v>
      </c>
      <c r="P7992" s="175" t="str">
        <f t="shared" si="1275"/>
        <v/>
      </c>
      <c r="Q7992" s="175" t="str">
        <f t="shared" si="1276"/>
        <v/>
      </c>
    </row>
    <row r="7993" spans="1:17" s="1" customFormat="1" x14ac:dyDescent="0.3">
      <c r="A7993" s="189">
        <f t="shared" si="1274"/>
        <v>44163.874999980624</v>
      </c>
      <c r="B7993" s="190">
        <f t="shared" si="1270"/>
        <v>44163</v>
      </c>
      <c r="C7993" s="1">
        <f t="shared" si="1271"/>
        <v>21</v>
      </c>
      <c r="D7993" s="191">
        <v>3.1622744414108026</v>
      </c>
      <c r="E7993" s="192">
        <f t="shared" si="1272"/>
        <v>1.0980570142574807E-4</v>
      </c>
      <c r="F7993" s="193">
        <f t="shared" si="1273"/>
        <v>4.7148328464784113</v>
      </c>
      <c r="G7993" s="193">
        <f t="shared" si="1279"/>
        <v>4.8891797496347893</v>
      </c>
      <c r="H7993" s="193">
        <f t="shared" si="1279"/>
        <v>5.0699737196607639</v>
      </c>
      <c r="I7993" s="193">
        <f t="shared" si="1279"/>
        <v>5.2574531586757223</v>
      </c>
      <c r="J7993" s="193">
        <f t="shared" si="1279"/>
        <v>5.4518652845243558</v>
      </c>
      <c r="K7993" s="193">
        <f>MAX(0,(F7993-'2031 forecast'!$C$10))</f>
        <v>0</v>
      </c>
      <c r="L7993" s="193">
        <f>MAX(0,(G7993-'2031 forecast'!$C$10))</f>
        <v>0</v>
      </c>
      <c r="M7993" s="193">
        <f>MAX(0,(H7993-'2031 forecast'!$C$10))</f>
        <v>0</v>
      </c>
      <c r="N7993" s="193">
        <f>MAX(0,(I7993-'2031 forecast'!$C$10))</f>
        <v>0</v>
      </c>
      <c r="O7993" s="193">
        <f>MAX(0,(J7993-'2031 forecast'!$C$10))</f>
        <v>0</v>
      </c>
      <c r="P7993" s="175" t="str">
        <f t="shared" si="1275"/>
        <v/>
      </c>
      <c r="Q7993" s="175" t="str">
        <f t="shared" si="1276"/>
        <v/>
      </c>
    </row>
    <row r="7994" spans="1:17" s="1" customFormat="1" x14ac:dyDescent="0.3">
      <c r="A7994" s="189">
        <f t="shared" si="1274"/>
        <v>44163.916666647288</v>
      </c>
      <c r="B7994" s="190">
        <f t="shared" si="1270"/>
        <v>44163</v>
      </c>
      <c r="C7994" s="1">
        <f t="shared" si="1271"/>
        <v>22</v>
      </c>
      <c r="D7994" s="191">
        <v>2.9514561453167483</v>
      </c>
      <c r="E7994" s="192">
        <f t="shared" si="1272"/>
        <v>1.0248532133069817E-4</v>
      </c>
      <c r="F7994" s="193">
        <f t="shared" si="1273"/>
        <v>4.4005106567131822</v>
      </c>
      <c r="G7994" s="193">
        <f t="shared" si="1279"/>
        <v>4.5632344329924681</v>
      </c>
      <c r="H7994" s="193">
        <f t="shared" si="1279"/>
        <v>4.731975471683378</v>
      </c>
      <c r="I7994" s="193">
        <f t="shared" si="1279"/>
        <v>4.9069562814306726</v>
      </c>
      <c r="J7994" s="193">
        <f t="shared" si="1279"/>
        <v>5.0884075988893969</v>
      </c>
      <c r="K7994" s="193">
        <f>MAX(0,(F7994-'2031 forecast'!$C$10))</f>
        <v>0</v>
      </c>
      <c r="L7994" s="193">
        <f>MAX(0,(G7994-'2031 forecast'!$C$10))</f>
        <v>0</v>
      </c>
      <c r="M7994" s="193">
        <f>MAX(0,(H7994-'2031 forecast'!$C$10))</f>
        <v>0</v>
      </c>
      <c r="N7994" s="193">
        <f>MAX(0,(I7994-'2031 forecast'!$C$10))</f>
        <v>0</v>
      </c>
      <c r="O7994" s="193">
        <f>MAX(0,(J7994-'2031 forecast'!$C$10))</f>
        <v>0</v>
      </c>
      <c r="P7994" s="175" t="str">
        <f t="shared" si="1275"/>
        <v/>
      </c>
      <c r="Q7994" s="175" t="str">
        <f t="shared" si="1276"/>
        <v/>
      </c>
    </row>
    <row r="7995" spans="1:17" s="1" customFormat="1" x14ac:dyDescent="0.3">
      <c r="A7995" s="189">
        <f t="shared" si="1274"/>
        <v>44163.958333313953</v>
      </c>
      <c r="B7995" s="190">
        <f t="shared" si="1270"/>
        <v>44163</v>
      </c>
      <c r="C7995" s="1">
        <f t="shared" si="1271"/>
        <v>23</v>
      </c>
      <c r="D7995" s="191">
        <v>2.8159300978277146</v>
      </c>
      <c r="E7995" s="192">
        <f t="shared" si="1272"/>
        <v>9.7779362698166138E-5</v>
      </c>
      <c r="F7995" s="193">
        <f t="shared" si="1273"/>
        <v>4.1984463918641088</v>
      </c>
      <c r="G7995" s="193">
        <f t="shared" si="1279"/>
        <v>4.3536981580081218</v>
      </c>
      <c r="H7995" s="193">
        <f t="shared" si="1279"/>
        <v>4.5146908836979183</v>
      </c>
      <c r="I7995" s="193">
        <f t="shared" si="1279"/>
        <v>4.6816368603445717</v>
      </c>
      <c r="J7995" s="193">
        <f t="shared" si="1279"/>
        <v>4.8547562295526401</v>
      </c>
      <c r="K7995" s="193">
        <f>MAX(0,(F7995-'2031 forecast'!$C$10))</f>
        <v>0</v>
      </c>
      <c r="L7995" s="193">
        <f>MAX(0,(G7995-'2031 forecast'!$C$10))</f>
        <v>0</v>
      </c>
      <c r="M7995" s="193">
        <f>MAX(0,(H7995-'2031 forecast'!$C$10))</f>
        <v>0</v>
      </c>
      <c r="N7995" s="193">
        <f>MAX(0,(I7995-'2031 forecast'!$C$10))</f>
        <v>0</v>
      </c>
      <c r="O7995" s="193">
        <f>MAX(0,(J7995-'2031 forecast'!$C$10))</f>
        <v>0</v>
      </c>
      <c r="P7995" s="175" t="str">
        <f t="shared" si="1275"/>
        <v/>
      </c>
      <c r="Q7995" s="175" t="str">
        <f t="shared" si="1276"/>
        <v/>
      </c>
    </row>
    <row r="7996" spans="1:17" s="1" customFormat="1" x14ac:dyDescent="0.3">
      <c r="A7996" s="189">
        <f t="shared" si="1274"/>
        <v>44163.999999980617</v>
      </c>
      <c r="B7996" s="190">
        <f t="shared" si="1270"/>
        <v>44163</v>
      </c>
      <c r="C7996" s="1">
        <f t="shared" si="1271"/>
        <v>0</v>
      </c>
      <c r="D7996" s="191">
        <v>2.5222903282681401</v>
      </c>
      <c r="E7996" s="192">
        <f t="shared" si="1272"/>
        <v>8.7583118994346675E-5</v>
      </c>
      <c r="F7996" s="193">
        <f t="shared" si="1273"/>
        <v>3.7606404846911139</v>
      </c>
      <c r="G7996" s="193">
        <f t="shared" si="1279"/>
        <v>3.8997028955420339</v>
      </c>
      <c r="H7996" s="193">
        <f t="shared" si="1279"/>
        <v>4.0439076097294189</v>
      </c>
      <c r="I7996" s="193">
        <f t="shared" si="1279"/>
        <v>4.1934447813246836</v>
      </c>
      <c r="J7996" s="193">
        <f t="shared" si="1279"/>
        <v>4.3485115959896641</v>
      </c>
      <c r="K7996" s="193">
        <f>MAX(0,(F7996-'2031 forecast'!$C$10))</f>
        <v>0</v>
      </c>
      <c r="L7996" s="193">
        <f>MAX(0,(G7996-'2031 forecast'!$C$10))</f>
        <v>0</v>
      </c>
      <c r="M7996" s="193">
        <f>MAX(0,(H7996-'2031 forecast'!$C$10))</f>
        <v>0</v>
      </c>
      <c r="N7996" s="193">
        <f>MAX(0,(I7996-'2031 forecast'!$C$10))</f>
        <v>0</v>
      </c>
      <c r="O7996" s="193">
        <f>MAX(0,(J7996-'2031 forecast'!$C$10))</f>
        <v>0</v>
      </c>
      <c r="P7996" s="175" t="str">
        <f t="shared" si="1275"/>
        <v/>
      </c>
      <c r="Q7996" s="175" t="str">
        <f t="shared" si="1276"/>
        <v/>
      </c>
    </row>
    <row r="7997" spans="1:17" s="1" customFormat="1" x14ac:dyDescent="0.3">
      <c r="A7997" s="189">
        <f t="shared" si="1274"/>
        <v>44164.041666647281</v>
      </c>
      <c r="B7997" s="190">
        <f t="shared" si="1270"/>
        <v>44164</v>
      </c>
      <c r="C7997" s="1">
        <f t="shared" si="1271"/>
        <v>1</v>
      </c>
      <c r="D7997" s="191">
        <v>2.3491181564765959</v>
      </c>
      <c r="E7997" s="192">
        <f t="shared" si="1272"/>
        <v>8.1569949630555701E-5</v>
      </c>
      <c r="F7997" s="193">
        <f t="shared" si="1273"/>
        <v>3.5024472573839622</v>
      </c>
      <c r="G7997" s="193">
        <f t="shared" si="1279"/>
        <v>3.6319620997287001</v>
      </c>
      <c r="H7997" s="193">
        <f t="shared" si="1279"/>
        <v>3.7662661917479956</v>
      </c>
      <c r="I7997" s="193">
        <f t="shared" si="1279"/>
        <v>3.9055366321591078</v>
      </c>
      <c r="J7997" s="193">
        <f t="shared" si="1279"/>
        <v>4.0499570685038062</v>
      </c>
      <c r="K7997" s="193">
        <f>MAX(0,(F7997-'2031 forecast'!$C$10))</f>
        <v>0</v>
      </c>
      <c r="L7997" s="193">
        <f>MAX(0,(G7997-'2031 forecast'!$C$10))</f>
        <v>0</v>
      </c>
      <c r="M7997" s="193">
        <f>MAX(0,(H7997-'2031 forecast'!$C$10))</f>
        <v>0</v>
      </c>
      <c r="N7997" s="193">
        <f>MAX(0,(I7997-'2031 forecast'!$C$10))</f>
        <v>0</v>
      </c>
      <c r="O7997" s="193">
        <f>MAX(0,(J7997-'2031 forecast'!$C$10))</f>
        <v>0</v>
      </c>
      <c r="P7997" s="175" t="str">
        <f t="shared" si="1275"/>
        <v/>
      </c>
      <c r="Q7997" s="175" t="str">
        <f t="shared" si="1276"/>
        <v/>
      </c>
    </row>
    <row r="7998" spans="1:17" s="1" customFormat="1" x14ac:dyDescent="0.3">
      <c r="A7998" s="189">
        <f t="shared" si="1274"/>
        <v>44164.083333313945</v>
      </c>
      <c r="B7998" s="190">
        <f t="shared" si="1270"/>
        <v>44164</v>
      </c>
      <c r="C7998" s="1">
        <f t="shared" si="1271"/>
        <v>2</v>
      </c>
      <c r="D7998" s="191">
        <v>2.2813551327320787</v>
      </c>
      <c r="E7998" s="192">
        <f t="shared" si="1272"/>
        <v>7.9216970314289673E-5</v>
      </c>
      <c r="F7998" s="193">
        <f t="shared" si="1273"/>
        <v>3.4014151249594251</v>
      </c>
      <c r="G7998" s="193">
        <f t="shared" si="1279"/>
        <v>3.527193962236526</v>
      </c>
      <c r="H7998" s="193">
        <f t="shared" si="1279"/>
        <v>3.6576238977552649</v>
      </c>
      <c r="I7998" s="193">
        <f t="shared" si="1279"/>
        <v>3.7928769216160565</v>
      </c>
      <c r="J7998" s="193">
        <f t="shared" si="1279"/>
        <v>3.9331313838354274</v>
      </c>
      <c r="K7998" s="193">
        <f>MAX(0,(F7998-'2031 forecast'!$C$10))</f>
        <v>0</v>
      </c>
      <c r="L7998" s="193">
        <f>MAX(0,(G7998-'2031 forecast'!$C$10))</f>
        <v>0</v>
      </c>
      <c r="M7998" s="193">
        <f>MAX(0,(H7998-'2031 forecast'!$C$10))</f>
        <v>0</v>
      </c>
      <c r="N7998" s="193">
        <f>MAX(0,(I7998-'2031 forecast'!$C$10))</f>
        <v>0</v>
      </c>
      <c r="O7998" s="193">
        <f>MAX(0,(J7998-'2031 forecast'!$C$10))</f>
        <v>0</v>
      </c>
      <c r="P7998" s="175" t="str">
        <f t="shared" si="1275"/>
        <v/>
      </c>
      <c r="Q7998" s="175" t="str">
        <f t="shared" si="1276"/>
        <v/>
      </c>
    </row>
    <row r="7999" spans="1:17" s="1" customFormat="1" x14ac:dyDescent="0.3">
      <c r="A7999" s="189">
        <f t="shared" si="1274"/>
        <v>44164.12499998061</v>
      </c>
      <c r="B7999" s="190">
        <f t="shared" si="1270"/>
        <v>44164</v>
      </c>
      <c r="C7999" s="1">
        <f t="shared" si="1271"/>
        <v>3</v>
      </c>
      <c r="D7999" s="191">
        <v>2.2060628841270602</v>
      </c>
      <c r="E7999" s="192">
        <f t="shared" si="1272"/>
        <v>7.6602548851771875E-5</v>
      </c>
      <c r="F7999" s="193">
        <f t="shared" si="1273"/>
        <v>3.2891572000432729</v>
      </c>
      <c r="G7999" s="193">
        <f t="shared" si="1279"/>
        <v>3.4107849205785556</v>
      </c>
      <c r="H7999" s="193">
        <f t="shared" si="1279"/>
        <v>3.5369102377633426</v>
      </c>
      <c r="I7999" s="193">
        <f t="shared" si="1279"/>
        <v>3.6676994654571113</v>
      </c>
      <c r="J7999" s="193">
        <f t="shared" si="1279"/>
        <v>3.8033250675372292</v>
      </c>
      <c r="K7999" s="193">
        <f>MAX(0,(F7999-'2031 forecast'!$C$10))</f>
        <v>0</v>
      </c>
      <c r="L7999" s="193">
        <f>MAX(0,(G7999-'2031 forecast'!$C$10))</f>
        <v>0</v>
      </c>
      <c r="M7999" s="193">
        <f>MAX(0,(H7999-'2031 forecast'!$C$10))</f>
        <v>0</v>
      </c>
      <c r="N7999" s="193">
        <f>MAX(0,(I7999-'2031 forecast'!$C$10))</f>
        <v>0</v>
      </c>
      <c r="O7999" s="193">
        <f>MAX(0,(J7999-'2031 forecast'!$C$10))</f>
        <v>0</v>
      </c>
      <c r="P7999" s="175" t="str">
        <f t="shared" si="1275"/>
        <v/>
      </c>
      <c r="Q7999" s="175" t="str">
        <f t="shared" si="1276"/>
        <v/>
      </c>
    </row>
    <row r="8000" spans="1:17" s="1" customFormat="1" x14ac:dyDescent="0.3">
      <c r="A8000" s="189">
        <f t="shared" si="1274"/>
        <v>44164.166666647274</v>
      </c>
      <c r="B8000" s="190">
        <f t="shared" si="1270"/>
        <v>44164</v>
      </c>
      <c r="C8000" s="1">
        <f t="shared" si="1271"/>
        <v>4</v>
      </c>
      <c r="D8000" s="191">
        <v>2.2135921089875614</v>
      </c>
      <c r="E8000" s="192">
        <f t="shared" si="1272"/>
        <v>7.6863990998023632E-5</v>
      </c>
      <c r="F8000" s="193">
        <f t="shared" si="1273"/>
        <v>3.3003829925348871</v>
      </c>
      <c r="G8000" s="193">
        <f t="shared" si="1279"/>
        <v>3.4224258247443515</v>
      </c>
      <c r="H8000" s="193">
        <f t="shared" si="1279"/>
        <v>3.5489816037625337</v>
      </c>
      <c r="I8000" s="193">
        <f t="shared" si="1279"/>
        <v>3.6802172110730047</v>
      </c>
      <c r="J8000" s="193">
        <f t="shared" si="1279"/>
        <v>3.8163056991670481</v>
      </c>
      <c r="K8000" s="193">
        <f>MAX(0,(F8000-'2031 forecast'!$C$10))</f>
        <v>0</v>
      </c>
      <c r="L8000" s="193">
        <f>MAX(0,(G8000-'2031 forecast'!$C$10))</f>
        <v>0</v>
      </c>
      <c r="M8000" s="193">
        <f>MAX(0,(H8000-'2031 forecast'!$C$10))</f>
        <v>0</v>
      </c>
      <c r="N8000" s="193">
        <f>MAX(0,(I8000-'2031 forecast'!$C$10))</f>
        <v>0</v>
      </c>
      <c r="O8000" s="193">
        <f>MAX(0,(J8000-'2031 forecast'!$C$10))</f>
        <v>0</v>
      </c>
      <c r="P8000" s="175" t="str">
        <f t="shared" si="1275"/>
        <v/>
      </c>
      <c r="Q8000" s="175" t="str">
        <f t="shared" si="1276"/>
        <v/>
      </c>
    </row>
    <row r="8001" spans="1:17" s="1" customFormat="1" x14ac:dyDescent="0.3">
      <c r="A8001" s="189">
        <f t="shared" si="1274"/>
        <v>44164.208333313938</v>
      </c>
      <c r="B8001" s="190">
        <f t="shared" si="1270"/>
        <v>44164</v>
      </c>
      <c r="C8001" s="1">
        <f t="shared" si="1271"/>
        <v>5</v>
      </c>
      <c r="D8001" s="191">
        <v>2.2587674581505732</v>
      </c>
      <c r="E8001" s="192">
        <f t="shared" si="1272"/>
        <v>7.8432643875534335E-5</v>
      </c>
      <c r="F8001" s="193">
        <f t="shared" si="1273"/>
        <v>3.3677377474845795</v>
      </c>
      <c r="G8001" s="193">
        <f t="shared" si="1279"/>
        <v>3.4922712497391348</v>
      </c>
      <c r="H8001" s="193">
        <f t="shared" si="1279"/>
        <v>3.6214097997576884</v>
      </c>
      <c r="I8001" s="193">
        <f t="shared" si="1279"/>
        <v>3.7553236847683733</v>
      </c>
      <c r="J8001" s="193">
        <f t="shared" si="1279"/>
        <v>3.8941894889459681</v>
      </c>
      <c r="K8001" s="193">
        <f>MAX(0,(F8001-'2031 forecast'!$C$10))</f>
        <v>0</v>
      </c>
      <c r="L8001" s="193">
        <f>MAX(0,(G8001-'2031 forecast'!$C$10))</f>
        <v>0</v>
      </c>
      <c r="M8001" s="193">
        <f>MAX(0,(H8001-'2031 forecast'!$C$10))</f>
        <v>0</v>
      </c>
      <c r="N8001" s="193">
        <f>MAX(0,(I8001-'2031 forecast'!$C$10))</f>
        <v>0</v>
      </c>
      <c r="O8001" s="193">
        <f>MAX(0,(J8001-'2031 forecast'!$C$10))</f>
        <v>0</v>
      </c>
      <c r="P8001" s="175" t="str">
        <f t="shared" si="1275"/>
        <v/>
      </c>
      <c r="Q8001" s="175" t="str">
        <f t="shared" si="1276"/>
        <v/>
      </c>
    </row>
    <row r="8002" spans="1:17" s="1" customFormat="1" x14ac:dyDescent="0.3">
      <c r="A8002" s="189">
        <f t="shared" si="1274"/>
        <v>44164.249999980602</v>
      </c>
      <c r="B8002" s="190">
        <f t="shared" si="1270"/>
        <v>44164</v>
      </c>
      <c r="C8002" s="1">
        <f t="shared" si="1271"/>
        <v>6</v>
      </c>
      <c r="D8002" s="191">
        <v>2.2888843575925808</v>
      </c>
      <c r="E8002" s="192">
        <f t="shared" si="1272"/>
        <v>7.9478412460541457E-5</v>
      </c>
      <c r="F8002" s="193">
        <f t="shared" si="1273"/>
        <v>3.4126409174510406</v>
      </c>
      <c r="G8002" s="193">
        <f t="shared" si="1279"/>
        <v>3.5388348664023233</v>
      </c>
      <c r="H8002" s="193">
        <f t="shared" si="1279"/>
        <v>3.6696952637544573</v>
      </c>
      <c r="I8002" s="193">
        <f t="shared" si="1279"/>
        <v>3.8053946672319512</v>
      </c>
      <c r="J8002" s="193">
        <f t="shared" si="1279"/>
        <v>3.9461120154652476</v>
      </c>
      <c r="K8002" s="193">
        <f>MAX(0,(F8002-'2031 forecast'!$C$10))</f>
        <v>0</v>
      </c>
      <c r="L8002" s="193">
        <f>MAX(0,(G8002-'2031 forecast'!$C$10))</f>
        <v>0</v>
      </c>
      <c r="M8002" s="193">
        <f>MAX(0,(H8002-'2031 forecast'!$C$10))</f>
        <v>0</v>
      </c>
      <c r="N8002" s="193">
        <f>MAX(0,(I8002-'2031 forecast'!$C$10))</f>
        <v>0</v>
      </c>
      <c r="O8002" s="193">
        <f>MAX(0,(J8002-'2031 forecast'!$C$10))</f>
        <v>0</v>
      </c>
      <c r="P8002" s="175" t="str">
        <f t="shared" si="1275"/>
        <v/>
      </c>
      <c r="Q8002" s="175" t="str">
        <f t="shared" si="1276"/>
        <v/>
      </c>
    </row>
    <row r="8003" spans="1:17" s="1" customFormat="1" x14ac:dyDescent="0.3">
      <c r="A8003" s="189">
        <f t="shared" si="1274"/>
        <v>44164.291666647267</v>
      </c>
      <c r="B8003" s="190">
        <f t="shared" si="1270"/>
        <v>44164</v>
      </c>
      <c r="C8003" s="1">
        <f t="shared" si="1271"/>
        <v>7</v>
      </c>
      <c r="D8003" s="191">
        <v>2.514761103407638</v>
      </c>
      <c r="E8003" s="192">
        <f t="shared" si="1272"/>
        <v>8.7321676848094892E-5</v>
      </c>
      <c r="F8003" s="193">
        <f t="shared" si="1273"/>
        <v>3.7494146921994984</v>
      </c>
      <c r="G8003" s="193">
        <f t="shared" si="1279"/>
        <v>3.8880619913762366</v>
      </c>
      <c r="H8003" s="193">
        <f t="shared" si="1279"/>
        <v>4.0318362437302264</v>
      </c>
      <c r="I8003" s="193">
        <f t="shared" si="1279"/>
        <v>4.1809270357087884</v>
      </c>
      <c r="J8003" s="193">
        <f t="shared" si="1279"/>
        <v>4.3355309643598448</v>
      </c>
      <c r="K8003" s="193">
        <f>MAX(0,(F8003-'2031 forecast'!$C$10))</f>
        <v>0</v>
      </c>
      <c r="L8003" s="193">
        <f>MAX(0,(G8003-'2031 forecast'!$C$10))</f>
        <v>0</v>
      </c>
      <c r="M8003" s="193">
        <f>MAX(0,(H8003-'2031 forecast'!$C$10))</f>
        <v>0</v>
      </c>
      <c r="N8003" s="193">
        <f>MAX(0,(I8003-'2031 forecast'!$C$10))</f>
        <v>0</v>
      </c>
      <c r="O8003" s="193">
        <f>MAX(0,(J8003-'2031 forecast'!$C$10))</f>
        <v>0</v>
      </c>
      <c r="P8003" s="175" t="str">
        <f t="shared" si="1275"/>
        <v/>
      </c>
      <c r="Q8003" s="175" t="str">
        <f t="shared" si="1276"/>
        <v/>
      </c>
    </row>
    <row r="8004" spans="1:17" s="1" customFormat="1" x14ac:dyDescent="0.3">
      <c r="A8004" s="189">
        <f t="shared" si="1274"/>
        <v>44164.333333313931</v>
      </c>
      <c r="B8004" s="190">
        <f t="shared" si="1270"/>
        <v>44164</v>
      </c>
      <c r="C8004" s="1">
        <f t="shared" si="1271"/>
        <v>8</v>
      </c>
      <c r="D8004" s="191">
        <v>2.6126410265941633</v>
      </c>
      <c r="E8004" s="192">
        <f t="shared" si="1272"/>
        <v>9.0720424749368055E-5</v>
      </c>
      <c r="F8004" s="193">
        <f t="shared" si="1273"/>
        <v>3.895349994590497</v>
      </c>
      <c r="G8004" s="193">
        <f t="shared" si="1279"/>
        <v>4.0393937455315996</v>
      </c>
      <c r="H8004" s="193">
        <f t="shared" si="1279"/>
        <v>4.1887640017197265</v>
      </c>
      <c r="I8004" s="193">
        <f t="shared" si="1279"/>
        <v>4.343657728715419</v>
      </c>
      <c r="J8004" s="193">
        <f t="shared" si="1279"/>
        <v>4.5042791755475031</v>
      </c>
      <c r="K8004" s="193">
        <f>MAX(0,(F8004-'2031 forecast'!$C$10))</f>
        <v>0</v>
      </c>
      <c r="L8004" s="193">
        <f>MAX(0,(G8004-'2031 forecast'!$C$10))</f>
        <v>0</v>
      </c>
      <c r="M8004" s="193">
        <f>MAX(0,(H8004-'2031 forecast'!$C$10))</f>
        <v>0</v>
      </c>
      <c r="N8004" s="193">
        <f>MAX(0,(I8004-'2031 forecast'!$C$10))</f>
        <v>0</v>
      </c>
      <c r="O8004" s="193">
        <f>MAX(0,(J8004-'2031 forecast'!$C$10))</f>
        <v>0</v>
      </c>
      <c r="P8004" s="175" t="str">
        <f t="shared" si="1275"/>
        <v/>
      </c>
      <c r="Q8004" s="175" t="str">
        <f t="shared" si="1276"/>
        <v/>
      </c>
    </row>
    <row r="8005" spans="1:17" s="1" customFormat="1" x14ac:dyDescent="0.3">
      <c r="A8005" s="189">
        <f t="shared" si="1274"/>
        <v>44164.374999980595</v>
      </c>
      <c r="B8005" s="190">
        <f t="shared" ref="B8005:B8068" si="1280">INT(A8005)</f>
        <v>44164</v>
      </c>
      <c r="C8005" s="1">
        <f t="shared" ref="C8005:C8068" si="1281">HOUR(A8005)</f>
        <v>9</v>
      </c>
      <c r="D8005" s="191">
        <v>2.7255793995016915</v>
      </c>
      <c r="E8005" s="192">
        <f t="shared" ref="E8005:E8068" si="1282">D8005/SUM($D$4:$D$8763)</f>
        <v>9.4642056943144759E-5</v>
      </c>
      <c r="F8005" s="193">
        <f t="shared" ref="F8005:F8068" si="1283">E8005*$F$2</f>
        <v>4.0637368819647257</v>
      </c>
      <c r="G8005" s="193">
        <f t="shared" ref="G8005:J8024" si="1284">$E8005*G$2</f>
        <v>4.2140073080185561</v>
      </c>
      <c r="H8005" s="193">
        <f t="shared" si="1284"/>
        <v>4.3698344917076106</v>
      </c>
      <c r="I8005" s="193">
        <f t="shared" si="1284"/>
        <v>4.5314239129538363</v>
      </c>
      <c r="J8005" s="193">
        <f t="shared" si="1284"/>
        <v>4.698988649994801</v>
      </c>
      <c r="K8005" s="193">
        <f>MAX(0,(F8005-'2031 forecast'!$C$10))</f>
        <v>0</v>
      </c>
      <c r="L8005" s="193">
        <f>MAX(0,(G8005-'2031 forecast'!$C$10))</f>
        <v>0</v>
      </c>
      <c r="M8005" s="193">
        <f>MAX(0,(H8005-'2031 forecast'!$C$10))</f>
        <v>0</v>
      </c>
      <c r="N8005" s="193">
        <f>MAX(0,(I8005-'2031 forecast'!$C$10))</f>
        <v>0</v>
      </c>
      <c r="O8005" s="193">
        <f>MAX(0,(J8005-'2031 forecast'!$C$10))</f>
        <v>0</v>
      </c>
      <c r="P8005" s="175" t="str">
        <f t="shared" si="1275"/>
        <v/>
      </c>
      <c r="Q8005" s="175" t="str">
        <f t="shared" si="1276"/>
        <v/>
      </c>
    </row>
    <row r="8006" spans="1:17" s="1" customFormat="1" x14ac:dyDescent="0.3">
      <c r="A8006" s="189">
        <f t="shared" ref="A8006:A8069" si="1285">A8005 + TIME(1,0,0)</f>
        <v>44164.416666647259</v>
      </c>
      <c r="B8006" s="190">
        <f t="shared" si="1280"/>
        <v>44164</v>
      </c>
      <c r="C8006" s="1">
        <f t="shared" si="1281"/>
        <v>10</v>
      </c>
      <c r="D8006" s="191">
        <v>2.7858131983857066</v>
      </c>
      <c r="E8006" s="192">
        <f t="shared" si="1282"/>
        <v>9.6733594113159003E-5</v>
      </c>
      <c r="F8006" s="193">
        <f t="shared" si="1283"/>
        <v>4.1535432218976478</v>
      </c>
      <c r="G8006" s="193">
        <f t="shared" si="1284"/>
        <v>4.3071345413449329</v>
      </c>
      <c r="H8006" s="193">
        <f t="shared" si="1284"/>
        <v>4.4664054197011485</v>
      </c>
      <c r="I8006" s="193">
        <f t="shared" si="1284"/>
        <v>4.6315658778809929</v>
      </c>
      <c r="J8006" s="193">
        <f t="shared" si="1284"/>
        <v>4.8028337030333601</v>
      </c>
      <c r="K8006" s="193">
        <f>MAX(0,(F8006-'2031 forecast'!$C$10))</f>
        <v>0</v>
      </c>
      <c r="L8006" s="193">
        <f>MAX(0,(G8006-'2031 forecast'!$C$10))</f>
        <v>0</v>
      </c>
      <c r="M8006" s="193">
        <f>MAX(0,(H8006-'2031 forecast'!$C$10))</f>
        <v>0</v>
      </c>
      <c r="N8006" s="193">
        <f>MAX(0,(I8006-'2031 forecast'!$C$10))</f>
        <v>0</v>
      </c>
      <c r="O8006" s="193">
        <f>MAX(0,(J8006-'2031 forecast'!$C$10))</f>
        <v>0</v>
      </c>
      <c r="P8006" s="175" t="str">
        <f t="shared" ref="P8006:P8069" si="1286">IF(K8006&gt;0,IF(K8005&gt;0,P8005+1,1),"")</f>
        <v/>
      </c>
      <c r="Q8006" s="175" t="str">
        <f t="shared" ref="Q8006:Q8069" si="1287">IF(AND(K8006&gt;0,K8007=0),P8006,"")</f>
        <v/>
      </c>
    </row>
    <row r="8007" spans="1:17" s="1" customFormat="1" x14ac:dyDescent="0.3">
      <c r="A8007" s="189">
        <f t="shared" si="1285"/>
        <v>44164.458333313924</v>
      </c>
      <c r="B8007" s="190">
        <f t="shared" si="1280"/>
        <v>44164</v>
      </c>
      <c r="C8007" s="1">
        <f t="shared" si="1281"/>
        <v>11</v>
      </c>
      <c r="D8007" s="191">
        <v>2.7707547486647033</v>
      </c>
      <c r="E8007" s="192">
        <f t="shared" si="1282"/>
        <v>9.6210709820655448E-5</v>
      </c>
      <c r="F8007" s="193">
        <f t="shared" si="1283"/>
        <v>4.1310916369144177</v>
      </c>
      <c r="G8007" s="193">
        <f t="shared" si="1284"/>
        <v>4.2838527330133385</v>
      </c>
      <c r="H8007" s="193">
        <f t="shared" si="1284"/>
        <v>4.4422626877027644</v>
      </c>
      <c r="I8007" s="193">
        <f t="shared" si="1284"/>
        <v>4.6065303866492044</v>
      </c>
      <c r="J8007" s="193">
        <f t="shared" si="1284"/>
        <v>4.7768724397737206</v>
      </c>
      <c r="K8007" s="193">
        <f>MAX(0,(F8007-'2031 forecast'!$C$10))</f>
        <v>0</v>
      </c>
      <c r="L8007" s="193">
        <f>MAX(0,(G8007-'2031 forecast'!$C$10))</f>
        <v>0</v>
      </c>
      <c r="M8007" s="193">
        <f>MAX(0,(H8007-'2031 forecast'!$C$10))</f>
        <v>0</v>
      </c>
      <c r="N8007" s="193">
        <f>MAX(0,(I8007-'2031 forecast'!$C$10))</f>
        <v>0</v>
      </c>
      <c r="O8007" s="193">
        <f>MAX(0,(J8007-'2031 forecast'!$C$10))</f>
        <v>0</v>
      </c>
      <c r="P8007" s="175" t="str">
        <f t="shared" si="1286"/>
        <v/>
      </c>
      <c r="Q8007" s="175" t="str">
        <f t="shared" si="1287"/>
        <v/>
      </c>
    </row>
    <row r="8008" spans="1:17" s="1" customFormat="1" x14ac:dyDescent="0.3">
      <c r="A8008" s="189">
        <f t="shared" si="1285"/>
        <v>44164.499999980588</v>
      </c>
      <c r="B8008" s="190">
        <f t="shared" si="1280"/>
        <v>44164</v>
      </c>
      <c r="C8008" s="1">
        <f t="shared" si="1281"/>
        <v>12</v>
      </c>
      <c r="D8008" s="191">
        <v>2.9213392458747411</v>
      </c>
      <c r="E8008" s="192">
        <f t="shared" si="1282"/>
        <v>1.0143955274569106E-4</v>
      </c>
      <c r="F8008" s="193">
        <f t="shared" si="1283"/>
        <v>4.355607486746722</v>
      </c>
      <c r="G8008" s="193">
        <f t="shared" si="1284"/>
        <v>4.5166708163292801</v>
      </c>
      <c r="H8008" s="193">
        <f t="shared" si="1284"/>
        <v>4.6836900076866099</v>
      </c>
      <c r="I8008" s="193">
        <f t="shared" si="1284"/>
        <v>4.8568852989670948</v>
      </c>
      <c r="J8008" s="193">
        <f t="shared" si="1284"/>
        <v>5.0364850723701178</v>
      </c>
      <c r="K8008" s="193">
        <f>MAX(0,(F8008-'2031 forecast'!$C$10))</f>
        <v>0</v>
      </c>
      <c r="L8008" s="193">
        <f>MAX(0,(G8008-'2031 forecast'!$C$10))</f>
        <v>0</v>
      </c>
      <c r="M8008" s="193">
        <f>MAX(0,(H8008-'2031 forecast'!$C$10))</f>
        <v>0</v>
      </c>
      <c r="N8008" s="193">
        <f>MAX(0,(I8008-'2031 forecast'!$C$10))</f>
        <v>0</v>
      </c>
      <c r="O8008" s="193">
        <f>MAX(0,(J8008-'2031 forecast'!$C$10))</f>
        <v>0</v>
      </c>
      <c r="P8008" s="175" t="str">
        <f t="shared" si="1286"/>
        <v/>
      </c>
      <c r="Q8008" s="175" t="str">
        <f t="shared" si="1287"/>
        <v/>
      </c>
    </row>
    <row r="8009" spans="1:17" s="1" customFormat="1" x14ac:dyDescent="0.3">
      <c r="A8009" s="189">
        <f t="shared" si="1285"/>
        <v>44164.541666647252</v>
      </c>
      <c r="B8009" s="190">
        <f t="shared" si="1280"/>
        <v>44164</v>
      </c>
      <c r="C8009" s="1">
        <f t="shared" si="1281"/>
        <v>13</v>
      </c>
      <c r="D8009" s="191">
        <v>2.8761638967117298</v>
      </c>
      <c r="E8009" s="192">
        <f t="shared" si="1282"/>
        <v>9.9870899868180382E-5</v>
      </c>
      <c r="F8009" s="193">
        <f t="shared" si="1283"/>
        <v>4.2882527317970309</v>
      </c>
      <c r="G8009" s="193">
        <f t="shared" si="1284"/>
        <v>4.4468253913344986</v>
      </c>
      <c r="H8009" s="193">
        <f t="shared" si="1284"/>
        <v>4.6112618116914561</v>
      </c>
      <c r="I8009" s="193">
        <f t="shared" si="1284"/>
        <v>4.7817788252717284</v>
      </c>
      <c r="J8009" s="193">
        <f t="shared" si="1284"/>
        <v>4.9586012825911991</v>
      </c>
      <c r="K8009" s="193">
        <f>MAX(0,(F8009-'2031 forecast'!$C$10))</f>
        <v>0</v>
      </c>
      <c r="L8009" s="193">
        <f>MAX(0,(G8009-'2031 forecast'!$C$10))</f>
        <v>0</v>
      </c>
      <c r="M8009" s="193">
        <f>MAX(0,(H8009-'2031 forecast'!$C$10))</f>
        <v>0</v>
      </c>
      <c r="N8009" s="193">
        <f>MAX(0,(I8009-'2031 forecast'!$C$10))</f>
        <v>0</v>
      </c>
      <c r="O8009" s="193">
        <f>MAX(0,(J8009-'2031 forecast'!$C$10))</f>
        <v>0</v>
      </c>
      <c r="P8009" s="175" t="str">
        <f t="shared" si="1286"/>
        <v/>
      </c>
      <c r="Q8009" s="175" t="str">
        <f t="shared" si="1287"/>
        <v/>
      </c>
    </row>
    <row r="8010" spans="1:17" s="1" customFormat="1" x14ac:dyDescent="0.3">
      <c r="A8010" s="189">
        <f t="shared" si="1285"/>
        <v>44164.583333313916</v>
      </c>
      <c r="B8010" s="190">
        <f t="shared" si="1280"/>
        <v>44164</v>
      </c>
      <c r="C8010" s="1">
        <f t="shared" si="1281"/>
        <v>14</v>
      </c>
      <c r="D8010" s="191">
        <v>2.9213392458747411</v>
      </c>
      <c r="E8010" s="192">
        <f t="shared" si="1282"/>
        <v>1.0143955274569106E-4</v>
      </c>
      <c r="F8010" s="193">
        <f t="shared" si="1283"/>
        <v>4.355607486746722</v>
      </c>
      <c r="G8010" s="193">
        <f t="shared" si="1284"/>
        <v>4.5166708163292801</v>
      </c>
      <c r="H8010" s="193">
        <f t="shared" si="1284"/>
        <v>4.6836900076866099</v>
      </c>
      <c r="I8010" s="193">
        <f t="shared" si="1284"/>
        <v>4.8568852989670948</v>
      </c>
      <c r="J8010" s="193">
        <f t="shared" si="1284"/>
        <v>5.0364850723701178</v>
      </c>
      <c r="K8010" s="193">
        <f>MAX(0,(F8010-'2031 forecast'!$C$10))</f>
        <v>0</v>
      </c>
      <c r="L8010" s="193">
        <f>MAX(0,(G8010-'2031 forecast'!$C$10))</f>
        <v>0</v>
      </c>
      <c r="M8010" s="193">
        <f>MAX(0,(H8010-'2031 forecast'!$C$10))</f>
        <v>0</v>
      </c>
      <c r="N8010" s="193">
        <f>MAX(0,(I8010-'2031 forecast'!$C$10))</f>
        <v>0</v>
      </c>
      <c r="O8010" s="193">
        <f>MAX(0,(J8010-'2031 forecast'!$C$10))</f>
        <v>0</v>
      </c>
      <c r="P8010" s="175" t="str">
        <f t="shared" si="1286"/>
        <v/>
      </c>
      <c r="Q8010" s="175" t="str">
        <f t="shared" si="1287"/>
        <v/>
      </c>
    </row>
    <row r="8011" spans="1:17" s="1" customFormat="1" x14ac:dyDescent="0.3">
      <c r="A8011" s="189">
        <f t="shared" si="1285"/>
        <v>44164.62499998058</v>
      </c>
      <c r="B8011" s="190">
        <f t="shared" si="1280"/>
        <v>44164</v>
      </c>
      <c r="C8011" s="1">
        <f t="shared" si="1281"/>
        <v>15</v>
      </c>
      <c r="D8011" s="191">
        <v>3.0794529679452816</v>
      </c>
      <c r="E8011" s="192">
        <f t="shared" si="1282"/>
        <v>1.0692983781697848E-4</v>
      </c>
      <c r="F8011" s="193">
        <f t="shared" si="1283"/>
        <v>4.5913491290706432</v>
      </c>
      <c r="G8011" s="193">
        <f t="shared" si="1284"/>
        <v>4.7611298038110208</v>
      </c>
      <c r="H8011" s="193">
        <f t="shared" si="1284"/>
        <v>4.9371886936696487</v>
      </c>
      <c r="I8011" s="193">
        <f t="shared" si="1284"/>
        <v>5.119757956900882</v>
      </c>
      <c r="J8011" s="193">
        <f t="shared" si="1284"/>
        <v>5.309078336596337</v>
      </c>
      <c r="K8011" s="193">
        <f>MAX(0,(F8011-'2031 forecast'!$C$10))</f>
        <v>0</v>
      </c>
      <c r="L8011" s="193">
        <f>MAX(0,(G8011-'2031 forecast'!$C$10))</f>
        <v>0</v>
      </c>
      <c r="M8011" s="193">
        <f>MAX(0,(H8011-'2031 forecast'!$C$10))</f>
        <v>0</v>
      </c>
      <c r="N8011" s="193">
        <f>MAX(0,(I8011-'2031 forecast'!$C$10))</f>
        <v>0</v>
      </c>
      <c r="O8011" s="193">
        <f>MAX(0,(J8011-'2031 forecast'!$C$10))</f>
        <v>0</v>
      </c>
      <c r="P8011" s="175" t="str">
        <f t="shared" si="1286"/>
        <v/>
      </c>
      <c r="Q8011" s="175" t="str">
        <f t="shared" si="1287"/>
        <v/>
      </c>
    </row>
    <row r="8012" spans="1:17" s="1" customFormat="1" x14ac:dyDescent="0.3">
      <c r="A8012" s="189">
        <f t="shared" si="1285"/>
        <v>44164.666666647245</v>
      </c>
      <c r="B8012" s="190">
        <f t="shared" si="1280"/>
        <v>44164</v>
      </c>
      <c r="C8012" s="1">
        <f t="shared" si="1281"/>
        <v>16</v>
      </c>
      <c r="D8012" s="191">
        <v>3.1472159916897984</v>
      </c>
      <c r="E8012" s="192">
        <f t="shared" si="1282"/>
        <v>1.0928281713324449E-4</v>
      </c>
      <c r="F8012" s="193">
        <f t="shared" si="1283"/>
        <v>4.6923812614951803</v>
      </c>
      <c r="G8012" s="193">
        <f t="shared" si="1284"/>
        <v>4.865897941303194</v>
      </c>
      <c r="H8012" s="193">
        <f t="shared" si="1284"/>
        <v>5.0458309876623781</v>
      </c>
      <c r="I8012" s="193">
        <f t="shared" si="1284"/>
        <v>5.2324176674439329</v>
      </c>
      <c r="J8012" s="193">
        <f t="shared" si="1284"/>
        <v>5.4259040212647145</v>
      </c>
      <c r="K8012" s="193">
        <f>MAX(0,(F8012-'2031 forecast'!$C$10))</f>
        <v>0</v>
      </c>
      <c r="L8012" s="193">
        <f>MAX(0,(G8012-'2031 forecast'!$C$10))</f>
        <v>0</v>
      </c>
      <c r="M8012" s="193">
        <f>MAX(0,(H8012-'2031 forecast'!$C$10))</f>
        <v>0</v>
      </c>
      <c r="N8012" s="193">
        <f>MAX(0,(I8012-'2031 forecast'!$C$10))</f>
        <v>0</v>
      </c>
      <c r="O8012" s="193">
        <f>MAX(0,(J8012-'2031 forecast'!$C$10))</f>
        <v>0</v>
      </c>
      <c r="P8012" s="175" t="str">
        <f t="shared" si="1286"/>
        <v/>
      </c>
      <c r="Q8012" s="175" t="str">
        <f t="shared" si="1287"/>
        <v/>
      </c>
    </row>
    <row r="8013" spans="1:17" s="1" customFormat="1" x14ac:dyDescent="0.3">
      <c r="A8013" s="189">
        <f t="shared" si="1285"/>
        <v>44164.708333313909</v>
      </c>
      <c r="B8013" s="190">
        <f t="shared" si="1280"/>
        <v>44164</v>
      </c>
      <c r="C8013" s="1">
        <f t="shared" si="1281"/>
        <v>17</v>
      </c>
      <c r="D8013" s="191">
        <v>3.3956804120863615</v>
      </c>
      <c r="E8013" s="192">
        <f t="shared" si="1282"/>
        <v>1.1791040795955328E-4</v>
      </c>
      <c r="F8013" s="193">
        <f t="shared" si="1283"/>
        <v>5.0628324137184846</v>
      </c>
      <c r="G8013" s="193">
        <f t="shared" si="1284"/>
        <v>5.2500477787744995</v>
      </c>
      <c r="H8013" s="193">
        <f t="shared" si="1284"/>
        <v>5.4441860656357246</v>
      </c>
      <c r="I8013" s="193">
        <f t="shared" si="1284"/>
        <v>5.6455032727684538</v>
      </c>
      <c r="J8013" s="193">
        <f t="shared" si="1284"/>
        <v>5.8542648650487719</v>
      </c>
      <c r="K8013" s="193">
        <f>MAX(0,(F8013-'2031 forecast'!$C$10))</f>
        <v>0</v>
      </c>
      <c r="L8013" s="193">
        <f>MAX(0,(G8013-'2031 forecast'!$C$10))</f>
        <v>0</v>
      </c>
      <c r="M8013" s="193">
        <f>MAX(0,(H8013-'2031 forecast'!$C$10))</f>
        <v>0</v>
      </c>
      <c r="N8013" s="193">
        <f>MAX(0,(I8013-'2031 forecast'!$C$10))</f>
        <v>0</v>
      </c>
      <c r="O8013" s="193">
        <f>MAX(0,(J8013-'2031 forecast'!$C$10))</f>
        <v>0.11726486504877176</v>
      </c>
      <c r="P8013" s="175" t="str">
        <f t="shared" si="1286"/>
        <v/>
      </c>
      <c r="Q8013" s="175" t="str">
        <f t="shared" si="1287"/>
        <v/>
      </c>
    </row>
    <row r="8014" spans="1:17" s="1" customFormat="1" x14ac:dyDescent="0.3">
      <c r="A8014" s="189">
        <f t="shared" si="1285"/>
        <v>44164.749999980573</v>
      </c>
      <c r="B8014" s="190">
        <f t="shared" si="1280"/>
        <v>44164</v>
      </c>
      <c r="C8014" s="1">
        <f t="shared" si="1281"/>
        <v>18</v>
      </c>
      <c r="D8014" s="191">
        <v>3.4860311104123847</v>
      </c>
      <c r="E8014" s="192">
        <f t="shared" si="1282"/>
        <v>1.2104771371457466E-4</v>
      </c>
      <c r="F8014" s="193">
        <f t="shared" si="1283"/>
        <v>5.1975419236178677</v>
      </c>
      <c r="G8014" s="193">
        <f t="shared" si="1284"/>
        <v>5.3897386287640652</v>
      </c>
      <c r="H8014" s="193">
        <f t="shared" si="1284"/>
        <v>5.5890424576260322</v>
      </c>
      <c r="I8014" s="193">
        <f t="shared" si="1284"/>
        <v>5.7957162201591892</v>
      </c>
      <c r="J8014" s="193">
        <f t="shared" si="1284"/>
        <v>6.0100324446066109</v>
      </c>
      <c r="K8014" s="193">
        <f>MAX(0,(F8014-'2031 forecast'!$C$10))</f>
        <v>0</v>
      </c>
      <c r="L8014" s="193">
        <f>MAX(0,(G8014-'2031 forecast'!$C$10))</f>
        <v>0</v>
      </c>
      <c r="M8014" s="193">
        <f>MAX(0,(H8014-'2031 forecast'!$C$10))</f>
        <v>0</v>
      </c>
      <c r="N8014" s="193">
        <f>MAX(0,(I8014-'2031 forecast'!$C$10))</f>
        <v>5.8716220159189092E-2</v>
      </c>
      <c r="O8014" s="193">
        <f>MAX(0,(J8014-'2031 forecast'!$C$10))</f>
        <v>0.2730324446066108</v>
      </c>
      <c r="P8014" s="175" t="str">
        <f t="shared" si="1286"/>
        <v/>
      </c>
      <c r="Q8014" s="175" t="str">
        <f t="shared" si="1287"/>
        <v/>
      </c>
    </row>
    <row r="8015" spans="1:17" s="1" customFormat="1" x14ac:dyDescent="0.3">
      <c r="A8015" s="189">
        <f t="shared" si="1285"/>
        <v>44164.791666647237</v>
      </c>
      <c r="B8015" s="190">
        <f t="shared" si="1280"/>
        <v>44164</v>
      </c>
      <c r="C8015" s="1">
        <f t="shared" si="1281"/>
        <v>19</v>
      </c>
      <c r="D8015" s="191">
        <v>3.4032096369468632</v>
      </c>
      <c r="E8015" s="192">
        <f t="shared" si="1282"/>
        <v>1.1817185010580505E-4</v>
      </c>
      <c r="F8015" s="193">
        <f t="shared" si="1283"/>
        <v>5.0740582062100987</v>
      </c>
      <c r="G8015" s="193">
        <f t="shared" si="1284"/>
        <v>5.2616886829402958</v>
      </c>
      <c r="H8015" s="193">
        <f t="shared" si="1284"/>
        <v>5.4562574316349162</v>
      </c>
      <c r="I8015" s="193">
        <f t="shared" si="1284"/>
        <v>5.658021018384348</v>
      </c>
      <c r="J8015" s="193">
        <f t="shared" si="1284"/>
        <v>5.8672454966785912</v>
      </c>
      <c r="K8015" s="193">
        <f>MAX(0,(F8015-'2031 forecast'!$C$10))</f>
        <v>0</v>
      </c>
      <c r="L8015" s="193">
        <f>MAX(0,(G8015-'2031 forecast'!$C$10))</f>
        <v>0</v>
      </c>
      <c r="M8015" s="193">
        <f>MAX(0,(H8015-'2031 forecast'!$C$10))</f>
        <v>0</v>
      </c>
      <c r="N8015" s="193">
        <f>MAX(0,(I8015-'2031 forecast'!$C$10))</f>
        <v>0</v>
      </c>
      <c r="O8015" s="193">
        <f>MAX(0,(J8015-'2031 forecast'!$C$10))</f>
        <v>0.13024549667859109</v>
      </c>
      <c r="P8015" s="175" t="str">
        <f t="shared" si="1286"/>
        <v/>
      </c>
      <c r="Q8015" s="175" t="str">
        <f t="shared" si="1287"/>
        <v/>
      </c>
    </row>
    <row r="8016" spans="1:17" s="1" customFormat="1" x14ac:dyDescent="0.3">
      <c r="A8016" s="189">
        <f t="shared" si="1285"/>
        <v>44164.833333313902</v>
      </c>
      <c r="B8016" s="190">
        <f t="shared" si="1280"/>
        <v>44164</v>
      </c>
      <c r="C8016" s="1">
        <f t="shared" si="1281"/>
        <v>20</v>
      </c>
      <c r="D8016" s="191">
        <v>3.2225082402948173</v>
      </c>
      <c r="E8016" s="192">
        <f t="shared" si="1282"/>
        <v>1.118972385957623E-4</v>
      </c>
      <c r="F8016" s="193">
        <f t="shared" si="1283"/>
        <v>4.8046391864113325</v>
      </c>
      <c r="G8016" s="193">
        <f t="shared" si="1284"/>
        <v>4.9823069829611653</v>
      </c>
      <c r="H8016" s="193">
        <f t="shared" si="1284"/>
        <v>5.1665446476543018</v>
      </c>
      <c r="I8016" s="193">
        <f t="shared" si="1284"/>
        <v>5.357595123602878</v>
      </c>
      <c r="J8016" s="193">
        <f t="shared" si="1284"/>
        <v>5.555710337562914</v>
      </c>
      <c r="K8016" s="193">
        <f>MAX(0,(F8016-'2031 forecast'!$C$10))</f>
        <v>0</v>
      </c>
      <c r="L8016" s="193">
        <f>MAX(0,(G8016-'2031 forecast'!$C$10))</f>
        <v>0</v>
      </c>
      <c r="M8016" s="193">
        <f>MAX(0,(H8016-'2031 forecast'!$C$10))</f>
        <v>0</v>
      </c>
      <c r="N8016" s="193">
        <f>MAX(0,(I8016-'2031 forecast'!$C$10))</f>
        <v>0</v>
      </c>
      <c r="O8016" s="193">
        <f>MAX(0,(J8016-'2031 forecast'!$C$10))</f>
        <v>0</v>
      </c>
      <c r="P8016" s="175" t="str">
        <f t="shared" si="1286"/>
        <v/>
      </c>
      <c r="Q8016" s="175" t="str">
        <f t="shared" si="1287"/>
        <v/>
      </c>
    </row>
    <row r="8017" spans="1:17" s="1" customFormat="1" x14ac:dyDescent="0.3">
      <c r="A8017" s="189">
        <f t="shared" si="1285"/>
        <v>44164.874999980566</v>
      </c>
      <c r="B8017" s="190">
        <f t="shared" si="1280"/>
        <v>44164</v>
      </c>
      <c r="C8017" s="1">
        <f t="shared" si="1281"/>
        <v>21</v>
      </c>
      <c r="D8017" s="191">
        <v>3.1170990922477908</v>
      </c>
      <c r="E8017" s="192">
        <f t="shared" si="1282"/>
        <v>1.0823704854823737E-4</v>
      </c>
      <c r="F8017" s="193">
        <f t="shared" si="1283"/>
        <v>4.6474780915287193</v>
      </c>
      <c r="G8017" s="193">
        <f t="shared" si="1284"/>
        <v>4.819334324640006</v>
      </c>
      <c r="H8017" s="193">
        <f t="shared" si="1284"/>
        <v>4.9975455236656092</v>
      </c>
      <c r="I8017" s="193">
        <f t="shared" si="1284"/>
        <v>5.1823466849803541</v>
      </c>
      <c r="J8017" s="193">
        <f t="shared" si="1284"/>
        <v>5.3739814947454354</v>
      </c>
      <c r="K8017" s="193">
        <f>MAX(0,(F8017-'2031 forecast'!$C$10))</f>
        <v>0</v>
      </c>
      <c r="L8017" s="193">
        <f>MAX(0,(G8017-'2031 forecast'!$C$10))</f>
        <v>0</v>
      </c>
      <c r="M8017" s="193">
        <f>MAX(0,(H8017-'2031 forecast'!$C$10))</f>
        <v>0</v>
      </c>
      <c r="N8017" s="193">
        <f>MAX(0,(I8017-'2031 forecast'!$C$10))</f>
        <v>0</v>
      </c>
      <c r="O8017" s="193">
        <f>MAX(0,(J8017-'2031 forecast'!$C$10))</f>
        <v>0</v>
      </c>
      <c r="P8017" s="175" t="str">
        <f t="shared" si="1286"/>
        <v/>
      </c>
      <c r="Q8017" s="175" t="str">
        <f t="shared" si="1287"/>
        <v/>
      </c>
    </row>
    <row r="8018" spans="1:17" s="1" customFormat="1" x14ac:dyDescent="0.3">
      <c r="A8018" s="189">
        <f t="shared" si="1285"/>
        <v>44164.91666664723</v>
      </c>
      <c r="B8018" s="190">
        <f t="shared" si="1280"/>
        <v>44164</v>
      </c>
      <c r="C8018" s="1">
        <f t="shared" si="1281"/>
        <v>22</v>
      </c>
      <c r="D8018" s="191">
        <v>2.8987515712932352</v>
      </c>
      <c r="E8018" s="192">
        <f t="shared" si="1282"/>
        <v>1.0065522630693572E-4</v>
      </c>
      <c r="F8018" s="193">
        <f t="shared" si="1283"/>
        <v>4.3219301092718769</v>
      </c>
      <c r="G8018" s="193">
        <f t="shared" si="1284"/>
        <v>4.4817481038318894</v>
      </c>
      <c r="H8018" s="193">
        <f t="shared" si="1284"/>
        <v>4.6474759096890326</v>
      </c>
      <c r="I8018" s="193">
        <f t="shared" si="1284"/>
        <v>4.819332062119412</v>
      </c>
      <c r="J8018" s="193">
        <f t="shared" si="1284"/>
        <v>4.9975431774806589</v>
      </c>
      <c r="K8018" s="193">
        <f>MAX(0,(F8018-'2031 forecast'!$C$10))</f>
        <v>0</v>
      </c>
      <c r="L8018" s="193">
        <f>MAX(0,(G8018-'2031 forecast'!$C$10))</f>
        <v>0</v>
      </c>
      <c r="M8018" s="193">
        <f>MAX(0,(H8018-'2031 forecast'!$C$10))</f>
        <v>0</v>
      </c>
      <c r="N8018" s="193">
        <f>MAX(0,(I8018-'2031 forecast'!$C$10))</f>
        <v>0</v>
      </c>
      <c r="O8018" s="193">
        <f>MAX(0,(J8018-'2031 forecast'!$C$10))</f>
        <v>0</v>
      </c>
      <c r="P8018" s="175" t="str">
        <f t="shared" si="1286"/>
        <v/>
      </c>
      <c r="Q8018" s="175" t="str">
        <f t="shared" si="1287"/>
        <v/>
      </c>
    </row>
    <row r="8019" spans="1:17" s="1" customFormat="1" x14ac:dyDescent="0.3">
      <c r="A8019" s="189">
        <f t="shared" si="1285"/>
        <v>44164.958333313894</v>
      </c>
      <c r="B8019" s="190">
        <f t="shared" si="1280"/>
        <v>44164</v>
      </c>
      <c r="C8019" s="1">
        <f t="shared" si="1281"/>
        <v>23</v>
      </c>
      <c r="D8019" s="191">
        <v>2.7105209497806877</v>
      </c>
      <c r="E8019" s="192">
        <f t="shared" si="1282"/>
        <v>9.4119172650641191E-5</v>
      </c>
      <c r="F8019" s="193">
        <f t="shared" si="1283"/>
        <v>4.0412852969814947</v>
      </c>
      <c r="G8019" s="193">
        <f t="shared" si="1284"/>
        <v>4.1907254996869616</v>
      </c>
      <c r="H8019" s="193">
        <f t="shared" si="1284"/>
        <v>4.3456917597092257</v>
      </c>
      <c r="I8019" s="193">
        <f t="shared" si="1284"/>
        <v>4.5063884217220469</v>
      </c>
      <c r="J8019" s="193">
        <f t="shared" si="1284"/>
        <v>4.6730273867351615</v>
      </c>
      <c r="K8019" s="193">
        <f>MAX(0,(F8019-'2031 forecast'!$C$10))</f>
        <v>0</v>
      </c>
      <c r="L8019" s="193">
        <f>MAX(0,(G8019-'2031 forecast'!$C$10))</f>
        <v>0</v>
      </c>
      <c r="M8019" s="193">
        <f>MAX(0,(H8019-'2031 forecast'!$C$10))</f>
        <v>0</v>
      </c>
      <c r="N8019" s="193">
        <f>MAX(0,(I8019-'2031 forecast'!$C$10))</f>
        <v>0</v>
      </c>
      <c r="O8019" s="193">
        <f>MAX(0,(J8019-'2031 forecast'!$C$10))</f>
        <v>0</v>
      </c>
      <c r="P8019" s="175" t="str">
        <f t="shared" si="1286"/>
        <v/>
      </c>
      <c r="Q8019" s="175" t="str">
        <f t="shared" si="1287"/>
        <v/>
      </c>
    </row>
    <row r="8020" spans="1:17" s="1" customFormat="1" x14ac:dyDescent="0.3">
      <c r="A8020" s="189">
        <f t="shared" si="1285"/>
        <v>44164.999999980559</v>
      </c>
      <c r="B8020" s="190">
        <f t="shared" si="1280"/>
        <v>44164</v>
      </c>
      <c r="C8020" s="1">
        <f t="shared" si="1281"/>
        <v>0</v>
      </c>
      <c r="D8020" s="191">
        <v>2.5072318785471364</v>
      </c>
      <c r="E8020" s="192">
        <f t="shared" si="1282"/>
        <v>8.7060234701843108E-5</v>
      </c>
      <c r="F8020" s="193">
        <f t="shared" si="1283"/>
        <v>3.7381888997078829</v>
      </c>
      <c r="G8020" s="193">
        <f t="shared" si="1284"/>
        <v>3.8764210872104394</v>
      </c>
      <c r="H8020" s="193">
        <f t="shared" si="1284"/>
        <v>4.019764877731034</v>
      </c>
      <c r="I8020" s="193">
        <f t="shared" si="1284"/>
        <v>4.1684092900928942</v>
      </c>
      <c r="J8020" s="193">
        <f t="shared" si="1284"/>
        <v>4.3225503327300245</v>
      </c>
      <c r="K8020" s="193">
        <f>MAX(0,(F8020-'2031 forecast'!$C$10))</f>
        <v>0</v>
      </c>
      <c r="L8020" s="193">
        <f>MAX(0,(G8020-'2031 forecast'!$C$10))</f>
        <v>0</v>
      </c>
      <c r="M8020" s="193">
        <f>MAX(0,(H8020-'2031 forecast'!$C$10))</f>
        <v>0</v>
      </c>
      <c r="N8020" s="193">
        <f>MAX(0,(I8020-'2031 forecast'!$C$10))</f>
        <v>0</v>
      </c>
      <c r="O8020" s="193">
        <f>MAX(0,(J8020-'2031 forecast'!$C$10))</f>
        <v>0</v>
      </c>
      <c r="P8020" s="175" t="str">
        <f t="shared" si="1286"/>
        <v/>
      </c>
      <c r="Q8020" s="175" t="str">
        <f t="shared" si="1287"/>
        <v/>
      </c>
    </row>
    <row r="8021" spans="1:17" s="1" customFormat="1" x14ac:dyDescent="0.3">
      <c r="A8021" s="189">
        <f t="shared" si="1285"/>
        <v>44165.041666647223</v>
      </c>
      <c r="B8021" s="190">
        <f t="shared" si="1280"/>
        <v>44165</v>
      </c>
      <c r="C8021" s="1">
        <f t="shared" si="1281"/>
        <v>1</v>
      </c>
      <c r="D8021" s="191">
        <v>2.3942935056396073</v>
      </c>
      <c r="E8021" s="192">
        <f t="shared" si="1282"/>
        <v>8.3138602508066377E-5</v>
      </c>
      <c r="F8021" s="193">
        <f t="shared" si="1283"/>
        <v>3.5698020123336534</v>
      </c>
      <c r="G8021" s="193">
        <f t="shared" si="1284"/>
        <v>3.7018075247234821</v>
      </c>
      <c r="H8021" s="193">
        <f t="shared" si="1284"/>
        <v>3.838694387743149</v>
      </c>
      <c r="I8021" s="193">
        <f t="shared" si="1284"/>
        <v>3.9806431058544747</v>
      </c>
      <c r="J8021" s="193">
        <f t="shared" si="1284"/>
        <v>4.1278408582827248</v>
      </c>
      <c r="K8021" s="193">
        <f>MAX(0,(F8021-'2031 forecast'!$C$10))</f>
        <v>0</v>
      </c>
      <c r="L8021" s="193">
        <f>MAX(0,(G8021-'2031 forecast'!$C$10))</f>
        <v>0</v>
      </c>
      <c r="M8021" s="193">
        <f>MAX(0,(H8021-'2031 forecast'!$C$10))</f>
        <v>0</v>
      </c>
      <c r="N8021" s="193">
        <f>MAX(0,(I8021-'2031 forecast'!$C$10))</f>
        <v>0</v>
      </c>
      <c r="O8021" s="193">
        <f>MAX(0,(J8021-'2031 forecast'!$C$10))</f>
        <v>0</v>
      </c>
      <c r="P8021" s="175" t="str">
        <f t="shared" si="1286"/>
        <v/>
      </c>
      <c r="Q8021" s="175" t="str">
        <f t="shared" si="1287"/>
        <v/>
      </c>
    </row>
    <row r="8022" spans="1:17" s="1" customFormat="1" x14ac:dyDescent="0.3">
      <c r="A8022" s="189">
        <f t="shared" si="1285"/>
        <v>44165.083333313887</v>
      </c>
      <c r="B8022" s="190">
        <f t="shared" si="1280"/>
        <v>44165</v>
      </c>
      <c r="C8022" s="1">
        <f t="shared" si="1281"/>
        <v>2</v>
      </c>
      <c r="D8022" s="191">
        <v>2.3340597067555917</v>
      </c>
      <c r="E8022" s="192">
        <f t="shared" si="1282"/>
        <v>8.1047065338052119E-5</v>
      </c>
      <c r="F8022" s="193">
        <f t="shared" si="1283"/>
        <v>3.4799956724007308</v>
      </c>
      <c r="G8022" s="193">
        <f t="shared" si="1284"/>
        <v>3.6086802913971048</v>
      </c>
      <c r="H8022" s="193">
        <f t="shared" si="1284"/>
        <v>3.7421234597496102</v>
      </c>
      <c r="I8022" s="193">
        <f t="shared" si="1284"/>
        <v>3.8805011409273176</v>
      </c>
      <c r="J8022" s="193">
        <f t="shared" si="1284"/>
        <v>4.0239958052441658</v>
      </c>
      <c r="K8022" s="193">
        <f>MAX(0,(F8022-'2031 forecast'!$C$10))</f>
        <v>0</v>
      </c>
      <c r="L8022" s="193">
        <f>MAX(0,(G8022-'2031 forecast'!$C$10))</f>
        <v>0</v>
      </c>
      <c r="M8022" s="193">
        <f>MAX(0,(H8022-'2031 forecast'!$C$10))</f>
        <v>0</v>
      </c>
      <c r="N8022" s="193">
        <f>MAX(0,(I8022-'2031 forecast'!$C$10))</f>
        <v>0</v>
      </c>
      <c r="O8022" s="193">
        <f>MAX(0,(J8022-'2031 forecast'!$C$10))</f>
        <v>0</v>
      </c>
      <c r="P8022" s="175" t="str">
        <f t="shared" si="1286"/>
        <v/>
      </c>
      <c r="Q8022" s="175" t="str">
        <f t="shared" si="1287"/>
        <v/>
      </c>
    </row>
    <row r="8023" spans="1:17" s="1" customFormat="1" x14ac:dyDescent="0.3">
      <c r="A8023" s="189">
        <f t="shared" si="1285"/>
        <v>44165.124999980551</v>
      </c>
      <c r="B8023" s="190">
        <f t="shared" si="1280"/>
        <v>44165</v>
      </c>
      <c r="C8023" s="1">
        <f t="shared" si="1281"/>
        <v>3</v>
      </c>
      <c r="D8023" s="191">
        <v>2.273825907871577</v>
      </c>
      <c r="E8023" s="192">
        <f t="shared" si="1282"/>
        <v>7.8955528168037889E-5</v>
      </c>
      <c r="F8023" s="193">
        <f t="shared" si="1283"/>
        <v>3.3901893324678096</v>
      </c>
      <c r="G8023" s="193">
        <f t="shared" si="1284"/>
        <v>3.5155530580707288</v>
      </c>
      <c r="H8023" s="193">
        <f t="shared" si="1284"/>
        <v>3.6455525317560724</v>
      </c>
      <c r="I8023" s="193">
        <f t="shared" si="1284"/>
        <v>3.7803591760001618</v>
      </c>
      <c r="J8023" s="193">
        <f t="shared" si="1284"/>
        <v>3.9201507522056076</v>
      </c>
      <c r="K8023" s="193">
        <f>MAX(0,(F8023-'2031 forecast'!$C$10))</f>
        <v>0</v>
      </c>
      <c r="L8023" s="193">
        <f>MAX(0,(G8023-'2031 forecast'!$C$10))</f>
        <v>0</v>
      </c>
      <c r="M8023" s="193">
        <f>MAX(0,(H8023-'2031 forecast'!$C$10))</f>
        <v>0</v>
      </c>
      <c r="N8023" s="193">
        <f>MAX(0,(I8023-'2031 forecast'!$C$10))</f>
        <v>0</v>
      </c>
      <c r="O8023" s="193">
        <f>MAX(0,(J8023-'2031 forecast'!$C$10))</f>
        <v>0</v>
      </c>
      <c r="P8023" s="175" t="str">
        <f t="shared" si="1286"/>
        <v/>
      </c>
      <c r="Q8023" s="175" t="str">
        <f t="shared" si="1287"/>
        <v/>
      </c>
    </row>
    <row r="8024" spans="1:17" s="1" customFormat="1" x14ac:dyDescent="0.3">
      <c r="A8024" s="189">
        <f t="shared" si="1285"/>
        <v>44165.166666647216</v>
      </c>
      <c r="B8024" s="190">
        <f t="shared" si="1280"/>
        <v>44165</v>
      </c>
      <c r="C8024" s="1">
        <f t="shared" si="1281"/>
        <v>4</v>
      </c>
      <c r="D8024" s="191">
        <v>2.2587674581505732</v>
      </c>
      <c r="E8024" s="192">
        <f t="shared" si="1282"/>
        <v>7.8432643875534335E-5</v>
      </c>
      <c r="F8024" s="193">
        <f t="shared" si="1283"/>
        <v>3.3677377474845795</v>
      </c>
      <c r="G8024" s="193">
        <f t="shared" si="1284"/>
        <v>3.4922712497391348</v>
      </c>
      <c r="H8024" s="193">
        <f t="shared" si="1284"/>
        <v>3.6214097997576884</v>
      </c>
      <c r="I8024" s="193">
        <f t="shared" si="1284"/>
        <v>3.7553236847683733</v>
      </c>
      <c r="J8024" s="193">
        <f t="shared" si="1284"/>
        <v>3.8941894889459681</v>
      </c>
      <c r="K8024" s="193">
        <f>MAX(0,(F8024-'2031 forecast'!$C$10))</f>
        <v>0</v>
      </c>
      <c r="L8024" s="193">
        <f>MAX(0,(G8024-'2031 forecast'!$C$10))</f>
        <v>0</v>
      </c>
      <c r="M8024" s="193">
        <f>MAX(0,(H8024-'2031 forecast'!$C$10))</f>
        <v>0</v>
      </c>
      <c r="N8024" s="193">
        <f>MAX(0,(I8024-'2031 forecast'!$C$10))</f>
        <v>0</v>
      </c>
      <c r="O8024" s="193">
        <f>MAX(0,(J8024-'2031 forecast'!$C$10))</f>
        <v>0</v>
      </c>
      <c r="P8024" s="175" t="str">
        <f t="shared" si="1286"/>
        <v/>
      </c>
      <c r="Q8024" s="175" t="str">
        <f t="shared" si="1287"/>
        <v/>
      </c>
    </row>
    <row r="8025" spans="1:17" s="1" customFormat="1" x14ac:dyDescent="0.3">
      <c r="A8025" s="189">
        <f t="shared" si="1285"/>
        <v>44165.20833331388</v>
      </c>
      <c r="B8025" s="190">
        <f t="shared" si="1280"/>
        <v>44165</v>
      </c>
      <c r="C8025" s="1">
        <f t="shared" si="1281"/>
        <v>5</v>
      </c>
      <c r="D8025" s="191">
        <v>2.3491181564765959</v>
      </c>
      <c r="E8025" s="192">
        <f t="shared" si="1282"/>
        <v>8.1569949630555701E-5</v>
      </c>
      <c r="F8025" s="193">
        <f t="shared" si="1283"/>
        <v>3.5024472573839622</v>
      </c>
      <c r="G8025" s="193">
        <f t="shared" ref="G8025:J8044" si="1288">$E8025*G$2</f>
        <v>3.6319620997287001</v>
      </c>
      <c r="H8025" s="193">
        <f t="shared" si="1288"/>
        <v>3.7662661917479956</v>
      </c>
      <c r="I8025" s="193">
        <f t="shared" si="1288"/>
        <v>3.9055366321591078</v>
      </c>
      <c r="J8025" s="193">
        <f t="shared" si="1288"/>
        <v>4.0499570685038062</v>
      </c>
      <c r="K8025" s="193">
        <f>MAX(0,(F8025-'2031 forecast'!$C$10))</f>
        <v>0</v>
      </c>
      <c r="L8025" s="193">
        <f>MAX(0,(G8025-'2031 forecast'!$C$10))</f>
        <v>0</v>
      </c>
      <c r="M8025" s="193">
        <f>MAX(0,(H8025-'2031 forecast'!$C$10))</f>
        <v>0</v>
      </c>
      <c r="N8025" s="193">
        <f>MAX(0,(I8025-'2031 forecast'!$C$10))</f>
        <v>0</v>
      </c>
      <c r="O8025" s="193">
        <f>MAX(0,(J8025-'2031 forecast'!$C$10))</f>
        <v>0</v>
      </c>
      <c r="P8025" s="175" t="str">
        <f t="shared" si="1286"/>
        <v/>
      </c>
      <c r="Q8025" s="175" t="str">
        <f t="shared" si="1287"/>
        <v/>
      </c>
    </row>
    <row r="8026" spans="1:17" s="1" customFormat="1" x14ac:dyDescent="0.3">
      <c r="A8026" s="189">
        <f t="shared" si="1285"/>
        <v>44165.249999980544</v>
      </c>
      <c r="B8026" s="190">
        <f t="shared" si="1280"/>
        <v>44165</v>
      </c>
      <c r="C8026" s="1">
        <f t="shared" si="1281"/>
        <v>6</v>
      </c>
      <c r="D8026" s="191">
        <v>2.5072318785471364</v>
      </c>
      <c r="E8026" s="192">
        <f t="shared" si="1282"/>
        <v>8.7060234701843108E-5</v>
      </c>
      <c r="F8026" s="193">
        <f t="shared" si="1283"/>
        <v>3.7381888997078829</v>
      </c>
      <c r="G8026" s="193">
        <f t="shared" si="1288"/>
        <v>3.8764210872104394</v>
      </c>
      <c r="H8026" s="193">
        <f t="shared" si="1288"/>
        <v>4.019764877731034</v>
      </c>
      <c r="I8026" s="193">
        <f t="shared" si="1288"/>
        <v>4.1684092900928942</v>
      </c>
      <c r="J8026" s="193">
        <f t="shared" si="1288"/>
        <v>4.3225503327300245</v>
      </c>
      <c r="K8026" s="193">
        <f>MAX(0,(F8026-'2031 forecast'!$C$10))</f>
        <v>0</v>
      </c>
      <c r="L8026" s="193">
        <f>MAX(0,(G8026-'2031 forecast'!$C$10))</f>
        <v>0</v>
      </c>
      <c r="M8026" s="193">
        <f>MAX(0,(H8026-'2031 forecast'!$C$10))</f>
        <v>0</v>
      </c>
      <c r="N8026" s="193">
        <f>MAX(0,(I8026-'2031 forecast'!$C$10))</f>
        <v>0</v>
      </c>
      <c r="O8026" s="193">
        <f>MAX(0,(J8026-'2031 forecast'!$C$10))</f>
        <v>0</v>
      </c>
      <c r="P8026" s="175" t="str">
        <f t="shared" si="1286"/>
        <v/>
      </c>
      <c r="Q8026" s="175" t="str">
        <f t="shared" si="1287"/>
        <v/>
      </c>
    </row>
    <row r="8027" spans="1:17" s="1" customFormat="1" x14ac:dyDescent="0.3">
      <c r="A8027" s="189">
        <f t="shared" si="1285"/>
        <v>44165.291666647208</v>
      </c>
      <c r="B8027" s="190">
        <f t="shared" si="1280"/>
        <v>44165</v>
      </c>
      <c r="C8027" s="1">
        <f t="shared" si="1281"/>
        <v>7</v>
      </c>
      <c r="D8027" s="191">
        <v>2.8761638967117298</v>
      </c>
      <c r="E8027" s="192">
        <f t="shared" si="1282"/>
        <v>9.9870899868180382E-5</v>
      </c>
      <c r="F8027" s="193">
        <f t="shared" si="1283"/>
        <v>4.2882527317970309</v>
      </c>
      <c r="G8027" s="193">
        <f t="shared" si="1288"/>
        <v>4.4468253913344986</v>
      </c>
      <c r="H8027" s="193">
        <f t="shared" si="1288"/>
        <v>4.6112618116914561</v>
      </c>
      <c r="I8027" s="193">
        <f t="shared" si="1288"/>
        <v>4.7817788252717284</v>
      </c>
      <c r="J8027" s="193">
        <f t="shared" si="1288"/>
        <v>4.9586012825911991</v>
      </c>
      <c r="K8027" s="193">
        <f>MAX(0,(F8027-'2031 forecast'!$C$10))</f>
        <v>0</v>
      </c>
      <c r="L8027" s="193">
        <f>MAX(0,(G8027-'2031 forecast'!$C$10))</f>
        <v>0</v>
      </c>
      <c r="M8027" s="193">
        <f>MAX(0,(H8027-'2031 forecast'!$C$10))</f>
        <v>0</v>
      </c>
      <c r="N8027" s="193">
        <f>MAX(0,(I8027-'2031 forecast'!$C$10))</f>
        <v>0</v>
      </c>
      <c r="O8027" s="193">
        <f>MAX(0,(J8027-'2031 forecast'!$C$10))</f>
        <v>0</v>
      </c>
      <c r="P8027" s="175" t="str">
        <f t="shared" si="1286"/>
        <v/>
      </c>
      <c r="Q8027" s="175" t="str">
        <f t="shared" si="1287"/>
        <v/>
      </c>
    </row>
    <row r="8028" spans="1:17" s="1" customFormat="1" x14ac:dyDescent="0.3">
      <c r="A8028" s="189">
        <f t="shared" si="1285"/>
        <v>44165.333333313873</v>
      </c>
      <c r="B8028" s="190">
        <f t="shared" si="1280"/>
        <v>44165</v>
      </c>
      <c r="C8028" s="1">
        <f t="shared" si="1281"/>
        <v>8</v>
      </c>
      <c r="D8028" s="191">
        <v>3.0568652933637761</v>
      </c>
      <c r="E8028" s="192">
        <f t="shared" si="1282"/>
        <v>1.0614551137822314E-4</v>
      </c>
      <c r="F8028" s="193">
        <f t="shared" si="1283"/>
        <v>4.5576717515957981</v>
      </c>
      <c r="G8028" s="193">
        <f t="shared" si="1288"/>
        <v>4.72620709131363</v>
      </c>
      <c r="H8028" s="193">
        <f t="shared" si="1288"/>
        <v>4.9009745956720723</v>
      </c>
      <c r="I8028" s="193">
        <f t="shared" si="1288"/>
        <v>5.0822047200531983</v>
      </c>
      <c r="J8028" s="193">
        <f t="shared" si="1288"/>
        <v>5.2701364417068772</v>
      </c>
      <c r="K8028" s="193">
        <f>MAX(0,(F8028-'2031 forecast'!$C$10))</f>
        <v>0</v>
      </c>
      <c r="L8028" s="193">
        <f>MAX(0,(G8028-'2031 forecast'!$C$10))</f>
        <v>0</v>
      </c>
      <c r="M8028" s="193">
        <f>MAX(0,(H8028-'2031 forecast'!$C$10))</f>
        <v>0</v>
      </c>
      <c r="N8028" s="193">
        <f>MAX(0,(I8028-'2031 forecast'!$C$10))</f>
        <v>0</v>
      </c>
      <c r="O8028" s="193">
        <f>MAX(0,(J8028-'2031 forecast'!$C$10))</f>
        <v>0</v>
      </c>
      <c r="P8028" s="175" t="str">
        <f t="shared" si="1286"/>
        <v/>
      </c>
      <c r="Q8028" s="175" t="str">
        <f t="shared" si="1287"/>
        <v/>
      </c>
    </row>
    <row r="8029" spans="1:17" s="1" customFormat="1" x14ac:dyDescent="0.3">
      <c r="A8029" s="189">
        <f t="shared" si="1285"/>
        <v>44165.374999980537</v>
      </c>
      <c r="B8029" s="190">
        <f t="shared" si="1280"/>
        <v>44165</v>
      </c>
      <c r="C8029" s="1">
        <f t="shared" si="1281"/>
        <v>9</v>
      </c>
      <c r="D8029" s="191">
        <v>3.2074497905738135</v>
      </c>
      <c r="E8029" s="192">
        <f t="shared" si="1282"/>
        <v>1.1137435430325874E-4</v>
      </c>
      <c r="F8029" s="193">
        <f t="shared" si="1283"/>
        <v>4.7821876014281024</v>
      </c>
      <c r="G8029" s="193">
        <f t="shared" si="1288"/>
        <v>4.9590251746295708</v>
      </c>
      <c r="H8029" s="193">
        <f t="shared" si="1288"/>
        <v>5.1424019156559169</v>
      </c>
      <c r="I8029" s="193">
        <f t="shared" si="1288"/>
        <v>5.3325596323710887</v>
      </c>
      <c r="J8029" s="193">
        <f t="shared" si="1288"/>
        <v>5.5297490743032736</v>
      </c>
      <c r="K8029" s="193">
        <f>MAX(0,(F8029-'2031 forecast'!$C$10))</f>
        <v>0</v>
      </c>
      <c r="L8029" s="193">
        <f>MAX(0,(G8029-'2031 forecast'!$C$10))</f>
        <v>0</v>
      </c>
      <c r="M8029" s="193">
        <f>MAX(0,(H8029-'2031 forecast'!$C$10))</f>
        <v>0</v>
      </c>
      <c r="N8029" s="193">
        <f>MAX(0,(I8029-'2031 forecast'!$C$10))</f>
        <v>0</v>
      </c>
      <c r="O8029" s="193">
        <f>MAX(0,(J8029-'2031 forecast'!$C$10))</f>
        <v>0</v>
      </c>
      <c r="P8029" s="175" t="str">
        <f t="shared" si="1286"/>
        <v/>
      </c>
      <c r="Q8029" s="175" t="str">
        <f t="shared" si="1287"/>
        <v/>
      </c>
    </row>
    <row r="8030" spans="1:17" s="1" customFormat="1" x14ac:dyDescent="0.3">
      <c r="A8030" s="189">
        <f t="shared" si="1285"/>
        <v>44165.416666647201</v>
      </c>
      <c r="B8030" s="190">
        <f t="shared" si="1280"/>
        <v>44165</v>
      </c>
      <c r="C8030" s="1">
        <f t="shared" si="1281"/>
        <v>10</v>
      </c>
      <c r="D8030" s="191">
        <v>3.2902712640393346</v>
      </c>
      <c r="E8030" s="192">
        <f t="shared" si="1282"/>
        <v>1.1425021791202833E-4</v>
      </c>
      <c r="F8030" s="193">
        <f t="shared" si="1283"/>
        <v>4.9056713188358705</v>
      </c>
      <c r="G8030" s="193">
        <f t="shared" si="1288"/>
        <v>5.0870751204533393</v>
      </c>
      <c r="H8030" s="193">
        <f t="shared" si="1288"/>
        <v>5.2751869416470321</v>
      </c>
      <c r="I8030" s="193">
        <f t="shared" si="1288"/>
        <v>5.4702548341459298</v>
      </c>
      <c r="J8030" s="193">
        <f t="shared" si="1288"/>
        <v>5.6725360222312924</v>
      </c>
      <c r="K8030" s="193">
        <f>MAX(0,(F8030-'2031 forecast'!$C$10))</f>
        <v>0</v>
      </c>
      <c r="L8030" s="193">
        <f>MAX(0,(G8030-'2031 forecast'!$C$10))</f>
        <v>0</v>
      </c>
      <c r="M8030" s="193">
        <f>MAX(0,(H8030-'2031 forecast'!$C$10))</f>
        <v>0</v>
      </c>
      <c r="N8030" s="193">
        <f>MAX(0,(I8030-'2031 forecast'!$C$10))</f>
        <v>0</v>
      </c>
      <c r="O8030" s="193">
        <f>MAX(0,(J8030-'2031 forecast'!$C$10))</f>
        <v>0</v>
      </c>
      <c r="P8030" s="175" t="str">
        <f t="shared" si="1286"/>
        <v/>
      </c>
      <c r="Q8030" s="175" t="str">
        <f t="shared" si="1287"/>
        <v/>
      </c>
    </row>
    <row r="8031" spans="1:17" s="1" customFormat="1" x14ac:dyDescent="0.3">
      <c r="A8031" s="189">
        <f t="shared" si="1285"/>
        <v>44165.458333313865</v>
      </c>
      <c r="B8031" s="190">
        <f t="shared" si="1280"/>
        <v>44165</v>
      </c>
      <c r="C8031" s="1">
        <f t="shared" si="1281"/>
        <v>11</v>
      </c>
      <c r="D8031" s="191">
        <v>3.4182680866678674</v>
      </c>
      <c r="E8031" s="192">
        <f t="shared" si="1282"/>
        <v>1.1869473439830862E-4</v>
      </c>
      <c r="F8031" s="193">
        <f t="shared" si="1283"/>
        <v>5.0965097911933297</v>
      </c>
      <c r="G8031" s="193">
        <f t="shared" si="1288"/>
        <v>5.2849704912718902</v>
      </c>
      <c r="H8031" s="193">
        <f t="shared" si="1288"/>
        <v>5.4804001636333011</v>
      </c>
      <c r="I8031" s="193">
        <f t="shared" si="1288"/>
        <v>5.6830565096161374</v>
      </c>
      <c r="J8031" s="193">
        <f t="shared" si="1288"/>
        <v>5.8932067599382316</v>
      </c>
      <c r="K8031" s="193">
        <f>MAX(0,(F8031-'2031 forecast'!$C$10))</f>
        <v>0</v>
      </c>
      <c r="L8031" s="193">
        <f>MAX(0,(G8031-'2031 forecast'!$C$10))</f>
        <v>0</v>
      </c>
      <c r="M8031" s="193">
        <f>MAX(0,(H8031-'2031 forecast'!$C$10))</f>
        <v>0</v>
      </c>
      <c r="N8031" s="193">
        <f>MAX(0,(I8031-'2031 forecast'!$C$10))</f>
        <v>0</v>
      </c>
      <c r="O8031" s="193">
        <f>MAX(0,(J8031-'2031 forecast'!$C$10))</f>
        <v>0.15620675993823152</v>
      </c>
      <c r="P8031" s="175" t="str">
        <f t="shared" si="1286"/>
        <v/>
      </c>
      <c r="Q8031" s="175" t="str">
        <f t="shared" si="1287"/>
        <v/>
      </c>
    </row>
    <row r="8032" spans="1:17" s="1" customFormat="1" x14ac:dyDescent="0.3">
      <c r="A8032" s="189">
        <f t="shared" si="1285"/>
        <v>44165.49999998053</v>
      </c>
      <c r="B8032" s="190">
        <f t="shared" si="1280"/>
        <v>44165</v>
      </c>
      <c r="C8032" s="1">
        <f t="shared" si="1281"/>
        <v>12</v>
      </c>
      <c r="D8032" s="191">
        <v>3.4860311104123847</v>
      </c>
      <c r="E8032" s="192">
        <f t="shared" si="1282"/>
        <v>1.2104771371457466E-4</v>
      </c>
      <c r="F8032" s="193">
        <f t="shared" si="1283"/>
        <v>5.1975419236178677</v>
      </c>
      <c r="G8032" s="193">
        <f t="shared" si="1288"/>
        <v>5.3897386287640652</v>
      </c>
      <c r="H8032" s="193">
        <f t="shared" si="1288"/>
        <v>5.5890424576260322</v>
      </c>
      <c r="I8032" s="193">
        <f t="shared" si="1288"/>
        <v>5.7957162201591892</v>
      </c>
      <c r="J8032" s="193">
        <f t="shared" si="1288"/>
        <v>6.0100324446066109</v>
      </c>
      <c r="K8032" s="193">
        <f>MAX(0,(F8032-'2031 forecast'!$C$10))</f>
        <v>0</v>
      </c>
      <c r="L8032" s="193">
        <f>MAX(0,(G8032-'2031 forecast'!$C$10))</f>
        <v>0</v>
      </c>
      <c r="M8032" s="193">
        <f>MAX(0,(H8032-'2031 forecast'!$C$10))</f>
        <v>0</v>
      </c>
      <c r="N8032" s="193">
        <f>MAX(0,(I8032-'2031 forecast'!$C$10))</f>
        <v>5.8716220159189092E-2</v>
      </c>
      <c r="O8032" s="193">
        <f>MAX(0,(J8032-'2031 forecast'!$C$10))</f>
        <v>0.2730324446066108</v>
      </c>
      <c r="P8032" s="175" t="str">
        <f t="shared" si="1286"/>
        <v/>
      </c>
      <c r="Q8032" s="175" t="str">
        <f t="shared" si="1287"/>
        <v/>
      </c>
    </row>
    <row r="8033" spans="1:17" s="1" customFormat="1" x14ac:dyDescent="0.3">
      <c r="A8033" s="189">
        <f t="shared" si="1285"/>
        <v>44165.541666647194</v>
      </c>
      <c r="B8033" s="190">
        <f t="shared" si="1280"/>
        <v>44165</v>
      </c>
      <c r="C8033" s="1">
        <f t="shared" si="1281"/>
        <v>13</v>
      </c>
      <c r="D8033" s="191">
        <v>3.4860311104123847</v>
      </c>
      <c r="E8033" s="192">
        <f t="shared" si="1282"/>
        <v>1.2104771371457466E-4</v>
      </c>
      <c r="F8033" s="193">
        <f t="shared" si="1283"/>
        <v>5.1975419236178677</v>
      </c>
      <c r="G8033" s="193">
        <f t="shared" si="1288"/>
        <v>5.3897386287640652</v>
      </c>
      <c r="H8033" s="193">
        <f t="shared" si="1288"/>
        <v>5.5890424576260322</v>
      </c>
      <c r="I8033" s="193">
        <f t="shared" si="1288"/>
        <v>5.7957162201591892</v>
      </c>
      <c r="J8033" s="193">
        <f t="shared" si="1288"/>
        <v>6.0100324446066109</v>
      </c>
      <c r="K8033" s="193">
        <f>MAX(0,(F8033-'2031 forecast'!$C$10))</f>
        <v>0</v>
      </c>
      <c r="L8033" s="193">
        <f>MAX(0,(G8033-'2031 forecast'!$C$10))</f>
        <v>0</v>
      </c>
      <c r="M8033" s="193">
        <f>MAX(0,(H8033-'2031 forecast'!$C$10))</f>
        <v>0</v>
      </c>
      <c r="N8033" s="193">
        <f>MAX(0,(I8033-'2031 forecast'!$C$10))</f>
        <v>5.8716220159189092E-2</v>
      </c>
      <c r="O8033" s="193">
        <f>MAX(0,(J8033-'2031 forecast'!$C$10))</f>
        <v>0.2730324446066108</v>
      </c>
      <c r="P8033" s="175" t="str">
        <f t="shared" si="1286"/>
        <v/>
      </c>
      <c r="Q8033" s="175" t="str">
        <f t="shared" si="1287"/>
        <v/>
      </c>
    </row>
    <row r="8034" spans="1:17" s="1" customFormat="1" x14ac:dyDescent="0.3">
      <c r="A8034" s="189">
        <f t="shared" si="1285"/>
        <v>44165.583333313858</v>
      </c>
      <c r="B8034" s="190">
        <f t="shared" si="1280"/>
        <v>44165</v>
      </c>
      <c r="C8034" s="1">
        <f t="shared" si="1281"/>
        <v>14</v>
      </c>
      <c r="D8034" s="191">
        <v>3.4860311104123847</v>
      </c>
      <c r="E8034" s="192">
        <f t="shared" si="1282"/>
        <v>1.2104771371457466E-4</v>
      </c>
      <c r="F8034" s="193">
        <f t="shared" si="1283"/>
        <v>5.1975419236178677</v>
      </c>
      <c r="G8034" s="193">
        <f t="shared" si="1288"/>
        <v>5.3897386287640652</v>
      </c>
      <c r="H8034" s="193">
        <f t="shared" si="1288"/>
        <v>5.5890424576260322</v>
      </c>
      <c r="I8034" s="193">
        <f t="shared" si="1288"/>
        <v>5.7957162201591892</v>
      </c>
      <c r="J8034" s="193">
        <f t="shared" si="1288"/>
        <v>6.0100324446066109</v>
      </c>
      <c r="K8034" s="193">
        <f>MAX(0,(F8034-'2031 forecast'!$C$10))</f>
        <v>0</v>
      </c>
      <c r="L8034" s="193">
        <f>MAX(0,(G8034-'2031 forecast'!$C$10))</f>
        <v>0</v>
      </c>
      <c r="M8034" s="193">
        <f>MAX(0,(H8034-'2031 forecast'!$C$10))</f>
        <v>0</v>
      </c>
      <c r="N8034" s="193">
        <f>MAX(0,(I8034-'2031 forecast'!$C$10))</f>
        <v>5.8716220159189092E-2</v>
      </c>
      <c r="O8034" s="193">
        <f>MAX(0,(J8034-'2031 forecast'!$C$10))</f>
        <v>0.2730324446066108</v>
      </c>
      <c r="P8034" s="175" t="str">
        <f t="shared" si="1286"/>
        <v/>
      </c>
      <c r="Q8034" s="175" t="str">
        <f t="shared" si="1287"/>
        <v/>
      </c>
    </row>
    <row r="8035" spans="1:17" s="1" customFormat="1" x14ac:dyDescent="0.3">
      <c r="A8035" s="189">
        <f t="shared" si="1285"/>
        <v>44165.624999980522</v>
      </c>
      <c r="B8035" s="190">
        <f t="shared" si="1280"/>
        <v>44165</v>
      </c>
      <c r="C8035" s="1">
        <f t="shared" si="1281"/>
        <v>15</v>
      </c>
      <c r="D8035" s="191">
        <v>3.3956804120863615</v>
      </c>
      <c r="E8035" s="192">
        <f t="shared" si="1282"/>
        <v>1.1791040795955328E-4</v>
      </c>
      <c r="F8035" s="193">
        <f t="shared" si="1283"/>
        <v>5.0628324137184846</v>
      </c>
      <c r="G8035" s="193">
        <f t="shared" si="1288"/>
        <v>5.2500477787744995</v>
      </c>
      <c r="H8035" s="193">
        <f t="shared" si="1288"/>
        <v>5.4441860656357246</v>
      </c>
      <c r="I8035" s="193">
        <f t="shared" si="1288"/>
        <v>5.6455032727684538</v>
      </c>
      <c r="J8035" s="193">
        <f t="shared" si="1288"/>
        <v>5.8542648650487719</v>
      </c>
      <c r="K8035" s="193">
        <f>MAX(0,(F8035-'2031 forecast'!$C$10))</f>
        <v>0</v>
      </c>
      <c r="L8035" s="193">
        <f>MAX(0,(G8035-'2031 forecast'!$C$10))</f>
        <v>0</v>
      </c>
      <c r="M8035" s="193">
        <f>MAX(0,(H8035-'2031 forecast'!$C$10))</f>
        <v>0</v>
      </c>
      <c r="N8035" s="193">
        <f>MAX(0,(I8035-'2031 forecast'!$C$10))</f>
        <v>0</v>
      </c>
      <c r="O8035" s="193">
        <f>MAX(0,(J8035-'2031 forecast'!$C$10))</f>
        <v>0.11726486504877176</v>
      </c>
      <c r="P8035" s="175" t="str">
        <f t="shared" si="1286"/>
        <v/>
      </c>
      <c r="Q8035" s="175" t="str">
        <f t="shared" si="1287"/>
        <v/>
      </c>
    </row>
    <row r="8036" spans="1:17" s="1" customFormat="1" x14ac:dyDescent="0.3">
      <c r="A8036" s="189">
        <f t="shared" si="1285"/>
        <v>44165.666666647187</v>
      </c>
      <c r="B8036" s="190">
        <f t="shared" si="1280"/>
        <v>44165</v>
      </c>
      <c r="C8036" s="1">
        <f t="shared" si="1281"/>
        <v>16</v>
      </c>
      <c r="D8036" s="191">
        <v>3.3655635126443539</v>
      </c>
      <c r="E8036" s="192">
        <f t="shared" si="1282"/>
        <v>1.1686463937454616E-4</v>
      </c>
      <c r="F8036" s="193">
        <f t="shared" si="1283"/>
        <v>5.0179292437520235</v>
      </c>
      <c r="G8036" s="193">
        <f t="shared" si="1288"/>
        <v>5.2034841621113106</v>
      </c>
      <c r="H8036" s="193">
        <f t="shared" si="1288"/>
        <v>5.3959006016389557</v>
      </c>
      <c r="I8036" s="193">
        <f t="shared" si="1288"/>
        <v>5.5954322903048759</v>
      </c>
      <c r="J8036" s="193">
        <f t="shared" si="1288"/>
        <v>5.8023423385294928</v>
      </c>
      <c r="K8036" s="193">
        <f>MAX(0,(F8036-'2031 forecast'!$C$10))</f>
        <v>0</v>
      </c>
      <c r="L8036" s="193">
        <f>MAX(0,(G8036-'2031 forecast'!$C$10))</f>
        <v>0</v>
      </c>
      <c r="M8036" s="193">
        <f>MAX(0,(H8036-'2031 forecast'!$C$10))</f>
        <v>0</v>
      </c>
      <c r="N8036" s="193">
        <f>MAX(0,(I8036-'2031 forecast'!$C$10))</f>
        <v>0</v>
      </c>
      <c r="O8036" s="193">
        <f>MAX(0,(J8036-'2031 forecast'!$C$10))</f>
        <v>6.5342338529492672E-2</v>
      </c>
      <c r="P8036" s="175" t="str">
        <f t="shared" si="1286"/>
        <v/>
      </c>
      <c r="Q8036" s="175" t="str">
        <f t="shared" si="1287"/>
        <v/>
      </c>
    </row>
    <row r="8037" spans="1:17" s="1" customFormat="1" x14ac:dyDescent="0.3">
      <c r="A8037" s="189">
        <f t="shared" si="1285"/>
        <v>44165.708333313851</v>
      </c>
      <c r="B8037" s="190">
        <f t="shared" si="1280"/>
        <v>44165</v>
      </c>
      <c r="C8037" s="1">
        <f t="shared" si="1281"/>
        <v>17</v>
      </c>
      <c r="D8037" s="191">
        <v>3.6516740573434263</v>
      </c>
      <c r="E8037" s="192">
        <f t="shared" si="1282"/>
        <v>1.2679944093211382E-4</v>
      </c>
      <c r="F8037" s="193">
        <f t="shared" si="1283"/>
        <v>5.444509358433403</v>
      </c>
      <c r="G8037" s="193">
        <f t="shared" si="1288"/>
        <v>5.6458385204116004</v>
      </c>
      <c r="H8037" s="193">
        <f t="shared" si="1288"/>
        <v>5.8546125096082617</v>
      </c>
      <c r="I8037" s="193">
        <f t="shared" si="1288"/>
        <v>6.0711066237088689</v>
      </c>
      <c r="J8037" s="193">
        <f t="shared" si="1288"/>
        <v>6.2956063404626477</v>
      </c>
      <c r="K8037" s="193">
        <f>MAX(0,(F8037-'2031 forecast'!$C$10))</f>
        <v>0</v>
      </c>
      <c r="L8037" s="193">
        <f>MAX(0,(G8037-'2031 forecast'!$C$10))</f>
        <v>0</v>
      </c>
      <c r="M8037" s="193">
        <f>MAX(0,(H8037-'2031 forecast'!$C$10))</f>
        <v>0.11761250960826164</v>
      </c>
      <c r="N8037" s="193">
        <f>MAX(0,(I8037-'2031 forecast'!$C$10))</f>
        <v>0.33410662370886879</v>
      </c>
      <c r="O8037" s="193">
        <f>MAX(0,(J8037-'2031 forecast'!$C$10))</f>
        <v>0.55860634046264757</v>
      </c>
      <c r="P8037" s="175" t="str">
        <f t="shared" si="1286"/>
        <v/>
      </c>
      <c r="Q8037" s="175" t="str">
        <f t="shared" si="1287"/>
        <v/>
      </c>
    </row>
    <row r="8038" spans="1:17" s="1" customFormat="1" x14ac:dyDescent="0.3">
      <c r="A8038" s="189">
        <f t="shared" si="1285"/>
        <v>44165.749999980515</v>
      </c>
      <c r="B8038" s="190">
        <f t="shared" si="1280"/>
        <v>44165</v>
      </c>
      <c r="C8038" s="1">
        <f t="shared" si="1281"/>
        <v>18</v>
      </c>
      <c r="D8038" s="191">
        <v>3.6742617319249322</v>
      </c>
      <c r="E8038" s="192">
        <f t="shared" si="1282"/>
        <v>1.2758376737086917E-4</v>
      </c>
      <c r="F8038" s="193">
        <f t="shared" si="1283"/>
        <v>5.478186735908249</v>
      </c>
      <c r="G8038" s="193">
        <f t="shared" si="1288"/>
        <v>5.680761232908992</v>
      </c>
      <c r="H8038" s="193">
        <f t="shared" si="1288"/>
        <v>5.8908266076058391</v>
      </c>
      <c r="I8038" s="193">
        <f t="shared" si="1288"/>
        <v>6.1086598605565534</v>
      </c>
      <c r="J8038" s="193">
        <f t="shared" si="1288"/>
        <v>6.3345482353521074</v>
      </c>
      <c r="K8038" s="193">
        <f>MAX(0,(F8038-'2031 forecast'!$C$10))</f>
        <v>0</v>
      </c>
      <c r="L8038" s="193">
        <f>MAX(0,(G8038-'2031 forecast'!$C$10))</f>
        <v>0</v>
      </c>
      <c r="M8038" s="193">
        <f>MAX(0,(H8038-'2031 forecast'!$C$10))</f>
        <v>0.15382660760583899</v>
      </c>
      <c r="N8038" s="193">
        <f>MAX(0,(I8038-'2031 forecast'!$C$10))</f>
        <v>0.37165986055655331</v>
      </c>
      <c r="O8038" s="193">
        <f>MAX(0,(J8038-'2031 forecast'!$C$10))</f>
        <v>0.59754823535210733</v>
      </c>
      <c r="P8038" s="175" t="str">
        <f t="shared" si="1286"/>
        <v/>
      </c>
      <c r="Q8038" s="175" t="str">
        <f t="shared" si="1287"/>
        <v/>
      </c>
    </row>
    <row r="8039" spans="1:17" s="1" customFormat="1" x14ac:dyDescent="0.3">
      <c r="A8039" s="189">
        <f t="shared" si="1285"/>
        <v>44165.791666647179</v>
      </c>
      <c r="B8039" s="190">
        <f t="shared" si="1280"/>
        <v>44165</v>
      </c>
      <c r="C8039" s="1">
        <f t="shared" si="1281"/>
        <v>19</v>
      </c>
      <c r="D8039" s="191">
        <v>3.5688525838779057</v>
      </c>
      <c r="E8039" s="192">
        <f t="shared" si="1282"/>
        <v>1.2392357732334425E-4</v>
      </c>
      <c r="F8039" s="193">
        <f t="shared" si="1283"/>
        <v>5.3210256410256358</v>
      </c>
      <c r="G8039" s="193">
        <f t="shared" si="1288"/>
        <v>5.5177885745878337</v>
      </c>
      <c r="H8039" s="193">
        <f t="shared" si="1288"/>
        <v>5.7218274836171474</v>
      </c>
      <c r="I8039" s="193">
        <f t="shared" si="1288"/>
        <v>5.9334114219340295</v>
      </c>
      <c r="J8039" s="193">
        <f t="shared" si="1288"/>
        <v>6.1528193925346297</v>
      </c>
      <c r="K8039" s="193">
        <f>MAX(0,(F8039-'2031 forecast'!$C$10))</f>
        <v>0</v>
      </c>
      <c r="L8039" s="193">
        <f>MAX(0,(G8039-'2031 forecast'!$C$10))</f>
        <v>0</v>
      </c>
      <c r="M8039" s="193">
        <f>MAX(0,(H8039-'2031 forecast'!$C$10))</f>
        <v>0</v>
      </c>
      <c r="N8039" s="193">
        <f>MAX(0,(I8039-'2031 forecast'!$C$10))</f>
        <v>0.19641142193402938</v>
      </c>
      <c r="O8039" s="193">
        <f>MAX(0,(J8039-'2031 forecast'!$C$10))</f>
        <v>0.41581939253462963</v>
      </c>
      <c r="P8039" s="175" t="str">
        <f t="shared" si="1286"/>
        <v/>
      </c>
      <c r="Q8039" s="175" t="str">
        <f t="shared" si="1287"/>
        <v/>
      </c>
    </row>
    <row r="8040" spans="1:17" s="1" customFormat="1" x14ac:dyDescent="0.3">
      <c r="A8040" s="189">
        <f t="shared" si="1285"/>
        <v>44165.833333313843</v>
      </c>
      <c r="B8040" s="190">
        <f t="shared" si="1280"/>
        <v>44165</v>
      </c>
      <c r="C8040" s="1">
        <f t="shared" si="1281"/>
        <v>20</v>
      </c>
      <c r="D8040" s="191">
        <v>3.4408557612493733</v>
      </c>
      <c r="E8040" s="192">
        <f t="shared" si="1282"/>
        <v>1.1947906083706397E-4</v>
      </c>
      <c r="F8040" s="193">
        <f t="shared" si="1283"/>
        <v>5.1301871686681757</v>
      </c>
      <c r="G8040" s="193">
        <f t="shared" si="1288"/>
        <v>5.3198932037692819</v>
      </c>
      <c r="H8040" s="193">
        <f t="shared" si="1288"/>
        <v>5.5166142616308784</v>
      </c>
      <c r="I8040" s="193">
        <f t="shared" si="1288"/>
        <v>5.7206097464638219</v>
      </c>
      <c r="J8040" s="193">
        <f t="shared" si="1288"/>
        <v>5.9321486548276914</v>
      </c>
      <c r="K8040" s="193">
        <f>MAX(0,(F8040-'2031 forecast'!$C$10))</f>
        <v>0</v>
      </c>
      <c r="L8040" s="193">
        <f>MAX(0,(G8040-'2031 forecast'!$C$10))</f>
        <v>0</v>
      </c>
      <c r="M8040" s="193">
        <f>MAX(0,(H8040-'2031 forecast'!$C$10))</f>
        <v>0</v>
      </c>
      <c r="N8040" s="193">
        <f>MAX(0,(I8040-'2031 forecast'!$C$10))</f>
        <v>0</v>
      </c>
      <c r="O8040" s="193">
        <f>MAX(0,(J8040-'2031 forecast'!$C$10))</f>
        <v>0.19514865482769128</v>
      </c>
      <c r="P8040" s="175" t="str">
        <f t="shared" si="1286"/>
        <v/>
      </c>
      <c r="Q8040" s="175" t="str">
        <f t="shared" si="1287"/>
        <v/>
      </c>
    </row>
    <row r="8041" spans="1:17" s="1" customFormat="1" x14ac:dyDescent="0.3">
      <c r="A8041" s="189">
        <f t="shared" si="1285"/>
        <v>44165.874999980508</v>
      </c>
      <c r="B8041" s="190">
        <f t="shared" si="1280"/>
        <v>44165</v>
      </c>
      <c r="C8041" s="1">
        <f t="shared" si="1281"/>
        <v>21</v>
      </c>
      <c r="D8041" s="191">
        <v>3.4032096369468632</v>
      </c>
      <c r="E8041" s="192">
        <f t="shared" si="1282"/>
        <v>1.1817185010580505E-4</v>
      </c>
      <c r="F8041" s="193">
        <f t="shared" si="1283"/>
        <v>5.0740582062100987</v>
      </c>
      <c r="G8041" s="193">
        <f t="shared" si="1288"/>
        <v>5.2616886829402958</v>
      </c>
      <c r="H8041" s="193">
        <f t="shared" si="1288"/>
        <v>5.4562574316349162</v>
      </c>
      <c r="I8041" s="193">
        <f t="shared" si="1288"/>
        <v>5.658021018384348</v>
      </c>
      <c r="J8041" s="193">
        <f t="shared" si="1288"/>
        <v>5.8672454966785912</v>
      </c>
      <c r="K8041" s="193">
        <f>MAX(0,(F8041-'2031 forecast'!$C$10))</f>
        <v>0</v>
      </c>
      <c r="L8041" s="193">
        <f>MAX(0,(G8041-'2031 forecast'!$C$10))</f>
        <v>0</v>
      </c>
      <c r="M8041" s="193">
        <f>MAX(0,(H8041-'2031 forecast'!$C$10))</f>
        <v>0</v>
      </c>
      <c r="N8041" s="193">
        <f>MAX(0,(I8041-'2031 forecast'!$C$10))</f>
        <v>0</v>
      </c>
      <c r="O8041" s="193">
        <f>MAX(0,(J8041-'2031 forecast'!$C$10))</f>
        <v>0.13024549667859109</v>
      </c>
      <c r="P8041" s="175" t="str">
        <f t="shared" si="1286"/>
        <v/>
      </c>
      <c r="Q8041" s="175" t="str">
        <f t="shared" si="1287"/>
        <v/>
      </c>
    </row>
    <row r="8042" spans="1:17" s="1" customFormat="1" x14ac:dyDescent="0.3">
      <c r="A8042" s="189">
        <f t="shared" si="1285"/>
        <v>44165.916666647172</v>
      </c>
      <c r="B8042" s="190">
        <f t="shared" si="1280"/>
        <v>44165</v>
      </c>
      <c r="C8042" s="1">
        <f t="shared" si="1281"/>
        <v>22</v>
      </c>
      <c r="D8042" s="191">
        <v>3.1321575419687941</v>
      </c>
      <c r="E8042" s="192">
        <f t="shared" si="1282"/>
        <v>1.0875993284074093E-4</v>
      </c>
      <c r="F8042" s="193">
        <f t="shared" si="1283"/>
        <v>4.6699296765119493</v>
      </c>
      <c r="G8042" s="193">
        <f t="shared" si="1288"/>
        <v>4.8426161329715995</v>
      </c>
      <c r="H8042" s="193">
        <f t="shared" si="1288"/>
        <v>5.0216882556639932</v>
      </c>
      <c r="I8042" s="193">
        <f t="shared" si="1288"/>
        <v>5.2073821762121435</v>
      </c>
      <c r="J8042" s="193">
        <f t="shared" si="1288"/>
        <v>5.3999427580050749</v>
      </c>
      <c r="K8042" s="193">
        <f>MAX(0,(F8042-'2031 forecast'!$C$10))</f>
        <v>0</v>
      </c>
      <c r="L8042" s="193">
        <f>MAX(0,(G8042-'2031 forecast'!$C$10))</f>
        <v>0</v>
      </c>
      <c r="M8042" s="193">
        <f>MAX(0,(H8042-'2031 forecast'!$C$10))</f>
        <v>0</v>
      </c>
      <c r="N8042" s="193">
        <f>MAX(0,(I8042-'2031 forecast'!$C$10))</f>
        <v>0</v>
      </c>
      <c r="O8042" s="193">
        <f>MAX(0,(J8042-'2031 forecast'!$C$10))</f>
        <v>0</v>
      </c>
      <c r="P8042" s="175" t="str">
        <f t="shared" si="1286"/>
        <v/>
      </c>
      <c r="Q8042" s="175" t="str">
        <f t="shared" si="1287"/>
        <v/>
      </c>
    </row>
    <row r="8043" spans="1:17" s="1" customFormat="1" x14ac:dyDescent="0.3">
      <c r="A8043" s="189">
        <f t="shared" si="1285"/>
        <v>44165.958333313836</v>
      </c>
      <c r="B8043" s="190">
        <f t="shared" si="1280"/>
        <v>44165</v>
      </c>
      <c r="C8043" s="1">
        <f t="shared" si="1281"/>
        <v>23</v>
      </c>
      <c r="D8043" s="191">
        <v>2.830988547548718</v>
      </c>
      <c r="E8043" s="192">
        <f t="shared" si="1282"/>
        <v>9.8302246990669679E-5</v>
      </c>
      <c r="F8043" s="193">
        <f t="shared" si="1283"/>
        <v>4.2208979768473389</v>
      </c>
      <c r="G8043" s="193">
        <f t="shared" si="1288"/>
        <v>4.3769799663397144</v>
      </c>
      <c r="H8043" s="193">
        <f t="shared" si="1288"/>
        <v>4.5388336156963014</v>
      </c>
      <c r="I8043" s="193">
        <f t="shared" si="1288"/>
        <v>4.7066723515763602</v>
      </c>
      <c r="J8043" s="193">
        <f t="shared" si="1288"/>
        <v>4.8807174928122787</v>
      </c>
      <c r="K8043" s="193">
        <f>MAX(0,(F8043-'2031 forecast'!$C$10))</f>
        <v>0</v>
      </c>
      <c r="L8043" s="193">
        <f>MAX(0,(G8043-'2031 forecast'!$C$10))</f>
        <v>0</v>
      </c>
      <c r="M8043" s="193">
        <f>MAX(0,(H8043-'2031 forecast'!$C$10))</f>
        <v>0</v>
      </c>
      <c r="N8043" s="193">
        <f>MAX(0,(I8043-'2031 forecast'!$C$10))</f>
        <v>0</v>
      </c>
      <c r="O8043" s="193">
        <f>MAX(0,(J8043-'2031 forecast'!$C$10))</f>
        <v>0</v>
      </c>
      <c r="P8043" s="175" t="str">
        <f t="shared" si="1286"/>
        <v/>
      </c>
      <c r="Q8043" s="175" t="str">
        <f t="shared" si="1287"/>
        <v/>
      </c>
    </row>
    <row r="8044" spans="1:17" s="1" customFormat="1" x14ac:dyDescent="0.3">
      <c r="A8044" s="189">
        <f t="shared" si="1285"/>
        <v>44165.9999999805</v>
      </c>
      <c r="B8044" s="190">
        <f t="shared" si="1280"/>
        <v>44165</v>
      </c>
      <c r="C8044" s="1">
        <f t="shared" si="1281"/>
        <v>0</v>
      </c>
      <c r="D8044" s="191">
        <v>2.4545273045236224</v>
      </c>
      <c r="E8044" s="192">
        <f t="shared" si="1282"/>
        <v>8.5230139678080621E-5</v>
      </c>
      <c r="F8044" s="193">
        <f t="shared" si="1283"/>
        <v>3.6596083522665754</v>
      </c>
      <c r="G8044" s="193">
        <f t="shared" si="1288"/>
        <v>3.7949347580498589</v>
      </c>
      <c r="H8044" s="193">
        <f t="shared" si="1288"/>
        <v>3.9352653157366868</v>
      </c>
      <c r="I8044" s="193">
        <f t="shared" si="1288"/>
        <v>4.0807850707816309</v>
      </c>
      <c r="J8044" s="193">
        <f t="shared" si="1288"/>
        <v>4.2316859113212839</v>
      </c>
      <c r="K8044" s="193">
        <f>MAX(0,(F8044-'2031 forecast'!$C$10))</f>
        <v>0</v>
      </c>
      <c r="L8044" s="193">
        <f>MAX(0,(G8044-'2031 forecast'!$C$10))</f>
        <v>0</v>
      </c>
      <c r="M8044" s="193">
        <f>MAX(0,(H8044-'2031 forecast'!$C$10))</f>
        <v>0</v>
      </c>
      <c r="N8044" s="193">
        <f>MAX(0,(I8044-'2031 forecast'!$C$10))</f>
        <v>0</v>
      </c>
      <c r="O8044" s="193">
        <f>MAX(0,(J8044-'2031 forecast'!$C$10))</f>
        <v>0</v>
      </c>
      <c r="P8044" s="175" t="str">
        <f t="shared" si="1286"/>
        <v/>
      </c>
      <c r="Q8044" s="175" t="str">
        <f t="shared" si="1287"/>
        <v/>
      </c>
    </row>
    <row r="8045" spans="1:17" s="1" customFormat="1" x14ac:dyDescent="0.3">
      <c r="A8045" s="189">
        <f t="shared" si="1285"/>
        <v>44166.041666647165</v>
      </c>
      <c r="B8045" s="190">
        <f t="shared" si="1280"/>
        <v>44166</v>
      </c>
      <c r="C8045" s="1">
        <f t="shared" si="1281"/>
        <v>1</v>
      </c>
      <c r="D8045" s="191">
        <v>2.3942935056396073</v>
      </c>
      <c r="E8045" s="192">
        <f t="shared" si="1282"/>
        <v>8.3138602508066377E-5</v>
      </c>
      <c r="F8045" s="193">
        <f t="shared" si="1283"/>
        <v>3.5698020123336534</v>
      </c>
      <c r="G8045" s="193">
        <f t="shared" ref="G8045:J8064" si="1289">$E8045*G$2</f>
        <v>3.7018075247234821</v>
      </c>
      <c r="H8045" s="193">
        <f t="shared" si="1289"/>
        <v>3.838694387743149</v>
      </c>
      <c r="I8045" s="193">
        <f t="shared" si="1289"/>
        <v>3.9806431058544747</v>
      </c>
      <c r="J8045" s="193">
        <f t="shared" si="1289"/>
        <v>4.1278408582827248</v>
      </c>
      <c r="K8045" s="193">
        <f>MAX(0,(F8045-'2031 forecast'!$C$10))</f>
        <v>0</v>
      </c>
      <c r="L8045" s="193">
        <f>MAX(0,(G8045-'2031 forecast'!$C$10))</f>
        <v>0</v>
      </c>
      <c r="M8045" s="193">
        <f>MAX(0,(H8045-'2031 forecast'!$C$10))</f>
        <v>0</v>
      </c>
      <c r="N8045" s="193">
        <f>MAX(0,(I8045-'2031 forecast'!$C$10))</f>
        <v>0</v>
      </c>
      <c r="O8045" s="193">
        <f>MAX(0,(J8045-'2031 forecast'!$C$10))</f>
        <v>0</v>
      </c>
      <c r="P8045" s="175" t="str">
        <f t="shared" si="1286"/>
        <v/>
      </c>
      <c r="Q8045" s="175" t="str">
        <f t="shared" si="1287"/>
        <v/>
      </c>
    </row>
    <row r="8046" spans="1:17" s="1" customFormat="1" x14ac:dyDescent="0.3">
      <c r="A8046" s="189">
        <f t="shared" si="1285"/>
        <v>44166.083333313829</v>
      </c>
      <c r="B8046" s="190">
        <f t="shared" si="1280"/>
        <v>44166</v>
      </c>
      <c r="C8046" s="1">
        <f t="shared" si="1281"/>
        <v>2</v>
      </c>
      <c r="D8046" s="191">
        <v>2.3265304818950905</v>
      </c>
      <c r="E8046" s="192">
        <f t="shared" si="1282"/>
        <v>8.0785623191800363E-5</v>
      </c>
      <c r="F8046" s="193">
        <f t="shared" si="1283"/>
        <v>3.4687698799091167</v>
      </c>
      <c r="G8046" s="193">
        <f t="shared" si="1289"/>
        <v>3.5970393872313089</v>
      </c>
      <c r="H8046" s="193">
        <f t="shared" si="1289"/>
        <v>3.7300520937504187</v>
      </c>
      <c r="I8046" s="193">
        <f t="shared" si="1289"/>
        <v>3.8679833953114242</v>
      </c>
      <c r="J8046" s="193">
        <f t="shared" si="1289"/>
        <v>4.0110151736143473</v>
      </c>
      <c r="K8046" s="193">
        <f>MAX(0,(F8046-'2031 forecast'!$C$10))</f>
        <v>0</v>
      </c>
      <c r="L8046" s="193">
        <f>MAX(0,(G8046-'2031 forecast'!$C$10))</f>
        <v>0</v>
      </c>
      <c r="M8046" s="193">
        <f>MAX(0,(H8046-'2031 forecast'!$C$10))</f>
        <v>0</v>
      </c>
      <c r="N8046" s="193">
        <f>MAX(0,(I8046-'2031 forecast'!$C$10))</f>
        <v>0</v>
      </c>
      <c r="O8046" s="193">
        <f>MAX(0,(J8046-'2031 forecast'!$C$10))</f>
        <v>0</v>
      </c>
      <c r="P8046" s="175" t="str">
        <f t="shared" si="1286"/>
        <v/>
      </c>
      <c r="Q8046" s="175" t="str">
        <f t="shared" si="1287"/>
        <v/>
      </c>
    </row>
    <row r="8047" spans="1:17" s="1" customFormat="1" x14ac:dyDescent="0.3">
      <c r="A8047" s="189">
        <f t="shared" si="1285"/>
        <v>44166.124999980493</v>
      </c>
      <c r="B8047" s="190">
        <f t="shared" si="1280"/>
        <v>44166</v>
      </c>
      <c r="C8047" s="1">
        <f t="shared" si="1281"/>
        <v>3</v>
      </c>
      <c r="D8047" s="191">
        <v>2.3566473813370976</v>
      </c>
      <c r="E8047" s="192">
        <f t="shared" si="1282"/>
        <v>8.1831391776807471E-5</v>
      </c>
      <c r="F8047" s="193">
        <f t="shared" si="1283"/>
        <v>3.5136730498755773</v>
      </c>
      <c r="G8047" s="193">
        <f t="shared" si="1289"/>
        <v>3.6436030038944964</v>
      </c>
      <c r="H8047" s="193">
        <f t="shared" si="1289"/>
        <v>3.7783375577471872</v>
      </c>
      <c r="I8047" s="193">
        <f t="shared" si="1289"/>
        <v>3.9180543777750017</v>
      </c>
      <c r="J8047" s="193">
        <f t="shared" si="1289"/>
        <v>4.0629377001336255</v>
      </c>
      <c r="K8047" s="193">
        <f>MAX(0,(F8047-'2031 forecast'!$C$10))</f>
        <v>0</v>
      </c>
      <c r="L8047" s="193">
        <f>MAX(0,(G8047-'2031 forecast'!$C$10))</f>
        <v>0</v>
      </c>
      <c r="M8047" s="193">
        <f>MAX(0,(H8047-'2031 forecast'!$C$10))</f>
        <v>0</v>
      </c>
      <c r="N8047" s="193">
        <f>MAX(0,(I8047-'2031 forecast'!$C$10))</f>
        <v>0</v>
      </c>
      <c r="O8047" s="193">
        <f>MAX(0,(J8047-'2031 forecast'!$C$10))</f>
        <v>0</v>
      </c>
      <c r="P8047" s="175" t="str">
        <f t="shared" si="1286"/>
        <v/>
      </c>
      <c r="Q8047" s="175" t="str">
        <f t="shared" si="1287"/>
        <v/>
      </c>
    </row>
    <row r="8048" spans="1:17" s="1" customFormat="1" x14ac:dyDescent="0.3">
      <c r="A8048" s="189">
        <f t="shared" si="1285"/>
        <v>44166.166666647157</v>
      </c>
      <c r="B8048" s="190">
        <f t="shared" si="1280"/>
        <v>44166</v>
      </c>
      <c r="C8048" s="1">
        <f t="shared" si="1281"/>
        <v>4</v>
      </c>
      <c r="D8048" s="191">
        <v>2.3190012570345884</v>
      </c>
      <c r="E8048" s="192">
        <f t="shared" si="1282"/>
        <v>8.0524181045548579E-5</v>
      </c>
      <c r="F8048" s="193">
        <f t="shared" si="1283"/>
        <v>3.4575440874175012</v>
      </c>
      <c r="G8048" s="193">
        <f t="shared" si="1289"/>
        <v>3.5853984830655117</v>
      </c>
      <c r="H8048" s="193">
        <f t="shared" si="1289"/>
        <v>3.7179807277512262</v>
      </c>
      <c r="I8048" s="193">
        <f t="shared" si="1289"/>
        <v>3.8554656496955295</v>
      </c>
      <c r="J8048" s="193">
        <f t="shared" si="1289"/>
        <v>3.9980345419845271</v>
      </c>
      <c r="K8048" s="193">
        <f>MAX(0,(F8048-'2031 forecast'!$C$10))</f>
        <v>0</v>
      </c>
      <c r="L8048" s="193">
        <f>MAX(0,(G8048-'2031 forecast'!$C$10))</f>
        <v>0</v>
      </c>
      <c r="M8048" s="193">
        <f>MAX(0,(H8048-'2031 forecast'!$C$10))</f>
        <v>0</v>
      </c>
      <c r="N8048" s="193">
        <f>MAX(0,(I8048-'2031 forecast'!$C$10))</f>
        <v>0</v>
      </c>
      <c r="O8048" s="193">
        <f>MAX(0,(J8048-'2031 forecast'!$C$10))</f>
        <v>0</v>
      </c>
      <c r="P8048" s="175" t="str">
        <f t="shared" si="1286"/>
        <v/>
      </c>
      <c r="Q8048" s="175" t="str">
        <f t="shared" si="1287"/>
        <v/>
      </c>
    </row>
    <row r="8049" spans="1:17" s="1" customFormat="1" x14ac:dyDescent="0.3">
      <c r="A8049" s="189">
        <f t="shared" si="1285"/>
        <v>44166.208333313822</v>
      </c>
      <c r="B8049" s="190">
        <f t="shared" si="1280"/>
        <v>44166</v>
      </c>
      <c r="C8049" s="1">
        <f t="shared" si="1281"/>
        <v>5</v>
      </c>
      <c r="D8049" s="191">
        <v>2.3415889316160943</v>
      </c>
      <c r="E8049" s="192">
        <f t="shared" si="1282"/>
        <v>8.130850748430393E-5</v>
      </c>
      <c r="F8049" s="193">
        <f t="shared" si="1283"/>
        <v>3.4912214648923476</v>
      </c>
      <c r="G8049" s="193">
        <f t="shared" si="1289"/>
        <v>3.6203211955629033</v>
      </c>
      <c r="H8049" s="193">
        <f t="shared" si="1289"/>
        <v>3.7541948257488036</v>
      </c>
      <c r="I8049" s="193">
        <f t="shared" si="1289"/>
        <v>3.8930188865432136</v>
      </c>
      <c r="J8049" s="193">
        <f t="shared" si="1289"/>
        <v>4.0369764368739869</v>
      </c>
      <c r="K8049" s="193">
        <f>MAX(0,(F8049-'2031 forecast'!$C$10))</f>
        <v>0</v>
      </c>
      <c r="L8049" s="193">
        <f>MAX(0,(G8049-'2031 forecast'!$C$10))</f>
        <v>0</v>
      </c>
      <c r="M8049" s="193">
        <f>MAX(0,(H8049-'2031 forecast'!$C$10))</f>
        <v>0</v>
      </c>
      <c r="N8049" s="193">
        <f>MAX(0,(I8049-'2031 forecast'!$C$10))</f>
        <v>0</v>
      </c>
      <c r="O8049" s="193">
        <f>MAX(0,(J8049-'2031 forecast'!$C$10))</f>
        <v>0</v>
      </c>
      <c r="P8049" s="175" t="str">
        <f t="shared" si="1286"/>
        <v/>
      </c>
      <c r="Q8049" s="175" t="str">
        <f t="shared" si="1287"/>
        <v/>
      </c>
    </row>
    <row r="8050" spans="1:17" s="1" customFormat="1" x14ac:dyDescent="0.3">
      <c r="A8050" s="189">
        <f t="shared" si="1285"/>
        <v>44166.249999980486</v>
      </c>
      <c r="B8050" s="190">
        <f t="shared" si="1280"/>
        <v>44166</v>
      </c>
      <c r="C8050" s="1">
        <f t="shared" si="1281"/>
        <v>6</v>
      </c>
      <c r="D8050" s="191">
        <v>2.5825241271521548</v>
      </c>
      <c r="E8050" s="192">
        <f t="shared" si="1282"/>
        <v>8.9674656164360906E-5</v>
      </c>
      <c r="F8050" s="193">
        <f t="shared" si="1283"/>
        <v>3.8504468246240351</v>
      </c>
      <c r="G8050" s="193">
        <f t="shared" si="1289"/>
        <v>3.9928301288684103</v>
      </c>
      <c r="H8050" s="193">
        <f t="shared" si="1289"/>
        <v>4.1404785377229558</v>
      </c>
      <c r="I8050" s="193">
        <f t="shared" si="1289"/>
        <v>4.2935867462518393</v>
      </c>
      <c r="J8050" s="193">
        <f t="shared" si="1289"/>
        <v>4.4523566490282223</v>
      </c>
      <c r="K8050" s="193">
        <f>MAX(0,(F8050-'2031 forecast'!$C$10))</f>
        <v>0</v>
      </c>
      <c r="L8050" s="193">
        <f>MAX(0,(G8050-'2031 forecast'!$C$10))</f>
        <v>0</v>
      </c>
      <c r="M8050" s="193">
        <f>MAX(0,(H8050-'2031 forecast'!$C$10))</f>
        <v>0</v>
      </c>
      <c r="N8050" s="193">
        <f>MAX(0,(I8050-'2031 forecast'!$C$10))</f>
        <v>0</v>
      </c>
      <c r="O8050" s="193">
        <f>MAX(0,(J8050-'2031 forecast'!$C$10))</f>
        <v>0</v>
      </c>
      <c r="P8050" s="175" t="str">
        <f t="shared" si="1286"/>
        <v/>
      </c>
      <c r="Q8050" s="175" t="str">
        <f t="shared" si="1287"/>
        <v/>
      </c>
    </row>
    <row r="8051" spans="1:17" s="1" customFormat="1" x14ac:dyDescent="0.3">
      <c r="A8051" s="189">
        <f t="shared" si="1285"/>
        <v>44166.29166664715</v>
      </c>
      <c r="B8051" s="190">
        <f t="shared" si="1280"/>
        <v>44166</v>
      </c>
      <c r="C8051" s="1">
        <f t="shared" si="1281"/>
        <v>7</v>
      </c>
      <c r="D8051" s="191">
        <v>2.9138100210142395</v>
      </c>
      <c r="E8051" s="192">
        <f t="shared" si="1282"/>
        <v>1.0117811059943929E-4</v>
      </c>
      <c r="F8051" s="193">
        <f t="shared" si="1283"/>
        <v>4.344381694255107</v>
      </c>
      <c r="G8051" s="193">
        <f t="shared" si="1289"/>
        <v>4.5050299121634838</v>
      </c>
      <c r="H8051" s="193">
        <f t="shared" si="1289"/>
        <v>4.6716186416874175</v>
      </c>
      <c r="I8051" s="193">
        <f t="shared" si="1289"/>
        <v>4.8443675533512014</v>
      </c>
      <c r="J8051" s="193">
        <f t="shared" si="1289"/>
        <v>5.0235044407402984</v>
      </c>
      <c r="K8051" s="193">
        <f>MAX(0,(F8051-'2031 forecast'!$C$10))</f>
        <v>0</v>
      </c>
      <c r="L8051" s="193">
        <f>MAX(0,(G8051-'2031 forecast'!$C$10))</f>
        <v>0</v>
      </c>
      <c r="M8051" s="193">
        <f>MAX(0,(H8051-'2031 forecast'!$C$10))</f>
        <v>0</v>
      </c>
      <c r="N8051" s="193">
        <f>MAX(0,(I8051-'2031 forecast'!$C$10))</f>
        <v>0</v>
      </c>
      <c r="O8051" s="193">
        <f>MAX(0,(J8051-'2031 forecast'!$C$10))</f>
        <v>0</v>
      </c>
      <c r="P8051" s="175" t="str">
        <f t="shared" si="1286"/>
        <v/>
      </c>
      <c r="Q8051" s="175" t="str">
        <f t="shared" si="1287"/>
        <v/>
      </c>
    </row>
    <row r="8052" spans="1:17" s="1" customFormat="1" x14ac:dyDescent="0.3">
      <c r="A8052" s="189">
        <f t="shared" si="1285"/>
        <v>44166.333333313814</v>
      </c>
      <c r="B8052" s="190">
        <f t="shared" si="1280"/>
        <v>44166</v>
      </c>
      <c r="C8052" s="1">
        <f t="shared" si="1281"/>
        <v>8</v>
      </c>
      <c r="D8052" s="191">
        <v>3.1396867668292967</v>
      </c>
      <c r="E8052" s="192">
        <f t="shared" si="1282"/>
        <v>1.0902137498699272E-4</v>
      </c>
      <c r="F8052" s="193">
        <f t="shared" si="1283"/>
        <v>4.6811554690035653</v>
      </c>
      <c r="G8052" s="193">
        <f t="shared" si="1289"/>
        <v>4.8542570371373976</v>
      </c>
      <c r="H8052" s="193">
        <f t="shared" si="1289"/>
        <v>5.0337596216631866</v>
      </c>
      <c r="I8052" s="193">
        <f t="shared" si="1289"/>
        <v>5.2198999218280386</v>
      </c>
      <c r="J8052" s="193">
        <f t="shared" si="1289"/>
        <v>5.4129233896348952</v>
      </c>
      <c r="K8052" s="193">
        <f>MAX(0,(F8052-'2031 forecast'!$C$10))</f>
        <v>0</v>
      </c>
      <c r="L8052" s="193">
        <f>MAX(0,(G8052-'2031 forecast'!$C$10))</f>
        <v>0</v>
      </c>
      <c r="M8052" s="193">
        <f>MAX(0,(H8052-'2031 forecast'!$C$10))</f>
        <v>0</v>
      </c>
      <c r="N8052" s="193">
        <f>MAX(0,(I8052-'2031 forecast'!$C$10))</f>
        <v>0</v>
      </c>
      <c r="O8052" s="193">
        <f>MAX(0,(J8052-'2031 forecast'!$C$10))</f>
        <v>0</v>
      </c>
      <c r="P8052" s="175" t="str">
        <f t="shared" si="1286"/>
        <v/>
      </c>
      <c r="Q8052" s="175" t="str">
        <f t="shared" si="1287"/>
        <v/>
      </c>
    </row>
    <row r="8053" spans="1:17" s="1" customFormat="1" x14ac:dyDescent="0.3">
      <c r="A8053" s="189">
        <f t="shared" si="1285"/>
        <v>44166.374999980479</v>
      </c>
      <c r="B8053" s="190">
        <f t="shared" si="1280"/>
        <v>44166</v>
      </c>
      <c r="C8053" s="1">
        <f t="shared" si="1281"/>
        <v>9</v>
      </c>
      <c r="D8053" s="191">
        <v>3.1396867668292967</v>
      </c>
      <c r="E8053" s="192">
        <f t="shared" si="1282"/>
        <v>1.0902137498699272E-4</v>
      </c>
      <c r="F8053" s="193">
        <f t="shared" si="1283"/>
        <v>4.6811554690035653</v>
      </c>
      <c r="G8053" s="193">
        <f t="shared" si="1289"/>
        <v>4.8542570371373976</v>
      </c>
      <c r="H8053" s="193">
        <f t="shared" si="1289"/>
        <v>5.0337596216631866</v>
      </c>
      <c r="I8053" s="193">
        <f t="shared" si="1289"/>
        <v>5.2198999218280386</v>
      </c>
      <c r="J8053" s="193">
        <f t="shared" si="1289"/>
        <v>5.4129233896348952</v>
      </c>
      <c r="K8053" s="193">
        <f>MAX(0,(F8053-'2031 forecast'!$C$10))</f>
        <v>0</v>
      </c>
      <c r="L8053" s="193">
        <f>MAX(0,(G8053-'2031 forecast'!$C$10))</f>
        <v>0</v>
      </c>
      <c r="M8053" s="193">
        <f>MAX(0,(H8053-'2031 forecast'!$C$10))</f>
        <v>0</v>
      </c>
      <c r="N8053" s="193">
        <f>MAX(0,(I8053-'2031 forecast'!$C$10))</f>
        <v>0</v>
      </c>
      <c r="O8053" s="193">
        <f>MAX(0,(J8053-'2031 forecast'!$C$10))</f>
        <v>0</v>
      </c>
      <c r="P8053" s="175" t="str">
        <f t="shared" si="1286"/>
        <v/>
      </c>
      <c r="Q8053" s="175" t="str">
        <f t="shared" si="1287"/>
        <v/>
      </c>
    </row>
    <row r="8054" spans="1:17" s="1" customFormat="1" x14ac:dyDescent="0.3">
      <c r="A8054" s="189">
        <f t="shared" si="1285"/>
        <v>44166.416666647143</v>
      </c>
      <c r="B8054" s="190">
        <f t="shared" si="1280"/>
        <v>44166</v>
      </c>
      <c r="C8054" s="1">
        <f t="shared" si="1281"/>
        <v>10</v>
      </c>
      <c r="D8054" s="191">
        <v>3.2601543645973274</v>
      </c>
      <c r="E8054" s="192">
        <f t="shared" si="1282"/>
        <v>1.1320444932702122E-4</v>
      </c>
      <c r="F8054" s="193">
        <f t="shared" si="1283"/>
        <v>4.8607681488694094</v>
      </c>
      <c r="G8054" s="193">
        <f t="shared" si="1289"/>
        <v>5.0405115037901513</v>
      </c>
      <c r="H8054" s="193">
        <f t="shared" si="1289"/>
        <v>5.2269014776502631</v>
      </c>
      <c r="I8054" s="193">
        <f t="shared" si="1289"/>
        <v>5.4201838516823519</v>
      </c>
      <c r="J8054" s="193">
        <f t="shared" si="1289"/>
        <v>5.6206134957120142</v>
      </c>
      <c r="K8054" s="193">
        <f>MAX(0,(F8054-'2031 forecast'!$C$10))</f>
        <v>0</v>
      </c>
      <c r="L8054" s="193">
        <f>MAX(0,(G8054-'2031 forecast'!$C$10))</f>
        <v>0</v>
      </c>
      <c r="M8054" s="193">
        <f>MAX(0,(H8054-'2031 forecast'!$C$10))</f>
        <v>0</v>
      </c>
      <c r="N8054" s="193">
        <f>MAX(0,(I8054-'2031 forecast'!$C$10))</f>
        <v>0</v>
      </c>
      <c r="O8054" s="193">
        <f>MAX(0,(J8054-'2031 forecast'!$C$10))</f>
        <v>0</v>
      </c>
      <c r="P8054" s="175" t="str">
        <f t="shared" si="1286"/>
        <v/>
      </c>
      <c r="Q8054" s="175" t="str">
        <f t="shared" si="1287"/>
        <v/>
      </c>
    </row>
    <row r="8055" spans="1:17" s="1" customFormat="1" x14ac:dyDescent="0.3">
      <c r="A8055" s="189">
        <f t="shared" si="1285"/>
        <v>44166.458333313807</v>
      </c>
      <c r="B8055" s="190">
        <f t="shared" si="1280"/>
        <v>44166</v>
      </c>
      <c r="C8055" s="1">
        <f t="shared" si="1281"/>
        <v>11</v>
      </c>
      <c r="D8055" s="191">
        <v>3.3730927375048561</v>
      </c>
      <c r="E8055" s="192">
        <f t="shared" si="1282"/>
        <v>1.1712608152079794E-4</v>
      </c>
      <c r="F8055" s="193">
        <f t="shared" si="1283"/>
        <v>5.0291550362436386</v>
      </c>
      <c r="G8055" s="193">
        <f t="shared" si="1289"/>
        <v>5.2151250662771078</v>
      </c>
      <c r="H8055" s="193">
        <f t="shared" si="1289"/>
        <v>5.4079719676381481</v>
      </c>
      <c r="I8055" s="193">
        <f t="shared" si="1289"/>
        <v>5.6079500359207701</v>
      </c>
      <c r="J8055" s="193">
        <f t="shared" si="1289"/>
        <v>5.8153229701593121</v>
      </c>
      <c r="K8055" s="193">
        <f>MAX(0,(F8055-'2031 forecast'!$C$10))</f>
        <v>0</v>
      </c>
      <c r="L8055" s="193">
        <f>MAX(0,(G8055-'2031 forecast'!$C$10))</f>
        <v>0</v>
      </c>
      <c r="M8055" s="193">
        <f>MAX(0,(H8055-'2031 forecast'!$C$10))</f>
        <v>0</v>
      </c>
      <c r="N8055" s="193">
        <f>MAX(0,(I8055-'2031 forecast'!$C$10))</f>
        <v>0</v>
      </c>
      <c r="O8055" s="193">
        <f>MAX(0,(J8055-'2031 forecast'!$C$10))</f>
        <v>7.8322970159312E-2</v>
      </c>
      <c r="P8055" s="175" t="str">
        <f t="shared" si="1286"/>
        <v/>
      </c>
      <c r="Q8055" s="175" t="str">
        <f t="shared" si="1287"/>
        <v/>
      </c>
    </row>
    <row r="8056" spans="1:17" s="1" customFormat="1" x14ac:dyDescent="0.3">
      <c r="A8056" s="189">
        <f t="shared" si="1285"/>
        <v>44166.499999980471</v>
      </c>
      <c r="B8056" s="190">
        <f t="shared" si="1280"/>
        <v>44166</v>
      </c>
      <c r="C8056" s="1">
        <f t="shared" si="1281"/>
        <v>12</v>
      </c>
      <c r="D8056" s="191">
        <v>3.3053297137603384</v>
      </c>
      <c r="E8056" s="192">
        <f t="shared" si="1282"/>
        <v>1.1477310220453189E-4</v>
      </c>
      <c r="F8056" s="193">
        <f t="shared" si="1283"/>
        <v>4.9281229038191006</v>
      </c>
      <c r="G8056" s="193">
        <f t="shared" si="1289"/>
        <v>5.1103569287849329</v>
      </c>
      <c r="H8056" s="193">
        <f t="shared" si="1289"/>
        <v>5.2993296736454161</v>
      </c>
      <c r="I8056" s="193">
        <f t="shared" si="1289"/>
        <v>5.4952903253777183</v>
      </c>
      <c r="J8056" s="193">
        <f t="shared" si="1289"/>
        <v>5.6984972854909319</v>
      </c>
      <c r="K8056" s="193">
        <f>MAX(0,(F8056-'2031 forecast'!$C$10))</f>
        <v>0</v>
      </c>
      <c r="L8056" s="193">
        <f>MAX(0,(G8056-'2031 forecast'!$C$10))</f>
        <v>0</v>
      </c>
      <c r="M8056" s="193">
        <f>MAX(0,(H8056-'2031 forecast'!$C$10))</f>
        <v>0</v>
      </c>
      <c r="N8056" s="193">
        <f>MAX(0,(I8056-'2031 forecast'!$C$10))</f>
        <v>0</v>
      </c>
      <c r="O8056" s="193">
        <f>MAX(0,(J8056-'2031 forecast'!$C$10))</f>
        <v>0</v>
      </c>
      <c r="P8056" s="175" t="str">
        <f t="shared" si="1286"/>
        <v/>
      </c>
      <c r="Q8056" s="175" t="str">
        <f t="shared" si="1287"/>
        <v/>
      </c>
    </row>
    <row r="8057" spans="1:17" s="1" customFormat="1" x14ac:dyDescent="0.3">
      <c r="A8057" s="189">
        <f t="shared" si="1285"/>
        <v>44166.541666647136</v>
      </c>
      <c r="B8057" s="190">
        <f t="shared" si="1280"/>
        <v>44166</v>
      </c>
      <c r="C8057" s="1">
        <f t="shared" si="1281"/>
        <v>13</v>
      </c>
      <c r="D8057" s="191">
        <v>3.3881511872258598</v>
      </c>
      <c r="E8057" s="192">
        <f t="shared" si="1282"/>
        <v>1.176489658133015E-4</v>
      </c>
      <c r="F8057" s="193">
        <f t="shared" si="1283"/>
        <v>5.0516066212268687</v>
      </c>
      <c r="G8057" s="193">
        <f t="shared" si="1289"/>
        <v>5.2384068746087022</v>
      </c>
      <c r="H8057" s="193">
        <f t="shared" si="1289"/>
        <v>5.4321146996365322</v>
      </c>
      <c r="I8057" s="193">
        <f t="shared" si="1289"/>
        <v>5.6329855271525595</v>
      </c>
      <c r="J8057" s="193">
        <f t="shared" si="1289"/>
        <v>5.8412842334189516</v>
      </c>
      <c r="K8057" s="193">
        <f>MAX(0,(F8057-'2031 forecast'!$C$10))</f>
        <v>0</v>
      </c>
      <c r="L8057" s="193">
        <f>MAX(0,(G8057-'2031 forecast'!$C$10))</f>
        <v>0</v>
      </c>
      <c r="M8057" s="193">
        <f>MAX(0,(H8057-'2031 forecast'!$C$10))</f>
        <v>0</v>
      </c>
      <c r="N8057" s="193">
        <f>MAX(0,(I8057-'2031 forecast'!$C$10))</f>
        <v>0</v>
      </c>
      <c r="O8057" s="193">
        <f>MAX(0,(J8057-'2031 forecast'!$C$10))</f>
        <v>0.10428423341895154</v>
      </c>
      <c r="P8057" s="175" t="str">
        <f t="shared" si="1286"/>
        <v/>
      </c>
      <c r="Q8057" s="175" t="str">
        <f t="shared" si="1287"/>
        <v/>
      </c>
    </row>
    <row r="8058" spans="1:17" s="1" customFormat="1" x14ac:dyDescent="0.3">
      <c r="A8058" s="189">
        <f t="shared" si="1285"/>
        <v>44166.5833333138</v>
      </c>
      <c r="B8058" s="190">
        <f t="shared" si="1280"/>
        <v>44166</v>
      </c>
      <c r="C8058" s="1">
        <f t="shared" si="1281"/>
        <v>14</v>
      </c>
      <c r="D8058" s="191">
        <v>3.3354466132023459</v>
      </c>
      <c r="E8058" s="192">
        <f t="shared" si="1282"/>
        <v>1.1581887078953901E-4</v>
      </c>
      <c r="F8058" s="193">
        <f t="shared" si="1283"/>
        <v>4.9730260737855616</v>
      </c>
      <c r="G8058" s="193">
        <f t="shared" si="1289"/>
        <v>5.1569205454481217</v>
      </c>
      <c r="H8058" s="193">
        <f t="shared" si="1289"/>
        <v>5.347615137642185</v>
      </c>
      <c r="I8058" s="193">
        <f t="shared" si="1289"/>
        <v>5.5453613078412962</v>
      </c>
      <c r="J8058" s="193">
        <f t="shared" si="1289"/>
        <v>5.7504198120102119</v>
      </c>
      <c r="K8058" s="193">
        <f>MAX(0,(F8058-'2031 forecast'!$C$10))</f>
        <v>0</v>
      </c>
      <c r="L8058" s="193">
        <f>MAX(0,(G8058-'2031 forecast'!$C$10))</f>
        <v>0</v>
      </c>
      <c r="M8058" s="193">
        <f>MAX(0,(H8058-'2031 forecast'!$C$10))</f>
        <v>0</v>
      </c>
      <c r="N8058" s="193">
        <f>MAX(0,(I8058-'2031 forecast'!$C$10))</f>
        <v>0</v>
      </c>
      <c r="O8058" s="193">
        <f>MAX(0,(J8058-'2031 forecast'!$C$10))</f>
        <v>1.3419812010211807E-2</v>
      </c>
      <c r="P8058" s="175" t="str">
        <f t="shared" si="1286"/>
        <v/>
      </c>
      <c r="Q8058" s="175" t="str">
        <f t="shared" si="1287"/>
        <v/>
      </c>
    </row>
    <row r="8059" spans="1:17" s="1" customFormat="1" x14ac:dyDescent="0.3">
      <c r="A8059" s="189">
        <f t="shared" si="1285"/>
        <v>44166.624999980464</v>
      </c>
      <c r="B8059" s="190">
        <f t="shared" si="1280"/>
        <v>44166</v>
      </c>
      <c r="C8059" s="1">
        <f t="shared" si="1281"/>
        <v>15</v>
      </c>
      <c r="D8059" s="191">
        <v>3.3956804120863615</v>
      </c>
      <c r="E8059" s="192">
        <f t="shared" si="1282"/>
        <v>1.1791040795955328E-4</v>
      </c>
      <c r="F8059" s="193">
        <f t="shared" si="1283"/>
        <v>5.0628324137184846</v>
      </c>
      <c r="G8059" s="193">
        <f t="shared" si="1289"/>
        <v>5.2500477787744995</v>
      </c>
      <c r="H8059" s="193">
        <f t="shared" si="1289"/>
        <v>5.4441860656357246</v>
      </c>
      <c r="I8059" s="193">
        <f t="shared" si="1289"/>
        <v>5.6455032727684538</v>
      </c>
      <c r="J8059" s="193">
        <f t="shared" si="1289"/>
        <v>5.8542648650487719</v>
      </c>
      <c r="K8059" s="193">
        <f>MAX(0,(F8059-'2031 forecast'!$C$10))</f>
        <v>0</v>
      </c>
      <c r="L8059" s="193">
        <f>MAX(0,(G8059-'2031 forecast'!$C$10))</f>
        <v>0</v>
      </c>
      <c r="M8059" s="193">
        <f>MAX(0,(H8059-'2031 forecast'!$C$10))</f>
        <v>0</v>
      </c>
      <c r="N8059" s="193">
        <f>MAX(0,(I8059-'2031 forecast'!$C$10))</f>
        <v>0</v>
      </c>
      <c r="O8059" s="193">
        <f>MAX(0,(J8059-'2031 forecast'!$C$10))</f>
        <v>0.11726486504877176</v>
      </c>
      <c r="P8059" s="175" t="str">
        <f t="shared" si="1286"/>
        <v/>
      </c>
      <c r="Q8059" s="175" t="str">
        <f t="shared" si="1287"/>
        <v/>
      </c>
    </row>
    <row r="8060" spans="1:17" s="1" customFormat="1" x14ac:dyDescent="0.3">
      <c r="A8060" s="189">
        <f t="shared" si="1285"/>
        <v>44166.666666647128</v>
      </c>
      <c r="B8060" s="190">
        <f t="shared" si="1280"/>
        <v>44166</v>
      </c>
      <c r="C8060" s="1">
        <f t="shared" si="1281"/>
        <v>16</v>
      </c>
      <c r="D8060" s="191">
        <v>3.4483849861098745</v>
      </c>
      <c r="E8060" s="192">
        <f t="shared" si="1282"/>
        <v>1.1974050298331573E-4</v>
      </c>
      <c r="F8060" s="193">
        <f t="shared" si="1283"/>
        <v>5.1414129611597899</v>
      </c>
      <c r="G8060" s="193">
        <f t="shared" si="1289"/>
        <v>5.3315341079350782</v>
      </c>
      <c r="H8060" s="193">
        <f t="shared" si="1289"/>
        <v>5.52868562763007</v>
      </c>
      <c r="I8060" s="193">
        <f t="shared" si="1289"/>
        <v>5.7331274920797153</v>
      </c>
      <c r="J8060" s="193">
        <f t="shared" si="1289"/>
        <v>5.9451292864575098</v>
      </c>
      <c r="K8060" s="193">
        <f>MAX(0,(F8060-'2031 forecast'!$C$10))</f>
        <v>0</v>
      </c>
      <c r="L8060" s="193">
        <f>MAX(0,(G8060-'2031 forecast'!$C$10))</f>
        <v>0</v>
      </c>
      <c r="M8060" s="193">
        <f>MAX(0,(H8060-'2031 forecast'!$C$10))</f>
        <v>0</v>
      </c>
      <c r="N8060" s="193">
        <f>MAX(0,(I8060-'2031 forecast'!$C$10))</f>
        <v>0</v>
      </c>
      <c r="O8060" s="193">
        <f>MAX(0,(J8060-'2031 forecast'!$C$10))</f>
        <v>0.20812928645750972</v>
      </c>
      <c r="P8060" s="175" t="str">
        <f t="shared" si="1286"/>
        <v/>
      </c>
      <c r="Q8060" s="175" t="str">
        <f t="shared" si="1287"/>
        <v/>
      </c>
    </row>
    <row r="8061" spans="1:17" s="1" customFormat="1" x14ac:dyDescent="0.3">
      <c r="A8061" s="189">
        <f t="shared" si="1285"/>
        <v>44166.708333313793</v>
      </c>
      <c r="B8061" s="190">
        <f t="shared" si="1280"/>
        <v>44166</v>
      </c>
      <c r="C8061" s="1">
        <f t="shared" si="1281"/>
        <v>17</v>
      </c>
      <c r="D8061" s="191">
        <v>3.6742617319249322</v>
      </c>
      <c r="E8061" s="192">
        <f t="shared" si="1282"/>
        <v>1.2758376737086917E-4</v>
      </c>
      <c r="F8061" s="193">
        <f t="shared" si="1283"/>
        <v>5.478186735908249</v>
      </c>
      <c r="G8061" s="193">
        <f t="shared" si="1289"/>
        <v>5.680761232908992</v>
      </c>
      <c r="H8061" s="193">
        <f t="shared" si="1289"/>
        <v>5.8908266076058391</v>
      </c>
      <c r="I8061" s="193">
        <f t="shared" si="1289"/>
        <v>6.1086598605565534</v>
      </c>
      <c r="J8061" s="193">
        <f t="shared" si="1289"/>
        <v>6.3345482353521074</v>
      </c>
      <c r="K8061" s="193">
        <f>MAX(0,(F8061-'2031 forecast'!$C$10))</f>
        <v>0</v>
      </c>
      <c r="L8061" s="193">
        <f>MAX(0,(G8061-'2031 forecast'!$C$10))</f>
        <v>0</v>
      </c>
      <c r="M8061" s="193">
        <f>MAX(0,(H8061-'2031 forecast'!$C$10))</f>
        <v>0.15382660760583899</v>
      </c>
      <c r="N8061" s="193">
        <f>MAX(0,(I8061-'2031 forecast'!$C$10))</f>
        <v>0.37165986055655331</v>
      </c>
      <c r="O8061" s="193">
        <f>MAX(0,(J8061-'2031 forecast'!$C$10))</f>
        <v>0.59754823535210733</v>
      </c>
      <c r="P8061" s="175" t="str">
        <f t="shared" si="1286"/>
        <v/>
      </c>
      <c r="Q8061" s="175" t="str">
        <f t="shared" si="1287"/>
        <v/>
      </c>
    </row>
    <row r="8062" spans="1:17" s="1" customFormat="1" x14ac:dyDescent="0.3">
      <c r="A8062" s="189">
        <f t="shared" si="1285"/>
        <v>44166.749999980457</v>
      </c>
      <c r="B8062" s="190">
        <f t="shared" si="1280"/>
        <v>44166</v>
      </c>
      <c r="C8062" s="1">
        <f t="shared" si="1281"/>
        <v>18</v>
      </c>
      <c r="D8062" s="191">
        <v>3.6742617319249322</v>
      </c>
      <c r="E8062" s="192">
        <f t="shared" si="1282"/>
        <v>1.2758376737086917E-4</v>
      </c>
      <c r="F8062" s="193">
        <f t="shared" si="1283"/>
        <v>5.478186735908249</v>
      </c>
      <c r="G8062" s="193">
        <f t="shared" si="1289"/>
        <v>5.680761232908992</v>
      </c>
      <c r="H8062" s="193">
        <f t="shared" si="1289"/>
        <v>5.8908266076058391</v>
      </c>
      <c r="I8062" s="193">
        <f t="shared" si="1289"/>
        <v>6.1086598605565534</v>
      </c>
      <c r="J8062" s="193">
        <f t="shared" si="1289"/>
        <v>6.3345482353521074</v>
      </c>
      <c r="K8062" s="193">
        <f>MAX(0,(F8062-'2031 forecast'!$C$10))</f>
        <v>0</v>
      </c>
      <c r="L8062" s="193">
        <f>MAX(0,(G8062-'2031 forecast'!$C$10))</f>
        <v>0</v>
      </c>
      <c r="M8062" s="193">
        <f>MAX(0,(H8062-'2031 forecast'!$C$10))</f>
        <v>0.15382660760583899</v>
      </c>
      <c r="N8062" s="193">
        <f>MAX(0,(I8062-'2031 forecast'!$C$10))</f>
        <v>0.37165986055655331</v>
      </c>
      <c r="O8062" s="193">
        <f>MAX(0,(J8062-'2031 forecast'!$C$10))</f>
        <v>0.59754823535210733</v>
      </c>
      <c r="P8062" s="175" t="str">
        <f t="shared" si="1286"/>
        <v/>
      </c>
      <c r="Q8062" s="175" t="str">
        <f t="shared" si="1287"/>
        <v/>
      </c>
    </row>
    <row r="8063" spans="1:17" s="1" customFormat="1" x14ac:dyDescent="0.3">
      <c r="A8063" s="189">
        <f t="shared" si="1285"/>
        <v>44166.791666647121</v>
      </c>
      <c r="B8063" s="190">
        <f t="shared" si="1280"/>
        <v>44166</v>
      </c>
      <c r="C8063" s="1">
        <f t="shared" si="1281"/>
        <v>19</v>
      </c>
      <c r="D8063" s="191">
        <v>3.5086187849938901</v>
      </c>
      <c r="E8063" s="192">
        <f t="shared" si="1282"/>
        <v>1.2183204015332998E-4</v>
      </c>
      <c r="F8063" s="193">
        <f t="shared" si="1283"/>
        <v>5.2312193010927128</v>
      </c>
      <c r="G8063" s="193">
        <f t="shared" si="1289"/>
        <v>5.4246613412614559</v>
      </c>
      <c r="H8063" s="193">
        <f t="shared" si="1289"/>
        <v>5.6252565556236087</v>
      </c>
      <c r="I8063" s="193">
        <f t="shared" si="1289"/>
        <v>5.8332694570068719</v>
      </c>
      <c r="J8063" s="193">
        <f t="shared" si="1289"/>
        <v>6.0489743394960698</v>
      </c>
      <c r="K8063" s="193">
        <f>MAX(0,(F8063-'2031 forecast'!$C$10))</f>
        <v>0</v>
      </c>
      <c r="L8063" s="193">
        <f>MAX(0,(G8063-'2031 forecast'!$C$10))</f>
        <v>0</v>
      </c>
      <c r="M8063" s="193">
        <f>MAX(0,(H8063-'2031 forecast'!$C$10))</f>
        <v>0</v>
      </c>
      <c r="N8063" s="193">
        <f>MAX(0,(I8063-'2031 forecast'!$C$10))</f>
        <v>9.6269457006871839E-2</v>
      </c>
      <c r="O8063" s="193">
        <f>MAX(0,(J8063-'2031 forecast'!$C$10))</f>
        <v>0.31197433949606967</v>
      </c>
      <c r="P8063" s="175" t="str">
        <f t="shared" si="1286"/>
        <v/>
      </c>
      <c r="Q8063" s="175" t="str">
        <f t="shared" si="1287"/>
        <v/>
      </c>
    </row>
    <row r="8064" spans="1:17" s="1" customFormat="1" x14ac:dyDescent="0.3">
      <c r="A8064" s="189">
        <f t="shared" si="1285"/>
        <v>44166.833333313785</v>
      </c>
      <c r="B8064" s="190">
        <f t="shared" si="1280"/>
        <v>44166</v>
      </c>
      <c r="C8064" s="1">
        <f t="shared" si="1281"/>
        <v>20</v>
      </c>
      <c r="D8064" s="191">
        <v>3.4032096369468632</v>
      </c>
      <c r="E8064" s="192">
        <f t="shared" si="1282"/>
        <v>1.1817185010580505E-4</v>
      </c>
      <c r="F8064" s="193">
        <f t="shared" si="1283"/>
        <v>5.0740582062100987</v>
      </c>
      <c r="G8064" s="193">
        <f t="shared" si="1289"/>
        <v>5.2616886829402958</v>
      </c>
      <c r="H8064" s="193">
        <f t="shared" si="1289"/>
        <v>5.4562574316349162</v>
      </c>
      <c r="I8064" s="193">
        <f t="shared" si="1289"/>
        <v>5.658021018384348</v>
      </c>
      <c r="J8064" s="193">
        <f t="shared" si="1289"/>
        <v>5.8672454966785912</v>
      </c>
      <c r="K8064" s="193">
        <f>MAX(0,(F8064-'2031 forecast'!$C$10))</f>
        <v>0</v>
      </c>
      <c r="L8064" s="193">
        <f>MAX(0,(G8064-'2031 forecast'!$C$10))</f>
        <v>0</v>
      </c>
      <c r="M8064" s="193">
        <f>MAX(0,(H8064-'2031 forecast'!$C$10))</f>
        <v>0</v>
      </c>
      <c r="N8064" s="193">
        <f>MAX(0,(I8064-'2031 forecast'!$C$10))</f>
        <v>0</v>
      </c>
      <c r="O8064" s="193">
        <f>MAX(0,(J8064-'2031 forecast'!$C$10))</f>
        <v>0.13024549667859109</v>
      </c>
      <c r="P8064" s="175" t="str">
        <f t="shared" si="1286"/>
        <v/>
      </c>
      <c r="Q8064" s="175" t="str">
        <f t="shared" si="1287"/>
        <v/>
      </c>
    </row>
    <row r="8065" spans="1:17" s="1" customFormat="1" x14ac:dyDescent="0.3">
      <c r="A8065" s="189">
        <f t="shared" si="1285"/>
        <v>44166.87499998045</v>
      </c>
      <c r="B8065" s="190">
        <f t="shared" si="1280"/>
        <v>44166</v>
      </c>
      <c r="C8065" s="1">
        <f t="shared" si="1281"/>
        <v>21</v>
      </c>
      <c r="D8065" s="191">
        <v>3.3505050629233502</v>
      </c>
      <c r="E8065" s="192">
        <f t="shared" si="1282"/>
        <v>1.1634175508204259E-4</v>
      </c>
      <c r="F8065" s="193">
        <f t="shared" si="1283"/>
        <v>4.9954776587687926</v>
      </c>
      <c r="G8065" s="193">
        <f t="shared" ref="G8065:J8084" si="1290">$E8065*G$2</f>
        <v>5.1802023537797162</v>
      </c>
      <c r="H8065" s="193">
        <f t="shared" si="1290"/>
        <v>5.3717578696405708</v>
      </c>
      <c r="I8065" s="193">
        <f t="shared" si="1290"/>
        <v>5.5703967990730865</v>
      </c>
      <c r="J8065" s="193">
        <f t="shared" si="1290"/>
        <v>5.7763810752698523</v>
      </c>
      <c r="K8065" s="193">
        <f>MAX(0,(F8065-'2031 forecast'!$C$10))</f>
        <v>0</v>
      </c>
      <c r="L8065" s="193">
        <f>MAX(0,(G8065-'2031 forecast'!$C$10))</f>
        <v>0</v>
      </c>
      <c r="M8065" s="193">
        <f>MAX(0,(H8065-'2031 forecast'!$C$10))</f>
        <v>0</v>
      </c>
      <c r="N8065" s="193">
        <f>MAX(0,(I8065-'2031 forecast'!$C$10))</f>
        <v>0</v>
      </c>
      <c r="O8065" s="193">
        <f>MAX(0,(J8065-'2031 forecast'!$C$10))</f>
        <v>3.9381075269852239E-2</v>
      </c>
      <c r="P8065" s="175" t="str">
        <f t="shared" si="1286"/>
        <v/>
      </c>
      <c r="Q8065" s="175" t="str">
        <f t="shared" si="1287"/>
        <v/>
      </c>
    </row>
    <row r="8066" spans="1:17" s="1" customFormat="1" x14ac:dyDescent="0.3">
      <c r="A8066" s="189">
        <f t="shared" si="1285"/>
        <v>44166.916666647114</v>
      </c>
      <c r="B8066" s="190">
        <f t="shared" si="1280"/>
        <v>44166</v>
      </c>
      <c r="C8066" s="1">
        <f t="shared" si="1281"/>
        <v>22</v>
      </c>
      <c r="D8066" s="191">
        <v>3.1622744414108026</v>
      </c>
      <c r="E8066" s="192">
        <f t="shared" si="1282"/>
        <v>1.0980570142574807E-4</v>
      </c>
      <c r="F8066" s="193">
        <f t="shared" si="1283"/>
        <v>4.7148328464784113</v>
      </c>
      <c r="G8066" s="193">
        <f t="shared" si="1290"/>
        <v>4.8891797496347893</v>
      </c>
      <c r="H8066" s="193">
        <f t="shared" si="1290"/>
        <v>5.0699737196607639</v>
      </c>
      <c r="I8066" s="193">
        <f t="shared" si="1290"/>
        <v>5.2574531586757223</v>
      </c>
      <c r="J8066" s="193">
        <f t="shared" si="1290"/>
        <v>5.4518652845243558</v>
      </c>
      <c r="K8066" s="193">
        <f>MAX(0,(F8066-'2031 forecast'!$C$10))</f>
        <v>0</v>
      </c>
      <c r="L8066" s="193">
        <f>MAX(0,(G8066-'2031 forecast'!$C$10))</f>
        <v>0</v>
      </c>
      <c r="M8066" s="193">
        <f>MAX(0,(H8066-'2031 forecast'!$C$10))</f>
        <v>0</v>
      </c>
      <c r="N8066" s="193">
        <f>MAX(0,(I8066-'2031 forecast'!$C$10))</f>
        <v>0</v>
      </c>
      <c r="O8066" s="193">
        <f>MAX(0,(J8066-'2031 forecast'!$C$10))</f>
        <v>0</v>
      </c>
      <c r="P8066" s="175" t="str">
        <f t="shared" si="1286"/>
        <v/>
      </c>
      <c r="Q8066" s="175" t="str">
        <f t="shared" si="1287"/>
        <v/>
      </c>
    </row>
    <row r="8067" spans="1:17" s="1" customFormat="1" x14ac:dyDescent="0.3">
      <c r="A8067" s="189">
        <f t="shared" si="1285"/>
        <v>44166.958333313778</v>
      </c>
      <c r="B8067" s="190">
        <f t="shared" si="1280"/>
        <v>44166</v>
      </c>
      <c r="C8067" s="1">
        <f t="shared" si="1281"/>
        <v>23</v>
      </c>
      <c r="D8067" s="191">
        <v>2.9213392458747411</v>
      </c>
      <c r="E8067" s="192">
        <f t="shared" si="1282"/>
        <v>1.0143955274569106E-4</v>
      </c>
      <c r="F8067" s="193">
        <f t="shared" si="1283"/>
        <v>4.355607486746722</v>
      </c>
      <c r="G8067" s="193">
        <f t="shared" si="1290"/>
        <v>4.5166708163292801</v>
      </c>
      <c r="H8067" s="193">
        <f t="shared" si="1290"/>
        <v>4.6836900076866099</v>
      </c>
      <c r="I8067" s="193">
        <f t="shared" si="1290"/>
        <v>4.8568852989670948</v>
      </c>
      <c r="J8067" s="193">
        <f t="shared" si="1290"/>
        <v>5.0364850723701178</v>
      </c>
      <c r="K8067" s="193">
        <f>MAX(0,(F8067-'2031 forecast'!$C$10))</f>
        <v>0</v>
      </c>
      <c r="L8067" s="193">
        <f>MAX(0,(G8067-'2031 forecast'!$C$10))</f>
        <v>0</v>
      </c>
      <c r="M8067" s="193">
        <f>MAX(0,(H8067-'2031 forecast'!$C$10))</f>
        <v>0</v>
      </c>
      <c r="N8067" s="193">
        <f>MAX(0,(I8067-'2031 forecast'!$C$10))</f>
        <v>0</v>
      </c>
      <c r="O8067" s="193">
        <f>MAX(0,(J8067-'2031 forecast'!$C$10))</f>
        <v>0</v>
      </c>
      <c r="P8067" s="175" t="str">
        <f t="shared" si="1286"/>
        <v/>
      </c>
      <c r="Q8067" s="175" t="str">
        <f t="shared" si="1287"/>
        <v/>
      </c>
    </row>
    <row r="8068" spans="1:17" s="1" customFormat="1" x14ac:dyDescent="0.3">
      <c r="A8068" s="189">
        <f t="shared" si="1285"/>
        <v>44166.999999980442</v>
      </c>
      <c r="B8068" s="190">
        <f t="shared" si="1280"/>
        <v>44166</v>
      </c>
      <c r="C8068" s="1">
        <f t="shared" si="1281"/>
        <v>0</v>
      </c>
      <c r="D8068" s="191">
        <v>2.6051118017336607</v>
      </c>
      <c r="E8068" s="192">
        <f t="shared" si="1282"/>
        <v>9.0458982603116257E-5</v>
      </c>
      <c r="F8068" s="193">
        <f t="shared" si="1283"/>
        <v>3.8841242020988811</v>
      </c>
      <c r="G8068" s="193">
        <f t="shared" si="1290"/>
        <v>4.0277528413658015</v>
      </c>
      <c r="H8068" s="193">
        <f t="shared" si="1290"/>
        <v>4.1766926357205332</v>
      </c>
      <c r="I8068" s="193">
        <f t="shared" si="1290"/>
        <v>4.331139983099523</v>
      </c>
      <c r="J8068" s="193">
        <f t="shared" si="1290"/>
        <v>4.4912985439176829</v>
      </c>
      <c r="K8068" s="193">
        <f>MAX(0,(F8068-'2031 forecast'!$C$10))</f>
        <v>0</v>
      </c>
      <c r="L8068" s="193">
        <f>MAX(0,(G8068-'2031 forecast'!$C$10))</f>
        <v>0</v>
      </c>
      <c r="M8068" s="193">
        <f>MAX(0,(H8068-'2031 forecast'!$C$10))</f>
        <v>0</v>
      </c>
      <c r="N8068" s="193">
        <f>MAX(0,(I8068-'2031 forecast'!$C$10))</f>
        <v>0</v>
      </c>
      <c r="O8068" s="193">
        <f>MAX(0,(J8068-'2031 forecast'!$C$10))</f>
        <v>0</v>
      </c>
      <c r="P8068" s="175" t="str">
        <f t="shared" si="1286"/>
        <v/>
      </c>
      <c r="Q8068" s="175" t="str">
        <f t="shared" si="1287"/>
        <v/>
      </c>
    </row>
    <row r="8069" spans="1:17" s="1" customFormat="1" x14ac:dyDescent="0.3">
      <c r="A8069" s="189">
        <f t="shared" si="1285"/>
        <v>44167.041666647106</v>
      </c>
      <c r="B8069" s="190">
        <f t="shared" ref="B8069:B8132" si="1291">INT(A8069)</f>
        <v>44167</v>
      </c>
      <c r="C8069" s="1">
        <f t="shared" ref="C8069:C8132" si="1292">HOUR(A8069)</f>
        <v>1</v>
      </c>
      <c r="D8069" s="191">
        <v>2.5298195531286418</v>
      </c>
      <c r="E8069" s="192">
        <f t="shared" ref="E8069:E8132" si="1293">D8069/SUM($D$4:$D$8763)</f>
        <v>8.7844561140598446E-5</v>
      </c>
      <c r="F8069" s="193">
        <f t="shared" ref="F8069:F8132" si="1294">E8069*$F$2</f>
        <v>3.7718662771827285</v>
      </c>
      <c r="G8069" s="193">
        <f t="shared" si="1290"/>
        <v>3.9113437997078306</v>
      </c>
      <c r="H8069" s="193">
        <f t="shared" si="1290"/>
        <v>4.0559789757286104</v>
      </c>
      <c r="I8069" s="193">
        <f t="shared" si="1290"/>
        <v>4.2059625269405778</v>
      </c>
      <c r="J8069" s="193">
        <f t="shared" si="1290"/>
        <v>4.3614922276194834</v>
      </c>
      <c r="K8069" s="193">
        <f>MAX(0,(F8069-'2031 forecast'!$C$10))</f>
        <v>0</v>
      </c>
      <c r="L8069" s="193">
        <f>MAX(0,(G8069-'2031 forecast'!$C$10))</f>
        <v>0</v>
      </c>
      <c r="M8069" s="193">
        <f>MAX(0,(H8069-'2031 forecast'!$C$10))</f>
        <v>0</v>
      </c>
      <c r="N8069" s="193">
        <f>MAX(0,(I8069-'2031 forecast'!$C$10))</f>
        <v>0</v>
      </c>
      <c r="O8069" s="193">
        <f>MAX(0,(J8069-'2031 forecast'!$C$10))</f>
        <v>0</v>
      </c>
      <c r="P8069" s="175" t="str">
        <f t="shared" si="1286"/>
        <v/>
      </c>
      <c r="Q8069" s="175" t="str">
        <f t="shared" si="1287"/>
        <v/>
      </c>
    </row>
    <row r="8070" spans="1:17" s="1" customFormat="1" x14ac:dyDescent="0.3">
      <c r="A8070" s="189">
        <f t="shared" ref="A8070:A8133" si="1295">A8069 + TIME(1,0,0)</f>
        <v>44167.083333313771</v>
      </c>
      <c r="B8070" s="190">
        <f t="shared" si="1291"/>
        <v>44167</v>
      </c>
      <c r="C8070" s="1">
        <f t="shared" si="1292"/>
        <v>2</v>
      </c>
      <c r="D8070" s="191">
        <v>2.3942935056396073</v>
      </c>
      <c r="E8070" s="192">
        <f t="shared" si="1293"/>
        <v>8.3138602508066377E-5</v>
      </c>
      <c r="F8070" s="193">
        <f t="shared" si="1294"/>
        <v>3.5698020123336534</v>
      </c>
      <c r="G8070" s="193">
        <f t="shared" si="1290"/>
        <v>3.7018075247234821</v>
      </c>
      <c r="H8070" s="193">
        <f t="shared" si="1290"/>
        <v>3.838694387743149</v>
      </c>
      <c r="I8070" s="193">
        <f t="shared" si="1290"/>
        <v>3.9806431058544747</v>
      </c>
      <c r="J8070" s="193">
        <f t="shared" si="1290"/>
        <v>4.1278408582827248</v>
      </c>
      <c r="K8070" s="193">
        <f>MAX(0,(F8070-'2031 forecast'!$C$10))</f>
        <v>0</v>
      </c>
      <c r="L8070" s="193">
        <f>MAX(0,(G8070-'2031 forecast'!$C$10))</f>
        <v>0</v>
      </c>
      <c r="M8070" s="193">
        <f>MAX(0,(H8070-'2031 forecast'!$C$10))</f>
        <v>0</v>
      </c>
      <c r="N8070" s="193">
        <f>MAX(0,(I8070-'2031 forecast'!$C$10))</f>
        <v>0</v>
      </c>
      <c r="O8070" s="193">
        <f>MAX(0,(J8070-'2031 forecast'!$C$10))</f>
        <v>0</v>
      </c>
      <c r="P8070" s="175" t="str">
        <f t="shared" ref="P8070:P8133" si="1296">IF(K8070&gt;0,IF(K8069&gt;0,P8069+1,1),"")</f>
        <v/>
      </c>
      <c r="Q8070" s="175" t="str">
        <f t="shared" ref="Q8070:Q8133" si="1297">IF(AND(K8070&gt;0,K8071=0),P8070,"")</f>
        <v/>
      </c>
    </row>
    <row r="8071" spans="1:17" s="1" customFormat="1" x14ac:dyDescent="0.3">
      <c r="A8071" s="189">
        <f t="shared" si="1295"/>
        <v>44167.124999980435</v>
      </c>
      <c r="B8071" s="190">
        <f t="shared" si="1291"/>
        <v>44167</v>
      </c>
      <c r="C8071" s="1">
        <f t="shared" si="1292"/>
        <v>3</v>
      </c>
      <c r="D8071" s="191">
        <v>2.3491181564765959</v>
      </c>
      <c r="E8071" s="192">
        <f t="shared" si="1293"/>
        <v>8.1569949630555701E-5</v>
      </c>
      <c r="F8071" s="193">
        <f t="shared" si="1294"/>
        <v>3.5024472573839622</v>
      </c>
      <c r="G8071" s="193">
        <f t="shared" si="1290"/>
        <v>3.6319620997287001</v>
      </c>
      <c r="H8071" s="193">
        <f t="shared" si="1290"/>
        <v>3.7662661917479956</v>
      </c>
      <c r="I8071" s="193">
        <f t="shared" si="1290"/>
        <v>3.9055366321591078</v>
      </c>
      <c r="J8071" s="193">
        <f t="shared" si="1290"/>
        <v>4.0499570685038062</v>
      </c>
      <c r="K8071" s="193">
        <f>MAX(0,(F8071-'2031 forecast'!$C$10))</f>
        <v>0</v>
      </c>
      <c r="L8071" s="193">
        <f>MAX(0,(G8071-'2031 forecast'!$C$10))</f>
        <v>0</v>
      </c>
      <c r="M8071" s="193">
        <f>MAX(0,(H8071-'2031 forecast'!$C$10))</f>
        <v>0</v>
      </c>
      <c r="N8071" s="193">
        <f>MAX(0,(I8071-'2031 forecast'!$C$10))</f>
        <v>0</v>
      </c>
      <c r="O8071" s="193">
        <f>MAX(0,(J8071-'2031 forecast'!$C$10))</f>
        <v>0</v>
      </c>
      <c r="P8071" s="175" t="str">
        <f t="shared" si="1296"/>
        <v/>
      </c>
      <c r="Q8071" s="175" t="str">
        <f t="shared" si="1297"/>
        <v/>
      </c>
    </row>
    <row r="8072" spans="1:17" s="1" customFormat="1" x14ac:dyDescent="0.3">
      <c r="A8072" s="189">
        <f t="shared" si="1295"/>
        <v>44167.166666647099</v>
      </c>
      <c r="B8072" s="190">
        <f t="shared" si="1291"/>
        <v>44167</v>
      </c>
      <c r="C8072" s="1">
        <f t="shared" si="1292"/>
        <v>4</v>
      </c>
      <c r="D8072" s="191">
        <v>2.3491181564765959</v>
      </c>
      <c r="E8072" s="192">
        <f t="shared" si="1293"/>
        <v>8.1569949630555701E-5</v>
      </c>
      <c r="F8072" s="193">
        <f t="shared" si="1294"/>
        <v>3.5024472573839622</v>
      </c>
      <c r="G8072" s="193">
        <f t="shared" si="1290"/>
        <v>3.6319620997287001</v>
      </c>
      <c r="H8072" s="193">
        <f t="shared" si="1290"/>
        <v>3.7662661917479956</v>
      </c>
      <c r="I8072" s="193">
        <f t="shared" si="1290"/>
        <v>3.9055366321591078</v>
      </c>
      <c r="J8072" s="193">
        <f t="shared" si="1290"/>
        <v>4.0499570685038062</v>
      </c>
      <c r="K8072" s="193">
        <f>MAX(0,(F8072-'2031 forecast'!$C$10))</f>
        <v>0</v>
      </c>
      <c r="L8072" s="193">
        <f>MAX(0,(G8072-'2031 forecast'!$C$10))</f>
        <v>0</v>
      </c>
      <c r="M8072" s="193">
        <f>MAX(0,(H8072-'2031 forecast'!$C$10))</f>
        <v>0</v>
      </c>
      <c r="N8072" s="193">
        <f>MAX(0,(I8072-'2031 forecast'!$C$10))</f>
        <v>0</v>
      </c>
      <c r="O8072" s="193">
        <f>MAX(0,(J8072-'2031 forecast'!$C$10))</f>
        <v>0</v>
      </c>
      <c r="P8072" s="175" t="str">
        <f t="shared" si="1296"/>
        <v/>
      </c>
      <c r="Q8072" s="175" t="str">
        <f t="shared" si="1297"/>
        <v/>
      </c>
    </row>
    <row r="8073" spans="1:17" s="1" customFormat="1" x14ac:dyDescent="0.3">
      <c r="A8073" s="189">
        <f t="shared" si="1295"/>
        <v>44167.208333313763</v>
      </c>
      <c r="B8073" s="190">
        <f t="shared" si="1291"/>
        <v>44167</v>
      </c>
      <c r="C8073" s="1">
        <f t="shared" si="1292"/>
        <v>5</v>
      </c>
      <c r="D8073" s="191">
        <v>2.4093519553606115</v>
      </c>
      <c r="E8073" s="192">
        <f t="shared" si="1293"/>
        <v>8.3661486800569958E-5</v>
      </c>
      <c r="F8073" s="193">
        <f t="shared" si="1294"/>
        <v>3.5922535973168848</v>
      </c>
      <c r="G8073" s="193">
        <f t="shared" si="1290"/>
        <v>3.7250893330550774</v>
      </c>
      <c r="H8073" s="193">
        <f t="shared" si="1290"/>
        <v>3.8628371197415343</v>
      </c>
      <c r="I8073" s="193">
        <f t="shared" si="1290"/>
        <v>4.0056785970862645</v>
      </c>
      <c r="J8073" s="193">
        <f t="shared" si="1290"/>
        <v>4.1538021215423662</v>
      </c>
      <c r="K8073" s="193">
        <f>MAX(0,(F8073-'2031 forecast'!$C$10))</f>
        <v>0</v>
      </c>
      <c r="L8073" s="193">
        <f>MAX(0,(G8073-'2031 forecast'!$C$10))</f>
        <v>0</v>
      </c>
      <c r="M8073" s="193">
        <f>MAX(0,(H8073-'2031 forecast'!$C$10))</f>
        <v>0</v>
      </c>
      <c r="N8073" s="193">
        <f>MAX(0,(I8073-'2031 forecast'!$C$10))</f>
        <v>0</v>
      </c>
      <c r="O8073" s="193">
        <f>MAX(0,(J8073-'2031 forecast'!$C$10))</f>
        <v>0</v>
      </c>
      <c r="P8073" s="175" t="str">
        <f t="shared" si="1296"/>
        <v/>
      </c>
      <c r="Q8073" s="175" t="str">
        <f t="shared" si="1297"/>
        <v/>
      </c>
    </row>
    <row r="8074" spans="1:17" s="1" customFormat="1" x14ac:dyDescent="0.3">
      <c r="A8074" s="189">
        <f t="shared" si="1295"/>
        <v>44167.249999980428</v>
      </c>
      <c r="B8074" s="190">
        <f t="shared" si="1291"/>
        <v>44167</v>
      </c>
      <c r="C8074" s="1">
        <f t="shared" si="1292"/>
        <v>6</v>
      </c>
      <c r="D8074" s="191">
        <v>2.5900533520126574</v>
      </c>
      <c r="E8074" s="192">
        <f t="shared" si="1293"/>
        <v>8.9936098310612703E-5</v>
      </c>
      <c r="F8074" s="193">
        <f t="shared" si="1294"/>
        <v>3.861672617115651</v>
      </c>
      <c r="G8074" s="193">
        <f t="shared" si="1290"/>
        <v>4.0044710330342079</v>
      </c>
      <c r="H8074" s="193">
        <f t="shared" si="1290"/>
        <v>4.1525499037221492</v>
      </c>
      <c r="I8074" s="193">
        <f t="shared" si="1290"/>
        <v>4.3061044918677345</v>
      </c>
      <c r="J8074" s="193">
        <f t="shared" si="1290"/>
        <v>4.4653372806580434</v>
      </c>
      <c r="K8074" s="193">
        <f>MAX(0,(F8074-'2031 forecast'!$C$10))</f>
        <v>0</v>
      </c>
      <c r="L8074" s="193">
        <f>MAX(0,(G8074-'2031 forecast'!$C$10))</f>
        <v>0</v>
      </c>
      <c r="M8074" s="193">
        <f>MAX(0,(H8074-'2031 forecast'!$C$10))</f>
        <v>0</v>
      </c>
      <c r="N8074" s="193">
        <f>MAX(0,(I8074-'2031 forecast'!$C$10))</f>
        <v>0</v>
      </c>
      <c r="O8074" s="193">
        <f>MAX(0,(J8074-'2031 forecast'!$C$10))</f>
        <v>0</v>
      </c>
      <c r="P8074" s="175" t="str">
        <f t="shared" si="1296"/>
        <v/>
      </c>
      <c r="Q8074" s="175" t="str">
        <f t="shared" si="1297"/>
        <v/>
      </c>
    </row>
    <row r="8075" spans="1:17" s="1" customFormat="1" x14ac:dyDescent="0.3">
      <c r="A8075" s="189">
        <f t="shared" si="1295"/>
        <v>44167.291666647092</v>
      </c>
      <c r="B8075" s="190">
        <f t="shared" si="1291"/>
        <v>44167</v>
      </c>
      <c r="C8075" s="1">
        <f t="shared" si="1292"/>
        <v>7</v>
      </c>
      <c r="D8075" s="191">
        <v>2.943926920456247</v>
      </c>
      <c r="E8075" s="192">
        <f t="shared" si="1293"/>
        <v>1.0222387918444641E-4</v>
      </c>
      <c r="F8075" s="193">
        <f t="shared" si="1294"/>
        <v>4.389284864221568</v>
      </c>
      <c r="G8075" s="193">
        <f t="shared" si="1290"/>
        <v>4.5515935288266727</v>
      </c>
      <c r="H8075" s="193">
        <f t="shared" si="1290"/>
        <v>4.7199041056841864</v>
      </c>
      <c r="I8075" s="193">
        <f t="shared" si="1290"/>
        <v>4.8944385358147793</v>
      </c>
      <c r="J8075" s="193">
        <f t="shared" si="1290"/>
        <v>5.0754269672595784</v>
      </c>
      <c r="K8075" s="193">
        <f>MAX(0,(F8075-'2031 forecast'!$C$10))</f>
        <v>0</v>
      </c>
      <c r="L8075" s="193">
        <f>MAX(0,(G8075-'2031 forecast'!$C$10))</f>
        <v>0</v>
      </c>
      <c r="M8075" s="193">
        <f>MAX(0,(H8075-'2031 forecast'!$C$10))</f>
        <v>0</v>
      </c>
      <c r="N8075" s="193">
        <f>MAX(0,(I8075-'2031 forecast'!$C$10))</f>
        <v>0</v>
      </c>
      <c r="O8075" s="193">
        <f>MAX(0,(J8075-'2031 forecast'!$C$10))</f>
        <v>0</v>
      </c>
      <c r="P8075" s="175" t="str">
        <f t="shared" si="1296"/>
        <v/>
      </c>
      <c r="Q8075" s="175" t="str">
        <f t="shared" si="1297"/>
        <v/>
      </c>
    </row>
    <row r="8076" spans="1:17" s="1" customFormat="1" x14ac:dyDescent="0.3">
      <c r="A8076" s="189">
        <f t="shared" si="1295"/>
        <v>44167.333333313756</v>
      </c>
      <c r="B8076" s="190">
        <f t="shared" si="1291"/>
        <v>44167</v>
      </c>
      <c r="C8076" s="1">
        <f t="shared" si="1292"/>
        <v>8</v>
      </c>
      <c r="D8076" s="191">
        <v>3.2676835894578291</v>
      </c>
      <c r="E8076" s="192">
        <f t="shared" si="1293"/>
        <v>1.1346589147327299E-4</v>
      </c>
      <c r="F8076" s="193">
        <f t="shared" si="1294"/>
        <v>4.8719939413610245</v>
      </c>
      <c r="G8076" s="193">
        <f t="shared" si="1290"/>
        <v>5.0521524079559477</v>
      </c>
      <c r="H8076" s="193">
        <f t="shared" si="1290"/>
        <v>5.2389728436494556</v>
      </c>
      <c r="I8076" s="193">
        <f t="shared" si="1290"/>
        <v>5.4327015972982462</v>
      </c>
      <c r="J8076" s="193">
        <f t="shared" si="1290"/>
        <v>5.6335941273418335</v>
      </c>
      <c r="K8076" s="193">
        <f>MAX(0,(F8076-'2031 forecast'!$C$10))</f>
        <v>0</v>
      </c>
      <c r="L8076" s="193">
        <f>MAX(0,(G8076-'2031 forecast'!$C$10))</f>
        <v>0</v>
      </c>
      <c r="M8076" s="193">
        <f>MAX(0,(H8076-'2031 forecast'!$C$10))</f>
        <v>0</v>
      </c>
      <c r="N8076" s="193">
        <f>MAX(0,(I8076-'2031 forecast'!$C$10))</f>
        <v>0</v>
      </c>
      <c r="O8076" s="193">
        <f>MAX(0,(J8076-'2031 forecast'!$C$10))</f>
        <v>0</v>
      </c>
      <c r="P8076" s="175" t="str">
        <f t="shared" si="1296"/>
        <v/>
      </c>
      <c r="Q8076" s="175" t="str">
        <f t="shared" si="1297"/>
        <v/>
      </c>
    </row>
    <row r="8077" spans="1:17" s="1" customFormat="1" x14ac:dyDescent="0.3">
      <c r="A8077" s="189">
        <f t="shared" si="1295"/>
        <v>44167.37499998042</v>
      </c>
      <c r="B8077" s="190">
        <f t="shared" si="1291"/>
        <v>44167</v>
      </c>
      <c r="C8077" s="1">
        <f t="shared" si="1292"/>
        <v>9</v>
      </c>
      <c r="D8077" s="191">
        <v>3.3053297137603384</v>
      </c>
      <c r="E8077" s="192">
        <f t="shared" si="1293"/>
        <v>1.1477310220453189E-4</v>
      </c>
      <c r="F8077" s="193">
        <f t="shared" si="1294"/>
        <v>4.9281229038191006</v>
      </c>
      <c r="G8077" s="193">
        <f t="shared" si="1290"/>
        <v>5.1103569287849329</v>
      </c>
      <c r="H8077" s="193">
        <f t="shared" si="1290"/>
        <v>5.2993296736454161</v>
      </c>
      <c r="I8077" s="193">
        <f t="shared" si="1290"/>
        <v>5.4952903253777183</v>
      </c>
      <c r="J8077" s="193">
        <f t="shared" si="1290"/>
        <v>5.6984972854909319</v>
      </c>
      <c r="K8077" s="193">
        <f>MAX(0,(F8077-'2031 forecast'!$C$10))</f>
        <v>0</v>
      </c>
      <c r="L8077" s="193">
        <f>MAX(0,(G8077-'2031 forecast'!$C$10))</f>
        <v>0</v>
      </c>
      <c r="M8077" s="193">
        <f>MAX(0,(H8077-'2031 forecast'!$C$10))</f>
        <v>0</v>
      </c>
      <c r="N8077" s="193">
        <f>MAX(0,(I8077-'2031 forecast'!$C$10))</f>
        <v>0</v>
      </c>
      <c r="O8077" s="193">
        <f>MAX(0,(J8077-'2031 forecast'!$C$10))</f>
        <v>0</v>
      </c>
      <c r="P8077" s="175" t="str">
        <f t="shared" si="1296"/>
        <v/>
      </c>
      <c r="Q8077" s="175" t="str">
        <f t="shared" si="1297"/>
        <v/>
      </c>
    </row>
    <row r="8078" spans="1:17" s="1" customFormat="1" x14ac:dyDescent="0.3">
      <c r="A8078" s="189">
        <f t="shared" si="1295"/>
        <v>44167.416666647085</v>
      </c>
      <c r="B8078" s="190">
        <f t="shared" si="1291"/>
        <v>44167</v>
      </c>
      <c r="C8078" s="1">
        <f t="shared" si="1292"/>
        <v>10</v>
      </c>
      <c r="D8078" s="191">
        <v>3.4709726606913804</v>
      </c>
      <c r="E8078" s="192">
        <f t="shared" si="1293"/>
        <v>1.2052482942207108E-4</v>
      </c>
      <c r="F8078" s="193">
        <f t="shared" si="1294"/>
        <v>5.1750903386346367</v>
      </c>
      <c r="G8078" s="193">
        <f t="shared" si="1290"/>
        <v>5.3664568204324699</v>
      </c>
      <c r="H8078" s="193">
        <f t="shared" si="1290"/>
        <v>5.5648997256276473</v>
      </c>
      <c r="I8078" s="193">
        <f t="shared" si="1290"/>
        <v>5.7706807289273989</v>
      </c>
      <c r="J8078" s="193">
        <f t="shared" si="1290"/>
        <v>5.9840711813469705</v>
      </c>
      <c r="K8078" s="193">
        <f>MAX(0,(F8078-'2031 forecast'!$C$10))</f>
        <v>0</v>
      </c>
      <c r="L8078" s="193">
        <f>MAX(0,(G8078-'2031 forecast'!$C$10))</f>
        <v>0</v>
      </c>
      <c r="M8078" s="193">
        <f>MAX(0,(H8078-'2031 forecast'!$C$10))</f>
        <v>0</v>
      </c>
      <c r="N8078" s="193">
        <f>MAX(0,(I8078-'2031 forecast'!$C$10))</f>
        <v>3.3680728927398818E-2</v>
      </c>
      <c r="O8078" s="193">
        <f>MAX(0,(J8078-'2031 forecast'!$C$10))</f>
        <v>0.24707118134697037</v>
      </c>
      <c r="P8078" s="175" t="str">
        <f t="shared" si="1296"/>
        <v/>
      </c>
      <c r="Q8078" s="175" t="str">
        <f t="shared" si="1297"/>
        <v/>
      </c>
    </row>
    <row r="8079" spans="1:17" s="1" customFormat="1" x14ac:dyDescent="0.3">
      <c r="A8079" s="189">
        <f t="shared" si="1295"/>
        <v>44167.458333313749</v>
      </c>
      <c r="B8079" s="190">
        <f t="shared" si="1291"/>
        <v>44167</v>
      </c>
      <c r="C8079" s="1">
        <f t="shared" si="1292"/>
        <v>11</v>
      </c>
      <c r="D8079" s="191">
        <v>3.4559142109703767</v>
      </c>
      <c r="E8079" s="192">
        <f t="shared" si="1293"/>
        <v>1.2000194512956752E-4</v>
      </c>
      <c r="F8079" s="193">
        <f t="shared" si="1294"/>
        <v>5.1526387536514058</v>
      </c>
      <c r="G8079" s="193">
        <f t="shared" si="1290"/>
        <v>5.3431750121008763</v>
      </c>
      <c r="H8079" s="193">
        <f t="shared" si="1290"/>
        <v>5.5407569936292624</v>
      </c>
      <c r="I8079" s="193">
        <f t="shared" si="1290"/>
        <v>5.7456452376956104</v>
      </c>
      <c r="J8079" s="193">
        <f t="shared" si="1290"/>
        <v>5.9581099180873309</v>
      </c>
      <c r="K8079" s="193">
        <f>MAX(0,(F8079-'2031 forecast'!$C$10))</f>
        <v>0</v>
      </c>
      <c r="L8079" s="193">
        <f>MAX(0,(G8079-'2031 forecast'!$C$10))</f>
        <v>0</v>
      </c>
      <c r="M8079" s="193">
        <f>MAX(0,(H8079-'2031 forecast'!$C$10))</f>
        <v>0</v>
      </c>
      <c r="N8079" s="193">
        <f>MAX(0,(I8079-'2031 forecast'!$C$10))</f>
        <v>8.6452376956103194E-3</v>
      </c>
      <c r="O8079" s="193">
        <f>MAX(0,(J8079-'2031 forecast'!$C$10))</f>
        <v>0.22110991808733083</v>
      </c>
      <c r="P8079" s="175" t="str">
        <f t="shared" si="1296"/>
        <v/>
      </c>
      <c r="Q8079" s="175" t="str">
        <f t="shared" si="1297"/>
        <v/>
      </c>
    </row>
    <row r="8080" spans="1:17" s="1" customFormat="1" x14ac:dyDescent="0.3">
      <c r="A8080" s="189">
        <f t="shared" si="1295"/>
        <v>44167.499999980413</v>
      </c>
      <c r="B8080" s="190">
        <f t="shared" si="1291"/>
        <v>44167</v>
      </c>
      <c r="C8080" s="1">
        <f t="shared" si="1292"/>
        <v>12</v>
      </c>
      <c r="D8080" s="191">
        <v>3.5387356844358973</v>
      </c>
      <c r="E8080" s="192">
        <f t="shared" si="1293"/>
        <v>1.2287780873833709E-4</v>
      </c>
      <c r="F8080" s="193">
        <f t="shared" si="1294"/>
        <v>5.276122471059173</v>
      </c>
      <c r="G8080" s="193">
        <f t="shared" si="1290"/>
        <v>5.471224957924643</v>
      </c>
      <c r="H8080" s="193">
        <f t="shared" si="1290"/>
        <v>5.6735420196203767</v>
      </c>
      <c r="I8080" s="193">
        <f t="shared" si="1290"/>
        <v>5.8833404394704498</v>
      </c>
      <c r="J8080" s="193">
        <f t="shared" si="1290"/>
        <v>6.100896866015348</v>
      </c>
      <c r="K8080" s="193">
        <f>MAX(0,(F8080-'2031 forecast'!$C$10))</f>
        <v>0</v>
      </c>
      <c r="L8080" s="193">
        <f>MAX(0,(G8080-'2031 forecast'!$C$10))</f>
        <v>0</v>
      </c>
      <c r="M8080" s="193">
        <f>MAX(0,(H8080-'2031 forecast'!$C$10))</f>
        <v>0</v>
      </c>
      <c r="N8080" s="193">
        <f>MAX(0,(I8080-'2031 forecast'!$C$10))</f>
        <v>0.14634043947044972</v>
      </c>
      <c r="O8080" s="193">
        <f>MAX(0,(J8080-'2031 forecast'!$C$10))</f>
        <v>0.36389686601534788</v>
      </c>
      <c r="P8080" s="175" t="str">
        <f t="shared" si="1296"/>
        <v/>
      </c>
      <c r="Q8080" s="175" t="str">
        <f t="shared" si="1297"/>
        <v/>
      </c>
    </row>
    <row r="8081" spans="1:17" s="1" customFormat="1" x14ac:dyDescent="0.3">
      <c r="A8081" s="189">
        <f t="shared" si="1295"/>
        <v>44167.541666647077</v>
      </c>
      <c r="B8081" s="190">
        <f t="shared" si="1291"/>
        <v>44167</v>
      </c>
      <c r="C8081" s="1">
        <f t="shared" si="1292"/>
        <v>13</v>
      </c>
      <c r="D8081" s="191">
        <v>3.5763818087384074</v>
      </c>
      <c r="E8081" s="192">
        <f t="shared" si="1293"/>
        <v>1.2418501946959601E-4</v>
      </c>
      <c r="F8081" s="193">
        <f t="shared" si="1294"/>
        <v>5.33225143351725</v>
      </c>
      <c r="G8081" s="193">
        <f t="shared" si="1290"/>
        <v>5.5294294787536291</v>
      </c>
      <c r="H8081" s="193">
        <f t="shared" si="1290"/>
        <v>5.733898849616339</v>
      </c>
      <c r="I8081" s="193">
        <f t="shared" si="1290"/>
        <v>5.9459291675499228</v>
      </c>
      <c r="J8081" s="193">
        <f t="shared" si="1290"/>
        <v>6.1658000241644482</v>
      </c>
      <c r="K8081" s="193">
        <f>MAX(0,(F8081-'2031 forecast'!$C$10))</f>
        <v>0</v>
      </c>
      <c r="L8081" s="193">
        <f>MAX(0,(G8081-'2031 forecast'!$C$10))</f>
        <v>0</v>
      </c>
      <c r="M8081" s="193">
        <f>MAX(0,(H8081-'2031 forecast'!$C$10))</f>
        <v>0</v>
      </c>
      <c r="N8081" s="193">
        <f>MAX(0,(I8081-'2031 forecast'!$C$10))</f>
        <v>0.20892916754992275</v>
      </c>
      <c r="O8081" s="193">
        <f>MAX(0,(J8081-'2031 forecast'!$C$10))</f>
        <v>0.42880002416444807</v>
      </c>
      <c r="P8081" s="175" t="str">
        <f t="shared" si="1296"/>
        <v/>
      </c>
      <c r="Q8081" s="175" t="str">
        <f t="shared" si="1297"/>
        <v/>
      </c>
    </row>
    <row r="8082" spans="1:17" s="1" customFormat="1" x14ac:dyDescent="0.3">
      <c r="A8082" s="189">
        <f t="shared" si="1295"/>
        <v>44167.583333313742</v>
      </c>
      <c r="B8082" s="190">
        <f t="shared" si="1291"/>
        <v>44167</v>
      </c>
      <c r="C8082" s="1">
        <f t="shared" si="1292"/>
        <v>14</v>
      </c>
      <c r="D8082" s="191">
        <v>3.5763818087384074</v>
      </c>
      <c r="E8082" s="192">
        <f t="shared" si="1293"/>
        <v>1.2418501946959601E-4</v>
      </c>
      <c r="F8082" s="193">
        <f t="shared" si="1294"/>
        <v>5.33225143351725</v>
      </c>
      <c r="G8082" s="193">
        <f t="shared" si="1290"/>
        <v>5.5294294787536291</v>
      </c>
      <c r="H8082" s="193">
        <f t="shared" si="1290"/>
        <v>5.733898849616339</v>
      </c>
      <c r="I8082" s="193">
        <f t="shared" si="1290"/>
        <v>5.9459291675499228</v>
      </c>
      <c r="J8082" s="193">
        <f t="shared" si="1290"/>
        <v>6.1658000241644482</v>
      </c>
      <c r="K8082" s="193">
        <f>MAX(0,(F8082-'2031 forecast'!$C$10))</f>
        <v>0</v>
      </c>
      <c r="L8082" s="193">
        <f>MAX(0,(G8082-'2031 forecast'!$C$10))</f>
        <v>0</v>
      </c>
      <c r="M8082" s="193">
        <f>MAX(0,(H8082-'2031 forecast'!$C$10))</f>
        <v>0</v>
      </c>
      <c r="N8082" s="193">
        <f>MAX(0,(I8082-'2031 forecast'!$C$10))</f>
        <v>0.20892916754992275</v>
      </c>
      <c r="O8082" s="193">
        <f>MAX(0,(J8082-'2031 forecast'!$C$10))</f>
        <v>0.42880002416444807</v>
      </c>
      <c r="P8082" s="175" t="str">
        <f t="shared" si="1296"/>
        <v/>
      </c>
      <c r="Q8082" s="175" t="str">
        <f t="shared" si="1297"/>
        <v/>
      </c>
    </row>
    <row r="8083" spans="1:17" s="1" customFormat="1" x14ac:dyDescent="0.3">
      <c r="A8083" s="189">
        <f t="shared" si="1295"/>
        <v>44167.624999980406</v>
      </c>
      <c r="B8083" s="190">
        <f t="shared" si="1291"/>
        <v>44167</v>
      </c>
      <c r="C8083" s="1">
        <f t="shared" si="1292"/>
        <v>15</v>
      </c>
      <c r="D8083" s="191">
        <v>3.2978004888998367</v>
      </c>
      <c r="E8083" s="192">
        <f t="shared" si="1293"/>
        <v>1.1451166005828012E-4</v>
      </c>
      <c r="F8083" s="193">
        <f t="shared" si="1294"/>
        <v>4.9168971113274855</v>
      </c>
      <c r="G8083" s="193">
        <f t="shared" si="1290"/>
        <v>5.0987160246191365</v>
      </c>
      <c r="H8083" s="193">
        <f t="shared" si="1290"/>
        <v>5.2872583076462245</v>
      </c>
      <c r="I8083" s="193">
        <f t="shared" si="1290"/>
        <v>5.4827725797618241</v>
      </c>
      <c r="J8083" s="193">
        <f t="shared" si="1290"/>
        <v>5.6855166538611126</v>
      </c>
      <c r="K8083" s="193">
        <f>MAX(0,(F8083-'2031 forecast'!$C$10))</f>
        <v>0</v>
      </c>
      <c r="L8083" s="193">
        <f>MAX(0,(G8083-'2031 forecast'!$C$10))</f>
        <v>0</v>
      </c>
      <c r="M8083" s="193">
        <f>MAX(0,(H8083-'2031 forecast'!$C$10))</f>
        <v>0</v>
      </c>
      <c r="N8083" s="193">
        <f>MAX(0,(I8083-'2031 forecast'!$C$10))</f>
        <v>0</v>
      </c>
      <c r="O8083" s="193">
        <f>MAX(0,(J8083-'2031 forecast'!$C$10))</f>
        <v>0</v>
      </c>
      <c r="P8083" s="175" t="str">
        <f t="shared" si="1296"/>
        <v/>
      </c>
      <c r="Q8083" s="175" t="str">
        <f t="shared" si="1297"/>
        <v/>
      </c>
    </row>
    <row r="8084" spans="1:17" s="1" customFormat="1" x14ac:dyDescent="0.3">
      <c r="A8084" s="189">
        <f t="shared" si="1295"/>
        <v>44167.66666664707</v>
      </c>
      <c r="B8084" s="190">
        <f t="shared" si="1291"/>
        <v>44167</v>
      </c>
      <c r="C8084" s="1">
        <f t="shared" si="1292"/>
        <v>16</v>
      </c>
      <c r="D8084" s="191">
        <v>3.2074497905738135</v>
      </c>
      <c r="E8084" s="192">
        <f t="shared" si="1293"/>
        <v>1.1137435430325874E-4</v>
      </c>
      <c r="F8084" s="193">
        <f t="shared" si="1294"/>
        <v>4.7821876014281024</v>
      </c>
      <c r="G8084" s="193">
        <f t="shared" si="1290"/>
        <v>4.9590251746295708</v>
      </c>
      <c r="H8084" s="193">
        <f t="shared" si="1290"/>
        <v>5.1424019156559169</v>
      </c>
      <c r="I8084" s="193">
        <f t="shared" si="1290"/>
        <v>5.3325596323710887</v>
      </c>
      <c r="J8084" s="193">
        <f t="shared" si="1290"/>
        <v>5.5297490743032736</v>
      </c>
      <c r="K8084" s="193">
        <f>MAX(0,(F8084-'2031 forecast'!$C$10))</f>
        <v>0</v>
      </c>
      <c r="L8084" s="193">
        <f>MAX(0,(G8084-'2031 forecast'!$C$10))</f>
        <v>0</v>
      </c>
      <c r="M8084" s="193">
        <f>MAX(0,(H8084-'2031 forecast'!$C$10))</f>
        <v>0</v>
      </c>
      <c r="N8084" s="193">
        <f>MAX(0,(I8084-'2031 forecast'!$C$10))</f>
        <v>0</v>
      </c>
      <c r="O8084" s="193">
        <f>MAX(0,(J8084-'2031 forecast'!$C$10))</f>
        <v>0</v>
      </c>
      <c r="P8084" s="175" t="str">
        <f t="shared" si="1296"/>
        <v/>
      </c>
      <c r="Q8084" s="175" t="str">
        <f t="shared" si="1297"/>
        <v/>
      </c>
    </row>
    <row r="8085" spans="1:17" s="1" customFormat="1" x14ac:dyDescent="0.3">
      <c r="A8085" s="189">
        <f t="shared" si="1295"/>
        <v>44167.708333313734</v>
      </c>
      <c r="B8085" s="190">
        <f t="shared" si="1291"/>
        <v>44167</v>
      </c>
      <c r="C8085" s="1">
        <f t="shared" si="1292"/>
        <v>17</v>
      </c>
      <c r="D8085" s="191">
        <v>3.6742617319249322</v>
      </c>
      <c r="E8085" s="192">
        <f t="shared" si="1293"/>
        <v>1.2758376737086917E-4</v>
      </c>
      <c r="F8085" s="193">
        <f t="shared" si="1294"/>
        <v>5.478186735908249</v>
      </c>
      <c r="G8085" s="193">
        <f t="shared" ref="G8085:J8104" si="1298">$E8085*G$2</f>
        <v>5.680761232908992</v>
      </c>
      <c r="H8085" s="193">
        <f t="shared" si="1298"/>
        <v>5.8908266076058391</v>
      </c>
      <c r="I8085" s="193">
        <f t="shared" si="1298"/>
        <v>6.1086598605565534</v>
      </c>
      <c r="J8085" s="193">
        <f t="shared" si="1298"/>
        <v>6.3345482353521074</v>
      </c>
      <c r="K8085" s="193">
        <f>MAX(0,(F8085-'2031 forecast'!$C$10))</f>
        <v>0</v>
      </c>
      <c r="L8085" s="193">
        <f>MAX(0,(G8085-'2031 forecast'!$C$10))</f>
        <v>0</v>
      </c>
      <c r="M8085" s="193">
        <f>MAX(0,(H8085-'2031 forecast'!$C$10))</f>
        <v>0.15382660760583899</v>
      </c>
      <c r="N8085" s="193">
        <f>MAX(0,(I8085-'2031 forecast'!$C$10))</f>
        <v>0.37165986055655331</v>
      </c>
      <c r="O8085" s="193">
        <f>MAX(0,(J8085-'2031 forecast'!$C$10))</f>
        <v>0.59754823535210733</v>
      </c>
      <c r="P8085" s="175" t="str">
        <f t="shared" si="1296"/>
        <v/>
      </c>
      <c r="Q8085" s="175" t="str">
        <f t="shared" si="1297"/>
        <v/>
      </c>
    </row>
    <row r="8086" spans="1:17" s="1" customFormat="1" x14ac:dyDescent="0.3">
      <c r="A8086" s="189">
        <f t="shared" si="1295"/>
        <v>44167.749999980399</v>
      </c>
      <c r="B8086" s="190">
        <f t="shared" si="1291"/>
        <v>44167</v>
      </c>
      <c r="C8086" s="1">
        <f t="shared" si="1292"/>
        <v>18</v>
      </c>
      <c r="D8086" s="191">
        <v>3.7344955308089474</v>
      </c>
      <c r="E8086" s="192">
        <f t="shared" si="1293"/>
        <v>1.2967530454088342E-4</v>
      </c>
      <c r="F8086" s="193">
        <f t="shared" si="1294"/>
        <v>5.5679930758411711</v>
      </c>
      <c r="G8086" s="193">
        <f t="shared" si="1298"/>
        <v>5.7738884662353689</v>
      </c>
      <c r="H8086" s="193">
        <f t="shared" si="1298"/>
        <v>5.9873975355993769</v>
      </c>
      <c r="I8086" s="193">
        <f t="shared" si="1298"/>
        <v>6.2088018254837092</v>
      </c>
      <c r="J8086" s="193">
        <f t="shared" si="1298"/>
        <v>6.4383932883906665</v>
      </c>
      <c r="K8086" s="193">
        <f>MAX(0,(F8086-'2031 forecast'!$C$10))</f>
        <v>0</v>
      </c>
      <c r="L8086" s="193">
        <f>MAX(0,(G8086-'2031 forecast'!$C$10))</f>
        <v>3.6888466235368789E-2</v>
      </c>
      <c r="M8086" s="193">
        <f>MAX(0,(H8086-'2031 forecast'!$C$10))</f>
        <v>0.25039753559937683</v>
      </c>
      <c r="N8086" s="193">
        <f>MAX(0,(I8086-'2031 forecast'!$C$10))</f>
        <v>0.47180182548370908</v>
      </c>
      <c r="O8086" s="193">
        <f>MAX(0,(J8086-'2031 forecast'!$C$10))</f>
        <v>0.70139328839066639</v>
      </c>
      <c r="P8086" s="175" t="str">
        <f t="shared" si="1296"/>
        <v/>
      </c>
      <c r="Q8086" s="175" t="str">
        <f t="shared" si="1297"/>
        <v/>
      </c>
    </row>
    <row r="8087" spans="1:17" s="1" customFormat="1" x14ac:dyDescent="0.3">
      <c r="A8087" s="189">
        <f t="shared" si="1295"/>
        <v>44167.791666647063</v>
      </c>
      <c r="B8087" s="190">
        <f t="shared" si="1291"/>
        <v>44167</v>
      </c>
      <c r="C8087" s="1">
        <f t="shared" si="1292"/>
        <v>19</v>
      </c>
      <c r="D8087" s="191">
        <v>3.6893201816459364</v>
      </c>
      <c r="E8087" s="192">
        <f t="shared" si="1293"/>
        <v>1.2810665166337274E-4</v>
      </c>
      <c r="F8087" s="193">
        <f t="shared" si="1294"/>
        <v>5.50063832089148</v>
      </c>
      <c r="G8087" s="193">
        <f t="shared" si="1298"/>
        <v>5.7040430412405865</v>
      </c>
      <c r="H8087" s="193">
        <f t="shared" si="1298"/>
        <v>5.914969339604224</v>
      </c>
      <c r="I8087" s="193">
        <f t="shared" si="1298"/>
        <v>6.1336953517883428</v>
      </c>
      <c r="J8087" s="193">
        <f t="shared" si="1298"/>
        <v>6.3605094986117479</v>
      </c>
      <c r="K8087" s="193">
        <f>MAX(0,(F8087-'2031 forecast'!$C$10))</f>
        <v>0</v>
      </c>
      <c r="L8087" s="193">
        <f>MAX(0,(G8087-'2031 forecast'!$C$10))</f>
        <v>0</v>
      </c>
      <c r="M8087" s="193">
        <f>MAX(0,(H8087-'2031 forecast'!$C$10))</f>
        <v>0.1779693396042239</v>
      </c>
      <c r="N8087" s="193">
        <f>MAX(0,(I8087-'2031 forecast'!$C$10))</f>
        <v>0.3966953517883427</v>
      </c>
      <c r="O8087" s="193">
        <f>MAX(0,(J8087-'2031 forecast'!$C$10))</f>
        <v>0.62350949861174776</v>
      </c>
      <c r="P8087" s="175" t="str">
        <f t="shared" si="1296"/>
        <v/>
      </c>
      <c r="Q8087" s="175" t="str">
        <f t="shared" si="1297"/>
        <v/>
      </c>
    </row>
    <row r="8088" spans="1:17" s="1" customFormat="1" x14ac:dyDescent="0.3">
      <c r="A8088" s="189">
        <f t="shared" si="1295"/>
        <v>44167.833333313727</v>
      </c>
      <c r="B8088" s="190">
        <f t="shared" si="1291"/>
        <v>44167</v>
      </c>
      <c r="C8088" s="1">
        <f t="shared" si="1292"/>
        <v>20</v>
      </c>
      <c r="D8088" s="191">
        <v>3.5839110335989091</v>
      </c>
      <c r="E8088" s="192">
        <f t="shared" si="1293"/>
        <v>1.2444646161584779E-4</v>
      </c>
      <c r="F8088" s="193">
        <f t="shared" si="1294"/>
        <v>5.343477226008865</v>
      </c>
      <c r="G8088" s="193">
        <f t="shared" si="1298"/>
        <v>5.5410703829194263</v>
      </c>
      <c r="H8088" s="193">
        <f t="shared" si="1298"/>
        <v>5.7459702156155315</v>
      </c>
      <c r="I8088" s="193">
        <f t="shared" si="1298"/>
        <v>5.958446913165818</v>
      </c>
      <c r="J8088" s="193">
        <f t="shared" si="1298"/>
        <v>6.1787806557942684</v>
      </c>
      <c r="K8088" s="193">
        <f>MAX(0,(F8088-'2031 forecast'!$C$10))</f>
        <v>0</v>
      </c>
      <c r="L8088" s="193">
        <f>MAX(0,(G8088-'2031 forecast'!$C$10))</f>
        <v>0</v>
      </c>
      <c r="M8088" s="193">
        <f>MAX(0,(H8088-'2031 forecast'!$C$10))</f>
        <v>8.9702156155313517E-3</v>
      </c>
      <c r="N8088" s="193">
        <f>MAX(0,(I8088-'2031 forecast'!$C$10))</f>
        <v>0.22144691316581788</v>
      </c>
      <c r="O8088" s="193">
        <f>MAX(0,(J8088-'2031 forecast'!$C$10))</f>
        <v>0.44178065579426828</v>
      </c>
      <c r="P8088" s="175" t="str">
        <f t="shared" si="1296"/>
        <v/>
      </c>
      <c r="Q8088" s="175" t="str">
        <f t="shared" si="1297"/>
        <v/>
      </c>
    </row>
    <row r="8089" spans="1:17" s="1" customFormat="1" x14ac:dyDescent="0.3">
      <c r="A8089" s="189">
        <f t="shared" si="1295"/>
        <v>44167.874999980391</v>
      </c>
      <c r="B8089" s="190">
        <f t="shared" si="1291"/>
        <v>44167</v>
      </c>
      <c r="C8089" s="1">
        <f t="shared" si="1292"/>
        <v>21</v>
      </c>
      <c r="D8089" s="191">
        <v>3.5236772347148939</v>
      </c>
      <c r="E8089" s="192">
        <f t="shared" si="1293"/>
        <v>1.2235492444583355E-4</v>
      </c>
      <c r="F8089" s="193">
        <f t="shared" si="1294"/>
        <v>5.2536708860759438</v>
      </c>
      <c r="G8089" s="193">
        <f t="shared" si="1298"/>
        <v>5.4479431495930504</v>
      </c>
      <c r="H8089" s="193">
        <f t="shared" si="1298"/>
        <v>5.6493992876219936</v>
      </c>
      <c r="I8089" s="193">
        <f t="shared" si="1298"/>
        <v>5.8583049482386613</v>
      </c>
      <c r="J8089" s="193">
        <f t="shared" si="1298"/>
        <v>6.0749356027557093</v>
      </c>
      <c r="K8089" s="193">
        <f>MAX(0,(F8089-'2031 forecast'!$C$10))</f>
        <v>0</v>
      </c>
      <c r="L8089" s="193">
        <f>MAX(0,(G8089-'2031 forecast'!$C$10))</f>
        <v>0</v>
      </c>
      <c r="M8089" s="193">
        <f>MAX(0,(H8089-'2031 forecast'!$C$10))</f>
        <v>0</v>
      </c>
      <c r="N8089" s="193">
        <f>MAX(0,(I8089-'2031 forecast'!$C$10))</f>
        <v>0.12130494823866123</v>
      </c>
      <c r="O8089" s="193">
        <f>MAX(0,(J8089-'2031 forecast'!$C$10))</f>
        <v>0.33793560275570922</v>
      </c>
      <c r="P8089" s="175" t="str">
        <f t="shared" si="1296"/>
        <v/>
      </c>
      <c r="Q8089" s="175" t="str">
        <f t="shared" si="1297"/>
        <v/>
      </c>
    </row>
    <row r="8090" spans="1:17" s="1" customFormat="1" x14ac:dyDescent="0.3">
      <c r="A8090" s="189">
        <f t="shared" si="1295"/>
        <v>44167.916666647056</v>
      </c>
      <c r="B8090" s="190">
        <f t="shared" si="1291"/>
        <v>44167</v>
      </c>
      <c r="C8090" s="1">
        <f t="shared" si="1292"/>
        <v>22</v>
      </c>
      <c r="D8090" s="191">
        <v>3.2902712640393346</v>
      </c>
      <c r="E8090" s="192">
        <f t="shared" si="1293"/>
        <v>1.1425021791202833E-4</v>
      </c>
      <c r="F8090" s="193">
        <f t="shared" si="1294"/>
        <v>4.9056713188358705</v>
      </c>
      <c r="G8090" s="193">
        <f t="shared" si="1298"/>
        <v>5.0870751204533393</v>
      </c>
      <c r="H8090" s="193">
        <f t="shared" si="1298"/>
        <v>5.2751869416470321</v>
      </c>
      <c r="I8090" s="193">
        <f t="shared" si="1298"/>
        <v>5.4702548341459298</v>
      </c>
      <c r="J8090" s="193">
        <f t="shared" si="1298"/>
        <v>5.6725360222312924</v>
      </c>
      <c r="K8090" s="193">
        <f>MAX(0,(F8090-'2031 forecast'!$C$10))</f>
        <v>0</v>
      </c>
      <c r="L8090" s="193">
        <f>MAX(0,(G8090-'2031 forecast'!$C$10))</f>
        <v>0</v>
      </c>
      <c r="M8090" s="193">
        <f>MAX(0,(H8090-'2031 forecast'!$C$10))</f>
        <v>0</v>
      </c>
      <c r="N8090" s="193">
        <f>MAX(0,(I8090-'2031 forecast'!$C$10))</f>
        <v>0</v>
      </c>
      <c r="O8090" s="193">
        <f>MAX(0,(J8090-'2031 forecast'!$C$10))</f>
        <v>0</v>
      </c>
      <c r="P8090" s="175" t="str">
        <f t="shared" si="1296"/>
        <v/>
      </c>
      <c r="Q8090" s="175" t="str">
        <f t="shared" si="1297"/>
        <v/>
      </c>
    </row>
    <row r="8091" spans="1:17" s="1" customFormat="1" x14ac:dyDescent="0.3">
      <c r="A8091" s="189">
        <f t="shared" si="1295"/>
        <v>44167.95833331372</v>
      </c>
      <c r="B8091" s="190">
        <f t="shared" si="1291"/>
        <v>44167</v>
      </c>
      <c r="C8091" s="1">
        <f t="shared" si="1292"/>
        <v>23</v>
      </c>
      <c r="D8091" s="191">
        <v>2.8686346718512277</v>
      </c>
      <c r="E8091" s="192">
        <f t="shared" si="1293"/>
        <v>9.9609457721928598E-5</v>
      </c>
      <c r="F8091" s="193">
        <f t="shared" si="1294"/>
        <v>4.2770269393054159</v>
      </c>
      <c r="G8091" s="193">
        <f t="shared" si="1298"/>
        <v>4.4351844871687014</v>
      </c>
      <c r="H8091" s="193">
        <f t="shared" si="1298"/>
        <v>4.5991904456922637</v>
      </c>
      <c r="I8091" s="193">
        <f t="shared" si="1298"/>
        <v>4.7692610796558332</v>
      </c>
      <c r="J8091" s="193">
        <f t="shared" si="1298"/>
        <v>4.9456206509613789</v>
      </c>
      <c r="K8091" s="193">
        <f>MAX(0,(F8091-'2031 forecast'!$C$10))</f>
        <v>0</v>
      </c>
      <c r="L8091" s="193">
        <f>MAX(0,(G8091-'2031 forecast'!$C$10))</f>
        <v>0</v>
      </c>
      <c r="M8091" s="193">
        <f>MAX(0,(H8091-'2031 forecast'!$C$10))</f>
        <v>0</v>
      </c>
      <c r="N8091" s="193">
        <f>MAX(0,(I8091-'2031 forecast'!$C$10))</f>
        <v>0</v>
      </c>
      <c r="O8091" s="193">
        <f>MAX(0,(J8091-'2031 forecast'!$C$10))</f>
        <v>0</v>
      </c>
      <c r="P8091" s="175" t="str">
        <f t="shared" si="1296"/>
        <v/>
      </c>
      <c r="Q8091" s="175" t="str">
        <f t="shared" si="1297"/>
        <v/>
      </c>
    </row>
    <row r="8092" spans="1:17" s="1" customFormat="1" x14ac:dyDescent="0.3">
      <c r="A8092" s="189">
        <f t="shared" si="1295"/>
        <v>44167.999999980384</v>
      </c>
      <c r="B8092" s="190">
        <f t="shared" si="1291"/>
        <v>44167</v>
      </c>
      <c r="C8092" s="1">
        <f t="shared" si="1292"/>
        <v>0</v>
      </c>
      <c r="D8092" s="191">
        <v>2.6578163757571742</v>
      </c>
      <c r="E8092" s="192">
        <f t="shared" si="1293"/>
        <v>9.2289077626878717E-5</v>
      </c>
      <c r="F8092" s="193">
        <f t="shared" si="1294"/>
        <v>3.9627047495401877</v>
      </c>
      <c r="G8092" s="193">
        <f t="shared" si="1298"/>
        <v>4.1092391705263811</v>
      </c>
      <c r="H8092" s="193">
        <f t="shared" si="1298"/>
        <v>4.2611921977148794</v>
      </c>
      <c r="I8092" s="193">
        <f t="shared" si="1298"/>
        <v>4.4187642024107845</v>
      </c>
      <c r="J8092" s="193">
        <f t="shared" si="1298"/>
        <v>4.5821629653264218</v>
      </c>
      <c r="K8092" s="193">
        <f>MAX(0,(F8092-'2031 forecast'!$C$10))</f>
        <v>0</v>
      </c>
      <c r="L8092" s="193">
        <f>MAX(0,(G8092-'2031 forecast'!$C$10))</f>
        <v>0</v>
      </c>
      <c r="M8092" s="193">
        <f>MAX(0,(H8092-'2031 forecast'!$C$10))</f>
        <v>0</v>
      </c>
      <c r="N8092" s="193">
        <f>MAX(0,(I8092-'2031 forecast'!$C$10))</f>
        <v>0</v>
      </c>
      <c r="O8092" s="193">
        <f>MAX(0,(J8092-'2031 forecast'!$C$10))</f>
        <v>0</v>
      </c>
      <c r="P8092" s="175" t="str">
        <f t="shared" si="1296"/>
        <v/>
      </c>
      <c r="Q8092" s="175" t="str">
        <f t="shared" si="1297"/>
        <v/>
      </c>
    </row>
    <row r="8093" spans="1:17" s="1" customFormat="1" x14ac:dyDescent="0.3">
      <c r="A8093" s="189">
        <f t="shared" si="1295"/>
        <v>44168.041666647048</v>
      </c>
      <c r="B8093" s="190">
        <f t="shared" si="1291"/>
        <v>44168</v>
      </c>
      <c r="C8093" s="1">
        <f t="shared" si="1292"/>
        <v>1</v>
      </c>
      <c r="D8093" s="191">
        <v>2.5749949022916536</v>
      </c>
      <c r="E8093" s="192">
        <f t="shared" si="1293"/>
        <v>8.9413214018109149E-5</v>
      </c>
      <c r="F8093" s="193">
        <f t="shared" si="1294"/>
        <v>3.8392210321324209</v>
      </c>
      <c r="G8093" s="193">
        <f t="shared" si="1298"/>
        <v>3.9811892247026139</v>
      </c>
      <c r="H8093" s="193">
        <f t="shared" si="1298"/>
        <v>4.1284071717237651</v>
      </c>
      <c r="I8093" s="193">
        <f t="shared" si="1298"/>
        <v>4.281069000635946</v>
      </c>
      <c r="J8093" s="193">
        <f t="shared" si="1298"/>
        <v>4.4393760173984038</v>
      </c>
      <c r="K8093" s="193">
        <f>MAX(0,(F8093-'2031 forecast'!$C$10))</f>
        <v>0</v>
      </c>
      <c r="L8093" s="193">
        <f>MAX(0,(G8093-'2031 forecast'!$C$10))</f>
        <v>0</v>
      </c>
      <c r="M8093" s="193">
        <f>MAX(0,(H8093-'2031 forecast'!$C$10))</f>
        <v>0</v>
      </c>
      <c r="N8093" s="193">
        <f>MAX(0,(I8093-'2031 forecast'!$C$10))</f>
        <v>0</v>
      </c>
      <c r="O8093" s="193">
        <f>MAX(0,(J8093-'2031 forecast'!$C$10))</f>
        <v>0</v>
      </c>
      <c r="P8093" s="175" t="str">
        <f t="shared" si="1296"/>
        <v/>
      </c>
      <c r="Q8093" s="175" t="str">
        <f t="shared" si="1297"/>
        <v/>
      </c>
    </row>
    <row r="8094" spans="1:17" s="1" customFormat="1" x14ac:dyDescent="0.3">
      <c r="A8094" s="189">
        <f t="shared" si="1295"/>
        <v>44168.083333313713</v>
      </c>
      <c r="B8094" s="190">
        <f t="shared" si="1291"/>
        <v>44168</v>
      </c>
      <c r="C8094" s="1">
        <f t="shared" si="1292"/>
        <v>2</v>
      </c>
      <c r="D8094" s="191">
        <v>2.3867642807791056</v>
      </c>
      <c r="E8094" s="192">
        <f t="shared" si="1293"/>
        <v>8.2877160361814606E-5</v>
      </c>
      <c r="F8094" s="193">
        <f t="shared" si="1294"/>
        <v>3.5585762198420388</v>
      </c>
      <c r="G8094" s="193">
        <f t="shared" si="1298"/>
        <v>3.6901666205576857</v>
      </c>
      <c r="H8094" s="193">
        <f t="shared" si="1298"/>
        <v>3.826623021743957</v>
      </c>
      <c r="I8094" s="193">
        <f t="shared" si="1298"/>
        <v>3.9681253602385804</v>
      </c>
      <c r="J8094" s="193">
        <f t="shared" si="1298"/>
        <v>4.1148602266529055</v>
      </c>
      <c r="K8094" s="193">
        <f>MAX(0,(F8094-'2031 forecast'!$C$10))</f>
        <v>0</v>
      </c>
      <c r="L8094" s="193">
        <f>MAX(0,(G8094-'2031 forecast'!$C$10))</f>
        <v>0</v>
      </c>
      <c r="M8094" s="193">
        <f>MAX(0,(H8094-'2031 forecast'!$C$10))</f>
        <v>0</v>
      </c>
      <c r="N8094" s="193">
        <f>MAX(0,(I8094-'2031 forecast'!$C$10))</f>
        <v>0</v>
      </c>
      <c r="O8094" s="193">
        <f>MAX(0,(J8094-'2031 forecast'!$C$10))</f>
        <v>0</v>
      </c>
      <c r="P8094" s="175" t="str">
        <f t="shared" si="1296"/>
        <v/>
      </c>
      <c r="Q8094" s="175" t="str">
        <f t="shared" si="1297"/>
        <v/>
      </c>
    </row>
    <row r="8095" spans="1:17" s="1" customFormat="1" x14ac:dyDescent="0.3">
      <c r="A8095" s="189">
        <f t="shared" si="1295"/>
        <v>44168.124999980377</v>
      </c>
      <c r="B8095" s="190">
        <f t="shared" si="1291"/>
        <v>44168</v>
      </c>
      <c r="C8095" s="1">
        <f t="shared" si="1292"/>
        <v>3</v>
      </c>
      <c r="D8095" s="191">
        <v>2.4093519553606115</v>
      </c>
      <c r="E8095" s="192">
        <f t="shared" si="1293"/>
        <v>8.3661486800569958E-5</v>
      </c>
      <c r="F8095" s="193">
        <f t="shared" si="1294"/>
        <v>3.5922535973168848</v>
      </c>
      <c r="G8095" s="193">
        <f t="shared" si="1298"/>
        <v>3.7250893330550774</v>
      </c>
      <c r="H8095" s="193">
        <f t="shared" si="1298"/>
        <v>3.8628371197415343</v>
      </c>
      <c r="I8095" s="193">
        <f t="shared" si="1298"/>
        <v>4.0056785970862645</v>
      </c>
      <c r="J8095" s="193">
        <f t="shared" si="1298"/>
        <v>4.1538021215423662</v>
      </c>
      <c r="K8095" s="193">
        <f>MAX(0,(F8095-'2031 forecast'!$C$10))</f>
        <v>0</v>
      </c>
      <c r="L8095" s="193">
        <f>MAX(0,(G8095-'2031 forecast'!$C$10))</f>
        <v>0</v>
      </c>
      <c r="M8095" s="193">
        <f>MAX(0,(H8095-'2031 forecast'!$C$10))</f>
        <v>0</v>
      </c>
      <c r="N8095" s="193">
        <f>MAX(0,(I8095-'2031 forecast'!$C$10))</f>
        <v>0</v>
      </c>
      <c r="O8095" s="193">
        <f>MAX(0,(J8095-'2031 forecast'!$C$10))</f>
        <v>0</v>
      </c>
      <c r="P8095" s="175" t="str">
        <f t="shared" si="1296"/>
        <v/>
      </c>
      <c r="Q8095" s="175" t="str">
        <f t="shared" si="1297"/>
        <v/>
      </c>
    </row>
    <row r="8096" spans="1:17" s="1" customFormat="1" x14ac:dyDescent="0.3">
      <c r="A8096" s="189">
        <f t="shared" si="1295"/>
        <v>44168.166666647041</v>
      </c>
      <c r="B8096" s="190">
        <f t="shared" si="1291"/>
        <v>44168</v>
      </c>
      <c r="C8096" s="1">
        <f t="shared" si="1292"/>
        <v>4</v>
      </c>
      <c r="D8096" s="191">
        <v>2.4244104050816149</v>
      </c>
      <c r="E8096" s="192">
        <f t="shared" si="1293"/>
        <v>8.4184371093073499E-5</v>
      </c>
      <c r="F8096" s="193">
        <f t="shared" si="1294"/>
        <v>3.6147051823001144</v>
      </c>
      <c r="G8096" s="193">
        <f t="shared" si="1298"/>
        <v>3.7483711413866705</v>
      </c>
      <c r="H8096" s="193">
        <f t="shared" si="1298"/>
        <v>3.8869798517399179</v>
      </c>
      <c r="I8096" s="193">
        <f t="shared" si="1298"/>
        <v>4.030714088318053</v>
      </c>
      <c r="J8096" s="193">
        <f t="shared" si="1298"/>
        <v>4.1797633848020048</v>
      </c>
      <c r="K8096" s="193">
        <f>MAX(0,(F8096-'2031 forecast'!$C$10))</f>
        <v>0</v>
      </c>
      <c r="L8096" s="193">
        <f>MAX(0,(G8096-'2031 forecast'!$C$10))</f>
        <v>0</v>
      </c>
      <c r="M8096" s="193">
        <f>MAX(0,(H8096-'2031 forecast'!$C$10))</f>
        <v>0</v>
      </c>
      <c r="N8096" s="193">
        <f>MAX(0,(I8096-'2031 forecast'!$C$10))</f>
        <v>0</v>
      </c>
      <c r="O8096" s="193">
        <f>MAX(0,(J8096-'2031 forecast'!$C$10))</f>
        <v>0</v>
      </c>
      <c r="P8096" s="175" t="str">
        <f t="shared" si="1296"/>
        <v/>
      </c>
      <c r="Q8096" s="175" t="str">
        <f t="shared" si="1297"/>
        <v/>
      </c>
    </row>
    <row r="8097" spans="1:17" s="1" customFormat="1" x14ac:dyDescent="0.3">
      <c r="A8097" s="189">
        <f t="shared" si="1295"/>
        <v>44168.208333313705</v>
      </c>
      <c r="B8097" s="190">
        <f t="shared" si="1291"/>
        <v>44168</v>
      </c>
      <c r="C8097" s="1">
        <f t="shared" si="1292"/>
        <v>5</v>
      </c>
      <c r="D8097" s="191">
        <v>2.5298195531286418</v>
      </c>
      <c r="E8097" s="192">
        <f t="shared" si="1293"/>
        <v>8.7844561140598446E-5</v>
      </c>
      <c r="F8097" s="193">
        <f t="shared" si="1294"/>
        <v>3.7718662771827285</v>
      </c>
      <c r="G8097" s="193">
        <f t="shared" si="1298"/>
        <v>3.9113437997078306</v>
      </c>
      <c r="H8097" s="193">
        <f t="shared" si="1298"/>
        <v>4.0559789757286104</v>
      </c>
      <c r="I8097" s="193">
        <f t="shared" si="1298"/>
        <v>4.2059625269405778</v>
      </c>
      <c r="J8097" s="193">
        <f t="shared" si="1298"/>
        <v>4.3614922276194834</v>
      </c>
      <c r="K8097" s="193">
        <f>MAX(0,(F8097-'2031 forecast'!$C$10))</f>
        <v>0</v>
      </c>
      <c r="L8097" s="193">
        <f>MAX(0,(G8097-'2031 forecast'!$C$10))</f>
        <v>0</v>
      </c>
      <c r="M8097" s="193">
        <f>MAX(0,(H8097-'2031 forecast'!$C$10))</f>
        <v>0</v>
      </c>
      <c r="N8097" s="193">
        <f>MAX(0,(I8097-'2031 forecast'!$C$10))</f>
        <v>0</v>
      </c>
      <c r="O8097" s="193">
        <f>MAX(0,(J8097-'2031 forecast'!$C$10))</f>
        <v>0</v>
      </c>
      <c r="P8097" s="175" t="str">
        <f t="shared" si="1296"/>
        <v/>
      </c>
      <c r="Q8097" s="175" t="str">
        <f t="shared" si="1297"/>
        <v/>
      </c>
    </row>
    <row r="8098" spans="1:17" s="1" customFormat="1" x14ac:dyDescent="0.3">
      <c r="A8098" s="189">
        <f t="shared" si="1295"/>
        <v>44168.249999980369</v>
      </c>
      <c r="B8098" s="190">
        <f t="shared" si="1291"/>
        <v>44168</v>
      </c>
      <c r="C8098" s="1">
        <f t="shared" si="1292"/>
        <v>6</v>
      </c>
      <c r="D8098" s="191">
        <v>2.5975825768731586</v>
      </c>
      <c r="E8098" s="192">
        <f t="shared" si="1293"/>
        <v>9.019754045686446E-5</v>
      </c>
      <c r="F8098" s="193">
        <f t="shared" si="1294"/>
        <v>3.8728984096072652</v>
      </c>
      <c r="G8098" s="193">
        <f t="shared" si="1298"/>
        <v>4.0161119372000043</v>
      </c>
      <c r="H8098" s="193">
        <f t="shared" si="1298"/>
        <v>4.1646212697213407</v>
      </c>
      <c r="I8098" s="193">
        <f t="shared" si="1298"/>
        <v>4.3186222374836278</v>
      </c>
      <c r="J8098" s="193">
        <f t="shared" si="1298"/>
        <v>4.4783179122878618</v>
      </c>
      <c r="K8098" s="193">
        <f>MAX(0,(F8098-'2031 forecast'!$C$10))</f>
        <v>0</v>
      </c>
      <c r="L8098" s="193">
        <f>MAX(0,(G8098-'2031 forecast'!$C$10))</f>
        <v>0</v>
      </c>
      <c r="M8098" s="193">
        <f>MAX(0,(H8098-'2031 forecast'!$C$10))</f>
        <v>0</v>
      </c>
      <c r="N8098" s="193">
        <f>MAX(0,(I8098-'2031 forecast'!$C$10))</f>
        <v>0</v>
      </c>
      <c r="O8098" s="193">
        <f>MAX(0,(J8098-'2031 forecast'!$C$10))</f>
        <v>0</v>
      </c>
      <c r="P8098" s="175" t="str">
        <f t="shared" si="1296"/>
        <v/>
      </c>
      <c r="Q8098" s="175" t="str">
        <f t="shared" si="1297"/>
        <v/>
      </c>
    </row>
    <row r="8099" spans="1:17" s="1" customFormat="1" x14ac:dyDescent="0.3">
      <c r="A8099" s="189">
        <f t="shared" si="1295"/>
        <v>44168.291666647034</v>
      </c>
      <c r="B8099" s="190">
        <f t="shared" si="1291"/>
        <v>44168</v>
      </c>
      <c r="C8099" s="1">
        <f t="shared" si="1292"/>
        <v>7</v>
      </c>
      <c r="D8099" s="191">
        <v>3.0041607193402617</v>
      </c>
      <c r="E8099" s="192">
        <f t="shared" si="1293"/>
        <v>1.0431541635446064E-4</v>
      </c>
      <c r="F8099" s="193">
        <f t="shared" si="1294"/>
        <v>4.4790912041544892</v>
      </c>
      <c r="G8099" s="193">
        <f t="shared" si="1298"/>
        <v>4.6447207621530486</v>
      </c>
      <c r="H8099" s="193">
        <f t="shared" si="1298"/>
        <v>4.8164750336777242</v>
      </c>
      <c r="I8099" s="193">
        <f t="shared" si="1298"/>
        <v>4.994580500741935</v>
      </c>
      <c r="J8099" s="193">
        <f t="shared" si="1298"/>
        <v>5.1792720202981366</v>
      </c>
      <c r="K8099" s="193">
        <f>MAX(0,(F8099-'2031 forecast'!$C$10))</f>
        <v>0</v>
      </c>
      <c r="L8099" s="193">
        <f>MAX(0,(G8099-'2031 forecast'!$C$10))</f>
        <v>0</v>
      </c>
      <c r="M8099" s="193">
        <f>MAX(0,(H8099-'2031 forecast'!$C$10))</f>
        <v>0</v>
      </c>
      <c r="N8099" s="193">
        <f>MAX(0,(I8099-'2031 forecast'!$C$10))</f>
        <v>0</v>
      </c>
      <c r="O8099" s="193">
        <f>MAX(0,(J8099-'2031 forecast'!$C$10))</f>
        <v>0</v>
      </c>
      <c r="P8099" s="175" t="str">
        <f t="shared" si="1296"/>
        <v/>
      </c>
      <c r="Q8099" s="175" t="str">
        <f t="shared" si="1297"/>
        <v/>
      </c>
    </row>
    <row r="8100" spans="1:17" s="1" customFormat="1" x14ac:dyDescent="0.3">
      <c r="A8100" s="189">
        <f t="shared" si="1295"/>
        <v>44168.333333313698</v>
      </c>
      <c r="B8100" s="190">
        <f t="shared" si="1291"/>
        <v>44168</v>
      </c>
      <c r="C8100" s="1">
        <f t="shared" si="1292"/>
        <v>8</v>
      </c>
      <c r="D8100" s="191">
        <v>3.1622744414108026</v>
      </c>
      <c r="E8100" s="192">
        <f t="shared" si="1293"/>
        <v>1.0980570142574807E-4</v>
      </c>
      <c r="F8100" s="193">
        <f t="shared" si="1294"/>
        <v>4.7148328464784113</v>
      </c>
      <c r="G8100" s="193">
        <f t="shared" si="1298"/>
        <v>4.8891797496347893</v>
      </c>
      <c r="H8100" s="193">
        <f t="shared" si="1298"/>
        <v>5.0699737196607639</v>
      </c>
      <c r="I8100" s="193">
        <f t="shared" si="1298"/>
        <v>5.2574531586757223</v>
      </c>
      <c r="J8100" s="193">
        <f t="shared" si="1298"/>
        <v>5.4518652845243558</v>
      </c>
      <c r="K8100" s="193">
        <f>MAX(0,(F8100-'2031 forecast'!$C$10))</f>
        <v>0</v>
      </c>
      <c r="L8100" s="193">
        <f>MAX(0,(G8100-'2031 forecast'!$C$10))</f>
        <v>0</v>
      </c>
      <c r="M8100" s="193">
        <f>MAX(0,(H8100-'2031 forecast'!$C$10))</f>
        <v>0</v>
      </c>
      <c r="N8100" s="193">
        <f>MAX(0,(I8100-'2031 forecast'!$C$10))</f>
        <v>0</v>
      </c>
      <c r="O8100" s="193">
        <f>MAX(0,(J8100-'2031 forecast'!$C$10))</f>
        <v>0</v>
      </c>
      <c r="P8100" s="175" t="str">
        <f t="shared" si="1296"/>
        <v/>
      </c>
      <c r="Q8100" s="175" t="str">
        <f t="shared" si="1297"/>
        <v/>
      </c>
    </row>
    <row r="8101" spans="1:17" s="1" customFormat="1" x14ac:dyDescent="0.3">
      <c r="A8101" s="189">
        <f t="shared" si="1295"/>
        <v>44168.374999980362</v>
      </c>
      <c r="B8101" s="190">
        <f t="shared" si="1291"/>
        <v>44168</v>
      </c>
      <c r="C8101" s="1">
        <f t="shared" si="1292"/>
        <v>9</v>
      </c>
      <c r="D8101" s="191">
        <v>3.1999205657133114</v>
      </c>
      <c r="E8101" s="192">
        <f t="shared" si="1293"/>
        <v>1.1111291215700695E-4</v>
      </c>
      <c r="F8101" s="193">
        <f t="shared" si="1294"/>
        <v>4.7709618089364865</v>
      </c>
      <c r="G8101" s="193">
        <f t="shared" si="1298"/>
        <v>4.9473842704637736</v>
      </c>
      <c r="H8101" s="193">
        <f t="shared" si="1298"/>
        <v>5.1303305496567244</v>
      </c>
      <c r="I8101" s="193">
        <f t="shared" si="1298"/>
        <v>5.3200418867551944</v>
      </c>
      <c r="J8101" s="193">
        <f t="shared" si="1298"/>
        <v>5.5167684426734533</v>
      </c>
      <c r="K8101" s="193">
        <f>MAX(0,(F8101-'2031 forecast'!$C$10))</f>
        <v>0</v>
      </c>
      <c r="L8101" s="193">
        <f>MAX(0,(G8101-'2031 forecast'!$C$10))</f>
        <v>0</v>
      </c>
      <c r="M8101" s="193">
        <f>MAX(0,(H8101-'2031 forecast'!$C$10))</f>
        <v>0</v>
      </c>
      <c r="N8101" s="193">
        <f>MAX(0,(I8101-'2031 forecast'!$C$10))</f>
        <v>0</v>
      </c>
      <c r="O8101" s="193">
        <f>MAX(0,(J8101-'2031 forecast'!$C$10))</f>
        <v>0</v>
      </c>
      <c r="P8101" s="175" t="str">
        <f t="shared" si="1296"/>
        <v/>
      </c>
      <c r="Q8101" s="175" t="str">
        <f t="shared" si="1297"/>
        <v/>
      </c>
    </row>
    <row r="8102" spans="1:17" s="1" customFormat="1" x14ac:dyDescent="0.3">
      <c r="A8102" s="189">
        <f t="shared" si="1295"/>
        <v>44168.416666647026</v>
      </c>
      <c r="B8102" s="190">
        <f t="shared" si="1291"/>
        <v>44168</v>
      </c>
      <c r="C8102" s="1">
        <f t="shared" si="1292"/>
        <v>10</v>
      </c>
      <c r="D8102" s="191">
        <v>3.3203881634813426</v>
      </c>
      <c r="E8102" s="192">
        <f t="shared" si="1293"/>
        <v>1.1529598649703547E-4</v>
      </c>
      <c r="F8102" s="193">
        <f t="shared" si="1294"/>
        <v>4.9505744888023315</v>
      </c>
      <c r="G8102" s="193">
        <f t="shared" si="1298"/>
        <v>5.1336387371165282</v>
      </c>
      <c r="H8102" s="193">
        <f t="shared" si="1298"/>
        <v>5.3234724056438019</v>
      </c>
      <c r="I8102" s="193">
        <f t="shared" si="1298"/>
        <v>5.5203258166095086</v>
      </c>
      <c r="J8102" s="193">
        <f t="shared" si="1298"/>
        <v>5.7244585487505733</v>
      </c>
      <c r="K8102" s="193">
        <f>MAX(0,(F8102-'2031 forecast'!$C$10))</f>
        <v>0</v>
      </c>
      <c r="L8102" s="193">
        <f>MAX(0,(G8102-'2031 forecast'!$C$10))</f>
        <v>0</v>
      </c>
      <c r="M8102" s="193">
        <f>MAX(0,(H8102-'2031 forecast'!$C$10))</f>
        <v>0</v>
      </c>
      <c r="N8102" s="193">
        <f>MAX(0,(I8102-'2031 forecast'!$C$10))</f>
        <v>0</v>
      </c>
      <c r="O8102" s="193">
        <f>MAX(0,(J8102-'2031 forecast'!$C$10))</f>
        <v>0</v>
      </c>
      <c r="P8102" s="175" t="str">
        <f t="shared" si="1296"/>
        <v/>
      </c>
      <c r="Q8102" s="175" t="str">
        <f t="shared" si="1297"/>
        <v/>
      </c>
    </row>
    <row r="8103" spans="1:17" s="1" customFormat="1" x14ac:dyDescent="0.3">
      <c r="A8103" s="189">
        <f t="shared" si="1295"/>
        <v>44168.458333313691</v>
      </c>
      <c r="B8103" s="190">
        <f t="shared" si="1291"/>
        <v>44168</v>
      </c>
      <c r="C8103" s="1">
        <f t="shared" si="1292"/>
        <v>11</v>
      </c>
      <c r="D8103" s="191">
        <v>3.2225082402948173</v>
      </c>
      <c r="E8103" s="192">
        <f t="shared" si="1293"/>
        <v>1.118972385957623E-4</v>
      </c>
      <c r="F8103" s="193">
        <f t="shared" si="1294"/>
        <v>4.8046391864113325</v>
      </c>
      <c r="G8103" s="193">
        <f t="shared" si="1298"/>
        <v>4.9823069829611653</v>
      </c>
      <c r="H8103" s="193">
        <f t="shared" si="1298"/>
        <v>5.1665446476543018</v>
      </c>
      <c r="I8103" s="193">
        <f t="shared" si="1298"/>
        <v>5.357595123602878</v>
      </c>
      <c r="J8103" s="193">
        <f t="shared" si="1298"/>
        <v>5.555710337562914</v>
      </c>
      <c r="K8103" s="193">
        <f>MAX(0,(F8103-'2031 forecast'!$C$10))</f>
        <v>0</v>
      </c>
      <c r="L8103" s="193">
        <f>MAX(0,(G8103-'2031 forecast'!$C$10))</f>
        <v>0</v>
      </c>
      <c r="M8103" s="193">
        <f>MAX(0,(H8103-'2031 forecast'!$C$10))</f>
        <v>0</v>
      </c>
      <c r="N8103" s="193">
        <f>MAX(0,(I8103-'2031 forecast'!$C$10))</f>
        <v>0</v>
      </c>
      <c r="O8103" s="193">
        <f>MAX(0,(J8103-'2031 forecast'!$C$10))</f>
        <v>0</v>
      </c>
      <c r="P8103" s="175" t="str">
        <f t="shared" si="1296"/>
        <v/>
      </c>
      <c r="Q8103" s="175" t="str">
        <f t="shared" si="1297"/>
        <v/>
      </c>
    </row>
    <row r="8104" spans="1:17" s="1" customFormat="1" x14ac:dyDescent="0.3">
      <c r="A8104" s="189">
        <f t="shared" si="1295"/>
        <v>44168.499999980355</v>
      </c>
      <c r="B8104" s="190">
        <f t="shared" si="1291"/>
        <v>44168</v>
      </c>
      <c r="C8104" s="1">
        <f t="shared" si="1292"/>
        <v>12</v>
      </c>
      <c r="D8104" s="191">
        <v>3.4107388618073653</v>
      </c>
      <c r="E8104" s="192">
        <f t="shared" si="1293"/>
        <v>1.1843329225205683E-4</v>
      </c>
      <c r="F8104" s="193">
        <f t="shared" si="1294"/>
        <v>5.0852839987017147</v>
      </c>
      <c r="G8104" s="193">
        <f t="shared" si="1298"/>
        <v>5.273329587106093</v>
      </c>
      <c r="H8104" s="193">
        <f t="shared" si="1298"/>
        <v>5.4683287976341086</v>
      </c>
      <c r="I8104" s="193">
        <f t="shared" si="1298"/>
        <v>5.6705387640002431</v>
      </c>
      <c r="J8104" s="193">
        <f t="shared" si="1298"/>
        <v>5.8802261283084114</v>
      </c>
      <c r="K8104" s="193">
        <f>MAX(0,(F8104-'2031 forecast'!$C$10))</f>
        <v>0</v>
      </c>
      <c r="L8104" s="193">
        <f>MAX(0,(G8104-'2031 forecast'!$C$10))</f>
        <v>0</v>
      </c>
      <c r="M8104" s="193">
        <f>MAX(0,(H8104-'2031 forecast'!$C$10))</f>
        <v>0</v>
      </c>
      <c r="N8104" s="193">
        <f>MAX(0,(I8104-'2031 forecast'!$C$10))</f>
        <v>0</v>
      </c>
      <c r="O8104" s="193">
        <f>MAX(0,(J8104-'2031 forecast'!$C$10))</f>
        <v>0.1432261283084113</v>
      </c>
      <c r="P8104" s="175" t="str">
        <f t="shared" si="1296"/>
        <v/>
      </c>
      <c r="Q8104" s="175" t="str">
        <f t="shared" si="1297"/>
        <v/>
      </c>
    </row>
    <row r="8105" spans="1:17" s="1" customFormat="1" x14ac:dyDescent="0.3">
      <c r="A8105" s="189">
        <f t="shared" si="1295"/>
        <v>44168.541666647019</v>
      </c>
      <c r="B8105" s="190">
        <f t="shared" si="1291"/>
        <v>44168</v>
      </c>
      <c r="C8105" s="1">
        <f t="shared" si="1292"/>
        <v>13</v>
      </c>
      <c r="D8105" s="191">
        <v>3.4860311104123847</v>
      </c>
      <c r="E8105" s="192">
        <f t="shared" si="1293"/>
        <v>1.2104771371457466E-4</v>
      </c>
      <c r="F8105" s="193">
        <f t="shared" si="1294"/>
        <v>5.1975419236178677</v>
      </c>
      <c r="G8105" s="193">
        <f t="shared" ref="G8105:J8124" si="1299">$E8105*G$2</f>
        <v>5.3897386287640652</v>
      </c>
      <c r="H8105" s="193">
        <f t="shared" si="1299"/>
        <v>5.5890424576260322</v>
      </c>
      <c r="I8105" s="193">
        <f t="shared" si="1299"/>
        <v>5.7957162201591892</v>
      </c>
      <c r="J8105" s="193">
        <f t="shared" si="1299"/>
        <v>6.0100324446066109</v>
      </c>
      <c r="K8105" s="193">
        <f>MAX(0,(F8105-'2031 forecast'!$C$10))</f>
        <v>0</v>
      </c>
      <c r="L8105" s="193">
        <f>MAX(0,(G8105-'2031 forecast'!$C$10))</f>
        <v>0</v>
      </c>
      <c r="M8105" s="193">
        <f>MAX(0,(H8105-'2031 forecast'!$C$10))</f>
        <v>0</v>
      </c>
      <c r="N8105" s="193">
        <f>MAX(0,(I8105-'2031 forecast'!$C$10))</f>
        <v>5.8716220159189092E-2</v>
      </c>
      <c r="O8105" s="193">
        <f>MAX(0,(J8105-'2031 forecast'!$C$10))</f>
        <v>0.2730324446066108</v>
      </c>
      <c r="P8105" s="175" t="str">
        <f t="shared" si="1296"/>
        <v/>
      </c>
      <c r="Q8105" s="175" t="str">
        <f t="shared" si="1297"/>
        <v/>
      </c>
    </row>
    <row r="8106" spans="1:17" s="1" customFormat="1" x14ac:dyDescent="0.3">
      <c r="A8106" s="189">
        <f t="shared" si="1295"/>
        <v>44168.583333313683</v>
      </c>
      <c r="B8106" s="190">
        <f t="shared" si="1291"/>
        <v>44168</v>
      </c>
      <c r="C8106" s="1">
        <f t="shared" si="1292"/>
        <v>14</v>
      </c>
      <c r="D8106" s="191">
        <v>3.5763818087384074</v>
      </c>
      <c r="E8106" s="192">
        <f t="shared" si="1293"/>
        <v>1.2418501946959601E-4</v>
      </c>
      <c r="F8106" s="193">
        <f t="shared" si="1294"/>
        <v>5.33225143351725</v>
      </c>
      <c r="G8106" s="193">
        <f t="shared" si="1299"/>
        <v>5.5294294787536291</v>
      </c>
      <c r="H8106" s="193">
        <f t="shared" si="1299"/>
        <v>5.733898849616339</v>
      </c>
      <c r="I8106" s="193">
        <f t="shared" si="1299"/>
        <v>5.9459291675499228</v>
      </c>
      <c r="J8106" s="193">
        <f t="shared" si="1299"/>
        <v>6.1658000241644482</v>
      </c>
      <c r="K8106" s="193">
        <f>MAX(0,(F8106-'2031 forecast'!$C$10))</f>
        <v>0</v>
      </c>
      <c r="L8106" s="193">
        <f>MAX(0,(G8106-'2031 forecast'!$C$10))</f>
        <v>0</v>
      </c>
      <c r="M8106" s="193">
        <f>MAX(0,(H8106-'2031 forecast'!$C$10))</f>
        <v>0</v>
      </c>
      <c r="N8106" s="193">
        <f>MAX(0,(I8106-'2031 forecast'!$C$10))</f>
        <v>0.20892916754992275</v>
      </c>
      <c r="O8106" s="193">
        <f>MAX(0,(J8106-'2031 forecast'!$C$10))</f>
        <v>0.42880002416444807</v>
      </c>
      <c r="P8106" s="175" t="str">
        <f t="shared" si="1296"/>
        <v/>
      </c>
      <c r="Q8106" s="175" t="str">
        <f t="shared" si="1297"/>
        <v/>
      </c>
    </row>
    <row r="8107" spans="1:17" s="1" customFormat="1" x14ac:dyDescent="0.3">
      <c r="A8107" s="189">
        <f t="shared" si="1295"/>
        <v>44168.624999980348</v>
      </c>
      <c r="B8107" s="190">
        <f t="shared" si="1291"/>
        <v>44168</v>
      </c>
      <c r="C8107" s="1">
        <f t="shared" si="1292"/>
        <v>15</v>
      </c>
      <c r="D8107" s="191">
        <v>3.5763818087384074</v>
      </c>
      <c r="E8107" s="192">
        <f t="shared" si="1293"/>
        <v>1.2418501946959601E-4</v>
      </c>
      <c r="F8107" s="193">
        <f t="shared" si="1294"/>
        <v>5.33225143351725</v>
      </c>
      <c r="G8107" s="193">
        <f t="shared" si="1299"/>
        <v>5.5294294787536291</v>
      </c>
      <c r="H8107" s="193">
        <f t="shared" si="1299"/>
        <v>5.733898849616339</v>
      </c>
      <c r="I8107" s="193">
        <f t="shared" si="1299"/>
        <v>5.9459291675499228</v>
      </c>
      <c r="J8107" s="193">
        <f t="shared" si="1299"/>
        <v>6.1658000241644482</v>
      </c>
      <c r="K8107" s="193">
        <f>MAX(0,(F8107-'2031 forecast'!$C$10))</f>
        <v>0</v>
      </c>
      <c r="L8107" s="193">
        <f>MAX(0,(G8107-'2031 forecast'!$C$10))</f>
        <v>0</v>
      </c>
      <c r="M8107" s="193">
        <f>MAX(0,(H8107-'2031 forecast'!$C$10))</f>
        <v>0</v>
      </c>
      <c r="N8107" s="193">
        <f>MAX(0,(I8107-'2031 forecast'!$C$10))</f>
        <v>0.20892916754992275</v>
      </c>
      <c r="O8107" s="193">
        <f>MAX(0,(J8107-'2031 forecast'!$C$10))</f>
        <v>0.42880002416444807</v>
      </c>
      <c r="P8107" s="175" t="str">
        <f t="shared" si="1296"/>
        <v/>
      </c>
      <c r="Q8107" s="175" t="str">
        <f t="shared" si="1297"/>
        <v/>
      </c>
    </row>
    <row r="8108" spans="1:17" s="1" customFormat="1" x14ac:dyDescent="0.3">
      <c r="A8108" s="189">
        <f t="shared" si="1295"/>
        <v>44168.666666647012</v>
      </c>
      <c r="B8108" s="190">
        <f t="shared" si="1291"/>
        <v>44168</v>
      </c>
      <c r="C8108" s="1">
        <f t="shared" si="1292"/>
        <v>16</v>
      </c>
      <c r="D8108" s="191">
        <v>3.6064987081804145</v>
      </c>
      <c r="E8108" s="192">
        <f t="shared" si="1293"/>
        <v>1.2523078805460312E-4</v>
      </c>
      <c r="F8108" s="193">
        <f t="shared" si="1294"/>
        <v>5.3771546034837101</v>
      </c>
      <c r="G8108" s="193">
        <f t="shared" si="1299"/>
        <v>5.5759930954168171</v>
      </c>
      <c r="H8108" s="193">
        <f t="shared" si="1299"/>
        <v>5.782184313613107</v>
      </c>
      <c r="I8108" s="193">
        <f t="shared" si="1299"/>
        <v>5.9960001500135007</v>
      </c>
      <c r="J8108" s="193">
        <f t="shared" si="1299"/>
        <v>6.2177225506837273</v>
      </c>
      <c r="K8108" s="193">
        <f>MAX(0,(F8108-'2031 forecast'!$C$10))</f>
        <v>0</v>
      </c>
      <c r="L8108" s="193">
        <f>MAX(0,(G8108-'2031 forecast'!$C$10))</f>
        <v>0</v>
      </c>
      <c r="M8108" s="193">
        <f>MAX(0,(H8108-'2031 forecast'!$C$10))</f>
        <v>4.518431361310693E-2</v>
      </c>
      <c r="N8108" s="193">
        <f>MAX(0,(I8108-'2031 forecast'!$C$10))</f>
        <v>0.25900015001350063</v>
      </c>
      <c r="O8108" s="193">
        <f>MAX(0,(J8108-'2031 forecast'!$C$10))</f>
        <v>0.48072255068372716</v>
      </c>
      <c r="P8108" s="175" t="str">
        <f t="shared" si="1296"/>
        <v/>
      </c>
      <c r="Q8108" s="175" t="str">
        <f t="shared" si="1297"/>
        <v/>
      </c>
    </row>
    <row r="8109" spans="1:17" s="1" customFormat="1" x14ac:dyDescent="0.3">
      <c r="A8109" s="189">
        <f t="shared" si="1295"/>
        <v>44168.708333313676</v>
      </c>
      <c r="B8109" s="190">
        <f t="shared" si="1291"/>
        <v>44168</v>
      </c>
      <c r="C8109" s="1">
        <f t="shared" si="1292"/>
        <v>17</v>
      </c>
      <c r="D8109" s="191">
        <v>3.8248462291349705</v>
      </c>
      <c r="E8109" s="192">
        <f t="shared" si="1293"/>
        <v>1.328126102959048E-4</v>
      </c>
      <c r="F8109" s="193">
        <f t="shared" si="1294"/>
        <v>5.7027025857405542</v>
      </c>
      <c r="G8109" s="193">
        <f t="shared" si="1299"/>
        <v>5.9135793162249346</v>
      </c>
      <c r="H8109" s="193">
        <f t="shared" si="1299"/>
        <v>6.1322539275896855</v>
      </c>
      <c r="I8109" s="193">
        <f t="shared" si="1299"/>
        <v>6.3590147728744446</v>
      </c>
      <c r="J8109" s="193">
        <f t="shared" si="1299"/>
        <v>6.5941608679485055</v>
      </c>
      <c r="K8109" s="193">
        <f>MAX(0,(F8109-'2031 forecast'!$C$10))</f>
        <v>0</v>
      </c>
      <c r="L8109" s="193">
        <f>MAX(0,(G8109-'2031 forecast'!$C$10))</f>
        <v>0.1765793162249345</v>
      </c>
      <c r="M8109" s="193">
        <f>MAX(0,(H8109-'2031 forecast'!$C$10))</f>
        <v>0.39525392758968536</v>
      </c>
      <c r="N8109" s="193">
        <f>MAX(0,(I8109-'2031 forecast'!$C$10))</f>
        <v>0.62201477287444451</v>
      </c>
      <c r="O8109" s="193">
        <f>MAX(0,(J8109-'2031 forecast'!$C$10))</f>
        <v>0.85716086794850543</v>
      </c>
      <c r="P8109" s="175" t="str">
        <f t="shared" si="1296"/>
        <v/>
      </c>
      <c r="Q8109" s="175" t="str">
        <f t="shared" si="1297"/>
        <v/>
      </c>
    </row>
    <row r="8110" spans="1:17" s="1" customFormat="1" x14ac:dyDescent="0.3">
      <c r="A8110" s="189">
        <f t="shared" si="1295"/>
        <v>44168.74999998034</v>
      </c>
      <c r="B8110" s="190">
        <f t="shared" si="1291"/>
        <v>44168</v>
      </c>
      <c r="C8110" s="1">
        <f t="shared" si="1292"/>
        <v>18</v>
      </c>
      <c r="D8110" s="191">
        <v>3.7947293296929629</v>
      </c>
      <c r="E8110" s="192">
        <f t="shared" si="1293"/>
        <v>1.3176684171089769E-4</v>
      </c>
      <c r="F8110" s="193">
        <f t="shared" si="1294"/>
        <v>5.6577994157740941</v>
      </c>
      <c r="G8110" s="193">
        <f t="shared" si="1299"/>
        <v>5.8670156995617466</v>
      </c>
      <c r="H8110" s="193">
        <f t="shared" si="1299"/>
        <v>6.0839684635929165</v>
      </c>
      <c r="I8110" s="193">
        <f t="shared" si="1299"/>
        <v>6.3089437904108667</v>
      </c>
      <c r="J8110" s="193">
        <f t="shared" si="1299"/>
        <v>6.5422383414292264</v>
      </c>
      <c r="K8110" s="193">
        <f>MAX(0,(F8110-'2031 forecast'!$C$10))</f>
        <v>0</v>
      </c>
      <c r="L8110" s="193">
        <f>MAX(0,(G8110-'2031 forecast'!$C$10))</f>
        <v>0.13001569956174652</v>
      </c>
      <c r="M8110" s="193">
        <f>MAX(0,(H8110-'2031 forecast'!$C$10))</f>
        <v>0.34696846359291644</v>
      </c>
      <c r="N8110" s="193">
        <f>MAX(0,(I8110-'2031 forecast'!$C$10))</f>
        <v>0.57194379041086663</v>
      </c>
      <c r="O8110" s="193">
        <f>MAX(0,(J8110-'2031 forecast'!$C$10))</f>
        <v>0.80523834142922635</v>
      </c>
      <c r="P8110" s="175" t="str">
        <f t="shared" si="1296"/>
        <v/>
      </c>
      <c r="Q8110" s="175" t="str">
        <f t="shared" si="1297"/>
        <v/>
      </c>
    </row>
    <row r="8111" spans="1:17" s="1" customFormat="1" x14ac:dyDescent="0.3">
      <c r="A8111" s="189">
        <f t="shared" si="1295"/>
        <v>44168.791666647005</v>
      </c>
      <c r="B8111" s="190">
        <f t="shared" si="1291"/>
        <v>44168</v>
      </c>
      <c r="C8111" s="1">
        <f t="shared" si="1292"/>
        <v>19</v>
      </c>
      <c r="D8111" s="191">
        <v>3.6516740573434263</v>
      </c>
      <c r="E8111" s="192">
        <f t="shared" si="1293"/>
        <v>1.2679944093211382E-4</v>
      </c>
      <c r="F8111" s="193">
        <f t="shared" si="1294"/>
        <v>5.444509358433403</v>
      </c>
      <c r="G8111" s="193">
        <f t="shared" si="1299"/>
        <v>5.6458385204116004</v>
      </c>
      <c r="H8111" s="193">
        <f t="shared" si="1299"/>
        <v>5.8546125096082617</v>
      </c>
      <c r="I8111" s="193">
        <f t="shared" si="1299"/>
        <v>6.0711066237088689</v>
      </c>
      <c r="J8111" s="193">
        <f t="shared" si="1299"/>
        <v>6.2956063404626477</v>
      </c>
      <c r="K8111" s="193">
        <f>MAX(0,(F8111-'2031 forecast'!$C$10))</f>
        <v>0</v>
      </c>
      <c r="L8111" s="193">
        <f>MAX(0,(G8111-'2031 forecast'!$C$10))</f>
        <v>0</v>
      </c>
      <c r="M8111" s="193">
        <f>MAX(0,(H8111-'2031 forecast'!$C$10))</f>
        <v>0.11761250960826164</v>
      </c>
      <c r="N8111" s="193">
        <f>MAX(0,(I8111-'2031 forecast'!$C$10))</f>
        <v>0.33410662370886879</v>
      </c>
      <c r="O8111" s="193">
        <f>MAX(0,(J8111-'2031 forecast'!$C$10))</f>
        <v>0.55860634046264757</v>
      </c>
      <c r="P8111" s="175" t="str">
        <f t="shared" si="1296"/>
        <v/>
      </c>
      <c r="Q8111" s="175" t="str">
        <f t="shared" si="1297"/>
        <v/>
      </c>
    </row>
    <row r="8112" spans="1:17" s="1" customFormat="1" x14ac:dyDescent="0.3">
      <c r="A8112" s="189">
        <f t="shared" si="1295"/>
        <v>44168.833333313669</v>
      </c>
      <c r="B8112" s="190">
        <f t="shared" si="1291"/>
        <v>44168</v>
      </c>
      <c r="C8112" s="1">
        <f t="shared" si="1292"/>
        <v>20</v>
      </c>
      <c r="D8112" s="191">
        <v>3.4559142109703767</v>
      </c>
      <c r="E8112" s="192">
        <f t="shared" si="1293"/>
        <v>1.2000194512956752E-4</v>
      </c>
      <c r="F8112" s="193">
        <f t="shared" si="1294"/>
        <v>5.1526387536514058</v>
      </c>
      <c r="G8112" s="193">
        <f t="shared" si="1299"/>
        <v>5.3431750121008763</v>
      </c>
      <c r="H8112" s="193">
        <f t="shared" si="1299"/>
        <v>5.5407569936292624</v>
      </c>
      <c r="I8112" s="193">
        <f t="shared" si="1299"/>
        <v>5.7456452376956104</v>
      </c>
      <c r="J8112" s="193">
        <f t="shared" si="1299"/>
        <v>5.9581099180873309</v>
      </c>
      <c r="K8112" s="193">
        <f>MAX(0,(F8112-'2031 forecast'!$C$10))</f>
        <v>0</v>
      </c>
      <c r="L8112" s="193">
        <f>MAX(0,(G8112-'2031 forecast'!$C$10))</f>
        <v>0</v>
      </c>
      <c r="M8112" s="193">
        <f>MAX(0,(H8112-'2031 forecast'!$C$10))</f>
        <v>0</v>
      </c>
      <c r="N8112" s="193">
        <f>MAX(0,(I8112-'2031 forecast'!$C$10))</f>
        <v>8.6452376956103194E-3</v>
      </c>
      <c r="O8112" s="193">
        <f>MAX(0,(J8112-'2031 forecast'!$C$10))</f>
        <v>0.22110991808733083</v>
      </c>
      <c r="P8112" s="175" t="str">
        <f t="shared" si="1296"/>
        <v/>
      </c>
      <c r="Q8112" s="175" t="str">
        <f t="shared" si="1297"/>
        <v/>
      </c>
    </row>
    <row r="8113" spans="1:17" s="1" customFormat="1" x14ac:dyDescent="0.3">
      <c r="A8113" s="189">
        <f t="shared" si="1295"/>
        <v>44168.874999980333</v>
      </c>
      <c r="B8113" s="190">
        <f t="shared" si="1291"/>
        <v>44168</v>
      </c>
      <c r="C8113" s="1">
        <f t="shared" si="1292"/>
        <v>21</v>
      </c>
      <c r="D8113" s="191">
        <v>3.4107388618073653</v>
      </c>
      <c r="E8113" s="192">
        <f t="shared" si="1293"/>
        <v>1.1843329225205683E-4</v>
      </c>
      <c r="F8113" s="193">
        <f t="shared" si="1294"/>
        <v>5.0852839987017147</v>
      </c>
      <c r="G8113" s="193">
        <f t="shared" si="1299"/>
        <v>5.273329587106093</v>
      </c>
      <c r="H8113" s="193">
        <f t="shared" si="1299"/>
        <v>5.4683287976341086</v>
      </c>
      <c r="I8113" s="193">
        <f t="shared" si="1299"/>
        <v>5.6705387640002431</v>
      </c>
      <c r="J8113" s="193">
        <f t="shared" si="1299"/>
        <v>5.8802261283084114</v>
      </c>
      <c r="K8113" s="193">
        <f>MAX(0,(F8113-'2031 forecast'!$C$10))</f>
        <v>0</v>
      </c>
      <c r="L8113" s="193">
        <f>MAX(0,(G8113-'2031 forecast'!$C$10))</f>
        <v>0</v>
      </c>
      <c r="M8113" s="193">
        <f>MAX(0,(H8113-'2031 forecast'!$C$10))</f>
        <v>0</v>
      </c>
      <c r="N8113" s="193">
        <f>MAX(0,(I8113-'2031 forecast'!$C$10))</f>
        <v>0</v>
      </c>
      <c r="O8113" s="193">
        <f>MAX(0,(J8113-'2031 forecast'!$C$10))</f>
        <v>0.1432261283084113</v>
      </c>
      <c r="P8113" s="175" t="str">
        <f t="shared" si="1296"/>
        <v/>
      </c>
      <c r="Q8113" s="175" t="str">
        <f t="shared" si="1297"/>
        <v/>
      </c>
    </row>
    <row r="8114" spans="1:17" s="1" customFormat="1" x14ac:dyDescent="0.3">
      <c r="A8114" s="189">
        <f t="shared" si="1295"/>
        <v>44168.916666646997</v>
      </c>
      <c r="B8114" s="190">
        <f t="shared" si="1291"/>
        <v>44168</v>
      </c>
      <c r="C8114" s="1">
        <f t="shared" si="1292"/>
        <v>22</v>
      </c>
      <c r="D8114" s="191">
        <v>3.3053297137603384</v>
      </c>
      <c r="E8114" s="192">
        <f t="shared" si="1293"/>
        <v>1.1477310220453189E-4</v>
      </c>
      <c r="F8114" s="193">
        <f t="shared" si="1294"/>
        <v>4.9281229038191006</v>
      </c>
      <c r="G8114" s="193">
        <f t="shared" si="1299"/>
        <v>5.1103569287849329</v>
      </c>
      <c r="H8114" s="193">
        <f t="shared" si="1299"/>
        <v>5.2993296736454161</v>
      </c>
      <c r="I8114" s="193">
        <f t="shared" si="1299"/>
        <v>5.4952903253777183</v>
      </c>
      <c r="J8114" s="193">
        <f t="shared" si="1299"/>
        <v>5.6984972854909319</v>
      </c>
      <c r="K8114" s="193">
        <f>MAX(0,(F8114-'2031 forecast'!$C$10))</f>
        <v>0</v>
      </c>
      <c r="L8114" s="193">
        <f>MAX(0,(G8114-'2031 forecast'!$C$10))</f>
        <v>0</v>
      </c>
      <c r="M8114" s="193">
        <f>MAX(0,(H8114-'2031 forecast'!$C$10))</f>
        <v>0</v>
      </c>
      <c r="N8114" s="193">
        <f>MAX(0,(I8114-'2031 forecast'!$C$10))</f>
        <v>0</v>
      </c>
      <c r="O8114" s="193">
        <f>MAX(0,(J8114-'2031 forecast'!$C$10))</f>
        <v>0</v>
      </c>
      <c r="P8114" s="175" t="str">
        <f t="shared" si="1296"/>
        <v/>
      </c>
      <c r="Q8114" s="175" t="str">
        <f t="shared" si="1297"/>
        <v/>
      </c>
    </row>
    <row r="8115" spans="1:17" s="1" customFormat="1" x14ac:dyDescent="0.3">
      <c r="A8115" s="189">
        <f t="shared" si="1295"/>
        <v>44168.958333313662</v>
      </c>
      <c r="B8115" s="190">
        <f t="shared" si="1291"/>
        <v>44168</v>
      </c>
      <c r="C8115" s="1">
        <f t="shared" si="1292"/>
        <v>23</v>
      </c>
      <c r="D8115" s="191">
        <v>2.9665145950377529</v>
      </c>
      <c r="E8115" s="192">
        <f t="shared" si="1293"/>
        <v>1.0300820562320176E-4</v>
      </c>
      <c r="F8115" s="193">
        <f t="shared" si="1294"/>
        <v>4.4229622416964141</v>
      </c>
      <c r="G8115" s="193">
        <f t="shared" si="1299"/>
        <v>4.5865162413240643</v>
      </c>
      <c r="H8115" s="193">
        <f t="shared" si="1299"/>
        <v>4.7561182036817637</v>
      </c>
      <c r="I8115" s="193">
        <f t="shared" si="1299"/>
        <v>4.9319917726624638</v>
      </c>
      <c r="J8115" s="193">
        <f t="shared" si="1299"/>
        <v>5.1143688621490382</v>
      </c>
      <c r="K8115" s="193">
        <f>MAX(0,(F8115-'2031 forecast'!$C$10))</f>
        <v>0</v>
      </c>
      <c r="L8115" s="193">
        <f>MAX(0,(G8115-'2031 forecast'!$C$10))</f>
        <v>0</v>
      </c>
      <c r="M8115" s="193">
        <f>MAX(0,(H8115-'2031 forecast'!$C$10))</f>
        <v>0</v>
      </c>
      <c r="N8115" s="193">
        <f>MAX(0,(I8115-'2031 forecast'!$C$10))</f>
        <v>0</v>
      </c>
      <c r="O8115" s="193">
        <f>MAX(0,(J8115-'2031 forecast'!$C$10))</f>
        <v>0</v>
      </c>
      <c r="P8115" s="175" t="str">
        <f t="shared" si="1296"/>
        <v/>
      </c>
      <c r="Q8115" s="175" t="str">
        <f t="shared" si="1297"/>
        <v/>
      </c>
    </row>
    <row r="8116" spans="1:17" s="1" customFormat="1" x14ac:dyDescent="0.3">
      <c r="A8116" s="189">
        <f t="shared" si="1295"/>
        <v>44168.999999980326</v>
      </c>
      <c r="B8116" s="190">
        <f t="shared" si="1291"/>
        <v>44168</v>
      </c>
      <c r="C8116" s="1">
        <f t="shared" si="1292"/>
        <v>0</v>
      </c>
      <c r="D8116" s="191">
        <v>2.6126410265941633</v>
      </c>
      <c r="E8116" s="192">
        <f t="shared" si="1293"/>
        <v>9.0720424749368055E-5</v>
      </c>
      <c r="F8116" s="193">
        <f t="shared" si="1294"/>
        <v>3.895349994590497</v>
      </c>
      <c r="G8116" s="193">
        <f t="shared" si="1299"/>
        <v>4.0393937455315996</v>
      </c>
      <c r="H8116" s="193">
        <f t="shared" si="1299"/>
        <v>4.1887640017197265</v>
      </c>
      <c r="I8116" s="193">
        <f t="shared" si="1299"/>
        <v>4.343657728715419</v>
      </c>
      <c r="J8116" s="193">
        <f t="shared" si="1299"/>
        <v>4.5042791755475031</v>
      </c>
      <c r="K8116" s="193">
        <f>MAX(0,(F8116-'2031 forecast'!$C$10))</f>
        <v>0</v>
      </c>
      <c r="L8116" s="193">
        <f>MAX(0,(G8116-'2031 forecast'!$C$10))</f>
        <v>0</v>
      </c>
      <c r="M8116" s="193">
        <f>MAX(0,(H8116-'2031 forecast'!$C$10))</f>
        <v>0</v>
      </c>
      <c r="N8116" s="193">
        <f>MAX(0,(I8116-'2031 forecast'!$C$10))</f>
        <v>0</v>
      </c>
      <c r="O8116" s="193">
        <f>MAX(0,(J8116-'2031 forecast'!$C$10))</f>
        <v>0</v>
      </c>
      <c r="P8116" s="175" t="str">
        <f t="shared" si="1296"/>
        <v/>
      </c>
      <c r="Q8116" s="175" t="str">
        <f t="shared" si="1297"/>
        <v/>
      </c>
    </row>
    <row r="8117" spans="1:17" s="1" customFormat="1" x14ac:dyDescent="0.3">
      <c r="A8117" s="189">
        <f t="shared" si="1295"/>
        <v>44169.04166664699</v>
      </c>
      <c r="B8117" s="190">
        <f t="shared" si="1291"/>
        <v>44169</v>
      </c>
      <c r="C8117" s="1">
        <f t="shared" si="1292"/>
        <v>1</v>
      </c>
      <c r="D8117" s="191">
        <v>2.5072318785471364</v>
      </c>
      <c r="E8117" s="192">
        <f t="shared" si="1293"/>
        <v>8.7060234701843108E-5</v>
      </c>
      <c r="F8117" s="193">
        <f t="shared" si="1294"/>
        <v>3.7381888997078829</v>
      </c>
      <c r="G8117" s="193">
        <f t="shared" si="1299"/>
        <v>3.8764210872104394</v>
      </c>
      <c r="H8117" s="193">
        <f t="shared" si="1299"/>
        <v>4.019764877731034</v>
      </c>
      <c r="I8117" s="193">
        <f t="shared" si="1299"/>
        <v>4.1684092900928942</v>
      </c>
      <c r="J8117" s="193">
        <f t="shared" si="1299"/>
        <v>4.3225503327300245</v>
      </c>
      <c r="K8117" s="193">
        <f>MAX(0,(F8117-'2031 forecast'!$C$10))</f>
        <v>0</v>
      </c>
      <c r="L8117" s="193">
        <f>MAX(0,(G8117-'2031 forecast'!$C$10))</f>
        <v>0</v>
      </c>
      <c r="M8117" s="193">
        <f>MAX(0,(H8117-'2031 forecast'!$C$10))</f>
        <v>0</v>
      </c>
      <c r="N8117" s="193">
        <f>MAX(0,(I8117-'2031 forecast'!$C$10))</f>
        <v>0</v>
      </c>
      <c r="O8117" s="193">
        <f>MAX(0,(J8117-'2031 forecast'!$C$10))</f>
        <v>0</v>
      </c>
      <c r="P8117" s="175" t="str">
        <f t="shared" si="1296"/>
        <v/>
      </c>
      <c r="Q8117" s="175" t="str">
        <f t="shared" si="1297"/>
        <v/>
      </c>
    </row>
    <row r="8118" spans="1:17" s="1" customFormat="1" x14ac:dyDescent="0.3">
      <c r="A8118" s="189">
        <f t="shared" si="1295"/>
        <v>44169.083333313654</v>
      </c>
      <c r="B8118" s="190">
        <f t="shared" si="1291"/>
        <v>44169</v>
      </c>
      <c r="C8118" s="1">
        <f t="shared" si="1292"/>
        <v>2</v>
      </c>
      <c r="D8118" s="191">
        <v>2.4545273045236224</v>
      </c>
      <c r="E8118" s="192">
        <f t="shared" si="1293"/>
        <v>8.5230139678080621E-5</v>
      </c>
      <c r="F8118" s="193">
        <f t="shared" si="1294"/>
        <v>3.6596083522665754</v>
      </c>
      <c r="G8118" s="193">
        <f t="shared" si="1299"/>
        <v>3.7949347580498589</v>
      </c>
      <c r="H8118" s="193">
        <f t="shared" si="1299"/>
        <v>3.9352653157366868</v>
      </c>
      <c r="I8118" s="193">
        <f t="shared" si="1299"/>
        <v>4.0807850707816309</v>
      </c>
      <c r="J8118" s="193">
        <f t="shared" si="1299"/>
        <v>4.2316859113212839</v>
      </c>
      <c r="K8118" s="193">
        <f>MAX(0,(F8118-'2031 forecast'!$C$10))</f>
        <v>0</v>
      </c>
      <c r="L8118" s="193">
        <f>MAX(0,(G8118-'2031 forecast'!$C$10))</f>
        <v>0</v>
      </c>
      <c r="M8118" s="193">
        <f>MAX(0,(H8118-'2031 forecast'!$C$10))</f>
        <v>0</v>
      </c>
      <c r="N8118" s="193">
        <f>MAX(0,(I8118-'2031 forecast'!$C$10))</f>
        <v>0</v>
      </c>
      <c r="O8118" s="193">
        <f>MAX(0,(J8118-'2031 forecast'!$C$10))</f>
        <v>0</v>
      </c>
      <c r="P8118" s="175" t="str">
        <f t="shared" si="1296"/>
        <v/>
      </c>
      <c r="Q8118" s="175" t="str">
        <f t="shared" si="1297"/>
        <v/>
      </c>
    </row>
    <row r="8119" spans="1:17" s="1" customFormat="1" x14ac:dyDescent="0.3">
      <c r="A8119" s="189">
        <f t="shared" si="1295"/>
        <v>44169.124999980319</v>
      </c>
      <c r="B8119" s="190">
        <f t="shared" si="1291"/>
        <v>44169</v>
      </c>
      <c r="C8119" s="1">
        <f t="shared" si="1292"/>
        <v>3</v>
      </c>
      <c r="D8119" s="191">
        <v>2.3415889316160943</v>
      </c>
      <c r="E8119" s="192">
        <f t="shared" si="1293"/>
        <v>8.130850748430393E-5</v>
      </c>
      <c r="F8119" s="193">
        <f t="shared" si="1294"/>
        <v>3.4912214648923476</v>
      </c>
      <c r="G8119" s="193">
        <f t="shared" si="1299"/>
        <v>3.6203211955629033</v>
      </c>
      <c r="H8119" s="193">
        <f t="shared" si="1299"/>
        <v>3.7541948257488036</v>
      </c>
      <c r="I8119" s="193">
        <f t="shared" si="1299"/>
        <v>3.8930188865432136</v>
      </c>
      <c r="J8119" s="193">
        <f t="shared" si="1299"/>
        <v>4.0369764368739869</v>
      </c>
      <c r="K8119" s="193">
        <f>MAX(0,(F8119-'2031 forecast'!$C$10))</f>
        <v>0</v>
      </c>
      <c r="L8119" s="193">
        <f>MAX(0,(G8119-'2031 forecast'!$C$10))</f>
        <v>0</v>
      </c>
      <c r="M8119" s="193">
        <f>MAX(0,(H8119-'2031 forecast'!$C$10))</f>
        <v>0</v>
      </c>
      <c r="N8119" s="193">
        <f>MAX(0,(I8119-'2031 forecast'!$C$10))</f>
        <v>0</v>
      </c>
      <c r="O8119" s="193">
        <f>MAX(0,(J8119-'2031 forecast'!$C$10))</f>
        <v>0</v>
      </c>
      <c r="P8119" s="175" t="str">
        <f t="shared" si="1296"/>
        <v/>
      </c>
      <c r="Q8119" s="175" t="str">
        <f t="shared" si="1297"/>
        <v/>
      </c>
    </row>
    <row r="8120" spans="1:17" s="1" customFormat="1" x14ac:dyDescent="0.3">
      <c r="A8120" s="189">
        <f t="shared" si="1295"/>
        <v>44169.166666646983</v>
      </c>
      <c r="B8120" s="190">
        <f t="shared" si="1291"/>
        <v>44169</v>
      </c>
      <c r="C8120" s="1">
        <f t="shared" si="1292"/>
        <v>4</v>
      </c>
      <c r="D8120" s="191">
        <v>2.3566473813370976</v>
      </c>
      <c r="E8120" s="192">
        <f t="shared" si="1293"/>
        <v>8.1831391776807471E-5</v>
      </c>
      <c r="F8120" s="193">
        <f t="shared" si="1294"/>
        <v>3.5136730498755773</v>
      </c>
      <c r="G8120" s="193">
        <f t="shared" si="1299"/>
        <v>3.6436030038944964</v>
      </c>
      <c r="H8120" s="193">
        <f t="shared" si="1299"/>
        <v>3.7783375577471872</v>
      </c>
      <c r="I8120" s="193">
        <f t="shared" si="1299"/>
        <v>3.9180543777750017</v>
      </c>
      <c r="J8120" s="193">
        <f t="shared" si="1299"/>
        <v>4.0629377001336255</v>
      </c>
      <c r="K8120" s="193">
        <f>MAX(0,(F8120-'2031 forecast'!$C$10))</f>
        <v>0</v>
      </c>
      <c r="L8120" s="193">
        <f>MAX(0,(G8120-'2031 forecast'!$C$10))</f>
        <v>0</v>
      </c>
      <c r="M8120" s="193">
        <f>MAX(0,(H8120-'2031 forecast'!$C$10))</f>
        <v>0</v>
      </c>
      <c r="N8120" s="193">
        <f>MAX(0,(I8120-'2031 forecast'!$C$10))</f>
        <v>0</v>
      </c>
      <c r="O8120" s="193">
        <f>MAX(0,(J8120-'2031 forecast'!$C$10))</f>
        <v>0</v>
      </c>
      <c r="P8120" s="175" t="str">
        <f t="shared" si="1296"/>
        <v/>
      </c>
      <c r="Q8120" s="175" t="str">
        <f t="shared" si="1297"/>
        <v/>
      </c>
    </row>
    <row r="8121" spans="1:17" s="1" customFormat="1" x14ac:dyDescent="0.3">
      <c r="A8121" s="189">
        <f t="shared" si="1295"/>
        <v>44169.208333313647</v>
      </c>
      <c r="B8121" s="190">
        <f t="shared" si="1291"/>
        <v>44169</v>
      </c>
      <c r="C8121" s="1">
        <f t="shared" si="1292"/>
        <v>5</v>
      </c>
      <c r="D8121" s="191">
        <v>2.431939629942117</v>
      </c>
      <c r="E8121" s="192">
        <f t="shared" si="1293"/>
        <v>8.4445813239325296E-5</v>
      </c>
      <c r="F8121" s="193">
        <f t="shared" si="1294"/>
        <v>3.6259309747917303</v>
      </c>
      <c r="G8121" s="193">
        <f t="shared" si="1299"/>
        <v>3.7600120455524686</v>
      </c>
      <c r="H8121" s="193">
        <f t="shared" si="1299"/>
        <v>3.8990512177391108</v>
      </c>
      <c r="I8121" s="193">
        <f t="shared" si="1299"/>
        <v>4.0432318339339481</v>
      </c>
      <c r="J8121" s="193">
        <f t="shared" si="1299"/>
        <v>4.192744016431825</v>
      </c>
      <c r="K8121" s="193">
        <f>MAX(0,(F8121-'2031 forecast'!$C$10))</f>
        <v>0</v>
      </c>
      <c r="L8121" s="193">
        <f>MAX(0,(G8121-'2031 forecast'!$C$10))</f>
        <v>0</v>
      </c>
      <c r="M8121" s="193">
        <f>MAX(0,(H8121-'2031 forecast'!$C$10))</f>
        <v>0</v>
      </c>
      <c r="N8121" s="193">
        <f>MAX(0,(I8121-'2031 forecast'!$C$10))</f>
        <v>0</v>
      </c>
      <c r="O8121" s="193">
        <f>MAX(0,(J8121-'2031 forecast'!$C$10))</f>
        <v>0</v>
      </c>
      <c r="P8121" s="175" t="str">
        <f t="shared" si="1296"/>
        <v/>
      </c>
      <c r="Q8121" s="175" t="str">
        <f t="shared" si="1297"/>
        <v/>
      </c>
    </row>
    <row r="8122" spans="1:17" s="1" customFormat="1" x14ac:dyDescent="0.3">
      <c r="A8122" s="189">
        <f t="shared" si="1295"/>
        <v>44169.249999980311</v>
      </c>
      <c r="B8122" s="190">
        <f t="shared" si="1291"/>
        <v>44169</v>
      </c>
      <c r="C8122" s="1">
        <f t="shared" si="1292"/>
        <v>6</v>
      </c>
      <c r="D8122" s="191">
        <v>2.6051118017336607</v>
      </c>
      <c r="E8122" s="192">
        <f t="shared" si="1293"/>
        <v>9.0458982603116257E-5</v>
      </c>
      <c r="F8122" s="193">
        <f t="shared" si="1294"/>
        <v>3.8841242020988811</v>
      </c>
      <c r="G8122" s="193">
        <f t="shared" si="1299"/>
        <v>4.0277528413658015</v>
      </c>
      <c r="H8122" s="193">
        <f t="shared" si="1299"/>
        <v>4.1766926357205332</v>
      </c>
      <c r="I8122" s="193">
        <f t="shared" si="1299"/>
        <v>4.331139983099523</v>
      </c>
      <c r="J8122" s="193">
        <f t="shared" si="1299"/>
        <v>4.4912985439176829</v>
      </c>
      <c r="K8122" s="193">
        <f>MAX(0,(F8122-'2031 forecast'!$C$10))</f>
        <v>0</v>
      </c>
      <c r="L8122" s="193">
        <f>MAX(0,(G8122-'2031 forecast'!$C$10))</f>
        <v>0</v>
      </c>
      <c r="M8122" s="193">
        <f>MAX(0,(H8122-'2031 forecast'!$C$10))</f>
        <v>0</v>
      </c>
      <c r="N8122" s="193">
        <f>MAX(0,(I8122-'2031 forecast'!$C$10))</f>
        <v>0</v>
      </c>
      <c r="O8122" s="193">
        <f>MAX(0,(J8122-'2031 forecast'!$C$10))</f>
        <v>0</v>
      </c>
      <c r="P8122" s="175" t="str">
        <f t="shared" si="1296"/>
        <v/>
      </c>
      <c r="Q8122" s="175" t="str">
        <f t="shared" si="1297"/>
        <v/>
      </c>
    </row>
    <row r="8123" spans="1:17" s="1" customFormat="1" x14ac:dyDescent="0.3">
      <c r="A8123" s="189">
        <f t="shared" si="1295"/>
        <v>44169.291666646976</v>
      </c>
      <c r="B8123" s="190">
        <f t="shared" si="1291"/>
        <v>44169</v>
      </c>
      <c r="C8123" s="1">
        <f t="shared" si="1292"/>
        <v>7</v>
      </c>
      <c r="D8123" s="191">
        <v>3.019219169061266</v>
      </c>
      <c r="E8123" s="192">
        <f t="shared" si="1293"/>
        <v>1.0483830064696422E-4</v>
      </c>
      <c r="F8123" s="193">
        <f t="shared" si="1294"/>
        <v>4.5015427891377211</v>
      </c>
      <c r="G8123" s="193">
        <f t="shared" si="1299"/>
        <v>4.6680025704846431</v>
      </c>
      <c r="H8123" s="193">
        <f t="shared" si="1299"/>
        <v>4.84061776567611</v>
      </c>
      <c r="I8123" s="193">
        <f t="shared" si="1299"/>
        <v>5.0196159919737253</v>
      </c>
      <c r="J8123" s="193">
        <f t="shared" si="1299"/>
        <v>5.205233283557777</v>
      </c>
      <c r="K8123" s="193">
        <f>MAX(0,(F8123-'2031 forecast'!$C$10))</f>
        <v>0</v>
      </c>
      <c r="L8123" s="193">
        <f>MAX(0,(G8123-'2031 forecast'!$C$10))</f>
        <v>0</v>
      </c>
      <c r="M8123" s="193">
        <f>MAX(0,(H8123-'2031 forecast'!$C$10))</f>
        <v>0</v>
      </c>
      <c r="N8123" s="193">
        <f>MAX(0,(I8123-'2031 forecast'!$C$10))</f>
        <v>0</v>
      </c>
      <c r="O8123" s="193">
        <f>MAX(0,(J8123-'2031 forecast'!$C$10))</f>
        <v>0</v>
      </c>
      <c r="P8123" s="175" t="str">
        <f t="shared" si="1296"/>
        <v/>
      </c>
      <c r="Q8123" s="175" t="str">
        <f t="shared" si="1297"/>
        <v/>
      </c>
    </row>
    <row r="8124" spans="1:17" s="1" customFormat="1" x14ac:dyDescent="0.3">
      <c r="A8124" s="189">
        <f t="shared" si="1295"/>
        <v>44169.33333331364</v>
      </c>
      <c r="B8124" s="190">
        <f t="shared" si="1291"/>
        <v>44169</v>
      </c>
      <c r="C8124" s="1">
        <f t="shared" si="1292"/>
        <v>8</v>
      </c>
      <c r="D8124" s="191">
        <v>3.2300374651553194</v>
      </c>
      <c r="E8124" s="192">
        <f t="shared" si="1293"/>
        <v>1.1215868074201409E-4</v>
      </c>
      <c r="F8124" s="193">
        <f t="shared" si="1294"/>
        <v>4.8158649789029484</v>
      </c>
      <c r="G8124" s="193">
        <f t="shared" si="1299"/>
        <v>4.9939478871269625</v>
      </c>
      <c r="H8124" s="193">
        <f t="shared" si="1299"/>
        <v>5.1786160136534942</v>
      </c>
      <c r="I8124" s="193">
        <f t="shared" si="1299"/>
        <v>5.3701128692187732</v>
      </c>
      <c r="J8124" s="193">
        <f t="shared" si="1299"/>
        <v>5.5686909691927342</v>
      </c>
      <c r="K8124" s="193">
        <f>MAX(0,(F8124-'2031 forecast'!$C$10))</f>
        <v>0</v>
      </c>
      <c r="L8124" s="193">
        <f>MAX(0,(G8124-'2031 forecast'!$C$10))</f>
        <v>0</v>
      </c>
      <c r="M8124" s="193">
        <f>MAX(0,(H8124-'2031 forecast'!$C$10))</f>
        <v>0</v>
      </c>
      <c r="N8124" s="193">
        <f>MAX(0,(I8124-'2031 forecast'!$C$10))</f>
        <v>0</v>
      </c>
      <c r="O8124" s="193">
        <f>MAX(0,(J8124-'2031 forecast'!$C$10))</f>
        <v>0</v>
      </c>
      <c r="P8124" s="175" t="str">
        <f t="shared" si="1296"/>
        <v/>
      </c>
      <c r="Q8124" s="175" t="str">
        <f t="shared" si="1297"/>
        <v/>
      </c>
    </row>
    <row r="8125" spans="1:17" s="1" customFormat="1" x14ac:dyDescent="0.3">
      <c r="A8125" s="189">
        <f t="shared" si="1295"/>
        <v>44169.374999980304</v>
      </c>
      <c r="B8125" s="190">
        <f t="shared" si="1291"/>
        <v>44169</v>
      </c>
      <c r="C8125" s="1">
        <f t="shared" si="1292"/>
        <v>9</v>
      </c>
      <c r="D8125" s="191">
        <v>3.2978004888998367</v>
      </c>
      <c r="E8125" s="192">
        <f t="shared" si="1293"/>
        <v>1.1451166005828012E-4</v>
      </c>
      <c r="F8125" s="193">
        <f t="shared" si="1294"/>
        <v>4.9168971113274855</v>
      </c>
      <c r="G8125" s="193">
        <f t="shared" ref="G8125:J8144" si="1300">$E8125*G$2</f>
        <v>5.0987160246191365</v>
      </c>
      <c r="H8125" s="193">
        <f t="shared" si="1300"/>
        <v>5.2872583076462245</v>
      </c>
      <c r="I8125" s="193">
        <f t="shared" si="1300"/>
        <v>5.4827725797618241</v>
      </c>
      <c r="J8125" s="193">
        <f t="shared" si="1300"/>
        <v>5.6855166538611126</v>
      </c>
      <c r="K8125" s="193">
        <f>MAX(0,(F8125-'2031 forecast'!$C$10))</f>
        <v>0</v>
      </c>
      <c r="L8125" s="193">
        <f>MAX(0,(G8125-'2031 forecast'!$C$10))</f>
        <v>0</v>
      </c>
      <c r="M8125" s="193">
        <f>MAX(0,(H8125-'2031 forecast'!$C$10))</f>
        <v>0</v>
      </c>
      <c r="N8125" s="193">
        <f>MAX(0,(I8125-'2031 forecast'!$C$10))</f>
        <v>0</v>
      </c>
      <c r="O8125" s="193">
        <f>MAX(0,(J8125-'2031 forecast'!$C$10))</f>
        <v>0</v>
      </c>
      <c r="P8125" s="175" t="str">
        <f t="shared" si="1296"/>
        <v/>
      </c>
      <c r="Q8125" s="175" t="str">
        <f t="shared" si="1297"/>
        <v/>
      </c>
    </row>
    <row r="8126" spans="1:17" s="1" customFormat="1" x14ac:dyDescent="0.3">
      <c r="A8126" s="189">
        <f t="shared" si="1295"/>
        <v>44169.416666646968</v>
      </c>
      <c r="B8126" s="190">
        <f t="shared" si="1291"/>
        <v>44169</v>
      </c>
      <c r="C8126" s="1">
        <f t="shared" si="1292"/>
        <v>10</v>
      </c>
      <c r="D8126" s="191">
        <v>3.31285893862084</v>
      </c>
      <c r="E8126" s="192">
        <f t="shared" si="1293"/>
        <v>1.1503454435078367E-4</v>
      </c>
      <c r="F8126" s="193">
        <f t="shared" si="1294"/>
        <v>4.9393486963107156</v>
      </c>
      <c r="G8126" s="193">
        <f t="shared" si="1300"/>
        <v>5.1219978329507301</v>
      </c>
      <c r="H8126" s="193">
        <f t="shared" si="1300"/>
        <v>5.3114010396446085</v>
      </c>
      <c r="I8126" s="193">
        <f t="shared" si="1300"/>
        <v>5.5078080709936126</v>
      </c>
      <c r="J8126" s="193">
        <f t="shared" si="1300"/>
        <v>5.7114779171207521</v>
      </c>
      <c r="K8126" s="193">
        <f>MAX(0,(F8126-'2031 forecast'!$C$10))</f>
        <v>0</v>
      </c>
      <c r="L8126" s="193">
        <f>MAX(0,(G8126-'2031 forecast'!$C$10))</f>
        <v>0</v>
      </c>
      <c r="M8126" s="193">
        <f>MAX(0,(H8126-'2031 forecast'!$C$10))</f>
        <v>0</v>
      </c>
      <c r="N8126" s="193">
        <f>MAX(0,(I8126-'2031 forecast'!$C$10))</f>
        <v>0</v>
      </c>
      <c r="O8126" s="193">
        <f>MAX(0,(J8126-'2031 forecast'!$C$10))</f>
        <v>0</v>
      </c>
      <c r="P8126" s="175" t="str">
        <f t="shared" si="1296"/>
        <v/>
      </c>
      <c r="Q8126" s="175" t="str">
        <f t="shared" si="1297"/>
        <v/>
      </c>
    </row>
    <row r="8127" spans="1:17" s="1" customFormat="1" x14ac:dyDescent="0.3">
      <c r="A8127" s="189">
        <f t="shared" si="1295"/>
        <v>44169.458333313632</v>
      </c>
      <c r="B8127" s="190">
        <f t="shared" si="1291"/>
        <v>44169</v>
      </c>
      <c r="C8127" s="1">
        <f t="shared" si="1292"/>
        <v>11</v>
      </c>
      <c r="D8127" s="191">
        <v>3.5086187849938901</v>
      </c>
      <c r="E8127" s="192">
        <f t="shared" si="1293"/>
        <v>1.2183204015332998E-4</v>
      </c>
      <c r="F8127" s="193">
        <f t="shared" si="1294"/>
        <v>5.2312193010927128</v>
      </c>
      <c r="G8127" s="193">
        <f t="shared" si="1300"/>
        <v>5.4246613412614559</v>
      </c>
      <c r="H8127" s="193">
        <f t="shared" si="1300"/>
        <v>5.6252565556236087</v>
      </c>
      <c r="I8127" s="193">
        <f t="shared" si="1300"/>
        <v>5.8332694570068719</v>
      </c>
      <c r="J8127" s="193">
        <f t="shared" si="1300"/>
        <v>6.0489743394960698</v>
      </c>
      <c r="K8127" s="193">
        <f>MAX(0,(F8127-'2031 forecast'!$C$10))</f>
        <v>0</v>
      </c>
      <c r="L8127" s="193">
        <f>MAX(0,(G8127-'2031 forecast'!$C$10))</f>
        <v>0</v>
      </c>
      <c r="M8127" s="193">
        <f>MAX(0,(H8127-'2031 forecast'!$C$10))</f>
        <v>0</v>
      </c>
      <c r="N8127" s="193">
        <f>MAX(0,(I8127-'2031 forecast'!$C$10))</f>
        <v>9.6269457006871839E-2</v>
      </c>
      <c r="O8127" s="193">
        <f>MAX(0,(J8127-'2031 forecast'!$C$10))</f>
        <v>0.31197433949606967</v>
      </c>
      <c r="P8127" s="175" t="str">
        <f t="shared" si="1296"/>
        <v/>
      </c>
      <c r="Q8127" s="175" t="str">
        <f t="shared" si="1297"/>
        <v/>
      </c>
    </row>
    <row r="8128" spans="1:17" s="1" customFormat="1" x14ac:dyDescent="0.3">
      <c r="A8128" s="189">
        <f t="shared" si="1295"/>
        <v>44169.499999980297</v>
      </c>
      <c r="B8128" s="190">
        <f t="shared" si="1291"/>
        <v>44169</v>
      </c>
      <c r="C8128" s="1">
        <f t="shared" si="1292"/>
        <v>12</v>
      </c>
      <c r="D8128" s="191">
        <v>3.5839110335989091</v>
      </c>
      <c r="E8128" s="192">
        <f t="shared" si="1293"/>
        <v>1.2444646161584779E-4</v>
      </c>
      <c r="F8128" s="193">
        <f t="shared" si="1294"/>
        <v>5.343477226008865</v>
      </c>
      <c r="G8128" s="193">
        <f t="shared" si="1300"/>
        <v>5.5410703829194263</v>
      </c>
      <c r="H8128" s="193">
        <f t="shared" si="1300"/>
        <v>5.7459702156155315</v>
      </c>
      <c r="I8128" s="193">
        <f t="shared" si="1300"/>
        <v>5.958446913165818</v>
      </c>
      <c r="J8128" s="193">
        <f t="shared" si="1300"/>
        <v>6.1787806557942684</v>
      </c>
      <c r="K8128" s="193">
        <f>MAX(0,(F8128-'2031 forecast'!$C$10))</f>
        <v>0</v>
      </c>
      <c r="L8128" s="193">
        <f>MAX(0,(G8128-'2031 forecast'!$C$10))</f>
        <v>0</v>
      </c>
      <c r="M8128" s="193">
        <f>MAX(0,(H8128-'2031 forecast'!$C$10))</f>
        <v>8.9702156155313517E-3</v>
      </c>
      <c r="N8128" s="193">
        <f>MAX(0,(I8128-'2031 forecast'!$C$10))</f>
        <v>0.22144691316581788</v>
      </c>
      <c r="O8128" s="193">
        <f>MAX(0,(J8128-'2031 forecast'!$C$10))</f>
        <v>0.44178065579426828</v>
      </c>
      <c r="P8128" s="175" t="str">
        <f t="shared" si="1296"/>
        <v/>
      </c>
      <c r="Q8128" s="175" t="str">
        <f t="shared" si="1297"/>
        <v/>
      </c>
    </row>
    <row r="8129" spans="1:17" s="1" customFormat="1" x14ac:dyDescent="0.3">
      <c r="A8129" s="189">
        <f t="shared" si="1295"/>
        <v>44169.541666646961</v>
      </c>
      <c r="B8129" s="190">
        <f t="shared" si="1291"/>
        <v>44169</v>
      </c>
      <c r="C8129" s="1">
        <f t="shared" si="1292"/>
        <v>13</v>
      </c>
      <c r="D8129" s="191">
        <v>3.6968494065064377</v>
      </c>
      <c r="E8129" s="192">
        <f t="shared" si="1293"/>
        <v>1.283680938096245E-4</v>
      </c>
      <c r="F8129" s="193">
        <f t="shared" si="1294"/>
        <v>5.5118641133830941</v>
      </c>
      <c r="G8129" s="193">
        <f t="shared" si="1300"/>
        <v>5.7156839454063828</v>
      </c>
      <c r="H8129" s="193">
        <f t="shared" si="1300"/>
        <v>5.9270407056034156</v>
      </c>
      <c r="I8129" s="193">
        <f t="shared" si="1300"/>
        <v>6.1462130974042362</v>
      </c>
      <c r="J8129" s="193">
        <f t="shared" si="1300"/>
        <v>6.3734901302415663</v>
      </c>
      <c r="K8129" s="193">
        <f>MAX(0,(F8129-'2031 forecast'!$C$10))</f>
        <v>0</v>
      </c>
      <c r="L8129" s="193">
        <f>MAX(0,(G8129-'2031 forecast'!$C$10))</f>
        <v>0</v>
      </c>
      <c r="M8129" s="193">
        <f>MAX(0,(H8129-'2031 forecast'!$C$10))</f>
        <v>0.19004070560341546</v>
      </c>
      <c r="N8129" s="193">
        <f>MAX(0,(I8129-'2031 forecast'!$C$10))</f>
        <v>0.40921309740423606</v>
      </c>
      <c r="O8129" s="193">
        <f>MAX(0,(J8129-'2031 forecast'!$C$10))</f>
        <v>0.6364901302415662</v>
      </c>
      <c r="P8129" s="175" t="str">
        <f t="shared" si="1296"/>
        <v/>
      </c>
      <c r="Q8129" s="175" t="str">
        <f t="shared" si="1297"/>
        <v/>
      </c>
    </row>
    <row r="8130" spans="1:17" s="1" customFormat="1" x14ac:dyDescent="0.3">
      <c r="A8130" s="189">
        <f t="shared" si="1295"/>
        <v>44169.583333313625</v>
      </c>
      <c r="B8130" s="190">
        <f t="shared" si="1291"/>
        <v>44169</v>
      </c>
      <c r="C8130" s="1">
        <f t="shared" si="1292"/>
        <v>14</v>
      </c>
      <c r="D8130" s="191">
        <v>3.5236772347148939</v>
      </c>
      <c r="E8130" s="192">
        <f t="shared" si="1293"/>
        <v>1.2235492444583355E-4</v>
      </c>
      <c r="F8130" s="193">
        <f t="shared" si="1294"/>
        <v>5.2536708860759438</v>
      </c>
      <c r="G8130" s="193">
        <f t="shared" si="1300"/>
        <v>5.4479431495930504</v>
      </c>
      <c r="H8130" s="193">
        <f t="shared" si="1300"/>
        <v>5.6493992876219936</v>
      </c>
      <c r="I8130" s="193">
        <f t="shared" si="1300"/>
        <v>5.8583049482386613</v>
      </c>
      <c r="J8130" s="193">
        <f t="shared" si="1300"/>
        <v>6.0749356027557093</v>
      </c>
      <c r="K8130" s="193">
        <f>MAX(0,(F8130-'2031 forecast'!$C$10))</f>
        <v>0</v>
      </c>
      <c r="L8130" s="193">
        <f>MAX(0,(G8130-'2031 forecast'!$C$10))</f>
        <v>0</v>
      </c>
      <c r="M8130" s="193">
        <f>MAX(0,(H8130-'2031 forecast'!$C$10))</f>
        <v>0</v>
      </c>
      <c r="N8130" s="193">
        <f>MAX(0,(I8130-'2031 forecast'!$C$10))</f>
        <v>0.12130494823866123</v>
      </c>
      <c r="O8130" s="193">
        <f>MAX(0,(J8130-'2031 forecast'!$C$10))</f>
        <v>0.33793560275570922</v>
      </c>
      <c r="P8130" s="175" t="str">
        <f t="shared" si="1296"/>
        <v/>
      </c>
      <c r="Q8130" s="175" t="str">
        <f t="shared" si="1297"/>
        <v/>
      </c>
    </row>
    <row r="8131" spans="1:17" s="1" customFormat="1" x14ac:dyDescent="0.3">
      <c r="A8131" s="189">
        <f t="shared" si="1295"/>
        <v>44169.624999980289</v>
      </c>
      <c r="B8131" s="190">
        <f t="shared" si="1291"/>
        <v>44169</v>
      </c>
      <c r="C8131" s="1">
        <f t="shared" si="1292"/>
        <v>15</v>
      </c>
      <c r="D8131" s="191">
        <v>3.501089560133388</v>
      </c>
      <c r="E8131" s="192">
        <f t="shared" si="1293"/>
        <v>1.215705980070782E-4</v>
      </c>
      <c r="F8131" s="193">
        <f t="shared" si="1294"/>
        <v>5.2199935086010969</v>
      </c>
      <c r="G8131" s="193">
        <f t="shared" si="1300"/>
        <v>5.4130204370956587</v>
      </c>
      <c r="H8131" s="193">
        <f t="shared" si="1300"/>
        <v>5.6131851896244163</v>
      </c>
      <c r="I8131" s="193">
        <f t="shared" si="1300"/>
        <v>5.8207517113909777</v>
      </c>
      <c r="J8131" s="193">
        <f t="shared" si="1300"/>
        <v>6.0359937078662496</v>
      </c>
      <c r="K8131" s="193">
        <f>MAX(0,(F8131-'2031 forecast'!$C$10))</f>
        <v>0</v>
      </c>
      <c r="L8131" s="193">
        <f>MAX(0,(G8131-'2031 forecast'!$C$10))</f>
        <v>0</v>
      </c>
      <c r="M8131" s="193">
        <f>MAX(0,(H8131-'2031 forecast'!$C$10))</f>
        <v>0</v>
      </c>
      <c r="N8131" s="193">
        <f>MAX(0,(I8131-'2031 forecast'!$C$10))</f>
        <v>8.375171139097759E-2</v>
      </c>
      <c r="O8131" s="193">
        <f>MAX(0,(J8131-'2031 forecast'!$C$10))</f>
        <v>0.29899370786624946</v>
      </c>
      <c r="P8131" s="175" t="str">
        <f t="shared" si="1296"/>
        <v/>
      </c>
      <c r="Q8131" s="175" t="str">
        <f t="shared" si="1297"/>
        <v/>
      </c>
    </row>
    <row r="8132" spans="1:17" s="1" customFormat="1" x14ac:dyDescent="0.3">
      <c r="A8132" s="189">
        <f t="shared" si="1295"/>
        <v>44169.666666646954</v>
      </c>
      <c r="B8132" s="190">
        <f t="shared" si="1291"/>
        <v>44169</v>
      </c>
      <c r="C8132" s="1">
        <f t="shared" si="1292"/>
        <v>16</v>
      </c>
      <c r="D8132" s="191">
        <v>3.4935603352728863</v>
      </c>
      <c r="E8132" s="192">
        <f t="shared" si="1293"/>
        <v>1.2130915586082643E-4</v>
      </c>
      <c r="F8132" s="193">
        <f t="shared" si="1294"/>
        <v>5.2087677161094827</v>
      </c>
      <c r="G8132" s="193">
        <f t="shared" si="1300"/>
        <v>5.4013795329298615</v>
      </c>
      <c r="H8132" s="193">
        <f t="shared" si="1300"/>
        <v>5.6011138236252238</v>
      </c>
      <c r="I8132" s="193">
        <f t="shared" si="1300"/>
        <v>5.8082339657750834</v>
      </c>
      <c r="J8132" s="193">
        <f t="shared" si="1300"/>
        <v>6.0230130762364302</v>
      </c>
      <c r="K8132" s="193">
        <f>MAX(0,(F8132-'2031 forecast'!$C$10))</f>
        <v>0</v>
      </c>
      <c r="L8132" s="193">
        <f>MAX(0,(G8132-'2031 forecast'!$C$10))</f>
        <v>0</v>
      </c>
      <c r="M8132" s="193">
        <f>MAX(0,(H8132-'2031 forecast'!$C$10))</f>
        <v>0</v>
      </c>
      <c r="N8132" s="193">
        <f>MAX(0,(I8132-'2031 forecast'!$C$10))</f>
        <v>7.1233965775083341E-2</v>
      </c>
      <c r="O8132" s="193">
        <f>MAX(0,(J8132-'2031 forecast'!$C$10))</f>
        <v>0.28601307623643013</v>
      </c>
      <c r="P8132" s="175" t="str">
        <f t="shared" si="1296"/>
        <v/>
      </c>
      <c r="Q8132" s="175" t="str">
        <f t="shared" si="1297"/>
        <v/>
      </c>
    </row>
    <row r="8133" spans="1:17" s="1" customFormat="1" x14ac:dyDescent="0.3">
      <c r="A8133" s="189">
        <f t="shared" si="1295"/>
        <v>44169.708333313618</v>
      </c>
      <c r="B8133" s="190">
        <f t="shared" ref="B8133:B8196" si="1301">INT(A8133)</f>
        <v>44169</v>
      </c>
      <c r="C8133" s="1">
        <f t="shared" ref="C8133:C8196" si="1302">HOUR(A8133)</f>
        <v>17</v>
      </c>
      <c r="D8133" s="191">
        <v>3.5161480098543922</v>
      </c>
      <c r="E8133" s="192">
        <f t="shared" ref="E8133:E8196" si="1303">D8133/SUM($D$4:$D$8763)</f>
        <v>1.2209348229958177E-4</v>
      </c>
      <c r="F8133" s="193">
        <f t="shared" ref="F8133:F8196" si="1304">E8133*$F$2</f>
        <v>5.2424450935843279</v>
      </c>
      <c r="G8133" s="193">
        <f t="shared" si="1300"/>
        <v>5.4363022454272532</v>
      </c>
      <c r="H8133" s="193">
        <f t="shared" si="1300"/>
        <v>5.6373279216228012</v>
      </c>
      <c r="I8133" s="193">
        <f t="shared" si="1300"/>
        <v>5.8457872026227671</v>
      </c>
      <c r="J8133" s="193">
        <f t="shared" si="1300"/>
        <v>6.06195497112589</v>
      </c>
      <c r="K8133" s="193">
        <f>MAX(0,(F8133-'2031 forecast'!$C$10))</f>
        <v>0</v>
      </c>
      <c r="L8133" s="193">
        <f>MAX(0,(G8133-'2031 forecast'!$C$10))</f>
        <v>0</v>
      </c>
      <c r="M8133" s="193">
        <f>MAX(0,(H8133-'2031 forecast'!$C$10))</f>
        <v>0</v>
      </c>
      <c r="N8133" s="193">
        <f>MAX(0,(I8133-'2031 forecast'!$C$10))</f>
        <v>0.10878720262276698</v>
      </c>
      <c r="O8133" s="193">
        <f>MAX(0,(J8133-'2031 forecast'!$C$10))</f>
        <v>0.32495497112588989</v>
      </c>
      <c r="P8133" s="175" t="str">
        <f t="shared" si="1296"/>
        <v/>
      </c>
      <c r="Q8133" s="175" t="str">
        <f t="shared" si="1297"/>
        <v/>
      </c>
    </row>
    <row r="8134" spans="1:17" s="1" customFormat="1" x14ac:dyDescent="0.3">
      <c r="A8134" s="189">
        <f t="shared" ref="A8134:A8197" si="1305">A8133 + TIME(1,0,0)</f>
        <v>44169.749999980282</v>
      </c>
      <c r="B8134" s="190">
        <f t="shared" si="1301"/>
        <v>44169</v>
      </c>
      <c r="C8134" s="1">
        <f t="shared" si="1302"/>
        <v>18</v>
      </c>
      <c r="D8134" s="191">
        <v>3.6140279330409166</v>
      </c>
      <c r="E8134" s="192">
        <f t="shared" si="1303"/>
        <v>1.254922302008549E-4</v>
      </c>
      <c r="F8134" s="193">
        <f t="shared" si="1304"/>
        <v>5.388380395975326</v>
      </c>
      <c r="G8134" s="193">
        <f t="shared" si="1300"/>
        <v>5.5876339995826143</v>
      </c>
      <c r="H8134" s="193">
        <f t="shared" si="1300"/>
        <v>5.7942556796122995</v>
      </c>
      <c r="I8134" s="193">
        <f t="shared" si="1300"/>
        <v>6.008517895629395</v>
      </c>
      <c r="J8134" s="193">
        <f t="shared" si="1300"/>
        <v>6.2307031823135475</v>
      </c>
      <c r="K8134" s="193">
        <f>MAX(0,(F8134-'2031 forecast'!$C$10))</f>
        <v>0</v>
      </c>
      <c r="L8134" s="193">
        <f>MAX(0,(G8134-'2031 forecast'!$C$10))</f>
        <v>0</v>
      </c>
      <c r="M8134" s="193">
        <f>MAX(0,(H8134-'2031 forecast'!$C$10))</f>
        <v>5.7255679612299382E-2</v>
      </c>
      <c r="N8134" s="193">
        <f>MAX(0,(I8134-'2031 forecast'!$C$10))</f>
        <v>0.27151789562939488</v>
      </c>
      <c r="O8134" s="193">
        <f>MAX(0,(J8134-'2031 forecast'!$C$10))</f>
        <v>0.49370318231354737</v>
      </c>
      <c r="P8134" s="175" t="str">
        <f t="shared" ref="P8134:P8197" si="1306">IF(K8134&gt;0,IF(K8133&gt;0,P8133+1,1),"")</f>
        <v/>
      </c>
      <c r="Q8134" s="175" t="str">
        <f t="shared" ref="Q8134:Q8197" si="1307">IF(AND(K8134&gt;0,K8135=0),P8134,"")</f>
        <v/>
      </c>
    </row>
    <row r="8135" spans="1:17" s="1" customFormat="1" x14ac:dyDescent="0.3">
      <c r="A8135" s="189">
        <f t="shared" si="1305"/>
        <v>44169.791666646946</v>
      </c>
      <c r="B8135" s="190">
        <f t="shared" si="1301"/>
        <v>44169</v>
      </c>
      <c r="C8135" s="1">
        <f t="shared" si="1302"/>
        <v>19</v>
      </c>
      <c r="D8135" s="191">
        <v>3.5086187849938901</v>
      </c>
      <c r="E8135" s="192">
        <f t="shared" si="1303"/>
        <v>1.2183204015332998E-4</v>
      </c>
      <c r="F8135" s="193">
        <f t="shared" si="1304"/>
        <v>5.2312193010927128</v>
      </c>
      <c r="G8135" s="193">
        <f t="shared" si="1300"/>
        <v>5.4246613412614559</v>
      </c>
      <c r="H8135" s="193">
        <f t="shared" si="1300"/>
        <v>5.6252565556236087</v>
      </c>
      <c r="I8135" s="193">
        <f t="shared" si="1300"/>
        <v>5.8332694570068719</v>
      </c>
      <c r="J8135" s="193">
        <f t="shared" si="1300"/>
        <v>6.0489743394960698</v>
      </c>
      <c r="K8135" s="193">
        <f>MAX(0,(F8135-'2031 forecast'!$C$10))</f>
        <v>0</v>
      </c>
      <c r="L8135" s="193">
        <f>MAX(0,(G8135-'2031 forecast'!$C$10))</f>
        <v>0</v>
      </c>
      <c r="M8135" s="193">
        <f>MAX(0,(H8135-'2031 forecast'!$C$10))</f>
        <v>0</v>
      </c>
      <c r="N8135" s="193">
        <f>MAX(0,(I8135-'2031 forecast'!$C$10))</f>
        <v>9.6269457006871839E-2</v>
      </c>
      <c r="O8135" s="193">
        <f>MAX(0,(J8135-'2031 forecast'!$C$10))</f>
        <v>0.31197433949606967</v>
      </c>
      <c r="P8135" s="175" t="str">
        <f t="shared" si="1306"/>
        <v/>
      </c>
      <c r="Q8135" s="175" t="str">
        <f t="shared" si="1307"/>
        <v/>
      </c>
    </row>
    <row r="8136" spans="1:17" s="1" customFormat="1" x14ac:dyDescent="0.3">
      <c r="A8136" s="189">
        <f t="shared" si="1305"/>
        <v>44169.833333313611</v>
      </c>
      <c r="B8136" s="190">
        <f t="shared" si="1301"/>
        <v>44169</v>
      </c>
      <c r="C8136" s="1">
        <f t="shared" si="1302"/>
        <v>20</v>
      </c>
      <c r="D8136" s="191">
        <v>3.4408557612493733</v>
      </c>
      <c r="E8136" s="192">
        <f t="shared" si="1303"/>
        <v>1.1947906083706397E-4</v>
      </c>
      <c r="F8136" s="193">
        <f t="shared" si="1304"/>
        <v>5.1301871686681757</v>
      </c>
      <c r="G8136" s="193">
        <f t="shared" si="1300"/>
        <v>5.3198932037692819</v>
      </c>
      <c r="H8136" s="193">
        <f t="shared" si="1300"/>
        <v>5.5166142616308784</v>
      </c>
      <c r="I8136" s="193">
        <f t="shared" si="1300"/>
        <v>5.7206097464638219</v>
      </c>
      <c r="J8136" s="193">
        <f t="shared" si="1300"/>
        <v>5.9321486548276914</v>
      </c>
      <c r="K8136" s="193">
        <f>MAX(0,(F8136-'2031 forecast'!$C$10))</f>
        <v>0</v>
      </c>
      <c r="L8136" s="193">
        <f>MAX(0,(G8136-'2031 forecast'!$C$10))</f>
        <v>0</v>
      </c>
      <c r="M8136" s="193">
        <f>MAX(0,(H8136-'2031 forecast'!$C$10))</f>
        <v>0</v>
      </c>
      <c r="N8136" s="193">
        <f>MAX(0,(I8136-'2031 forecast'!$C$10))</f>
        <v>0</v>
      </c>
      <c r="O8136" s="193">
        <f>MAX(0,(J8136-'2031 forecast'!$C$10))</f>
        <v>0.19514865482769128</v>
      </c>
      <c r="P8136" s="175" t="str">
        <f t="shared" si="1306"/>
        <v/>
      </c>
      <c r="Q8136" s="175" t="str">
        <f t="shared" si="1307"/>
        <v/>
      </c>
    </row>
    <row r="8137" spans="1:17" s="1" customFormat="1" x14ac:dyDescent="0.3">
      <c r="A8137" s="189">
        <f t="shared" si="1305"/>
        <v>44169.874999980275</v>
      </c>
      <c r="B8137" s="190">
        <f t="shared" si="1301"/>
        <v>44169</v>
      </c>
      <c r="C8137" s="1">
        <f t="shared" si="1302"/>
        <v>21</v>
      </c>
      <c r="D8137" s="191">
        <v>3.3806219623653573</v>
      </c>
      <c r="E8137" s="192">
        <f t="shared" si="1303"/>
        <v>1.173875236670497E-4</v>
      </c>
      <c r="F8137" s="193">
        <f t="shared" si="1304"/>
        <v>5.0403808287352527</v>
      </c>
      <c r="G8137" s="193">
        <f t="shared" si="1300"/>
        <v>5.2267659704429041</v>
      </c>
      <c r="H8137" s="193">
        <f t="shared" si="1300"/>
        <v>5.4200433336373388</v>
      </c>
      <c r="I8137" s="193">
        <f t="shared" si="1300"/>
        <v>5.6204677815366644</v>
      </c>
      <c r="J8137" s="193">
        <f t="shared" si="1300"/>
        <v>5.8283036017891314</v>
      </c>
      <c r="K8137" s="193">
        <f>MAX(0,(F8137-'2031 forecast'!$C$10))</f>
        <v>0</v>
      </c>
      <c r="L8137" s="193">
        <f>MAX(0,(G8137-'2031 forecast'!$C$10))</f>
        <v>0</v>
      </c>
      <c r="M8137" s="193">
        <f>MAX(0,(H8137-'2031 forecast'!$C$10))</f>
        <v>0</v>
      </c>
      <c r="N8137" s="193">
        <f>MAX(0,(I8137-'2031 forecast'!$C$10))</f>
        <v>0</v>
      </c>
      <c r="O8137" s="193">
        <f>MAX(0,(J8137-'2031 forecast'!$C$10))</f>
        <v>9.1303601789131328E-2</v>
      </c>
      <c r="P8137" s="175" t="str">
        <f t="shared" si="1306"/>
        <v/>
      </c>
      <c r="Q8137" s="175" t="str">
        <f t="shared" si="1307"/>
        <v/>
      </c>
    </row>
    <row r="8138" spans="1:17" s="1" customFormat="1" x14ac:dyDescent="0.3">
      <c r="A8138" s="189">
        <f t="shared" si="1305"/>
        <v>44169.916666646939</v>
      </c>
      <c r="B8138" s="190">
        <f t="shared" si="1301"/>
        <v>44169</v>
      </c>
      <c r="C8138" s="1">
        <f t="shared" si="1302"/>
        <v>22</v>
      </c>
      <c r="D8138" s="191">
        <v>3.2300374651553194</v>
      </c>
      <c r="E8138" s="192">
        <f t="shared" si="1303"/>
        <v>1.1215868074201409E-4</v>
      </c>
      <c r="F8138" s="193">
        <f t="shared" si="1304"/>
        <v>4.8158649789029484</v>
      </c>
      <c r="G8138" s="193">
        <f t="shared" si="1300"/>
        <v>4.9939478871269625</v>
      </c>
      <c r="H8138" s="193">
        <f t="shared" si="1300"/>
        <v>5.1786160136534942</v>
      </c>
      <c r="I8138" s="193">
        <f t="shared" si="1300"/>
        <v>5.3701128692187732</v>
      </c>
      <c r="J8138" s="193">
        <f t="shared" si="1300"/>
        <v>5.5686909691927342</v>
      </c>
      <c r="K8138" s="193">
        <f>MAX(0,(F8138-'2031 forecast'!$C$10))</f>
        <v>0</v>
      </c>
      <c r="L8138" s="193">
        <f>MAX(0,(G8138-'2031 forecast'!$C$10))</f>
        <v>0</v>
      </c>
      <c r="M8138" s="193">
        <f>MAX(0,(H8138-'2031 forecast'!$C$10))</f>
        <v>0</v>
      </c>
      <c r="N8138" s="193">
        <f>MAX(0,(I8138-'2031 forecast'!$C$10))</f>
        <v>0</v>
      </c>
      <c r="O8138" s="193">
        <f>MAX(0,(J8138-'2031 forecast'!$C$10))</f>
        <v>0</v>
      </c>
      <c r="P8138" s="175" t="str">
        <f t="shared" si="1306"/>
        <v/>
      </c>
      <c r="Q8138" s="175" t="str">
        <f t="shared" si="1307"/>
        <v/>
      </c>
    </row>
    <row r="8139" spans="1:17" s="1" customFormat="1" x14ac:dyDescent="0.3">
      <c r="A8139" s="189">
        <f t="shared" si="1305"/>
        <v>44169.958333313603</v>
      </c>
      <c r="B8139" s="190">
        <f t="shared" si="1301"/>
        <v>44169</v>
      </c>
      <c r="C8139" s="1">
        <f t="shared" si="1302"/>
        <v>23</v>
      </c>
      <c r="D8139" s="191">
        <v>2.9589853701772508</v>
      </c>
      <c r="E8139" s="192">
        <f t="shared" si="1303"/>
        <v>1.0274676347694998E-4</v>
      </c>
      <c r="F8139" s="193">
        <f t="shared" si="1304"/>
        <v>4.411736449204799</v>
      </c>
      <c r="G8139" s="193">
        <f t="shared" si="1300"/>
        <v>4.5748753371582671</v>
      </c>
      <c r="H8139" s="193">
        <f t="shared" si="1300"/>
        <v>4.7440468376825713</v>
      </c>
      <c r="I8139" s="193">
        <f t="shared" si="1300"/>
        <v>4.9194740270465687</v>
      </c>
      <c r="J8139" s="193">
        <f t="shared" si="1300"/>
        <v>5.101388230519218</v>
      </c>
      <c r="K8139" s="193">
        <f>MAX(0,(F8139-'2031 forecast'!$C$10))</f>
        <v>0</v>
      </c>
      <c r="L8139" s="193">
        <f>MAX(0,(G8139-'2031 forecast'!$C$10))</f>
        <v>0</v>
      </c>
      <c r="M8139" s="193">
        <f>MAX(0,(H8139-'2031 forecast'!$C$10))</f>
        <v>0</v>
      </c>
      <c r="N8139" s="193">
        <f>MAX(0,(I8139-'2031 forecast'!$C$10))</f>
        <v>0</v>
      </c>
      <c r="O8139" s="193">
        <f>MAX(0,(J8139-'2031 forecast'!$C$10))</f>
        <v>0</v>
      </c>
      <c r="P8139" s="175" t="str">
        <f t="shared" si="1306"/>
        <v/>
      </c>
      <c r="Q8139" s="175" t="str">
        <f t="shared" si="1307"/>
        <v/>
      </c>
    </row>
    <row r="8140" spans="1:17" s="1" customFormat="1" x14ac:dyDescent="0.3">
      <c r="A8140" s="189">
        <f t="shared" si="1305"/>
        <v>44169.999999980268</v>
      </c>
      <c r="B8140" s="190">
        <f t="shared" si="1301"/>
        <v>44169</v>
      </c>
      <c r="C8140" s="1">
        <f t="shared" si="1302"/>
        <v>0</v>
      </c>
      <c r="D8140" s="191">
        <v>2.6352287011756683</v>
      </c>
      <c r="E8140" s="192">
        <f t="shared" si="1303"/>
        <v>9.1504751188123379E-5</v>
      </c>
      <c r="F8140" s="193">
        <f t="shared" si="1304"/>
        <v>3.9290273720653421</v>
      </c>
      <c r="G8140" s="193">
        <f t="shared" si="1300"/>
        <v>4.0743164580289903</v>
      </c>
      <c r="H8140" s="193">
        <f t="shared" si="1300"/>
        <v>4.2249780997173021</v>
      </c>
      <c r="I8140" s="193">
        <f t="shared" si="1300"/>
        <v>4.3812109655631017</v>
      </c>
      <c r="J8140" s="193">
        <f t="shared" si="1300"/>
        <v>4.543221070436962</v>
      </c>
      <c r="K8140" s="193">
        <f>MAX(0,(F8140-'2031 forecast'!$C$10))</f>
        <v>0</v>
      </c>
      <c r="L8140" s="193">
        <f>MAX(0,(G8140-'2031 forecast'!$C$10))</f>
        <v>0</v>
      </c>
      <c r="M8140" s="193">
        <f>MAX(0,(H8140-'2031 forecast'!$C$10))</f>
        <v>0</v>
      </c>
      <c r="N8140" s="193">
        <f>MAX(0,(I8140-'2031 forecast'!$C$10))</f>
        <v>0</v>
      </c>
      <c r="O8140" s="193">
        <f>MAX(0,(J8140-'2031 forecast'!$C$10))</f>
        <v>0</v>
      </c>
      <c r="P8140" s="175" t="str">
        <f t="shared" si="1306"/>
        <v/>
      </c>
      <c r="Q8140" s="175" t="str">
        <f t="shared" si="1307"/>
        <v/>
      </c>
    </row>
    <row r="8141" spans="1:17" s="1" customFormat="1" x14ac:dyDescent="0.3">
      <c r="A8141" s="189">
        <f t="shared" si="1305"/>
        <v>44170.041666646932</v>
      </c>
      <c r="B8141" s="190">
        <f t="shared" si="1301"/>
        <v>44170</v>
      </c>
      <c r="C8141" s="1">
        <f t="shared" si="1302"/>
        <v>1</v>
      </c>
      <c r="D8141" s="191">
        <v>2.4469980796631208</v>
      </c>
      <c r="E8141" s="192">
        <f t="shared" si="1303"/>
        <v>8.496869753182885E-5</v>
      </c>
      <c r="F8141" s="193">
        <f t="shared" si="1304"/>
        <v>3.6483825597749604</v>
      </c>
      <c r="G8141" s="193">
        <f t="shared" si="1300"/>
        <v>3.7832938538840621</v>
      </c>
      <c r="H8141" s="193">
        <f t="shared" si="1300"/>
        <v>3.9231939497374952</v>
      </c>
      <c r="I8141" s="193">
        <f t="shared" si="1300"/>
        <v>4.0682673251657366</v>
      </c>
      <c r="J8141" s="193">
        <f t="shared" si="1300"/>
        <v>4.2187052796914646</v>
      </c>
      <c r="K8141" s="193">
        <f>MAX(0,(F8141-'2031 forecast'!$C$10))</f>
        <v>0</v>
      </c>
      <c r="L8141" s="193">
        <f>MAX(0,(G8141-'2031 forecast'!$C$10))</f>
        <v>0</v>
      </c>
      <c r="M8141" s="193">
        <f>MAX(0,(H8141-'2031 forecast'!$C$10))</f>
        <v>0</v>
      </c>
      <c r="N8141" s="193">
        <f>MAX(0,(I8141-'2031 forecast'!$C$10))</f>
        <v>0</v>
      </c>
      <c r="O8141" s="193">
        <f>MAX(0,(J8141-'2031 forecast'!$C$10))</f>
        <v>0</v>
      </c>
      <c r="P8141" s="175" t="str">
        <f t="shared" si="1306"/>
        <v/>
      </c>
      <c r="Q8141" s="175" t="str">
        <f t="shared" si="1307"/>
        <v/>
      </c>
    </row>
    <row r="8142" spans="1:17" s="1" customFormat="1" x14ac:dyDescent="0.3">
      <c r="A8142" s="189">
        <f t="shared" si="1305"/>
        <v>44170.083333313596</v>
      </c>
      <c r="B8142" s="190">
        <f t="shared" si="1301"/>
        <v>44170</v>
      </c>
      <c r="C8142" s="1">
        <f t="shared" si="1302"/>
        <v>2</v>
      </c>
      <c r="D8142" s="191">
        <v>2.3641766061976002</v>
      </c>
      <c r="E8142" s="192">
        <f t="shared" si="1303"/>
        <v>8.2092833923059282E-5</v>
      </c>
      <c r="F8142" s="193">
        <f t="shared" si="1304"/>
        <v>3.5248988423671936</v>
      </c>
      <c r="G8142" s="193">
        <f t="shared" si="1300"/>
        <v>3.655243908060295</v>
      </c>
      <c r="H8142" s="193">
        <f t="shared" si="1300"/>
        <v>3.7904089237463809</v>
      </c>
      <c r="I8142" s="193">
        <f t="shared" si="1300"/>
        <v>3.9305721233908977</v>
      </c>
      <c r="J8142" s="193">
        <f t="shared" si="1300"/>
        <v>4.0759183317634475</v>
      </c>
      <c r="K8142" s="193">
        <f>MAX(0,(F8142-'2031 forecast'!$C$10))</f>
        <v>0</v>
      </c>
      <c r="L8142" s="193">
        <f>MAX(0,(G8142-'2031 forecast'!$C$10))</f>
        <v>0</v>
      </c>
      <c r="M8142" s="193">
        <f>MAX(0,(H8142-'2031 forecast'!$C$10))</f>
        <v>0</v>
      </c>
      <c r="N8142" s="193">
        <f>MAX(0,(I8142-'2031 forecast'!$C$10))</f>
        <v>0</v>
      </c>
      <c r="O8142" s="193">
        <f>MAX(0,(J8142-'2031 forecast'!$C$10))</f>
        <v>0</v>
      </c>
      <c r="P8142" s="175" t="str">
        <f t="shared" si="1306"/>
        <v/>
      </c>
      <c r="Q8142" s="175" t="str">
        <f t="shared" si="1307"/>
        <v/>
      </c>
    </row>
    <row r="8143" spans="1:17" s="1" customFormat="1" x14ac:dyDescent="0.3">
      <c r="A8143" s="189">
        <f t="shared" si="1305"/>
        <v>44170.12499998026</v>
      </c>
      <c r="B8143" s="190">
        <f t="shared" si="1301"/>
        <v>44170</v>
      </c>
      <c r="C8143" s="1">
        <f t="shared" si="1302"/>
        <v>3</v>
      </c>
      <c r="D8143" s="191">
        <v>2.3415889316160943</v>
      </c>
      <c r="E8143" s="192">
        <f t="shared" si="1303"/>
        <v>8.130850748430393E-5</v>
      </c>
      <c r="F8143" s="193">
        <f t="shared" si="1304"/>
        <v>3.4912214648923476</v>
      </c>
      <c r="G8143" s="193">
        <f t="shared" si="1300"/>
        <v>3.6203211955629033</v>
      </c>
      <c r="H8143" s="193">
        <f t="shared" si="1300"/>
        <v>3.7541948257488036</v>
      </c>
      <c r="I8143" s="193">
        <f t="shared" si="1300"/>
        <v>3.8930188865432136</v>
      </c>
      <c r="J8143" s="193">
        <f t="shared" si="1300"/>
        <v>4.0369764368739869</v>
      </c>
      <c r="K8143" s="193">
        <f>MAX(0,(F8143-'2031 forecast'!$C$10))</f>
        <v>0</v>
      </c>
      <c r="L8143" s="193">
        <f>MAX(0,(G8143-'2031 forecast'!$C$10))</f>
        <v>0</v>
      </c>
      <c r="M8143" s="193">
        <f>MAX(0,(H8143-'2031 forecast'!$C$10))</f>
        <v>0</v>
      </c>
      <c r="N8143" s="193">
        <f>MAX(0,(I8143-'2031 forecast'!$C$10))</f>
        <v>0</v>
      </c>
      <c r="O8143" s="193">
        <f>MAX(0,(J8143-'2031 forecast'!$C$10))</f>
        <v>0</v>
      </c>
      <c r="P8143" s="175" t="str">
        <f t="shared" si="1306"/>
        <v/>
      </c>
      <c r="Q8143" s="175" t="str">
        <f t="shared" si="1307"/>
        <v/>
      </c>
    </row>
    <row r="8144" spans="1:17" s="1" customFormat="1" x14ac:dyDescent="0.3">
      <c r="A8144" s="189">
        <f t="shared" si="1305"/>
        <v>44170.166666646925</v>
      </c>
      <c r="B8144" s="190">
        <f t="shared" si="1301"/>
        <v>44170</v>
      </c>
      <c r="C8144" s="1">
        <f t="shared" si="1302"/>
        <v>4</v>
      </c>
      <c r="D8144" s="191">
        <v>2.3340597067555917</v>
      </c>
      <c r="E8144" s="192">
        <f t="shared" si="1303"/>
        <v>8.1047065338052119E-5</v>
      </c>
      <c r="F8144" s="193">
        <f t="shared" si="1304"/>
        <v>3.4799956724007308</v>
      </c>
      <c r="G8144" s="193">
        <f t="shared" si="1300"/>
        <v>3.6086802913971048</v>
      </c>
      <c r="H8144" s="193">
        <f t="shared" si="1300"/>
        <v>3.7421234597496102</v>
      </c>
      <c r="I8144" s="193">
        <f t="shared" si="1300"/>
        <v>3.8805011409273176</v>
      </c>
      <c r="J8144" s="193">
        <f t="shared" si="1300"/>
        <v>4.0239958052441658</v>
      </c>
      <c r="K8144" s="193">
        <f>MAX(0,(F8144-'2031 forecast'!$C$10))</f>
        <v>0</v>
      </c>
      <c r="L8144" s="193">
        <f>MAX(0,(G8144-'2031 forecast'!$C$10))</f>
        <v>0</v>
      </c>
      <c r="M8144" s="193">
        <f>MAX(0,(H8144-'2031 forecast'!$C$10))</f>
        <v>0</v>
      </c>
      <c r="N8144" s="193">
        <f>MAX(0,(I8144-'2031 forecast'!$C$10))</f>
        <v>0</v>
      </c>
      <c r="O8144" s="193">
        <f>MAX(0,(J8144-'2031 forecast'!$C$10))</f>
        <v>0</v>
      </c>
      <c r="P8144" s="175" t="str">
        <f t="shared" si="1306"/>
        <v/>
      </c>
      <c r="Q8144" s="175" t="str">
        <f t="shared" si="1307"/>
        <v/>
      </c>
    </row>
    <row r="8145" spans="1:17" s="1" customFormat="1" x14ac:dyDescent="0.3">
      <c r="A8145" s="189">
        <f t="shared" si="1305"/>
        <v>44170.208333313589</v>
      </c>
      <c r="B8145" s="190">
        <f t="shared" si="1301"/>
        <v>44170</v>
      </c>
      <c r="C8145" s="1">
        <f t="shared" si="1302"/>
        <v>5</v>
      </c>
      <c r="D8145" s="191">
        <v>2.401822730500109</v>
      </c>
      <c r="E8145" s="192">
        <f t="shared" si="1303"/>
        <v>8.3400044654318161E-5</v>
      </c>
      <c r="F8145" s="193">
        <f t="shared" si="1304"/>
        <v>3.5810278048252688</v>
      </c>
      <c r="G8145" s="193">
        <f t="shared" ref="G8145:J8164" si="1308">$E8145*G$2</f>
        <v>3.7134484288892793</v>
      </c>
      <c r="H8145" s="193">
        <f t="shared" si="1308"/>
        <v>3.8507657537423414</v>
      </c>
      <c r="I8145" s="193">
        <f t="shared" si="1308"/>
        <v>3.9931608514703694</v>
      </c>
      <c r="J8145" s="193">
        <f t="shared" si="1308"/>
        <v>4.1408214899125451</v>
      </c>
      <c r="K8145" s="193">
        <f>MAX(0,(F8145-'2031 forecast'!$C$10))</f>
        <v>0</v>
      </c>
      <c r="L8145" s="193">
        <f>MAX(0,(G8145-'2031 forecast'!$C$10))</f>
        <v>0</v>
      </c>
      <c r="M8145" s="193">
        <f>MAX(0,(H8145-'2031 forecast'!$C$10))</f>
        <v>0</v>
      </c>
      <c r="N8145" s="193">
        <f>MAX(0,(I8145-'2031 forecast'!$C$10))</f>
        <v>0</v>
      </c>
      <c r="O8145" s="193">
        <f>MAX(0,(J8145-'2031 forecast'!$C$10))</f>
        <v>0</v>
      </c>
      <c r="P8145" s="175" t="str">
        <f t="shared" si="1306"/>
        <v/>
      </c>
      <c r="Q8145" s="175" t="str">
        <f t="shared" si="1307"/>
        <v/>
      </c>
    </row>
    <row r="8146" spans="1:17" s="1" customFormat="1" x14ac:dyDescent="0.3">
      <c r="A8146" s="189">
        <f t="shared" si="1305"/>
        <v>44170.249999980253</v>
      </c>
      <c r="B8146" s="190">
        <f t="shared" si="1301"/>
        <v>44170</v>
      </c>
      <c r="C8146" s="1">
        <f t="shared" si="1302"/>
        <v>6</v>
      </c>
      <c r="D8146" s="191">
        <v>2.4469980796631208</v>
      </c>
      <c r="E8146" s="192">
        <f t="shared" si="1303"/>
        <v>8.496869753182885E-5</v>
      </c>
      <c r="F8146" s="193">
        <f t="shared" si="1304"/>
        <v>3.6483825597749604</v>
      </c>
      <c r="G8146" s="193">
        <f t="shared" si="1308"/>
        <v>3.7832938538840621</v>
      </c>
      <c r="H8146" s="193">
        <f t="shared" si="1308"/>
        <v>3.9231939497374952</v>
      </c>
      <c r="I8146" s="193">
        <f t="shared" si="1308"/>
        <v>4.0682673251657366</v>
      </c>
      <c r="J8146" s="193">
        <f t="shared" si="1308"/>
        <v>4.2187052796914646</v>
      </c>
      <c r="K8146" s="193">
        <f>MAX(0,(F8146-'2031 forecast'!$C$10))</f>
        <v>0</v>
      </c>
      <c r="L8146" s="193">
        <f>MAX(0,(G8146-'2031 forecast'!$C$10))</f>
        <v>0</v>
      </c>
      <c r="M8146" s="193">
        <f>MAX(0,(H8146-'2031 forecast'!$C$10))</f>
        <v>0</v>
      </c>
      <c r="N8146" s="193">
        <f>MAX(0,(I8146-'2031 forecast'!$C$10))</f>
        <v>0</v>
      </c>
      <c r="O8146" s="193">
        <f>MAX(0,(J8146-'2031 forecast'!$C$10))</f>
        <v>0</v>
      </c>
      <c r="P8146" s="175" t="str">
        <f t="shared" si="1306"/>
        <v/>
      </c>
      <c r="Q8146" s="175" t="str">
        <f t="shared" si="1307"/>
        <v/>
      </c>
    </row>
    <row r="8147" spans="1:17" s="1" customFormat="1" x14ac:dyDescent="0.3">
      <c r="A8147" s="189">
        <f t="shared" si="1305"/>
        <v>44170.291666646917</v>
      </c>
      <c r="B8147" s="190">
        <f t="shared" si="1301"/>
        <v>44170</v>
      </c>
      <c r="C8147" s="1">
        <f t="shared" si="1302"/>
        <v>7</v>
      </c>
      <c r="D8147" s="191">
        <v>2.6126410265941633</v>
      </c>
      <c r="E8147" s="192">
        <f t="shared" si="1303"/>
        <v>9.0720424749368055E-5</v>
      </c>
      <c r="F8147" s="193">
        <f t="shared" si="1304"/>
        <v>3.895349994590497</v>
      </c>
      <c r="G8147" s="193">
        <f t="shared" si="1308"/>
        <v>4.0393937455315996</v>
      </c>
      <c r="H8147" s="193">
        <f t="shared" si="1308"/>
        <v>4.1887640017197265</v>
      </c>
      <c r="I8147" s="193">
        <f t="shared" si="1308"/>
        <v>4.343657728715419</v>
      </c>
      <c r="J8147" s="193">
        <f t="shared" si="1308"/>
        <v>4.5042791755475031</v>
      </c>
      <c r="K8147" s="193">
        <f>MAX(0,(F8147-'2031 forecast'!$C$10))</f>
        <v>0</v>
      </c>
      <c r="L8147" s="193">
        <f>MAX(0,(G8147-'2031 forecast'!$C$10))</f>
        <v>0</v>
      </c>
      <c r="M8147" s="193">
        <f>MAX(0,(H8147-'2031 forecast'!$C$10))</f>
        <v>0</v>
      </c>
      <c r="N8147" s="193">
        <f>MAX(0,(I8147-'2031 forecast'!$C$10))</f>
        <v>0</v>
      </c>
      <c r="O8147" s="193">
        <f>MAX(0,(J8147-'2031 forecast'!$C$10))</f>
        <v>0</v>
      </c>
      <c r="P8147" s="175" t="str">
        <f t="shared" si="1306"/>
        <v/>
      </c>
      <c r="Q8147" s="175" t="str">
        <f t="shared" si="1307"/>
        <v/>
      </c>
    </row>
    <row r="8148" spans="1:17" s="1" customFormat="1" x14ac:dyDescent="0.3">
      <c r="A8148" s="189">
        <f t="shared" si="1305"/>
        <v>44170.333333313582</v>
      </c>
      <c r="B8148" s="190">
        <f t="shared" si="1301"/>
        <v>44170</v>
      </c>
      <c r="C8148" s="1">
        <f t="shared" si="1302"/>
        <v>8</v>
      </c>
      <c r="D8148" s="191">
        <v>2.7707547486647033</v>
      </c>
      <c r="E8148" s="192">
        <f t="shared" si="1303"/>
        <v>9.6210709820655448E-5</v>
      </c>
      <c r="F8148" s="193">
        <f t="shared" si="1304"/>
        <v>4.1310916369144177</v>
      </c>
      <c r="G8148" s="193">
        <f t="shared" si="1308"/>
        <v>4.2838527330133385</v>
      </c>
      <c r="H8148" s="193">
        <f t="shared" si="1308"/>
        <v>4.4422626877027644</v>
      </c>
      <c r="I8148" s="193">
        <f t="shared" si="1308"/>
        <v>4.6065303866492044</v>
      </c>
      <c r="J8148" s="193">
        <f t="shared" si="1308"/>
        <v>4.7768724397737206</v>
      </c>
      <c r="K8148" s="193">
        <f>MAX(0,(F8148-'2031 forecast'!$C$10))</f>
        <v>0</v>
      </c>
      <c r="L8148" s="193">
        <f>MAX(0,(G8148-'2031 forecast'!$C$10))</f>
        <v>0</v>
      </c>
      <c r="M8148" s="193">
        <f>MAX(0,(H8148-'2031 forecast'!$C$10))</f>
        <v>0</v>
      </c>
      <c r="N8148" s="193">
        <f>MAX(0,(I8148-'2031 forecast'!$C$10))</f>
        <v>0</v>
      </c>
      <c r="O8148" s="193">
        <f>MAX(0,(J8148-'2031 forecast'!$C$10))</f>
        <v>0</v>
      </c>
      <c r="P8148" s="175" t="str">
        <f t="shared" si="1306"/>
        <v/>
      </c>
      <c r="Q8148" s="175" t="str">
        <f t="shared" si="1307"/>
        <v/>
      </c>
    </row>
    <row r="8149" spans="1:17" s="1" customFormat="1" x14ac:dyDescent="0.3">
      <c r="A8149" s="189">
        <f t="shared" si="1305"/>
        <v>44170.374999980246</v>
      </c>
      <c r="B8149" s="190">
        <f t="shared" si="1301"/>
        <v>44170</v>
      </c>
      <c r="C8149" s="1">
        <f t="shared" si="1302"/>
        <v>9</v>
      </c>
      <c r="D8149" s="191">
        <v>3.0041607193402617</v>
      </c>
      <c r="E8149" s="192">
        <f t="shared" si="1303"/>
        <v>1.0431541635446064E-4</v>
      </c>
      <c r="F8149" s="193">
        <f t="shared" si="1304"/>
        <v>4.4790912041544892</v>
      </c>
      <c r="G8149" s="193">
        <f t="shared" si="1308"/>
        <v>4.6447207621530486</v>
      </c>
      <c r="H8149" s="193">
        <f t="shared" si="1308"/>
        <v>4.8164750336777242</v>
      </c>
      <c r="I8149" s="193">
        <f t="shared" si="1308"/>
        <v>4.994580500741935</v>
      </c>
      <c r="J8149" s="193">
        <f t="shared" si="1308"/>
        <v>5.1792720202981366</v>
      </c>
      <c r="K8149" s="193">
        <f>MAX(0,(F8149-'2031 forecast'!$C$10))</f>
        <v>0</v>
      </c>
      <c r="L8149" s="193">
        <f>MAX(0,(G8149-'2031 forecast'!$C$10))</f>
        <v>0</v>
      </c>
      <c r="M8149" s="193">
        <f>MAX(0,(H8149-'2031 forecast'!$C$10))</f>
        <v>0</v>
      </c>
      <c r="N8149" s="193">
        <f>MAX(0,(I8149-'2031 forecast'!$C$10))</f>
        <v>0</v>
      </c>
      <c r="O8149" s="193">
        <f>MAX(0,(J8149-'2031 forecast'!$C$10))</f>
        <v>0</v>
      </c>
      <c r="P8149" s="175" t="str">
        <f t="shared" si="1306"/>
        <v/>
      </c>
      <c r="Q8149" s="175" t="str">
        <f t="shared" si="1307"/>
        <v/>
      </c>
    </row>
    <row r="8150" spans="1:17" s="1" customFormat="1" x14ac:dyDescent="0.3">
      <c r="A8150" s="189">
        <f t="shared" si="1305"/>
        <v>44170.41666664691</v>
      </c>
      <c r="B8150" s="190">
        <f t="shared" si="1301"/>
        <v>44170</v>
      </c>
      <c r="C8150" s="1">
        <f t="shared" si="1302"/>
        <v>10</v>
      </c>
      <c r="D8150" s="191">
        <v>3.2225082402948173</v>
      </c>
      <c r="E8150" s="192">
        <f t="shared" si="1303"/>
        <v>1.118972385957623E-4</v>
      </c>
      <c r="F8150" s="193">
        <f t="shared" si="1304"/>
        <v>4.8046391864113325</v>
      </c>
      <c r="G8150" s="193">
        <f t="shared" si="1308"/>
        <v>4.9823069829611653</v>
      </c>
      <c r="H8150" s="193">
        <f t="shared" si="1308"/>
        <v>5.1665446476543018</v>
      </c>
      <c r="I8150" s="193">
        <f t="shared" si="1308"/>
        <v>5.357595123602878</v>
      </c>
      <c r="J8150" s="193">
        <f t="shared" si="1308"/>
        <v>5.555710337562914</v>
      </c>
      <c r="K8150" s="193">
        <f>MAX(0,(F8150-'2031 forecast'!$C$10))</f>
        <v>0</v>
      </c>
      <c r="L8150" s="193">
        <f>MAX(0,(G8150-'2031 forecast'!$C$10))</f>
        <v>0</v>
      </c>
      <c r="M8150" s="193">
        <f>MAX(0,(H8150-'2031 forecast'!$C$10))</f>
        <v>0</v>
      </c>
      <c r="N8150" s="193">
        <f>MAX(0,(I8150-'2031 forecast'!$C$10))</f>
        <v>0</v>
      </c>
      <c r="O8150" s="193">
        <f>MAX(0,(J8150-'2031 forecast'!$C$10))</f>
        <v>0</v>
      </c>
      <c r="P8150" s="175" t="str">
        <f t="shared" si="1306"/>
        <v/>
      </c>
      <c r="Q8150" s="175" t="str">
        <f t="shared" si="1307"/>
        <v/>
      </c>
    </row>
    <row r="8151" spans="1:17" s="1" customFormat="1" x14ac:dyDescent="0.3">
      <c r="A8151" s="189">
        <f t="shared" si="1305"/>
        <v>44170.458333313574</v>
      </c>
      <c r="B8151" s="190">
        <f t="shared" si="1301"/>
        <v>44170</v>
      </c>
      <c r="C8151" s="1">
        <f t="shared" si="1302"/>
        <v>11</v>
      </c>
      <c r="D8151" s="191">
        <v>3.3203881634813426</v>
      </c>
      <c r="E8151" s="192">
        <f t="shared" si="1303"/>
        <v>1.1529598649703547E-4</v>
      </c>
      <c r="F8151" s="193">
        <f t="shared" si="1304"/>
        <v>4.9505744888023315</v>
      </c>
      <c r="G8151" s="193">
        <f t="shared" si="1308"/>
        <v>5.1336387371165282</v>
      </c>
      <c r="H8151" s="193">
        <f t="shared" si="1308"/>
        <v>5.3234724056438019</v>
      </c>
      <c r="I8151" s="193">
        <f t="shared" si="1308"/>
        <v>5.5203258166095086</v>
      </c>
      <c r="J8151" s="193">
        <f t="shared" si="1308"/>
        <v>5.7244585487505733</v>
      </c>
      <c r="K8151" s="193">
        <f>MAX(0,(F8151-'2031 forecast'!$C$10))</f>
        <v>0</v>
      </c>
      <c r="L8151" s="193">
        <f>MAX(0,(G8151-'2031 forecast'!$C$10))</f>
        <v>0</v>
      </c>
      <c r="M8151" s="193">
        <f>MAX(0,(H8151-'2031 forecast'!$C$10))</f>
        <v>0</v>
      </c>
      <c r="N8151" s="193">
        <f>MAX(0,(I8151-'2031 forecast'!$C$10))</f>
        <v>0</v>
      </c>
      <c r="O8151" s="193">
        <f>MAX(0,(J8151-'2031 forecast'!$C$10))</f>
        <v>0</v>
      </c>
      <c r="P8151" s="175" t="str">
        <f t="shared" si="1306"/>
        <v/>
      </c>
      <c r="Q8151" s="175" t="str">
        <f t="shared" si="1307"/>
        <v/>
      </c>
    </row>
    <row r="8152" spans="1:17" s="1" customFormat="1" x14ac:dyDescent="0.3">
      <c r="A8152" s="189">
        <f t="shared" si="1305"/>
        <v>44170.499999980238</v>
      </c>
      <c r="B8152" s="190">
        <f t="shared" si="1301"/>
        <v>44170</v>
      </c>
      <c r="C8152" s="1">
        <f t="shared" si="1302"/>
        <v>12</v>
      </c>
      <c r="D8152" s="191">
        <v>3.4408557612493733</v>
      </c>
      <c r="E8152" s="192">
        <f t="shared" si="1303"/>
        <v>1.1947906083706397E-4</v>
      </c>
      <c r="F8152" s="193">
        <f t="shared" si="1304"/>
        <v>5.1301871686681757</v>
      </c>
      <c r="G8152" s="193">
        <f t="shared" si="1308"/>
        <v>5.3198932037692819</v>
      </c>
      <c r="H8152" s="193">
        <f t="shared" si="1308"/>
        <v>5.5166142616308784</v>
      </c>
      <c r="I8152" s="193">
        <f t="shared" si="1308"/>
        <v>5.7206097464638219</v>
      </c>
      <c r="J8152" s="193">
        <f t="shared" si="1308"/>
        <v>5.9321486548276914</v>
      </c>
      <c r="K8152" s="193">
        <f>MAX(0,(F8152-'2031 forecast'!$C$10))</f>
        <v>0</v>
      </c>
      <c r="L8152" s="193">
        <f>MAX(0,(G8152-'2031 forecast'!$C$10))</f>
        <v>0</v>
      </c>
      <c r="M8152" s="193">
        <f>MAX(0,(H8152-'2031 forecast'!$C$10))</f>
        <v>0</v>
      </c>
      <c r="N8152" s="193">
        <f>MAX(0,(I8152-'2031 forecast'!$C$10))</f>
        <v>0</v>
      </c>
      <c r="O8152" s="193">
        <f>MAX(0,(J8152-'2031 forecast'!$C$10))</f>
        <v>0.19514865482769128</v>
      </c>
      <c r="P8152" s="175" t="str">
        <f t="shared" si="1306"/>
        <v/>
      </c>
      <c r="Q8152" s="175" t="str">
        <f t="shared" si="1307"/>
        <v/>
      </c>
    </row>
    <row r="8153" spans="1:17" s="1" customFormat="1" x14ac:dyDescent="0.3">
      <c r="A8153" s="189">
        <f t="shared" si="1305"/>
        <v>44170.541666646903</v>
      </c>
      <c r="B8153" s="190">
        <f t="shared" si="1301"/>
        <v>44170</v>
      </c>
      <c r="C8153" s="1">
        <f t="shared" si="1302"/>
        <v>13</v>
      </c>
      <c r="D8153" s="191">
        <v>3.4257973115283691</v>
      </c>
      <c r="E8153" s="192">
        <f t="shared" si="1303"/>
        <v>1.189561765445604E-4</v>
      </c>
      <c r="F8153" s="193">
        <f t="shared" si="1304"/>
        <v>5.1077355836849456</v>
      </c>
      <c r="G8153" s="193">
        <f t="shared" si="1308"/>
        <v>5.2966113954376874</v>
      </c>
      <c r="H8153" s="193">
        <f t="shared" si="1308"/>
        <v>5.4924715296324935</v>
      </c>
      <c r="I8153" s="193">
        <f t="shared" si="1308"/>
        <v>5.6955742552320325</v>
      </c>
      <c r="J8153" s="193">
        <f t="shared" si="1308"/>
        <v>5.9061873915680509</v>
      </c>
      <c r="K8153" s="193">
        <f>MAX(0,(F8153-'2031 forecast'!$C$10))</f>
        <v>0</v>
      </c>
      <c r="L8153" s="193">
        <f>MAX(0,(G8153-'2031 forecast'!$C$10))</f>
        <v>0</v>
      </c>
      <c r="M8153" s="193">
        <f>MAX(0,(H8153-'2031 forecast'!$C$10))</f>
        <v>0</v>
      </c>
      <c r="N8153" s="193">
        <f>MAX(0,(I8153-'2031 forecast'!$C$10))</f>
        <v>0</v>
      </c>
      <c r="O8153" s="193">
        <f>MAX(0,(J8153-'2031 forecast'!$C$10))</f>
        <v>0.16918739156805085</v>
      </c>
      <c r="P8153" s="175" t="str">
        <f t="shared" si="1306"/>
        <v/>
      </c>
      <c r="Q8153" s="175" t="str">
        <f t="shared" si="1307"/>
        <v/>
      </c>
    </row>
    <row r="8154" spans="1:17" s="1" customFormat="1" x14ac:dyDescent="0.3">
      <c r="A8154" s="189">
        <f t="shared" si="1305"/>
        <v>44170.583333313567</v>
      </c>
      <c r="B8154" s="190">
        <f t="shared" si="1301"/>
        <v>44170</v>
      </c>
      <c r="C8154" s="1">
        <f t="shared" si="1302"/>
        <v>14</v>
      </c>
      <c r="D8154" s="191">
        <v>3.3279173883418443</v>
      </c>
      <c r="E8154" s="192">
        <f t="shared" si="1303"/>
        <v>1.1555742864328724E-4</v>
      </c>
      <c r="F8154" s="193">
        <f t="shared" si="1304"/>
        <v>4.9618002812939466</v>
      </c>
      <c r="G8154" s="193">
        <f t="shared" si="1308"/>
        <v>5.1452796412823245</v>
      </c>
      <c r="H8154" s="193">
        <f t="shared" si="1308"/>
        <v>5.3355437716429934</v>
      </c>
      <c r="I8154" s="193">
        <f t="shared" si="1308"/>
        <v>5.532843562225402</v>
      </c>
      <c r="J8154" s="193">
        <f t="shared" si="1308"/>
        <v>5.7374391803803926</v>
      </c>
      <c r="K8154" s="193">
        <f>MAX(0,(F8154-'2031 forecast'!$C$10))</f>
        <v>0</v>
      </c>
      <c r="L8154" s="193">
        <f>MAX(0,(G8154-'2031 forecast'!$C$10))</f>
        <v>0</v>
      </c>
      <c r="M8154" s="193">
        <f>MAX(0,(H8154-'2031 forecast'!$C$10))</f>
        <v>0</v>
      </c>
      <c r="N8154" s="193">
        <f>MAX(0,(I8154-'2031 forecast'!$C$10))</f>
        <v>0</v>
      </c>
      <c r="O8154" s="193">
        <f>MAX(0,(J8154-'2031 forecast'!$C$10))</f>
        <v>4.3918038039247875E-4</v>
      </c>
      <c r="P8154" s="175" t="str">
        <f t="shared" si="1306"/>
        <v/>
      </c>
      <c r="Q8154" s="175" t="str">
        <f t="shared" si="1307"/>
        <v/>
      </c>
    </row>
    <row r="8155" spans="1:17" s="1" customFormat="1" x14ac:dyDescent="0.3">
      <c r="A8155" s="189">
        <f t="shared" si="1305"/>
        <v>44170.624999980231</v>
      </c>
      <c r="B8155" s="190">
        <f t="shared" si="1301"/>
        <v>44170</v>
      </c>
      <c r="C8155" s="1">
        <f t="shared" si="1302"/>
        <v>15</v>
      </c>
      <c r="D8155" s="191">
        <v>3.3053297137603384</v>
      </c>
      <c r="E8155" s="192">
        <f t="shared" si="1303"/>
        <v>1.1477310220453189E-4</v>
      </c>
      <c r="F8155" s="193">
        <f t="shared" si="1304"/>
        <v>4.9281229038191006</v>
      </c>
      <c r="G8155" s="193">
        <f t="shared" si="1308"/>
        <v>5.1103569287849329</v>
      </c>
      <c r="H8155" s="193">
        <f t="shared" si="1308"/>
        <v>5.2993296736454161</v>
      </c>
      <c r="I8155" s="193">
        <f t="shared" si="1308"/>
        <v>5.4952903253777183</v>
      </c>
      <c r="J8155" s="193">
        <f t="shared" si="1308"/>
        <v>5.6984972854909319</v>
      </c>
      <c r="K8155" s="193">
        <f>MAX(0,(F8155-'2031 forecast'!$C$10))</f>
        <v>0</v>
      </c>
      <c r="L8155" s="193">
        <f>MAX(0,(G8155-'2031 forecast'!$C$10))</f>
        <v>0</v>
      </c>
      <c r="M8155" s="193">
        <f>MAX(0,(H8155-'2031 forecast'!$C$10))</f>
        <v>0</v>
      </c>
      <c r="N8155" s="193">
        <f>MAX(0,(I8155-'2031 forecast'!$C$10))</f>
        <v>0</v>
      </c>
      <c r="O8155" s="193">
        <f>MAX(0,(J8155-'2031 forecast'!$C$10))</f>
        <v>0</v>
      </c>
      <c r="P8155" s="175" t="str">
        <f t="shared" si="1306"/>
        <v/>
      </c>
      <c r="Q8155" s="175" t="str">
        <f t="shared" si="1307"/>
        <v/>
      </c>
    </row>
    <row r="8156" spans="1:17" s="1" customFormat="1" x14ac:dyDescent="0.3">
      <c r="A8156" s="189">
        <f t="shared" si="1305"/>
        <v>44170.666666646895</v>
      </c>
      <c r="B8156" s="190">
        <f t="shared" si="1301"/>
        <v>44170</v>
      </c>
      <c r="C8156" s="1">
        <f t="shared" si="1302"/>
        <v>16</v>
      </c>
      <c r="D8156" s="191">
        <v>3.3655635126443539</v>
      </c>
      <c r="E8156" s="192">
        <f t="shared" si="1303"/>
        <v>1.1686463937454616E-4</v>
      </c>
      <c r="F8156" s="193">
        <f t="shared" si="1304"/>
        <v>5.0179292437520235</v>
      </c>
      <c r="G8156" s="193">
        <f t="shared" si="1308"/>
        <v>5.2034841621113106</v>
      </c>
      <c r="H8156" s="193">
        <f t="shared" si="1308"/>
        <v>5.3959006016389557</v>
      </c>
      <c r="I8156" s="193">
        <f t="shared" si="1308"/>
        <v>5.5954322903048759</v>
      </c>
      <c r="J8156" s="193">
        <f t="shared" si="1308"/>
        <v>5.8023423385294928</v>
      </c>
      <c r="K8156" s="193">
        <f>MAX(0,(F8156-'2031 forecast'!$C$10))</f>
        <v>0</v>
      </c>
      <c r="L8156" s="193">
        <f>MAX(0,(G8156-'2031 forecast'!$C$10))</f>
        <v>0</v>
      </c>
      <c r="M8156" s="193">
        <f>MAX(0,(H8156-'2031 forecast'!$C$10))</f>
        <v>0</v>
      </c>
      <c r="N8156" s="193">
        <f>MAX(0,(I8156-'2031 forecast'!$C$10))</f>
        <v>0</v>
      </c>
      <c r="O8156" s="193">
        <f>MAX(0,(J8156-'2031 forecast'!$C$10))</f>
        <v>6.5342338529492672E-2</v>
      </c>
      <c r="P8156" s="175" t="str">
        <f t="shared" si="1306"/>
        <v/>
      </c>
      <c r="Q8156" s="175" t="str">
        <f t="shared" si="1307"/>
        <v/>
      </c>
    </row>
    <row r="8157" spans="1:17" s="1" customFormat="1" x14ac:dyDescent="0.3">
      <c r="A8157" s="189">
        <f t="shared" si="1305"/>
        <v>44170.70833331356</v>
      </c>
      <c r="B8157" s="190">
        <f t="shared" si="1301"/>
        <v>44170</v>
      </c>
      <c r="C8157" s="1">
        <f t="shared" si="1302"/>
        <v>17</v>
      </c>
      <c r="D8157" s="191">
        <v>3.6817909567854339</v>
      </c>
      <c r="E8157" s="192">
        <f t="shared" si="1303"/>
        <v>1.2784520951712096E-4</v>
      </c>
      <c r="F8157" s="193">
        <f t="shared" si="1304"/>
        <v>5.489412528399864</v>
      </c>
      <c r="G8157" s="193">
        <f t="shared" si="1308"/>
        <v>5.6924021370747893</v>
      </c>
      <c r="H8157" s="193">
        <f t="shared" si="1308"/>
        <v>5.9028979736050315</v>
      </c>
      <c r="I8157" s="193">
        <f t="shared" si="1308"/>
        <v>6.1211776061724477</v>
      </c>
      <c r="J8157" s="193">
        <f t="shared" si="1308"/>
        <v>6.3475288669819276</v>
      </c>
      <c r="K8157" s="193">
        <f>MAX(0,(F8157-'2031 forecast'!$C$10))</f>
        <v>0</v>
      </c>
      <c r="L8157" s="193">
        <f>MAX(0,(G8157-'2031 forecast'!$C$10))</f>
        <v>0</v>
      </c>
      <c r="M8157" s="193">
        <f>MAX(0,(H8157-'2031 forecast'!$C$10))</f>
        <v>0.16589797360503145</v>
      </c>
      <c r="N8157" s="193">
        <f>MAX(0,(I8157-'2031 forecast'!$C$10))</f>
        <v>0.38417760617244756</v>
      </c>
      <c r="O8157" s="193">
        <f>MAX(0,(J8157-'2031 forecast'!$C$10))</f>
        <v>0.61052886698192754</v>
      </c>
      <c r="P8157" s="175" t="str">
        <f t="shared" si="1306"/>
        <v/>
      </c>
      <c r="Q8157" s="175" t="str">
        <f t="shared" si="1307"/>
        <v/>
      </c>
    </row>
    <row r="8158" spans="1:17" s="1" customFormat="1" x14ac:dyDescent="0.3">
      <c r="A8158" s="189">
        <f t="shared" si="1305"/>
        <v>44170.749999980224</v>
      </c>
      <c r="B8158" s="190">
        <f t="shared" si="1301"/>
        <v>44170</v>
      </c>
      <c r="C8158" s="1">
        <f t="shared" si="1302"/>
        <v>18</v>
      </c>
      <c r="D8158" s="191">
        <v>3.8549631285769776</v>
      </c>
      <c r="E8158" s="192">
        <f t="shared" si="1303"/>
        <v>1.3385837888091191E-4</v>
      </c>
      <c r="F8158" s="193">
        <f t="shared" si="1304"/>
        <v>5.7476057557070144</v>
      </c>
      <c r="G8158" s="193">
        <f t="shared" si="1308"/>
        <v>5.9601429328881226</v>
      </c>
      <c r="H8158" s="193">
        <f t="shared" si="1308"/>
        <v>6.1805393915864535</v>
      </c>
      <c r="I8158" s="193">
        <f t="shared" si="1308"/>
        <v>6.4090857553380225</v>
      </c>
      <c r="J8158" s="193">
        <f t="shared" si="1308"/>
        <v>6.6460833944677846</v>
      </c>
      <c r="K8158" s="193">
        <f>MAX(0,(F8158-'2031 forecast'!$C$10))</f>
        <v>1.0605755707014275E-2</v>
      </c>
      <c r="L8158" s="193">
        <f>MAX(0,(G8158-'2031 forecast'!$C$10))</f>
        <v>0.22314293288812248</v>
      </c>
      <c r="M8158" s="193">
        <f>MAX(0,(H8158-'2031 forecast'!$C$10))</f>
        <v>0.44353939158645339</v>
      </c>
      <c r="N8158" s="193">
        <f>MAX(0,(I8158-'2031 forecast'!$C$10))</f>
        <v>0.67208575533802239</v>
      </c>
      <c r="O8158" s="193">
        <f>MAX(0,(J8158-'2031 forecast'!$C$10))</f>
        <v>0.90908339446778452</v>
      </c>
      <c r="P8158" s="175">
        <f t="shared" si="1306"/>
        <v>1</v>
      </c>
      <c r="Q8158" s="175">
        <f t="shared" si="1307"/>
        <v>1</v>
      </c>
    </row>
    <row r="8159" spans="1:17" s="1" customFormat="1" x14ac:dyDescent="0.3">
      <c r="A8159" s="189">
        <f t="shared" si="1305"/>
        <v>44170.791666646888</v>
      </c>
      <c r="B8159" s="190">
        <f t="shared" si="1301"/>
        <v>44170</v>
      </c>
      <c r="C8159" s="1">
        <f t="shared" si="1302"/>
        <v>19</v>
      </c>
      <c r="D8159" s="191">
        <v>3.6215571579014192</v>
      </c>
      <c r="E8159" s="192">
        <f t="shared" si="1303"/>
        <v>1.2575367234710671E-4</v>
      </c>
      <c r="F8159" s="193">
        <f t="shared" si="1304"/>
        <v>5.399606188466942</v>
      </c>
      <c r="G8159" s="193">
        <f t="shared" si="1308"/>
        <v>5.5992749037484133</v>
      </c>
      <c r="H8159" s="193">
        <f t="shared" si="1308"/>
        <v>5.8063270456114937</v>
      </c>
      <c r="I8159" s="193">
        <f t="shared" si="1308"/>
        <v>6.021035641245291</v>
      </c>
      <c r="J8159" s="193">
        <f t="shared" si="1308"/>
        <v>6.2436838139433686</v>
      </c>
      <c r="K8159" s="193">
        <f>MAX(0,(F8159-'2031 forecast'!$C$10))</f>
        <v>0</v>
      </c>
      <c r="L8159" s="193">
        <f>MAX(0,(G8159-'2031 forecast'!$C$10))</f>
        <v>0</v>
      </c>
      <c r="M8159" s="193">
        <f>MAX(0,(H8159-'2031 forecast'!$C$10))</f>
        <v>6.932704561149361E-2</v>
      </c>
      <c r="N8159" s="193">
        <f>MAX(0,(I8159-'2031 forecast'!$C$10))</f>
        <v>0.2840356412452909</v>
      </c>
      <c r="O8159" s="193">
        <f>MAX(0,(J8159-'2031 forecast'!$C$10))</f>
        <v>0.50668381394336848</v>
      </c>
      <c r="P8159" s="175" t="str">
        <f t="shared" si="1306"/>
        <v/>
      </c>
      <c r="Q8159" s="175" t="str">
        <f t="shared" si="1307"/>
        <v/>
      </c>
    </row>
    <row r="8160" spans="1:17" s="1" customFormat="1" x14ac:dyDescent="0.3">
      <c r="A8160" s="189">
        <f t="shared" si="1305"/>
        <v>44170.833333313552</v>
      </c>
      <c r="B8160" s="190">
        <f t="shared" si="1301"/>
        <v>44170</v>
      </c>
      <c r="C8160" s="1">
        <f t="shared" si="1302"/>
        <v>20</v>
      </c>
      <c r="D8160" s="191">
        <v>3.4860311104123847</v>
      </c>
      <c r="E8160" s="192">
        <f t="shared" si="1303"/>
        <v>1.2104771371457466E-4</v>
      </c>
      <c r="F8160" s="193">
        <f t="shared" si="1304"/>
        <v>5.1975419236178677</v>
      </c>
      <c r="G8160" s="193">
        <f t="shared" si="1308"/>
        <v>5.3897386287640652</v>
      </c>
      <c r="H8160" s="193">
        <f t="shared" si="1308"/>
        <v>5.5890424576260322</v>
      </c>
      <c r="I8160" s="193">
        <f t="shared" si="1308"/>
        <v>5.7957162201591892</v>
      </c>
      <c r="J8160" s="193">
        <f t="shared" si="1308"/>
        <v>6.0100324446066109</v>
      </c>
      <c r="K8160" s="193">
        <f>MAX(0,(F8160-'2031 forecast'!$C$10))</f>
        <v>0</v>
      </c>
      <c r="L8160" s="193">
        <f>MAX(0,(G8160-'2031 forecast'!$C$10))</f>
        <v>0</v>
      </c>
      <c r="M8160" s="193">
        <f>MAX(0,(H8160-'2031 forecast'!$C$10))</f>
        <v>0</v>
      </c>
      <c r="N8160" s="193">
        <f>MAX(0,(I8160-'2031 forecast'!$C$10))</f>
        <v>5.8716220159189092E-2</v>
      </c>
      <c r="O8160" s="193">
        <f>MAX(0,(J8160-'2031 forecast'!$C$10))</f>
        <v>0.2730324446066108</v>
      </c>
      <c r="P8160" s="175" t="str">
        <f t="shared" si="1306"/>
        <v/>
      </c>
      <c r="Q8160" s="175" t="str">
        <f t="shared" si="1307"/>
        <v/>
      </c>
    </row>
    <row r="8161" spans="1:17" s="1" customFormat="1" x14ac:dyDescent="0.3">
      <c r="A8161" s="189">
        <f t="shared" si="1305"/>
        <v>44170.874999980217</v>
      </c>
      <c r="B8161" s="190">
        <f t="shared" si="1301"/>
        <v>44170</v>
      </c>
      <c r="C8161" s="1">
        <f t="shared" si="1302"/>
        <v>21</v>
      </c>
      <c r="D8161" s="191">
        <v>3.3505050629233502</v>
      </c>
      <c r="E8161" s="192">
        <f t="shared" si="1303"/>
        <v>1.1634175508204259E-4</v>
      </c>
      <c r="F8161" s="193">
        <f t="shared" si="1304"/>
        <v>4.9954776587687926</v>
      </c>
      <c r="G8161" s="193">
        <f t="shared" si="1308"/>
        <v>5.1802023537797162</v>
      </c>
      <c r="H8161" s="193">
        <f t="shared" si="1308"/>
        <v>5.3717578696405708</v>
      </c>
      <c r="I8161" s="193">
        <f t="shared" si="1308"/>
        <v>5.5703967990730865</v>
      </c>
      <c r="J8161" s="193">
        <f t="shared" si="1308"/>
        <v>5.7763810752698523</v>
      </c>
      <c r="K8161" s="193">
        <f>MAX(0,(F8161-'2031 forecast'!$C$10))</f>
        <v>0</v>
      </c>
      <c r="L8161" s="193">
        <f>MAX(0,(G8161-'2031 forecast'!$C$10))</f>
        <v>0</v>
      </c>
      <c r="M8161" s="193">
        <f>MAX(0,(H8161-'2031 forecast'!$C$10))</f>
        <v>0</v>
      </c>
      <c r="N8161" s="193">
        <f>MAX(0,(I8161-'2031 forecast'!$C$10))</f>
        <v>0</v>
      </c>
      <c r="O8161" s="193">
        <f>MAX(0,(J8161-'2031 forecast'!$C$10))</f>
        <v>3.9381075269852239E-2</v>
      </c>
      <c r="P8161" s="175" t="str">
        <f t="shared" si="1306"/>
        <v/>
      </c>
      <c r="Q8161" s="175" t="str">
        <f t="shared" si="1307"/>
        <v/>
      </c>
    </row>
    <row r="8162" spans="1:17" s="1" customFormat="1" x14ac:dyDescent="0.3">
      <c r="A8162" s="189">
        <f t="shared" si="1305"/>
        <v>44170.916666646881</v>
      </c>
      <c r="B8162" s="190">
        <f t="shared" si="1301"/>
        <v>44170</v>
      </c>
      <c r="C8162" s="1">
        <f t="shared" si="1302"/>
        <v>22</v>
      </c>
      <c r="D8162" s="191">
        <v>3.1773328911318059</v>
      </c>
      <c r="E8162" s="192">
        <f t="shared" si="1303"/>
        <v>1.1032858571825161E-4</v>
      </c>
      <c r="F8162" s="193">
        <f t="shared" si="1304"/>
        <v>4.7372844314616414</v>
      </c>
      <c r="G8162" s="193">
        <f t="shared" si="1308"/>
        <v>4.9124615579663828</v>
      </c>
      <c r="H8162" s="193">
        <f t="shared" si="1308"/>
        <v>5.0941164516591471</v>
      </c>
      <c r="I8162" s="193">
        <f t="shared" si="1308"/>
        <v>5.2824886499075108</v>
      </c>
      <c r="J8162" s="193">
        <f t="shared" si="1308"/>
        <v>5.4778265477839945</v>
      </c>
      <c r="K8162" s="193">
        <f>MAX(0,(F8162-'2031 forecast'!$C$10))</f>
        <v>0</v>
      </c>
      <c r="L8162" s="193">
        <f>MAX(0,(G8162-'2031 forecast'!$C$10))</f>
        <v>0</v>
      </c>
      <c r="M8162" s="193">
        <f>MAX(0,(H8162-'2031 forecast'!$C$10))</f>
        <v>0</v>
      </c>
      <c r="N8162" s="193">
        <f>MAX(0,(I8162-'2031 forecast'!$C$10))</f>
        <v>0</v>
      </c>
      <c r="O8162" s="193">
        <f>MAX(0,(J8162-'2031 forecast'!$C$10))</f>
        <v>0</v>
      </c>
      <c r="P8162" s="175" t="str">
        <f t="shared" si="1306"/>
        <v/>
      </c>
      <c r="Q8162" s="175" t="str">
        <f t="shared" si="1307"/>
        <v/>
      </c>
    </row>
    <row r="8163" spans="1:17" s="1" customFormat="1" x14ac:dyDescent="0.3">
      <c r="A8163" s="189">
        <f t="shared" si="1305"/>
        <v>44170.958333313545</v>
      </c>
      <c r="B8163" s="190">
        <f t="shared" si="1301"/>
        <v>44170</v>
      </c>
      <c r="C8163" s="1">
        <f t="shared" si="1302"/>
        <v>23</v>
      </c>
      <c r="D8163" s="191">
        <v>2.8836931215722315</v>
      </c>
      <c r="E8163" s="192">
        <f t="shared" si="1303"/>
        <v>1.0013234201443215E-4</v>
      </c>
      <c r="F8163" s="193">
        <f t="shared" si="1304"/>
        <v>4.299478524288646</v>
      </c>
      <c r="G8163" s="193">
        <f t="shared" si="1308"/>
        <v>4.4584662955002949</v>
      </c>
      <c r="H8163" s="193">
        <f t="shared" si="1308"/>
        <v>4.6233331776906477</v>
      </c>
      <c r="I8163" s="193">
        <f t="shared" si="1308"/>
        <v>4.7942965708876226</v>
      </c>
      <c r="J8163" s="193">
        <f t="shared" si="1308"/>
        <v>4.9715819142210185</v>
      </c>
      <c r="K8163" s="193">
        <f>MAX(0,(F8163-'2031 forecast'!$C$10))</f>
        <v>0</v>
      </c>
      <c r="L8163" s="193">
        <f>MAX(0,(G8163-'2031 forecast'!$C$10))</f>
        <v>0</v>
      </c>
      <c r="M8163" s="193">
        <f>MAX(0,(H8163-'2031 forecast'!$C$10))</f>
        <v>0</v>
      </c>
      <c r="N8163" s="193">
        <f>MAX(0,(I8163-'2031 forecast'!$C$10))</f>
        <v>0</v>
      </c>
      <c r="O8163" s="193">
        <f>MAX(0,(J8163-'2031 forecast'!$C$10))</f>
        <v>0</v>
      </c>
      <c r="P8163" s="175" t="str">
        <f t="shared" si="1306"/>
        <v/>
      </c>
      <c r="Q8163" s="175" t="str">
        <f t="shared" si="1307"/>
        <v/>
      </c>
    </row>
    <row r="8164" spans="1:17" s="1" customFormat="1" x14ac:dyDescent="0.3">
      <c r="A8164" s="189">
        <f t="shared" si="1305"/>
        <v>44170.999999980209</v>
      </c>
      <c r="B8164" s="190">
        <f t="shared" si="1301"/>
        <v>44170</v>
      </c>
      <c r="C8164" s="1">
        <f t="shared" si="1302"/>
        <v>0</v>
      </c>
      <c r="D8164" s="191">
        <v>2.6954625000596839</v>
      </c>
      <c r="E8164" s="192">
        <f t="shared" si="1303"/>
        <v>9.3596288358137637E-5</v>
      </c>
      <c r="F8164" s="193">
        <f t="shared" si="1304"/>
        <v>4.0188337119982647</v>
      </c>
      <c r="G8164" s="193">
        <f t="shared" si="1308"/>
        <v>4.1674436913553672</v>
      </c>
      <c r="H8164" s="193">
        <f t="shared" si="1308"/>
        <v>4.3215490277108417</v>
      </c>
      <c r="I8164" s="193">
        <f t="shared" si="1308"/>
        <v>4.4813529304902584</v>
      </c>
      <c r="J8164" s="193">
        <f t="shared" si="1308"/>
        <v>4.6470661234755219</v>
      </c>
      <c r="K8164" s="193">
        <f>MAX(0,(F8164-'2031 forecast'!$C$10))</f>
        <v>0</v>
      </c>
      <c r="L8164" s="193">
        <f>MAX(0,(G8164-'2031 forecast'!$C$10))</f>
        <v>0</v>
      </c>
      <c r="M8164" s="193">
        <f>MAX(0,(H8164-'2031 forecast'!$C$10))</f>
        <v>0</v>
      </c>
      <c r="N8164" s="193">
        <f>MAX(0,(I8164-'2031 forecast'!$C$10))</f>
        <v>0</v>
      </c>
      <c r="O8164" s="193">
        <f>MAX(0,(J8164-'2031 forecast'!$C$10))</f>
        <v>0</v>
      </c>
      <c r="P8164" s="175" t="str">
        <f t="shared" si="1306"/>
        <v/>
      </c>
      <c r="Q8164" s="175" t="str">
        <f t="shared" si="1307"/>
        <v/>
      </c>
    </row>
    <row r="8165" spans="1:17" s="1" customFormat="1" x14ac:dyDescent="0.3">
      <c r="A8165" s="189">
        <f t="shared" si="1305"/>
        <v>44171.041666646874</v>
      </c>
      <c r="B8165" s="190">
        <f t="shared" si="1301"/>
        <v>44171</v>
      </c>
      <c r="C8165" s="1">
        <f t="shared" si="1302"/>
        <v>1</v>
      </c>
      <c r="D8165" s="191">
        <v>2.5448780028496456</v>
      </c>
      <c r="E8165" s="192">
        <f t="shared" si="1303"/>
        <v>8.8367445433102014E-5</v>
      </c>
      <c r="F8165" s="193">
        <f t="shared" si="1304"/>
        <v>3.7943178621659595</v>
      </c>
      <c r="G8165" s="193">
        <f t="shared" ref="G8165:J8184" si="1309">$E8165*G$2</f>
        <v>3.9346256080394251</v>
      </c>
      <c r="H8165" s="193">
        <f t="shared" si="1309"/>
        <v>4.0801217077269953</v>
      </c>
      <c r="I8165" s="193">
        <f t="shared" si="1309"/>
        <v>4.2309980181723672</v>
      </c>
      <c r="J8165" s="193">
        <f t="shared" si="1309"/>
        <v>4.3874534908791238</v>
      </c>
      <c r="K8165" s="193">
        <f>MAX(0,(F8165-'2031 forecast'!$C$10))</f>
        <v>0</v>
      </c>
      <c r="L8165" s="193">
        <f>MAX(0,(G8165-'2031 forecast'!$C$10))</f>
        <v>0</v>
      </c>
      <c r="M8165" s="193">
        <f>MAX(0,(H8165-'2031 forecast'!$C$10))</f>
        <v>0</v>
      </c>
      <c r="N8165" s="193">
        <f>MAX(0,(I8165-'2031 forecast'!$C$10))</f>
        <v>0</v>
      </c>
      <c r="O8165" s="193">
        <f>MAX(0,(J8165-'2031 forecast'!$C$10))</f>
        <v>0</v>
      </c>
      <c r="P8165" s="175" t="str">
        <f t="shared" si="1306"/>
        <v/>
      </c>
      <c r="Q8165" s="175" t="str">
        <f t="shared" si="1307"/>
        <v/>
      </c>
    </row>
    <row r="8166" spans="1:17" s="1" customFormat="1" x14ac:dyDescent="0.3">
      <c r="A8166" s="189">
        <f t="shared" si="1305"/>
        <v>44171.083333313538</v>
      </c>
      <c r="B8166" s="190">
        <f t="shared" si="1301"/>
        <v>44171</v>
      </c>
      <c r="C8166" s="1">
        <f t="shared" si="1302"/>
        <v>2</v>
      </c>
      <c r="D8166" s="191">
        <v>2.431939629942117</v>
      </c>
      <c r="E8166" s="192">
        <f t="shared" si="1303"/>
        <v>8.4445813239325296E-5</v>
      </c>
      <c r="F8166" s="193">
        <f t="shared" si="1304"/>
        <v>3.6259309747917303</v>
      </c>
      <c r="G8166" s="193">
        <f t="shared" si="1309"/>
        <v>3.7600120455524686</v>
      </c>
      <c r="H8166" s="193">
        <f t="shared" si="1309"/>
        <v>3.8990512177391108</v>
      </c>
      <c r="I8166" s="193">
        <f t="shared" si="1309"/>
        <v>4.0432318339339481</v>
      </c>
      <c r="J8166" s="193">
        <f t="shared" si="1309"/>
        <v>4.192744016431825</v>
      </c>
      <c r="K8166" s="193">
        <f>MAX(0,(F8166-'2031 forecast'!$C$10))</f>
        <v>0</v>
      </c>
      <c r="L8166" s="193">
        <f>MAX(0,(G8166-'2031 forecast'!$C$10))</f>
        <v>0</v>
      </c>
      <c r="M8166" s="193">
        <f>MAX(0,(H8166-'2031 forecast'!$C$10))</f>
        <v>0</v>
      </c>
      <c r="N8166" s="193">
        <f>MAX(0,(I8166-'2031 forecast'!$C$10))</f>
        <v>0</v>
      </c>
      <c r="O8166" s="193">
        <f>MAX(0,(J8166-'2031 forecast'!$C$10))</f>
        <v>0</v>
      </c>
      <c r="P8166" s="175" t="str">
        <f t="shared" si="1306"/>
        <v/>
      </c>
      <c r="Q8166" s="175" t="str">
        <f t="shared" si="1307"/>
        <v/>
      </c>
    </row>
    <row r="8167" spans="1:17" s="1" customFormat="1" x14ac:dyDescent="0.3">
      <c r="A8167" s="189">
        <f t="shared" si="1305"/>
        <v>44171.124999980202</v>
      </c>
      <c r="B8167" s="190">
        <f t="shared" si="1301"/>
        <v>44171</v>
      </c>
      <c r="C8167" s="1">
        <f t="shared" si="1302"/>
        <v>3</v>
      </c>
      <c r="D8167" s="191">
        <v>2.3717058310581018</v>
      </c>
      <c r="E8167" s="192">
        <f t="shared" si="1303"/>
        <v>8.2354276069311052E-5</v>
      </c>
      <c r="F8167" s="193">
        <f t="shared" si="1304"/>
        <v>3.5361246348588082</v>
      </c>
      <c r="G8167" s="193">
        <f t="shared" si="1309"/>
        <v>3.6668848122260917</v>
      </c>
      <c r="H8167" s="193">
        <f t="shared" si="1309"/>
        <v>3.802480289745573</v>
      </c>
      <c r="I8167" s="193">
        <f t="shared" si="1309"/>
        <v>3.9430898690067919</v>
      </c>
      <c r="J8167" s="193">
        <f t="shared" si="1309"/>
        <v>4.0888989633932669</v>
      </c>
      <c r="K8167" s="193">
        <f>MAX(0,(F8167-'2031 forecast'!$C$10))</f>
        <v>0</v>
      </c>
      <c r="L8167" s="193">
        <f>MAX(0,(G8167-'2031 forecast'!$C$10))</f>
        <v>0</v>
      </c>
      <c r="M8167" s="193">
        <f>MAX(0,(H8167-'2031 forecast'!$C$10))</f>
        <v>0</v>
      </c>
      <c r="N8167" s="193">
        <f>MAX(0,(I8167-'2031 forecast'!$C$10))</f>
        <v>0</v>
      </c>
      <c r="O8167" s="193">
        <f>MAX(0,(J8167-'2031 forecast'!$C$10))</f>
        <v>0</v>
      </c>
      <c r="P8167" s="175" t="str">
        <f t="shared" si="1306"/>
        <v/>
      </c>
      <c r="Q8167" s="175" t="str">
        <f t="shared" si="1307"/>
        <v/>
      </c>
    </row>
    <row r="8168" spans="1:17" s="1" customFormat="1" x14ac:dyDescent="0.3">
      <c r="A8168" s="189">
        <f t="shared" si="1305"/>
        <v>44171.166666646866</v>
      </c>
      <c r="B8168" s="190">
        <f t="shared" si="1301"/>
        <v>44171</v>
      </c>
      <c r="C8168" s="1">
        <f t="shared" si="1302"/>
        <v>4</v>
      </c>
      <c r="D8168" s="191">
        <v>2.3415889316160943</v>
      </c>
      <c r="E8168" s="192">
        <f t="shared" si="1303"/>
        <v>8.130850748430393E-5</v>
      </c>
      <c r="F8168" s="193">
        <f t="shared" si="1304"/>
        <v>3.4912214648923476</v>
      </c>
      <c r="G8168" s="193">
        <f t="shared" si="1309"/>
        <v>3.6203211955629033</v>
      </c>
      <c r="H8168" s="193">
        <f t="shared" si="1309"/>
        <v>3.7541948257488036</v>
      </c>
      <c r="I8168" s="193">
        <f t="shared" si="1309"/>
        <v>3.8930188865432136</v>
      </c>
      <c r="J8168" s="193">
        <f t="shared" si="1309"/>
        <v>4.0369764368739869</v>
      </c>
      <c r="K8168" s="193">
        <f>MAX(0,(F8168-'2031 forecast'!$C$10))</f>
        <v>0</v>
      </c>
      <c r="L8168" s="193">
        <f>MAX(0,(G8168-'2031 forecast'!$C$10))</f>
        <v>0</v>
      </c>
      <c r="M8168" s="193">
        <f>MAX(0,(H8168-'2031 forecast'!$C$10))</f>
        <v>0</v>
      </c>
      <c r="N8168" s="193">
        <f>MAX(0,(I8168-'2031 forecast'!$C$10))</f>
        <v>0</v>
      </c>
      <c r="O8168" s="193">
        <f>MAX(0,(J8168-'2031 forecast'!$C$10))</f>
        <v>0</v>
      </c>
      <c r="P8168" s="175" t="str">
        <f t="shared" si="1306"/>
        <v/>
      </c>
      <c r="Q8168" s="175" t="str">
        <f t="shared" si="1307"/>
        <v/>
      </c>
    </row>
    <row r="8169" spans="1:17" s="1" customFormat="1" x14ac:dyDescent="0.3">
      <c r="A8169" s="189">
        <f t="shared" si="1305"/>
        <v>44171.208333313531</v>
      </c>
      <c r="B8169" s="190">
        <f t="shared" si="1301"/>
        <v>44171</v>
      </c>
      <c r="C8169" s="1">
        <f t="shared" si="1302"/>
        <v>5</v>
      </c>
      <c r="D8169" s="191">
        <v>2.3717058310581018</v>
      </c>
      <c r="E8169" s="192">
        <f t="shared" si="1303"/>
        <v>8.2354276069311052E-5</v>
      </c>
      <c r="F8169" s="193">
        <f t="shared" si="1304"/>
        <v>3.5361246348588082</v>
      </c>
      <c r="G8169" s="193">
        <f t="shared" si="1309"/>
        <v>3.6668848122260917</v>
      </c>
      <c r="H8169" s="193">
        <f t="shared" si="1309"/>
        <v>3.802480289745573</v>
      </c>
      <c r="I8169" s="193">
        <f t="shared" si="1309"/>
        <v>3.9430898690067919</v>
      </c>
      <c r="J8169" s="193">
        <f t="shared" si="1309"/>
        <v>4.0888989633932669</v>
      </c>
      <c r="K8169" s="193">
        <f>MAX(0,(F8169-'2031 forecast'!$C$10))</f>
        <v>0</v>
      </c>
      <c r="L8169" s="193">
        <f>MAX(0,(G8169-'2031 forecast'!$C$10))</f>
        <v>0</v>
      </c>
      <c r="M8169" s="193">
        <f>MAX(0,(H8169-'2031 forecast'!$C$10))</f>
        <v>0</v>
      </c>
      <c r="N8169" s="193">
        <f>MAX(0,(I8169-'2031 forecast'!$C$10))</f>
        <v>0</v>
      </c>
      <c r="O8169" s="193">
        <f>MAX(0,(J8169-'2031 forecast'!$C$10))</f>
        <v>0</v>
      </c>
      <c r="P8169" s="175" t="str">
        <f t="shared" si="1306"/>
        <v/>
      </c>
      <c r="Q8169" s="175" t="str">
        <f t="shared" si="1307"/>
        <v/>
      </c>
    </row>
    <row r="8170" spans="1:17" s="1" customFormat="1" x14ac:dyDescent="0.3">
      <c r="A8170" s="189">
        <f t="shared" si="1305"/>
        <v>44171.249999980195</v>
      </c>
      <c r="B8170" s="190">
        <f t="shared" si="1301"/>
        <v>44171</v>
      </c>
      <c r="C8170" s="1">
        <f t="shared" si="1302"/>
        <v>6</v>
      </c>
      <c r="D8170" s="191">
        <v>2.5900533520126574</v>
      </c>
      <c r="E8170" s="192">
        <f t="shared" si="1303"/>
        <v>8.9936098310612703E-5</v>
      </c>
      <c r="F8170" s="193">
        <f t="shared" si="1304"/>
        <v>3.861672617115651</v>
      </c>
      <c r="G8170" s="193">
        <f t="shared" si="1309"/>
        <v>4.0044710330342079</v>
      </c>
      <c r="H8170" s="193">
        <f t="shared" si="1309"/>
        <v>4.1525499037221492</v>
      </c>
      <c r="I8170" s="193">
        <f t="shared" si="1309"/>
        <v>4.3061044918677345</v>
      </c>
      <c r="J8170" s="193">
        <f t="shared" si="1309"/>
        <v>4.4653372806580434</v>
      </c>
      <c r="K8170" s="193">
        <f>MAX(0,(F8170-'2031 forecast'!$C$10))</f>
        <v>0</v>
      </c>
      <c r="L8170" s="193">
        <f>MAX(0,(G8170-'2031 forecast'!$C$10))</f>
        <v>0</v>
      </c>
      <c r="M8170" s="193">
        <f>MAX(0,(H8170-'2031 forecast'!$C$10))</f>
        <v>0</v>
      </c>
      <c r="N8170" s="193">
        <f>MAX(0,(I8170-'2031 forecast'!$C$10))</f>
        <v>0</v>
      </c>
      <c r="O8170" s="193">
        <f>MAX(0,(J8170-'2031 forecast'!$C$10))</f>
        <v>0</v>
      </c>
      <c r="P8170" s="175" t="str">
        <f t="shared" si="1306"/>
        <v/>
      </c>
      <c r="Q8170" s="175" t="str">
        <f t="shared" si="1307"/>
        <v/>
      </c>
    </row>
    <row r="8171" spans="1:17" s="1" customFormat="1" x14ac:dyDescent="0.3">
      <c r="A8171" s="189">
        <f t="shared" si="1305"/>
        <v>44171.291666646859</v>
      </c>
      <c r="B8171" s="190">
        <f t="shared" si="1301"/>
        <v>44171</v>
      </c>
      <c r="C8171" s="1">
        <f t="shared" si="1302"/>
        <v>7</v>
      </c>
      <c r="D8171" s="191">
        <v>2.7406378492226948</v>
      </c>
      <c r="E8171" s="192">
        <f t="shared" si="1303"/>
        <v>9.5164941235648299E-5</v>
      </c>
      <c r="F8171" s="193">
        <f t="shared" si="1304"/>
        <v>4.0861884669479549</v>
      </c>
      <c r="G8171" s="193">
        <f t="shared" si="1309"/>
        <v>4.2372891163501496</v>
      </c>
      <c r="H8171" s="193">
        <f t="shared" si="1309"/>
        <v>4.3939772237059938</v>
      </c>
      <c r="I8171" s="193">
        <f t="shared" si="1309"/>
        <v>4.5564594041856248</v>
      </c>
      <c r="J8171" s="193">
        <f t="shared" si="1309"/>
        <v>4.7249499132544397</v>
      </c>
      <c r="K8171" s="193">
        <f>MAX(0,(F8171-'2031 forecast'!$C$10))</f>
        <v>0</v>
      </c>
      <c r="L8171" s="193">
        <f>MAX(0,(G8171-'2031 forecast'!$C$10))</f>
        <v>0</v>
      </c>
      <c r="M8171" s="193">
        <f>MAX(0,(H8171-'2031 forecast'!$C$10))</f>
        <v>0</v>
      </c>
      <c r="N8171" s="193">
        <f>MAX(0,(I8171-'2031 forecast'!$C$10))</f>
        <v>0</v>
      </c>
      <c r="O8171" s="193">
        <f>MAX(0,(J8171-'2031 forecast'!$C$10))</f>
        <v>0</v>
      </c>
      <c r="P8171" s="175" t="str">
        <f t="shared" si="1306"/>
        <v/>
      </c>
      <c r="Q8171" s="175" t="str">
        <f t="shared" si="1307"/>
        <v/>
      </c>
    </row>
    <row r="8172" spans="1:17" s="1" customFormat="1" x14ac:dyDescent="0.3">
      <c r="A8172" s="189">
        <f t="shared" si="1305"/>
        <v>44171.333333313523</v>
      </c>
      <c r="B8172" s="190">
        <f t="shared" si="1301"/>
        <v>44171</v>
      </c>
      <c r="C8172" s="1">
        <f t="shared" si="1302"/>
        <v>8</v>
      </c>
      <c r="D8172" s="191">
        <v>2.8987515712932352</v>
      </c>
      <c r="E8172" s="192">
        <f t="shared" si="1303"/>
        <v>1.0065522630693572E-4</v>
      </c>
      <c r="F8172" s="193">
        <f t="shared" si="1304"/>
        <v>4.3219301092718769</v>
      </c>
      <c r="G8172" s="193">
        <f t="shared" si="1309"/>
        <v>4.4817481038318894</v>
      </c>
      <c r="H8172" s="193">
        <f t="shared" si="1309"/>
        <v>4.6474759096890326</v>
      </c>
      <c r="I8172" s="193">
        <f t="shared" si="1309"/>
        <v>4.819332062119412</v>
      </c>
      <c r="J8172" s="193">
        <f t="shared" si="1309"/>
        <v>4.9975431774806589</v>
      </c>
      <c r="K8172" s="193">
        <f>MAX(0,(F8172-'2031 forecast'!$C$10))</f>
        <v>0</v>
      </c>
      <c r="L8172" s="193">
        <f>MAX(0,(G8172-'2031 forecast'!$C$10))</f>
        <v>0</v>
      </c>
      <c r="M8172" s="193">
        <f>MAX(0,(H8172-'2031 forecast'!$C$10))</f>
        <v>0</v>
      </c>
      <c r="N8172" s="193">
        <f>MAX(0,(I8172-'2031 forecast'!$C$10))</f>
        <v>0</v>
      </c>
      <c r="O8172" s="193">
        <f>MAX(0,(J8172-'2031 forecast'!$C$10))</f>
        <v>0</v>
      </c>
      <c r="P8172" s="175" t="str">
        <f t="shared" si="1306"/>
        <v/>
      </c>
      <c r="Q8172" s="175" t="str">
        <f t="shared" si="1307"/>
        <v/>
      </c>
    </row>
    <row r="8173" spans="1:17" s="1" customFormat="1" x14ac:dyDescent="0.3">
      <c r="A8173" s="189">
        <f t="shared" si="1305"/>
        <v>44171.374999980188</v>
      </c>
      <c r="B8173" s="190">
        <f t="shared" si="1301"/>
        <v>44171</v>
      </c>
      <c r="C8173" s="1">
        <f t="shared" si="1302"/>
        <v>9</v>
      </c>
      <c r="D8173" s="191">
        <v>2.9891022696192584</v>
      </c>
      <c r="E8173" s="192">
        <f t="shared" si="1303"/>
        <v>1.037925320619571E-4</v>
      </c>
      <c r="F8173" s="193">
        <f t="shared" si="1304"/>
        <v>4.4566396191712601</v>
      </c>
      <c r="G8173" s="193">
        <f t="shared" si="1309"/>
        <v>4.6214389538214551</v>
      </c>
      <c r="H8173" s="193">
        <f t="shared" si="1309"/>
        <v>4.7923323016793411</v>
      </c>
      <c r="I8173" s="193">
        <f t="shared" si="1309"/>
        <v>4.9695450095101465</v>
      </c>
      <c r="J8173" s="193">
        <f t="shared" si="1309"/>
        <v>5.1533107570384979</v>
      </c>
      <c r="K8173" s="193">
        <f>MAX(0,(F8173-'2031 forecast'!$C$10))</f>
        <v>0</v>
      </c>
      <c r="L8173" s="193">
        <f>MAX(0,(G8173-'2031 forecast'!$C$10))</f>
        <v>0</v>
      </c>
      <c r="M8173" s="193">
        <f>MAX(0,(H8173-'2031 forecast'!$C$10))</f>
        <v>0</v>
      </c>
      <c r="N8173" s="193">
        <f>MAX(0,(I8173-'2031 forecast'!$C$10))</f>
        <v>0</v>
      </c>
      <c r="O8173" s="193">
        <f>MAX(0,(J8173-'2031 forecast'!$C$10))</f>
        <v>0</v>
      </c>
      <c r="P8173" s="175" t="str">
        <f t="shared" si="1306"/>
        <v/>
      </c>
      <c r="Q8173" s="175" t="str">
        <f t="shared" si="1307"/>
        <v/>
      </c>
    </row>
    <row r="8174" spans="1:17" s="1" customFormat="1" x14ac:dyDescent="0.3">
      <c r="A8174" s="189">
        <f t="shared" si="1305"/>
        <v>44171.416666646852</v>
      </c>
      <c r="B8174" s="190">
        <f t="shared" si="1301"/>
        <v>44171</v>
      </c>
      <c r="C8174" s="1">
        <f t="shared" si="1302"/>
        <v>10</v>
      </c>
      <c r="D8174" s="191">
        <v>3.1622744414108026</v>
      </c>
      <c r="E8174" s="192">
        <f t="shared" si="1303"/>
        <v>1.0980570142574807E-4</v>
      </c>
      <c r="F8174" s="193">
        <f t="shared" si="1304"/>
        <v>4.7148328464784113</v>
      </c>
      <c r="G8174" s="193">
        <f t="shared" si="1309"/>
        <v>4.8891797496347893</v>
      </c>
      <c r="H8174" s="193">
        <f t="shared" si="1309"/>
        <v>5.0699737196607639</v>
      </c>
      <c r="I8174" s="193">
        <f t="shared" si="1309"/>
        <v>5.2574531586757223</v>
      </c>
      <c r="J8174" s="193">
        <f t="shared" si="1309"/>
        <v>5.4518652845243558</v>
      </c>
      <c r="K8174" s="193">
        <f>MAX(0,(F8174-'2031 forecast'!$C$10))</f>
        <v>0</v>
      </c>
      <c r="L8174" s="193">
        <f>MAX(0,(G8174-'2031 forecast'!$C$10))</f>
        <v>0</v>
      </c>
      <c r="M8174" s="193">
        <f>MAX(0,(H8174-'2031 forecast'!$C$10))</f>
        <v>0</v>
      </c>
      <c r="N8174" s="193">
        <f>MAX(0,(I8174-'2031 forecast'!$C$10))</f>
        <v>0</v>
      </c>
      <c r="O8174" s="193">
        <f>MAX(0,(J8174-'2031 forecast'!$C$10))</f>
        <v>0</v>
      </c>
      <c r="P8174" s="175" t="str">
        <f t="shared" si="1306"/>
        <v/>
      </c>
      <c r="Q8174" s="175" t="str">
        <f t="shared" si="1307"/>
        <v/>
      </c>
    </row>
    <row r="8175" spans="1:17" s="1" customFormat="1" x14ac:dyDescent="0.3">
      <c r="A8175" s="189">
        <f t="shared" si="1305"/>
        <v>44171.458333313516</v>
      </c>
      <c r="B8175" s="190">
        <f t="shared" si="1301"/>
        <v>44171</v>
      </c>
      <c r="C8175" s="1">
        <f t="shared" si="1302"/>
        <v>11</v>
      </c>
      <c r="D8175" s="191">
        <v>3.2225082402948173</v>
      </c>
      <c r="E8175" s="192">
        <f t="shared" si="1303"/>
        <v>1.118972385957623E-4</v>
      </c>
      <c r="F8175" s="193">
        <f t="shared" si="1304"/>
        <v>4.8046391864113325</v>
      </c>
      <c r="G8175" s="193">
        <f t="shared" si="1309"/>
        <v>4.9823069829611653</v>
      </c>
      <c r="H8175" s="193">
        <f t="shared" si="1309"/>
        <v>5.1665446476543018</v>
      </c>
      <c r="I8175" s="193">
        <f t="shared" si="1309"/>
        <v>5.357595123602878</v>
      </c>
      <c r="J8175" s="193">
        <f t="shared" si="1309"/>
        <v>5.555710337562914</v>
      </c>
      <c r="K8175" s="193">
        <f>MAX(0,(F8175-'2031 forecast'!$C$10))</f>
        <v>0</v>
      </c>
      <c r="L8175" s="193">
        <f>MAX(0,(G8175-'2031 forecast'!$C$10))</f>
        <v>0</v>
      </c>
      <c r="M8175" s="193">
        <f>MAX(0,(H8175-'2031 forecast'!$C$10))</f>
        <v>0</v>
      </c>
      <c r="N8175" s="193">
        <f>MAX(0,(I8175-'2031 forecast'!$C$10))</f>
        <v>0</v>
      </c>
      <c r="O8175" s="193">
        <f>MAX(0,(J8175-'2031 forecast'!$C$10))</f>
        <v>0</v>
      </c>
      <c r="P8175" s="175" t="str">
        <f t="shared" si="1306"/>
        <v/>
      </c>
      <c r="Q8175" s="175" t="str">
        <f t="shared" si="1307"/>
        <v/>
      </c>
    </row>
    <row r="8176" spans="1:17" s="1" customFormat="1" x14ac:dyDescent="0.3">
      <c r="A8176" s="189">
        <f t="shared" si="1305"/>
        <v>44171.49999998018</v>
      </c>
      <c r="B8176" s="190">
        <f t="shared" si="1301"/>
        <v>44171</v>
      </c>
      <c r="C8176" s="1">
        <f t="shared" si="1302"/>
        <v>12</v>
      </c>
      <c r="D8176" s="191">
        <v>3.1848621159923081</v>
      </c>
      <c r="E8176" s="192">
        <f t="shared" si="1303"/>
        <v>1.105900278645034E-4</v>
      </c>
      <c r="F8176" s="193">
        <f t="shared" si="1304"/>
        <v>4.7485102239532564</v>
      </c>
      <c r="G8176" s="193">
        <f t="shared" si="1309"/>
        <v>4.9241024621321801</v>
      </c>
      <c r="H8176" s="193">
        <f t="shared" si="1309"/>
        <v>5.1061878176583395</v>
      </c>
      <c r="I8176" s="193">
        <f t="shared" si="1309"/>
        <v>5.295006395523405</v>
      </c>
      <c r="J8176" s="193">
        <f t="shared" si="1309"/>
        <v>5.4908071794138147</v>
      </c>
      <c r="K8176" s="193">
        <f>MAX(0,(F8176-'2031 forecast'!$C$10))</f>
        <v>0</v>
      </c>
      <c r="L8176" s="193">
        <f>MAX(0,(G8176-'2031 forecast'!$C$10))</f>
        <v>0</v>
      </c>
      <c r="M8176" s="193">
        <f>MAX(0,(H8176-'2031 forecast'!$C$10))</f>
        <v>0</v>
      </c>
      <c r="N8176" s="193">
        <f>MAX(0,(I8176-'2031 forecast'!$C$10))</f>
        <v>0</v>
      </c>
      <c r="O8176" s="193">
        <f>MAX(0,(J8176-'2031 forecast'!$C$10))</f>
        <v>0</v>
      </c>
      <c r="P8176" s="175" t="str">
        <f t="shared" si="1306"/>
        <v/>
      </c>
      <c r="Q8176" s="175" t="str">
        <f t="shared" si="1307"/>
        <v/>
      </c>
    </row>
    <row r="8177" spans="1:17" s="1" customFormat="1" x14ac:dyDescent="0.3">
      <c r="A8177" s="189">
        <f t="shared" si="1305"/>
        <v>44171.541666646845</v>
      </c>
      <c r="B8177" s="190">
        <f t="shared" si="1301"/>
        <v>44171</v>
      </c>
      <c r="C8177" s="1">
        <f t="shared" si="1302"/>
        <v>13</v>
      </c>
      <c r="D8177" s="191">
        <v>3.1095698673872887</v>
      </c>
      <c r="E8177" s="192">
        <f t="shared" si="1303"/>
        <v>1.0797560640198559E-4</v>
      </c>
      <c r="F8177" s="193">
        <f t="shared" si="1304"/>
        <v>4.6362522990371033</v>
      </c>
      <c r="G8177" s="193">
        <f t="shared" si="1309"/>
        <v>4.8076934204742088</v>
      </c>
      <c r="H8177" s="193">
        <f t="shared" si="1309"/>
        <v>4.9854741576664168</v>
      </c>
      <c r="I8177" s="193">
        <f t="shared" si="1309"/>
        <v>5.1698289393644599</v>
      </c>
      <c r="J8177" s="193">
        <f t="shared" si="1309"/>
        <v>5.3610008631156152</v>
      </c>
      <c r="K8177" s="193">
        <f>MAX(0,(F8177-'2031 forecast'!$C$10))</f>
        <v>0</v>
      </c>
      <c r="L8177" s="193">
        <f>MAX(0,(G8177-'2031 forecast'!$C$10))</f>
        <v>0</v>
      </c>
      <c r="M8177" s="193">
        <f>MAX(0,(H8177-'2031 forecast'!$C$10))</f>
        <v>0</v>
      </c>
      <c r="N8177" s="193">
        <f>MAX(0,(I8177-'2031 forecast'!$C$10))</f>
        <v>0</v>
      </c>
      <c r="O8177" s="193">
        <f>MAX(0,(J8177-'2031 forecast'!$C$10))</f>
        <v>0</v>
      </c>
      <c r="P8177" s="175" t="str">
        <f t="shared" si="1306"/>
        <v/>
      </c>
      <c r="Q8177" s="175" t="str">
        <f t="shared" si="1307"/>
        <v/>
      </c>
    </row>
    <row r="8178" spans="1:17" s="1" customFormat="1" x14ac:dyDescent="0.3">
      <c r="A8178" s="189">
        <f t="shared" si="1305"/>
        <v>44171.583333313509</v>
      </c>
      <c r="B8178" s="190">
        <f t="shared" si="1301"/>
        <v>44171</v>
      </c>
      <c r="C8178" s="1">
        <f t="shared" si="1302"/>
        <v>14</v>
      </c>
      <c r="D8178" s="191">
        <v>3.1698036662713043</v>
      </c>
      <c r="E8178" s="192">
        <f t="shared" si="1303"/>
        <v>1.1006714357199984E-4</v>
      </c>
      <c r="F8178" s="193">
        <f t="shared" si="1304"/>
        <v>4.7260586389700263</v>
      </c>
      <c r="G8178" s="193">
        <f t="shared" si="1309"/>
        <v>4.9008206538005856</v>
      </c>
      <c r="H8178" s="193">
        <f t="shared" si="1309"/>
        <v>5.0820450856599555</v>
      </c>
      <c r="I8178" s="193">
        <f t="shared" si="1309"/>
        <v>5.2699709042916165</v>
      </c>
      <c r="J8178" s="193">
        <f t="shared" si="1309"/>
        <v>5.4648459161541751</v>
      </c>
      <c r="K8178" s="193">
        <f>MAX(0,(F8178-'2031 forecast'!$C$10))</f>
        <v>0</v>
      </c>
      <c r="L8178" s="193">
        <f>MAX(0,(G8178-'2031 forecast'!$C$10))</f>
        <v>0</v>
      </c>
      <c r="M8178" s="193">
        <f>MAX(0,(H8178-'2031 forecast'!$C$10))</f>
        <v>0</v>
      </c>
      <c r="N8178" s="193">
        <f>MAX(0,(I8178-'2031 forecast'!$C$10))</f>
        <v>0</v>
      </c>
      <c r="O8178" s="193">
        <f>MAX(0,(J8178-'2031 forecast'!$C$10))</f>
        <v>0</v>
      </c>
      <c r="P8178" s="175" t="str">
        <f t="shared" si="1306"/>
        <v/>
      </c>
      <c r="Q8178" s="175" t="str">
        <f t="shared" si="1307"/>
        <v/>
      </c>
    </row>
    <row r="8179" spans="1:17" s="1" customFormat="1" x14ac:dyDescent="0.3">
      <c r="A8179" s="189">
        <f t="shared" si="1305"/>
        <v>44171.624999980173</v>
      </c>
      <c r="B8179" s="190">
        <f t="shared" si="1301"/>
        <v>44171</v>
      </c>
      <c r="C8179" s="1">
        <f t="shared" si="1302"/>
        <v>15</v>
      </c>
      <c r="D8179" s="191">
        <v>3.1622744414108026</v>
      </c>
      <c r="E8179" s="192">
        <f t="shared" si="1303"/>
        <v>1.0980570142574807E-4</v>
      </c>
      <c r="F8179" s="193">
        <f t="shared" si="1304"/>
        <v>4.7148328464784113</v>
      </c>
      <c r="G8179" s="193">
        <f t="shared" si="1309"/>
        <v>4.8891797496347893</v>
      </c>
      <c r="H8179" s="193">
        <f t="shared" si="1309"/>
        <v>5.0699737196607639</v>
      </c>
      <c r="I8179" s="193">
        <f t="shared" si="1309"/>
        <v>5.2574531586757223</v>
      </c>
      <c r="J8179" s="193">
        <f t="shared" si="1309"/>
        <v>5.4518652845243558</v>
      </c>
      <c r="K8179" s="193">
        <f>MAX(0,(F8179-'2031 forecast'!$C$10))</f>
        <v>0</v>
      </c>
      <c r="L8179" s="193">
        <f>MAX(0,(G8179-'2031 forecast'!$C$10))</f>
        <v>0</v>
      </c>
      <c r="M8179" s="193">
        <f>MAX(0,(H8179-'2031 forecast'!$C$10))</f>
        <v>0</v>
      </c>
      <c r="N8179" s="193">
        <f>MAX(0,(I8179-'2031 forecast'!$C$10))</f>
        <v>0</v>
      </c>
      <c r="O8179" s="193">
        <f>MAX(0,(J8179-'2031 forecast'!$C$10))</f>
        <v>0</v>
      </c>
      <c r="P8179" s="175" t="str">
        <f t="shared" si="1306"/>
        <v/>
      </c>
      <c r="Q8179" s="175" t="str">
        <f t="shared" si="1307"/>
        <v/>
      </c>
    </row>
    <row r="8180" spans="1:17" s="1" customFormat="1" x14ac:dyDescent="0.3">
      <c r="A8180" s="189">
        <f t="shared" si="1305"/>
        <v>44171.666666646837</v>
      </c>
      <c r="B8180" s="190">
        <f t="shared" si="1301"/>
        <v>44171</v>
      </c>
      <c r="C8180" s="1">
        <f t="shared" si="1302"/>
        <v>16</v>
      </c>
      <c r="D8180" s="191">
        <v>3.3203881634813426</v>
      </c>
      <c r="E8180" s="192">
        <f t="shared" si="1303"/>
        <v>1.1529598649703547E-4</v>
      </c>
      <c r="F8180" s="193">
        <f t="shared" si="1304"/>
        <v>4.9505744888023315</v>
      </c>
      <c r="G8180" s="193">
        <f t="shared" si="1309"/>
        <v>5.1336387371165282</v>
      </c>
      <c r="H8180" s="193">
        <f t="shared" si="1309"/>
        <v>5.3234724056438019</v>
      </c>
      <c r="I8180" s="193">
        <f t="shared" si="1309"/>
        <v>5.5203258166095086</v>
      </c>
      <c r="J8180" s="193">
        <f t="shared" si="1309"/>
        <v>5.7244585487505733</v>
      </c>
      <c r="K8180" s="193">
        <f>MAX(0,(F8180-'2031 forecast'!$C$10))</f>
        <v>0</v>
      </c>
      <c r="L8180" s="193">
        <f>MAX(0,(G8180-'2031 forecast'!$C$10))</f>
        <v>0</v>
      </c>
      <c r="M8180" s="193">
        <f>MAX(0,(H8180-'2031 forecast'!$C$10))</f>
        <v>0</v>
      </c>
      <c r="N8180" s="193">
        <f>MAX(0,(I8180-'2031 forecast'!$C$10))</f>
        <v>0</v>
      </c>
      <c r="O8180" s="193">
        <f>MAX(0,(J8180-'2031 forecast'!$C$10))</f>
        <v>0</v>
      </c>
      <c r="P8180" s="175" t="str">
        <f t="shared" si="1306"/>
        <v/>
      </c>
      <c r="Q8180" s="175" t="str">
        <f t="shared" si="1307"/>
        <v/>
      </c>
    </row>
    <row r="8181" spans="1:17" s="1" customFormat="1" x14ac:dyDescent="0.3">
      <c r="A8181" s="189">
        <f t="shared" si="1305"/>
        <v>44171.708333313501</v>
      </c>
      <c r="B8181" s="190">
        <f t="shared" si="1301"/>
        <v>44171</v>
      </c>
      <c r="C8181" s="1">
        <f t="shared" si="1302"/>
        <v>17</v>
      </c>
      <c r="D8181" s="191">
        <v>3.7269663059484457</v>
      </c>
      <c r="E8181" s="192">
        <f t="shared" si="1303"/>
        <v>1.2941386239463163E-4</v>
      </c>
      <c r="F8181" s="193">
        <f t="shared" si="1304"/>
        <v>5.5567672833495552</v>
      </c>
      <c r="G8181" s="193">
        <f t="shared" si="1309"/>
        <v>5.7622475620695717</v>
      </c>
      <c r="H8181" s="193">
        <f t="shared" si="1309"/>
        <v>5.9753261696001845</v>
      </c>
      <c r="I8181" s="193">
        <f t="shared" si="1309"/>
        <v>6.1962840798678149</v>
      </c>
      <c r="J8181" s="193">
        <f t="shared" si="1309"/>
        <v>6.4254126567608463</v>
      </c>
      <c r="K8181" s="193">
        <f>MAX(0,(F8181-'2031 forecast'!$C$10))</f>
        <v>0</v>
      </c>
      <c r="L8181" s="193">
        <f>MAX(0,(G8181-'2031 forecast'!$C$10))</f>
        <v>2.5247562069571572E-2</v>
      </c>
      <c r="M8181" s="193">
        <f>MAX(0,(H8181-'2031 forecast'!$C$10))</f>
        <v>0.23832616960018438</v>
      </c>
      <c r="N8181" s="193">
        <f>MAX(0,(I8181-'2031 forecast'!$C$10))</f>
        <v>0.45928407986781483</v>
      </c>
      <c r="O8181" s="193">
        <f>MAX(0,(J8181-'2031 forecast'!$C$10))</f>
        <v>0.68841265676084618</v>
      </c>
      <c r="P8181" s="175" t="str">
        <f t="shared" si="1306"/>
        <v/>
      </c>
      <c r="Q8181" s="175" t="str">
        <f t="shared" si="1307"/>
        <v/>
      </c>
    </row>
    <row r="8182" spans="1:17" s="1" customFormat="1" x14ac:dyDescent="0.3">
      <c r="A8182" s="189">
        <f t="shared" si="1305"/>
        <v>44171.749999980166</v>
      </c>
      <c r="B8182" s="190">
        <f t="shared" si="1301"/>
        <v>44171</v>
      </c>
      <c r="C8182" s="1">
        <f t="shared" si="1302"/>
        <v>18</v>
      </c>
      <c r="D8182" s="191">
        <v>3.8097877794139663</v>
      </c>
      <c r="E8182" s="192">
        <f t="shared" si="1303"/>
        <v>1.3228972600340123E-4</v>
      </c>
      <c r="F8182" s="193">
        <f t="shared" si="1304"/>
        <v>5.6802510007573233</v>
      </c>
      <c r="G8182" s="193">
        <f t="shared" si="1309"/>
        <v>5.8902975078933402</v>
      </c>
      <c r="H8182" s="193">
        <f t="shared" si="1309"/>
        <v>6.1081111955913006</v>
      </c>
      <c r="I8182" s="193">
        <f t="shared" si="1309"/>
        <v>6.3339792816426552</v>
      </c>
      <c r="J8182" s="193">
        <f t="shared" si="1309"/>
        <v>6.5681996046888651</v>
      </c>
      <c r="K8182" s="193">
        <f>MAX(0,(F8182-'2031 forecast'!$C$10))</f>
        <v>0</v>
      </c>
      <c r="L8182" s="193">
        <f>MAX(0,(G8182-'2031 forecast'!$C$10))</f>
        <v>0.15329750789334007</v>
      </c>
      <c r="M8182" s="193">
        <f>MAX(0,(H8182-'2031 forecast'!$C$10))</f>
        <v>0.37111119559130046</v>
      </c>
      <c r="N8182" s="193">
        <f>MAX(0,(I8182-'2031 forecast'!$C$10))</f>
        <v>0.59697928164265512</v>
      </c>
      <c r="O8182" s="193">
        <f>MAX(0,(J8182-'2031 forecast'!$C$10))</f>
        <v>0.831199604688865</v>
      </c>
      <c r="P8182" s="175" t="str">
        <f t="shared" si="1306"/>
        <v/>
      </c>
      <c r="Q8182" s="175" t="str">
        <f t="shared" si="1307"/>
        <v/>
      </c>
    </row>
    <row r="8183" spans="1:17" s="1" customFormat="1" x14ac:dyDescent="0.3">
      <c r="A8183" s="189">
        <f t="shared" si="1305"/>
        <v>44171.79166664683</v>
      </c>
      <c r="B8183" s="190">
        <f t="shared" si="1301"/>
        <v>44171</v>
      </c>
      <c r="C8183" s="1">
        <f t="shared" si="1302"/>
        <v>19</v>
      </c>
      <c r="D8183" s="191">
        <v>3.6893201816459364</v>
      </c>
      <c r="E8183" s="192">
        <f t="shared" si="1303"/>
        <v>1.2810665166337274E-4</v>
      </c>
      <c r="F8183" s="193">
        <f t="shared" si="1304"/>
        <v>5.50063832089148</v>
      </c>
      <c r="G8183" s="193">
        <f t="shared" si="1309"/>
        <v>5.7040430412405865</v>
      </c>
      <c r="H8183" s="193">
        <f t="shared" si="1309"/>
        <v>5.914969339604224</v>
      </c>
      <c r="I8183" s="193">
        <f t="shared" si="1309"/>
        <v>6.1336953517883428</v>
      </c>
      <c r="J8183" s="193">
        <f t="shared" si="1309"/>
        <v>6.3605094986117479</v>
      </c>
      <c r="K8183" s="193">
        <f>MAX(0,(F8183-'2031 forecast'!$C$10))</f>
        <v>0</v>
      </c>
      <c r="L8183" s="193">
        <f>MAX(0,(G8183-'2031 forecast'!$C$10))</f>
        <v>0</v>
      </c>
      <c r="M8183" s="193">
        <f>MAX(0,(H8183-'2031 forecast'!$C$10))</f>
        <v>0.1779693396042239</v>
      </c>
      <c r="N8183" s="193">
        <f>MAX(0,(I8183-'2031 forecast'!$C$10))</f>
        <v>0.3966953517883427</v>
      </c>
      <c r="O8183" s="193">
        <f>MAX(0,(J8183-'2031 forecast'!$C$10))</f>
        <v>0.62350949861174776</v>
      </c>
      <c r="P8183" s="175" t="str">
        <f t="shared" si="1306"/>
        <v/>
      </c>
      <c r="Q8183" s="175" t="str">
        <f t="shared" si="1307"/>
        <v/>
      </c>
    </row>
    <row r="8184" spans="1:17" s="1" customFormat="1" x14ac:dyDescent="0.3">
      <c r="A8184" s="189">
        <f t="shared" si="1305"/>
        <v>44171.833333313494</v>
      </c>
      <c r="B8184" s="190">
        <f t="shared" si="1301"/>
        <v>44171</v>
      </c>
      <c r="C8184" s="1">
        <f t="shared" si="1302"/>
        <v>20</v>
      </c>
      <c r="D8184" s="191">
        <v>3.5613233590174032</v>
      </c>
      <c r="E8184" s="192">
        <f t="shared" si="1303"/>
        <v>1.2366213517709244E-4</v>
      </c>
      <c r="F8184" s="193">
        <f t="shared" si="1304"/>
        <v>5.309799848534019</v>
      </c>
      <c r="G8184" s="193">
        <f t="shared" si="1309"/>
        <v>5.5061476704220347</v>
      </c>
      <c r="H8184" s="193">
        <f t="shared" si="1309"/>
        <v>5.7097561176179541</v>
      </c>
      <c r="I8184" s="193">
        <f t="shared" si="1309"/>
        <v>5.9208936763181335</v>
      </c>
      <c r="J8184" s="193">
        <f t="shared" si="1309"/>
        <v>6.1398387609048086</v>
      </c>
      <c r="K8184" s="193">
        <f>MAX(0,(F8184-'2031 forecast'!$C$10))</f>
        <v>0</v>
      </c>
      <c r="L8184" s="193">
        <f>MAX(0,(G8184-'2031 forecast'!$C$10))</f>
        <v>0</v>
      </c>
      <c r="M8184" s="193">
        <f>MAX(0,(H8184-'2031 forecast'!$C$10))</f>
        <v>0</v>
      </c>
      <c r="N8184" s="193">
        <f>MAX(0,(I8184-'2031 forecast'!$C$10))</f>
        <v>0.18389367631813336</v>
      </c>
      <c r="O8184" s="193">
        <f>MAX(0,(J8184-'2031 forecast'!$C$10))</f>
        <v>0.40283876090480852</v>
      </c>
      <c r="P8184" s="175" t="str">
        <f t="shared" si="1306"/>
        <v/>
      </c>
      <c r="Q8184" s="175" t="str">
        <f t="shared" si="1307"/>
        <v/>
      </c>
    </row>
    <row r="8185" spans="1:17" s="1" customFormat="1" x14ac:dyDescent="0.3">
      <c r="A8185" s="189">
        <f t="shared" si="1305"/>
        <v>44171.874999980158</v>
      </c>
      <c r="B8185" s="190">
        <f t="shared" si="1301"/>
        <v>44171</v>
      </c>
      <c r="C8185" s="1">
        <f t="shared" si="1302"/>
        <v>21</v>
      </c>
      <c r="D8185" s="191">
        <v>3.4408557612493733</v>
      </c>
      <c r="E8185" s="192">
        <f t="shared" si="1303"/>
        <v>1.1947906083706397E-4</v>
      </c>
      <c r="F8185" s="193">
        <f t="shared" si="1304"/>
        <v>5.1301871686681757</v>
      </c>
      <c r="G8185" s="193">
        <f t="shared" ref="G8185:J8204" si="1310">$E8185*G$2</f>
        <v>5.3198932037692819</v>
      </c>
      <c r="H8185" s="193">
        <f t="shared" si="1310"/>
        <v>5.5166142616308784</v>
      </c>
      <c r="I8185" s="193">
        <f t="shared" si="1310"/>
        <v>5.7206097464638219</v>
      </c>
      <c r="J8185" s="193">
        <f t="shared" si="1310"/>
        <v>5.9321486548276914</v>
      </c>
      <c r="K8185" s="193">
        <f>MAX(0,(F8185-'2031 forecast'!$C$10))</f>
        <v>0</v>
      </c>
      <c r="L8185" s="193">
        <f>MAX(0,(G8185-'2031 forecast'!$C$10))</f>
        <v>0</v>
      </c>
      <c r="M8185" s="193">
        <f>MAX(0,(H8185-'2031 forecast'!$C$10))</f>
        <v>0</v>
      </c>
      <c r="N8185" s="193">
        <f>MAX(0,(I8185-'2031 forecast'!$C$10))</f>
        <v>0</v>
      </c>
      <c r="O8185" s="193">
        <f>MAX(0,(J8185-'2031 forecast'!$C$10))</f>
        <v>0.19514865482769128</v>
      </c>
      <c r="P8185" s="175" t="str">
        <f t="shared" si="1306"/>
        <v/>
      </c>
      <c r="Q8185" s="175" t="str">
        <f t="shared" si="1307"/>
        <v/>
      </c>
    </row>
    <row r="8186" spans="1:17" s="1" customFormat="1" x14ac:dyDescent="0.3">
      <c r="A8186" s="189">
        <f t="shared" si="1305"/>
        <v>44171.916666646823</v>
      </c>
      <c r="B8186" s="190">
        <f t="shared" si="1301"/>
        <v>44171</v>
      </c>
      <c r="C8186" s="1">
        <f t="shared" si="1302"/>
        <v>22</v>
      </c>
      <c r="D8186" s="191">
        <v>3.1622744414108026</v>
      </c>
      <c r="E8186" s="192">
        <f t="shared" si="1303"/>
        <v>1.0980570142574807E-4</v>
      </c>
      <c r="F8186" s="193">
        <f t="shared" si="1304"/>
        <v>4.7148328464784113</v>
      </c>
      <c r="G8186" s="193">
        <f t="shared" si="1310"/>
        <v>4.8891797496347893</v>
      </c>
      <c r="H8186" s="193">
        <f t="shared" si="1310"/>
        <v>5.0699737196607639</v>
      </c>
      <c r="I8186" s="193">
        <f t="shared" si="1310"/>
        <v>5.2574531586757223</v>
      </c>
      <c r="J8186" s="193">
        <f t="shared" si="1310"/>
        <v>5.4518652845243558</v>
      </c>
      <c r="K8186" s="193">
        <f>MAX(0,(F8186-'2031 forecast'!$C$10))</f>
        <v>0</v>
      </c>
      <c r="L8186" s="193">
        <f>MAX(0,(G8186-'2031 forecast'!$C$10))</f>
        <v>0</v>
      </c>
      <c r="M8186" s="193">
        <f>MAX(0,(H8186-'2031 forecast'!$C$10))</f>
        <v>0</v>
      </c>
      <c r="N8186" s="193">
        <f>MAX(0,(I8186-'2031 forecast'!$C$10))</f>
        <v>0</v>
      </c>
      <c r="O8186" s="193">
        <f>MAX(0,(J8186-'2031 forecast'!$C$10))</f>
        <v>0</v>
      </c>
      <c r="P8186" s="175" t="str">
        <f t="shared" si="1306"/>
        <v/>
      </c>
      <c r="Q8186" s="175" t="str">
        <f t="shared" si="1307"/>
        <v/>
      </c>
    </row>
    <row r="8187" spans="1:17" s="1" customFormat="1" x14ac:dyDescent="0.3">
      <c r="A8187" s="189">
        <f t="shared" si="1305"/>
        <v>44171.958333313487</v>
      </c>
      <c r="B8187" s="190">
        <f t="shared" si="1301"/>
        <v>44171</v>
      </c>
      <c r="C8187" s="1">
        <f t="shared" si="1302"/>
        <v>23</v>
      </c>
      <c r="D8187" s="191">
        <v>2.9740438198982542</v>
      </c>
      <c r="E8187" s="192">
        <f t="shared" si="1303"/>
        <v>1.0326964776945352E-4</v>
      </c>
      <c r="F8187" s="193">
        <f t="shared" si="1304"/>
        <v>4.4341880341880282</v>
      </c>
      <c r="G8187" s="193">
        <f t="shared" si="1310"/>
        <v>4.5981571454898598</v>
      </c>
      <c r="H8187" s="193">
        <f t="shared" si="1310"/>
        <v>4.7681895696809553</v>
      </c>
      <c r="I8187" s="193">
        <f t="shared" si="1310"/>
        <v>4.9445095182783572</v>
      </c>
      <c r="J8187" s="193">
        <f t="shared" si="1310"/>
        <v>5.1273494937788566</v>
      </c>
      <c r="K8187" s="193">
        <f>MAX(0,(F8187-'2031 forecast'!$C$10))</f>
        <v>0</v>
      </c>
      <c r="L8187" s="193">
        <f>MAX(0,(G8187-'2031 forecast'!$C$10))</f>
        <v>0</v>
      </c>
      <c r="M8187" s="193">
        <f>MAX(0,(H8187-'2031 forecast'!$C$10))</f>
        <v>0</v>
      </c>
      <c r="N8187" s="193">
        <f>MAX(0,(I8187-'2031 forecast'!$C$10))</f>
        <v>0</v>
      </c>
      <c r="O8187" s="193">
        <f>MAX(0,(J8187-'2031 forecast'!$C$10))</f>
        <v>0</v>
      </c>
      <c r="P8187" s="175" t="str">
        <f t="shared" si="1306"/>
        <v/>
      </c>
      <c r="Q8187" s="175" t="str">
        <f t="shared" si="1307"/>
        <v/>
      </c>
    </row>
    <row r="8188" spans="1:17" s="1" customFormat="1" x14ac:dyDescent="0.3">
      <c r="A8188" s="189">
        <f t="shared" si="1305"/>
        <v>44171.999999980151</v>
      </c>
      <c r="B8188" s="190">
        <f t="shared" si="1301"/>
        <v>44171</v>
      </c>
      <c r="C8188" s="1">
        <f t="shared" si="1302"/>
        <v>0</v>
      </c>
      <c r="D8188" s="191">
        <v>2.6352287011756683</v>
      </c>
      <c r="E8188" s="192">
        <f t="shared" si="1303"/>
        <v>9.1504751188123379E-5</v>
      </c>
      <c r="F8188" s="193">
        <f t="shared" si="1304"/>
        <v>3.9290273720653421</v>
      </c>
      <c r="G8188" s="193">
        <f t="shared" si="1310"/>
        <v>4.0743164580289903</v>
      </c>
      <c r="H8188" s="193">
        <f t="shared" si="1310"/>
        <v>4.2249780997173021</v>
      </c>
      <c r="I8188" s="193">
        <f t="shared" si="1310"/>
        <v>4.3812109655631017</v>
      </c>
      <c r="J8188" s="193">
        <f t="shared" si="1310"/>
        <v>4.543221070436962</v>
      </c>
      <c r="K8188" s="193">
        <f>MAX(0,(F8188-'2031 forecast'!$C$10))</f>
        <v>0</v>
      </c>
      <c r="L8188" s="193">
        <f>MAX(0,(G8188-'2031 forecast'!$C$10))</f>
        <v>0</v>
      </c>
      <c r="M8188" s="193">
        <f>MAX(0,(H8188-'2031 forecast'!$C$10))</f>
        <v>0</v>
      </c>
      <c r="N8188" s="193">
        <f>MAX(0,(I8188-'2031 forecast'!$C$10))</f>
        <v>0</v>
      </c>
      <c r="O8188" s="193">
        <f>MAX(0,(J8188-'2031 forecast'!$C$10))</f>
        <v>0</v>
      </c>
      <c r="P8188" s="175" t="str">
        <f t="shared" si="1306"/>
        <v/>
      </c>
      <c r="Q8188" s="175" t="str">
        <f t="shared" si="1307"/>
        <v/>
      </c>
    </row>
    <row r="8189" spans="1:17" s="1" customFormat="1" x14ac:dyDescent="0.3">
      <c r="A8189" s="189">
        <f t="shared" si="1305"/>
        <v>44172.041666646815</v>
      </c>
      <c r="B8189" s="190">
        <f t="shared" si="1301"/>
        <v>44172</v>
      </c>
      <c r="C8189" s="1">
        <f t="shared" si="1302"/>
        <v>1</v>
      </c>
      <c r="D8189" s="191">
        <v>2.672874825478178</v>
      </c>
      <c r="E8189" s="192">
        <f t="shared" si="1303"/>
        <v>9.2811961919382285E-5</v>
      </c>
      <c r="F8189" s="193">
        <f t="shared" si="1304"/>
        <v>3.9851563345234187</v>
      </c>
      <c r="G8189" s="193">
        <f t="shared" si="1310"/>
        <v>4.1325209788579755</v>
      </c>
      <c r="H8189" s="193">
        <f t="shared" si="1310"/>
        <v>4.2853349297132644</v>
      </c>
      <c r="I8189" s="193">
        <f t="shared" si="1310"/>
        <v>4.4437996936425739</v>
      </c>
      <c r="J8189" s="193">
        <f t="shared" si="1310"/>
        <v>4.6081242285860613</v>
      </c>
      <c r="K8189" s="193">
        <f>MAX(0,(F8189-'2031 forecast'!$C$10))</f>
        <v>0</v>
      </c>
      <c r="L8189" s="193">
        <f>MAX(0,(G8189-'2031 forecast'!$C$10))</f>
        <v>0</v>
      </c>
      <c r="M8189" s="193">
        <f>MAX(0,(H8189-'2031 forecast'!$C$10))</f>
        <v>0</v>
      </c>
      <c r="N8189" s="193">
        <f>MAX(0,(I8189-'2031 forecast'!$C$10))</f>
        <v>0</v>
      </c>
      <c r="O8189" s="193">
        <f>MAX(0,(J8189-'2031 forecast'!$C$10))</f>
        <v>0</v>
      </c>
      <c r="P8189" s="175" t="str">
        <f t="shared" si="1306"/>
        <v/>
      </c>
      <c r="Q8189" s="175" t="str">
        <f t="shared" si="1307"/>
        <v/>
      </c>
    </row>
    <row r="8190" spans="1:17" s="1" customFormat="1" x14ac:dyDescent="0.3">
      <c r="A8190" s="189">
        <f t="shared" si="1305"/>
        <v>44172.08333331348</v>
      </c>
      <c r="B8190" s="190">
        <f t="shared" si="1301"/>
        <v>44172</v>
      </c>
      <c r="C8190" s="1">
        <f t="shared" si="1302"/>
        <v>2</v>
      </c>
      <c r="D8190" s="191">
        <v>2.5749949022916536</v>
      </c>
      <c r="E8190" s="192">
        <f t="shared" si="1303"/>
        <v>8.9413214018109149E-5</v>
      </c>
      <c r="F8190" s="193">
        <f t="shared" si="1304"/>
        <v>3.8392210321324209</v>
      </c>
      <c r="G8190" s="193">
        <f t="shared" si="1310"/>
        <v>3.9811892247026139</v>
      </c>
      <c r="H8190" s="193">
        <f t="shared" si="1310"/>
        <v>4.1284071717237651</v>
      </c>
      <c r="I8190" s="193">
        <f t="shared" si="1310"/>
        <v>4.281069000635946</v>
      </c>
      <c r="J8190" s="193">
        <f t="shared" si="1310"/>
        <v>4.4393760173984038</v>
      </c>
      <c r="K8190" s="193">
        <f>MAX(0,(F8190-'2031 forecast'!$C$10))</f>
        <v>0</v>
      </c>
      <c r="L8190" s="193">
        <f>MAX(0,(G8190-'2031 forecast'!$C$10))</f>
        <v>0</v>
      </c>
      <c r="M8190" s="193">
        <f>MAX(0,(H8190-'2031 forecast'!$C$10))</f>
        <v>0</v>
      </c>
      <c r="N8190" s="193">
        <f>MAX(0,(I8190-'2031 forecast'!$C$10))</f>
        <v>0</v>
      </c>
      <c r="O8190" s="193">
        <f>MAX(0,(J8190-'2031 forecast'!$C$10))</f>
        <v>0</v>
      </c>
      <c r="P8190" s="175" t="str">
        <f t="shared" si="1306"/>
        <v/>
      </c>
      <c r="Q8190" s="175" t="str">
        <f t="shared" si="1307"/>
        <v/>
      </c>
    </row>
    <row r="8191" spans="1:17" s="1" customFormat="1" x14ac:dyDescent="0.3">
      <c r="A8191" s="189">
        <f t="shared" si="1305"/>
        <v>44172.124999980144</v>
      </c>
      <c r="B8191" s="190">
        <f t="shared" si="1301"/>
        <v>44172</v>
      </c>
      <c r="C8191" s="1">
        <f t="shared" si="1302"/>
        <v>3</v>
      </c>
      <c r="D8191" s="191">
        <v>2.4695857542446267</v>
      </c>
      <c r="E8191" s="192">
        <f t="shared" si="1303"/>
        <v>8.5753023970584202E-5</v>
      </c>
      <c r="F8191" s="193">
        <f t="shared" si="1304"/>
        <v>3.6820599372498068</v>
      </c>
      <c r="G8191" s="193">
        <f t="shared" si="1310"/>
        <v>3.8182165663814542</v>
      </c>
      <c r="H8191" s="193">
        <f t="shared" si="1310"/>
        <v>3.9594080477350726</v>
      </c>
      <c r="I8191" s="193">
        <f t="shared" si="1310"/>
        <v>4.1058205620134212</v>
      </c>
      <c r="J8191" s="193">
        <f t="shared" si="1310"/>
        <v>4.2576471745809252</v>
      </c>
      <c r="K8191" s="193">
        <f>MAX(0,(F8191-'2031 forecast'!$C$10))</f>
        <v>0</v>
      </c>
      <c r="L8191" s="193">
        <f>MAX(0,(G8191-'2031 forecast'!$C$10))</f>
        <v>0</v>
      </c>
      <c r="M8191" s="193">
        <f>MAX(0,(H8191-'2031 forecast'!$C$10))</f>
        <v>0</v>
      </c>
      <c r="N8191" s="193">
        <f>MAX(0,(I8191-'2031 forecast'!$C$10))</f>
        <v>0</v>
      </c>
      <c r="O8191" s="193">
        <f>MAX(0,(J8191-'2031 forecast'!$C$10))</f>
        <v>0</v>
      </c>
      <c r="P8191" s="175" t="str">
        <f t="shared" si="1306"/>
        <v/>
      </c>
      <c r="Q8191" s="175" t="str">
        <f t="shared" si="1307"/>
        <v/>
      </c>
    </row>
    <row r="8192" spans="1:17" s="1" customFormat="1" x14ac:dyDescent="0.3">
      <c r="A8192" s="189">
        <f t="shared" si="1305"/>
        <v>44172.166666646808</v>
      </c>
      <c r="B8192" s="190">
        <f t="shared" si="1301"/>
        <v>44172</v>
      </c>
      <c r="C8192" s="1">
        <f t="shared" si="1302"/>
        <v>4</v>
      </c>
      <c r="D8192" s="191">
        <v>2.4771149791051283</v>
      </c>
      <c r="E8192" s="192">
        <f t="shared" si="1303"/>
        <v>8.6014466116835972E-5</v>
      </c>
      <c r="F8192" s="193">
        <f t="shared" si="1304"/>
        <v>3.6932857297414214</v>
      </c>
      <c r="G8192" s="193">
        <f t="shared" si="1310"/>
        <v>3.8298574705472506</v>
      </c>
      <c r="H8192" s="193">
        <f t="shared" si="1310"/>
        <v>3.9714794137342642</v>
      </c>
      <c r="I8192" s="193">
        <f t="shared" si="1310"/>
        <v>4.1183383076293154</v>
      </c>
      <c r="J8192" s="193">
        <f t="shared" si="1310"/>
        <v>4.2706278062107446</v>
      </c>
      <c r="K8192" s="193">
        <f>MAX(0,(F8192-'2031 forecast'!$C$10))</f>
        <v>0</v>
      </c>
      <c r="L8192" s="193">
        <f>MAX(0,(G8192-'2031 forecast'!$C$10))</f>
        <v>0</v>
      </c>
      <c r="M8192" s="193">
        <f>MAX(0,(H8192-'2031 forecast'!$C$10))</f>
        <v>0</v>
      </c>
      <c r="N8192" s="193">
        <f>MAX(0,(I8192-'2031 forecast'!$C$10))</f>
        <v>0</v>
      </c>
      <c r="O8192" s="193">
        <f>MAX(0,(J8192-'2031 forecast'!$C$10))</f>
        <v>0</v>
      </c>
      <c r="P8192" s="175" t="str">
        <f t="shared" si="1306"/>
        <v/>
      </c>
      <c r="Q8192" s="175" t="str">
        <f t="shared" si="1307"/>
        <v/>
      </c>
    </row>
    <row r="8193" spans="1:17" s="1" customFormat="1" x14ac:dyDescent="0.3">
      <c r="A8193" s="189">
        <f t="shared" si="1305"/>
        <v>44172.208333313472</v>
      </c>
      <c r="B8193" s="190">
        <f t="shared" si="1301"/>
        <v>44172</v>
      </c>
      <c r="C8193" s="1">
        <f t="shared" si="1302"/>
        <v>5</v>
      </c>
      <c r="D8193" s="191">
        <v>2.5825241271521548</v>
      </c>
      <c r="E8193" s="192">
        <f t="shared" si="1303"/>
        <v>8.9674656164360906E-5</v>
      </c>
      <c r="F8193" s="193">
        <f t="shared" si="1304"/>
        <v>3.8504468246240351</v>
      </c>
      <c r="G8193" s="193">
        <f t="shared" si="1310"/>
        <v>3.9928301288684103</v>
      </c>
      <c r="H8193" s="193">
        <f t="shared" si="1310"/>
        <v>4.1404785377229558</v>
      </c>
      <c r="I8193" s="193">
        <f t="shared" si="1310"/>
        <v>4.2935867462518393</v>
      </c>
      <c r="J8193" s="193">
        <f t="shared" si="1310"/>
        <v>4.4523566490282223</v>
      </c>
      <c r="K8193" s="193">
        <f>MAX(0,(F8193-'2031 forecast'!$C$10))</f>
        <v>0</v>
      </c>
      <c r="L8193" s="193">
        <f>MAX(0,(G8193-'2031 forecast'!$C$10))</f>
        <v>0</v>
      </c>
      <c r="M8193" s="193">
        <f>MAX(0,(H8193-'2031 forecast'!$C$10))</f>
        <v>0</v>
      </c>
      <c r="N8193" s="193">
        <f>MAX(0,(I8193-'2031 forecast'!$C$10))</f>
        <v>0</v>
      </c>
      <c r="O8193" s="193">
        <f>MAX(0,(J8193-'2031 forecast'!$C$10))</f>
        <v>0</v>
      </c>
      <c r="P8193" s="175" t="str">
        <f t="shared" si="1306"/>
        <v/>
      </c>
      <c r="Q8193" s="175" t="str">
        <f t="shared" si="1307"/>
        <v/>
      </c>
    </row>
    <row r="8194" spans="1:17" s="1" customFormat="1" x14ac:dyDescent="0.3">
      <c r="A8194" s="189">
        <f t="shared" si="1305"/>
        <v>44172.249999980137</v>
      </c>
      <c r="B8194" s="190">
        <f t="shared" si="1301"/>
        <v>44172</v>
      </c>
      <c r="C8194" s="1">
        <f t="shared" si="1302"/>
        <v>6</v>
      </c>
      <c r="D8194" s="191">
        <v>2.7632255238042007</v>
      </c>
      <c r="E8194" s="192">
        <f t="shared" si="1303"/>
        <v>9.5949267674403651E-5</v>
      </c>
      <c r="F8194" s="193">
        <f t="shared" si="1304"/>
        <v>4.1198658444228018</v>
      </c>
      <c r="G8194" s="193">
        <f t="shared" si="1310"/>
        <v>4.2722118288475412</v>
      </c>
      <c r="H8194" s="193">
        <f t="shared" si="1310"/>
        <v>4.4301913217035711</v>
      </c>
      <c r="I8194" s="193">
        <f t="shared" si="1310"/>
        <v>4.5940126410333093</v>
      </c>
      <c r="J8194" s="193">
        <f t="shared" si="1310"/>
        <v>4.7638918081439003</v>
      </c>
      <c r="K8194" s="193">
        <f>MAX(0,(F8194-'2031 forecast'!$C$10))</f>
        <v>0</v>
      </c>
      <c r="L8194" s="193">
        <f>MAX(0,(G8194-'2031 forecast'!$C$10))</f>
        <v>0</v>
      </c>
      <c r="M8194" s="193">
        <f>MAX(0,(H8194-'2031 forecast'!$C$10))</f>
        <v>0</v>
      </c>
      <c r="N8194" s="193">
        <f>MAX(0,(I8194-'2031 forecast'!$C$10))</f>
        <v>0</v>
      </c>
      <c r="O8194" s="193">
        <f>MAX(0,(J8194-'2031 forecast'!$C$10))</f>
        <v>0</v>
      </c>
      <c r="P8194" s="175" t="str">
        <f t="shared" si="1306"/>
        <v/>
      </c>
      <c r="Q8194" s="175" t="str">
        <f t="shared" si="1307"/>
        <v/>
      </c>
    </row>
    <row r="8195" spans="1:17" s="1" customFormat="1" x14ac:dyDescent="0.3">
      <c r="A8195" s="189">
        <f t="shared" si="1305"/>
        <v>44172.291666646801</v>
      </c>
      <c r="B8195" s="190">
        <f t="shared" si="1301"/>
        <v>44172</v>
      </c>
      <c r="C8195" s="1">
        <f t="shared" si="1302"/>
        <v>7</v>
      </c>
      <c r="D8195" s="191">
        <v>3.102040642526787</v>
      </c>
      <c r="E8195" s="192">
        <f t="shared" si="1303"/>
        <v>1.0771416425573382E-4</v>
      </c>
      <c r="F8195" s="193">
        <f t="shared" si="1304"/>
        <v>4.6250265065454892</v>
      </c>
      <c r="G8195" s="193">
        <f t="shared" si="1310"/>
        <v>4.7960525163084116</v>
      </c>
      <c r="H8195" s="193">
        <f t="shared" si="1310"/>
        <v>4.9734027916672252</v>
      </c>
      <c r="I8195" s="193">
        <f t="shared" si="1310"/>
        <v>5.1573111937485656</v>
      </c>
      <c r="J8195" s="193">
        <f t="shared" si="1310"/>
        <v>5.3480202314857959</v>
      </c>
      <c r="K8195" s="193">
        <f>MAX(0,(F8195-'2031 forecast'!$C$10))</f>
        <v>0</v>
      </c>
      <c r="L8195" s="193">
        <f>MAX(0,(G8195-'2031 forecast'!$C$10))</f>
        <v>0</v>
      </c>
      <c r="M8195" s="193">
        <f>MAX(0,(H8195-'2031 forecast'!$C$10))</f>
        <v>0</v>
      </c>
      <c r="N8195" s="193">
        <f>MAX(0,(I8195-'2031 forecast'!$C$10))</f>
        <v>0</v>
      </c>
      <c r="O8195" s="193">
        <f>MAX(0,(J8195-'2031 forecast'!$C$10))</f>
        <v>0</v>
      </c>
      <c r="P8195" s="175" t="str">
        <f t="shared" si="1306"/>
        <v/>
      </c>
      <c r="Q8195" s="175" t="str">
        <f t="shared" si="1307"/>
        <v/>
      </c>
    </row>
    <row r="8196" spans="1:17" s="1" customFormat="1" x14ac:dyDescent="0.3">
      <c r="A8196" s="189">
        <f t="shared" si="1305"/>
        <v>44172.333333313465</v>
      </c>
      <c r="B8196" s="190">
        <f t="shared" si="1301"/>
        <v>44172</v>
      </c>
      <c r="C8196" s="1">
        <f t="shared" si="1302"/>
        <v>8</v>
      </c>
      <c r="D8196" s="191">
        <v>3.2752128143183308</v>
      </c>
      <c r="E8196" s="192">
        <f t="shared" si="1303"/>
        <v>1.1372733361952476E-4</v>
      </c>
      <c r="F8196" s="193">
        <f t="shared" si="1304"/>
        <v>4.8832197338526395</v>
      </c>
      <c r="G8196" s="193">
        <f t="shared" si="1310"/>
        <v>5.0637933121217449</v>
      </c>
      <c r="H8196" s="193">
        <f t="shared" si="1310"/>
        <v>5.2510442096486472</v>
      </c>
      <c r="I8196" s="193">
        <f t="shared" si="1310"/>
        <v>5.4452193429141396</v>
      </c>
      <c r="J8196" s="193">
        <f t="shared" si="1310"/>
        <v>5.6465747589716528</v>
      </c>
      <c r="K8196" s="193">
        <f>MAX(0,(F8196-'2031 forecast'!$C$10))</f>
        <v>0</v>
      </c>
      <c r="L8196" s="193">
        <f>MAX(0,(G8196-'2031 forecast'!$C$10))</f>
        <v>0</v>
      </c>
      <c r="M8196" s="193">
        <f>MAX(0,(H8196-'2031 forecast'!$C$10))</f>
        <v>0</v>
      </c>
      <c r="N8196" s="193">
        <f>MAX(0,(I8196-'2031 forecast'!$C$10))</f>
        <v>0</v>
      </c>
      <c r="O8196" s="193">
        <f>MAX(0,(J8196-'2031 forecast'!$C$10))</f>
        <v>0</v>
      </c>
      <c r="P8196" s="175" t="str">
        <f t="shared" si="1306"/>
        <v/>
      </c>
      <c r="Q8196" s="175" t="str">
        <f t="shared" si="1307"/>
        <v/>
      </c>
    </row>
    <row r="8197" spans="1:17" s="1" customFormat="1" x14ac:dyDescent="0.3">
      <c r="A8197" s="189">
        <f t="shared" si="1305"/>
        <v>44172.374999980129</v>
      </c>
      <c r="B8197" s="190">
        <f t="shared" ref="B8197:B8260" si="1311">INT(A8197)</f>
        <v>44172</v>
      </c>
      <c r="C8197" s="1">
        <f t="shared" ref="C8197:C8260" si="1312">HOUR(A8197)</f>
        <v>9</v>
      </c>
      <c r="D8197" s="191">
        <v>3.3730927375048561</v>
      </c>
      <c r="E8197" s="192">
        <f t="shared" ref="E8197:E8260" si="1313">D8197/SUM($D$4:$D$8763)</f>
        <v>1.1712608152079794E-4</v>
      </c>
      <c r="F8197" s="193">
        <f t="shared" ref="F8197:F8260" si="1314">E8197*$F$2</f>
        <v>5.0291550362436386</v>
      </c>
      <c r="G8197" s="193">
        <f t="shared" si="1310"/>
        <v>5.2151250662771078</v>
      </c>
      <c r="H8197" s="193">
        <f t="shared" si="1310"/>
        <v>5.4079719676381481</v>
      </c>
      <c r="I8197" s="193">
        <f t="shared" si="1310"/>
        <v>5.6079500359207701</v>
      </c>
      <c r="J8197" s="193">
        <f t="shared" si="1310"/>
        <v>5.8153229701593121</v>
      </c>
      <c r="K8197" s="193">
        <f>MAX(0,(F8197-'2031 forecast'!$C$10))</f>
        <v>0</v>
      </c>
      <c r="L8197" s="193">
        <f>MAX(0,(G8197-'2031 forecast'!$C$10))</f>
        <v>0</v>
      </c>
      <c r="M8197" s="193">
        <f>MAX(0,(H8197-'2031 forecast'!$C$10))</f>
        <v>0</v>
      </c>
      <c r="N8197" s="193">
        <f>MAX(0,(I8197-'2031 forecast'!$C$10))</f>
        <v>0</v>
      </c>
      <c r="O8197" s="193">
        <f>MAX(0,(J8197-'2031 forecast'!$C$10))</f>
        <v>7.8322970159312E-2</v>
      </c>
      <c r="P8197" s="175" t="str">
        <f t="shared" si="1306"/>
        <v/>
      </c>
      <c r="Q8197" s="175" t="str">
        <f t="shared" si="1307"/>
        <v/>
      </c>
    </row>
    <row r="8198" spans="1:17" s="1" customFormat="1" x14ac:dyDescent="0.3">
      <c r="A8198" s="189">
        <f t="shared" ref="A8198:A8261" si="1315">A8197 + TIME(1,0,0)</f>
        <v>44172.416666646794</v>
      </c>
      <c r="B8198" s="190">
        <f t="shared" si="1311"/>
        <v>44172</v>
      </c>
      <c r="C8198" s="1">
        <f t="shared" si="1312"/>
        <v>10</v>
      </c>
      <c r="D8198" s="191">
        <v>3.3881511872258598</v>
      </c>
      <c r="E8198" s="192">
        <f t="shared" si="1313"/>
        <v>1.176489658133015E-4</v>
      </c>
      <c r="F8198" s="193">
        <f t="shared" si="1314"/>
        <v>5.0516066212268687</v>
      </c>
      <c r="G8198" s="193">
        <f t="shared" si="1310"/>
        <v>5.2384068746087022</v>
      </c>
      <c r="H8198" s="193">
        <f t="shared" si="1310"/>
        <v>5.4321146996365322</v>
      </c>
      <c r="I8198" s="193">
        <f t="shared" si="1310"/>
        <v>5.6329855271525595</v>
      </c>
      <c r="J8198" s="193">
        <f t="shared" si="1310"/>
        <v>5.8412842334189516</v>
      </c>
      <c r="K8198" s="193">
        <f>MAX(0,(F8198-'2031 forecast'!$C$10))</f>
        <v>0</v>
      </c>
      <c r="L8198" s="193">
        <f>MAX(0,(G8198-'2031 forecast'!$C$10))</f>
        <v>0</v>
      </c>
      <c r="M8198" s="193">
        <f>MAX(0,(H8198-'2031 forecast'!$C$10))</f>
        <v>0</v>
      </c>
      <c r="N8198" s="193">
        <f>MAX(0,(I8198-'2031 forecast'!$C$10))</f>
        <v>0</v>
      </c>
      <c r="O8198" s="193">
        <f>MAX(0,(J8198-'2031 forecast'!$C$10))</f>
        <v>0.10428423341895154</v>
      </c>
      <c r="P8198" s="175" t="str">
        <f t="shared" ref="P8198:P8261" si="1316">IF(K8198&gt;0,IF(K8197&gt;0,P8197+1,1),"")</f>
        <v/>
      </c>
      <c r="Q8198" s="175" t="str">
        <f t="shared" ref="Q8198:Q8261" si="1317">IF(AND(K8198&gt;0,K8199=0),P8198,"")</f>
        <v/>
      </c>
    </row>
    <row r="8199" spans="1:17" s="1" customFormat="1" x14ac:dyDescent="0.3">
      <c r="A8199" s="189">
        <f t="shared" si="1315"/>
        <v>44172.458333313458</v>
      </c>
      <c r="B8199" s="190">
        <f t="shared" si="1311"/>
        <v>44172</v>
      </c>
      <c r="C8199" s="1">
        <f t="shared" si="1312"/>
        <v>11</v>
      </c>
      <c r="D8199" s="191">
        <v>3.31285893862084</v>
      </c>
      <c r="E8199" s="192">
        <f t="shared" si="1313"/>
        <v>1.1503454435078367E-4</v>
      </c>
      <c r="F8199" s="193">
        <f t="shared" si="1314"/>
        <v>4.9393486963107156</v>
      </c>
      <c r="G8199" s="193">
        <f t="shared" si="1310"/>
        <v>5.1219978329507301</v>
      </c>
      <c r="H8199" s="193">
        <f t="shared" si="1310"/>
        <v>5.3114010396446085</v>
      </c>
      <c r="I8199" s="193">
        <f t="shared" si="1310"/>
        <v>5.5078080709936126</v>
      </c>
      <c r="J8199" s="193">
        <f t="shared" si="1310"/>
        <v>5.7114779171207521</v>
      </c>
      <c r="K8199" s="193">
        <f>MAX(0,(F8199-'2031 forecast'!$C$10))</f>
        <v>0</v>
      </c>
      <c r="L8199" s="193">
        <f>MAX(0,(G8199-'2031 forecast'!$C$10))</f>
        <v>0</v>
      </c>
      <c r="M8199" s="193">
        <f>MAX(0,(H8199-'2031 forecast'!$C$10))</f>
        <v>0</v>
      </c>
      <c r="N8199" s="193">
        <f>MAX(0,(I8199-'2031 forecast'!$C$10))</f>
        <v>0</v>
      </c>
      <c r="O8199" s="193">
        <f>MAX(0,(J8199-'2031 forecast'!$C$10))</f>
        <v>0</v>
      </c>
      <c r="P8199" s="175" t="str">
        <f t="shared" si="1316"/>
        <v/>
      </c>
      <c r="Q8199" s="175" t="str">
        <f t="shared" si="1317"/>
        <v/>
      </c>
    </row>
    <row r="8200" spans="1:17" s="1" customFormat="1" x14ac:dyDescent="0.3">
      <c r="A8200" s="189">
        <f t="shared" si="1315"/>
        <v>44172.499999980122</v>
      </c>
      <c r="B8200" s="190">
        <f t="shared" si="1311"/>
        <v>44172</v>
      </c>
      <c r="C8200" s="1">
        <f t="shared" si="1312"/>
        <v>12</v>
      </c>
      <c r="D8200" s="191">
        <v>3.2601543645973274</v>
      </c>
      <c r="E8200" s="192">
        <f t="shared" si="1313"/>
        <v>1.1320444932702122E-4</v>
      </c>
      <c r="F8200" s="193">
        <f t="shared" si="1314"/>
        <v>4.8607681488694094</v>
      </c>
      <c r="G8200" s="193">
        <f t="shared" si="1310"/>
        <v>5.0405115037901513</v>
      </c>
      <c r="H8200" s="193">
        <f t="shared" si="1310"/>
        <v>5.2269014776502631</v>
      </c>
      <c r="I8200" s="193">
        <f t="shared" si="1310"/>
        <v>5.4201838516823519</v>
      </c>
      <c r="J8200" s="193">
        <f t="shared" si="1310"/>
        <v>5.6206134957120142</v>
      </c>
      <c r="K8200" s="193">
        <f>MAX(0,(F8200-'2031 forecast'!$C$10))</f>
        <v>0</v>
      </c>
      <c r="L8200" s="193">
        <f>MAX(0,(G8200-'2031 forecast'!$C$10))</f>
        <v>0</v>
      </c>
      <c r="M8200" s="193">
        <f>MAX(0,(H8200-'2031 forecast'!$C$10))</f>
        <v>0</v>
      </c>
      <c r="N8200" s="193">
        <f>MAX(0,(I8200-'2031 forecast'!$C$10))</f>
        <v>0</v>
      </c>
      <c r="O8200" s="193">
        <f>MAX(0,(J8200-'2031 forecast'!$C$10))</f>
        <v>0</v>
      </c>
      <c r="P8200" s="175" t="str">
        <f t="shared" si="1316"/>
        <v/>
      </c>
      <c r="Q8200" s="175" t="str">
        <f t="shared" si="1317"/>
        <v/>
      </c>
    </row>
    <row r="8201" spans="1:17" s="1" customFormat="1" x14ac:dyDescent="0.3">
      <c r="A8201" s="189">
        <f t="shared" si="1315"/>
        <v>44172.541666646786</v>
      </c>
      <c r="B8201" s="190">
        <f t="shared" si="1311"/>
        <v>44172</v>
      </c>
      <c r="C8201" s="1">
        <f t="shared" si="1312"/>
        <v>13</v>
      </c>
      <c r="D8201" s="191">
        <v>3.3053297137603384</v>
      </c>
      <c r="E8201" s="192">
        <f t="shared" si="1313"/>
        <v>1.1477310220453189E-4</v>
      </c>
      <c r="F8201" s="193">
        <f t="shared" si="1314"/>
        <v>4.9281229038191006</v>
      </c>
      <c r="G8201" s="193">
        <f t="shared" si="1310"/>
        <v>5.1103569287849329</v>
      </c>
      <c r="H8201" s="193">
        <f t="shared" si="1310"/>
        <v>5.2993296736454161</v>
      </c>
      <c r="I8201" s="193">
        <f t="shared" si="1310"/>
        <v>5.4952903253777183</v>
      </c>
      <c r="J8201" s="193">
        <f t="shared" si="1310"/>
        <v>5.6984972854909319</v>
      </c>
      <c r="K8201" s="193">
        <f>MAX(0,(F8201-'2031 forecast'!$C$10))</f>
        <v>0</v>
      </c>
      <c r="L8201" s="193">
        <f>MAX(0,(G8201-'2031 forecast'!$C$10))</f>
        <v>0</v>
      </c>
      <c r="M8201" s="193">
        <f>MAX(0,(H8201-'2031 forecast'!$C$10))</f>
        <v>0</v>
      </c>
      <c r="N8201" s="193">
        <f>MAX(0,(I8201-'2031 forecast'!$C$10))</f>
        <v>0</v>
      </c>
      <c r="O8201" s="193">
        <f>MAX(0,(J8201-'2031 forecast'!$C$10))</f>
        <v>0</v>
      </c>
      <c r="P8201" s="175" t="str">
        <f t="shared" si="1316"/>
        <v/>
      </c>
      <c r="Q8201" s="175" t="str">
        <f t="shared" si="1317"/>
        <v/>
      </c>
    </row>
    <row r="8202" spans="1:17" s="1" customFormat="1" x14ac:dyDescent="0.3">
      <c r="A8202" s="189">
        <f t="shared" si="1315"/>
        <v>44172.583333313451</v>
      </c>
      <c r="B8202" s="190">
        <f t="shared" si="1311"/>
        <v>44172</v>
      </c>
      <c r="C8202" s="1">
        <f t="shared" si="1312"/>
        <v>14</v>
      </c>
      <c r="D8202" s="191">
        <v>3.2978004888998367</v>
      </c>
      <c r="E8202" s="192">
        <f t="shared" si="1313"/>
        <v>1.1451166005828012E-4</v>
      </c>
      <c r="F8202" s="193">
        <f t="shared" si="1314"/>
        <v>4.9168971113274855</v>
      </c>
      <c r="G8202" s="193">
        <f t="shared" si="1310"/>
        <v>5.0987160246191365</v>
      </c>
      <c r="H8202" s="193">
        <f t="shared" si="1310"/>
        <v>5.2872583076462245</v>
      </c>
      <c r="I8202" s="193">
        <f t="shared" si="1310"/>
        <v>5.4827725797618241</v>
      </c>
      <c r="J8202" s="193">
        <f t="shared" si="1310"/>
        <v>5.6855166538611126</v>
      </c>
      <c r="K8202" s="193">
        <f>MAX(0,(F8202-'2031 forecast'!$C$10))</f>
        <v>0</v>
      </c>
      <c r="L8202" s="193">
        <f>MAX(0,(G8202-'2031 forecast'!$C$10))</f>
        <v>0</v>
      </c>
      <c r="M8202" s="193">
        <f>MAX(0,(H8202-'2031 forecast'!$C$10))</f>
        <v>0</v>
      </c>
      <c r="N8202" s="193">
        <f>MAX(0,(I8202-'2031 forecast'!$C$10))</f>
        <v>0</v>
      </c>
      <c r="O8202" s="193">
        <f>MAX(0,(J8202-'2031 forecast'!$C$10))</f>
        <v>0</v>
      </c>
      <c r="P8202" s="175" t="str">
        <f t="shared" si="1316"/>
        <v/>
      </c>
      <c r="Q8202" s="175" t="str">
        <f t="shared" si="1317"/>
        <v/>
      </c>
    </row>
    <row r="8203" spans="1:17" s="1" customFormat="1" x14ac:dyDescent="0.3">
      <c r="A8203" s="189">
        <f t="shared" si="1315"/>
        <v>44172.624999980115</v>
      </c>
      <c r="B8203" s="190">
        <f t="shared" si="1311"/>
        <v>44172</v>
      </c>
      <c r="C8203" s="1">
        <f t="shared" si="1312"/>
        <v>15</v>
      </c>
      <c r="D8203" s="191">
        <v>3.4257973115283691</v>
      </c>
      <c r="E8203" s="192">
        <f t="shared" si="1313"/>
        <v>1.189561765445604E-4</v>
      </c>
      <c r="F8203" s="193">
        <f t="shared" si="1314"/>
        <v>5.1077355836849456</v>
      </c>
      <c r="G8203" s="193">
        <f t="shared" si="1310"/>
        <v>5.2966113954376874</v>
      </c>
      <c r="H8203" s="193">
        <f t="shared" si="1310"/>
        <v>5.4924715296324935</v>
      </c>
      <c r="I8203" s="193">
        <f t="shared" si="1310"/>
        <v>5.6955742552320325</v>
      </c>
      <c r="J8203" s="193">
        <f t="shared" si="1310"/>
        <v>5.9061873915680509</v>
      </c>
      <c r="K8203" s="193">
        <f>MAX(0,(F8203-'2031 forecast'!$C$10))</f>
        <v>0</v>
      </c>
      <c r="L8203" s="193">
        <f>MAX(0,(G8203-'2031 forecast'!$C$10))</f>
        <v>0</v>
      </c>
      <c r="M8203" s="193">
        <f>MAX(0,(H8203-'2031 forecast'!$C$10))</f>
        <v>0</v>
      </c>
      <c r="N8203" s="193">
        <f>MAX(0,(I8203-'2031 forecast'!$C$10))</f>
        <v>0</v>
      </c>
      <c r="O8203" s="193">
        <f>MAX(0,(J8203-'2031 forecast'!$C$10))</f>
        <v>0.16918739156805085</v>
      </c>
      <c r="P8203" s="175" t="str">
        <f t="shared" si="1316"/>
        <v/>
      </c>
      <c r="Q8203" s="175" t="str">
        <f t="shared" si="1317"/>
        <v/>
      </c>
    </row>
    <row r="8204" spans="1:17" s="1" customFormat="1" x14ac:dyDescent="0.3">
      <c r="A8204" s="189">
        <f t="shared" si="1315"/>
        <v>44172.666666646779</v>
      </c>
      <c r="B8204" s="190">
        <f t="shared" si="1311"/>
        <v>44172</v>
      </c>
      <c r="C8204" s="1">
        <f t="shared" si="1312"/>
        <v>16</v>
      </c>
      <c r="D8204" s="191">
        <v>3.4333265363888708</v>
      </c>
      <c r="E8204" s="192">
        <f t="shared" si="1313"/>
        <v>1.1921761869081217E-4</v>
      </c>
      <c r="F8204" s="193">
        <f t="shared" si="1314"/>
        <v>5.1189613761765598</v>
      </c>
      <c r="G8204" s="193">
        <f t="shared" si="1310"/>
        <v>5.3082522996034847</v>
      </c>
      <c r="H8204" s="193">
        <f t="shared" si="1310"/>
        <v>5.5045428956316851</v>
      </c>
      <c r="I8204" s="193">
        <f t="shared" si="1310"/>
        <v>5.7080920008479259</v>
      </c>
      <c r="J8204" s="193">
        <f t="shared" si="1310"/>
        <v>5.9191680231978703</v>
      </c>
      <c r="K8204" s="193">
        <f>MAX(0,(F8204-'2031 forecast'!$C$10))</f>
        <v>0</v>
      </c>
      <c r="L8204" s="193">
        <f>MAX(0,(G8204-'2031 forecast'!$C$10))</f>
        <v>0</v>
      </c>
      <c r="M8204" s="193">
        <f>MAX(0,(H8204-'2031 forecast'!$C$10))</f>
        <v>0</v>
      </c>
      <c r="N8204" s="193">
        <f>MAX(0,(I8204-'2031 forecast'!$C$10))</f>
        <v>0</v>
      </c>
      <c r="O8204" s="193">
        <f>MAX(0,(J8204-'2031 forecast'!$C$10))</f>
        <v>0.18216802319787018</v>
      </c>
      <c r="P8204" s="175" t="str">
        <f t="shared" si="1316"/>
        <v/>
      </c>
      <c r="Q8204" s="175" t="str">
        <f t="shared" si="1317"/>
        <v/>
      </c>
    </row>
    <row r="8205" spans="1:17" s="1" customFormat="1" x14ac:dyDescent="0.3">
      <c r="A8205" s="189">
        <f t="shared" si="1315"/>
        <v>44172.708333313443</v>
      </c>
      <c r="B8205" s="190">
        <f t="shared" si="1311"/>
        <v>44172</v>
      </c>
      <c r="C8205" s="1">
        <f t="shared" si="1312"/>
        <v>17</v>
      </c>
      <c r="D8205" s="191">
        <v>3.7119078562274419</v>
      </c>
      <c r="E8205" s="192">
        <f t="shared" si="1313"/>
        <v>1.2889097810212809E-4</v>
      </c>
      <c r="F8205" s="193">
        <f t="shared" si="1314"/>
        <v>5.534315698366326</v>
      </c>
      <c r="G8205" s="193">
        <f t="shared" ref="G8205:J8224" si="1318">$E8205*G$2</f>
        <v>5.7389657537379781</v>
      </c>
      <c r="H8205" s="193">
        <f t="shared" si="1318"/>
        <v>5.9511834376018014</v>
      </c>
      <c r="I8205" s="193">
        <f t="shared" si="1318"/>
        <v>6.1712485886360264</v>
      </c>
      <c r="J8205" s="193">
        <f t="shared" si="1318"/>
        <v>6.3994513935012076</v>
      </c>
      <c r="K8205" s="193">
        <f>MAX(0,(F8205-'2031 forecast'!$C$10))</f>
        <v>0</v>
      </c>
      <c r="L8205" s="193">
        <f>MAX(0,(G8205-'2031 forecast'!$C$10))</f>
        <v>1.9657537379780265E-3</v>
      </c>
      <c r="M8205" s="193">
        <f>MAX(0,(H8205-'2031 forecast'!$C$10))</f>
        <v>0.21418343760180125</v>
      </c>
      <c r="N8205" s="193">
        <f>MAX(0,(I8205-'2031 forecast'!$C$10))</f>
        <v>0.43424858863602633</v>
      </c>
      <c r="O8205" s="193">
        <f>MAX(0,(J8205-'2031 forecast'!$C$10))</f>
        <v>0.66245139350120752</v>
      </c>
      <c r="P8205" s="175" t="str">
        <f t="shared" si="1316"/>
        <v/>
      </c>
      <c r="Q8205" s="175" t="str">
        <f t="shared" si="1317"/>
        <v/>
      </c>
    </row>
    <row r="8206" spans="1:17" s="1" customFormat="1" x14ac:dyDescent="0.3">
      <c r="A8206" s="189">
        <f t="shared" si="1315"/>
        <v>44172.749999980108</v>
      </c>
      <c r="B8206" s="190">
        <f t="shared" si="1311"/>
        <v>44172</v>
      </c>
      <c r="C8206" s="1">
        <f t="shared" si="1312"/>
        <v>18</v>
      </c>
      <c r="D8206" s="191">
        <v>3.8624923534374798</v>
      </c>
      <c r="E8206" s="192">
        <f t="shared" si="1313"/>
        <v>1.3411982102716369E-4</v>
      </c>
      <c r="F8206" s="193">
        <f t="shared" si="1314"/>
        <v>5.7588315481986303</v>
      </c>
      <c r="G8206" s="193">
        <f t="shared" si="1318"/>
        <v>5.9717838370539198</v>
      </c>
      <c r="H8206" s="193">
        <f t="shared" si="1318"/>
        <v>6.1926107575856459</v>
      </c>
      <c r="I8206" s="193">
        <f t="shared" si="1318"/>
        <v>6.4216035009539167</v>
      </c>
      <c r="J8206" s="193">
        <f t="shared" si="1318"/>
        <v>6.6590640260976039</v>
      </c>
      <c r="K8206" s="193">
        <f>MAX(0,(F8206-'2031 forecast'!$C$10))</f>
        <v>2.1831548198630202E-2</v>
      </c>
      <c r="L8206" s="193">
        <f>MAX(0,(G8206-'2031 forecast'!$C$10))</f>
        <v>0.2347838370539197</v>
      </c>
      <c r="M8206" s="193">
        <f>MAX(0,(H8206-'2031 forecast'!$C$10))</f>
        <v>0.45561075758564584</v>
      </c>
      <c r="N8206" s="193">
        <f>MAX(0,(I8206-'2031 forecast'!$C$10))</f>
        <v>0.68460350095391664</v>
      </c>
      <c r="O8206" s="193">
        <f>MAX(0,(J8206-'2031 forecast'!$C$10))</f>
        <v>0.92206402609760385</v>
      </c>
      <c r="P8206" s="175">
        <f t="shared" si="1316"/>
        <v>1</v>
      </c>
      <c r="Q8206" s="175">
        <f t="shared" si="1317"/>
        <v>1</v>
      </c>
    </row>
    <row r="8207" spans="1:17" s="1" customFormat="1" x14ac:dyDescent="0.3">
      <c r="A8207" s="189">
        <f t="shared" si="1315"/>
        <v>44172.791666646772</v>
      </c>
      <c r="B8207" s="190">
        <f t="shared" si="1311"/>
        <v>44172</v>
      </c>
      <c r="C8207" s="1">
        <f t="shared" si="1312"/>
        <v>19</v>
      </c>
      <c r="D8207" s="191">
        <v>3.8022585545534646</v>
      </c>
      <c r="E8207" s="192">
        <f t="shared" si="1313"/>
        <v>1.3202828385714945E-4</v>
      </c>
      <c r="F8207" s="193">
        <f t="shared" si="1314"/>
        <v>5.6690252082657082</v>
      </c>
      <c r="G8207" s="193">
        <f t="shared" si="1318"/>
        <v>5.878656603727543</v>
      </c>
      <c r="H8207" s="193">
        <f t="shared" si="1318"/>
        <v>6.0960398295921081</v>
      </c>
      <c r="I8207" s="193">
        <f t="shared" si="1318"/>
        <v>6.321461536026761</v>
      </c>
      <c r="J8207" s="193">
        <f t="shared" si="1318"/>
        <v>6.5552189730590458</v>
      </c>
      <c r="K8207" s="193">
        <f>MAX(0,(F8207-'2031 forecast'!$C$10))</f>
        <v>0</v>
      </c>
      <c r="L8207" s="193">
        <f>MAX(0,(G8207-'2031 forecast'!$C$10))</f>
        <v>0.14165660372754285</v>
      </c>
      <c r="M8207" s="193">
        <f>MAX(0,(H8207-'2031 forecast'!$C$10))</f>
        <v>0.35903982959210801</v>
      </c>
      <c r="N8207" s="193">
        <f>MAX(0,(I8207-'2031 forecast'!$C$10))</f>
        <v>0.58446153602676088</v>
      </c>
      <c r="O8207" s="193">
        <f>MAX(0,(J8207-'2031 forecast'!$C$10))</f>
        <v>0.81821897305904567</v>
      </c>
      <c r="P8207" s="175" t="str">
        <f t="shared" si="1316"/>
        <v/>
      </c>
      <c r="Q8207" s="175" t="str">
        <f t="shared" si="1317"/>
        <v/>
      </c>
    </row>
    <row r="8208" spans="1:17" s="1" customFormat="1" x14ac:dyDescent="0.3">
      <c r="A8208" s="189">
        <f t="shared" si="1315"/>
        <v>44172.833333313436</v>
      </c>
      <c r="B8208" s="190">
        <f t="shared" si="1311"/>
        <v>44172</v>
      </c>
      <c r="C8208" s="1">
        <f t="shared" si="1312"/>
        <v>20</v>
      </c>
      <c r="D8208" s="191">
        <v>3.5989694833199133</v>
      </c>
      <c r="E8208" s="192">
        <f t="shared" si="1313"/>
        <v>1.2496934590835136E-4</v>
      </c>
      <c r="F8208" s="193">
        <f t="shared" si="1314"/>
        <v>5.365928810992096</v>
      </c>
      <c r="G8208" s="193">
        <f t="shared" si="1318"/>
        <v>5.5643521912510208</v>
      </c>
      <c r="H8208" s="193">
        <f t="shared" si="1318"/>
        <v>5.7701129476139164</v>
      </c>
      <c r="I8208" s="193">
        <f t="shared" si="1318"/>
        <v>5.9834824043976074</v>
      </c>
      <c r="J8208" s="193">
        <f t="shared" si="1318"/>
        <v>6.2047419190539088</v>
      </c>
      <c r="K8208" s="193">
        <f>MAX(0,(F8208-'2031 forecast'!$C$10))</f>
        <v>0</v>
      </c>
      <c r="L8208" s="193">
        <f>MAX(0,(G8208-'2031 forecast'!$C$10))</f>
        <v>0</v>
      </c>
      <c r="M8208" s="193">
        <f>MAX(0,(H8208-'2031 forecast'!$C$10))</f>
        <v>3.3112947613916255E-2</v>
      </c>
      <c r="N8208" s="193">
        <f>MAX(0,(I8208-'2031 forecast'!$C$10))</f>
        <v>0.24648240439760727</v>
      </c>
      <c r="O8208" s="193">
        <f>MAX(0,(J8208-'2031 forecast'!$C$10))</f>
        <v>0.46774191905390872</v>
      </c>
      <c r="P8208" s="175" t="str">
        <f t="shared" si="1316"/>
        <v/>
      </c>
      <c r="Q8208" s="175" t="str">
        <f t="shared" si="1317"/>
        <v/>
      </c>
    </row>
    <row r="8209" spans="1:17" s="1" customFormat="1" x14ac:dyDescent="0.3">
      <c r="A8209" s="189">
        <f t="shared" si="1315"/>
        <v>44172.8749999801</v>
      </c>
      <c r="B8209" s="190">
        <f t="shared" si="1311"/>
        <v>44172</v>
      </c>
      <c r="C8209" s="1">
        <f t="shared" si="1312"/>
        <v>21</v>
      </c>
      <c r="D8209" s="191">
        <v>3.5537941341569015</v>
      </c>
      <c r="E8209" s="192">
        <f t="shared" si="1313"/>
        <v>1.2340069303084066E-4</v>
      </c>
      <c r="F8209" s="193">
        <f t="shared" si="1314"/>
        <v>5.2985740560424039</v>
      </c>
      <c r="G8209" s="193">
        <f t="shared" si="1318"/>
        <v>5.4945067662562375</v>
      </c>
      <c r="H8209" s="193">
        <f t="shared" si="1318"/>
        <v>5.6976847516187616</v>
      </c>
      <c r="I8209" s="193">
        <f t="shared" si="1318"/>
        <v>5.9083759307022392</v>
      </c>
      <c r="J8209" s="193">
        <f t="shared" si="1318"/>
        <v>6.1268581292749884</v>
      </c>
      <c r="K8209" s="193">
        <f>MAX(0,(F8209-'2031 forecast'!$C$10))</f>
        <v>0</v>
      </c>
      <c r="L8209" s="193">
        <f>MAX(0,(G8209-'2031 forecast'!$C$10))</f>
        <v>0</v>
      </c>
      <c r="M8209" s="193">
        <f>MAX(0,(H8209-'2031 forecast'!$C$10))</f>
        <v>0</v>
      </c>
      <c r="N8209" s="193">
        <f>MAX(0,(I8209-'2031 forecast'!$C$10))</f>
        <v>0.17137593070223911</v>
      </c>
      <c r="O8209" s="193">
        <f>MAX(0,(J8209-'2031 forecast'!$C$10))</f>
        <v>0.38985812927498831</v>
      </c>
      <c r="P8209" s="175" t="str">
        <f t="shared" si="1316"/>
        <v/>
      </c>
      <c r="Q8209" s="175" t="str">
        <f t="shared" si="1317"/>
        <v/>
      </c>
    </row>
    <row r="8210" spans="1:17" s="1" customFormat="1" x14ac:dyDescent="0.3">
      <c r="A8210" s="189">
        <f t="shared" si="1315"/>
        <v>44172.916666646764</v>
      </c>
      <c r="B8210" s="190">
        <f t="shared" si="1311"/>
        <v>44172</v>
      </c>
      <c r="C8210" s="1">
        <f t="shared" si="1312"/>
        <v>22</v>
      </c>
      <c r="D8210" s="191">
        <v>3.3655635126443539</v>
      </c>
      <c r="E8210" s="192">
        <f t="shared" si="1313"/>
        <v>1.1686463937454616E-4</v>
      </c>
      <c r="F8210" s="193">
        <f t="shared" si="1314"/>
        <v>5.0179292437520235</v>
      </c>
      <c r="G8210" s="193">
        <f t="shared" si="1318"/>
        <v>5.2034841621113106</v>
      </c>
      <c r="H8210" s="193">
        <f t="shared" si="1318"/>
        <v>5.3959006016389557</v>
      </c>
      <c r="I8210" s="193">
        <f t="shared" si="1318"/>
        <v>5.5954322903048759</v>
      </c>
      <c r="J8210" s="193">
        <f t="shared" si="1318"/>
        <v>5.8023423385294928</v>
      </c>
      <c r="K8210" s="193">
        <f>MAX(0,(F8210-'2031 forecast'!$C$10))</f>
        <v>0</v>
      </c>
      <c r="L8210" s="193">
        <f>MAX(0,(G8210-'2031 forecast'!$C$10))</f>
        <v>0</v>
      </c>
      <c r="M8210" s="193">
        <f>MAX(0,(H8210-'2031 forecast'!$C$10))</f>
        <v>0</v>
      </c>
      <c r="N8210" s="193">
        <f>MAX(0,(I8210-'2031 forecast'!$C$10))</f>
        <v>0</v>
      </c>
      <c r="O8210" s="193">
        <f>MAX(0,(J8210-'2031 forecast'!$C$10))</f>
        <v>6.5342338529492672E-2</v>
      </c>
      <c r="P8210" s="175" t="str">
        <f t="shared" si="1316"/>
        <v/>
      </c>
      <c r="Q8210" s="175" t="str">
        <f t="shared" si="1317"/>
        <v/>
      </c>
    </row>
    <row r="8211" spans="1:17" s="1" customFormat="1" x14ac:dyDescent="0.3">
      <c r="A8211" s="189">
        <f t="shared" si="1315"/>
        <v>44172.958333313429</v>
      </c>
      <c r="B8211" s="190">
        <f t="shared" si="1311"/>
        <v>44172</v>
      </c>
      <c r="C8211" s="1">
        <f t="shared" si="1312"/>
        <v>23</v>
      </c>
      <c r="D8211" s="191">
        <v>3.0267483939217676</v>
      </c>
      <c r="E8211" s="192">
        <f t="shared" si="1313"/>
        <v>1.0509974279321599E-4</v>
      </c>
      <c r="F8211" s="193">
        <f t="shared" si="1314"/>
        <v>4.5127685816293361</v>
      </c>
      <c r="G8211" s="193">
        <f t="shared" si="1318"/>
        <v>4.6796434746504403</v>
      </c>
      <c r="H8211" s="193">
        <f t="shared" si="1318"/>
        <v>4.8526891316753016</v>
      </c>
      <c r="I8211" s="193">
        <f t="shared" si="1318"/>
        <v>5.0321337375896196</v>
      </c>
      <c r="J8211" s="193">
        <f t="shared" si="1318"/>
        <v>5.2182139151875964</v>
      </c>
      <c r="K8211" s="193">
        <f>MAX(0,(F8211-'2031 forecast'!$C$10))</f>
        <v>0</v>
      </c>
      <c r="L8211" s="193">
        <f>MAX(0,(G8211-'2031 forecast'!$C$10))</f>
        <v>0</v>
      </c>
      <c r="M8211" s="193">
        <f>MAX(0,(H8211-'2031 forecast'!$C$10))</f>
        <v>0</v>
      </c>
      <c r="N8211" s="193">
        <f>MAX(0,(I8211-'2031 forecast'!$C$10))</f>
        <v>0</v>
      </c>
      <c r="O8211" s="193">
        <f>MAX(0,(J8211-'2031 forecast'!$C$10))</f>
        <v>0</v>
      </c>
      <c r="P8211" s="175" t="str">
        <f t="shared" si="1316"/>
        <v/>
      </c>
      <c r="Q8211" s="175" t="str">
        <f t="shared" si="1317"/>
        <v/>
      </c>
    </row>
    <row r="8212" spans="1:17" s="1" customFormat="1" x14ac:dyDescent="0.3">
      <c r="A8212" s="189">
        <f t="shared" si="1315"/>
        <v>44172.999999980093</v>
      </c>
      <c r="B8212" s="190">
        <f t="shared" si="1311"/>
        <v>44172</v>
      </c>
      <c r="C8212" s="1">
        <f t="shared" si="1312"/>
        <v>0</v>
      </c>
      <c r="D8212" s="191">
        <v>2.7180501746411898</v>
      </c>
      <c r="E8212" s="192">
        <f t="shared" si="1313"/>
        <v>9.4380614796892988E-5</v>
      </c>
      <c r="F8212" s="193">
        <f t="shared" si="1314"/>
        <v>4.0525110894731107</v>
      </c>
      <c r="G8212" s="193">
        <f t="shared" si="1318"/>
        <v>4.2023664038527597</v>
      </c>
      <c r="H8212" s="193">
        <f t="shared" si="1318"/>
        <v>4.3577631257084182</v>
      </c>
      <c r="I8212" s="193">
        <f t="shared" si="1318"/>
        <v>4.5189061673379429</v>
      </c>
      <c r="J8212" s="193">
        <f t="shared" si="1318"/>
        <v>4.6860080183649817</v>
      </c>
      <c r="K8212" s="193">
        <f>MAX(0,(F8212-'2031 forecast'!$C$10))</f>
        <v>0</v>
      </c>
      <c r="L8212" s="193">
        <f>MAX(0,(G8212-'2031 forecast'!$C$10))</f>
        <v>0</v>
      </c>
      <c r="M8212" s="193">
        <f>MAX(0,(H8212-'2031 forecast'!$C$10))</f>
        <v>0</v>
      </c>
      <c r="N8212" s="193">
        <f>MAX(0,(I8212-'2031 forecast'!$C$10))</f>
        <v>0</v>
      </c>
      <c r="O8212" s="193">
        <f>MAX(0,(J8212-'2031 forecast'!$C$10))</f>
        <v>0</v>
      </c>
      <c r="P8212" s="175" t="str">
        <f t="shared" si="1316"/>
        <v/>
      </c>
      <c r="Q8212" s="175" t="str">
        <f t="shared" si="1317"/>
        <v/>
      </c>
    </row>
    <row r="8213" spans="1:17" s="1" customFormat="1" x14ac:dyDescent="0.3">
      <c r="A8213" s="189">
        <f t="shared" si="1315"/>
        <v>44173.041666646757</v>
      </c>
      <c r="B8213" s="190">
        <f t="shared" si="1311"/>
        <v>44173</v>
      </c>
      <c r="C8213" s="1">
        <f t="shared" si="1312"/>
        <v>1</v>
      </c>
      <c r="D8213" s="191">
        <v>2.672874825478178</v>
      </c>
      <c r="E8213" s="192">
        <f t="shared" si="1313"/>
        <v>9.2811961919382285E-5</v>
      </c>
      <c r="F8213" s="193">
        <f t="shared" si="1314"/>
        <v>3.9851563345234187</v>
      </c>
      <c r="G8213" s="193">
        <f t="shared" si="1318"/>
        <v>4.1325209788579755</v>
      </c>
      <c r="H8213" s="193">
        <f t="shared" si="1318"/>
        <v>4.2853349297132644</v>
      </c>
      <c r="I8213" s="193">
        <f t="shared" si="1318"/>
        <v>4.4437996936425739</v>
      </c>
      <c r="J8213" s="193">
        <f t="shared" si="1318"/>
        <v>4.6081242285860613</v>
      </c>
      <c r="K8213" s="193">
        <f>MAX(0,(F8213-'2031 forecast'!$C$10))</f>
        <v>0</v>
      </c>
      <c r="L8213" s="193">
        <f>MAX(0,(G8213-'2031 forecast'!$C$10))</f>
        <v>0</v>
      </c>
      <c r="M8213" s="193">
        <f>MAX(0,(H8213-'2031 forecast'!$C$10))</f>
        <v>0</v>
      </c>
      <c r="N8213" s="193">
        <f>MAX(0,(I8213-'2031 forecast'!$C$10))</f>
        <v>0</v>
      </c>
      <c r="O8213" s="193">
        <f>MAX(0,(J8213-'2031 forecast'!$C$10))</f>
        <v>0</v>
      </c>
      <c r="P8213" s="175" t="str">
        <f t="shared" si="1316"/>
        <v/>
      </c>
      <c r="Q8213" s="175" t="str">
        <f t="shared" si="1317"/>
        <v/>
      </c>
    </row>
    <row r="8214" spans="1:17" s="1" customFormat="1" x14ac:dyDescent="0.3">
      <c r="A8214" s="189">
        <f t="shared" si="1315"/>
        <v>44173.083333313421</v>
      </c>
      <c r="B8214" s="190">
        <f t="shared" si="1311"/>
        <v>44173</v>
      </c>
      <c r="C8214" s="1">
        <f t="shared" si="1312"/>
        <v>2</v>
      </c>
      <c r="D8214" s="191">
        <v>2.5072318785471364</v>
      </c>
      <c r="E8214" s="192">
        <f t="shared" si="1313"/>
        <v>8.7060234701843108E-5</v>
      </c>
      <c r="F8214" s="193">
        <f t="shared" si="1314"/>
        <v>3.7381888997078829</v>
      </c>
      <c r="G8214" s="193">
        <f t="shared" si="1318"/>
        <v>3.8764210872104394</v>
      </c>
      <c r="H8214" s="193">
        <f t="shared" si="1318"/>
        <v>4.019764877731034</v>
      </c>
      <c r="I8214" s="193">
        <f t="shared" si="1318"/>
        <v>4.1684092900928942</v>
      </c>
      <c r="J8214" s="193">
        <f t="shared" si="1318"/>
        <v>4.3225503327300245</v>
      </c>
      <c r="K8214" s="193">
        <f>MAX(0,(F8214-'2031 forecast'!$C$10))</f>
        <v>0</v>
      </c>
      <c r="L8214" s="193">
        <f>MAX(0,(G8214-'2031 forecast'!$C$10))</f>
        <v>0</v>
      </c>
      <c r="M8214" s="193">
        <f>MAX(0,(H8214-'2031 forecast'!$C$10))</f>
        <v>0</v>
      </c>
      <c r="N8214" s="193">
        <f>MAX(0,(I8214-'2031 forecast'!$C$10))</f>
        <v>0</v>
      </c>
      <c r="O8214" s="193">
        <f>MAX(0,(J8214-'2031 forecast'!$C$10))</f>
        <v>0</v>
      </c>
      <c r="P8214" s="175" t="str">
        <f t="shared" si="1316"/>
        <v/>
      </c>
      <c r="Q8214" s="175" t="str">
        <f t="shared" si="1317"/>
        <v/>
      </c>
    </row>
    <row r="8215" spans="1:17" s="1" customFormat="1" x14ac:dyDescent="0.3">
      <c r="A8215" s="189">
        <f t="shared" si="1315"/>
        <v>44173.124999980086</v>
      </c>
      <c r="B8215" s="190">
        <f t="shared" si="1311"/>
        <v>44173</v>
      </c>
      <c r="C8215" s="1">
        <f t="shared" si="1312"/>
        <v>3</v>
      </c>
      <c r="D8215" s="191">
        <v>2.5524072277101477</v>
      </c>
      <c r="E8215" s="192">
        <f t="shared" si="1313"/>
        <v>8.8628887579353797E-5</v>
      </c>
      <c r="F8215" s="193">
        <f t="shared" si="1314"/>
        <v>3.8055436546575749</v>
      </c>
      <c r="G8215" s="193">
        <f t="shared" si="1318"/>
        <v>3.9462665122052223</v>
      </c>
      <c r="H8215" s="193">
        <f t="shared" si="1318"/>
        <v>4.0921930737261878</v>
      </c>
      <c r="I8215" s="193">
        <f t="shared" si="1318"/>
        <v>4.2435157637882615</v>
      </c>
      <c r="J8215" s="193">
        <f t="shared" si="1318"/>
        <v>4.4004341225089441</v>
      </c>
      <c r="K8215" s="193">
        <f>MAX(0,(F8215-'2031 forecast'!$C$10))</f>
        <v>0</v>
      </c>
      <c r="L8215" s="193">
        <f>MAX(0,(G8215-'2031 forecast'!$C$10))</f>
        <v>0</v>
      </c>
      <c r="M8215" s="193">
        <f>MAX(0,(H8215-'2031 forecast'!$C$10))</f>
        <v>0</v>
      </c>
      <c r="N8215" s="193">
        <f>MAX(0,(I8215-'2031 forecast'!$C$10))</f>
        <v>0</v>
      </c>
      <c r="O8215" s="193">
        <f>MAX(0,(J8215-'2031 forecast'!$C$10))</f>
        <v>0</v>
      </c>
      <c r="P8215" s="175" t="str">
        <f t="shared" si="1316"/>
        <v/>
      </c>
      <c r="Q8215" s="175" t="str">
        <f t="shared" si="1317"/>
        <v/>
      </c>
    </row>
    <row r="8216" spans="1:17" s="1" customFormat="1" x14ac:dyDescent="0.3">
      <c r="A8216" s="189">
        <f t="shared" si="1315"/>
        <v>44173.16666664675</v>
      </c>
      <c r="B8216" s="190">
        <f t="shared" si="1311"/>
        <v>44173</v>
      </c>
      <c r="C8216" s="1">
        <f t="shared" si="1312"/>
        <v>4</v>
      </c>
      <c r="D8216" s="191">
        <v>2.5674656774311515</v>
      </c>
      <c r="E8216" s="192">
        <f t="shared" si="1313"/>
        <v>8.9151771871857352E-5</v>
      </c>
      <c r="F8216" s="193">
        <f t="shared" si="1314"/>
        <v>3.827995239640805</v>
      </c>
      <c r="G8216" s="193">
        <f t="shared" si="1318"/>
        <v>3.9695483205368163</v>
      </c>
      <c r="H8216" s="193">
        <f t="shared" si="1318"/>
        <v>4.1163358057245718</v>
      </c>
      <c r="I8216" s="193">
        <f t="shared" si="1318"/>
        <v>4.26855125502005</v>
      </c>
      <c r="J8216" s="193">
        <f t="shared" si="1318"/>
        <v>4.4263953857685836</v>
      </c>
      <c r="K8216" s="193">
        <f>MAX(0,(F8216-'2031 forecast'!$C$10))</f>
        <v>0</v>
      </c>
      <c r="L8216" s="193">
        <f>MAX(0,(G8216-'2031 forecast'!$C$10))</f>
        <v>0</v>
      </c>
      <c r="M8216" s="193">
        <f>MAX(0,(H8216-'2031 forecast'!$C$10))</f>
        <v>0</v>
      </c>
      <c r="N8216" s="193">
        <f>MAX(0,(I8216-'2031 forecast'!$C$10))</f>
        <v>0</v>
      </c>
      <c r="O8216" s="193">
        <f>MAX(0,(J8216-'2031 forecast'!$C$10))</f>
        <v>0</v>
      </c>
      <c r="P8216" s="175" t="str">
        <f t="shared" si="1316"/>
        <v/>
      </c>
      <c r="Q8216" s="175" t="str">
        <f t="shared" si="1317"/>
        <v/>
      </c>
    </row>
    <row r="8217" spans="1:17" s="1" customFormat="1" x14ac:dyDescent="0.3">
      <c r="A8217" s="189">
        <f t="shared" si="1315"/>
        <v>44173.208333313414</v>
      </c>
      <c r="B8217" s="190">
        <f t="shared" si="1311"/>
        <v>44173</v>
      </c>
      <c r="C8217" s="1">
        <f t="shared" si="1312"/>
        <v>5</v>
      </c>
      <c r="D8217" s="191">
        <v>2.6352287011756683</v>
      </c>
      <c r="E8217" s="192">
        <f t="shared" si="1313"/>
        <v>9.1504751188123379E-5</v>
      </c>
      <c r="F8217" s="193">
        <f t="shared" si="1314"/>
        <v>3.9290273720653421</v>
      </c>
      <c r="G8217" s="193">
        <f t="shared" si="1318"/>
        <v>4.0743164580289903</v>
      </c>
      <c r="H8217" s="193">
        <f t="shared" si="1318"/>
        <v>4.2249780997173021</v>
      </c>
      <c r="I8217" s="193">
        <f t="shared" si="1318"/>
        <v>4.3812109655631017</v>
      </c>
      <c r="J8217" s="193">
        <f t="shared" si="1318"/>
        <v>4.543221070436962</v>
      </c>
      <c r="K8217" s="193">
        <f>MAX(0,(F8217-'2031 forecast'!$C$10))</f>
        <v>0</v>
      </c>
      <c r="L8217" s="193">
        <f>MAX(0,(G8217-'2031 forecast'!$C$10))</f>
        <v>0</v>
      </c>
      <c r="M8217" s="193">
        <f>MAX(0,(H8217-'2031 forecast'!$C$10))</f>
        <v>0</v>
      </c>
      <c r="N8217" s="193">
        <f>MAX(0,(I8217-'2031 forecast'!$C$10))</f>
        <v>0</v>
      </c>
      <c r="O8217" s="193">
        <f>MAX(0,(J8217-'2031 forecast'!$C$10))</f>
        <v>0</v>
      </c>
      <c r="P8217" s="175" t="str">
        <f t="shared" si="1316"/>
        <v/>
      </c>
      <c r="Q8217" s="175" t="str">
        <f t="shared" si="1317"/>
        <v/>
      </c>
    </row>
    <row r="8218" spans="1:17" s="1" customFormat="1" x14ac:dyDescent="0.3">
      <c r="A8218" s="189">
        <f t="shared" si="1315"/>
        <v>44173.249999980078</v>
      </c>
      <c r="B8218" s="190">
        <f t="shared" si="1311"/>
        <v>44173</v>
      </c>
      <c r="C8218" s="1">
        <f t="shared" si="1312"/>
        <v>6</v>
      </c>
      <c r="D8218" s="191">
        <v>2.7632255238042007</v>
      </c>
      <c r="E8218" s="192">
        <f t="shared" si="1313"/>
        <v>9.5949267674403651E-5</v>
      </c>
      <c r="F8218" s="193">
        <f t="shared" si="1314"/>
        <v>4.1198658444228018</v>
      </c>
      <c r="G8218" s="193">
        <f t="shared" si="1318"/>
        <v>4.2722118288475412</v>
      </c>
      <c r="H8218" s="193">
        <f t="shared" si="1318"/>
        <v>4.4301913217035711</v>
      </c>
      <c r="I8218" s="193">
        <f t="shared" si="1318"/>
        <v>4.5940126410333093</v>
      </c>
      <c r="J8218" s="193">
        <f t="shared" si="1318"/>
        <v>4.7638918081439003</v>
      </c>
      <c r="K8218" s="193">
        <f>MAX(0,(F8218-'2031 forecast'!$C$10))</f>
        <v>0</v>
      </c>
      <c r="L8218" s="193">
        <f>MAX(0,(G8218-'2031 forecast'!$C$10))</f>
        <v>0</v>
      </c>
      <c r="M8218" s="193">
        <f>MAX(0,(H8218-'2031 forecast'!$C$10))</f>
        <v>0</v>
      </c>
      <c r="N8218" s="193">
        <f>MAX(0,(I8218-'2031 forecast'!$C$10))</f>
        <v>0</v>
      </c>
      <c r="O8218" s="193">
        <f>MAX(0,(J8218-'2031 forecast'!$C$10))</f>
        <v>0</v>
      </c>
      <c r="P8218" s="175" t="str">
        <f t="shared" si="1316"/>
        <v/>
      </c>
      <c r="Q8218" s="175" t="str">
        <f t="shared" si="1317"/>
        <v/>
      </c>
    </row>
    <row r="8219" spans="1:17" s="1" customFormat="1" x14ac:dyDescent="0.3">
      <c r="A8219" s="189">
        <f t="shared" si="1315"/>
        <v>44173.291666646743</v>
      </c>
      <c r="B8219" s="190">
        <f t="shared" si="1311"/>
        <v>44173</v>
      </c>
      <c r="C8219" s="1">
        <f t="shared" si="1312"/>
        <v>7</v>
      </c>
      <c r="D8219" s="191">
        <v>3.2225082402948173</v>
      </c>
      <c r="E8219" s="192">
        <f t="shared" si="1313"/>
        <v>1.118972385957623E-4</v>
      </c>
      <c r="F8219" s="193">
        <f t="shared" si="1314"/>
        <v>4.8046391864113325</v>
      </c>
      <c r="G8219" s="193">
        <f t="shared" si="1318"/>
        <v>4.9823069829611653</v>
      </c>
      <c r="H8219" s="193">
        <f t="shared" si="1318"/>
        <v>5.1665446476543018</v>
      </c>
      <c r="I8219" s="193">
        <f t="shared" si="1318"/>
        <v>5.357595123602878</v>
      </c>
      <c r="J8219" s="193">
        <f t="shared" si="1318"/>
        <v>5.555710337562914</v>
      </c>
      <c r="K8219" s="193">
        <f>MAX(0,(F8219-'2031 forecast'!$C$10))</f>
        <v>0</v>
      </c>
      <c r="L8219" s="193">
        <f>MAX(0,(G8219-'2031 forecast'!$C$10))</f>
        <v>0</v>
      </c>
      <c r="M8219" s="193">
        <f>MAX(0,(H8219-'2031 forecast'!$C$10))</f>
        <v>0</v>
      </c>
      <c r="N8219" s="193">
        <f>MAX(0,(I8219-'2031 forecast'!$C$10))</f>
        <v>0</v>
      </c>
      <c r="O8219" s="193">
        <f>MAX(0,(J8219-'2031 forecast'!$C$10))</f>
        <v>0</v>
      </c>
      <c r="P8219" s="175" t="str">
        <f t="shared" si="1316"/>
        <v/>
      </c>
      <c r="Q8219" s="175" t="str">
        <f t="shared" si="1317"/>
        <v/>
      </c>
    </row>
    <row r="8220" spans="1:17" s="1" customFormat="1" x14ac:dyDescent="0.3">
      <c r="A8220" s="189">
        <f t="shared" si="1315"/>
        <v>44173.333333313407</v>
      </c>
      <c r="B8220" s="190">
        <f t="shared" si="1311"/>
        <v>44173</v>
      </c>
      <c r="C8220" s="1">
        <f t="shared" si="1312"/>
        <v>8</v>
      </c>
      <c r="D8220" s="191">
        <v>3.2978004888998367</v>
      </c>
      <c r="E8220" s="192">
        <f t="shared" si="1313"/>
        <v>1.1451166005828012E-4</v>
      </c>
      <c r="F8220" s="193">
        <f t="shared" si="1314"/>
        <v>4.9168971113274855</v>
      </c>
      <c r="G8220" s="193">
        <f t="shared" si="1318"/>
        <v>5.0987160246191365</v>
      </c>
      <c r="H8220" s="193">
        <f t="shared" si="1318"/>
        <v>5.2872583076462245</v>
      </c>
      <c r="I8220" s="193">
        <f t="shared" si="1318"/>
        <v>5.4827725797618241</v>
      </c>
      <c r="J8220" s="193">
        <f t="shared" si="1318"/>
        <v>5.6855166538611126</v>
      </c>
      <c r="K8220" s="193">
        <f>MAX(0,(F8220-'2031 forecast'!$C$10))</f>
        <v>0</v>
      </c>
      <c r="L8220" s="193">
        <f>MAX(0,(G8220-'2031 forecast'!$C$10))</f>
        <v>0</v>
      </c>
      <c r="M8220" s="193">
        <f>MAX(0,(H8220-'2031 forecast'!$C$10))</f>
        <v>0</v>
      </c>
      <c r="N8220" s="193">
        <f>MAX(0,(I8220-'2031 forecast'!$C$10))</f>
        <v>0</v>
      </c>
      <c r="O8220" s="193">
        <f>MAX(0,(J8220-'2031 forecast'!$C$10))</f>
        <v>0</v>
      </c>
      <c r="P8220" s="175" t="str">
        <f t="shared" si="1316"/>
        <v/>
      </c>
      <c r="Q8220" s="175" t="str">
        <f t="shared" si="1317"/>
        <v/>
      </c>
    </row>
    <row r="8221" spans="1:17" s="1" customFormat="1" x14ac:dyDescent="0.3">
      <c r="A8221" s="189">
        <f t="shared" si="1315"/>
        <v>44173.374999980071</v>
      </c>
      <c r="B8221" s="190">
        <f t="shared" si="1311"/>
        <v>44173</v>
      </c>
      <c r="C8221" s="1">
        <f t="shared" si="1312"/>
        <v>9</v>
      </c>
      <c r="D8221" s="191">
        <v>3.5086187849938901</v>
      </c>
      <c r="E8221" s="192">
        <f t="shared" si="1313"/>
        <v>1.2183204015332998E-4</v>
      </c>
      <c r="F8221" s="193">
        <f t="shared" si="1314"/>
        <v>5.2312193010927128</v>
      </c>
      <c r="G8221" s="193">
        <f t="shared" si="1318"/>
        <v>5.4246613412614559</v>
      </c>
      <c r="H8221" s="193">
        <f t="shared" si="1318"/>
        <v>5.6252565556236087</v>
      </c>
      <c r="I8221" s="193">
        <f t="shared" si="1318"/>
        <v>5.8332694570068719</v>
      </c>
      <c r="J8221" s="193">
        <f t="shared" si="1318"/>
        <v>6.0489743394960698</v>
      </c>
      <c r="K8221" s="193">
        <f>MAX(0,(F8221-'2031 forecast'!$C$10))</f>
        <v>0</v>
      </c>
      <c r="L8221" s="193">
        <f>MAX(0,(G8221-'2031 forecast'!$C$10))</f>
        <v>0</v>
      </c>
      <c r="M8221" s="193">
        <f>MAX(0,(H8221-'2031 forecast'!$C$10))</f>
        <v>0</v>
      </c>
      <c r="N8221" s="193">
        <f>MAX(0,(I8221-'2031 forecast'!$C$10))</f>
        <v>9.6269457006871839E-2</v>
      </c>
      <c r="O8221" s="193">
        <f>MAX(0,(J8221-'2031 forecast'!$C$10))</f>
        <v>0.31197433949606967</v>
      </c>
      <c r="P8221" s="175" t="str">
        <f t="shared" si="1316"/>
        <v/>
      </c>
      <c r="Q8221" s="175" t="str">
        <f t="shared" si="1317"/>
        <v/>
      </c>
    </row>
    <row r="8222" spans="1:17" s="1" customFormat="1" x14ac:dyDescent="0.3">
      <c r="A8222" s="189">
        <f t="shared" si="1315"/>
        <v>44173.416666646735</v>
      </c>
      <c r="B8222" s="190">
        <f t="shared" si="1311"/>
        <v>44173</v>
      </c>
      <c r="C8222" s="1">
        <f t="shared" si="1312"/>
        <v>10</v>
      </c>
      <c r="D8222" s="191">
        <v>3.4709726606913804</v>
      </c>
      <c r="E8222" s="192">
        <f t="shared" si="1313"/>
        <v>1.2052482942207108E-4</v>
      </c>
      <c r="F8222" s="193">
        <f t="shared" si="1314"/>
        <v>5.1750903386346367</v>
      </c>
      <c r="G8222" s="193">
        <f t="shared" si="1318"/>
        <v>5.3664568204324699</v>
      </c>
      <c r="H8222" s="193">
        <f t="shared" si="1318"/>
        <v>5.5648997256276473</v>
      </c>
      <c r="I8222" s="193">
        <f t="shared" si="1318"/>
        <v>5.7706807289273989</v>
      </c>
      <c r="J8222" s="193">
        <f t="shared" si="1318"/>
        <v>5.9840711813469705</v>
      </c>
      <c r="K8222" s="193">
        <f>MAX(0,(F8222-'2031 forecast'!$C$10))</f>
        <v>0</v>
      </c>
      <c r="L8222" s="193">
        <f>MAX(0,(G8222-'2031 forecast'!$C$10))</f>
        <v>0</v>
      </c>
      <c r="M8222" s="193">
        <f>MAX(0,(H8222-'2031 forecast'!$C$10))</f>
        <v>0</v>
      </c>
      <c r="N8222" s="193">
        <f>MAX(0,(I8222-'2031 forecast'!$C$10))</f>
        <v>3.3680728927398818E-2</v>
      </c>
      <c r="O8222" s="193">
        <f>MAX(0,(J8222-'2031 forecast'!$C$10))</f>
        <v>0.24707118134697037</v>
      </c>
      <c r="P8222" s="175" t="str">
        <f t="shared" si="1316"/>
        <v/>
      </c>
      <c r="Q8222" s="175" t="str">
        <f t="shared" si="1317"/>
        <v/>
      </c>
    </row>
    <row r="8223" spans="1:17" s="1" customFormat="1" x14ac:dyDescent="0.3">
      <c r="A8223" s="189">
        <f t="shared" si="1315"/>
        <v>44173.4583333134</v>
      </c>
      <c r="B8223" s="190">
        <f t="shared" si="1311"/>
        <v>44173</v>
      </c>
      <c r="C8223" s="1">
        <f t="shared" si="1312"/>
        <v>11</v>
      </c>
      <c r="D8223" s="191">
        <v>3.4559142109703767</v>
      </c>
      <c r="E8223" s="192">
        <f t="shared" si="1313"/>
        <v>1.2000194512956752E-4</v>
      </c>
      <c r="F8223" s="193">
        <f t="shared" si="1314"/>
        <v>5.1526387536514058</v>
      </c>
      <c r="G8223" s="193">
        <f t="shared" si="1318"/>
        <v>5.3431750121008763</v>
      </c>
      <c r="H8223" s="193">
        <f t="shared" si="1318"/>
        <v>5.5407569936292624</v>
      </c>
      <c r="I8223" s="193">
        <f t="shared" si="1318"/>
        <v>5.7456452376956104</v>
      </c>
      <c r="J8223" s="193">
        <f t="shared" si="1318"/>
        <v>5.9581099180873309</v>
      </c>
      <c r="K8223" s="193">
        <f>MAX(0,(F8223-'2031 forecast'!$C$10))</f>
        <v>0</v>
      </c>
      <c r="L8223" s="193">
        <f>MAX(0,(G8223-'2031 forecast'!$C$10))</f>
        <v>0</v>
      </c>
      <c r="M8223" s="193">
        <f>MAX(0,(H8223-'2031 forecast'!$C$10))</f>
        <v>0</v>
      </c>
      <c r="N8223" s="193">
        <f>MAX(0,(I8223-'2031 forecast'!$C$10))</f>
        <v>8.6452376956103194E-3</v>
      </c>
      <c r="O8223" s="193">
        <f>MAX(0,(J8223-'2031 forecast'!$C$10))</f>
        <v>0.22110991808733083</v>
      </c>
      <c r="P8223" s="175" t="str">
        <f t="shared" si="1316"/>
        <v/>
      </c>
      <c r="Q8223" s="175" t="str">
        <f t="shared" si="1317"/>
        <v/>
      </c>
    </row>
    <row r="8224" spans="1:17" s="1" customFormat="1" x14ac:dyDescent="0.3">
      <c r="A8224" s="189">
        <f t="shared" si="1315"/>
        <v>44173.499999980064</v>
      </c>
      <c r="B8224" s="190">
        <f t="shared" si="1311"/>
        <v>44173</v>
      </c>
      <c r="C8224" s="1">
        <f t="shared" si="1312"/>
        <v>12</v>
      </c>
      <c r="D8224" s="191">
        <v>3.3203881634813426</v>
      </c>
      <c r="E8224" s="192">
        <f t="shared" si="1313"/>
        <v>1.1529598649703547E-4</v>
      </c>
      <c r="F8224" s="193">
        <f t="shared" si="1314"/>
        <v>4.9505744888023315</v>
      </c>
      <c r="G8224" s="193">
        <f t="shared" si="1318"/>
        <v>5.1336387371165282</v>
      </c>
      <c r="H8224" s="193">
        <f t="shared" si="1318"/>
        <v>5.3234724056438019</v>
      </c>
      <c r="I8224" s="193">
        <f t="shared" si="1318"/>
        <v>5.5203258166095086</v>
      </c>
      <c r="J8224" s="193">
        <f t="shared" si="1318"/>
        <v>5.7244585487505733</v>
      </c>
      <c r="K8224" s="193">
        <f>MAX(0,(F8224-'2031 forecast'!$C$10))</f>
        <v>0</v>
      </c>
      <c r="L8224" s="193">
        <f>MAX(0,(G8224-'2031 forecast'!$C$10))</f>
        <v>0</v>
      </c>
      <c r="M8224" s="193">
        <f>MAX(0,(H8224-'2031 forecast'!$C$10))</f>
        <v>0</v>
      </c>
      <c r="N8224" s="193">
        <f>MAX(0,(I8224-'2031 forecast'!$C$10))</f>
        <v>0</v>
      </c>
      <c r="O8224" s="193">
        <f>MAX(0,(J8224-'2031 forecast'!$C$10))</f>
        <v>0</v>
      </c>
      <c r="P8224" s="175" t="str">
        <f t="shared" si="1316"/>
        <v/>
      </c>
      <c r="Q8224" s="175" t="str">
        <f t="shared" si="1317"/>
        <v/>
      </c>
    </row>
    <row r="8225" spans="1:17" s="1" customFormat="1" x14ac:dyDescent="0.3">
      <c r="A8225" s="189">
        <f t="shared" si="1315"/>
        <v>44173.541666646728</v>
      </c>
      <c r="B8225" s="190">
        <f t="shared" si="1311"/>
        <v>44173</v>
      </c>
      <c r="C8225" s="1">
        <f t="shared" si="1312"/>
        <v>13</v>
      </c>
      <c r="D8225" s="191">
        <v>3.31285893862084</v>
      </c>
      <c r="E8225" s="192">
        <f t="shared" si="1313"/>
        <v>1.1503454435078367E-4</v>
      </c>
      <c r="F8225" s="193">
        <f t="shared" si="1314"/>
        <v>4.9393486963107156</v>
      </c>
      <c r="G8225" s="193">
        <f t="shared" ref="G8225:J8244" si="1319">$E8225*G$2</f>
        <v>5.1219978329507301</v>
      </c>
      <c r="H8225" s="193">
        <f t="shared" si="1319"/>
        <v>5.3114010396446085</v>
      </c>
      <c r="I8225" s="193">
        <f t="shared" si="1319"/>
        <v>5.5078080709936126</v>
      </c>
      <c r="J8225" s="193">
        <f t="shared" si="1319"/>
        <v>5.7114779171207521</v>
      </c>
      <c r="K8225" s="193">
        <f>MAX(0,(F8225-'2031 forecast'!$C$10))</f>
        <v>0</v>
      </c>
      <c r="L8225" s="193">
        <f>MAX(0,(G8225-'2031 forecast'!$C$10))</f>
        <v>0</v>
      </c>
      <c r="M8225" s="193">
        <f>MAX(0,(H8225-'2031 forecast'!$C$10))</f>
        <v>0</v>
      </c>
      <c r="N8225" s="193">
        <f>MAX(0,(I8225-'2031 forecast'!$C$10))</f>
        <v>0</v>
      </c>
      <c r="O8225" s="193">
        <f>MAX(0,(J8225-'2031 forecast'!$C$10))</f>
        <v>0</v>
      </c>
      <c r="P8225" s="175" t="str">
        <f t="shared" si="1316"/>
        <v/>
      </c>
      <c r="Q8225" s="175" t="str">
        <f t="shared" si="1317"/>
        <v/>
      </c>
    </row>
    <row r="8226" spans="1:17" s="1" customFormat="1" x14ac:dyDescent="0.3">
      <c r="A8226" s="189">
        <f t="shared" si="1315"/>
        <v>44173.583333313392</v>
      </c>
      <c r="B8226" s="190">
        <f t="shared" si="1311"/>
        <v>44173</v>
      </c>
      <c r="C8226" s="1">
        <f t="shared" si="1312"/>
        <v>14</v>
      </c>
      <c r="D8226" s="191">
        <v>3.2300374651553194</v>
      </c>
      <c r="E8226" s="192">
        <f t="shared" si="1313"/>
        <v>1.1215868074201409E-4</v>
      </c>
      <c r="F8226" s="193">
        <f t="shared" si="1314"/>
        <v>4.8158649789029484</v>
      </c>
      <c r="G8226" s="193">
        <f t="shared" si="1319"/>
        <v>4.9939478871269625</v>
      </c>
      <c r="H8226" s="193">
        <f t="shared" si="1319"/>
        <v>5.1786160136534942</v>
      </c>
      <c r="I8226" s="193">
        <f t="shared" si="1319"/>
        <v>5.3701128692187732</v>
      </c>
      <c r="J8226" s="193">
        <f t="shared" si="1319"/>
        <v>5.5686909691927342</v>
      </c>
      <c r="K8226" s="193">
        <f>MAX(0,(F8226-'2031 forecast'!$C$10))</f>
        <v>0</v>
      </c>
      <c r="L8226" s="193">
        <f>MAX(0,(G8226-'2031 forecast'!$C$10))</f>
        <v>0</v>
      </c>
      <c r="M8226" s="193">
        <f>MAX(0,(H8226-'2031 forecast'!$C$10))</f>
        <v>0</v>
      </c>
      <c r="N8226" s="193">
        <f>MAX(0,(I8226-'2031 forecast'!$C$10))</f>
        <v>0</v>
      </c>
      <c r="O8226" s="193">
        <f>MAX(0,(J8226-'2031 forecast'!$C$10))</f>
        <v>0</v>
      </c>
      <c r="P8226" s="175" t="str">
        <f t="shared" si="1316"/>
        <v/>
      </c>
      <c r="Q8226" s="175" t="str">
        <f t="shared" si="1317"/>
        <v/>
      </c>
    </row>
    <row r="8227" spans="1:17" s="1" customFormat="1" x14ac:dyDescent="0.3">
      <c r="A8227" s="189">
        <f t="shared" si="1315"/>
        <v>44173.624999980057</v>
      </c>
      <c r="B8227" s="190">
        <f t="shared" si="1311"/>
        <v>44173</v>
      </c>
      <c r="C8227" s="1">
        <f t="shared" si="1312"/>
        <v>15</v>
      </c>
      <c r="D8227" s="191">
        <v>3.3279173883418443</v>
      </c>
      <c r="E8227" s="192">
        <f t="shared" si="1313"/>
        <v>1.1555742864328724E-4</v>
      </c>
      <c r="F8227" s="193">
        <f t="shared" si="1314"/>
        <v>4.9618002812939466</v>
      </c>
      <c r="G8227" s="193">
        <f t="shared" si="1319"/>
        <v>5.1452796412823245</v>
      </c>
      <c r="H8227" s="193">
        <f t="shared" si="1319"/>
        <v>5.3355437716429934</v>
      </c>
      <c r="I8227" s="193">
        <f t="shared" si="1319"/>
        <v>5.532843562225402</v>
      </c>
      <c r="J8227" s="193">
        <f t="shared" si="1319"/>
        <v>5.7374391803803926</v>
      </c>
      <c r="K8227" s="193">
        <f>MAX(0,(F8227-'2031 forecast'!$C$10))</f>
        <v>0</v>
      </c>
      <c r="L8227" s="193">
        <f>MAX(0,(G8227-'2031 forecast'!$C$10))</f>
        <v>0</v>
      </c>
      <c r="M8227" s="193">
        <f>MAX(0,(H8227-'2031 forecast'!$C$10))</f>
        <v>0</v>
      </c>
      <c r="N8227" s="193">
        <f>MAX(0,(I8227-'2031 forecast'!$C$10))</f>
        <v>0</v>
      </c>
      <c r="O8227" s="193">
        <f>MAX(0,(J8227-'2031 forecast'!$C$10))</f>
        <v>4.3918038039247875E-4</v>
      </c>
      <c r="P8227" s="175" t="str">
        <f t="shared" si="1316"/>
        <v/>
      </c>
      <c r="Q8227" s="175" t="str">
        <f t="shared" si="1317"/>
        <v/>
      </c>
    </row>
    <row r="8228" spans="1:17" s="1" customFormat="1" x14ac:dyDescent="0.3">
      <c r="A8228" s="189">
        <f t="shared" si="1315"/>
        <v>44173.666666646721</v>
      </c>
      <c r="B8228" s="190">
        <f t="shared" si="1311"/>
        <v>44173</v>
      </c>
      <c r="C8228" s="1">
        <f t="shared" si="1312"/>
        <v>16</v>
      </c>
      <c r="D8228" s="191">
        <v>3.4559142109703767</v>
      </c>
      <c r="E8228" s="192">
        <f t="shared" si="1313"/>
        <v>1.2000194512956752E-4</v>
      </c>
      <c r="F8228" s="193">
        <f t="shared" si="1314"/>
        <v>5.1526387536514058</v>
      </c>
      <c r="G8228" s="193">
        <f t="shared" si="1319"/>
        <v>5.3431750121008763</v>
      </c>
      <c r="H8228" s="193">
        <f t="shared" si="1319"/>
        <v>5.5407569936292624</v>
      </c>
      <c r="I8228" s="193">
        <f t="shared" si="1319"/>
        <v>5.7456452376956104</v>
      </c>
      <c r="J8228" s="193">
        <f t="shared" si="1319"/>
        <v>5.9581099180873309</v>
      </c>
      <c r="K8228" s="193">
        <f>MAX(0,(F8228-'2031 forecast'!$C$10))</f>
        <v>0</v>
      </c>
      <c r="L8228" s="193">
        <f>MAX(0,(G8228-'2031 forecast'!$C$10))</f>
        <v>0</v>
      </c>
      <c r="M8228" s="193">
        <f>MAX(0,(H8228-'2031 forecast'!$C$10))</f>
        <v>0</v>
      </c>
      <c r="N8228" s="193">
        <f>MAX(0,(I8228-'2031 forecast'!$C$10))</f>
        <v>8.6452376956103194E-3</v>
      </c>
      <c r="O8228" s="193">
        <f>MAX(0,(J8228-'2031 forecast'!$C$10))</f>
        <v>0.22110991808733083</v>
      </c>
      <c r="P8228" s="175" t="str">
        <f t="shared" si="1316"/>
        <v/>
      </c>
      <c r="Q8228" s="175" t="str">
        <f t="shared" si="1317"/>
        <v/>
      </c>
    </row>
    <row r="8229" spans="1:17" s="1" customFormat="1" x14ac:dyDescent="0.3">
      <c r="A8229" s="189">
        <f t="shared" si="1315"/>
        <v>44173.708333313385</v>
      </c>
      <c r="B8229" s="190">
        <f t="shared" si="1311"/>
        <v>44173</v>
      </c>
      <c r="C8229" s="1">
        <f t="shared" si="1312"/>
        <v>17</v>
      </c>
      <c r="D8229" s="191">
        <v>3.7043786313669398</v>
      </c>
      <c r="E8229" s="192">
        <f t="shared" si="1313"/>
        <v>1.2862953595587631E-4</v>
      </c>
      <c r="F8229" s="193">
        <f t="shared" si="1314"/>
        <v>5.52308990587471</v>
      </c>
      <c r="G8229" s="193">
        <f t="shared" si="1319"/>
        <v>5.7273248495721809</v>
      </c>
      <c r="H8229" s="193">
        <f t="shared" si="1319"/>
        <v>5.9391120716026089</v>
      </c>
      <c r="I8229" s="193">
        <f t="shared" si="1319"/>
        <v>6.1587308430201322</v>
      </c>
      <c r="J8229" s="193">
        <f t="shared" si="1319"/>
        <v>6.3864707618713874</v>
      </c>
      <c r="K8229" s="193">
        <f>MAX(0,(F8229-'2031 forecast'!$C$10))</f>
        <v>0</v>
      </c>
      <c r="L8229" s="193">
        <f>MAX(0,(G8229-'2031 forecast'!$C$10))</f>
        <v>0</v>
      </c>
      <c r="M8229" s="193">
        <f>MAX(0,(H8229-'2031 forecast'!$C$10))</f>
        <v>0.2021120716026088</v>
      </c>
      <c r="N8229" s="193">
        <f>MAX(0,(I8229-'2031 forecast'!$C$10))</f>
        <v>0.42173084302013208</v>
      </c>
      <c r="O8229" s="193">
        <f>MAX(0,(J8229-'2031 forecast'!$C$10))</f>
        <v>0.6494707618713873</v>
      </c>
      <c r="P8229" s="175" t="str">
        <f t="shared" si="1316"/>
        <v/>
      </c>
      <c r="Q8229" s="175" t="str">
        <f t="shared" si="1317"/>
        <v/>
      </c>
    </row>
    <row r="8230" spans="1:17" s="1" customFormat="1" x14ac:dyDescent="0.3">
      <c r="A8230" s="189">
        <f t="shared" si="1315"/>
        <v>44173.749999980049</v>
      </c>
      <c r="B8230" s="190">
        <f t="shared" si="1311"/>
        <v>44173</v>
      </c>
      <c r="C8230" s="1">
        <f t="shared" si="1312"/>
        <v>18</v>
      </c>
      <c r="D8230" s="191">
        <v>3.8700215782979823</v>
      </c>
      <c r="E8230" s="192">
        <f t="shared" si="1313"/>
        <v>1.343812631734155E-4</v>
      </c>
      <c r="F8230" s="193">
        <f t="shared" si="1314"/>
        <v>5.7700573406902462</v>
      </c>
      <c r="G8230" s="193">
        <f t="shared" si="1319"/>
        <v>5.9834247412197179</v>
      </c>
      <c r="H8230" s="193">
        <f t="shared" si="1319"/>
        <v>6.2046821235848393</v>
      </c>
      <c r="I8230" s="193">
        <f t="shared" si="1319"/>
        <v>6.4341212465698128</v>
      </c>
      <c r="J8230" s="193">
        <f t="shared" si="1319"/>
        <v>6.6720446577274259</v>
      </c>
      <c r="K8230" s="193">
        <f>MAX(0,(F8230-'2031 forecast'!$C$10))</f>
        <v>3.3057340690246129E-2</v>
      </c>
      <c r="L8230" s="193">
        <f>MAX(0,(G8230-'2031 forecast'!$C$10))</f>
        <v>0.2464247412197178</v>
      </c>
      <c r="M8230" s="193">
        <f>MAX(0,(H8230-'2031 forecast'!$C$10))</f>
        <v>0.46768212358483918</v>
      </c>
      <c r="N8230" s="193">
        <f>MAX(0,(I8230-'2031 forecast'!$C$10))</f>
        <v>0.69712124656981267</v>
      </c>
      <c r="O8230" s="193">
        <f>MAX(0,(J8230-'2031 forecast'!$C$10))</f>
        <v>0.93504465772742584</v>
      </c>
      <c r="P8230" s="175">
        <f t="shared" si="1316"/>
        <v>1</v>
      </c>
      <c r="Q8230" s="175">
        <f t="shared" si="1317"/>
        <v>1</v>
      </c>
    </row>
    <row r="8231" spans="1:17" s="1" customFormat="1" x14ac:dyDescent="0.3">
      <c r="A8231" s="189">
        <f t="shared" si="1315"/>
        <v>44173.791666646714</v>
      </c>
      <c r="B8231" s="190">
        <f t="shared" si="1311"/>
        <v>44173</v>
      </c>
      <c r="C8231" s="1">
        <f t="shared" si="1312"/>
        <v>19</v>
      </c>
      <c r="D8231" s="191">
        <v>3.7194370810879436</v>
      </c>
      <c r="E8231" s="192">
        <f t="shared" si="1313"/>
        <v>1.2915242024837985E-4</v>
      </c>
      <c r="F8231" s="193">
        <f t="shared" si="1314"/>
        <v>5.5455414908579401</v>
      </c>
      <c r="G8231" s="193">
        <f t="shared" si="1319"/>
        <v>5.7506066579037745</v>
      </c>
      <c r="H8231" s="193">
        <f t="shared" si="1319"/>
        <v>5.9632548036009929</v>
      </c>
      <c r="I8231" s="193">
        <f t="shared" si="1319"/>
        <v>6.1837663342519198</v>
      </c>
      <c r="J8231" s="193">
        <f t="shared" si="1319"/>
        <v>6.4124320251310261</v>
      </c>
      <c r="K8231" s="193">
        <f>MAX(0,(F8231-'2031 forecast'!$C$10))</f>
        <v>0</v>
      </c>
      <c r="L8231" s="193">
        <f>MAX(0,(G8231-'2031 forecast'!$C$10))</f>
        <v>1.3606657903774355E-2</v>
      </c>
      <c r="M8231" s="193">
        <f>MAX(0,(H8231-'2031 forecast'!$C$10))</f>
        <v>0.22625480360099282</v>
      </c>
      <c r="N8231" s="193">
        <f>MAX(0,(I8231-'2031 forecast'!$C$10))</f>
        <v>0.44676633425191969</v>
      </c>
      <c r="O8231" s="193">
        <f>MAX(0,(J8231-'2031 forecast'!$C$10))</f>
        <v>0.67543202513102596</v>
      </c>
      <c r="P8231" s="175" t="str">
        <f t="shared" si="1316"/>
        <v/>
      </c>
      <c r="Q8231" s="175" t="str">
        <f t="shared" si="1317"/>
        <v/>
      </c>
    </row>
    <row r="8232" spans="1:17" s="1" customFormat="1" x14ac:dyDescent="0.3">
      <c r="A8232" s="189">
        <f t="shared" si="1315"/>
        <v>44173.833333313378</v>
      </c>
      <c r="B8232" s="190">
        <f t="shared" si="1311"/>
        <v>44173</v>
      </c>
      <c r="C8232" s="1">
        <f t="shared" si="1312"/>
        <v>20</v>
      </c>
      <c r="D8232" s="191">
        <v>3.6140279330409166</v>
      </c>
      <c r="E8232" s="192">
        <f t="shared" si="1313"/>
        <v>1.254922302008549E-4</v>
      </c>
      <c r="F8232" s="193">
        <f t="shared" si="1314"/>
        <v>5.388380395975326</v>
      </c>
      <c r="G8232" s="193">
        <f t="shared" si="1319"/>
        <v>5.5876339995826143</v>
      </c>
      <c r="H8232" s="193">
        <f t="shared" si="1319"/>
        <v>5.7942556796122995</v>
      </c>
      <c r="I8232" s="193">
        <f t="shared" si="1319"/>
        <v>6.008517895629395</v>
      </c>
      <c r="J8232" s="193">
        <f t="shared" si="1319"/>
        <v>6.2307031823135475</v>
      </c>
      <c r="K8232" s="193">
        <f>MAX(0,(F8232-'2031 forecast'!$C$10))</f>
        <v>0</v>
      </c>
      <c r="L8232" s="193">
        <f>MAX(0,(G8232-'2031 forecast'!$C$10))</f>
        <v>0</v>
      </c>
      <c r="M8232" s="193">
        <f>MAX(0,(H8232-'2031 forecast'!$C$10))</f>
        <v>5.7255679612299382E-2</v>
      </c>
      <c r="N8232" s="193">
        <f>MAX(0,(I8232-'2031 forecast'!$C$10))</f>
        <v>0.27151789562939488</v>
      </c>
      <c r="O8232" s="193">
        <f>MAX(0,(J8232-'2031 forecast'!$C$10))</f>
        <v>0.49370318231354737</v>
      </c>
      <c r="P8232" s="175" t="str">
        <f t="shared" si="1316"/>
        <v/>
      </c>
      <c r="Q8232" s="175" t="str">
        <f t="shared" si="1317"/>
        <v/>
      </c>
    </row>
    <row r="8233" spans="1:17" s="1" customFormat="1" x14ac:dyDescent="0.3">
      <c r="A8233" s="189">
        <f t="shared" si="1315"/>
        <v>44173.874999980042</v>
      </c>
      <c r="B8233" s="190">
        <f t="shared" si="1311"/>
        <v>44173</v>
      </c>
      <c r="C8233" s="1">
        <f t="shared" si="1312"/>
        <v>21</v>
      </c>
      <c r="D8233" s="191">
        <v>3.5462649092963998</v>
      </c>
      <c r="E8233" s="192">
        <f t="shared" si="1313"/>
        <v>1.231392508845889E-4</v>
      </c>
      <c r="F8233" s="193">
        <f t="shared" si="1314"/>
        <v>5.2873482635507898</v>
      </c>
      <c r="G8233" s="193">
        <f t="shared" si="1319"/>
        <v>5.482865862090442</v>
      </c>
      <c r="H8233" s="193">
        <f t="shared" si="1319"/>
        <v>5.685613385619571</v>
      </c>
      <c r="I8233" s="193">
        <f t="shared" si="1319"/>
        <v>5.8958581850863458</v>
      </c>
      <c r="J8233" s="193">
        <f t="shared" si="1319"/>
        <v>6.11387749764517</v>
      </c>
      <c r="K8233" s="193">
        <f>MAX(0,(F8233-'2031 forecast'!$C$10))</f>
        <v>0</v>
      </c>
      <c r="L8233" s="193">
        <f>MAX(0,(G8233-'2031 forecast'!$C$10))</f>
        <v>0</v>
      </c>
      <c r="M8233" s="193">
        <f>MAX(0,(H8233-'2031 forecast'!$C$10))</f>
        <v>0</v>
      </c>
      <c r="N8233" s="193">
        <f>MAX(0,(I8233-'2031 forecast'!$C$10))</f>
        <v>0.15885818508634575</v>
      </c>
      <c r="O8233" s="193">
        <f>MAX(0,(J8233-'2031 forecast'!$C$10))</f>
        <v>0.37687749764516987</v>
      </c>
      <c r="P8233" s="175" t="str">
        <f t="shared" si="1316"/>
        <v/>
      </c>
      <c r="Q8233" s="175" t="str">
        <f t="shared" si="1317"/>
        <v/>
      </c>
    </row>
    <row r="8234" spans="1:17" s="1" customFormat="1" x14ac:dyDescent="0.3">
      <c r="A8234" s="189">
        <f t="shared" si="1315"/>
        <v>44173.916666646706</v>
      </c>
      <c r="B8234" s="190">
        <f t="shared" si="1311"/>
        <v>44173</v>
      </c>
      <c r="C8234" s="1">
        <f t="shared" si="1312"/>
        <v>22</v>
      </c>
      <c r="D8234" s="191">
        <v>3.3203881634813426</v>
      </c>
      <c r="E8234" s="192">
        <f t="shared" si="1313"/>
        <v>1.1529598649703547E-4</v>
      </c>
      <c r="F8234" s="193">
        <f t="shared" si="1314"/>
        <v>4.9505744888023315</v>
      </c>
      <c r="G8234" s="193">
        <f t="shared" si="1319"/>
        <v>5.1336387371165282</v>
      </c>
      <c r="H8234" s="193">
        <f t="shared" si="1319"/>
        <v>5.3234724056438019</v>
      </c>
      <c r="I8234" s="193">
        <f t="shared" si="1319"/>
        <v>5.5203258166095086</v>
      </c>
      <c r="J8234" s="193">
        <f t="shared" si="1319"/>
        <v>5.7244585487505733</v>
      </c>
      <c r="K8234" s="193">
        <f>MAX(0,(F8234-'2031 forecast'!$C$10))</f>
        <v>0</v>
      </c>
      <c r="L8234" s="193">
        <f>MAX(0,(G8234-'2031 forecast'!$C$10))</f>
        <v>0</v>
      </c>
      <c r="M8234" s="193">
        <f>MAX(0,(H8234-'2031 forecast'!$C$10))</f>
        <v>0</v>
      </c>
      <c r="N8234" s="193">
        <f>MAX(0,(I8234-'2031 forecast'!$C$10))</f>
        <v>0</v>
      </c>
      <c r="O8234" s="193">
        <f>MAX(0,(J8234-'2031 forecast'!$C$10))</f>
        <v>0</v>
      </c>
      <c r="P8234" s="175" t="str">
        <f t="shared" si="1316"/>
        <v/>
      </c>
      <c r="Q8234" s="175" t="str">
        <f t="shared" si="1317"/>
        <v/>
      </c>
    </row>
    <row r="8235" spans="1:17" s="1" customFormat="1" x14ac:dyDescent="0.3">
      <c r="A8235" s="189">
        <f t="shared" si="1315"/>
        <v>44173.958333313371</v>
      </c>
      <c r="B8235" s="190">
        <f t="shared" si="1311"/>
        <v>44173</v>
      </c>
      <c r="C8235" s="1">
        <f t="shared" si="1312"/>
        <v>23</v>
      </c>
      <c r="D8235" s="191">
        <v>3.0643945182242773</v>
      </c>
      <c r="E8235" s="192">
        <f t="shared" si="1313"/>
        <v>1.064069535244749E-4</v>
      </c>
      <c r="F8235" s="193">
        <f t="shared" si="1314"/>
        <v>4.5688975440874122</v>
      </c>
      <c r="G8235" s="193">
        <f t="shared" si="1319"/>
        <v>4.7378479954794255</v>
      </c>
      <c r="H8235" s="193">
        <f t="shared" si="1319"/>
        <v>4.913045961671263</v>
      </c>
      <c r="I8235" s="193">
        <f t="shared" si="1319"/>
        <v>5.0947224656690917</v>
      </c>
      <c r="J8235" s="193">
        <f t="shared" si="1319"/>
        <v>5.2831170733366957</v>
      </c>
      <c r="K8235" s="193">
        <f>MAX(0,(F8235-'2031 forecast'!$C$10))</f>
        <v>0</v>
      </c>
      <c r="L8235" s="193">
        <f>MAX(0,(G8235-'2031 forecast'!$C$10))</f>
        <v>0</v>
      </c>
      <c r="M8235" s="193">
        <f>MAX(0,(H8235-'2031 forecast'!$C$10))</f>
        <v>0</v>
      </c>
      <c r="N8235" s="193">
        <f>MAX(0,(I8235-'2031 forecast'!$C$10))</f>
        <v>0</v>
      </c>
      <c r="O8235" s="193">
        <f>MAX(0,(J8235-'2031 forecast'!$C$10))</f>
        <v>0</v>
      </c>
      <c r="P8235" s="175" t="str">
        <f t="shared" si="1316"/>
        <v/>
      </c>
      <c r="Q8235" s="175" t="str">
        <f t="shared" si="1317"/>
        <v/>
      </c>
    </row>
    <row r="8236" spans="1:17" s="1" customFormat="1" x14ac:dyDescent="0.3">
      <c r="A8236" s="189">
        <f t="shared" si="1315"/>
        <v>44173.999999980035</v>
      </c>
      <c r="B8236" s="190">
        <f t="shared" si="1311"/>
        <v>44173</v>
      </c>
      <c r="C8236" s="1">
        <f t="shared" si="1312"/>
        <v>0</v>
      </c>
      <c r="D8236" s="191">
        <v>2.778283973525205</v>
      </c>
      <c r="E8236" s="192">
        <f t="shared" si="1313"/>
        <v>9.6472151966907232E-5</v>
      </c>
      <c r="F8236" s="193">
        <f t="shared" si="1314"/>
        <v>4.1423174294060328</v>
      </c>
      <c r="G8236" s="193">
        <f t="shared" si="1319"/>
        <v>4.2954936371791357</v>
      </c>
      <c r="H8236" s="193">
        <f t="shared" si="1319"/>
        <v>4.4543340537019569</v>
      </c>
      <c r="I8236" s="193">
        <f t="shared" si="1319"/>
        <v>4.6190481322650987</v>
      </c>
      <c r="J8236" s="193">
        <f t="shared" si="1319"/>
        <v>4.7898530714035408</v>
      </c>
      <c r="K8236" s="193">
        <f>MAX(0,(F8236-'2031 forecast'!$C$10))</f>
        <v>0</v>
      </c>
      <c r="L8236" s="193">
        <f>MAX(0,(G8236-'2031 forecast'!$C$10))</f>
        <v>0</v>
      </c>
      <c r="M8236" s="193">
        <f>MAX(0,(H8236-'2031 forecast'!$C$10))</f>
        <v>0</v>
      </c>
      <c r="N8236" s="193">
        <f>MAX(0,(I8236-'2031 forecast'!$C$10))</f>
        <v>0</v>
      </c>
      <c r="O8236" s="193">
        <f>MAX(0,(J8236-'2031 forecast'!$C$10))</f>
        <v>0</v>
      </c>
      <c r="P8236" s="175" t="str">
        <f t="shared" si="1316"/>
        <v/>
      </c>
      <c r="Q8236" s="175" t="str">
        <f t="shared" si="1317"/>
        <v/>
      </c>
    </row>
    <row r="8237" spans="1:17" s="1" customFormat="1" x14ac:dyDescent="0.3">
      <c r="A8237" s="189">
        <f t="shared" si="1315"/>
        <v>44174.041666646699</v>
      </c>
      <c r="B8237" s="190">
        <f t="shared" si="1311"/>
        <v>44174</v>
      </c>
      <c r="C8237" s="1">
        <f t="shared" si="1312"/>
        <v>1</v>
      </c>
      <c r="D8237" s="191">
        <v>2.5599364525706494</v>
      </c>
      <c r="E8237" s="192">
        <f t="shared" si="1313"/>
        <v>8.8890329725605568E-5</v>
      </c>
      <c r="F8237" s="193">
        <f t="shared" si="1314"/>
        <v>3.8167694471491895</v>
      </c>
      <c r="G8237" s="193">
        <f t="shared" si="1319"/>
        <v>3.9579074163710191</v>
      </c>
      <c r="H8237" s="193">
        <f t="shared" si="1319"/>
        <v>4.1042644397253794</v>
      </c>
      <c r="I8237" s="193">
        <f t="shared" si="1319"/>
        <v>4.2560335094041557</v>
      </c>
      <c r="J8237" s="193">
        <f t="shared" si="1319"/>
        <v>4.4134147541387634</v>
      </c>
      <c r="K8237" s="193">
        <f>MAX(0,(F8237-'2031 forecast'!$C$10))</f>
        <v>0</v>
      </c>
      <c r="L8237" s="193">
        <f>MAX(0,(G8237-'2031 forecast'!$C$10))</f>
        <v>0</v>
      </c>
      <c r="M8237" s="193">
        <f>MAX(0,(H8237-'2031 forecast'!$C$10))</f>
        <v>0</v>
      </c>
      <c r="N8237" s="193">
        <f>MAX(0,(I8237-'2031 forecast'!$C$10))</f>
        <v>0</v>
      </c>
      <c r="O8237" s="193">
        <f>MAX(0,(J8237-'2031 forecast'!$C$10))</f>
        <v>0</v>
      </c>
      <c r="P8237" s="175" t="str">
        <f t="shared" si="1316"/>
        <v/>
      </c>
      <c r="Q8237" s="175" t="str">
        <f t="shared" si="1317"/>
        <v/>
      </c>
    </row>
    <row r="8238" spans="1:17" s="1" customFormat="1" x14ac:dyDescent="0.3">
      <c r="A8238" s="189">
        <f t="shared" si="1315"/>
        <v>44174.083333313363</v>
      </c>
      <c r="B8238" s="190">
        <f t="shared" si="1311"/>
        <v>44174</v>
      </c>
      <c r="C8238" s="1">
        <f t="shared" si="1312"/>
        <v>2</v>
      </c>
      <c r="D8238" s="191">
        <v>2.4469980796631208</v>
      </c>
      <c r="E8238" s="192">
        <f t="shared" si="1313"/>
        <v>8.496869753182885E-5</v>
      </c>
      <c r="F8238" s="193">
        <f t="shared" si="1314"/>
        <v>3.6483825597749604</v>
      </c>
      <c r="G8238" s="193">
        <f t="shared" si="1319"/>
        <v>3.7832938538840621</v>
      </c>
      <c r="H8238" s="193">
        <f t="shared" si="1319"/>
        <v>3.9231939497374952</v>
      </c>
      <c r="I8238" s="193">
        <f t="shared" si="1319"/>
        <v>4.0682673251657366</v>
      </c>
      <c r="J8238" s="193">
        <f t="shared" si="1319"/>
        <v>4.2187052796914646</v>
      </c>
      <c r="K8238" s="193">
        <f>MAX(0,(F8238-'2031 forecast'!$C$10))</f>
        <v>0</v>
      </c>
      <c r="L8238" s="193">
        <f>MAX(0,(G8238-'2031 forecast'!$C$10))</f>
        <v>0</v>
      </c>
      <c r="M8238" s="193">
        <f>MAX(0,(H8238-'2031 forecast'!$C$10))</f>
        <v>0</v>
      </c>
      <c r="N8238" s="193">
        <f>MAX(0,(I8238-'2031 forecast'!$C$10))</f>
        <v>0</v>
      </c>
      <c r="O8238" s="193">
        <f>MAX(0,(J8238-'2031 forecast'!$C$10))</f>
        <v>0</v>
      </c>
      <c r="P8238" s="175" t="str">
        <f t="shared" si="1316"/>
        <v/>
      </c>
      <c r="Q8238" s="175" t="str">
        <f t="shared" si="1317"/>
        <v/>
      </c>
    </row>
    <row r="8239" spans="1:17" s="1" customFormat="1" x14ac:dyDescent="0.3">
      <c r="A8239" s="189">
        <f t="shared" si="1315"/>
        <v>44174.124999980027</v>
      </c>
      <c r="B8239" s="190">
        <f t="shared" si="1311"/>
        <v>44174</v>
      </c>
      <c r="C8239" s="1">
        <f t="shared" si="1312"/>
        <v>3</v>
      </c>
      <c r="D8239" s="191">
        <v>2.4846442039656305</v>
      </c>
      <c r="E8239" s="192">
        <f t="shared" si="1313"/>
        <v>8.627590826308777E-5</v>
      </c>
      <c r="F8239" s="193">
        <f t="shared" si="1314"/>
        <v>3.7045115222330374</v>
      </c>
      <c r="G8239" s="193">
        <f t="shared" si="1319"/>
        <v>3.8414983747130487</v>
      </c>
      <c r="H8239" s="193">
        <f t="shared" si="1319"/>
        <v>3.9835507797334571</v>
      </c>
      <c r="I8239" s="193">
        <f t="shared" si="1319"/>
        <v>4.1308560532452105</v>
      </c>
      <c r="J8239" s="193">
        <f t="shared" si="1319"/>
        <v>4.2836084378405648</v>
      </c>
      <c r="K8239" s="193">
        <f>MAX(0,(F8239-'2031 forecast'!$C$10))</f>
        <v>0</v>
      </c>
      <c r="L8239" s="193">
        <f>MAX(0,(G8239-'2031 forecast'!$C$10))</f>
        <v>0</v>
      </c>
      <c r="M8239" s="193">
        <f>MAX(0,(H8239-'2031 forecast'!$C$10))</f>
        <v>0</v>
      </c>
      <c r="N8239" s="193">
        <f>MAX(0,(I8239-'2031 forecast'!$C$10))</f>
        <v>0</v>
      </c>
      <c r="O8239" s="193">
        <f>MAX(0,(J8239-'2031 forecast'!$C$10))</f>
        <v>0</v>
      </c>
      <c r="P8239" s="175" t="str">
        <f t="shared" si="1316"/>
        <v/>
      </c>
      <c r="Q8239" s="175" t="str">
        <f t="shared" si="1317"/>
        <v/>
      </c>
    </row>
    <row r="8240" spans="1:17" s="1" customFormat="1" x14ac:dyDescent="0.3">
      <c r="A8240" s="189">
        <f t="shared" si="1315"/>
        <v>44174.166666646692</v>
      </c>
      <c r="B8240" s="190">
        <f t="shared" si="1311"/>
        <v>44174</v>
      </c>
      <c r="C8240" s="1">
        <f t="shared" si="1312"/>
        <v>4</v>
      </c>
      <c r="D8240" s="191">
        <v>2.4771149791051283</v>
      </c>
      <c r="E8240" s="192">
        <f t="shared" si="1313"/>
        <v>8.6014466116835972E-5</v>
      </c>
      <c r="F8240" s="193">
        <f t="shared" si="1314"/>
        <v>3.6932857297414214</v>
      </c>
      <c r="G8240" s="193">
        <f t="shared" si="1319"/>
        <v>3.8298574705472506</v>
      </c>
      <c r="H8240" s="193">
        <f t="shared" si="1319"/>
        <v>3.9714794137342642</v>
      </c>
      <c r="I8240" s="193">
        <f t="shared" si="1319"/>
        <v>4.1183383076293154</v>
      </c>
      <c r="J8240" s="193">
        <f t="shared" si="1319"/>
        <v>4.2706278062107446</v>
      </c>
      <c r="K8240" s="193">
        <f>MAX(0,(F8240-'2031 forecast'!$C$10))</f>
        <v>0</v>
      </c>
      <c r="L8240" s="193">
        <f>MAX(0,(G8240-'2031 forecast'!$C$10))</f>
        <v>0</v>
      </c>
      <c r="M8240" s="193">
        <f>MAX(0,(H8240-'2031 forecast'!$C$10))</f>
        <v>0</v>
      </c>
      <c r="N8240" s="193">
        <f>MAX(0,(I8240-'2031 forecast'!$C$10))</f>
        <v>0</v>
      </c>
      <c r="O8240" s="193">
        <f>MAX(0,(J8240-'2031 forecast'!$C$10))</f>
        <v>0</v>
      </c>
      <c r="P8240" s="175" t="str">
        <f t="shared" si="1316"/>
        <v/>
      </c>
      <c r="Q8240" s="175" t="str">
        <f t="shared" si="1317"/>
        <v/>
      </c>
    </row>
    <row r="8241" spans="1:17" s="1" customFormat="1" x14ac:dyDescent="0.3">
      <c r="A8241" s="189">
        <f t="shared" si="1315"/>
        <v>44174.208333313356</v>
      </c>
      <c r="B8241" s="190">
        <f t="shared" si="1311"/>
        <v>44174</v>
      </c>
      <c r="C8241" s="1">
        <f t="shared" si="1312"/>
        <v>5</v>
      </c>
      <c r="D8241" s="191">
        <v>2.5749949022916536</v>
      </c>
      <c r="E8241" s="192">
        <f t="shared" si="1313"/>
        <v>8.9413214018109149E-5</v>
      </c>
      <c r="F8241" s="193">
        <f t="shared" si="1314"/>
        <v>3.8392210321324209</v>
      </c>
      <c r="G8241" s="193">
        <f t="shared" si="1319"/>
        <v>3.9811892247026139</v>
      </c>
      <c r="H8241" s="193">
        <f t="shared" si="1319"/>
        <v>4.1284071717237651</v>
      </c>
      <c r="I8241" s="193">
        <f t="shared" si="1319"/>
        <v>4.281069000635946</v>
      </c>
      <c r="J8241" s="193">
        <f t="shared" si="1319"/>
        <v>4.4393760173984038</v>
      </c>
      <c r="K8241" s="193">
        <f>MAX(0,(F8241-'2031 forecast'!$C$10))</f>
        <v>0</v>
      </c>
      <c r="L8241" s="193">
        <f>MAX(0,(G8241-'2031 forecast'!$C$10))</f>
        <v>0</v>
      </c>
      <c r="M8241" s="193">
        <f>MAX(0,(H8241-'2031 forecast'!$C$10))</f>
        <v>0</v>
      </c>
      <c r="N8241" s="193">
        <f>MAX(0,(I8241-'2031 forecast'!$C$10))</f>
        <v>0</v>
      </c>
      <c r="O8241" s="193">
        <f>MAX(0,(J8241-'2031 forecast'!$C$10))</f>
        <v>0</v>
      </c>
      <c r="P8241" s="175" t="str">
        <f t="shared" si="1316"/>
        <v/>
      </c>
      <c r="Q8241" s="175" t="str">
        <f t="shared" si="1317"/>
        <v/>
      </c>
    </row>
    <row r="8242" spans="1:17" s="1" customFormat="1" x14ac:dyDescent="0.3">
      <c r="A8242" s="189">
        <f t="shared" si="1315"/>
        <v>44174.24999998002</v>
      </c>
      <c r="B8242" s="190">
        <f t="shared" si="1311"/>
        <v>44174</v>
      </c>
      <c r="C8242" s="1">
        <f t="shared" si="1312"/>
        <v>6</v>
      </c>
      <c r="D8242" s="191">
        <v>2.6879332751991818</v>
      </c>
      <c r="E8242" s="192">
        <f t="shared" si="1313"/>
        <v>9.3334846211885839E-5</v>
      </c>
      <c r="F8242" s="193">
        <f t="shared" si="1314"/>
        <v>4.0076079195066487</v>
      </c>
      <c r="G8242" s="193">
        <f t="shared" si="1319"/>
        <v>4.15580278718957</v>
      </c>
      <c r="H8242" s="193">
        <f t="shared" si="1319"/>
        <v>4.3094776617116484</v>
      </c>
      <c r="I8242" s="193">
        <f t="shared" si="1319"/>
        <v>4.4688351848743633</v>
      </c>
      <c r="J8242" s="193">
        <f t="shared" si="1319"/>
        <v>4.6340854918457008</v>
      </c>
      <c r="K8242" s="193">
        <f>MAX(0,(F8242-'2031 forecast'!$C$10))</f>
        <v>0</v>
      </c>
      <c r="L8242" s="193">
        <f>MAX(0,(G8242-'2031 forecast'!$C$10))</f>
        <v>0</v>
      </c>
      <c r="M8242" s="193">
        <f>MAX(0,(H8242-'2031 forecast'!$C$10))</f>
        <v>0</v>
      </c>
      <c r="N8242" s="193">
        <f>MAX(0,(I8242-'2031 forecast'!$C$10))</f>
        <v>0</v>
      </c>
      <c r="O8242" s="193">
        <f>MAX(0,(J8242-'2031 forecast'!$C$10))</f>
        <v>0</v>
      </c>
      <c r="P8242" s="175" t="str">
        <f t="shared" si="1316"/>
        <v/>
      </c>
      <c r="Q8242" s="175" t="str">
        <f t="shared" si="1317"/>
        <v/>
      </c>
    </row>
    <row r="8243" spans="1:17" s="1" customFormat="1" x14ac:dyDescent="0.3">
      <c r="A8243" s="189">
        <f t="shared" si="1315"/>
        <v>44174.291666646684</v>
      </c>
      <c r="B8243" s="190">
        <f t="shared" si="1311"/>
        <v>44174</v>
      </c>
      <c r="C8243" s="1">
        <f t="shared" si="1312"/>
        <v>7</v>
      </c>
      <c r="D8243" s="191">
        <v>3.0116899442007643</v>
      </c>
      <c r="E8243" s="192">
        <f t="shared" si="1313"/>
        <v>1.0457685850071245E-4</v>
      </c>
      <c r="F8243" s="193">
        <f t="shared" si="1314"/>
        <v>4.4903169966461061</v>
      </c>
      <c r="G8243" s="193">
        <f t="shared" si="1319"/>
        <v>4.6563616663188467</v>
      </c>
      <c r="H8243" s="193">
        <f t="shared" si="1319"/>
        <v>4.8285463996769176</v>
      </c>
      <c r="I8243" s="193">
        <f t="shared" si="1319"/>
        <v>5.0070982463578311</v>
      </c>
      <c r="J8243" s="193">
        <f t="shared" si="1319"/>
        <v>5.1922526519279577</v>
      </c>
      <c r="K8243" s="193">
        <f>MAX(0,(F8243-'2031 forecast'!$C$10))</f>
        <v>0</v>
      </c>
      <c r="L8243" s="193">
        <f>MAX(0,(G8243-'2031 forecast'!$C$10))</f>
        <v>0</v>
      </c>
      <c r="M8243" s="193">
        <f>MAX(0,(H8243-'2031 forecast'!$C$10))</f>
        <v>0</v>
      </c>
      <c r="N8243" s="193">
        <f>MAX(0,(I8243-'2031 forecast'!$C$10))</f>
        <v>0</v>
      </c>
      <c r="O8243" s="193">
        <f>MAX(0,(J8243-'2031 forecast'!$C$10))</f>
        <v>0</v>
      </c>
      <c r="P8243" s="175" t="str">
        <f t="shared" si="1316"/>
        <v/>
      </c>
      <c r="Q8243" s="175" t="str">
        <f t="shared" si="1317"/>
        <v/>
      </c>
    </row>
    <row r="8244" spans="1:17" s="1" customFormat="1" x14ac:dyDescent="0.3">
      <c r="A8244" s="189">
        <f t="shared" si="1315"/>
        <v>44174.333333313349</v>
      </c>
      <c r="B8244" s="190">
        <f t="shared" si="1311"/>
        <v>44174</v>
      </c>
      <c r="C8244" s="1">
        <f t="shared" si="1312"/>
        <v>8</v>
      </c>
      <c r="D8244" s="191">
        <v>3.2902712640393346</v>
      </c>
      <c r="E8244" s="192">
        <f t="shared" si="1313"/>
        <v>1.1425021791202833E-4</v>
      </c>
      <c r="F8244" s="193">
        <f t="shared" si="1314"/>
        <v>4.9056713188358705</v>
      </c>
      <c r="G8244" s="193">
        <f t="shared" si="1319"/>
        <v>5.0870751204533393</v>
      </c>
      <c r="H8244" s="193">
        <f t="shared" si="1319"/>
        <v>5.2751869416470321</v>
      </c>
      <c r="I8244" s="193">
        <f t="shared" si="1319"/>
        <v>5.4702548341459298</v>
      </c>
      <c r="J8244" s="193">
        <f t="shared" si="1319"/>
        <v>5.6725360222312924</v>
      </c>
      <c r="K8244" s="193">
        <f>MAX(0,(F8244-'2031 forecast'!$C$10))</f>
        <v>0</v>
      </c>
      <c r="L8244" s="193">
        <f>MAX(0,(G8244-'2031 forecast'!$C$10))</f>
        <v>0</v>
      </c>
      <c r="M8244" s="193">
        <f>MAX(0,(H8244-'2031 forecast'!$C$10))</f>
        <v>0</v>
      </c>
      <c r="N8244" s="193">
        <f>MAX(0,(I8244-'2031 forecast'!$C$10))</f>
        <v>0</v>
      </c>
      <c r="O8244" s="193">
        <f>MAX(0,(J8244-'2031 forecast'!$C$10))</f>
        <v>0</v>
      </c>
      <c r="P8244" s="175" t="str">
        <f t="shared" si="1316"/>
        <v/>
      </c>
      <c r="Q8244" s="175" t="str">
        <f t="shared" si="1317"/>
        <v/>
      </c>
    </row>
    <row r="8245" spans="1:17" s="1" customFormat="1" x14ac:dyDescent="0.3">
      <c r="A8245" s="189">
        <f t="shared" si="1315"/>
        <v>44174.374999980013</v>
      </c>
      <c r="B8245" s="190">
        <f t="shared" si="1311"/>
        <v>44174</v>
      </c>
      <c r="C8245" s="1">
        <f t="shared" si="1312"/>
        <v>9</v>
      </c>
      <c r="D8245" s="191">
        <v>3.3730927375048561</v>
      </c>
      <c r="E8245" s="192">
        <f t="shared" si="1313"/>
        <v>1.1712608152079794E-4</v>
      </c>
      <c r="F8245" s="193">
        <f t="shared" si="1314"/>
        <v>5.0291550362436386</v>
      </c>
      <c r="G8245" s="193">
        <f t="shared" ref="G8245:J8264" si="1320">$E8245*G$2</f>
        <v>5.2151250662771078</v>
      </c>
      <c r="H8245" s="193">
        <f t="shared" si="1320"/>
        <v>5.4079719676381481</v>
      </c>
      <c r="I8245" s="193">
        <f t="shared" si="1320"/>
        <v>5.6079500359207701</v>
      </c>
      <c r="J8245" s="193">
        <f t="shared" si="1320"/>
        <v>5.8153229701593121</v>
      </c>
      <c r="K8245" s="193">
        <f>MAX(0,(F8245-'2031 forecast'!$C$10))</f>
        <v>0</v>
      </c>
      <c r="L8245" s="193">
        <f>MAX(0,(G8245-'2031 forecast'!$C$10))</f>
        <v>0</v>
      </c>
      <c r="M8245" s="193">
        <f>MAX(0,(H8245-'2031 forecast'!$C$10))</f>
        <v>0</v>
      </c>
      <c r="N8245" s="193">
        <f>MAX(0,(I8245-'2031 forecast'!$C$10))</f>
        <v>0</v>
      </c>
      <c r="O8245" s="193">
        <f>MAX(0,(J8245-'2031 forecast'!$C$10))</f>
        <v>7.8322970159312E-2</v>
      </c>
      <c r="P8245" s="175" t="str">
        <f t="shared" si="1316"/>
        <v/>
      </c>
      <c r="Q8245" s="175" t="str">
        <f t="shared" si="1317"/>
        <v/>
      </c>
    </row>
    <row r="8246" spans="1:17" s="1" customFormat="1" x14ac:dyDescent="0.3">
      <c r="A8246" s="189">
        <f t="shared" si="1315"/>
        <v>44174.416666646677</v>
      </c>
      <c r="B8246" s="190">
        <f t="shared" si="1311"/>
        <v>44174</v>
      </c>
      <c r="C8246" s="1">
        <f t="shared" si="1312"/>
        <v>10</v>
      </c>
      <c r="D8246" s="191">
        <v>3.4634434358308792</v>
      </c>
      <c r="E8246" s="192">
        <f t="shared" si="1313"/>
        <v>1.2026338727581932E-4</v>
      </c>
      <c r="F8246" s="193">
        <f t="shared" si="1314"/>
        <v>5.1638645461430217</v>
      </c>
      <c r="G8246" s="193">
        <f t="shared" si="1320"/>
        <v>5.3548159162666735</v>
      </c>
      <c r="H8246" s="193">
        <f t="shared" si="1320"/>
        <v>5.5528283596284558</v>
      </c>
      <c r="I8246" s="193">
        <f t="shared" si="1320"/>
        <v>5.7581629833115056</v>
      </c>
      <c r="J8246" s="193">
        <f t="shared" si="1320"/>
        <v>5.9710905497171511</v>
      </c>
      <c r="K8246" s="193">
        <f>MAX(0,(F8246-'2031 forecast'!$C$10))</f>
        <v>0</v>
      </c>
      <c r="L8246" s="193">
        <f>MAX(0,(G8246-'2031 forecast'!$C$10))</f>
        <v>0</v>
      </c>
      <c r="M8246" s="193">
        <f>MAX(0,(H8246-'2031 forecast'!$C$10))</f>
        <v>0</v>
      </c>
      <c r="N8246" s="193">
        <f>MAX(0,(I8246-'2031 forecast'!$C$10))</f>
        <v>2.1162983311505457E-2</v>
      </c>
      <c r="O8246" s="193">
        <f>MAX(0,(J8246-'2031 forecast'!$C$10))</f>
        <v>0.23409054971715104</v>
      </c>
      <c r="P8246" s="175" t="str">
        <f t="shared" si="1316"/>
        <v/>
      </c>
      <c r="Q8246" s="175" t="str">
        <f t="shared" si="1317"/>
        <v/>
      </c>
    </row>
    <row r="8247" spans="1:17" s="1" customFormat="1" x14ac:dyDescent="0.3">
      <c r="A8247" s="189">
        <f t="shared" si="1315"/>
        <v>44174.458333313341</v>
      </c>
      <c r="B8247" s="190">
        <f t="shared" si="1311"/>
        <v>44174</v>
      </c>
      <c r="C8247" s="1">
        <f t="shared" si="1312"/>
        <v>11</v>
      </c>
      <c r="D8247" s="191">
        <v>3.6064987081804145</v>
      </c>
      <c r="E8247" s="192">
        <f t="shared" si="1313"/>
        <v>1.2523078805460312E-4</v>
      </c>
      <c r="F8247" s="193">
        <f t="shared" si="1314"/>
        <v>5.3771546034837101</v>
      </c>
      <c r="G8247" s="193">
        <f t="shared" si="1320"/>
        <v>5.5759930954168171</v>
      </c>
      <c r="H8247" s="193">
        <f t="shared" si="1320"/>
        <v>5.782184313613107</v>
      </c>
      <c r="I8247" s="193">
        <f t="shared" si="1320"/>
        <v>5.9960001500135007</v>
      </c>
      <c r="J8247" s="193">
        <f t="shared" si="1320"/>
        <v>6.2177225506837273</v>
      </c>
      <c r="K8247" s="193">
        <f>MAX(0,(F8247-'2031 forecast'!$C$10))</f>
        <v>0</v>
      </c>
      <c r="L8247" s="193">
        <f>MAX(0,(G8247-'2031 forecast'!$C$10))</f>
        <v>0</v>
      </c>
      <c r="M8247" s="193">
        <f>MAX(0,(H8247-'2031 forecast'!$C$10))</f>
        <v>4.518431361310693E-2</v>
      </c>
      <c r="N8247" s="193">
        <f>MAX(0,(I8247-'2031 forecast'!$C$10))</f>
        <v>0.25900015001350063</v>
      </c>
      <c r="O8247" s="193">
        <f>MAX(0,(J8247-'2031 forecast'!$C$10))</f>
        <v>0.48072255068372716</v>
      </c>
      <c r="P8247" s="175" t="str">
        <f t="shared" si="1316"/>
        <v/>
      </c>
      <c r="Q8247" s="175" t="str">
        <f t="shared" si="1317"/>
        <v/>
      </c>
    </row>
    <row r="8248" spans="1:17" s="1" customFormat="1" x14ac:dyDescent="0.3">
      <c r="A8248" s="189">
        <f t="shared" si="1315"/>
        <v>44174.499999980006</v>
      </c>
      <c r="B8248" s="190">
        <f t="shared" si="1311"/>
        <v>44174</v>
      </c>
      <c r="C8248" s="1">
        <f t="shared" si="1312"/>
        <v>12</v>
      </c>
      <c r="D8248" s="191">
        <v>3.5537941341569015</v>
      </c>
      <c r="E8248" s="192">
        <f t="shared" si="1313"/>
        <v>1.2340069303084066E-4</v>
      </c>
      <c r="F8248" s="193">
        <f t="shared" si="1314"/>
        <v>5.2985740560424039</v>
      </c>
      <c r="G8248" s="193">
        <f t="shared" si="1320"/>
        <v>5.4945067662562375</v>
      </c>
      <c r="H8248" s="193">
        <f t="shared" si="1320"/>
        <v>5.6976847516187616</v>
      </c>
      <c r="I8248" s="193">
        <f t="shared" si="1320"/>
        <v>5.9083759307022392</v>
      </c>
      <c r="J8248" s="193">
        <f t="shared" si="1320"/>
        <v>6.1268581292749884</v>
      </c>
      <c r="K8248" s="193">
        <f>MAX(0,(F8248-'2031 forecast'!$C$10))</f>
        <v>0</v>
      </c>
      <c r="L8248" s="193">
        <f>MAX(0,(G8248-'2031 forecast'!$C$10))</f>
        <v>0</v>
      </c>
      <c r="M8248" s="193">
        <f>MAX(0,(H8248-'2031 forecast'!$C$10))</f>
        <v>0</v>
      </c>
      <c r="N8248" s="193">
        <f>MAX(0,(I8248-'2031 forecast'!$C$10))</f>
        <v>0.17137593070223911</v>
      </c>
      <c r="O8248" s="193">
        <f>MAX(0,(J8248-'2031 forecast'!$C$10))</f>
        <v>0.38985812927498831</v>
      </c>
      <c r="P8248" s="175" t="str">
        <f t="shared" si="1316"/>
        <v/>
      </c>
      <c r="Q8248" s="175" t="str">
        <f t="shared" si="1317"/>
        <v/>
      </c>
    </row>
    <row r="8249" spans="1:17" s="1" customFormat="1" x14ac:dyDescent="0.3">
      <c r="A8249" s="189">
        <f t="shared" si="1315"/>
        <v>44174.54166664667</v>
      </c>
      <c r="B8249" s="190">
        <f t="shared" si="1311"/>
        <v>44174</v>
      </c>
      <c r="C8249" s="1">
        <f t="shared" si="1312"/>
        <v>13</v>
      </c>
      <c r="D8249" s="191">
        <v>3.6215571579014192</v>
      </c>
      <c r="E8249" s="192">
        <f t="shared" si="1313"/>
        <v>1.2575367234710671E-4</v>
      </c>
      <c r="F8249" s="193">
        <f t="shared" si="1314"/>
        <v>5.399606188466942</v>
      </c>
      <c r="G8249" s="193">
        <f t="shared" si="1320"/>
        <v>5.5992749037484133</v>
      </c>
      <c r="H8249" s="193">
        <f t="shared" si="1320"/>
        <v>5.8063270456114937</v>
      </c>
      <c r="I8249" s="193">
        <f t="shared" si="1320"/>
        <v>6.021035641245291</v>
      </c>
      <c r="J8249" s="193">
        <f t="shared" si="1320"/>
        <v>6.2436838139433686</v>
      </c>
      <c r="K8249" s="193">
        <f>MAX(0,(F8249-'2031 forecast'!$C$10))</f>
        <v>0</v>
      </c>
      <c r="L8249" s="193">
        <f>MAX(0,(G8249-'2031 forecast'!$C$10))</f>
        <v>0</v>
      </c>
      <c r="M8249" s="193">
        <f>MAX(0,(H8249-'2031 forecast'!$C$10))</f>
        <v>6.932704561149361E-2</v>
      </c>
      <c r="N8249" s="193">
        <f>MAX(0,(I8249-'2031 forecast'!$C$10))</f>
        <v>0.2840356412452909</v>
      </c>
      <c r="O8249" s="193">
        <f>MAX(0,(J8249-'2031 forecast'!$C$10))</f>
        <v>0.50668381394336848</v>
      </c>
      <c r="P8249" s="175" t="str">
        <f t="shared" si="1316"/>
        <v/>
      </c>
      <c r="Q8249" s="175" t="str">
        <f t="shared" si="1317"/>
        <v/>
      </c>
    </row>
    <row r="8250" spans="1:17" s="1" customFormat="1" x14ac:dyDescent="0.3">
      <c r="A8250" s="189">
        <f t="shared" si="1315"/>
        <v>44174.583333313334</v>
      </c>
      <c r="B8250" s="190">
        <f t="shared" si="1311"/>
        <v>44174</v>
      </c>
      <c r="C8250" s="1">
        <f t="shared" si="1312"/>
        <v>14</v>
      </c>
      <c r="D8250" s="191">
        <v>3.6290863827619204</v>
      </c>
      <c r="E8250" s="192">
        <f t="shared" si="1313"/>
        <v>1.2601511449335847E-4</v>
      </c>
      <c r="F8250" s="193">
        <f t="shared" si="1314"/>
        <v>5.4108319809585561</v>
      </c>
      <c r="G8250" s="193">
        <f t="shared" si="1320"/>
        <v>5.6109158079142087</v>
      </c>
      <c r="H8250" s="193">
        <f t="shared" si="1320"/>
        <v>5.8183984116106844</v>
      </c>
      <c r="I8250" s="193">
        <f t="shared" si="1320"/>
        <v>6.0335533868611853</v>
      </c>
      <c r="J8250" s="193">
        <f t="shared" si="1320"/>
        <v>6.256664445573187</v>
      </c>
      <c r="K8250" s="193">
        <f>MAX(0,(F8250-'2031 forecast'!$C$10))</f>
        <v>0</v>
      </c>
      <c r="L8250" s="193">
        <f>MAX(0,(G8250-'2031 forecast'!$C$10))</f>
        <v>0</v>
      </c>
      <c r="M8250" s="193">
        <f>MAX(0,(H8250-'2031 forecast'!$C$10))</f>
        <v>8.1398411610684285E-2</v>
      </c>
      <c r="N8250" s="193">
        <f>MAX(0,(I8250-'2031 forecast'!$C$10))</f>
        <v>0.29655338686118515</v>
      </c>
      <c r="O8250" s="193">
        <f>MAX(0,(J8250-'2031 forecast'!$C$10))</f>
        <v>0.51966444557318692</v>
      </c>
      <c r="P8250" s="175" t="str">
        <f t="shared" si="1316"/>
        <v/>
      </c>
      <c r="Q8250" s="175" t="str">
        <f t="shared" si="1317"/>
        <v/>
      </c>
    </row>
    <row r="8251" spans="1:17" s="1" customFormat="1" x14ac:dyDescent="0.3">
      <c r="A8251" s="189">
        <f t="shared" si="1315"/>
        <v>44174.624999979998</v>
      </c>
      <c r="B8251" s="190">
        <f t="shared" si="1311"/>
        <v>44174</v>
      </c>
      <c r="C8251" s="1">
        <f t="shared" si="1312"/>
        <v>15</v>
      </c>
      <c r="D8251" s="191">
        <v>3.5537941341569015</v>
      </c>
      <c r="E8251" s="192">
        <f t="shared" si="1313"/>
        <v>1.2340069303084066E-4</v>
      </c>
      <c r="F8251" s="193">
        <f t="shared" si="1314"/>
        <v>5.2985740560424039</v>
      </c>
      <c r="G8251" s="193">
        <f t="shared" si="1320"/>
        <v>5.4945067662562375</v>
      </c>
      <c r="H8251" s="193">
        <f t="shared" si="1320"/>
        <v>5.6976847516187616</v>
      </c>
      <c r="I8251" s="193">
        <f t="shared" si="1320"/>
        <v>5.9083759307022392</v>
      </c>
      <c r="J8251" s="193">
        <f t="shared" si="1320"/>
        <v>6.1268581292749884</v>
      </c>
      <c r="K8251" s="193">
        <f>MAX(0,(F8251-'2031 forecast'!$C$10))</f>
        <v>0</v>
      </c>
      <c r="L8251" s="193">
        <f>MAX(0,(G8251-'2031 forecast'!$C$10))</f>
        <v>0</v>
      </c>
      <c r="M8251" s="193">
        <f>MAX(0,(H8251-'2031 forecast'!$C$10))</f>
        <v>0</v>
      </c>
      <c r="N8251" s="193">
        <f>MAX(0,(I8251-'2031 forecast'!$C$10))</f>
        <v>0.17137593070223911</v>
      </c>
      <c r="O8251" s="193">
        <f>MAX(0,(J8251-'2031 forecast'!$C$10))</f>
        <v>0.38985812927498831</v>
      </c>
      <c r="P8251" s="175" t="str">
        <f t="shared" si="1316"/>
        <v/>
      </c>
      <c r="Q8251" s="175" t="str">
        <f t="shared" si="1317"/>
        <v/>
      </c>
    </row>
    <row r="8252" spans="1:17" s="1" customFormat="1" x14ac:dyDescent="0.3">
      <c r="A8252" s="189">
        <f t="shared" si="1315"/>
        <v>44174.666666646663</v>
      </c>
      <c r="B8252" s="190">
        <f t="shared" si="1311"/>
        <v>44174</v>
      </c>
      <c r="C8252" s="1">
        <f t="shared" si="1312"/>
        <v>16</v>
      </c>
      <c r="D8252" s="191">
        <v>3.5161480098543922</v>
      </c>
      <c r="E8252" s="192">
        <f t="shared" si="1313"/>
        <v>1.2209348229958177E-4</v>
      </c>
      <c r="F8252" s="193">
        <f t="shared" si="1314"/>
        <v>5.2424450935843279</v>
      </c>
      <c r="G8252" s="193">
        <f t="shared" si="1320"/>
        <v>5.4363022454272532</v>
      </c>
      <c r="H8252" s="193">
        <f t="shared" si="1320"/>
        <v>5.6373279216228012</v>
      </c>
      <c r="I8252" s="193">
        <f t="shared" si="1320"/>
        <v>5.8457872026227671</v>
      </c>
      <c r="J8252" s="193">
        <f t="shared" si="1320"/>
        <v>6.06195497112589</v>
      </c>
      <c r="K8252" s="193">
        <f>MAX(0,(F8252-'2031 forecast'!$C$10))</f>
        <v>0</v>
      </c>
      <c r="L8252" s="193">
        <f>MAX(0,(G8252-'2031 forecast'!$C$10))</f>
        <v>0</v>
      </c>
      <c r="M8252" s="193">
        <f>MAX(0,(H8252-'2031 forecast'!$C$10))</f>
        <v>0</v>
      </c>
      <c r="N8252" s="193">
        <f>MAX(0,(I8252-'2031 forecast'!$C$10))</f>
        <v>0.10878720262276698</v>
      </c>
      <c r="O8252" s="193">
        <f>MAX(0,(J8252-'2031 forecast'!$C$10))</f>
        <v>0.32495497112588989</v>
      </c>
      <c r="P8252" s="175" t="str">
        <f t="shared" si="1316"/>
        <v/>
      </c>
      <c r="Q8252" s="175" t="str">
        <f t="shared" si="1317"/>
        <v/>
      </c>
    </row>
    <row r="8253" spans="1:17" s="1" customFormat="1" x14ac:dyDescent="0.3">
      <c r="A8253" s="189">
        <f t="shared" si="1315"/>
        <v>44174.708333313327</v>
      </c>
      <c r="B8253" s="190">
        <f t="shared" si="1311"/>
        <v>44174</v>
      </c>
      <c r="C8253" s="1">
        <f t="shared" si="1312"/>
        <v>17</v>
      </c>
      <c r="D8253" s="191">
        <v>3.8700215782979823</v>
      </c>
      <c r="E8253" s="192">
        <f t="shared" si="1313"/>
        <v>1.343812631734155E-4</v>
      </c>
      <c r="F8253" s="193">
        <f t="shared" si="1314"/>
        <v>5.7700573406902462</v>
      </c>
      <c r="G8253" s="193">
        <f t="shared" si="1320"/>
        <v>5.9834247412197179</v>
      </c>
      <c r="H8253" s="193">
        <f t="shared" si="1320"/>
        <v>6.2046821235848393</v>
      </c>
      <c r="I8253" s="193">
        <f t="shared" si="1320"/>
        <v>6.4341212465698128</v>
      </c>
      <c r="J8253" s="193">
        <f t="shared" si="1320"/>
        <v>6.6720446577274259</v>
      </c>
      <c r="K8253" s="193">
        <f>MAX(0,(F8253-'2031 forecast'!$C$10))</f>
        <v>3.3057340690246129E-2</v>
      </c>
      <c r="L8253" s="193">
        <f>MAX(0,(G8253-'2031 forecast'!$C$10))</f>
        <v>0.2464247412197178</v>
      </c>
      <c r="M8253" s="193">
        <f>MAX(0,(H8253-'2031 forecast'!$C$10))</f>
        <v>0.46768212358483918</v>
      </c>
      <c r="N8253" s="193">
        <f>MAX(0,(I8253-'2031 forecast'!$C$10))</f>
        <v>0.69712124656981267</v>
      </c>
      <c r="O8253" s="193">
        <f>MAX(0,(J8253-'2031 forecast'!$C$10))</f>
        <v>0.93504465772742584</v>
      </c>
      <c r="P8253" s="175">
        <f t="shared" si="1316"/>
        <v>1</v>
      </c>
      <c r="Q8253" s="175">
        <f t="shared" si="1317"/>
        <v>1</v>
      </c>
    </row>
    <row r="8254" spans="1:17" s="1" customFormat="1" x14ac:dyDescent="0.3">
      <c r="A8254" s="189">
        <f t="shared" si="1315"/>
        <v>44174.749999979991</v>
      </c>
      <c r="B8254" s="190">
        <f t="shared" si="1311"/>
        <v>44174</v>
      </c>
      <c r="C8254" s="1">
        <f t="shared" si="1312"/>
        <v>18</v>
      </c>
      <c r="D8254" s="191">
        <v>3.8097877794139663</v>
      </c>
      <c r="E8254" s="192">
        <f t="shared" si="1313"/>
        <v>1.3228972600340123E-4</v>
      </c>
      <c r="F8254" s="193">
        <f t="shared" si="1314"/>
        <v>5.6802510007573233</v>
      </c>
      <c r="G8254" s="193">
        <f t="shared" si="1320"/>
        <v>5.8902975078933402</v>
      </c>
      <c r="H8254" s="193">
        <f t="shared" si="1320"/>
        <v>6.1081111955913006</v>
      </c>
      <c r="I8254" s="193">
        <f t="shared" si="1320"/>
        <v>6.3339792816426552</v>
      </c>
      <c r="J8254" s="193">
        <f t="shared" si="1320"/>
        <v>6.5681996046888651</v>
      </c>
      <c r="K8254" s="193">
        <f>MAX(0,(F8254-'2031 forecast'!$C$10))</f>
        <v>0</v>
      </c>
      <c r="L8254" s="193">
        <f>MAX(0,(G8254-'2031 forecast'!$C$10))</f>
        <v>0.15329750789334007</v>
      </c>
      <c r="M8254" s="193">
        <f>MAX(0,(H8254-'2031 forecast'!$C$10))</f>
        <v>0.37111119559130046</v>
      </c>
      <c r="N8254" s="193">
        <f>MAX(0,(I8254-'2031 forecast'!$C$10))</f>
        <v>0.59697928164265512</v>
      </c>
      <c r="O8254" s="193">
        <f>MAX(0,(J8254-'2031 forecast'!$C$10))</f>
        <v>0.831199604688865</v>
      </c>
      <c r="P8254" s="175" t="str">
        <f t="shared" si="1316"/>
        <v/>
      </c>
      <c r="Q8254" s="175" t="str">
        <f t="shared" si="1317"/>
        <v/>
      </c>
    </row>
    <row r="8255" spans="1:17" s="1" customFormat="1" x14ac:dyDescent="0.3">
      <c r="A8255" s="189">
        <f t="shared" si="1315"/>
        <v>44174.791666646655</v>
      </c>
      <c r="B8255" s="190">
        <f t="shared" si="1311"/>
        <v>44174</v>
      </c>
      <c r="C8255" s="1">
        <f t="shared" si="1312"/>
        <v>19</v>
      </c>
      <c r="D8255" s="191">
        <v>3.6215571579014192</v>
      </c>
      <c r="E8255" s="192">
        <f t="shared" si="1313"/>
        <v>1.2575367234710671E-4</v>
      </c>
      <c r="F8255" s="193">
        <f t="shared" si="1314"/>
        <v>5.399606188466942</v>
      </c>
      <c r="G8255" s="193">
        <f t="shared" si="1320"/>
        <v>5.5992749037484133</v>
      </c>
      <c r="H8255" s="193">
        <f t="shared" si="1320"/>
        <v>5.8063270456114937</v>
      </c>
      <c r="I8255" s="193">
        <f t="shared" si="1320"/>
        <v>6.021035641245291</v>
      </c>
      <c r="J8255" s="193">
        <f t="shared" si="1320"/>
        <v>6.2436838139433686</v>
      </c>
      <c r="K8255" s="193">
        <f>MAX(0,(F8255-'2031 forecast'!$C$10))</f>
        <v>0</v>
      </c>
      <c r="L8255" s="193">
        <f>MAX(0,(G8255-'2031 forecast'!$C$10))</f>
        <v>0</v>
      </c>
      <c r="M8255" s="193">
        <f>MAX(0,(H8255-'2031 forecast'!$C$10))</f>
        <v>6.932704561149361E-2</v>
      </c>
      <c r="N8255" s="193">
        <f>MAX(0,(I8255-'2031 forecast'!$C$10))</f>
        <v>0.2840356412452909</v>
      </c>
      <c r="O8255" s="193">
        <f>MAX(0,(J8255-'2031 forecast'!$C$10))</f>
        <v>0.50668381394336848</v>
      </c>
      <c r="P8255" s="175" t="str">
        <f t="shared" si="1316"/>
        <v/>
      </c>
      <c r="Q8255" s="175" t="str">
        <f t="shared" si="1317"/>
        <v/>
      </c>
    </row>
    <row r="8256" spans="1:17" s="1" customFormat="1" x14ac:dyDescent="0.3">
      <c r="A8256" s="189">
        <f t="shared" si="1315"/>
        <v>44174.83333331332</v>
      </c>
      <c r="B8256" s="190">
        <f t="shared" si="1311"/>
        <v>44174</v>
      </c>
      <c r="C8256" s="1">
        <f t="shared" si="1312"/>
        <v>20</v>
      </c>
      <c r="D8256" s="191">
        <v>3.6140279330409166</v>
      </c>
      <c r="E8256" s="192">
        <f t="shared" si="1313"/>
        <v>1.254922302008549E-4</v>
      </c>
      <c r="F8256" s="193">
        <f t="shared" si="1314"/>
        <v>5.388380395975326</v>
      </c>
      <c r="G8256" s="193">
        <f t="shared" si="1320"/>
        <v>5.5876339995826143</v>
      </c>
      <c r="H8256" s="193">
        <f t="shared" si="1320"/>
        <v>5.7942556796122995</v>
      </c>
      <c r="I8256" s="193">
        <f t="shared" si="1320"/>
        <v>6.008517895629395</v>
      </c>
      <c r="J8256" s="193">
        <f t="shared" si="1320"/>
        <v>6.2307031823135475</v>
      </c>
      <c r="K8256" s="193">
        <f>MAX(0,(F8256-'2031 forecast'!$C$10))</f>
        <v>0</v>
      </c>
      <c r="L8256" s="193">
        <f>MAX(0,(G8256-'2031 forecast'!$C$10))</f>
        <v>0</v>
      </c>
      <c r="M8256" s="193">
        <f>MAX(0,(H8256-'2031 forecast'!$C$10))</f>
        <v>5.7255679612299382E-2</v>
      </c>
      <c r="N8256" s="193">
        <f>MAX(0,(I8256-'2031 forecast'!$C$10))</f>
        <v>0.27151789562939488</v>
      </c>
      <c r="O8256" s="193">
        <f>MAX(0,(J8256-'2031 forecast'!$C$10))</f>
        <v>0.49370318231354737</v>
      </c>
      <c r="P8256" s="175" t="str">
        <f t="shared" si="1316"/>
        <v/>
      </c>
      <c r="Q8256" s="175" t="str">
        <f t="shared" si="1317"/>
        <v/>
      </c>
    </row>
    <row r="8257" spans="1:17" s="1" customFormat="1" x14ac:dyDescent="0.3">
      <c r="A8257" s="189">
        <f t="shared" si="1315"/>
        <v>44174.874999979984</v>
      </c>
      <c r="B8257" s="190">
        <f t="shared" si="1311"/>
        <v>44174</v>
      </c>
      <c r="C8257" s="1">
        <f t="shared" si="1312"/>
        <v>21</v>
      </c>
      <c r="D8257" s="191">
        <v>3.5161480098543922</v>
      </c>
      <c r="E8257" s="192">
        <f t="shared" si="1313"/>
        <v>1.2209348229958177E-4</v>
      </c>
      <c r="F8257" s="193">
        <f t="shared" si="1314"/>
        <v>5.2424450935843279</v>
      </c>
      <c r="G8257" s="193">
        <f t="shared" si="1320"/>
        <v>5.4363022454272532</v>
      </c>
      <c r="H8257" s="193">
        <f t="shared" si="1320"/>
        <v>5.6373279216228012</v>
      </c>
      <c r="I8257" s="193">
        <f t="shared" si="1320"/>
        <v>5.8457872026227671</v>
      </c>
      <c r="J8257" s="193">
        <f t="shared" si="1320"/>
        <v>6.06195497112589</v>
      </c>
      <c r="K8257" s="193">
        <f>MAX(0,(F8257-'2031 forecast'!$C$10))</f>
        <v>0</v>
      </c>
      <c r="L8257" s="193">
        <f>MAX(0,(G8257-'2031 forecast'!$C$10))</f>
        <v>0</v>
      </c>
      <c r="M8257" s="193">
        <f>MAX(0,(H8257-'2031 forecast'!$C$10))</f>
        <v>0</v>
      </c>
      <c r="N8257" s="193">
        <f>MAX(0,(I8257-'2031 forecast'!$C$10))</f>
        <v>0.10878720262276698</v>
      </c>
      <c r="O8257" s="193">
        <f>MAX(0,(J8257-'2031 forecast'!$C$10))</f>
        <v>0.32495497112588989</v>
      </c>
      <c r="P8257" s="175" t="str">
        <f t="shared" si="1316"/>
        <v/>
      </c>
      <c r="Q8257" s="175" t="str">
        <f t="shared" si="1317"/>
        <v/>
      </c>
    </row>
    <row r="8258" spans="1:17" s="1" customFormat="1" x14ac:dyDescent="0.3">
      <c r="A8258" s="189">
        <f t="shared" si="1315"/>
        <v>44174.916666646648</v>
      </c>
      <c r="B8258" s="190">
        <f t="shared" si="1311"/>
        <v>44174</v>
      </c>
      <c r="C8258" s="1">
        <f t="shared" si="1312"/>
        <v>22</v>
      </c>
      <c r="D8258" s="191">
        <v>3.3354466132023459</v>
      </c>
      <c r="E8258" s="192">
        <f t="shared" si="1313"/>
        <v>1.1581887078953901E-4</v>
      </c>
      <c r="F8258" s="193">
        <f t="shared" si="1314"/>
        <v>4.9730260737855616</v>
      </c>
      <c r="G8258" s="193">
        <f t="shared" si="1320"/>
        <v>5.1569205454481217</v>
      </c>
      <c r="H8258" s="193">
        <f t="shared" si="1320"/>
        <v>5.347615137642185</v>
      </c>
      <c r="I8258" s="193">
        <f t="shared" si="1320"/>
        <v>5.5453613078412962</v>
      </c>
      <c r="J8258" s="193">
        <f t="shared" si="1320"/>
        <v>5.7504198120102119</v>
      </c>
      <c r="K8258" s="193">
        <f>MAX(0,(F8258-'2031 forecast'!$C$10))</f>
        <v>0</v>
      </c>
      <c r="L8258" s="193">
        <f>MAX(0,(G8258-'2031 forecast'!$C$10))</f>
        <v>0</v>
      </c>
      <c r="M8258" s="193">
        <f>MAX(0,(H8258-'2031 forecast'!$C$10))</f>
        <v>0</v>
      </c>
      <c r="N8258" s="193">
        <f>MAX(0,(I8258-'2031 forecast'!$C$10))</f>
        <v>0</v>
      </c>
      <c r="O8258" s="193">
        <f>MAX(0,(J8258-'2031 forecast'!$C$10))</f>
        <v>1.3419812010211807E-2</v>
      </c>
      <c r="P8258" s="175" t="str">
        <f t="shared" si="1316"/>
        <v/>
      </c>
      <c r="Q8258" s="175" t="str">
        <f t="shared" si="1317"/>
        <v/>
      </c>
    </row>
    <row r="8259" spans="1:17" s="1" customFormat="1" x14ac:dyDescent="0.3">
      <c r="A8259" s="189">
        <f t="shared" si="1315"/>
        <v>44174.958333313312</v>
      </c>
      <c r="B8259" s="190">
        <f t="shared" si="1311"/>
        <v>44174</v>
      </c>
      <c r="C8259" s="1">
        <f t="shared" si="1312"/>
        <v>23</v>
      </c>
      <c r="D8259" s="191">
        <v>3.0041607193402617</v>
      </c>
      <c r="E8259" s="192">
        <f t="shared" si="1313"/>
        <v>1.0431541635446064E-4</v>
      </c>
      <c r="F8259" s="193">
        <f t="shared" si="1314"/>
        <v>4.4790912041544892</v>
      </c>
      <c r="G8259" s="193">
        <f t="shared" si="1320"/>
        <v>4.6447207621530486</v>
      </c>
      <c r="H8259" s="193">
        <f t="shared" si="1320"/>
        <v>4.8164750336777242</v>
      </c>
      <c r="I8259" s="193">
        <f t="shared" si="1320"/>
        <v>4.994580500741935</v>
      </c>
      <c r="J8259" s="193">
        <f t="shared" si="1320"/>
        <v>5.1792720202981366</v>
      </c>
      <c r="K8259" s="193">
        <f>MAX(0,(F8259-'2031 forecast'!$C$10))</f>
        <v>0</v>
      </c>
      <c r="L8259" s="193">
        <f>MAX(0,(G8259-'2031 forecast'!$C$10))</f>
        <v>0</v>
      </c>
      <c r="M8259" s="193">
        <f>MAX(0,(H8259-'2031 forecast'!$C$10))</f>
        <v>0</v>
      </c>
      <c r="N8259" s="193">
        <f>MAX(0,(I8259-'2031 forecast'!$C$10))</f>
        <v>0</v>
      </c>
      <c r="O8259" s="193">
        <f>MAX(0,(J8259-'2031 forecast'!$C$10))</f>
        <v>0</v>
      </c>
      <c r="P8259" s="175" t="str">
        <f t="shared" si="1316"/>
        <v/>
      </c>
      <c r="Q8259" s="175" t="str">
        <f t="shared" si="1317"/>
        <v/>
      </c>
    </row>
    <row r="8260" spans="1:17" s="1" customFormat="1" x14ac:dyDescent="0.3">
      <c r="A8260" s="189">
        <f t="shared" si="1315"/>
        <v>44174.999999979977</v>
      </c>
      <c r="B8260" s="190">
        <f t="shared" si="1311"/>
        <v>44174</v>
      </c>
      <c r="C8260" s="1">
        <f t="shared" si="1312"/>
        <v>0</v>
      </c>
      <c r="D8260" s="191">
        <v>2.7029917249201856</v>
      </c>
      <c r="E8260" s="192">
        <f t="shared" si="1313"/>
        <v>9.3857730504389407E-5</v>
      </c>
      <c r="F8260" s="193">
        <f t="shared" si="1314"/>
        <v>4.0300595044898797</v>
      </c>
      <c r="G8260" s="193">
        <f t="shared" si="1320"/>
        <v>4.1790845955211644</v>
      </c>
      <c r="H8260" s="193">
        <f t="shared" si="1320"/>
        <v>4.3336203937100333</v>
      </c>
      <c r="I8260" s="193">
        <f t="shared" si="1320"/>
        <v>4.4938706761061527</v>
      </c>
      <c r="J8260" s="193">
        <f t="shared" si="1320"/>
        <v>4.6600467551053413</v>
      </c>
      <c r="K8260" s="193">
        <f>MAX(0,(F8260-'2031 forecast'!$C$10))</f>
        <v>0</v>
      </c>
      <c r="L8260" s="193">
        <f>MAX(0,(G8260-'2031 forecast'!$C$10))</f>
        <v>0</v>
      </c>
      <c r="M8260" s="193">
        <f>MAX(0,(H8260-'2031 forecast'!$C$10))</f>
        <v>0</v>
      </c>
      <c r="N8260" s="193">
        <f>MAX(0,(I8260-'2031 forecast'!$C$10))</f>
        <v>0</v>
      </c>
      <c r="O8260" s="193">
        <f>MAX(0,(J8260-'2031 forecast'!$C$10))</f>
        <v>0</v>
      </c>
      <c r="P8260" s="175" t="str">
        <f t="shared" si="1316"/>
        <v/>
      </c>
      <c r="Q8260" s="175" t="str">
        <f t="shared" si="1317"/>
        <v/>
      </c>
    </row>
    <row r="8261" spans="1:17" s="1" customFormat="1" x14ac:dyDescent="0.3">
      <c r="A8261" s="189">
        <f t="shared" si="1315"/>
        <v>44175.041666646641</v>
      </c>
      <c r="B8261" s="190">
        <f t="shared" ref="B8261:B8324" si="1321">INT(A8261)</f>
        <v>44175</v>
      </c>
      <c r="C8261" s="1">
        <f t="shared" ref="C8261:C8324" si="1322">HOUR(A8261)</f>
        <v>1</v>
      </c>
      <c r="D8261" s="191">
        <v>2.4771149791051283</v>
      </c>
      <c r="E8261" s="192">
        <f t="shared" ref="E8261:E8324" si="1323">D8261/SUM($D$4:$D$8763)</f>
        <v>8.6014466116835972E-5</v>
      </c>
      <c r="F8261" s="193">
        <f t="shared" ref="F8261:F8324" si="1324">E8261*$F$2</f>
        <v>3.6932857297414214</v>
      </c>
      <c r="G8261" s="193">
        <f t="shared" si="1320"/>
        <v>3.8298574705472506</v>
      </c>
      <c r="H8261" s="193">
        <f t="shared" si="1320"/>
        <v>3.9714794137342642</v>
      </c>
      <c r="I8261" s="193">
        <f t="shared" si="1320"/>
        <v>4.1183383076293154</v>
      </c>
      <c r="J8261" s="193">
        <f t="shared" si="1320"/>
        <v>4.2706278062107446</v>
      </c>
      <c r="K8261" s="193">
        <f>MAX(0,(F8261-'2031 forecast'!$C$10))</f>
        <v>0</v>
      </c>
      <c r="L8261" s="193">
        <f>MAX(0,(G8261-'2031 forecast'!$C$10))</f>
        <v>0</v>
      </c>
      <c r="M8261" s="193">
        <f>MAX(0,(H8261-'2031 forecast'!$C$10))</f>
        <v>0</v>
      </c>
      <c r="N8261" s="193">
        <f>MAX(0,(I8261-'2031 forecast'!$C$10))</f>
        <v>0</v>
      </c>
      <c r="O8261" s="193">
        <f>MAX(0,(J8261-'2031 forecast'!$C$10))</f>
        <v>0</v>
      </c>
      <c r="P8261" s="175" t="str">
        <f t="shared" si="1316"/>
        <v/>
      </c>
      <c r="Q8261" s="175" t="str">
        <f t="shared" si="1317"/>
        <v/>
      </c>
    </row>
    <row r="8262" spans="1:17" s="1" customFormat="1" x14ac:dyDescent="0.3">
      <c r="A8262" s="189">
        <f t="shared" ref="A8262:A8325" si="1325">A8261 + TIME(1,0,0)</f>
        <v>44175.083333313305</v>
      </c>
      <c r="B8262" s="190">
        <f t="shared" si="1321"/>
        <v>44175</v>
      </c>
      <c r="C8262" s="1">
        <f t="shared" si="1322"/>
        <v>2</v>
      </c>
      <c r="D8262" s="191">
        <v>2.3415889316160943</v>
      </c>
      <c r="E8262" s="192">
        <f t="shared" si="1323"/>
        <v>8.130850748430393E-5</v>
      </c>
      <c r="F8262" s="193">
        <f t="shared" si="1324"/>
        <v>3.4912214648923476</v>
      </c>
      <c r="G8262" s="193">
        <f t="shared" si="1320"/>
        <v>3.6203211955629033</v>
      </c>
      <c r="H8262" s="193">
        <f t="shared" si="1320"/>
        <v>3.7541948257488036</v>
      </c>
      <c r="I8262" s="193">
        <f t="shared" si="1320"/>
        <v>3.8930188865432136</v>
      </c>
      <c r="J8262" s="193">
        <f t="shared" si="1320"/>
        <v>4.0369764368739869</v>
      </c>
      <c r="K8262" s="193">
        <f>MAX(0,(F8262-'2031 forecast'!$C$10))</f>
        <v>0</v>
      </c>
      <c r="L8262" s="193">
        <f>MAX(0,(G8262-'2031 forecast'!$C$10))</f>
        <v>0</v>
      </c>
      <c r="M8262" s="193">
        <f>MAX(0,(H8262-'2031 forecast'!$C$10))</f>
        <v>0</v>
      </c>
      <c r="N8262" s="193">
        <f>MAX(0,(I8262-'2031 forecast'!$C$10))</f>
        <v>0</v>
      </c>
      <c r="O8262" s="193">
        <f>MAX(0,(J8262-'2031 forecast'!$C$10))</f>
        <v>0</v>
      </c>
      <c r="P8262" s="175" t="str">
        <f t="shared" ref="P8262:P8325" si="1326">IF(K8262&gt;0,IF(K8261&gt;0,P8261+1,1),"")</f>
        <v/>
      </c>
      <c r="Q8262" s="175" t="str">
        <f t="shared" ref="Q8262:Q8325" si="1327">IF(AND(K8262&gt;0,K8263=0),P8262,"")</f>
        <v/>
      </c>
    </row>
    <row r="8263" spans="1:17" s="1" customFormat="1" x14ac:dyDescent="0.3">
      <c r="A8263" s="189">
        <f t="shared" si="1325"/>
        <v>44175.124999979969</v>
      </c>
      <c r="B8263" s="190">
        <f t="shared" si="1321"/>
        <v>44175</v>
      </c>
      <c r="C8263" s="1">
        <f t="shared" si="1322"/>
        <v>3</v>
      </c>
      <c r="D8263" s="191">
        <v>2.3641766061976002</v>
      </c>
      <c r="E8263" s="192">
        <f t="shared" si="1323"/>
        <v>8.2092833923059282E-5</v>
      </c>
      <c r="F8263" s="193">
        <f t="shared" si="1324"/>
        <v>3.5248988423671936</v>
      </c>
      <c r="G8263" s="193">
        <f t="shared" si="1320"/>
        <v>3.655243908060295</v>
      </c>
      <c r="H8263" s="193">
        <f t="shared" si="1320"/>
        <v>3.7904089237463809</v>
      </c>
      <c r="I8263" s="193">
        <f t="shared" si="1320"/>
        <v>3.9305721233908977</v>
      </c>
      <c r="J8263" s="193">
        <f t="shared" si="1320"/>
        <v>4.0759183317634475</v>
      </c>
      <c r="K8263" s="193">
        <f>MAX(0,(F8263-'2031 forecast'!$C$10))</f>
        <v>0</v>
      </c>
      <c r="L8263" s="193">
        <f>MAX(0,(G8263-'2031 forecast'!$C$10))</f>
        <v>0</v>
      </c>
      <c r="M8263" s="193">
        <f>MAX(0,(H8263-'2031 forecast'!$C$10))</f>
        <v>0</v>
      </c>
      <c r="N8263" s="193">
        <f>MAX(0,(I8263-'2031 forecast'!$C$10))</f>
        <v>0</v>
      </c>
      <c r="O8263" s="193">
        <f>MAX(0,(J8263-'2031 forecast'!$C$10))</f>
        <v>0</v>
      </c>
      <c r="P8263" s="175" t="str">
        <f t="shared" si="1326"/>
        <v/>
      </c>
      <c r="Q8263" s="175" t="str">
        <f t="shared" si="1327"/>
        <v/>
      </c>
    </row>
    <row r="8264" spans="1:17" s="1" customFormat="1" x14ac:dyDescent="0.3">
      <c r="A8264" s="189">
        <f t="shared" si="1325"/>
        <v>44175.166666646634</v>
      </c>
      <c r="B8264" s="190">
        <f t="shared" si="1321"/>
        <v>44175</v>
      </c>
      <c r="C8264" s="1">
        <f t="shared" si="1322"/>
        <v>4</v>
      </c>
      <c r="D8264" s="191">
        <v>2.3792350559186035</v>
      </c>
      <c r="E8264" s="192">
        <f t="shared" si="1323"/>
        <v>8.2615718215562823E-5</v>
      </c>
      <c r="F8264" s="193">
        <f t="shared" si="1324"/>
        <v>3.5473504273504233</v>
      </c>
      <c r="G8264" s="193">
        <f t="shared" si="1320"/>
        <v>3.6785257163918885</v>
      </c>
      <c r="H8264" s="193">
        <f t="shared" si="1320"/>
        <v>3.8145516557447645</v>
      </c>
      <c r="I8264" s="193">
        <f t="shared" si="1320"/>
        <v>3.9556076146226857</v>
      </c>
      <c r="J8264" s="193">
        <f t="shared" si="1320"/>
        <v>4.1018795950230862</v>
      </c>
      <c r="K8264" s="193">
        <f>MAX(0,(F8264-'2031 forecast'!$C$10))</f>
        <v>0</v>
      </c>
      <c r="L8264" s="193">
        <f>MAX(0,(G8264-'2031 forecast'!$C$10))</f>
        <v>0</v>
      </c>
      <c r="M8264" s="193">
        <f>MAX(0,(H8264-'2031 forecast'!$C$10))</f>
        <v>0</v>
      </c>
      <c r="N8264" s="193">
        <f>MAX(0,(I8264-'2031 forecast'!$C$10))</f>
        <v>0</v>
      </c>
      <c r="O8264" s="193">
        <f>MAX(0,(J8264-'2031 forecast'!$C$10))</f>
        <v>0</v>
      </c>
      <c r="P8264" s="175" t="str">
        <f t="shared" si="1326"/>
        <v/>
      </c>
      <c r="Q8264" s="175" t="str">
        <f t="shared" si="1327"/>
        <v/>
      </c>
    </row>
    <row r="8265" spans="1:17" s="1" customFormat="1" x14ac:dyDescent="0.3">
      <c r="A8265" s="189">
        <f t="shared" si="1325"/>
        <v>44175.208333313298</v>
      </c>
      <c r="B8265" s="190">
        <f t="shared" si="1321"/>
        <v>44175</v>
      </c>
      <c r="C8265" s="1">
        <f t="shared" si="1322"/>
        <v>5</v>
      </c>
      <c r="D8265" s="191">
        <v>2.4244104050816149</v>
      </c>
      <c r="E8265" s="192">
        <f t="shared" si="1323"/>
        <v>8.4184371093073499E-5</v>
      </c>
      <c r="F8265" s="193">
        <f t="shared" si="1324"/>
        <v>3.6147051823001144</v>
      </c>
      <c r="G8265" s="193">
        <f t="shared" ref="G8265:J8284" si="1328">$E8265*G$2</f>
        <v>3.7483711413866705</v>
      </c>
      <c r="H8265" s="193">
        <f t="shared" si="1328"/>
        <v>3.8869798517399179</v>
      </c>
      <c r="I8265" s="193">
        <f t="shared" si="1328"/>
        <v>4.030714088318053</v>
      </c>
      <c r="J8265" s="193">
        <f t="shared" si="1328"/>
        <v>4.1797633848020048</v>
      </c>
      <c r="K8265" s="193">
        <f>MAX(0,(F8265-'2031 forecast'!$C$10))</f>
        <v>0</v>
      </c>
      <c r="L8265" s="193">
        <f>MAX(0,(G8265-'2031 forecast'!$C$10))</f>
        <v>0</v>
      </c>
      <c r="M8265" s="193">
        <f>MAX(0,(H8265-'2031 forecast'!$C$10))</f>
        <v>0</v>
      </c>
      <c r="N8265" s="193">
        <f>MAX(0,(I8265-'2031 forecast'!$C$10))</f>
        <v>0</v>
      </c>
      <c r="O8265" s="193">
        <f>MAX(0,(J8265-'2031 forecast'!$C$10))</f>
        <v>0</v>
      </c>
      <c r="P8265" s="175" t="str">
        <f t="shared" si="1326"/>
        <v/>
      </c>
      <c r="Q8265" s="175" t="str">
        <f t="shared" si="1327"/>
        <v/>
      </c>
    </row>
    <row r="8266" spans="1:17" s="1" customFormat="1" x14ac:dyDescent="0.3">
      <c r="A8266" s="189">
        <f t="shared" si="1325"/>
        <v>44175.249999979962</v>
      </c>
      <c r="B8266" s="190">
        <f t="shared" si="1321"/>
        <v>44175</v>
      </c>
      <c r="C8266" s="1">
        <f t="shared" si="1322"/>
        <v>6</v>
      </c>
      <c r="D8266" s="191">
        <v>2.6051118017336607</v>
      </c>
      <c r="E8266" s="192">
        <f t="shared" si="1323"/>
        <v>9.0458982603116257E-5</v>
      </c>
      <c r="F8266" s="193">
        <f t="shared" si="1324"/>
        <v>3.8841242020988811</v>
      </c>
      <c r="G8266" s="193">
        <f t="shared" si="1328"/>
        <v>4.0277528413658015</v>
      </c>
      <c r="H8266" s="193">
        <f t="shared" si="1328"/>
        <v>4.1766926357205332</v>
      </c>
      <c r="I8266" s="193">
        <f t="shared" si="1328"/>
        <v>4.331139983099523</v>
      </c>
      <c r="J8266" s="193">
        <f t="shared" si="1328"/>
        <v>4.4912985439176829</v>
      </c>
      <c r="K8266" s="193">
        <f>MAX(0,(F8266-'2031 forecast'!$C$10))</f>
        <v>0</v>
      </c>
      <c r="L8266" s="193">
        <f>MAX(0,(G8266-'2031 forecast'!$C$10))</f>
        <v>0</v>
      </c>
      <c r="M8266" s="193">
        <f>MAX(0,(H8266-'2031 forecast'!$C$10))</f>
        <v>0</v>
      </c>
      <c r="N8266" s="193">
        <f>MAX(0,(I8266-'2031 forecast'!$C$10))</f>
        <v>0</v>
      </c>
      <c r="O8266" s="193">
        <f>MAX(0,(J8266-'2031 forecast'!$C$10))</f>
        <v>0</v>
      </c>
      <c r="P8266" s="175" t="str">
        <f t="shared" si="1326"/>
        <v/>
      </c>
      <c r="Q8266" s="175" t="str">
        <f t="shared" si="1327"/>
        <v/>
      </c>
    </row>
    <row r="8267" spans="1:17" s="1" customFormat="1" x14ac:dyDescent="0.3">
      <c r="A8267" s="189">
        <f t="shared" si="1325"/>
        <v>44175.291666646626</v>
      </c>
      <c r="B8267" s="190">
        <f t="shared" si="1321"/>
        <v>44175</v>
      </c>
      <c r="C8267" s="1">
        <f t="shared" si="1322"/>
        <v>7</v>
      </c>
      <c r="D8267" s="191">
        <v>2.8987515712932352</v>
      </c>
      <c r="E8267" s="192">
        <f t="shared" si="1323"/>
        <v>1.0065522630693572E-4</v>
      </c>
      <c r="F8267" s="193">
        <f t="shared" si="1324"/>
        <v>4.3219301092718769</v>
      </c>
      <c r="G8267" s="193">
        <f t="shared" si="1328"/>
        <v>4.4817481038318894</v>
      </c>
      <c r="H8267" s="193">
        <f t="shared" si="1328"/>
        <v>4.6474759096890326</v>
      </c>
      <c r="I8267" s="193">
        <f t="shared" si="1328"/>
        <v>4.819332062119412</v>
      </c>
      <c r="J8267" s="193">
        <f t="shared" si="1328"/>
        <v>4.9975431774806589</v>
      </c>
      <c r="K8267" s="193">
        <f>MAX(0,(F8267-'2031 forecast'!$C$10))</f>
        <v>0</v>
      </c>
      <c r="L8267" s="193">
        <f>MAX(0,(G8267-'2031 forecast'!$C$10))</f>
        <v>0</v>
      </c>
      <c r="M8267" s="193">
        <f>MAX(0,(H8267-'2031 forecast'!$C$10))</f>
        <v>0</v>
      </c>
      <c r="N8267" s="193">
        <f>MAX(0,(I8267-'2031 forecast'!$C$10))</f>
        <v>0</v>
      </c>
      <c r="O8267" s="193">
        <f>MAX(0,(J8267-'2031 forecast'!$C$10))</f>
        <v>0</v>
      </c>
      <c r="P8267" s="175" t="str">
        <f t="shared" si="1326"/>
        <v/>
      </c>
      <c r="Q8267" s="175" t="str">
        <f t="shared" si="1327"/>
        <v/>
      </c>
    </row>
    <row r="8268" spans="1:17" s="1" customFormat="1" x14ac:dyDescent="0.3">
      <c r="A8268" s="189">
        <f t="shared" si="1325"/>
        <v>44175.33333331329</v>
      </c>
      <c r="B8268" s="190">
        <f t="shared" si="1321"/>
        <v>44175</v>
      </c>
      <c r="C8268" s="1">
        <f t="shared" si="1322"/>
        <v>8</v>
      </c>
      <c r="D8268" s="191">
        <v>3.1547452165503</v>
      </c>
      <c r="E8268" s="192">
        <f t="shared" si="1323"/>
        <v>1.0954425927949626E-4</v>
      </c>
      <c r="F8268" s="193">
        <f t="shared" si="1324"/>
        <v>4.7036070539867953</v>
      </c>
      <c r="G8268" s="193">
        <f t="shared" si="1328"/>
        <v>4.8775388454689903</v>
      </c>
      <c r="H8268" s="193">
        <f t="shared" si="1328"/>
        <v>5.0579023536615706</v>
      </c>
      <c r="I8268" s="193">
        <f t="shared" si="1328"/>
        <v>5.2449354130598262</v>
      </c>
      <c r="J8268" s="193">
        <f t="shared" si="1328"/>
        <v>5.4388846528945338</v>
      </c>
      <c r="K8268" s="193">
        <f>MAX(0,(F8268-'2031 forecast'!$C$10))</f>
        <v>0</v>
      </c>
      <c r="L8268" s="193">
        <f>MAX(0,(G8268-'2031 forecast'!$C$10))</f>
        <v>0</v>
      </c>
      <c r="M8268" s="193">
        <f>MAX(0,(H8268-'2031 forecast'!$C$10))</f>
        <v>0</v>
      </c>
      <c r="N8268" s="193">
        <f>MAX(0,(I8268-'2031 forecast'!$C$10))</f>
        <v>0</v>
      </c>
      <c r="O8268" s="193">
        <f>MAX(0,(J8268-'2031 forecast'!$C$10))</f>
        <v>0</v>
      </c>
      <c r="P8268" s="175" t="str">
        <f t="shared" si="1326"/>
        <v/>
      </c>
      <c r="Q8268" s="175" t="str">
        <f t="shared" si="1327"/>
        <v/>
      </c>
    </row>
    <row r="8269" spans="1:17" s="1" customFormat="1" x14ac:dyDescent="0.3">
      <c r="A8269" s="189">
        <f t="shared" si="1325"/>
        <v>44175.374999979955</v>
      </c>
      <c r="B8269" s="190">
        <f t="shared" si="1321"/>
        <v>44175</v>
      </c>
      <c r="C8269" s="1">
        <f t="shared" si="1322"/>
        <v>9</v>
      </c>
      <c r="D8269" s="191">
        <v>3.2676835894578291</v>
      </c>
      <c r="E8269" s="192">
        <f t="shared" si="1323"/>
        <v>1.1346589147327299E-4</v>
      </c>
      <c r="F8269" s="193">
        <f t="shared" si="1324"/>
        <v>4.8719939413610245</v>
      </c>
      <c r="G8269" s="193">
        <f t="shared" si="1328"/>
        <v>5.0521524079559477</v>
      </c>
      <c r="H8269" s="193">
        <f t="shared" si="1328"/>
        <v>5.2389728436494556</v>
      </c>
      <c r="I8269" s="193">
        <f t="shared" si="1328"/>
        <v>5.4327015972982462</v>
      </c>
      <c r="J8269" s="193">
        <f t="shared" si="1328"/>
        <v>5.6335941273418335</v>
      </c>
      <c r="K8269" s="193">
        <f>MAX(0,(F8269-'2031 forecast'!$C$10))</f>
        <v>0</v>
      </c>
      <c r="L8269" s="193">
        <f>MAX(0,(G8269-'2031 forecast'!$C$10))</f>
        <v>0</v>
      </c>
      <c r="M8269" s="193">
        <f>MAX(0,(H8269-'2031 forecast'!$C$10))</f>
        <v>0</v>
      </c>
      <c r="N8269" s="193">
        <f>MAX(0,(I8269-'2031 forecast'!$C$10))</f>
        <v>0</v>
      </c>
      <c r="O8269" s="193">
        <f>MAX(0,(J8269-'2031 forecast'!$C$10))</f>
        <v>0</v>
      </c>
      <c r="P8269" s="175" t="str">
        <f t="shared" si="1326"/>
        <v/>
      </c>
      <c r="Q8269" s="175" t="str">
        <f t="shared" si="1327"/>
        <v/>
      </c>
    </row>
    <row r="8270" spans="1:17" s="1" customFormat="1" x14ac:dyDescent="0.3">
      <c r="A8270" s="189">
        <f t="shared" si="1325"/>
        <v>44175.416666646619</v>
      </c>
      <c r="B8270" s="190">
        <f t="shared" si="1321"/>
        <v>44175</v>
      </c>
      <c r="C8270" s="1">
        <f t="shared" si="1322"/>
        <v>10</v>
      </c>
      <c r="D8270" s="191">
        <v>3.342975838062848</v>
      </c>
      <c r="E8270" s="192">
        <f t="shared" si="1323"/>
        <v>1.1608031293579081E-4</v>
      </c>
      <c r="F8270" s="193">
        <f t="shared" si="1324"/>
        <v>4.9842518662771775</v>
      </c>
      <c r="G8270" s="193">
        <f t="shared" si="1328"/>
        <v>5.1685614496139189</v>
      </c>
      <c r="H8270" s="193">
        <f t="shared" si="1328"/>
        <v>5.3596865036413783</v>
      </c>
      <c r="I8270" s="193">
        <f t="shared" si="1328"/>
        <v>5.5578790534571914</v>
      </c>
      <c r="J8270" s="193">
        <f t="shared" si="1328"/>
        <v>5.7634004436400321</v>
      </c>
      <c r="K8270" s="193">
        <f>MAX(0,(F8270-'2031 forecast'!$C$10))</f>
        <v>0</v>
      </c>
      <c r="L8270" s="193">
        <f>MAX(0,(G8270-'2031 forecast'!$C$10))</f>
        <v>0</v>
      </c>
      <c r="M8270" s="193">
        <f>MAX(0,(H8270-'2031 forecast'!$C$10))</f>
        <v>0</v>
      </c>
      <c r="N8270" s="193">
        <f>MAX(0,(I8270-'2031 forecast'!$C$10))</f>
        <v>0</v>
      </c>
      <c r="O8270" s="193">
        <f>MAX(0,(J8270-'2031 forecast'!$C$10))</f>
        <v>2.6400443640032023E-2</v>
      </c>
      <c r="P8270" s="175" t="str">
        <f t="shared" si="1326"/>
        <v/>
      </c>
      <c r="Q8270" s="175" t="str">
        <f t="shared" si="1327"/>
        <v/>
      </c>
    </row>
    <row r="8271" spans="1:17" s="1" customFormat="1" x14ac:dyDescent="0.3">
      <c r="A8271" s="189">
        <f t="shared" si="1325"/>
        <v>44175.458333313283</v>
      </c>
      <c r="B8271" s="190">
        <f t="shared" si="1321"/>
        <v>44175</v>
      </c>
      <c r="C8271" s="1">
        <f t="shared" si="1322"/>
        <v>11</v>
      </c>
      <c r="D8271" s="191">
        <v>3.4032096369468632</v>
      </c>
      <c r="E8271" s="192">
        <f t="shared" si="1323"/>
        <v>1.1817185010580505E-4</v>
      </c>
      <c r="F8271" s="193">
        <f t="shared" si="1324"/>
        <v>5.0740582062100987</v>
      </c>
      <c r="G8271" s="193">
        <f t="shared" si="1328"/>
        <v>5.2616886829402958</v>
      </c>
      <c r="H8271" s="193">
        <f t="shared" si="1328"/>
        <v>5.4562574316349162</v>
      </c>
      <c r="I8271" s="193">
        <f t="shared" si="1328"/>
        <v>5.658021018384348</v>
      </c>
      <c r="J8271" s="193">
        <f t="shared" si="1328"/>
        <v>5.8672454966785912</v>
      </c>
      <c r="K8271" s="193">
        <f>MAX(0,(F8271-'2031 forecast'!$C$10))</f>
        <v>0</v>
      </c>
      <c r="L8271" s="193">
        <f>MAX(0,(G8271-'2031 forecast'!$C$10))</f>
        <v>0</v>
      </c>
      <c r="M8271" s="193">
        <f>MAX(0,(H8271-'2031 forecast'!$C$10))</f>
        <v>0</v>
      </c>
      <c r="N8271" s="193">
        <f>MAX(0,(I8271-'2031 forecast'!$C$10))</f>
        <v>0</v>
      </c>
      <c r="O8271" s="193">
        <f>MAX(0,(J8271-'2031 forecast'!$C$10))</f>
        <v>0.13024549667859109</v>
      </c>
      <c r="P8271" s="175" t="str">
        <f t="shared" si="1326"/>
        <v/>
      </c>
      <c r="Q8271" s="175" t="str">
        <f t="shared" si="1327"/>
        <v/>
      </c>
    </row>
    <row r="8272" spans="1:17" s="1" customFormat="1" x14ac:dyDescent="0.3">
      <c r="A8272" s="189">
        <f t="shared" si="1325"/>
        <v>44175.499999979947</v>
      </c>
      <c r="B8272" s="190">
        <f t="shared" si="1321"/>
        <v>44175</v>
      </c>
      <c r="C8272" s="1">
        <f t="shared" si="1322"/>
        <v>12</v>
      </c>
      <c r="D8272" s="191">
        <v>3.4408557612493733</v>
      </c>
      <c r="E8272" s="192">
        <f t="shared" si="1323"/>
        <v>1.1947906083706397E-4</v>
      </c>
      <c r="F8272" s="193">
        <f t="shared" si="1324"/>
        <v>5.1301871686681757</v>
      </c>
      <c r="G8272" s="193">
        <f t="shared" si="1328"/>
        <v>5.3198932037692819</v>
      </c>
      <c r="H8272" s="193">
        <f t="shared" si="1328"/>
        <v>5.5166142616308784</v>
      </c>
      <c r="I8272" s="193">
        <f t="shared" si="1328"/>
        <v>5.7206097464638219</v>
      </c>
      <c r="J8272" s="193">
        <f t="shared" si="1328"/>
        <v>5.9321486548276914</v>
      </c>
      <c r="K8272" s="193">
        <f>MAX(0,(F8272-'2031 forecast'!$C$10))</f>
        <v>0</v>
      </c>
      <c r="L8272" s="193">
        <f>MAX(0,(G8272-'2031 forecast'!$C$10))</f>
        <v>0</v>
      </c>
      <c r="M8272" s="193">
        <f>MAX(0,(H8272-'2031 forecast'!$C$10))</f>
        <v>0</v>
      </c>
      <c r="N8272" s="193">
        <f>MAX(0,(I8272-'2031 forecast'!$C$10))</f>
        <v>0</v>
      </c>
      <c r="O8272" s="193">
        <f>MAX(0,(J8272-'2031 forecast'!$C$10))</f>
        <v>0.19514865482769128</v>
      </c>
      <c r="P8272" s="175" t="str">
        <f t="shared" si="1326"/>
        <v/>
      </c>
      <c r="Q8272" s="175" t="str">
        <f t="shared" si="1327"/>
        <v/>
      </c>
    </row>
    <row r="8273" spans="1:17" s="1" customFormat="1" x14ac:dyDescent="0.3">
      <c r="A8273" s="189">
        <f t="shared" si="1325"/>
        <v>44175.541666646612</v>
      </c>
      <c r="B8273" s="190">
        <f t="shared" si="1321"/>
        <v>44175</v>
      </c>
      <c r="C8273" s="1">
        <f t="shared" si="1322"/>
        <v>13</v>
      </c>
      <c r="D8273" s="191">
        <v>3.4182680866678674</v>
      </c>
      <c r="E8273" s="192">
        <f t="shared" si="1323"/>
        <v>1.1869473439830862E-4</v>
      </c>
      <c r="F8273" s="193">
        <f t="shared" si="1324"/>
        <v>5.0965097911933297</v>
      </c>
      <c r="G8273" s="193">
        <f t="shared" si="1328"/>
        <v>5.2849704912718902</v>
      </c>
      <c r="H8273" s="193">
        <f t="shared" si="1328"/>
        <v>5.4804001636333011</v>
      </c>
      <c r="I8273" s="193">
        <f t="shared" si="1328"/>
        <v>5.6830565096161374</v>
      </c>
      <c r="J8273" s="193">
        <f t="shared" si="1328"/>
        <v>5.8932067599382316</v>
      </c>
      <c r="K8273" s="193">
        <f>MAX(0,(F8273-'2031 forecast'!$C$10))</f>
        <v>0</v>
      </c>
      <c r="L8273" s="193">
        <f>MAX(0,(G8273-'2031 forecast'!$C$10))</f>
        <v>0</v>
      </c>
      <c r="M8273" s="193">
        <f>MAX(0,(H8273-'2031 forecast'!$C$10))</f>
        <v>0</v>
      </c>
      <c r="N8273" s="193">
        <f>MAX(0,(I8273-'2031 forecast'!$C$10))</f>
        <v>0</v>
      </c>
      <c r="O8273" s="193">
        <f>MAX(0,(J8273-'2031 forecast'!$C$10))</f>
        <v>0.15620675993823152</v>
      </c>
      <c r="P8273" s="175" t="str">
        <f t="shared" si="1326"/>
        <v/>
      </c>
      <c r="Q8273" s="175" t="str">
        <f t="shared" si="1327"/>
        <v/>
      </c>
    </row>
    <row r="8274" spans="1:17" s="1" customFormat="1" x14ac:dyDescent="0.3">
      <c r="A8274" s="189">
        <f t="shared" si="1325"/>
        <v>44175.583333313276</v>
      </c>
      <c r="B8274" s="190">
        <f t="shared" si="1321"/>
        <v>44175</v>
      </c>
      <c r="C8274" s="1">
        <f t="shared" si="1322"/>
        <v>14</v>
      </c>
      <c r="D8274" s="191">
        <v>3.5161480098543922</v>
      </c>
      <c r="E8274" s="192">
        <f t="shared" si="1323"/>
        <v>1.2209348229958177E-4</v>
      </c>
      <c r="F8274" s="193">
        <f t="shared" si="1324"/>
        <v>5.2424450935843279</v>
      </c>
      <c r="G8274" s="193">
        <f t="shared" si="1328"/>
        <v>5.4363022454272532</v>
      </c>
      <c r="H8274" s="193">
        <f t="shared" si="1328"/>
        <v>5.6373279216228012</v>
      </c>
      <c r="I8274" s="193">
        <f t="shared" si="1328"/>
        <v>5.8457872026227671</v>
      </c>
      <c r="J8274" s="193">
        <f t="shared" si="1328"/>
        <v>6.06195497112589</v>
      </c>
      <c r="K8274" s="193">
        <f>MAX(0,(F8274-'2031 forecast'!$C$10))</f>
        <v>0</v>
      </c>
      <c r="L8274" s="193">
        <f>MAX(0,(G8274-'2031 forecast'!$C$10))</f>
        <v>0</v>
      </c>
      <c r="M8274" s="193">
        <f>MAX(0,(H8274-'2031 forecast'!$C$10))</f>
        <v>0</v>
      </c>
      <c r="N8274" s="193">
        <f>MAX(0,(I8274-'2031 forecast'!$C$10))</f>
        <v>0.10878720262276698</v>
      </c>
      <c r="O8274" s="193">
        <f>MAX(0,(J8274-'2031 forecast'!$C$10))</f>
        <v>0.32495497112588989</v>
      </c>
      <c r="P8274" s="175" t="str">
        <f t="shared" si="1326"/>
        <v/>
      </c>
      <c r="Q8274" s="175" t="str">
        <f t="shared" si="1327"/>
        <v/>
      </c>
    </row>
    <row r="8275" spans="1:17" s="1" customFormat="1" x14ac:dyDescent="0.3">
      <c r="A8275" s="189">
        <f t="shared" si="1325"/>
        <v>44175.62499997994</v>
      </c>
      <c r="B8275" s="190">
        <f t="shared" si="1321"/>
        <v>44175</v>
      </c>
      <c r="C8275" s="1">
        <f t="shared" si="1322"/>
        <v>15</v>
      </c>
      <c r="D8275" s="191">
        <v>3.4257973115283691</v>
      </c>
      <c r="E8275" s="192">
        <f t="shared" si="1323"/>
        <v>1.189561765445604E-4</v>
      </c>
      <c r="F8275" s="193">
        <f t="shared" si="1324"/>
        <v>5.1077355836849456</v>
      </c>
      <c r="G8275" s="193">
        <f t="shared" si="1328"/>
        <v>5.2966113954376874</v>
      </c>
      <c r="H8275" s="193">
        <f t="shared" si="1328"/>
        <v>5.4924715296324935</v>
      </c>
      <c r="I8275" s="193">
        <f t="shared" si="1328"/>
        <v>5.6955742552320325</v>
      </c>
      <c r="J8275" s="193">
        <f t="shared" si="1328"/>
        <v>5.9061873915680509</v>
      </c>
      <c r="K8275" s="193">
        <f>MAX(0,(F8275-'2031 forecast'!$C$10))</f>
        <v>0</v>
      </c>
      <c r="L8275" s="193">
        <f>MAX(0,(G8275-'2031 forecast'!$C$10))</f>
        <v>0</v>
      </c>
      <c r="M8275" s="193">
        <f>MAX(0,(H8275-'2031 forecast'!$C$10))</f>
        <v>0</v>
      </c>
      <c r="N8275" s="193">
        <f>MAX(0,(I8275-'2031 forecast'!$C$10))</f>
        <v>0</v>
      </c>
      <c r="O8275" s="193">
        <f>MAX(0,(J8275-'2031 forecast'!$C$10))</f>
        <v>0.16918739156805085</v>
      </c>
      <c r="P8275" s="175" t="str">
        <f t="shared" si="1326"/>
        <v/>
      </c>
      <c r="Q8275" s="175" t="str">
        <f t="shared" si="1327"/>
        <v/>
      </c>
    </row>
    <row r="8276" spans="1:17" s="1" customFormat="1" x14ac:dyDescent="0.3">
      <c r="A8276" s="189">
        <f t="shared" si="1325"/>
        <v>44175.666666646604</v>
      </c>
      <c r="B8276" s="190">
        <f t="shared" si="1321"/>
        <v>44175</v>
      </c>
      <c r="C8276" s="1">
        <f t="shared" si="1322"/>
        <v>16</v>
      </c>
      <c r="D8276" s="191">
        <v>3.4483849861098745</v>
      </c>
      <c r="E8276" s="192">
        <f t="shared" si="1323"/>
        <v>1.1974050298331573E-4</v>
      </c>
      <c r="F8276" s="193">
        <f t="shared" si="1324"/>
        <v>5.1414129611597899</v>
      </c>
      <c r="G8276" s="193">
        <f t="shared" si="1328"/>
        <v>5.3315341079350782</v>
      </c>
      <c r="H8276" s="193">
        <f t="shared" si="1328"/>
        <v>5.52868562763007</v>
      </c>
      <c r="I8276" s="193">
        <f t="shared" si="1328"/>
        <v>5.7331274920797153</v>
      </c>
      <c r="J8276" s="193">
        <f t="shared" si="1328"/>
        <v>5.9451292864575098</v>
      </c>
      <c r="K8276" s="193">
        <f>MAX(0,(F8276-'2031 forecast'!$C$10))</f>
        <v>0</v>
      </c>
      <c r="L8276" s="193">
        <f>MAX(0,(G8276-'2031 forecast'!$C$10))</f>
        <v>0</v>
      </c>
      <c r="M8276" s="193">
        <f>MAX(0,(H8276-'2031 forecast'!$C$10))</f>
        <v>0</v>
      </c>
      <c r="N8276" s="193">
        <f>MAX(0,(I8276-'2031 forecast'!$C$10))</f>
        <v>0</v>
      </c>
      <c r="O8276" s="193">
        <f>MAX(0,(J8276-'2031 forecast'!$C$10))</f>
        <v>0.20812928645750972</v>
      </c>
      <c r="P8276" s="175" t="str">
        <f t="shared" si="1326"/>
        <v/>
      </c>
      <c r="Q8276" s="175" t="str">
        <f t="shared" si="1327"/>
        <v/>
      </c>
    </row>
    <row r="8277" spans="1:17" s="1" customFormat="1" x14ac:dyDescent="0.3">
      <c r="A8277" s="189">
        <f t="shared" si="1325"/>
        <v>44175.708333313269</v>
      </c>
      <c r="B8277" s="190">
        <f t="shared" si="1321"/>
        <v>44175</v>
      </c>
      <c r="C8277" s="1">
        <f t="shared" si="1322"/>
        <v>17</v>
      </c>
      <c r="D8277" s="191">
        <v>3.742024755669449</v>
      </c>
      <c r="E8277" s="192">
        <f t="shared" si="1323"/>
        <v>1.299367466871352E-4</v>
      </c>
      <c r="F8277" s="193">
        <f t="shared" si="1324"/>
        <v>5.5792188683327861</v>
      </c>
      <c r="G8277" s="193">
        <f t="shared" si="1328"/>
        <v>5.7855293704011661</v>
      </c>
      <c r="H8277" s="193">
        <f t="shared" si="1328"/>
        <v>5.9994689015985694</v>
      </c>
      <c r="I8277" s="193">
        <f t="shared" si="1328"/>
        <v>6.2213195710996043</v>
      </c>
      <c r="J8277" s="193">
        <f t="shared" si="1328"/>
        <v>6.4513739200204867</v>
      </c>
      <c r="K8277" s="193">
        <f>MAX(0,(F8277-'2031 forecast'!$C$10))</f>
        <v>0</v>
      </c>
      <c r="L8277" s="193">
        <f>MAX(0,(G8277-'2031 forecast'!$C$10))</f>
        <v>4.8529370401166005E-2</v>
      </c>
      <c r="M8277" s="193">
        <f>MAX(0,(H8277-'2031 forecast'!$C$10))</f>
        <v>0.26246890159856928</v>
      </c>
      <c r="N8277" s="193">
        <f>MAX(0,(I8277-'2031 forecast'!$C$10))</f>
        <v>0.48431957109960422</v>
      </c>
      <c r="O8277" s="193">
        <f>MAX(0,(J8277-'2031 forecast'!$C$10))</f>
        <v>0.71437392002048661</v>
      </c>
      <c r="P8277" s="175" t="str">
        <f t="shared" si="1326"/>
        <v/>
      </c>
      <c r="Q8277" s="175" t="str">
        <f t="shared" si="1327"/>
        <v/>
      </c>
    </row>
    <row r="8278" spans="1:17" s="1" customFormat="1" x14ac:dyDescent="0.3">
      <c r="A8278" s="189">
        <f t="shared" si="1325"/>
        <v>44175.749999979933</v>
      </c>
      <c r="B8278" s="190">
        <f t="shared" si="1321"/>
        <v>44175</v>
      </c>
      <c r="C8278" s="1">
        <f t="shared" si="1322"/>
        <v>18</v>
      </c>
      <c r="D8278" s="191">
        <v>3.8549631285769776</v>
      </c>
      <c r="E8278" s="192">
        <f t="shared" si="1323"/>
        <v>1.3385837888091191E-4</v>
      </c>
      <c r="F8278" s="193">
        <f t="shared" si="1324"/>
        <v>5.7476057557070144</v>
      </c>
      <c r="G8278" s="193">
        <f t="shared" si="1328"/>
        <v>5.9601429328881226</v>
      </c>
      <c r="H8278" s="193">
        <f t="shared" si="1328"/>
        <v>6.1805393915864535</v>
      </c>
      <c r="I8278" s="193">
        <f t="shared" si="1328"/>
        <v>6.4090857553380225</v>
      </c>
      <c r="J8278" s="193">
        <f t="shared" si="1328"/>
        <v>6.6460833944677846</v>
      </c>
      <c r="K8278" s="193">
        <f>MAX(0,(F8278-'2031 forecast'!$C$10))</f>
        <v>1.0605755707014275E-2</v>
      </c>
      <c r="L8278" s="193">
        <f>MAX(0,(G8278-'2031 forecast'!$C$10))</f>
        <v>0.22314293288812248</v>
      </c>
      <c r="M8278" s="193">
        <f>MAX(0,(H8278-'2031 forecast'!$C$10))</f>
        <v>0.44353939158645339</v>
      </c>
      <c r="N8278" s="193">
        <f>MAX(0,(I8278-'2031 forecast'!$C$10))</f>
        <v>0.67208575533802239</v>
      </c>
      <c r="O8278" s="193">
        <f>MAX(0,(J8278-'2031 forecast'!$C$10))</f>
        <v>0.90908339446778452</v>
      </c>
      <c r="P8278" s="175">
        <f t="shared" si="1326"/>
        <v>1</v>
      </c>
      <c r="Q8278" s="175">
        <f t="shared" si="1327"/>
        <v>1</v>
      </c>
    </row>
    <row r="8279" spans="1:17" s="1" customFormat="1" x14ac:dyDescent="0.3">
      <c r="A8279" s="189">
        <f t="shared" si="1325"/>
        <v>44175.791666646597</v>
      </c>
      <c r="B8279" s="190">
        <f t="shared" si="1321"/>
        <v>44175</v>
      </c>
      <c r="C8279" s="1">
        <f t="shared" si="1322"/>
        <v>19</v>
      </c>
      <c r="D8279" s="191">
        <v>3.7194370810879436</v>
      </c>
      <c r="E8279" s="192">
        <f t="shared" si="1323"/>
        <v>1.2915242024837985E-4</v>
      </c>
      <c r="F8279" s="193">
        <f t="shared" si="1324"/>
        <v>5.5455414908579401</v>
      </c>
      <c r="G8279" s="193">
        <f t="shared" si="1328"/>
        <v>5.7506066579037745</v>
      </c>
      <c r="H8279" s="193">
        <f t="shared" si="1328"/>
        <v>5.9632548036009929</v>
      </c>
      <c r="I8279" s="193">
        <f t="shared" si="1328"/>
        <v>6.1837663342519198</v>
      </c>
      <c r="J8279" s="193">
        <f t="shared" si="1328"/>
        <v>6.4124320251310261</v>
      </c>
      <c r="K8279" s="193">
        <f>MAX(0,(F8279-'2031 forecast'!$C$10))</f>
        <v>0</v>
      </c>
      <c r="L8279" s="193">
        <f>MAX(0,(G8279-'2031 forecast'!$C$10))</f>
        <v>1.3606657903774355E-2</v>
      </c>
      <c r="M8279" s="193">
        <f>MAX(0,(H8279-'2031 forecast'!$C$10))</f>
        <v>0.22625480360099282</v>
      </c>
      <c r="N8279" s="193">
        <f>MAX(0,(I8279-'2031 forecast'!$C$10))</f>
        <v>0.44676633425191969</v>
      </c>
      <c r="O8279" s="193">
        <f>MAX(0,(J8279-'2031 forecast'!$C$10))</f>
        <v>0.67543202513102596</v>
      </c>
      <c r="P8279" s="175" t="str">
        <f t="shared" si="1326"/>
        <v/>
      </c>
      <c r="Q8279" s="175" t="str">
        <f t="shared" si="1327"/>
        <v/>
      </c>
    </row>
    <row r="8280" spans="1:17" s="1" customFormat="1" x14ac:dyDescent="0.3">
      <c r="A8280" s="189">
        <f t="shared" si="1325"/>
        <v>44175.833333313261</v>
      </c>
      <c r="B8280" s="190">
        <f t="shared" si="1321"/>
        <v>44175</v>
      </c>
      <c r="C8280" s="1">
        <f t="shared" si="1322"/>
        <v>20</v>
      </c>
      <c r="D8280" s="191">
        <v>3.5839110335989091</v>
      </c>
      <c r="E8280" s="192">
        <f t="shared" si="1323"/>
        <v>1.2444646161584779E-4</v>
      </c>
      <c r="F8280" s="193">
        <f t="shared" si="1324"/>
        <v>5.343477226008865</v>
      </c>
      <c r="G8280" s="193">
        <f t="shared" si="1328"/>
        <v>5.5410703829194263</v>
      </c>
      <c r="H8280" s="193">
        <f t="shared" si="1328"/>
        <v>5.7459702156155315</v>
      </c>
      <c r="I8280" s="193">
        <f t="shared" si="1328"/>
        <v>5.958446913165818</v>
      </c>
      <c r="J8280" s="193">
        <f t="shared" si="1328"/>
        <v>6.1787806557942684</v>
      </c>
      <c r="K8280" s="193">
        <f>MAX(0,(F8280-'2031 forecast'!$C$10))</f>
        <v>0</v>
      </c>
      <c r="L8280" s="193">
        <f>MAX(0,(G8280-'2031 forecast'!$C$10))</f>
        <v>0</v>
      </c>
      <c r="M8280" s="193">
        <f>MAX(0,(H8280-'2031 forecast'!$C$10))</f>
        <v>8.9702156155313517E-3</v>
      </c>
      <c r="N8280" s="193">
        <f>MAX(0,(I8280-'2031 forecast'!$C$10))</f>
        <v>0.22144691316581788</v>
      </c>
      <c r="O8280" s="193">
        <f>MAX(0,(J8280-'2031 forecast'!$C$10))</f>
        <v>0.44178065579426828</v>
      </c>
      <c r="P8280" s="175" t="str">
        <f t="shared" si="1326"/>
        <v/>
      </c>
      <c r="Q8280" s="175" t="str">
        <f t="shared" si="1327"/>
        <v/>
      </c>
    </row>
    <row r="8281" spans="1:17" s="1" customFormat="1" x14ac:dyDescent="0.3">
      <c r="A8281" s="189">
        <f t="shared" si="1325"/>
        <v>44175.874999979926</v>
      </c>
      <c r="B8281" s="190">
        <f t="shared" si="1321"/>
        <v>44175</v>
      </c>
      <c r="C8281" s="1">
        <f t="shared" si="1322"/>
        <v>21</v>
      </c>
      <c r="D8281" s="191">
        <v>4.2690704959045833</v>
      </c>
      <c r="E8281" s="192">
        <f t="shared" si="1323"/>
        <v>1.4823769692475988E-4</v>
      </c>
      <c r="F8281" s="193">
        <f t="shared" si="1324"/>
        <v>6.3650243427458548</v>
      </c>
      <c r="G8281" s="193">
        <f t="shared" si="1328"/>
        <v>6.6003926620069642</v>
      </c>
      <c r="H8281" s="193">
        <f t="shared" si="1328"/>
        <v>6.8444645215420303</v>
      </c>
      <c r="I8281" s="193">
        <f t="shared" si="1328"/>
        <v>7.0975617642122248</v>
      </c>
      <c r="J8281" s="193">
        <f t="shared" si="1328"/>
        <v>7.3600181341078788</v>
      </c>
      <c r="K8281" s="193">
        <f>MAX(0,(F8281-'2031 forecast'!$C$10))</f>
        <v>0.62802434274585472</v>
      </c>
      <c r="L8281" s="193">
        <f>MAX(0,(G8281-'2031 forecast'!$C$10))</f>
        <v>0.86339266200696407</v>
      </c>
      <c r="M8281" s="193">
        <f>MAX(0,(H8281-'2031 forecast'!$C$10))</f>
        <v>1.1074645215420302</v>
      </c>
      <c r="N8281" s="193">
        <f>MAX(0,(I8281-'2031 forecast'!$C$10))</f>
        <v>1.3605617642122247</v>
      </c>
      <c r="O8281" s="193">
        <f>MAX(0,(J8281-'2031 forecast'!$C$10))</f>
        <v>1.6230181341078787</v>
      </c>
      <c r="P8281" s="175">
        <f t="shared" si="1326"/>
        <v>1</v>
      </c>
      <c r="Q8281" s="175" t="str">
        <f t="shared" si="1327"/>
        <v/>
      </c>
    </row>
    <row r="8282" spans="1:17" s="1" customFormat="1" x14ac:dyDescent="0.3">
      <c r="A8282" s="189">
        <f t="shared" si="1325"/>
        <v>44175.91666664659</v>
      </c>
      <c r="B8282" s="190">
        <f t="shared" si="1321"/>
        <v>44175</v>
      </c>
      <c r="C8282" s="1">
        <f t="shared" si="1322"/>
        <v>22</v>
      </c>
      <c r="D8282" s="191">
        <v>4.1787197975785606</v>
      </c>
      <c r="E8282" s="192">
        <f t="shared" si="1323"/>
        <v>1.4510039116973853E-4</v>
      </c>
      <c r="F8282" s="193">
        <f t="shared" si="1324"/>
        <v>6.2303148328464726</v>
      </c>
      <c r="G8282" s="193">
        <f t="shared" si="1328"/>
        <v>6.4607018120174002</v>
      </c>
      <c r="H8282" s="193">
        <f t="shared" si="1328"/>
        <v>6.6996081295517236</v>
      </c>
      <c r="I8282" s="193">
        <f t="shared" si="1328"/>
        <v>6.9473488168214912</v>
      </c>
      <c r="J8282" s="193">
        <f t="shared" si="1328"/>
        <v>7.2042505545500415</v>
      </c>
      <c r="K8282" s="193">
        <f>MAX(0,(F8282-'2031 forecast'!$C$10))</f>
        <v>0.49331483284647248</v>
      </c>
      <c r="L8282" s="193">
        <f>MAX(0,(G8282-'2031 forecast'!$C$10))</f>
        <v>0.72370181201740014</v>
      </c>
      <c r="M8282" s="193">
        <f>MAX(0,(H8282-'2031 forecast'!$C$10))</f>
        <v>0.96260812955172348</v>
      </c>
      <c r="N8282" s="193">
        <f>MAX(0,(I8282-'2031 forecast'!$C$10))</f>
        <v>1.2103488168214911</v>
      </c>
      <c r="O8282" s="193">
        <f>MAX(0,(J8282-'2031 forecast'!$C$10))</f>
        <v>1.4672505545500414</v>
      </c>
      <c r="P8282" s="175">
        <f t="shared" si="1326"/>
        <v>2</v>
      </c>
      <c r="Q8282" s="175">
        <f t="shared" si="1327"/>
        <v>2</v>
      </c>
    </row>
    <row r="8283" spans="1:17" s="1" customFormat="1" x14ac:dyDescent="0.3">
      <c r="A8283" s="189">
        <f t="shared" si="1325"/>
        <v>44175.958333313254</v>
      </c>
      <c r="B8283" s="190">
        <f t="shared" si="1321"/>
        <v>44175</v>
      </c>
      <c r="C8283" s="1">
        <f t="shared" si="1322"/>
        <v>23</v>
      </c>
      <c r="D8283" s="191">
        <v>2.9815730447587567</v>
      </c>
      <c r="E8283" s="192">
        <f t="shared" si="1323"/>
        <v>1.0353108991570533E-4</v>
      </c>
      <c r="F8283" s="193">
        <f t="shared" si="1324"/>
        <v>4.445413826679645</v>
      </c>
      <c r="G8283" s="193">
        <f t="shared" si="1328"/>
        <v>4.6097980496556588</v>
      </c>
      <c r="H8283" s="193">
        <f t="shared" si="1328"/>
        <v>4.7802609356801486</v>
      </c>
      <c r="I8283" s="193">
        <f t="shared" si="1328"/>
        <v>4.9570272638942532</v>
      </c>
      <c r="J8283" s="193">
        <f t="shared" si="1328"/>
        <v>5.1403301254086786</v>
      </c>
      <c r="K8283" s="193">
        <f>MAX(0,(F8283-'2031 forecast'!$C$10))</f>
        <v>0</v>
      </c>
      <c r="L8283" s="193">
        <f>MAX(0,(G8283-'2031 forecast'!$C$10))</f>
        <v>0</v>
      </c>
      <c r="M8283" s="193">
        <f>MAX(0,(H8283-'2031 forecast'!$C$10))</f>
        <v>0</v>
      </c>
      <c r="N8283" s="193">
        <f>MAX(0,(I8283-'2031 forecast'!$C$10))</f>
        <v>0</v>
      </c>
      <c r="O8283" s="193">
        <f>MAX(0,(J8283-'2031 forecast'!$C$10))</f>
        <v>0</v>
      </c>
      <c r="P8283" s="175" t="str">
        <f t="shared" si="1326"/>
        <v/>
      </c>
      <c r="Q8283" s="175" t="str">
        <f t="shared" si="1327"/>
        <v/>
      </c>
    </row>
    <row r="8284" spans="1:17" s="1" customFormat="1" x14ac:dyDescent="0.3">
      <c r="A8284" s="189">
        <f t="shared" si="1325"/>
        <v>44175.999999979918</v>
      </c>
      <c r="B8284" s="190">
        <f t="shared" si="1321"/>
        <v>44175</v>
      </c>
      <c r="C8284" s="1">
        <f t="shared" si="1322"/>
        <v>0</v>
      </c>
      <c r="D8284" s="191">
        <v>2.6578163757571742</v>
      </c>
      <c r="E8284" s="192">
        <f t="shared" si="1323"/>
        <v>9.2289077626878717E-5</v>
      </c>
      <c r="F8284" s="193">
        <f t="shared" si="1324"/>
        <v>3.9627047495401877</v>
      </c>
      <c r="G8284" s="193">
        <f t="shared" si="1328"/>
        <v>4.1092391705263811</v>
      </c>
      <c r="H8284" s="193">
        <f t="shared" si="1328"/>
        <v>4.2611921977148794</v>
      </c>
      <c r="I8284" s="193">
        <f t="shared" si="1328"/>
        <v>4.4187642024107845</v>
      </c>
      <c r="J8284" s="193">
        <f t="shared" si="1328"/>
        <v>4.5821629653264218</v>
      </c>
      <c r="K8284" s="193">
        <f>MAX(0,(F8284-'2031 forecast'!$C$10))</f>
        <v>0</v>
      </c>
      <c r="L8284" s="193">
        <f>MAX(0,(G8284-'2031 forecast'!$C$10))</f>
        <v>0</v>
      </c>
      <c r="M8284" s="193">
        <f>MAX(0,(H8284-'2031 forecast'!$C$10))</f>
        <v>0</v>
      </c>
      <c r="N8284" s="193">
        <f>MAX(0,(I8284-'2031 forecast'!$C$10))</f>
        <v>0</v>
      </c>
      <c r="O8284" s="193">
        <f>MAX(0,(J8284-'2031 forecast'!$C$10))</f>
        <v>0</v>
      </c>
      <c r="P8284" s="175" t="str">
        <f t="shared" si="1326"/>
        <v/>
      </c>
      <c r="Q8284" s="175" t="str">
        <f t="shared" si="1327"/>
        <v/>
      </c>
    </row>
    <row r="8285" spans="1:17" s="1" customFormat="1" x14ac:dyDescent="0.3">
      <c r="A8285" s="189">
        <f t="shared" si="1325"/>
        <v>44176.041666646583</v>
      </c>
      <c r="B8285" s="190">
        <f t="shared" si="1321"/>
        <v>44176</v>
      </c>
      <c r="C8285" s="1">
        <f t="shared" si="1322"/>
        <v>1</v>
      </c>
      <c r="D8285" s="191">
        <v>2.5524072277101477</v>
      </c>
      <c r="E8285" s="192">
        <f t="shared" si="1323"/>
        <v>8.8628887579353797E-5</v>
      </c>
      <c r="F8285" s="193">
        <f t="shared" si="1324"/>
        <v>3.8055436546575749</v>
      </c>
      <c r="G8285" s="193">
        <f t="shared" ref="G8285:J8304" si="1329">$E8285*G$2</f>
        <v>3.9462665122052223</v>
      </c>
      <c r="H8285" s="193">
        <f t="shared" si="1329"/>
        <v>4.0921930737261878</v>
      </c>
      <c r="I8285" s="193">
        <f t="shared" si="1329"/>
        <v>4.2435157637882615</v>
      </c>
      <c r="J8285" s="193">
        <f t="shared" si="1329"/>
        <v>4.4004341225089441</v>
      </c>
      <c r="K8285" s="193">
        <f>MAX(0,(F8285-'2031 forecast'!$C$10))</f>
        <v>0</v>
      </c>
      <c r="L8285" s="193">
        <f>MAX(0,(G8285-'2031 forecast'!$C$10))</f>
        <v>0</v>
      </c>
      <c r="M8285" s="193">
        <f>MAX(0,(H8285-'2031 forecast'!$C$10))</f>
        <v>0</v>
      </c>
      <c r="N8285" s="193">
        <f>MAX(0,(I8285-'2031 forecast'!$C$10))</f>
        <v>0</v>
      </c>
      <c r="O8285" s="193">
        <f>MAX(0,(J8285-'2031 forecast'!$C$10))</f>
        <v>0</v>
      </c>
      <c r="P8285" s="175" t="str">
        <f t="shared" si="1326"/>
        <v/>
      </c>
      <c r="Q8285" s="175" t="str">
        <f t="shared" si="1327"/>
        <v/>
      </c>
    </row>
    <row r="8286" spans="1:17" s="1" customFormat="1" x14ac:dyDescent="0.3">
      <c r="A8286" s="189">
        <f t="shared" si="1325"/>
        <v>44176.083333313247</v>
      </c>
      <c r="B8286" s="190">
        <f t="shared" si="1321"/>
        <v>44176</v>
      </c>
      <c r="C8286" s="1">
        <f t="shared" si="1322"/>
        <v>2</v>
      </c>
      <c r="D8286" s="191">
        <v>2.4921734288261321</v>
      </c>
      <c r="E8286" s="192">
        <f t="shared" si="1323"/>
        <v>8.653735040933954E-5</v>
      </c>
      <c r="F8286" s="193">
        <f t="shared" si="1324"/>
        <v>3.7157373147246524</v>
      </c>
      <c r="G8286" s="193">
        <f t="shared" si="1329"/>
        <v>3.853139278878845</v>
      </c>
      <c r="H8286" s="193">
        <f t="shared" si="1329"/>
        <v>3.9956221457326491</v>
      </c>
      <c r="I8286" s="193">
        <f t="shared" si="1329"/>
        <v>4.1433737988611048</v>
      </c>
      <c r="J8286" s="193">
        <f t="shared" si="1329"/>
        <v>4.2965890694703841</v>
      </c>
      <c r="K8286" s="193">
        <f>MAX(0,(F8286-'2031 forecast'!$C$10))</f>
        <v>0</v>
      </c>
      <c r="L8286" s="193">
        <f>MAX(0,(G8286-'2031 forecast'!$C$10))</f>
        <v>0</v>
      </c>
      <c r="M8286" s="193">
        <f>MAX(0,(H8286-'2031 forecast'!$C$10))</f>
        <v>0</v>
      </c>
      <c r="N8286" s="193">
        <f>MAX(0,(I8286-'2031 forecast'!$C$10))</f>
        <v>0</v>
      </c>
      <c r="O8286" s="193">
        <f>MAX(0,(J8286-'2031 forecast'!$C$10))</f>
        <v>0</v>
      </c>
      <c r="P8286" s="175" t="str">
        <f t="shared" si="1326"/>
        <v/>
      </c>
      <c r="Q8286" s="175" t="str">
        <f t="shared" si="1327"/>
        <v/>
      </c>
    </row>
    <row r="8287" spans="1:17" s="1" customFormat="1" x14ac:dyDescent="0.3">
      <c r="A8287" s="189">
        <f t="shared" si="1325"/>
        <v>44176.124999979911</v>
      </c>
      <c r="B8287" s="190">
        <f t="shared" si="1321"/>
        <v>44176</v>
      </c>
      <c r="C8287" s="1">
        <f t="shared" si="1322"/>
        <v>3</v>
      </c>
      <c r="D8287" s="191">
        <v>2.4093519553606115</v>
      </c>
      <c r="E8287" s="192">
        <f t="shared" si="1323"/>
        <v>8.3661486800569958E-5</v>
      </c>
      <c r="F8287" s="193">
        <f t="shared" si="1324"/>
        <v>3.5922535973168848</v>
      </c>
      <c r="G8287" s="193">
        <f t="shared" si="1329"/>
        <v>3.7250893330550774</v>
      </c>
      <c r="H8287" s="193">
        <f t="shared" si="1329"/>
        <v>3.8628371197415343</v>
      </c>
      <c r="I8287" s="193">
        <f t="shared" si="1329"/>
        <v>4.0056785970862645</v>
      </c>
      <c r="J8287" s="193">
        <f t="shared" si="1329"/>
        <v>4.1538021215423662</v>
      </c>
      <c r="K8287" s="193">
        <f>MAX(0,(F8287-'2031 forecast'!$C$10))</f>
        <v>0</v>
      </c>
      <c r="L8287" s="193">
        <f>MAX(0,(G8287-'2031 forecast'!$C$10))</f>
        <v>0</v>
      </c>
      <c r="M8287" s="193">
        <f>MAX(0,(H8287-'2031 forecast'!$C$10))</f>
        <v>0</v>
      </c>
      <c r="N8287" s="193">
        <f>MAX(0,(I8287-'2031 forecast'!$C$10))</f>
        <v>0</v>
      </c>
      <c r="O8287" s="193">
        <f>MAX(0,(J8287-'2031 forecast'!$C$10))</f>
        <v>0</v>
      </c>
      <c r="P8287" s="175" t="str">
        <f t="shared" si="1326"/>
        <v/>
      </c>
      <c r="Q8287" s="175" t="str">
        <f t="shared" si="1327"/>
        <v/>
      </c>
    </row>
    <row r="8288" spans="1:17" s="1" customFormat="1" x14ac:dyDescent="0.3">
      <c r="A8288" s="189">
        <f t="shared" si="1325"/>
        <v>44176.166666646575</v>
      </c>
      <c r="B8288" s="190">
        <f t="shared" si="1321"/>
        <v>44176</v>
      </c>
      <c r="C8288" s="1">
        <f t="shared" si="1322"/>
        <v>4</v>
      </c>
      <c r="D8288" s="191">
        <v>2.3717058310581018</v>
      </c>
      <c r="E8288" s="192">
        <f t="shared" si="1323"/>
        <v>8.2354276069311052E-5</v>
      </c>
      <c r="F8288" s="193">
        <f t="shared" si="1324"/>
        <v>3.5361246348588082</v>
      </c>
      <c r="G8288" s="193">
        <f t="shared" si="1329"/>
        <v>3.6668848122260917</v>
      </c>
      <c r="H8288" s="193">
        <f t="shared" si="1329"/>
        <v>3.802480289745573</v>
      </c>
      <c r="I8288" s="193">
        <f t="shared" si="1329"/>
        <v>3.9430898690067919</v>
      </c>
      <c r="J8288" s="193">
        <f t="shared" si="1329"/>
        <v>4.0888989633932669</v>
      </c>
      <c r="K8288" s="193">
        <f>MAX(0,(F8288-'2031 forecast'!$C$10))</f>
        <v>0</v>
      </c>
      <c r="L8288" s="193">
        <f>MAX(0,(G8288-'2031 forecast'!$C$10))</f>
        <v>0</v>
      </c>
      <c r="M8288" s="193">
        <f>MAX(0,(H8288-'2031 forecast'!$C$10))</f>
        <v>0</v>
      </c>
      <c r="N8288" s="193">
        <f>MAX(0,(I8288-'2031 forecast'!$C$10))</f>
        <v>0</v>
      </c>
      <c r="O8288" s="193">
        <f>MAX(0,(J8288-'2031 forecast'!$C$10))</f>
        <v>0</v>
      </c>
      <c r="P8288" s="175" t="str">
        <f t="shared" si="1326"/>
        <v/>
      </c>
      <c r="Q8288" s="175" t="str">
        <f t="shared" si="1327"/>
        <v/>
      </c>
    </row>
    <row r="8289" spans="1:17" s="1" customFormat="1" x14ac:dyDescent="0.3">
      <c r="A8289" s="189">
        <f t="shared" si="1325"/>
        <v>44176.20833331324</v>
      </c>
      <c r="B8289" s="190">
        <f t="shared" si="1321"/>
        <v>44176</v>
      </c>
      <c r="C8289" s="1">
        <f t="shared" si="1322"/>
        <v>5</v>
      </c>
      <c r="D8289" s="191">
        <v>2.5072318785471364</v>
      </c>
      <c r="E8289" s="192">
        <f t="shared" si="1323"/>
        <v>8.7060234701843108E-5</v>
      </c>
      <c r="F8289" s="193">
        <f t="shared" si="1324"/>
        <v>3.7381888997078829</v>
      </c>
      <c r="G8289" s="193">
        <f t="shared" si="1329"/>
        <v>3.8764210872104394</v>
      </c>
      <c r="H8289" s="193">
        <f t="shared" si="1329"/>
        <v>4.019764877731034</v>
      </c>
      <c r="I8289" s="193">
        <f t="shared" si="1329"/>
        <v>4.1684092900928942</v>
      </c>
      <c r="J8289" s="193">
        <f t="shared" si="1329"/>
        <v>4.3225503327300245</v>
      </c>
      <c r="K8289" s="193">
        <f>MAX(0,(F8289-'2031 forecast'!$C$10))</f>
        <v>0</v>
      </c>
      <c r="L8289" s="193">
        <f>MAX(0,(G8289-'2031 forecast'!$C$10))</f>
        <v>0</v>
      </c>
      <c r="M8289" s="193">
        <f>MAX(0,(H8289-'2031 forecast'!$C$10))</f>
        <v>0</v>
      </c>
      <c r="N8289" s="193">
        <f>MAX(0,(I8289-'2031 forecast'!$C$10))</f>
        <v>0</v>
      </c>
      <c r="O8289" s="193">
        <f>MAX(0,(J8289-'2031 forecast'!$C$10))</f>
        <v>0</v>
      </c>
      <c r="P8289" s="175" t="str">
        <f t="shared" si="1326"/>
        <v/>
      </c>
      <c r="Q8289" s="175" t="str">
        <f t="shared" si="1327"/>
        <v/>
      </c>
    </row>
    <row r="8290" spans="1:17" s="1" customFormat="1" x14ac:dyDescent="0.3">
      <c r="A8290" s="189">
        <f t="shared" si="1325"/>
        <v>44176.249999979904</v>
      </c>
      <c r="B8290" s="190">
        <f t="shared" si="1321"/>
        <v>44176</v>
      </c>
      <c r="C8290" s="1">
        <f t="shared" si="1322"/>
        <v>6</v>
      </c>
      <c r="D8290" s="191">
        <v>2.6954625000596839</v>
      </c>
      <c r="E8290" s="192">
        <f t="shared" si="1323"/>
        <v>9.3596288358137637E-5</v>
      </c>
      <c r="F8290" s="193">
        <f t="shared" si="1324"/>
        <v>4.0188337119982647</v>
      </c>
      <c r="G8290" s="193">
        <f t="shared" si="1329"/>
        <v>4.1674436913553672</v>
      </c>
      <c r="H8290" s="193">
        <f t="shared" si="1329"/>
        <v>4.3215490277108417</v>
      </c>
      <c r="I8290" s="193">
        <f t="shared" si="1329"/>
        <v>4.4813529304902584</v>
      </c>
      <c r="J8290" s="193">
        <f t="shared" si="1329"/>
        <v>4.6470661234755219</v>
      </c>
      <c r="K8290" s="193">
        <f>MAX(0,(F8290-'2031 forecast'!$C$10))</f>
        <v>0</v>
      </c>
      <c r="L8290" s="193">
        <f>MAX(0,(G8290-'2031 forecast'!$C$10))</f>
        <v>0</v>
      </c>
      <c r="M8290" s="193">
        <f>MAX(0,(H8290-'2031 forecast'!$C$10))</f>
        <v>0</v>
      </c>
      <c r="N8290" s="193">
        <f>MAX(0,(I8290-'2031 forecast'!$C$10))</f>
        <v>0</v>
      </c>
      <c r="O8290" s="193">
        <f>MAX(0,(J8290-'2031 forecast'!$C$10))</f>
        <v>0</v>
      </c>
      <c r="P8290" s="175" t="str">
        <f t="shared" si="1326"/>
        <v/>
      </c>
      <c r="Q8290" s="175" t="str">
        <f t="shared" si="1327"/>
        <v/>
      </c>
    </row>
    <row r="8291" spans="1:17" s="1" customFormat="1" x14ac:dyDescent="0.3">
      <c r="A8291" s="189">
        <f t="shared" si="1325"/>
        <v>44176.291666646568</v>
      </c>
      <c r="B8291" s="190">
        <f t="shared" si="1321"/>
        <v>44176</v>
      </c>
      <c r="C8291" s="1">
        <f t="shared" si="1322"/>
        <v>7</v>
      </c>
      <c r="D8291" s="191">
        <v>2.9589853701772508</v>
      </c>
      <c r="E8291" s="192">
        <f t="shared" si="1323"/>
        <v>1.0274676347694998E-4</v>
      </c>
      <c r="F8291" s="193">
        <f t="shared" si="1324"/>
        <v>4.411736449204799</v>
      </c>
      <c r="G8291" s="193">
        <f t="shared" si="1329"/>
        <v>4.5748753371582671</v>
      </c>
      <c r="H8291" s="193">
        <f t="shared" si="1329"/>
        <v>4.7440468376825713</v>
      </c>
      <c r="I8291" s="193">
        <f t="shared" si="1329"/>
        <v>4.9194740270465687</v>
      </c>
      <c r="J8291" s="193">
        <f t="shared" si="1329"/>
        <v>5.101388230519218</v>
      </c>
      <c r="K8291" s="193">
        <f>MAX(0,(F8291-'2031 forecast'!$C$10))</f>
        <v>0</v>
      </c>
      <c r="L8291" s="193">
        <f>MAX(0,(G8291-'2031 forecast'!$C$10))</f>
        <v>0</v>
      </c>
      <c r="M8291" s="193">
        <f>MAX(0,(H8291-'2031 forecast'!$C$10))</f>
        <v>0</v>
      </c>
      <c r="N8291" s="193">
        <f>MAX(0,(I8291-'2031 forecast'!$C$10))</f>
        <v>0</v>
      </c>
      <c r="O8291" s="193">
        <f>MAX(0,(J8291-'2031 forecast'!$C$10))</f>
        <v>0</v>
      </c>
      <c r="P8291" s="175" t="str">
        <f t="shared" si="1326"/>
        <v/>
      </c>
      <c r="Q8291" s="175" t="str">
        <f t="shared" si="1327"/>
        <v/>
      </c>
    </row>
    <row r="8292" spans="1:17" s="1" customFormat="1" x14ac:dyDescent="0.3">
      <c r="A8292" s="189">
        <f t="shared" si="1325"/>
        <v>44176.333333313232</v>
      </c>
      <c r="B8292" s="190">
        <f t="shared" si="1321"/>
        <v>44176</v>
      </c>
      <c r="C8292" s="1">
        <f t="shared" si="1322"/>
        <v>8</v>
      </c>
      <c r="D8292" s="191">
        <v>3.2450959148763232</v>
      </c>
      <c r="E8292" s="192">
        <f t="shared" si="1323"/>
        <v>1.1268156503451764E-4</v>
      </c>
      <c r="F8292" s="193">
        <f t="shared" si="1324"/>
        <v>4.8383165638861785</v>
      </c>
      <c r="G8292" s="193">
        <f t="shared" si="1329"/>
        <v>5.017229695458556</v>
      </c>
      <c r="H8292" s="193">
        <f t="shared" si="1329"/>
        <v>5.2027587456518782</v>
      </c>
      <c r="I8292" s="193">
        <f t="shared" si="1329"/>
        <v>5.3951483604505617</v>
      </c>
      <c r="J8292" s="193">
        <f t="shared" si="1329"/>
        <v>5.5946522324523729</v>
      </c>
      <c r="K8292" s="193">
        <f>MAX(0,(F8292-'2031 forecast'!$C$10))</f>
        <v>0</v>
      </c>
      <c r="L8292" s="193">
        <f>MAX(0,(G8292-'2031 forecast'!$C$10))</f>
        <v>0</v>
      </c>
      <c r="M8292" s="193">
        <f>MAX(0,(H8292-'2031 forecast'!$C$10))</f>
        <v>0</v>
      </c>
      <c r="N8292" s="193">
        <f>MAX(0,(I8292-'2031 forecast'!$C$10))</f>
        <v>0</v>
      </c>
      <c r="O8292" s="193">
        <f>MAX(0,(J8292-'2031 forecast'!$C$10))</f>
        <v>0</v>
      </c>
      <c r="P8292" s="175" t="str">
        <f t="shared" si="1326"/>
        <v/>
      </c>
      <c r="Q8292" s="175" t="str">
        <f t="shared" si="1327"/>
        <v/>
      </c>
    </row>
    <row r="8293" spans="1:17" s="1" customFormat="1" x14ac:dyDescent="0.3">
      <c r="A8293" s="189">
        <f t="shared" si="1325"/>
        <v>44176.374999979897</v>
      </c>
      <c r="B8293" s="190">
        <f t="shared" si="1321"/>
        <v>44176</v>
      </c>
      <c r="C8293" s="1">
        <f t="shared" si="1322"/>
        <v>9</v>
      </c>
      <c r="D8293" s="191">
        <v>3.3053297137603384</v>
      </c>
      <c r="E8293" s="192">
        <f t="shared" si="1323"/>
        <v>1.1477310220453189E-4</v>
      </c>
      <c r="F8293" s="193">
        <f t="shared" si="1324"/>
        <v>4.9281229038191006</v>
      </c>
      <c r="G8293" s="193">
        <f t="shared" si="1329"/>
        <v>5.1103569287849329</v>
      </c>
      <c r="H8293" s="193">
        <f t="shared" si="1329"/>
        <v>5.2993296736454161</v>
      </c>
      <c r="I8293" s="193">
        <f t="shared" si="1329"/>
        <v>5.4952903253777183</v>
      </c>
      <c r="J8293" s="193">
        <f t="shared" si="1329"/>
        <v>5.6984972854909319</v>
      </c>
      <c r="K8293" s="193">
        <f>MAX(0,(F8293-'2031 forecast'!$C$10))</f>
        <v>0</v>
      </c>
      <c r="L8293" s="193">
        <f>MAX(0,(G8293-'2031 forecast'!$C$10))</f>
        <v>0</v>
      </c>
      <c r="M8293" s="193">
        <f>MAX(0,(H8293-'2031 forecast'!$C$10))</f>
        <v>0</v>
      </c>
      <c r="N8293" s="193">
        <f>MAX(0,(I8293-'2031 forecast'!$C$10))</f>
        <v>0</v>
      </c>
      <c r="O8293" s="193">
        <f>MAX(0,(J8293-'2031 forecast'!$C$10))</f>
        <v>0</v>
      </c>
      <c r="P8293" s="175" t="str">
        <f t="shared" si="1326"/>
        <v/>
      </c>
      <c r="Q8293" s="175" t="str">
        <f t="shared" si="1327"/>
        <v/>
      </c>
    </row>
    <row r="8294" spans="1:17" s="1" customFormat="1" x14ac:dyDescent="0.3">
      <c r="A8294" s="189">
        <f t="shared" si="1325"/>
        <v>44176.416666646561</v>
      </c>
      <c r="B8294" s="190">
        <f t="shared" si="1321"/>
        <v>44176</v>
      </c>
      <c r="C8294" s="1">
        <f t="shared" si="1322"/>
        <v>10</v>
      </c>
      <c r="D8294" s="191">
        <v>3.2902712640393346</v>
      </c>
      <c r="E8294" s="192">
        <f t="shared" si="1323"/>
        <v>1.1425021791202833E-4</v>
      </c>
      <c r="F8294" s="193">
        <f t="shared" si="1324"/>
        <v>4.9056713188358705</v>
      </c>
      <c r="G8294" s="193">
        <f t="shared" si="1329"/>
        <v>5.0870751204533393</v>
      </c>
      <c r="H8294" s="193">
        <f t="shared" si="1329"/>
        <v>5.2751869416470321</v>
      </c>
      <c r="I8294" s="193">
        <f t="shared" si="1329"/>
        <v>5.4702548341459298</v>
      </c>
      <c r="J8294" s="193">
        <f t="shared" si="1329"/>
        <v>5.6725360222312924</v>
      </c>
      <c r="K8294" s="193">
        <f>MAX(0,(F8294-'2031 forecast'!$C$10))</f>
        <v>0</v>
      </c>
      <c r="L8294" s="193">
        <f>MAX(0,(G8294-'2031 forecast'!$C$10))</f>
        <v>0</v>
      </c>
      <c r="M8294" s="193">
        <f>MAX(0,(H8294-'2031 forecast'!$C$10))</f>
        <v>0</v>
      </c>
      <c r="N8294" s="193">
        <f>MAX(0,(I8294-'2031 forecast'!$C$10))</f>
        <v>0</v>
      </c>
      <c r="O8294" s="193">
        <f>MAX(0,(J8294-'2031 forecast'!$C$10))</f>
        <v>0</v>
      </c>
      <c r="P8294" s="175" t="str">
        <f t="shared" si="1326"/>
        <v/>
      </c>
      <c r="Q8294" s="175" t="str">
        <f t="shared" si="1327"/>
        <v/>
      </c>
    </row>
    <row r="8295" spans="1:17" s="1" customFormat="1" x14ac:dyDescent="0.3">
      <c r="A8295" s="189">
        <f t="shared" si="1325"/>
        <v>44176.458333313225</v>
      </c>
      <c r="B8295" s="190">
        <f t="shared" si="1321"/>
        <v>44176</v>
      </c>
      <c r="C8295" s="1">
        <f t="shared" si="1322"/>
        <v>11</v>
      </c>
      <c r="D8295" s="191">
        <v>3.1999205657133114</v>
      </c>
      <c r="E8295" s="192">
        <f t="shared" si="1323"/>
        <v>1.1111291215700695E-4</v>
      </c>
      <c r="F8295" s="193">
        <f t="shared" si="1324"/>
        <v>4.7709618089364865</v>
      </c>
      <c r="G8295" s="193">
        <f t="shared" si="1329"/>
        <v>4.9473842704637736</v>
      </c>
      <c r="H8295" s="193">
        <f t="shared" si="1329"/>
        <v>5.1303305496567244</v>
      </c>
      <c r="I8295" s="193">
        <f t="shared" si="1329"/>
        <v>5.3200418867551944</v>
      </c>
      <c r="J8295" s="193">
        <f t="shared" si="1329"/>
        <v>5.5167684426734533</v>
      </c>
      <c r="K8295" s="193">
        <f>MAX(0,(F8295-'2031 forecast'!$C$10))</f>
        <v>0</v>
      </c>
      <c r="L8295" s="193">
        <f>MAX(0,(G8295-'2031 forecast'!$C$10))</f>
        <v>0</v>
      </c>
      <c r="M8295" s="193">
        <f>MAX(0,(H8295-'2031 forecast'!$C$10))</f>
        <v>0</v>
      </c>
      <c r="N8295" s="193">
        <f>MAX(0,(I8295-'2031 forecast'!$C$10))</f>
        <v>0</v>
      </c>
      <c r="O8295" s="193">
        <f>MAX(0,(J8295-'2031 forecast'!$C$10))</f>
        <v>0</v>
      </c>
      <c r="P8295" s="175" t="str">
        <f t="shared" si="1326"/>
        <v/>
      </c>
      <c r="Q8295" s="175" t="str">
        <f t="shared" si="1327"/>
        <v/>
      </c>
    </row>
    <row r="8296" spans="1:17" s="1" customFormat="1" x14ac:dyDescent="0.3">
      <c r="A8296" s="189">
        <f t="shared" si="1325"/>
        <v>44176.499999979889</v>
      </c>
      <c r="B8296" s="190">
        <f t="shared" si="1321"/>
        <v>44176</v>
      </c>
      <c r="C8296" s="1">
        <f t="shared" si="1322"/>
        <v>12</v>
      </c>
      <c r="D8296" s="191">
        <v>3.2149790154343161</v>
      </c>
      <c r="E8296" s="192">
        <f t="shared" si="1323"/>
        <v>1.1163579644951055E-4</v>
      </c>
      <c r="F8296" s="193">
        <f t="shared" si="1324"/>
        <v>4.7934133939197183</v>
      </c>
      <c r="G8296" s="193">
        <f t="shared" si="1329"/>
        <v>4.9706660787953689</v>
      </c>
      <c r="H8296" s="193">
        <f t="shared" si="1329"/>
        <v>5.1544732816551102</v>
      </c>
      <c r="I8296" s="193">
        <f t="shared" si="1329"/>
        <v>5.3450773779869847</v>
      </c>
      <c r="J8296" s="193">
        <f t="shared" si="1329"/>
        <v>5.5427297059330956</v>
      </c>
      <c r="K8296" s="193">
        <f>MAX(0,(F8296-'2031 forecast'!$C$10))</f>
        <v>0</v>
      </c>
      <c r="L8296" s="193">
        <f>MAX(0,(G8296-'2031 forecast'!$C$10))</f>
        <v>0</v>
      </c>
      <c r="M8296" s="193">
        <f>MAX(0,(H8296-'2031 forecast'!$C$10))</f>
        <v>0</v>
      </c>
      <c r="N8296" s="193">
        <f>MAX(0,(I8296-'2031 forecast'!$C$10))</f>
        <v>0</v>
      </c>
      <c r="O8296" s="193">
        <f>MAX(0,(J8296-'2031 forecast'!$C$10))</f>
        <v>0</v>
      </c>
      <c r="P8296" s="175" t="str">
        <f t="shared" si="1326"/>
        <v/>
      </c>
      <c r="Q8296" s="175" t="str">
        <f t="shared" si="1327"/>
        <v/>
      </c>
    </row>
    <row r="8297" spans="1:17" s="1" customFormat="1" x14ac:dyDescent="0.3">
      <c r="A8297" s="189">
        <f t="shared" si="1325"/>
        <v>44176.541666646553</v>
      </c>
      <c r="B8297" s="190">
        <f t="shared" si="1321"/>
        <v>44176</v>
      </c>
      <c r="C8297" s="1">
        <f t="shared" si="1322"/>
        <v>13</v>
      </c>
      <c r="D8297" s="191">
        <v>3.1923913408528102</v>
      </c>
      <c r="E8297" s="192">
        <f t="shared" si="1323"/>
        <v>1.108514700107552E-4</v>
      </c>
      <c r="F8297" s="193">
        <f t="shared" si="1324"/>
        <v>4.7597360164448723</v>
      </c>
      <c r="G8297" s="193">
        <f t="shared" si="1329"/>
        <v>4.9357433662979773</v>
      </c>
      <c r="H8297" s="193">
        <f t="shared" si="1329"/>
        <v>5.1182591836575329</v>
      </c>
      <c r="I8297" s="193">
        <f t="shared" si="1329"/>
        <v>5.307524141139301</v>
      </c>
      <c r="J8297" s="193">
        <f t="shared" si="1329"/>
        <v>5.5037878110436349</v>
      </c>
      <c r="K8297" s="193">
        <f>MAX(0,(F8297-'2031 forecast'!$C$10))</f>
        <v>0</v>
      </c>
      <c r="L8297" s="193">
        <f>MAX(0,(G8297-'2031 forecast'!$C$10))</f>
        <v>0</v>
      </c>
      <c r="M8297" s="193">
        <f>MAX(0,(H8297-'2031 forecast'!$C$10))</f>
        <v>0</v>
      </c>
      <c r="N8297" s="193">
        <f>MAX(0,(I8297-'2031 forecast'!$C$10))</f>
        <v>0</v>
      </c>
      <c r="O8297" s="193">
        <f>MAX(0,(J8297-'2031 forecast'!$C$10))</f>
        <v>0</v>
      </c>
      <c r="P8297" s="175" t="str">
        <f t="shared" si="1326"/>
        <v/>
      </c>
      <c r="Q8297" s="175" t="str">
        <f t="shared" si="1327"/>
        <v/>
      </c>
    </row>
    <row r="8298" spans="1:17" s="1" customFormat="1" x14ac:dyDescent="0.3">
      <c r="A8298" s="189">
        <f t="shared" si="1325"/>
        <v>44176.583333313218</v>
      </c>
      <c r="B8298" s="190">
        <f t="shared" si="1321"/>
        <v>44176</v>
      </c>
      <c r="C8298" s="1">
        <f t="shared" si="1322"/>
        <v>14</v>
      </c>
      <c r="D8298" s="191">
        <v>3.2149790154343161</v>
      </c>
      <c r="E8298" s="192">
        <f t="shared" si="1323"/>
        <v>1.1163579644951055E-4</v>
      </c>
      <c r="F8298" s="193">
        <f t="shared" si="1324"/>
        <v>4.7934133939197183</v>
      </c>
      <c r="G8298" s="193">
        <f t="shared" si="1329"/>
        <v>4.9706660787953689</v>
      </c>
      <c r="H8298" s="193">
        <f t="shared" si="1329"/>
        <v>5.1544732816551102</v>
      </c>
      <c r="I8298" s="193">
        <f t="shared" si="1329"/>
        <v>5.3450773779869847</v>
      </c>
      <c r="J8298" s="193">
        <f t="shared" si="1329"/>
        <v>5.5427297059330956</v>
      </c>
      <c r="K8298" s="193">
        <f>MAX(0,(F8298-'2031 forecast'!$C$10))</f>
        <v>0</v>
      </c>
      <c r="L8298" s="193">
        <f>MAX(0,(G8298-'2031 forecast'!$C$10))</f>
        <v>0</v>
      </c>
      <c r="M8298" s="193">
        <f>MAX(0,(H8298-'2031 forecast'!$C$10))</f>
        <v>0</v>
      </c>
      <c r="N8298" s="193">
        <f>MAX(0,(I8298-'2031 forecast'!$C$10))</f>
        <v>0</v>
      </c>
      <c r="O8298" s="193">
        <f>MAX(0,(J8298-'2031 forecast'!$C$10))</f>
        <v>0</v>
      </c>
      <c r="P8298" s="175" t="str">
        <f t="shared" si="1326"/>
        <v/>
      </c>
      <c r="Q8298" s="175" t="str">
        <f t="shared" si="1327"/>
        <v/>
      </c>
    </row>
    <row r="8299" spans="1:17" s="1" customFormat="1" x14ac:dyDescent="0.3">
      <c r="A8299" s="189">
        <f t="shared" si="1325"/>
        <v>44176.624999979882</v>
      </c>
      <c r="B8299" s="190">
        <f t="shared" si="1321"/>
        <v>44176</v>
      </c>
      <c r="C8299" s="1">
        <f t="shared" si="1322"/>
        <v>15</v>
      </c>
      <c r="D8299" s="191">
        <v>3.1622744414108026</v>
      </c>
      <c r="E8299" s="192">
        <f t="shared" si="1323"/>
        <v>1.0980570142574807E-4</v>
      </c>
      <c r="F8299" s="193">
        <f t="shared" si="1324"/>
        <v>4.7148328464784113</v>
      </c>
      <c r="G8299" s="193">
        <f t="shared" si="1329"/>
        <v>4.8891797496347893</v>
      </c>
      <c r="H8299" s="193">
        <f t="shared" si="1329"/>
        <v>5.0699737196607639</v>
      </c>
      <c r="I8299" s="193">
        <f t="shared" si="1329"/>
        <v>5.2574531586757223</v>
      </c>
      <c r="J8299" s="193">
        <f t="shared" si="1329"/>
        <v>5.4518652845243558</v>
      </c>
      <c r="K8299" s="193">
        <f>MAX(0,(F8299-'2031 forecast'!$C$10))</f>
        <v>0</v>
      </c>
      <c r="L8299" s="193">
        <f>MAX(0,(G8299-'2031 forecast'!$C$10))</f>
        <v>0</v>
      </c>
      <c r="M8299" s="193">
        <f>MAX(0,(H8299-'2031 forecast'!$C$10))</f>
        <v>0</v>
      </c>
      <c r="N8299" s="193">
        <f>MAX(0,(I8299-'2031 forecast'!$C$10))</f>
        <v>0</v>
      </c>
      <c r="O8299" s="193">
        <f>MAX(0,(J8299-'2031 forecast'!$C$10))</f>
        <v>0</v>
      </c>
      <c r="P8299" s="175" t="str">
        <f t="shared" si="1326"/>
        <v/>
      </c>
      <c r="Q8299" s="175" t="str">
        <f t="shared" si="1327"/>
        <v/>
      </c>
    </row>
    <row r="8300" spans="1:17" s="1" customFormat="1" x14ac:dyDescent="0.3">
      <c r="A8300" s="189">
        <f t="shared" si="1325"/>
        <v>44176.666666646546</v>
      </c>
      <c r="B8300" s="190">
        <f t="shared" si="1321"/>
        <v>44176</v>
      </c>
      <c r="C8300" s="1">
        <f t="shared" si="1322"/>
        <v>16</v>
      </c>
      <c r="D8300" s="191">
        <v>3.2676835894578291</v>
      </c>
      <c r="E8300" s="192">
        <f t="shared" si="1323"/>
        <v>1.1346589147327299E-4</v>
      </c>
      <c r="F8300" s="193">
        <f t="shared" si="1324"/>
        <v>4.8719939413610245</v>
      </c>
      <c r="G8300" s="193">
        <f t="shared" si="1329"/>
        <v>5.0521524079559477</v>
      </c>
      <c r="H8300" s="193">
        <f t="shared" si="1329"/>
        <v>5.2389728436494556</v>
      </c>
      <c r="I8300" s="193">
        <f t="shared" si="1329"/>
        <v>5.4327015972982462</v>
      </c>
      <c r="J8300" s="193">
        <f t="shared" si="1329"/>
        <v>5.6335941273418335</v>
      </c>
      <c r="K8300" s="193">
        <f>MAX(0,(F8300-'2031 forecast'!$C$10))</f>
        <v>0</v>
      </c>
      <c r="L8300" s="193">
        <f>MAX(0,(G8300-'2031 forecast'!$C$10))</f>
        <v>0</v>
      </c>
      <c r="M8300" s="193">
        <f>MAX(0,(H8300-'2031 forecast'!$C$10))</f>
        <v>0</v>
      </c>
      <c r="N8300" s="193">
        <f>MAX(0,(I8300-'2031 forecast'!$C$10))</f>
        <v>0</v>
      </c>
      <c r="O8300" s="193">
        <f>MAX(0,(J8300-'2031 forecast'!$C$10))</f>
        <v>0</v>
      </c>
      <c r="P8300" s="175" t="str">
        <f t="shared" si="1326"/>
        <v/>
      </c>
      <c r="Q8300" s="175" t="str">
        <f t="shared" si="1327"/>
        <v/>
      </c>
    </row>
    <row r="8301" spans="1:17" s="1" customFormat="1" x14ac:dyDescent="0.3">
      <c r="A8301" s="189">
        <f t="shared" si="1325"/>
        <v>44176.70833331321</v>
      </c>
      <c r="B8301" s="190">
        <f t="shared" si="1321"/>
        <v>44176</v>
      </c>
      <c r="C8301" s="1">
        <f t="shared" si="1322"/>
        <v>17</v>
      </c>
      <c r="D8301" s="191">
        <v>3.531206459575396</v>
      </c>
      <c r="E8301" s="192">
        <f t="shared" si="1323"/>
        <v>1.2261636659208533E-4</v>
      </c>
      <c r="F8301" s="193">
        <f t="shared" si="1324"/>
        <v>5.2648966785675588</v>
      </c>
      <c r="G8301" s="193">
        <f t="shared" si="1329"/>
        <v>5.4595840537588476</v>
      </c>
      <c r="H8301" s="193">
        <f t="shared" si="1329"/>
        <v>5.6614706536211861</v>
      </c>
      <c r="I8301" s="193">
        <f t="shared" si="1329"/>
        <v>5.8708226938545565</v>
      </c>
      <c r="J8301" s="193">
        <f t="shared" si="1329"/>
        <v>6.0879162343855295</v>
      </c>
      <c r="K8301" s="193">
        <f>MAX(0,(F8301-'2031 forecast'!$C$10))</f>
        <v>0</v>
      </c>
      <c r="L8301" s="193">
        <f>MAX(0,(G8301-'2031 forecast'!$C$10))</f>
        <v>0</v>
      </c>
      <c r="M8301" s="193">
        <f>MAX(0,(H8301-'2031 forecast'!$C$10))</f>
        <v>0</v>
      </c>
      <c r="N8301" s="193">
        <f>MAX(0,(I8301-'2031 forecast'!$C$10))</f>
        <v>0.13382269385455636</v>
      </c>
      <c r="O8301" s="193">
        <f>MAX(0,(J8301-'2031 forecast'!$C$10))</f>
        <v>0.35091623438552944</v>
      </c>
      <c r="P8301" s="175" t="str">
        <f t="shared" si="1326"/>
        <v/>
      </c>
      <c r="Q8301" s="175" t="str">
        <f t="shared" si="1327"/>
        <v/>
      </c>
    </row>
    <row r="8302" spans="1:17" s="1" customFormat="1" x14ac:dyDescent="0.3">
      <c r="A8302" s="189">
        <f t="shared" si="1325"/>
        <v>44176.749999979875</v>
      </c>
      <c r="B8302" s="190">
        <f t="shared" si="1321"/>
        <v>44176</v>
      </c>
      <c r="C8302" s="1">
        <f t="shared" si="1322"/>
        <v>18</v>
      </c>
      <c r="D8302" s="191">
        <v>3.5763818087384074</v>
      </c>
      <c r="E8302" s="192">
        <f t="shared" si="1323"/>
        <v>1.2418501946959601E-4</v>
      </c>
      <c r="F8302" s="193">
        <f t="shared" si="1324"/>
        <v>5.33225143351725</v>
      </c>
      <c r="G8302" s="193">
        <f t="shared" si="1329"/>
        <v>5.5294294787536291</v>
      </c>
      <c r="H8302" s="193">
        <f t="shared" si="1329"/>
        <v>5.733898849616339</v>
      </c>
      <c r="I8302" s="193">
        <f t="shared" si="1329"/>
        <v>5.9459291675499228</v>
      </c>
      <c r="J8302" s="193">
        <f t="shared" si="1329"/>
        <v>6.1658000241644482</v>
      </c>
      <c r="K8302" s="193">
        <f>MAX(0,(F8302-'2031 forecast'!$C$10))</f>
        <v>0</v>
      </c>
      <c r="L8302" s="193">
        <f>MAX(0,(G8302-'2031 forecast'!$C$10))</f>
        <v>0</v>
      </c>
      <c r="M8302" s="193">
        <f>MAX(0,(H8302-'2031 forecast'!$C$10))</f>
        <v>0</v>
      </c>
      <c r="N8302" s="193">
        <f>MAX(0,(I8302-'2031 forecast'!$C$10))</f>
        <v>0.20892916754992275</v>
      </c>
      <c r="O8302" s="193">
        <f>MAX(0,(J8302-'2031 forecast'!$C$10))</f>
        <v>0.42880002416444807</v>
      </c>
      <c r="P8302" s="175" t="str">
        <f t="shared" si="1326"/>
        <v/>
      </c>
      <c r="Q8302" s="175" t="str">
        <f t="shared" si="1327"/>
        <v/>
      </c>
    </row>
    <row r="8303" spans="1:17" s="1" customFormat="1" x14ac:dyDescent="0.3">
      <c r="A8303" s="189">
        <f t="shared" si="1325"/>
        <v>44176.791666646539</v>
      </c>
      <c r="B8303" s="190">
        <f t="shared" si="1321"/>
        <v>44176</v>
      </c>
      <c r="C8303" s="1">
        <f t="shared" si="1322"/>
        <v>19</v>
      </c>
      <c r="D8303" s="191">
        <v>3.5236772347148939</v>
      </c>
      <c r="E8303" s="192">
        <f t="shared" si="1323"/>
        <v>1.2235492444583355E-4</v>
      </c>
      <c r="F8303" s="193">
        <f t="shared" si="1324"/>
        <v>5.2536708860759438</v>
      </c>
      <c r="G8303" s="193">
        <f t="shared" si="1329"/>
        <v>5.4479431495930504</v>
      </c>
      <c r="H8303" s="193">
        <f t="shared" si="1329"/>
        <v>5.6493992876219936</v>
      </c>
      <c r="I8303" s="193">
        <f t="shared" si="1329"/>
        <v>5.8583049482386613</v>
      </c>
      <c r="J8303" s="193">
        <f t="shared" si="1329"/>
        <v>6.0749356027557093</v>
      </c>
      <c r="K8303" s="193">
        <f>MAX(0,(F8303-'2031 forecast'!$C$10))</f>
        <v>0</v>
      </c>
      <c r="L8303" s="193">
        <f>MAX(0,(G8303-'2031 forecast'!$C$10))</f>
        <v>0</v>
      </c>
      <c r="M8303" s="193">
        <f>MAX(0,(H8303-'2031 forecast'!$C$10))</f>
        <v>0</v>
      </c>
      <c r="N8303" s="193">
        <f>MAX(0,(I8303-'2031 forecast'!$C$10))</f>
        <v>0.12130494823866123</v>
      </c>
      <c r="O8303" s="193">
        <f>MAX(0,(J8303-'2031 forecast'!$C$10))</f>
        <v>0.33793560275570922</v>
      </c>
      <c r="P8303" s="175" t="str">
        <f t="shared" si="1326"/>
        <v/>
      </c>
      <c r="Q8303" s="175" t="str">
        <f t="shared" si="1327"/>
        <v/>
      </c>
    </row>
    <row r="8304" spans="1:17" s="1" customFormat="1" x14ac:dyDescent="0.3">
      <c r="A8304" s="189">
        <f t="shared" si="1325"/>
        <v>44176.833333313203</v>
      </c>
      <c r="B8304" s="190">
        <f t="shared" si="1321"/>
        <v>44176</v>
      </c>
      <c r="C8304" s="1">
        <f t="shared" si="1322"/>
        <v>20</v>
      </c>
      <c r="D8304" s="191">
        <v>3.3505050629233502</v>
      </c>
      <c r="E8304" s="192">
        <f t="shared" si="1323"/>
        <v>1.1634175508204259E-4</v>
      </c>
      <c r="F8304" s="193">
        <f t="shared" si="1324"/>
        <v>4.9954776587687926</v>
      </c>
      <c r="G8304" s="193">
        <f t="shared" si="1329"/>
        <v>5.1802023537797162</v>
      </c>
      <c r="H8304" s="193">
        <f t="shared" si="1329"/>
        <v>5.3717578696405708</v>
      </c>
      <c r="I8304" s="193">
        <f t="shared" si="1329"/>
        <v>5.5703967990730865</v>
      </c>
      <c r="J8304" s="193">
        <f t="shared" si="1329"/>
        <v>5.7763810752698523</v>
      </c>
      <c r="K8304" s="193">
        <f>MAX(0,(F8304-'2031 forecast'!$C$10))</f>
        <v>0</v>
      </c>
      <c r="L8304" s="193">
        <f>MAX(0,(G8304-'2031 forecast'!$C$10))</f>
        <v>0</v>
      </c>
      <c r="M8304" s="193">
        <f>MAX(0,(H8304-'2031 forecast'!$C$10))</f>
        <v>0</v>
      </c>
      <c r="N8304" s="193">
        <f>MAX(0,(I8304-'2031 forecast'!$C$10))</f>
        <v>0</v>
      </c>
      <c r="O8304" s="193">
        <f>MAX(0,(J8304-'2031 forecast'!$C$10))</f>
        <v>3.9381075269852239E-2</v>
      </c>
      <c r="P8304" s="175" t="str">
        <f t="shared" si="1326"/>
        <v/>
      </c>
      <c r="Q8304" s="175" t="str">
        <f t="shared" si="1327"/>
        <v/>
      </c>
    </row>
    <row r="8305" spans="1:17" s="1" customFormat="1" x14ac:dyDescent="0.3">
      <c r="A8305" s="189">
        <f t="shared" si="1325"/>
        <v>44176.874999979867</v>
      </c>
      <c r="B8305" s="190">
        <f t="shared" si="1321"/>
        <v>44176</v>
      </c>
      <c r="C8305" s="1">
        <f t="shared" si="1322"/>
        <v>21</v>
      </c>
      <c r="D8305" s="191">
        <v>3.2300374651553194</v>
      </c>
      <c r="E8305" s="192">
        <f t="shared" si="1323"/>
        <v>1.1215868074201409E-4</v>
      </c>
      <c r="F8305" s="193">
        <f t="shared" si="1324"/>
        <v>4.8158649789029484</v>
      </c>
      <c r="G8305" s="193">
        <f t="shared" ref="G8305:J8324" si="1330">$E8305*G$2</f>
        <v>4.9939478871269625</v>
      </c>
      <c r="H8305" s="193">
        <f t="shared" si="1330"/>
        <v>5.1786160136534942</v>
      </c>
      <c r="I8305" s="193">
        <f t="shared" si="1330"/>
        <v>5.3701128692187732</v>
      </c>
      <c r="J8305" s="193">
        <f t="shared" si="1330"/>
        <v>5.5686909691927342</v>
      </c>
      <c r="K8305" s="193">
        <f>MAX(0,(F8305-'2031 forecast'!$C$10))</f>
        <v>0</v>
      </c>
      <c r="L8305" s="193">
        <f>MAX(0,(G8305-'2031 forecast'!$C$10))</f>
        <v>0</v>
      </c>
      <c r="M8305" s="193">
        <f>MAX(0,(H8305-'2031 forecast'!$C$10))</f>
        <v>0</v>
      </c>
      <c r="N8305" s="193">
        <f>MAX(0,(I8305-'2031 forecast'!$C$10))</f>
        <v>0</v>
      </c>
      <c r="O8305" s="193">
        <f>MAX(0,(J8305-'2031 forecast'!$C$10))</f>
        <v>0</v>
      </c>
      <c r="P8305" s="175" t="str">
        <f t="shared" si="1326"/>
        <v/>
      </c>
      <c r="Q8305" s="175" t="str">
        <f t="shared" si="1327"/>
        <v/>
      </c>
    </row>
    <row r="8306" spans="1:17" s="1" customFormat="1" x14ac:dyDescent="0.3">
      <c r="A8306" s="189">
        <f t="shared" si="1325"/>
        <v>44176.916666646532</v>
      </c>
      <c r="B8306" s="190">
        <f t="shared" si="1321"/>
        <v>44176</v>
      </c>
      <c r="C8306" s="1">
        <f t="shared" si="1322"/>
        <v>22</v>
      </c>
      <c r="D8306" s="191">
        <v>3.2752128143183308</v>
      </c>
      <c r="E8306" s="192">
        <f t="shared" si="1323"/>
        <v>1.1372733361952476E-4</v>
      </c>
      <c r="F8306" s="193">
        <f t="shared" si="1324"/>
        <v>4.8832197338526395</v>
      </c>
      <c r="G8306" s="193">
        <f t="shared" si="1330"/>
        <v>5.0637933121217449</v>
      </c>
      <c r="H8306" s="193">
        <f t="shared" si="1330"/>
        <v>5.2510442096486472</v>
      </c>
      <c r="I8306" s="193">
        <f t="shared" si="1330"/>
        <v>5.4452193429141396</v>
      </c>
      <c r="J8306" s="193">
        <f t="shared" si="1330"/>
        <v>5.6465747589716528</v>
      </c>
      <c r="K8306" s="193">
        <f>MAX(0,(F8306-'2031 forecast'!$C$10))</f>
        <v>0</v>
      </c>
      <c r="L8306" s="193">
        <f>MAX(0,(G8306-'2031 forecast'!$C$10))</f>
        <v>0</v>
      </c>
      <c r="M8306" s="193">
        <f>MAX(0,(H8306-'2031 forecast'!$C$10))</f>
        <v>0</v>
      </c>
      <c r="N8306" s="193">
        <f>MAX(0,(I8306-'2031 forecast'!$C$10))</f>
        <v>0</v>
      </c>
      <c r="O8306" s="193">
        <f>MAX(0,(J8306-'2031 forecast'!$C$10))</f>
        <v>0</v>
      </c>
      <c r="P8306" s="175" t="str">
        <f t="shared" si="1326"/>
        <v/>
      </c>
      <c r="Q8306" s="175" t="str">
        <f t="shared" si="1327"/>
        <v/>
      </c>
    </row>
    <row r="8307" spans="1:17" s="1" customFormat="1" x14ac:dyDescent="0.3">
      <c r="A8307" s="189">
        <f t="shared" si="1325"/>
        <v>44176.958333313196</v>
      </c>
      <c r="B8307" s="190">
        <f t="shared" si="1321"/>
        <v>44176</v>
      </c>
      <c r="C8307" s="1">
        <f t="shared" si="1322"/>
        <v>23</v>
      </c>
      <c r="D8307" s="191">
        <v>3.0267483939217676</v>
      </c>
      <c r="E8307" s="192">
        <f t="shared" si="1323"/>
        <v>1.0509974279321599E-4</v>
      </c>
      <c r="F8307" s="193">
        <f t="shared" si="1324"/>
        <v>4.5127685816293361</v>
      </c>
      <c r="G8307" s="193">
        <f t="shared" si="1330"/>
        <v>4.6796434746504403</v>
      </c>
      <c r="H8307" s="193">
        <f t="shared" si="1330"/>
        <v>4.8526891316753016</v>
      </c>
      <c r="I8307" s="193">
        <f t="shared" si="1330"/>
        <v>5.0321337375896196</v>
      </c>
      <c r="J8307" s="193">
        <f t="shared" si="1330"/>
        <v>5.2182139151875964</v>
      </c>
      <c r="K8307" s="193">
        <f>MAX(0,(F8307-'2031 forecast'!$C$10))</f>
        <v>0</v>
      </c>
      <c r="L8307" s="193">
        <f>MAX(0,(G8307-'2031 forecast'!$C$10))</f>
        <v>0</v>
      </c>
      <c r="M8307" s="193">
        <f>MAX(0,(H8307-'2031 forecast'!$C$10))</f>
        <v>0</v>
      </c>
      <c r="N8307" s="193">
        <f>MAX(0,(I8307-'2031 forecast'!$C$10))</f>
        <v>0</v>
      </c>
      <c r="O8307" s="193">
        <f>MAX(0,(J8307-'2031 forecast'!$C$10))</f>
        <v>0</v>
      </c>
      <c r="P8307" s="175" t="str">
        <f t="shared" si="1326"/>
        <v/>
      </c>
      <c r="Q8307" s="175" t="str">
        <f t="shared" si="1327"/>
        <v/>
      </c>
    </row>
    <row r="8308" spans="1:17" s="1" customFormat="1" x14ac:dyDescent="0.3">
      <c r="A8308" s="189">
        <f t="shared" si="1325"/>
        <v>44176.99999997986</v>
      </c>
      <c r="B8308" s="190">
        <f t="shared" si="1321"/>
        <v>44176</v>
      </c>
      <c r="C8308" s="1">
        <f t="shared" si="1322"/>
        <v>0</v>
      </c>
      <c r="D8308" s="191">
        <v>2.6502871508966721</v>
      </c>
      <c r="E8308" s="192">
        <f t="shared" si="1323"/>
        <v>9.2027635480626934E-5</v>
      </c>
      <c r="F8308" s="193">
        <f t="shared" si="1324"/>
        <v>3.9514789570485722</v>
      </c>
      <c r="G8308" s="193">
        <f t="shared" si="1330"/>
        <v>4.0975982663605839</v>
      </c>
      <c r="H8308" s="193">
        <f t="shared" si="1330"/>
        <v>4.249120831715687</v>
      </c>
      <c r="I8308" s="193">
        <f t="shared" si="1330"/>
        <v>4.4062464567948902</v>
      </c>
      <c r="J8308" s="193">
        <f t="shared" si="1330"/>
        <v>4.5691823336966015</v>
      </c>
      <c r="K8308" s="193">
        <f>MAX(0,(F8308-'2031 forecast'!$C$10))</f>
        <v>0</v>
      </c>
      <c r="L8308" s="193">
        <f>MAX(0,(G8308-'2031 forecast'!$C$10))</f>
        <v>0</v>
      </c>
      <c r="M8308" s="193">
        <f>MAX(0,(H8308-'2031 forecast'!$C$10))</f>
        <v>0</v>
      </c>
      <c r="N8308" s="193">
        <f>MAX(0,(I8308-'2031 forecast'!$C$10))</f>
        <v>0</v>
      </c>
      <c r="O8308" s="193">
        <f>MAX(0,(J8308-'2031 forecast'!$C$10))</f>
        <v>0</v>
      </c>
      <c r="P8308" s="175" t="str">
        <f t="shared" si="1326"/>
        <v/>
      </c>
      <c r="Q8308" s="175" t="str">
        <f t="shared" si="1327"/>
        <v/>
      </c>
    </row>
    <row r="8309" spans="1:17" s="1" customFormat="1" x14ac:dyDescent="0.3">
      <c r="A8309" s="189">
        <f t="shared" si="1325"/>
        <v>44177.041666646524</v>
      </c>
      <c r="B8309" s="190">
        <f t="shared" si="1321"/>
        <v>44177</v>
      </c>
      <c r="C8309" s="1">
        <f t="shared" si="1322"/>
        <v>1</v>
      </c>
      <c r="D8309" s="191">
        <v>2.4771149791051283</v>
      </c>
      <c r="E8309" s="192">
        <f t="shared" si="1323"/>
        <v>8.6014466116835972E-5</v>
      </c>
      <c r="F8309" s="193">
        <f t="shared" si="1324"/>
        <v>3.6932857297414214</v>
      </c>
      <c r="G8309" s="193">
        <f t="shared" si="1330"/>
        <v>3.8298574705472506</v>
      </c>
      <c r="H8309" s="193">
        <f t="shared" si="1330"/>
        <v>3.9714794137342642</v>
      </c>
      <c r="I8309" s="193">
        <f t="shared" si="1330"/>
        <v>4.1183383076293154</v>
      </c>
      <c r="J8309" s="193">
        <f t="shared" si="1330"/>
        <v>4.2706278062107446</v>
      </c>
      <c r="K8309" s="193">
        <f>MAX(0,(F8309-'2031 forecast'!$C$10))</f>
        <v>0</v>
      </c>
      <c r="L8309" s="193">
        <f>MAX(0,(G8309-'2031 forecast'!$C$10))</f>
        <v>0</v>
      </c>
      <c r="M8309" s="193">
        <f>MAX(0,(H8309-'2031 forecast'!$C$10))</f>
        <v>0</v>
      </c>
      <c r="N8309" s="193">
        <f>MAX(0,(I8309-'2031 forecast'!$C$10))</f>
        <v>0</v>
      </c>
      <c r="O8309" s="193">
        <f>MAX(0,(J8309-'2031 forecast'!$C$10))</f>
        <v>0</v>
      </c>
      <c r="P8309" s="175" t="str">
        <f t="shared" si="1326"/>
        <v/>
      </c>
      <c r="Q8309" s="175" t="str">
        <f t="shared" si="1327"/>
        <v/>
      </c>
    </row>
    <row r="8310" spans="1:17" s="1" customFormat="1" x14ac:dyDescent="0.3">
      <c r="A8310" s="189">
        <f t="shared" si="1325"/>
        <v>44177.083333313189</v>
      </c>
      <c r="B8310" s="190">
        <f t="shared" si="1321"/>
        <v>44177</v>
      </c>
      <c r="C8310" s="1">
        <f t="shared" si="1322"/>
        <v>2</v>
      </c>
      <c r="D8310" s="191">
        <v>2.3491181564765959</v>
      </c>
      <c r="E8310" s="192">
        <f t="shared" si="1323"/>
        <v>8.1569949630555701E-5</v>
      </c>
      <c r="F8310" s="193">
        <f t="shared" si="1324"/>
        <v>3.5024472573839622</v>
      </c>
      <c r="G8310" s="193">
        <f t="shared" si="1330"/>
        <v>3.6319620997287001</v>
      </c>
      <c r="H8310" s="193">
        <f t="shared" si="1330"/>
        <v>3.7662661917479956</v>
      </c>
      <c r="I8310" s="193">
        <f t="shared" si="1330"/>
        <v>3.9055366321591078</v>
      </c>
      <c r="J8310" s="193">
        <f t="shared" si="1330"/>
        <v>4.0499570685038062</v>
      </c>
      <c r="K8310" s="193">
        <f>MAX(0,(F8310-'2031 forecast'!$C$10))</f>
        <v>0</v>
      </c>
      <c r="L8310" s="193">
        <f>MAX(0,(G8310-'2031 forecast'!$C$10))</f>
        <v>0</v>
      </c>
      <c r="M8310" s="193">
        <f>MAX(0,(H8310-'2031 forecast'!$C$10))</f>
        <v>0</v>
      </c>
      <c r="N8310" s="193">
        <f>MAX(0,(I8310-'2031 forecast'!$C$10))</f>
        <v>0</v>
      </c>
      <c r="O8310" s="193">
        <f>MAX(0,(J8310-'2031 forecast'!$C$10))</f>
        <v>0</v>
      </c>
      <c r="P8310" s="175" t="str">
        <f t="shared" si="1326"/>
        <v/>
      </c>
      <c r="Q8310" s="175" t="str">
        <f t="shared" si="1327"/>
        <v/>
      </c>
    </row>
    <row r="8311" spans="1:17" s="1" customFormat="1" x14ac:dyDescent="0.3">
      <c r="A8311" s="189">
        <f t="shared" si="1325"/>
        <v>44177.124999979853</v>
      </c>
      <c r="B8311" s="190">
        <f t="shared" si="1321"/>
        <v>44177</v>
      </c>
      <c r="C8311" s="1">
        <f t="shared" si="1322"/>
        <v>3</v>
      </c>
      <c r="D8311" s="191">
        <v>2.3114720321740867</v>
      </c>
      <c r="E8311" s="192">
        <f t="shared" si="1323"/>
        <v>8.0262738899296808E-5</v>
      </c>
      <c r="F8311" s="193">
        <f t="shared" si="1324"/>
        <v>3.4463182949258866</v>
      </c>
      <c r="G8311" s="193">
        <f t="shared" si="1330"/>
        <v>3.5737575788997149</v>
      </c>
      <c r="H8311" s="193">
        <f t="shared" si="1330"/>
        <v>3.7059093617520347</v>
      </c>
      <c r="I8311" s="193">
        <f t="shared" si="1330"/>
        <v>3.8429479040796353</v>
      </c>
      <c r="J8311" s="193">
        <f t="shared" si="1330"/>
        <v>3.9850539103547078</v>
      </c>
      <c r="K8311" s="193">
        <f>MAX(0,(F8311-'2031 forecast'!$C$10))</f>
        <v>0</v>
      </c>
      <c r="L8311" s="193">
        <f>MAX(0,(G8311-'2031 forecast'!$C$10))</f>
        <v>0</v>
      </c>
      <c r="M8311" s="193">
        <f>MAX(0,(H8311-'2031 forecast'!$C$10))</f>
        <v>0</v>
      </c>
      <c r="N8311" s="193">
        <f>MAX(0,(I8311-'2031 forecast'!$C$10))</f>
        <v>0</v>
      </c>
      <c r="O8311" s="193">
        <f>MAX(0,(J8311-'2031 forecast'!$C$10))</f>
        <v>0</v>
      </c>
      <c r="P8311" s="175" t="str">
        <f t="shared" si="1326"/>
        <v/>
      </c>
      <c r="Q8311" s="175" t="str">
        <f t="shared" si="1327"/>
        <v/>
      </c>
    </row>
    <row r="8312" spans="1:17" s="1" customFormat="1" x14ac:dyDescent="0.3">
      <c r="A8312" s="189">
        <f t="shared" si="1325"/>
        <v>44177.166666646517</v>
      </c>
      <c r="B8312" s="190">
        <f t="shared" si="1321"/>
        <v>44177</v>
      </c>
      <c r="C8312" s="1">
        <f t="shared" si="1322"/>
        <v>4</v>
      </c>
      <c r="D8312" s="191">
        <v>2.2813551327320787</v>
      </c>
      <c r="E8312" s="192">
        <f t="shared" si="1323"/>
        <v>7.9216970314289673E-5</v>
      </c>
      <c r="F8312" s="193">
        <f t="shared" si="1324"/>
        <v>3.4014151249594251</v>
      </c>
      <c r="G8312" s="193">
        <f t="shared" si="1330"/>
        <v>3.527193962236526</v>
      </c>
      <c r="H8312" s="193">
        <f t="shared" si="1330"/>
        <v>3.6576238977552649</v>
      </c>
      <c r="I8312" s="193">
        <f t="shared" si="1330"/>
        <v>3.7928769216160565</v>
      </c>
      <c r="J8312" s="193">
        <f t="shared" si="1330"/>
        <v>3.9331313838354274</v>
      </c>
      <c r="K8312" s="193">
        <f>MAX(0,(F8312-'2031 forecast'!$C$10))</f>
        <v>0</v>
      </c>
      <c r="L8312" s="193">
        <f>MAX(0,(G8312-'2031 forecast'!$C$10))</f>
        <v>0</v>
      </c>
      <c r="M8312" s="193">
        <f>MAX(0,(H8312-'2031 forecast'!$C$10))</f>
        <v>0</v>
      </c>
      <c r="N8312" s="193">
        <f>MAX(0,(I8312-'2031 forecast'!$C$10))</f>
        <v>0</v>
      </c>
      <c r="O8312" s="193">
        <f>MAX(0,(J8312-'2031 forecast'!$C$10))</f>
        <v>0</v>
      </c>
      <c r="P8312" s="175" t="str">
        <f t="shared" si="1326"/>
        <v/>
      </c>
      <c r="Q8312" s="175" t="str">
        <f t="shared" si="1327"/>
        <v/>
      </c>
    </row>
    <row r="8313" spans="1:17" s="1" customFormat="1" x14ac:dyDescent="0.3">
      <c r="A8313" s="189">
        <f t="shared" si="1325"/>
        <v>44177.208333313181</v>
      </c>
      <c r="B8313" s="190">
        <f t="shared" si="1321"/>
        <v>44177</v>
      </c>
      <c r="C8313" s="1">
        <f t="shared" si="1322"/>
        <v>5</v>
      </c>
      <c r="D8313" s="191">
        <v>2.3491181564765959</v>
      </c>
      <c r="E8313" s="192">
        <f t="shared" si="1323"/>
        <v>8.1569949630555701E-5</v>
      </c>
      <c r="F8313" s="193">
        <f t="shared" si="1324"/>
        <v>3.5024472573839622</v>
      </c>
      <c r="G8313" s="193">
        <f t="shared" si="1330"/>
        <v>3.6319620997287001</v>
      </c>
      <c r="H8313" s="193">
        <f t="shared" si="1330"/>
        <v>3.7662661917479956</v>
      </c>
      <c r="I8313" s="193">
        <f t="shared" si="1330"/>
        <v>3.9055366321591078</v>
      </c>
      <c r="J8313" s="193">
        <f t="shared" si="1330"/>
        <v>4.0499570685038062</v>
      </c>
      <c r="K8313" s="193">
        <f>MAX(0,(F8313-'2031 forecast'!$C$10))</f>
        <v>0</v>
      </c>
      <c r="L8313" s="193">
        <f>MAX(0,(G8313-'2031 forecast'!$C$10))</f>
        <v>0</v>
      </c>
      <c r="M8313" s="193">
        <f>MAX(0,(H8313-'2031 forecast'!$C$10))</f>
        <v>0</v>
      </c>
      <c r="N8313" s="193">
        <f>MAX(0,(I8313-'2031 forecast'!$C$10))</f>
        <v>0</v>
      </c>
      <c r="O8313" s="193">
        <f>MAX(0,(J8313-'2031 forecast'!$C$10))</f>
        <v>0</v>
      </c>
      <c r="P8313" s="175" t="str">
        <f t="shared" si="1326"/>
        <v/>
      </c>
      <c r="Q8313" s="175" t="str">
        <f t="shared" si="1327"/>
        <v/>
      </c>
    </row>
    <row r="8314" spans="1:17" s="1" customFormat="1" x14ac:dyDescent="0.3">
      <c r="A8314" s="189">
        <f t="shared" si="1325"/>
        <v>44177.249999979846</v>
      </c>
      <c r="B8314" s="190">
        <f t="shared" si="1321"/>
        <v>44177</v>
      </c>
      <c r="C8314" s="1">
        <f t="shared" si="1322"/>
        <v>6</v>
      </c>
      <c r="D8314" s="191">
        <v>2.4771149791051283</v>
      </c>
      <c r="E8314" s="192">
        <f t="shared" si="1323"/>
        <v>8.6014466116835972E-5</v>
      </c>
      <c r="F8314" s="193">
        <f t="shared" si="1324"/>
        <v>3.6932857297414214</v>
      </c>
      <c r="G8314" s="193">
        <f t="shared" si="1330"/>
        <v>3.8298574705472506</v>
      </c>
      <c r="H8314" s="193">
        <f t="shared" si="1330"/>
        <v>3.9714794137342642</v>
      </c>
      <c r="I8314" s="193">
        <f t="shared" si="1330"/>
        <v>4.1183383076293154</v>
      </c>
      <c r="J8314" s="193">
        <f t="shared" si="1330"/>
        <v>4.2706278062107446</v>
      </c>
      <c r="K8314" s="193">
        <f>MAX(0,(F8314-'2031 forecast'!$C$10))</f>
        <v>0</v>
      </c>
      <c r="L8314" s="193">
        <f>MAX(0,(G8314-'2031 forecast'!$C$10))</f>
        <v>0</v>
      </c>
      <c r="M8314" s="193">
        <f>MAX(0,(H8314-'2031 forecast'!$C$10))</f>
        <v>0</v>
      </c>
      <c r="N8314" s="193">
        <f>MAX(0,(I8314-'2031 forecast'!$C$10))</f>
        <v>0</v>
      </c>
      <c r="O8314" s="193">
        <f>MAX(0,(J8314-'2031 forecast'!$C$10))</f>
        <v>0</v>
      </c>
      <c r="P8314" s="175" t="str">
        <f t="shared" si="1326"/>
        <v/>
      </c>
      <c r="Q8314" s="175" t="str">
        <f t="shared" si="1327"/>
        <v/>
      </c>
    </row>
    <row r="8315" spans="1:17" s="1" customFormat="1" x14ac:dyDescent="0.3">
      <c r="A8315" s="189">
        <f t="shared" si="1325"/>
        <v>44177.29166664651</v>
      </c>
      <c r="B8315" s="190">
        <f t="shared" si="1321"/>
        <v>44177</v>
      </c>
      <c r="C8315" s="1">
        <f t="shared" si="1322"/>
        <v>7</v>
      </c>
      <c r="D8315" s="191">
        <v>2.5222903282681401</v>
      </c>
      <c r="E8315" s="192">
        <f t="shared" si="1323"/>
        <v>8.7583118994346675E-5</v>
      </c>
      <c r="F8315" s="193">
        <f t="shared" si="1324"/>
        <v>3.7606404846911139</v>
      </c>
      <c r="G8315" s="193">
        <f t="shared" si="1330"/>
        <v>3.8997028955420339</v>
      </c>
      <c r="H8315" s="193">
        <f t="shared" si="1330"/>
        <v>4.0439076097294189</v>
      </c>
      <c r="I8315" s="193">
        <f t="shared" si="1330"/>
        <v>4.1934447813246836</v>
      </c>
      <c r="J8315" s="193">
        <f t="shared" si="1330"/>
        <v>4.3485115959896641</v>
      </c>
      <c r="K8315" s="193">
        <f>MAX(0,(F8315-'2031 forecast'!$C$10))</f>
        <v>0</v>
      </c>
      <c r="L8315" s="193">
        <f>MAX(0,(G8315-'2031 forecast'!$C$10))</f>
        <v>0</v>
      </c>
      <c r="M8315" s="193">
        <f>MAX(0,(H8315-'2031 forecast'!$C$10))</f>
        <v>0</v>
      </c>
      <c r="N8315" s="193">
        <f>MAX(0,(I8315-'2031 forecast'!$C$10))</f>
        <v>0</v>
      </c>
      <c r="O8315" s="193">
        <f>MAX(0,(J8315-'2031 forecast'!$C$10))</f>
        <v>0</v>
      </c>
      <c r="P8315" s="175" t="str">
        <f t="shared" si="1326"/>
        <v/>
      </c>
      <c r="Q8315" s="175" t="str">
        <f t="shared" si="1327"/>
        <v/>
      </c>
    </row>
    <row r="8316" spans="1:17" s="1" customFormat="1" x14ac:dyDescent="0.3">
      <c r="A8316" s="189">
        <f t="shared" si="1325"/>
        <v>44177.333333313174</v>
      </c>
      <c r="B8316" s="190">
        <f t="shared" si="1321"/>
        <v>44177</v>
      </c>
      <c r="C8316" s="1">
        <f t="shared" si="1322"/>
        <v>8</v>
      </c>
      <c r="D8316" s="191">
        <v>2.8535762221302239</v>
      </c>
      <c r="E8316" s="192">
        <f t="shared" si="1323"/>
        <v>9.908657342942503E-5</v>
      </c>
      <c r="F8316" s="193">
        <f t="shared" si="1324"/>
        <v>4.2545753543221849</v>
      </c>
      <c r="G8316" s="193">
        <f t="shared" si="1330"/>
        <v>4.411902678837107</v>
      </c>
      <c r="H8316" s="193">
        <f t="shared" si="1330"/>
        <v>4.5750477136938787</v>
      </c>
      <c r="I8316" s="193">
        <f t="shared" si="1330"/>
        <v>4.7442255884240438</v>
      </c>
      <c r="J8316" s="193">
        <f t="shared" si="1330"/>
        <v>4.9196593877017394</v>
      </c>
      <c r="K8316" s="193">
        <f>MAX(0,(F8316-'2031 forecast'!$C$10))</f>
        <v>0</v>
      </c>
      <c r="L8316" s="193">
        <f>MAX(0,(G8316-'2031 forecast'!$C$10))</f>
        <v>0</v>
      </c>
      <c r="M8316" s="193">
        <f>MAX(0,(H8316-'2031 forecast'!$C$10))</f>
        <v>0</v>
      </c>
      <c r="N8316" s="193">
        <f>MAX(0,(I8316-'2031 forecast'!$C$10))</f>
        <v>0</v>
      </c>
      <c r="O8316" s="193">
        <f>MAX(0,(J8316-'2031 forecast'!$C$10))</f>
        <v>0</v>
      </c>
      <c r="P8316" s="175" t="str">
        <f t="shared" si="1326"/>
        <v/>
      </c>
      <c r="Q8316" s="175" t="str">
        <f t="shared" si="1327"/>
        <v/>
      </c>
    </row>
    <row r="8317" spans="1:17" s="1" customFormat="1" x14ac:dyDescent="0.3">
      <c r="A8317" s="189">
        <f t="shared" si="1325"/>
        <v>44177.374999979838</v>
      </c>
      <c r="B8317" s="190">
        <f t="shared" si="1321"/>
        <v>44177</v>
      </c>
      <c r="C8317" s="1">
        <f t="shared" si="1322"/>
        <v>9</v>
      </c>
      <c r="D8317" s="191">
        <v>3.0116899442007643</v>
      </c>
      <c r="E8317" s="192">
        <f t="shared" si="1323"/>
        <v>1.0457685850071245E-4</v>
      </c>
      <c r="F8317" s="193">
        <f t="shared" si="1324"/>
        <v>4.4903169966461061</v>
      </c>
      <c r="G8317" s="193">
        <f t="shared" si="1330"/>
        <v>4.6563616663188467</v>
      </c>
      <c r="H8317" s="193">
        <f t="shared" si="1330"/>
        <v>4.8285463996769176</v>
      </c>
      <c r="I8317" s="193">
        <f t="shared" si="1330"/>
        <v>5.0070982463578311</v>
      </c>
      <c r="J8317" s="193">
        <f t="shared" si="1330"/>
        <v>5.1922526519279577</v>
      </c>
      <c r="K8317" s="193">
        <f>MAX(0,(F8317-'2031 forecast'!$C$10))</f>
        <v>0</v>
      </c>
      <c r="L8317" s="193">
        <f>MAX(0,(G8317-'2031 forecast'!$C$10))</f>
        <v>0</v>
      </c>
      <c r="M8317" s="193">
        <f>MAX(0,(H8317-'2031 forecast'!$C$10))</f>
        <v>0</v>
      </c>
      <c r="N8317" s="193">
        <f>MAX(0,(I8317-'2031 forecast'!$C$10))</f>
        <v>0</v>
      </c>
      <c r="O8317" s="193">
        <f>MAX(0,(J8317-'2031 forecast'!$C$10))</f>
        <v>0</v>
      </c>
      <c r="P8317" s="175" t="str">
        <f t="shared" si="1326"/>
        <v/>
      </c>
      <c r="Q8317" s="175" t="str">
        <f t="shared" si="1327"/>
        <v/>
      </c>
    </row>
    <row r="8318" spans="1:17" s="1" customFormat="1" x14ac:dyDescent="0.3">
      <c r="A8318" s="189">
        <f t="shared" si="1325"/>
        <v>44177.416666646503</v>
      </c>
      <c r="B8318" s="190">
        <f t="shared" si="1321"/>
        <v>44177</v>
      </c>
      <c r="C8318" s="1">
        <f t="shared" si="1322"/>
        <v>10</v>
      </c>
      <c r="D8318" s="191">
        <v>3.2601543645973274</v>
      </c>
      <c r="E8318" s="192">
        <f t="shared" si="1323"/>
        <v>1.1320444932702122E-4</v>
      </c>
      <c r="F8318" s="193">
        <f t="shared" si="1324"/>
        <v>4.8607681488694094</v>
      </c>
      <c r="G8318" s="193">
        <f t="shared" si="1330"/>
        <v>5.0405115037901513</v>
      </c>
      <c r="H8318" s="193">
        <f t="shared" si="1330"/>
        <v>5.2269014776502631</v>
      </c>
      <c r="I8318" s="193">
        <f t="shared" si="1330"/>
        <v>5.4201838516823519</v>
      </c>
      <c r="J8318" s="193">
        <f t="shared" si="1330"/>
        <v>5.6206134957120142</v>
      </c>
      <c r="K8318" s="193">
        <f>MAX(0,(F8318-'2031 forecast'!$C$10))</f>
        <v>0</v>
      </c>
      <c r="L8318" s="193">
        <f>MAX(0,(G8318-'2031 forecast'!$C$10))</f>
        <v>0</v>
      </c>
      <c r="M8318" s="193">
        <f>MAX(0,(H8318-'2031 forecast'!$C$10))</f>
        <v>0</v>
      </c>
      <c r="N8318" s="193">
        <f>MAX(0,(I8318-'2031 forecast'!$C$10))</f>
        <v>0</v>
      </c>
      <c r="O8318" s="193">
        <f>MAX(0,(J8318-'2031 forecast'!$C$10))</f>
        <v>0</v>
      </c>
      <c r="P8318" s="175" t="str">
        <f t="shared" si="1326"/>
        <v/>
      </c>
      <c r="Q8318" s="175" t="str">
        <f t="shared" si="1327"/>
        <v/>
      </c>
    </row>
    <row r="8319" spans="1:17" s="1" customFormat="1" x14ac:dyDescent="0.3">
      <c r="A8319" s="189">
        <f t="shared" si="1325"/>
        <v>44177.458333313167</v>
      </c>
      <c r="B8319" s="190">
        <f t="shared" si="1321"/>
        <v>44177</v>
      </c>
      <c r="C8319" s="1">
        <f t="shared" si="1322"/>
        <v>11</v>
      </c>
      <c r="D8319" s="191">
        <v>3.3806219623653573</v>
      </c>
      <c r="E8319" s="192">
        <f t="shared" si="1323"/>
        <v>1.173875236670497E-4</v>
      </c>
      <c r="F8319" s="193">
        <f t="shared" si="1324"/>
        <v>5.0403808287352527</v>
      </c>
      <c r="G8319" s="193">
        <f t="shared" si="1330"/>
        <v>5.2267659704429041</v>
      </c>
      <c r="H8319" s="193">
        <f t="shared" si="1330"/>
        <v>5.4200433336373388</v>
      </c>
      <c r="I8319" s="193">
        <f t="shared" si="1330"/>
        <v>5.6204677815366644</v>
      </c>
      <c r="J8319" s="193">
        <f t="shared" si="1330"/>
        <v>5.8283036017891314</v>
      </c>
      <c r="K8319" s="193">
        <f>MAX(0,(F8319-'2031 forecast'!$C$10))</f>
        <v>0</v>
      </c>
      <c r="L8319" s="193">
        <f>MAX(0,(G8319-'2031 forecast'!$C$10))</f>
        <v>0</v>
      </c>
      <c r="M8319" s="193">
        <f>MAX(0,(H8319-'2031 forecast'!$C$10))</f>
        <v>0</v>
      </c>
      <c r="N8319" s="193">
        <f>MAX(0,(I8319-'2031 forecast'!$C$10))</f>
        <v>0</v>
      </c>
      <c r="O8319" s="193">
        <f>MAX(0,(J8319-'2031 forecast'!$C$10))</f>
        <v>9.1303601789131328E-2</v>
      </c>
      <c r="P8319" s="175" t="str">
        <f t="shared" si="1326"/>
        <v/>
      </c>
      <c r="Q8319" s="175" t="str">
        <f t="shared" si="1327"/>
        <v/>
      </c>
    </row>
    <row r="8320" spans="1:17" s="1" customFormat="1" x14ac:dyDescent="0.3">
      <c r="A8320" s="189">
        <f t="shared" si="1325"/>
        <v>44177.499999979831</v>
      </c>
      <c r="B8320" s="190">
        <f t="shared" si="1321"/>
        <v>44177</v>
      </c>
      <c r="C8320" s="1">
        <f t="shared" si="1322"/>
        <v>12</v>
      </c>
      <c r="D8320" s="191">
        <v>3.4709726606913804</v>
      </c>
      <c r="E8320" s="192">
        <f t="shared" si="1323"/>
        <v>1.2052482942207108E-4</v>
      </c>
      <c r="F8320" s="193">
        <f t="shared" si="1324"/>
        <v>5.1750903386346367</v>
      </c>
      <c r="G8320" s="193">
        <f t="shared" si="1330"/>
        <v>5.3664568204324699</v>
      </c>
      <c r="H8320" s="193">
        <f t="shared" si="1330"/>
        <v>5.5648997256276473</v>
      </c>
      <c r="I8320" s="193">
        <f t="shared" si="1330"/>
        <v>5.7706807289273989</v>
      </c>
      <c r="J8320" s="193">
        <f t="shared" si="1330"/>
        <v>5.9840711813469705</v>
      </c>
      <c r="K8320" s="193">
        <f>MAX(0,(F8320-'2031 forecast'!$C$10))</f>
        <v>0</v>
      </c>
      <c r="L8320" s="193">
        <f>MAX(0,(G8320-'2031 forecast'!$C$10))</f>
        <v>0</v>
      </c>
      <c r="M8320" s="193">
        <f>MAX(0,(H8320-'2031 forecast'!$C$10))</f>
        <v>0</v>
      </c>
      <c r="N8320" s="193">
        <f>MAX(0,(I8320-'2031 forecast'!$C$10))</f>
        <v>3.3680728927398818E-2</v>
      </c>
      <c r="O8320" s="193">
        <f>MAX(0,(J8320-'2031 forecast'!$C$10))</f>
        <v>0.24707118134697037</v>
      </c>
      <c r="P8320" s="175" t="str">
        <f t="shared" si="1326"/>
        <v/>
      </c>
      <c r="Q8320" s="175" t="str">
        <f t="shared" si="1327"/>
        <v/>
      </c>
    </row>
    <row r="8321" spans="1:17" s="1" customFormat="1" x14ac:dyDescent="0.3">
      <c r="A8321" s="189">
        <f t="shared" si="1325"/>
        <v>44177.541666646495</v>
      </c>
      <c r="B8321" s="190">
        <f t="shared" si="1321"/>
        <v>44177</v>
      </c>
      <c r="C8321" s="1">
        <f t="shared" si="1322"/>
        <v>13</v>
      </c>
      <c r="D8321" s="191">
        <v>3.4257973115283691</v>
      </c>
      <c r="E8321" s="192">
        <f t="shared" si="1323"/>
        <v>1.189561765445604E-4</v>
      </c>
      <c r="F8321" s="193">
        <f t="shared" si="1324"/>
        <v>5.1077355836849456</v>
      </c>
      <c r="G8321" s="193">
        <f t="shared" si="1330"/>
        <v>5.2966113954376874</v>
      </c>
      <c r="H8321" s="193">
        <f t="shared" si="1330"/>
        <v>5.4924715296324935</v>
      </c>
      <c r="I8321" s="193">
        <f t="shared" si="1330"/>
        <v>5.6955742552320325</v>
      </c>
      <c r="J8321" s="193">
        <f t="shared" si="1330"/>
        <v>5.9061873915680509</v>
      </c>
      <c r="K8321" s="193">
        <f>MAX(0,(F8321-'2031 forecast'!$C$10))</f>
        <v>0</v>
      </c>
      <c r="L8321" s="193">
        <f>MAX(0,(G8321-'2031 forecast'!$C$10))</f>
        <v>0</v>
      </c>
      <c r="M8321" s="193">
        <f>MAX(0,(H8321-'2031 forecast'!$C$10))</f>
        <v>0</v>
      </c>
      <c r="N8321" s="193">
        <f>MAX(0,(I8321-'2031 forecast'!$C$10))</f>
        <v>0</v>
      </c>
      <c r="O8321" s="193">
        <f>MAX(0,(J8321-'2031 forecast'!$C$10))</f>
        <v>0.16918739156805085</v>
      </c>
      <c r="P8321" s="175" t="str">
        <f t="shared" si="1326"/>
        <v/>
      </c>
      <c r="Q8321" s="175" t="str">
        <f t="shared" si="1327"/>
        <v/>
      </c>
    </row>
    <row r="8322" spans="1:17" s="1" customFormat="1" x14ac:dyDescent="0.3">
      <c r="A8322" s="189">
        <f t="shared" si="1325"/>
        <v>44177.58333331316</v>
      </c>
      <c r="B8322" s="190">
        <f t="shared" si="1321"/>
        <v>44177</v>
      </c>
      <c r="C8322" s="1">
        <f t="shared" si="1322"/>
        <v>14</v>
      </c>
      <c r="D8322" s="191">
        <v>3.4333265363888708</v>
      </c>
      <c r="E8322" s="192">
        <f t="shared" si="1323"/>
        <v>1.1921761869081217E-4</v>
      </c>
      <c r="F8322" s="193">
        <f t="shared" si="1324"/>
        <v>5.1189613761765598</v>
      </c>
      <c r="G8322" s="193">
        <f t="shared" si="1330"/>
        <v>5.3082522996034847</v>
      </c>
      <c r="H8322" s="193">
        <f t="shared" si="1330"/>
        <v>5.5045428956316851</v>
      </c>
      <c r="I8322" s="193">
        <f t="shared" si="1330"/>
        <v>5.7080920008479259</v>
      </c>
      <c r="J8322" s="193">
        <f t="shared" si="1330"/>
        <v>5.9191680231978703</v>
      </c>
      <c r="K8322" s="193">
        <f>MAX(0,(F8322-'2031 forecast'!$C$10))</f>
        <v>0</v>
      </c>
      <c r="L8322" s="193">
        <f>MAX(0,(G8322-'2031 forecast'!$C$10))</f>
        <v>0</v>
      </c>
      <c r="M8322" s="193">
        <f>MAX(0,(H8322-'2031 forecast'!$C$10))</f>
        <v>0</v>
      </c>
      <c r="N8322" s="193">
        <f>MAX(0,(I8322-'2031 forecast'!$C$10))</f>
        <v>0</v>
      </c>
      <c r="O8322" s="193">
        <f>MAX(0,(J8322-'2031 forecast'!$C$10))</f>
        <v>0.18216802319787018</v>
      </c>
      <c r="P8322" s="175" t="str">
        <f t="shared" si="1326"/>
        <v/>
      </c>
      <c r="Q8322" s="175" t="str">
        <f t="shared" si="1327"/>
        <v/>
      </c>
    </row>
    <row r="8323" spans="1:17" s="1" customFormat="1" x14ac:dyDescent="0.3">
      <c r="A8323" s="189">
        <f t="shared" si="1325"/>
        <v>44177.624999979824</v>
      </c>
      <c r="B8323" s="190">
        <f t="shared" si="1321"/>
        <v>44177</v>
      </c>
      <c r="C8323" s="1">
        <f t="shared" si="1322"/>
        <v>15</v>
      </c>
      <c r="D8323" s="191">
        <v>3.5086187849938901</v>
      </c>
      <c r="E8323" s="192">
        <f t="shared" si="1323"/>
        <v>1.2183204015332998E-4</v>
      </c>
      <c r="F8323" s="193">
        <f t="shared" si="1324"/>
        <v>5.2312193010927128</v>
      </c>
      <c r="G8323" s="193">
        <f t="shared" si="1330"/>
        <v>5.4246613412614559</v>
      </c>
      <c r="H8323" s="193">
        <f t="shared" si="1330"/>
        <v>5.6252565556236087</v>
      </c>
      <c r="I8323" s="193">
        <f t="shared" si="1330"/>
        <v>5.8332694570068719</v>
      </c>
      <c r="J8323" s="193">
        <f t="shared" si="1330"/>
        <v>6.0489743394960698</v>
      </c>
      <c r="K8323" s="193">
        <f>MAX(0,(F8323-'2031 forecast'!$C$10))</f>
        <v>0</v>
      </c>
      <c r="L8323" s="193">
        <f>MAX(0,(G8323-'2031 forecast'!$C$10))</f>
        <v>0</v>
      </c>
      <c r="M8323" s="193">
        <f>MAX(0,(H8323-'2031 forecast'!$C$10))</f>
        <v>0</v>
      </c>
      <c r="N8323" s="193">
        <f>MAX(0,(I8323-'2031 forecast'!$C$10))</f>
        <v>9.6269457006871839E-2</v>
      </c>
      <c r="O8323" s="193">
        <f>MAX(0,(J8323-'2031 forecast'!$C$10))</f>
        <v>0.31197433949606967</v>
      </c>
      <c r="P8323" s="175" t="str">
        <f t="shared" si="1326"/>
        <v/>
      </c>
      <c r="Q8323" s="175" t="str">
        <f t="shared" si="1327"/>
        <v/>
      </c>
    </row>
    <row r="8324" spans="1:17" s="1" customFormat="1" x14ac:dyDescent="0.3">
      <c r="A8324" s="189">
        <f t="shared" si="1325"/>
        <v>44177.666666646488</v>
      </c>
      <c r="B8324" s="190">
        <f t="shared" si="1321"/>
        <v>44177</v>
      </c>
      <c r="C8324" s="1">
        <f t="shared" si="1322"/>
        <v>16</v>
      </c>
      <c r="D8324" s="191">
        <v>3.4107388618073653</v>
      </c>
      <c r="E8324" s="192">
        <f t="shared" si="1323"/>
        <v>1.1843329225205683E-4</v>
      </c>
      <c r="F8324" s="193">
        <f t="shared" si="1324"/>
        <v>5.0852839987017147</v>
      </c>
      <c r="G8324" s="193">
        <f t="shared" si="1330"/>
        <v>5.273329587106093</v>
      </c>
      <c r="H8324" s="193">
        <f t="shared" si="1330"/>
        <v>5.4683287976341086</v>
      </c>
      <c r="I8324" s="193">
        <f t="shared" si="1330"/>
        <v>5.6705387640002431</v>
      </c>
      <c r="J8324" s="193">
        <f t="shared" si="1330"/>
        <v>5.8802261283084114</v>
      </c>
      <c r="K8324" s="193">
        <f>MAX(0,(F8324-'2031 forecast'!$C$10))</f>
        <v>0</v>
      </c>
      <c r="L8324" s="193">
        <f>MAX(0,(G8324-'2031 forecast'!$C$10))</f>
        <v>0</v>
      </c>
      <c r="M8324" s="193">
        <f>MAX(0,(H8324-'2031 forecast'!$C$10))</f>
        <v>0</v>
      </c>
      <c r="N8324" s="193">
        <f>MAX(0,(I8324-'2031 forecast'!$C$10))</f>
        <v>0</v>
      </c>
      <c r="O8324" s="193">
        <f>MAX(0,(J8324-'2031 forecast'!$C$10))</f>
        <v>0.1432261283084113</v>
      </c>
      <c r="P8324" s="175" t="str">
        <f t="shared" si="1326"/>
        <v/>
      </c>
      <c r="Q8324" s="175" t="str">
        <f t="shared" si="1327"/>
        <v/>
      </c>
    </row>
    <row r="8325" spans="1:17" s="1" customFormat="1" x14ac:dyDescent="0.3">
      <c r="A8325" s="189">
        <f t="shared" si="1325"/>
        <v>44177.708333313152</v>
      </c>
      <c r="B8325" s="190">
        <f t="shared" ref="B8325:B8388" si="1331">INT(A8325)</f>
        <v>44177</v>
      </c>
      <c r="C8325" s="1">
        <f t="shared" ref="C8325:C8388" si="1332">HOUR(A8325)</f>
        <v>17</v>
      </c>
      <c r="D8325" s="191">
        <v>3.6968494065064377</v>
      </c>
      <c r="E8325" s="192">
        <f t="shared" ref="E8325:E8388" si="1333">D8325/SUM($D$4:$D$8763)</f>
        <v>1.283680938096245E-4</v>
      </c>
      <c r="F8325" s="193">
        <f t="shared" ref="F8325:F8388" si="1334">E8325*$F$2</f>
        <v>5.5118641133830941</v>
      </c>
      <c r="G8325" s="193">
        <f t="shared" ref="G8325:J8344" si="1335">$E8325*G$2</f>
        <v>5.7156839454063828</v>
      </c>
      <c r="H8325" s="193">
        <f t="shared" si="1335"/>
        <v>5.9270407056034156</v>
      </c>
      <c r="I8325" s="193">
        <f t="shared" si="1335"/>
        <v>6.1462130974042362</v>
      </c>
      <c r="J8325" s="193">
        <f t="shared" si="1335"/>
        <v>6.3734901302415663</v>
      </c>
      <c r="K8325" s="193">
        <f>MAX(0,(F8325-'2031 forecast'!$C$10))</f>
        <v>0</v>
      </c>
      <c r="L8325" s="193">
        <f>MAX(0,(G8325-'2031 forecast'!$C$10))</f>
        <v>0</v>
      </c>
      <c r="M8325" s="193">
        <f>MAX(0,(H8325-'2031 forecast'!$C$10))</f>
        <v>0.19004070560341546</v>
      </c>
      <c r="N8325" s="193">
        <f>MAX(0,(I8325-'2031 forecast'!$C$10))</f>
        <v>0.40921309740423606</v>
      </c>
      <c r="O8325" s="193">
        <f>MAX(0,(J8325-'2031 forecast'!$C$10))</f>
        <v>0.6364901302415662</v>
      </c>
      <c r="P8325" s="175" t="str">
        <f t="shared" si="1326"/>
        <v/>
      </c>
      <c r="Q8325" s="175" t="str">
        <f t="shared" si="1327"/>
        <v/>
      </c>
    </row>
    <row r="8326" spans="1:17" s="1" customFormat="1" x14ac:dyDescent="0.3">
      <c r="A8326" s="189">
        <f t="shared" ref="A8326:A8389" si="1336">A8325 + TIME(1,0,0)</f>
        <v>44177.749999979816</v>
      </c>
      <c r="B8326" s="190">
        <f t="shared" si="1331"/>
        <v>44177</v>
      </c>
      <c r="C8326" s="1">
        <f t="shared" si="1332"/>
        <v>18</v>
      </c>
      <c r="D8326" s="191">
        <v>3.7344955308089474</v>
      </c>
      <c r="E8326" s="192">
        <f t="shared" si="1333"/>
        <v>1.2967530454088342E-4</v>
      </c>
      <c r="F8326" s="193">
        <f t="shared" si="1334"/>
        <v>5.5679930758411711</v>
      </c>
      <c r="G8326" s="193">
        <f t="shared" si="1335"/>
        <v>5.7738884662353689</v>
      </c>
      <c r="H8326" s="193">
        <f t="shared" si="1335"/>
        <v>5.9873975355993769</v>
      </c>
      <c r="I8326" s="193">
        <f t="shared" si="1335"/>
        <v>6.2088018254837092</v>
      </c>
      <c r="J8326" s="193">
        <f t="shared" si="1335"/>
        <v>6.4383932883906665</v>
      </c>
      <c r="K8326" s="193">
        <f>MAX(0,(F8326-'2031 forecast'!$C$10))</f>
        <v>0</v>
      </c>
      <c r="L8326" s="193">
        <f>MAX(0,(G8326-'2031 forecast'!$C$10))</f>
        <v>3.6888466235368789E-2</v>
      </c>
      <c r="M8326" s="193">
        <f>MAX(0,(H8326-'2031 forecast'!$C$10))</f>
        <v>0.25039753559937683</v>
      </c>
      <c r="N8326" s="193">
        <f>MAX(0,(I8326-'2031 forecast'!$C$10))</f>
        <v>0.47180182548370908</v>
      </c>
      <c r="O8326" s="193">
        <f>MAX(0,(J8326-'2031 forecast'!$C$10))</f>
        <v>0.70139328839066639</v>
      </c>
      <c r="P8326" s="175" t="str">
        <f t="shared" ref="P8326:P8389" si="1337">IF(K8326&gt;0,IF(K8325&gt;0,P8325+1,1),"")</f>
        <v/>
      </c>
      <c r="Q8326" s="175" t="str">
        <f t="shared" ref="Q8326:Q8389" si="1338">IF(AND(K8326&gt;0,K8327=0),P8326,"")</f>
        <v/>
      </c>
    </row>
    <row r="8327" spans="1:17" s="1" customFormat="1" x14ac:dyDescent="0.3">
      <c r="A8327" s="189">
        <f t="shared" si="1336"/>
        <v>44177.791666646481</v>
      </c>
      <c r="B8327" s="190">
        <f t="shared" si="1331"/>
        <v>44177</v>
      </c>
      <c r="C8327" s="1">
        <f t="shared" si="1332"/>
        <v>19</v>
      </c>
      <c r="D8327" s="191">
        <v>3.5763818087384074</v>
      </c>
      <c r="E8327" s="192">
        <f t="shared" si="1333"/>
        <v>1.2418501946959601E-4</v>
      </c>
      <c r="F8327" s="193">
        <f t="shared" si="1334"/>
        <v>5.33225143351725</v>
      </c>
      <c r="G8327" s="193">
        <f t="shared" si="1335"/>
        <v>5.5294294787536291</v>
      </c>
      <c r="H8327" s="193">
        <f t="shared" si="1335"/>
        <v>5.733898849616339</v>
      </c>
      <c r="I8327" s="193">
        <f t="shared" si="1335"/>
        <v>5.9459291675499228</v>
      </c>
      <c r="J8327" s="193">
        <f t="shared" si="1335"/>
        <v>6.1658000241644482</v>
      </c>
      <c r="K8327" s="193">
        <f>MAX(0,(F8327-'2031 forecast'!$C$10))</f>
        <v>0</v>
      </c>
      <c r="L8327" s="193">
        <f>MAX(0,(G8327-'2031 forecast'!$C$10))</f>
        <v>0</v>
      </c>
      <c r="M8327" s="193">
        <f>MAX(0,(H8327-'2031 forecast'!$C$10))</f>
        <v>0</v>
      </c>
      <c r="N8327" s="193">
        <f>MAX(0,(I8327-'2031 forecast'!$C$10))</f>
        <v>0.20892916754992275</v>
      </c>
      <c r="O8327" s="193">
        <f>MAX(0,(J8327-'2031 forecast'!$C$10))</f>
        <v>0.42880002416444807</v>
      </c>
      <c r="P8327" s="175" t="str">
        <f t="shared" si="1337"/>
        <v/>
      </c>
      <c r="Q8327" s="175" t="str">
        <f t="shared" si="1338"/>
        <v/>
      </c>
    </row>
    <row r="8328" spans="1:17" s="1" customFormat="1" x14ac:dyDescent="0.3">
      <c r="A8328" s="189">
        <f t="shared" si="1336"/>
        <v>44177.833333313145</v>
      </c>
      <c r="B8328" s="190">
        <f t="shared" si="1331"/>
        <v>44177</v>
      </c>
      <c r="C8328" s="1">
        <f t="shared" si="1332"/>
        <v>20</v>
      </c>
      <c r="D8328" s="191">
        <v>3.4408557612493733</v>
      </c>
      <c r="E8328" s="192">
        <f t="shared" si="1333"/>
        <v>1.1947906083706397E-4</v>
      </c>
      <c r="F8328" s="193">
        <f t="shared" si="1334"/>
        <v>5.1301871686681757</v>
      </c>
      <c r="G8328" s="193">
        <f t="shared" si="1335"/>
        <v>5.3198932037692819</v>
      </c>
      <c r="H8328" s="193">
        <f t="shared" si="1335"/>
        <v>5.5166142616308784</v>
      </c>
      <c r="I8328" s="193">
        <f t="shared" si="1335"/>
        <v>5.7206097464638219</v>
      </c>
      <c r="J8328" s="193">
        <f t="shared" si="1335"/>
        <v>5.9321486548276914</v>
      </c>
      <c r="K8328" s="193">
        <f>MAX(0,(F8328-'2031 forecast'!$C$10))</f>
        <v>0</v>
      </c>
      <c r="L8328" s="193">
        <f>MAX(0,(G8328-'2031 forecast'!$C$10))</f>
        <v>0</v>
      </c>
      <c r="M8328" s="193">
        <f>MAX(0,(H8328-'2031 forecast'!$C$10))</f>
        <v>0</v>
      </c>
      <c r="N8328" s="193">
        <f>MAX(0,(I8328-'2031 forecast'!$C$10))</f>
        <v>0</v>
      </c>
      <c r="O8328" s="193">
        <f>MAX(0,(J8328-'2031 forecast'!$C$10))</f>
        <v>0.19514865482769128</v>
      </c>
      <c r="P8328" s="175" t="str">
        <f t="shared" si="1337"/>
        <v/>
      </c>
      <c r="Q8328" s="175" t="str">
        <f t="shared" si="1338"/>
        <v/>
      </c>
    </row>
    <row r="8329" spans="1:17" s="1" customFormat="1" x14ac:dyDescent="0.3">
      <c r="A8329" s="189">
        <f t="shared" si="1336"/>
        <v>44177.874999979809</v>
      </c>
      <c r="B8329" s="190">
        <f t="shared" si="1331"/>
        <v>44177</v>
      </c>
      <c r="C8329" s="1">
        <f t="shared" si="1332"/>
        <v>21</v>
      </c>
      <c r="D8329" s="191">
        <v>3.2978004888998367</v>
      </c>
      <c r="E8329" s="192">
        <f t="shared" si="1333"/>
        <v>1.1451166005828012E-4</v>
      </c>
      <c r="F8329" s="193">
        <f t="shared" si="1334"/>
        <v>4.9168971113274855</v>
      </c>
      <c r="G8329" s="193">
        <f t="shared" si="1335"/>
        <v>5.0987160246191365</v>
      </c>
      <c r="H8329" s="193">
        <f t="shared" si="1335"/>
        <v>5.2872583076462245</v>
      </c>
      <c r="I8329" s="193">
        <f t="shared" si="1335"/>
        <v>5.4827725797618241</v>
      </c>
      <c r="J8329" s="193">
        <f t="shared" si="1335"/>
        <v>5.6855166538611126</v>
      </c>
      <c r="K8329" s="193">
        <f>MAX(0,(F8329-'2031 forecast'!$C$10))</f>
        <v>0</v>
      </c>
      <c r="L8329" s="193">
        <f>MAX(0,(G8329-'2031 forecast'!$C$10))</f>
        <v>0</v>
      </c>
      <c r="M8329" s="193">
        <f>MAX(0,(H8329-'2031 forecast'!$C$10))</f>
        <v>0</v>
      </c>
      <c r="N8329" s="193">
        <f>MAX(0,(I8329-'2031 forecast'!$C$10))</f>
        <v>0</v>
      </c>
      <c r="O8329" s="193">
        <f>MAX(0,(J8329-'2031 forecast'!$C$10))</f>
        <v>0</v>
      </c>
      <c r="P8329" s="175" t="str">
        <f t="shared" si="1337"/>
        <v/>
      </c>
      <c r="Q8329" s="175" t="str">
        <f t="shared" si="1338"/>
        <v/>
      </c>
    </row>
    <row r="8330" spans="1:17" s="1" customFormat="1" x14ac:dyDescent="0.3">
      <c r="A8330" s="189">
        <f t="shared" si="1336"/>
        <v>44177.916666646473</v>
      </c>
      <c r="B8330" s="190">
        <f t="shared" si="1331"/>
        <v>44177</v>
      </c>
      <c r="C8330" s="1">
        <f t="shared" si="1332"/>
        <v>22</v>
      </c>
      <c r="D8330" s="191">
        <v>3.0267483939217676</v>
      </c>
      <c r="E8330" s="192">
        <f t="shared" si="1333"/>
        <v>1.0509974279321599E-4</v>
      </c>
      <c r="F8330" s="193">
        <f t="shared" si="1334"/>
        <v>4.5127685816293361</v>
      </c>
      <c r="G8330" s="193">
        <f t="shared" si="1335"/>
        <v>4.6796434746504403</v>
      </c>
      <c r="H8330" s="193">
        <f t="shared" si="1335"/>
        <v>4.8526891316753016</v>
      </c>
      <c r="I8330" s="193">
        <f t="shared" si="1335"/>
        <v>5.0321337375896196</v>
      </c>
      <c r="J8330" s="193">
        <f t="shared" si="1335"/>
        <v>5.2182139151875964</v>
      </c>
      <c r="K8330" s="193">
        <f>MAX(0,(F8330-'2031 forecast'!$C$10))</f>
        <v>0</v>
      </c>
      <c r="L8330" s="193">
        <f>MAX(0,(G8330-'2031 forecast'!$C$10))</f>
        <v>0</v>
      </c>
      <c r="M8330" s="193">
        <f>MAX(0,(H8330-'2031 forecast'!$C$10))</f>
        <v>0</v>
      </c>
      <c r="N8330" s="193">
        <f>MAX(0,(I8330-'2031 forecast'!$C$10))</f>
        <v>0</v>
      </c>
      <c r="O8330" s="193">
        <f>MAX(0,(J8330-'2031 forecast'!$C$10))</f>
        <v>0</v>
      </c>
      <c r="P8330" s="175" t="str">
        <f t="shared" si="1337"/>
        <v/>
      </c>
      <c r="Q8330" s="175" t="str">
        <f t="shared" si="1338"/>
        <v/>
      </c>
    </row>
    <row r="8331" spans="1:17" s="1" customFormat="1" x14ac:dyDescent="0.3">
      <c r="A8331" s="189">
        <f t="shared" si="1336"/>
        <v>44177.958333313138</v>
      </c>
      <c r="B8331" s="190">
        <f t="shared" si="1331"/>
        <v>44177</v>
      </c>
      <c r="C8331" s="1">
        <f t="shared" si="1332"/>
        <v>23</v>
      </c>
      <c r="D8331" s="191">
        <v>2.7933424232462087</v>
      </c>
      <c r="E8331" s="192">
        <f t="shared" si="1333"/>
        <v>9.6995036259410786E-5</v>
      </c>
      <c r="F8331" s="193">
        <f t="shared" si="1334"/>
        <v>4.1647690143892628</v>
      </c>
      <c r="G8331" s="193">
        <f t="shared" si="1335"/>
        <v>4.3187754455107301</v>
      </c>
      <c r="H8331" s="193">
        <f t="shared" si="1335"/>
        <v>4.4784767857003409</v>
      </c>
      <c r="I8331" s="193">
        <f t="shared" si="1335"/>
        <v>4.6440836234968881</v>
      </c>
      <c r="J8331" s="193">
        <f t="shared" si="1335"/>
        <v>4.8158143346631803</v>
      </c>
      <c r="K8331" s="193">
        <f>MAX(0,(F8331-'2031 forecast'!$C$10))</f>
        <v>0</v>
      </c>
      <c r="L8331" s="193">
        <f>MAX(0,(G8331-'2031 forecast'!$C$10))</f>
        <v>0</v>
      </c>
      <c r="M8331" s="193">
        <f>MAX(0,(H8331-'2031 forecast'!$C$10))</f>
        <v>0</v>
      </c>
      <c r="N8331" s="193">
        <f>MAX(0,(I8331-'2031 forecast'!$C$10))</f>
        <v>0</v>
      </c>
      <c r="O8331" s="193">
        <f>MAX(0,(J8331-'2031 forecast'!$C$10))</f>
        <v>0</v>
      </c>
      <c r="P8331" s="175" t="str">
        <f t="shared" si="1337"/>
        <v/>
      </c>
      <c r="Q8331" s="175" t="str">
        <f t="shared" si="1338"/>
        <v/>
      </c>
    </row>
    <row r="8332" spans="1:17" s="1" customFormat="1" x14ac:dyDescent="0.3">
      <c r="A8332" s="189">
        <f t="shared" si="1336"/>
        <v>44177.999999979802</v>
      </c>
      <c r="B8332" s="190">
        <f t="shared" si="1331"/>
        <v>44177</v>
      </c>
      <c r="C8332" s="1">
        <f t="shared" si="1332"/>
        <v>0</v>
      </c>
      <c r="D8332" s="191">
        <v>2.6879332751991818</v>
      </c>
      <c r="E8332" s="192">
        <f t="shared" si="1333"/>
        <v>9.3334846211885839E-5</v>
      </c>
      <c r="F8332" s="193">
        <f t="shared" si="1334"/>
        <v>4.0076079195066487</v>
      </c>
      <c r="G8332" s="193">
        <f t="shared" si="1335"/>
        <v>4.15580278718957</v>
      </c>
      <c r="H8332" s="193">
        <f t="shared" si="1335"/>
        <v>4.3094776617116484</v>
      </c>
      <c r="I8332" s="193">
        <f t="shared" si="1335"/>
        <v>4.4688351848743633</v>
      </c>
      <c r="J8332" s="193">
        <f t="shared" si="1335"/>
        <v>4.6340854918457008</v>
      </c>
      <c r="K8332" s="193">
        <f>MAX(0,(F8332-'2031 forecast'!$C$10))</f>
        <v>0</v>
      </c>
      <c r="L8332" s="193">
        <f>MAX(0,(G8332-'2031 forecast'!$C$10))</f>
        <v>0</v>
      </c>
      <c r="M8332" s="193">
        <f>MAX(0,(H8332-'2031 forecast'!$C$10))</f>
        <v>0</v>
      </c>
      <c r="N8332" s="193">
        <f>MAX(0,(I8332-'2031 forecast'!$C$10))</f>
        <v>0</v>
      </c>
      <c r="O8332" s="193">
        <f>MAX(0,(J8332-'2031 forecast'!$C$10))</f>
        <v>0</v>
      </c>
      <c r="P8332" s="175" t="str">
        <f t="shared" si="1337"/>
        <v/>
      </c>
      <c r="Q8332" s="175" t="str">
        <f t="shared" si="1338"/>
        <v/>
      </c>
    </row>
    <row r="8333" spans="1:17" s="1" customFormat="1" x14ac:dyDescent="0.3">
      <c r="A8333" s="189">
        <f t="shared" si="1336"/>
        <v>44178.041666646466</v>
      </c>
      <c r="B8333" s="190">
        <f t="shared" si="1331"/>
        <v>44178</v>
      </c>
      <c r="C8333" s="1">
        <f t="shared" si="1332"/>
        <v>1</v>
      </c>
      <c r="D8333" s="191">
        <v>2.3415889316160943</v>
      </c>
      <c r="E8333" s="192">
        <f t="shared" si="1333"/>
        <v>8.130850748430393E-5</v>
      </c>
      <c r="F8333" s="193">
        <f t="shared" si="1334"/>
        <v>3.4912214648923476</v>
      </c>
      <c r="G8333" s="193">
        <f t="shared" si="1335"/>
        <v>3.6203211955629033</v>
      </c>
      <c r="H8333" s="193">
        <f t="shared" si="1335"/>
        <v>3.7541948257488036</v>
      </c>
      <c r="I8333" s="193">
        <f t="shared" si="1335"/>
        <v>3.8930188865432136</v>
      </c>
      <c r="J8333" s="193">
        <f t="shared" si="1335"/>
        <v>4.0369764368739869</v>
      </c>
      <c r="K8333" s="193">
        <f>MAX(0,(F8333-'2031 forecast'!$C$10))</f>
        <v>0</v>
      </c>
      <c r="L8333" s="193">
        <f>MAX(0,(G8333-'2031 forecast'!$C$10))</f>
        <v>0</v>
      </c>
      <c r="M8333" s="193">
        <f>MAX(0,(H8333-'2031 forecast'!$C$10))</f>
        <v>0</v>
      </c>
      <c r="N8333" s="193">
        <f>MAX(0,(I8333-'2031 forecast'!$C$10))</f>
        <v>0</v>
      </c>
      <c r="O8333" s="193">
        <f>MAX(0,(J8333-'2031 forecast'!$C$10))</f>
        <v>0</v>
      </c>
      <c r="P8333" s="175" t="str">
        <f t="shared" si="1337"/>
        <v/>
      </c>
      <c r="Q8333" s="175" t="str">
        <f t="shared" si="1338"/>
        <v/>
      </c>
    </row>
    <row r="8334" spans="1:17" s="1" customFormat="1" x14ac:dyDescent="0.3">
      <c r="A8334" s="189">
        <f t="shared" si="1336"/>
        <v>44178.08333331313</v>
      </c>
      <c r="B8334" s="190">
        <f t="shared" si="1331"/>
        <v>44178</v>
      </c>
      <c r="C8334" s="1">
        <f t="shared" si="1332"/>
        <v>2</v>
      </c>
      <c r="D8334" s="191">
        <v>2.2587674581505732</v>
      </c>
      <c r="E8334" s="192">
        <f t="shared" si="1333"/>
        <v>7.8432643875534335E-5</v>
      </c>
      <c r="F8334" s="193">
        <f t="shared" si="1334"/>
        <v>3.3677377474845795</v>
      </c>
      <c r="G8334" s="193">
        <f t="shared" si="1335"/>
        <v>3.4922712497391348</v>
      </c>
      <c r="H8334" s="193">
        <f t="shared" si="1335"/>
        <v>3.6214097997576884</v>
      </c>
      <c r="I8334" s="193">
        <f t="shared" si="1335"/>
        <v>3.7553236847683733</v>
      </c>
      <c r="J8334" s="193">
        <f t="shared" si="1335"/>
        <v>3.8941894889459681</v>
      </c>
      <c r="K8334" s="193">
        <f>MAX(0,(F8334-'2031 forecast'!$C$10))</f>
        <v>0</v>
      </c>
      <c r="L8334" s="193">
        <f>MAX(0,(G8334-'2031 forecast'!$C$10))</f>
        <v>0</v>
      </c>
      <c r="M8334" s="193">
        <f>MAX(0,(H8334-'2031 forecast'!$C$10))</f>
        <v>0</v>
      </c>
      <c r="N8334" s="193">
        <f>MAX(0,(I8334-'2031 forecast'!$C$10))</f>
        <v>0</v>
      </c>
      <c r="O8334" s="193">
        <f>MAX(0,(J8334-'2031 forecast'!$C$10))</f>
        <v>0</v>
      </c>
      <c r="P8334" s="175" t="str">
        <f t="shared" si="1337"/>
        <v/>
      </c>
      <c r="Q8334" s="175" t="str">
        <f t="shared" si="1338"/>
        <v/>
      </c>
    </row>
    <row r="8335" spans="1:17" s="1" customFormat="1" x14ac:dyDescent="0.3">
      <c r="A8335" s="189">
        <f t="shared" si="1336"/>
        <v>44178.124999979795</v>
      </c>
      <c r="B8335" s="190">
        <f t="shared" si="1331"/>
        <v>44178</v>
      </c>
      <c r="C8335" s="1">
        <f t="shared" si="1332"/>
        <v>3</v>
      </c>
      <c r="D8335" s="191">
        <v>2.2662966830110749</v>
      </c>
      <c r="E8335" s="192">
        <f t="shared" si="1333"/>
        <v>7.8694086021786105E-5</v>
      </c>
      <c r="F8335" s="193">
        <f t="shared" si="1334"/>
        <v>3.3789635399761941</v>
      </c>
      <c r="G8335" s="193">
        <f t="shared" si="1335"/>
        <v>3.5039121539049316</v>
      </c>
      <c r="H8335" s="193">
        <f t="shared" si="1335"/>
        <v>3.63348116575688</v>
      </c>
      <c r="I8335" s="193">
        <f t="shared" si="1335"/>
        <v>3.7678414303842671</v>
      </c>
      <c r="J8335" s="193">
        <f t="shared" si="1335"/>
        <v>3.9071701205757874</v>
      </c>
      <c r="K8335" s="193">
        <f>MAX(0,(F8335-'2031 forecast'!$C$10))</f>
        <v>0</v>
      </c>
      <c r="L8335" s="193">
        <f>MAX(0,(G8335-'2031 forecast'!$C$10))</f>
        <v>0</v>
      </c>
      <c r="M8335" s="193">
        <f>MAX(0,(H8335-'2031 forecast'!$C$10))</f>
        <v>0</v>
      </c>
      <c r="N8335" s="193">
        <f>MAX(0,(I8335-'2031 forecast'!$C$10))</f>
        <v>0</v>
      </c>
      <c r="O8335" s="193">
        <f>MAX(0,(J8335-'2031 forecast'!$C$10))</f>
        <v>0</v>
      </c>
      <c r="P8335" s="175" t="str">
        <f t="shared" si="1337"/>
        <v/>
      </c>
      <c r="Q8335" s="175" t="str">
        <f t="shared" si="1338"/>
        <v/>
      </c>
    </row>
    <row r="8336" spans="1:17" s="1" customFormat="1" x14ac:dyDescent="0.3">
      <c r="A8336" s="189">
        <f t="shared" si="1336"/>
        <v>44178.166666646459</v>
      </c>
      <c r="B8336" s="190">
        <f t="shared" si="1331"/>
        <v>44178</v>
      </c>
      <c r="C8336" s="1">
        <f t="shared" si="1332"/>
        <v>4</v>
      </c>
      <c r="D8336" s="191">
        <v>2.2361797835690673</v>
      </c>
      <c r="E8336" s="192">
        <f t="shared" si="1333"/>
        <v>7.7648317436778983E-5</v>
      </c>
      <c r="F8336" s="193">
        <f t="shared" si="1334"/>
        <v>3.3340603700097331</v>
      </c>
      <c r="G8336" s="193">
        <f t="shared" si="1335"/>
        <v>3.4573485372417432</v>
      </c>
      <c r="H8336" s="193">
        <f t="shared" si="1335"/>
        <v>3.585195701760111</v>
      </c>
      <c r="I8336" s="193">
        <f t="shared" si="1335"/>
        <v>3.7177704479206888</v>
      </c>
      <c r="J8336" s="193">
        <f t="shared" si="1335"/>
        <v>3.8552475940565079</v>
      </c>
      <c r="K8336" s="193">
        <f>MAX(0,(F8336-'2031 forecast'!$C$10))</f>
        <v>0</v>
      </c>
      <c r="L8336" s="193">
        <f>MAX(0,(G8336-'2031 forecast'!$C$10))</f>
        <v>0</v>
      </c>
      <c r="M8336" s="193">
        <f>MAX(0,(H8336-'2031 forecast'!$C$10))</f>
        <v>0</v>
      </c>
      <c r="N8336" s="193">
        <f>MAX(0,(I8336-'2031 forecast'!$C$10))</f>
        <v>0</v>
      </c>
      <c r="O8336" s="193">
        <f>MAX(0,(J8336-'2031 forecast'!$C$10))</f>
        <v>0</v>
      </c>
      <c r="P8336" s="175" t="str">
        <f t="shared" si="1337"/>
        <v/>
      </c>
      <c r="Q8336" s="175" t="str">
        <f t="shared" si="1338"/>
        <v/>
      </c>
    </row>
    <row r="8337" spans="1:17" s="1" customFormat="1" x14ac:dyDescent="0.3">
      <c r="A8337" s="189">
        <f t="shared" si="1336"/>
        <v>44178.208333313123</v>
      </c>
      <c r="B8337" s="190">
        <f t="shared" si="1331"/>
        <v>44178</v>
      </c>
      <c r="C8337" s="1">
        <f t="shared" si="1332"/>
        <v>5</v>
      </c>
      <c r="D8337" s="191">
        <v>2.243709008429569</v>
      </c>
      <c r="E8337" s="192">
        <f t="shared" si="1333"/>
        <v>7.7909759583030754E-5</v>
      </c>
      <c r="F8337" s="193">
        <f t="shared" si="1334"/>
        <v>3.3452861625013481</v>
      </c>
      <c r="G8337" s="193">
        <f t="shared" si="1335"/>
        <v>3.46898944140754</v>
      </c>
      <c r="H8337" s="193">
        <f t="shared" si="1335"/>
        <v>3.597267067759303</v>
      </c>
      <c r="I8337" s="193">
        <f t="shared" si="1335"/>
        <v>3.730288193536583</v>
      </c>
      <c r="J8337" s="193">
        <f t="shared" si="1335"/>
        <v>3.8682282256863272</v>
      </c>
      <c r="K8337" s="193">
        <f>MAX(0,(F8337-'2031 forecast'!$C$10))</f>
        <v>0</v>
      </c>
      <c r="L8337" s="193">
        <f>MAX(0,(G8337-'2031 forecast'!$C$10))</f>
        <v>0</v>
      </c>
      <c r="M8337" s="193">
        <f>MAX(0,(H8337-'2031 forecast'!$C$10))</f>
        <v>0</v>
      </c>
      <c r="N8337" s="193">
        <f>MAX(0,(I8337-'2031 forecast'!$C$10))</f>
        <v>0</v>
      </c>
      <c r="O8337" s="193">
        <f>MAX(0,(J8337-'2031 forecast'!$C$10))</f>
        <v>0</v>
      </c>
      <c r="P8337" s="175" t="str">
        <f t="shared" si="1337"/>
        <v/>
      </c>
      <c r="Q8337" s="175" t="str">
        <f t="shared" si="1338"/>
        <v/>
      </c>
    </row>
    <row r="8338" spans="1:17" s="1" customFormat="1" x14ac:dyDescent="0.3">
      <c r="A8338" s="189">
        <f t="shared" si="1336"/>
        <v>44178.249999979787</v>
      </c>
      <c r="B8338" s="190">
        <f t="shared" si="1331"/>
        <v>44178</v>
      </c>
      <c r="C8338" s="1">
        <f t="shared" si="1332"/>
        <v>6</v>
      </c>
      <c r="D8338" s="191">
        <v>2.3415889316160943</v>
      </c>
      <c r="E8338" s="192">
        <f t="shared" si="1333"/>
        <v>8.130850748430393E-5</v>
      </c>
      <c r="F8338" s="193">
        <f t="shared" si="1334"/>
        <v>3.4912214648923476</v>
      </c>
      <c r="G8338" s="193">
        <f t="shared" si="1335"/>
        <v>3.6203211955629033</v>
      </c>
      <c r="H8338" s="193">
        <f t="shared" si="1335"/>
        <v>3.7541948257488036</v>
      </c>
      <c r="I8338" s="193">
        <f t="shared" si="1335"/>
        <v>3.8930188865432136</v>
      </c>
      <c r="J8338" s="193">
        <f t="shared" si="1335"/>
        <v>4.0369764368739869</v>
      </c>
      <c r="K8338" s="193">
        <f>MAX(0,(F8338-'2031 forecast'!$C$10))</f>
        <v>0</v>
      </c>
      <c r="L8338" s="193">
        <f>MAX(0,(G8338-'2031 forecast'!$C$10))</f>
        <v>0</v>
      </c>
      <c r="M8338" s="193">
        <f>MAX(0,(H8338-'2031 forecast'!$C$10))</f>
        <v>0</v>
      </c>
      <c r="N8338" s="193">
        <f>MAX(0,(I8338-'2031 forecast'!$C$10))</f>
        <v>0</v>
      </c>
      <c r="O8338" s="193">
        <f>MAX(0,(J8338-'2031 forecast'!$C$10))</f>
        <v>0</v>
      </c>
      <c r="P8338" s="175" t="str">
        <f t="shared" si="1337"/>
        <v/>
      </c>
      <c r="Q8338" s="175" t="str">
        <f t="shared" si="1338"/>
        <v/>
      </c>
    </row>
    <row r="8339" spans="1:17" s="1" customFormat="1" x14ac:dyDescent="0.3">
      <c r="A8339" s="189">
        <f t="shared" si="1336"/>
        <v>44178.291666646452</v>
      </c>
      <c r="B8339" s="190">
        <f t="shared" si="1331"/>
        <v>44178</v>
      </c>
      <c r="C8339" s="1">
        <f t="shared" si="1332"/>
        <v>7</v>
      </c>
      <c r="D8339" s="191">
        <v>2.4997026536866342</v>
      </c>
      <c r="E8339" s="192">
        <f t="shared" si="1333"/>
        <v>8.6798792555591324E-5</v>
      </c>
      <c r="F8339" s="193">
        <f t="shared" si="1334"/>
        <v>3.7269631072162674</v>
      </c>
      <c r="G8339" s="193">
        <f t="shared" si="1335"/>
        <v>3.8647801830446422</v>
      </c>
      <c r="H8339" s="193">
        <f t="shared" si="1335"/>
        <v>4.0076935117318415</v>
      </c>
      <c r="I8339" s="193">
        <f t="shared" si="1335"/>
        <v>4.155891544476999</v>
      </c>
      <c r="J8339" s="193">
        <f t="shared" si="1335"/>
        <v>4.3095697011002043</v>
      </c>
      <c r="K8339" s="193">
        <f>MAX(0,(F8339-'2031 forecast'!$C$10))</f>
        <v>0</v>
      </c>
      <c r="L8339" s="193">
        <f>MAX(0,(G8339-'2031 forecast'!$C$10))</f>
        <v>0</v>
      </c>
      <c r="M8339" s="193">
        <f>MAX(0,(H8339-'2031 forecast'!$C$10))</f>
        <v>0</v>
      </c>
      <c r="N8339" s="193">
        <f>MAX(0,(I8339-'2031 forecast'!$C$10))</f>
        <v>0</v>
      </c>
      <c r="O8339" s="193">
        <f>MAX(0,(J8339-'2031 forecast'!$C$10))</f>
        <v>0</v>
      </c>
      <c r="P8339" s="175" t="str">
        <f t="shared" si="1337"/>
        <v/>
      </c>
      <c r="Q8339" s="175" t="str">
        <f t="shared" si="1338"/>
        <v/>
      </c>
    </row>
    <row r="8340" spans="1:17" s="1" customFormat="1" x14ac:dyDescent="0.3">
      <c r="A8340" s="189">
        <f t="shared" si="1336"/>
        <v>44178.333333313116</v>
      </c>
      <c r="B8340" s="190">
        <f t="shared" si="1331"/>
        <v>44178</v>
      </c>
      <c r="C8340" s="1">
        <f t="shared" si="1332"/>
        <v>8</v>
      </c>
      <c r="D8340" s="191">
        <v>2.7180501746411898</v>
      </c>
      <c r="E8340" s="192">
        <f t="shared" si="1333"/>
        <v>9.4380614796892988E-5</v>
      </c>
      <c r="F8340" s="193">
        <f t="shared" si="1334"/>
        <v>4.0525110894731107</v>
      </c>
      <c r="G8340" s="193">
        <f t="shared" si="1335"/>
        <v>4.2023664038527597</v>
      </c>
      <c r="H8340" s="193">
        <f t="shared" si="1335"/>
        <v>4.3577631257084182</v>
      </c>
      <c r="I8340" s="193">
        <f t="shared" si="1335"/>
        <v>4.5189061673379429</v>
      </c>
      <c r="J8340" s="193">
        <f t="shared" si="1335"/>
        <v>4.6860080183649817</v>
      </c>
      <c r="K8340" s="193">
        <f>MAX(0,(F8340-'2031 forecast'!$C$10))</f>
        <v>0</v>
      </c>
      <c r="L8340" s="193">
        <f>MAX(0,(G8340-'2031 forecast'!$C$10))</f>
        <v>0</v>
      </c>
      <c r="M8340" s="193">
        <f>MAX(0,(H8340-'2031 forecast'!$C$10))</f>
        <v>0</v>
      </c>
      <c r="N8340" s="193">
        <f>MAX(0,(I8340-'2031 forecast'!$C$10))</f>
        <v>0</v>
      </c>
      <c r="O8340" s="193">
        <f>MAX(0,(J8340-'2031 forecast'!$C$10))</f>
        <v>0</v>
      </c>
      <c r="P8340" s="175" t="str">
        <f t="shared" si="1337"/>
        <v/>
      </c>
      <c r="Q8340" s="175" t="str">
        <f t="shared" si="1338"/>
        <v/>
      </c>
    </row>
    <row r="8341" spans="1:17" s="1" customFormat="1" x14ac:dyDescent="0.3">
      <c r="A8341" s="189">
        <f t="shared" si="1336"/>
        <v>44178.37499997978</v>
      </c>
      <c r="B8341" s="190">
        <f t="shared" si="1331"/>
        <v>44178</v>
      </c>
      <c r="C8341" s="1">
        <f t="shared" si="1332"/>
        <v>9</v>
      </c>
      <c r="D8341" s="191">
        <v>2.9966314944797601</v>
      </c>
      <c r="E8341" s="192">
        <f t="shared" si="1333"/>
        <v>1.0405397420820887E-4</v>
      </c>
      <c r="F8341" s="193">
        <f t="shared" si="1334"/>
        <v>4.4678654116628751</v>
      </c>
      <c r="G8341" s="193">
        <f t="shared" si="1335"/>
        <v>4.6330798579872514</v>
      </c>
      <c r="H8341" s="193">
        <f t="shared" si="1335"/>
        <v>4.8044036676785327</v>
      </c>
      <c r="I8341" s="193">
        <f t="shared" si="1335"/>
        <v>4.9820627551260408</v>
      </c>
      <c r="J8341" s="193">
        <f t="shared" si="1335"/>
        <v>5.1662913886683173</v>
      </c>
      <c r="K8341" s="193">
        <f>MAX(0,(F8341-'2031 forecast'!$C$10))</f>
        <v>0</v>
      </c>
      <c r="L8341" s="193">
        <f>MAX(0,(G8341-'2031 forecast'!$C$10))</f>
        <v>0</v>
      </c>
      <c r="M8341" s="193">
        <f>MAX(0,(H8341-'2031 forecast'!$C$10))</f>
        <v>0</v>
      </c>
      <c r="N8341" s="193">
        <f>MAX(0,(I8341-'2031 forecast'!$C$10))</f>
        <v>0</v>
      </c>
      <c r="O8341" s="193">
        <f>MAX(0,(J8341-'2031 forecast'!$C$10))</f>
        <v>0</v>
      </c>
      <c r="P8341" s="175" t="str">
        <f t="shared" si="1337"/>
        <v/>
      </c>
      <c r="Q8341" s="175" t="str">
        <f t="shared" si="1338"/>
        <v/>
      </c>
    </row>
    <row r="8342" spans="1:17" s="1" customFormat="1" x14ac:dyDescent="0.3">
      <c r="A8342" s="189">
        <f t="shared" si="1336"/>
        <v>44178.416666646444</v>
      </c>
      <c r="B8342" s="190">
        <f t="shared" si="1331"/>
        <v>44178</v>
      </c>
      <c r="C8342" s="1">
        <f t="shared" si="1332"/>
        <v>10</v>
      </c>
      <c r="D8342" s="191">
        <v>3.2149790154343161</v>
      </c>
      <c r="E8342" s="192">
        <f t="shared" si="1333"/>
        <v>1.1163579644951055E-4</v>
      </c>
      <c r="F8342" s="193">
        <f t="shared" si="1334"/>
        <v>4.7934133939197183</v>
      </c>
      <c r="G8342" s="193">
        <f t="shared" si="1335"/>
        <v>4.9706660787953689</v>
      </c>
      <c r="H8342" s="193">
        <f t="shared" si="1335"/>
        <v>5.1544732816551102</v>
      </c>
      <c r="I8342" s="193">
        <f t="shared" si="1335"/>
        <v>5.3450773779869847</v>
      </c>
      <c r="J8342" s="193">
        <f t="shared" si="1335"/>
        <v>5.5427297059330956</v>
      </c>
      <c r="K8342" s="193">
        <f>MAX(0,(F8342-'2031 forecast'!$C$10))</f>
        <v>0</v>
      </c>
      <c r="L8342" s="193">
        <f>MAX(0,(G8342-'2031 forecast'!$C$10))</f>
        <v>0</v>
      </c>
      <c r="M8342" s="193">
        <f>MAX(0,(H8342-'2031 forecast'!$C$10))</f>
        <v>0</v>
      </c>
      <c r="N8342" s="193">
        <f>MAX(0,(I8342-'2031 forecast'!$C$10))</f>
        <v>0</v>
      </c>
      <c r="O8342" s="193">
        <f>MAX(0,(J8342-'2031 forecast'!$C$10))</f>
        <v>0</v>
      </c>
      <c r="P8342" s="175" t="str">
        <f t="shared" si="1337"/>
        <v/>
      </c>
      <c r="Q8342" s="175" t="str">
        <f t="shared" si="1338"/>
        <v/>
      </c>
    </row>
    <row r="8343" spans="1:17" s="1" customFormat="1" x14ac:dyDescent="0.3">
      <c r="A8343" s="189">
        <f t="shared" si="1336"/>
        <v>44178.458333313109</v>
      </c>
      <c r="B8343" s="190">
        <f t="shared" si="1331"/>
        <v>44178</v>
      </c>
      <c r="C8343" s="1">
        <f t="shared" si="1332"/>
        <v>11</v>
      </c>
      <c r="D8343" s="191">
        <v>3.31285893862084</v>
      </c>
      <c r="E8343" s="192">
        <f t="shared" si="1333"/>
        <v>1.1503454435078367E-4</v>
      </c>
      <c r="F8343" s="193">
        <f t="shared" si="1334"/>
        <v>4.9393486963107156</v>
      </c>
      <c r="G8343" s="193">
        <f t="shared" si="1335"/>
        <v>5.1219978329507301</v>
      </c>
      <c r="H8343" s="193">
        <f t="shared" si="1335"/>
        <v>5.3114010396446085</v>
      </c>
      <c r="I8343" s="193">
        <f t="shared" si="1335"/>
        <v>5.5078080709936126</v>
      </c>
      <c r="J8343" s="193">
        <f t="shared" si="1335"/>
        <v>5.7114779171207521</v>
      </c>
      <c r="K8343" s="193">
        <f>MAX(0,(F8343-'2031 forecast'!$C$10))</f>
        <v>0</v>
      </c>
      <c r="L8343" s="193">
        <f>MAX(0,(G8343-'2031 forecast'!$C$10))</f>
        <v>0</v>
      </c>
      <c r="M8343" s="193">
        <f>MAX(0,(H8343-'2031 forecast'!$C$10))</f>
        <v>0</v>
      </c>
      <c r="N8343" s="193">
        <f>MAX(0,(I8343-'2031 forecast'!$C$10))</f>
        <v>0</v>
      </c>
      <c r="O8343" s="193">
        <f>MAX(0,(J8343-'2031 forecast'!$C$10))</f>
        <v>0</v>
      </c>
      <c r="P8343" s="175" t="str">
        <f t="shared" si="1337"/>
        <v/>
      </c>
      <c r="Q8343" s="175" t="str">
        <f t="shared" si="1338"/>
        <v/>
      </c>
    </row>
    <row r="8344" spans="1:17" s="1" customFormat="1" x14ac:dyDescent="0.3">
      <c r="A8344" s="189">
        <f t="shared" si="1336"/>
        <v>44178.499999979773</v>
      </c>
      <c r="B8344" s="190">
        <f t="shared" si="1331"/>
        <v>44178</v>
      </c>
      <c r="C8344" s="1">
        <f t="shared" si="1332"/>
        <v>12</v>
      </c>
      <c r="D8344" s="191">
        <v>3.3580342877838514</v>
      </c>
      <c r="E8344" s="192">
        <f t="shared" si="1333"/>
        <v>1.1660319722829435E-4</v>
      </c>
      <c r="F8344" s="193">
        <f t="shared" si="1334"/>
        <v>5.0067034512604067</v>
      </c>
      <c r="G8344" s="193">
        <f t="shared" si="1335"/>
        <v>5.1918432579455125</v>
      </c>
      <c r="H8344" s="193">
        <f t="shared" si="1335"/>
        <v>5.3838292356397615</v>
      </c>
      <c r="I8344" s="193">
        <f t="shared" si="1335"/>
        <v>5.5829145446889799</v>
      </c>
      <c r="J8344" s="193">
        <f t="shared" si="1335"/>
        <v>5.7893617068996708</v>
      </c>
      <c r="K8344" s="193">
        <f>MAX(0,(F8344-'2031 forecast'!$C$10))</f>
        <v>0</v>
      </c>
      <c r="L8344" s="193">
        <f>MAX(0,(G8344-'2031 forecast'!$C$10))</f>
        <v>0</v>
      </c>
      <c r="M8344" s="193">
        <f>MAX(0,(H8344-'2031 forecast'!$C$10))</f>
        <v>0</v>
      </c>
      <c r="N8344" s="193">
        <f>MAX(0,(I8344-'2031 forecast'!$C$10))</f>
        <v>0</v>
      </c>
      <c r="O8344" s="193">
        <f>MAX(0,(J8344-'2031 forecast'!$C$10))</f>
        <v>5.2361706899670679E-2</v>
      </c>
      <c r="P8344" s="175" t="str">
        <f t="shared" si="1337"/>
        <v/>
      </c>
      <c r="Q8344" s="175" t="str">
        <f t="shared" si="1338"/>
        <v/>
      </c>
    </row>
    <row r="8345" spans="1:17" s="1" customFormat="1" x14ac:dyDescent="0.3">
      <c r="A8345" s="189">
        <f t="shared" si="1336"/>
        <v>44178.541666646437</v>
      </c>
      <c r="B8345" s="190">
        <f t="shared" si="1331"/>
        <v>44178</v>
      </c>
      <c r="C8345" s="1">
        <f t="shared" si="1332"/>
        <v>13</v>
      </c>
      <c r="D8345" s="191">
        <v>3.4634434358308792</v>
      </c>
      <c r="E8345" s="192">
        <f t="shared" si="1333"/>
        <v>1.2026338727581932E-4</v>
      </c>
      <c r="F8345" s="193">
        <f t="shared" si="1334"/>
        <v>5.1638645461430217</v>
      </c>
      <c r="G8345" s="193">
        <f t="shared" ref="G8345:J8364" si="1339">$E8345*G$2</f>
        <v>5.3548159162666735</v>
      </c>
      <c r="H8345" s="193">
        <f t="shared" si="1339"/>
        <v>5.5528283596284558</v>
      </c>
      <c r="I8345" s="193">
        <f t="shared" si="1339"/>
        <v>5.7581629833115056</v>
      </c>
      <c r="J8345" s="193">
        <f t="shared" si="1339"/>
        <v>5.9710905497171511</v>
      </c>
      <c r="K8345" s="193">
        <f>MAX(0,(F8345-'2031 forecast'!$C$10))</f>
        <v>0</v>
      </c>
      <c r="L8345" s="193">
        <f>MAX(0,(G8345-'2031 forecast'!$C$10))</f>
        <v>0</v>
      </c>
      <c r="M8345" s="193">
        <f>MAX(0,(H8345-'2031 forecast'!$C$10))</f>
        <v>0</v>
      </c>
      <c r="N8345" s="193">
        <f>MAX(0,(I8345-'2031 forecast'!$C$10))</f>
        <v>2.1162983311505457E-2</v>
      </c>
      <c r="O8345" s="193">
        <f>MAX(0,(J8345-'2031 forecast'!$C$10))</f>
        <v>0.23409054971715104</v>
      </c>
      <c r="P8345" s="175" t="str">
        <f t="shared" si="1337"/>
        <v/>
      </c>
      <c r="Q8345" s="175" t="str">
        <f t="shared" si="1338"/>
        <v/>
      </c>
    </row>
    <row r="8346" spans="1:17" s="1" customFormat="1" x14ac:dyDescent="0.3">
      <c r="A8346" s="189">
        <f t="shared" si="1336"/>
        <v>44178.583333313101</v>
      </c>
      <c r="B8346" s="190">
        <f t="shared" si="1331"/>
        <v>44178</v>
      </c>
      <c r="C8346" s="1">
        <f t="shared" si="1332"/>
        <v>14</v>
      </c>
      <c r="D8346" s="191">
        <v>3.342975838062848</v>
      </c>
      <c r="E8346" s="192">
        <f t="shared" si="1333"/>
        <v>1.1608031293579081E-4</v>
      </c>
      <c r="F8346" s="193">
        <f t="shared" si="1334"/>
        <v>4.9842518662771775</v>
      </c>
      <c r="G8346" s="193">
        <f t="shared" si="1339"/>
        <v>5.1685614496139189</v>
      </c>
      <c r="H8346" s="193">
        <f t="shared" si="1339"/>
        <v>5.3596865036413783</v>
      </c>
      <c r="I8346" s="193">
        <f t="shared" si="1339"/>
        <v>5.5578790534571914</v>
      </c>
      <c r="J8346" s="193">
        <f t="shared" si="1339"/>
        <v>5.7634004436400321</v>
      </c>
      <c r="K8346" s="193">
        <f>MAX(0,(F8346-'2031 forecast'!$C$10))</f>
        <v>0</v>
      </c>
      <c r="L8346" s="193">
        <f>MAX(0,(G8346-'2031 forecast'!$C$10))</f>
        <v>0</v>
      </c>
      <c r="M8346" s="193">
        <f>MAX(0,(H8346-'2031 forecast'!$C$10))</f>
        <v>0</v>
      </c>
      <c r="N8346" s="193">
        <f>MAX(0,(I8346-'2031 forecast'!$C$10))</f>
        <v>0</v>
      </c>
      <c r="O8346" s="193">
        <f>MAX(0,(J8346-'2031 forecast'!$C$10))</f>
        <v>2.6400443640032023E-2</v>
      </c>
      <c r="P8346" s="175" t="str">
        <f t="shared" si="1337"/>
        <v/>
      </c>
      <c r="Q8346" s="175" t="str">
        <f t="shared" si="1338"/>
        <v/>
      </c>
    </row>
    <row r="8347" spans="1:17" s="1" customFormat="1" x14ac:dyDescent="0.3">
      <c r="A8347" s="189">
        <f t="shared" si="1336"/>
        <v>44178.624999979766</v>
      </c>
      <c r="B8347" s="190">
        <f t="shared" si="1331"/>
        <v>44178</v>
      </c>
      <c r="C8347" s="1">
        <f t="shared" si="1332"/>
        <v>15</v>
      </c>
      <c r="D8347" s="191">
        <v>3.3655635126443539</v>
      </c>
      <c r="E8347" s="192">
        <f t="shared" si="1333"/>
        <v>1.1686463937454616E-4</v>
      </c>
      <c r="F8347" s="193">
        <f t="shared" si="1334"/>
        <v>5.0179292437520235</v>
      </c>
      <c r="G8347" s="193">
        <f t="shared" si="1339"/>
        <v>5.2034841621113106</v>
      </c>
      <c r="H8347" s="193">
        <f t="shared" si="1339"/>
        <v>5.3959006016389557</v>
      </c>
      <c r="I8347" s="193">
        <f t="shared" si="1339"/>
        <v>5.5954322903048759</v>
      </c>
      <c r="J8347" s="193">
        <f t="shared" si="1339"/>
        <v>5.8023423385294928</v>
      </c>
      <c r="K8347" s="193">
        <f>MAX(0,(F8347-'2031 forecast'!$C$10))</f>
        <v>0</v>
      </c>
      <c r="L8347" s="193">
        <f>MAX(0,(G8347-'2031 forecast'!$C$10))</f>
        <v>0</v>
      </c>
      <c r="M8347" s="193">
        <f>MAX(0,(H8347-'2031 forecast'!$C$10))</f>
        <v>0</v>
      </c>
      <c r="N8347" s="193">
        <f>MAX(0,(I8347-'2031 forecast'!$C$10))</f>
        <v>0</v>
      </c>
      <c r="O8347" s="193">
        <f>MAX(0,(J8347-'2031 forecast'!$C$10))</f>
        <v>6.5342338529492672E-2</v>
      </c>
      <c r="P8347" s="175" t="str">
        <f t="shared" si="1337"/>
        <v/>
      </c>
      <c r="Q8347" s="175" t="str">
        <f t="shared" si="1338"/>
        <v/>
      </c>
    </row>
    <row r="8348" spans="1:17" s="1" customFormat="1" x14ac:dyDescent="0.3">
      <c r="A8348" s="189">
        <f t="shared" si="1336"/>
        <v>44178.66666664643</v>
      </c>
      <c r="B8348" s="190">
        <f t="shared" si="1331"/>
        <v>44178</v>
      </c>
      <c r="C8348" s="1">
        <f t="shared" si="1332"/>
        <v>16</v>
      </c>
      <c r="D8348" s="191">
        <v>3.4333265363888708</v>
      </c>
      <c r="E8348" s="192">
        <f t="shared" si="1333"/>
        <v>1.1921761869081217E-4</v>
      </c>
      <c r="F8348" s="193">
        <f t="shared" si="1334"/>
        <v>5.1189613761765598</v>
      </c>
      <c r="G8348" s="193">
        <f t="shared" si="1339"/>
        <v>5.3082522996034847</v>
      </c>
      <c r="H8348" s="193">
        <f t="shared" si="1339"/>
        <v>5.5045428956316851</v>
      </c>
      <c r="I8348" s="193">
        <f t="shared" si="1339"/>
        <v>5.7080920008479259</v>
      </c>
      <c r="J8348" s="193">
        <f t="shared" si="1339"/>
        <v>5.9191680231978703</v>
      </c>
      <c r="K8348" s="193">
        <f>MAX(0,(F8348-'2031 forecast'!$C$10))</f>
        <v>0</v>
      </c>
      <c r="L8348" s="193">
        <f>MAX(0,(G8348-'2031 forecast'!$C$10))</f>
        <v>0</v>
      </c>
      <c r="M8348" s="193">
        <f>MAX(0,(H8348-'2031 forecast'!$C$10))</f>
        <v>0</v>
      </c>
      <c r="N8348" s="193">
        <f>MAX(0,(I8348-'2031 forecast'!$C$10))</f>
        <v>0</v>
      </c>
      <c r="O8348" s="193">
        <f>MAX(0,(J8348-'2031 forecast'!$C$10))</f>
        <v>0.18216802319787018</v>
      </c>
      <c r="P8348" s="175" t="str">
        <f t="shared" si="1337"/>
        <v/>
      </c>
      <c r="Q8348" s="175" t="str">
        <f t="shared" si="1338"/>
        <v/>
      </c>
    </row>
    <row r="8349" spans="1:17" s="1" customFormat="1" x14ac:dyDescent="0.3">
      <c r="A8349" s="189">
        <f t="shared" si="1336"/>
        <v>44178.708333313094</v>
      </c>
      <c r="B8349" s="190">
        <f t="shared" si="1331"/>
        <v>44178</v>
      </c>
      <c r="C8349" s="1">
        <f t="shared" si="1332"/>
        <v>17</v>
      </c>
      <c r="D8349" s="191">
        <v>3.8173170042744689</v>
      </c>
      <c r="E8349" s="192">
        <f t="shared" si="1333"/>
        <v>1.3255116814965304E-4</v>
      </c>
      <c r="F8349" s="193">
        <f t="shared" si="1334"/>
        <v>5.6914767932489401</v>
      </c>
      <c r="G8349" s="193">
        <f t="shared" si="1339"/>
        <v>5.9019384120591383</v>
      </c>
      <c r="H8349" s="193">
        <f t="shared" si="1339"/>
        <v>6.1201825615904939</v>
      </c>
      <c r="I8349" s="193">
        <f t="shared" si="1339"/>
        <v>6.3464970272585512</v>
      </c>
      <c r="J8349" s="193">
        <f t="shared" si="1339"/>
        <v>6.5811802363186871</v>
      </c>
      <c r="K8349" s="193">
        <f>MAX(0,(F8349-'2031 forecast'!$C$10))</f>
        <v>0</v>
      </c>
      <c r="L8349" s="193">
        <f>MAX(0,(G8349-'2031 forecast'!$C$10))</f>
        <v>0.16493841205913817</v>
      </c>
      <c r="M8349" s="193">
        <f>MAX(0,(H8349-'2031 forecast'!$C$10))</f>
        <v>0.3831825615904938</v>
      </c>
      <c r="N8349" s="193">
        <f>MAX(0,(I8349-'2031 forecast'!$C$10))</f>
        <v>0.60949702725855115</v>
      </c>
      <c r="O8349" s="193">
        <f>MAX(0,(J8349-'2031 forecast'!$C$10))</f>
        <v>0.84418023631868699</v>
      </c>
      <c r="P8349" s="175" t="str">
        <f t="shared" si="1337"/>
        <v/>
      </c>
      <c r="Q8349" s="175" t="str">
        <f t="shared" si="1338"/>
        <v/>
      </c>
    </row>
    <row r="8350" spans="1:17" s="1" customFormat="1" x14ac:dyDescent="0.3">
      <c r="A8350" s="189">
        <f t="shared" si="1336"/>
        <v>44178.749999979758</v>
      </c>
      <c r="B8350" s="190">
        <f t="shared" si="1331"/>
        <v>44178</v>
      </c>
      <c r="C8350" s="1">
        <f t="shared" si="1332"/>
        <v>18</v>
      </c>
      <c r="D8350" s="191">
        <v>3.8549631285769776</v>
      </c>
      <c r="E8350" s="192">
        <f t="shared" si="1333"/>
        <v>1.3385837888091191E-4</v>
      </c>
      <c r="F8350" s="193">
        <f t="shared" si="1334"/>
        <v>5.7476057557070144</v>
      </c>
      <c r="G8350" s="193">
        <f t="shared" si="1339"/>
        <v>5.9601429328881226</v>
      </c>
      <c r="H8350" s="193">
        <f t="shared" si="1339"/>
        <v>6.1805393915864535</v>
      </c>
      <c r="I8350" s="193">
        <f t="shared" si="1339"/>
        <v>6.4090857553380225</v>
      </c>
      <c r="J8350" s="193">
        <f t="shared" si="1339"/>
        <v>6.6460833944677846</v>
      </c>
      <c r="K8350" s="193">
        <f>MAX(0,(F8350-'2031 forecast'!$C$10))</f>
        <v>1.0605755707014275E-2</v>
      </c>
      <c r="L8350" s="193">
        <f>MAX(0,(G8350-'2031 forecast'!$C$10))</f>
        <v>0.22314293288812248</v>
      </c>
      <c r="M8350" s="193">
        <f>MAX(0,(H8350-'2031 forecast'!$C$10))</f>
        <v>0.44353939158645339</v>
      </c>
      <c r="N8350" s="193">
        <f>MAX(0,(I8350-'2031 forecast'!$C$10))</f>
        <v>0.67208575533802239</v>
      </c>
      <c r="O8350" s="193">
        <f>MAX(0,(J8350-'2031 forecast'!$C$10))</f>
        <v>0.90908339446778452</v>
      </c>
      <c r="P8350" s="175">
        <f t="shared" si="1337"/>
        <v>1</v>
      </c>
      <c r="Q8350" s="175">
        <f t="shared" si="1338"/>
        <v>1</v>
      </c>
    </row>
    <row r="8351" spans="1:17" s="1" customFormat="1" x14ac:dyDescent="0.3">
      <c r="A8351" s="189">
        <f t="shared" si="1336"/>
        <v>44178.791666646423</v>
      </c>
      <c r="B8351" s="190">
        <f t="shared" si="1331"/>
        <v>44178</v>
      </c>
      <c r="C8351" s="1">
        <f t="shared" si="1332"/>
        <v>19</v>
      </c>
      <c r="D8351" s="191">
        <v>3.7344955308089474</v>
      </c>
      <c r="E8351" s="192">
        <f t="shared" si="1333"/>
        <v>1.2967530454088342E-4</v>
      </c>
      <c r="F8351" s="193">
        <f t="shared" si="1334"/>
        <v>5.5679930758411711</v>
      </c>
      <c r="G8351" s="193">
        <f t="shared" si="1339"/>
        <v>5.7738884662353689</v>
      </c>
      <c r="H8351" s="193">
        <f t="shared" si="1339"/>
        <v>5.9873975355993769</v>
      </c>
      <c r="I8351" s="193">
        <f t="shared" si="1339"/>
        <v>6.2088018254837092</v>
      </c>
      <c r="J8351" s="193">
        <f t="shared" si="1339"/>
        <v>6.4383932883906665</v>
      </c>
      <c r="K8351" s="193">
        <f>MAX(0,(F8351-'2031 forecast'!$C$10))</f>
        <v>0</v>
      </c>
      <c r="L8351" s="193">
        <f>MAX(0,(G8351-'2031 forecast'!$C$10))</f>
        <v>3.6888466235368789E-2</v>
      </c>
      <c r="M8351" s="193">
        <f>MAX(0,(H8351-'2031 forecast'!$C$10))</f>
        <v>0.25039753559937683</v>
      </c>
      <c r="N8351" s="193">
        <f>MAX(0,(I8351-'2031 forecast'!$C$10))</f>
        <v>0.47180182548370908</v>
      </c>
      <c r="O8351" s="193">
        <f>MAX(0,(J8351-'2031 forecast'!$C$10))</f>
        <v>0.70139328839066639</v>
      </c>
      <c r="P8351" s="175" t="str">
        <f t="shared" si="1337"/>
        <v/>
      </c>
      <c r="Q8351" s="175" t="str">
        <f t="shared" si="1338"/>
        <v/>
      </c>
    </row>
    <row r="8352" spans="1:17" s="1" customFormat="1" x14ac:dyDescent="0.3">
      <c r="A8352" s="189">
        <f t="shared" si="1336"/>
        <v>44178.833333313087</v>
      </c>
      <c r="B8352" s="190">
        <f t="shared" si="1331"/>
        <v>44178</v>
      </c>
      <c r="C8352" s="1">
        <f t="shared" si="1332"/>
        <v>20</v>
      </c>
      <c r="D8352" s="191">
        <v>3.4483849861098745</v>
      </c>
      <c r="E8352" s="192">
        <f t="shared" si="1333"/>
        <v>1.1974050298331573E-4</v>
      </c>
      <c r="F8352" s="193">
        <f t="shared" si="1334"/>
        <v>5.1414129611597899</v>
      </c>
      <c r="G8352" s="193">
        <f t="shared" si="1339"/>
        <v>5.3315341079350782</v>
      </c>
      <c r="H8352" s="193">
        <f t="shared" si="1339"/>
        <v>5.52868562763007</v>
      </c>
      <c r="I8352" s="193">
        <f t="shared" si="1339"/>
        <v>5.7331274920797153</v>
      </c>
      <c r="J8352" s="193">
        <f t="shared" si="1339"/>
        <v>5.9451292864575098</v>
      </c>
      <c r="K8352" s="193">
        <f>MAX(0,(F8352-'2031 forecast'!$C$10))</f>
        <v>0</v>
      </c>
      <c r="L8352" s="193">
        <f>MAX(0,(G8352-'2031 forecast'!$C$10))</f>
        <v>0</v>
      </c>
      <c r="M8352" s="193">
        <f>MAX(0,(H8352-'2031 forecast'!$C$10))</f>
        <v>0</v>
      </c>
      <c r="N8352" s="193">
        <f>MAX(0,(I8352-'2031 forecast'!$C$10))</f>
        <v>0</v>
      </c>
      <c r="O8352" s="193">
        <f>MAX(0,(J8352-'2031 forecast'!$C$10))</f>
        <v>0.20812928645750972</v>
      </c>
      <c r="P8352" s="175" t="str">
        <f t="shared" si="1337"/>
        <v/>
      </c>
      <c r="Q8352" s="175" t="str">
        <f t="shared" si="1338"/>
        <v/>
      </c>
    </row>
    <row r="8353" spans="1:17" s="1" customFormat="1" x14ac:dyDescent="0.3">
      <c r="A8353" s="189">
        <f t="shared" si="1336"/>
        <v>44178.874999979751</v>
      </c>
      <c r="B8353" s="190">
        <f t="shared" si="1331"/>
        <v>44178</v>
      </c>
      <c r="C8353" s="1">
        <f t="shared" si="1332"/>
        <v>21</v>
      </c>
      <c r="D8353" s="191">
        <v>3.4257973115283691</v>
      </c>
      <c r="E8353" s="192">
        <f t="shared" si="1333"/>
        <v>1.189561765445604E-4</v>
      </c>
      <c r="F8353" s="193">
        <f t="shared" si="1334"/>
        <v>5.1077355836849456</v>
      </c>
      <c r="G8353" s="193">
        <f t="shared" si="1339"/>
        <v>5.2966113954376874</v>
      </c>
      <c r="H8353" s="193">
        <f t="shared" si="1339"/>
        <v>5.4924715296324935</v>
      </c>
      <c r="I8353" s="193">
        <f t="shared" si="1339"/>
        <v>5.6955742552320325</v>
      </c>
      <c r="J8353" s="193">
        <f t="shared" si="1339"/>
        <v>5.9061873915680509</v>
      </c>
      <c r="K8353" s="193">
        <f>MAX(0,(F8353-'2031 forecast'!$C$10))</f>
        <v>0</v>
      </c>
      <c r="L8353" s="193">
        <f>MAX(0,(G8353-'2031 forecast'!$C$10))</f>
        <v>0</v>
      </c>
      <c r="M8353" s="193">
        <f>MAX(0,(H8353-'2031 forecast'!$C$10))</f>
        <v>0</v>
      </c>
      <c r="N8353" s="193">
        <f>MAX(0,(I8353-'2031 forecast'!$C$10))</f>
        <v>0</v>
      </c>
      <c r="O8353" s="193">
        <f>MAX(0,(J8353-'2031 forecast'!$C$10))</f>
        <v>0.16918739156805085</v>
      </c>
      <c r="P8353" s="175" t="str">
        <f t="shared" si="1337"/>
        <v/>
      </c>
      <c r="Q8353" s="175" t="str">
        <f t="shared" si="1338"/>
        <v/>
      </c>
    </row>
    <row r="8354" spans="1:17" s="1" customFormat="1" x14ac:dyDescent="0.3">
      <c r="A8354" s="189">
        <f t="shared" si="1336"/>
        <v>44178.916666646415</v>
      </c>
      <c r="B8354" s="190">
        <f t="shared" si="1331"/>
        <v>44178</v>
      </c>
      <c r="C8354" s="1">
        <f t="shared" si="1332"/>
        <v>22</v>
      </c>
      <c r="D8354" s="191">
        <v>3.1547452165503</v>
      </c>
      <c r="E8354" s="192">
        <f t="shared" si="1333"/>
        <v>1.0954425927949626E-4</v>
      </c>
      <c r="F8354" s="193">
        <f t="shared" si="1334"/>
        <v>4.7036070539867953</v>
      </c>
      <c r="G8354" s="193">
        <f t="shared" si="1339"/>
        <v>4.8775388454689903</v>
      </c>
      <c r="H8354" s="193">
        <f t="shared" si="1339"/>
        <v>5.0579023536615706</v>
      </c>
      <c r="I8354" s="193">
        <f t="shared" si="1339"/>
        <v>5.2449354130598262</v>
      </c>
      <c r="J8354" s="193">
        <f t="shared" si="1339"/>
        <v>5.4388846528945338</v>
      </c>
      <c r="K8354" s="193">
        <f>MAX(0,(F8354-'2031 forecast'!$C$10))</f>
        <v>0</v>
      </c>
      <c r="L8354" s="193">
        <f>MAX(0,(G8354-'2031 forecast'!$C$10))</f>
        <v>0</v>
      </c>
      <c r="M8354" s="193">
        <f>MAX(0,(H8354-'2031 forecast'!$C$10))</f>
        <v>0</v>
      </c>
      <c r="N8354" s="193">
        <f>MAX(0,(I8354-'2031 forecast'!$C$10))</f>
        <v>0</v>
      </c>
      <c r="O8354" s="193">
        <f>MAX(0,(J8354-'2031 forecast'!$C$10))</f>
        <v>0</v>
      </c>
      <c r="P8354" s="175" t="str">
        <f t="shared" si="1337"/>
        <v/>
      </c>
      <c r="Q8354" s="175" t="str">
        <f t="shared" si="1338"/>
        <v/>
      </c>
    </row>
    <row r="8355" spans="1:17" s="1" customFormat="1" x14ac:dyDescent="0.3">
      <c r="A8355" s="189">
        <f t="shared" si="1336"/>
        <v>44178.958333313079</v>
      </c>
      <c r="B8355" s="190">
        <f t="shared" si="1331"/>
        <v>44178</v>
      </c>
      <c r="C8355" s="1">
        <f t="shared" si="1332"/>
        <v>23</v>
      </c>
      <c r="D8355" s="191">
        <v>2.9138100210142395</v>
      </c>
      <c r="E8355" s="192">
        <f t="shared" si="1333"/>
        <v>1.0117811059943929E-4</v>
      </c>
      <c r="F8355" s="193">
        <f t="shared" si="1334"/>
        <v>4.344381694255107</v>
      </c>
      <c r="G8355" s="193">
        <f t="shared" si="1339"/>
        <v>4.5050299121634838</v>
      </c>
      <c r="H8355" s="193">
        <f t="shared" si="1339"/>
        <v>4.6716186416874175</v>
      </c>
      <c r="I8355" s="193">
        <f t="shared" si="1339"/>
        <v>4.8443675533512014</v>
      </c>
      <c r="J8355" s="193">
        <f t="shared" si="1339"/>
        <v>5.0235044407402984</v>
      </c>
      <c r="K8355" s="193">
        <f>MAX(0,(F8355-'2031 forecast'!$C$10))</f>
        <v>0</v>
      </c>
      <c r="L8355" s="193">
        <f>MAX(0,(G8355-'2031 forecast'!$C$10))</f>
        <v>0</v>
      </c>
      <c r="M8355" s="193">
        <f>MAX(0,(H8355-'2031 forecast'!$C$10))</f>
        <v>0</v>
      </c>
      <c r="N8355" s="193">
        <f>MAX(0,(I8355-'2031 forecast'!$C$10))</f>
        <v>0</v>
      </c>
      <c r="O8355" s="193">
        <f>MAX(0,(J8355-'2031 forecast'!$C$10))</f>
        <v>0</v>
      </c>
      <c r="P8355" s="175" t="str">
        <f t="shared" si="1337"/>
        <v/>
      </c>
      <c r="Q8355" s="175" t="str">
        <f t="shared" si="1338"/>
        <v/>
      </c>
    </row>
    <row r="8356" spans="1:17" s="1" customFormat="1" x14ac:dyDescent="0.3">
      <c r="A8356" s="189">
        <f t="shared" si="1336"/>
        <v>44178.999999979744</v>
      </c>
      <c r="B8356" s="190">
        <f t="shared" si="1331"/>
        <v>44178</v>
      </c>
      <c r="C8356" s="1">
        <f t="shared" si="1332"/>
        <v>0</v>
      </c>
      <c r="D8356" s="191">
        <v>2.5599364525706494</v>
      </c>
      <c r="E8356" s="192">
        <f t="shared" si="1333"/>
        <v>8.8890329725605568E-5</v>
      </c>
      <c r="F8356" s="193">
        <f t="shared" si="1334"/>
        <v>3.8167694471491895</v>
      </c>
      <c r="G8356" s="193">
        <f t="shared" si="1339"/>
        <v>3.9579074163710191</v>
      </c>
      <c r="H8356" s="193">
        <f t="shared" si="1339"/>
        <v>4.1042644397253794</v>
      </c>
      <c r="I8356" s="193">
        <f t="shared" si="1339"/>
        <v>4.2560335094041557</v>
      </c>
      <c r="J8356" s="193">
        <f t="shared" si="1339"/>
        <v>4.4134147541387634</v>
      </c>
      <c r="K8356" s="193">
        <f>MAX(0,(F8356-'2031 forecast'!$C$10))</f>
        <v>0</v>
      </c>
      <c r="L8356" s="193">
        <f>MAX(0,(G8356-'2031 forecast'!$C$10))</f>
        <v>0</v>
      </c>
      <c r="M8356" s="193">
        <f>MAX(0,(H8356-'2031 forecast'!$C$10))</f>
        <v>0</v>
      </c>
      <c r="N8356" s="193">
        <f>MAX(0,(I8356-'2031 forecast'!$C$10))</f>
        <v>0</v>
      </c>
      <c r="O8356" s="193">
        <f>MAX(0,(J8356-'2031 forecast'!$C$10))</f>
        <v>0</v>
      </c>
      <c r="P8356" s="175" t="str">
        <f t="shared" si="1337"/>
        <v/>
      </c>
      <c r="Q8356" s="175" t="str">
        <f t="shared" si="1338"/>
        <v/>
      </c>
    </row>
    <row r="8357" spans="1:17" s="1" customFormat="1" x14ac:dyDescent="0.3">
      <c r="A8357" s="189">
        <f t="shared" si="1336"/>
        <v>44179.041666646408</v>
      </c>
      <c r="B8357" s="190">
        <f t="shared" si="1331"/>
        <v>44179</v>
      </c>
      <c r="C8357" s="1">
        <f t="shared" si="1332"/>
        <v>1</v>
      </c>
      <c r="D8357" s="191">
        <v>2.5222903282681401</v>
      </c>
      <c r="E8357" s="192">
        <f t="shared" si="1333"/>
        <v>8.7583118994346675E-5</v>
      </c>
      <c r="F8357" s="193">
        <f t="shared" si="1334"/>
        <v>3.7606404846911139</v>
      </c>
      <c r="G8357" s="193">
        <f t="shared" si="1339"/>
        <v>3.8997028955420339</v>
      </c>
      <c r="H8357" s="193">
        <f t="shared" si="1339"/>
        <v>4.0439076097294189</v>
      </c>
      <c r="I8357" s="193">
        <f t="shared" si="1339"/>
        <v>4.1934447813246836</v>
      </c>
      <c r="J8357" s="193">
        <f t="shared" si="1339"/>
        <v>4.3485115959896641</v>
      </c>
      <c r="K8357" s="193">
        <f>MAX(0,(F8357-'2031 forecast'!$C$10))</f>
        <v>0</v>
      </c>
      <c r="L8357" s="193">
        <f>MAX(0,(G8357-'2031 forecast'!$C$10))</f>
        <v>0</v>
      </c>
      <c r="M8357" s="193">
        <f>MAX(0,(H8357-'2031 forecast'!$C$10))</f>
        <v>0</v>
      </c>
      <c r="N8357" s="193">
        <f>MAX(0,(I8357-'2031 forecast'!$C$10))</f>
        <v>0</v>
      </c>
      <c r="O8357" s="193">
        <f>MAX(0,(J8357-'2031 forecast'!$C$10))</f>
        <v>0</v>
      </c>
      <c r="P8357" s="175" t="str">
        <f t="shared" si="1337"/>
        <v/>
      </c>
      <c r="Q8357" s="175" t="str">
        <f t="shared" si="1338"/>
        <v/>
      </c>
    </row>
    <row r="8358" spans="1:17" s="1" customFormat="1" x14ac:dyDescent="0.3">
      <c r="A8358" s="189">
        <f t="shared" si="1336"/>
        <v>44179.083333313072</v>
      </c>
      <c r="B8358" s="190">
        <f t="shared" si="1331"/>
        <v>44179</v>
      </c>
      <c r="C8358" s="1">
        <f t="shared" si="1332"/>
        <v>2</v>
      </c>
      <c r="D8358" s="191">
        <v>2.431939629942117</v>
      </c>
      <c r="E8358" s="192">
        <f t="shared" si="1333"/>
        <v>8.4445813239325296E-5</v>
      </c>
      <c r="F8358" s="193">
        <f t="shared" si="1334"/>
        <v>3.6259309747917303</v>
      </c>
      <c r="G8358" s="193">
        <f t="shared" si="1339"/>
        <v>3.7600120455524686</v>
      </c>
      <c r="H8358" s="193">
        <f t="shared" si="1339"/>
        <v>3.8990512177391108</v>
      </c>
      <c r="I8358" s="193">
        <f t="shared" si="1339"/>
        <v>4.0432318339339481</v>
      </c>
      <c r="J8358" s="193">
        <f t="shared" si="1339"/>
        <v>4.192744016431825</v>
      </c>
      <c r="K8358" s="193">
        <f>MAX(0,(F8358-'2031 forecast'!$C$10))</f>
        <v>0</v>
      </c>
      <c r="L8358" s="193">
        <f>MAX(0,(G8358-'2031 forecast'!$C$10))</f>
        <v>0</v>
      </c>
      <c r="M8358" s="193">
        <f>MAX(0,(H8358-'2031 forecast'!$C$10))</f>
        <v>0</v>
      </c>
      <c r="N8358" s="193">
        <f>MAX(0,(I8358-'2031 forecast'!$C$10))</f>
        <v>0</v>
      </c>
      <c r="O8358" s="193">
        <f>MAX(0,(J8358-'2031 forecast'!$C$10))</f>
        <v>0</v>
      </c>
      <c r="P8358" s="175" t="str">
        <f t="shared" si="1337"/>
        <v/>
      </c>
      <c r="Q8358" s="175" t="str">
        <f t="shared" si="1338"/>
        <v/>
      </c>
    </row>
    <row r="8359" spans="1:17" s="1" customFormat="1" x14ac:dyDescent="0.3">
      <c r="A8359" s="189">
        <f t="shared" si="1336"/>
        <v>44179.124999979736</v>
      </c>
      <c r="B8359" s="190">
        <f t="shared" si="1331"/>
        <v>44179</v>
      </c>
      <c r="C8359" s="1">
        <f t="shared" si="1332"/>
        <v>3</v>
      </c>
      <c r="D8359" s="191">
        <v>2.4620565293841246</v>
      </c>
      <c r="E8359" s="192">
        <f t="shared" si="1333"/>
        <v>8.5491581824332418E-5</v>
      </c>
      <c r="F8359" s="193">
        <f t="shared" si="1334"/>
        <v>3.6708341447581914</v>
      </c>
      <c r="G8359" s="193">
        <f t="shared" si="1339"/>
        <v>3.8065756622156566</v>
      </c>
      <c r="H8359" s="193">
        <f t="shared" si="1339"/>
        <v>3.9473366817358801</v>
      </c>
      <c r="I8359" s="193">
        <f t="shared" si="1339"/>
        <v>4.093302816397526</v>
      </c>
      <c r="J8359" s="193">
        <f t="shared" si="1339"/>
        <v>4.244666542951105</v>
      </c>
      <c r="K8359" s="193">
        <f>MAX(0,(F8359-'2031 forecast'!$C$10))</f>
        <v>0</v>
      </c>
      <c r="L8359" s="193">
        <f>MAX(0,(G8359-'2031 forecast'!$C$10))</f>
        <v>0</v>
      </c>
      <c r="M8359" s="193">
        <f>MAX(0,(H8359-'2031 forecast'!$C$10))</f>
        <v>0</v>
      </c>
      <c r="N8359" s="193">
        <f>MAX(0,(I8359-'2031 forecast'!$C$10))</f>
        <v>0</v>
      </c>
      <c r="O8359" s="193">
        <f>MAX(0,(J8359-'2031 forecast'!$C$10))</f>
        <v>0</v>
      </c>
      <c r="P8359" s="175" t="str">
        <f t="shared" si="1337"/>
        <v/>
      </c>
      <c r="Q8359" s="175" t="str">
        <f t="shared" si="1338"/>
        <v/>
      </c>
    </row>
    <row r="8360" spans="1:17" s="1" customFormat="1" x14ac:dyDescent="0.3">
      <c r="A8360" s="189">
        <f t="shared" si="1336"/>
        <v>44179.166666646401</v>
      </c>
      <c r="B8360" s="190">
        <f t="shared" si="1331"/>
        <v>44179</v>
      </c>
      <c r="C8360" s="1">
        <f t="shared" si="1332"/>
        <v>4</v>
      </c>
      <c r="D8360" s="191">
        <v>2.431939629942117</v>
      </c>
      <c r="E8360" s="192">
        <f t="shared" si="1333"/>
        <v>8.4445813239325296E-5</v>
      </c>
      <c r="F8360" s="193">
        <f t="shared" si="1334"/>
        <v>3.6259309747917303</v>
      </c>
      <c r="G8360" s="193">
        <f t="shared" si="1339"/>
        <v>3.7600120455524686</v>
      </c>
      <c r="H8360" s="193">
        <f t="shared" si="1339"/>
        <v>3.8990512177391108</v>
      </c>
      <c r="I8360" s="193">
        <f t="shared" si="1339"/>
        <v>4.0432318339339481</v>
      </c>
      <c r="J8360" s="193">
        <f t="shared" si="1339"/>
        <v>4.192744016431825</v>
      </c>
      <c r="K8360" s="193">
        <f>MAX(0,(F8360-'2031 forecast'!$C$10))</f>
        <v>0</v>
      </c>
      <c r="L8360" s="193">
        <f>MAX(0,(G8360-'2031 forecast'!$C$10))</f>
        <v>0</v>
      </c>
      <c r="M8360" s="193">
        <f>MAX(0,(H8360-'2031 forecast'!$C$10))</f>
        <v>0</v>
      </c>
      <c r="N8360" s="193">
        <f>MAX(0,(I8360-'2031 forecast'!$C$10))</f>
        <v>0</v>
      </c>
      <c r="O8360" s="193">
        <f>MAX(0,(J8360-'2031 forecast'!$C$10))</f>
        <v>0</v>
      </c>
      <c r="P8360" s="175" t="str">
        <f t="shared" si="1337"/>
        <v/>
      </c>
      <c r="Q8360" s="175" t="str">
        <f t="shared" si="1338"/>
        <v/>
      </c>
    </row>
    <row r="8361" spans="1:17" s="1" customFormat="1" x14ac:dyDescent="0.3">
      <c r="A8361" s="189">
        <f t="shared" si="1336"/>
        <v>44179.208333313065</v>
      </c>
      <c r="B8361" s="190">
        <f t="shared" si="1331"/>
        <v>44179</v>
      </c>
      <c r="C8361" s="1">
        <f t="shared" si="1332"/>
        <v>5</v>
      </c>
      <c r="D8361" s="191">
        <v>2.4168811802211132</v>
      </c>
      <c r="E8361" s="192">
        <f t="shared" si="1333"/>
        <v>8.3922928946821728E-5</v>
      </c>
      <c r="F8361" s="193">
        <f t="shared" si="1334"/>
        <v>3.6034793898084998</v>
      </c>
      <c r="G8361" s="193">
        <f t="shared" si="1339"/>
        <v>3.7367302372208742</v>
      </c>
      <c r="H8361" s="193">
        <f t="shared" si="1339"/>
        <v>3.8749084857407259</v>
      </c>
      <c r="I8361" s="193">
        <f t="shared" si="1339"/>
        <v>4.0181963427021588</v>
      </c>
      <c r="J8361" s="193">
        <f t="shared" si="1339"/>
        <v>4.1667827531721855</v>
      </c>
      <c r="K8361" s="193">
        <f>MAX(0,(F8361-'2031 forecast'!$C$10))</f>
        <v>0</v>
      </c>
      <c r="L8361" s="193">
        <f>MAX(0,(G8361-'2031 forecast'!$C$10))</f>
        <v>0</v>
      </c>
      <c r="M8361" s="193">
        <f>MAX(0,(H8361-'2031 forecast'!$C$10))</f>
        <v>0</v>
      </c>
      <c r="N8361" s="193">
        <f>MAX(0,(I8361-'2031 forecast'!$C$10))</f>
        <v>0</v>
      </c>
      <c r="O8361" s="193">
        <f>MAX(0,(J8361-'2031 forecast'!$C$10))</f>
        <v>0</v>
      </c>
      <c r="P8361" s="175" t="str">
        <f t="shared" si="1337"/>
        <v/>
      </c>
      <c r="Q8361" s="175" t="str">
        <f t="shared" si="1338"/>
        <v/>
      </c>
    </row>
    <row r="8362" spans="1:17" s="1" customFormat="1" x14ac:dyDescent="0.3">
      <c r="A8362" s="189">
        <f t="shared" si="1336"/>
        <v>44179.249999979729</v>
      </c>
      <c r="B8362" s="190">
        <f t="shared" si="1331"/>
        <v>44179</v>
      </c>
      <c r="C8362" s="1">
        <f t="shared" si="1332"/>
        <v>6</v>
      </c>
      <c r="D8362" s="191">
        <v>2.5975825768731586</v>
      </c>
      <c r="E8362" s="192">
        <f t="shared" si="1333"/>
        <v>9.019754045686446E-5</v>
      </c>
      <c r="F8362" s="193">
        <f t="shared" si="1334"/>
        <v>3.8728984096072652</v>
      </c>
      <c r="G8362" s="193">
        <f t="shared" si="1339"/>
        <v>4.0161119372000043</v>
      </c>
      <c r="H8362" s="193">
        <f t="shared" si="1339"/>
        <v>4.1646212697213407</v>
      </c>
      <c r="I8362" s="193">
        <f t="shared" si="1339"/>
        <v>4.3186222374836278</v>
      </c>
      <c r="J8362" s="193">
        <f t="shared" si="1339"/>
        <v>4.4783179122878618</v>
      </c>
      <c r="K8362" s="193">
        <f>MAX(0,(F8362-'2031 forecast'!$C$10))</f>
        <v>0</v>
      </c>
      <c r="L8362" s="193">
        <f>MAX(0,(G8362-'2031 forecast'!$C$10))</f>
        <v>0</v>
      </c>
      <c r="M8362" s="193">
        <f>MAX(0,(H8362-'2031 forecast'!$C$10))</f>
        <v>0</v>
      </c>
      <c r="N8362" s="193">
        <f>MAX(0,(I8362-'2031 forecast'!$C$10))</f>
        <v>0</v>
      </c>
      <c r="O8362" s="193">
        <f>MAX(0,(J8362-'2031 forecast'!$C$10))</f>
        <v>0</v>
      </c>
      <c r="P8362" s="175" t="str">
        <f t="shared" si="1337"/>
        <v/>
      </c>
      <c r="Q8362" s="175" t="str">
        <f t="shared" si="1338"/>
        <v/>
      </c>
    </row>
    <row r="8363" spans="1:17" s="1" customFormat="1" x14ac:dyDescent="0.3">
      <c r="A8363" s="189">
        <f t="shared" si="1336"/>
        <v>44179.291666646393</v>
      </c>
      <c r="B8363" s="190">
        <f t="shared" si="1331"/>
        <v>44179</v>
      </c>
      <c r="C8363" s="1">
        <f t="shared" si="1332"/>
        <v>7</v>
      </c>
      <c r="D8363" s="191">
        <v>2.9363976955957449</v>
      </c>
      <c r="E8363" s="192">
        <f t="shared" si="1333"/>
        <v>1.0196243703819463E-4</v>
      </c>
      <c r="F8363" s="193">
        <f t="shared" si="1334"/>
        <v>4.378059071729953</v>
      </c>
      <c r="G8363" s="193">
        <f t="shared" si="1339"/>
        <v>4.5399526246608746</v>
      </c>
      <c r="H8363" s="193">
        <f t="shared" si="1339"/>
        <v>4.7078327396849948</v>
      </c>
      <c r="I8363" s="193">
        <f t="shared" si="1339"/>
        <v>4.8819207901988841</v>
      </c>
      <c r="J8363" s="193">
        <f t="shared" si="1339"/>
        <v>5.0624463356297582</v>
      </c>
      <c r="K8363" s="193">
        <f>MAX(0,(F8363-'2031 forecast'!$C$10))</f>
        <v>0</v>
      </c>
      <c r="L8363" s="193">
        <f>MAX(0,(G8363-'2031 forecast'!$C$10))</f>
        <v>0</v>
      </c>
      <c r="M8363" s="193">
        <f>MAX(0,(H8363-'2031 forecast'!$C$10))</f>
        <v>0</v>
      </c>
      <c r="N8363" s="193">
        <f>MAX(0,(I8363-'2031 forecast'!$C$10))</f>
        <v>0</v>
      </c>
      <c r="O8363" s="193">
        <f>MAX(0,(J8363-'2031 forecast'!$C$10))</f>
        <v>0</v>
      </c>
      <c r="P8363" s="175" t="str">
        <f t="shared" si="1337"/>
        <v/>
      </c>
      <c r="Q8363" s="175" t="str">
        <f t="shared" si="1338"/>
        <v/>
      </c>
    </row>
    <row r="8364" spans="1:17" s="1" customFormat="1" x14ac:dyDescent="0.3">
      <c r="A8364" s="189">
        <f t="shared" si="1336"/>
        <v>44179.333333313058</v>
      </c>
      <c r="B8364" s="190">
        <f t="shared" si="1331"/>
        <v>44179</v>
      </c>
      <c r="C8364" s="1">
        <f t="shared" si="1332"/>
        <v>8</v>
      </c>
      <c r="D8364" s="191">
        <v>3.1923913408528102</v>
      </c>
      <c r="E8364" s="192">
        <f t="shared" si="1333"/>
        <v>1.108514700107552E-4</v>
      </c>
      <c r="F8364" s="193">
        <f t="shared" si="1334"/>
        <v>4.7597360164448723</v>
      </c>
      <c r="G8364" s="193">
        <f t="shared" si="1339"/>
        <v>4.9357433662979773</v>
      </c>
      <c r="H8364" s="193">
        <f t="shared" si="1339"/>
        <v>5.1182591836575329</v>
      </c>
      <c r="I8364" s="193">
        <f t="shared" si="1339"/>
        <v>5.307524141139301</v>
      </c>
      <c r="J8364" s="193">
        <f t="shared" si="1339"/>
        <v>5.5037878110436349</v>
      </c>
      <c r="K8364" s="193">
        <f>MAX(0,(F8364-'2031 forecast'!$C$10))</f>
        <v>0</v>
      </c>
      <c r="L8364" s="193">
        <f>MAX(0,(G8364-'2031 forecast'!$C$10))</f>
        <v>0</v>
      </c>
      <c r="M8364" s="193">
        <f>MAX(0,(H8364-'2031 forecast'!$C$10))</f>
        <v>0</v>
      </c>
      <c r="N8364" s="193">
        <f>MAX(0,(I8364-'2031 forecast'!$C$10))</f>
        <v>0</v>
      </c>
      <c r="O8364" s="193">
        <f>MAX(0,(J8364-'2031 forecast'!$C$10))</f>
        <v>0</v>
      </c>
      <c r="P8364" s="175" t="str">
        <f t="shared" si="1337"/>
        <v/>
      </c>
      <c r="Q8364" s="175" t="str">
        <f t="shared" si="1338"/>
        <v/>
      </c>
    </row>
    <row r="8365" spans="1:17" s="1" customFormat="1" x14ac:dyDescent="0.3">
      <c r="A8365" s="189">
        <f t="shared" si="1336"/>
        <v>44179.374999979722</v>
      </c>
      <c r="B8365" s="190">
        <f t="shared" si="1331"/>
        <v>44179</v>
      </c>
      <c r="C8365" s="1">
        <f t="shared" si="1332"/>
        <v>9</v>
      </c>
      <c r="D8365" s="191">
        <v>3.2526251397368249</v>
      </c>
      <c r="E8365" s="192">
        <f t="shared" si="1333"/>
        <v>1.1294300718076943E-4</v>
      </c>
      <c r="F8365" s="193">
        <f t="shared" si="1334"/>
        <v>4.8495423563777935</v>
      </c>
      <c r="G8365" s="193">
        <f t="shared" ref="G8365:J8384" si="1340">$E8365*G$2</f>
        <v>5.0288705996243532</v>
      </c>
      <c r="H8365" s="193">
        <f t="shared" si="1340"/>
        <v>5.2148301116510707</v>
      </c>
      <c r="I8365" s="193">
        <f t="shared" si="1340"/>
        <v>5.4076661060664568</v>
      </c>
      <c r="J8365" s="193">
        <f t="shared" si="1340"/>
        <v>5.6076328640821931</v>
      </c>
      <c r="K8365" s="193">
        <f>MAX(0,(F8365-'2031 forecast'!$C$10))</f>
        <v>0</v>
      </c>
      <c r="L8365" s="193">
        <f>MAX(0,(G8365-'2031 forecast'!$C$10))</f>
        <v>0</v>
      </c>
      <c r="M8365" s="193">
        <f>MAX(0,(H8365-'2031 forecast'!$C$10))</f>
        <v>0</v>
      </c>
      <c r="N8365" s="193">
        <f>MAX(0,(I8365-'2031 forecast'!$C$10))</f>
        <v>0</v>
      </c>
      <c r="O8365" s="193">
        <f>MAX(0,(J8365-'2031 forecast'!$C$10))</f>
        <v>0</v>
      </c>
      <c r="P8365" s="175" t="str">
        <f t="shared" si="1337"/>
        <v/>
      </c>
      <c r="Q8365" s="175" t="str">
        <f t="shared" si="1338"/>
        <v/>
      </c>
    </row>
    <row r="8366" spans="1:17" s="1" customFormat="1" x14ac:dyDescent="0.3">
      <c r="A8366" s="189">
        <f t="shared" si="1336"/>
        <v>44179.416666646386</v>
      </c>
      <c r="B8366" s="190">
        <f t="shared" si="1331"/>
        <v>44179</v>
      </c>
      <c r="C8366" s="1">
        <f t="shared" si="1332"/>
        <v>10</v>
      </c>
      <c r="D8366" s="191">
        <v>3.3806219623653573</v>
      </c>
      <c r="E8366" s="192">
        <f t="shared" si="1333"/>
        <v>1.173875236670497E-4</v>
      </c>
      <c r="F8366" s="193">
        <f t="shared" si="1334"/>
        <v>5.0403808287352527</v>
      </c>
      <c r="G8366" s="193">
        <f t="shared" si="1340"/>
        <v>5.2267659704429041</v>
      </c>
      <c r="H8366" s="193">
        <f t="shared" si="1340"/>
        <v>5.4200433336373388</v>
      </c>
      <c r="I8366" s="193">
        <f t="shared" si="1340"/>
        <v>5.6204677815366644</v>
      </c>
      <c r="J8366" s="193">
        <f t="shared" si="1340"/>
        <v>5.8283036017891314</v>
      </c>
      <c r="K8366" s="193">
        <f>MAX(0,(F8366-'2031 forecast'!$C$10))</f>
        <v>0</v>
      </c>
      <c r="L8366" s="193">
        <f>MAX(0,(G8366-'2031 forecast'!$C$10))</f>
        <v>0</v>
      </c>
      <c r="M8366" s="193">
        <f>MAX(0,(H8366-'2031 forecast'!$C$10))</f>
        <v>0</v>
      </c>
      <c r="N8366" s="193">
        <f>MAX(0,(I8366-'2031 forecast'!$C$10))</f>
        <v>0</v>
      </c>
      <c r="O8366" s="193">
        <f>MAX(0,(J8366-'2031 forecast'!$C$10))</f>
        <v>9.1303601789131328E-2</v>
      </c>
      <c r="P8366" s="175" t="str">
        <f t="shared" si="1337"/>
        <v/>
      </c>
      <c r="Q8366" s="175" t="str">
        <f t="shared" si="1338"/>
        <v/>
      </c>
    </row>
    <row r="8367" spans="1:17" s="1" customFormat="1" x14ac:dyDescent="0.3">
      <c r="A8367" s="189">
        <f t="shared" si="1336"/>
        <v>44179.45833331305</v>
      </c>
      <c r="B8367" s="190">
        <f t="shared" si="1331"/>
        <v>44179</v>
      </c>
      <c r="C8367" s="1">
        <f t="shared" si="1332"/>
        <v>11</v>
      </c>
      <c r="D8367" s="191">
        <v>3.4333265363888708</v>
      </c>
      <c r="E8367" s="192">
        <f t="shared" si="1333"/>
        <v>1.1921761869081217E-4</v>
      </c>
      <c r="F8367" s="193">
        <f t="shared" si="1334"/>
        <v>5.1189613761765598</v>
      </c>
      <c r="G8367" s="193">
        <f t="shared" si="1340"/>
        <v>5.3082522996034847</v>
      </c>
      <c r="H8367" s="193">
        <f t="shared" si="1340"/>
        <v>5.5045428956316851</v>
      </c>
      <c r="I8367" s="193">
        <f t="shared" si="1340"/>
        <v>5.7080920008479259</v>
      </c>
      <c r="J8367" s="193">
        <f t="shared" si="1340"/>
        <v>5.9191680231978703</v>
      </c>
      <c r="K8367" s="193">
        <f>MAX(0,(F8367-'2031 forecast'!$C$10))</f>
        <v>0</v>
      </c>
      <c r="L8367" s="193">
        <f>MAX(0,(G8367-'2031 forecast'!$C$10))</f>
        <v>0</v>
      </c>
      <c r="M8367" s="193">
        <f>MAX(0,(H8367-'2031 forecast'!$C$10))</f>
        <v>0</v>
      </c>
      <c r="N8367" s="193">
        <f>MAX(0,(I8367-'2031 forecast'!$C$10))</f>
        <v>0</v>
      </c>
      <c r="O8367" s="193">
        <f>MAX(0,(J8367-'2031 forecast'!$C$10))</f>
        <v>0.18216802319787018</v>
      </c>
      <c r="P8367" s="175" t="str">
        <f t="shared" si="1337"/>
        <v/>
      </c>
      <c r="Q8367" s="175" t="str">
        <f t="shared" si="1338"/>
        <v/>
      </c>
    </row>
    <row r="8368" spans="1:17" s="1" customFormat="1" x14ac:dyDescent="0.3">
      <c r="A8368" s="189">
        <f t="shared" si="1336"/>
        <v>44179.499999979715</v>
      </c>
      <c r="B8368" s="190">
        <f t="shared" si="1331"/>
        <v>44179</v>
      </c>
      <c r="C8368" s="1">
        <f t="shared" si="1332"/>
        <v>12</v>
      </c>
      <c r="D8368" s="191">
        <v>3.5387356844358973</v>
      </c>
      <c r="E8368" s="192">
        <f t="shared" si="1333"/>
        <v>1.2287780873833709E-4</v>
      </c>
      <c r="F8368" s="193">
        <f t="shared" si="1334"/>
        <v>5.276122471059173</v>
      </c>
      <c r="G8368" s="193">
        <f t="shared" si="1340"/>
        <v>5.471224957924643</v>
      </c>
      <c r="H8368" s="193">
        <f t="shared" si="1340"/>
        <v>5.6735420196203767</v>
      </c>
      <c r="I8368" s="193">
        <f t="shared" si="1340"/>
        <v>5.8833404394704498</v>
      </c>
      <c r="J8368" s="193">
        <f t="shared" si="1340"/>
        <v>6.100896866015348</v>
      </c>
      <c r="K8368" s="193">
        <f>MAX(0,(F8368-'2031 forecast'!$C$10))</f>
        <v>0</v>
      </c>
      <c r="L8368" s="193">
        <f>MAX(0,(G8368-'2031 forecast'!$C$10))</f>
        <v>0</v>
      </c>
      <c r="M8368" s="193">
        <f>MAX(0,(H8368-'2031 forecast'!$C$10))</f>
        <v>0</v>
      </c>
      <c r="N8368" s="193">
        <f>MAX(0,(I8368-'2031 forecast'!$C$10))</f>
        <v>0.14634043947044972</v>
      </c>
      <c r="O8368" s="193">
        <f>MAX(0,(J8368-'2031 forecast'!$C$10))</f>
        <v>0.36389686601534788</v>
      </c>
      <c r="P8368" s="175" t="str">
        <f t="shared" si="1337"/>
        <v/>
      </c>
      <c r="Q8368" s="175" t="str">
        <f t="shared" si="1338"/>
        <v/>
      </c>
    </row>
    <row r="8369" spans="1:17" s="1" customFormat="1" x14ac:dyDescent="0.3">
      <c r="A8369" s="189">
        <f t="shared" si="1336"/>
        <v>44179.541666646379</v>
      </c>
      <c r="B8369" s="190">
        <f t="shared" si="1331"/>
        <v>44179</v>
      </c>
      <c r="C8369" s="1">
        <f t="shared" si="1332"/>
        <v>13</v>
      </c>
      <c r="D8369" s="191">
        <v>3.6215571579014192</v>
      </c>
      <c r="E8369" s="192">
        <f t="shared" si="1333"/>
        <v>1.2575367234710671E-4</v>
      </c>
      <c r="F8369" s="193">
        <f t="shared" si="1334"/>
        <v>5.399606188466942</v>
      </c>
      <c r="G8369" s="193">
        <f t="shared" si="1340"/>
        <v>5.5992749037484133</v>
      </c>
      <c r="H8369" s="193">
        <f t="shared" si="1340"/>
        <v>5.8063270456114937</v>
      </c>
      <c r="I8369" s="193">
        <f t="shared" si="1340"/>
        <v>6.021035641245291</v>
      </c>
      <c r="J8369" s="193">
        <f t="shared" si="1340"/>
        <v>6.2436838139433686</v>
      </c>
      <c r="K8369" s="193">
        <f>MAX(0,(F8369-'2031 forecast'!$C$10))</f>
        <v>0</v>
      </c>
      <c r="L8369" s="193">
        <f>MAX(0,(G8369-'2031 forecast'!$C$10))</f>
        <v>0</v>
      </c>
      <c r="M8369" s="193">
        <f>MAX(0,(H8369-'2031 forecast'!$C$10))</f>
        <v>6.932704561149361E-2</v>
      </c>
      <c r="N8369" s="193">
        <f>MAX(0,(I8369-'2031 forecast'!$C$10))</f>
        <v>0.2840356412452909</v>
      </c>
      <c r="O8369" s="193">
        <f>MAX(0,(J8369-'2031 forecast'!$C$10))</f>
        <v>0.50668381394336848</v>
      </c>
      <c r="P8369" s="175" t="str">
        <f t="shared" si="1337"/>
        <v/>
      </c>
      <c r="Q8369" s="175" t="str">
        <f t="shared" si="1338"/>
        <v/>
      </c>
    </row>
    <row r="8370" spans="1:17" s="1" customFormat="1" x14ac:dyDescent="0.3">
      <c r="A8370" s="189">
        <f t="shared" si="1336"/>
        <v>44179.583333313043</v>
      </c>
      <c r="B8370" s="190">
        <f t="shared" si="1331"/>
        <v>44179</v>
      </c>
      <c r="C8370" s="1">
        <f t="shared" si="1332"/>
        <v>14</v>
      </c>
      <c r="D8370" s="191">
        <v>3.3580342877838514</v>
      </c>
      <c r="E8370" s="192">
        <f t="shared" si="1333"/>
        <v>1.1660319722829435E-4</v>
      </c>
      <c r="F8370" s="193">
        <f t="shared" si="1334"/>
        <v>5.0067034512604067</v>
      </c>
      <c r="G8370" s="193">
        <f t="shared" si="1340"/>
        <v>5.1918432579455125</v>
      </c>
      <c r="H8370" s="193">
        <f t="shared" si="1340"/>
        <v>5.3838292356397615</v>
      </c>
      <c r="I8370" s="193">
        <f t="shared" si="1340"/>
        <v>5.5829145446889799</v>
      </c>
      <c r="J8370" s="193">
        <f t="shared" si="1340"/>
        <v>5.7893617068996708</v>
      </c>
      <c r="K8370" s="193">
        <f>MAX(0,(F8370-'2031 forecast'!$C$10))</f>
        <v>0</v>
      </c>
      <c r="L8370" s="193">
        <f>MAX(0,(G8370-'2031 forecast'!$C$10))</f>
        <v>0</v>
      </c>
      <c r="M8370" s="193">
        <f>MAX(0,(H8370-'2031 forecast'!$C$10))</f>
        <v>0</v>
      </c>
      <c r="N8370" s="193">
        <f>MAX(0,(I8370-'2031 forecast'!$C$10))</f>
        <v>0</v>
      </c>
      <c r="O8370" s="193">
        <f>MAX(0,(J8370-'2031 forecast'!$C$10))</f>
        <v>5.2361706899670679E-2</v>
      </c>
      <c r="P8370" s="175" t="str">
        <f t="shared" si="1337"/>
        <v/>
      </c>
      <c r="Q8370" s="175" t="str">
        <f t="shared" si="1338"/>
        <v/>
      </c>
    </row>
    <row r="8371" spans="1:17" s="1" customFormat="1" x14ac:dyDescent="0.3">
      <c r="A8371" s="189">
        <f t="shared" si="1336"/>
        <v>44179.624999979707</v>
      </c>
      <c r="B8371" s="190">
        <f t="shared" si="1331"/>
        <v>44179</v>
      </c>
      <c r="C8371" s="1">
        <f t="shared" si="1332"/>
        <v>15</v>
      </c>
      <c r="D8371" s="191">
        <v>3.342975838062848</v>
      </c>
      <c r="E8371" s="192">
        <f t="shared" si="1333"/>
        <v>1.1608031293579081E-4</v>
      </c>
      <c r="F8371" s="193">
        <f t="shared" si="1334"/>
        <v>4.9842518662771775</v>
      </c>
      <c r="G8371" s="193">
        <f t="shared" si="1340"/>
        <v>5.1685614496139189</v>
      </c>
      <c r="H8371" s="193">
        <f t="shared" si="1340"/>
        <v>5.3596865036413783</v>
      </c>
      <c r="I8371" s="193">
        <f t="shared" si="1340"/>
        <v>5.5578790534571914</v>
      </c>
      <c r="J8371" s="193">
        <f t="shared" si="1340"/>
        <v>5.7634004436400321</v>
      </c>
      <c r="K8371" s="193">
        <f>MAX(0,(F8371-'2031 forecast'!$C$10))</f>
        <v>0</v>
      </c>
      <c r="L8371" s="193">
        <f>MAX(0,(G8371-'2031 forecast'!$C$10))</f>
        <v>0</v>
      </c>
      <c r="M8371" s="193">
        <f>MAX(0,(H8371-'2031 forecast'!$C$10))</f>
        <v>0</v>
      </c>
      <c r="N8371" s="193">
        <f>MAX(0,(I8371-'2031 forecast'!$C$10))</f>
        <v>0</v>
      </c>
      <c r="O8371" s="193">
        <f>MAX(0,(J8371-'2031 forecast'!$C$10))</f>
        <v>2.6400443640032023E-2</v>
      </c>
      <c r="P8371" s="175" t="str">
        <f t="shared" si="1337"/>
        <v/>
      </c>
      <c r="Q8371" s="175" t="str">
        <f t="shared" si="1338"/>
        <v/>
      </c>
    </row>
    <row r="8372" spans="1:17" s="1" customFormat="1" x14ac:dyDescent="0.3">
      <c r="A8372" s="189">
        <f t="shared" si="1336"/>
        <v>44179.666666646372</v>
      </c>
      <c r="B8372" s="190">
        <f t="shared" si="1331"/>
        <v>44179</v>
      </c>
      <c r="C8372" s="1">
        <f t="shared" si="1332"/>
        <v>16</v>
      </c>
      <c r="D8372" s="191">
        <v>3.3655635126443539</v>
      </c>
      <c r="E8372" s="192">
        <f t="shared" si="1333"/>
        <v>1.1686463937454616E-4</v>
      </c>
      <c r="F8372" s="193">
        <f t="shared" si="1334"/>
        <v>5.0179292437520235</v>
      </c>
      <c r="G8372" s="193">
        <f t="shared" si="1340"/>
        <v>5.2034841621113106</v>
      </c>
      <c r="H8372" s="193">
        <f t="shared" si="1340"/>
        <v>5.3959006016389557</v>
      </c>
      <c r="I8372" s="193">
        <f t="shared" si="1340"/>
        <v>5.5954322903048759</v>
      </c>
      <c r="J8372" s="193">
        <f t="shared" si="1340"/>
        <v>5.8023423385294928</v>
      </c>
      <c r="K8372" s="193">
        <f>MAX(0,(F8372-'2031 forecast'!$C$10))</f>
        <v>0</v>
      </c>
      <c r="L8372" s="193">
        <f>MAX(0,(G8372-'2031 forecast'!$C$10))</f>
        <v>0</v>
      </c>
      <c r="M8372" s="193">
        <f>MAX(0,(H8372-'2031 forecast'!$C$10))</f>
        <v>0</v>
      </c>
      <c r="N8372" s="193">
        <f>MAX(0,(I8372-'2031 forecast'!$C$10))</f>
        <v>0</v>
      </c>
      <c r="O8372" s="193">
        <f>MAX(0,(J8372-'2031 forecast'!$C$10))</f>
        <v>6.5342338529492672E-2</v>
      </c>
      <c r="P8372" s="175" t="str">
        <f t="shared" si="1337"/>
        <v/>
      </c>
      <c r="Q8372" s="175" t="str">
        <f t="shared" si="1338"/>
        <v/>
      </c>
    </row>
    <row r="8373" spans="1:17" s="1" customFormat="1" x14ac:dyDescent="0.3">
      <c r="A8373" s="189">
        <f t="shared" si="1336"/>
        <v>44179.708333313036</v>
      </c>
      <c r="B8373" s="190">
        <f t="shared" si="1331"/>
        <v>44179</v>
      </c>
      <c r="C8373" s="1">
        <f t="shared" si="1332"/>
        <v>17</v>
      </c>
      <c r="D8373" s="191">
        <v>3.772141655111457</v>
      </c>
      <c r="E8373" s="192">
        <f t="shared" si="1333"/>
        <v>1.3098251527214234E-4</v>
      </c>
      <c r="F8373" s="193">
        <f t="shared" si="1334"/>
        <v>5.6241220382992472</v>
      </c>
      <c r="G8373" s="193">
        <f t="shared" si="1340"/>
        <v>5.832092987064355</v>
      </c>
      <c r="H8373" s="193">
        <f t="shared" si="1340"/>
        <v>6.0477543655953392</v>
      </c>
      <c r="I8373" s="193">
        <f t="shared" si="1340"/>
        <v>6.2713905535631831</v>
      </c>
      <c r="J8373" s="193">
        <f t="shared" si="1340"/>
        <v>6.5032964465397667</v>
      </c>
      <c r="K8373" s="193">
        <f>MAX(0,(F8373-'2031 forecast'!$C$10))</f>
        <v>0</v>
      </c>
      <c r="L8373" s="193">
        <f>MAX(0,(G8373-'2031 forecast'!$C$10))</f>
        <v>9.5092987064354872E-2</v>
      </c>
      <c r="M8373" s="193">
        <f>MAX(0,(H8373-'2031 forecast'!$C$10))</f>
        <v>0.31075436559533909</v>
      </c>
      <c r="N8373" s="193">
        <f>MAX(0,(I8373-'2031 forecast'!$C$10))</f>
        <v>0.53439055356318299</v>
      </c>
      <c r="O8373" s="193">
        <f>MAX(0,(J8373-'2031 forecast'!$C$10))</f>
        <v>0.76629644653976658</v>
      </c>
      <c r="P8373" s="175" t="str">
        <f t="shared" si="1337"/>
        <v/>
      </c>
      <c r="Q8373" s="175" t="str">
        <f t="shared" si="1338"/>
        <v/>
      </c>
    </row>
    <row r="8374" spans="1:17" s="1" customFormat="1" x14ac:dyDescent="0.3">
      <c r="A8374" s="189">
        <f t="shared" si="1336"/>
        <v>44179.7499999797</v>
      </c>
      <c r="B8374" s="190">
        <f t="shared" si="1331"/>
        <v>44179</v>
      </c>
      <c r="C8374" s="1">
        <f t="shared" si="1332"/>
        <v>18</v>
      </c>
      <c r="D8374" s="191">
        <v>3.8700215782979823</v>
      </c>
      <c r="E8374" s="192">
        <f t="shared" si="1333"/>
        <v>1.343812631734155E-4</v>
      </c>
      <c r="F8374" s="193">
        <f t="shared" si="1334"/>
        <v>5.7700573406902462</v>
      </c>
      <c r="G8374" s="193">
        <f t="shared" si="1340"/>
        <v>5.9834247412197179</v>
      </c>
      <c r="H8374" s="193">
        <f t="shared" si="1340"/>
        <v>6.2046821235848393</v>
      </c>
      <c r="I8374" s="193">
        <f t="shared" si="1340"/>
        <v>6.4341212465698128</v>
      </c>
      <c r="J8374" s="193">
        <f t="shared" si="1340"/>
        <v>6.6720446577274259</v>
      </c>
      <c r="K8374" s="193">
        <f>MAX(0,(F8374-'2031 forecast'!$C$10))</f>
        <v>3.3057340690246129E-2</v>
      </c>
      <c r="L8374" s="193">
        <f>MAX(0,(G8374-'2031 forecast'!$C$10))</f>
        <v>0.2464247412197178</v>
      </c>
      <c r="M8374" s="193">
        <f>MAX(0,(H8374-'2031 forecast'!$C$10))</f>
        <v>0.46768212358483918</v>
      </c>
      <c r="N8374" s="193">
        <f>MAX(0,(I8374-'2031 forecast'!$C$10))</f>
        <v>0.69712124656981267</v>
      </c>
      <c r="O8374" s="193">
        <f>MAX(0,(J8374-'2031 forecast'!$C$10))</f>
        <v>0.93504465772742584</v>
      </c>
      <c r="P8374" s="175">
        <f t="shared" si="1337"/>
        <v>1</v>
      </c>
      <c r="Q8374" s="175">
        <f t="shared" si="1338"/>
        <v>1</v>
      </c>
    </row>
    <row r="8375" spans="1:17" s="1" customFormat="1" x14ac:dyDescent="0.3">
      <c r="A8375" s="189">
        <f t="shared" si="1336"/>
        <v>44179.791666646364</v>
      </c>
      <c r="B8375" s="190">
        <f t="shared" si="1331"/>
        <v>44179</v>
      </c>
      <c r="C8375" s="1">
        <f t="shared" si="1332"/>
        <v>19</v>
      </c>
      <c r="D8375" s="191">
        <v>3.7796708799719592</v>
      </c>
      <c r="E8375" s="192">
        <f t="shared" si="1333"/>
        <v>1.3124395741839412E-4</v>
      </c>
      <c r="F8375" s="193">
        <f t="shared" si="1334"/>
        <v>5.6353478307908631</v>
      </c>
      <c r="G8375" s="193">
        <f t="shared" si="1340"/>
        <v>5.8437338912301522</v>
      </c>
      <c r="H8375" s="193">
        <f t="shared" si="1340"/>
        <v>6.0598257315945316</v>
      </c>
      <c r="I8375" s="193">
        <f t="shared" si="1340"/>
        <v>6.2839082991790773</v>
      </c>
      <c r="J8375" s="193">
        <f t="shared" si="1340"/>
        <v>6.5162770781695869</v>
      </c>
      <c r="K8375" s="193">
        <f>MAX(0,(F8375-'2031 forecast'!$C$10))</f>
        <v>0</v>
      </c>
      <c r="L8375" s="193">
        <f>MAX(0,(G8375-'2031 forecast'!$C$10))</f>
        <v>0.10673389123015209</v>
      </c>
      <c r="M8375" s="193">
        <f>MAX(0,(H8375-'2031 forecast'!$C$10))</f>
        <v>0.32282573159453154</v>
      </c>
      <c r="N8375" s="193">
        <f>MAX(0,(I8375-'2031 forecast'!$C$10))</f>
        <v>0.54690829917907724</v>
      </c>
      <c r="O8375" s="193">
        <f>MAX(0,(J8375-'2031 forecast'!$C$10))</f>
        <v>0.7792770781695868</v>
      </c>
      <c r="P8375" s="175" t="str">
        <f t="shared" si="1337"/>
        <v/>
      </c>
      <c r="Q8375" s="175" t="str">
        <f t="shared" si="1338"/>
        <v/>
      </c>
    </row>
    <row r="8376" spans="1:17" s="1" customFormat="1" x14ac:dyDescent="0.3">
      <c r="A8376" s="189">
        <f t="shared" si="1336"/>
        <v>44179.833333313029</v>
      </c>
      <c r="B8376" s="190">
        <f t="shared" si="1331"/>
        <v>44179</v>
      </c>
      <c r="C8376" s="1">
        <f t="shared" si="1332"/>
        <v>20</v>
      </c>
      <c r="D8376" s="191">
        <v>3.6064987081804145</v>
      </c>
      <c r="E8376" s="192">
        <f t="shared" si="1333"/>
        <v>1.2523078805460312E-4</v>
      </c>
      <c r="F8376" s="193">
        <f t="shared" si="1334"/>
        <v>5.3771546034837101</v>
      </c>
      <c r="G8376" s="193">
        <f t="shared" si="1340"/>
        <v>5.5759930954168171</v>
      </c>
      <c r="H8376" s="193">
        <f t="shared" si="1340"/>
        <v>5.782184313613107</v>
      </c>
      <c r="I8376" s="193">
        <f t="shared" si="1340"/>
        <v>5.9960001500135007</v>
      </c>
      <c r="J8376" s="193">
        <f t="shared" si="1340"/>
        <v>6.2177225506837273</v>
      </c>
      <c r="K8376" s="193">
        <f>MAX(0,(F8376-'2031 forecast'!$C$10))</f>
        <v>0</v>
      </c>
      <c r="L8376" s="193">
        <f>MAX(0,(G8376-'2031 forecast'!$C$10))</f>
        <v>0</v>
      </c>
      <c r="M8376" s="193">
        <f>MAX(0,(H8376-'2031 forecast'!$C$10))</f>
        <v>4.518431361310693E-2</v>
      </c>
      <c r="N8376" s="193">
        <f>MAX(0,(I8376-'2031 forecast'!$C$10))</f>
        <v>0.25900015001350063</v>
      </c>
      <c r="O8376" s="193">
        <f>MAX(0,(J8376-'2031 forecast'!$C$10))</f>
        <v>0.48072255068372716</v>
      </c>
      <c r="P8376" s="175" t="str">
        <f t="shared" si="1337"/>
        <v/>
      </c>
      <c r="Q8376" s="175" t="str">
        <f t="shared" si="1338"/>
        <v/>
      </c>
    </row>
    <row r="8377" spans="1:17" s="1" customFormat="1" x14ac:dyDescent="0.3">
      <c r="A8377" s="189">
        <f t="shared" si="1336"/>
        <v>44179.874999979693</v>
      </c>
      <c r="B8377" s="190">
        <f t="shared" si="1331"/>
        <v>44179</v>
      </c>
      <c r="C8377" s="1">
        <f t="shared" si="1332"/>
        <v>21</v>
      </c>
      <c r="D8377" s="191">
        <v>3.5763818087384074</v>
      </c>
      <c r="E8377" s="192">
        <f t="shared" si="1333"/>
        <v>1.2418501946959601E-4</v>
      </c>
      <c r="F8377" s="193">
        <f t="shared" si="1334"/>
        <v>5.33225143351725</v>
      </c>
      <c r="G8377" s="193">
        <f t="shared" si="1340"/>
        <v>5.5294294787536291</v>
      </c>
      <c r="H8377" s="193">
        <f t="shared" si="1340"/>
        <v>5.733898849616339</v>
      </c>
      <c r="I8377" s="193">
        <f t="shared" si="1340"/>
        <v>5.9459291675499228</v>
      </c>
      <c r="J8377" s="193">
        <f t="shared" si="1340"/>
        <v>6.1658000241644482</v>
      </c>
      <c r="K8377" s="193">
        <f>MAX(0,(F8377-'2031 forecast'!$C$10))</f>
        <v>0</v>
      </c>
      <c r="L8377" s="193">
        <f>MAX(0,(G8377-'2031 forecast'!$C$10))</f>
        <v>0</v>
      </c>
      <c r="M8377" s="193">
        <f>MAX(0,(H8377-'2031 forecast'!$C$10))</f>
        <v>0</v>
      </c>
      <c r="N8377" s="193">
        <f>MAX(0,(I8377-'2031 forecast'!$C$10))</f>
        <v>0.20892916754992275</v>
      </c>
      <c r="O8377" s="193">
        <f>MAX(0,(J8377-'2031 forecast'!$C$10))</f>
        <v>0.42880002416444807</v>
      </c>
      <c r="P8377" s="175" t="str">
        <f t="shared" si="1337"/>
        <v/>
      </c>
      <c r="Q8377" s="175" t="str">
        <f t="shared" si="1338"/>
        <v/>
      </c>
    </row>
    <row r="8378" spans="1:17" s="1" customFormat="1" x14ac:dyDescent="0.3">
      <c r="A8378" s="189">
        <f t="shared" si="1336"/>
        <v>44179.916666646357</v>
      </c>
      <c r="B8378" s="190">
        <f t="shared" si="1331"/>
        <v>44179</v>
      </c>
      <c r="C8378" s="1">
        <f t="shared" si="1332"/>
        <v>22</v>
      </c>
      <c r="D8378" s="191">
        <v>3.2902712640393346</v>
      </c>
      <c r="E8378" s="192">
        <f t="shared" si="1333"/>
        <v>1.1425021791202833E-4</v>
      </c>
      <c r="F8378" s="193">
        <f t="shared" si="1334"/>
        <v>4.9056713188358705</v>
      </c>
      <c r="G8378" s="193">
        <f t="shared" si="1340"/>
        <v>5.0870751204533393</v>
      </c>
      <c r="H8378" s="193">
        <f t="shared" si="1340"/>
        <v>5.2751869416470321</v>
      </c>
      <c r="I8378" s="193">
        <f t="shared" si="1340"/>
        <v>5.4702548341459298</v>
      </c>
      <c r="J8378" s="193">
        <f t="shared" si="1340"/>
        <v>5.6725360222312924</v>
      </c>
      <c r="K8378" s="193">
        <f>MAX(0,(F8378-'2031 forecast'!$C$10))</f>
        <v>0</v>
      </c>
      <c r="L8378" s="193">
        <f>MAX(0,(G8378-'2031 forecast'!$C$10))</f>
        <v>0</v>
      </c>
      <c r="M8378" s="193">
        <f>MAX(0,(H8378-'2031 forecast'!$C$10))</f>
        <v>0</v>
      </c>
      <c r="N8378" s="193">
        <f>MAX(0,(I8378-'2031 forecast'!$C$10))</f>
        <v>0</v>
      </c>
      <c r="O8378" s="193">
        <f>MAX(0,(J8378-'2031 forecast'!$C$10))</f>
        <v>0</v>
      </c>
      <c r="P8378" s="175" t="str">
        <f t="shared" si="1337"/>
        <v/>
      </c>
      <c r="Q8378" s="175" t="str">
        <f t="shared" si="1338"/>
        <v/>
      </c>
    </row>
    <row r="8379" spans="1:17" s="1" customFormat="1" x14ac:dyDescent="0.3">
      <c r="A8379" s="189">
        <f t="shared" si="1336"/>
        <v>44179.958333313021</v>
      </c>
      <c r="B8379" s="190">
        <f t="shared" si="1331"/>
        <v>44179</v>
      </c>
      <c r="C8379" s="1">
        <f t="shared" si="1332"/>
        <v>23</v>
      </c>
      <c r="D8379" s="191">
        <v>3.0342776187822702</v>
      </c>
      <c r="E8379" s="192">
        <f t="shared" si="1333"/>
        <v>1.0536118493946779E-4</v>
      </c>
      <c r="F8379" s="193">
        <f t="shared" si="1334"/>
        <v>4.5239943741209521</v>
      </c>
      <c r="G8379" s="193">
        <f t="shared" si="1340"/>
        <v>4.6912843788162375</v>
      </c>
      <c r="H8379" s="193">
        <f t="shared" si="1340"/>
        <v>4.8647604976744949</v>
      </c>
      <c r="I8379" s="193">
        <f t="shared" si="1340"/>
        <v>5.0446514832055147</v>
      </c>
      <c r="J8379" s="193">
        <f t="shared" si="1340"/>
        <v>5.2311945468174175</v>
      </c>
      <c r="K8379" s="193">
        <f>MAX(0,(F8379-'2031 forecast'!$C$10))</f>
        <v>0</v>
      </c>
      <c r="L8379" s="193">
        <f>MAX(0,(G8379-'2031 forecast'!$C$10))</f>
        <v>0</v>
      </c>
      <c r="M8379" s="193">
        <f>MAX(0,(H8379-'2031 forecast'!$C$10))</f>
        <v>0</v>
      </c>
      <c r="N8379" s="193">
        <f>MAX(0,(I8379-'2031 forecast'!$C$10))</f>
        <v>0</v>
      </c>
      <c r="O8379" s="193">
        <f>MAX(0,(J8379-'2031 forecast'!$C$10))</f>
        <v>0</v>
      </c>
      <c r="P8379" s="175" t="str">
        <f t="shared" si="1337"/>
        <v/>
      </c>
      <c r="Q8379" s="175" t="str">
        <f t="shared" si="1338"/>
        <v/>
      </c>
    </row>
    <row r="8380" spans="1:17" s="1" customFormat="1" x14ac:dyDescent="0.3">
      <c r="A8380" s="189">
        <f t="shared" si="1336"/>
        <v>44179.999999979686</v>
      </c>
      <c r="B8380" s="190">
        <f t="shared" si="1331"/>
        <v>44179</v>
      </c>
      <c r="C8380" s="1">
        <f t="shared" si="1332"/>
        <v>0</v>
      </c>
      <c r="D8380" s="191">
        <v>2.6201702514546645</v>
      </c>
      <c r="E8380" s="192">
        <f t="shared" si="1333"/>
        <v>9.0981866895619812E-5</v>
      </c>
      <c r="F8380" s="193">
        <f t="shared" si="1334"/>
        <v>3.9065757870821116</v>
      </c>
      <c r="G8380" s="193">
        <f t="shared" si="1340"/>
        <v>4.0510346496973959</v>
      </c>
      <c r="H8380" s="193">
        <f t="shared" si="1340"/>
        <v>4.2008353677189181</v>
      </c>
      <c r="I8380" s="193">
        <f t="shared" si="1340"/>
        <v>4.3561754743313124</v>
      </c>
      <c r="J8380" s="193">
        <f t="shared" si="1340"/>
        <v>4.5172598071773225</v>
      </c>
      <c r="K8380" s="193">
        <f>MAX(0,(F8380-'2031 forecast'!$C$10))</f>
        <v>0</v>
      </c>
      <c r="L8380" s="193">
        <f>MAX(0,(G8380-'2031 forecast'!$C$10))</f>
        <v>0</v>
      </c>
      <c r="M8380" s="193">
        <f>MAX(0,(H8380-'2031 forecast'!$C$10))</f>
        <v>0</v>
      </c>
      <c r="N8380" s="193">
        <f>MAX(0,(I8380-'2031 forecast'!$C$10))</f>
        <v>0</v>
      </c>
      <c r="O8380" s="193">
        <f>MAX(0,(J8380-'2031 forecast'!$C$10))</f>
        <v>0</v>
      </c>
      <c r="P8380" s="175" t="str">
        <f t="shared" si="1337"/>
        <v/>
      </c>
      <c r="Q8380" s="175" t="str">
        <f t="shared" si="1338"/>
        <v/>
      </c>
    </row>
    <row r="8381" spans="1:17" s="1" customFormat="1" x14ac:dyDescent="0.3">
      <c r="A8381" s="189">
        <f t="shared" si="1336"/>
        <v>44180.04166664635</v>
      </c>
      <c r="B8381" s="190">
        <f t="shared" si="1331"/>
        <v>44180</v>
      </c>
      <c r="C8381" s="1">
        <f t="shared" si="1332"/>
        <v>1</v>
      </c>
      <c r="D8381" s="191">
        <v>2.672874825478178</v>
      </c>
      <c r="E8381" s="192">
        <f t="shared" si="1333"/>
        <v>9.2811961919382285E-5</v>
      </c>
      <c r="F8381" s="193">
        <f t="shared" si="1334"/>
        <v>3.9851563345234187</v>
      </c>
      <c r="G8381" s="193">
        <f t="shared" si="1340"/>
        <v>4.1325209788579755</v>
      </c>
      <c r="H8381" s="193">
        <f t="shared" si="1340"/>
        <v>4.2853349297132644</v>
      </c>
      <c r="I8381" s="193">
        <f t="shared" si="1340"/>
        <v>4.4437996936425739</v>
      </c>
      <c r="J8381" s="193">
        <f t="shared" si="1340"/>
        <v>4.6081242285860613</v>
      </c>
      <c r="K8381" s="193">
        <f>MAX(0,(F8381-'2031 forecast'!$C$10))</f>
        <v>0</v>
      </c>
      <c r="L8381" s="193">
        <f>MAX(0,(G8381-'2031 forecast'!$C$10))</f>
        <v>0</v>
      </c>
      <c r="M8381" s="193">
        <f>MAX(0,(H8381-'2031 forecast'!$C$10))</f>
        <v>0</v>
      </c>
      <c r="N8381" s="193">
        <f>MAX(0,(I8381-'2031 forecast'!$C$10))</f>
        <v>0</v>
      </c>
      <c r="O8381" s="193">
        <f>MAX(0,(J8381-'2031 forecast'!$C$10))</f>
        <v>0</v>
      </c>
      <c r="P8381" s="175" t="str">
        <f t="shared" si="1337"/>
        <v/>
      </c>
      <c r="Q8381" s="175" t="str">
        <f t="shared" si="1338"/>
        <v/>
      </c>
    </row>
    <row r="8382" spans="1:17" s="1" customFormat="1" x14ac:dyDescent="0.3">
      <c r="A8382" s="189">
        <f t="shared" si="1336"/>
        <v>44180.083333313014</v>
      </c>
      <c r="B8382" s="190">
        <f t="shared" si="1331"/>
        <v>44180</v>
      </c>
      <c r="C8382" s="1">
        <f t="shared" si="1332"/>
        <v>2</v>
      </c>
      <c r="D8382" s="191">
        <v>2.5448780028496456</v>
      </c>
      <c r="E8382" s="192">
        <f t="shared" si="1333"/>
        <v>8.8367445433102014E-5</v>
      </c>
      <c r="F8382" s="193">
        <f t="shared" si="1334"/>
        <v>3.7943178621659595</v>
      </c>
      <c r="G8382" s="193">
        <f t="shared" si="1340"/>
        <v>3.9346256080394251</v>
      </c>
      <c r="H8382" s="193">
        <f t="shared" si="1340"/>
        <v>4.0801217077269953</v>
      </c>
      <c r="I8382" s="193">
        <f t="shared" si="1340"/>
        <v>4.2309980181723672</v>
      </c>
      <c r="J8382" s="193">
        <f t="shared" si="1340"/>
        <v>4.3874534908791238</v>
      </c>
      <c r="K8382" s="193">
        <f>MAX(0,(F8382-'2031 forecast'!$C$10))</f>
        <v>0</v>
      </c>
      <c r="L8382" s="193">
        <f>MAX(0,(G8382-'2031 forecast'!$C$10))</f>
        <v>0</v>
      </c>
      <c r="M8382" s="193">
        <f>MAX(0,(H8382-'2031 forecast'!$C$10))</f>
        <v>0</v>
      </c>
      <c r="N8382" s="193">
        <f>MAX(0,(I8382-'2031 forecast'!$C$10))</f>
        <v>0</v>
      </c>
      <c r="O8382" s="193">
        <f>MAX(0,(J8382-'2031 forecast'!$C$10))</f>
        <v>0</v>
      </c>
      <c r="P8382" s="175" t="str">
        <f t="shared" si="1337"/>
        <v/>
      </c>
      <c r="Q8382" s="175" t="str">
        <f t="shared" si="1338"/>
        <v/>
      </c>
    </row>
    <row r="8383" spans="1:17" s="1" customFormat="1" x14ac:dyDescent="0.3">
      <c r="A8383" s="189">
        <f t="shared" si="1336"/>
        <v>44180.124999979678</v>
      </c>
      <c r="B8383" s="190">
        <f t="shared" si="1331"/>
        <v>44180</v>
      </c>
      <c r="C8383" s="1">
        <f t="shared" si="1332"/>
        <v>3</v>
      </c>
      <c r="D8383" s="191">
        <v>2.5072318785471364</v>
      </c>
      <c r="E8383" s="192">
        <f t="shared" si="1333"/>
        <v>8.7060234701843108E-5</v>
      </c>
      <c r="F8383" s="193">
        <f t="shared" si="1334"/>
        <v>3.7381888997078829</v>
      </c>
      <c r="G8383" s="193">
        <f t="shared" si="1340"/>
        <v>3.8764210872104394</v>
      </c>
      <c r="H8383" s="193">
        <f t="shared" si="1340"/>
        <v>4.019764877731034</v>
      </c>
      <c r="I8383" s="193">
        <f t="shared" si="1340"/>
        <v>4.1684092900928942</v>
      </c>
      <c r="J8383" s="193">
        <f t="shared" si="1340"/>
        <v>4.3225503327300245</v>
      </c>
      <c r="K8383" s="193">
        <f>MAX(0,(F8383-'2031 forecast'!$C$10))</f>
        <v>0</v>
      </c>
      <c r="L8383" s="193">
        <f>MAX(0,(G8383-'2031 forecast'!$C$10))</f>
        <v>0</v>
      </c>
      <c r="M8383" s="193">
        <f>MAX(0,(H8383-'2031 forecast'!$C$10))</f>
        <v>0</v>
      </c>
      <c r="N8383" s="193">
        <f>MAX(0,(I8383-'2031 forecast'!$C$10))</f>
        <v>0</v>
      </c>
      <c r="O8383" s="193">
        <f>MAX(0,(J8383-'2031 forecast'!$C$10))</f>
        <v>0</v>
      </c>
      <c r="P8383" s="175" t="str">
        <f t="shared" si="1337"/>
        <v/>
      </c>
      <c r="Q8383" s="175" t="str">
        <f t="shared" si="1338"/>
        <v/>
      </c>
    </row>
    <row r="8384" spans="1:17" s="1" customFormat="1" x14ac:dyDescent="0.3">
      <c r="A8384" s="189">
        <f t="shared" si="1336"/>
        <v>44180.166666646342</v>
      </c>
      <c r="B8384" s="190">
        <f t="shared" si="1331"/>
        <v>44180</v>
      </c>
      <c r="C8384" s="1">
        <f t="shared" si="1332"/>
        <v>4</v>
      </c>
      <c r="D8384" s="191">
        <v>2.514761103407638</v>
      </c>
      <c r="E8384" s="192">
        <f t="shared" si="1333"/>
        <v>8.7321676848094892E-5</v>
      </c>
      <c r="F8384" s="193">
        <f t="shared" si="1334"/>
        <v>3.7494146921994984</v>
      </c>
      <c r="G8384" s="193">
        <f t="shared" si="1340"/>
        <v>3.8880619913762366</v>
      </c>
      <c r="H8384" s="193">
        <f t="shared" si="1340"/>
        <v>4.0318362437302264</v>
      </c>
      <c r="I8384" s="193">
        <f t="shared" si="1340"/>
        <v>4.1809270357087884</v>
      </c>
      <c r="J8384" s="193">
        <f t="shared" si="1340"/>
        <v>4.3355309643598448</v>
      </c>
      <c r="K8384" s="193">
        <f>MAX(0,(F8384-'2031 forecast'!$C$10))</f>
        <v>0</v>
      </c>
      <c r="L8384" s="193">
        <f>MAX(0,(G8384-'2031 forecast'!$C$10))</f>
        <v>0</v>
      </c>
      <c r="M8384" s="193">
        <f>MAX(0,(H8384-'2031 forecast'!$C$10))</f>
        <v>0</v>
      </c>
      <c r="N8384" s="193">
        <f>MAX(0,(I8384-'2031 forecast'!$C$10))</f>
        <v>0</v>
      </c>
      <c r="O8384" s="193">
        <f>MAX(0,(J8384-'2031 forecast'!$C$10))</f>
        <v>0</v>
      </c>
      <c r="P8384" s="175" t="str">
        <f t="shared" si="1337"/>
        <v/>
      </c>
      <c r="Q8384" s="175" t="str">
        <f t="shared" si="1338"/>
        <v/>
      </c>
    </row>
    <row r="8385" spans="1:17" s="1" customFormat="1" x14ac:dyDescent="0.3">
      <c r="A8385" s="189">
        <f t="shared" si="1336"/>
        <v>44180.208333313007</v>
      </c>
      <c r="B8385" s="190">
        <f t="shared" si="1331"/>
        <v>44180</v>
      </c>
      <c r="C8385" s="1">
        <f t="shared" si="1332"/>
        <v>5</v>
      </c>
      <c r="D8385" s="191">
        <v>2.6276994763151666</v>
      </c>
      <c r="E8385" s="192">
        <f t="shared" si="1333"/>
        <v>9.1243309041871595E-5</v>
      </c>
      <c r="F8385" s="193">
        <f t="shared" si="1334"/>
        <v>3.9178015795737267</v>
      </c>
      <c r="G8385" s="193">
        <f t="shared" ref="G8385:J8404" si="1341">$E8385*G$2</f>
        <v>4.0626755538631931</v>
      </c>
      <c r="H8385" s="193">
        <f t="shared" si="1341"/>
        <v>4.2129067337181105</v>
      </c>
      <c r="I8385" s="193">
        <f t="shared" si="1341"/>
        <v>4.3686932199472066</v>
      </c>
      <c r="J8385" s="193">
        <f t="shared" si="1341"/>
        <v>4.5302404388071418</v>
      </c>
      <c r="K8385" s="193">
        <f>MAX(0,(F8385-'2031 forecast'!$C$10))</f>
        <v>0</v>
      </c>
      <c r="L8385" s="193">
        <f>MAX(0,(G8385-'2031 forecast'!$C$10))</f>
        <v>0</v>
      </c>
      <c r="M8385" s="193">
        <f>MAX(0,(H8385-'2031 forecast'!$C$10))</f>
        <v>0</v>
      </c>
      <c r="N8385" s="193">
        <f>MAX(0,(I8385-'2031 forecast'!$C$10))</f>
        <v>0</v>
      </c>
      <c r="O8385" s="193">
        <f>MAX(0,(J8385-'2031 forecast'!$C$10))</f>
        <v>0</v>
      </c>
      <c r="P8385" s="175" t="str">
        <f t="shared" si="1337"/>
        <v/>
      </c>
      <c r="Q8385" s="175" t="str">
        <f t="shared" si="1338"/>
        <v/>
      </c>
    </row>
    <row r="8386" spans="1:17" s="1" customFormat="1" x14ac:dyDescent="0.3">
      <c r="A8386" s="189">
        <f t="shared" si="1336"/>
        <v>44180.249999979671</v>
      </c>
      <c r="B8386" s="190">
        <f t="shared" si="1331"/>
        <v>44180</v>
      </c>
      <c r="C8386" s="1">
        <f t="shared" si="1332"/>
        <v>6</v>
      </c>
      <c r="D8386" s="191">
        <v>2.943926920456247</v>
      </c>
      <c r="E8386" s="192">
        <f t="shared" si="1333"/>
        <v>1.0222387918444641E-4</v>
      </c>
      <c r="F8386" s="193">
        <f t="shared" si="1334"/>
        <v>4.389284864221568</v>
      </c>
      <c r="G8386" s="193">
        <f t="shared" si="1341"/>
        <v>4.5515935288266727</v>
      </c>
      <c r="H8386" s="193">
        <f t="shared" si="1341"/>
        <v>4.7199041056841864</v>
      </c>
      <c r="I8386" s="193">
        <f t="shared" si="1341"/>
        <v>4.8944385358147793</v>
      </c>
      <c r="J8386" s="193">
        <f t="shared" si="1341"/>
        <v>5.0754269672595784</v>
      </c>
      <c r="K8386" s="193">
        <f>MAX(0,(F8386-'2031 forecast'!$C$10))</f>
        <v>0</v>
      </c>
      <c r="L8386" s="193">
        <f>MAX(0,(G8386-'2031 forecast'!$C$10))</f>
        <v>0</v>
      </c>
      <c r="M8386" s="193">
        <f>MAX(0,(H8386-'2031 forecast'!$C$10))</f>
        <v>0</v>
      </c>
      <c r="N8386" s="193">
        <f>MAX(0,(I8386-'2031 forecast'!$C$10))</f>
        <v>0</v>
      </c>
      <c r="O8386" s="193">
        <f>MAX(0,(J8386-'2031 forecast'!$C$10))</f>
        <v>0</v>
      </c>
      <c r="P8386" s="175" t="str">
        <f t="shared" si="1337"/>
        <v/>
      </c>
      <c r="Q8386" s="175" t="str">
        <f t="shared" si="1338"/>
        <v/>
      </c>
    </row>
    <row r="8387" spans="1:17" s="1" customFormat="1" x14ac:dyDescent="0.3">
      <c r="A8387" s="189">
        <f t="shared" si="1336"/>
        <v>44180.291666646335</v>
      </c>
      <c r="B8387" s="190">
        <f t="shared" si="1331"/>
        <v>44180</v>
      </c>
      <c r="C8387" s="1">
        <f t="shared" si="1332"/>
        <v>7</v>
      </c>
      <c r="D8387" s="191">
        <v>3.2149790154343161</v>
      </c>
      <c r="E8387" s="192">
        <f t="shared" si="1333"/>
        <v>1.1163579644951055E-4</v>
      </c>
      <c r="F8387" s="193">
        <f t="shared" si="1334"/>
        <v>4.7934133939197183</v>
      </c>
      <c r="G8387" s="193">
        <f t="shared" si="1341"/>
        <v>4.9706660787953689</v>
      </c>
      <c r="H8387" s="193">
        <f t="shared" si="1341"/>
        <v>5.1544732816551102</v>
      </c>
      <c r="I8387" s="193">
        <f t="shared" si="1341"/>
        <v>5.3450773779869847</v>
      </c>
      <c r="J8387" s="193">
        <f t="shared" si="1341"/>
        <v>5.5427297059330956</v>
      </c>
      <c r="K8387" s="193">
        <f>MAX(0,(F8387-'2031 forecast'!$C$10))</f>
        <v>0</v>
      </c>
      <c r="L8387" s="193">
        <f>MAX(0,(G8387-'2031 forecast'!$C$10))</f>
        <v>0</v>
      </c>
      <c r="M8387" s="193">
        <f>MAX(0,(H8387-'2031 forecast'!$C$10))</f>
        <v>0</v>
      </c>
      <c r="N8387" s="193">
        <f>MAX(0,(I8387-'2031 forecast'!$C$10))</f>
        <v>0</v>
      </c>
      <c r="O8387" s="193">
        <f>MAX(0,(J8387-'2031 forecast'!$C$10))</f>
        <v>0</v>
      </c>
      <c r="P8387" s="175" t="str">
        <f t="shared" si="1337"/>
        <v/>
      </c>
      <c r="Q8387" s="175" t="str">
        <f t="shared" si="1338"/>
        <v/>
      </c>
    </row>
    <row r="8388" spans="1:17" s="1" customFormat="1" x14ac:dyDescent="0.3">
      <c r="A8388" s="189">
        <f t="shared" si="1336"/>
        <v>44180.333333312999</v>
      </c>
      <c r="B8388" s="190">
        <f t="shared" si="1331"/>
        <v>44180</v>
      </c>
      <c r="C8388" s="1">
        <f t="shared" si="1332"/>
        <v>8</v>
      </c>
      <c r="D8388" s="191">
        <v>3.4182680866678674</v>
      </c>
      <c r="E8388" s="192">
        <f t="shared" si="1333"/>
        <v>1.1869473439830862E-4</v>
      </c>
      <c r="F8388" s="193">
        <f t="shared" si="1334"/>
        <v>5.0965097911933297</v>
      </c>
      <c r="G8388" s="193">
        <f t="shared" si="1341"/>
        <v>5.2849704912718902</v>
      </c>
      <c r="H8388" s="193">
        <f t="shared" si="1341"/>
        <v>5.4804001636333011</v>
      </c>
      <c r="I8388" s="193">
        <f t="shared" si="1341"/>
        <v>5.6830565096161374</v>
      </c>
      <c r="J8388" s="193">
        <f t="shared" si="1341"/>
        <v>5.8932067599382316</v>
      </c>
      <c r="K8388" s="193">
        <f>MAX(0,(F8388-'2031 forecast'!$C$10))</f>
        <v>0</v>
      </c>
      <c r="L8388" s="193">
        <f>MAX(0,(G8388-'2031 forecast'!$C$10))</f>
        <v>0</v>
      </c>
      <c r="M8388" s="193">
        <f>MAX(0,(H8388-'2031 forecast'!$C$10))</f>
        <v>0</v>
      </c>
      <c r="N8388" s="193">
        <f>MAX(0,(I8388-'2031 forecast'!$C$10))</f>
        <v>0</v>
      </c>
      <c r="O8388" s="193">
        <f>MAX(0,(J8388-'2031 forecast'!$C$10))</f>
        <v>0.15620675993823152</v>
      </c>
      <c r="P8388" s="175" t="str">
        <f t="shared" si="1337"/>
        <v/>
      </c>
      <c r="Q8388" s="175" t="str">
        <f t="shared" si="1338"/>
        <v/>
      </c>
    </row>
    <row r="8389" spans="1:17" s="1" customFormat="1" x14ac:dyDescent="0.3">
      <c r="A8389" s="189">
        <f t="shared" si="1336"/>
        <v>44180.374999979664</v>
      </c>
      <c r="B8389" s="190">
        <f t="shared" ref="B8389:B8452" si="1342">INT(A8389)</f>
        <v>44180</v>
      </c>
      <c r="C8389" s="1">
        <f t="shared" ref="C8389:C8452" si="1343">HOUR(A8389)</f>
        <v>9</v>
      </c>
      <c r="D8389" s="191">
        <v>3.3881511872258598</v>
      </c>
      <c r="E8389" s="192">
        <f t="shared" ref="E8389:E8452" si="1344">D8389/SUM($D$4:$D$8763)</f>
        <v>1.176489658133015E-4</v>
      </c>
      <c r="F8389" s="193">
        <f t="shared" ref="F8389:F8452" si="1345">E8389*$F$2</f>
        <v>5.0516066212268687</v>
      </c>
      <c r="G8389" s="193">
        <f t="shared" si="1341"/>
        <v>5.2384068746087022</v>
      </c>
      <c r="H8389" s="193">
        <f t="shared" si="1341"/>
        <v>5.4321146996365322</v>
      </c>
      <c r="I8389" s="193">
        <f t="shared" si="1341"/>
        <v>5.6329855271525595</v>
      </c>
      <c r="J8389" s="193">
        <f t="shared" si="1341"/>
        <v>5.8412842334189516</v>
      </c>
      <c r="K8389" s="193">
        <f>MAX(0,(F8389-'2031 forecast'!$C$10))</f>
        <v>0</v>
      </c>
      <c r="L8389" s="193">
        <f>MAX(0,(G8389-'2031 forecast'!$C$10))</f>
        <v>0</v>
      </c>
      <c r="M8389" s="193">
        <f>MAX(0,(H8389-'2031 forecast'!$C$10))</f>
        <v>0</v>
      </c>
      <c r="N8389" s="193">
        <f>MAX(0,(I8389-'2031 forecast'!$C$10))</f>
        <v>0</v>
      </c>
      <c r="O8389" s="193">
        <f>MAX(0,(J8389-'2031 forecast'!$C$10))</f>
        <v>0.10428423341895154</v>
      </c>
      <c r="P8389" s="175" t="str">
        <f t="shared" si="1337"/>
        <v/>
      </c>
      <c r="Q8389" s="175" t="str">
        <f t="shared" si="1338"/>
        <v/>
      </c>
    </row>
    <row r="8390" spans="1:17" s="1" customFormat="1" x14ac:dyDescent="0.3">
      <c r="A8390" s="189">
        <f t="shared" ref="A8390:A8453" si="1346">A8389 + TIME(1,0,0)</f>
        <v>44180.416666646328</v>
      </c>
      <c r="B8390" s="190">
        <f t="shared" si="1342"/>
        <v>44180</v>
      </c>
      <c r="C8390" s="1">
        <f t="shared" si="1343"/>
        <v>10</v>
      </c>
      <c r="D8390" s="191">
        <v>3.4483849861098745</v>
      </c>
      <c r="E8390" s="192">
        <f t="shared" si="1344"/>
        <v>1.1974050298331573E-4</v>
      </c>
      <c r="F8390" s="193">
        <f t="shared" si="1345"/>
        <v>5.1414129611597899</v>
      </c>
      <c r="G8390" s="193">
        <f t="shared" si="1341"/>
        <v>5.3315341079350782</v>
      </c>
      <c r="H8390" s="193">
        <f t="shared" si="1341"/>
        <v>5.52868562763007</v>
      </c>
      <c r="I8390" s="193">
        <f t="shared" si="1341"/>
        <v>5.7331274920797153</v>
      </c>
      <c r="J8390" s="193">
        <f t="shared" si="1341"/>
        <v>5.9451292864575098</v>
      </c>
      <c r="K8390" s="193">
        <f>MAX(0,(F8390-'2031 forecast'!$C$10))</f>
        <v>0</v>
      </c>
      <c r="L8390" s="193">
        <f>MAX(0,(G8390-'2031 forecast'!$C$10))</f>
        <v>0</v>
      </c>
      <c r="M8390" s="193">
        <f>MAX(0,(H8390-'2031 forecast'!$C$10))</f>
        <v>0</v>
      </c>
      <c r="N8390" s="193">
        <f>MAX(0,(I8390-'2031 forecast'!$C$10))</f>
        <v>0</v>
      </c>
      <c r="O8390" s="193">
        <f>MAX(0,(J8390-'2031 forecast'!$C$10))</f>
        <v>0.20812928645750972</v>
      </c>
      <c r="P8390" s="175" t="str">
        <f t="shared" ref="P8390:P8453" si="1347">IF(K8390&gt;0,IF(K8389&gt;0,P8389+1,1),"")</f>
        <v/>
      </c>
      <c r="Q8390" s="175" t="str">
        <f t="shared" ref="Q8390:Q8453" si="1348">IF(AND(K8390&gt;0,K8391=0),P8390,"")</f>
        <v/>
      </c>
    </row>
    <row r="8391" spans="1:17" s="1" customFormat="1" x14ac:dyDescent="0.3">
      <c r="A8391" s="189">
        <f t="shared" si="1346"/>
        <v>44180.458333312992</v>
      </c>
      <c r="B8391" s="190">
        <f t="shared" si="1342"/>
        <v>44180</v>
      </c>
      <c r="C8391" s="1">
        <f t="shared" si="1343"/>
        <v>11</v>
      </c>
      <c r="D8391" s="191">
        <v>3.3806219623653573</v>
      </c>
      <c r="E8391" s="192">
        <f t="shared" si="1344"/>
        <v>1.173875236670497E-4</v>
      </c>
      <c r="F8391" s="193">
        <f t="shared" si="1345"/>
        <v>5.0403808287352527</v>
      </c>
      <c r="G8391" s="193">
        <f t="shared" si="1341"/>
        <v>5.2267659704429041</v>
      </c>
      <c r="H8391" s="193">
        <f t="shared" si="1341"/>
        <v>5.4200433336373388</v>
      </c>
      <c r="I8391" s="193">
        <f t="shared" si="1341"/>
        <v>5.6204677815366644</v>
      </c>
      <c r="J8391" s="193">
        <f t="shared" si="1341"/>
        <v>5.8283036017891314</v>
      </c>
      <c r="K8391" s="193">
        <f>MAX(0,(F8391-'2031 forecast'!$C$10))</f>
        <v>0</v>
      </c>
      <c r="L8391" s="193">
        <f>MAX(0,(G8391-'2031 forecast'!$C$10))</f>
        <v>0</v>
      </c>
      <c r="M8391" s="193">
        <f>MAX(0,(H8391-'2031 forecast'!$C$10))</f>
        <v>0</v>
      </c>
      <c r="N8391" s="193">
        <f>MAX(0,(I8391-'2031 forecast'!$C$10))</f>
        <v>0</v>
      </c>
      <c r="O8391" s="193">
        <f>MAX(0,(J8391-'2031 forecast'!$C$10))</f>
        <v>9.1303601789131328E-2</v>
      </c>
      <c r="P8391" s="175" t="str">
        <f t="shared" si="1347"/>
        <v/>
      </c>
      <c r="Q8391" s="175" t="str">
        <f t="shared" si="1348"/>
        <v/>
      </c>
    </row>
    <row r="8392" spans="1:17" s="1" customFormat="1" x14ac:dyDescent="0.3">
      <c r="A8392" s="189">
        <f t="shared" si="1346"/>
        <v>44180.499999979656</v>
      </c>
      <c r="B8392" s="190">
        <f t="shared" si="1342"/>
        <v>44180</v>
      </c>
      <c r="C8392" s="1">
        <f t="shared" si="1343"/>
        <v>12</v>
      </c>
      <c r="D8392" s="191">
        <v>3.3203881634813426</v>
      </c>
      <c r="E8392" s="192">
        <f t="shared" si="1344"/>
        <v>1.1529598649703547E-4</v>
      </c>
      <c r="F8392" s="193">
        <f t="shared" si="1345"/>
        <v>4.9505744888023315</v>
      </c>
      <c r="G8392" s="193">
        <f t="shared" si="1341"/>
        <v>5.1336387371165282</v>
      </c>
      <c r="H8392" s="193">
        <f t="shared" si="1341"/>
        <v>5.3234724056438019</v>
      </c>
      <c r="I8392" s="193">
        <f t="shared" si="1341"/>
        <v>5.5203258166095086</v>
      </c>
      <c r="J8392" s="193">
        <f t="shared" si="1341"/>
        <v>5.7244585487505733</v>
      </c>
      <c r="K8392" s="193">
        <f>MAX(0,(F8392-'2031 forecast'!$C$10))</f>
        <v>0</v>
      </c>
      <c r="L8392" s="193">
        <f>MAX(0,(G8392-'2031 forecast'!$C$10))</f>
        <v>0</v>
      </c>
      <c r="M8392" s="193">
        <f>MAX(0,(H8392-'2031 forecast'!$C$10))</f>
        <v>0</v>
      </c>
      <c r="N8392" s="193">
        <f>MAX(0,(I8392-'2031 forecast'!$C$10))</f>
        <v>0</v>
      </c>
      <c r="O8392" s="193">
        <f>MAX(0,(J8392-'2031 forecast'!$C$10))</f>
        <v>0</v>
      </c>
      <c r="P8392" s="175" t="str">
        <f t="shared" si="1347"/>
        <v/>
      </c>
      <c r="Q8392" s="175" t="str">
        <f t="shared" si="1348"/>
        <v/>
      </c>
    </row>
    <row r="8393" spans="1:17" s="1" customFormat="1" x14ac:dyDescent="0.3">
      <c r="A8393" s="189">
        <f t="shared" si="1346"/>
        <v>44180.541666646321</v>
      </c>
      <c r="B8393" s="190">
        <f t="shared" si="1342"/>
        <v>44180</v>
      </c>
      <c r="C8393" s="1">
        <f t="shared" si="1343"/>
        <v>13</v>
      </c>
      <c r="D8393" s="191">
        <v>3.3806219623653573</v>
      </c>
      <c r="E8393" s="192">
        <f t="shared" si="1344"/>
        <v>1.173875236670497E-4</v>
      </c>
      <c r="F8393" s="193">
        <f t="shared" si="1345"/>
        <v>5.0403808287352527</v>
      </c>
      <c r="G8393" s="193">
        <f t="shared" si="1341"/>
        <v>5.2267659704429041</v>
      </c>
      <c r="H8393" s="193">
        <f t="shared" si="1341"/>
        <v>5.4200433336373388</v>
      </c>
      <c r="I8393" s="193">
        <f t="shared" si="1341"/>
        <v>5.6204677815366644</v>
      </c>
      <c r="J8393" s="193">
        <f t="shared" si="1341"/>
        <v>5.8283036017891314</v>
      </c>
      <c r="K8393" s="193">
        <f>MAX(0,(F8393-'2031 forecast'!$C$10))</f>
        <v>0</v>
      </c>
      <c r="L8393" s="193">
        <f>MAX(0,(G8393-'2031 forecast'!$C$10))</f>
        <v>0</v>
      </c>
      <c r="M8393" s="193">
        <f>MAX(0,(H8393-'2031 forecast'!$C$10))</f>
        <v>0</v>
      </c>
      <c r="N8393" s="193">
        <f>MAX(0,(I8393-'2031 forecast'!$C$10))</f>
        <v>0</v>
      </c>
      <c r="O8393" s="193">
        <f>MAX(0,(J8393-'2031 forecast'!$C$10))</f>
        <v>9.1303601789131328E-2</v>
      </c>
      <c r="P8393" s="175" t="str">
        <f t="shared" si="1347"/>
        <v/>
      </c>
      <c r="Q8393" s="175" t="str">
        <f t="shared" si="1348"/>
        <v/>
      </c>
    </row>
    <row r="8394" spans="1:17" s="1" customFormat="1" x14ac:dyDescent="0.3">
      <c r="A8394" s="189">
        <f t="shared" si="1346"/>
        <v>44180.583333312985</v>
      </c>
      <c r="B8394" s="190">
        <f t="shared" si="1342"/>
        <v>44180</v>
      </c>
      <c r="C8394" s="1">
        <f t="shared" si="1343"/>
        <v>14</v>
      </c>
      <c r="D8394" s="191">
        <v>3.2827420391788333</v>
      </c>
      <c r="E8394" s="192">
        <f t="shared" si="1344"/>
        <v>1.1398877576577658E-4</v>
      </c>
      <c r="F8394" s="193">
        <f t="shared" si="1345"/>
        <v>4.8944455263442554</v>
      </c>
      <c r="G8394" s="193">
        <f t="shared" si="1341"/>
        <v>5.075434216287543</v>
      </c>
      <c r="H8394" s="193">
        <f t="shared" si="1341"/>
        <v>5.2631155756478405</v>
      </c>
      <c r="I8394" s="193">
        <f t="shared" si="1341"/>
        <v>5.4577370885300356</v>
      </c>
      <c r="J8394" s="193">
        <f t="shared" si="1341"/>
        <v>5.6595553906014739</v>
      </c>
      <c r="K8394" s="193">
        <f>MAX(0,(F8394-'2031 forecast'!$C$10))</f>
        <v>0</v>
      </c>
      <c r="L8394" s="193">
        <f>MAX(0,(G8394-'2031 forecast'!$C$10))</f>
        <v>0</v>
      </c>
      <c r="M8394" s="193">
        <f>MAX(0,(H8394-'2031 forecast'!$C$10))</f>
        <v>0</v>
      </c>
      <c r="N8394" s="193">
        <f>MAX(0,(I8394-'2031 forecast'!$C$10))</f>
        <v>0</v>
      </c>
      <c r="O8394" s="193">
        <f>MAX(0,(J8394-'2031 forecast'!$C$10))</f>
        <v>0</v>
      </c>
      <c r="P8394" s="175" t="str">
        <f t="shared" si="1347"/>
        <v/>
      </c>
      <c r="Q8394" s="175" t="str">
        <f t="shared" si="1348"/>
        <v/>
      </c>
    </row>
    <row r="8395" spans="1:17" s="1" customFormat="1" x14ac:dyDescent="0.3">
      <c r="A8395" s="189">
        <f t="shared" si="1346"/>
        <v>44180.624999979649</v>
      </c>
      <c r="B8395" s="190">
        <f t="shared" si="1342"/>
        <v>44180</v>
      </c>
      <c r="C8395" s="1">
        <f t="shared" si="1343"/>
        <v>15</v>
      </c>
      <c r="D8395" s="191">
        <v>3.3354466132023459</v>
      </c>
      <c r="E8395" s="192">
        <f t="shared" si="1344"/>
        <v>1.1581887078953901E-4</v>
      </c>
      <c r="F8395" s="193">
        <f t="shared" si="1345"/>
        <v>4.9730260737855616</v>
      </c>
      <c r="G8395" s="193">
        <f t="shared" si="1341"/>
        <v>5.1569205454481217</v>
      </c>
      <c r="H8395" s="193">
        <f t="shared" si="1341"/>
        <v>5.347615137642185</v>
      </c>
      <c r="I8395" s="193">
        <f t="shared" si="1341"/>
        <v>5.5453613078412962</v>
      </c>
      <c r="J8395" s="193">
        <f t="shared" si="1341"/>
        <v>5.7504198120102119</v>
      </c>
      <c r="K8395" s="193">
        <f>MAX(0,(F8395-'2031 forecast'!$C$10))</f>
        <v>0</v>
      </c>
      <c r="L8395" s="193">
        <f>MAX(0,(G8395-'2031 forecast'!$C$10))</f>
        <v>0</v>
      </c>
      <c r="M8395" s="193">
        <f>MAX(0,(H8395-'2031 forecast'!$C$10))</f>
        <v>0</v>
      </c>
      <c r="N8395" s="193">
        <f>MAX(0,(I8395-'2031 forecast'!$C$10))</f>
        <v>0</v>
      </c>
      <c r="O8395" s="193">
        <f>MAX(0,(J8395-'2031 forecast'!$C$10))</f>
        <v>1.3419812010211807E-2</v>
      </c>
      <c r="P8395" s="175" t="str">
        <f t="shared" si="1347"/>
        <v/>
      </c>
      <c r="Q8395" s="175" t="str">
        <f t="shared" si="1348"/>
        <v/>
      </c>
    </row>
    <row r="8396" spans="1:17" s="1" customFormat="1" x14ac:dyDescent="0.3">
      <c r="A8396" s="189">
        <f t="shared" si="1346"/>
        <v>44180.666666646313</v>
      </c>
      <c r="B8396" s="190">
        <f t="shared" si="1342"/>
        <v>44180</v>
      </c>
      <c r="C8396" s="1">
        <f t="shared" si="1343"/>
        <v>16</v>
      </c>
      <c r="D8396" s="191">
        <v>3.4483849861098745</v>
      </c>
      <c r="E8396" s="192">
        <f t="shared" si="1344"/>
        <v>1.1974050298331573E-4</v>
      </c>
      <c r="F8396" s="193">
        <f t="shared" si="1345"/>
        <v>5.1414129611597899</v>
      </c>
      <c r="G8396" s="193">
        <f t="shared" si="1341"/>
        <v>5.3315341079350782</v>
      </c>
      <c r="H8396" s="193">
        <f t="shared" si="1341"/>
        <v>5.52868562763007</v>
      </c>
      <c r="I8396" s="193">
        <f t="shared" si="1341"/>
        <v>5.7331274920797153</v>
      </c>
      <c r="J8396" s="193">
        <f t="shared" si="1341"/>
        <v>5.9451292864575098</v>
      </c>
      <c r="K8396" s="193">
        <f>MAX(0,(F8396-'2031 forecast'!$C$10))</f>
        <v>0</v>
      </c>
      <c r="L8396" s="193">
        <f>MAX(0,(G8396-'2031 forecast'!$C$10))</f>
        <v>0</v>
      </c>
      <c r="M8396" s="193">
        <f>MAX(0,(H8396-'2031 forecast'!$C$10))</f>
        <v>0</v>
      </c>
      <c r="N8396" s="193">
        <f>MAX(0,(I8396-'2031 forecast'!$C$10))</f>
        <v>0</v>
      </c>
      <c r="O8396" s="193">
        <f>MAX(0,(J8396-'2031 forecast'!$C$10))</f>
        <v>0.20812928645750972</v>
      </c>
      <c r="P8396" s="175" t="str">
        <f t="shared" si="1347"/>
        <v/>
      </c>
      <c r="Q8396" s="175" t="str">
        <f t="shared" si="1348"/>
        <v/>
      </c>
    </row>
    <row r="8397" spans="1:17" s="1" customFormat="1" x14ac:dyDescent="0.3">
      <c r="A8397" s="189">
        <f t="shared" si="1346"/>
        <v>44180.708333312978</v>
      </c>
      <c r="B8397" s="190">
        <f t="shared" si="1342"/>
        <v>44180</v>
      </c>
      <c r="C8397" s="1">
        <f t="shared" si="1343"/>
        <v>17</v>
      </c>
      <c r="D8397" s="191">
        <v>3.9453138269030004</v>
      </c>
      <c r="E8397" s="192">
        <f t="shared" si="1344"/>
        <v>1.3699568463593329E-4</v>
      </c>
      <c r="F8397" s="193">
        <f t="shared" si="1345"/>
        <v>5.8823152656063975</v>
      </c>
      <c r="G8397" s="193">
        <f t="shared" si="1341"/>
        <v>6.0998337828776883</v>
      </c>
      <c r="H8397" s="193">
        <f t="shared" si="1341"/>
        <v>6.3253957835767611</v>
      </c>
      <c r="I8397" s="193">
        <f t="shared" si="1341"/>
        <v>6.559298702728757</v>
      </c>
      <c r="J8397" s="193">
        <f t="shared" si="1341"/>
        <v>6.8018509740256237</v>
      </c>
      <c r="K8397" s="193">
        <f>MAX(0,(F8397-'2031 forecast'!$C$10))</f>
        <v>0.1453152656063974</v>
      </c>
      <c r="L8397" s="193">
        <f>MAX(0,(G8397-'2031 forecast'!$C$10))</f>
        <v>0.36283378287768819</v>
      </c>
      <c r="M8397" s="193">
        <f>MAX(0,(H8397-'2031 forecast'!$C$10))</f>
        <v>0.58839578357676103</v>
      </c>
      <c r="N8397" s="193">
        <f>MAX(0,(I8397-'2031 forecast'!$C$10))</f>
        <v>0.82229870272875694</v>
      </c>
      <c r="O8397" s="193">
        <f>MAX(0,(J8397-'2031 forecast'!$C$10))</f>
        <v>1.0648509740256236</v>
      </c>
      <c r="P8397" s="175">
        <f t="shared" si="1347"/>
        <v>1</v>
      </c>
      <c r="Q8397" s="175" t="str">
        <f t="shared" si="1348"/>
        <v/>
      </c>
    </row>
    <row r="8398" spans="1:17" s="1" customFormat="1" x14ac:dyDescent="0.3">
      <c r="A8398" s="189">
        <f t="shared" si="1346"/>
        <v>44180.749999979642</v>
      </c>
      <c r="B8398" s="190">
        <f t="shared" si="1342"/>
        <v>44180</v>
      </c>
      <c r="C8398" s="1">
        <f t="shared" si="1343"/>
        <v>18</v>
      </c>
      <c r="D8398" s="191">
        <v>4.0356645252290235</v>
      </c>
      <c r="E8398" s="192">
        <f t="shared" si="1344"/>
        <v>1.4013299039095466E-4</v>
      </c>
      <c r="F8398" s="193">
        <f t="shared" si="1345"/>
        <v>6.0170247755057815</v>
      </c>
      <c r="G8398" s="193">
        <f t="shared" si="1341"/>
        <v>6.239524632867254</v>
      </c>
      <c r="H8398" s="193">
        <f t="shared" si="1341"/>
        <v>6.4702521755670688</v>
      </c>
      <c r="I8398" s="193">
        <f t="shared" si="1341"/>
        <v>6.7095116501194925</v>
      </c>
      <c r="J8398" s="193">
        <f t="shared" si="1341"/>
        <v>6.9576185535834627</v>
      </c>
      <c r="K8398" s="193">
        <f>MAX(0,(F8398-'2031 forecast'!$C$10))</f>
        <v>0.28002477550578142</v>
      </c>
      <c r="L8398" s="193">
        <f>MAX(0,(G8398-'2031 forecast'!$C$10))</f>
        <v>0.50252463286725391</v>
      </c>
      <c r="M8398" s="193">
        <f>MAX(0,(H8398-'2031 forecast'!$C$10))</f>
        <v>0.73325217556706868</v>
      </c>
      <c r="N8398" s="193">
        <f>MAX(0,(I8398-'2031 forecast'!$C$10))</f>
        <v>0.97251165011949237</v>
      </c>
      <c r="O8398" s="193">
        <f>MAX(0,(J8398-'2031 forecast'!$C$10))</f>
        <v>1.2206185535834626</v>
      </c>
      <c r="P8398" s="175">
        <f t="shared" si="1347"/>
        <v>2</v>
      </c>
      <c r="Q8398" s="175">
        <f t="shared" si="1348"/>
        <v>2</v>
      </c>
    </row>
    <row r="8399" spans="1:17" s="1" customFormat="1" x14ac:dyDescent="0.3">
      <c r="A8399" s="189">
        <f t="shared" si="1346"/>
        <v>44180.791666646306</v>
      </c>
      <c r="B8399" s="190">
        <f t="shared" si="1342"/>
        <v>44180</v>
      </c>
      <c r="C8399" s="1">
        <f t="shared" si="1343"/>
        <v>19</v>
      </c>
      <c r="D8399" s="191">
        <v>3.8474339037164764</v>
      </c>
      <c r="E8399" s="192">
        <f t="shared" si="1344"/>
        <v>1.3359693673466015E-4</v>
      </c>
      <c r="F8399" s="193">
        <f t="shared" si="1345"/>
        <v>5.7363799632154002</v>
      </c>
      <c r="G8399" s="193">
        <f t="shared" si="1341"/>
        <v>5.9485020287223263</v>
      </c>
      <c r="H8399" s="193">
        <f t="shared" si="1341"/>
        <v>6.1684680255872628</v>
      </c>
      <c r="I8399" s="193">
        <f t="shared" si="1341"/>
        <v>6.3965680097221291</v>
      </c>
      <c r="J8399" s="193">
        <f t="shared" si="1341"/>
        <v>6.6331027628379653</v>
      </c>
      <c r="K8399" s="193">
        <f>MAX(0,(F8399-'2031 forecast'!$C$10))</f>
        <v>0</v>
      </c>
      <c r="L8399" s="193">
        <f>MAX(0,(G8399-'2031 forecast'!$C$10))</f>
        <v>0.21150202872232615</v>
      </c>
      <c r="M8399" s="193">
        <f>MAX(0,(H8399-'2031 forecast'!$C$10))</f>
        <v>0.43146802558726272</v>
      </c>
      <c r="N8399" s="193">
        <f>MAX(0,(I8399-'2031 forecast'!$C$10))</f>
        <v>0.65956800972212903</v>
      </c>
      <c r="O8399" s="193">
        <f>MAX(0,(J8399-'2031 forecast'!$C$10))</f>
        <v>0.89610276283796519</v>
      </c>
      <c r="P8399" s="175" t="str">
        <f t="shared" si="1347"/>
        <v/>
      </c>
      <c r="Q8399" s="175" t="str">
        <f t="shared" si="1348"/>
        <v/>
      </c>
    </row>
    <row r="8400" spans="1:17" s="1" customFormat="1" x14ac:dyDescent="0.3">
      <c r="A8400" s="189">
        <f t="shared" si="1346"/>
        <v>44180.83333331297</v>
      </c>
      <c r="B8400" s="190">
        <f t="shared" si="1342"/>
        <v>44180</v>
      </c>
      <c r="C8400" s="1">
        <f t="shared" si="1343"/>
        <v>20</v>
      </c>
      <c r="D8400" s="191">
        <v>3.7947293296929629</v>
      </c>
      <c r="E8400" s="192">
        <f t="shared" si="1344"/>
        <v>1.3176684171089769E-4</v>
      </c>
      <c r="F8400" s="193">
        <f t="shared" si="1345"/>
        <v>5.6577994157740941</v>
      </c>
      <c r="G8400" s="193">
        <f t="shared" si="1341"/>
        <v>5.8670156995617466</v>
      </c>
      <c r="H8400" s="193">
        <f t="shared" si="1341"/>
        <v>6.0839684635929165</v>
      </c>
      <c r="I8400" s="193">
        <f t="shared" si="1341"/>
        <v>6.3089437904108667</v>
      </c>
      <c r="J8400" s="193">
        <f t="shared" si="1341"/>
        <v>6.5422383414292264</v>
      </c>
      <c r="K8400" s="193">
        <f>MAX(0,(F8400-'2031 forecast'!$C$10))</f>
        <v>0</v>
      </c>
      <c r="L8400" s="193">
        <f>MAX(0,(G8400-'2031 forecast'!$C$10))</f>
        <v>0.13001569956174652</v>
      </c>
      <c r="M8400" s="193">
        <f>MAX(0,(H8400-'2031 forecast'!$C$10))</f>
        <v>0.34696846359291644</v>
      </c>
      <c r="N8400" s="193">
        <f>MAX(0,(I8400-'2031 forecast'!$C$10))</f>
        <v>0.57194379041086663</v>
      </c>
      <c r="O8400" s="193">
        <f>MAX(0,(J8400-'2031 forecast'!$C$10))</f>
        <v>0.80523834142922635</v>
      </c>
      <c r="P8400" s="175" t="str">
        <f t="shared" si="1347"/>
        <v/>
      </c>
      <c r="Q8400" s="175" t="str">
        <f t="shared" si="1348"/>
        <v/>
      </c>
    </row>
    <row r="8401" spans="1:17" s="1" customFormat="1" x14ac:dyDescent="0.3">
      <c r="A8401" s="189">
        <f t="shared" si="1346"/>
        <v>44180.874999979635</v>
      </c>
      <c r="B8401" s="190">
        <f t="shared" si="1342"/>
        <v>44180</v>
      </c>
      <c r="C8401" s="1">
        <f t="shared" si="1343"/>
        <v>21</v>
      </c>
      <c r="D8401" s="191">
        <v>3.7119078562274419</v>
      </c>
      <c r="E8401" s="192">
        <f t="shared" si="1344"/>
        <v>1.2889097810212809E-4</v>
      </c>
      <c r="F8401" s="193">
        <f t="shared" si="1345"/>
        <v>5.534315698366326</v>
      </c>
      <c r="G8401" s="193">
        <f t="shared" si="1341"/>
        <v>5.7389657537379781</v>
      </c>
      <c r="H8401" s="193">
        <f t="shared" si="1341"/>
        <v>5.9511834376018014</v>
      </c>
      <c r="I8401" s="193">
        <f t="shared" si="1341"/>
        <v>6.1712485886360264</v>
      </c>
      <c r="J8401" s="193">
        <f t="shared" si="1341"/>
        <v>6.3994513935012076</v>
      </c>
      <c r="K8401" s="193">
        <f>MAX(0,(F8401-'2031 forecast'!$C$10))</f>
        <v>0</v>
      </c>
      <c r="L8401" s="193">
        <f>MAX(0,(G8401-'2031 forecast'!$C$10))</f>
        <v>1.9657537379780265E-3</v>
      </c>
      <c r="M8401" s="193">
        <f>MAX(0,(H8401-'2031 forecast'!$C$10))</f>
        <v>0.21418343760180125</v>
      </c>
      <c r="N8401" s="193">
        <f>MAX(0,(I8401-'2031 forecast'!$C$10))</f>
        <v>0.43424858863602633</v>
      </c>
      <c r="O8401" s="193">
        <f>MAX(0,(J8401-'2031 forecast'!$C$10))</f>
        <v>0.66245139350120752</v>
      </c>
      <c r="P8401" s="175" t="str">
        <f t="shared" si="1347"/>
        <v/>
      </c>
      <c r="Q8401" s="175" t="str">
        <f t="shared" si="1348"/>
        <v/>
      </c>
    </row>
    <row r="8402" spans="1:17" s="1" customFormat="1" x14ac:dyDescent="0.3">
      <c r="A8402" s="189">
        <f t="shared" si="1346"/>
        <v>44180.916666646299</v>
      </c>
      <c r="B8402" s="190">
        <f t="shared" si="1342"/>
        <v>44180</v>
      </c>
      <c r="C8402" s="1">
        <f t="shared" si="1343"/>
        <v>22</v>
      </c>
      <c r="D8402" s="191">
        <v>3.4408557612493733</v>
      </c>
      <c r="E8402" s="192">
        <f t="shared" si="1344"/>
        <v>1.1947906083706397E-4</v>
      </c>
      <c r="F8402" s="193">
        <f t="shared" si="1345"/>
        <v>5.1301871686681757</v>
      </c>
      <c r="G8402" s="193">
        <f t="shared" si="1341"/>
        <v>5.3198932037692819</v>
      </c>
      <c r="H8402" s="193">
        <f t="shared" si="1341"/>
        <v>5.5166142616308784</v>
      </c>
      <c r="I8402" s="193">
        <f t="shared" si="1341"/>
        <v>5.7206097464638219</v>
      </c>
      <c r="J8402" s="193">
        <f t="shared" si="1341"/>
        <v>5.9321486548276914</v>
      </c>
      <c r="K8402" s="193">
        <f>MAX(0,(F8402-'2031 forecast'!$C$10))</f>
        <v>0</v>
      </c>
      <c r="L8402" s="193">
        <f>MAX(0,(G8402-'2031 forecast'!$C$10))</f>
        <v>0</v>
      </c>
      <c r="M8402" s="193">
        <f>MAX(0,(H8402-'2031 forecast'!$C$10))</f>
        <v>0</v>
      </c>
      <c r="N8402" s="193">
        <f>MAX(0,(I8402-'2031 forecast'!$C$10))</f>
        <v>0</v>
      </c>
      <c r="O8402" s="193">
        <f>MAX(0,(J8402-'2031 forecast'!$C$10))</f>
        <v>0.19514865482769128</v>
      </c>
      <c r="P8402" s="175" t="str">
        <f t="shared" si="1347"/>
        <v/>
      </c>
      <c r="Q8402" s="175" t="str">
        <f t="shared" si="1348"/>
        <v/>
      </c>
    </row>
    <row r="8403" spans="1:17" s="1" customFormat="1" x14ac:dyDescent="0.3">
      <c r="A8403" s="189">
        <f t="shared" si="1346"/>
        <v>44180.958333312963</v>
      </c>
      <c r="B8403" s="190">
        <f t="shared" si="1342"/>
        <v>44180</v>
      </c>
      <c r="C8403" s="1">
        <f t="shared" si="1343"/>
        <v>23</v>
      </c>
      <c r="D8403" s="191">
        <v>3.2375666900158215</v>
      </c>
      <c r="E8403" s="192">
        <f t="shared" si="1344"/>
        <v>1.1242012288826587E-4</v>
      </c>
      <c r="F8403" s="193">
        <f t="shared" si="1345"/>
        <v>4.8270907713945634</v>
      </c>
      <c r="G8403" s="193">
        <f t="shared" si="1341"/>
        <v>5.0055887912927597</v>
      </c>
      <c r="H8403" s="193">
        <f t="shared" si="1341"/>
        <v>5.1906873796526867</v>
      </c>
      <c r="I8403" s="193">
        <f t="shared" si="1341"/>
        <v>5.3826306148346674</v>
      </c>
      <c r="J8403" s="193">
        <f t="shared" si="1341"/>
        <v>5.5816716008225535</v>
      </c>
      <c r="K8403" s="193">
        <f>MAX(0,(F8403-'2031 forecast'!$C$10))</f>
        <v>0</v>
      </c>
      <c r="L8403" s="193">
        <f>MAX(0,(G8403-'2031 forecast'!$C$10))</f>
        <v>0</v>
      </c>
      <c r="M8403" s="193">
        <f>MAX(0,(H8403-'2031 forecast'!$C$10))</f>
        <v>0</v>
      </c>
      <c r="N8403" s="193">
        <f>MAX(0,(I8403-'2031 forecast'!$C$10))</f>
        <v>0</v>
      </c>
      <c r="O8403" s="193">
        <f>MAX(0,(J8403-'2031 forecast'!$C$10))</f>
        <v>0</v>
      </c>
      <c r="P8403" s="175" t="str">
        <f t="shared" si="1347"/>
        <v/>
      </c>
      <c r="Q8403" s="175" t="str">
        <f t="shared" si="1348"/>
        <v/>
      </c>
    </row>
    <row r="8404" spans="1:17" s="1" customFormat="1" x14ac:dyDescent="0.3">
      <c r="A8404" s="189">
        <f t="shared" si="1346"/>
        <v>44180.999999979627</v>
      </c>
      <c r="B8404" s="190">
        <f t="shared" si="1342"/>
        <v>44180</v>
      </c>
      <c r="C8404" s="1">
        <f t="shared" si="1343"/>
        <v>0</v>
      </c>
      <c r="D8404" s="191">
        <v>2.7556962989436995</v>
      </c>
      <c r="E8404" s="192">
        <f t="shared" si="1344"/>
        <v>9.5687825528151894E-5</v>
      </c>
      <c r="F8404" s="193">
        <f t="shared" si="1345"/>
        <v>4.1086400519311868</v>
      </c>
      <c r="G8404" s="193">
        <f t="shared" si="1341"/>
        <v>4.2605709246817449</v>
      </c>
      <c r="H8404" s="193">
        <f t="shared" si="1341"/>
        <v>4.4181199557043804</v>
      </c>
      <c r="I8404" s="193">
        <f t="shared" si="1341"/>
        <v>4.5814948954174151</v>
      </c>
      <c r="J8404" s="193">
        <f t="shared" si="1341"/>
        <v>4.750911176514081</v>
      </c>
      <c r="K8404" s="193">
        <f>MAX(0,(F8404-'2031 forecast'!$C$10))</f>
        <v>0</v>
      </c>
      <c r="L8404" s="193">
        <f>MAX(0,(G8404-'2031 forecast'!$C$10))</f>
        <v>0</v>
      </c>
      <c r="M8404" s="193">
        <f>MAX(0,(H8404-'2031 forecast'!$C$10))</f>
        <v>0</v>
      </c>
      <c r="N8404" s="193">
        <f>MAX(0,(I8404-'2031 forecast'!$C$10))</f>
        <v>0</v>
      </c>
      <c r="O8404" s="193">
        <f>MAX(0,(J8404-'2031 forecast'!$C$10))</f>
        <v>0</v>
      </c>
      <c r="P8404" s="175" t="str">
        <f t="shared" si="1347"/>
        <v/>
      </c>
      <c r="Q8404" s="175" t="str">
        <f t="shared" si="1348"/>
        <v/>
      </c>
    </row>
    <row r="8405" spans="1:17" s="1" customFormat="1" x14ac:dyDescent="0.3">
      <c r="A8405" s="189">
        <f t="shared" si="1346"/>
        <v>44181.041666646292</v>
      </c>
      <c r="B8405" s="190">
        <f t="shared" si="1342"/>
        <v>44181</v>
      </c>
      <c r="C8405" s="1">
        <f t="shared" si="1343"/>
        <v>1</v>
      </c>
      <c r="D8405" s="191">
        <v>2.8385177724092201</v>
      </c>
      <c r="E8405" s="192">
        <f t="shared" si="1344"/>
        <v>9.8563689136921476E-5</v>
      </c>
      <c r="F8405" s="193">
        <f t="shared" si="1345"/>
        <v>4.2321237693389548</v>
      </c>
      <c r="G8405" s="193">
        <f t="shared" ref="G8405:J8424" si="1349">$E8405*G$2</f>
        <v>4.3886208705055125</v>
      </c>
      <c r="H8405" s="193">
        <f t="shared" si="1349"/>
        <v>4.5509049816954947</v>
      </c>
      <c r="I8405" s="193">
        <f t="shared" si="1349"/>
        <v>4.7191900971922554</v>
      </c>
      <c r="J8405" s="193">
        <f t="shared" si="1349"/>
        <v>4.8936981244420998</v>
      </c>
      <c r="K8405" s="193">
        <f>MAX(0,(F8405-'2031 forecast'!$C$10))</f>
        <v>0</v>
      </c>
      <c r="L8405" s="193">
        <f>MAX(0,(G8405-'2031 forecast'!$C$10))</f>
        <v>0</v>
      </c>
      <c r="M8405" s="193">
        <f>MAX(0,(H8405-'2031 forecast'!$C$10))</f>
        <v>0</v>
      </c>
      <c r="N8405" s="193">
        <f>MAX(0,(I8405-'2031 forecast'!$C$10))</f>
        <v>0</v>
      </c>
      <c r="O8405" s="193">
        <f>MAX(0,(J8405-'2031 forecast'!$C$10))</f>
        <v>0</v>
      </c>
      <c r="P8405" s="175" t="str">
        <f t="shared" si="1347"/>
        <v/>
      </c>
      <c r="Q8405" s="175" t="str">
        <f t="shared" si="1348"/>
        <v/>
      </c>
    </row>
    <row r="8406" spans="1:17" s="1" customFormat="1" x14ac:dyDescent="0.3">
      <c r="A8406" s="189">
        <f t="shared" si="1346"/>
        <v>44181.083333312956</v>
      </c>
      <c r="B8406" s="190">
        <f t="shared" si="1342"/>
        <v>44181</v>
      </c>
      <c r="C8406" s="1">
        <f t="shared" si="1343"/>
        <v>2</v>
      </c>
      <c r="D8406" s="191">
        <v>2.6879332751991818</v>
      </c>
      <c r="E8406" s="192">
        <f t="shared" si="1344"/>
        <v>9.3334846211885839E-5</v>
      </c>
      <c r="F8406" s="193">
        <f t="shared" si="1345"/>
        <v>4.0076079195066487</v>
      </c>
      <c r="G8406" s="193">
        <f t="shared" si="1349"/>
        <v>4.15580278718957</v>
      </c>
      <c r="H8406" s="193">
        <f t="shared" si="1349"/>
        <v>4.3094776617116484</v>
      </c>
      <c r="I8406" s="193">
        <f t="shared" si="1349"/>
        <v>4.4688351848743633</v>
      </c>
      <c r="J8406" s="193">
        <f t="shared" si="1349"/>
        <v>4.6340854918457008</v>
      </c>
      <c r="K8406" s="193">
        <f>MAX(0,(F8406-'2031 forecast'!$C$10))</f>
        <v>0</v>
      </c>
      <c r="L8406" s="193">
        <f>MAX(0,(G8406-'2031 forecast'!$C$10))</f>
        <v>0</v>
      </c>
      <c r="M8406" s="193">
        <f>MAX(0,(H8406-'2031 forecast'!$C$10))</f>
        <v>0</v>
      </c>
      <c r="N8406" s="193">
        <f>MAX(0,(I8406-'2031 forecast'!$C$10))</f>
        <v>0</v>
      </c>
      <c r="O8406" s="193">
        <f>MAX(0,(J8406-'2031 forecast'!$C$10))</f>
        <v>0</v>
      </c>
      <c r="P8406" s="175" t="str">
        <f t="shared" si="1347"/>
        <v/>
      </c>
      <c r="Q8406" s="175" t="str">
        <f t="shared" si="1348"/>
        <v/>
      </c>
    </row>
    <row r="8407" spans="1:17" s="1" customFormat="1" x14ac:dyDescent="0.3">
      <c r="A8407" s="189">
        <f t="shared" si="1346"/>
        <v>44181.12499997962</v>
      </c>
      <c r="B8407" s="190">
        <f t="shared" si="1342"/>
        <v>44181</v>
      </c>
      <c r="C8407" s="1">
        <f t="shared" si="1343"/>
        <v>3</v>
      </c>
      <c r="D8407" s="191">
        <v>2.6879332751991818</v>
      </c>
      <c r="E8407" s="192">
        <f t="shared" si="1344"/>
        <v>9.3334846211885839E-5</v>
      </c>
      <c r="F8407" s="193">
        <f t="shared" si="1345"/>
        <v>4.0076079195066487</v>
      </c>
      <c r="G8407" s="193">
        <f t="shared" si="1349"/>
        <v>4.15580278718957</v>
      </c>
      <c r="H8407" s="193">
        <f t="shared" si="1349"/>
        <v>4.3094776617116484</v>
      </c>
      <c r="I8407" s="193">
        <f t="shared" si="1349"/>
        <v>4.4688351848743633</v>
      </c>
      <c r="J8407" s="193">
        <f t="shared" si="1349"/>
        <v>4.6340854918457008</v>
      </c>
      <c r="K8407" s="193">
        <f>MAX(0,(F8407-'2031 forecast'!$C$10))</f>
        <v>0</v>
      </c>
      <c r="L8407" s="193">
        <f>MAX(0,(G8407-'2031 forecast'!$C$10))</f>
        <v>0</v>
      </c>
      <c r="M8407" s="193">
        <f>MAX(0,(H8407-'2031 forecast'!$C$10))</f>
        <v>0</v>
      </c>
      <c r="N8407" s="193">
        <f>MAX(0,(I8407-'2031 forecast'!$C$10))</f>
        <v>0</v>
      </c>
      <c r="O8407" s="193">
        <f>MAX(0,(J8407-'2031 forecast'!$C$10))</f>
        <v>0</v>
      </c>
      <c r="P8407" s="175" t="str">
        <f t="shared" si="1347"/>
        <v/>
      </c>
      <c r="Q8407" s="175" t="str">
        <f t="shared" si="1348"/>
        <v/>
      </c>
    </row>
    <row r="8408" spans="1:17" s="1" customFormat="1" x14ac:dyDescent="0.3">
      <c r="A8408" s="189">
        <f t="shared" si="1346"/>
        <v>44181.166666646284</v>
      </c>
      <c r="B8408" s="190">
        <f t="shared" si="1342"/>
        <v>44181</v>
      </c>
      <c r="C8408" s="1">
        <f t="shared" si="1343"/>
        <v>4</v>
      </c>
      <c r="D8408" s="191">
        <v>2.7632255238042007</v>
      </c>
      <c r="E8408" s="192">
        <f t="shared" si="1344"/>
        <v>9.5949267674403651E-5</v>
      </c>
      <c r="F8408" s="193">
        <f t="shared" si="1345"/>
        <v>4.1198658444228018</v>
      </c>
      <c r="G8408" s="193">
        <f t="shared" si="1349"/>
        <v>4.2722118288475412</v>
      </c>
      <c r="H8408" s="193">
        <f t="shared" si="1349"/>
        <v>4.4301913217035711</v>
      </c>
      <c r="I8408" s="193">
        <f t="shared" si="1349"/>
        <v>4.5940126410333093</v>
      </c>
      <c r="J8408" s="193">
        <f t="shared" si="1349"/>
        <v>4.7638918081439003</v>
      </c>
      <c r="K8408" s="193">
        <f>MAX(0,(F8408-'2031 forecast'!$C$10))</f>
        <v>0</v>
      </c>
      <c r="L8408" s="193">
        <f>MAX(0,(G8408-'2031 forecast'!$C$10))</f>
        <v>0</v>
      </c>
      <c r="M8408" s="193">
        <f>MAX(0,(H8408-'2031 forecast'!$C$10))</f>
        <v>0</v>
      </c>
      <c r="N8408" s="193">
        <f>MAX(0,(I8408-'2031 forecast'!$C$10))</f>
        <v>0</v>
      </c>
      <c r="O8408" s="193">
        <f>MAX(0,(J8408-'2031 forecast'!$C$10))</f>
        <v>0</v>
      </c>
      <c r="P8408" s="175" t="str">
        <f t="shared" si="1347"/>
        <v/>
      </c>
      <c r="Q8408" s="175" t="str">
        <f t="shared" si="1348"/>
        <v/>
      </c>
    </row>
    <row r="8409" spans="1:17" s="1" customFormat="1" x14ac:dyDescent="0.3">
      <c r="A8409" s="189">
        <f t="shared" si="1346"/>
        <v>44181.208333312949</v>
      </c>
      <c r="B8409" s="190">
        <f t="shared" si="1342"/>
        <v>44181</v>
      </c>
      <c r="C8409" s="1">
        <f t="shared" si="1343"/>
        <v>5</v>
      </c>
      <c r="D8409" s="191">
        <v>2.861105446990726</v>
      </c>
      <c r="E8409" s="192">
        <f t="shared" si="1344"/>
        <v>9.9348015575676814E-5</v>
      </c>
      <c r="F8409" s="193">
        <f t="shared" si="1345"/>
        <v>4.2658011468138</v>
      </c>
      <c r="G8409" s="193">
        <f t="shared" si="1349"/>
        <v>4.4235435830029042</v>
      </c>
      <c r="H8409" s="193">
        <f t="shared" si="1349"/>
        <v>4.5871190796930712</v>
      </c>
      <c r="I8409" s="193">
        <f t="shared" si="1349"/>
        <v>4.756743334039939</v>
      </c>
      <c r="J8409" s="193">
        <f t="shared" si="1349"/>
        <v>4.9326400193315587</v>
      </c>
      <c r="K8409" s="193">
        <f>MAX(0,(F8409-'2031 forecast'!$C$10))</f>
        <v>0</v>
      </c>
      <c r="L8409" s="193">
        <f>MAX(0,(G8409-'2031 forecast'!$C$10))</f>
        <v>0</v>
      </c>
      <c r="M8409" s="193">
        <f>MAX(0,(H8409-'2031 forecast'!$C$10))</f>
        <v>0</v>
      </c>
      <c r="N8409" s="193">
        <f>MAX(0,(I8409-'2031 forecast'!$C$10))</f>
        <v>0</v>
      </c>
      <c r="O8409" s="193">
        <f>MAX(0,(J8409-'2031 forecast'!$C$10))</f>
        <v>0</v>
      </c>
      <c r="P8409" s="175" t="str">
        <f t="shared" si="1347"/>
        <v/>
      </c>
      <c r="Q8409" s="175" t="str">
        <f t="shared" si="1348"/>
        <v/>
      </c>
    </row>
    <row r="8410" spans="1:17" s="1" customFormat="1" x14ac:dyDescent="0.3">
      <c r="A8410" s="189">
        <f t="shared" si="1346"/>
        <v>44181.249999979613</v>
      </c>
      <c r="B8410" s="190">
        <f t="shared" si="1342"/>
        <v>44181</v>
      </c>
      <c r="C8410" s="1">
        <f t="shared" si="1343"/>
        <v>6</v>
      </c>
      <c r="D8410" s="191">
        <v>2.9966314944797601</v>
      </c>
      <c r="E8410" s="192">
        <f t="shared" si="1344"/>
        <v>1.0405397420820887E-4</v>
      </c>
      <c r="F8410" s="193">
        <f t="shared" si="1345"/>
        <v>4.4678654116628751</v>
      </c>
      <c r="G8410" s="193">
        <f t="shared" si="1349"/>
        <v>4.6330798579872514</v>
      </c>
      <c r="H8410" s="193">
        <f t="shared" si="1349"/>
        <v>4.8044036676785327</v>
      </c>
      <c r="I8410" s="193">
        <f t="shared" si="1349"/>
        <v>4.9820627551260408</v>
      </c>
      <c r="J8410" s="193">
        <f t="shared" si="1349"/>
        <v>5.1662913886683173</v>
      </c>
      <c r="K8410" s="193">
        <f>MAX(0,(F8410-'2031 forecast'!$C$10))</f>
        <v>0</v>
      </c>
      <c r="L8410" s="193">
        <f>MAX(0,(G8410-'2031 forecast'!$C$10))</f>
        <v>0</v>
      </c>
      <c r="M8410" s="193">
        <f>MAX(0,(H8410-'2031 forecast'!$C$10))</f>
        <v>0</v>
      </c>
      <c r="N8410" s="193">
        <f>MAX(0,(I8410-'2031 forecast'!$C$10))</f>
        <v>0</v>
      </c>
      <c r="O8410" s="193">
        <f>MAX(0,(J8410-'2031 forecast'!$C$10))</f>
        <v>0</v>
      </c>
      <c r="P8410" s="175" t="str">
        <f t="shared" si="1347"/>
        <v/>
      </c>
      <c r="Q8410" s="175" t="str">
        <f t="shared" si="1348"/>
        <v/>
      </c>
    </row>
    <row r="8411" spans="1:17" s="1" customFormat="1" x14ac:dyDescent="0.3">
      <c r="A8411" s="189">
        <f t="shared" si="1346"/>
        <v>44181.291666646277</v>
      </c>
      <c r="B8411" s="190">
        <f t="shared" si="1342"/>
        <v>44181</v>
      </c>
      <c r="C8411" s="1">
        <f t="shared" si="1343"/>
        <v>7</v>
      </c>
      <c r="D8411" s="191">
        <v>3.3580342877838514</v>
      </c>
      <c r="E8411" s="192">
        <f t="shared" si="1344"/>
        <v>1.1660319722829435E-4</v>
      </c>
      <c r="F8411" s="193">
        <f t="shared" si="1345"/>
        <v>5.0067034512604067</v>
      </c>
      <c r="G8411" s="193">
        <f t="shared" si="1349"/>
        <v>5.1918432579455125</v>
      </c>
      <c r="H8411" s="193">
        <f t="shared" si="1349"/>
        <v>5.3838292356397615</v>
      </c>
      <c r="I8411" s="193">
        <f t="shared" si="1349"/>
        <v>5.5829145446889799</v>
      </c>
      <c r="J8411" s="193">
        <f t="shared" si="1349"/>
        <v>5.7893617068996708</v>
      </c>
      <c r="K8411" s="193">
        <f>MAX(0,(F8411-'2031 forecast'!$C$10))</f>
        <v>0</v>
      </c>
      <c r="L8411" s="193">
        <f>MAX(0,(G8411-'2031 forecast'!$C$10))</f>
        <v>0</v>
      </c>
      <c r="M8411" s="193">
        <f>MAX(0,(H8411-'2031 forecast'!$C$10))</f>
        <v>0</v>
      </c>
      <c r="N8411" s="193">
        <f>MAX(0,(I8411-'2031 forecast'!$C$10))</f>
        <v>0</v>
      </c>
      <c r="O8411" s="193">
        <f>MAX(0,(J8411-'2031 forecast'!$C$10))</f>
        <v>5.2361706899670679E-2</v>
      </c>
      <c r="P8411" s="175" t="str">
        <f t="shared" si="1347"/>
        <v/>
      </c>
      <c r="Q8411" s="175" t="str">
        <f t="shared" si="1348"/>
        <v/>
      </c>
    </row>
    <row r="8412" spans="1:17" s="1" customFormat="1" x14ac:dyDescent="0.3">
      <c r="A8412" s="189">
        <f t="shared" si="1346"/>
        <v>44181.333333312941</v>
      </c>
      <c r="B8412" s="190">
        <f t="shared" si="1342"/>
        <v>44181</v>
      </c>
      <c r="C8412" s="1">
        <f t="shared" si="1343"/>
        <v>8</v>
      </c>
      <c r="D8412" s="191">
        <v>3.6064987081804145</v>
      </c>
      <c r="E8412" s="192">
        <f t="shared" si="1344"/>
        <v>1.2523078805460312E-4</v>
      </c>
      <c r="F8412" s="193">
        <f t="shared" si="1345"/>
        <v>5.3771546034837101</v>
      </c>
      <c r="G8412" s="193">
        <f t="shared" si="1349"/>
        <v>5.5759930954168171</v>
      </c>
      <c r="H8412" s="193">
        <f t="shared" si="1349"/>
        <v>5.782184313613107</v>
      </c>
      <c r="I8412" s="193">
        <f t="shared" si="1349"/>
        <v>5.9960001500135007</v>
      </c>
      <c r="J8412" s="193">
        <f t="shared" si="1349"/>
        <v>6.2177225506837273</v>
      </c>
      <c r="K8412" s="193">
        <f>MAX(0,(F8412-'2031 forecast'!$C$10))</f>
        <v>0</v>
      </c>
      <c r="L8412" s="193">
        <f>MAX(0,(G8412-'2031 forecast'!$C$10))</f>
        <v>0</v>
      </c>
      <c r="M8412" s="193">
        <f>MAX(0,(H8412-'2031 forecast'!$C$10))</f>
        <v>4.518431361310693E-2</v>
      </c>
      <c r="N8412" s="193">
        <f>MAX(0,(I8412-'2031 forecast'!$C$10))</f>
        <v>0.25900015001350063</v>
      </c>
      <c r="O8412" s="193">
        <f>MAX(0,(J8412-'2031 forecast'!$C$10))</f>
        <v>0.48072255068372716</v>
      </c>
      <c r="P8412" s="175" t="str">
        <f t="shared" si="1347"/>
        <v/>
      </c>
      <c r="Q8412" s="175" t="str">
        <f t="shared" si="1348"/>
        <v/>
      </c>
    </row>
    <row r="8413" spans="1:17" s="1" customFormat="1" x14ac:dyDescent="0.3">
      <c r="A8413" s="189">
        <f t="shared" si="1346"/>
        <v>44181.374999979605</v>
      </c>
      <c r="B8413" s="190">
        <f t="shared" si="1342"/>
        <v>44181</v>
      </c>
      <c r="C8413" s="1">
        <f t="shared" si="1343"/>
        <v>9</v>
      </c>
      <c r="D8413" s="191">
        <v>3.6667325070644305</v>
      </c>
      <c r="E8413" s="192">
        <f t="shared" si="1344"/>
        <v>1.2732232522461739E-4</v>
      </c>
      <c r="F8413" s="193">
        <f t="shared" si="1345"/>
        <v>5.4669609434166331</v>
      </c>
      <c r="G8413" s="193">
        <f t="shared" si="1349"/>
        <v>5.6691203287431948</v>
      </c>
      <c r="H8413" s="193">
        <f t="shared" si="1349"/>
        <v>5.8787552416066466</v>
      </c>
      <c r="I8413" s="193">
        <f t="shared" si="1349"/>
        <v>6.0961421149406583</v>
      </c>
      <c r="J8413" s="193">
        <f t="shared" si="1349"/>
        <v>6.3215676037222872</v>
      </c>
      <c r="K8413" s="193">
        <f>MAX(0,(F8413-'2031 forecast'!$C$10))</f>
        <v>0</v>
      </c>
      <c r="L8413" s="193">
        <f>MAX(0,(G8413-'2031 forecast'!$C$10))</f>
        <v>0</v>
      </c>
      <c r="M8413" s="193">
        <f>MAX(0,(H8413-'2031 forecast'!$C$10))</f>
        <v>0.14175524160664654</v>
      </c>
      <c r="N8413" s="193">
        <f>MAX(0,(I8413-'2031 forecast'!$C$10))</f>
        <v>0.35914211494065817</v>
      </c>
      <c r="O8413" s="193">
        <f>MAX(0,(J8413-'2031 forecast'!$C$10))</f>
        <v>0.58456760372228711</v>
      </c>
      <c r="P8413" s="175" t="str">
        <f t="shared" si="1347"/>
        <v/>
      </c>
      <c r="Q8413" s="175" t="str">
        <f t="shared" si="1348"/>
        <v/>
      </c>
    </row>
    <row r="8414" spans="1:17" s="1" customFormat="1" x14ac:dyDescent="0.3">
      <c r="A8414" s="189">
        <f t="shared" si="1346"/>
        <v>44181.41666664627</v>
      </c>
      <c r="B8414" s="190">
        <f t="shared" si="1342"/>
        <v>44181</v>
      </c>
      <c r="C8414" s="1">
        <f t="shared" si="1343"/>
        <v>10</v>
      </c>
      <c r="D8414" s="191">
        <v>3.8399046788559739</v>
      </c>
      <c r="E8414" s="192">
        <f t="shared" si="1344"/>
        <v>1.3333549458840834E-4</v>
      </c>
      <c r="F8414" s="193">
        <f t="shared" si="1345"/>
        <v>5.7251541707237834</v>
      </c>
      <c r="G8414" s="193">
        <f t="shared" si="1349"/>
        <v>5.9368611245565281</v>
      </c>
      <c r="H8414" s="193">
        <f t="shared" si="1349"/>
        <v>6.1563966595880686</v>
      </c>
      <c r="I8414" s="193">
        <f t="shared" si="1349"/>
        <v>6.3840502641062331</v>
      </c>
      <c r="J8414" s="193">
        <f t="shared" si="1349"/>
        <v>6.6201221312081442</v>
      </c>
      <c r="K8414" s="193">
        <f>MAX(0,(F8414-'2031 forecast'!$C$10))</f>
        <v>0</v>
      </c>
      <c r="L8414" s="193">
        <f>MAX(0,(G8414-'2031 forecast'!$C$10))</f>
        <v>0.19986112455652805</v>
      </c>
      <c r="M8414" s="193">
        <f>MAX(0,(H8414-'2031 forecast'!$C$10))</f>
        <v>0.41939665958806849</v>
      </c>
      <c r="N8414" s="193">
        <f>MAX(0,(I8414-'2031 forecast'!$C$10))</f>
        <v>0.64705026410623301</v>
      </c>
      <c r="O8414" s="193">
        <f>MAX(0,(J8414-'2031 forecast'!$C$10))</f>
        <v>0.88312213120814409</v>
      </c>
      <c r="P8414" s="175" t="str">
        <f t="shared" si="1347"/>
        <v/>
      </c>
      <c r="Q8414" s="175" t="str">
        <f t="shared" si="1348"/>
        <v/>
      </c>
    </row>
    <row r="8415" spans="1:17" s="1" customFormat="1" x14ac:dyDescent="0.3">
      <c r="A8415" s="189">
        <f t="shared" si="1346"/>
        <v>44181.458333312934</v>
      </c>
      <c r="B8415" s="190">
        <f t="shared" si="1342"/>
        <v>44181</v>
      </c>
      <c r="C8415" s="1">
        <f t="shared" si="1343"/>
        <v>11</v>
      </c>
      <c r="D8415" s="191">
        <v>3.9001384777399895</v>
      </c>
      <c r="E8415" s="192">
        <f t="shared" si="1344"/>
        <v>1.3542703175842261E-4</v>
      </c>
      <c r="F8415" s="193">
        <f t="shared" si="1345"/>
        <v>5.8149605106567064</v>
      </c>
      <c r="G8415" s="193">
        <f t="shared" si="1349"/>
        <v>6.0299883578829059</v>
      </c>
      <c r="H8415" s="193">
        <f t="shared" si="1349"/>
        <v>6.2529675875816082</v>
      </c>
      <c r="I8415" s="193">
        <f t="shared" si="1349"/>
        <v>6.4841922290333907</v>
      </c>
      <c r="J8415" s="193">
        <f t="shared" si="1349"/>
        <v>6.7239671842467041</v>
      </c>
      <c r="K8415" s="193">
        <f>MAX(0,(F8415-'2031 forecast'!$C$10))</f>
        <v>7.7960510656706283E-2</v>
      </c>
      <c r="L8415" s="193">
        <f>MAX(0,(G8415-'2031 forecast'!$C$10))</f>
        <v>0.29298835788290578</v>
      </c>
      <c r="M8415" s="193">
        <f>MAX(0,(H8415-'2031 forecast'!$C$10))</f>
        <v>0.5159675875816081</v>
      </c>
      <c r="N8415" s="193">
        <f>MAX(0,(I8415-'2031 forecast'!$C$10))</f>
        <v>0.74719222903339055</v>
      </c>
      <c r="O8415" s="193">
        <f>MAX(0,(J8415-'2031 forecast'!$C$10))</f>
        <v>0.98696718424670404</v>
      </c>
      <c r="P8415" s="175">
        <f t="shared" si="1347"/>
        <v>1</v>
      </c>
      <c r="Q8415" s="175" t="str">
        <f t="shared" si="1348"/>
        <v/>
      </c>
    </row>
    <row r="8416" spans="1:17" s="1" customFormat="1" x14ac:dyDescent="0.3">
      <c r="A8416" s="189">
        <f t="shared" si="1346"/>
        <v>44181.499999979598</v>
      </c>
      <c r="B8416" s="190">
        <f t="shared" si="1342"/>
        <v>44181</v>
      </c>
      <c r="C8416" s="1">
        <f t="shared" si="1343"/>
        <v>12</v>
      </c>
      <c r="D8416" s="191">
        <v>3.960372276624005</v>
      </c>
      <c r="E8416" s="192">
        <f t="shared" si="1344"/>
        <v>1.3751856892843685E-4</v>
      </c>
      <c r="F8416" s="193">
        <f t="shared" si="1345"/>
        <v>5.9047668505896285</v>
      </c>
      <c r="G8416" s="193">
        <f t="shared" si="1349"/>
        <v>6.1231155912092827</v>
      </c>
      <c r="H8416" s="193">
        <f t="shared" si="1349"/>
        <v>6.349538515575146</v>
      </c>
      <c r="I8416" s="193">
        <f t="shared" si="1349"/>
        <v>6.5843341939605464</v>
      </c>
      <c r="J8416" s="193">
        <f t="shared" si="1349"/>
        <v>6.8278122372852632</v>
      </c>
      <c r="K8416" s="193">
        <f>MAX(0,(F8416-'2031 forecast'!$C$10))</f>
        <v>0.16776685058962837</v>
      </c>
      <c r="L8416" s="193">
        <f>MAX(0,(G8416-'2031 forecast'!$C$10))</f>
        <v>0.38611559120928263</v>
      </c>
      <c r="M8416" s="193">
        <f>MAX(0,(H8416-'2031 forecast'!$C$10))</f>
        <v>0.61253851557514594</v>
      </c>
      <c r="N8416" s="193">
        <f>MAX(0,(I8416-'2031 forecast'!$C$10))</f>
        <v>0.84733419396054632</v>
      </c>
      <c r="O8416" s="193">
        <f>MAX(0,(J8416-'2031 forecast'!$C$10))</f>
        <v>1.0908122372852631</v>
      </c>
      <c r="P8416" s="175">
        <f t="shared" si="1347"/>
        <v>2</v>
      </c>
      <c r="Q8416" s="175">
        <f t="shared" si="1348"/>
        <v>2</v>
      </c>
    </row>
    <row r="8417" spans="1:17" s="1" customFormat="1" x14ac:dyDescent="0.3">
      <c r="A8417" s="189">
        <f t="shared" si="1346"/>
        <v>44181.541666646262</v>
      </c>
      <c r="B8417" s="190">
        <f t="shared" si="1342"/>
        <v>44181</v>
      </c>
      <c r="C8417" s="1">
        <f t="shared" si="1343"/>
        <v>13</v>
      </c>
      <c r="D8417" s="191">
        <v>3.8399046788559739</v>
      </c>
      <c r="E8417" s="192">
        <f t="shared" si="1344"/>
        <v>1.3333549458840834E-4</v>
      </c>
      <c r="F8417" s="193">
        <f t="shared" si="1345"/>
        <v>5.7251541707237834</v>
      </c>
      <c r="G8417" s="193">
        <f t="shared" si="1349"/>
        <v>5.9368611245565281</v>
      </c>
      <c r="H8417" s="193">
        <f t="shared" si="1349"/>
        <v>6.1563966595880686</v>
      </c>
      <c r="I8417" s="193">
        <f t="shared" si="1349"/>
        <v>6.3840502641062331</v>
      </c>
      <c r="J8417" s="193">
        <f t="shared" si="1349"/>
        <v>6.6201221312081442</v>
      </c>
      <c r="K8417" s="193">
        <f>MAX(0,(F8417-'2031 forecast'!$C$10))</f>
        <v>0</v>
      </c>
      <c r="L8417" s="193">
        <f>MAX(0,(G8417-'2031 forecast'!$C$10))</f>
        <v>0.19986112455652805</v>
      </c>
      <c r="M8417" s="193">
        <f>MAX(0,(H8417-'2031 forecast'!$C$10))</f>
        <v>0.41939665958806849</v>
      </c>
      <c r="N8417" s="193">
        <f>MAX(0,(I8417-'2031 forecast'!$C$10))</f>
        <v>0.64705026410623301</v>
      </c>
      <c r="O8417" s="193">
        <f>MAX(0,(J8417-'2031 forecast'!$C$10))</f>
        <v>0.88312213120814409</v>
      </c>
      <c r="P8417" s="175" t="str">
        <f t="shared" si="1347"/>
        <v/>
      </c>
      <c r="Q8417" s="175" t="str">
        <f t="shared" si="1348"/>
        <v/>
      </c>
    </row>
    <row r="8418" spans="1:17" s="1" customFormat="1" x14ac:dyDescent="0.3">
      <c r="A8418" s="189">
        <f t="shared" si="1346"/>
        <v>44181.583333312927</v>
      </c>
      <c r="B8418" s="190">
        <f t="shared" si="1342"/>
        <v>44181</v>
      </c>
      <c r="C8418" s="1">
        <f t="shared" si="1343"/>
        <v>14</v>
      </c>
      <c r="D8418" s="191">
        <v>3.9453138269030004</v>
      </c>
      <c r="E8418" s="192">
        <f t="shared" si="1344"/>
        <v>1.3699568463593329E-4</v>
      </c>
      <c r="F8418" s="193">
        <f t="shared" si="1345"/>
        <v>5.8823152656063975</v>
      </c>
      <c r="G8418" s="193">
        <f t="shared" si="1349"/>
        <v>6.0998337828776883</v>
      </c>
      <c r="H8418" s="193">
        <f t="shared" si="1349"/>
        <v>6.3253957835767611</v>
      </c>
      <c r="I8418" s="193">
        <f t="shared" si="1349"/>
        <v>6.559298702728757</v>
      </c>
      <c r="J8418" s="193">
        <f t="shared" si="1349"/>
        <v>6.8018509740256237</v>
      </c>
      <c r="K8418" s="193">
        <f>MAX(0,(F8418-'2031 forecast'!$C$10))</f>
        <v>0.1453152656063974</v>
      </c>
      <c r="L8418" s="193">
        <f>MAX(0,(G8418-'2031 forecast'!$C$10))</f>
        <v>0.36283378287768819</v>
      </c>
      <c r="M8418" s="193">
        <f>MAX(0,(H8418-'2031 forecast'!$C$10))</f>
        <v>0.58839578357676103</v>
      </c>
      <c r="N8418" s="193">
        <f>MAX(0,(I8418-'2031 forecast'!$C$10))</f>
        <v>0.82229870272875694</v>
      </c>
      <c r="O8418" s="193">
        <f>MAX(0,(J8418-'2031 forecast'!$C$10))</f>
        <v>1.0648509740256236</v>
      </c>
      <c r="P8418" s="175">
        <f t="shared" si="1347"/>
        <v>1</v>
      </c>
      <c r="Q8418" s="175" t="str">
        <f t="shared" si="1348"/>
        <v/>
      </c>
    </row>
    <row r="8419" spans="1:17" s="1" customFormat="1" x14ac:dyDescent="0.3">
      <c r="A8419" s="189">
        <f t="shared" si="1346"/>
        <v>44181.624999979591</v>
      </c>
      <c r="B8419" s="190">
        <f t="shared" si="1342"/>
        <v>44181</v>
      </c>
      <c r="C8419" s="1">
        <f t="shared" si="1343"/>
        <v>15</v>
      </c>
      <c r="D8419" s="191">
        <v>3.9151969274609937</v>
      </c>
      <c r="E8419" s="192">
        <f t="shared" si="1344"/>
        <v>1.3594991605092618E-4</v>
      </c>
      <c r="F8419" s="193">
        <f t="shared" si="1345"/>
        <v>5.8374120956399373</v>
      </c>
      <c r="G8419" s="193">
        <f t="shared" si="1349"/>
        <v>6.0532701662145003</v>
      </c>
      <c r="H8419" s="193">
        <f t="shared" si="1349"/>
        <v>6.2771103195799931</v>
      </c>
      <c r="I8419" s="193">
        <f t="shared" si="1349"/>
        <v>6.50922772026518</v>
      </c>
      <c r="J8419" s="193">
        <f t="shared" si="1349"/>
        <v>6.7499284475063446</v>
      </c>
      <c r="K8419" s="193">
        <f>MAX(0,(F8419-'2031 forecast'!$C$10))</f>
        <v>0.10041209563993725</v>
      </c>
      <c r="L8419" s="193">
        <f>MAX(0,(G8419-'2031 forecast'!$C$10))</f>
        <v>0.31627016621450021</v>
      </c>
      <c r="M8419" s="193">
        <f>MAX(0,(H8419-'2031 forecast'!$C$10))</f>
        <v>0.540110319579993</v>
      </c>
      <c r="N8419" s="193">
        <f>MAX(0,(I8419-'2031 forecast'!$C$10))</f>
        <v>0.77222772026517994</v>
      </c>
      <c r="O8419" s="193">
        <f>MAX(0,(J8419-'2031 forecast'!$C$10))</f>
        <v>1.0129284475063445</v>
      </c>
      <c r="P8419" s="175">
        <f t="shared" si="1347"/>
        <v>2</v>
      </c>
      <c r="Q8419" s="175" t="str">
        <f t="shared" si="1348"/>
        <v/>
      </c>
    </row>
    <row r="8420" spans="1:17" s="1" customFormat="1" x14ac:dyDescent="0.3">
      <c r="A8420" s="189">
        <f t="shared" si="1346"/>
        <v>44181.666666646255</v>
      </c>
      <c r="B8420" s="190">
        <f t="shared" si="1342"/>
        <v>44181</v>
      </c>
      <c r="C8420" s="1">
        <f t="shared" si="1343"/>
        <v>16</v>
      </c>
      <c r="D8420" s="191">
        <v>3.9980184009265143</v>
      </c>
      <c r="E8420" s="192">
        <f t="shared" si="1344"/>
        <v>1.3882577965969577E-4</v>
      </c>
      <c r="F8420" s="193">
        <f t="shared" si="1345"/>
        <v>5.9608958130477054</v>
      </c>
      <c r="G8420" s="193">
        <f t="shared" si="1349"/>
        <v>6.1813201120382688</v>
      </c>
      <c r="H8420" s="193">
        <f t="shared" si="1349"/>
        <v>6.4098953455711083</v>
      </c>
      <c r="I8420" s="193">
        <f t="shared" si="1349"/>
        <v>6.6469229220400203</v>
      </c>
      <c r="J8420" s="193">
        <f t="shared" si="1349"/>
        <v>6.8927153954343634</v>
      </c>
      <c r="K8420" s="193">
        <f>MAX(0,(F8420-'2031 forecast'!$C$10))</f>
        <v>0.22389581304770534</v>
      </c>
      <c r="L8420" s="193">
        <f>MAX(0,(G8420-'2031 forecast'!$C$10))</f>
        <v>0.44432011203826871</v>
      </c>
      <c r="M8420" s="193">
        <f>MAX(0,(H8420-'2031 forecast'!$C$10))</f>
        <v>0.67289534557110819</v>
      </c>
      <c r="N8420" s="193">
        <f>MAX(0,(I8420-'2031 forecast'!$C$10))</f>
        <v>0.90992292204002023</v>
      </c>
      <c r="O8420" s="193">
        <f>MAX(0,(J8420-'2031 forecast'!$C$10))</f>
        <v>1.1557153954343633</v>
      </c>
      <c r="P8420" s="175">
        <f t="shared" si="1347"/>
        <v>3</v>
      </c>
      <c r="Q8420" s="175" t="str">
        <f t="shared" si="1348"/>
        <v/>
      </c>
    </row>
    <row r="8421" spans="1:17" s="1" customFormat="1" x14ac:dyDescent="0.3">
      <c r="A8421" s="189">
        <f t="shared" si="1346"/>
        <v>44181.708333312919</v>
      </c>
      <c r="B8421" s="190">
        <f t="shared" si="1342"/>
        <v>44181</v>
      </c>
      <c r="C8421" s="1">
        <f t="shared" si="1343"/>
        <v>17</v>
      </c>
      <c r="D8421" s="191">
        <v>4.2464828213230774</v>
      </c>
      <c r="E8421" s="192">
        <f t="shared" si="1344"/>
        <v>1.4745337048600453E-4</v>
      </c>
      <c r="F8421" s="193">
        <f t="shared" si="1345"/>
        <v>6.3313469652710088</v>
      </c>
      <c r="G8421" s="193">
        <f t="shared" si="1349"/>
        <v>6.5654699495095725</v>
      </c>
      <c r="H8421" s="193">
        <f t="shared" si="1349"/>
        <v>6.808250423544453</v>
      </c>
      <c r="I8421" s="193">
        <f t="shared" si="1349"/>
        <v>7.0600085273645403</v>
      </c>
      <c r="J8421" s="193">
        <f t="shared" si="1349"/>
        <v>7.321076239218419</v>
      </c>
      <c r="K8421" s="193">
        <f>MAX(0,(F8421-'2031 forecast'!$C$10))</f>
        <v>0.59434696527100872</v>
      </c>
      <c r="L8421" s="193">
        <f>MAX(0,(G8421-'2031 forecast'!$C$10))</f>
        <v>0.82846994950957242</v>
      </c>
      <c r="M8421" s="193">
        <f>MAX(0,(H8421-'2031 forecast'!$C$10))</f>
        <v>1.0712504235444529</v>
      </c>
      <c r="N8421" s="193">
        <f>MAX(0,(I8421-'2031 forecast'!$C$10))</f>
        <v>1.3230085273645402</v>
      </c>
      <c r="O8421" s="193">
        <f>MAX(0,(J8421-'2031 forecast'!$C$10))</f>
        <v>1.5840762392184189</v>
      </c>
      <c r="P8421" s="175">
        <f t="shared" si="1347"/>
        <v>4</v>
      </c>
      <c r="Q8421" s="175" t="str">
        <f t="shared" si="1348"/>
        <v/>
      </c>
    </row>
    <row r="8422" spans="1:17" s="1" customFormat="1" x14ac:dyDescent="0.3">
      <c r="A8422" s="189">
        <f t="shared" si="1346"/>
        <v>44181.749999979584</v>
      </c>
      <c r="B8422" s="190">
        <f t="shared" si="1342"/>
        <v>44181</v>
      </c>
      <c r="C8422" s="1">
        <f t="shared" si="1343"/>
        <v>18</v>
      </c>
      <c r="D8422" s="191">
        <v>4.1561321229970547</v>
      </c>
      <c r="E8422" s="192">
        <f t="shared" si="1344"/>
        <v>1.4431606473098318E-4</v>
      </c>
      <c r="F8422" s="193">
        <f t="shared" si="1345"/>
        <v>6.1966374553716266</v>
      </c>
      <c r="G8422" s="193">
        <f t="shared" si="1349"/>
        <v>6.4257790995200086</v>
      </c>
      <c r="H8422" s="193">
        <f t="shared" si="1349"/>
        <v>6.6633940315541471</v>
      </c>
      <c r="I8422" s="193">
        <f t="shared" si="1349"/>
        <v>6.9097955799738067</v>
      </c>
      <c r="J8422" s="193">
        <f t="shared" si="1349"/>
        <v>7.1653086596605817</v>
      </c>
      <c r="K8422" s="193">
        <f>MAX(0,(F8422-'2031 forecast'!$C$10))</f>
        <v>0.45963745537162648</v>
      </c>
      <c r="L8422" s="193">
        <f>MAX(0,(G8422-'2031 forecast'!$C$10))</f>
        <v>0.68877909952000849</v>
      </c>
      <c r="M8422" s="193">
        <f>MAX(0,(H8422-'2031 forecast'!$C$10))</f>
        <v>0.92639403155414701</v>
      </c>
      <c r="N8422" s="193">
        <f>MAX(0,(I8422-'2031 forecast'!$C$10))</f>
        <v>1.1727955799738066</v>
      </c>
      <c r="O8422" s="193">
        <f>MAX(0,(J8422-'2031 forecast'!$C$10))</f>
        <v>1.4283086596605816</v>
      </c>
      <c r="P8422" s="175">
        <f t="shared" si="1347"/>
        <v>5</v>
      </c>
      <c r="Q8422" s="175" t="str">
        <f t="shared" si="1348"/>
        <v/>
      </c>
    </row>
    <row r="8423" spans="1:17" s="1" customFormat="1" x14ac:dyDescent="0.3">
      <c r="A8423" s="189">
        <f t="shared" si="1346"/>
        <v>44181.791666646248</v>
      </c>
      <c r="B8423" s="190">
        <f t="shared" si="1342"/>
        <v>44181</v>
      </c>
      <c r="C8423" s="1">
        <f t="shared" si="1343"/>
        <v>19</v>
      </c>
      <c r="D8423" s="191">
        <v>4.1184859986945446</v>
      </c>
      <c r="E8423" s="192">
        <f t="shared" si="1344"/>
        <v>1.4300885399972426E-4</v>
      </c>
      <c r="F8423" s="193">
        <f t="shared" si="1345"/>
        <v>6.1405084929135496</v>
      </c>
      <c r="G8423" s="193">
        <f t="shared" si="1349"/>
        <v>6.3675745786910225</v>
      </c>
      <c r="H8423" s="193">
        <f t="shared" si="1349"/>
        <v>6.6030372015581849</v>
      </c>
      <c r="I8423" s="193">
        <f t="shared" si="1349"/>
        <v>6.8472068518943328</v>
      </c>
      <c r="J8423" s="193">
        <f t="shared" si="1349"/>
        <v>7.1004055015114815</v>
      </c>
      <c r="K8423" s="193">
        <f>MAX(0,(F8423-'2031 forecast'!$C$10))</f>
        <v>0.40350849291354951</v>
      </c>
      <c r="L8423" s="193">
        <f>MAX(0,(G8423-'2031 forecast'!$C$10))</f>
        <v>0.6305745786910224</v>
      </c>
      <c r="M8423" s="193">
        <f>MAX(0,(H8423-'2031 forecast'!$C$10))</f>
        <v>0.86603720155818475</v>
      </c>
      <c r="N8423" s="193">
        <f>MAX(0,(I8423-'2031 forecast'!$C$10))</f>
        <v>1.1102068518943327</v>
      </c>
      <c r="O8423" s="193">
        <f>MAX(0,(J8423-'2031 forecast'!$C$10))</f>
        <v>1.3634055015114814</v>
      </c>
      <c r="P8423" s="175">
        <f t="shared" si="1347"/>
        <v>6</v>
      </c>
      <c r="Q8423" s="175" t="str">
        <f t="shared" si="1348"/>
        <v/>
      </c>
    </row>
    <row r="8424" spans="1:17" s="1" customFormat="1" x14ac:dyDescent="0.3">
      <c r="A8424" s="189">
        <f t="shared" si="1346"/>
        <v>44181.833333312912</v>
      </c>
      <c r="B8424" s="190">
        <f t="shared" si="1342"/>
        <v>44181</v>
      </c>
      <c r="C8424" s="1">
        <f t="shared" si="1343"/>
        <v>20</v>
      </c>
      <c r="D8424" s="191">
        <v>3.9679015014845063</v>
      </c>
      <c r="E8424" s="192">
        <f t="shared" si="1344"/>
        <v>1.3778001107468861E-4</v>
      </c>
      <c r="F8424" s="193">
        <f t="shared" si="1345"/>
        <v>5.9159926430812426</v>
      </c>
      <c r="G8424" s="193">
        <f t="shared" si="1349"/>
        <v>6.1347564953750791</v>
      </c>
      <c r="H8424" s="193">
        <f t="shared" si="1349"/>
        <v>6.3616098815743376</v>
      </c>
      <c r="I8424" s="193">
        <f t="shared" si="1349"/>
        <v>6.5968519395764407</v>
      </c>
      <c r="J8424" s="193">
        <f t="shared" si="1349"/>
        <v>6.8407928689150816</v>
      </c>
      <c r="K8424" s="193">
        <f>MAX(0,(F8424-'2031 forecast'!$C$10))</f>
        <v>0.17899264308124252</v>
      </c>
      <c r="L8424" s="193">
        <f>MAX(0,(G8424-'2031 forecast'!$C$10))</f>
        <v>0.39775649537507896</v>
      </c>
      <c r="M8424" s="193">
        <f>MAX(0,(H8424-'2031 forecast'!$C$10))</f>
        <v>0.6246098815743375</v>
      </c>
      <c r="N8424" s="193">
        <f>MAX(0,(I8424-'2031 forecast'!$C$10))</f>
        <v>0.85985193957644057</v>
      </c>
      <c r="O8424" s="193">
        <f>MAX(0,(J8424-'2031 forecast'!$C$10))</f>
        <v>1.1037928689150815</v>
      </c>
      <c r="P8424" s="175">
        <f t="shared" si="1347"/>
        <v>7</v>
      </c>
      <c r="Q8424" s="175" t="str">
        <f t="shared" si="1348"/>
        <v/>
      </c>
    </row>
    <row r="8425" spans="1:17" s="1" customFormat="1" x14ac:dyDescent="0.3">
      <c r="A8425" s="189">
        <f t="shared" si="1346"/>
        <v>44181.874999979576</v>
      </c>
      <c r="B8425" s="190">
        <f t="shared" si="1342"/>
        <v>44181</v>
      </c>
      <c r="C8425" s="1">
        <f t="shared" si="1343"/>
        <v>21</v>
      </c>
      <c r="D8425" s="191">
        <v>3.8700215782979823</v>
      </c>
      <c r="E8425" s="192">
        <f t="shared" si="1344"/>
        <v>1.343812631734155E-4</v>
      </c>
      <c r="F8425" s="193">
        <f t="shared" si="1345"/>
        <v>5.7700573406902462</v>
      </c>
      <c r="G8425" s="193">
        <f t="shared" ref="G8425:J8444" si="1350">$E8425*G$2</f>
        <v>5.9834247412197179</v>
      </c>
      <c r="H8425" s="193">
        <f t="shared" si="1350"/>
        <v>6.2046821235848393</v>
      </c>
      <c r="I8425" s="193">
        <f t="shared" si="1350"/>
        <v>6.4341212465698128</v>
      </c>
      <c r="J8425" s="193">
        <f t="shared" si="1350"/>
        <v>6.6720446577274259</v>
      </c>
      <c r="K8425" s="193">
        <f>MAX(0,(F8425-'2031 forecast'!$C$10))</f>
        <v>3.3057340690246129E-2</v>
      </c>
      <c r="L8425" s="193">
        <f>MAX(0,(G8425-'2031 forecast'!$C$10))</f>
        <v>0.2464247412197178</v>
      </c>
      <c r="M8425" s="193">
        <f>MAX(0,(H8425-'2031 forecast'!$C$10))</f>
        <v>0.46768212358483918</v>
      </c>
      <c r="N8425" s="193">
        <f>MAX(0,(I8425-'2031 forecast'!$C$10))</f>
        <v>0.69712124656981267</v>
      </c>
      <c r="O8425" s="193">
        <f>MAX(0,(J8425-'2031 forecast'!$C$10))</f>
        <v>0.93504465772742584</v>
      </c>
      <c r="P8425" s="175">
        <f t="shared" si="1347"/>
        <v>8</v>
      </c>
      <c r="Q8425" s="175">
        <f t="shared" si="1348"/>
        <v>8</v>
      </c>
    </row>
    <row r="8426" spans="1:17" s="1" customFormat="1" x14ac:dyDescent="0.3">
      <c r="A8426" s="189">
        <f t="shared" si="1346"/>
        <v>44181.916666646241</v>
      </c>
      <c r="B8426" s="190">
        <f t="shared" si="1342"/>
        <v>44181</v>
      </c>
      <c r="C8426" s="1">
        <f t="shared" si="1343"/>
        <v>22</v>
      </c>
      <c r="D8426" s="191">
        <v>3.7043786313669398</v>
      </c>
      <c r="E8426" s="192">
        <f t="shared" si="1344"/>
        <v>1.2862953595587631E-4</v>
      </c>
      <c r="F8426" s="193">
        <f t="shared" si="1345"/>
        <v>5.52308990587471</v>
      </c>
      <c r="G8426" s="193">
        <f t="shared" si="1350"/>
        <v>5.7273248495721809</v>
      </c>
      <c r="H8426" s="193">
        <f t="shared" si="1350"/>
        <v>5.9391120716026089</v>
      </c>
      <c r="I8426" s="193">
        <f t="shared" si="1350"/>
        <v>6.1587308430201322</v>
      </c>
      <c r="J8426" s="193">
        <f t="shared" si="1350"/>
        <v>6.3864707618713874</v>
      </c>
      <c r="K8426" s="193">
        <f>MAX(0,(F8426-'2031 forecast'!$C$10))</f>
        <v>0</v>
      </c>
      <c r="L8426" s="193">
        <f>MAX(0,(G8426-'2031 forecast'!$C$10))</f>
        <v>0</v>
      </c>
      <c r="M8426" s="193">
        <f>MAX(0,(H8426-'2031 forecast'!$C$10))</f>
        <v>0.2021120716026088</v>
      </c>
      <c r="N8426" s="193">
        <f>MAX(0,(I8426-'2031 forecast'!$C$10))</f>
        <v>0.42173084302013208</v>
      </c>
      <c r="O8426" s="193">
        <f>MAX(0,(J8426-'2031 forecast'!$C$10))</f>
        <v>0.6494707618713873</v>
      </c>
      <c r="P8426" s="175" t="str">
        <f t="shared" si="1347"/>
        <v/>
      </c>
      <c r="Q8426" s="175" t="str">
        <f t="shared" si="1348"/>
        <v/>
      </c>
    </row>
    <row r="8427" spans="1:17" s="1" customFormat="1" x14ac:dyDescent="0.3">
      <c r="A8427" s="189">
        <f t="shared" si="1346"/>
        <v>44181.958333312905</v>
      </c>
      <c r="B8427" s="190">
        <f t="shared" si="1342"/>
        <v>44181</v>
      </c>
      <c r="C8427" s="1">
        <f t="shared" si="1343"/>
        <v>23</v>
      </c>
      <c r="D8427" s="191">
        <v>3.3580342877838514</v>
      </c>
      <c r="E8427" s="192">
        <f t="shared" si="1344"/>
        <v>1.1660319722829435E-4</v>
      </c>
      <c r="F8427" s="193">
        <f t="shared" si="1345"/>
        <v>5.0067034512604067</v>
      </c>
      <c r="G8427" s="193">
        <f t="shared" si="1350"/>
        <v>5.1918432579455125</v>
      </c>
      <c r="H8427" s="193">
        <f t="shared" si="1350"/>
        <v>5.3838292356397615</v>
      </c>
      <c r="I8427" s="193">
        <f t="shared" si="1350"/>
        <v>5.5829145446889799</v>
      </c>
      <c r="J8427" s="193">
        <f t="shared" si="1350"/>
        <v>5.7893617068996708</v>
      </c>
      <c r="K8427" s="193">
        <f>MAX(0,(F8427-'2031 forecast'!$C$10))</f>
        <v>0</v>
      </c>
      <c r="L8427" s="193">
        <f>MAX(0,(G8427-'2031 forecast'!$C$10))</f>
        <v>0</v>
      </c>
      <c r="M8427" s="193">
        <f>MAX(0,(H8427-'2031 forecast'!$C$10))</f>
        <v>0</v>
      </c>
      <c r="N8427" s="193">
        <f>MAX(0,(I8427-'2031 forecast'!$C$10))</f>
        <v>0</v>
      </c>
      <c r="O8427" s="193">
        <f>MAX(0,(J8427-'2031 forecast'!$C$10))</f>
        <v>5.2361706899670679E-2</v>
      </c>
      <c r="P8427" s="175" t="str">
        <f t="shared" si="1347"/>
        <v/>
      </c>
      <c r="Q8427" s="175" t="str">
        <f t="shared" si="1348"/>
        <v/>
      </c>
    </row>
    <row r="8428" spans="1:17" s="1" customFormat="1" x14ac:dyDescent="0.3">
      <c r="A8428" s="189">
        <f t="shared" si="1346"/>
        <v>44181.999999979569</v>
      </c>
      <c r="B8428" s="190">
        <f t="shared" si="1342"/>
        <v>44181</v>
      </c>
      <c r="C8428" s="1">
        <f t="shared" si="1343"/>
        <v>0</v>
      </c>
      <c r="D8428" s="191">
        <v>2.9213392458747411</v>
      </c>
      <c r="E8428" s="192">
        <f t="shared" si="1344"/>
        <v>1.0143955274569106E-4</v>
      </c>
      <c r="F8428" s="193">
        <f t="shared" si="1345"/>
        <v>4.355607486746722</v>
      </c>
      <c r="G8428" s="193">
        <f t="shared" si="1350"/>
        <v>4.5166708163292801</v>
      </c>
      <c r="H8428" s="193">
        <f t="shared" si="1350"/>
        <v>4.6836900076866099</v>
      </c>
      <c r="I8428" s="193">
        <f t="shared" si="1350"/>
        <v>4.8568852989670948</v>
      </c>
      <c r="J8428" s="193">
        <f t="shared" si="1350"/>
        <v>5.0364850723701178</v>
      </c>
      <c r="K8428" s="193">
        <f>MAX(0,(F8428-'2031 forecast'!$C$10))</f>
        <v>0</v>
      </c>
      <c r="L8428" s="193">
        <f>MAX(0,(G8428-'2031 forecast'!$C$10))</f>
        <v>0</v>
      </c>
      <c r="M8428" s="193">
        <f>MAX(0,(H8428-'2031 forecast'!$C$10))</f>
        <v>0</v>
      </c>
      <c r="N8428" s="193">
        <f>MAX(0,(I8428-'2031 forecast'!$C$10))</f>
        <v>0</v>
      </c>
      <c r="O8428" s="193">
        <f>MAX(0,(J8428-'2031 forecast'!$C$10))</f>
        <v>0</v>
      </c>
      <c r="P8428" s="175" t="str">
        <f t="shared" si="1347"/>
        <v/>
      </c>
      <c r="Q8428" s="175" t="str">
        <f t="shared" si="1348"/>
        <v/>
      </c>
    </row>
    <row r="8429" spans="1:17" s="1" customFormat="1" x14ac:dyDescent="0.3">
      <c r="A8429" s="189">
        <f t="shared" si="1346"/>
        <v>44182.041666646233</v>
      </c>
      <c r="B8429" s="190">
        <f t="shared" si="1342"/>
        <v>44182</v>
      </c>
      <c r="C8429" s="1">
        <f t="shared" si="1343"/>
        <v>1</v>
      </c>
      <c r="D8429" s="191">
        <v>2.8836931215722315</v>
      </c>
      <c r="E8429" s="192">
        <f t="shared" si="1344"/>
        <v>1.0013234201443215E-4</v>
      </c>
      <c r="F8429" s="193">
        <f t="shared" si="1345"/>
        <v>4.299478524288646</v>
      </c>
      <c r="G8429" s="193">
        <f t="shared" si="1350"/>
        <v>4.4584662955002949</v>
      </c>
      <c r="H8429" s="193">
        <f t="shared" si="1350"/>
        <v>4.6233331776906477</v>
      </c>
      <c r="I8429" s="193">
        <f t="shared" si="1350"/>
        <v>4.7942965708876226</v>
      </c>
      <c r="J8429" s="193">
        <f t="shared" si="1350"/>
        <v>4.9715819142210185</v>
      </c>
      <c r="K8429" s="193">
        <f>MAX(0,(F8429-'2031 forecast'!$C$10))</f>
        <v>0</v>
      </c>
      <c r="L8429" s="193">
        <f>MAX(0,(G8429-'2031 forecast'!$C$10))</f>
        <v>0</v>
      </c>
      <c r="M8429" s="193">
        <f>MAX(0,(H8429-'2031 forecast'!$C$10))</f>
        <v>0</v>
      </c>
      <c r="N8429" s="193">
        <f>MAX(0,(I8429-'2031 forecast'!$C$10))</f>
        <v>0</v>
      </c>
      <c r="O8429" s="193">
        <f>MAX(0,(J8429-'2031 forecast'!$C$10))</f>
        <v>0</v>
      </c>
      <c r="P8429" s="175" t="str">
        <f t="shared" si="1347"/>
        <v/>
      </c>
      <c r="Q8429" s="175" t="str">
        <f t="shared" si="1348"/>
        <v/>
      </c>
    </row>
    <row r="8430" spans="1:17" s="1" customFormat="1" x14ac:dyDescent="0.3">
      <c r="A8430" s="189">
        <f t="shared" si="1346"/>
        <v>44182.083333312898</v>
      </c>
      <c r="B8430" s="190">
        <f t="shared" si="1342"/>
        <v>44182</v>
      </c>
      <c r="C8430" s="1">
        <f t="shared" si="1343"/>
        <v>2</v>
      </c>
      <c r="D8430" s="191">
        <v>2.7707547486647033</v>
      </c>
      <c r="E8430" s="192">
        <f t="shared" si="1344"/>
        <v>9.6210709820655448E-5</v>
      </c>
      <c r="F8430" s="193">
        <f t="shared" si="1345"/>
        <v>4.1310916369144177</v>
      </c>
      <c r="G8430" s="193">
        <f t="shared" si="1350"/>
        <v>4.2838527330133385</v>
      </c>
      <c r="H8430" s="193">
        <f t="shared" si="1350"/>
        <v>4.4422626877027644</v>
      </c>
      <c r="I8430" s="193">
        <f t="shared" si="1350"/>
        <v>4.6065303866492044</v>
      </c>
      <c r="J8430" s="193">
        <f t="shared" si="1350"/>
        <v>4.7768724397737206</v>
      </c>
      <c r="K8430" s="193">
        <f>MAX(0,(F8430-'2031 forecast'!$C$10))</f>
        <v>0</v>
      </c>
      <c r="L8430" s="193">
        <f>MAX(0,(G8430-'2031 forecast'!$C$10))</f>
        <v>0</v>
      </c>
      <c r="M8430" s="193">
        <f>MAX(0,(H8430-'2031 forecast'!$C$10))</f>
        <v>0</v>
      </c>
      <c r="N8430" s="193">
        <f>MAX(0,(I8430-'2031 forecast'!$C$10))</f>
        <v>0</v>
      </c>
      <c r="O8430" s="193">
        <f>MAX(0,(J8430-'2031 forecast'!$C$10))</f>
        <v>0</v>
      </c>
      <c r="P8430" s="175" t="str">
        <f t="shared" si="1347"/>
        <v/>
      </c>
      <c r="Q8430" s="175" t="str">
        <f t="shared" si="1348"/>
        <v/>
      </c>
    </row>
    <row r="8431" spans="1:17" s="1" customFormat="1" x14ac:dyDescent="0.3">
      <c r="A8431" s="189">
        <f t="shared" si="1346"/>
        <v>44182.124999979562</v>
      </c>
      <c r="B8431" s="190">
        <f t="shared" si="1342"/>
        <v>44182</v>
      </c>
      <c r="C8431" s="1">
        <f t="shared" si="1343"/>
        <v>3</v>
      </c>
      <c r="D8431" s="191">
        <v>2.8159300978277146</v>
      </c>
      <c r="E8431" s="192">
        <f t="shared" si="1344"/>
        <v>9.7779362698166138E-5</v>
      </c>
      <c r="F8431" s="193">
        <f t="shared" si="1345"/>
        <v>4.1984463918641088</v>
      </c>
      <c r="G8431" s="193">
        <f t="shared" si="1350"/>
        <v>4.3536981580081218</v>
      </c>
      <c r="H8431" s="193">
        <f t="shared" si="1350"/>
        <v>4.5146908836979183</v>
      </c>
      <c r="I8431" s="193">
        <f t="shared" si="1350"/>
        <v>4.6816368603445717</v>
      </c>
      <c r="J8431" s="193">
        <f t="shared" si="1350"/>
        <v>4.8547562295526401</v>
      </c>
      <c r="K8431" s="193">
        <f>MAX(0,(F8431-'2031 forecast'!$C$10))</f>
        <v>0</v>
      </c>
      <c r="L8431" s="193">
        <f>MAX(0,(G8431-'2031 forecast'!$C$10))</f>
        <v>0</v>
      </c>
      <c r="M8431" s="193">
        <f>MAX(0,(H8431-'2031 forecast'!$C$10))</f>
        <v>0</v>
      </c>
      <c r="N8431" s="193">
        <f>MAX(0,(I8431-'2031 forecast'!$C$10))</f>
        <v>0</v>
      </c>
      <c r="O8431" s="193">
        <f>MAX(0,(J8431-'2031 forecast'!$C$10))</f>
        <v>0</v>
      </c>
      <c r="P8431" s="175" t="str">
        <f t="shared" si="1347"/>
        <v/>
      </c>
      <c r="Q8431" s="175" t="str">
        <f t="shared" si="1348"/>
        <v/>
      </c>
    </row>
    <row r="8432" spans="1:17" s="1" customFormat="1" x14ac:dyDescent="0.3">
      <c r="A8432" s="189">
        <f t="shared" si="1346"/>
        <v>44182.166666646226</v>
      </c>
      <c r="B8432" s="190">
        <f t="shared" si="1342"/>
        <v>44182</v>
      </c>
      <c r="C8432" s="1">
        <f t="shared" si="1343"/>
        <v>4</v>
      </c>
      <c r="D8432" s="191">
        <v>2.830988547548718</v>
      </c>
      <c r="E8432" s="192">
        <f t="shared" si="1344"/>
        <v>9.8302246990669679E-5</v>
      </c>
      <c r="F8432" s="193">
        <f t="shared" si="1345"/>
        <v>4.2208979768473389</v>
      </c>
      <c r="G8432" s="193">
        <f t="shared" si="1350"/>
        <v>4.3769799663397144</v>
      </c>
      <c r="H8432" s="193">
        <f t="shared" si="1350"/>
        <v>4.5388336156963014</v>
      </c>
      <c r="I8432" s="193">
        <f t="shared" si="1350"/>
        <v>4.7066723515763602</v>
      </c>
      <c r="J8432" s="193">
        <f t="shared" si="1350"/>
        <v>4.8807174928122787</v>
      </c>
      <c r="K8432" s="193">
        <f>MAX(0,(F8432-'2031 forecast'!$C$10))</f>
        <v>0</v>
      </c>
      <c r="L8432" s="193">
        <f>MAX(0,(G8432-'2031 forecast'!$C$10))</f>
        <v>0</v>
      </c>
      <c r="M8432" s="193">
        <f>MAX(0,(H8432-'2031 forecast'!$C$10))</f>
        <v>0</v>
      </c>
      <c r="N8432" s="193">
        <f>MAX(0,(I8432-'2031 forecast'!$C$10))</f>
        <v>0</v>
      </c>
      <c r="O8432" s="193">
        <f>MAX(0,(J8432-'2031 forecast'!$C$10))</f>
        <v>0</v>
      </c>
      <c r="P8432" s="175" t="str">
        <f t="shared" si="1347"/>
        <v/>
      </c>
      <c r="Q8432" s="175" t="str">
        <f t="shared" si="1348"/>
        <v/>
      </c>
    </row>
    <row r="8433" spans="1:17" s="1" customFormat="1" x14ac:dyDescent="0.3">
      <c r="A8433" s="189">
        <f t="shared" si="1346"/>
        <v>44182.20833331289</v>
      </c>
      <c r="B8433" s="190">
        <f t="shared" si="1342"/>
        <v>44182</v>
      </c>
      <c r="C8433" s="1">
        <f t="shared" si="1343"/>
        <v>5</v>
      </c>
      <c r="D8433" s="191">
        <v>2.9062807961537369</v>
      </c>
      <c r="E8433" s="192">
        <f t="shared" si="1344"/>
        <v>1.0091666845318749E-4</v>
      </c>
      <c r="F8433" s="193">
        <f t="shared" si="1345"/>
        <v>4.3331559017634911</v>
      </c>
      <c r="G8433" s="193">
        <f t="shared" si="1350"/>
        <v>4.4933890079976857</v>
      </c>
      <c r="H8433" s="193">
        <f t="shared" si="1350"/>
        <v>4.659547275688225</v>
      </c>
      <c r="I8433" s="193">
        <f t="shared" si="1350"/>
        <v>4.8318498077353054</v>
      </c>
      <c r="J8433" s="193">
        <f t="shared" si="1350"/>
        <v>5.0105238091104782</v>
      </c>
      <c r="K8433" s="193">
        <f>MAX(0,(F8433-'2031 forecast'!$C$10))</f>
        <v>0</v>
      </c>
      <c r="L8433" s="193">
        <f>MAX(0,(G8433-'2031 forecast'!$C$10))</f>
        <v>0</v>
      </c>
      <c r="M8433" s="193">
        <f>MAX(0,(H8433-'2031 forecast'!$C$10))</f>
        <v>0</v>
      </c>
      <c r="N8433" s="193">
        <f>MAX(0,(I8433-'2031 forecast'!$C$10))</f>
        <v>0</v>
      </c>
      <c r="O8433" s="193">
        <f>MAX(0,(J8433-'2031 forecast'!$C$10))</f>
        <v>0</v>
      </c>
      <c r="P8433" s="175" t="str">
        <f t="shared" si="1347"/>
        <v/>
      </c>
      <c r="Q8433" s="175" t="str">
        <f t="shared" si="1348"/>
        <v/>
      </c>
    </row>
    <row r="8434" spans="1:17" s="1" customFormat="1" x14ac:dyDescent="0.3">
      <c r="A8434" s="189">
        <f t="shared" si="1346"/>
        <v>44182.249999979555</v>
      </c>
      <c r="B8434" s="190">
        <f t="shared" si="1342"/>
        <v>44182</v>
      </c>
      <c r="C8434" s="1">
        <f t="shared" si="1343"/>
        <v>6</v>
      </c>
      <c r="D8434" s="191">
        <v>3.019219169061266</v>
      </c>
      <c r="E8434" s="192">
        <f t="shared" si="1344"/>
        <v>1.0483830064696422E-4</v>
      </c>
      <c r="F8434" s="193">
        <f t="shared" si="1345"/>
        <v>4.5015427891377211</v>
      </c>
      <c r="G8434" s="193">
        <f t="shared" si="1350"/>
        <v>4.6680025704846431</v>
      </c>
      <c r="H8434" s="193">
        <f t="shared" si="1350"/>
        <v>4.84061776567611</v>
      </c>
      <c r="I8434" s="193">
        <f t="shared" si="1350"/>
        <v>5.0196159919737253</v>
      </c>
      <c r="J8434" s="193">
        <f t="shared" si="1350"/>
        <v>5.205233283557777</v>
      </c>
      <c r="K8434" s="193">
        <f>MAX(0,(F8434-'2031 forecast'!$C$10))</f>
        <v>0</v>
      </c>
      <c r="L8434" s="193">
        <f>MAX(0,(G8434-'2031 forecast'!$C$10))</f>
        <v>0</v>
      </c>
      <c r="M8434" s="193">
        <f>MAX(0,(H8434-'2031 forecast'!$C$10))</f>
        <v>0</v>
      </c>
      <c r="N8434" s="193">
        <f>MAX(0,(I8434-'2031 forecast'!$C$10))</f>
        <v>0</v>
      </c>
      <c r="O8434" s="193">
        <f>MAX(0,(J8434-'2031 forecast'!$C$10))</f>
        <v>0</v>
      </c>
      <c r="P8434" s="175" t="str">
        <f t="shared" si="1347"/>
        <v/>
      </c>
      <c r="Q8434" s="175" t="str">
        <f t="shared" si="1348"/>
        <v/>
      </c>
    </row>
    <row r="8435" spans="1:17" s="1" customFormat="1" x14ac:dyDescent="0.3">
      <c r="A8435" s="189">
        <f t="shared" si="1346"/>
        <v>44182.291666646219</v>
      </c>
      <c r="B8435" s="190">
        <f t="shared" si="1342"/>
        <v>44182</v>
      </c>
      <c r="C8435" s="1">
        <f t="shared" si="1343"/>
        <v>7</v>
      </c>
      <c r="D8435" s="191">
        <v>3.3881511872258598</v>
      </c>
      <c r="E8435" s="192">
        <f t="shared" si="1344"/>
        <v>1.176489658133015E-4</v>
      </c>
      <c r="F8435" s="193">
        <f t="shared" si="1345"/>
        <v>5.0516066212268687</v>
      </c>
      <c r="G8435" s="193">
        <f t="shared" si="1350"/>
        <v>5.2384068746087022</v>
      </c>
      <c r="H8435" s="193">
        <f t="shared" si="1350"/>
        <v>5.4321146996365322</v>
      </c>
      <c r="I8435" s="193">
        <f t="shared" si="1350"/>
        <v>5.6329855271525595</v>
      </c>
      <c r="J8435" s="193">
        <f t="shared" si="1350"/>
        <v>5.8412842334189516</v>
      </c>
      <c r="K8435" s="193">
        <f>MAX(0,(F8435-'2031 forecast'!$C$10))</f>
        <v>0</v>
      </c>
      <c r="L8435" s="193">
        <f>MAX(0,(G8435-'2031 forecast'!$C$10))</f>
        <v>0</v>
      </c>
      <c r="M8435" s="193">
        <f>MAX(0,(H8435-'2031 forecast'!$C$10))</f>
        <v>0</v>
      </c>
      <c r="N8435" s="193">
        <f>MAX(0,(I8435-'2031 forecast'!$C$10))</f>
        <v>0</v>
      </c>
      <c r="O8435" s="193">
        <f>MAX(0,(J8435-'2031 forecast'!$C$10))</f>
        <v>0.10428423341895154</v>
      </c>
      <c r="P8435" s="175" t="str">
        <f t="shared" si="1347"/>
        <v/>
      </c>
      <c r="Q8435" s="175" t="str">
        <f t="shared" si="1348"/>
        <v/>
      </c>
    </row>
    <row r="8436" spans="1:17" s="1" customFormat="1" x14ac:dyDescent="0.3">
      <c r="A8436" s="189">
        <f t="shared" si="1346"/>
        <v>44182.333333312883</v>
      </c>
      <c r="B8436" s="190">
        <f t="shared" si="1342"/>
        <v>44182</v>
      </c>
      <c r="C8436" s="1">
        <f t="shared" si="1343"/>
        <v>8</v>
      </c>
      <c r="D8436" s="191">
        <v>3.6968494065064377</v>
      </c>
      <c r="E8436" s="192">
        <f t="shared" si="1344"/>
        <v>1.283680938096245E-4</v>
      </c>
      <c r="F8436" s="193">
        <f t="shared" si="1345"/>
        <v>5.5118641133830941</v>
      </c>
      <c r="G8436" s="193">
        <f t="shared" si="1350"/>
        <v>5.7156839454063828</v>
      </c>
      <c r="H8436" s="193">
        <f t="shared" si="1350"/>
        <v>5.9270407056034156</v>
      </c>
      <c r="I8436" s="193">
        <f t="shared" si="1350"/>
        <v>6.1462130974042362</v>
      </c>
      <c r="J8436" s="193">
        <f t="shared" si="1350"/>
        <v>6.3734901302415663</v>
      </c>
      <c r="K8436" s="193">
        <f>MAX(0,(F8436-'2031 forecast'!$C$10))</f>
        <v>0</v>
      </c>
      <c r="L8436" s="193">
        <f>MAX(0,(G8436-'2031 forecast'!$C$10))</f>
        <v>0</v>
      </c>
      <c r="M8436" s="193">
        <f>MAX(0,(H8436-'2031 forecast'!$C$10))</f>
        <v>0.19004070560341546</v>
      </c>
      <c r="N8436" s="193">
        <f>MAX(0,(I8436-'2031 forecast'!$C$10))</f>
        <v>0.40921309740423606</v>
      </c>
      <c r="O8436" s="193">
        <f>MAX(0,(J8436-'2031 forecast'!$C$10))</f>
        <v>0.6364901302415662</v>
      </c>
      <c r="P8436" s="175" t="str">
        <f t="shared" si="1347"/>
        <v/>
      </c>
      <c r="Q8436" s="175" t="str">
        <f t="shared" si="1348"/>
        <v/>
      </c>
    </row>
    <row r="8437" spans="1:17" s="1" customFormat="1" x14ac:dyDescent="0.3">
      <c r="A8437" s="189">
        <f t="shared" si="1346"/>
        <v>44182.374999979547</v>
      </c>
      <c r="B8437" s="190">
        <f t="shared" si="1342"/>
        <v>44182</v>
      </c>
      <c r="C8437" s="1">
        <f t="shared" si="1343"/>
        <v>9</v>
      </c>
      <c r="D8437" s="191">
        <v>3.6667325070644305</v>
      </c>
      <c r="E8437" s="192">
        <f t="shared" si="1344"/>
        <v>1.2732232522461739E-4</v>
      </c>
      <c r="F8437" s="193">
        <f t="shared" si="1345"/>
        <v>5.4669609434166331</v>
      </c>
      <c r="G8437" s="193">
        <f t="shared" si="1350"/>
        <v>5.6691203287431948</v>
      </c>
      <c r="H8437" s="193">
        <f t="shared" si="1350"/>
        <v>5.8787552416066466</v>
      </c>
      <c r="I8437" s="193">
        <f t="shared" si="1350"/>
        <v>6.0961421149406583</v>
      </c>
      <c r="J8437" s="193">
        <f t="shared" si="1350"/>
        <v>6.3215676037222872</v>
      </c>
      <c r="K8437" s="193">
        <f>MAX(0,(F8437-'2031 forecast'!$C$10))</f>
        <v>0</v>
      </c>
      <c r="L8437" s="193">
        <f>MAX(0,(G8437-'2031 forecast'!$C$10))</f>
        <v>0</v>
      </c>
      <c r="M8437" s="193">
        <f>MAX(0,(H8437-'2031 forecast'!$C$10))</f>
        <v>0.14175524160664654</v>
      </c>
      <c r="N8437" s="193">
        <f>MAX(0,(I8437-'2031 forecast'!$C$10))</f>
        <v>0.35914211494065817</v>
      </c>
      <c r="O8437" s="193">
        <f>MAX(0,(J8437-'2031 forecast'!$C$10))</f>
        <v>0.58456760372228711</v>
      </c>
      <c r="P8437" s="175" t="str">
        <f t="shared" si="1347"/>
        <v/>
      </c>
      <c r="Q8437" s="175" t="str">
        <f t="shared" si="1348"/>
        <v/>
      </c>
    </row>
    <row r="8438" spans="1:17" s="1" customFormat="1" x14ac:dyDescent="0.3">
      <c r="A8438" s="189">
        <f t="shared" si="1346"/>
        <v>44182.416666646212</v>
      </c>
      <c r="B8438" s="190">
        <f t="shared" si="1342"/>
        <v>44182</v>
      </c>
      <c r="C8438" s="1">
        <f t="shared" si="1343"/>
        <v>10</v>
      </c>
      <c r="D8438" s="191">
        <v>3.8022585545534646</v>
      </c>
      <c r="E8438" s="192">
        <f t="shared" si="1344"/>
        <v>1.3202828385714945E-4</v>
      </c>
      <c r="F8438" s="193">
        <f t="shared" si="1345"/>
        <v>5.6690252082657082</v>
      </c>
      <c r="G8438" s="193">
        <f t="shared" si="1350"/>
        <v>5.878656603727543</v>
      </c>
      <c r="H8438" s="193">
        <f t="shared" si="1350"/>
        <v>6.0960398295921081</v>
      </c>
      <c r="I8438" s="193">
        <f t="shared" si="1350"/>
        <v>6.321461536026761</v>
      </c>
      <c r="J8438" s="193">
        <f t="shared" si="1350"/>
        <v>6.5552189730590458</v>
      </c>
      <c r="K8438" s="193">
        <f>MAX(0,(F8438-'2031 forecast'!$C$10))</f>
        <v>0</v>
      </c>
      <c r="L8438" s="193">
        <f>MAX(0,(G8438-'2031 forecast'!$C$10))</f>
        <v>0.14165660372754285</v>
      </c>
      <c r="M8438" s="193">
        <f>MAX(0,(H8438-'2031 forecast'!$C$10))</f>
        <v>0.35903982959210801</v>
      </c>
      <c r="N8438" s="193">
        <f>MAX(0,(I8438-'2031 forecast'!$C$10))</f>
        <v>0.58446153602676088</v>
      </c>
      <c r="O8438" s="193">
        <f>MAX(0,(J8438-'2031 forecast'!$C$10))</f>
        <v>0.81821897305904567</v>
      </c>
      <c r="P8438" s="175" t="str">
        <f t="shared" si="1347"/>
        <v/>
      </c>
      <c r="Q8438" s="175" t="str">
        <f t="shared" si="1348"/>
        <v/>
      </c>
    </row>
    <row r="8439" spans="1:17" s="1" customFormat="1" x14ac:dyDescent="0.3">
      <c r="A8439" s="189">
        <f t="shared" si="1346"/>
        <v>44182.458333312876</v>
      </c>
      <c r="B8439" s="190">
        <f t="shared" si="1342"/>
        <v>44182</v>
      </c>
      <c r="C8439" s="1">
        <f t="shared" si="1343"/>
        <v>11</v>
      </c>
      <c r="D8439" s="191">
        <v>3.7646124302509549</v>
      </c>
      <c r="E8439" s="192">
        <f t="shared" si="1344"/>
        <v>1.3072107312589055E-4</v>
      </c>
      <c r="F8439" s="193">
        <f t="shared" si="1345"/>
        <v>5.6128962458076321</v>
      </c>
      <c r="G8439" s="193">
        <f t="shared" si="1350"/>
        <v>5.8204520828985578</v>
      </c>
      <c r="H8439" s="193">
        <f t="shared" si="1350"/>
        <v>6.0356829995961467</v>
      </c>
      <c r="I8439" s="193">
        <f t="shared" si="1350"/>
        <v>6.258872807947288</v>
      </c>
      <c r="J8439" s="193">
        <f t="shared" si="1350"/>
        <v>6.4903158149099465</v>
      </c>
      <c r="K8439" s="193">
        <f>MAX(0,(F8439-'2031 forecast'!$C$10))</f>
        <v>0</v>
      </c>
      <c r="L8439" s="193">
        <f>MAX(0,(G8439-'2031 forecast'!$C$10))</f>
        <v>8.3452082898557656E-2</v>
      </c>
      <c r="M8439" s="193">
        <f>MAX(0,(H8439-'2031 forecast'!$C$10))</f>
        <v>0.29868299959614664</v>
      </c>
      <c r="N8439" s="193">
        <f>MAX(0,(I8439-'2031 forecast'!$C$10))</f>
        <v>0.52187280794728785</v>
      </c>
      <c r="O8439" s="193">
        <f>MAX(0,(J8439-'2031 forecast'!$C$10))</f>
        <v>0.75331581490994637</v>
      </c>
      <c r="P8439" s="175" t="str">
        <f t="shared" si="1347"/>
        <v/>
      </c>
      <c r="Q8439" s="175" t="str">
        <f t="shared" si="1348"/>
        <v/>
      </c>
    </row>
    <row r="8440" spans="1:17" s="1" customFormat="1" x14ac:dyDescent="0.3">
      <c r="A8440" s="189">
        <f t="shared" si="1346"/>
        <v>44182.49999997954</v>
      </c>
      <c r="B8440" s="190">
        <f t="shared" si="1342"/>
        <v>44182</v>
      </c>
      <c r="C8440" s="1">
        <f t="shared" si="1343"/>
        <v>12</v>
      </c>
      <c r="D8440" s="191">
        <v>3.6064987081804145</v>
      </c>
      <c r="E8440" s="192">
        <f t="shared" si="1344"/>
        <v>1.2523078805460312E-4</v>
      </c>
      <c r="F8440" s="193">
        <f t="shared" si="1345"/>
        <v>5.3771546034837101</v>
      </c>
      <c r="G8440" s="193">
        <f t="shared" si="1350"/>
        <v>5.5759930954168171</v>
      </c>
      <c r="H8440" s="193">
        <f t="shared" si="1350"/>
        <v>5.782184313613107</v>
      </c>
      <c r="I8440" s="193">
        <f t="shared" si="1350"/>
        <v>5.9960001500135007</v>
      </c>
      <c r="J8440" s="193">
        <f t="shared" si="1350"/>
        <v>6.2177225506837273</v>
      </c>
      <c r="K8440" s="193">
        <f>MAX(0,(F8440-'2031 forecast'!$C$10))</f>
        <v>0</v>
      </c>
      <c r="L8440" s="193">
        <f>MAX(0,(G8440-'2031 forecast'!$C$10))</f>
        <v>0</v>
      </c>
      <c r="M8440" s="193">
        <f>MAX(0,(H8440-'2031 forecast'!$C$10))</f>
        <v>4.518431361310693E-2</v>
      </c>
      <c r="N8440" s="193">
        <f>MAX(0,(I8440-'2031 forecast'!$C$10))</f>
        <v>0.25900015001350063</v>
      </c>
      <c r="O8440" s="193">
        <f>MAX(0,(J8440-'2031 forecast'!$C$10))</f>
        <v>0.48072255068372716</v>
      </c>
      <c r="P8440" s="175" t="str">
        <f t="shared" si="1347"/>
        <v/>
      </c>
      <c r="Q8440" s="175" t="str">
        <f t="shared" si="1348"/>
        <v/>
      </c>
    </row>
    <row r="8441" spans="1:17" s="1" customFormat="1" x14ac:dyDescent="0.3">
      <c r="A8441" s="189">
        <f t="shared" si="1346"/>
        <v>44182.541666646204</v>
      </c>
      <c r="B8441" s="190">
        <f t="shared" si="1342"/>
        <v>44182</v>
      </c>
      <c r="C8441" s="1">
        <f t="shared" si="1343"/>
        <v>13</v>
      </c>
      <c r="D8441" s="191">
        <v>3.5236772347148939</v>
      </c>
      <c r="E8441" s="192">
        <f t="shared" si="1344"/>
        <v>1.2235492444583355E-4</v>
      </c>
      <c r="F8441" s="193">
        <f t="shared" si="1345"/>
        <v>5.2536708860759438</v>
      </c>
      <c r="G8441" s="193">
        <f t="shared" si="1350"/>
        <v>5.4479431495930504</v>
      </c>
      <c r="H8441" s="193">
        <f t="shared" si="1350"/>
        <v>5.6493992876219936</v>
      </c>
      <c r="I8441" s="193">
        <f t="shared" si="1350"/>
        <v>5.8583049482386613</v>
      </c>
      <c r="J8441" s="193">
        <f t="shared" si="1350"/>
        <v>6.0749356027557093</v>
      </c>
      <c r="K8441" s="193">
        <f>MAX(0,(F8441-'2031 forecast'!$C$10))</f>
        <v>0</v>
      </c>
      <c r="L8441" s="193">
        <f>MAX(0,(G8441-'2031 forecast'!$C$10))</f>
        <v>0</v>
      </c>
      <c r="M8441" s="193">
        <f>MAX(0,(H8441-'2031 forecast'!$C$10))</f>
        <v>0</v>
      </c>
      <c r="N8441" s="193">
        <f>MAX(0,(I8441-'2031 forecast'!$C$10))</f>
        <v>0.12130494823866123</v>
      </c>
      <c r="O8441" s="193">
        <f>MAX(0,(J8441-'2031 forecast'!$C$10))</f>
        <v>0.33793560275570922</v>
      </c>
      <c r="P8441" s="175" t="str">
        <f t="shared" si="1347"/>
        <v/>
      </c>
      <c r="Q8441" s="175" t="str">
        <f t="shared" si="1348"/>
        <v/>
      </c>
    </row>
    <row r="8442" spans="1:17" s="1" customFormat="1" x14ac:dyDescent="0.3">
      <c r="A8442" s="189">
        <f t="shared" si="1346"/>
        <v>44182.583333312868</v>
      </c>
      <c r="B8442" s="190">
        <f t="shared" si="1342"/>
        <v>44182</v>
      </c>
      <c r="C8442" s="1">
        <f t="shared" si="1343"/>
        <v>14</v>
      </c>
      <c r="D8442" s="191">
        <v>3.501089560133388</v>
      </c>
      <c r="E8442" s="192">
        <f t="shared" si="1344"/>
        <v>1.215705980070782E-4</v>
      </c>
      <c r="F8442" s="193">
        <f t="shared" si="1345"/>
        <v>5.2199935086010969</v>
      </c>
      <c r="G8442" s="193">
        <f t="shared" si="1350"/>
        <v>5.4130204370956587</v>
      </c>
      <c r="H8442" s="193">
        <f t="shared" si="1350"/>
        <v>5.6131851896244163</v>
      </c>
      <c r="I8442" s="193">
        <f t="shared" si="1350"/>
        <v>5.8207517113909777</v>
      </c>
      <c r="J8442" s="193">
        <f t="shared" si="1350"/>
        <v>6.0359937078662496</v>
      </c>
      <c r="K8442" s="193">
        <f>MAX(0,(F8442-'2031 forecast'!$C$10))</f>
        <v>0</v>
      </c>
      <c r="L8442" s="193">
        <f>MAX(0,(G8442-'2031 forecast'!$C$10))</f>
        <v>0</v>
      </c>
      <c r="M8442" s="193">
        <f>MAX(0,(H8442-'2031 forecast'!$C$10))</f>
        <v>0</v>
      </c>
      <c r="N8442" s="193">
        <f>MAX(0,(I8442-'2031 forecast'!$C$10))</f>
        <v>8.375171139097759E-2</v>
      </c>
      <c r="O8442" s="193">
        <f>MAX(0,(J8442-'2031 forecast'!$C$10))</f>
        <v>0.29899370786624946</v>
      </c>
      <c r="P8442" s="175" t="str">
        <f t="shared" si="1347"/>
        <v/>
      </c>
      <c r="Q8442" s="175" t="str">
        <f t="shared" si="1348"/>
        <v/>
      </c>
    </row>
    <row r="8443" spans="1:17" s="1" customFormat="1" x14ac:dyDescent="0.3">
      <c r="A8443" s="189">
        <f t="shared" si="1346"/>
        <v>44182.624999979533</v>
      </c>
      <c r="B8443" s="190">
        <f t="shared" si="1342"/>
        <v>44182</v>
      </c>
      <c r="C8443" s="1">
        <f t="shared" si="1343"/>
        <v>15</v>
      </c>
      <c r="D8443" s="191">
        <v>3.5613233590174032</v>
      </c>
      <c r="E8443" s="192">
        <f t="shared" si="1344"/>
        <v>1.2366213517709244E-4</v>
      </c>
      <c r="F8443" s="193">
        <f t="shared" si="1345"/>
        <v>5.309799848534019</v>
      </c>
      <c r="G8443" s="193">
        <f t="shared" si="1350"/>
        <v>5.5061476704220347</v>
      </c>
      <c r="H8443" s="193">
        <f t="shared" si="1350"/>
        <v>5.7097561176179541</v>
      </c>
      <c r="I8443" s="193">
        <f t="shared" si="1350"/>
        <v>5.9208936763181335</v>
      </c>
      <c r="J8443" s="193">
        <f t="shared" si="1350"/>
        <v>6.1398387609048086</v>
      </c>
      <c r="K8443" s="193">
        <f>MAX(0,(F8443-'2031 forecast'!$C$10))</f>
        <v>0</v>
      </c>
      <c r="L8443" s="193">
        <f>MAX(0,(G8443-'2031 forecast'!$C$10))</f>
        <v>0</v>
      </c>
      <c r="M8443" s="193">
        <f>MAX(0,(H8443-'2031 forecast'!$C$10))</f>
        <v>0</v>
      </c>
      <c r="N8443" s="193">
        <f>MAX(0,(I8443-'2031 forecast'!$C$10))</f>
        <v>0.18389367631813336</v>
      </c>
      <c r="O8443" s="193">
        <f>MAX(0,(J8443-'2031 forecast'!$C$10))</f>
        <v>0.40283876090480852</v>
      </c>
      <c r="P8443" s="175" t="str">
        <f t="shared" si="1347"/>
        <v/>
      </c>
      <c r="Q8443" s="175" t="str">
        <f t="shared" si="1348"/>
        <v/>
      </c>
    </row>
    <row r="8444" spans="1:17" s="1" customFormat="1" x14ac:dyDescent="0.3">
      <c r="A8444" s="189">
        <f t="shared" si="1346"/>
        <v>44182.666666646197</v>
      </c>
      <c r="B8444" s="190">
        <f t="shared" si="1342"/>
        <v>44182</v>
      </c>
      <c r="C8444" s="1">
        <f t="shared" si="1343"/>
        <v>16</v>
      </c>
      <c r="D8444" s="191">
        <v>3.6215571579014192</v>
      </c>
      <c r="E8444" s="192">
        <f t="shared" si="1344"/>
        <v>1.2575367234710671E-4</v>
      </c>
      <c r="F8444" s="193">
        <f t="shared" si="1345"/>
        <v>5.399606188466942</v>
      </c>
      <c r="G8444" s="193">
        <f t="shared" si="1350"/>
        <v>5.5992749037484133</v>
      </c>
      <c r="H8444" s="193">
        <f t="shared" si="1350"/>
        <v>5.8063270456114937</v>
      </c>
      <c r="I8444" s="193">
        <f t="shared" si="1350"/>
        <v>6.021035641245291</v>
      </c>
      <c r="J8444" s="193">
        <f t="shared" si="1350"/>
        <v>6.2436838139433686</v>
      </c>
      <c r="K8444" s="193">
        <f>MAX(0,(F8444-'2031 forecast'!$C$10))</f>
        <v>0</v>
      </c>
      <c r="L8444" s="193">
        <f>MAX(0,(G8444-'2031 forecast'!$C$10))</f>
        <v>0</v>
      </c>
      <c r="M8444" s="193">
        <f>MAX(0,(H8444-'2031 forecast'!$C$10))</f>
        <v>6.932704561149361E-2</v>
      </c>
      <c r="N8444" s="193">
        <f>MAX(0,(I8444-'2031 forecast'!$C$10))</f>
        <v>0.2840356412452909</v>
      </c>
      <c r="O8444" s="193">
        <f>MAX(0,(J8444-'2031 forecast'!$C$10))</f>
        <v>0.50668381394336848</v>
      </c>
      <c r="P8444" s="175" t="str">
        <f t="shared" si="1347"/>
        <v/>
      </c>
      <c r="Q8444" s="175" t="str">
        <f t="shared" si="1348"/>
        <v/>
      </c>
    </row>
    <row r="8445" spans="1:17" s="1" customFormat="1" x14ac:dyDescent="0.3">
      <c r="A8445" s="189">
        <f t="shared" si="1346"/>
        <v>44182.708333312861</v>
      </c>
      <c r="B8445" s="190">
        <f t="shared" si="1342"/>
        <v>44182</v>
      </c>
      <c r="C8445" s="1">
        <f t="shared" si="1343"/>
        <v>17</v>
      </c>
      <c r="D8445" s="191">
        <v>3.9829599512055105</v>
      </c>
      <c r="E8445" s="192">
        <f t="shared" si="1344"/>
        <v>1.383028953671922E-4</v>
      </c>
      <c r="F8445" s="193">
        <f t="shared" si="1345"/>
        <v>5.9384442280644745</v>
      </c>
      <c r="G8445" s="193">
        <f t="shared" ref="G8445:J8464" si="1351">$E8445*G$2</f>
        <v>6.1580383037066744</v>
      </c>
      <c r="H8445" s="193">
        <f t="shared" si="1351"/>
        <v>6.3857526135727234</v>
      </c>
      <c r="I8445" s="193">
        <f t="shared" si="1351"/>
        <v>6.6218874308082309</v>
      </c>
      <c r="J8445" s="193">
        <f t="shared" si="1351"/>
        <v>6.8667541321747239</v>
      </c>
      <c r="K8445" s="193">
        <f>MAX(0,(F8445-'2031 forecast'!$C$10))</f>
        <v>0.20144422806447437</v>
      </c>
      <c r="L8445" s="193">
        <f>MAX(0,(G8445-'2031 forecast'!$C$10))</f>
        <v>0.42103830370667428</v>
      </c>
      <c r="M8445" s="193">
        <f>MAX(0,(H8445-'2031 forecast'!$C$10))</f>
        <v>0.64875261357272329</v>
      </c>
      <c r="N8445" s="193">
        <f>MAX(0,(I8445-'2031 forecast'!$C$10))</f>
        <v>0.88488743080823085</v>
      </c>
      <c r="O8445" s="193">
        <f>MAX(0,(J8445-'2031 forecast'!$C$10))</f>
        <v>1.1297541321747238</v>
      </c>
      <c r="P8445" s="175">
        <f t="shared" si="1347"/>
        <v>1</v>
      </c>
      <c r="Q8445" s="175" t="str">
        <f t="shared" si="1348"/>
        <v/>
      </c>
    </row>
    <row r="8446" spans="1:17" s="1" customFormat="1" x14ac:dyDescent="0.3">
      <c r="A8446" s="189">
        <f t="shared" si="1346"/>
        <v>44182.749999979525</v>
      </c>
      <c r="B8446" s="190">
        <f t="shared" si="1342"/>
        <v>44182</v>
      </c>
      <c r="C8446" s="1">
        <f t="shared" si="1343"/>
        <v>18</v>
      </c>
      <c r="D8446" s="191">
        <v>4.0657814246710311</v>
      </c>
      <c r="E8446" s="192">
        <f t="shared" si="1344"/>
        <v>1.4117875897596177E-4</v>
      </c>
      <c r="F8446" s="193">
        <f t="shared" si="1345"/>
        <v>6.0619279454722417</v>
      </c>
      <c r="G8446" s="193">
        <f t="shared" si="1351"/>
        <v>6.286088249530442</v>
      </c>
      <c r="H8446" s="193">
        <f t="shared" si="1351"/>
        <v>6.5185376395638377</v>
      </c>
      <c r="I8446" s="193">
        <f t="shared" si="1351"/>
        <v>6.7595826325830703</v>
      </c>
      <c r="J8446" s="193">
        <f t="shared" si="1351"/>
        <v>7.0095410801027409</v>
      </c>
      <c r="K8446" s="193">
        <f>MAX(0,(F8446-'2031 forecast'!$C$10))</f>
        <v>0.32492794547224157</v>
      </c>
      <c r="L8446" s="193">
        <f>MAX(0,(G8446-'2031 forecast'!$C$10))</f>
        <v>0.54908824953044189</v>
      </c>
      <c r="M8446" s="193">
        <f>MAX(0,(H8446-'2031 forecast'!$C$10))</f>
        <v>0.78153763956383759</v>
      </c>
      <c r="N8446" s="193">
        <f>MAX(0,(I8446-'2031 forecast'!$C$10))</f>
        <v>1.0225826325830703</v>
      </c>
      <c r="O8446" s="193">
        <f>MAX(0,(J8446-'2031 forecast'!$C$10))</f>
        <v>1.2725410801027408</v>
      </c>
      <c r="P8446" s="175">
        <f t="shared" si="1347"/>
        <v>2</v>
      </c>
      <c r="Q8446" s="175" t="str">
        <f t="shared" si="1348"/>
        <v/>
      </c>
    </row>
    <row r="8447" spans="1:17" s="1" customFormat="1" x14ac:dyDescent="0.3">
      <c r="A8447" s="189">
        <f t="shared" si="1346"/>
        <v>44182.79166664619</v>
      </c>
      <c r="B8447" s="190">
        <f t="shared" si="1342"/>
        <v>44182</v>
      </c>
      <c r="C8447" s="1">
        <f t="shared" si="1343"/>
        <v>19</v>
      </c>
      <c r="D8447" s="191">
        <v>3.9076677026004911</v>
      </c>
      <c r="E8447" s="192">
        <f t="shared" si="1344"/>
        <v>1.3568847390467437E-4</v>
      </c>
      <c r="F8447" s="193">
        <f t="shared" si="1345"/>
        <v>5.8261863031483214</v>
      </c>
      <c r="G8447" s="193">
        <f t="shared" si="1351"/>
        <v>6.0416292620487022</v>
      </c>
      <c r="H8447" s="193">
        <f t="shared" si="1351"/>
        <v>6.2650389535807989</v>
      </c>
      <c r="I8447" s="193">
        <f t="shared" si="1351"/>
        <v>6.496709974649284</v>
      </c>
      <c r="J8447" s="193">
        <f t="shared" si="1351"/>
        <v>6.7369478158765235</v>
      </c>
      <c r="K8447" s="193">
        <f>MAX(0,(F8447-'2031 forecast'!$C$10))</f>
        <v>8.9186303148321322E-2</v>
      </c>
      <c r="L8447" s="193">
        <f>MAX(0,(G8447-'2031 forecast'!$C$10))</f>
        <v>0.30462926204870211</v>
      </c>
      <c r="M8447" s="193">
        <f>MAX(0,(H8447-'2031 forecast'!$C$10))</f>
        <v>0.52803895358079878</v>
      </c>
      <c r="N8447" s="193">
        <f>MAX(0,(I8447-'2031 forecast'!$C$10))</f>
        <v>0.75970997464928391</v>
      </c>
      <c r="O8447" s="193">
        <f>MAX(0,(J8447-'2031 forecast'!$C$10))</f>
        <v>0.99994781587652337</v>
      </c>
      <c r="P8447" s="175">
        <f t="shared" si="1347"/>
        <v>3</v>
      </c>
      <c r="Q8447" s="175">
        <f t="shared" si="1348"/>
        <v>3</v>
      </c>
    </row>
    <row r="8448" spans="1:17" s="1" customFormat="1" x14ac:dyDescent="0.3">
      <c r="A8448" s="189">
        <f t="shared" si="1346"/>
        <v>44182.833333312854</v>
      </c>
      <c r="B8448" s="190">
        <f t="shared" si="1342"/>
        <v>44182</v>
      </c>
      <c r="C8448" s="1">
        <f t="shared" si="1343"/>
        <v>20</v>
      </c>
      <c r="D8448" s="191">
        <v>3.8474339037164764</v>
      </c>
      <c r="E8448" s="192">
        <f t="shared" si="1344"/>
        <v>1.3359693673466015E-4</v>
      </c>
      <c r="F8448" s="193">
        <f t="shared" si="1345"/>
        <v>5.7363799632154002</v>
      </c>
      <c r="G8448" s="193">
        <f t="shared" si="1351"/>
        <v>5.9485020287223263</v>
      </c>
      <c r="H8448" s="193">
        <f t="shared" si="1351"/>
        <v>6.1684680255872628</v>
      </c>
      <c r="I8448" s="193">
        <f t="shared" si="1351"/>
        <v>6.3965680097221291</v>
      </c>
      <c r="J8448" s="193">
        <f t="shared" si="1351"/>
        <v>6.6331027628379653</v>
      </c>
      <c r="K8448" s="193">
        <f>MAX(0,(F8448-'2031 forecast'!$C$10))</f>
        <v>0</v>
      </c>
      <c r="L8448" s="193">
        <f>MAX(0,(G8448-'2031 forecast'!$C$10))</f>
        <v>0.21150202872232615</v>
      </c>
      <c r="M8448" s="193">
        <f>MAX(0,(H8448-'2031 forecast'!$C$10))</f>
        <v>0.43146802558726272</v>
      </c>
      <c r="N8448" s="193">
        <f>MAX(0,(I8448-'2031 forecast'!$C$10))</f>
        <v>0.65956800972212903</v>
      </c>
      <c r="O8448" s="193">
        <f>MAX(0,(J8448-'2031 forecast'!$C$10))</f>
        <v>0.89610276283796519</v>
      </c>
      <c r="P8448" s="175" t="str">
        <f t="shared" si="1347"/>
        <v/>
      </c>
      <c r="Q8448" s="175" t="str">
        <f t="shared" si="1348"/>
        <v/>
      </c>
    </row>
    <row r="8449" spans="1:17" s="1" customFormat="1" x14ac:dyDescent="0.3">
      <c r="A8449" s="189">
        <f t="shared" si="1346"/>
        <v>44182.874999979518</v>
      </c>
      <c r="B8449" s="190">
        <f t="shared" si="1342"/>
        <v>44182</v>
      </c>
      <c r="C8449" s="1">
        <f t="shared" si="1343"/>
        <v>21</v>
      </c>
      <c r="D8449" s="191">
        <v>3.7570832053904533</v>
      </c>
      <c r="E8449" s="192">
        <f t="shared" si="1344"/>
        <v>1.3045963097963877E-4</v>
      </c>
      <c r="F8449" s="193">
        <f t="shared" si="1345"/>
        <v>5.6016704533160171</v>
      </c>
      <c r="G8449" s="193">
        <f t="shared" si="1351"/>
        <v>5.8088111787327605</v>
      </c>
      <c r="H8449" s="193">
        <f t="shared" si="1351"/>
        <v>6.0236116335969543</v>
      </c>
      <c r="I8449" s="193">
        <f t="shared" si="1351"/>
        <v>6.2463550623313937</v>
      </c>
      <c r="J8449" s="193">
        <f t="shared" si="1351"/>
        <v>6.4773351832801263</v>
      </c>
      <c r="K8449" s="193">
        <f>MAX(0,(F8449-'2031 forecast'!$C$10))</f>
        <v>0</v>
      </c>
      <c r="L8449" s="193">
        <f>MAX(0,(G8449-'2031 forecast'!$C$10))</f>
        <v>7.1811178732760439E-2</v>
      </c>
      <c r="M8449" s="193">
        <f>MAX(0,(H8449-'2031 forecast'!$C$10))</f>
        <v>0.28661163359695419</v>
      </c>
      <c r="N8449" s="193">
        <f>MAX(0,(I8449-'2031 forecast'!$C$10))</f>
        <v>0.5093550623313936</v>
      </c>
      <c r="O8449" s="193">
        <f>MAX(0,(J8449-'2031 forecast'!$C$10))</f>
        <v>0.74033518328012615</v>
      </c>
      <c r="P8449" s="175" t="str">
        <f t="shared" si="1347"/>
        <v/>
      </c>
      <c r="Q8449" s="175" t="str">
        <f t="shared" si="1348"/>
        <v/>
      </c>
    </row>
    <row r="8450" spans="1:17" s="1" customFormat="1" x14ac:dyDescent="0.3">
      <c r="A8450" s="189">
        <f t="shared" si="1346"/>
        <v>44182.916666646182</v>
      </c>
      <c r="B8450" s="190">
        <f t="shared" si="1342"/>
        <v>44182</v>
      </c>
      <c r="C8450" s="1">
        <f t="shared" si="1343"/>
        <v>22</v>
      </c>
      <c r="D8450" s="191">
        <v>3.6140279330409166</v>
      </c>
      <c r="E8450" s="192">
        <f t="shared" si="1344"/>
        <v>1.254922302008549E-4</v>
      </c>
      <c r="F8450" s="193">
        <f t="shared" si="1345"/>
        <v>5.388380395975326</v>
      </c>
      <c r="G8450" s="193">
        <f t="shared" si="1351"/>
        <v>5.5876339995826143</v>
      </c>
      <c r="H8450" s="193">
        <f t="shared" si="1351"/>
        <v>5.7942556796122995</v>
      </c>
      <c r="I8450" s="193">
        <f t="shared" si="1351"/>
        <v>6.008517895629395</v>
      </c>
      <c r="J8450" s="193">
        <f t="shared" si="1351"/>
        <v>6.2307031823135475</v>
      </c>
      <c r="K8450" s="193">
        <f>MAX(0,(F8450-'2031 forecast'!$C$10))</f>
        <v>0</v>
      </c>
      <c r="L8450" s="193">
        <f>MAX(0,(G8450-'2031 forecast'!$C$10))</f>
        <v>0</v>
      </c>
      <c r="M8450" s="193">
        <f>MAX(0,(H8450-'2031 forecast'!$C$10))</f>
        <v>5.7255679612299382E-2</v>
      </c>
      <c r="N8450" s="193">
        <f>MAX(0,(I8450-'2031 forecast'!$C$10))</f>
        <v>0.27151789562939488</v>
      </c>
      <c r="O8450" s="193">
        <f>MAX(0,(J8450-'2031 forecast'!$C$10))</f>
        <v>0.49370318231354737</v>
      </c>
      <c r="P8450" s="175" t="str">
        <f t="shared" si="1347"/>
        <v/>
      </c>
      <c r="Q8450" s="175" t="str">
        <f t="shared" si="1348"/>
        <v/>
      </c>
    </row>
    <row r="8451" spans="1:17" s="1" customFormat="1" x14ac:dyDescent="0.3">
      <c r="A8451" s="189">
        <f t="shared" si="1346"/>
        <v>44182.958333312847</v>
      </c>
      <c r="B8451" s="190">
        <f t="shared" si="1342"/>
        <v>44182</v>
      </c>
      <c r="C8451" s="1">
        <f t="shared" si="1343"/>
        <v>23</v>
      </c>
      <c r="D8451" s="191">
        <v>3.3279173883418443</v>
      </c>
      <c r="E8451" s="192">
        <f t="shared" si="1344"/>
        <v>1.1555742864328724E-4</v>
      </c>
      <c r="F8451" s="193">
        <f t="shared" si="1345"/>
        <v>4.9618002812939466</v>
      </c>
      <c r="G8451" s="193">
        <f t="shared" si="1351"/>
        <v>5.1452796412823245</v>
      </c>
      <c r="H8451" s="193">
        <f t="shared" si="1351"/>
        <v>5.3355437716429934</v>
      </c>
      <c r="I8451" s="193">
        <f t="shared" si="1351"/>
        <v>5.532843562225402</v>
      </c>
      <c r="J8451" s="193">
        <f t="shared" si="1351"/>
        <v>5.7374391803803926</v>
      </c>
      <c r="K8451" s="193">
        <f>MAX(0,(F8451-'2031 forecast'!$C$10))</f>
        <v>0</v>
      </c>
      <c r="L8451" s="193">
        <f>MAX(0,(G8451-'2031 forecast'!$C$10))</f>
        <v>0</v>
      </c>
      <c r="M8451" s="193">
        <f>MAX(0,(H8451-'2031 forecast'!$C$10))</f>
        <v>0</v>
      </c>
      <c r="N8451" s="193">
        <f>MAX(0,(I8451-'2031 forecast'!$C$10))</f>
        <v>0</v>
      </c>
      <c r="O8451" s="193">
        <f>MAX(0,(J8451-'2031 forecast'!$C$10))</f>
        <v>4.3918038039247875E-4</v>
      </c>
      <c r="P8451" s="175" t="str">
        <f t="shared" si="1347"/>
        <v/>
      </c>
      <c r="Q8451" s="175" t="str">
        <f t="shared" si="1348"/>
        <v/>
      </c>
    </row>
    <row r="8452" spans="1:17" s="1" customFormat="1" x14ac:dyDescent="0.3">
      <c r="A8452" s="189">
        <f t="shared" si="1346"/>
        <v>44182.999999979511</v>
      </c>
      <c r="B8452" s="190">
        <f t="shared" si="1342"/>
        <v>44182</v>
      </c>
      <c r="C8452" s="1">
        <f t="shared" si="1343"/>
        <v>0</v>
      </c>
      <c r="D8452" s="191">
        <v>3.0568652933637761</v>
      </c>
      <c r="E8452" s="192">
        <f t="shared" si="1344"/>
        <v>1.0614551137822314E-4</v>
      </c>
      <c r="F8452" s="193">
        <f t="shared" si="1345"/>
        <v>4.5576717515957981</v>
      </c>
      <c r="G8452" s="193">
        <f t="shared" si="1351"/>
        <v>4.72620709131363</v>
      </c>
      <c r="H8452" s="193">
        <f t="shared" si="1351"/>
        <v>4.9009745956720723</v>
      </c>
      <c r="I8452" s="193">
        <f t="shared" si="1351"/>
        <v>5.0822047200531983</v>
      </c>
      <c r="J8452" s="193">
        <f t="shared" si="1351"/>
        <v>5.2701364417068772</v>
      </c>
      <c r="K8452" s="193">
        <f>MAX(0,(F8452-'2031 forecast'!$C$10))</f>
        <v>0</v>
      </c>
      <c r="L8452" s="193">
        <f>MAX(0,(G8452-'2031 forecast'!$C$10))</f>
        <v>0</v>
      </c>
      <c r="M8452" s="193">
        <f>MAX(0,(H8452-'2031 forecast'!$C$10))</f>
        <v>0</v>
      </c>
      <c r="N8452" s="193">
        <f>MAX(0,(I8452-'2031 forecast'!$C$10))</f>
        <v>0</v>
      </c>
      <c r="O8452" s="193">
        <f>MAX(0,(J8452-'2031 forecast'!$C$10))</f>
        <v>0</v>
      </c>
      <c r="P8452" s="175" t="str">
        <f t="shared" si="1347"/>
        <v/>
      </c>
      <c r="Q8452" s="175" t="str">
        <f t="shared" si="1348"/>
        <v/>
      </c>
    </row>
    <row r="8453" spans="1:17" s="1" customFormat="1" x14ac:dyDescent="0.3">
      <c r="A8453" s="189">
        <f t="shared" si="1346"/>
        <v>44183.041666646175</v>
      </c>
      <c r="B8453" s="190">
        <f t="shared" ref="B8453:B8516" si="1352">INT(A8453)</f>
        <v>44183</v>
      </c>
      <c r="C8453" s="1">
        <f t="shared" ref="C8453:C8516" si="1353">HOUR(A8453)</f>
        <v>1</v>
      </c>
      <c r="D8453" s="191">
        <v>2.8761638967117298</v>
      </c>
      <c r="E8453" s="192">
        <f t="shared" ref="E8453:E8516" si="1354">D8453/SUM($D$4:$D$8763)</f>
        <v>9.9870899868180382E-5</v>
      </c>
      <c r="F8453" s="193">
        <f t="shared" ref="F8453:F8516" si="1355">E8453*$F$2</f>
        <v>4.2882527317970309</v>
      </c>
      <c r="G8453" s="193">
        <f t="shared" si="1351"/>
        <v>4.4468253913344986</v>
      </c>
      <c r="H8453" s="193">
        <f t="shared" si="1351"/>
        <v>4.6112618116914561</v>
      </c>
      <c r="I8453" s="193">
        <f t="shared" si="1351"/>
        <v>4.7817788252717284</v>
      </c>
      <c r="J8453" s="193">
        <f t="shared" si="1351"/>
        <v>4.9586012825911991</v>
      </c>
      <c r="K8453" s="193">
        <f>MAX(0,(F8453-'2031 forecast'!$C$10))</f>
        <v>0</v>
      </c>
      <c r="L8453" s="193">
        <f>MAX(0,(G8453-'2031 forecast'!$C$10))</f>
        <v>0</v>
      </c>
      <c r="M8453" s="193">
        <f>MAX(0,(H8453-'2031 forecast'!$C$10))</f>
        <v>0</v>
      </c>
      <c r="N8453" s="193">
        <f>MAX(0,(I8453-'2031 forecast'!$C$10))</f>
        <v>0</v>
      </c>
      <c r="O8453" s="193">
        <f>MAX(0,(J8453-'2031 forecast'!$C$10))</f>
        <v>0</v>
      </c>
      <c r="P8453" s="175" t="str">
        <f t="shared" si="1347"/>
        <v/>
      </c>
      <c r="Q8453" s="175" t="str">
        <f t="shared" si="1348"/>
        <v/>
      </c>
    </row>
    <row r="8454" spans="1:17" s="1" customFormat="1" x14ac:dyDescent="0.3">
      <c r="A8454" s="189">
        <f t="shared" ref="A8454:A8517" si="1356">A8453 + TIME(1,0,0)</f>
        <v>44183.083333312839</v>
      </c>
      <c r="B8454" s="190">
        <f t="shared" si="1352"/>
        <v>44183</v>
      </c>
      <c r="C8454" s="1">
        <f t="shared" si="1353"/>
        <v>2</v>
      </c>
      <c r="D8454" s="191">
        <v>2.8159300978277146</v>
      </c>
      <c r="E8454" s="192">
        <f t="shared" si="1354"/>
        <v>9.7779362698166138E-5</v>
      </c>
      <c r="F8454" s="193">
        <f t="shared" si="1355"/>
        <v>4.1984463918641088</v>
      </c>
      <c r="G8454" s="193">
        <f t="shared" si="1351"/>
        <v>4.3536981580081218</v>
      </c>
      <c r="H8454" s="193">
        <f t="shared" si="1351"/>
        <v>4.5146908836979183</v>
      </c>
      <c r="I8454" s="193">
        <f t="shared" si="1351"/>
        <v>4.6816368603445717</v>
      </c>
      <c r="J8454" s="193">
        <f t="shared" si="1351"/>
        <v>4.8547562295526401</v>
      </c>
      <c r="K8454" s="193">
        <f>MAX(0,(F8454-'2031 forecast'!$C$10))</f>
        <v>0</v>
      </c>
      <c r="L8454" s="193">
        <f>MAX(0,(G8454-'2031 forecast'!$C$10))</f>
        <v>0</v>
      </c>
      <c r="M8454" s="193">
        <f>MAX(0,(H8454-'2031 forecast'!$C$10))</f>
        <v>0</v>
      </c>
      <c r="N8454" s="193">
        <f>MAX(0,(I8454-'2031 forecast'!$C$10))</f>
        <v>0</v>
      </c>
      <c r="O8454" s="193">
        <f>MAX(0,(J8454-'2031 forecast'!$C$10))</f>
        <v>0</v>
      </c>
      <c r="P8454" s="175" t="str">
        <f t="shared" ref="P8454:P8517" si="1357">IF(K8454&gt;0,IF(K8453&gt;0,P8453+1,1),"")</f>
        <v/>
      </c>
      <c r="Q8454" s="175" t="str">
        <f t="shared" ref="Q8454:Q8517" si="1358">IF(AND(K8454&gt;0,K8455=0),P8454,"")</f>
        <v/>
      </c>
    </row>
    <row r="8455" spans="1:17" s="1" customFormat="1" x14ac:dyDescent="0.3">
      <c r="A8455" s="189">
        <f t="shared" si="1356"/>
        <v>44183.124999979504</v>
      </c>
      <c r="B8455" s="190">
        <f t="shared" si="1352"/>
        <v>44183</v>
      </c>
      <c r="C8455" s="1">
        <f t="shared" si="1353"/>
        <v>3</v>
      </c>
      <c r="D8455" s="191">
        <v>2.7858131983857066</v>
      </c>
      <c r="E8455" s="192">
        <f t="shared" si="1354"/>
        <v>9.6733594113159003E-5</v>
      </c>
      <c r="F8455" s="193">
        <f t="shared" si="1355"/>
        <v>4.1535432218976478</v>
      </c>
      <c r="G8455" s="193">
        <f t="shared" si="1351"/>
        <v>4.3071345413449329</v>
      </c>
      <c r="H8455" s="193">
        <f t="shared" si="1351"/>
        <v>4.4664054197011485</v>
      </c>
      <c r="I8455" s="193">
        <f t="shared" si="1351"/>
        <v>4.6315658778809929</v>
      </c>
      <c r="J8455" s="193">
        <f t="shared" si="1351"/>
        <v>4.8028337030333601</v>
      </c>
      <c r="K8455" s="193">
        <f>MAX(0,(F8455-'2031 forecast'!$C$10))</f>
        <v>0</v>
      </c>
      <c r="L8455" s="193">
        <f>MAX(0,(G8455-'2031 forecast'!$C$10))</f>
        <v>0</v>
      </c>
      <c r="M8455" s="193">
        <f>MAX(0,(H8455-'2031 forecast'!$C$10))</f>
        <v>0</v>
      </c>
      <c r="N8455" s="193">
        <f>MAX(0,(I8455-'2031 forecast'!$C$10))</f>
        <v>0</v>
      </c>
      <c r="O8455" s="193">
        <f>MAX(0,(J8455-'2031 forecast'!$C$10))</f>
        <v>0</v>
      </c>
      <c r="P8455" s="175" t="str">
        <f t="shared" si="1357"/>
        <v/>
      </c>
      <c r="Q8455" s="175" t="str">
        <f t="shared" si="1358"/>
        <v/>
      </c>
    </row>
    <row r="8456" spans="1:17" s="1" customFormat="1" x14ac:dyDescent="0.3">
      <c r="A8456" s="189">
        <f t="shared" si="1356"/>
        <v>44183.166666646168</v>
      </c>
      <c r="B8456" s="190">
        <f t="shared" si="1352"/>
        <v>44183</v>
      </c>
      <c r="C8456" s="1">
        <f t="shared" si="1353"/>
        <v>4</v>
      </c>
      <c r="D8456" s="191">
        <v>2.7255793995016915</v>
      </c>
      <c r="E8456" s="192">
        <f t="shared" si="1354"/>
        <v>9.4642056943144759E-5</v>
      </c>
      <c r="F8456" s="193">
        <f t="shared" si="1355"/>
        <v>4.0637368819647257</v>
      </c>
      <c r="G8456" s="193">
        <f t="shared" si="1351"/>
        <v>4.2140073080185561</v>
      </c>
      <c r="H8456" s="193">
        <f t="shared" si="1351"/>
        <v>4.3698344917076106</v>
      </c>
      <c r="I8456" s="193">
        <f t="shared" si="1351"/>
        <v>4.5314239129538363</v>
      </c>
      <c r="J8456" s="193">
        <f t="shared" si="1351"/>
        <v>4.698988649994801</v>
      </c>
      <c r="K8456" s="193">
        <f>MAX(0,(F8456-'2031 forecast'!$C$10))</f>
        <v>0</v>
      </c>
      <c r="L8456" s="193">
        <f>MAX(0,(G8456-'2031 forecast'!$C$10))</f>
        <v>0</v>
      </c>
      <c r="M8456" s="193">
        <f>MAX(0,(H8456-'2031 forecast'!$C$10))</f>
        <v>0</v>
      </c>
      <c r="N8456" s="193">
        <f>MAX(0,(I8456-'2031 forecast'!$C$10))</f>
        <v>0</v>
      </c>
      <c r="O8456" s="193">
        <f>MAX(0,(J8456-'2031 forecast'!$C$10))</f>
        <v>0</v>
      </c>
      <c r="P8456" s="175" t="str">
        <f t="shared" si="1357"/>
        <v/>
      </c>
      <c r="Q8456" s="175" t="str">
        <f t="shared" si="1358"/>
        <v/>
      </c>
    </row>
    <row r="8457" spans="1:17" s="1" customFormat="1" x14ac:dyDescent="0.3">
      <c r="A8457" s="189">
        <f t="shared" si="1356"/>
        <v>44183.208333312832</v>
      </c>
      <c r="B8457" s="190">
        <f t="shared" si="1352"/>
        <v>44183</v>
      </c>
      <c r="C8457" s="1">
        <f t="shared" si="1353"/>
        <v>5</v>
      </c>
      <c r="D8457" s="191">
        <v>2.8460469972697218</v>
      </c>
      <c r="E8457" s="192">
        <f t="shared" si="1354"/>
        <v>9.8825131283173246E-5</v>
      </c>
      <c r="F8457" s="193">
        <f t="shared" si="1355"/>
        <v>4.2433495618305699</v>
      </c>
      <c r="G8457" s="193">
        <f t="shared" si="1351"/>
        <v>4.4002617746713097</v>
      </c>
      <c r="H8457" s="193">
        <f t="shared" si="1351"/>
        <v>4.5629763476946863</v>
      </c>
      <c r="I8457" s="193">
        <f t="shared" si="1351"/>
        <v>4.7317078428081496</v>
      </c>
      <c r="J8457" s="193">
        <f t="shared" si="1351"/>
        <v>4.9066787560719192</v>
      </c>
      <c r="K8457" s="193">
        <f>MAX(0,(F8457-'2031 forecast'!$C$10))</f>
        <v>0</v>
      </c>
      <c r="L8457" s="193">
        <f>MAX(0,(G8457-'2031 forecast'!$C$10))</f>
        <v>0</v>
      </c>
      <c r="M8457" s="193">
        <f>MAX(0,(H8457-'2031 forecast'!$C$10))</f>
        <v>0</v>
      </c>
      <c r="N8457" s="193">
        <f>MAX(0,(I8457-'2031 forecast'!$C$10))</f>
        <v>0</v>
      </c>
      <c r="O8457" s="193">
        <f>MAX(0,(J8457-'2031 forecast'!$C$10))</f>
        <v>0</v>
      </c>
      <c r="P8457" s="175" t="str">
        <f t="shared" si="1357"/>
        <v/>
      </c>
      <c r="Q8457" s="175" t="str">
        <f t="shared" si="1358"/>
        <v/>
      </c>
    </row>
    <row r="8458" spans="1:17" s="1" customFormat="1" x14ac:dyDescent="0.3">
      <c r="A8458" s="189">
        <f t="shared" si="1356"/>
        <v>44183.249999979496</v>
      </c>
      <c r="B8458" s="190">
        <f t="shared" si="1352"/>
        <v>44183</v>
      </c>
      <c r="C8458" s="1">
        <f t="shared" si="1353"/>
        <v>6</v>
      </c>
      <c r="D8458" s="191">
        <v>3.0719237430847794</v>
      </c>
      <c r="E8458" s="192">
        <f t="shared" si="1354"/>
        <v>1.0666839567072669E-4</v>
      </c>
      <c r="F8458" s="193">
        <f t="shared" si="1355"/>
        <v>4.5801233365790281</v>
      </c>
      <c r="G8458" s="193">
        <f t="shared" si="1351"/>
        <v>4.7494888996452236</v>
      </c>
      <c r="H8458" s="193">
        <f t="shared" si="1351"/>
        <v>4.9251173276704563</v>
      </c>
      <c r="I8458" s="193">
        <f t="shared" si="1351"/>
        <v>5.1072402112849877</v>
      </c>
      <c r="J8458" s="193">
        <f t="shared" si="1351"/>
        <v>5.2960977049665168</v>
      </c>
      <c r="K8458" s="193">
        <f>MAX(0,(F8458-'2031 forecast'!$C$10))</f>
        <v>0</v>
      </c>
      <c r="L8458" s="193">
        <f>MAX(0,(G8458-'2031 forecast'!$C$10))</f>
        <v>0</v>
      </c>
      <c r="M8458" s="193">
        <f>MAX(0,(H8458-'2031 forecast'!$C$10))</f>
        <v>0</v>
      </c>
      <c r="N8458" s="193">
        <f>MAX(0,(I8458-'2031 forecast'!$C$10))</f>
        <v>0</v>
      </c>
      <c r="O8458" s="193">
        <f>MAX(0,(J8458-'2031 forecast'!$C$10))</f>
        <v>0</v>
      </c>
      <c r="P8458" s="175" t="str">
        <f t="shared" si="1357"/>
        <v/>
      </c>
      <c r="Q8458" s="175" t="str">
        <f t="shared" si="1358"/>
        <v/>
      </c>
    </row>
    <row r="8459" spans="1:17" s="1" customFormat="1" x14ac:dyDescent="0.3">
      <c r="A8459" s="189">
        <f t="shared" si="1356"/>
        <v>44183.291666646161</v>
      </c>
      <c r="B8459" s="190">
        <f t="shared" si="1352"/>
        <v>44183</v>
      </c>
      <c r="C8459" s="1">
        <f t="shared" si="1353"/>
        <v>7</v>
      </c>
      <c r="D8459" s="191">
        <v>3.4483849861098745</v>
      </c>
      <c r="E8459" s="192">
        <f t="shared" si="1354"/>
        <v>1.1974050298331573E-4</v>
      </c>
      <c r="F8459" s="193">
        <f t="shared" si="1355"/>
        <v>5.1414129611597899</v>
      </c>
      <c r="G8459" s="193">
        <f t="shared" si="1351"/>
        <v>5.3315341079350782</v>
      </c>
      <c r="H8459" s="193">
        <f t="shared" si="1351"/>
        <v>5.52868562763007</v>
      </c>
      <c r="I8459" s="193">
        <f t="shared" si="1351"/>
        <v>5.7331274920797153</v>
      </c>
      <c r="J8459" s="193">
        <f t="shared" si="1351"/>
        <v>5.9451292864575098</v>
      </c>
      <c r="K8459" s="193">
        <f>MAX(0,(F8459-'2031 forecast'!$C$10))</f>
        <v>0</v>
      </c>
      <c r="L8459" s="193">
        <f>MAX(0,(G8459-'2031 forecast'!$C$10))</f>
        <v>0</v>
      </c>
      <c r="M8459" s="193">
        <f>MAX(0,(H8459-'2031 forecast'!$C$10))</f>
        <v>0</v>
      </c>
      <c r="N8459" s="193">
        <f>MAX(0,(I8459-'2031 forecast'!$C$10))</f>
        <v>0</v>
      </c>
      <c r="O8459" s="193">
        <f>MAX(0,(J8459-'2031 forecast'!$C$10))</f>
        <v>0.20812928645750972</v>
      </c>
      <c r="P8459" s="175" t="str">
        <f t="shared" si="1357"/>
        <v/>
      </c>
      <c r="Q8459" s="175" t="str">
        <f t="shared" si="1358"/>
        <v/>
      </c>
    </row>
    <row r="8460" spans="1:17" s="1" customFormat="1" x14ac:dyDescent="0.3">
      <c r="A8460" s="189">
        <f t="shared" si="1356"/>
        <v>44183.333333312825</v>
      </c>
      <c r="B8460" s="190">
        <f t="shared" si="1352"/>
        <v>44183</v>
      </c>
      <c r="C8460" s="1">
        <f t="shared" si="1353"/>
        <v>8</v>
      </c>
      <c r="D8460" s="191">
        <v>3.5537941341569015</v>
      </c>
      <c r="E8460" s="192">
        <f t="shared" si="1354"/>
        <v>1.2340069303084066E-4</v>
      </c>
      <c r="F8460" s="193">
        <f t="shared" si="1355"/>
        <v>5.2985740560424039</v>
      </c>
      <c r="G8460" s="193">
        <f t="shared" si="1351"/>
        <v>5.4945067662562375</v>
      </c>
      <c r="H8460" s="193">
        <f t="shared" si="1351"/>
        <v>5.6976847516187616</v>
      </c>
      <c r="I8460" s="193">
        <f t="shared" si="1351"/>
        <v>5.9083759307022392</v>
      </c>
      <c r="J8460" s="193">
        <f t="shared" si="1351"/>
        <v>6.1268581292749884</v>
      </c>
      <c r="K8460" s="193">
        <f>MAX(0,(F8460-'2031 forecast'!$C$10))</f>
        <v>0</v>
      </c>
      <c r="L8460" s="193">
        <f>MAX(0,(G8460-'2031 forecast'!$C$10))</f>
        <v>0</v>
      </c>
      <c r="M8460" s="193">
        <f>MAX(0,(H8460-'2031 forecast'!$C$10))</f>
        <v>0</v>
      </c>
      <c r="N8460" s="193">
        <f>MAX(0,(I8460-'2031 forecast'!$C$10))</f>
        <v>0.17137593070223911</v>
      </c>
      <c r="O8460" s="193">
        <f>MAX(0,(J8460-'2031 forecast'!$C$10))</f>
        <v>0.38985812927498831</v>
      </c>
      <c r="P8460" s="175" t="str">
        <f t="shared" si="1357"/>
        <v/>
      </c>
      <c r="Q8460" s="175" t="str">
        <f t="shared" si="1358"/>
        <v/>
      </c>
    </row>
    <row r="8461" spans="1:17" s="1" customFormat="1" x14ac:dyDescent="0.3">
      <c r="A8461" s="189">
        <f t="shared" si="1356"/>
        <v>44183.374999979489</v>
      </c>
      <c r="B8461" s="190">
        <f t="shared" si="1352"/>
        <v>44183</v>
      </c>
      <c r="C8461" s="1">
        <f t="shared" si="1353"/>
        <v>9</v>
      </c>
      <c r="D8461" s="191">
        <v>3.6290863827619204</v>
      </c>
      <c r="E8461" s="192">
        <f t="shared" si="1354"/>
        <v>1.2601511449335847E-4</v>
      </c>
      <c r="F8461" s="193">
        <f t="shared" si="1355"/>
        <v>5.4108319809585561</v>
      </c>
      <c r="G8461" s="193">
        <f t="shared" si="1351"/>
        <v>5.6109158079142087</v>
      </c>
      <c r="H8461" s="193">
        <f t="shared" si="1351"/>
        <v>5.8183984116106844</v>
      </c>
      <c r="I8461" s="193">
        <f t="shared" si="1351"/>
        <v>6.0335533868611853</v>
      </c>
      <c r="J8461" s="193">
        <f t="shared" si="1351"/>
        <v>6.256664445573187</v>
      </c>
      <c r="K8461" s="193">
        <f>MAX(0,(F8461-'2031 forecast'!$C$10))</f>
        <v>0</v>
      </c>
      <c r="L8461" s="193">
        <f>MAX(0,(G8461-'2031 forecast'!$C$10))</f>
        <v>0</v>
      </c>
      <c r="M8461" s="193">
        <f>MAX(0,(H8461-'2031 forecast'!$C$10))</f>
        <v>8.1398411610684285E-2</v>
      </c>
      <c r="N8461" s="193">
        <f>MAX(0,(I8461-'2031 forecast'!$C$10))</f>
        <v>0.29655338686118515</v>
      </c>
      <c r="O8461" s="193">
        <f>MAX(0,(J8461-'2031 forecast'!$C$10))</f>
        <v>0.51966444557318692</v>
      </c>
      <c r="P8461" s="175" t="str">
        <f t="shared" si="1357"/>
        <v/>
      </c>
      <c r="Q8461" s="175" t="str">
        <f t="shared" si="1358"/>
        <v/>
      </c>
    </row>
    <row r="8462" spans="1:17" s="1" customFormat="1" x14ac:dyDescent="0.3">
      <c r="A8462" s="189">
        <f t="shared" si="1356"/>
        <v>44183.416666646153</v>
      </c>
      <c r="B8462" s="190">
        <f t="shared" si="1352"/>
        <v>44183</v>
      </c>
      <c r="C8462" s="1">
        <f t="shared" si="1353"/>
        <v>10</v>
      </c>
      <c r="D8462" s="191">
        <v>3.6441448324829246</v>
      </c>
      <c r="E8462" s="192">
        <f t="shared" si="1354"/>
        <v>1.2653799878586207E-4</v>
      </c>
      <c r="F8462" s="193">
        <f t="shared" si="1355"/>
        <v>5.4332835659417889</v>
      </c>
      <c r="G8462" s="193">
        <f t="shared" si="1351"/>
        <v>5.634197616245805</v>
      </c>
      <c r="H8462" s="193">
        <f t="shared" si="1351"/>
        <v>5.8425411436090711</v>
      </c>
      <c r="I8462" s="193">
        <f t="shared" si="1351"/>
        <v>6.0585888780929755</v>
      </c>
      <c r="J8462" s="193">
        <f t="shared" si="1351"/>
        <v>6.2826257088328292</v>
      </c>
      <c r="K8462" s="193">
        <f>MAX(0,(F8462-'2031 forecast'!$C$10))</f>
        <v>0</v>
      </c>
      <c r="L8462" s="193">
        <f>MAX(0,(G8462-'2031 forecast'!$C$10))</f>
        <v>0</v>
      </c>
      <c r="M8462" s="193">
        <f>MAX(0,(H8462-'2031 forecast'!$C$10))</f>
        <v>0.10554114360907096</v>
      </c>
      <c r="N8462" s="193">
        <f>MAX(0,(I8462-'2031 forecast'!$C$10))</f>
        <v>0.32158887809297543</v>
      </c>
      <c r="O8462" s="193">
        <f>MAX(0,(J8462-'2031 forecast'!$C$10))</f>
        <v>0.54562570883282913</v>
      </c>
      <c r="P8462" s="175" t="str">
        <f t="shared" si="1357"/>
        <v/>
      </c>
      <c r="Q8462" s="175" t="str">
        <f t="shared" si="1358"/>
        <v/>
      </c>
    </row>
    <row r="8463" spans="1:17" s="1" customFormat="1" x14ac:dyDescent="0.3">
      <c r="A8463" s="189">
        <f t="shared" si="1356"/>
        <v>44183.458333312818</v>
      </c>
      <c r="B8463" s="190">
        <f t="shared" si="1352"/>
        <v>44183</v>
      </c>
      <c r="C8463" s="1">
        <f t="shared" si="1353"/>
        <v>11</v>
      </c>
      <c r="D8463" s="191">
        <v>3.5763818087384074</v>
      </c>
      <c r="E8463" s="192">
        <f t="shared" si="1354"/>
        <v>1.2418501946959601E-4</v>
      </c>
      <c r="F8463" s="193">
        <f t="shared" si="1355"/>
        <v>5.33225143351725</v>
      </c>
      <c r="G8463" s="193">
        <f t="shared" si="1351"/>
        <v>5.5294294787536291</v>
      </c>
      <c r="H8463" s="193">
        <f t="shared" si="1351"/>
        <v>5.733898849616339</v>
      </c>
      <c r="I8463" s="193">
        <f t="shared" si="1351"/>
        <v>5.9459291675499228</v>
      </c>
      <c r="J8463" s="193">
        <f t="shared" si="1351"/>
        <v>6.1658000241644482</v>
      </c>
      <c r="K8463" s="193">
        <f>MAX(0,(F8463-'2031 forecast'!$C$10))</f>
        <v>0</v>
      </c>
      <c r="L8463" s="193">
        <f>MAX(0,(G8463-'2031 forecast'!$C$10))</f>
        <v>0</v>
      </c>
      <c r="M8463" s="193">
        <f>MAX(0,(H8463-'2031 forecast'!$C$10))</f>
        <v>0</v>
      </c>
      <c r="N8463" s="193">
        <f>MAX(0,(I8463-'2031 forecast'!$C$10))</f>
        <v>0.20892916754992275</v>
      </c>
      <c r="O8463" s="193">
        <f>MAX(0,(J8463-'2031 forecast'!$C$10))</f>
        <v>0.42880002416444807</v>
      </c>
      <c r="P8463" s="175" t="str">
        <f t="shared" si="1357"/>
        <v/>
      </c>
      <c r="Q8463" s="175" t="str">
        <f t="shared" si="1358"/>
        <v/>
      </c>
    </row>
    <row r="8464" spans="1:17" s="1" customFormat="1" x14ac:dyDescent="0.3">
      <c r="A8464" s="189">
        <f t="shared" si="1356"/>
        <v>44183.499999979482</v>
      </c>
      <c r="B8464" s="190">
        <f t="shared" si="1352"/>
        <v>44183</v>
      </c>
      <c r="C8464" s="1">
        <f t="shared" si="1353"/>
        <v>12</v>
      </c>
      <c r="D8464" s="191">
        <v>3.4935603352728863</v>
      </c>
      <c r="E8464" s="192">
        <f t="shared" si="1354"/>
        <v>1.2130915586082643E-4</v>
      </c>
      <c r="F8464" s="193">
        <f t="shared" si="1355"/>
        <v>5.2087677161094827</v>
      </c>
      <c r="G8464" s="193">
        <f t="shared" si="1351"/>
        <v>5.4013795329298615</v>
      </c>
      <c r="H8464" s="193">
        <f t="shared" si="1351"/>
        <v>5.6011138236252238</v>
      </c>
      <c r="I8464" s="193">
        <f t="shared" si="1351"/>
        <v>5.8082339657750834</v>
      </c>
      <c r="J8464" s="193">
        <f t="shared" si="1351"/>
        <v>6.0230130762364302</v>
      </c>
      <c r="K8464" s="193">
        <f>MAX(0,(F8464-'2031 forecast'!$C$10))</f>
        <v>0</v>
      </c>
      <c r="L8464" s="193">
        <f>MAX(0,(G8464-'2031 forecast'!$C$10))</f>
        <v>0</v>
      </c>
      <c r="M8464" s="193">
        <f>MAX(0,(H8464-'2031 forecast'!$C$10))</f>
        <v>0</v>
      </c>
      <c r="N8464" s="193">
        <f>MAX(0,(I8464-'2031 forecast'!$C$10))</f>
        <v>7.1233965775083341E-2</v>
      </c>
      <c r="O8464" s="193">
        <f>MAX(0,(J8464-'2031 forecast'!$C$10))</f>
        <v>0.28601307623643013</v>
      </c>
      <c r="P8464" s="175" t="str">
        <f t="shared" si="1357"/>
        <v/>
      </c>
      <c r="Q8464" s="175" t="str">
        <f t="shared" si="1358"/>
        <v/>
      </c>
    </row>
    <row r="8465" spans="1:17" s="1" customFormat="1" x14ac:dyDescent="0.3">
      <c r="A8465" s="189">
        <f t="shared" si="1356"/>
        <v>44183.541666646146</v>
      </c>
      <c r="B8465" s="190">
        <f t="shared" si="1352"/>
        <v>44183</v>
      </c>
      <c r="C8465" s="1">
        <f t="shared" si="1353"/>
        <v>13</v>
      </c>
      <c r="D8465" s="191">
        <v>3.4257973115283691</v>
      </c>
      <c r="E8465" s="192">
        <f t="shared" si="1354"/>
        <v>1.189561765445604E-4</v>
      </c>
      <c r="F8465" s="193">
        <f t="shared" si="1355"/>
        <v>5.1077355836849456</v>
      </c>
      <c r="G8465" s="193">
        <f t="shared" ref="G8465:J8484" si="1359">$E8465*G$2</f>
        <v>5.2966113954376874</v>
      </c>
      <c r="H8465" s="193">
        <f t="shared" si="1359"/>
        <v>5.4924715296324935</v>
      </c>
      <c r="I8465" s="193">
        <f t="shared" si="1359"/>
        <v>5.6955742552320325</v>
      </c>
      <c r="J8465" s="193">
        <f t="shared" si="1359"/>
        <v>5.9061873915680509</v>
      </c>
      <c r="K8465" s="193">
        <f>MAX(0,(F8465-'2031 forecast'!$C$10))</f>
        <v>0</v>
      </c>
      <c r="L8465" s="193">
        <f>MAX(0,(G8465-'2031 forecast'!$C$10))</f>
        <v>0</v>
      </c>
      <c r="M8465" s="193">
        <f>MAX(0,(H8465-'2031 forecast'!$C$10))</f>
        <v>0</v>
      </c>
      <c r="N8465" s="193">
        <f>MAX(0,(I8465-'2031 forecast'!$C$10))</f>
        <v>0</v>
      </c>
      <c r="O8465" s="193">
        <f>MAX(0,(J8465-'2031 forecast'!$C$10))</f>
        <v>0.16918739156805085</v>
      </c>
      <c r="P8465" s="175" t="str">
        <f t="shared" si="1357"/>
        <v/>
      </c>
      <c r="Q8465" s="175" t="str">
        <f t="shared" si="1358"/>
        <v/>
      </c>
    </row>
    <row r="8466" spans="1:17" s="1" customFormat="1" x14ac:dyDescent="0.3">
      <c r="A8466" s="189">
        <f t="shared" si="1356"/>
        <v>44183.58333331281</v>
      </c>
      <c r="B8466" s="190">
        <f t="shared" si="1352"/>
        <v>44183</v>
      </c>
      <c r="C8466" s="1">
        <f t="shared" si="1353"/>
        <v>14</v>
      </c>
      <c r="D8466" s="191">
        <v>3.4182680866678674</v>
      </c>
      <c r="E8466" s="192">
        <f t="shared" si="1354"/>
        <v>1.1869473439830862E-4</v>
      </c>
      <c r="F8466" s="193">
        <f t="shared" si="1355"/>
        <v>5.0965097911933297</v>
      </c>
      <c r="G8466" s="193">
        <f t="shared" si="1359"/>
        <v>5.2849704912718902</v>
      </c>
      <c r="H8466" s="193">
        <f t="shared" si="1359"/>
        <v>5.4804001636333011</v>
      </c>
      <c r="I8466" s="193">
        <f t="shared" si="1359"/>
        <v>5.6830565096161374</v>
      </c>
      <c r="J8466" s="193">
        <f t="shared" si="1359"/>
        <v>5.8932067599382316</v>
      </c>
      <c r="K8466" s="193">
        <f>MAX(0,(F8466-'2031 forecast'!$C$10))</f>
        <v>0</v>
      </c>
      <c r="L8466" s="193">
        <f>MAX(0,(G8466-'2031 forecast'!$C$10))</f>
        <v>0</v>
      </c>
      <c r="M8466" s="193">
        <f>MAX(0,(H8466-'2031 forecast'!$C$10))</f>
        <v>0</v>
      </c>
      <c r="N8466" s="193">
        <f>MAX(0,(I8466-'2031 forecast'!$C$10))</f>
        <v>0</v>
      </c>
      <c r="O8466" s="193">
        <f>MAX(0,(J8466-'2031 forecast'!$C$10))</f>
        <v>0.15620675993823152</v>
      </c>
      <c r="P8466" s="175" t="str">
        <f t="shared" si="1357"/>
        <v/>
      </c>
      <c r="Q8466" s="175" t="str">
        <f t="shared" si="1358"/>
        <v/>
      </c>
    </row>
    <row r="8467" spans="1:17" s="1" customFormat="1" x14ac:dyDescent="0.3">
      <c r="A8467" s="189">
        <f t="shared" si="1356"/>
        <v>44183.624999979475</v>
      </c>
      <c r="B8467" s="190">
        <f t="shared" si="1352"/>
        <v>44183</v>
      </c>
      <c r="C8467" s="1">
        <f t="shared" si="1353"/>
        <v>15</v>
      </c>
      <c r="D8467" s="191">
        <v>3.4483849861098745</v>
      </c>
      <c r="E8467" s="192">
        <f t="shared" si="1354"/>
        <v>1.1974050298331573E-4</v>
      </c>
      <c r="F8467" s="193">
        <f t="shared" si="1355"/>
        <v>5.1414129611597899</v>
      </c>
      <c r="G8467" s="193">
        <f t="shared" si="1359"/>
        <v>5.3315341079350782</v>
      </c>
      <c r="H8467" s="193">
        <f t="shared" si="1359"/>
        <v>5.52868562763007</v>
      </c>
      <c r="I8467" s="193">
        <f t="shared" si="1359"/>
        <v>5.7331274920797153</v>
      </c>
      <c r="J8467" s="193">
        <f t="shared" si="1359"/>
        <v>5.9451292864575098</v>
      </c>
      <c r="K8467" s="193">
        <f>MAX(0,(F8467-'2031 forecast'!$C$10))</f>
        <v>0</v>
      </c>
      <c r="L8467" s="193">
        <f>MAX(0,(G8467-'2031 forecast'!$C$10))</f>
        <v>0</v>
      </c>
      <c r="M8467" s="193">
        <f>MAX(0,(H8467-'2031 forecast'!$C$10))</f>
        <v>0</v>
      </c>
      <c r="N8467" s="193">
        <f>MAX(0,(I8467-'2031 forecast'!$C$10))</f>
        <v>0</v>
      </c>
      <c r="O8467" s="193">
        <f>MAX(0,(J8467-'2031 forecast'!$C$10))</f>
        <v>0.20812928645750972</v>
      </c>
      <c r="P8467" s="175" t="str">
        <f t="shared" si="1357"/>
        <v/>
      </c>
      <c r="Q8467" s="175" t="str">
        <f t="shared" si="1358"/>
        <v/>
      </c>
    </row>
    <row r="8468" spans="1:17" s="1" customFormat="1" x14ac:dyDescent="0.3">
      <c r="A8468" s="189">
        <f t="shared" si="1356"/>
        <v>44183.666666646139</v>
      </c>
      <c r="B8468" s="190">
        <f t="shared" si="1352"/>
        <v>44183</v>
      </c>
      <c r="C8468" s="1">
        <f t="shared" si="1353"/>
        <v>16</v>
      </c>
      <c r="D8468" s="191">
        <v>3.4860311104123847</v>
      </c>
      <c r="E8468" s="192">
        <f t="shared" si="1354"/>
        <v>1.2104771371457466E-4</v>
      </c>
      <c r="F8468" s="193">
        <f t="shared" si="1355"/>
        <v>5.1975419236178677</v>
      </c>
      <c r="G8468" s="193">
        <f t="shared" si="1359"/>
        <v>5.3897386287640652</v>
      </c>
      <c r="H8468" s="193">
        <f t="shared" si="1359"/>
        <v>5.5890424576260322</v>
      </c>
      <c r="I8468" s="193">
        <f t="shared" si="1359"/>
        <v>5.7957162201591892</v>
      </c>
      <c r="J8468" s="193">
        <f t="shared" si="1359"/>
        <v>6.0100324446066109</v>
      </c>
      <c r="K8468" s="193">
        <f>MAX(0,(F8468-'2031 forecast'!$C$10))</f>
        <v>0</v>
      </c>
      <c r="L8468" s="193">
        <f>MAX(0,(G8468-'2031 forecast'!$C$10))</f>
        <v>0</v>
      </c>
      <c r="M8468" s="193">
        <f>MAX(0,(H8468-'2031 forecast'!$C$10))</f>
        <v>0</v>
      </c>
      <c r="N8468" s="193">
        <f>MAX(0,(I8468-'2031 forecast'!$C$10))</f>
        <v>5.8716220159189092E-2</v>
      </c>
      <c r="O8468" s="193">
        <f>MAX(0,(J8468-'2031 forecast'!$C$10))</f>
        <v>0.2730324446066108</v>
      </c>
      <c r="P8468" s="175" t="str">
        <f t="shared" si="1357"/>
        <v/>
      </c>
      <c r="Q8468" s="175" t="str">
        <f t="shared" si="1358"/>
        <v/>
      </c>
    </row>
    <row r="8469" spans="1:17" s="1" customFormat="1" x14ac:dyDescent="0.3">
      <c r="A8469" s="189">
        <f t="shared" si="1356"/>
        <v>44183.708333312803</v>
      </c>
      <c r="B8469" s="190">
        <f t="shared" si="1352"/>
        <v>44183</v>
      </c>
      <c r="C8469" s="1">
        <f t="shared" si="1353"/>
        <v>17</v>
      </c>
      <c r="D8469" s="191">
        <v>3.7872001048324604</v>
      </c>
      <c r="E8469" s="192">
        <f t="shared" si="1354"/>
        <v>1.3150539956464588E-4</v>
      </c>
      <c r="F8469" s="193">
        <f t="shared" si="1355"/>
        <v>5.6465736232824773</v>
      </c>
      <c r="G8469" s="193">
        <f t="shared" si="1359"/>
        <v>5.8553747953959485</v>
      </c>
      <c r="H8469" s="193">
        <f t="shared" si="1359"/>
        <v>6.0718970975937232</v>
      </c>
      <c r="I8469" s="193">
        <f t="shared" si="1359"/>
        <v>6.2964260447949707</v>
      </c>
      <c r="J8469" s="193">
        <f t="shared" si="1359"/>
        <v>6.5292577097994053</v>
      </c>
      <c r="K8469" s="193">
        <f>MAX(0,(F8469-'2031 forecast'!$C$10))</f>
        <v>0</v>
      </c>
      <c r="L8469" s="193">
        <f>MAX(0,(G8469-'2031 forecast'!$C$10))</f>
        <v>0.11837479539594842</v>
      </c>
      <c r="M8469" s="193">
        <f>MAX(0,(H8469-'2031 forecast'!$C$10))</f>
        <v>0.3348970975937231</v>
      </c>
      <c r="N8469" s="193">
        <f>MAX(0,(I8469-'2031 forecast'!$C$10))</f>
        <v>0.5594260447949706</v>
      </c>
      <c r="O8469" s="193">
        <f>MAX(0,(J8469-'2031 forecast'!$C$10))</f>
        <v>0.79225770979940524</v>
      </c>
      <c r="P8469" s="175" t="str">
        <f t="shared" si="1357"/>
        <v/>
      </c>
      <c r="Q8469" s="175" t="str">
        <f t="shared" si="1358"/>
        <v/>
      </c>
    </row>
    <row r="8470" spans="1:17" s="1" customFormat="1" x14ac:dyDescent="0.3">
      <c r="A8470" s="189">
        <f t="shared" si="1356"/>
        <v>44183.749999979467</v>
      </c>
      <c r="B8470" s="190">
        <f t="shared" si="1352"/>
        <v>44183</v>
      </c>
      <c r="C8470" s="1">
        <f t="shared" si="1353"/>
        <v>18</v>
      </c>
      <c r="D8470" s="191">
        <v>3.9453138269030004</v>
      </c>
      <c r="E8470" s="192">
        <f t="shared" si="1354"/>
        <v>1.3699568463593329E-4</v>
      </c>
      <c r="F8470" s="193">
        <f t="shared" si="1355"/>
        <v>5.8823152656063975</v>
      </c>
      <c r="G8470" s="193">
        <f t="shared" si="1359"/>
        <v>6.0998337828776883</v>
      </c>
      <c r="H8470" s="193">
        <f t="shared" si="1359"/>
        <v>6.3253957835767611</v>
      </c>
      <c r="I8470" s="193">
        <f t="shared" si="1359"/>
        <v>6.559298702728757</v>
      </c>
      <c r="J8470" s="193">
        <f t="shared" si="1359"/>
        <v>6.8018509740256237</v>
      </c>
      <c r="K8470" s="193">
        <f>MAX(0,(F8470-'2031 forecast'!$C$10))</f>
        <v>0.1453152656063974</v>
      </c>
      <c r="L8470" s="193">
        <f>MAX(0,(G8470-'2031 forecast'!$C$10))</f>
        <v>0.36283378287768819</v>
      </c>
      <c r="M8470" s="193">
        <f>MAX(0,(H8470-'2031 forecast'!$C$10))</f>
        <v>0.58839578357676103</v>
      </c>
      <c r="N8470" s="193">
        <f>MAX(0,(I8470-'2031 forecast'!$C$10))</f>
        <v>0.82229870272875694</v>
      </c>
      <c r="O8470" s="193">
        <f>MAX(0,(J8470-'2031 forecast'!$C$10))</f>
        <v>1.0648509740256236</v>
      </c>
      <c r="P8470" s="175">
        <f t="shared" si="1357"/>
        <v>1</v>
      </c>
      <c r="Q8470" s="175" t="str">
        <f t="shared" si="1358"/>
        <v/>
      </c>
    </row>
    <row r="8471" spans="1:17" s="1" customFormat="1" x14ac:dyDescent="0.3">
      <c r="A8471" s="189">
        <f t="shared" si="1356"/>
        <v>44183.791666646131</v>
      </c>
      <c r="B8471" s="190">
        <f t="shared" si="1352"/>
        <v>44183</v>
      </c>
      <c r="C8471" s="1">
        <f t="shared" si="1353"/>
        <v>19</v>
      </c>
      <c r="D8471" s="191">
        <v>3.8549631285769776</v>
      </c>
      <c r="E8471" s="192">
        <f t="shared" si="1354"/>
        <v>1.3385837888091191E-4</v>
      </c>
      <c r="F8471" s="193">
        <f t="shared" si="1355"/>
        <v>5.7476057557070144</v>
      </c>
      <c r="G8471" s="193">
        <f t="shared" si="1359"/>
        <v>5.9601429328881226</v>
      </c>
      <c r="H8471" s="193">
        <f t="shared" si="1359"/>
        <v>6.1805393915864535</v>
      </c>
      <c r="I8471" s="193">
        <f t="shared" si="1359"/>
        <v>6.4090857553380225</v>
      </c>
      <c r="J8471" s="193">
        <f t="shared" si="1359"/>
        <v>6.6460833944677846</v>
      </c>
      <c r="K8471" s="193">
        <f>MAX(0,(F8471-'2031 forecast'!$C$10))</f>
        <v>1.0605755707014275E-2</v>
      </c>
      <c r="L8471" s="193">
        <f>MAX(0,(G8471-'2031 forecast'!$C$10))</f>
        <v>0.22314293288812248</v>
      </c>
      <c r="M8471" s="193">
        <f>MAX(0,(H8471-'2031 forecast'!$C$10))</f>
        <v>0.44353939158645339</v>
      </c>
      <c r="N8471" s="193">
        <f>MAX(0,(I8471-'2031 forecast'!$C$10))</f>
        <v>0.67208575533802239</v>
      </c>
      <c r="O8471" s="193">
        <f>MAX(0,(J8471-'2031 forecast'!$C$10))</f>
        <v>0.90908339446778452</v>
      </c>
      <c r="P8471" s="175">
        <f t="shared" si="1357"/>
        <v>2</v>
      </c>
      <c r="Q8471" s="175">
        <f t="shared" si="1358"/>
        <v>2</v>
      </c>
    </row>
    <row r="8472" spans="1:17" s="1" customFormat="1" x14ac:dyDescent="0.3">
      <c r="A8472" s="189">
        <f t="shared" si="1356"/>
        <v>44183.833333312796</v>
      </c>
      <c r="B8472" s="190">
        <f t="shared" si="1352"/>
        <v>44183</v>
      </c>
      <c r="C8472" s="1">
        <f t="shared" si="1353"/>
        <v>20</v>
      </c>
      <c r="D8472" s="191">
        <v>3.6592032822039284</v>
      </c>
      <c r="E8472" s="192">
        <f t="shared" si="1354"/>
        <v>1.2706088307836561E-4</v>
      </c>
      <c r="F8472" s="193">
        <f t="shared" si="1355"/>
        <v>5.455735150925018</v>
      </c>
      <c r="G8472" s="193">
        <f t="shared" si="1359"/>
        <v>5.6574794245773976</v>
      </c>
      <c r="H8472" s="193">
        <f t="shared" si="1359"/>
        <v>5.8666838756074542</v>
      </c>
      <c r="I8472" s="193">
        <f t="shared" si="1359"/>
        <v>6.083624369324764</v>
      </c>
      <c r="J8472" s="193">
        <f t="shared" si="1359"/>
        <v>6.3085869720924679</v>
      </c>
      <c r="K8472" s="193">
        <f>MAX(0,(F8472-'2031 forecast'!$C$10))</f>
        <v>0</v>
      </c>
      <c r="L8472" s="193">
        <f>MAX(0,(G8472-'2031 forecast'!$C$10))</f>
        <v>0</v>
      </c>
      <c r="M8472" s="193">
        <f>MAX(0,(H8472-'2031 forecast'!$C$10))</f>
        <v>0.12968387560745409</v>
      </c>
      <c r="N8472" s="193">
        <f>MAX(0,(I8472-'2031 forecast'!$C$10))</f>
        <v>0.34662436932476393</v>
      </c>
      <c r="O8472" s="193">
        <f>MAX(0,(J8472-'2031 forecast'!$C$10))</f>
        <v>0.57158697209246778</v>
      </c>
      <c r="P8472" s="175" t="str">
        <f t="shared" si="1357"/>
        <v/>
      </c>
      <c r="Q8472" s="175" t="str">
        <f t="shared" si="1358"/>
        <v/>
      </c>
    </row>
    <row r="8473" spans="1:17" s="1" customFormat="1" x14ac:dyDescent="0.3">
      <c r="A8473" s="189">
        <f t="shared" si="1356"/>
        <v>44183.87499997946</v>
      </c>
      <c r="B8473" s="190">
        <f t="shared" si="1352"/>
        <v>44183</v>
      </c>
      <c r="C8473" s="1">
        <f t="shared" si="1353"/>
        <v>21</v>
      </c>
      <c r="D8473" s="191">
        <v>3.6742617319249322</v>
      </c>
      <c r="E8473" s="192">
        <f t="shared" si="1354"/>
        <v>1.2758376737086917E-4</v>
      </c>
      <c r="F8473" s="193">
        <f t="shared" si="1355"/>
        <v>5.478186735908249</v>
      </c>
      <c r="G8473" s="193">
        <f t="shared" si="1359"/>
        <v>5.680761232908992</v>
      </c>
      <c r="H8473" s="193">
        <f t="shared" si="1359"/>
        <v>5.8908266076058391</v>
      </c>
      <c r="I8473" s="193">
        <f t="shared" si="1359"/>
        <v>6.1086598605565534</v>
      </c>
      <c r="J8473" s="193">
        <f t="shared" si="1359"/>
        <v>6.3345482353521074</v>
      </c>
      <c r="K8473" s="193">
        <f>MAX(0,(F8473-'2031 forecast'!$C$10))</f>
        <v>0</v>
      </c>
      <c r="L8473" s="193">
        <f>MAX(0,(G8473-'2031 forecast'!$C$10))</f>
        <v>0</v>
      </c>
      <c r="M8473" s="193">
        <f>MAX(0,(H8473-'2031 forecast'!$C$10))</f>
        <v>0.15382660760583899</v>
      </c>
      <c r="N8473" s="193">
        <f>MAX(0,(I8473-'2031 forecast'!$C$10))</f>
        <v>0.37165986055655331</v>
      </c>
      <c r="O8473" s="193">
        <f>MAX(0,(J8473-'2031 forecast'!$C$10))</f>
        <v>0.59754823535210733</v>
      </c>
      <c r="P8473" s="175" t="str">
        <f t="shared" si="1357"/>
        <v/>
      </c>
      <c r="Q8473" s="175" t="str">
        <f t="shared" si="1358"/>
        <v/>
      </c>
    </row>
    <row r="8474" spans="1:17" s="1" customFormat="1" x14ac:dyDescent="0.3">
      <c r="A8474" s="189">
        <f t="shared" si="1356"/>
        <v>44183.916666646124</v>
      </c>
      <c r="B8474" s="190">
        <f t="shared" si="1352"/>
        <v>44183</v>
      </c>
      <c r="C8474" s="1">
        <f t="shared" si="1353"/>
        <v>22</v>
      </c>
      <c r="D8474" s="191">
        <v>3.4785018855518826</v>
      </c>
      <c r="E8474" s="192">
        <f t="shared" si="1354"/>
        <v>1.2078627156832286E-4</v>
      </c>
      <c r="F8474" s="193">
        <f t="shared" si="1355"/>
        <v>5.1863161311262518</v>
      </c>
      <c r="G8474" s="193">
        <f t="shared" si="1359"/>
        <v>5.3780977245982671</v>
      </c>
      <c r="H8474" s="193">
        <f t="shared" si="1359"/>
        <v>5.5769710916268398</v>
      </c>
      <c r="I8474" s="193">
        <f t="shared" si="1359"/>
        <v>5.7831984745432941</v>
      </c>
      <c r="J8474" s="193">
        <f t="shared" si="1359"/>
        <v>5.9970518129767898</v>
      </c>
      <c r="K8474" s="193">
        <f>MAX(0,(F8474-'2031 forecast'!$C$10))</f>
        <v>0</v>
      </c>
      <c r="L8474" s="193">
        <f>MAX(0,(G8474-'2031 forecast'!$C$10))</f>
        <v>0</v>
      </c>
      <c r="M8474" s="193">
        <f>MAX(0,(H8474-'2031 forecast'!$C$10))</f>
        <v>0</v>
      </c>
      <c r="N8474" s="193">
        <f>MAX(0,(I8474-'2031 forecast'!$C$10))</f>
        <v>4.6198474543293955E-2</v>
      </c>
      <c r="O8474" s="193">
        <f>MAX(0,(J8474-'2031 forecast'!$C$10))</f>
        <v>0.2600518129767897</v>
      </c>
      <c r="P8474" s="175" t="str">
        <f t="shared" si="1357"/>
        <v/>
      </c>
      <c r="Q8474" s="175" t="str">
        <f t="shared" si="1358"/>
        <v/>
      </c>
    </row>
    <row r="8475" spans="1:17" s="1" customFormat="1" x14ac:dyDescent="0.3">
      <c r="A8475" s="189">
        <f t="shared" si="1356"/>
        <v>44183.958333312788</v>
      </c>
      <c r="B8475" s="190">
        <f t="shared" si="1352"/>
        <v>44183</v>
      </c>
      <c r="C8475" s="1">
        <f t="shared" si="1353"/>
        <v>23</v>
      </c>
      <c r="D8475" s="191">
        <v>3.1999205657133114</v>
      </c>
      <c r="E8475" s="192">
        <f t="shared" si="1354"/>
        <v>1.1111291215700695E-4</v>
      </c>
      <c r="F8475" s="193">
        <f t="shared" si="1355"/>
        <v>4.7709618089364865</v>
      </c>
      <c r="G8475" s="193">
        <f t="shared" si="1359"/>
        <v>4.9473842704637736</v>
      </c>
      <c r="H8475" s="193">
        <f t="shared" si="1359"/>
        <v>5.1303305496567244</v>
      </c>
      <c r="I8475" s="193">
        <f t="shared" si="1359"/>
        <v>5.3200418867551944</v>
      </c>
      <c r="J8475" s="193">
        <f t="shared" si="1359"/>
        <v>5.5167684426734533</v>
      </c>
      <c r="K8475" s="193">
        <f>MAX(0,(F8475-'2031 forecast'!$C$10))</f>
        <v>0</v>
      </c>
      <c r="L8475" s="193">
        <f>MAX(0,(G8475-'2031 forecast'!$C$10))</f>
        <v>0</v>
      </c>
      <c r="M8475" s="193">
        <f>MAX(0,(H8475-'2031 forecast'!$C$10))</f>
        <v>0</v>
      </c>
      <c r="N8475" s="193">
        <f>MAX(0,(I8475-'2031 forecast'!$C$10))</f>
        <v>0</v>
      </c>
      <c r="O8475" s="193">
        <f>MAX(0,(J8475-'2031 forecast'!$C$10))</f>
        <v>0</v>
      </c>
      <c r="P8475" s="175" t="str">
        <f t="shared" si="1357"/>
        <v/>
      </c>
      <c r="Q8475" s="175" t="str">
        <f t="shared" si="1358"/>
        <v/>
      </c>
    </row>
    <row r="8476" spans="1:17" s="1" customFormat="1" x14ac:dyDescent="0.3">
      <c r="A8476" s="189">
        <f t="shared" si="1356"/>
        <v>44183.999999979453</v>
      </c>
      <c r="B8476" s="190">
        <f t="shared" si="1352"/>
        <v>44183</v>
      </c>
      <c r="C8476" s="1">
        <f t="shared" si="1353"/>
        <v>0</v>
      </c>
      <c r="D8476" s="191">
        <v>2.9891022696192584</v>
      </c>
      <c r="E8476" s="192">
        <f t="shared" si="1354"/>
        <v>1.037925320619571E-4</v>
      </c>
      <c r="F8476" s="193">
        <f t="shared" si="1355"/>
        <v>4.4566396191712601</v>
      </c>
      <c r="G8476" s="193">
        <f t="shared" si="1359"/>
        <v>4.6214389538214551</v>
      </c>
      <c r="H8476" s="193">
        <f t="shared" si="1359"/>
        <v>4.7923323016793411</v>
      </c>
      <c r="I8476" s="193">
        <f t="shared" si="1359"/>
        <v>4.9695450095101465</v>
      </c>
      <c r="J8476" s="193">
        <f t="shared" si="1359"/>
        <v>5.1533107570384979</v>
      </c>
      <c r="K8476" s="193">
        <f>MAX(0,(F8476-'2031 forecast'!$C$10))</f>
        <v>0</v>
      </c>
      <c r="L8476" s="193">
        <f>MAX(0,(G8476-'2031 forecast'!$C$10))</f>
        <v>0</v>
      </c>
      <c r="M8476" s="193">
        <f>MAX(0,(H8476-'2031 forecast'!$C$10))</f>
        <v>0</v>
      </c>
      <c r="N8476" s="193">
        <f>MAX(0,(I8476-'2031 forecast'!$C$10))</f>
        <v>0</v>
      </c>
      <c r="O8476" s="193">
        <f>MAX(0,(J8476-'2031 forecast'!$C$10))</f>
        <v>0</v>
      </c>
      <c r="P8476" s="175" t="str">
        <f t="shared" si="1357"/>
        <v/>
      </c>
      <c r="Q8476" s="175" t="str">
        <f t="shared" si="1358"/>
        <v/>
      </c>
    </row>
    <row r="8477" spans="1:17" s="1" customFormat="1" x14ac:dyDescent="0.3">
      <c r="A8477" s="189">
        <f t="shared" si="1356"/>
        <v>44184.041666646117</v>
      </c>
      <c r="B8477" s="190">
        <f t="shared" si="1352"/>
        <v>44184</v>
      </c>
      <c r="C8477" s="1">
        <f t="shared" si="1353"/>
        <v>1</v>
      </c>
      <c r="D8477" s="191">
        <v>2.7858131983857066</v>
      </c>
      <c r="E8477" s="192">
        <f t="shared" si="1354"/>
        <v>9.6733594113159003E-5</v>
      </c>
      <c r="F8477" s="193">
        <f t="shared" si="1355"/>
        <v>4.1535432218976478</v>
      </c>
      <c r="G8477" s="193">
        <f t="shared" si="1359"/>
        <v>4.3071345413449329</v>
      </c>
      <c r="H8477" s="193">
        <f t="shared" si="1359"/>
        <v>4.4664054197011485</v>
      </c>
      <c r="I8477" s="193">
        <f t="shared" si="1359"/>
        <v>4.6315658778809929</v>
      </c>
      <c r="J8477" s="193">
        <f t="shared" si="1359"/>
        <v>4.8028337030333601</v>
      </c>
      <c r="K8477" s="193">
        <f>MAX(0,(F8477-'2031 forecast'!$C$10))</f>
        <v>0</v>
      </c>
      <c r="L8477" s="193">
        <f>MAX(0,(G8477-'2031 forecast'!$C$10))</f>
        <v>0</v>
      </c>
      <c r="M8477" s="193">
        <f>MAX(0,(H8477-'2031 forecast'!$C$10))</f>
        <v>0</v>
      </c>
      <c r="N8477" s="193">
        <f>MAX(0,(I8477-'2031 forecast'!$C$10))</f>
        <v>0</v>
      </c>
      <c r="O8477" s="193">
        <f>MAX(0,(J8477-'2031 forecast'!$C$10))</f>
        <v>0</v>
      </c>
      <c r="P8477" s="175" t="str">
        <f t="shared" si="1357"/>
        <v/>
      </c>
      <c r="Q8477" s="175" t="str">
        <f t="shared" si="1358"/>
        <v/>
      </c>
    </row>
    <row r="8478" spans="1:17" s="1" customFormat="1" x14ac:dyDescent="0.3">
      <c r="A8478" s="189">
        <f t="shared" si="1356"/>
        <v>44184.083333312781</v>
      </c>
      <c r="B8478" s="190">
        <f t="shared" si="1352"/>
        <v>44184</v>
      </c>
      <c r="C8478" s="1">
        <f t="shared" si="1353"/>
        <v>2</v>
      </c>
      <c r="D8478" s="191">
        <v>2.672874825478178</v>
      </c>
      <c r="E8478" s="192">
        <f t="shared" si="1354"/>
        <v>9.2811961919382285E-5</v>
      </c>
      <c r="F8478" s="193">
        <f t="shared" si="1355"/>
        <v>3.9851563345234187</v>
      </c>
      <c r="G8478" s="193">
        <f t="shared" si="1359"/>
        <v>4.1325209788579755</v>
      </c>
      <c r="H8478" s="193">
        <f t="shared" si="1359"/>
        <v>4.2853349297132644</v>
      </c>
      <c r="I8478" s="193">
        <f t="shared" si="1359"/>
        <v>4.4437996936425739</v>
      </c>
      <c r="J8478" s="193">
        <f t="shared" si="1359"/>
        <v>4.6081242285860613</v>
      </c>
      <c r="K8478" s="193">
        <f>MAX(0,(F8478-'2031 forecast'!$C$10))</f>
        <v>0</v>
      </c>
      <c r="L8478" s="193">
        <f>MAX(0,(G8478-'2031 forecast'!$C$10))</f>
        <v>0</v>
      </c>
      <c r="M8478" s="193">
        <f>MAX(0,(H8478-'2031 forecast'!$C$10))</f>
        <v>0</v>
      </c>
      <c r="N8478" s="193">
        <f>MAX(0,(I8478-'2031 forecast'!$C$10))</f>
        <v>0</v>
      </c>
      <c r="O8478" s="193">
        <f>MAX(0,(J8478-'2031 forecast'!$C$10))</f>
        <v>0</v>
      </c>
      <c r="P8478" s="175" t="str">
        <f t="shared" si="1357"/>
        <v/>
      </c>
      <c r="Q8478" s="175" t="str">
        <f t="shared" si="1358"/>
        <v/>
      </c>
    </row>
    <row r="8479" spans="1:17" s="1" customFormat="1" x14ac:dyDescent="0.3">
      <c r="A8479" s="189">
        <f t="shared" si="1356"/>
        <v>44184.124999979445</v>
      </c>
      <c r="B8479" s="190">
        <f t="shared" si="1352"/>
        <v>44184</v>
      </c>
      <c r="C8479" s="1">
        <f t="shared" si="1353"/>
        <v>3</v>
      </c>
      <c r="D8479" s="191">
        <v>2.6879332751991818</v>
      </c>
      <c r="E8479" s="192">
        <f t="shared" si="1354"/>
        <v>9.3334846211885839E-5</v>
      </c>
      <c r="F8479" s="193">
        <f t="shared" si="1355"/>
        <v>4.0076079195066487</v>
      </c>
      <c r="G8479" s="193">
        <f t="shared" si="1359"/>
        <v>4.15580278718957</v>
      </c>
      <c r="H8479" s="193">
        <f t="shared" si="1359"/>
        <v>4.3094776617116484</v>
      </c>
      <c r="I8479" s="193">
        <f t="shared" si="1359"/>
        <v>4.4688351848743633</v>
      </c>
      <c r="J8479" s="193">
        <f t="shared" si="1359"/>
        <v>4.6340854918457008</v>
      </c>
      <c r="K8479" s="193">
        <f>MAX(0,(F8479-'2031 forecast'!$C$10))</f>
        <v>0</v>
      </c>
      <c r="L8479" s="193">
        <f>MAX(0,(G8479-'2031 forecast'!$C$10))</f>
        <v>0</v>
      </c>
      <c r="M8479" s="193">
        <f>MAX(0,(H8479-'2031 forecast'!$C$10))</f>
        <v>0</v>
      </c>
      <c r="N8479" s="193">
        <f>MAX(0,(I8479-'2031 forecast'!$C$10))</f>
        <v>0</v>
      </c>
      <c r="O8479" s="193">
        <f>MAX(0,(J8479-'2031 forecast'!$C$10))</f>
        <v>0</v>
      </c>
      <c r="P8479" s="175" t="str">
        <f t="shared" si="1357"/>
        <v/>
      </c>
      <c r="Q8479" s="175" t="str">
        <f t="shared" si="1358"/>
        <v/>
      </c>
    </row>
    <row r="8480" spans="1:17" s="1" customFormat="1" x14ac:dyDescent="0.3">
      <c r="A8480" s="189">
        <f t="shared" si="1356"/>
        <v>44184.16666664611</v>
      </c>
      <c r="B8480" s="190">
        <f t="shared" si="1352"/>
        <v>44184</v>
      </c>
      <c r="C8480" s="1">
        <f t="shared" si="1353"/>
        <v>4</v>
      </c>
      <c r="D8480" s="191">
        <v>2.6879332751991818</v>
      </c>
      <c r="E8480" s="192">
        <f t="shared" si="1354"/>
        <v>9.3334846211885839E-5</v>
      </c>
      <c r="F8480" s="193">
        <f t="shared" si="1355"/>
        <v>4.0076079195066487</v>
      </c>
      <c r="G8480" s="193">
        <f t="shared" si="1359"/>
        <v>4.15580278718957</v>
      </c>
      <c r="H8480" s="193">
        <f t="shared" si="1359"/>
        <v>4.3094776617116484</v>
      </c>
      <c r="I8480" s="193">
        <f t="shared" si="1359"/>
        <v>4.4688351848743633</v>
      </c>
      <c r="J8480" s="193">
        <f t="shared" si="1359"/>
        <v>4.6340854918457008</v>
      </c>
      <c r="K8480" s="193">
        <f>MAX(0,(F8480-'2031 forecast'!$C$10))</f>
        <v>0</v>
      </c>
      <c r="L8480" s="193">
        <f>MAX(0,(G8480-'2031 forecast'!$C$10))</f>
        <v>0</v>
      </c>
      <c r="M8480" s="193">
        <f>MAX(0,(H8480-'2031 forecast'!$C$10))</f>
        <v>0</v>
      </c>
      <c r="N8480" s="193">
        <f>MAX(0,(I8480-'2031 forecast'!$C$10))</f>
        <v>0</v>
      </c>
      <c r="O8480" s="193">
        <f>MAX(0,(J8480-'2031 forecast'!$C$10))</f>
        <v>0</v>
      </c>
      <c r="P8480" s="175" t="str">
        <f t="shared" si="1357"/>
        <v/>
      </c>
      <c r="Q8480" s="175" t="str">
        <f t="shared" si="1358"/>
        <v/>
      </c>
    </row>
    <row r="8481" spans="1:17" s="1" customFormat="1" x14ac:dyDescent="0.3">
      <c r="A8481" s="189">
        <f t="shared" si="1356"/>
        <v>44184.208333312774</v>
      </c>
      <c r="B8481" s="190">
        <f t="shared" si="1352"/>
        <v>44184</v>
      </c>
      <c r="C8481" s="1">
        <f t="shared" si="1353"/>
        <v>5</v>
      </c>
      <c r="D8481" s="191">
        <v>2.7331086243621936</v>
      </c>
      <c r="E8481" s="192">
        <f t="shared" si="1354"/>
        <v>9.4903499089396543E-5</v>
      </c>
      <c r="F8481" s="193">
        <f t="shared" si="1355"/>
        <v>4.0749626744563407</v>
      </c>
      <c r="G8481" s="193">
        <f t="shared" si="1359"/>
        <v>4.2256482121843533</v>
      </c>
      <c r="H8481" s="193">
        <f t="shared" si="1359"/>
        <v>4.3819058577068031</v>
      </c>
      <c r="I8481" s="193">
        <f t="shared" si="1359"/>
        <v>4.5439416585697314</v>
      </c>
      <c r="J8481" s="193">
        <f t="shared" si="1359"/>
        <v>4.7119692816246213</v>
      </c>
      <c r="K8481" s="193">
        <f>MAX(0,(F8481-'2031 forecast'!$C$10))</f>
        <v>0</v>
      </c>
      <c r="L8481" s="193">
        <f>MAX(0,(G8481-'2031 forecast'!$C$10))</f>
        <v>0</v>
      </c>
      <c r="M8481" s="193">
        <f>MAX(0,(H8481-'2031 forecast'!$C$10))</f>
        <v>0</v>
      </c>
      <c r="N8481" s="193">
        <f>MAX(0,(I8481-'2031 forecast'!$C$10))</f>
        <v>0</v>
      </c>
      <c r="O8481" s="193">
        <f>MAX(0,(J8481-'2031 forecast'!$C$10))</f>
        <v>0</v>
      </c>
      <c r="P8481" s="175" t="str">
        <f t="shared" si="1357"/>
        <v/>
      </c>
      <c r="Q8481" s="175" t="str">
        <f t="shared" si="1358"/>
        <v/>
      </c>
    </row>
    <row r="8482" spans="1:17" s="1" customFormat="1" x14ac:dyDescent="0.3">
      <c r="A8482" s="189">
        <f t="shared" si="1356"/>
        <v>44184.249999979438</v>
      </c>
      <c r="B8482" s="190">
        <f t="shared" si="1352"/>
        <v>44184</v>
      </c>
      <c r="C8482" s="1">
        <f t="shared" si="1353"/>
        <v>6</v>
      </c>
      <c r="D8482" s="191">
        <v>2.8008716481067104</v>
      </c>
      <c r="E8482" s="192">
        <f t="shared" si="1354"/>
        <v>9.7256478405662557E-5</v>
      </c>
      <c r="F8482" s="193">
        <f t="shared" si="1355"/>
        <v>4.1759948068808779</v>
      </c>
      <c r="G8482" s="193">
        <f t="shared" si="1359"/>
        <v>4.3304163496765264</v>
      </c>
      <c r="H8482" s="193">
        <f t="shared" si="1359"/>
        <v>4.4905481516995325</v>
      </c>
      <c r="I8482" s="193">
        <f t="shared" si="1359"/>
        <v>4.6566013691127814</v>
      </c>
      <c r="J8482" s="193">
        <f t="shared" si="1359"/>
        <v>4.8287949662929996</v>
      </c>
      <c r="K8482" s="193">
        <f>MAX(0,(F8482-'2031 forecast'!$C$10))</f>
        <v>0</v>
      </c>
      <c r="L8482" s="193">
        <f>MAX(0,(G8482-'2031 forecast'!$C$10))</f>
        <v>0</v>
      </c>
      <c r="M8482" s="193">
        <f>MAX(0,(H8482-'2031 forecast'!$C$10))</f>
        <v>0</v>
      </c>
      <c r="N8482" s="193">
        <f>MAX(0,(I8482-'2031 forecast'!$C$10))</f>
        <v>0</v>
      </c>
      <c r="O8482" s="193">
        <f>MAX(0,(J8482-'2031 forecast'!$C$10))</f>
        <v>0</v>
      </c>
      <c r="P8482" s="175" t="str">
        <f t="shared" si="1357"/>
        <v/>
      </c>
      <c r="Q8482" s="175" t="str">
        <f t="shared" si="1358"/>
        <v/>
      </c>
    </row>
    <row r="8483" spans="1:17" s="1" customFormat="1" x14ac:dyDescent="0.3">
      <c r="A8483" s="189">
        <f t="shared" si="1356"/>
        <v>44184.291666646102</v>
      </c>
      <c r="B8483" s="190">
        <f t="shared" si="1352"/>
        <v>44184</v>
      </c>
      <c r="C8483" s="1">
        <f t="shared" si="1353"/>
        <v>7</v>
      </c>
      <c r="D8483" s="191">
        <v>2.8761638967117298</v>
      </c>
      <c r="E8483" s="192">
        <f t="shared" si="1354"/>
        <v>9.9870899868180382E-5</v>
      </c>
      <c r="F8483" s="193">
        <f t="shared" si="1355"/>
        <v>4.2882527317970309</v>
      </c>
      <c r="G8483" s="193">
        <f t="shared" si="1359"/>
        <v>4.4468253913344986</v>
      </c>
      <c r="H8483" s="193">
        <f t="shared" si="1359"/>
        <v>4.6112618116914561</v>
      </c>
      <c r="I8483" s="193">
        <f t="shared" si="1359"/>
        <v>4.7817788252717284</v>
      </c>
      <c r="J8483" s="193">
        <f t="shared" si="1359"/>
        <v>4.9586012825911991</v>
      </c>
      <c r="K8483" s="193">
        <f>MAX(0,(F8483-'2031 forecast'!$C$10))</f>
        <v>0</v>
      </c>
      <c r="L8483" s="193">
        <f>MAX(0,(G8483-'2031 forecast'!$C$10))</f>
        <v>0</v>
      </c>
      <c r="M8483" s="193">
        <f>MAX(0,(H8483-'2031 forecast'!$C$10))</f>
        <v>0</v>
      </c>
      <c r="N8483" s="193">
        <f>MAX(0,(I8483-'2031 forecast'!$C$10))</f>
        <v>0</v>
      </c>
      <c r="O8483" s="193">
        <f>MAX(0,(J8483-'2031 forecast'!$C$10))</f>
        <v>0</v>
      </c>
      <c r="P8483" s="175" t="str">
        <f t="shared" si="1357"/>
        <v/>
      </c>
      <c r="Q8483" s="175" t="str">
        <f t="shared" si="1358"/>
        <v/>
      </c>
    </row>
    <row r="8484" spans="1:17" s="1" customFormat="1" x14ac:dyDescent="0.3">
      <c r="A8484" s="189">
        <f t="shared" si="1356"/>
        <v>44184.333333312767</v>
      </c>
      <c r="B8484" s="190">
        <f t="shared" si="1352"/>
        <v>44184</v>
      </c>
      <c r="C8484" s="1">
        <f t="shared" si="1353"/>
        <v>8</v>
      </c>
      <c r="D8484" s="191">
        <v>3.1246283171082929</v>
      </c>
      <c r="E8484" s="192">
        <f t="shared" si="1354"/>
        <v>1.0849849069448915E-4</v>
      </c>
      <c r="F8484" s="193">
        <f t="shared" si="1355"/>
        <v>4.6587038840203343</v>
      </c>
      <c r="G8484" s="193">
        <f t="shared" si="1359"/>
        <v>4.8309752288058032</v>
      </c>
      <c r="H8484" s="193">
        <f t="shared" si="1359"/>
        <v>5.0096168896648017</v>
      </c>
      <c r="I8484" s="193">
        <f t="shared" si="1359"/>
        <v>5.1948644305962492</v>
      </c>
      <c r="J8484" s="193">
        <f t="shared" si="1359"/>
        <v>5.3869621263752556</v>
      </c>
      <c r="K8484" s="193">
        <f>MAX(0,(F8484-'2031 forecast'!$C$10))</f>
        <v>0</v>
      </c>
      <c r="L8484" s="193">
        <f>MAX(0,(G8484-'2031 forecast'!$C$10))</f>
        <v>0</v>
      </c>
      <c r="M8484" s="193">
        <f>MAX(0,(H8484-'2031 forecast'!$C$10))</f>
        <v>0</v>
      </c>
      <c r="N8484" s="193">
        <f>MAX(0,(I8484-'2031 forecast'!$C$10))</f>
        <v>0</v>
      </c>
      <c r="O8484" s="193">
        <f>MAX(0,(J8484-'2031 forecast'!$C$10))</f>
        <v>0</v>
      </c>
      <c r="P8484" s="175" t="str">
        <f t="shared" si="1357"/>
        <v/>
      </c>
      <c r="Q8484" s="175" t="str">
        <f t="shared" si="1358"/>
        <v/>
      </c>
    </row>
    <row r="8485" spans="1:17" s="1" customFormat="1" x14ac:dyDescent="0.3">
      <c r="A8485" s="189">
        <f t="shared" si="1356"/>
        <v>44184.374999979431</v>
      </c>
      <c r="B8485" s="190">
        <f t="shared" si="1352"/>
        <v>44184</v>
      </c>
      <c r="C8485" s="1">
        <f t="shared" si="1353"/>
        <v>9</v>
      </c>
      <c r="D8485" s="191">
        <v>3.2300374651553194</v>
      </c>
      <c r="E8485" s="192">
        <f t="shared" si="1354"/>
        <v>1.1215868074201409E-4</v>
      </c>
      <c r="F8485" s="193">
        <f t="shared" si="1355"/>
        <v>4.8158649789029484</v>
      </c>
      <c r="G8485" s="193">
        <f t="shared" ref="G8485:J8504" si="1360">$E8485*G$2</f>
        <v>4.9939478871269625</v>
      </c>
      <c r="H8485" s="193">
        <f t="shared" si="1360"/>
        <v>5.1786160136534942</v>
      </c>
      <c r="I8485" s="193">
        <f t="shared" si="1360"/>
        <v>5.3701128692187732</v>
      </c>
      <c r="J8485" s="193">
        <f t="shared" si="1360"/>
        <v>5.5686909691927342</v>
      </c>
      <c r="K8485" s="193">
        <f>MAX(0,(F8485-'2031 forecast'!$C$10))</f>
        <v>0</v>
      </c>
      <c r="L8485" s="193">
        <f>MAX(0,(G8485-'2031 forecast'!$C$10))</f>
        <v>0</v>
      </c>
      <c r="M8485" s="193">
        <f>MAX(0,(H8485-'2031 forecast'!$C$10))</f>
        <v>0</v>
      </c>
      <c r="N8485" s="193">
        <f>MAX(0,(I8485-'2031 forecast'!$C$10))</f>
        <v>0</v>
      </c>
      <c r="O8485" s="193">
        <f>MAX(0,(J8485-'2031 forecast'!$C$10))</f>
        <v>0</v>
      </c>
      <c r="P8485" s="175" t="str">
        <f t="shared" si="1357"/>
        <v/>
      </c>
      <c r="Q8485" s="175" t="str">
        <f t="shared" si="1358"/>
        <v/>
      </c>
    </row>
    <row r="8486" spans="1:17" s="1" customFormat="1" x14ac:dyDescent="0.3">
      <c r="A8486" s="189">
        <f t="shared" si="1356"/>
        <v>44184.416666646095</v>
      </c>
      <c r="B8486" s="190">
        <f t="shared" si="1352"/>
        <v>44184</v>
      </c>
      <c r="C8486" s="1">
        <f t="shared" si="1353"/>
        <v>10</v>
      </c>
      <c r="D8486" s="191">
        <v>3.5236772347148939</v>
      </c>
      <c r="E8486" s="192">
        <f t="shared" si="1354"/>
        <v>1.2235492444583355E-4</v>
      </c>
      <c r="F8486" s="193">
        <f t="shared" si="1355"/>
        <v>5.2536708860759438</v>
      </c>
      <c r="G8486" s="193">
        <f t="shared" si="1360"/>
        <v>5.4479431495930504</v>
      </c>
      <c r="H8486" s="193">
        <f t="shared" si="1360"/>
        <v>5.6493992876219936</v>
      </c>
      <c r="I8486" s="193">
        <f t="shared" si="1360"/>
        <v>5.8583049482386613</v>
      </c>
      <c r="J8486" s="193">
        <f t="shared" si="1360"/>
        <v>6.0749356027557093</v>
      </c>
      <c r="K8486" s="193">
        <f>MAX(0,(F8486-'2031 forecast'!$C$10))</f>
        <v>0</v>
      </c>
      <c r="L8486" s="193">
        <f>MAX(0,(G8486-'2031 forecast'!$C$10))</f>
        <v>0</v>
      </c>
      <c r="M8486" s="193">
        <f>MAX(0,(H8486-'2031 forecast'!$C$10))</f>
        <v>0</v>
      </c>
      <c r="N8486" s="193">
        <f>MAX(0,(I8486-'2031 forecast'!$C$10))</f>
        <v>0.12130494823866123</v>
      </c>
      <c r="O8486" s="193">
        <f>MAX(0,(J8486-'2031 forecast'!$C$10))</f>
        <v>0.33793560275570922</v>
      </c>
      <c r="P8486" s="175" t="str">
        <f t="shared" si="1357"/>
        <v/>
      </c>
      <c r="Q8486" s="175" t="str">
        <f t="shared" si="1358"/>
        <v/>
      </c>
    </row>
    <row r="8487" spans="1:17" s="1" customFormat="1" x14ac:dyDescent="0.3">
      <c r="A8487" s="189">
        <f t="shared" si="1356"/>
        <v>44184.458333312759</v>
      </c>
      <c r="B8487" s="190">
        <f t="shared" si="1352"/>
        <v>44184</v>
      </c>
      <c r="C8487" s="1">
        <f t="shared" si="1353"/>
        <v>11</v>
      </c>
      <c r="D8487" s="191">
        <v>3.6064987081804145</v>
      </c>
      <c r="E8487" s="192">
        <f t="shared" si="1354"/>
        <v>1.2523078805460312E-4</v>
      </c>
      <c r="F8487" s="193">
        <f t="shared" si="1355"/>
        <v>5.3771546034837101</v>
      </c>
      <c r="G8487" s="193">
        <f t="shared" si="1360"/>
        <v>5.5759930954168171</v>
      </c>
      <c r="H8487" s="193">
        <f t="shared" si="1360"/>
        <v>5.782184313613107</v>
      </c>
      <c r="I8487" s="193">
        <f t="shared" si="1360"/>
        <v>5.9960001500135007</v>
      </c>
      <c r="J8487" s="193">
        <f t="shared" si="1360"/>
        <v>6.2177225506837273</v>
      </c>
      <c r="K8487" s="193">
        <f>MAX(0,(F8487-'2031 forecast'!$C$10))</f>
        <v>0</v>
      </c>
      <c r="L8487" s="193">
        <f>MAX(0,(G8487-'2031 forecast'!$C$10))</f>
        <v>0</v>
      </c>
      <c r="M8487" s="193">
        <f>MAX(0,(H8487-'2031 forecast'!$C$10))</f>
        <v>4.518431361310693E-2</v>
      </c>
      <c r="N8487" s="193">
        <f>MAX(0,(I8487-'2031 forecast'!$C$10))</f>
        <v>0.25900015001350063</v>
      </c>
      <c r="O8487" s="193">
        <f>MAX(0,(J8487-'2031 forecast'!$C$10))</f>
        <v>0.48072255068372716</v>
      </c>
      <c r="P8487" s="175" t="str">
        <f t="shared" si="1357"/>
        <v/>
      </c>
      <c r="Q8487" s="175" t="str">
        <f t="shared" si="1358"/>
        <v/>
      </c>
    </row>
    <row r="8488" spans="1:17" s="1" customFormat="1" x14ac:dyDescent="0.3">
      <c r="A8488" s="189">
        <f t="shared" si="1356"/>
        <v>44184.499999979424</v>
      </c>
      <c r="B8488" s="190">
        <f t="shared" si="1352"/>
        <v>44184</v>
      </c>
      <c r="C8488" s="1">
        <f t="shared" si="1353"/>
        <v>12</v>
      </c>
      <c r="D8488" s="191">
        <v>3.6516740573434263</v>
      </c>
      <c r="E8488" s="192">
        <f t="shared" si="1354"/>
        <v>1.2679944093211382E-4</v>
      </c>
      <c r="F8488" s="193">
        <f t="shared" si="1355"/>
        <v>5.444509358433403</v>
      </c>
      <c r="G8488" s="193">
        <f t="shared" si="1360"/>
        <v>5.6458385204116004</v>
      </c>
      <c r="H8488" s="193">
        <f t="shared" si="1360"/>
        <v>5.8546125096082617</v>
      </c>
      <c r="I8488" s="193">
        <f t="shared" si="1360"/>
        <v>6.0711066237088689</v>
      </c>
      <c r="J8488" s="193">
        <f t="shared" si="1360"/>
        <v>6.2956063404626477</v>
      </c>
      <c r="K8488" s="193">
        <f>MAX(0,(F8488-'2031 forecast'!$C$10))</f>
        <v>0</v>
      </c>
      <c r="L8488" s="193">
        <f>MAX(0,(G8488-'2031 forecast'!$C$10))</f>
        <v>0</v>
      </c>
      <c r="M8488" s="193">
        <f>MAX(0,(H8488-'2031 forecast'!$C$10))</f>
        <v>0.11761250960826164</v>
      </c>
      <c r="N8488" s="193">
        <f>MAX(0,(I8488-'2031 forecast'!$C$10))</f>
        <v>0.33410662370886879</v>
      </c>
      <c r="O8488" s="193">
        <f>MAX(0,(J8488-'2031 forecast'!$C$10))</f>
        <v>0.55860634046264757</v>
      </c>
      <c r="P8488" s="175" t="str">
        <f t="shared" si="1357"/>
        <v/>
      </c>
      <c r="Q8488" s="175" t="str">
        <f t="shared" si="1358"/>
        <v/>
      </c>
    </row>
    <row r="8489" spans="1:17" s="1" customFormat="1" x14ac:dyDescent="0.3">
      <c r="A8489" s="189">
        <f t="shared" si="1356"/>
        <v>44184.541666646088</v>
      </c>
      <c r="B8489" s="190">
        <f t="shared" si="1352"/>
        <v>44184</v>
      </c>
      <c r="C8489" s="1">
        <f t="shared" si="1353"/>
        <v>13</v>
      </c>
      <c r="D8489" s="191">
        <v>3.6215571579014192</v>
      </c>
      <c r="E8489" s="192">
        <f t="shared" si="1354"/>
        <v>1.2575367234710671E-4</v>
      </c>
      <c r="F8489" s="193">
        <f t="shared" si="1355"/>
        <v>5.399606188466942</v>
      </c>
      <c r="G8489" s="193">
        <f t="shared" si="1360"/>
        <v>5.5992749037484133</v>
      </c>
      <c r="H8489" s="193">
        <f t="shared" si="1360"/>
        <v>5.8063270456114937</v>
      </c>
      <c r="I8489" s="193">
        <f t="shared" si="1360"/>
        <v>6.021035641245291</v>
      </c>
      <c r="J8489" s="193">
        <f t="shared" si="1360"/>
        <v>6.2436838139433686</v>
      </c>
      <c r="K8489" s="193">
        <f>MAX(0,(F8489-'2031 forecast'!$C$10))</f>
        <v>0</v>
      </c>
      <c r="L8489" s="193">
        <f>MAX(0,(G8489-'2031 forecast'!$C$10))</f>
        <v>0</v>
      </c>
      <c r="M8489" s="193">
        <f>MAX(0,(H8489-'2031 forecast'!$C$10))</f>
        <v>6.932704561149361E-2</v>
      </c>
      <c r="N8489" s="193">
        <f>MAX(0,(I8489-'2031 forecast'!$C$10))</f>
        <v>0.2840356412452909</v>
      </c>
      <c r="O8489" s="193">
        <f>MAX(0,(J8489-'2031 forecast'!$C$10))</f>
        <v>0.50668381394336848</v>
      </c>
      <c r="P8489" s="175" t="str">
        <f t="shared" si="1357"/>
        <v/>
      </c>
      <c r="Q8489" s="175" t="str">
        <f t="shared" si="1358"/>
        <v/>
      </c>
    </row>
    <row r="8490" spans="1:17" s="1" customFormat="1" x14ac:dyDescent="0.3">
      <c r="A8490" s="189">
        <f t="shared" si="1356"/>
        <v>44184.583333312752</v>
      </c>
      <c r="B8490" s="190">
        <f t="shared" si="1352"/>
        <v>44184</v>
      </c>
      <c r="C8490" s="1">
        <f t="shared" si="1353"/>
        <v>14</v>
      </c>
      <c r="D8490" s="191">
        <v>3.5914402584594112</v>
      </c>
      <c r="E8490" s="192">
        <f t="shared" si="1354"/>
        <v>1.2470790376209958E-4</v>
      </c>
      <c r="F8490" s="193">
        <f t="shared" si="1355"/>
        <v>5.3547030185004809</v>
      </c>
      <c r="G8490" s="193">
        <f t="shared" si="1360"/>
        <v>5.5527112870852235</v>
      </c>
      <c r="H8490" s="193">
        <f t="shared" si="1360"/>
        <v>5.7580415816147239</v>
      </c>
      <c r="I8490" s="193">
        <f t="shared" si="1360"/>
        <v>5.9709646587817122</v>
      </c>
      <c r="J8490" s="193">
        <f t="shared" si="1360"/>
        <v>6.1917612874240886</v>
      </c>
      <c r="K8490" s="193">
        <f>MAX(0,(F8490-'2031 forecast'!$C$10))</f>
        <v>0</v>
      </c>
      <c r="L8490" s="193">
        <f>MAX(0,(G8490-'2031 forecast'!$C$10))</f>
        <v>0</v>
      </c>
      <c r="M8490" s="193">
        <f>MAX(0,(H8490-'2031 forecast'!$C$10))</f>
        <v>2.1041581614723803E-2</v>
      </c>
      <c r="N8490" s="193">
        <f>MAX(0,(I8490-'2031 forecast'!$C$10))</f>
        <v>0.23396465878171213</v>
      </c>
      <c r="O8490" s="193">
        <f>MAX(0,(J8490-'2031 forecast'!$C$10))</f>
        <v>0.4547612874240885</v>
      </c>
      <c r="P8490" s="175" t="str">
        <f t="shared" si="1357"/>
        <v/>
      </c>
      <c r="Q8490" s="175" t="str">
        <f t="shared" si="1358"/>
        <v/>
      </c>
    </row>
    <row r="8491" spans="1:17" s="1" customFormat="1" x14ac:dyDescent="0.3">
      <c r="A8491" s="189">
        <f t="shared" si="1356"/>
        <v>44184.624999979416</v>
      </c>
      <c r="B8491" s="190">
        <f t="shared" si="1352"/>
        <v>44184</v>
      </c>
      <c r="C8491" s="1">
        <f t="shared" si="1353"/>
        <v>15</v>
      </c>
      <c r="D8491" s="191">
        <v>3.4483849861098745</v>
      </c>
      <c r="E8491" s="192">
        <f t="shared" si="1354"/>
        <v>1.1974050298331573E-4</v>
      </c>
      <c r="F8491" s="193">
        <f t="shared" si="1355"/>
        <v>5.1414129611597899</v>
      </c>
      <c r="G8491" s="193">
        <f t="shared" si="1360"/>
        <v>5.3315341079350782</v>
      </c>
      <c r="H8491" s="193">
        <f t="shared" si="1360"/>
        <v>5.52868562763007</v>
      </c>
      <c r="I8491" s="193">
        <f t="shared" si="1360"/>
        <v>5.7331274920797153</v>
      </c>
      <c r="J8491" s="193">
        <f t="shared" si="1360"/>
        <v>5.9451292864575098</v>
      </c>
      <c r="K8491" s="193">
        <f>MAX(0,(F8491-'2031 forecast'!$C$10))</f>
        <v>0</v>
      </c>
      <c r="L8491" s="193">
        <f>MAX(0,(G8491-'2031 forecast'!$C$10))</f>
        <v>0</v>
      </c>
      <c r="M8491" s="193">
        <f>MAX(0,(H8491-'2031 forecast'!$C$10))</f>
        <v>0</v>
      </c>
      <c r="N8491" s="193">
        <f>MAX(0,(I8491-'2031 forecast'!$C$10))</f>
        <v>0</v>
      </c>
      <c r="O8491" s="193">
        <f>MAX(0,(J8491-'2031 forecast'!$C$10))</f>
        <v>0.20812928645750972</v>
      </c>
      <c r="P8491" s="175" t="str">
        <f t="shared" si="1357"/>
        <v/>
      </c>
      <c r="Q8491" s="175" t="str">
        <f t="shared" si="1358"/>
        <v/>
      </c>
    </row>
    <row r="8492" spans="1:17" s="1" customFormat="1" x14ac:dyDescent="0.3">
      <c r="A8492" s="189">
        <f t="shared" si="1356"/>
        <v>44184.666666646081</v>
      </c>
      <c r="B8492" s="190">
        <f t="shared" si="1352"/>
        <v>44184</v>
      </c>
      <c r="C8492" s="1">
        <f t="shared" si="1353"/>
        <v>16</v>
      </c>
      <c r="D8492" s="191">
        <v>3.531206459575396</v>
      </c>
      <c r="E8492" s="192">
        <f t="shared" si="1354"/>
        <v>1.2261636659208533E-4</v>
      </c>
      <c r="F8492" s="193">
        <f t="shared" si="1355"/>
        <v>5.2648966785675588</v>
      </c>
      <c r="G8492" s="193">
        <f t="shared" si="1360"/>
        <v>5.4595840537588476</v>
      </c>
      <c r="H8492" s="193">
        <f t="shared" si="1360"/>
        <v>5.6614706536211861</v>
      </c>
      <c r="I8492" s="193">
        <f t="shared" si="1360"/>
        <v>5.8708226938545565</v>
      </c>
      <c r="J8492" s="193">
        <f t="shared" si="1360"/>
        <v>6.0879162343855295</v>
      </c>
      <c r="K8492" s="193">
        <f>MAX(0,(F8492-'2031 forecast'!$C$10))</f>
        <v>0</v>
      </c>
      <c r="L8492" s="193">
        <f>MAX(0,(G8492-'2031 forecast'!$C$10))</f>
        <v>0</v>
      </c>
      <c r="M8492" s="193">
        <f>MAX(0,(H8492-'2031 forecast'!$C$10))</f>
        <v>0</v>
      </c>
      <c r="N8492" s="193">
        <f>MAX(0,(I8492-'2031 forecast'!$C$10))</f>
        <v>0.13382269385455636</v>
      </c>
      <c r="O8492" s="193">
        <f>MAX(0,(J8492-'2031 forecast'!$C$10))</f>
        <v>0.35091623438552944</v>
      </c>
      <c r="P8492" s="175" t="str">
        <f t="shared" si="1357"/>
        <v/>
      </c>
      <c r="Q8492" s="175" t="str">
        <f t="shared" si="1358"/>
        <v/>
      </c>
    </row>
    <row r="8493" spans="1:17" s="1" customFormat="1" x14ac:dyDescent="0.3">
      <c r="A8493" s="189">
        <f t="shared" si="1356"/>
        <v>44184.708333312745</v>
      </c>
      <c r="B8493" s="190">
        <f t="shared" si="1352"/>
        <v>44184</v>
      </c>
      <c r="C8493" s="1">
        <f t="shared" si="1353"/>
        <v>17</v>
      </c>
      <c r="D8493" s="191">
        <v>3.7646124302509549</v>
      </c>
      <c r="E8493" s="192">
        <f t="shared" si="1354"/>
        <v>1.3072107312589055E-4</v>
      </c>
      <c r="F8493" s="193">
        <f t="shared" si="1355"/>
        <v>5.6128962458076321</v>
      </c>
      <c r="G8493" s="193">
        <f t="shared" si="1360"/>
        <v>5.8204520828985578</v>
      </c>
      <c r="H8493" s="193">
        <f t="shared" si="1360"/>
        <v>6.0356829995961467</v>
      </c>
      <c r="I8493" s="193">
        <f t="shared" si="1360"/>
        <v>6.258872807947288</v>
      </c>
      <c r="J8493" s="193">
        <f t="shared" si="1360"/>
        <v>6.4903158149099465</v>
      </c>
      <c r="K8493" s="193">
        <f>MAX(0,(F8493-'2031 forecast'!$C$10))</f>
        <v>0</v>
      </c>
      <c r="L8493" s="193">
        <f>MAX(0,(G8493-'2031 forecast'!$C$10))</f>
        <v>8.3452082898557656E-2</v>
      </c>
      <c r="M8493" s="193">
        <f>MAX(0,(H8493-'2031 forecast'!$C$10))</f>
        <v>0.29868299959614664</v>
      </c>
      <c r="N8493" s="193">
        <f>MAX(0,(I8493-'2031 forecast'!$C$10))</f>
        <v>0.52187280794728785</v>
      </c>
      <c r="O8493" s="193">
        <f>MAX(0,(J8493-'2031 forecast'!$C$10))</f>
        <v>0.75331581490994637</v>
      </c>
      <c r="P8493" s="175" t="str">
        <f t="shared" si="1357"/>
        <v/>
      </c>
      <c r="Q8493" s="175" t="str">
        <f t="shared" si="1358"/>
        <v/>
      </c>
    </row>
    <row r="8494" spans="1:17" s="1" customFormat="1" x14ac:dyDescent="0.3">
      <c r="A8494" s="189">
        <f t="shared" si="1356"/>
        <v>44184.749999979409</v>
      </c>
      <c r="B8494" s="190">
        <f t="shared" si="1352"/>
        <v>44184</v>
      </c>
      <c r="C8494" s="1">
        <f t="shared" si="1353"/>
        <v>18</v>
      </c>
      <c r="D8494" s="191">
        <v>3.8926092528794878</v>
      </c>
      <c r="E8494" s="192">
        <f t="shared" si="1354"/>
        <v>1.3516558961217083E-4</v>
      </c>
      <c r="F8494" s="193">
        <f t="shared" si="1355"/>
        <v>5.8037347181650913</v>
      </c>
      <c r="G8494" s="193">
        <f t="shared" si="1360"/>
        <v>6.0183474537171087</v>
      </c>
      <c r="H8494" s="193">
        <f t="shared" si="1360"/>
        <v>6.2408962215824157</v>
      </c>
      <c r="I8494" s="193">
        <f t="shared" si="1360"/>
        <v>6.4716744834174955</v>
      </c>
      <c r="J8494" s="193">
        <f t="shared" si="1360"/>
        <v>6.7109865526168848</v>
      </c>
      <c r="K8494" s="193">
        <f>MAX(0,(F8494-'2031 forecast'!$C$10))</f>
        <v>6.6734718165091245E-2</v>
      </c>
      <c r="L8494" s="193">
        <f>MAX(0,(G8494-'2031 forecast'!$C$10))</f>
        <v>0.28134745371710856</v>
      </c>
      <c r="M8494" s="193">
        <f>MAX(0,(H8494-'2031 forecast'!$C$10))</f>
        <v>0.50389622158241565</v>
      </c>
      <c r="N8494" s="193">
        <f>MAX(0,(I8494-'2031 forecast'!$C$10))</f>
        <v>0.73467448341749542</v>
      </c>
      <c r="O8494" s="193">
        <f>MAX(0,(J8494-'2031 forecast'!$C$10))</f>
        <v>0.97398655261688472</v>
      </c>
      <c r="P8494" s="175">
        <f t="shared" si="1357"/>
        <v>1</v>
      </c>
      <c r="Q8494" s="175">
        <f t="shared" si="1358"/>
        <v>1</v>
      </c>
    </row>
    <row r="8495" spans="1:17" s="1" customFormat="1" x14ac:dyDescent="0.3">
      <c r="A8495" s="189">
        <f t="shared" si="1356"/>
        <v>44184.791666646073</v>
      </c>
      <c r="B8495" s="190">
        <f t="shared" si="1352"/>
        <v>44184</v>
      </c>
      <c r="C8495" s="1">
        <f t="shared" si="1353"/>
        <v>19</v>
      </c>
      <c r="D8495" s="191">
        <v>3.8173170042744689</v>
      </c>
      <c r="E8495" s="192">
        <f t="shared" si="1354"/>
        <v>1.3255116814965304E-4</v>
      </c>
      <c r="F8495" s="193">
        <f t="shared" si="1355"/>
        <v>5.6914767932489401</v>
      </c>
      <c r="G8495" s="193">
        <f t="shared" si="1360"/>
        <v>5.9019384120591383</v>
      </c>
      <c r="H8495" s="193">
        <f t="shared" si="1360"/>
        <v>6.1201825615904939</v>
      </c>
      <c r="I8495" s="193">
        <f t="shared" si="1360"/>
        <v>6.3464970272585512</v>
      </c>
      <c r="J8495" s="193">
        <f t="shared" si="1360"/>
        <v>6.5811802363186871</v>
      </c>
      <c r="K8495" s="193">
        <f>MAX(0,(F8495-'2031 forecast'!$C$10))</f>
        <v>0</v>
      </c>
      <c r="L8495" s="193">
        <f>MAX(0,(G8495-'2031 forecast'!$C$10))</f>
        <v>0.16493841205913817</v>
      </c>
      <c r="M8495" s="193">
        <f>MAX(0,(H8495-'2031 forecast'!$C$10))</f>
        <v>0.3831825615904938</v>
      </c>
      <c r="N8495" s="193">
        <f>MAX(0,(I8495-'2031 forecast'!$C$10))</f>
        <v>0.60949702725855115</v>
      </c>
      <c r="O8495" s="193">
        <f>MAX(0,(J8495-'2031 forecast'!$C$10))</f>
        <v>0.84418023631868699</v>
      </c>
      <c r="P8495" s="175" t="str">
        <f t="shared" si="1357"/>
        <v/>
      </c>
      <c r="Q8495" s="175" t="str">
        <f t="shared" si="1358"/>
        <v/>
      </c>
    </row>
    <row r="8496" spans="1:17" s="1" customFormat="1" x14ac:dyDescent="0.3">
      <c r="A8496" s="189">
        <f t="shared" si="1356"/>
        <v>44184.833333312738</v>
      </c>
      <c r="B8496" s="190">
        <f t="shared" si="1352"/>
        <v>44184</v>
      </c>
      <c r="C8496" s="1">
        <f t="shared" si="1353"/>
        <v>20</v>
      </c>
      <c r="D8496" s="191">
        <v>3.6140279330409166</v>
      </c>
      <c r="E8496" s="192">
        <f t="shared" si="1354"/>
        <v>1.254922302008549E-4</v>
      </c>
      <c r="F8496" s="193">
        <f t="shared" si="1355"/>
        <v>5.388380395975326</v>
      </c>
      <c r="G8496" s="193">
        <f t="shared" si="1360"/>
        <v>5.5876339995826143</v>
      </c>
      <c r="H8496" s="193">
        <f t="shared" si="1360"/>
        <v>5.7942556796122995</v>
      </c>
      <c r="I8496" s="193">
        <f t="shared" si="1360"/>
        <v>6.008517895629395</v>
      </c>
      <c r="J8496" s="193">
        <f t="shared" si="1360"/>
        <v>6.2307031823135475</v>
      </c>
      <c r="K8496" s="193">
        <f>MAX(0,(F8496-'2031 forecast'!$C$10))</f>
        <v>0</v>
      </c>
      <c r="L8496" s="193">
        <f>MAX(0,(G8496-'2031 forecast'!$C$10))</f>
        <v>0</v>
      </c>
      <c r="M8496" s="193">
        <f>MAX(0,(H8496-'2031 forecast'!$C$10))</f>
        <v>5.7255679612299382E-2</v>
      </c>
      <c r="N8496" s="193">
        <f>MAX(0,(I8496-'2031 forecast'!$C$10))</f>
        <v>0.27151789562939488</v>
      </c>
      <c r="O8496" s="193">
        <f>MAX(0,(J8496-'2031 forecast'!$C$10))</f>
        <v>0.49370318231354737</v>
      </c>
      <c r="P8496" s="175" t="str">
        <f t="shared" si="1357"/>
        <v/>
      </c>
      <c r="Q8496" s="175" t="str">
        <f t="shared" si="1358"/>
        <v/>
      </c>
    </row>
    <row r="8497" spans="1:17" s="1" customFormat="1" x14ac:dyDescent="0.3">
      <c r="A8497" s="189">
        <f t="shared" si="1356"/>
        <v>44184.874999979402</v>
      </c>
      <c r="B8497" s="190">
        <f t="shared" si="1352"/>
        <v>44184</v>
      </c>
      <c r="C8497" s="1">
        <f t="shared" si="1353"/>
        <v>21</v>
      </c>
      <c r="D8497" s="191">
        <v>3.5086187849938901</v>
      </c>
      <c r="E8497" s="192">
        <f t="shared" si="1354"/>
        <v>1.2183204015332998E-4</v>
      </c>
      <c r="F8497" s="193">
        <f t="shared" si="1355"/>
        <v>5.2312193010927128</v>
      </c>
      <c r="G8497" s="193">
        <f t="shared" si="1360"/>
        <v>5.4246613412614559</v>
      </c>
      <c r="H8497" s="193">
        <f t="shared" si="1360"/>
        <v>5.6252565556236087</v>
      </c>
      <c r="I8497" s="193">
        <f t="shared" si="1360"/>
        <v>5.8332694570068719</v>
      </c>
      <c r="J8497" s="193">
        <f t="shared" si="1360"/>
        <v>6.0489743394960698</v>
      </c>
      <c r="K8497" s="193">
        <f>MAX(0,(F8497-'2031 forecast'!$C$10))</f>
        <v>0</v>
      </c>
      <c r="L8497" s="193">
        <f>MAX(0,(G8497-'2031 forecast'!$C$10))</f>
        <v>0</v>
      </c>
      <c r="M8497" s="193">
        <f>MAX(0,(H8497-'2031 forecast'!$C$10))</f>
        <v>0</v>
      </c>
      <c r="N8497" s="193">
        <f>MAX(0,(I8497-'2031 forecast'!$C$10))</f>
        <v>9.6269457006871839E-2</v>
      </c>
      <c r="O8497" s="193">
        <f>MAX(0,(J8497-'2031 forecast'!$C$10))</f>
        <v>0.31197433949606967</v>
      </c>
      <c r="P8497" s="175" t="str">
        <f t="shared" si="1357"/>
        <v/>
      </c>
      <c r="Q8497" s="175" t="str">
        <f t="shared" si="1358"/>
        <v/>
      </c>
    </row>
    <row r="8498" spans="1:17" s="1" customFormat="1" x14ac:dyDescent="0.3">
      <c r="A8498" s="189">
        <f t="shared" si="1356"/>
        <v>44184.916666646066</v>
      </c>
      <c r="B8498" s="190">
        <f t="shared" si="1352"/>
        <v>44184</v>
      </c>
      <c r="C8498" s="1">
        <f t="shared" si="1353"/>
        <v>22</v>
      </c>
      <c r="D8498" s="191">
        <v>3.1773328911318059</v>
      </c>
      <c r="E8498" s="192">
        <f t="shared" si="1354"/>
        <v>1.1032858571825161E-4</v>
      </c>
      <c r="F8498" s="193">
        <f t="shared" si="1355"/>
        <v>4.7372844314616414</v>
      </c>
      <c r="G8498" s="193">
        <f t="shared" si="1360"/>
        <v>4.9124615579663828</v>
      </c>
      <c r="H8498" s="193">
        <f t="shared" si="1360"/>
        <v>5.0941164516591471</v>
      </c>
      <c r="I8498" s="193">
        <f t="shared" si="1360"/>
        <v>5.2824886499075108</v>
      </c>
      <c r="J8498" s="193">
        <f t="shared" si="1360"/>
        <v>5.4778265477839945</v>
      </c>
      <c r="K8498" s="193">
        <f>MAX(0,(F8498-'2031 forecast'!$C$10))</f>
        <v>0</v>
      </c>
      <c r="L8498" s="193">
        <f>MAX(0,(G8498-'2031 forecast'!$C$10))</f>
        <v>0</v>
      </c>
      <c r="M8498" s="193">
        <f>MAX(0,(H8498-'2031 forecast'!$C$10))</f>
        <v>0</v>
      </c>
      <c r="N8498" s="193">
        <f>MAX(0,(I8498-'2031 forecast'!$C$10))</f>
        <v>0</v>
      </c>
      <c r="O8498" s="193">
        <f>MAX(0,(J8498-'2031 forecast'!$C$10))</f>
        <v>0</v>
      </c>
      <c r="P8498" s="175" t="str">
        <f t="shared" si="1357"/>
        <v/>
      </c>
      <c r="Q8498" s="175" t="str">
        <f t="shared" si="1358"/>
        <v/>
      </c>
    </row>
    <row r="8499" spans="1:17" s="1" customFormat="1" x14ac:dyDescent="0.3">
      <c r="A8499" s="189">
        <f t="shared" si="1356"/>
        <v>44184.95833331273</v>
      </c>
      <c r="B8499" s="190">
        <f t="shared" si="1352"/>
        <v>44184</v>
      </c>
      <c r="C8499" s="1">
        <f t="shared" si="1353"/>
        <v>23</v>
      </c>
      <c r="D8499" s="191">
        <v>2.9815730447587567</v>
      </c>
      <c r="E8499" s="192">
        <f t="shared" si="1354"/>
        <v>1.0353108991570533E-4</v>
      </c>
      <c r="F8499" s="193">
        <f t="shared" si="1355"/>
        <v>4.445413826679645</v>
      </c>
      <c r="G8499" s="193">
        <f t="shared" si="1360"/>
        <v>4.6097980496556588</v>
      </c>
      <c r="H8499" s="193">
        <f t="shared" si="1360"/>
        <v>4.7802609356801486</v>
      </c>
      <c r="I8499" s="193">
        <f t="shared" si="1360"/>
        <v>4.9570272638942532</v>
      </c>
      <c r="J8499" s="193">
        <f t="shared" si="1360"/>
        <v>5.1403301254086786</v>
      </c>
      <c r="K8499" s="193">
        <f>MAX(0,(F8499-'2031 forecast'!$C$10))</f>
        <v>0</v>
      </c>
      <c r="L8499" s="193">
        <f>MAX(0,(G8499-'2031 forecast'!$C$10))</f>
        <v>0</v>
      </c>
      <c r="M8499" s="193">
        <f>MAX(0,(H8499-'2031 forecast'!$C$10))</f>
        <v>0</v>
      </c>
      <c r="N8499" s="193">
        <f>MAX(0,(I8499-'2031 forecast'!$C$10))</f>
        <v>0</v>
      </c>
      <c r="O8499" s="193">
        <f>MAX(0,(J8499-'2031 forecast'!$C$10))</f>
        <v>0</v>
      </c>
      <c r="P8499" s="175" t="str">
        <f t="shared" si="1357"/>
        <v/>
      </c>
      <c r="Q8499" s="175" t="str">
        <f t="shared" si="1358"/>
        <v/>
      </c>
    </row>
    <row r="8500" spans="1:17" s="1" customFormat="1" x14ac:dyDescent="0.3">
      <c r="A8500" s="189">
        <f t="shared" si="1356"/>
        <v>44184.999999979394</v>
      </c>
      <c r="B8500" s="190">
        <f t="shared" si="1352"/>
        <v>44184</v>
      </c>
      <c r="C8500" s="1">
        <f t="shared" si="1353"/>
        <v>0</v>
      </c>
      <c r="D8500" s="191">
        <v>2.8912223464327336</v>
      </c>
      <c r="E8500" s="192">
        <f t="shared" si="1354"/>
        <v>1.0039378416068394E-4</v>
      </c>
      <c r="F8500" s="193">
        <f t="shared" si="1355"/>
        <v>4.310704316780261</v>
      </c>
      <c r="G8500" s="193">
        <f t="shared" si="1360"/>
        <v>4.4701071996660922</v>
      </c>
      <c r="H8500" s="193">
        <f t="shared" si="1360"/>
        <v>4.6354045436898401</v>
      </c>
      <c r="I8500" s="193">
        <f t="shared" si="1360"/>
        <v>4.8068143165035169</v>
      </c>
      <c r="J8500" s="193">
        <f t="shared" si="1360"/>
        <v>4.9845625458508387</v>
      </c>
      <c r="K8500" s="193">
        <f>MAX(0,(F8500-'2031 forecast'!$C$10))</f>
        <v>0</v>
      </c>
      <c r="L8500" s="193">
        <f>MAX(0,(G8500-'2031 forecast'!$C$10))</f>
        <v>0</v>
      </c>
      <c r="M8500" s="193">
        <f>MAX(0,(H8500-'2031 forecast'!$C$10))</f>
        <v>0</v>
      </c>
      <c r="N8500" s="193">
        <f>MAX(0,(I8500-'2031 forecast'!$C$10))</f>
        <v>0</v>
      </c>
      <c r="O8500" s="193">
        <f>MAX(0,(J8500-'2031 forecast'!$C$10))</f>
        <v>0</v>
      </c>
      <c r="P8500" s="175" t="str">
        <f t="shared" si="1357"/>
        <v/>
      </c>
      <c r="Q8500" s="175" t="str">
        <f t="shared" si="1358"/>
        <v/>
      </c>
    </row>
    <row r="8501" spans="1:17" s="1" customFormat="1" x14ac:dyDescent="0.3">
      <c r="A8501" s="189">
        <f t="shared" si="1356"/>
        <v>44185.041666646059</v>
      </c>
      <c r="B8501" s="190">
        <f t="shared" si="1352"/>
        <v>44185</v>
      </c>
      <c r="C8501" s="1">
        <f t="shared" si="1353"/>
        <v>1</v>
      </c>
      <c r="D8501" s="191">
        <v>2.4921734288261321</v>
      </c>
      <c r="E8501" s="192">
        <f t="shared" si="1354"/>
        <v>8.653735040933954E-5</v>
      </c>
      <c r="F8501" s="193">
        <f t="shared" si="1355"/>
        <v>3.7157373147246524</v>
      </c>
      <c r="G8501" s="193">
        <f t="shared" si="1360"/>
        <v>3.853139278878845</v>
      </c>
      <c r="H8501" s="193">
        <f t="shared" si="1360"/>
        <v>3.9956221457326491</v>
      </c>
      <c r="I8501" s="193">
        <f t="shared" si="1360"/>
        <v>4.1433737988611048</v>
      </c>
      <c r="J8501" s="193">
        <f t="shared" si="1360"/>
        <v>4.2965890694703841</v>
      </c>
      <c r="K8501" s="193">
        <f>MAX(0,(F8501-'2031 forecast'!$C$10))</f>
        <v>0</v>
      </c>
      <c r="L8501" s="193">
        <f>MAX(0,(G8501-'2031 forecast'!$C$10))</f>
        <v>0</v>
      </c>
      <c r="M8501" s="193">
        <f>MAX(0,(H8501-'2031 forecast'!$C$10))</f>
        <v>0</v>
      </c>
      <c r="N8501" s="193">
        <f>MAX(0,(I8501-'2031 forecast'!$C$10))</f>
        <v>0</v>
      </c>
      <c r="O8501" s="193">
        <f>MAX(0,(J8501-'2031 forecast'!$C$10))</f>
        <v>0</v>
      </c>
      <c r="P8501" s="175" t="str">
        <f t="shared" si="1357"/>
        <v/>
      </c>
      <c r="Q8501" s="175" t="str">
        <f t="shared" si="1358"/>
        <v/>
      </c>
    </row>
    <row r="8502" spans="1:17" s="1" customFormat="1" x14ac:dyDescent="0.3">
      <c r="A8502" s="189">
        <f t="shared" si="1356"/>
        <v>44185.083333312723</v>
      </c>
      <c r="B8502" s="190">
        <f t="shared" si="1352"/>
        <v>44185</v>
      </c>
      <c r="C8502" s="1">
        <f t="shared" si="1353"/>
        <v>2</v>
      </c>
      <c r="D8502" s="191">
        <v>2.4695857542446267</v>
      </c>
      <c r="E8502" s="192">
        <f t="shared" si="1354"/>
        <v>8.5753023970584202E-5</v>
      </c>
      <c r="F8502" s="193">
        <f t="shared" si="1355"/>
        <v>3.6820599372498068</v>
      </c>
      <c r="G8502" s="193">
        <f t="shared" si="1360"/>
        <v>3.8182165663814542</v>
      </c>
      <c r="H8502" s="193">
        <f t="shared" si="1360"/>
        <v>3.9594080477350726</v>
      </c>
      <c r="I8502" s="193">
        <f t="shared" si="1360"/>
        <v>4.1058205620134212</v>
      </c>
      <c r="J8502" s="193">
        <f t="shared" si="1360"/>
        <v>4.2576471745809252</v>
      </c>
      <c r="K8502" s="193">
        <f>MAX(0,(F8502-'2031 forecast'!$C$10))</f>
        <v>0</v>
      </c>
      <c r="L8502" s="193">
        <f>MAX(0,(G8502-'2031 forecast'!$C$10))</f>
        <v>0</v>
      </c>
      <c r="M8502" s="193">
        <f>MAX(0,(H8502-'2031 forecast'!$C$10))</f>
        <v>0</v>
      </c>
      <c r="N8502" s="193">
        <f>MAX(0,(I8502-'2031 forecast'!$C$10))</f>
        <v>0</v>
      </c>
      <c r="O8502" s="193">
        <f>MAX(0,(J8502-'2031 forecast'!$C$10))</f>
        <v>0</v>
      </c>
      <c r="P8502" s="175" t="str">
        <f t="shared" si="1357"/>
        <v/>
      </c>
      <c r="Q8502" s="175" t="str">
        <f t="shared" si="1358"/>
        <v/>
      </c>
    </row>
    <row r="8503" spans="1:17" s="1" customFormat="1" x14ac:dyDescent="0.3">
      <c r="A8503" s="189">
        <f t="shared" si="1356"/>
        <v>44185.124999979387</v>
      </c>
      <c r="B8503" s="190">
        <f t="shared" si="1352"/>
        <v>44185</v>
      </c>
      <c r="C8503" s="1">
        <f t="shared" si="1353"/>
        <v>3</v>
      </c>
      <c r="D8503" s="191">
        <v>2.4168811802211132</v>
      </c>
      <c r="E8503" s="192">
        <f t="shared" si="1354"/>
        <v>8.3922928946821728E-5</v>
      </c>
      <c r="F8503" s="193">
        <f t="shared" si="1355"/>
        <v>3.6034793898084998</v>
      </c>
      <c r="G8503" s="193">
        <f t="shared" si="1360"/>
        <v>3.7367302372208742</v>
      </c>
      <c r="H8503" s="193">
        <f t="shared" si="1360"/>
        <v>3.8749084857407259</v>
      </c>
      <c r="I8503" s="193">
        <f t="shared" si="1360"/>
        <v>4.0181963427021588</v>
      </c>
      <c r="J8503" s="193">
        <f t="shared" si="1360"/>
        <v>4.1667827531721855</v>
      </c>
      <c r="K8503" s="193">
        <f>MAX(0,(F8503-'2031 forecast'!$C$10))</f>
        <v>0</v>
      </c>
      <c r="L8503" s="193">
        <f>MAX(0,(G8503-'2031 forecast'!$C$10))</f>
        <v>0</v>
      </c>
      <c r="M8503" s="193">
        <f>MAX(0,(H8503-'2031 forecast'!$C$10))</f>
        <v>0</v>
      </c>
      <c r="N8503" s="193">
        <f>MAX(0,(I8503-'2031 forecast'!$C$10))</f>
        <v>0</v>
      </c>
      <c r="O8503" s="193">
        <f>MAX(0,(J8503-'2031 forecast'!$C$10))</f>
        <v>0</v>
      </c>
      <c r="P8503" s="175" t="str">
        <f t="shared" si="1357"/>
        <v/>
      </c>
      <c r="Q8503" s="175" t="str">
        <f t="shared" si="1358"/>
        <v/>
      </c>
    </row>
    <row r="8504" spans="1:17" s="1" customFormat="1" x14ac:dyDescent="0.3">
      <c r="A8504" s="189">
        <f t="shared" si="1356"/>
        <v>44185.166666646051</v>
      </c>
      <c r="B8504" s="190">
        <f t="shared" si="1352"/>
        <v>44185</v>
      </c>
      <c r="C8504" s="1">
        <f t="shared" si="1353"/>
        <v>4</v>
      </c>
      <c r="D8504" s="191">
        <v>2.3867642807791056</v>
      </c>
      <c r="E8504" s="192">
        <f t="shared" si="1354"/>
        <v>8.2877160361814606E-5</v>
      </c>
      <c r="F8504" s="193">
        <f t="shared" si="1355"/>
        <v>3.5585762198420388</v>
      </c>
      <c r="G8504" s="193">
        <f t="shared" si="1360"/>
        <v>3.6901666205576857</v>
      </c>
      <c r="H8504" s="193">
        <f t="shared" si="1360"/>
        <v>3.826623021743957</v>
      </c>
      <c r="I8504" s="193">
        <f t="shared" si="1360"/>
        <v>3.9681253602385804</v>
      </c>
      <c r="J8504" s="193">
        <f t="shared" si="1360"/>
        <v>4.1148602266529055</v>
      </c>
      <c r="K8504" s="193">
        <f>MAX(0,(F8504-'2031 forecast'!$C$10))</f>
        <v>0</v>
      </c>
      <c r="L8504" s="193">
        <f>MAX(0,(G8504-'2031 forecast'!$C$10))</f>
        <v>0</v>
      </c>
      <c r="M8504" s="193">
        <f>MAX(0,(H8504-'2031 forecast'!$C$10))</f>
        <v>0</v>
      </c>
      <c r="N8504" s="193">
        <f>MAX(0,(I8504-'2031 forecast'!$C$10))</f>
        <v>0</v>
      </c>
      <c r="O8504" s="193">
        <f>MAX(0,(J8504-'2031 forecast'!$C$10))</f>
        <v>0</v>
      </c>
      <c r="P8504" s="175" t="str">
        <f t="shared" si="1357"/>
        <v/>
      </c>
      <c r="Q8504" s="175" t="str">
        <f t="shared" si="1358"/>
        <v/>
      </c>
    </row>
    <row r="8505" spans="1:17" s="1" customFormat="1" x14ac:dyDescent="0.3">
      <c r="A8505" s="189">
        <f t="shared" si="1356"/>
        <v>44185.208333312716</v>
      </c>
      <c r="B8505" s="190">
        <f t="shared" si="1352"/>
        <v>44185</v>
      </c>
      <c r="C8505" s="1">
        <f t="shared" si="1353"/>
        <v>5</v>
      </c>
      <c r="D8505" s="191">
        <v>2.3792350559186035</v>
      </c>
      <c r="E8505" s="192">
        <f t="shared" si="1354"/>
        <v>8.2615718215562823E-5</v>
      </c>
      <c r="F8505" s="193">
        <f t="shared" si="1355"/>
        <v>3.5473504273504233</v>
      </c>
      <c r="G8505" s="193">
        <f t="shared" ref="G8505:J8524" si="1361">$E8505*G$2</f>
        <v>3.6785257163918885</v>
      </c>
      <c r="H8505" s="193">
        <f t="shared" si="1361"/>
        <v>3.8145516557447645</v>
      </c>
      <c r="I8505" s="193">
        <f t="shared" si="1361"/>
        <v>3.9556076146226857</v>
      </c>
      <c r="J8505" s="193">
        <f t="shared" si="1361"/>
        <v>4.1018795950230862</v>
      </c>
      <c r="K8505" s="193">
        <f>MAX(0,(F8505-'2031 forecast'!$C$10))</f>
        <v>0</v>
      </c>
      <c r="L8505" s="193">
        <f>MAX(0,(G8505-'2031 forecast'!$C$10))</f>
        <v>0</v>
      </c>
      <c r="M8505" s="193">
        <f>MAX(0,(H8505-'2031 forecast'!$C$10))</f>
        <v>0</v>
      </c>
      <c r="N8505" s="193">
        <f>MAX(0,(I8505-'2031 forecast'!$C$10))</f>
        <v>0</v>
      </c>
      <c r="O8505" s="193">
        <f>MAX(0,(J8505-'2031 forecast'!$C$10))</f>
        <v>0</v>
      </c>
      <c r="P8505" s="175" t="str">
        <f t="shared" si="1357"/>
        <v/>
      </c>
      <c r="Q8505" s="175" t="str">
        <f t="shared" si="1358"/>
        <v/>
      </c>
    </row>
    <row r="8506" spans="1:17" s="1" customFormat="1" x14ac:dyDescent="0.3">
      <c r="A8506" s="189">
        <f t="shared" si="1356"/>
        <v>44185.24999997938</v>
      </c>
      <c r="B8506" s="190">
        <f t="shared" si="1352"/>
        <v>44185</v>
      </c>
      <c r="C8506" s="1">
        <f t="shared" si="1353"/>
        <v>6</v>
      </c>
      <c r="D8506" s="191">
        <v>2.4093519553606115</v>
      </c>
      <c r="E8506" s="192">
        <f t="shared" si="1354"/>
        <v>8.3661486800569958E-5</v>
      </c>
      <c r="F8506" s="193">
        <f t="shared" si="1355"/>
        <v>3.5922535973168848</v>
      </c>
      <c r="G8506" s="193">
        <f t="shared" si="1361"/>
        <v>3.7250893330550774</v>
      </c>
      <c r="H8506" s="193">
        <f t="shared" si="1361"/>
        <v>3.8628371197415343</v>
      </c>
      <c r="I8506" s="193">
        <f t="shared" si="1361"/>
        <v>4.0056785970862645</v>
      </c>
      <c r="J8506" s="193">
        <f t="shared" si="1361"/>
        <v>4.1538021215423662</v>
      </c>
      <c r="K8506" s="193">
        <f>MAX(0,(F8506-'2031 forecast'!$C$10))</f>
        <v>0</v>
      </c>
      <c r="L8506" s="193">
        <f>MAX(0,(G8506-'2031 forecast'!$C$10))</f>
        <v>0</v>
      </c>
      <c r="M8506" s="193">
        <f>MAX(0,(H8506-'2031 forecast'!$C$10))</f>
        <v>0</v>
      </c>
      <c r="N8506" s="193">
        <f>MAX(0,(I8506-'2031 forecast'!$C$10))</f>
        <v>0</v>
      </c>
      <c r="O8506" s="193">
        <f>MAX(0,(J8506-'2031 forecast'!$C$10))</f>
        <v>0</v>
      </c>
      <c r="P8506" s="175" t="str">
        <f t="shared" si="1357"/>
        <v/>
      </c>
      <c r="Q8506" s="175" t="str">
        <f t="shared" si="1358"/>
        <v/>
      </c>
    </row>
    <row r="8507" spans="1:17" s="1" customFormat="1" x14ac:dyDescent="0.3">
      <c r="A8507" s="189">
        <f t="shared" si="1356"/>
        <v>44185.291666646044</v>
      </c>
      <c r="B8507" s="190">
        <f t="shared" si="1352"/>
        <v>44185</v>
      </c>
      <c r="C8507" s="1">
        <f t="shared" si="1353"/>
        <v>7</v>
      </c>
      <c r="D8507" s="191">
        <v>2.7556962989436995</v>
      </c>
      <c r="E8507" s="192">
        <f t="shared" si="1354"/>
        <v>9.5687825528151894E-5</v>
      </c>
      <c r="F8507" s="193">
        <f t="shared" si="1355"/>
        <v>4.1086400519311868</v>
      </c>
      <c r="G8507" s="193">
        <f t="shared" si="1361"/>
        <v>4.2605709246817449</v>
      </c>
      <c r="H8507" s="193">
        <f t="shared" si="1361"/>
        <v>4.4181199557043804</v>
      </c>
      <c r="I8507" s="193">
        <f t="shared" si="1361"/>
        <v>4.5814948954174151</v>
      </c>
      <c r="J8507" s="193">
        <f t="shared" si="1361"/>
        <v>4.750911176514081</v>
      </c>
      <c r="K8507" s="193">
        <f>MAX(0,(F8507-'2031 forecast'!$C$10))</f>
        <v>0</v>
      </c>
      <c r="L8507" s="193">
        <f>MAX(0,(G8507-'2031 forecast'!$C$10))</f>
        <v>0</v>
      </c>
      <c r="M8507" s="193">
        <f>MAX(0,(H8507-'2031 forecast'!$C$10))</f>
        <v>0</v>
      </c>
      <c r="N8507" s="193">
        <f>MAX(0,(I8507-'2031 forecast'!$C$10))</f>
        <v>0</v>
      </c>
      <c r="O8507" s="193">
        <f>MAX(0,(J8507-'2031 forecast'!$C$10))</f>
        <v>0</v>
      </c>
      <c r="P8507" s="175" t="str">
        <f t="shared" si="1357"/>
        <v/>
      </c>
      <c r="Q8507" s="175" t="str">
        <f t="shared" si="1358"/>
        <v/>
      </c>
    </row>
    <row r="8508" spans="1:17" s="1" customFormat="1" x14ac:dyDescent="0.3">
      <c r="A8508" s="189">
        <f t="shared" si="1356"/>
        <v>44185.333333312708</v>
      </c>
      <c r="B8508" s="190">
        <f t="shared" si="1352"/>
        <v>44185</v>
      </c>
      <c r="C8508" s="1">
        <f t="shared" si="1353"/>
        <v>8</v>
      </c>
      <c r="D8508" s="191">
        <v>2.943926920456247</v>
      </c>
      <c r="E8508" s="192">
        <f t="shared" si="1354"/>
        <v>1.0222387918444641E-4</v>
      </c>
      <c r="F8508" s="193">
        <f t="shared" si="1355"/>
        <v>4.389284864221568</v>
      </c>
      <c r="G8508" s="193">
        <f t="shared" si="1361"/>
        <v>4.5515935288266727</v>
      </c>
      <c r="H8508" s="193">
        <f t="shared" si="1361"/>
        <v>4.7199041056841864</v>
      </c>
      <c r="I8508" s="193">
        <f t="shared" si="1361"/>
        <v>4.8944385358147793</v>
      </c>
      <c r="J8508" s="193">
        <f t="shared" si="1361"/>
        <v>5.0754269672595784</v>
      </c>
      <c r="K8508" s="193">
        <f>MAX(0,(F8508-'2031 forecast'!$C$10))</f>
        <v>0</v>
      </c>
      <c r="L8508" s="193">
        <f>MAX(0,(G8508-'2031 forecast'!$C$10))</f>
        <v>0</v>
      </c>
      <c r="M8508" s="193">
        <f>MAX(0,(H8508-'2031 forecast'!$C$10))</f>
        <v>0</v>
      </c>
      <c r="N8508" s="193">
        <f>MAX(0,(I8508-'2031 forecast'!$C$10))</f>
        <v>0</v>
      </c>
      <c r="O8508" s="193">
        <f>MAX(0,(J8508-'2031 forecast'!$C$10))</f>
        <v>0</v>
      </c>
      <c r="P8508" s="175" t="str">
        <f t="shared" si="1357"/>
        <v/>
      </c>
      <c r="Q8508" s="175" t="str">
        <f t="shared" si="1358"/>
        <v/>
      </c>
    </row>
    <row r="8509" spans="1:17" s="1" customFormat="1" x14ac:dyDescent="0.3">
      <c r="A8509" s="189">
        <f t="shared" si="1356"/>
        <v>44185.374999979373</v>
      </c>
      <c r="B8509" s="190">
        <f t="shared" si="1352"/>
        <v>44185</v>
      </c>
      <c r="C8509" s="1">
        <f t="shared" si="1353"/>
        <v>9</v>
      </c>
      <c r="D8509" s="191">
        <v>3.1622744414108026</v>
      </c>
      <c r="E8509" s="192">
        <f t="shared" si="1354"/>
        <v>1.0980570142574807E-4</v>
      </c>
      <c r="F8509" s="193">
        <f t="shared" si="1355"/>
        <v>4.7148328464784113</v>
      </c>
      <c r="G8509" s="193">
        <f t="shared" si="1361"/>
        <v>4.8891797496347893</v>
      </c>
      <c r="H8509" s="193">
        <f t="shared" si="1361"/>
        <v>5.0699737196607639</v>
      </c>
      <c r="I8509" s="193">
        <f t="shared" si="1361"/>
        <v>5.2574531586757223</v>
      </c>
      <c r="J8509" s="193">
        <f t="shared" si="1361"/>
        <v>5.4518652845243558</v>
      </c>
      <c r="K8509" s="193">
        <f>MAX(0,(F8509-'2031 forecast'!$C$10))</f>
        <v>0</v>
      </c>
      <c r="L8509" s="193">
        <f>MAX(0,(G8509-'2031 forecast'!$C$10))</f>
        <v>0</v>
      </c>
      <c r="M8509" s="193">
        <f>MAX(0,(H8509-'2031 forecast'!$C$10))</f>
        <v>0</v>
      </c>
      <c r="N8509" s="193">
        <f>MAX(0,(I8509-'2031 forecast'!$C$10))</f>
        <v>0</v>
      </c>
      <c r="O8509" s="193">
        <f>MAX(0,(J8509-'2031 forecast'!$C$10))</f>
        <v>0</v>
      </c>
      <c r="P8509" s="175" t="str">
        <f t="shared" si="1357"/>
        <v/>
      </c>
      <c r="Q8509" s="175" t="str">
        <f t="shared" si="1358"/>
        <v/>
      </c>
    </row>
    <row r="8510" spans="1:17" s="1" customFormat="1" x14ac:dyDescent="0.3">
      <c r="A8510" s="189">
        <f t="shared" si="1356"/>
        <v>44185.416666646037</v>
      </c>
      <c r="B8510" s="190">
        <f t="shared" si="1352"/>
        <v>44185</v>
      </c>
      <c r="C8510" s="1">
        <f t="shared" si="1353"/>
        <v>10</v>
      </c>
      <c r="D8510" s="191">
        <v>3.2300374651553194</v>
      </c>
      <c r="E8510" s="192">
        <f t="shared" si="1354"/>
        <v>1.1215868074201409E-4</v>
      </c>
      <c r="F8510" s="193">
        <f t="shared" si="1355"/>
        <v>4.8158649789029484</v>
      </c>
      <c r="G8510" s="193">
        <f t="shared" si="1361"/>
        <v>4.9939478871269625</v>
      </c>
      <c r="H8510" s="193">
        <f t="shared" si="1361"/>
        <v>5.1786160136534942</v>
      </c>
      <c r="I8510" s="193">
        <f t="shared" si="1361"/>
        <v>5.3701128692187732</v>
      </c>
      <c r="J8510" s="193">
        <f t="shared" si="1361"/>
        <v>5.5686909691927342</v>
      </c>
      <c r="K8510" s="193">
        <f>MAX(0,(F8510-'2031 forecast'!$C$10))</f>
        <v>0</v>
      </c>
      <c r="L8510" s="193">
        <f>MAX(0,(G8510-'2031 forecast'!$C$10))</f>
        <v>0</v>
      </c>
      <c r="M8510" s="193">
        <f>MAX(0,(H8510-'2031 forecast'!$C$10))</f>
        <v>0</v>
      </c>
      <c r="N8510" s="193">
        <f>MAX(0,(I8510-'2031 forecast'!$C$10))</f>
        <v>0</v>
      </c>
      <c r="O8510" s="193">
        <f>MAX(0,(J8510-'2031 forecast'!$C$10))</f>
        <v>0</v>
      </c>
      <c r="P8510" s="175" t="str">
        <f t="shared" si="1357"/>
        <v/>
      </c>
      <c r="Q8510" s="175" t="str">
        <f t="shared" si="1358"/>
        <v/>
      </c>
    </row>
    <row r="8511" spans="1:17" s="1" customFormat="1" x14ac:dyDescent="0.3">
      <c r="A8511" s="189">
        <f t="shared" si="1356"/>
        <v>44185.458333312701</v>
      </c>
      <c r="B8511" s="190">
        <f t="shared" si="1352"/>
        <v>44185</v>
      </c>
      <c r="C8511" s="1">
        <f t="shared" si="1353"/>
        <v>11</v>
      </c>
      <c r="D8511" s="191">
        <v>3.3580342877838514</v>
      </c>
      <c r="E8511" s="192">
        <f t="shared" si="1354"/>
        <v>1.1660319722829435E-4</v>
      </c>
      <c r="F8511" s="193">
        <f t="shared" si="1355"/>
        <v>5.0067034512604067</v>
      </c>
      <c r="G8511" s="193">
        <f t="shared" si="1361"/>
        <v>5.1918432579455125</v>
      </c>
      <c r="H8511" s="193">
        <f t="shared" si="1361"/>
        <v>5.3838292356397615</v>
      </c>
      <c r="I8511" s="193">
        <f t="shared" si="1361"/>
        <v>5.5829145446889799</v>
      </c>
      <c r="J8511" s="193">
        <f t="shared" si="1361"/>
        <v>5.7893617068996708</v>
      </c>
      <c r="K8511" s="193">
        <f>MAX(0,(F8511-'2031 forecast'!$C$10))</f>
        <v>0</v>
      </c>
      <c r="L8511" s="193">
        <f>MAX(0,(G8511-'2031 forecast'!$C$10))</f>
        <v>0</v>
      </c>
      <c r="M8511" s="193">
        <f>MAX(0,(H8511-'2031 forecast'!$C$10))</f>
        <v>0</v>
      </c>
      <c r="N8511" s="193">
        <f>MAX(0,(I8511-'2031 forecast'!$C$10))</f>
        <v>0</v>
      </c>
      <c r="O8511" s="193">
        <f>MAX(0,(J8511-'2031 forecast'!$C$10))</f>
        <v>5.2361706899670679E-2</v>
      </c>
      <c r="P8511" s="175" t="str">
        <f t="shared" si="1357"/>
        <v/>
      </c>
      <c r="Q8511" s="175" t="str">
        <f t="shared" si="1358"/>
        <v/>
      </c>
    </row>
    <row r="8512" spans="1:17" s="1" customFormat="1" x14ac:dyDescent="0.3">
      <c r="A8512" s="189">
        <f t="shared" si="1356"/>
        <v>44185.499999979365</v>
      </c>
      <c r="B8512" s="190">
        <f t="shared" si="1352"/>
        <v>44185</v>
      </c>
      <c r="C8512" s="1">
        <f t="shared" si="1353"/>
        <v>12</v>
      </c>
      <c r="D8512" s="191">
        <v>3.4257973115283691</v>
      </c>
      <c r="E8512" s="192">
        <f t="shared" si="1354"/>
        <v>1.189561765445604E-4</v>
      </c>
      <c r="F8512" s="193">
        <f t="shared" si="1355"/>
        <v>5.1077355836849456</v>
      </c>
      <c r="G8512" s="193">
        <f t="shared" si="1361"/>
        <v>5.2966113954376874</v>
      </c>
      <c r="H8512" s="193">
        <f t="shared" si="1361"/>
        <v>5.4924715296324935</v>
      </c>
      <c r="I8512" s="193">
        <f t="shared" si="1361"/>
        <v>5.6955742552320325</v>
      </c>
      <c r="J8512" s="193">
        <f t="shared" si="1361"/>
        <v>5.9061873915680509</v>
      </c>
      <c r="K8512" s="193">
        <f>MAX(0,(F8512-'2031 forecast'!$C$10))</f>
        <v>0</v>
      </c>
      <c r="L8512" s="193">
        <f>MAX(0,(G8512-'2031 forecast'!$C$10))</f>
        <v>0</v>
      </c>
      <c r="M8512" s="193">
        <f>MAX(0,(H8512-'2031 forecast'!$C$10))</f>
        <v>0</v>
      </c>
      <c r="N8512" s="193">
        <f>MAX(0,(I8512-'2031 forecast'!$C$10))</f>
        <v>0</v>
      </c>
      <c r="O8512" s="193">
        <f>MAX(0,(J8512-'2031 forecast'!$C$10))</f>
        <v>0.16918739156805085</v>
      </c>
      <c r="P8512" s="175" t="str">
        <f t="shared" si="1357"/>
        <v/>
      </c>
      <c r="Q8512" s="175" t="str">
        <f t="shared" si="1358"/>
        <v/>
      </c>
    </row>
    <row r="8513" spans="1:17" s="1" customFormat="1" x14ac:dyDescent="0.3">
      <c r="A8513" s="189">
        <f t="shared" si="1356"/>
        <v>44185.54166664603</v>
      </c>
      <c r="B8513" s="190">
        <f t="shared" si="1352"/>
        <v>44185</v>
      </c>
      <c r="C8513" s="1">
        <f t="shared" si="1353"/>
        <v>13</v>
      </c>
      <c r="D8513" s="191">
        <v>3.5387356844358973</v>
      </c>
      <c r="E8513" s="192">
        <f t="shared" si="1354"/>
        <v>1.2287780873833709E-4</v>
      </c>
      <c r="F8513" s="193">
        <f t="shared" si="1355"/>
        <v>5.276122471059173</v>
      </c>
      <c r="G8513" s="193">
        <f t="shared" si="1361"/>
        <v>5.471224957924643</v>
      </c>
      <c r="H8513" s="193">
        <f t="shared" si="1361"/>
        <v>5.6735420196203767</v>
      </c>
      <c r="I8513" s="193">
        <f t="shared" si="1361"/>
        <v>5.8833404394704498</v>
      </c>
      <c r="J8513" s="193">
        <f t="shared" si="1361"/>
        <v>6.100896866015348</v>
      </c>
      <c r="K8513" s="193">
        <f>MAX(0,(F8513-'2031 forecast'!$C$10))</f>
        <v>0</v>
      </c>
      <c r="L8513" s="193">
        <f>MAX(0,(G8513-'2031 forecast'!$C$10))</f>
        <v>0</v>
      </c>
      <c r="M8513" s="193">
        <f>MAX(0,(H8513-'2031 forecast'!$C$10))</f>
        <v>0</v>
      </c>
      <c r="N8513" s="193">
        <f>MAX(0,(I8513-'2031 forecast'!$C$10))</f>
        <v>0.14634043947044972</v>
      </c>
      <c r="O8513" s="193">
        <f>MAX(0,(J8513-'2031 forecast'!$C$10))</f>
        <v>0.36389686601534788</v>
      </c>
      <c r="P8513" s="175" t="str">
        <f t="shared" si="1357"/>
        <v/>
      </c>
      <c r="Q8513" s="175" t="str">
        <f t="shared" si="1358"/>
        <v/>
      </c>
    </row>
    <row r="8514" spans="1:17" s="1" customFormat="1" x14ac:dyDescent="0.3">
      <c r="A8514" s="189">
        <f t="shared" si="1356"/>
        <v>44185.583333312694</v>
      </c>
      <c r="B8514" s="190">
        <f t="shared" si="1352"/>
        <v>44185</v>
      </c>
      <c r="C8514" s="1">
        <f t="shared" si="1353"/>
        <v>14</v>
      </c>
      <c r="D8514" s="191">
        <v>3.5462649092963998</v>
      </c>
      <c r="E8514" s="192">
        <f t="shared" si="1354"/>
        <v>1.231392508845889E-4</v>
      </c>
      <c r="F8514" s="193">
        <f t="shared" si="1355"/>
        <v>5.2873482635507898</v>
      </c>
      <c r="G8514" s="193">
        <f t="shared" si="1361"/>
        <v>5.482865862090442</v>
      </c>
      <c r="H8514" s="193">
        <f t="shared" si="1361"/>
        <v>5.685613385619571</v>
      </c>
      <c r="I8514" s="193">
        <f t="shared" si="1361"/>
        <v>5.8958581850863458</v>
      </c>
      <c r="J8514" s="193">
        <f t="shared" si="1361"/>
        <v>6.11387749764517</v>
      </c>
      <c r="K8514" s="193">
        <f>MAX(0,(F8514-'2031 forecast'!$C$10))</f>
        <v>0</v>
      </c>
      <c r="L8514" s="193">
        <f>MAX(0,(G8514-'2031 forecast'!$C$10))</f>
        <v>0</v>
      </c>
      <c r="M8514" s="193">
        <f>MAX(0,(H8514-'2031 forecast'!$C$10))</f>
        <v>0</v>
      </c>
      <c r="N8514" s="193">
        <f>MAX(0,(I8514-'2031 forecast'!$C$10))</f>
        <v>0.15885818508634575</v>
      </c>
      <c r="O8514" s="193">
        <f>MAX(0,(J8514-'2031 forecast'!$C$10))</f>
        <v>0.37687749764516987</v>
      </c>
      <c r="P8514" s="175" t="str">
        <f t="shared" si="1357"/>
        <v/>
      </c>
      <c r="Q8514" s="175" t="str">
        <f t="shared" si="1358"/>
        <v/>
      </c>
    </row>
    <row r="8515" spans="1:17" s="1" customFormat="1" x14ac:dyDescent="0.3">
      <c r="A8515" s="189">
        <f t="shared" si="1356"/>
        <v>44185.624999979358</v>
      </c>
      <c r="B8515" s="190">
        <f t="shared" si="1352"/>
        <v>44185</v>
      </c>
      <c r="C8515" s="1">
        <f t="shared" si="1353"/>
        <v>15</v>
      </c>
      <c r="D8515" s="191">
        <v>3.4483849861098745</v>
      </c>
      <c r="E8515" s="192">
        <f t="shared" si="1354"/>
        <v>1.1974050298331573E-4</v>
      </c>
      <c r="F8515" s="193">
        <f t="shared" si="1355"/>
        <v>5.1414129611597899</v>
      </c>
      <c r="G8515" s="193">
        <f t="shared" si="1361"/>
        <v>5.3315341079350782</v>
      </c>
      <c r="H8515" s="193">
        <f t="shared" si="1361"/>
        <v>5.52868562763007</v>
      </c>
      <c r="I8515" s="193">
        <f t="shared" si="1361"/>
        <v>5.7331274920797153</v>
      </c>
      <c r="J8515" s="193">
        <f t="shared" si="1361"/>
        <v>5.9451292864575098</v>
      </c>
      <c r="K8515" s="193">
        <f>MAX(0,(F8515-'2031 forecast'!$C$10))</f>
        <v>0</v>
      </c>
      <c r="L8515" s="193">
        <f>MAX(0,(G8515-'2031 forecast'!$C$10))</f>
        <v>0</v>
      </c>
      <c r="M8515" s="193">
        <f>MAX(0,(H8515-'2031 forecast'!$C$10))</f>
        <v>0</v>
      </c>
      <c r="N8515" s="193">
        <f>MAX(0,(I8515-'2031 forecast'!$C$10))</f>
        <v>0</v>
      </c>
      <c r="O8515" s="193">
        <f>MAX(0,(J8515-'2031 forecast'!$C$10))</f>
        <v>0.20812928645750972</v>
      </c>
      <c r="P8515" s="175" t="str">
        <f t="shared" si="1357"/>
        <v/>
      </c>
      <c r="Q8515" s="175" t="str">
        <f t="shared" si="1358"/>
        <v/>
      </c>
    </row>
    <row r="8516" spans="1:17" s="1" customFormat="1" x14ac:dyDescent="0.3">
      <c r="A8516" s="189">
        <f t="shared" si="1356"/>
        <v>44185.666666646022</v>
      </c>
      <c r="B8516" s="190">
        <f t="shared" si="1352"/>
        <v>44185</v>
      </c>
      <c r="C8516" s="1">
        <f t="shared" si="1353"/>
        <v>16</v>
      </c>
      <c r="D8516" s="191">
        <v>3.4559142109703767</v>
      </c>
      <c r="E8516" s="192">
        <f t="shared" si="1354"/>
        <v>1.2000194512956752E-4</v>
      </c>
      <c r="F8516" s="193">
        <f t="shared" si="1355"/>
        <v>5.1526387536514058</v>
      </c>
      <c r="G8516" s="193">
        <f t="shared" si="1361"/>
        <v>5.3431750121008763</v>
      </c>
      <c r="H8516" s="193">
        <f t="shared" si="1361"/>
        <v>5.5407569936292624</v>
      </c>
      <c r="I8516" s="193">
        <f t="shared" si="1361"/>
        <v>5.7456452376956104</v>
      </c>
      <c r="J8516" s="193">
        <f t="shared" si="1361"/>
        <v>5.9581099180873309</v>
      </c>
      <c r="K8516" s="193">
        <f>MAX(0,(F8516-'2031 forecast'!$C$10))</f>
        <v>0</v>
      </c>
      <c r="L8516" s="193">
        <f>MAX(0,(G8516-'2031 forecast'!$C$10))</f>
        <v>0</v>
      </c>
      <c r="M8516" s="193">
        <f>MAX(0,(H8516-'2031 forecast'!$C$10))</f>
        <v>0</v>
      </c>
      <c r="N8516" s="193">
        <f>MAX(0,(I8516-'2031 forecast'!$C$10))</f>
        <v>8.6452376956103194E-3</v>
      </c>
      <c r="O8516" s="193">
        <f>MAX(0,(J8516-'2031 forecast'!$C$10))</f>
        <v>0.22110991808733083</v>
      </c>
      <c r="P8516" s="175" t="str">
        <f t="shared" si="1357"/>
        <v/>
      </c>
      <c r="Q8516" s="175" t="str">
        <f t="shared" si="1358"/>
        <v/>
      </c>
    </row>
    <row r="8517" spans="1:17" s="1" customFormat="1" x14ac:dyDescent="0.3">
      <c r="A8517" s="189">
        <f t="shared" si="1356"/>
        <v>44185.708333312687</v>
      </c>
      <c r="B8517" s="190">
        <f t="shared" ref="B8517:B8580" si="1362">INT(A8517)</f>
        <v>44185</v>
      </c>
      <c r="C8517" s="1">
        <f t="shared" ref="C8517:C8580" si="1363">HOUR(A8517)</f>
        <v>17</v>
      </c>
      <c r="D8517" s="191">
        <v>3.7796708799719592</v>
      </c>
      <c r="E8517" s="192">
        <f t="shared" ref="E8517:E8580" si="1364">D8517/SUM($D$4:$D$8763)</f>
        <v>1.3124395741839412E-4</v>
      </c>
      <c r="F8517" s="193">
        <f t="shared" ref="F8517:F8580" si="1365">E8517*$F$2</f>
        <v>5.6353478307908631</v>
      </c>
      <c r="G8517" s="193">
        <f t="shared" si="1361"/>
        <v>5.8437338912301522</v>
      </c>
      <c r="H8517" s="193">
        <f t="shared" si="1361"/>
        <v>6.0598257315945316</v>
      </c>
      <c r="I8517" s="193">
        <f t="shared" si="1361"/>
        <v>6.2839082991790773</v>
      </c>
      <c r="J8517" s="193">
        <f t="shared" si="1361"/>
        <v>6.5162770781695869</v>
      </c>
      <c r="K8517" s="193">
        <f>MAX(0,(F8517-'2031 forecast'!$C$10))</f>
        <v>0</v>
      </c>
      <c r="L8517" s="193">
        <f>MAX(0,(G8517-'2031 forecast'!$C$10))</f>
        <v>0.10673389123015209</v>
      </c>
      <c r="M8517" s="193">
        <f>MAX(0,(H8517-'2031 forecast'!$C$10))</f>
        <v>0.32282573159453154</v>
      </c>
      <c r="N8517" s="193">
        <f>MAX(0,(I8517-'2031 forecast'!$C$10))</f>
        <v>0.54690829917907724</v>
      </c>
      <c r="O8517" s="193">
        <f>MAX(0,(J8517-'2031 forecast'!$C$10))</f>
        <v>0.7792770781695868</v>
      </c>
      <c r="P8517" s="175" t="str">
        <f t="shared" si="1357"/>
        <v/>
      </c>
      <c r="Q8517" s="175" t="str">
        <f t="shared" si="1358"/>
        <v/>
      </c>
    </row>
    <row r="8518" spans="1:17" s="1" customFormat="1" x14ac:dyDescent="0.3">
      <c r="A8518" s="189">
        <f t="shared" ref="A8518:A8581" si="1366">A8517 + TIME(1,0,0)</f>
        <v>44185.749999979351</v>
      </c>
      <c r="B8518" s="190">
        <f t="shared" si="1362"/>
        <v>44185</v>
      </c>
      <c r="C8518" s="1">
        <f t="shared" si="1363"/>
        <v>18</v>
      </c>
      <c r="D8518" s="191">
        <v>3.742024755669449</v>
      </c>
      <c r="E8518" s="192">
        <f t="shared" si="1364"/>
        <v>1.299367466871352E-4</v>
      </c>
      <c r="F8518" s="193">
        <f t="shared" si="1365"/>
        <v>5.5792188683327861</v>
      </c>
      <c r="G8518" s="193">
        <f t="shared" si="1361"/>
        <v>5.7855293704011661</v>
      </c>
      <c r="H8518" s="193">
        <f t="shared" si="1361"/>
        <v>5.9994689015985694</v>
      </c>
      <c r="I8518" s="193">
        <f t="shared" si="1361"/>
        <v>6.2213195710996043</v>
      </c>
      <c r="J8518" s="193">
        <f t="shared" si="1361"/>
        <v>6.4513739200204867</v>
      </c>
      <c r="K8518" s="193">
        <f>MAX(0,(F8518-'2031 forecast'!$C$10))</f>
        <v>0</v>
      </c>
      <c r="L8518" s="193">
        <f>MAX(0,(G8518-'2031 forecast'!$C$10))</f>
        <v>4.8529370401166005E-2</v>
      </c>
      <c r="M8518" s="193">
        <f>MAX(0,(H8518-'2031 forecast'!$C$10))</f>
        <v>0.26246890159856928</v>
      </c>
      <c r="N8518" s="193">
        <f>MAX(0,(I8518-'2031 forecast'!$C$10))</f>
        <v>0.48431957109960422</v>
      </c>
      <c r="O8518" s="193">
        <f>MAX(0,(J8518-'2031 forecast'!$C$10))</f>
        <v>0.71437392002048661</v>
      </c>
      <c r="P8518" s="175" t="str">
        <f t="shared" ref="P8518:P8581" si="1367">IF(K8518&gt;0,IF(K8517&gt;0,P8517+1,1),"")</f>
        <v/>
      </c>
      <c r="Q8518" s="175" t="str">
        <f t="shared" ref="Q8518:Q8581" si="1368">IF(AND(K8518&gt;0,K8519=0),P8518,"")</f>
        <v/>
      </c>
    </row>
    <row r="8519" spans="1:17" s="1" customFormat="1" x14ac:dyDescent="0.3">
      <c r="A8519" s="189">
        <f t="shared" si="1366"/>
        <v>44185.791666646015</v>
      </c>
      <c r="B8519" s="190">
        <f t="shared" si="1362"/>
        <v>44185</v>
      </c>
      <c r="C8519" s="1">
        <f t="shared" si="1363"/>
        <v>19</v>
      </c>
      <c r="D8519" s="191">
        <v>3.5763818087384074</v>
      </c>
      <c r="E8519" s="192">
        <f t="shared" si="1364"/>
        <v>1.2418501946959601E-4</v>
      </c>
      <c r="F8519" s="193">
        <f t="shared" si="1365"/>
        <v>5.33225143351725</v>
      </c>
      <c r="G8519" s="193">
        <f t="shared" si="1361"/>
        <v>5.5294294787536291</v>
      </c>
      <c r="H8519" s="193">
        <f t="shared" si="1361"/>
        <v>5.733898849616339</v>
      </c>
      <c r="I8519" s="193">
        <f t="shared" si="1361"/>
        <v>5.9459291675499228</v>
      </c>
      <c r="J8519" s="193">
        <f t="shared" si="1361"/>
        <v>6.1658000241644482</v>
      </c>
      <c r="K8519" s="193">
        <f>MAX(0,(F8519-'2031 forecast'!$C$10))</f>
        <v>0</v>
      </c>
      <c r="L8519" s="193">
        <f>MAX(0,(G8519-'2031 forecast'!$C$10))</f>
        <v>0</v>
      </c>
      <c r="M8519" s="193">
        <f>MAX(0,(H8519-'2031 forecast'!$C$10))</f>
        <v>0</v>
      </c>
      <c r="N8519" s="193">
        <f>MAX(0,(I8519-'2031 forecast'!$C$10))</f>
        <v>0.20892916754992275</v>
      </c>
      <c r="O8519" s="193">
        <f>MAX(0,(J8519-'2031 forecast'!$C$10))</f>
        <v>0.42880002416444807</v>
      </c>
      <c r="P8519" s="175" t="str">
        <f t="shared" si="1367"/>
        <v/>
      </c>
      <c r="Q8519" s="175" t="str">
        <f t="shared" si="1368"/>
        <v/>
      </c>
    </row>
    <row r="8520" spans="1:17" s="1" customFormat="1" x14ac:dyDescent="0.3">
      <c r="A8520" s="189">
        <f t="shared" si="1366"/>
        <v>44185.833333312679</v>
      </c>
      <c r="B8520" s="190">
        <f t="shared" si="1362"/>
        <v>44185</v>
      </c>
      <c r="C8520" s="1">
        <f t="shared" si="1363"/>
        <v>20</v>
      </c>
      <c r="D8520" s="191">
        <v>3.4860311104123847</v>
      </c>
      <c r="E8520" s="192">
        <f t="shared" si="1364"/>
        <v>1.2104771371457466E-4</v>
      </c>
      <c r="F8520" s="193">
        <f t="shared" si="1365"/>
        <v>5.1975419236178677</v>
      </c>
      <c r="G8520" s="193">
        <f t="shared" si="1361"/>
        <v>5.3897386287640652</v>
      </c>
      <c r="H8520" s="193">
        <f t="shared" si="1361"/>
        <v>5.5890424576260322</v>
      </c>
      <c r="I8520" s="193">
        <f t="shared" si="1361"/>
        <v>5.7957162201591892</v>
      </c>
      <c r="J8520" s="193">
        <f t="shared" si="1361"/>
        <v>6.0100324446066109</v>
      </c>
      <c r="K8520" s="193">
        <f>MAX(0,(F8520-'2031 forecast'!$C$10))</f>
        <v>0</v>
      </c>
      <c r="L8520" s="193">
        <f>MAX(0,(G8520-'2031 forecast'!$C$10))</f>
        <v>0</v>
      </c>
      <c r="M8520" s="193">
        <f>MAX(0,(H8520-'2031 forecast'!$C$10))</f>
        <v>0</v>
      </c>
      <c r="N8520" s="193">
        <f>MAX(0,(I8520-'2031 forecast'!$C$10))</f>
        <v>5.8716220159189092E-2</v>
      </c>
      <c r="O8520" s="193">
        <f>MAX(0,(J8520-'2031 forecast'!$C$10))</f>
        <v>0.2730324446066108</v>
      </c>
      <c r="P8520" s="175" t="str">
        <f t="shared" si="1367"/>
        <v/>
      </c>
      <c r="Q8520" s="175" t="str">
        <f t="shared" si="1368"/>
        <v/>
      </c>
    </row>
    <row r="8521" spans="1:17" s="1" customFormat="1" x14ac:dyDescent="0.3">
      <c r="A8521" s="189">
        <f t="shared" si="1366"/>
        <v>44185.874999979344</v>
      </c>
      <c r="B8521" s="190">
        <f t="shared" si="1362"/>
        <v>44185</v>
      </c>
      <c r="C8521" s="1">
        <f t="shared" si="1363"/>
        <v>21</v>
      </c>
      <c r="D8521" s="191">
        <v>3.2978004888998367</v>
      </c>
      <c r="E8521" s="192">
        <f t="shared" si="1364"/>
        <v>1.1451166005828012E-4</v>
      </c>
      <c r="F8521" s="193">
        <f t="shared" si="1365"/>
        <v>4.9168971113274855</v>
      </c>
      <c r="G8521" s="193">
        <f t="shared" si="1361"/>
        <v>5.0987160246191365</v>
      </c>
      <c r="H8521" s="193">
        <f t="shared" si="1361"/>
        <v>5.2872583076462245</v>
      </c>
      <c r="I8521" s="193">
        <f t="shared" si="1361"/>
        <v>5.4827725797618241</v>
      </c>
      <c r="J8521" s="193">
        <f t="shared" si="1361"/>
        <v>5.6855166538611126</v>
      </c>
      <c r="K8521" s="193">
        <f>MAX(0,(F8521-'2031 forecast'!$C$10))</f>
        <v>0</v>
      </c>
      <c r="L8521" s="193">
        <f>MAX(0,(G8521-'2031 forecast'!$C$10))</f>
        <v>0</v>
      </c>
      <c r="M8521" s="193">
        <f>MAX(0,(H8521-'2031 forecast'!$C$10))</f>
        <v>0</v>
      </c>
      <c r="N8521" s="193">
        <f>MAX(0,(I8521-'2031 forecast'!$C$10))</f>
        <v>0</v>
      </c>
      <c r="O8521" s="193">
        <f>MAX(0,(J8521-'2031 forecast'!$C$10))</f>
        <v>0</v>
      </c>
      <c r="P8521" s="175" t="str">
        <f t="shared" si="1367"/>
        <v/>
      </c>
      <c r="Q8521" s="175" t="str">
        <f t="shared" si="1368"/>
        <v/>
      </c>
    </row>
    <row r="8522" spans="1:17" s="1" customFormat="1" x14ac:dyDescent="0.3">
      <c r="A8522" s="189">
        <f t="shared" si="1366"/>
        <v>44185.916666646008</v>
      </c>
      <c r="B8522" s="190">
        <f t="shared" si="1362"/>
        <v>44185</v>
      </c>
      <c r="C8522" s="1">
        <f t="shared" si="1363"/>
        <v>22</v>
      </c>
      <c r="D8522" s="191">
        <v>3.1396867668292967</v>
      </c>
      <c r="E8522" s="192">
        <f t="shared" si="1364"/>
        <v>1.0902137498699272E-4</v>
      </c>
      <c r="F8522" s="193">
        <f t="shared" si="1365"/>
        <v>4.6811554690035653</v>
      </c>
      <c r="G8522" s="193">
        <f t="shared" si="1361"/>
        <v>4.8542570371373976</v>
      </c>
      <c r="H8522" s="193">
        <f t="shared" si="1361"/>
        <v>5.0337596216631866</v>
      </c>
      <c r="I8522" s="193">
        <f t="shared" si="1361"/>
        <v>5.2198999218280386</v>
      </c>
      <c r="J8522" s="193">
        <f t="shared" si="1361"/>
        <v>5.4129233896348952</v>
      </c>
      <c r="K8522" s="193">
        <f>MAX(0,(F8522-'2031 forecast'!$C$10))</f>
        <v>0</v>
      </c>
      <c r="L8522" s="193">
        <f>MAX(0,(G8522-'2031 forecast'!$C$10))</f>
        <v>0</v>
      </c>
      <c r="M8522" s="193">
        <f>MAX(0,(H8522-'2031 forecast'!$C$10))</f>
        <v>0</v>
      </c>
      <c r="N8522" s="193">
        <f>MAX(0,(I8522-'2031 forecast'!$C$10))</f>
        <v>0</v>
      </c>
      <c r="O8522" s="193">
        <f>MAX(0,(J8522-'2031 forecast'!$C$10))</f>
        <v>0</v>
      </c>
      <c r="P8522" s="175" t="str">
        <f t="shared" si="1367"/>
        <v/>
      </c>
      <c r="Q8522" s="175" t="str">
        <f t="shared" si="1368"/>
        <v/>
      </c>
    </row>
    <row r="8523" spans="1:17" s="1" customFormat="1" x14ac:dyDescent="0.3">
      <c r="A8523" s="189">
        <f t="shared" si="1366"/>
        <v>44185.958333312672</v>
      </c>
      <c r="B8523" s="190">
        <f t="shared" si="1362"/>
        <v>44185</v>
      </c>
      <c r="C8523" s="1">
        <f t="shared" si="1363"/>
        <v>23</v>
      </c>
      <c r="D8523" s="191">
        <v>2.8008716481067104</v>
      </c>
      <c r="E8523" s="192">
        <f t="shared" si="1364"/>
        <v>9.7256478405662557E-5</v>
      </c>
      <c r="F8523" s="193">
        <f t="shared" si="1365"/>
        <v>4.1759948068808779</v>
      </c>
      <c r="G8523" s="193">
        <f t="shared" si="1361"/>
        <v>4.3304163496765264</v>
      </c>
      <c r="H8523" s="193">
        <f t="shared" si="1361"/>
        <v>4.4905481516995325</v>
      </c>
      <c r="I8523" s="193">
        <f t="shared" si="1361"/>
        <v>4.6566013691127814</v>
      </c>
      <c r="J8523" s="193">
        <f t="shared" si="1361"/>
        <v>4.8287949662929996</v>
      </c>
      <c r="K8523" s="193">
        <f>MAX(0,(F8523-'2031 forecast'!$C$10))</f>
        <v>0</v>
      </c>
      <c r="L8523" s="193">
        <f>MAX(0,(G8523-'2031 forecast'!$C$10))</f>
        <v>0</v>
      </c>
      <c r="M8523" s="193">
        <f>MAX(0,(H8523-'2031 forecast'!$C$10))</f>
        <v>0</v>
      </c>
      <c r="N8523" s="193">
        <f>MAX(0,(I8523-'2031 forecast'!$C$10))</f>
        <v>0</v>
      </c>
      <c r="O8523" s="193">
        <f>MAX(0,(J8523-'2031 forecast'!$C$10))</f>
        <v>0</v>
      </c>
      <c r="P8523" s="175" t="str">
        <f t="shared" si="1367"/>
        <v/>
      </c>
      <c r="Q8523" s="175" t="str">
        <f t="shared" si="1368"/>
        <v/>
      </c>
    </row>
    <row r="8524" spans="1:17" s="1" customFormat="1" x14ac:dyDescent="0.3">
      <c r="A8524" s="189">
        <f t="shared" si="1366"/>
        <v>44185.999999979336</v>
      </c>
      <c r="B8524" s="190">
        <f t="shared" si="1362"/>
        <v>44185</v>
      </c>
      <c r="C8524" s="1">
        <f t="shared" si="1363"/>
        <v>0</v>
      </c>
      <c r="D8524" s="191">
        <v>2.6352287011756683</v>
      </c>
      <c r="E8524" s="192">
        <f t="shared" si="1364"/>
        <v>9.1504751188123379E-5</v>
      </c>
      <c r="F8524" s="193">
        <f t="shared" si="1365"/>
        <v>3.9290273720653421</v>
      </c>
      <c r="G8524" s="193">
        <f t="shared" si="1361"/>
        <v>4.0743164580289903</v>
      </c>
      <c r="H8524" s="193">
        <f t="shared" si="1361"/>
        <v>4.2249780997173021</v>
      </c>
      <c r="I8524" s="193">
        <f t="shared" si="1361"/>
        <v>4.3812109655631017</v>
      </c>
      <c r="J8524" s="193">
        <f t="shared" si="1361"/>
        <v>4.543221070436962</v>
      </c>
      <c r="K8524" s="193">
        <f>MAX(0,(F8524-'2031 forecast'!$C$10))</f>
        <v>0</v>
      </c>
      <c r="L8524" s="193">
        <f>MAX(0,(G8524-'2031 forecast'!$C$10))</f>
        <v>0</v>
      </c>
      <c r="M8524" s="193">
        <f>MAX(0,(H8524-'2031 forecast'!$C$10))</f>
        <v>0</v>
      </c>
      <c r="N8524" s="193">
        <f>MAX(0,(I8524-'2031 forecast'!$C$10))</f>
        <v>0</v>
      </c>
      <c r="O8524" s="193">
        <f>MAX(0,(J8524-'2031 forecast'!$C$10))</f>
        <v>0</v>
      </c>
      <c r="P8524" s="175" t="str">
        <f t="shared" si="1367"/>
        <v/>
      </c>
      <c r="Q8524" s="175" t="str">
        <f t="shared" si="1368"/>
        <v/>
      </c>
    </row>
    <row r="8525" spans="1:17" s="1" customFormat="1" x14ac:dyDescent="0.3">
      <c r="A8525" s="189">
        <f t="shared" si="1366"/>
        <v>44186.041666646001</v>
      </c>
      <c r="B8525" s="190">
        <f t="shared" si="1362"/>
        <v>44186</v>
      </c>
      <c r="C8525" s="1">
        <f t="shared" si="1363"/>
        <v>1</v>
      </c>
      <c r="D8525" s="191">
        <v>2.4695857542446267</v>
      </c>
      <c r="E8525" s="192">
        <f t="shared" si="1364"/>
        <v>8.5753023970584202E-5</v>
      </c>
      <c r="F8525" s="193">
        <f t="shared" si="1365"/>
        <v>3.6820599372498068</v>
      </c>
      <c r="G8525" s="193">
        <f t="shared" ref="G8525:J8544" si="1369">$E8525*G$2</f>
        <v>3.8182165663814542</v>
      </c>
      <c r="H8525" s="193">
        <f t="shared" si="1369"/>
        <v>3.9594080477350726</v>
      </c>
      <c r="I8525" s="193">
        <f t="shared" si="1369"/>
        <v>4.1058205620134212</v>
      </c>
      <c r="J8525" s="193">
        <f t="shared" si="1369"/>
        <v>4.2576471745809252</v>
      </c>
      <c r="K8525" s="193">
        <f>MAX(0,(F8525-'2031 forecast'!$C$10))</f>
        <v>0</v>
      </c>
      <c r="L8525" s="193">
        <f>MAX(0,(G8525-'2031 forecast'!$C$10))</f>
        <v>0</v>
      </c>
      <c r="M8525" s="193">
        <f>MAX(0,(H8525-'2031 forecast'!$C$10))</f>
        <v>0</v>
      </c>
      <c r="N8525" s="193">
        <f>MAX(0,(I8525-'2031 forecast'!$C$10))</f>
        <v>0</v>
      </c>
      <c r="O8525" s="193">
        <f>MAX(0,(J8525-'2031 forecast'!$C$10))</f>
        <v>0</v>
      </c>
      <c r="P8525" s="175" t="str">
        <f t="shared" si="1367"/>
        <v/>
      </c>
      <c r="Q8525" s="175" t="str">
        <f t="shared" si="1368"/>
        <v/>
      </c>
    </row>
    <row r="8526" spans="1:17" s="1" customFormat="1" x14ac:dyDescent="0.3">
      <c r="A8526" s="189">
        <f t="shared" si="1366"/>
        <v>44186.083333312665</v>
      </c>
      <c r="B8526" s="190">
        <f t="shared" si="1362"/>
        <v>44186</v>
      </c>
      <c r="C8526" s="1">
        <f t="shared" si="1363"/>
        <v>2</v>
      </c>
      <c r="D8526" s="191">
        <v>2.4620565293841246</v>
      </c>
      <c r="E8526" s="192">
        <f t="shared" si="1364"/>
        <v>8.5491581824332418E-5</v>
      </c>
      <c r="F8526" s="193">
        <f t="shared" si="1365"/>
        <v>3.6708341447581914</v>
      </c>
      <c r="G8526" s="193">
        <f t="shared" si="1369"/>
        <v>3.8065756622156566</v>
      </c>
      <c r="H8526" s="193">
        <f t="shared" si="1369"/>
        <v>3.9473366817358801</v>
      </c>
      <c r="I8526" s="193">
        <f t="shared" si="1369"/>
        <v>4.093302816397526</v>
      </c>
      <c r="J8526" s="193">
        <f t="shared" si="1369"/>
        <v>4.244666542951105</v>
      </c>
      <c r="K8526" s="193">
        <f>MAX(0,(F8526-'2031 forecast'!$C$10))</f>
        <v>0</v>
      </c>
      <c r="L8526" s="193">
        <f>MAX(0,(G8526-'2031 forecast'!$C$10))</f>
        <v>0</v>
      </c>
      <c r="M8526" s="193">
        <f>MAX(0,(H8526-'2031 forecast'!$C$10))</f>
        <v>0</v>
      </c>
      <c r="N8526" s="193">
        <f>MAX(0,(I8526-'2031 forecast'!$C$10))</f>
        <v>0</v>
      </c>
      <c r="O8526" s="193">
        <f>MAX(0,(J8526-'2031 forecast'!$C$10))</f>
        <v>0</v>
      </c>
      <c r="P8526" s="175" t="str">
        <f t="shared" si="1367"/>
        <v/>
      </c>
      <c r="Q8526" s="175" t="str">
        <f t="shared" si="1368"/>
        <v/>
      </c>
    </row>
    <row r="8527" spans="1:17" s="1" customFormat="1" x14ac:dyDescent="0.3">
      <c r="A8527" s="189">
        <f t="shared" si="1366"/>
        <v>44186.124999979329</v>
      </c>
      <c r="B8527" s="190">
        <f t="shared" si="1362"/>
        <v>44186</v>
      </c>
      <c r="C8527" s="1">
        <f t="shared" si="1363"/>
        <v>3</v>
      </c>
      <c r="D8527" s="191">
        <v>2.3641766061976002</v>
      </c>
      <c r="E8527" s="192">
        <f t="shared" si="1364"/>
        <v>8.2092833923059282E-5</v>
      </c>
      <c r="F8527" s="193">
        <f t="shared" si="1365"/>
        <v>3.5248988423671936</v>
      </c>
      <c r="G8527" s="193">
        <f t="shared" si="1369"/>
        <v>3.655243908060295</v>
      </c>
      <c r="H8527" s="193">
        <f t="shared" si="1369"/>
        <v>3.7904089237463809</v>
      </c>
      <c r="I8527" s="193">
        <f t="shared" si="1369"/>
        <v>3.9305721233908977</v>
      </c>
      <c r="J8527" s="193">
        <f t="shared" si="1369"/>
        <v>4.0759183317634475</v>
      </c>
      <c r="K8527" s="193">
        <f>MAX(0,(F8527-'2031 forecast'!$C$10))</f>
        <v>0</v>
      </c>
      <c r="L8527" s="193">
        <f>MAX(0,(G8527-'2031 forecast'!$C$10))</f>
        <v>0</v>
      </c>
      <c r="M8527" s="193">
        <f>MAX(0,(H8527-'2031 forecast'!$C$10))</f>
        <v>0</v>
      </c>
      <c r="N8527" s="193">
        <f>MAX(0,(I8527-'2031 forecast'!$C$10))</f>
        <v>0</v>
      </c>
      <c r="O8527" s="193">
        <f>MAX(0,(J8527-'2031 forecast'!$C$10))</f>
        <v>0</v>
      </c>
      <c r="P8527" s="175" t="str">
        <f t="shared" si="1367"/>
        <v/>
      </c>
      <c r="Q8527" s="175" t="str">
        <f t="shared" si="1368"/>
        <v/>
      </c>
    </row>
    <row r="8528" spans="1:17" s="1" customFormat="1" x14ac:dyDescent="0.3">
      <c r="A8528" s="189">
        <f t="shared" si="1366"/>
        <v>44186.166666645993</v>
      </c>
      <c r="B8528" s="190">
        <f t="shared" si="1362"/>
        <v>44186</v>
      </c>
      <c r="C8528" s="1">
        <f t="shared" si="1363"/>
        <v>4</v>
      </c>
      <c r="D8528" s="191">
        <v>2.4244104050816149</v>
      </c>
      <c r="E8528" s="192">
        <f t="shared" si="1364"/>
        <v>8.4184371093073499E-5</v>
      </c>
      <c r="F8528" s="193">
        <f t="shared" si="1365"/>
        <v>3.6147051823001144</v>
      </c>
      <c r="G8528" s="193">
        <f t="shared" si="1369"/>
        <v>3.7483711413866705</v>
      </c>
      <c r="H8528" s="193">
        <f t="shared" si="1369"/>
        <v>3.8869798517399179</v>
      </c>
      <c r="I8528" s="193">
        <f t="shared" si="1369"/>
        <v>4.030714088318053</v>
      </c>
      <c r="J8528" s="193">
        <f t="shared" si="1369"/>
        <v>4.1797633848020048</v>
      </c>
      <c r="K8528" s="193">
        <f>MAX(0,(F8528-'2031 forecast'!$C$10))</f>
        <v>0</v>
      </c>
      <c r="L8528" s="193">
        <f>MAX(0,(G8528-'2031 forecast'!$C$10))</f>
        <v>0</v>
      </c>
      <c r="M8528" s="193">
        <f>MAX(0,(H8528-'2031 forecast'!$C$10))</f>
        <v>0</v>
      </c>
      <c r="N8528" s="193">
        <f>MAX(0,(I8528-'2031 forecast'!$C$10))</f>
        <v>0</v>
      </c>
      <c r="O8528" s="193">
        <f>MAX(0,(J8528-'2031 forecast'!$C$10))</f>
        <v>0</v>
      </c>
      <c r="P8528" s="175" t="str">
        <f t="shared" si="1367"/>
        <v/>
      </c>
      <c r="Q8528" s="175" t="str">
        <f t="shared" si="1368"/>
        <v/>
      </c>
    </row>
    <row r="8529" spans="1:17" s="1" customFormat="1" x14ac:dyDescent="0.3">
      <c r="A8529" s="189">
        <f t="shared" si="1366"/>
        <v>44186.208333312657</v>
      </c>
      <c r="B8529" s="190">
        <f t="shared" si="1362"/>
        <v>44186</v>
      </c>
      <c r="C8529" s="1">
        <f t="shared" si="1363"/>
        <v>5</v>
      </c>
      <c r="D8529" s="191">
        <v>2.4469980796631208</v>
      </c>
      <c r="E8529" s="192">
        <f t="shared" si="1364"/>
        <v>8.496869753182885E-5</v>
      </c>
      <c r="F8529" s="193">
        <f t="shared" si="1365"/>
        <v>3.6483825597749604</v>
      </c>
      <c r="G8529" s="193">
        <f t="shared" si="1369"/>
        <v>3.7832938538840621</v>
      </c>
      <c r="H8529" s="193">
        <f t="shared" si="1369"/>
        <v>3.9231939497374952</v>
      </c>
      <c r="I8529" s="193">
        <f t="shared" si="1369"/>
        <v>4.0682673251657366</v>
      </c>
      <c r="J8529" s="193">
        <f t="shared" si="1369"/>
        <v>4.2187052796914646</v>
      </c>
      <c r="K8529" s="193">
        <f>MAX(0,(F8529-'2031 forecast'!$C$10))</f>
        <v>0</v>
      </c>
      <c r="L8529" s="193">
        <f>MAX(0,(G8529-'2031 forecast'!$C$10))</f>
        <v>0</v>
      </c>
      <c r="M8529" s="193">
        <f>MAX(0,(H8529-'2031 forecast'!$C$10))</f>
        <v>0</v>
      </c>
      <c r="N8529" s="193">
        <f>MAX(0,(I8529-'2031 forecast'!$C$10))</f>
        <v>0</v>
      </c>
      <c r="O8529" s="193">
        <f>MAX(0,(J8529-'2031 forecast'!$C$10))</f>
        <v>0</v>
      </c>
      <c r="P8529" s="175" t="str">
        <f t="shared" si="1367"/>
        <v/>
      </c>
      <c r="Q8529" s="175" t="str">
        <f t="shared" si="1368"/>
        <v/>
      </c>
    </row>
    <row r="8530" spans="1:17" s="1" customFormat="1" x14ac:dyDescent="0.3">
      <c r="A8530" s="189">
        <f t="shared" si="1366"/>
        <v>44186.249999979322</v>
      </c>
      <c r="B8530" s="190">
        <f t="shared" si="1362"/>
        <v>44186</v>
      </c>
      <c r="C8530" s="1">
        <f t="shared" si="1363"/>
        <v>6</v>
      </c>
      <c r="D8530" s="191">
        <v>2.6578163757571742</v>
      </c>
      <c r="E8530" s="192">
        <f t="shared" si="1364"/>
        <v>9.2289077626878717E-5</v>
      </c>
      <c r="F8530" s="193">
        <f t="shared" si="1365"/>
        <v>3.9627047495401877</v>
      </c>
      <c r="G8530" s="193">
        <f t="shared" si="1369"/>
        <v>4.1092391705263811</v>
      </c>
      <c r="H8530" s="193">
        <f t="shared" si="1369"/>
        <v>4.2611921977148794</v>
      </c>
      <c r="I8530" s="193">
        <f t="shared" si="1369"/>
        <v>4.4187642024107845</v>
      </c>
      <c r="J8530" s="193">
        <f t="shared" si="1369"/>
        <v>4.5821629653264218</v>
      </c>
      <c r="K8530" s="193">
        <f>MAX(0,(F8530-'2031 forecast'!$C$10))</f>
        <v>0</v>
      </c>
      <c r="L8530" s="193">
        <f>MAX(0,(G8530-'2031 forecast'!$C$10))</f>
        <v>0</v>
      </c>
      <c r="M8530" s="193">
        <f>MAX(0,(H8530-'2031 forecast'!$C$10))</f>
        <v>0</v>
      </c>
      <c r="N8530" s="193">
        <f>MAX(0,(I8530-'2031 forecast'!$C$10))</f>
        <v>0</v>
      </c>
      <c r="O8530" s="193">
        <f>MAX(0,(J8530-'2031 forecast'!$C$10))</f>
        <v>0</v>
      </c>
      <c r="P8530" s="175" t="str">
        <f t="shared" si="1367"/>
        <v/>
      </c>
      <c r="Q8530" s="175" t="str">
        <f t="shared" si="1368"/>
        <v/>
      </c>
    </row>
    <row r="8531" spans="1:17" s="1" customFormat="1" x14ac:dyDescent="0.3">
      <c r="A8531" s="189">
        <f t="shared" si="1366"/>
        <v>44186.291666645986</v>
      </c>
      <c r="B8531" s="190">
        <f t="shared" si="1362"/>
        <v>44186</v>
      </c>
      <c r="C8531" s="1">
        <f t="shared" si="1363"/>
        <v>7</v>
      </c>
      <c r="D8531" s="191">
        <v>2.9288684707352428</v>
      </c>
      <c r="E8531" s="192">
        <f t="shared" si="1364"/>
        <v>1.0170099489194284E-4</v>
      </c>
      <c r="F8531" s="193">
        <f t="shared" si="1365"/>
        <v>4.3668332792383371</v>
      </c>
      <c r="G8531" s="193">
        <f t="shared" si="1369"/>
        <v>4.5283117204950774</v>
      </c>
      <c r="H8531" s="193">
        <f t="shared" si="1369"/>
        <v>4.6957613736858024</v>
      </c>
      <c r="I8531" s="193">
        <f t="shared" si="1369"/>
        <v>4.8694030445829899</v>
      </c>
      <c r="J8531" s="193">
        <f t="shared" si="1369"/>
        <v>5.049465703999938</v>
      </c>
      <c r="K8531" s="193">
        <f>MAX(0,(F8531-'2031 forecast'!$C$10))</f>
        <v>0</v>
      </c>
      <c r="L8531" s="193">
        <f>MAX(0,(G8531-'2031 forecast'!$C$10))</f>
        <v>0</v>
      </c>
      <c r="M8531" s="193">
        <f>MAX(0,(H8531-'2031 forecast'!$C$10))</f>
        <v>0</v>
      </c>
      <c r="N8531" s="193">
        <f>MAX(0,(I8531-'2031 forecast'!$C$10))</f>
        <v>0</v>
      </c>
      <c r="O8531" s="193">
        <f>MAX(0,(J8531-'2031 forecast'!$C$10))</f>
        <v>0</v>
      </c>
      <c r="P8531" s="175" t="str">
        <f t="shared" si="1367"/>
        <v/>
      </c>
      <c r="Q8531" s="175" t="str">
        <f t="shared" si="1368"/>
        <v/>
      </c>
    </row>
    <row r="8532" spans="1:17" s="1" customFormat="1" x14ac:dyDescent="0.3">
      <c r="A8532" s="189">
        <f t="shared" si="1366"/>
        <v>44186.33333331265</v>
      </c>
      <c r="B8532" s="190">
        <f t="shared" si="1362"/>
        <v>44186</v>
      </c>
      <c r="C8532" s="1">
        <f t="shared" si="1363"/>
        <v>8</v>
      </c>
      <c r="D8532" s="191">
        <v>3.1321575419687941</v>
      </c>
      <c r="E8532" s="192">
        <f t="shared" si="1364"/>
        <v>1.0875993284074093E-4</v>
      </c>
      <c r="F8532" s="193">
        <f t="shared" si="1365"/>
        <v>4.6699296765119493</v>
      </c>
      <c r="G8532" s="193">
        <f t="shared" si="1369"/>
        <v>4.8426161329715995</v>
      </c>
      <c r="H8532" s="193">
        <f t="shared" si="1369"/>
        <v>5.0216882556639932</v>
      </c>
      <c r="I8532" s="193">
        <f t="shared" si="1369"/>
        <v>5.2073821762121435</v>
      </c>
      <c r="J8532" s="193">
        <f t="shared" si="1369"/>
        <v>5.3999427580050749</v>
      </c>
      <c r="K8532" s="193">
        <f>MAX(0,(F8532-'2031 forecast'!$C$10))</f>
        <v>0</v>
      </c>
      <c r="L8532" s="193">
        <f>MAX(0,(G8532-'2031 forecast'!$C$10))</f>
        <v>0</v>
      </c>
      <c r="M8532" s="193">
        <f>MAX(0,(H8532-'2031 forecast'!$C$10))</f>
        <v>0</v>
      </c>
      <c r="N8532" s="193">
        <f>MAX(0,(I8532-'2031 forecast'!$C$10))</f>
        <v>0</v>
      </c>
      <c r="O8532" s="193">
        <f>MAX(0,(J8532-'2031 forecast'!$C$10))</f>
        <v>0</v>
      </c>
      <c r="P8532" s="175" t="str">
        <f t="shared" si="1367"/>
        <v/>
      </c>
      <c r="Q8532" s="175" t="str">
        <f t="shared" si="1368"/>
        <v/>
      </c>
    </row>
    <row r="8533" spans="1:17" s="1" customFormat="1" x14ac:dyDescent="0.3">
      <c r="A8533" s="189">
        <f t="shared" si="1366"/>
        <v>44186.374999979314</v>
      </c>
      <c r="B8533" s="190">
        <f t="shared" si="1362"/>
        <v>44186</v>
      </c>
      <c r="C8533" s="1">
        <f t="shared" si="1363"/>
        <v>9</v>
      </c>
      <c r="D8533" s="191">
        <v>3.1923913408528102</v>
      </c>
      <c r="E8533" s="192">
        <f t="shared" si="1364"/>
        <v>1.108514700107552E-4</v>
      </c>
      <c r="F8533" s="193">
        <f t="shared" si="1365"/>
        <v>4.7597360164448723</v>
      </c>
      <c r="G8533" s="193">
        <f t="shared" si="1369"/>
        <v>4.9357433662979773</v>
      </c>
      <c r="H8533" s="193">
        <f t="shared" si="1369"/>
        <v>5.1182591836575329</v>
      </c>
      <c r="I8533" s="193">
        <f t="shared" si="1369"/>
        <v>5.307524141139301</v>
      </c>
      <c r="J8533" s="193">
        <f t="shared" si="1369"/>
        <v>5.5037878110436349</v>
      </c>
      <c r="K8533" s="193">
        <f>MAX(0,(F8533-'2031 forecast'!$C$10))</f>
        <v>0</v>
      </c>
      <c r="L8533" s="193">
        <f>MAX(0,(G8533-'2031 forecast'!$C$10))</f>
        <v>0</v>
      </c>
      <c r="M8533" s="193">
        <f>MAX(0,(H8533-'2031 forecast'!$C$10))</f>
        <v>0</v>
      </c>
      <c r="N8533" s="193">
        <f>MAX(0,(I8533-'2031 forecast'!$C$10))</f>
        <v>0</v>
      </c>
      <c r="O8533" s="193">
        <f>MAX(0,(J8533-'2031 forecast'!$C$10))</f>
        <v>0</v>
      </c>
      <c r="P8533" s="175" t="str">
        <f t="shared" si="1367"/>
        <v/>
      </c>
      <c r="Q8533" s="175" t="str">
        <f t="shared" si="1368"/>
        <v/>
      </c>
    </row>
    <row r="8534" spans="1:17" s="1" customFormat="1" x14ac:dyDescent="0.3">
      <c r="A8534" s="189">
        <f t="shared" si="1366"/>
        <v>44186.416666645979</v>
      </c>
      <c r="B8534" s="190">
        <f t="shared" si="1362"/>
        <v>44186</v>
      </c>
      <c r="C8534" s="1">
        <f t="shared" si="1363"/>
        <v>10</v>
      </c>
      <c r="D8534" s="191">
        <v>3.3881511872258598</v>
      </c>
      <c r="E8534" s="192">
        <f t="shared" si="1364"/>
        <v>1.176489658133015E-4</v>
      </c>
      <c r="F8534" s="193">
        <f t="shared" si="1365"/>
        <v>5.0516066212268687</v>
      </c>
      <c r="G8534" s="193">
        <f t="shared" si="1369"/>
        <v>5.2384068746087022</v>
      </c>
      <c r="H8534" s="193">
        <f t="shared" si="1369"/>
        <v>5.4321146996365322</v>
      </c>
      <c r="I8534" s="193">
        <f t="shared" si="1369"/>
        <v>5.6329855271525595</v>
      </c>
      <c r="J8534" s="193">
        <f t="shared" si="1369"/>
        <v>5.8412842334189516</v>
      </c>
      <c r="K8534" s="193">
        <f>MAX(0,(F8534-'2031 forecast'!$C$10))</f>
        <v>0</v>
      </c>
      <c r="L8534" s="193">
        <f>MAX(0,(G8534-'2031 forecast'!$C$10))</f>
        <v>0</v>
      </c>
      <c r="M8534" s="193">
        <f>MAX(0,(H8534-'2031 forecast'!$C$10))</f>
        <v>0</v>
      </c>
      <c r="N8534" s="193">
        <f>MAX(0,(I8534-'2031 forecast'!$C$10))</f>
        <v>0</v>
      </c>
      <c r="O8534" s="193">
        <f>MAX(0,(J8534-'2031 forecast'!$C$10))</f>
        <v>0.10428423341895154</v>
      </c>
      <c r="P8534" s="175" t="str">
        <f t="shared" si="1367"/>
        <v/>
      </c>
      <c r="Q8534" s="175" t="str">
        <f t="shared" si="1368"/>
        <v/>
      </c>
    </row>
    <row r="8535" spans="1:17" s="1" customFormat="1" x14ac:dyDescent="0.3">
      <c r="A8535" s="189">
        <f t="shared" si="1366"/>
        <v>44186.458333312643</v>
      </c>
      <c r="B8535" s="190">
        <f t="shared" si="1362"/>
        <v>44186</v>
      </c>
      <c r="C8535" s="1">
        <f t="shared" si="1363"/>
        <v>11</v>
      </c>
      <c r="D8535" s="191">
        <v>3.5462649092963998</v>
      </c>
      <c r="E8535" s="192">
        <f t="shared" si="1364"/>
        <v>1.231392508845889E-4</v>
      </c>
      <c r="F8535" s="193">
        <f t="shared" si="1365"/>
        <v>5.2873482635507898</v>
      </c>
      <c r="G8535" s="193">
        <f t="shared" si="1369"/>
        <v>5.482865862090442</v>
      </c>
      <c r="H8535" s="193">
        <f t="shared" si="1369"/>
        <v>5.685613385619571</v>
      </c>
      <c r="I8535" s="193">
        <f t="shared" si="1369"/>
        <v>5.8958581850863458</v>
      </c>
      <c r="J8535" s="193">
        <f t="shared" si="1369"/>
        <v>6.11387749764517</v>
      </c>
      <c r="K8535" s="193">
        <f>MAX(0,(F8535-'2031 forecast'!$C$10))</f>
        <v>0</v>
      </c>
      <c r="L8535" s="193">
        <f>MAX(0,(G8535-'2031 forecast'!$C$10))</f>
        <v>0</v>
      </c>
      <c r="M8535" s="193">
        <f>MAX(0,(H8535-'2031 forecast'!$C$10))</f>
        <v>0</v>
      </c>
      <c r="N8535" s="193">
        <f>MAX(0,(I8535-'2031 forecast'!$C$10))</f>
        <v>0.15885818508634575</v>
      </c>
      <c r="O8535" s="193">
        <f>MAX(0,(J8535-'2031 forecast'!$C$10))</f>
        <v>0.37687749764516987</v>
      </c>
      <c r="P8535" s="175" t="str">
        <f t="shared" si="1367"/>
        <v/>
      </c>
      <c r="Q8535" s="175" t="str">
        <f t="shared" si="1368"/>
        <v/>
      </c>
    </row>
    <row r="8536" spans="1:17" s="1" customFormat="1" x14ac:dyDescent="0.3">
      <c r="A8536" s="189">
        <f t="shared" si="1366"/>
        <v>44186.499999979307</v>
      </c>
      <c r="B8536" s="190">
        <f t="shared" si="1362"/>
        <v>44186</v>
      </c>
      <c r="C8536" s="1">
        <f t="shared" si="1363"/>
        <v>12</v>
      </c>
      <c r="D8536" s="191">
        <v>3.5763818087384074</v>
      </c>
      <c r="E8536" s="192">
        <f t="shared" si="1364"/>
        <v>1.2418501946959601E-4</v>
      </c>
      <c r="F8536" s="193">
        <f t="shared" si="1365"/>
        <v>5.33225143351725</v>
      </c>
      <c r="G8536" s="193">
        <f t="shared" si="1369"/>
        <v>5.5294294787536291</v>
      </c>
      <c r="H8536" s="193">
        <f t="shared" si="1369"/>
        <v>5.733898849616339</v>
      </c>
      <c r="I8536" s="193">
        <f t="shared" si="1369"/>
        <v>5.9459291675499228</v>
      </c>
      <c r="J8536" s="193">
        <f t="shared" si="1369"/>
        <v>6.1658000241644482</v>
      </c>
      <c r="K8536" s="193">
        <f>MAX(0,(F8536-'2031 forecast'!$C$10))</f>
        <v>0</v>
      </c>
      <c r="L8536" s="193">
        <f>MAX(0,(G8536-'2031 forecast'!$C$10))</f>
        <v>0</v>
      </c>
      <c r="M8536" s="193">
        <f>MAX(0,(H8536-'2031 forecast'!$C$10))</f>
        <v>0</v>
      </c>
      <c r="N8536" s="193">
        <f>MAX(0,(I8536-'2031 forecast'!$C$10))</f>
        <v>0.20892916754992275</v>
      </c>
      <c r="O8536" s="193">
        <f>MAX(0,(J8536-'2031 forecast'!$C$10))</f>
        <v>0.42880002416444807</v>
      </c>
      <c r="P8536" s="175" t="str">
        <f t="shared" si="1367"/>
        <v/>
      </c>
      <c r="Q8536" s="175" t="str">
        <f t="shared" si="1368"/>
        <v/>
      </c>
    </row>
    <row r="8537" spans="1:17" s="1" customFormat="1" x14ac:dyDescent="0.3">
      <c r="A8537" s="189">
        <f t="shared" si="1366"/>
        <v>44186.541666645971</v>
      </c>
      <c r="B8537" s="190">
        <f t="shared" si="1362"/>
        <v>44186</v>
      </c>
      <c r="C8537" s="1">
        <f t="shared" si="1363"/>
        <v>13</v>
      </c>
      <c r="D8537" s="191">
        <v>3.5989694833199133</v>
      </c>
      <c r="E8537" s="192">
        <f t="shared" si="1364"/>
        <v>1.2496934590835136E-4</v>
      </c>
      <c r="F8537" s="193">
        <f t="shared" si="1365"/>
        <v>5.365928810992096</v>
      </c>
      <c r="G8537" s="193">
        <f t="shared" si="1369"/>
        <v>5.5643521912510208</v>
      </c>
      <c r="H8537" s="193">
        <f t="shared" si="1369"/>
        <v>5.7701129476139164</v>
      </c>
      <c r="I8537" s="193">
        <f t="shared" si="1369"/>
        <v>5.9834824043976074</v>
      </c>
      <c r="J8537" s="193">
        <f t="shared" si="1369"/>
        <v>6.2047419190539088</v>
      </c>
      <c r="K8537" s="193">
        <f>MAX(0,(F8537-'2031 forecast'!$C$10))</f>
        <v>0</v>
      </c>
      <c r="L8537" s="193">
        <f>MAX(0,(G8537-'2031 forecast'!$C$10))</f>
        <v>0</v>
      </c>
      <c r="M8537" s="193">
        <f>MAX(0,(H8537-'2031 forecast'!$C$10))</f>
        <v>3.3112947613916255E-2</v>
      </c>
      <c r="N8537" s="193">
        <f>MAX(0,(I8537-'2031 forecast'!$C$10))</f>
        <v>0.24648240439760727</v>
      </c>
      <c r="O8537" s="193">
        <f>MAX(0,(J8537-'2031 forecast'!$C$10))</f>
        <v>0.46774191905390872</v>
      </c>
      <c r="P8537" s="175" t="str">
        <f t="shared" si="1367"/>
        <v/>
      </c>
      <c r="Q8537" s="175" t="str">
        <f t="shared" si="1368"/>
        <v/>
      </c>
    </row>
    <row r="8538" spans="1:17" s="1" customFormat="1" x14ac:dyDescent="0.3">
      <c r="A8538" s="189">
        <f t="shared" si="1366"/>
        <v>44186.583333312636</v>
      </c>
      <c r="B8538" s="190">
        <f t="shared" si="1362"/>
        <v>44186</v>
      </c>
      <c r="C8538" s="1">
        <f t="shared" si="1363"/>
        <v>14</v>
      </c>
      <c r="D8538" s="191">
        <v>3.5387356844358973</v>
      </c>
      <c r="E8538" s="192">
        <f t="shared" si="1364"/>
        <v>1.2287780873833709E-4</v>
      </c>
      <c r="F8538" s="193">
        <f t="shared" si="1365"/>
        <v>5.276122471059173</v>
      </c>
      <c r="G8538" s="193">
        <f t="shared" si="1369"/>
        <v>5.471224957924643</v>
      </c>
      <c r="H8538" s="193">
        <f t="shared" si="1369"/>
        <v>5.6735420196203767</v>
      </c>
      <c r="I8538" s="193">
        <f t="shared" si="1369"/>
        <v>5.8833404394704498</v>
      </c>
      <c r="J8538" s="193">
        <f t="shared" si="1369"/>
        <v>6.100896866015348</v>
      </c>
      <c r="K8538" s="193">
        <f>MAX(0,(F8538-'2031 forecast'!$C$10))</f>
        <v>0</v>
      </c>
      <c r="L8538" s="193">
        <f>MAX(0,(G8538-'2031 forecast'!$C$10))</f>
        <v>0</v>
      </c>
      <c r="M8538" s="193">
        <f>MAX(0,(H8538-'2031 forecast'!$C$10))</f>
        <v>0</v>
      </c>
      <c r="N8538" s="193">
        <f>MAX(0,(I8538-'2031 forecast'!$C$10))</f>
        <v>0.14634043947044972</v>
      </c>
      <c r="O8538" s="193">
        <f>MAX(0,(J8538-'2031 forecast'!$C$10))</f>
        <v>0.36389686601534788</v>
      </c>
      <c r="P8538" s="175" t="str">
        <f t="shared" si="1367"/>
        <v/>
      </c>
      <c r="Q8538" s="175" t="str">
        <f t="shared" si="1368"/>
        <v/>
      </c>
    </row>
    <row r="8539" spans="1:17" s="1" customFormat="1" x14ac:dyDescent="0.3">
      <c r="A8539" s="189">
        <f t="shared" si="1366"/>
        <v>44186.6249999793</v>
      </c>
      <c r="B8539" s="190">
        <f t="shared" si="1362"/>
        <v>44186</v>
      </c>
      <c r="C8539" s="1">
        <f t="shared" si="1363"/>
        <v>15</v>
      </c>
      <c r="D8539" s="191">
        <v>3.5763818087384074</v>
      </c>
      <c r="E8539" s="192">
        <f t="shared" si="1364"/>
        <v>1.2418501946959601E-4</v>
      </c>
      <c r="F8539" s="193">
        <f t="shared" si="1365"/>
        <v>5.33225143351725</v>
      </c>
      <c r="G8539" s="193">
        <f t="shared" si="1369"/>
        <v>5.5294294787536291</v>
      </c>
      <c r="H8539" s="193">
        <f t="shared" si="1369"/>
        <v>5.733898849616339</v>
      </c>
      <c r="I8539" s="193">
        <f t="shared" si="1369"/>
        <v>5.9459291675499228</v>
      </c>
      <c r="J8539" s="193">
        <f t="shared" si="1369"/>
        <v>6.1658000241644482</v>
      </c>
      <c r="K8539" s="193">
        <f>MAX(0,(F8539-'2031 forecast'!$C$10))</f>
        <v>0</v>
      </c>
      <c r="L8539" s="193">
        <f>MAX(0,(G8539-'2031 forecast'!$C$10))</f>
        <v>0</v>
      </c>
      <c r="M8539" s="193">
        <f>MAX(0,(H8539-'2031 forecast'!$C$10))</f>
        <v>0</v>
      </c>
      <c r="N8539" s="193">
        <f>MAX(0,(I8539-'2031 forecast'!$C$10))</f>
        <v>0.20892916754992275</v>
      </c>
      <c r="O8539" s="193">
        <f>MAX(0,(J8539-'2031 forecast'!$C$10))</f>
        <v>0.42880002416444807</v>
      </c>
      <c r="P8539" s="175" t="str">
        <f t="shared" si="1367"/>
        <v/>
      </c>
      <c r="Q8539" s="175" t="str">
        <f t="shared" si="1368"/>
        <v/>
      </c>
    </row>
    <row r="8540" spans="1:17" s="1" customFormat="1" x14ac:dyDescent="0.3">
      <c r="A8540" s="189">
        <f t="shared" si="1366"/>
        <v>44186.666666645964</v>
      </c>
      <c r="B8540" s="190">
        <f t="shared" si="1362"/>
        <v>44186</v>
      </c>
      <c r="C8540" s="1">
        <f t="shared" si="1363"/>
        <v>16</v>
      </c>
      <c r="D8540" s="191">
        <v>3.5914402584594112</v>
      </c>
      <c r="E8540" s="192">
        <f t="shared" si="1364"/>
        <v>1.2470790376209958E-4</v>
      </c>
      <c r="F8540" s="193">
        <f t="shared" si="1365"/>
        <v>5.3547030185004809</v>
      </c>
      <c r="G8540" s="193">
        <f t="shared" si="1369"/>
        <v>5.5527112870852235</v>
      </c>
      <c r="H8540" s="193">
        <f t="shared" si="1369"/>
        <v>5.7580415816147239</v>
      </c>
      <c r="I8540" s="193">
        <f t="shared" si="1369"/>
        <v>5.9709646587817122</v>
      </c>
      <c r="J8540" s="193">
        <f t="shared" si="1369"/>
        <v>6.1917612874240886</v>
      </c>
      <c r="K8540" s="193">
        <f>MAX(0,(F8540-'2031 forecast'!$C$10))</f>
        <v>0</v>
      </c>
      <c r="L8540" s="193">
        <f>MAX(0,(G8540-'2031 forecast'!$C$10))</f>
        <v>0</v>
      </c>
      <c r="M8540" s="193">
        <f>MAX(0,(H8540-'2031 forecast'!$C$10))</f>
        <v>2.1041581614723803E-2</v>
      </c>
      <c r="N8540" s="193">
        <f>MAX(0,(I8540-'2031 forecast'!$C$10))</f>
        <v>0.23396465878171213</v>
      </c>
      <c r="O8540" s="193">
        <f>MAX(0,(J8540-'2031 forecast'!$C$10))</f>
        <v>0.4547612874240885</v>
      </c>
      <c r="P8540" s="175" t="str">
        <f t="shared" si="1367"/>
        <v/>
      </c>
      <c r="Q8540" s="175" t="str">
        <f t="shared" si="1368"/>
        <v/>
      </c>
    </row>
    <row r="8541" spans="1:17" s="1" customFormat="1" x14ac:dyDescent="0.3">
      <c r="A8541" s="189">
        <f t="shared" si="1366"/>
        <v>44186.708333312628</v>
      </c>
      <c r="B8541" s="190">
        <f t="shared" si="1362"/>
        <v>44186</v>
      </c>
      <c r="C8541" s="1">
        <f t="shared" si="1363"/>
        <v>17</v>
      </c>
      <c r="D8541" s="191">
        <v>3.7872001048324604</v>
      </c>
      <c r="E8541" s="192">
        <f t="shared" si="1364"/>
        <v>1.3150539956464588E-4</v>
      </c>
      <c r="F8541" s="193">
        <f t="shared" si="1365"/>
        <v>5.6465736232824773</v>
      </c>
      <c r="G8541" s="193">
        <f t="shared" si="1369"/>
        <v>5.8553747953959485</v>
      </c>
      <c r="H8541" s="193">
        <f t="shared" si="1369"/>
        <v>6.0718970975937232</v>
      </c>
      <c r="I8541" s="193">
        <f t="shared" si="1369"/>
        <v>6.2964260447949707</v>
      </c>
      <c r="J8541" s="193">
        <f t="shared" si="1369"/>
        <v>6.5292577097994053</v>
      </c>
      <c r="K8541" s="193">
        <f>MAX(0,(F8541-'2031 forecast'!$C$10))</f>
        <v>0</v>
      </c>
      <c r="L8541" s="193">
        <f>MAX(0,(G8541-'2031 forecast'!$C$10))</f>
        <v>0.11837479539594842</v>
      </c>
      <c r="M8541" s="193">
        <f>MAX(0,(H8541-'2031 forecast'!$C$10))</f>
        <v>0.3348970975937231</v>
      </c>
      <c r="N8541" s="193">
        <f>MAX(0,(I8541-'2031 forecast'!$C$10))</f>
        <v>0.5594260447949706</v>
      </c>
      <c r="O8541" s="193">
        <f>MAX(0,(J8541-'2031 forecast'!$C$10))</f>
        <v>0.79225770979940524</v>
      </c>
      <c r="P8541" s="175" t="str">
        <f t="shared" si="1367"/>
        <v/>
      </c>
      <c r="Q8541" s="175" t="str">
        <f t="shared" si="1368"/>
        <v/>
      </c>
    </row>
    <row r="8542" spans="1:17" s="1" customFormat="1" x14ac:dyDescent="0.3">
      <c r="A8542" s="189">
        <f t="shared" si="1366"/>
        <v>44186.749999979293</v>
      </c>
      <c r="B8542" s="190">
        <f t="shared" si="1362"/>
        <v>44186</v>
      </c>
      <c r="C8542" s="1">
        <f t="shared" si="1363"/>
        <v>18</v>
      </c>
      <c r="D8542" s="191">
        <v>3.9001384777399895</v>
      </c>
      <c r="E8542" s="192">
        <f t="shared" si="1364"/>
        <v>1.3542703175842261E-4</v>
      </c>
      <c r="F8542" s="193">
        <f t="shared" si="1365"/>
        <v>5.8149605106567064</v>
      </c>
      <c r="G8542" s="193">
        <f t="shared" si="1369"/>
        <v>6.0299883578829059</v>
      </c>
      <c r="H8542" s="193">
        <f t="shared" si="1369"/>
        <v>6.2529675875816082</v>
      </c>
      <c r="I8542" s="193">
        <f t="shared" si="1369"/>
        <v>6.4841922290333907</v>
      </c>
      <c r="J8542" s="193">
        <f t="shared" si="1369"/>
        <v>6.7239671842467041</v>
      </c>
      <c r="K8542" s="193">
        <f>MAX(0,(F8542-'2031 forecast'!$C$10))</f>
        <v>7.7960510656706283E-2</v>
      </c>
      <c r="L8542" s="193">
        <f>MAX(0,(G8542-'2031 forecast'!$C$10))</f>
        <v>0.29298835788290578</v>
      </c>
      <c r="M8542" s="193">
        <f>MAX(0,(H8542-'2031 forecast'!$C$10))</f>
        <v>0.5159675875816081</v>
      </c>
      <c r="N8542" s="193">
        <f>MAX(0,(I8542-'2031 forecast'!$C$10))</f>
        <v>0.74719222903339055</v>
      </c>
      <c r="O8542" s="193">
        <f>MAX(0,(J8542-'2031 forecast'!$C$10))</f>
        <v>0.98696718424670404</v>
      </c>
      <c r="P8542" s="175">
        <f t="shared" si="1367"/>
        <v>1</v>
      </c>
      <c r="Q8542" s="175">
        <f t="shared" si="1368"/>
        <v>1</v>
      </c>
    </row>
    <row r="8543" spans="1:17" s="1" customFormat="1" x14ac:dyDescent="0.3">
      <c r="A8543" s="189">
        <f t="shared" si="1366"/>
        <v>44186.791666645957</v>
      </c>
      <c r="B8543" s="190">
        <f t="shared" si="1362"/>
        <v>44186</v>
      </c>
      <c r="C8543" s="1">
        <f t="shared" si="1363"/>
        <v>19</v>
      </c>
      <c r="D8543" s="191">
        <v>3.6667325070644305</v>
      </c>
      <c r="E8543" s="192">
        <f t="shared" si="1364"/>
        <v>1.2732232522461739E-4</v>
      </c>
      <c r="F8543" s="193">
        <f t="shared" si="1365"/>
        <v>5.4669609434166331</v>
      </c>
      <c r="G8543" s="193">
        <f t="shared" si="1369"/>
        <v>5.6691203287431948</v>
      </c>
      <c r="H8543" s="193">
        <f t="shared" si="1369"/>
        <v>5.8787552416066466</v>
      </c>
      <c r="I8543" s="193">
        <f t="shared" si="1369"/>
        <v>6.0961421149406583</v>
      </c>
      <c r="J8543" s="193">
        <f t="shared" si="1369"/>
        <v>6.3215676037222872</v>
      </c>
      <c r="K8543" s="193">
        <f>MAX(0,(F8543-'2031 forecast'!$C$10))</f>
        <v>0</v>
      </c>
      <c r="L8543" s="193">
        <f>MAX(0,(G8543-'2031 forecast'!$C$10))</f>
        <v>0</v>
      </c>
      <c r="M8543" s="193">
        <f>MAX(0,(H8543-'2031 forecast'!$C$10))</f>
        <v>0.14175524160664654</v>
      </c>
      <c r="N8543" s="193">
        <f>MAX(0,(I8543-'2031 forecast'!$C$10))</f>
        <v>0.35914211494065817</v>
      </c>
      <c r="O8543" s="193">
        <f>MAX(0,(J8543-'2031 forecast'!$C$10))</f>
        <v>0.58456760372228711</v>
      </c>
      <c r="P8543" s="175" t="str">
        <f t="shared" si="1367"/>
        <v/>
      </c>
      <c r="Q8543" s="175" t="str">
        <f t="shared" si="1368"/>
        <v/>
      </c>
    </row>
    <row r="8544" spans="1:17" s="1" customFormat="1" x14ac:dyDescent="0.3">
      <c r="A8544" s="189">
        <f t="shared" si="1366"/>
        <v>44186.833333312621</v>
      </c>
      <c r="B8544" s="190">
        <f t="shared" si="1362"/>
        <v>44186</v>
      </c>
      <c r="C8544" s="1">
        <f t="shared" si="1363"/>
        <v>20</v>
      </c>
      <c r="D8544" s="191">
        <v>3.6064987081804145</v>
      </c>
      <c r="E8544" s="192">
        <f t="shared" si="1364"/>
        <v>1.2523078805460312E-4</v>
      </c>
      <c r="F8544" s="193">
        <f t="shared" si="1365"/>
        <v>5.3771546034837101</v>
      </c>
      <c r="G8544" s="193">
        <f t="shared" si="1369"/>
        <v>5.5759930954168171</v>
      </c>
      <c r="H8544" s="193">
        <f t="shared" si="1369"/>
        <v>5.782184313613107</v>
      </c>
      <c r="I8544" s="193">
        <f t="shared" si="1369"/>
        <v>5.9960001500135007</v>
      </c>
      <c r="J8544" s="193">
        <f t="shared" si="1369"/>
        <v>6.2177225506837273</v>
      </c>
      <c r="K8544" s="193">
        <f>MAX(0,(F8544-'2031 forecast'!$C$10))</f>
        <v>0</v>
      </c>
      <c r="L8544" s="193">
        <f>MAX(0,(G8544-'2031 forecast'!$C$10))</f>
        <v>0</v>
      </c>
      <c r="M8544" s="193">
        <f>MAX(0,(H8544-'2031 forecast'!$C$10))</f>
        <v>4.518431361310693E-2</v>
      </c>
      <c r="N8544" s="193">
        <f>MAX(0,(I8544-'2031 forecast'!$C$10))</f>
        <v>0.25900015001350063</v>
      </c>
      <c r="O8544" s="193">
        <f>MAX(0,(J8544-'2031 forecast'!$C$10))</f>
        <v>0.48072255068372716</v>
      </c>
      <c r="P8544" s="175" t="str">
        <f t="shared" si="1367"/>
        <v/>
      </c>
      <c r="Q8544" s="175" t="str">
        <f t="shared" si="1368"/>
        <v/>
      </c>
    </row>
    <row r="8545" spans="1:17" s="1" customFormat="1" x14ac:dyDescent="0.3">
      <c r="A8545" s="189">
        <f t="shared" si="1366"/>
        <v>44186.874999979285</v>
      </c>
      <c r="B8545" s="190">
        <f t="shared" si="1362"/>
        <v>44186</v>
      </c>
      <c r="C8545" s="1">
        <f t="shared" si="1363"/>
        <v>21</v>
      </c>
      <c r="D8545" s="191">
        <v>3.5462649092963998</v>
      </c>
      <c r="E8545" s="192">
        <f t="shared" si="1364"/>
        <v>1.231392508845889E-4</v>
      </c>
      <c r="F8545" s="193">
        <f t="shared" si="1365"/>
        <v>5.2873482635507898</v>
      </c>
      <c r="G8545" s="193">
        <f t="shared" ref="G8545:J8564" si="1370">$E8545*G$2</f>
        <v>5.482865862090442</v>
      </c>
      <c r="H8545" s="193">
        <f t="shared" si="1370"/>
        <v>5.685613385619571</v>
      </c>
      <c r="I8545" s="193">
        <f t="shared" si="1370"/>
        <v>5.8958581850863458</v>
      </c>
      <c r="J8545" s="193">
        <f t="shared" si="1370"/>
        <v>6.11387749764517</v>
      </c>
      <c r="K8545" s="193">
        <f>MAX(0,(F8545-'2031 forecast'!$C$10))</f>
        <v>0</v>
      </c>
      <c r="L8545" s="193">
        <f>MAX(0,(G8545-'2031 forecast'!$C$10))</f>
        <v>0</v>
      </c>
      <c r="M8545" s="193">
        <f>MAX(0,(H8545-'2031 forecast'!$C$10))</f>
        <v>0</v>
      </c>
      <c r="N8545" s="193">
        <f>MAX(0,(I8545-'2031 forecast'!$C$10))</f>
        <v>0.15885818508634575</v>
      </c>
      <c r="O8545" s="193">
        <f>MAX(0,(J8545-'2031 forecast'!$C$10))</f>
        <v>0.37687749764516987</v>
      </c>
      <c r="P8545" s="175" t="str">
        <f t="shared" si="1367"/>
        <v/>
      </c>
      <c r="Q8545" s="175" t="str">
        <f t="shared" si="1368"/>
        <v/>
      </c>
    </row>
    <row r="8546" spans="1:17" s="1" customFormat="1" x14ac:dyDescent="0.3">
      <c r="A8546" s="189">
        <f t="shared" si="1366"/>
        <v>44186.91666664595</v>
      </c>
      <c r="B8546" s="190">
        <f t="shared" si="1362"/>
        <v>44186</v>
      </c>
      <c r="C8546" s="1">
        <f t="shared" si="1363"/>
        <v>22</v>
      </c>
      <c r="D8546" s="191">
        <v>3.2752128143183308</v>
      </c>
      <c r="E8546" s="192">
        <f t="shared" si="1364"/>
        <v>1.1372733361952476E-4</v>
      </c>
      <c r="F8546" s="193">
        <f t="shared" si="1365"/>
        <v>4.8832197338526395</v>
      </c>
      <c r="G8546" s="193">
        <f t="shared" si="1370"/>
        <v>5.0637933121217449</v>
      </c>
      <c r="H8546" s="193">
        <f t="shared" si="1370"/>
        <v>5.2510442096486472</v>
      </c>
      <c r="I8546" s="193">
        <f t="shared" si="1370"/>
        <v>5.4452193429141396</v>
      </c>
      <c r="J8546" s="193">
        <f t="shared" si="1370"/>
        <v>5.6465747589716528</v>
      </c>
      <c r="K8546" s="193">
        <f>MAX(0,(F8546-'2031 forecast'!$C$10))</f>
        <v>0</v>
      </c>
      <c r="L8546" s="193">
        <f>MAX(0,(G8546-'2031 forecast'!$C$10))</f>
        <v>0</v>
      </c>
      <c r="M8546" s="193">
        <f>MAX(0,(H8546-'2031 forecast'!$C$10))</f>
        <v>0</v>
      </c>
      <c r="N8546" s="193">
        <f>MAX(0,(I8546-'2031 forecast'!$C$10))</f>
        <v>0</v>
      </c>
      <c r="O8546" s="193">
        <f>MAX(0,(J8546-'2031 forecast'!$C$10))</f>
        <v>0</v>
      </c>
      <c r="P8546" s="175" t="str">
        <f t="shared" si="1367"/>
        <v/>
      </c>
      <c r="Q8546" s="175" t="str">
        <f t="shared" si="1368"/>
        <v/>
      </c>
    </row>
    <row r="8547" spans="1:17" s="1" customFormat="1" x14ac:dyDescent="0.3">
      <c r="A8547" s="189">
        <f t="shared" si="1366"/>
        <v>44186.958333312614</v>
      </c>
      <c r="B8547" s="190">
        <f t="shared" si="1362"/>
        <v>44186</v>
      </c>
      <c r="C8547" s="1">
        <f t="shared" si="1363"/>
        <v>23</v>
      </c>
      <c r="D8547" s="191">
        <v>3.0116899442007643</v>
      </c>
      <c r="E8547" s="192">
        <f t="shared" si="1364"/>
        <v>1.0457685850071245E-4</v>
      </c>
      <c r="F8547" s="193">
        <f t="shared" si="1365"/>
        <v>4.4903169966461061</v>
      </c>
      <c r="G8547" s="193">
        <f t="shared" si="1370"/>
        <v>4.6563616663188467</v>
      </c>
      <c r="H8547" s="193">
        <f t="shared" si="1370"/>
        <v>4.8285463996769176</v>
      </c>
      <c r="I8547" s="193">
        <f t="shared" si="1370"/>
        <v>5.0070982463578311</v>
      </c>
      <c r="J8547" s="193">
        <f t="shared" si="1370"/>
        <v>5.1922526519279577</v>
      </c>
      <c r="K8547" s="193">
        <f>MAX(0,(F8547-'2031 forecast'!$C$10))</f>
        <v>0</v>
      </c>
      <c r="L8547" s="193">
        <f>MAX(0,(G8547-'2031 forecast'!$C$10))</f>
        <v>0</v>
      </c>
      <c r="M8547" s="193">
        <f>MAX(0,(H8547-'2031 forecast'!$C$10))</f>
        <v>0</v>
      </c>
      <c r="N8547" s="193">
        <f>MAX(0,(I8547-'2031 forecast'!$C$10))</f>
        <v>0</v>
      </c>
      <c r="O8547" s="193">
        <f>MAX(0,(J8547-'2031 forecast'!$C$10))</f>
        <v>0</v>
      </c>
      <c r="P8547" s="175" t="str">
        <f t="shared" si="1367"/>
        <v/>
      </c>
      <c r="Q8547" s="175" t="str">
        <f t="shared" si="1368"/>
        <v/>
      </c>
    </row>
    <row r="8548" spans="1:17" s="1" customFormat="1" x14ac:dyDescent="0.3">
      <c r="A8548" s="189">
        <f t="shared" si="1366"/>
        <v>44186.999999979278</v>
      </c>
      <c r="B8548" s="190">
        <f t="shared" si="1362"/>
        <v>44186</v>
      </c>
      <c r="C8548" s="1">
        <f t="shared" si="1363"/>
        <v>0</v>
      </c>
      <c r="D8548" s="191">
        <v>2.5975825768731586</v>
      </c>
      <c r="E8548" s="192">
        <f t="shared" si="1364"/>
        <v>9.019754045686446E-5</v>
      </c>
      <c r="F8548" s="193">
        <f t="shared" si="1365"/>
        <v>3.8728984096072652</v>
      </c>
      <c r="G8548" s="193">
        <f t="shared" si="1370"/>
        <v>4.0161119372000043</v>
      </c>
      <c r="H8548" s="193">
        <f t="shared" si="1370"/>
        <v>4.1646212697213407</v>
      </c>
      <c r="I8548" s="193">
        <f t="shared" si="1370"/>
        <v>4.3186222374836278</v>
      </c>
      <c r="J8548" s="193">
        <f t="shared" si="1370"/>
        <v>4.4783179122878618</v>
      </c>
      <c r="K8548" s="193">
        <f>MAX(0,(F8548-'2031 forecast'!$C$10))</f>
        <v>0</v>
      </c>
      <c r="L8548" s="193">
        <f>MAX(0,(G8548-'2031 forecast'!$C$10))</f>
        <v>0</v>
      </c>
      <c r="M8548" s="193">
        <f>MAX(0,(H8548-'2031 forecast'!$C$10))</f>
        <v>0</v>
      </c>
      <c r="N8548" s="193">
        <f>MAX(0,(I8548-'2031 forecast'!$C$10))</f>
        <v>0</v>
      </c>
      <c r="O8548" s="193">
        <f>MAX(0,(J8548-'2031 forecast'!$C$10))</f>
        <v>0</v>
      </c>
      <c r="P8548" s="175" t="str">
        <f t="shared" si="1367"/>
        <v/>
      </c>
      <c r="Q8548" s="175" t="str">
        <f t="shared" si="1368"/>
        <v/>
      </c>
    </row>
    <row r="8549" spans="1:17" s="1" customFormat="1" x14ac:dyDescent="0.3">
      <c r="A8549" s="189">
        <f t="shared" si="1366"/>
        <v>44187.041666645942</v>
      </c>
      <c r="B8549" s="190">
        <f t="shared" si="1362"/>
        <v>44187</v>
      </c>
      <c r="C8549" s="1">
        <f t="shared" si="1363"/>
        <v>1</v>
      </c>
      <c r="D8549" s="191">
        <v>2.514761103407638</v>
      </c>
      <c r="E8549" s="192">
        <f t="shared" si="1364"/>
        <v>8.7321676848094892E-5</v>
      </c>
      <c r="F8549" s="193">
        <f t="shared" si="1365"/>
        <v>3.7494146921994984</v>
      </c>
      <c r="G8549" s="193">
        <f t="shared" si="1370"/>
        <v>3.8880619913762366</v>
      </c>
      <c r="H8549" s="193">
        <f t="shared" si="1370"/>
        <v>4.0318362437302264</v>
      </c>
      <c r="I8549" s="193">
        <f t="shared" si="1370"/>
        <v>4.1809270357087884</v>
      </c>
      <c r="J8549" s="193">
        <f t="shared" si="1370"/>
        <v>4.3355309643598448</v>
      </c>
      <c r="K8549" s="193">
        <f>MAX(0,(F8549-'2031 forecast'!$C$10))</f>
        <v>0</v>
      </c>
      <c r="L8549" s="193">
        <f>MAX(0,(G8549-'2031 forecast'!$C$10))</f>
        <v>0</v>
      </c>
      <c r="M8549" s="193">
        <f>MAX(0,(H8549-'2031 forecast'!$C$10))</f>
        <v>0</v>
      </c>
      <c r="N8549" s="193">
        <f>MAX(0,(I8549-'2031 forecast'!$C$10))</f>
        <v>0</v>
      </c>
      <c r="O8549" s="193">
        <f>MAX(0,(J8549-'2031 forecast'!$C$10))</f>
        <v>0</v>
      </c>
      <c r="P8549" s="175" t="str">
        <f t="shared" si="1367"/>
        <v/>
      </c>
      <c r="Q8549" s="175" t="str">
        <f t="shared" si="1368"/>
        <v/>
      </c>
    </row>
    <row r="8550" spans="1:17" s="1" customFormat="1" x14ac:dyDescent="0.3">
      <c r="A8550" s="189">
        <f t="shared" si="1366"/>
        <v>44187.083333312607</v>
      </c>
      <c r="B8550" s="190">
        <f t="shared" si="1362"/>
        <v>44187</v>
      </c>
      <c r="C8550" s="1">
        <f t="shared" si="1363"/>
        <v>2</v>
      </c>
      <c r="D8550" s="191">
        <v>2.4545273045236224</v>
      </c>
      <c r="E8550" s="192">
        <f t="shared" si="1364"/>
        <v>8.5230139678080621E-5</v>
      </c>
      <c r="F8550" s="193">
        <f t="shared" si="1365"/>
        <v>3.6596083522665754</v>
      </c>
      <c r="G8550" s="193">
        <f t="shared" si="1370"/>
        <v>3.7949347580498589</v>
      </c>
      <c r="H8550" s="193">
        <f t="shared" si="1370"/>
        <v>3.9352653157366868</v>
      </c>
      <c r="I8550" s="193">
        <f t="shared" si="1370"/>
        <v>4.0807850707816309</v>
      </c>
      <c r="J8550" s="193">
        <f t="shared" si="1370"/>
        <v>4.2316859113212839</v>
      </c>
      <c r="K8550" s="193">
        <f>MAX(0,(F8550-'2031 forecast'!$C$10))</f>
        <v>0</v>
      </c>
      <c r="L8550" s="193">
        <f>MAX(0,(G8550-'2031 forecast'!$C$10))</f>
        <v>0</v>
      </c>
      <c r="M8550" s="193">
        <f>MAX(0,(H8550-'2031 forecast'!$C$10))</f>
        <v>0</v>
      </c>
      <c r="N8550" s="193">
        <f>MAX(0,(I8550-'2031 forecast'!$C$10))</f>
        <v>0</v>
      </c>
      <c r="O8550" s="193">
        <f>MAX(0,(J8550-'2031 forecast'!$C$10))</f>
        <v>0</v>
      </c>
      <c r="P8550" s="175" t="str">
        <f t="shared" si="1367"/>
        <v/>
      </c>
      <c r="Q8550" s="175" t="str">
        <f t="shared" si="1368"/>
        <v/>
      </c>
    </row>
    <row r="8551" spans="1:17" s="1" customFormat="1" x14ac:dyDescent="0.3">
      <c r="A8551" s="189">
        <f t="shared" si="1366"/>
        <v>44187.124999979271</v>
      </c>
      <c r="B8551" s="190">
        <f t="shared" si="1362"/>
        <v>44187</v>
      </c>
      <c r="C8551" s="1">
        <f t="shared" si="1363"/>
        <v>3</v>
      </c>
      <c r="D8551" s="191">
        <v>2.4545273045236224</v>
      </c>
      <c r="E8551" s="192">
        <f t="shared" si="1364"/>
        <v>8.5230139678080621E-5</v>
      </c>
      <c r="F8551" s="193">
        <f t="shared" si="1365"/>
        <v>3.6596083522665754</v>
      </c>
      <c r="G8551" s="193">
        <f t="shared" si="1370"/>
        <v>3.7949347580498589</v>
      </c>
      <c r="H8551" s="193">
        <f t="shared" si="1370"/>
        <v>3.9352653157366868</v>
      </c>
      <c r="I8551" s="193">
        <f t="shared" si="1370"/>
        <v>4.0807850707816309</v>
      </c>
      <c r="J8551" s="193">
        <f t="shared" si="1370"/>
        <v>4.2316859113212839</v>
      </c>
      <c r="K8551" s="193">
        <f>MAX(0,(F8551-'2031 forecast'!$C$10))</f>
        <v>0</v>
      </c>
      <c r="L8551" s="193">
        <f>MAX(0,(G8551-'2031 forecast'!$C$10))</f>
        <v>0</v>
      </c>
      <c r="M8551" s="193">
        <f>MAX(0,(H8551-'2031 forecast'!$C$10))</f>
        <v>0</v>
      </c>
      <c r="N8551" s="193">
        <f>MAX(0,(I8551-'2031 forecast'!$C$10))</f>
        <v>0</v>
      </c>
      <c r="O8551" s="193">
        <f>MAX(0,(J8551-'2031 forecast'!$C$10))</f>
        <v>0</v>
      </c>
      <c r="P8551" s="175" t="str">
        <f t="shared" si="1367"/>
        <v/>
      </c>
      <c r="Q8551" s="175" t="str">
        <f t="shared" si="1368"/>
        <v/>
      </c>
    </row>
    <row r="8552" spans="1:17" s="1" customFormat="1" x14ac:dyDescent="0.3">
      <c r="A8552" s="189">
        <f t="shared" si="1366"/>
        <v>44187.166666645935</v>
      </c>
      <c r="B8552" s="190">
        <f t="shared" si="1362"/>
        <v>44187</v>
      </c>
      <c r="C8552" s="1">
        <f t="shared" si="1363"/>
        <v>4</v>
      </c>
      <c r="D8552" s="191">
        <v>2.4469980796631208</v>
      </c>
      <c r="E8552" s="192">
        <f t="shared" si="1364"/>
        <v>8.496869753182885E-5</v>
      </c>
      <c r="F8552" s="193">
        <f t="shared" si="1365"/>
        <v>3.6483825597749604</v>
      </c>
      <c r="G8552" s="193">
        <f t="shared" si="1370"/>
        <v>3.7832938538840621</v>
      </c>
      <c r="H8552" s="193">
        <f t="shared" si="1370"/>
        <v>3.9231939497374952</v>
      </c>
      <c r="I8552" s="193">
        <f t="shared" si="1370"/>
        <v>4.0682673251657366</v>
      </c>
      <c r="J8552" s="193">
        <f t="shared" si="1370"/>
        <v>4.2187052796914646</v>
      </c>
      <c r="K8552" s="193">
        <f>MAX(0,(F8552-'2031 forecast'!$C$10))</f>
        <v>0</v>
      </c>
      <c r="L8552" s="193">
        <f>MAX(0,(G8552-'2031 forecast'!$C$10))</f>
        <v>0</v>
      </c>
      <c r="M8552" s="193">
        <f>MAX(0,(H8552-'2031 forecast'!$C$10))</f>
        <v>0</v>
      </c>
      <c r="N8552" s="193">
        <f>MAX(0,(I8552-'2031 forecast'!$C$10))</f>
        <v>0</v>
      </c>
      <c r="O8552" s="193">
        <f>MAX(0,(J8552-'2031 forecast'!$C$10))</f>
        <v>0</v>
      </c>
      <c r="P8552" s="175" t="str">
        <f t="shared" si="1367"/>
        <v/>
      </c>
      <c r="Q8552" s="175" t="str">
        <f t="shared" si="1368"/>
        <v/>
      </c>
    </row>
    <row r="8553" spans="1:17" s="1" customFormat="1" x14ac:dyDescent="0.3">
      <c r="A8553" s="189">
        <f t="shared" si="1366"/>
        <v>44187.208333312599</v>
      </c>
      <c r="B8553" s="190">
        <f t="shared" si="1362"/>
        <v>44187</v>
      </c>
      <c r="C8553" s="1">
        <f t="shared" si="1363"/>
        <v>5</v>
      </c>
      <c r="D8553" s="191">
        <v>2.4846442039656305</v>
      </c>
      <c r="E8553" s="192">
        <f t="shared" si="1364"/>
        <v>8.627590826308777E-5</v>
      </c>
      <c r="F8553" s="193">
        <f t="shared" si="1365"/>
        <v>3.7045115222330374</v>
      </c>
      <c r="G8553" s="193">
        <f t="shared" si="1370"/>
        <v>3.8414983747130487</v>
      </c>
      <c r="H8553" s="193">
        <f t="shared" si="1370"/>
        <v>3.9835507797334571</v>
      </c>
      <c r="I8553" s="193">
        <f t="shared" si="1370"/>
        <v>4.1308560532452105</v>
      </c>
      <c r="J8553" s="193">
        <f t="shared" si="1370"/>
        <v>4.2836084378405648</v>
      </c>
      <c r="K8553" s="193">
        <f>MAX(0,(F8553-'2031 forecast'!$C$10))</f>
        <v>0</v>
      </c>
      <c r="L8553" s="193">
        <f>MAX(0,(G8553-'2031 forecast'!$C$10))</f>
        <v>0</v>
      </c>
      <c r="M8553" s="193">
        <f>MAX(0,(H8553-'2031 forecast'!$C$10))</f>
        <v>0</v>
      </c>
      <c r="N8553" s="193">
        <f>MAX(0,(I8553-'2031 forecast'!$C$10))</f>
        <v>0</v>
      </c>
      <c r="O8553" s="193">
        <f>MAX(0,(J8553-'2031 forecast'!$C$10))</f>
        <v>0</v>
      </c>
      <c r="P8553" s="175" t="str">
        <f t="shared" si="1367"/>
        <v/>
      </c>
      <c r="Q8553" s="175" t="str">
        <f t="shared" si="1368"/>
        <v/>
      </c>
    </row>
    <row r="8554" spans="1:17" s="1" customFormat="1" x14ac:dyDescent="0.3">
      <c r="A8554" s="189">
        <f t="shared" si="1366"/>
        <v>44187.249999979264</v>
      </c>
      <c r="B8554" s="190">
        <f t="shared" si="1362"/>
        <v>44187</v>
      </c>
      <c r="C8554" s="1">
        <f t="shared" si="1363"/>
        <v>6</v>
      </c>
      <c r="D8554" s="191">
        <v>2.6427579260361704</v>
      </c>
      <c r="E8554" s="192">
        <f t="shared" si="1364"/>
        <v>9.1766193334375163E-5</v>
      </c>
      <c r="F8554" s="193">
        <f t="shared" si="1365"/>
        <v>3.9402531645569576</v>
      </c>
      <c r="G8554" s="193">
        <f t="shared" si="1370"/>
        <v>4.0859573621947876</v>
      </c>
      <c r="H8554" s="193">
        <f t="shared" si="1370"/>
        <v>4.2370494657164945</v>
      </c>
      <c r="I8554" s="193">
        <f t="shared" si="1370"/>
        <v>4.393728711178996</v>
      </c>
      <c r="J8554" s="193">
        <f t="shared" si="1370"/>
        <v>4.5562017020667822</v>
      </c>
      <c r="K8554" s="193">
        <f>MAX(0,(F8554-'2031 forecast'!$C$10))</f>
        <v>0</v>
      </c>
      <c r="L8554" s="193">
        <f>MAX(0,(G8554-'2031 forecast'!$C$10))</f>
        <v>0</v>
      </c>
      <c r="M8554" s="193">
        <f>MAX(0,(H8554-'2031 forecast'!$C$10))</f>
        <v>0</v>
      </c>
      <c r="N8554" s="193">
        <f>MAX(0,(I8554-'2031 forecast'!$C$10))</f>
        <v>0</v>
      </c>
      <c r="O8554" s="193">
        <f>MAX(0,(J8554-'2031 forecast'!$C$10))</f>
        <v>0</v>
      </c>
      <c r="P8554" s="175" t="str">
        <f t="shared" si="1367"/>
        <v/>
      </c>
      <c r="Q8554" s="175" t="str">
        <f t="shared" si="1368"/>
        <v/>
      </c>
    </row>
    <row r="8555" spans="1:17" s="1" customFormat="1" x14ac:dyDescent="0.3">
      <c r="A8555" s="189">
        <f t="shared" si="1366"/>
        <v>44187.291666645928</v>
      </c>
      <c r="B8555" s="190">
        <f t="shared" si="1362"/>
        <v>44187</v>
      </c>
      <c r="C8555" s="1">
        <f t="shared" si="1363"/>
        <v>7</v>
      </c>
      <c r="D8555" s="191">
        <v>2.9966314944797601</v>
      </c>
      <c r="E8555" s="192">
        <f t="shared" si="1364"/>
        <v>1.0405397420820887E-4</v>
      </c>
      <c r="F8555" s="193">
        <f t="shared" si="1365"/>
        <v>4.4678654116628751</v>
      </c>
      <c r="G8555" s="193">
        <f t="shared" si="1370"/>
        <v>4.6330798579872514</v>
      </c>
      <c r="H8555" s="193">
        <f t="shared" si="1370"/>
        <v>4.8044036676785327</v>
      </c>
      <c r="I8555" s="193">
        <f t="shared" si="1370"/>
        <v>4.9820627551260408</v>
      </c>
      <c r="J8555" s="193">
        <f t="shared" si="1370"/>
        <v>5.1662913886683173</v>
      </c>
      <c r="K8555" s="193">
        <f>MAX(0,(F8555-'2031 forecast'!$C$10))</f>
        <v>0</v>
      </c>
      <c r="L8555" s="193">
        <f>MAX(0,(G8555-'2031 forecast'!$C$10))</f>
        <v>0</v>
      </c>
      <c r="M8555" s="193">
        <f>MAX(0,(H8555-'2031 forecast'!$C$10))</f>
        <v>0</v>
      </c>
      <c r="N8555" s="193">
        <f>MAX(0,(I8555-'2031 forecast'!$C$10))</f>
        <v>0</v>
      </c>
      <c r="O8555" s="193">
        <f>MAX(0,(J8555-'2031 forecast'!$C$10))</f>
        <v>0</v>
      </c>
      <c r="P8555" s="175" t="str">
        <f t="shared" si="1367"/>
        <v/>
      </c>
      <c r="Q8555" s="175" t="str">
        <f t="shared" si="1368"/>
        <v/>
      </c>
    </row>
    <row r="8556" spans="1:17" s="1" customFormat="1" x14ac:dyDescent="0.3">
      <c r="A8556" s="189">
        <f t="shared" si="1366"/>
        <v>44187.333333312592</v>
      </c>
      <c r="B8556" s="190">
        <f t="shared" si="1362"/>
        <v>44187</v>
      </c>
      <c r="C8556" s="1">
        <f t="shared" si="1363"/>
        <v>8</v>
      </c>
      <c r="D8556" s="191">
        <v>3.2149790154343161</v>
      </c>
      <c r="E8556" s="192">
        <f t="shared" si="1364"/>
        <v>1.1163579644951055E-4</v>
      </c>
      <c r="F8556" s="193">
        <f t="shared" si="1365"/>
        <v>4.7934133939197183</v>
      </c>
      <c r="G8556" s="193">
        <f t="shared" si="1370"/>
        <v>4.9706660787953689</v>
      </c>
      <c r="H8556" s="193">
        <f t="shared" si="1370"/>
        <v>5.1544732816551102</v>
      </c>
      <c r="I8556" s="193">
        <f t="shared" si="1370"/>
        <v>5.3450773779869847</v>
      </c>
      <c r="J8556" s="193">
        <f t="shared" si="1370"/>
        <v>5.5427297059330956</v>
      </c>
      <c r="K8556" s="193">
        <f>MAX(0,(F8556-'2031 forecast'!$C$10))</f>
        <v>0</v>
      </c>
      <c r="L8556" s="193">
        <f>MAX(0,(G8556-'2031 forecast'!$C$10))</f>
        <v>0</v>
      </c>
      <c r="M8556" s="193">
        <f>MAX(0,(H8556-'2031 forecast'!$C$10))</f>
        <v>0</v>
      </c>
      <c r="N8556" s="193">
        <f>MAX(0,(I8556-'2031 forecast'!$C$10))</f>
        <v>0</v>
      </c>
      <c r="O8556" s="193">
        <f>MAX(0,(J8556-'2031 forecast'!$C$10))</f>
        <v>0</v>
      </c>
      <c r="P8556" s="175" t="str">
        <f t="shared" si="1367"/>
        <v/>
      </c>
      <c r="Q8556" s="175" t="str">
        <f t="shared" si="1368"/>
        <v/>
      </c>
    </row>
    <row r="8557" spans="1:17" s="1" customFormat="1" x14ac:dyDescent="0.3">
      <c r="A8557" s="189">
        <f t="shared" si="1366"/>
        <v>44187.374999979256</v>
      </c>
      <c r="B8557" s="190">
        <f t="shared" si="1362"/>
        <v>44187</v>
      </c>
      <c r="C8557" s="1">
        <f t="shared" si="1363"/>
        <v>9</v>
      </c>
      <c r="D8557" s="191">
        <v>3.2827420391788333</v>
      </c>
      <c r="E8557" s="192">
        <f t="shared" si="1364"/>
        <v>1.1398877576577658E-4</v>
      </c>
      <c r="F8557" s="193">
        <f t="shared" si="1365"/>
        <v>4.8944455263442554</v>
      </c>
      <c r="G8557" s="193">
        <f t="shared" si="1370"/>
        <v>5.075434216287543</v>
      </c>
      <c r="H8557" s="193">
        <f t="shared" si="1370"/>
        <v>5.2631155756478405</v>
      </c>
      <c r="I8557" s="193">
        <f t="shared" si="1370"/>
        <v>5.4577370885300356</v>
      </c>
      <c r="J8557" s="193">
        <f t="shared" si="1370"/>
        <v>5.6595553906014739</v>
      </c>
      <c r="K8557" s="193">
        <f>MAX(0,(F8557-'2031 forecast'!$C$10))</f>
        <v>0</v>
      </c>
      <c r="L8557" s="193">
        <f>MAX(0,(G8557-'2031 forecast'!$C$10))</f>
        <v>0</v>
      </c>
      <c r="M8557" s="193">
        <f>MAX(0,(H8557-'2031 forecast'!$C$10))</f>
        <v>0</v>
      </c>
      <c r="N8557" s="193">
        <f>MAX(0,(I8557-'2031 forecast'!$C$10))</f>
        <v>0</v>
      </c>
      <c r="O8557" s="193">
        <f>MAX(0,(J8557-'2031 forecast'!$C$10))</f>
        <v>0</v>
      </c>
      <c r="P8557" s="175" t="str">
        <f t="shared" si="1367"/>
        <v/>
      </c>
      <c r="Q8557" s="175" t="str">
        <f t="shared" si="1368"/>
        <v/>
      </c>
    </row>
    <row r="8558" spans="1:17" s="1" customFormat="1" x14ac:dyDescent="0.3">
      <c r="A8558" s="189">
        <f t="shared" si="1366"/>
        <v>44187.41666664592</v>
      </c>
      <c r="B8558" s="190">
        <f t="shared" si="1362"/>
        <v>44187</v>
      </c>
      <c r="C8558" s="1">
        <f t="shared" si="1363"/>
        <v>10</v>
      </c>
      <c r="D8558" s="191">
        <v>3.3354466132023459</v>
      </c>
      <c r="E8558" s="192">
        <f t="shared" si="1364"/>
        <v>1.1581887078953901E-4</v>
      </c>
      <c r="F8558" s="193">
        <f t="shared" si="1365"/>
        <v>4.9730260737855616</v>
      </c>
      <c r="G8558" s="193">
        <f t="shared" si="1370"/>
        <v>5.1569205454481217</v>
      </c>
      <c r="H8558" s="193">
        <f t="shared" si="1370"/>
        <v>5.347615137642185</v>
      </c>
      <c r="I8558" s="193">
        <f t="shared" si="1370"/>
        <v>5.5453613078412962</v>
      </c>
      <c r="J8558" s="193">
        <f t="shared" si="1370"/>
        <v>5.7504198120102119</v>
      </c>
      <c r="K8558" s="193">
        <f>MAX(0,(F8558-'2031 forecast'!$C$10))</f>
        <v>0</v>
      </c>
      <c r="L8558" s="193">
        <f>MAX(0,(G8558-'2031 forecast'!$C$10))</f>
        <v>0</v>
      </c>
      <c r="M8558" s="193">
        <f>MAX(0,(H8558-'2031 forecast'!$C$10))</f>
        <v>0</v>
      </c>
      <c r="N8558" s="193">
        <f>MAX(0,(I8558-'2031 forecast'!$C$10))</f>
        <v>0</v>
      </c>
      <c r="O8558" s="193">
        <f>MAX(0,(J8558-'2031 forecast'!$C$10))</f>
        <v>1.3419812010211807E-2</v>
      </c>
      <c r="P8558" s="175" t="str">
        <f t="shared" si="1367"/>
        <v/>
      </c>
      <c r="Q8558" s="175" t="str">
        <f t="shared" si="1368"/>
        <v/>
      </c>
    </row>
    <row r="8559" spans="1:17" s="1" customFormat="1" x14ac:dyDescent="0.3">
      <c r="A8559" s="189">
        <f t="shared" si="1366"/>
        <v>44187.458333312585</v>
      </c>
      <c r="B8559" s="190">
        <f t="shared" si="1362"/>
        <v>44187</v>
      </c>
      <c r="C8559" s="1">
        <f t="shared" si="1363"/>
        <v>11</v>
      </c>
      <c r="D8559" s="191">
        <v>3.3655635126443539</v>
      </c>
      <c r="E8559" s="192">
        <f t="shared" si="1364"/>
        <v>1.1686463937454616E-4</v>
      </c>
      <c r="F8559" s="193">
        <f t="shared" si="1365"/>
        <v>5.0179292437520235</v>
      </c>
      <c r="G8559" s="193">
        <f t="shared" si="1370"/>
        <v>5.2034841621113106</v>
      </c>
      <c r="H8559" s="193">
        <f t="shared" si="1370"/>
        <v>5.3959006016389557</v>
      </c>
      <c r="I8559" s="193">
        <f t="shared" si="1370"/>
        <v>5.5954322903048759</v>
      </c>
      <c r="J8559" s="193">
        <f t="shared" si="1370"/>
        <v>5.8023423385294928</v>
      </c>
      <c r="K8559" s="193">
        <f>MAX(0,(F8559-'2031 forecast'!$C$10))</f>
        <v>0</v>
      </c>
      <c r="L8559" s="193">
        <f>MAX(0,(G8559-'2031 forecast'!$C$10))</f>
        <v>0</v>
      </c>
      <c r="M8559" s="193">
        <f>MAX(0,(H8559-'2031 forecast'!$C$10))</f>
        <v>0</v>
      </c>
      <c r="N8559" s="193">
        <f>MAX(0,(I8559-'2031 forecast'!$C$10))</f>
        <v>0</v>
      </c>
      <c r="O8559" s="193">
        <f>MAX(0,(J8559-'2031 forecast'!$C$10))</f>
        <v>6.5342338529492672E-2</v>
      </c>
      <c r="P8559" s="175" t="str">
        <f t="shared" si="1367"/>
        <v/>
      </c>
      <c r="Q8559" s="175" t="str">
        <f t="shared" si="1368"/>
        <v/>
      </c>
    </row>
    <row r="8560" spans="1:17" s="1" customFormat="1" x14ac:dyDescent="0.3">
      <c r="A8560" s="189">
        <f t="shared" si="1366"/>
        <v>44187.499999979249</v>
      </c>
      <c r="B8560" s="190">
        <f t="shared" si="1362"/>
        <v>44187</v>
      </c>
      <c r="C8560" s="1">
        <f t="shared" si="1363"/>
        <v>12</v>
      </c>
      <c r="D8560" s="191">
        <v>3.4935603352728863</v>
      </c>
      <c r="E8560" s="192">
        <f t="shared" si="1364"/>
        <v>1.2130915586082643E-4</v>
      </c>
      <c r="F8560" s="193">
        <f t="shared" si="1365"/>
        <v>5.2087677161094827</v>
      </c>
      <c r="G8560" s="193">
        <f t="shared" si="1370"/>
        <v>5.4013795329298615</v>
      </c>
      <c r="H8560" s="193">
        <f t="shared" si="1370"/>
        <v>5.6011138236252238</v>
      </c>
      <c r="I8560" s="193">
        <f t="shared" si="1370"/>
        <v>5.8082339657750834</v>
      </c>
      <c r="J8560" s="193">
        <f t="shared" si="1370"/>
        <v>6.0230130762364302</v>
      </c>
      <c r="K8560" s="193">
        <f>MAX(0,(F8560-'2031 forecast'!$C$10))</f>
        <v>0</v>
      </c>
      <c r="L8560" s="193">
        <f>MAX(0,(G8560-'2031 forecast'!$C$10))</f>
        <v>0</v>
      </c>
      <c r="M8560" s="193">
        <f>MAX(0,(H8560-'2031 forecast'!$C$10))</f>
        <v>0</v>
      </c>
      <c r="N8560" s="193">
        <f>MAX(0,(I8560-'2031 forecast'!$C$10))</f>
        <v>7.1233965775083341E-2</v>
      </c>
      <c r="O8560" s="193">
        <f>MAX(0,(J8560-'2031 forecast'!$C$10))</f>
        <v>0.28601307623643013</v>
      </c>
      <c r="P8560" s="175" t="str">
        <f t="shared" si="1367"/>
        <v/>
      </c>
      <c r="Q8560" s="175" t="str">
        <f t="shared" si="1368"/>
        <v/>
      </c>
    </row>
    <row r="8561" spans="1:17" s="1" customFormat="1" x14ac:dyDescent="0.3">
      <c r="A8561" s="189">
        <f t="shared" si="1366"/>
        <v>44187.541666645913</v>
      </c>
      <c r="B8561" s="190">
        <f t="shared" si="1362"/>
        <v>44187</v>
      </c>
      <c r="C8561" s="1">
        <f t="shared" si="1363"/>
        <v>13</v>
      </c>
      <c r="D8561" s="191">
        <v>3.5387356844358973</v>
      </c>
      <c r="E8561" s="192">
        <f t="shared" si="1364"/>
        <v>1.2287780873833709E-4</v>
      </c>
      <c r="F8561" s="193">
        <f t="shared" si="1365"/>
        <v>5.276122471059173</v>
      </c>
      <c r="G8561" s="193">
        <f t="shared" si="1370"/>
        <v>5.471224957924643</v>
      </c>
      <c r="H8561" s="193">
        <f t="shared" si="1370"/>
        <v>5.6735420196203767</v>
      </c>
      <c r="I8561" s="193">
        <f t="shared" si="1370"/>
        <v>5.8833404394704498</v>
      </c>
      <c r="J8561" s="193">
        <f t="shared" si="1370"/>
        <v>6.100896866015348</v>
      </c>
      <c r="K8561" s="193">
        <f>MAX(0,(F8561-'2031 forecast'!$C$10))</f>
        <v>0</v>
      </c>
      <c r="L8561" s="193">
        <f>MAX(0,(G8561-'2031 forecast'!$C$10))</f>
        <v>0</v>
      </c>
      <c r="M8561" s="193">
        <f>MAX(0,(H8561-'2031 forecast'!$C$10))</f>
        <v>0</v>
      </c>
      <c r="N8561" s="193">
        <f>MAX(0,(I8561-'2031 forecast'!$C$10))</f>
        <v>0.14634043947044972</v>
      </c>
      <c r="O8561" s="193">
        <f>MAX(0,(J8561-'2031 forecast'!$C$10))</f>
        <v>0.36389686601534788</v>
      </c>
      <c r="P8561" s="175" t="str">
        <f t="shared" si="1367"/>
        <v/>
      </c>
      <c r="Q8561" s="175" t="str">
        <f t="shared" si="1368"/>
        <v/>
      </c>
    </row>
    <row r="8562" spans="1:17" s="1" customFormat="1" x14ac:dyDescent="0.3">
      <c r="A8562" s="189">
        <f t="shared" si="1366"/>
        <v>44187.583333312577</v>
      </c>
      <c r="B8562" s="190">
        <f t="shared" si="1362"/>
        <v>44187</v>
      </c>
      <c r="C8562" s="1">
        <f t="shared" si="1363"/>
        <v>14</v>
      </c>
      <c r="D8562" s="191">
        <v>3.3730927375048561</v>
      </c>
      <c r="E8562" s="192">
        <f t="shared" si="1364"/>
        <v>1.1712608152079794E-4</v>
      </c>
      <c r="F8562" s="193">
        <f t="shared" si="1365"/>
        <v>5.0291550362436386</v>
      </c>
      <c r="G8562" s="193">
        <f t="shared" si="1370"/>
        <v>5.2151250662771078</v>
      </c>
      <c r="H8562" s="193">
        <f t="shared" si="1370"/>
        <v>5.4079719676381481</v>
      </c>
      <c r="I8562" s="193">
        <f t="shared" si="1370"/>
        <v>5.6079500359207701</v>
      </c>
      <c r="J8562" s="193">
        <f t="shared" si="1370"/>
        <v>5.8153229701593121</v>
      </c>
      <c r="K8562" s="193">
        <f>MAX(0,(F8562-'2031 forecast'!$C$10))</f>
        <v>0</v>
      </c>
      <c r="L8562" s="193">
        <f>MAX(0,(G8562-'2031 forecast'!$C$10))</f>
        <v>0</v>
      </c>
      <c r="M8562" s="193">
        <f>MAX(0,(H8562-'2031 forecast'!$C$10))</f>
        <v>0</v>
      </c>
      <c r="N8562" s="193">
        <f>MAX(0,(I8562-'2031 forecast'!$C$10))</f>
        <v>0</v>
      </c>
      <c r="O8562" s="193">
        <f>MAX(0,(J8562-'2031 forecast'!$C$10))</f>
        <v>7.8322970159312E-2</v>
      </c>
      <c r="P8562" s="175" t="str">
        <f t="shared" si="1367"/>
        <v/>
      </c>
      <c r="Q8562" s="175" t="str">
        <f t="shared" si="1368"/>
        <v/>
      </c>
    </row>
    <row r="8563" spans="1:17" s="1" customFormat="1" x14ac:dyDescent="0.3">
      <c r="A8563" s="189">
        <f t="shared" si="1366"/>
        <v>44187.624999979242</v>
      </c>
      <c r="B8563" s="190">
        <f t="shared" si="1362"/>
        <v>44187</v>
      </c>
      <c r="C8563" s="1">
        <f t="shared" si="1363"/>
        <v>15</v>
      </c>
      <c r="D8563" s="191">
        <v>3.2827420391788333</v>
      </c>
      <c r="E8563" s="192">
        <f t="shared" si="1364"/>
        <v>1.1398877576577658E-4</v>
      </c>
      <c r="F8563" s="193">
        <f t="shared" si="1365"/>
        <v>4.8944455263442554</v>
      </c>
      <c r="G8563" s="193">
        <f t="shared" si="1370"/>
        <v>5.075434216287543</v>
      </c>
      <c r="H8563" s="193">
        <f t="shared" si="1370"/>
        <v>5.2631155756478405</v>
      </c>
      <c r="I8563" s="193">
        <f t="shared" si="1370"/>
        <v>5.4577370885300356</v>
      </c>
      <c r="J8563" s="193">
        <f t="shared" si="1370"/>
        <v>5.6595553906014739</v>
      </c>
      <c r="K8563" s="193">
        <f>MAX(0,(F8563-'2031 forecast'!$C$10))</f>
        <v>0</v>
      </c>
      <c r="L8563" s="193">
        <f>MAX(0,(G8563-'2031 forecast'!$C$10))</f>
        <v>0</v>
      </c>
      <c r="M8563" s="193">
        <f>MAX(0,(H8563-'2031 forecast'!$C$10))</f>
        <v>0</v>
      </c>
      <c r="N8563" s="193">
        <f>MAX(0,(I8563-'2031 forecast'!$C$10))</f>
        <v>0</v>
      </c>
      <c r="O8563" s="193">
        <f>MAX(0,(J8563-'2031 forecast'!$C$10))</f>
        <v>0</v>
      </c>
      <c r="P8563" s="175" t="str">
        <f t="shared" si="1367"/>
        <v/>
      </c>
      <c r="Q8563" s="175" t="str">
        <f t="shared" si="1368"/>
        <v/>
      </c>
    </row>
    <row r="8564" spans="1:17" s="1" customFormat="1" x14ac:dyDescent="0.3">
      <c r="A8564" s="189">
        <f t="shared" si="1366"/>
        <v>44187.666666645906</v>
      </c>
      <c r="B8564" s="190">
        <f t="shared" si="1362"/>
        <v>44187</v>
      </c>
      <c r="C8564" s="1">
        <f t="shared" si="1363"/>
        <v>16</v>
      </c>
      <c r="D8564" s="191">
        <v>3.4032096369468632</v>
      </c>
      <c r="E8564" s="192">
        <f t="shared" si="1364"/>
        <v>1.1817185010580505E-4</v>
      </c>
      <c r="F8564" s="193">
        <f t="shared" si="1365"/>
        <v>5.0740582062100987</v>
      </c>
      <c r="G8564" s="193">
        <f t="shared" si="1370"/>
        <v>5.2616886829402958</v>
      </c>
      <c r="H8564" s="193">
        <f t="shared" si="1370"/>
        <v>5.4562574316349162</v>
      </c>
      <c r="I8564" s="193">
        <f t="shared" si="1370"/>
        <v>5.658021018384348</v>
      </c>
      <c r="J8564" s="193">
        <f t="shared" si="1370"/>
        <v>5.8672454966785912</v>
      </c>
      <c r="K8564" s="193">
        <f>MAX(0,(F8564-'2031 forecast'!$C$10))</f>
        <v>0</v>
      </c>
      <c r="L8564" s="193">
        <f>MAX(0,(G8564-'2031 forecast'!$C$10))</f>
        <v>0</v>
      </c>
      <c r="M8564" s="193">
        <f>MAX(0,(H8564-'2031 forecast'!$C$10))</f>
        <v>0</v>
      </c>
      <c r="N8564" s="193">
        <f>MAX(0,(I8564-'2031 forecast'!$C$10))</f>
        <v>0</v>
      </c>
      <c r="O8564" s="193">
        <f>MAX(0,(J8564-'2031 forecast'!$C$10))</f>
        <v>0.13024549667859109</v>
      </c>
      <c r="P8564" s="175" t="str">
        <f t="shared" si="1367"/>
        <v/>
      </c>
      <c r="Q8564" s="175" t="str">
        <f t="shared" si="1368"/>
        <v/>
      </c>
    </row>
    <row r="8565" spans="1:17" s="1" customFormat="1" x14ac:dyDescent="0.3">
      <c r="A8565" s="189">
        <f t="shared" si="1366"/>
        <v>44187.70833331257</v>
      </c>
      <c r="B8565" s="190">
        <f t="shared" si="1362"/>
        <v>44187</v>
      </c>
      <c r="C8565" s="1">
        <f t="shared" si="1363"/>
        <v>17</v>
      </c>
      <c r="D8565" s="191">
        <v>3.6215571579014192</v>
      </c>
      <c r="E8565" s="192">
        <f t="shared" si="1364"/>
        <v>1.2575367234710671E-4</v>
      </c>
      <c r="F8565" s="193">
        <f t="shared" si="1365"/>
        <v>5.399606188466942</v>
      </c>
      <c r="G8565" s="193">
        <f t="shared" ref="G8565:J8584" si="1371">$E8565*G$2</f>
        <v>5.5992749037484133</v>
      </c>
      <c r="H8565" s="193">
        <f t="shared" si="1371"/>
        <v>5.8063270456114937</v>
      </c>
      <c r="I8565" s="193">
        <f t="shared" si="1371"/>
        <v>6.021035641245291</v>
      </c>
      <c r="J8565" s="193">
        <f t="shared" si="1371"/>
        <v>6.2436838139433686</v>
      </c>
      <c r="K8565" s="193">
        <f>MAX(0,(F8565-'2031 forecast'!$C$10))</f>
        <v>0</v>
      </c>
      <c r="L8565" s="193">
        <f>MAX(0,(G8565-'2031 forecast'!$C$10))</f>
        <v>0</v>
      </c>
      <c r="M8565" s="193">
        <f>MAX(0,(H8565-'2031 forecast'!$C$10))</f>
        <v>6.932704561149361E-2</v>
      </c>
      <c r="N8565" s="193">
        <f>MAX(0,(I8565-'2031 forecast'!$C$10))</f>
        <v>0.2840356412452909</v>
      </c>
      <c r="O8565" s="193">
        <f>MAX(0,(J8565-'2031 forecast'!$C$10))</f>
        <v>0.50668381394336848</v>
      </c>
      <c r="P8565" s="175" t="str">
        <f t="shared" si="1367"/>
        <v/>
      </c>
      <c r="Q8565" s="175" t="str">
        <f t="shared" si="1368"/>
        <v/>
      </c>
    </row>
    <row r="8566" spans="1:17" s="1" customFormat="1" x14ac:dyDescent="0.3">
      <c r="A8566" s="189">
        <f t="shared" si="1366"/>
        <v>44187.749999979234</v>
      </c>
      <c r="B8566" s="190">
        <f t="shared" si="1362"/>
        <v>44187</v>
      </c>
      <c r="C8566" s="1">
        <f t="shared" si="1363"/>
        <v>18</v>
      </c>
      <c r="D8566" s="191">
        <v>3.8549631285769776</v>
      </c>
      <c r="E8566" s="192">
        <f t="shared" si="1364"/>
        <v>1.3385837888091191E-4</v>
      </c>
      <c r="F8566" s="193">
        <f t="shared" si="1365"/>
        <v>5.7476057557070144</v>
      </c>
      <c r="G8566" s="193">
        <f t="shared" si="1371"/>
        <v>5.9601429328881226</v>
      </c>
      <c r="H8566" s="193">
        <f t="shared" si="1371"/>
        <v>6.1805393915864535</v>
      </c>
      <c r="I8566" s="193">
        <f t="shared" si="1371"/>
        <v>6.4090857553380225</v>
      </c>
      <c r="J8566" s="193">
        <f t="shared" si="1371"/>
        <v>6.6460833944677846</v>
      </c>
      <c r="K8566" s="193">
        <f>MAX(0,(F8566-'2031 forecast'!$C$10))</f>
        <v>1.0605755707014275E-2</v>
      </c>
      <c r="L8566" s="193">
        <f>MAX(0,(G8566-'2031 forecast'!$C$10))</f>
        <v>0.22314293288812248</v>
      </c>
      <c r="M8566" s="193">
        <f>MAX(0,(H8566-'2031 forecast'!$C$10))</f>
        <v>0.44353939158645339</v>
      </c>
      <c r="N8566" s="193">
        <f>MAX(0,(I8566-'2031 forecast'!$C$10))</f>
        <v>0.67208575533802239</v>
      </c>
      <c r="O8566" s="193">
        <f>MAX(0,(J8566-'2031 forecast'!$C$10))</f>
        <v>0.90908339446778452</v>
      </c>
      <c r="P8566" s="175">
        <f t="shared" si="1367"/>
        <v>1</v>
      </c>
      <c r="Q8566" s="175">
        <f t="shared" si="1368"/>
        <v>1</v>
      </c>
    </row>
    <row r="8567" spans="1:17" s="1" customFormat="1" x14ac:dyDescent="0.3">
      <c r="A8567" s="189">
        <f t="shared" si="1366"/>
        <v>44187.791666645899</v>
      </c>
      <c r="B8567" s="190">
        <f t="shared" si="1362"/>
        <v>44187</v>
      </c>
      <c r="C8567" s="1">
        <f t="shared" si="1363"/>
        <v>19</v>
      </c>
      <c r="D8567" s="191">
        <v>3.7119078562274419</v>
      </c>
      <c r="E8567" s="192">
        <f t="shared" si="1364"/>
        <v>1.2889097810212809E-4</v>
      </c>
      <c r="F8567" s="193">
        <f t="shared" si="1365"/>
        <v>5.534315698366326</v>
      </c>
      <c r="G8567" s="193">
        <f t="shared" si="1371"/>
        <v>5.7389657537379781</v>
      </c>
      <c r="H8567" s="193">
        <f t="shared" si="1371"/>
        <v>5.9511834376018014</v>
      </c>
      <c r="I8567" s="193">
        <f t="shared" si="1371"/>
        <v>6.1712485886360264</v>
      </c>
      <c r="J8567" s="193">
        <f t="shared" si="1371"/>
        <v>6.3994513935012076</v>
      </c>
      <c r="K8567" s="193">
        <f>MAX(0,(F8567-'2031 forecast'!$C$10))</f>
        <v>0</v>
      </c>
      <c r="L8567" s="193">
        <f>MAX(0,(G8567-'2031 forecast'!$C$10))</f>
        <v>1.9657537379780265E-3</v>
      </c>
      <c r="M8567" s="193">
        <f>MAX(0,(H8567-'2031 forecast'!$C$10))</f>
        <v>0.21418343760180125</v>
      </c>
      <c r="N8567" s="193">
        <f>MAX(0,(I8567-'2031 forecast'!$C$10))</f>
        <v>0.43424858863602633</v>
      </c>
      <c r="O8567" s="193">
        <f>MAX(0,(J8567-'2031 forecast'!$C$10))</f>
        <v>0.66245139350120752</v>
      </c>
      <c r="P8567" s="175" t="str">
        <f t="shared" si="1367"/>
        <v/>
      </c>
      <c r="Q8567" s="175" t="str">
        <f t="shared" si="1368"/>
        <v/>
      </c>
    </row>
    <row r="8568" spans="1:17" s="1" customFormat="1" x14ac:dyDescent="0.3">
      <c r="A8568" s="189">
        <f t="shared" si="1366"/>
        <v>44187.833333312563</v>
      </c>
      <c r="B8568" s="190">
        <f t="shared" si="1362"/>
        <v>44187</v>
      </c>
      <c r="C8568" s="1">
        <f t="shared" si="1363"/>
        <v>20</v>
      </c>
      <c r="D8568" s="191">
        <v>3.5763818087384074</v>
      </c>
      <c r="E8568" s="192">
        <f t="shared" si="1364"/>
        <v>1.2418501946959601E-4</v>
      </c>
      <c r="F8568" s="193">
        <f t="shared" si="1365"/>
        <v>5.33225143351725</v>
      </c>
      <c r="G8568" s="193">
        <f t="shared" si="1371"/>
        <v>5.5294294787536291</v>
      </c>
      <c r="H8568" s="193">
        <f t="shared" si="1371"/>
        <v>5.733898849616339</v>
      </c>
      <c r="I8568" s="193">
        <f t="shared" si="1371"/>
        <v>5.9459291675499228</v>
      </c>
      <c r="J8568" s="193">
        <f t="shared" si="1371"/>
        <v>6.1658000241644482</v>
      </c>
      <c r="K8568" s="193">
        <f>MAX(0,(F8568-'2031 forecast'!$C$10))</f>
        <v>0</v>
      </c>
      <c r="L8568" s="193">
        <f>MAX(0,(G8568-'2031 forecast'!$C$10))</f>
        <v>0</v>
      </c>
      <c r="M8568" s="193">
        <f>MAX(0,(H8568-'2031 forecast'!$C$10))</f>
        <v>0</v>
      </c>
      <c r="N8568" s="193">
        <f>MAX(0,(I8568-'2031 forecast'!$C$10))</f>
        <v>0.20892916754992275</v>
      </c>
      <c r="O8568" s="193">
        <f>MAX(0,(J8568-'2031 forecast'!$C$10))</f>
        <v>0.42880002416444807</v>
      </c>
      <c r="P8568" s="175" t="str">
        <f t="shared" si="1367"/>
        <v/>
      </c>
      <c r="Q8568" s="175" t="str">
        <f t="shared" si="1368"/>
        <v/>
      </c>
    </row>
    <row r="8569" spans="1:17" s="1" customFormat="1" x14ac:dyDescent="0.3">
      <c r="A8569" s="189">
        <f t="shared" si="1366"/>
        <v>44187.874999979227</v>
      </c>
      <c r="B8569" s="190">
        <f t="shared" si="1362"/>
        <v>44187</v>
      </c>
      <c r="C8569" s="1">
        <f t="shared" si="1363"/>
        <v>21</v>
      </c>
      <c r="D8569" s="191">
        <v>3.5914402584594112</v>
      </c>
      <c r="E8569" s="192">
        <f t="shared" si="1364"/>
        <v>1.2470790376209958E-4</v>
      </c>
      <c r="F8569" s="193">
        <f t="shared" si="1365"/>
        <v>5.3547030185004809</v>
      </c>
      <c r="G8569" s="193">
        <f t="shared" si="1371"/>
        <v>5.5527112870852235</v>
      </c>
      <c r="H8569" s="193">
        <f t="shared" si="1371"/>
        <v>5.7580415816147239</v>
      </c>
      <c r="I8569" s="193">
        <f t="shared" si="1371"/>
        <v>5.9709646587817122</v>
      </c>
      <c r="J8569" s="193">
        <f t="shared" si="1371"/>
        <v>6.1917612874240886</v>
      </c>
      <c r="K8569" s="193">
        <f>MAX(0,(F8569-'2031 forecast'!$C$10))</f>
        <v>0</v>
      </c>
      <c r="L8569" s="193">
        <f>MAX(0,(G8569-'2031 forecast'!$C$10))</f>
        <v>0</v>
      </c>
      <c r="M8569" s="193">
        <f>MAX(0,(H8569-'2031 forecast'!$C$10))</f>
        <v>2.1041581614723803E-2</v>
      </c>
      <c r="N8569" s="193">
        <f>MAX(0,(I8569-'2031 forecast'!$C$10))</f>
        <v>0.23396465878171213</v>
      </c>
      <c r="O8569" s="193">
        <f>MAX(0,(J8569-'2031 forecast'!$C$10))</f>
        <v>0.4547612874240885</v>
      </c>
      <c r="P8569" s="175" t="str">
        <f t="shared" si="1367"/>
        <v/>
      </c>
      <c r="Q8569" s="175" t="str">
        <f t="shared" si="1368"/>
        <v/>
      </c>
    </row>
    <row r="8570" spans="1:17" s="1" customFormat="1" x14ac:dyDescent="0.3">
      <c r="A8570" s="189">
        <f t="shared" si="1366"/>
        <v>44187.916666645891</v>
      </c>
      <c r="B8570" s="190">
        <f t="shared" si="1362"/>
        <v>44187</v>
      </c>
      <c r="C8570" s="1">
        <f t="shared" si="1363"/>
        <v>22</v>
      </c>
      <c r="D8570" s="191">
        <v>3.3505050629233502</v>
      </c>
      <c r="E8570" s="192">
        <f t="shared" si="1364"/>
        <v>1.1634175508204259E-4</v>
      </c>
      <c r="F8570" s="193">
        <f t="shared" si="1365"/>
        <v>4.9954776587687926</v>
      </c>
      <c r="G8570" s="193">
        <f t="shared" si="1371"/>
        <v>5.1802023537797162</v>
      </c>
      <c r="H8570" s="193">
        <f t="shared" si="1371"/>
        <v>5.3717578696405708</v>
      </c>
      <c r="I8570" s="193">
        <f t="shared" si="1371"/>
        <v>5.5703967990730865</v>
      </c>
      <c r="J8570" s="193">
        <f t="shared" si="1371"/>
        <v>5.7763810752698523</v>
      </c>
      <c r="K8570" s="193">
        <f>MAX(0,(F8570-'2031 forecast'!$C$10))</f>
        <v>0</v>
      </c>
      <c r="L8570" s="193">
        <f>MAX(0,(G8570-'2031 forecast'!$C$10))</f>
        <v>0</v>
      </c>
      <c r="M8570" s="193">
        <f>MAX(0,(H8570-'2031 forecast'!$C$10))</f>
        <v>0</v>
      </c>
      <c r="N8570" s="193">
        <f>MAX(0,(I8570-'2031 forecast'!$C$10))</f>
        <v>0</v>
      </c>
      <c r="O8570" s="193">
        <f>MAX(0,(J8570-'2031 forecast'!$C$10))</f>
        <v>3.9381075269852239E-2</v>
      </c>
      <c r="P8570" s="175" t="str">
        <f t="shared" si="1367"/>
        <v/>
      </c>
      <c r="Q8570" s="175" t="str">
        <f t="shared" si="1368"/>
        <v/>
      </c>
    </row>
    <row r="8571" spans="1:17" s="1" customFormat="1" x14ac:dyDescent="0.3">
      <c r="A8571" s="189">
        <f t="shared" si="1366"/>
        <v>44187.958333312556</v>
      </c>
      <c r="B8571" s="190">
        <f t="shared" si="1362"/>
        <v>44187</v>
      </c>
      <c r="C8571" s="1">
        <f t="shared" si="1363"/>
        <v>23</v>
      </c>
      <c r="D8571" s="191">
        <v>3.102040642526787</v>
      </c>
      <c r="E8571" s="192">
        <f t="shared" si="1364"/>
        <v>1.0771416425573382E-4</v>
      </c>
      <c r="F8571" s="193">
        <f t="shared" si="1365"/>
        <v>4.6250265065454892</v>
      </c>
      <c r="G8571" s="193">
        <f t="shared" si="1371"/>
        <v>4.7960525163084116</v>
      </c>
      <c r="H8571" s="193">
        <f t="shared" si="1371"/>
        <v>4.9734027916672252</v>
      </c>
      <c r="I8571" s="193">
        <f t="shared" si="1371"/>
        <v>5.1573111937485656</v>
      </c>
      <c r="J8571" s="193">
        <f t="shared" si="1371"/>
        <v>5.3480202314857959</v>
      </c>
      <c r="K8571" s="193">
        <f>MAX(0,(F8571-'2031 forecast'!$C$10))</f>
        <v>0</v>
      </c>
      <c r="L8571" s="193">
        <f>MAX(0,(G8571-'2031 forecast'!$C$10))</f>
        <v>0</v>
      </c>
      <c r="M8571" s="193">
        <f>MAX(0,(H8571-'2031 forecast'!$C$10))</f>
        <v>0</v>
      </c>
      <c r="N8571" s="193">
        <f>MAX(0,(I8571-'2031 forecast'!$C$10))</f>
        <v>0</v>
      </c>
      <c r="O8571" s="193">
        <f>MAX(0,(J8571-'2031 forecast'!$C$10))</f>
        <v>0</v>
      </c>
      <c r="P8571" s="175" t="str">
        <f t="shared" si="1367"/>
        <v/>
      </c>
      <c r="Q8571" s="175" t="str">
        <f t="shared" si="1368"/>
        <v/>
      </c>
    </row>
    <row r="8572" spans="1:17" s="1" customFormat="1" x14ac:dyDescent="0.3">
      <c r="A8572" s="189">
        <f t="shared" si="1366"/>
        <v>44187.99999997922</v>
      </c>
      <c r="B8572" s="190">
        <f t="shared" si="1362"/>
        <v>44187</v>
      </c>
      <c r="C8572" s="1">
        <f t="shared" si="1363"/>
        <v>0</v>
      </c>
      <c r="D8572" s="191">
        <v>2.6879332751991818</v>
      </c>
      <c r="E8572" s="192">
        <f t="shared" si="1364"/>
        <v>9.3334846211885839E-5</v>
      </c>
      <c r="F8572" s="193">
        <f t="shared" si="1365"/>
        <v>4.0076079195066487</v>
      </c>
      <c r="G8572" s="193">
        <f t="shared" si="1371"/>
        <v>4.15580278718957</v>
      </c>
      <c r="H8572" s="193">
        <f t="shared" si="1371"/>
        <v>4.3094776617116484</v>
      </c>
      <c r="I8572" s="193">
        <f t="shared" si="1371"/>
        <v>4.4688351848743633</v>
      </c>
      <c r="J8572" s="193">
        <f t="shared" si="1371"/>
        <v>4.6340854918457008</v>
      </c>
      <c r="K8572" s="193">
        <f>MAX(0,(F8572-'2031 forecast'!$C$10))</f>
        <v>0</v>
      </c>
      <c r="L8572" s="193">
        <f>MAX(0,(G8572-'2031 forecast'!$C$10))</f>
        <v>0</v>
      </c>
      <c r="M8572" s="193">
        <f>MAX(0,(H8572-'2031 forecast'!$C$10))</f>
        <v>0</v>
      </c>
      <c r="N8572" s="193">
        <f>MAX(0,(I8572-'2031 forecast'!$C$10))</f>
        <v>0</v>
      </c>
      <c r="O8572" s="193">
        <f>MAX(0,(J8572-'2031 forecast'!$C$10))</f>
        <v>0</v>
      </c>
      <c r="P8572" s="175" t="str">
        <f t="shared" si="1367"/>
        <v/>
      </c>
      <c r="Q8572" s="175" t="str">
        <f t="shared" si="1368"/>
        <v/>
      </c>
    </row>
    <row r="8573" spans="1:17" s="1" customFormat="1" x14ac:dyDescent="0.3">
      <c r="A8573" s="189">
        <f t="shared" si="1366"/>
        <v>44188.041666645884</v>
      </c>
      <c r="B8573" s="190">
        <f t="shared" si="1362"/>
        <v>44188</v>
      </c>
      <c r="C8573" s="1">
        <f t="shared" si="1363"/>
        <v>1</v>
      </c>
      <c r="D8573" s="191">
        <v>2.6578163757571742</v>
      </c>
      <c r="E8573" s="192">
        <f t="shared" si="1364"/>
        <v>9.2289077626878717E-5</v>
      </c>
      <c r="F8573" s="193">
        <f t="shared" si="1365"/>
        <v>3.9627047495401877</v>
      </c>
      <c r="G8573" s="193">
        <f t="shared" si="1371"/>
        <v>4.1092391705263811</v>
      </c>
      <c r="H8573" s="193">
        <f t="shared" si="1371"/>
        <v>4.2611921977148794</v>
      </c>
      <c r="I8573" s="193">
        <f t="shared" si="1371"/>
        <v>4.4187642024107845</v>
      </c>
      <c r="J8573" s="193">
        <f t="shared" si="1371"/>
        <v>4.5821629653264218</v>
      </c>
      <c r="K8573" s="193">
        <f>MAX(0,(F8573-'2031 forecast'!$C$10))</f>
        <v>0</v>
      </c>
      <c r="L8573" s="193">
        <f>MAX(0,(G8573-'2031 forecast'!$C$10))</f>
        <v>0</v>
      </c>
      <c r="M8573" s="193">
        <f>MAX(0,(H8573-'2031 forecast'!$C$10))</f>
        <v>0</v>
      </c>
      <c r="N8573" s="193">
        <f>MAX(0,(I8573-'2031 forecast'!$C$10))</f>
        <v>0</v>
      </c>
      <c r="O8573" s="193">
        <f>MAX(0,(J8573-'2031 forecast'!$C$10))</f>
        <v>0</v>
      </c>
      <c r="P8573" s="175" t="str">
        <f t="shared" si="1367"/>
        <v/>
      </c>
      <c r="Q8573" s="175" t="str">
        <f t="shared" si="1368"/>
        <v/>
      </c>
    </row>
    <row r="8574" spans="1:17" s="1" customFormat="1" x14ac:dyDescent="0.3">
      <c r="A8574" s="189">
        <f t="shared" si="1366"/>
        <v>44188.083333312548</v>
      </c>
      <c r="B8574" s="190">
        <f t="shared" si="1362"/>
        <v>44188</v>
      </c>
      <c r="C8574" s="1">
        <f t="shared" si="1363"/>
        <v>2</v>
      </c>
      <c r="D8574" s="191">
        <v>2.5599364525706494</v>
      </c>
      <c r="E8574" s="192">
        <f t="shared" si="1364"/>
        <v>8.8890329725605568E-5</v>
      </c>
      <c r="F8574" s="193">
        <f t="shared" si="1365"/>
        <v>3.8167694471491895</v>
      </c>
      <c r="G8574" s="193">
        <f t="shared" si="1371"/>
        <v>3.9579074163710191</v>
      </c>
      <c r="H8574" s="193">
        <f t="shared" si="1371"/>
        <v>4.1042644397253794</v>
      </c>
      <c r="I8574" s="193">
        <f t="shared" si="1371"/>
        <v>4.2560335094041557</v>
      </c>
      <c r="J8574" s="193">
        <f t="shared" si="1371"/>
        <v>4.4134147541387634</v>
      </c>
      <c r="K8574" s="193">
        <f>MAX(0,(F8574-'2031 forecast'!$C$10))</f>
        <v>0</v>
      </c>
      <c r="L8574" s="193">
        <f>MAX(0,(G8574-'2031 forecast'!$C$10))</f>
        <v>0</v>
      </c>
      <c r="M8574" s="193">
        <f>MAX(0,(H8574-'2031 forecast'!$C$10))</f>
        <v>0</v>
      </c>
      <c r="N8574" s="193">
        <f>MAX(0,(I8574-'2031 forecast'!$C$10))</f>
        <v>0</v>
      </c>
      <c r="O8574" s="193">
        <f>MAX(0,(J8574-'2031 forecast'!$C$10))</f>
        <v>0</v>
      </c>
      <c r="P8574" s="175" t="str">
        <f t="shared" si="1367"/>
        <v/>
      </c>
      <c r="Q8574" s="175" t="str">
        <f t="shared" si="1368"/>
        <v/>
      </c>
    </row>
    <row r="8575" spans="1:17" s="1" customFormat="1" x14ac:dyDescent="0.3">
      <c r="A8575" s="189">
        <f t="shared" si="1366"/>
        <v>44188.124999979213</v>
      </c>
      <c r="B8575" s="190">
        <f t="shared" si="1362"/>
        <v>44188</v>
      </c>
      <c r="C8575" s="1">
        <f t="shared" si="1363"/>
        <v>3</v>
      </c>
      <c r="D8575" s="191">
        <v>2.5749949022916536</v>
      </c>
      <c r="E8575" s="192">
        <f t="shared" si="1364"/>
        <v>8.9413214018109149E-5</v>
      </c>
      <c r="F8575" s="193">
        <f t="shared" si="1365"/>
        <v>3.8392210321324209</v>
      </c>
      <c r="G8575" s="193">
        <f t="shared" si="1371"/>
        <v>3.9811892247026139</v>
      </c>
      <c r="H8575" s="193">
        <f t="shared" si="1371"/>
        <v>4.1284071717237651</v>
      </c>
      <c r="I8575" s="193">
        <f t="shared" si="1371"/>
        <v>4.281069000635946</v>
      </c>
      <c r="J8575" s="193">
        <f t="shared" si="1371"/>
        <v>4.4393760173984038</v>
      </c>
      <c r="K8575" s="193">
        <f>MAX(0,(F8575-'2031 forecast'!$C$10))</f>
        <v>0</v>
      </c>
      <c r="L8575" s="193">
        <f>MAX(0,(G8575-'2031 forecast'!$C$10))</f>
        <v>0</v>
      </c>
      <c r="M8575" s="193">
        <f>MAX(0,(H8575-'2031 forecast'!$C$10))</f>
        <v>0</v>
      </c>
      <c r="N8575" s="193">
        <f>MAX(0,(I8575-'2031 forecast'!$C$10))</f>
        <v>0</v>
      </c>
      <c r="O8575" s="193">
        <f>MAX(0,(J8575-'2031 forecast'!$C$10))</f>
        <v>0</v>
      </c>
      <c r="P8575" s="175" t="str">
        <f t="shared" si="1367"/>
        <v/>
      </c>
      <c r="Q8575" s="175" t="str">
        <f t="shared" si="1368"/>
        <v/>
      </c>
    </row>
    <row r="8576" spans="1:17" s="1" customFormat="1" x14ac:dyDescent="0.3">
      <c r="A8576" s="189">
        <f t="shared" si="1366"/>
        <v>44188.166666645877</v>
      </c>
      <c r="B8576" s="190">
        <f t="shared" si="1362"/>
        <v>44188</v>
      </c>
      <c r="C8576" s="1">
        <f t="shared" si="1363"/>
        <v>4</v>
      </c>
      <c r="D8576" s="191">
        <v>2.5448780028496456</v>
      </c>
      <c r="E8576" s="192">
        <f t="shared" si="1364"/>
        <v>8.8367445433102014E-5</v>
      </c>
      <c r="F8576" s="193">
        <f t="shared" si="1365"/>
        <v>3.7943178621659595</v>
      </c>
      <c r="G8576" s="193">
        <f t="shared" si="1371"/>
        <v>3.9346256080394251</v>
      </c>
      <c r="H8576" s="193">
        <f t="shared" si="1371"/>
        <v>4.0801217077269953</v>
      </c>
      <c r="I8576" s="193">
        <f t="shared" si="1371"/>
        <v>4.2309980181723672</v>
      </c>
      <c r="J8576" s="193">
        <f t="shared" si="1371"/>
        <v>4.3874534908791238</v>
      </c>
      <c r="K8576" s="193">
        <f>MAX(0,(F8576-'2031 forecast'!$C$10))</f>
        <v>0</v>
      </c>
      <c r="L8576" s="193">
        <f>MAX(0,(G8576-'2031 forecast'!$C$10))</f>
        <v>0</v>
      </c>
      <c r="M8576" s="193">
        <f>MAX(0,(H8576-'2031 forecast'!$C$10))</f>
        <v>0</v>
      </c>
      <c r="N8576" s="193">
        <f>MAX(0,(I8576-'2031 forecast'!$C$10))</f>
        <v>0</v>
      </c>
      <c r="O8576" s="193">
        <f>MAX(0,(J8576-'2031 forecast'!$C$10))</f>
        <v>0</v>
      </c>
      <c r="P8576" s="175" t="str">
        <f t="shared" si="1367"/>
        <v/>
      </c>
      <c r="Q8576" s="175" t="str">
        <f t="shared" si="1368"/>
        <v/>
      </c>
    </row>
    <row r="8577" spans="1:17" s="1" customFormat="1" x14ac:dyDescent="0.3">
      <c r="A8577" s="189">
        <f t="shared" si="1366"/>
        <v>44188.208333312541</v>
      </c>
      <c r="B8577" s="190">
        <f t="shared" si="1362"/>
        <v>44188</v>
      </c>
      <c r="C8577" s="1">
        <f t="shared" si="1363"/>
        <v>5</v>
      </c>
      <c r="D8577" s="191">
        <v>2.5599364525706494</v>
      </c>
      <c r="E8577" s="192">
        <f t="shared" si="1364"/>
        <v>8.8890329725605568E-5</v>
      </c>
      <c r="F8577" s="193">
        <f t="shared" si="1365"/>
        <v>3.8167694471491895</v>
      </c>
      <c r="G8577" s="193">
        <f t="shared" si="1371"/>
        <v>3.9579074163710191</v>
      </c>
      <c r="H8577" s="193">
        <f t="shared" si="1371"/>
        <v>4.1042644397253794</v>
      </c>
      <c r="I8577" s="193">
        <f t="shared" si="1371"/>
        <v>4.2560335094041557</v>
      </c>
      <c r="J8577" s="193">
        <f t="shared" si="1371"/>
        <v>4.4134147541387634</v>
      </c>
      <c r="K8577" s="193">
        <f>MAX(0,(F8577-'2031 forecast'!$C$10))</f>
        <v>0</v>
      </c>
      <c r="L8577" s="193">
        <f>MAX(0,(G8577-'2031 forecast'!$C$10))</f>
        <v>0</v>
      </c>
      <c r="M8577" s="193">
        <f>MAX(0,(H8577-'2031 forecast'!$C$10))</f>
        <v>0</v>
      </c>
      <c r="N8577" s="193">
        <f>MAX(0,(I8577-'2031 forecast'!$C$10))</f>
        <v>0</v>
      </c>
      <c r="O8577" s="193">
        <f>MAX(0,(J8577-'2031 forecast'!$C$10))</f>
        <v>0</v>
      </c>
      <c r="P8577" s="175" t="str">
        <f t="shared" si="1367"/>
        <v/>
      </c>
      <c r="Q8577" s="175" t="str">
        <f t="shared" si="1368"/>
        <v/>
      </c>
    </row>
    <row r="8578" spans="1:17" s="1" customFormat="1" x14ac:dyDescent="0.3">
      <c r="A8578" s="189">
        <f t="shared" si="1366"/>
        <v>44188.249999979205</v>
      </c>
      <c r="B8578" s="190">
        <f t="shared" si="1362"/>
        <v>44188</v>
      </c>
      <c r="C8578" s="1">
        <f t="shared" si="1363"/>
        <v>6</v>
      </c>
      <c r="D8578" s="191">
        <v>2.672874825478178</v>
      </c>
      <c r="E8578" s="192">
        <f t="shared" si="1364"/>
        <v>9.2811961919382285E-5</v>
      </c>
      <c r="F8578" s="193">
        <f t="shared" si="1365"/>
        <v>3.9851563345234187</v>
      </c>
      <c r="G8578" s="193">
        <f t="shared" si="1371"/>
        <v>4.1325209788579755</v>
      </c>
      <c r="H8578" s="193">
        <f t="shared" si="1371"/>
        <v>4.2853349297132644</v>
      </c>
      <c r="I8578" s="193">
        <f t="shared" si="1371"/>
        <v>4.4437996936425739</v>
      </c>
      <c r="J8578" s="193">
        <f t="shared" si="1371"/>
        <v>4.6081242285860613</v>
      </c>
      <c r="K8578" s="193">
        <f>MAX(0,(F8578-'2031 forecast'!$C$10))</f>
        <v>0</v>
      </c>
      <c r="L8578" s="193">
        <f>MAX(0,(G8578-'2031 forecast'!$C$10))</f>
        <v>0</v>
      </c>
      <c r="M8578" s="193">
        <f>MAX(0,(H8578-'2031 forecast'!$C$10))</f>
        <v>0</v>
      </c>
      <c r="N8578" s="193">
        <f>MAX(0,(I8578-'2031 forecast'!$C$10))</f>
        <v>0</v>
      </c>
      <c r="O8578" s="193">
        <f>MAX(0,(J8578-'2031 forecast'!$C$10))</f>
        <v>0</v>
      </c>
      <c r="P8578" s="175" t="str">
        <f t="shared" si="1367"/>
        <v/>
      </c>
      <c r="Q8578" s="175" t="str">
        <f t="shared" si="1368"/>
        <v/>
      </c>
    </row>
    <row r="8579" spans="1:17" s="1" customFormat="1" x14ac:dyDescent="0.3">
      <c r="A8579" s="189">
        <f t="shared" si="1366"/>
        <v>44188.29166664587</v>
      </c>
      <c r="B8579" s="190">
        <f t="shared" si="1362"/>
        <v>44188</v>
      </c>
      <c r="C8579" s="1">
        <f t="shared" si="1363"/>
        <v>7</v>
      </c>
      <c r="D8579" s="191">
        <v>3.0794529679452816</v>
      </c>
      <c r="E8579" s="192">
        <f t="shared" si="1364"/>
        <v>1.0692983781697848E-4</v>
      </c>
      <c r="F8579" s="193">
        <f t="shared" si="1365"/>
        <v>4.5913491290706432</v>
      </c>
      <c r="G8579" s="193">
        <f t="shared" si="1371"/>
        <v>4.7611298038110208</v>
      </c>
      <c r="H8579" s="193">
        <f t="shared" si="1371"/>
        <v>4.9371886936696487</v>
      </c>
      <c r="I8579" s="193">
        <f t="shared" si="1371"/>
        <v>5.119757956900882</v>
      </c>
      <c r="J8579" s="193">
        <f t="shared" si="1371"/>
        <v>5.309078336596337</v>
      </c>
      <c r="K8579" s="193">
        <f>MAX(0,(F8579-'2031 forecast'!$C$10))</f>
        <v>0</v>
      </c>
      <c r="L8579" s="193">
        <f>MAX(0,(G8579-'2031 forecast'!$C$10))</f>
        <v>0</v>
      </c>
      <c r="M8579" s="193">
        <f>MAX(0,(H8579-'2031 forecast'!$C$10))</f>
        <v>0</v>
      </c>
      <c r="N8579" s="193">
        <f>MAX(0,(I8579-'2031 forecast'!$C$10))</f>
        <v>0</v>
      </c>
      <c r="O8579" s="193">
        <f>MAX(0,(J8579-'2031 forecast'!$C$10))</f>
        <v>0</v>
      </c>
      <c r="P8579" s="175" t="str">
        <f t="shared" si="1367"/>
        <v/>
      </c>
      <c r="Q8579" s="175" t="str">
        <f t="shared" si="1368"/>
        <v/>
      </c>
    </row>
    <row r="8580" spans="1:17" s="1" customFormat="1" x14ac:dyDescent="0.3">
      <c r="A8580" s="189">
        <f t="shared" si="1366"/>
        <v>44188.333333312534</v>
      </c>
      <c r="B8580" s="190">
        <f t="shared" si="1362"/>
        <v>44188</v>
      </c>
      <c r="C8580" s="1">
        <f t="shared" si="1363"/>
        <v>8</v>
      </c>
      <c r="D8580" s="191">
        <v>3.2676835894578291</v>
      </c>
      <c r="E8580" s="192">
        <f t="shared" si="1364"/>
        <v>1.1346589147327299E-4</v>
      </c>
      <c r="F8580" s="193">
        <f t="shared" si="1365"/>
        <v>4.8719939413610245</v>
      </c>
      <c r="G8580" s="193">
        <f t="shared" si="1371"/>
        <v>5.0521524079559477</v>
      </c>
      <c r="H8580" s="193">
        <f t="shared" si="1371"/>
        <v>5.2389728436494556</v>
      </c>
      <c r="I8580" s="193">
        <f t="shared" si="1371"/>
        <v>5.4327015972982462</v>
      </c>
      <c r="J8580" s="193">
        <f t="shared" si="1371"/>
        <v>5.6335941273418335</v>
      </c>
      <c r="K8580" s="193">
        <f>MAX(0,(F8580-'2031 forecast'!$C$10))</f>
        <v>0</v>
      </c>
      <c r="L8580" s="193">
        <f>MAX(0,(G8580-'2031 forecast'!$C$10))</f>
        <v>0</v>
      </c>
      <c r="M8580" s="193">
        <f>MAX(0,(H8580-'2031 forecast'!$C$10))</f>
        <v>0</v>
      </c>
      <c r="N8580" s="193">
        <f>MAX(0,(I8580-'2031 forecast'!$C$10))</f>
        <v>0</v>
      </c>
      <c r="O8580" s="193">
        <f>MAX(0,(J8580-'2031 forecast'!$C$10))</f>
        <v>0</v>
      </c>
      <c r="P8580" s="175" t="str">
        <f t="shared" si="1367"/>
        <v/>
      </c>
      <c r="Q8580" s="175" t="str">
        <f t="shared" si="1368"/>
        <v/>
      </c>
    </row>
    <row r="8581" spans="1:17" s="1" customFormat="1" x14ac:dyDescent="0.3">
      <c r="A8581" s="189">
        <f t="shared" si="1366"/>
        <v>44188.374999979198</v>
      </c>
      <c r="B8581" s="190">
        <f t="shared" ref="B8581:B8644" si="1372">INT(A8581)</f>
        <v>44188</v>
      </c>
      <c r="C8581" s="1">
        <f t="shared" ref="C8581:C8644" si="1373">HOUR(A8581)</f>
        <v>9</v>
      </c>
      <c r="D8581" s="191">
        <v>3.4107388618073653</v>
      </c>
      <c r="E8581" s="192">
        <f t="shared" ref="E8581:E8644" si="1374">D8581/SUM($D$4:$D$8763)</f>
        <v>1.1843329225205683E-4</v>
      </c>
      <c r="F8581" s="193">
        <f t="shared" ref="F8581:F8644" si="1375">E8581*$F$2</f>
        <v>5.0852839987017147</v>
      </c>
      <c r="G8581" s="193">
        <f t="shared" si="1371"/>
        <v>5.273329587106093</v>
      </c>
      <c r="H8581" s="193">
        <f t="shared" si="1371"/>
        <v>5.4683287976341086</v>
      </c>
      <c r="I8581" s="193">
        <f t="shared" si="1371"/>
        <v>5.6705387640002431</v>
      </c>
      <c r="J8581" s="193">
        <f t="shared" si="1371"/>
        <v>5.8802261283084114</v>
      </c>
      <c r="K8581" s="193">
        <f>MAX(0,(F8581-'2031 forecast'!$C$10))</f>
        <v>0</v>
      </c>
      <c r="L8581" s="193">
        <f>MAX(0,(G8581-'2031 forecast'!$C$10))</f>
        <v>0</v>
      </c>
      <c r="M8581" s="193">
        <f>MAX(0,(H8581-'2031 forecast'!$C$10))</f>
        <v>0</v>
      </c>
      <c r="N8581" s="193">
        <f>MAX(0,(I8581-'2031 forecast'!$C$10))</f>
        <v>0</v>
      </c>
      <c r="O8581" s="193">
        <f>MAX(0,(J8581-'2031 forecast'!$C$10))</f>
        <v>0.1432261283084113</v>
      </c>
      <c r="P8581" s="175" t="str">
        <f t="shared" si="1367"/>
        <v/>
      </c>
      <c r="Q8581" s="175" t="str">
        <f t="shared" si="1368"/>
        <v/>
      </c>
    </row>
    <row r="8582" spans="1:17" s="1" customFormat="1" x14ac:dyDescent="0.3">
      <c r="A8582" s="189">
        <f t="shared" ref="A8582:A8645" si="1376">A8581 + TIME(1,0,0)</f>
        <v>44188.416666645862</v>
      </c>
      <c r="B8582" s="190">
        <f t="shared" si="1372"/>
        <v>44188</v>
      </c>
      <c r="C8582" s="1">
        <f t="shared" si="1373"/>
        <v>10</v>
      </c>
      <c r="D8582" s="191">
        <v>3.5387356844358973</v>
      </c>
      <c r="E8582" s="192">
        <f t="shared" si="1374"/>
        <v>1.2287780873833709E-4</v>
      </c>
      <c r="F8582" s="193">
        <f t="shared" si="1375"/>
        <v>5.276122471059173</v>
      </c>
      <c r="G8582" s="193">
        <f t="shared" si="1371"/>
        <v>5.471224957924643</v>
      </c>
      <c r="H8582" s="193">
        <f t="shared" si="1371"/>
        <v>5.6735420196203767</v>
      </c>
      <c r="I8582" s="193">
        <f t="shared" si="1371"/>
        <v>5.8833404394704498</v>
      </c>
      <c r="J8582" s="193">
        <f t="shared" si="1371"/>
        <v>6.100896866015348</v>
      </c>
      <c r="K8582" s="193">
        <f>MAX(0,(F8582-'2031 forecast'!$C$10))</f>
        <v>0</v>
      </c>
      <c r="L8582" s="193">
        <f>MAX(0,(G8582-'2031 forecast'!$C$10))</f>
        <v>0</v>
      </c>
      <c r="M8582" s="193">
        <f>MAX(0,(H8582-'2031 forecast'!$C$10))</f>
        <v>0</v>
      </c>
      <c r="N8582" s="193">
        <f>MAX(0,(I8582-'2031 forecast'!$C$10))</f>
        <v>0.14634043947044972</v>
      </c>
      <c r="O8582" s="193">
        <f>MAX(0,(J8582-'2031 forecast'!$C$10))</f>
        <v>0.36389686601534788</v>
      </c>
      <c r="P8582" s="175" t="str">
        <f t="shared" ref="P8582:P8645" si="1377">IF(K8582&gt;0,IF(K8581&gt;0,P8581+1,1),"")</f>
        <v/>
      </c>
      <c r="Q8582" s="175" t="str">
        <f t="shared" ref="Q8582:Q8645" si="1378">IF(AND(K8582&gt;0,K8583=0),P8582,"")</f>
        <v/>
      </c>
    </row>
    <row r="8583" spans="1:17" s="1" customFormat="1" x14ac:dyDescent="0.3">
      <c r="A8583" s="189">
        <f t="shared" si="1376"/>
        <v>44188.458333312527</v>
      </c>
      <c r="B8583" s="190">
        <f t="shared" si="1372"/>
        <v>44188</v>
      </c>
      <c r="C8583" s="1">
        <f t="shared" si="1373"/>
        <v>11</v>
      </c>
      <c r="D8583" s="191">
        <v>3.6215571579014192</v>
      </c>
      <c r="E8583" s="192">
        <f t="shared" si="1374"/>
        <v>1.2575367234710671E-4</v>
      </c>
      <c r="F8583" s="193">
        <f t="shared" si="1375"/>
        <v>5.399606188466942</v>
      </c>
      <c r="G8583" s="193">
        <f t="shared" si="1371"/>
        <v>5.5992749037484133</v>
      </c>
      <c r="H8583" s="193">
        <f t="shared" si="1371"/>
        <v>5.8063270456114937</v>
      </c>
      <c r="I8583" s="193">
        <f t="shared" si="1371"/>
        <v>6.021035641245291</v>
      </c>
      <c r="J8583" s="193">
        <f t="shared" si="1371"/>
        <v>6.2436838139433686</v>
      </c>
      <c r="K8583" s="193">
        <f>MAX(0,(F8583-'2031 forecast'!$C$10))</f>
        <v>0</v>
      </c>
      <c r="L8583" s="193">
        <f>MAX(0,(G8583-'2031 forecast'!$C$10))</f>
        <v>0</v>
      </c>
      <c r="M8583" s="193">
        <f>MAX(0,(H8583-'2031 forecast'!$C$10))</f>
        <v>6.932704561149361E-2</v>
      </c>
      <c r="N8583" s="193">
        <f>MAX(0,(I8583-'2031 forecast'!$C$10))</f>
        <v>0.2840356412452909</v>
      </c>
      <c r="O8583" s="193">
        <f>MAX(0,(J8583-'2031 forecast'!$C$10))</f>
        <v>0.50668381394336848</v>
      </c>
      <c r="P8583" s="175" t="str">
        <f t="shared" si="1377"/>
        <v/>
      </c>
      <c r="Q8583" s="175" t="str">
        <f t="shared" si="1378"/>
        <v/>
      </c>
    </row>
    <row r="8584" spans="1:17" s="1" customFormat="1" x14ac:dyDescent="0.3">
      <c r="A8584" s="189">
        <f t="shared" si="1376"/>
        <v>44188.499999979191</v>
      </c>
      <c r="B8584" s="190">
        <f t="shared" si="1372"/>
        <v>44188</v>
      </c>
      <c r="C8584" s="1">
        <f t="shared" si="1373"/>
        <v>12</v>
      </c>
      <c r="D8584" s="191">
        <v>3.6592032822039284</v>
      </c>
      <c r="E8584" s="192">
        <f t="shared" si="1374"/>
        <v>1.2706088307836561E-4</v>
      </c>
      <c r="F8584" s="193">
        <f t="shared" si="1375"/>
        <v>5.455735150925018</v>
      </c>
      <c r="G8584" s="193">
        <f t="shared" si="1371"/>
        <v>5.6574794245773976</v>
      </c>
      <c r="H8584" s="193">
        <f t="shared" si="1371"/>
        <v>5.8666838756074542</v>
      </c>
      <c r="I8584" s="193">
        <f t="shared" si="1371"/>
        <v>6.083624369324764</v>
      </c>
      <c r="J8584" s="193">
        <f t="shared" si="1371"/>
        <v>6.3085869720924679</v>
      </c>
      <c r="K8584" s="193">
        <f>MAX(0,(F8584-'2031 forecast'!$C$10))</f>
        <v>0</v>
      </c>
      <c r="L8584" s="193">
        <f>MAX(0,(G8584-'2031 forecast'!$C$10))</f>
        <v>0</v>
      </c>
      <c r="M8584" s="193">
        <f>MAX(0,(H8584-'2031 forecast'!$C$10))</f>
        <v>0.12968387560745409</v>
      </c>
      <c r="N8584" s="193">
        <f>MAX(0,(I8584-'2031 forecast'!$C$10))</f>
        <v>0.34662436932476393</v>
      </c>
      <c r="O8584" s="193">
        <f>MAX(0,(J8584-'2031 forecast'!$C$10))</f>
        <v>0.57158697209246778</v>
      </c>
      <c r="P8584" s="175" t="str">
        <f t="shared" si="1377"/>
        <v/>
      </c>
      <c r="Q8584" s="175" t="str">
        <f t="shared" si="1378"/>
        <v/>
      </c>
    </row>
    <row r="8585" spans="1:17" s="1" customFormat="1" x14ac:dyDescent="0.3">
      <c r="A8585" s="189">
        <f t="shared" si="1376"/>
        <v>44188.541666645855</v>
      </c>
      <c r="B8585" s="190">
        <f t="shared" si="1372"/>
        <v>44188</v>
      </c>
      <c r="C8585" s="1">
        <f t="shared" si="1373"/>
        <v>13</v>
      </c>
      <c r="D8585" s="191">
        <v>3.5839110335989091</v>
      </c>
      <c r="E8585" s="192">
        <f t="shared" si="1374"/>
        <v>1.2444646161584779E-4</v>
      </c>
      <c r="F8585" s="193">
        <f t="shared" si="1375"/>
        <v>5.343477226008865</v>
      </c>
      <c r="G8585" s="193">
        <f t="shared" ref="G8585:J8604" si="1379">$E8585*G$2</f>
        <v>5.5410703829194263</v>
      </c>
      <c r="H8585" s="193">
        <f t="shared" si="1379"/>
        <v>5.7459702156155315</v>
      </c>
      <c r="I8585" s="193">
        <f t="shared" si="1379"/>
        <v>5.958446913165818</v>
      </c>
      <c r="J8585" s="193">
        <f t="shared" si="1379"/>
        <v>6.1787806557942684</v>
      </c>
      <c r="K8585" s="193">
        <f>MAX(0,(F8585-'2031 forecast'!$C$10))</f>
        <v>0</v>
      </c>
      <c r="L8585" s="193">
        <f>MAX(0,(G8585-'2031 forecast'!$C$10))</f>
        <v>0</v>
      </c>
      <c r="M8585" s="193">
        <f>MAX(0,(H8585-'2031 forecast'!$C$10))</f>
        <v>8.9702156155313517E-3</v>
      </c>
      <c r="N8585" s="193">
        <f>MAX(0,(I8585-'2031 forecast'!$C$10))</f>
        <v>0.22144691316581788</v>
      </c>
      <c r="O8585" s="193">
        <f>MAX(0,(J8585-'2031 forecast'!$C$10))</f>
        <v>0.44178065579426828</v>
      </c>
      <c r="P8585" s="175" t="str">
        <f t="shared" si="1377"/>
        <v/>
      </c>
      <c r="Q8585" s="175" t="str">
        <f t="shared" si="1378"/>
        <v/>
      </c>
    </row>
    <row r="8586" spans="1:17" s="1" customFormat="1" x14ac:dyDescent="0.3">
      <c r="A8586" s="189">
        <f t="shared" si="1376"/>
        <v>44188.583333312519</v>
      </c>
      <c r="B8586" s="190">
        <f t="shared" si="1372"/>
        <v>44188</v>
      </c>
      <c r="C8586" s="1">
        <f t="shared" si="1373"/>
        <v>14</v>
      </c>
      <c r="D8586" s="191">
        <v>3.5989694833199133</v>
      </c>
      <c r="E8586" s="192">
        <f t="shared" si="1374"/>
        <v>1.2496934590835136E-4</v>
      </c>
      <c r="F8586" s="193">
        <f t="shared" si="1375"/>
        <v>5.365928810992096</v>
      </c>
      <c r="G8586" s="193">
        <f t="shared" si="1379"/>
        <v>5.5643521912510208</v>
      </c>
      <c r="H8586" s="193">
        <f t="shared" si="1379"/>
        <v>5.7701129476139164</v>
      </c>
      <c r="I8586" s="193">
        <f t="shared" si="1379"/>
        <v>5.9834824043976074</v>
      </c>
      <c r="J8586" s="193">
        <f t="shared" si="1379"/>
        <v>6.2047419190539088</v>
      </c>
      <c r="K8586" s="193">
        <f>MAX(0,(F8586-'2031 forecast'!$C$10))</f>
        <v>0</v>
      </c>
      <c r="L8586" s="193">
        <f>MAX(0,(G8586-'2031 forecast'!$C$10))</f>
        <v>0</v>
      </c>
      <c r="M8586" s="193">
        <f>MAX(0,(H8586-'2031 forecast'!$C$10))</f>
        <v>3.3112947613916255E-2</v>
      </c>
      <c r="N8586" s="193">
        <f>MAX(0,(I8586-'2031 forecast'!$C$10))</f>
        <v>0.24648240439760727</v>
      </c>
      <c r="O8586" s="193">
        <f>MAX(0,(J8586-'2031 forecast'!$C$10))</f>
        <v>0.46774191905390872</v>
      </c>
      <c r="P8586" s="175" t="str">
        <f t="shared" si="1377"/>
        <v/>
      </c>
      <c r="Q8586" s="175" t="str">
        <f t="shared" si="1378"/>
        <v/>
      </c>
    </row>
    <row r="8587" spans="1:17" s="1" customFormat="1" x14ac:dyDescent="0.3">
      <c r="A8587" s="189">
        <f t="shared" si="1376"/>
        <v>44188.624999979183</v>
      </c>
      <c r="B8587" s="190">
        <f t="shared" si="1372"/>
        <v>44188</v>
      </c>
      <c r="C8587" s="1">
        <f t="shared" si="1373"/>
        <v>15</v>
      </c>
      <c r="D8587" s="191">
        <v>3.6817909567854339</v>
      </c>
      <c r="E8587" s="192">
        <f t="shared" si="1374"/>
        <v>1.2784520951712096E-4</v>
      </c>
      <c r="F8587" s="193">
        <f t="shared" si="1375"/>
        <v>5.489412528399864</v>
      </c>
      <c r="G8587" s="193">
        <f t="shared" si="1379"/>
        <v>5.6924021370747893</v>
      </c>
      <c r="H8587" s="193">
        <f t="shared" si="1379"/>
        <v>5.9028979736050315</v>
      </c>
      <c r="I8587" s="193">
        <f t="shared" si="1379"/>
        <v>6.1211776061724477</v>
      </c>
      <c r="J8587" s="193">
        <f t="shared" si="1379"/>
        <v>6.3475288669819276</v>
      </c>
      <c r="K8587" s="193">
        <f>MAX(0,(F8587-'2031 forecast'!$C$10))</f>
        <v>0</v>
      </c>
      <c r="L8587" s="193">
        <f>MAX(0,(G8587-'2031 forecast'!$C$10))</f>
        <v>0</v>
      </c>
      <c r="M8587" s="193">
        <f>MAX(0,(H8587-'2031 forecast'!$C$10))</f>
        <v>0.16589797360503145</v>
      </c>
      <c r="N8587" s="193">
        <f>MAX(0,(I8587-'2031 forecast'!$C$10))</f>
        <v>0.38417760617244756</v>
      </c>
      <c r="O8587" s="193">
        <f>MAX(0,(J8587-'2031 forecast'!$C$10))</f>
        <v>0.61052886698192754</v>
      </c>
      <c r="P8587" s="175" t="str">
        <f t="shared" si="1377"/>
        <v/>
      </c>
      <c r="Q8587" s="175" t="str">
        <f t="shared" si="1378"/>
        <v/>
      </c>
    </row>
    <row r="8588" spans="1:17" s="1" customFormat="1" x14ac:dyDescent="0.3">
      <c r="A8588" s="189">
        <f t="shared" si="1376"/>
        <v>44188.666666645848</v>
      </c>
      <c r="B8588" s="190">
        <f t="shared" si="1372"/>
        <v>44188</v>
      </c>
      <c r="C8588" s="1">
        <f t="shared" si="1373"/>
        <v>16</v>
      </c>
      <c r="D8588" s="191">
        <v>3.5613233590174032</v>
      </c>
      <c r="E8588" s="192">
        <f t="shared" si="1374"/>
        <v>1.2366213517709244E-4</v>
      </c>
      <c r="F8588" s="193">
        <f t="shared" si="1375"/>
        <v>5.309799848534019</v>
      </c>
      <c r="G8588" s="193">
        <f t="shared" si="1379"/>
        <v>5.5061476704220347</v>
      </c>
      <c r="H8588" s="193">
        <f t="shared" si="1379"/>
        <v>5.7097561176179541</v>
      </c>
      <c r="I8588" s="193">
        <f t="shared" si="1379"/>
        <v>5.9208936763181335</v>
      </c>
      <c r="J8588" s="193">
        <f t="shared" si="1379"/>
        <v>6.1398387609048086</v>
      </c>
      <c r="K8588" s="193">
        <f>MAX(0,(F8588-'2031 forecast'!$C$10))</f>
        <v>0</v>
      </c>
      <c r="L8588" s="193">
        <f>MAX(0,(G8588-'2031 forecast'!$C$10))</f>
        <v>0</v>
      </c>
      <c r="M8588" s="193">
        <f>MAX(0,(H8588-'2031 forecast'!$C$10))</f>
        <v>0</v>
      </c>
      <c r="N8588" s="193">
        <f>MAX(0,(I8588-'2031 forecast'!$C$10))</f>
        <v>0.18389367631813336</v>
      </c>
      <c r="O8588" s="193">
        <f>MAX(0,(J8588-'2031 forecast'!$C$10))</f>
        <v>0.40283876090480852</v>
      </c>
      <c r="P8588" s="175" t="str">
        <f t="shared" si="1377"/>
        <v/>
      </c>
      <c r="Q8588" s="175" t="str">
        <f t="shared" si="1378"/>
        <v/>
      </c>
    </row>
    <row r="8589" spans="1:17" s="1" customFormat="1" x14ac:dyDescent="0.3">
      <c r="A8589" s="189">
        <f t="shared" si="1376"/>
        <v>44188.708333312512</v>
      </c>
      <c r="B8589" s="190">
        <f t="shared" si="1372"/>
        <v>44188</v>
      </c>
      <c r="C8589" s="1">
        <f t="shared" si="1373"/>
        <v>17</v>
      </c>
      <c r="D8589" s="191">
        <v>3.7570832053904533</v>
      </c>
      <c r="E8589" s="192">
        <f t="shared" si="1374"/>
        <v>1.3045963097963877E-4</v>
      </c>
      <c r="F8589" s="193">
        <f t="shared" si="1375"/>
        <v>5.6016704533160171</v>
      </c>
      <c r="G8589" s="193">
        <f t="shared" si="1379"/>
        <v>5.8088111787327605</v>
      </c>
      <c r="H8589" s="193">
        <f t="shared" si="1379"/>
        <v>6.0236116335969543</v>
      </c>
      <c r="I8589" s="193">
        <f t="shared" si="1379"/>
        <v>6.2463550623313937</v>
      </c>
      <c r="J8589" s="193">
        <f t="shared" si="1379"/>
        <v>6.4773351832801263</v>
      </c>
      <c r="K8589" s="193">
        <f>MAX(0,(F8589-'2031 forecast'!$C$10))</f>
        <v>0</v>
      </c>
      <c r="L8589" s="193">
        <f>MAX(0,(G8589-'2031 forecast'!$C$10))</f>
        <v>7.1811178732760439E-2</v>
      </c>
      <c r="M8589" s="193">
        <f>MAX(0,(H8589-'2031 forecast'!$C$10))</f>
        <v>0.28661163359695419</v>
      </c>
      <c r="N8589" s="193">
        <f>MAX(0,(I8589-'2031 forecast'!$C$10))</f>
        <v>0.5093550623313936</v>
      </c>
      <c r="O8589" s="193">
        <f>MAX(0,(J8589-'2031 forecast'!$C$10))</f>
        <v>0.74033518328012615</v>
      </c>
      <c r="P8589" s="175" t="str">
        <f t="shared" si="1377"/>
        <v/>
      </c>
      <c r="Q8589" s="175" t="str">
        <f t="shared" si="1378"/>
        <v/>
      </c>
    </row>
    <row r="8590" spans="1:17" s="1" customFormat="1" x14ac:dyDescent="0.3">
      <c r="A8590" s="189">
        <f t="shared" si="1376"/>
        <v>44188.749999979176</v>
      </c>
      <c r="B8590" s="190">
        <f t="shared" si="1372"/>
        <v>44188</v>
      </c>
      <c r="C8590" s="1">
        <f t="shared" si="1373"/>
        <v>18</v>
      </c>
      <c r="D8590" s="191">
        <v>3.8700215782979823</v>
      </c>
      <c r="E8590" s="192">
        <f t="shared" si="1374"/>
        <v>1.343812631734155E-4</v>
      </c>
      <c r="F8590" s="193">
        <f t="shared" si="1375"/>
        <v>5.7700573406902462</v>
      </c>
      <c r="G8590" s="193">
        <f t="shared" si="1379"/>
        <v>5.9834247412197179</v>
      </c>
      <c r="H8590" s="193">
        <f t="shared" si="1379"/>
        <v>6.2046821235848393</v>
      </c>
      <c r="I8590" s="193">
        <f t="shared" si="1379"/>
        <v>6.4341212465698128</v>
      </c>
      <c r="J8590" s="193">
        <f t="shared" si="1379"/>
        <v>6.6720446577274259</v>
      </c>
      <c r="K8590" s="193">
        <f>MAX(0,(F8590-'2031 forecast'!$C$10))</f>
        <v>3.3057340690246129E-2</v>
      </c>
      <c r="L8590" s="193">
        <f>MAX(0,(G8590-'2031 forecast'!$C$10))</f>
        <v>0.2464247412197178</v>
      </c>
      <c r="M8590" s="193">
        <f>MAX(0,(H8590-'2031 forecast'!$C$10))</f>
        <v>0.46768212358483918</v>
      </c>
      <c r="N8590" s="193">
        <f>MAX(0,(I8590-'2031 forecast'!$C$10))</f>
        <v>0.69712124656981267</v>
      </c>
      <c r="O8590" s="193">
        <f>MAX(0,(J8590-'2031 forecast'!$C$10))</f>
        <v>0.93504465772742584</v>
      </c>
      <c r="P8590" s="175">
        <f t="shared" si="1377"/>
        <v>1</v>
      </c>
      <c r="Q8590" s="175">
        <f t="shared" si="1378"/>
        <v>1</v>
      </c>
    </row>
    <row r="8591" spans="1:17" s="1" customFormat="1" x14ac:dyDescent="0.3">
      <c r="A8591" s="189">
        <f t="shared" si="1376"/>
        <v>44188.79166664584</v>
      </c>
      <c r="B8591" s="190">
        <f t="shared" si="1372"/>
        <v>44188</v>
      </c>
      <c r="C8591" s="1">
        <f t="shared" si="1373"/>
        <v>19</v>
      </c>
      <c r="D8591" s="191">
        <v>3.6140279330409166</v>
      </c>
      <c r="E8591" s="192">
        <f t="shared" si="1374"/>
        <v>1.254922302008549E-4</v>
      </c>
      <c r="F8591" s="193">
        <f t="shared" si="1375"/>
        <v>5.388380395975326</v>
      </c>
      <c r="G8591" s="193">
        <f t="shared" si="1379"/>
        <v>5.5876339995826143</v>
      </c>
      <c r="H8591" s="193">
        <f t="shared" si="1379"/>
        <v>5.7942556796122995</v>
      </c>
      <c r="I8591" s="193">
        <f t="shared" si="1379"/>
        <v>6.008517895629395</v>
      </c>
      <c r="J8591" s="193">
        <f t="shared" si="1379"/>
        <v>6.2307031823135475</v>
      </c>
      <c r="K8591" s="193">
        <f>MAX(0,(F8591-'2031 forecast'!$C$10))</f>
        <v>0</v>
      </c>
      <c r="L8591" s="193">
        <f>MAX(0,(G8591-'2031 forecast'!$C$10))</f>
        <v>0</v>
      </c>
      <c r="M8591" s="193">
        <f>MAX(0,(H8591-'2031 forecast'!$C$10))</f>
        <v>5.7255679612299382E-2</v>
      </c>
      <c r="N8591" s="193">
        <f>MAX(0,(I8591-'2031 forecast'!$C$10))</f>
        <v>0.27151789562939488</v>
      </c>
      <c r="O8591" s="193">
        <f>MAX(0,(J8591-'2031 forecast'!$C$10))</f>
        <v>0.49370318231354737</v>
      </c>
      <c r="P8591" s="175" t="str">
        <f t="shared" si="1377"/>
        <v/>
      </c>
      <c r="Q8591" s="175" t="str">
        <f t="shared" si="1378"/>
        <v/>
      </c>
    </row>
    <row r="8592" spans="1:17" s="1" customFormat="1" x14ac:dyDescent="0.3">
      <c r="A8592" s="189">
        <f t="shared" si="1376"/>
        <v>44188.833333312505</v>
      </c>
      <c r="B8592" s="190">
        <f t="shared" si="1372"/>
        <v>44188</v>
      </c>
      <c r="C8592" s="1">
        <f t="shared" si="1373"/>
        <v>20</v>
      </c>
      <c r="D8592" s="191">
        <v>3.5537941341569015</v>
      </c>
      <c r="E8592" s="192">
        <f t="shared" si="1374"/>
        <v>1.2340069303084066E-4</v>
      </c>
      <c r="F8592" s="193">
        <f t="shared" si="1375"/>
        <v>5.2985740560424039</v>
      </c>
      <c r="G8592" s="193">
        <f t="shared" si="1379"/>
        <v>5.4945067662562375</v>
      </c>
      <c r="H8592" s="193">
        <f t="shared" si="1379"/>
        <v>5.6976847516187616</v>
      </c>
      <c r="I8592" s="193">
        <f t="shared" si="1379"/>
        <v>5.9083759307022392</v>
      </c>
      <c r="J8592" s="193">
        <f t="shared" si="1379"/>
        <v>6.1268581292749884</v>
      </c>
      <c r="K8592" s="193">
        <f>MAX(0,(F8592-'2031 forecast'!$C$10))</f>
        <v>0</v>
      </c>
      <c r="L8592" s="193">
        <f>MAX(0,(G8592-'2031 forecast'!$C$10))</f>
        <v>0</v>
      </c>
      <c r="M8592" s="193">
        <f>MAX(0,(H8592-'2031 forecast'!$C$10))</f>
        <v>0</v>
      </c>
      <c r="N8592" s="193">
        <f>MAX(0,(I8592-'2031 forecast'!$C$10))</f>
        <v>0.17137593070223911</v>
      </c>
      <c r="O8592" s="193">
        <f>MAX(0,(J8592-'2031 forecast'!$C$10))</f>
        <v>0.38985812927498831</v>
      </c>
      <c r="P8592" s="175" t="str">
        <f t="shared" si="1377"/>
        <v/>
      </c>
      <c r="Q8592" s="175" t="str">
        <f t="shared" si="1378"/>
        <v/>
      </c>
    </row>
    <row r="8593" spans="1:17" s="1" customFormat="1" x14ac:dyDescent="0.3">
      <c r="A8593" s="189">
        <f t="shared" si="1376"/>
        <v>44188.874999979169</v>
      </c>
      <c r="B8593" s="190">
        <f t="shared" si="1372"/>
        <v>44188</v>
      </c>
      <c r="C8593" s="1">
        <f t="shared" si="1373"/>
        <v>21</v>
      </c>
      <c r="D8593" s="191">
        <v>3.3956804120863615</v>
      </c>
      <c r="E8593" s="192">
        <f t="shared" si="1374"/>
        <v>1.1791040795955328E-4</v>
      </c>
      <c r="F8593" s="193">
        <f t="shared" si="1375"/>
        <v>5.0628324137184846</v>
      </c>
      <c r="G8593" s="193">
        <f t="shared" si="1379"/>
        <v>5.2500477787744995</v>
      </c>
      <c r="H8593" s="193">
        <f t="shared" si="1379"/>
        <v>5.4441860656357246</v>
      </c>
      <c r="I8593" s="193">
        <f t="shared" si="1379"/>
        <v>5.6455032727684538</v>
      </c>
      <c r="J8593" s="193">
        <f t="shared" si="1379"/>
        <v>5.8542648650487719</v>
      </c>
      <c r="K8593" s="193">
        <f>MAX(0,(F8593-'2031 forecast'!$C$10))</f>
        <v>0</v>
      </c>
      <c r="L8593" s="193">
        <f>MAX(0,(G8593-'2031 forecast'!$C$10))</f>
        <v>0</v>
      </c>
      <c r="M8593" s="193">
        <f>MAX(0,(H8593-'2031 forecast'!$C$10))</f>
        <v>0</v>
      </c>
      <c r="N8593" s="193">
        <f>MAX(0,(I8593-'2031 forecast'!$C$10))</f>
        <v>0</v>
      </c>
      <c r="O8593" s="193">
        <f>MAX(0,(J8593-'2031 forecast'!$C$10))</f>
        <v>0.11726486504877176</v>
      </c>
      <c r="P8593" s="175" t="str">
        <f t="shared" si="1377"/>
        <v/>
      </c>
      <c r="Q8593" s="175" t="str">
        <f t="shared" si="1378"/>
        <v/>
      </c>
    </row>
    <row r="8594" spans="1:17" s="1" customFormat="1" x14ac:dyDescent="0.3">
      <c r="A8594" s="189">
        <f t="shared" si="1376"/>
        <v>44188.916666645833</v>
      </c>
      <c r="B8594" s="190">
        <f t="shared" si="1372"/>
        <v>44188</v>
      </c>
      <c r="C8594" s="1">
        <f t="shared" si="1373"/>
        <v>22</v>
      </c>
      <c r="D8594" s="191">
        <v>3.2978004888998367</v>
      </c>
      <c r="E8594" s="192">
        <f t="shared" si="1374"/>
        <v>1.1451166005828012E-4</v>
      </c>
      <c r="F8594" s="193">
        <f t="shared" si="1375"/>
        <v>4.9168971113274855</v>
      </c>
      <c r="G8594" s="193">
        <f t="shared" si="1379"/>
        <v>5.0987160246191365</v>
      </c>
      <c r="H8594" s="193">
        <f t="shared" si="1379"/>
        <v>5.2872583076462245</v>
      </c>
      <c r="I8594" s="193">
        <f t="shared" si="1379"/>
        <v>5.4827725797618241</v>
      </c>
      <c r="J8594" s="193">
        <f t="shared" si="1379"/>
        <v>5.6855166538611126</v>
      </c>
      <c r="K8594" s="193">
        <f>MAX(0,(F8594-'2031 forecast'!$C$10))</f>
        <v>0</v>
      </c>
      <c r="L8594" s="193">
        <f>MAX(0,(G8594-'2031 forecast'!$C$10))</f>
        <v>0</v>
      </c>
      <c r="M8594" s="193">
        <f>MAX(0,(H8594-'2031 forecast'!$C$10))</f>
        <v>0</v>
      </c>
      <c r="N8594" s="193">
        <f>MAX(0,(I8594-'2031 forecast'!$C$10))</f>
        <v>0</v>
      </c>
      <c r="O8594" s="193">
        <f>MAX(0,(J8594-'2031 forecast'!$C$10))</f>
        <v>0</v>
      </c>
      <c r="P8594" s="175" t="str">
        <f t="shared" si="1377"/>
        <v/>
      </c>
      <c r="Q8594" s="175" t="str">
        <f t="shared" si="1378"/>
        <v/>
      </c>
    </row>
    <row r="8595" spans="1:17" s="1" customFormat="1" x14ac:dyDescent="0.3">
      <c r="A8595" s="189">
        <f t="shared" si="1376"/>
        <v>44188.958333312497</v>
      </c>
      <c r="B8595" s="190">
        <f t="shared" si="1372"/>
        <v>44188</v>
      </c>
      <c r="C8595" s="1">
        <f t="shared" si="1373"/>
        <v>23</v>
      </c>
      <c r="D8595" s="191">
        <v>3.0267483939217676</v>
      </c>
      <c r="E8595" s="192">
        <f t="shared" si="1374"/>
        <v>1.0509974279321599E-4</v>
      </c>
      <c r="F8595" s="193">
        <f t="shared" si="1375"/>
        <v>4.5127685816293361</v>
      </c>
      <c r="G8595" s="193">
        <f t="shared" si="1379"/>
        <v>4.6796434746504403</v>
      </c>
      <c r="H8595" s="193">
        <f t="shared" si="1379"/>
        <v>4.8526891316753016</v>
      </c>
      <c r="I8595" s="193">
        <f t="shared" si="1379"/>
        <v>5.0321337375896196</v>
      </c>
      <c r="J8595" s="193">
        <f t="shared" si="1379"/>
        <v>5.2182139151875964</v>
      </c>
      <c r="K8595" s="193">
        <f>MAX(0,(F8595-'2031 forecast'!$C$10))</f>
        <v>0</v>
      </c>
      <c r="L8595" s="193">
        <f>MAX(0,(G8595-'2031 forecast'!$C$10))</f>
        <v>0</v>
      </c>
      <c r="M8595" s="193">
        <f>MAX(0,(H8595-'2031 forecast'!$C$10))</f>
        <v>0</v>
      </c>
      <c r="N8595" s="193">
        <f>MAX(0,(I8595-'2031 forecast'!$C$10))</f>
        <v>0</v>
      </c>
      <c r="O8595" s="193">
        <f>MAX(0,(J8595-'2031 forecast'!$C$10))</f>
        <v>0</v>
      </c>
      <c r="P8595" s="175" t="str">
        <f t="shared" si="1377"/>
        <v/>
      </c>
      <c r="Q8595" s="175" t="str">
        <f t="shared" si="1378"/>
        <v/>
      </c>
    </row>
    <row r="8596" spans="1:17" s="1" customFormat="1" x14ac:dyDescent="0.3">
      <c r="A8596" s="189">
        <f t="shared" si="1376"/>
        <v>44188.999999979162</v>
      </c>
      <c r="B8596" s="190">
        <f t="shared" si="1372"/>
        <v>44188</v>
      </c>
      <c r="C8596" s="1">
        <f t="shared" si="1373"/>
        <v>0</v>
      </c>
      <c r="D8596" s="191">
        <v>2.7331086243621936</v>
      </c>
      <c r="E8596" s="192">
        <f t="shared" si="1374"/>
        <v>9.4903499089396543E-5</v>
      </c>
      <c r="F8596" s="193">
        <f t="shared" si="1375"/>
        <v>4.0749626744563407</v>
      </c>
      <c r="G8596" s="193">
        <f t="shared" si="1379"/>
        <v>4.2256482121843533</v>
      </c>
      <c r="H8596" s="193">
        <f t="shared" si="1379"/>
        <v>4.3819058577068031</v>
      </c>
      <c r="I8596" s="193">
        <f t="shared" si="1379"/>
        <v>4.5439416585697314</v>
      </c>
      <c r="J8596" s="193">
        <f t="shared" si="1379"/>
        <v>4.7119692816246213</v>
      </c>
      <c r="K8596" s="193">
        <f>MAX(0,(F8596-'2031 forecast'!$C$10))</f>
        <v>0</v>
      </c>
      <c r="L8596" s="193">
        <f>MAX(0,(G8596-'2031 forecast'!$C$10))</f>
        <v>0</v>
      </c>
      <c r="M8596" s="193">
        <f>MAX(0,(H8596-'2031 forecast'!$C$10))</f>
        <v>0</v>
      </c>
      <c r="N8596" s="193">
        <f>MAX(0,(I8596-'2031 forecast'!$C$10))</f>
        <v>0</v>
      </c>
      <c r="O8596" s="193">
        <f>MAX(0,(J8596-'2031 forecast'!$C$10))</f>
        <v>0</v>
      </c>
      <c r="P8596" s="175" t="str">
        <f t="shared" si="1377"/>
        <v/>
      </c>
      <c r="Q8596" s="175" t="str">
        <f t="shared" si="1378"/>
        <v/>
      </c>
    </row>
    <row r="8597" spans="1:17" s="1" customFormat="1" x14ac:dyDescent="0.3">
      <c r="A8597" s="189">
        <f t="shared" si="1376"/>
        <v>44189.041666645826</v>
      </c>
      <c r="B8597" s="190">
        <f t="shared" si="1372"/>
        <v>44189</v>
      </c>
      <c r="C8597" s="1">
        <f t="shared" si="1373"/>
        <v>1</v>
      </c>
      <c r="D8597" s="191">
        <v>2.5900533520126574</v>
      </c>
      <c r="E8597" s="192">
        <f t="shared" si="1374"/>
        <v>8.9936098310612703E-5</v>
      </c>
      <c r="F8597" s="193">
        <f t="shared" si="1375"/>
        <v>3.861672617115651</v>
      </c>
      <c r="G8597" s="193">
        <f t="shared" si="1379"/>
        <v>4.0044710330342079</v>
      </c>
      <c r="H8597" s="193">
        <f t="shared" si="1379"/>
        <v>4.1525499037221492</v>
      </c>
      <c r="I8597" s="193">
        <f t="shared" si="1379"/>
        <v>4.3061044918677345</v>
      </c>
      <c r="J8597" s="193">
        <f t="shared" si="1379"/>
        <v>4.4653372806580434</v>
      </c>
      <c r="K8597" s="193">
        <f>MAX(0,(F8597-'2031 forecast'!$C$10))</f>
        <v>0</v>
      </c>
      <c r="L8597" s="193">
        <f>MAX(0,(G8597-'2031 forecast'!$C$10))</f>
        <v>0</v>
      </c>
      <c r="M8597" s="193">
        <f>MAX(0,(H8597-'2031 forecast'!$C$10))</f>
        <v>0</v>
      </c>
      <c r="N8597" s="193">
        <f>MAX(0,(I8597-'2031 forecast'!$C$10))</f>
        <v>0</v>
      </c>
      <c r="O8597" s="193">
        <f>MAX(0,(J8597-'2031 forecast'!$C$10))</f>
        <v>0</v>
      </c>
      <c r="P8597" s="175" t="str">
        <f t="shared" si="1377"/>
        <v/>
      </c>
      <c r="Q8597" s="175" t="str">
        <f t="shared" si="1378"/>
        <v/>
      </c>
    </row>
    <row r="8598" spans="1:17" s="1" customFormat="1" x14ac:dyDescent="0.3">
      <c r="A8598" s="189">
        <f t="shared" si="1376"/>
        <v>44189.08333331249</v>
      </c>
      <c r="B8598" s="190">
        <f t="shared" si="1372"/>
        <v>44189</v>
      </c>
      <c r="C8598" s="1">
        <f t="shared" si="1373"/>
        <v>2</v>
      </c>
      <c r="D8598" s="191">
        <v>2.4469980796631208</v>
      </c>
      <c r="E8598" s="192">
        <f t="shared" si="1374"/>
        <v>8.496869753182885E-5</v>
      </c>
      <c r="F8598" s="193">
        <f t="shared" si="1375"/>
        <v>3.6483825597749604</v>
      </c>
      <c r="G8598" s="193">
        <f t="shared" si="1379"/>
        <v>3.7832938538840621</v>
      </c>
      <c r="H8598" s="193">
        <f t="shared" si="1379"/>
        <v>3.9231939497374952</v>
      </c>
      <c r="I8598" s="193">
        <f t="shared" si="1379"/>
        <v>4.0682673251657366</v>
      </c>
      <c r="J8598" s="193">
        <f t="shared" si="1379"/>
        <v>4.2187052796914646</v>
      </c>
      <c r="K8598" s="193">
        <f>MAX(0,(F8598-'2031 forecast'!$C$10))</f>
        <v>0</v>
      </c>
      <c r="L8598" s="193">
        <f>MAX(0,(G8598-'2031 forecast'!$C$10))</f>
        <v>0</v>
      </c>
      <c r="M8598" s="193">
        <f>MAX(0,(H8598-'2031 forecast'!$C$10))</f>
        <v>0</v>
      </c>
      <c r="N8598" s="193">
        <f>MAX(0,(I8598-'2031 forecast'!$C$10))</f>
        <v>0</v>
      </c>
      <c r="O8598" s="193">
        <f>MAX(0,(J8598-'2031 forecast'!$C$10))</f>
        <v>0</v>
      </c>
      <c r="P8598" s="175" t="str">
        <f t="shared" si="1377"/>
        <v/>
      </c>
      <c r="Q8598" s="175" t="str">
        <f t="shared" si="1378"/>
        <v/>
      </c>
    </row>
    <row r="8599" spans="1:17" s="1" customFormat="1" x14ac:dyDescent="0.3">
      <c r="A8599" s="189">
        <f t="shared" si="1376"/>
        <v>44189.124999979154</v>
      </c>
      <c r="B8599" s="190">
        <f t="shared" si="1372"/>
        <v>44189</v>
      </c>
      <c r="C8599" s="1">
        <f t="shared" si="1373"/>
        <v>3</v>
      </c>
      <c r="D8599" s="191">
        <v>2.401822730500109</v>
      </c>
      <c r="E8599" s="192">
        <f t="shared" si="1374"/>
        <v>8.3400044654318161E-5</v>
      </c>
      <c r="F8599" s="193">
        <f t="shared" si="1375"/>
        <v>3.5810278048252688</v>
      </c>
      <c r="G8599" s="193">
        <f t="shared" si="1379"/>
        <v>3.7134484288892793</v>
      </c>
      <c r="H8599" s="193">
        <f t="shared" si="1379"/>
        <v>3.8507657537423414</v>
      </c>
      <c r="I8599" s="193">
        <f t="shared" si="1379"/>
        <v>3.9931608514703694</v>
      </c>
      <c r="J8599" s="193">
        <f t="shared" si="1379"/>
        <v>4.1408214899125451</v>
      </c>
      <c r="K8599" s="193">
        <f>MAX(0,(F8599-'2031 forecast'!$C$10))</f>
        <v>0</v>
      </c>
      <c r="L8599" s="193">
        <f>MAX(0,(G8599-'2031 forecast'!$C$10))</f>
        <v>0</v>
      </c>
      <c r="M8599" s="193">
        <f>MAX(0,(H8599-'2031 forecast'!$C$10))</f>
        <v>0</v>
      </c>
      <c r="N8599" s="193">
        <f>MAX(0,(I8599-'2031 forecast'!$C$10))</f>
        <v>0</v>
      </c>
      <c r="O8599" s="193">
        <f>MAX(0,(J8599-'2031 forecast'!$C$10))</f>
        <v>0</v>
      </c>
      <c r="P8599" s="175" t="str">
        <f t="shared" si="1377"/>
        <v/>
      </c>
      <c r="Q8599" s="175" t="str">
        <f t="shared" si="1378"/>
        <v/>
      </c>
    </row>
    <row r="8600" spans="1:17" s="1" customFormat="1" x14ac:dyDescent="0.3">
      <c r="A8600" s="189">
        <f t="shared" si="1376"/>
        <v>44189.166666645819</v>
      </c>
      <c r="B8600" s="190">
        <f t="shared" si="1372"/>
        <v>44189</v>
      </c>
      <c r="C8600" s="1">
        <f t="shared" si="1373"/>
        <v>4</v>
      </c>
      <c r="D8600" s="191">
        <v>2.4168811802211132</v>
      </c>
      <c r="E8600" s="192">
        <f t="shared" si="1374"/>
        <v>8.3922928946821728E-5</v>
      </c>
      <c r="F8600" s="193">
        <f t="shared" si="1375"/>
        <v>3.6034793898084998</v>
      </c>
      <c r="G8600" s="193">
        <f t="shared" si="1379"/>
        <v>3.7367302372208742</v>
      </c>
      <c r="H8600" s="193">
        <f t="shared" si="1379"/>
        <v>3.8749084857407259</v>
      </c>
      <c r="I8600" s="193">
        <f t="shared" si="1379"/>
        <v>4.0181963427021588</v>
      </c>
      <c r="J8600" s="193">
        <f t="shared" si="1379"/>
        <v>4.1667827531721855</v>
      </c>
      <c r="K8600" s="193">
        <f>MAX(0,(F8600-'2031 forecast'!$C$10))</f>
        <v>0</v>
      </c>
      <c r="L8600" s="193">
        <f>MAX(0,(G8600-'2031 forecast'!$C$10))</f>
        <v>0</v>
      </c>
      <c r="M8600" s="193">
        <f>MAX(0,(H8600-'2031 forecast'!$C$10))</f>
        <v>0</v>
      </c>
      <c r="N8600" s="193">
        <f>MAX(0,(I8600-'2031 forecast'!$C$10))</f>
        <v>0</v>
      </c>
      <c r="O8600" s="193">
        <f>MAX(0,(J8600-'2031 forecast'!$C$10))</f>
        <v>0</v>
      </c>
      <c r="P8600" s="175" t="str">
        <f t="shared" si="1377"/>
        <v/>
      </c>
      <c r="Q8600" s="175" t="str">
        <f t="shared" si="1378"/>
        <v/>
      </c>
    </row>
    <row r="8601" spans="1:17" s="1" customFormat="1" x14ac:dyDescent="0.3">
      <c r="A8601" s="189">
        <f t="shared" si="1376"/>
        <v>44189.208333312483</v>
      </c>
      <c r="B8601" s="190">
        <f t="shared" si="1372"/>
        <v>44189</v>
      </c>
      <c r="C8601" s="1">
        <f t="shared" si="1373"/>
        <v>5</v>
      </c>
      <c r="D8601" s="191">
        <v>2.4168811802211132</v>
      </c>
      <c r="E8601" s="192">
        <f t="shared" si="1374"/>
        <v>8.3922928946821728E-5</v>
      </c>
      <c r="F8601" s="193">
        <f t="shared" si="1375"/>
        <v>3.6034793898084998</v>
      </c>
      <c r="G8601" s="193">
        <f t="shared" si="1379"/>
        <v>3.7367302372208742</v>
      </c>
      <c r="H8601" s="193">
        <f t="shared" si="1379"/>
        <v>3.8749084857407259</v>
      </c>
      <c r="I8601" s="193">
        <f t="shared" si="1379"/>
        <v>4.0181963427021588</v>
      </c>
      <c r="J8601" s="193">
        <f t="shared" si="1379"/>
        <v>4.1667827531721855</v>
      </c>
      <c r="K8601" s="193">
        <f>MAX(0,(F8601-'2031 forecast'!$C$10))</f>
        <v>0</v>
      </c>
      <c r="L8601" s="193">
        <f>MAX(0,(G8601-'2031 forecast'!$C$10))</f>
        <v>0</v>
      </c>
      <c r="M8601" s="193">
        <f>MAX(0,(H8601-'2031 forecast'!$C$10))</f>
        <v>0</v>
      </c>
      <c r="N8601" s="193">
        <f>MAX(0,(I8601-'2031 forecast'!$C$10))</f>
        <v>0</v>
      </c>
      <c r="O8601" s="193">
        <f>MAX(0,(J8601-'2031 forecast'!$C$10))</f>
        <v>0</v>
      </c>
      <c r="P8601" s="175" t="str">
        <f t="shared" si="1377"/>
        <v/>
      </c>
      <c r="Q8601" s="175" t="str">
        <f t="shared" si="1378"/>
        <v/>
      </c>
    </row>
    <row r="8602" spans="1:17" s="1" customFormat="1" x14ac:dyDescent="0.3">
      <c r="A8602" s="189">
        <f t="shared" si="1376"/>
        <v>44189.249999979147</v>
      </c>
      <c r="B8602" s="190">
        <f t="shared" si="1372"/>
        <v>44189</v>
      </c>
      <c r="C8602" s="1">
        <f t="shared" si="1373"/>
        <v>6</v>
      </c>
      <c r="D8602" s="191">
        <v>2.5222903282681401</v>
      </c>
      <c r="E8602" s="192">
        <f t="shared" si="1374"/>
        <v>8.7583118994346675E-5</v>
      </c>
      <c r="F8602" s="193">
        <f t="shared" si="1375"/>
        <v>3.7606404846911139</v>
      </c>
      <c r="G8602" s="193">
        <f t="shared" si="1379"/>
        <v>3.8997028955420339</v>
      </c>
      <c r="H8602" s="193">
        <f t="shared" si="1379"/>
        <v>4.0439076097294189</v>
      </c>
      <c r="I8602" s="193">
        <f t="shared" si="1379"/>
        <v>4.1934447813246836</v>
      </c>
      <c r="J8602" s="193">
        <f t="shared" si="1379"/>
        <v>4.3485115959896641</v>
      </c>
      <c r="K8602" s="193">
        <f>MAX(0,(F8602-'2031 forecast'!$C$10))</f>
        <v>0</v>
      </c>
      <c r="L8602" s="193">
        <f>MAX(0,(G8602-'2031 forecast'!$C$10))</f>
        <v>0</v>
      </c>
      <c r="M8602" s="193">
        <f>MAX(0,(H8602-'2031 forecast'!$C$10))</f>
        <v>0</v>
      </c>
      <c r="N8602" s="193">
        <f>MAX(0,(I8602-'2031 forecast'!$C$10))</f>
        <v>0</v>
      </c>
      <c r="O8602" s="193">
        <f>MAX(0,(J8602-'2031 forecast'!$C$10))</f>
        <v>0</v>
      </c>
      <c r="P8602" s="175" t="str">
        <f t="shared" si="1377"/>
        <v/>
      </c>
      <c r="Q8602" s="175" t="str">
        <f t="shared" si="1378"/>
        <v/>
      </c>
    </row>
    <row r="8603" spans="1:17" s="1" customFormat="1" x14ac:dyDescent="0.3">
      <c r="A8603" s="189">
        <f t="shared" si="1376"/>
        <v>44189.291666645811</v>
      </c>
      <c r="B8603" s="190">
        <f t="shared" si="1372"/>
        <v>44189</v>
      </c>
      <c r="C8603" s="1">
        <f t="shared" si="1373"/>
        <v>7</v>
      </c>
      <c r="D8603" s="191">
        <v>2.8084008729672125</v>
      </c>
      <c r="E8603" s="192">
        <f t="shared" si="1374"/>
        <v>9.7517920551914354E-5</v>
      </c>
      <c r="F8603" s="193">
        <f t="shared" si="1375"/>
        <v>4.1872205993724938</v>
      </c>
      <c r="G8603" s="193">
        <f t="shared" si="1379"/>
        <v>4.3420572538423245</v>
      </c>
      <c r="H8603" s="193">
        <f t="shared" si="1379"/>
        <v>4.5026195176987258</v>
      </c>
      <c r="I8603" s="193">
        <f t="shared" si="1379"/>
        <v>4.6691191147286775</v>
      </c>
      <c r="J8603" s="193">
        <f t="shared" si="1379"/>
        <v>4.8417755979228199</v>
      </c>
      <c r="K8603" s="193">
        <f>MAX(0,(F8603-'2031 forecast'!$C$10))</f>
        <v>0</v>
      </c>
      <c r="L8603" s="193">
        <f>MAX(0,(G8603-'2031 forecast'!$C$10))</f>
        <v>0</v>
      </c>
      <c r="M8603" s="193">
        <f>MAX(0,(H8603-'2031 forecast'!$C$10))</f>
        <v>0</v>
      </c>
      <c r="N8603" s="193">
        <f>MAX(0,(I8603-'2031 forecast'!$C$10))</f>
        <v>0</v>
      </c>
      <c r="O8603" s="193">
        <f>MAX(0,(J8603-'2031 forecast'!$C$10))</f>
        <v>0</v>
      </c>
      <c r="P8603" s="175" t="str">
        <f t="shared" si="1377"/>
        <v/>
      </c>
      <c r="Q8603" s="175" t="str">
        <f t="shared" si="1378"/>
        <v/>
      </c>
    </row>
    <row r="8604" spans="1:17" s="1" customFormat="1" x14ac:dyDescent="0.3">
      <c r="A8604" s="189">
        <f t="shared" si="1376"/>
        <v>44189.333333312476</v>
      </c>
      <c r="B8604" s="190">
        <f t="shared" si="1372"/>
        <v>44189</v>
      </c>
      <c r="C8604" s="1">
        <f t="shared" si="1373"/>
        <v>8</v>
      </c>
      <c r="D8604" s="191">
        <v>3.0342776187822702</v>
      </c>
      <c r="E8604" s="192">
        <f t="shared" si="1374"/>
        <v>1.0536118493946779E-4</v>
      </c>
      <c r="F8604" s="193">
        <f t="shared" si="1375"/>
        <v>4.5239943741209521</v>
      </c>
      <c r="G8604" s="193">
        <f t="shared" si="1379"/>
        <v>4.6912843788162375</v>
      </c>
      <c r="H8604" s="193">
        <f t="shared" si="1379"/>
        <v>4.8647604976744949</v>
      </c>
      <c r="I8604" s="193">
        <f t="shared" si="1379"/>
        <v>5.0446514832055147</v>
      </c>
      <c r="J8604" s="193">
        <f t="shared" si="1379"/>
        <v>5.2311945468174175</v>
      </c>
      <c r="K8604" s="193">
        <f>MAX(0,(F8604-'2031 forecast'!$C$10))</f>
        <v>0</v>
      </c>
      <c r="L8604" s="193">
        <f>MAX(0,(G8604-'2031 forecast'!$C$10))</f>
        <v>0</v>
      </c>
      <c r="M8604" s="193">
        <f>MAX(0,(H8604-'2031 forecast'!$C$10))</f>
        <v>0</v>
      </c>
      <c r="N8604" s="193">
        <f>MAX(0,(I8604-'2031 forecast'!$C$10))</f>
        <v>0</v>
      </c>
      <c r="O8604" s="193">
        <f>MAX(0,(J8604-'2031 forecast'!$C$10))</f>
        <v>0</v>
      </c>
      <c r="P8604" s="175" t="str">
        <f t="shared" si="1377"/>
        <v/>
      </c>
      <c r="Q8604" s="175" t="str">
        <f t="shared" si="1378"/>
        <v/>
      </c>
    </row>
    <row r="8605" spans="1:17" s="1" customFormat="1" x14ac:dyDescent="0.3">
      <c r="A8605" s="189">
        <f t="shared" si="1376"/>
        <v>44189.37499997914</v>
      </c>
      <c r="B8605" s="190">
        <f t="shared" si="1372"/>
        <v>44189</v>
      </c>
      <c r="C8605" s="1">
        <f t="shared" si="1373"/>
        <v>9</v>
      </c>
      <c r="D8605" s="191">
        <v>3.1321575419687941</v>
      </c>
      <c r="E8605" s="192">
        <f t="shared" si="1374"/>
        <v>1.0875993284074093E-4</v>
      </c>
      <c r="F8605" s="193">
        <f t="shared" si="1375"/>
        <v>4.6699296765119493</v>
      </c>
      <c r="G8605" s="193">
        <f t="shared" ref="G8605:J8624" si="1380">$E8605*G$2</f>
        <v>4.8426161329715995</v>
      </c>
      <c r="H8605" s="193">
        <f t="shared" si="1380"/>
        <v>5.0216882556639932</v>
      </c>
      <c r="I8605" s="193">
        <f t="shared" si="1380"/>
        <v>5.2073821762121435</v>
      </c>
      <c r="J8605" s="193">
        <f t="shared" si="1380"/>
        <v>5.3999427580050749</v>
      </c>
      <c r="K8605" s="193">
        <f>MAX(0,(F8605-'2031 forecast'!$C$10))</f>
        <v>0</v>
      </c>
      <c r="L8605" s="193">
        <f>MAX(0,(G8605-'2031 forecast'!$C$10))</f>
        <v>0</v>
      </c>
      <c r="M8605" s="193">
        <f>MAX(0,(H8605-'2031 forecast'!$C$10))</f>
        <v>0</v>
      </c>
      <c r="N8605" s="193">
        <f>MAX(0,(I8605-'2031 forecast'!$C$10))</f>
        <v>0</v>
      </c>
      <c r="O8605" s="193">
        <f>MAX(0,(J8605-'2031 forecast'!$C$10))</f>
        <v>0</v>
      </c>
      <c r="P8605" s="175" t="str">
        <f t="shared" si="1377"/>
        <v/>
      </c>
      <c r="Q8605" s="175" t="str">
        <f t="shared" si="1378"/>
        <v/>
      </c>
    </row>
    <row r="8606" spans="1:17" s="1" customFormat="1" x14ac:dyDescent="0.3">
      <c r="A8606" s="189">
        <f t="shared" si="1376"/>
        <v>44189.416666645804</v>
      </c>
      <c r="B8606" s="190">
        <f t="shared" si="1372"/>
        <v>44189</v>
      </c>
      <c r="C8606" s="1">
        <f t="shared" si="1373"/>
        <v>10</v>
      </c>
      <c r="D8606" s="191">
        <v>3.2752128143183308</v>
      </c>
      <c r="E8606" s="192">
        <f t="shared" si="1374"/>
        <v>1.1372733361952476E-4</v>
      </c>
      <c r="F8606" s="193">
        <f t="shared" si="1375"/>
        <v>4.8832197338526395</v>
      </c>
      <c r="G8606" s="193">
        <f t="shared" si="1380"/>
        <v>5.0637933121217449</v>
      </c>
      <c r="H8606" s="193">
        <f t="shared" si="1380"/>
        <v>5.2510442096486472</v>
      </c>
      <c r="I8606" s="193">
        <f t="shared" si="1380"/>
        <v>5.4452193429141396</v>
      </c>
      <c r="J8606" s="193">
        <f t="shared" si="1380"/>
        <v>5.6465747589716528</v>
      </c>
      <c r="K8606" s="193">
        <f>MAX(0,(F8606-'2031 forecast'!$C$10))</f>
        <v>0</v>
      </c>
      <c r="L8606" s="193">
        <f>MAX(0,(G8606-'2031 forecast'!$C$10))</f>
        <v>0</v>
      </c>
      <c r="M8606" s="193">
        <f>MAX(0,(H8606-'2031 forecast'!$C$10))</f>
        <v>0</v>
      </c>
      <c r="N8606" s="193">
        <f>MAX(0,(I8606-'2031 forecast'!$C$10))</f>
        <v>0</v>
      </c>
      <c r="O8606" s="193">
        <f>MAX(0,(J8606-'2031 forecast'!$C$10))</f>
        <v>0</v>
      </c>
      <c r="P8606" s="175" t="str">
        <f t="shared" si="1377"/>
        <v/>
      </c>
      <c r="Q8606" s="175" t="str">
        <f t="shared" si="1378"/>
        <v/>
      </c>
    </row>
    <row r="8607" spans="1:17" s="1" customFormat="1" x14ac:dyDescent="0.3">
      <c r="A8607" s="189">
        <f t="shared" si="1376"/>
        <v>44189.458333312468</v>
      </c>
      <c r="B8607" s="190">
        <f t="shared" si="1372"/>
        <v>44189</v>
      </c>
      <c r="C8607" s="1">
        <f t="shared" si="1373"/>
        <v>11</v>
      </c>
      <c r="D8607" s="191">
        <v>3.4709726606913804</v>
      </c>
      <c r="E8607" s="192">
        <f t="shared" si="1374"/>
        <v>1.2052482942207108E-4</v>
      </c>
      <c r="F8607" s="193">
        <f t="shared" si="1375"/>
        <v>5.1750903386346367</v>
      </c>
      <c r="G8607" s="193">
        <f t="shared" si="1380"/>
        <v>5.3664568204324699</v>
      </c>
      <c r="H8607" s="193">
        <f t="shared" si="1380"/>
        <v>5.5648997256276473</v>
      </c>
      <c r="I8607" s="193">
        <f t="shared" si="1380"/>
        <v>5.7706807289273989</v>
      </c>
      <c r="J8607" s="193">
        <f t="shared" si="1380"/>
        <v>5.9840711813469705</v>
      </c>
      <c r="K8607" s="193">
        <f>MAX(0,(F8607-'2031 forecast'!$C$10))</f>
        <v>0</v>
      </c>
      <c r="L8607" s="193">
        <f>MAX(0,(G8607-'2031 forecast'!$C$10))</f>
        <v>0</v>
      </c>
      <c r="M8607" s="193">
        <f>MAX(0,(H8607-'2031 forecast'!$C$10))</f>
        <v>0</v>
      </c>
      <c r="N8607" s="193">
        <f>MAX(0,(I8607-'2031 forecast'!$C$10))</f>
        <v>3.3680728927398818E-2</v>
      </c>
      <c r="O8607" s="193">
        <f>MAX(0,(J8607-'2031 forecast'!$C$10))</f>
        <v>0.24707118134697037</v>
      </c>
      <c r="P8607" s="175" t="str">
        <f t="shared" si="1377"/>
        <v/>
      </c>
      <c r="Q8607" s="175" t="str">
        <f t="shared" si="1378"/>
        <v/>
      </c>
    </row>
    <row r="8608" spans="1:17" s="1" customFormat="1" x14ac:dyDescent="0.3">
      <c r="A8608" s="189">
        <f t="shared" si="1376"/>
        <v>44189.499999979133</v>
      </c>
      <c r="B8608" s="190">
        <f t="shared" si="1372"/>
        <v>44189</v>
      </c>
      <c r="C8608" s="1">
        <f t="shared" si="1373"/>
        <v>12</v>
      </c>
      <c r="D8608" s="191">
        <v>3.4935603352728863</v>
      </c>
      <c r="E8608" s="192">
        <f t="shared" si="1374"/>
        <v>1.2130915586082643E-4</v>
      </c>
      <c r="F8608" s="193">
        <f t="shared" si="1375"/>
        <v>5.2087677161094827</v>
      </c>
      <c r="G8608" s="193">
        <f t="shared" si="1380"/>
        <v>5.4013795329298615</v>
      </c>
      <c r="H8608" s="193">
        <f t="shared" si="1380"/>
        <v>5.6011138236252238</v>
      </c>
      <c r="I8608" s="193">
        <f t="shared" si="1380"/>
        <v>5.8082339657750834</v>
      </c>
      <c r="J8608" s="193">
        <f t="shared" si="1380"/>
        <v>6.0230130762364302</v>
      </c>
      <c r="K8608" s="193">
        <f>MAX(0,(F8608-'2031 forecast'!$C$10))</f>
        <v>0</v>
      </c>
      <c r="L8608" s="193">
        <f>MAX(0,(G8608-'2031 forecast'!$C$10))</f>
        <v>0</v>
      </c>
      <c r="M8608" s="193">
        <f>MAX(0,(H8608-'2031 forecast'!$C$10))</f>
        <v>0</v>
      </c>
      <c r="N8608" s="193">
        <f>MAX(0,(I8608-'2031 forecast'!$C$10))</f>
        <v>7.1233965775083341E-2</v>
      </c>
      <c r="O8608" s="193">
        <f>MAX(0,(J8608-'2031 forecast'!$C$10))</f>
        <v>0.28601307623643013</v>
      </c>
      <c r="P8608" s="175" t="str">
        <f t="shared" si="1377"/>
        <v/>
      </c>
      <c r="Q8608" s="175" t="str">
        <f t="shared" si="1378"/>
        <v/>
      </c>
    </row>
    <row r="8609" spans="1:17" s="1" customFormat="1" x14ac:dyDescent="0.3">
      <c r="A8609" s="189">
        <f t="shared" si="1376"/>
        <v>44189.541666645797</v>
      </c>
      <c r="B8609" s="190">
        <f t="shared" si="1372"/>
        <v>44189</v>
      </c>
      <c r="C8609" s="1">
        <f t="shared" si="1373"/>
        <v>13</v>
      </c>
      <c r="D8609" s="191">
        <v>3.4634434358308792</v>
      </c>
      <c r="E8609" s="192">
        <f t="shared" si="1374"/>
        <v>1.2026338727581932E-4</v>
      </c>
      <c r="F8609" s="193">
        <f t="shared" si="1375"/>
        <v>5.1638645461430217</v>
      </c>
      <c r="G8609" s="193">
        <f t="shared" si="1380"/>
        <v>5.3548159162666735</v>
      </c>
      <c r="H8609" s="193">
        <f t="shared" si="1380"/>
        <v>5.5528283596284558</v>
      </c>
      <c r="I8609" s="193">
        <f t="shared" si="1380"/>
        <v>5.7581629833115056</v>
      </c>
      <c r="J8609" s="193">
        <f t="shared" si="1380"/>
        <v>5.9710905497171511</v>
      </c>
      <c r="K8609" s="193">
        <f>MAX(0,(F8609-'2031 forecast'!$C$10))</f>
        <v>0</v>
      </c>
      <c r="L8609" s="193">
        <f>MAX(0,(G8609-'2031 forecast'!$C$10))</f>
        <v>0</v>
      </c>
      <c r="M8609" s="193">
        <f>MAX(0,(H8609-'2031 forecast'!$C$10))</f>
        <v>0</v>
      </c>
      <c r="N8609" s="193">
        <f>MAX(0,(I8609-'2031 forecast'!$C$10))</f>
        <v>2.1162983311505457E-2</v>
      </c>
      <c r="O8609" s="193">
        <f>MAX(0,(J8609-'2031 forecast'!$C$10))</f>
        <v>0.23409054971715104</v>
      </c>
      <c r="P8609" s="175" t="str">
        <f t="shared" si="1377"/>
        <v/>
      </c>
      <c r="Q8609" s="175" t="str">
        <f t="shared" si="1378"/>
        <v/>
      </c>
    </row>
    <row r="8610" spans="1:17" s="1" customFormat="1" x14ac:dyDescent="0.3">
      <c r="A8610" s="189">
        <f t="shared" si="1376"/>
        <v>44189.583333312461</v>
      </c>
      <c r="B8610" s="190">
        <f t="shared" si="1372"/>
        <v>44189</v>
      </c>
      <c r="C8610" s="1">
        <f t="shared" si="1373"/>
        <v>14</v>
      </c>
      <c r="D8610" s="191">
        <v>3.4634434358308792</v>
      </c>
      <c r="E8610" s="192">
        <f t="shared" si="1374"/>
        <v>1.2026338727581932E-4</v>
      </c>
      <c r="F8610" s="193">
        <f t="shared" si="1375"/>
        <v>5.1638645461430217</v>
      </c>
      <c r="G8610" s="193">
        <f t="shared" si="1380"/>
        <v>5.3548159162666735</v>
      </c>
      <c r="H8610" s="193">
        <f t="shared" si="1380"/>
        <v>5.5528283596284558</v>
      </c>
      <c r="I8610" s="193">
        <f t="shared" si="1380"/>
        <v>5.7581629833115056</v>
      </c>
      <c r="J8610" s="193">
        <f t="shared" si="1380"/>
        <v>5.9710905497171511</v>
      </c>
      <c r="K8610" s="193">
        <f>MAX(0,(F8610-'2031 forecast'!$C$10))</f>
        <v>0</v>
      </c>
      <c r="L8610" s="193">
        <f>MAX(0,(G8610-'2031 forecast'!$C$10))</f>
        <v>0</v>
      </c>
      <c r="M8610" s="193">
        <f>MAX(0,(H8610-'2031 forecast'!$C$10))</f>
        <v>0</v>
      </c>
      <c r="N8610" s="193">
        <f>MAX(0,(I8610-'2031 forecast'!$C$10))</f>
        <v>2.1162983311505457E-2</v>
      </c>
      <c r="O8610" s="193">
        <f>MAX(0,(J8610-'2031 forecast'!$C$10))</f>
        <v>0.23409054971715104</v>
      </c>
      <c r="P8610" s="175" t="str">
        <f t="shared" si="1377"/>
        <v/>
      </c>
      <c r="Q8610" s="175" t="str">
        <f t="shared" si="1378"/>
        <v/>
      </c>
    </row>
    <row r="8611" spans="1:17" s="1" customFormat="1" x14ac:dyDescent="0.3">
      <c r="A8611" s="189">
        <f t="shared" si="1376"/>
        <v>44189.624999979125</v>
      </c>
      <c r="B8611" s="190">
        <f t="shared" si="1372"/>
        <v>44189</v>
      </c>
      <c r="C8611" s="1">
        <f t="shared" si="1373"/>
        <v>15</v>
      </c>
      <c r="D8611" s="191">
        <v>3.3279173883418443</v>
      </c>
      <c r="E8611" s="192">
        <f t="shared" si="1374"/>
        <v>1.1555742864328724E-4</v>
      </c>
      <c r="F8611" s="193">
        <f t="shared" si="1375"/>
        <v>4.9618002812939466</v>
      </c>
      <c r="G8611" s="193">
        <f t="shared" si="1380"/>
        <v>5.1452796412823245</v>
      </c>
      <c r="H8611" s="193">
        <f t="shared" si="1380"/>
        <v>5.3355437716429934</v>
      </c>
      <c r="I8611" s="193">
        <f t="shared" si="1380"/>
        <v>5.532843562225402</v>
      </c>
      <c r="J8611" s="193">
        <f t="shared" si="1380"/>
        <v>5.7374391803803926</v>
      </c>
      <c r="K8611" s="193">
        <f>MAX(0,(F8611-'2031 forecast'!$C$10))</f>
        <v>0</v>
      </c>
      <c r="L8611" s="193">
        <f>MAX(0,(G8611-'2031 forecast'!$C$10))</f>
        <v>0</v>
      </c>
      <c r="M8611" s="193">
        <f>MAX(0,(H8611-'2031 forecast'!$C$10))</f>
        <v>0</v>
      </c>
      <c r="N8611" s="193">
        <f>MAX(0,(I8611-'2031 forecast'!$C$10))</f>
        <v>0</v>
      </c>
      <c r="O8611" s="193">
        <f>MAX(0,(J8611-'2031 forecast'!$C$10))</f>
        <v>4.3918038039247875E-4</v>
      </c>
      <c r="P8611" s="175" t="str">
        <f t="shared" si="1377"/>
        <v/>
      </c>
      <c r="Q8611" s="175" t="str">
        <f t="shared" si="1378"/>
        <v/>
      </c>
    </row>
    <row r="8612" spans="1:17" s="1" customFormat="1" x14ac:dyDescent="0.3">
      <c r="A8612" s="189">
        <f t="shared" si="1376"/>
        <v>44189.66666664579</v>
      </c>
      <c r="B8612" s="190">
        <f t="shared" si="1372"/>
        <v>44189</v>
      </c>
      <c r="C8612" s="1">
        <f t="shared" si="1373"/>
        <v>16</v>
      </c>
      <c r="D8612" s="191">
        <v>3.2450959148763232</v>
      </c>
      <c r="E8612" s="192">
        <f t="shared" si="1374"/>
        <v>1.1268156503451764E-4</v>
      </c>
      <c r="F8612" s="193">
        <f t="shared" si="1375"/>
        <v>4.8383165638861785</v>
      </c>
      <c r="G8612" s="193">
        <f t="shared" si="1380"/>
        <v>5.017229695458556</v>
      </c>
      <c r="H8612" s="193">
        <f t="shared" si="1380"/>
        <v>5.2027587456518782</v>
      </c>
      <c r="I8612" s="193">
        <f t="shared" si="1380"/>
        <v>5.3951483604505617</v>
      </c>
      <c r="J8612" s="193">
        <f t="shared" si="1380"/>
        <v>5.5946522324523729</v>
      </c>
      <c r="K8612" s="193">
        <f>MAX(0,(F8612-'2031 forecast'!$C$10))</f>
        <v>0</v>
      </c>
      <c r="L8612" s="193">
        <f>MAX(0,(G8612-'2031 forecast'!$C$10))</f>
        <v>0</v>
      </c>
      <c r="M8612" s="193">
        <f>MAX(0,(H8612-'2031 forecast'!$C$10))</f>
        <v>0</v>
      </c>
      <c r="N8612" s="193">
        <f>MAX(0,(I8612-'2031 forecast'!$C$10))</f>
        <v>0</v>
      </c>
      <c r="O8612" s="193">
        <f>MAX(0,(J8612-'2031 forecast'!$C$10))</f>
        <v>0</v>
      </c>
      <c r="P8612" s="175" t="str">
        <f t="shared" si="1377"/>
        <v/>
      </c>
      <c r="Q8612" s="175" t="str">
        <f t="shared" si="1378"/>
        <v/>
      </c>
    </row>
    <row r="8613" spans="1:17" s="1" customFormat="1" x14ac:dyDescent="0.3">
      <c r="A8613" s="189">
        <f t="shared" si="1376"/>
        <v>44189.708333312454</v>
      </c>
      <c r="B8613" s="190">
        <f t="shared" si="1372"/>
        <v>44189</v>
      </c>
      <c r="C8613" s="1">
        <f t="shared" si="1373"/>
        <v>17</v>
      </c>
      <c r="D8613" s="191">
        <v>3.3730927375048561</v>
      </c>
      <c r="E8613" s="192">
        <f t="shared" si="1374"/>
        <v>1.1712608152079794E-4</v>
      </c>
      <c r="F8613" s="193">
        <f t="shared" si="1375"/>
        <v>5.0291550362436386</v>
      </c>
      <c r="G8613" s="193">
        <f t="shared" si="1380"/>
        <v>5.2151250662771078</v>
      </c>
      <c r="H8613" s="193">
        <f t="shared" si="1380"/>
        <v>5.4079719676381481</v>
      </c>
      <c r="I8613" s="193">
        <f t="shared" si="1380"/>
        <v>5.6079500359207701</v>
      </c>
      <c r="J8613" s="193">
        <f t="shared" si="1380"/>
        <v>5.8153229701593121</v>
      </c>
      <c r="K8613" s="193">
        <f>MAX(0,(F8613-'2031 forecast'!$C$10))</f>
        <v>0</v>
      </c>
      <c r="L8613" s="193">
        <f>MAX(0,(G8613-'2031 forecast'!$C$10))</f>
        <v>0</v>
      </c>
      <c r="M8613" s="193">
        <f>MAX(0,(H8613-'2031 forecast'!$C$10))</f>
        <v>0</v>
      </c>
      <c r="N8613" s="193">
        <f>MAX(0,(I8613-'2031 forecast'!$C$10))</f>
        <v>0</v>
      </c>
      <c r="O8613" s="193">
        <f>MAX(0,(J8613-'2031 forecast'!$C$10))</f>
        <v>7.8322970159312E-2</v>
      </c>
      <c r="P8613" s="175" t="str">
        <f t="shared" si="1377"/>
        <v/>
      </c>
      <c r="Q8613" s="175" t="str">
        <f t="shared" si="1378"/>
        <v/>
      </c>
    </row>
    <row r="8614" spans="1:17" s="1" customFormat="1" x14ac:dyDescent="0.3">
      <c r="A8614" s="189">
        <f t="shared" si="1376"/>
        <v>44189.749999979118</v>
      </c>
      <c r="B8614" s="190">
        <f t="shared" si="1372"/>
        <v>44189</v>
      </c>
      <c r="C8614" s="1">
        <f t="shared" si="1373"/>
        <v>18</v>
      </c>
      <c r="D8614" s="191">
        <v>3.3354466132023459</v>
      </c>
      <c r="E8614" s="192">
        <f t="shared" si="1374"/>
        <v>1.1581887078953901E-4</v>
      </c>
      <c r="F8614" s="193">
        <f t="shared" si="1375"/>
        <v>4.9730260737855616</v>
      </c>
      <c r="G8614" s="193">
        <f t="shared" si="1380"/>
        <v>5.1569205454481217</v>
      </c>
      <c r="H8614" s="193">
        <f t="shared" si="1380"/>
        <v>5.347615137642185</v>
      </c>
      <c r="I8614" s="193">
        <f t="shared" si="1380"/>
        <v>5.5453613078412962</v>
      </c>
      <c r="J8614" s="193">
        <f t="shared" si="1380"/>
        <v>5.7504198120102119</v>
      </c>
      <c r="K8614" s="193">
        <f>MAX(0,(F8614-'2031 forecast'!$C$10))</f>
        <v>0</v>
      </c>
      <c r="L8614" s="193">
        <f>MAX(0,(G8614-'2031 forecast'!$C$10))</f>
        <v>0</v>
      </c>
      <c r="M8614" s="193">
        <f>MAX(0,(H8614-'2031 forecast'!$C$10))</f>
        <v>0</v>
      </c>
      <c r="N8614" s="193">
        <f>MAX(0,(I8614-'2031 forecast'!$C$10))</f>
        <v>0</v>
      </c>
      <c r="O8614" s="193">
        <f>MAX(0,(J8614-'2031 forecast'!$C$10))</f>
        <v>1.3419812010211807E-2</v>
      </c>
      <c r="P8614" s="175" t="str">
        <f t="shared" si="1377"/>
        <v/>
      </c>
      <c r="Q8614" s="175" t="str">
        <f t="shared" si="1378"/>
        <v/>
      </c>
    </row>
    <row r="8615" spans="1:17" s="1" customFormat="1" x14ac:dyDescent="0.3">
      <c r="A8615" s="189">
        <f t="shared" si="1376"/>
        <v>44189.791666645782</v>
      </c>
      <c r="B8615" s="190">
        <f t="shared" si="1372"/>
        <v>44189</v>
      </c>
      <c r="C8615" s="1">
        <f t="shared" si="1373"/>
        <v>19</v>
      </c>
      <c r="D8615" s="191">
        <v>3.1246283171082929</v>
      </c>
      <c r="E8615" s="192">
        <f t="shared" si="1374"/>
        <v>1.0849849069448915E-4</v>
      </c>
      <c r="F8615" s="193">
        <f t="shared" si="1375"/>
        <v>4.6587038840203343</v>
      </c>
      <c r="G8615" s="193">
        <f t="shared" si="1380"/>
        <v>4.8309752288058032</v>
      </c>
      <c r="H8615" s="193">
        <f t="shared" si="1380"/>
        <v>5.0096168896648017</v>
      </c>
      <c r="I8615" s="193">
        <f t="shared" si="1380"/>
        <v>5.1948644305962492</v>
      </c>
      <c r="J8615" s="193">
        <f t="shared" si="1380"/>
        <v>5.3869621263752556</v>
      </c>
      <c r="K8615" s="193">
        <f>MAX(0,(F8615-'2031 forecast'!$C$10))</f>
        <v>0</v>
      </c>
      <c r="L8615" s="193">
        <f>MAX(0,(G8615-'2031 forecast'!$C$10))</f>
        <v>0</v>
      </c>
      <c r="M8615" s="193">
        <f>MAX(0,(H8615-'2031 forecast'!$C$10))</f>
        <v>0</v>
      </c>
      <c r="N8615" s="193">
        <f>MAX(0,(I8615-'2031 forecast'!$C$10))</f>
        <v>0</v>
      </c>
      <c r="O8615" s="193">
        <f>MAX(0,(J8615-'2031 forecast'!$C$10))</f>
        <v>0</v>
      </c>
      <c r="P8615" s="175" t="str">
        <f t="shared" si="1377"/>
        <v/>
      </c>
      <c r="Q8615" s="175" t="str">
        <f t="shared" si="1378"/>
        <v/>
      </c>
    </row>
    <row r="8616" spans="1:17" s="1" customFormat="1" x14ac:dyDescent="0.3">
      <c r="A8616" s="189">
        <f t="shared" si="1376"/>
        <v>44189.833333312446</v>
      </c>
      <c r="B8616" s="190">
        <f t="shared" si="1372"/>
        <v>44189</v>
      </c>
      <c r="C8616" s="1">
        <f t="shared" si="1373"/>
        <v>20</v>
      </c>
      <c r="D8616" s="191">
        <v>2.9966314944797601</v>
      </c>
      <c r="E8616" s="192">
        <f t="shared" si="1374"/>
        <v>1.0405397420820887E-4</v>
      </c>
      <c r="F8616" s="193">
        <f t="shared" si="1375"/>
        <v>4.4678654116628751</v>
      </c>
      <c r="G8616" s="193">
        <f t="shared" si="1380"/>
        <v>4.6330798579872514</v>
      </c>
      <c r="H8616" s="193">
        <f t="shared" si="1380"/>
        <v>4.8044036676785327</v>
      </c>
      <c r="I8616" s="193">
        <f t="shared" si="1380"/>
        <v>4.9820627551260408</v>
      </c>
      <c r="J8616" s="193">
        <f t="shared" si="1380"/>
        <v>5.1662913886683173</v>
      </c>
      <c r="K8616" s="193">
        <f>MAX(0,(F8616-'2031 forecast'!$C$10))</f>
        <v>0</v>
      </c>
      <c r="L8616" s="193">
        <f>MAX(0,(G8616-'2031 forecast'!$C$10))</f>
        <v>0</v>
      </c>
      <c r="M8616" s="193">
        <f>MAX(0,(H8616-'2031 forecast'!$C$10))</f>
        <v>0</v>
      </c>
      <c r="N8616" s="193">
        <f>MAX(0,(I8616-'2031 forecast'!$C$10))</f>
        <v>0</v>
      </c>
      <c r="O8616" s="193">
        <f>MAX(0,(J8616-'2031 forecast'!$C$10))</f>
        <v>0</v>
      </c>
      <c r="P8616" s="175" t="str">
        <f t="shared" si="1377"/>
        <v/>
      </c>
      <c r="Q8616" s="175" t="str">
        <f t="shared" si="1378"/>
        <v/>
      </c>
    </row>
    <row r="8617" spans="1:17" s="1" customFormat="1" x14ac:dyDescent="0.3">
      <c r="A8617" s="189">
        <f t="shared" si="1376"/>
        <v>44189.874999979111</v>
      </c>
      <c r="B8617" s="190">
        <f t="shared" si="1372"/>
        <v>44189</v>
      </c>
      <c r="C8617" s="1">
        <f t="shared" si="1373"/>
        <v>21</v>
      </c>
      <c r="D8617" s="191">
        <v>2.9062807961537369</v>
      </c>
      <c r="E8617" s="192">
        <f t="shared" si="1374"/>
        <v>1.0091666845318749E-4</v>
      </c>
      <c r="F8617" s="193">
        <f t="shared" si="1375"/>
        <v>4.3331559017634911</v>
      </c>
      <c r="G8617" s="193">
        <f t="shared" si="1380"/>
        <v>4.4933890079976857</v>
      </c>
      <c r="H8617" s="193">
        <f t="shared" si="1380"/>
        <v>4.659547275688225</v>
      </c>
      <c r="I8617" s="193">
        <f t="shared" si="1380"/>
        <v>4.8318498077353054</v>
      </c>
      <c r="J8617" s="193">
        <f t="shared" si="1380"/>
        <v>5.0105238091104782</v>
      </c>
      <c r="K8617" s="193">
        <f>MAX(0,(F8617-'2031 forecast'!$C$10))</f>
        <v>0</v>
      </c>
      <c r="L8617" s="193">
        <f>MAX(0,(G8617-'2031 forecast'!$C$10))</f>
        <v>0</v>
      </c>
      <c r="M8617" s="193">
        <f>MAX(0,(H8617-'2031 forecast'!$C$10))</f>
        <v>0</v>
      </c>
      <c r="N8617" s="193">
        <f>MAX(0,(I8617-'2031 forecast'!$C$10))</f>
        <v>0</v>
      </c>
      <c r="O8617" s="193">
        <f>MAX(0,(J8617-'2031 forecast'!$C$10))</f>
        <v>0</v>
      </c>
      <c r="P8617" s="175" t="str">
        <f t="shared" si="1377"/>
        <v/>
      </c>
      <c r="Q8617" s="175" t="str">
        <f t="shared" si="1378"/>
        <v/>
      </c>
    </row>
    <row r="8618" spans="1:17" s="1" customFormat="1" x14ac:dyDescent="0.3">
      <c r="A8618" s="189">
        <f t="shared" si="1376"/>
        <v>44189.916666645775</v>
      </c>
      <c r="B8618" s="190">
        <f t="shared" si="1372"/>
        <v>44189</v>
      </c>
      <c r="C8618" s="1">
        <f t="shared" si="1373"/>
        <v>22</v>
      </c>
      <c r="D8618" s="191">
        <v>2.830988547548718</v>
      </c>
      <c r="E8618" s="192">
        <f t="shared" si="1374"/>
        <v>9.8302246990669679E-5</v>
      </c>
      <c r="F8618" s="193">
        <f t="shared" si="1375"/>
        <v>4.2208979768473389</v>
      </c>
      <c r="G8618" s="193">
        <f t="shared" si="1380"/>
        <v>4.3769799663397144</v>
      </c>
      <c r="H8618" s="193">
        <f t="shared" si="1380"/>
        <v>4.5388336156963014</v>
      </c>
      <c r="I8618" s="193">
        <f t="shared" si="1380"/>
        <v>4.7066723515763602</v>
      </c>
      <c r="J8618" s="193">
        <f t="shared" si="1380"/>
        <v>4.8807174928122787</v>
      </c>
      <c r="K8618" s="193">
        <f>MAX(0,(F8618-'2031 forecast'!$C$10))</f>
        <v>0</v>
      </c>
      <c r="L8618" s="193">
        <f>MAX(0,(G8618-'2031 forecast'!$C$10))</f>
        <v>0</v>
      </c>
      <c r="M8618" s="193">
        <f>MAX(0,(H8618-'2031 forecast'!$C$10))</f>
        <v>0</v>
      </c>
      <c r="N8618" s="193">
        <f>MAX(0,(I8618-'2031 forecast'!$C$10))</f>
        <v>0</v>
      </c>
      <c r="O8618" s="193">
        <f>MAX(0,(J8618-'2031 forecast'!$C$10))</f>
        <v>0</v>
      </c>
      <c r="P8618" s="175" t="str">
        <f t="shared" si="1377"/>
        <v/>
      </c>
      <c r="Q8618" s="175" t="str">
        <f t="shared" si="1378"/>
        <v/>
      </c>
    </row>
    <row r="8619" spans="1:17" s="1" customFormat="1" x14ac:dyDescent="0.3">
      <c r="A8619" s="189">
        <f t="shared" si="1376"/>
        <v>44189.958333312439</v>
      </c>
      <c r="B8619" s="190">
        <f t="shared" si="1372"/>
        <v>44189</v>
      </c>
      <c r="C8619" s="1">
        <f t="shared" si="1373"/>
        <v>23</v>
      </c>
      <c r="D8619" s="191">
        <v>2.6051118017336607</v>
      </c>
      <c r="E8619" s="192">
        <f t="shared" si="1374"/>
        <v>9.0458982603116257E-5</v>
      </c>
      <c r="F8619" s="193">
        <f t="shared" si="1375"/>
        <v>3.8841242020988811</v>
      </c>
      <c r="G8619" s="193">
        <f t="shared" si="1380"/>
        <v>4.0277528413658015</v>
      </c>
      <c r="H8619" s="193">
        <f t="shared" si="1380"/>
        <v>4.1766926357205332</v>
      </c>
      <c r="I8619" s="193">
        <f t="shared" si="1380"/>
        <v>4.331139983099523</v>
      </c>
      <c r="J8619" s="193">
        <f t="shared" si="1380"/>
        <v>4.4912985439176829</v>
      </c>
      <c r="K8619" s="193">
        <f>MAX(0,(F8619-'2031 forecast'!$C$10))</f>
        <v>0</v>
      </c>
      <c r="L8619" s="193">
        <f>MAX(0,(G8619-'2031 forecast'!$C$10))</f>
        <v>0</v>
      </c>
      <c r="M8619" s="193">
        <f>MAX(0,(H8619-'2031 forecast'!$C$10))</f>
        <v>0</v>
      </c>
      <c r="N8619" s="193">
        <f>MAX(0,(I8619-'2031 forecast'!$C$10))</f>
        <v>0</v>
      </c>
      <c r="O8619" s="193">
        <f>MAX(0,(J8619-'2031 forecast'!$C$10))</f>
        <v>0</v>
      </c>
      <c r="P8619" s="175" t="str">
        <f t="shared" si="1377"/>
        <v/>
      </c>
      <c r="Q8619" s="175" t="str">
        <f t="shared" si="1378"/>
        <v/>
      </c>
    </row>
    <row r="8620" spans="1:17" s="1" customFormat="1" x14ac:dyDescent="0.3">
      <c r="A8620" s="189">
        <f t="shared" si="1376"/>
        <v>44189.999999979103</v>
      </c>
      <c r="B8620" s="190">
        <f t="shared" si="1372"/>
        <v>44189</v>
      </c>
      <c r="C8620" s="1">
        <f t="shared" si="1373"/>
        <v>0</v>
      </c>
      <c r="D8620" s="191">
        <v>2.6879332751991818</v>
      </c>
      <c r="E8620" s="192">
        <f t="shared" si="1374"/>
        <v>9.3334846211885839E-5</v>
      </c>
      <c r="F8620" s="193">
        <f t="shared" si="1375"/>
        <v>4.0076079195066487</v>
      </c>
      <c r="G8620" s="193">
        <f t="shared" si="1380"/>
        <v>4.15580278718957</v>
      </c>
      <c r="H8620" s="193">
        <f t="shared" si="1380"/>
        <v>4.3094776617116484</v>
      </c>
      <c r="I8620" s="193">
        <f t="shared" si="1380"/>
        <v>4.4688351848743633</v>
      </c>
      <c r="J8620" s="193">
        <f t="shared" si="1380"/>
        <v>4.6340854918457008</v>
      </c>
      <c r="K8620" s="193">
        <f>MAX(0,(F8620-'2031 forecast'!$C$10))</f>
        <v>0</v>
      </c>
      <c r="L8620" s="193">
        <f>MAX(0,(G8620-'2031 forecast'!$C$10))</f>
        <v>0</v>
      </c>
      <c r="M8620" s="193">
        <f>MAX(0,(H8620-'2031 forecast'!$C$10))</f>
        <v>0</v>
      </c>
      <c r="N8620" s="193">
        <f>MAX(0,(I8620-'2031 forecast'!$C$10))</f>
        <v>0</v>
      </c>
      <c r="O8620" s="193">
        <f>MAX(0,(J8620-'2031 forecast'!$C$10))</f>
        <v>0</v>
      </c>
      <c r="P8620" s="175" t="str">
        <f t="shared" si="1377"/>
        <v/>
      </c>
      <c r="Q8620" s="175" t="str">
        <f t="shared" si="1378"/>
        <v/>
      </c>
    </row>
    <row r="8621" spans="1:17" s="1" customFormat="1" x14ac:dyDescent="0.3">
      <c r="A8621" s="189">
        <f t="shared" si="1376"/>
        <v>44190.041666645768</v>
      </c>
      <c r="B8621" s="190">
        <f t="shared" si="1372"/>
        <v>44190</v>
      </c>
      <c r="C8621" s="1">
        <f t="shared" si="1373"/>
        <v>1</v>
      </c>
      <c r="D8621" s="191">
        <v>2.3265304818950905</v>
      </c>
      <c r="E8621" s="192">
        <f t="shared" si="1374"/>
        <v>8.0785623191800363E-5</v>
      </c>
      <c r="F8621" s="193">
        <f t="shared" si="1375"/>
        <v>3.4687698799091167</v>
      </c>
      <c r="G8621" s="193">
        <f t="shared" si="1380"/>
        <v>3.5970393872313089</v>
      </c>
      <c r="H8621" s="193">
        <f t="shared" si="1380"/>
        <v>3.7300520937504187</v>
      </c>
      <c r="I8621" s="193">
        <f t="shared" si="1380"/>
        <v>3.8679833953114242</v>
      </c>
      <c r="J8621" s="193">
        <f t="shared" si="1380"/>
        <v>4.0110151736143473</v>
      </c>
      <c r="K8621" s="193">
        <f>MAX(0,(F8621-'2031 forecast'!$C$10))</f>
        <v>0</v>
      </c>
      <c r="L8621" s="193">
        <f>MAX(0,(G8621-'2031 forecast'!$C$10))</f>
        <v>0</v>
      </c>
      <c r="M8621" s="193">
        <f>MAX(0,(H8621-'2031 forecast'!$C$10))</f>
        <v>0</v>
      </c>
      <c r="N8621" s="193">
        <f>MAX(0,(I8621-'2031 forecast'!$C$10))</f>
        <v>0</v>
      </c>
      <c r="O8621" s="193">
        <f>MAX(0,(J8621-'2031 forecast'!$C$10))</f>
        <v>0</v>
      </c>
      <c r="P8621" s="175" t="str">
        <f t="shared" si="1377"/>
        <v/>
      </c>
      <c r="Q8621" s="175" t="str">
        <f t="shared" si="1378"/>
        <v/>
      </c>
    </row>
    <row r="8622" spans="1:17" s="1" customFormat="1" x14ac:dyDescent="0.3">
      <c r="A8622" s="189">
        <f t="shared" si="1376"/>
        <v>44190.083333312432</v>
      </c>
      <c r="B8622" s="190">
        <f t="shared" si="1372"/>
        <v>44190</v>
      </c>
      <c r="C8622" s="1">
        <f t="shared" si="1373"/>
        <v>2</v>
      </c>
      <c r="D8622" s="191">
        <v>2.243709008429569</v>
      </c>
      <c r="E8622" s="192">
        <f t="shared" si="1374"/>
        <v>7.7909759583030754E-5</v>
      </c>
      <c r="F8622" s="193">
        <f t="shared" si="1375"/>
        <v>3.3452861625013481</v>
      </c>
      <c r="G8622" s="193">
        <f t="shared" si="1380"/>
        <v>3.46898944140754</v>
      </c>
      <c r="H8622" s="193">
        <f t="shared" si="1380"/>
        <v>3.597267067759303</v>
      </c>
      <c r="I8622" s="193">
        <f t="shared" si="1380"/>
        <v>3.730288193536583</v>
      </c>
      <c r="J8622" s="193">
        <f t="shared" si="1380"/>
        <v>3.8682282256863272</v>
      </c>
      <c r="K8622" s="193">
        <f>MAX(0,(F8622-'2031 forecast'!$C$10))</f>
        <v>0</v>
      </c>
      <c r="L8622" s="193">
        <f>MAX(0,(G8622-'2031 forecast'!$C$10))</f>
        <v>0</v>
      </c>
      <c r="M8622" s="193">
        <f>MAX(0,(H8622-'2031 forecast'!$C$10))</f>
        <v>0</v>
      </c>
      <c r="N8622" s="193">
        <f>MAX(0,(I8622-'2031 forecast'!$C$10))</f>
        <v>0</v>
      </c>
      <c r="O8622" s="193">
        <f>MAX(0,(J8622-'2031 forecast'!$C$10))</f>
        <v>0</v>
      </c>
      <c r="P8622" s="175" t="str">
        <f t="shared" si="1377"/>
        <v/>
      </c>
      <c r="Q8622" s="175" t="str">
        <f t="shared" si="1378"/>
        <v/>
      </c>
    </row>
    <row r="8623" spans="1:17" s="1" customFormat="1" x14ac:dyDescent="0.3">
      <c r="A8623" s="189">
        <f t="shared" si="1376"/>
        <v>44190.124999979096</v>
      </c>
      <c r="B8623" s="190">
        <f t="shared" si="1372"/>
        <v>44190</v>
      </c>
      <c r="C8623" s="1">
        <f t="shared" si="1373"/>
        <v>3</v>
      </c>
      <c r="D8623" s="191">
        <v>2.2135921089875614</v>
      </c>
      <c r="E8623" s="192">
        <f t="shared" si="1374"/>
        <v>7.6863990998023632E-5</v>
      </c>
      <c r="F8623" s="193">
        <f t="shared" si="1375"/>
        <v>3.3003829925348871</v>
      </c>
      <c r="G8623" s="193">
        <f t="shared" si="1380"/>
        <v>3.4224258247443515</v>
      </c>
      <c r="H8623" s="193">
        <f t="shared" si="1380"/>
        <v>3.5489816037625337</v>
      </c>
      <c r="I8623" s="193">
        <f t="shared" si="1380"/>
        <v>3.6802172110730047</v>
      </c>
      <c r="J8623" s="193">
        <f t="shared" si="1380"/>
        <v>3.8163056991670481</v>
      </c>
      <c r="K8623" s="193">
        <f>MAX(0,(F8623-'2031 forecast'!$C$10))</f>
        <v>0</v>
      </c>
      <c r="L8623" s="193">
        <f>MAX(0,(G8623-'2031 forecast'!$C$10))</f>
        <v>0</v>
      </c>
      <c r="M8623" s="193">
        <f>MAX(0,(H8623-'2031 forecast'!$C$10))</f>
        <v>0</v>
      </c>
      <c r="N8623" s="193">
        <f>MAX(0,(I8623-'2031 forecast'!$C$10))</f>
        <v>0</v>
      </c>
      <c r="O8623" s="193">
        <f>MAX(0,(J8623-'2031 forecast'!$C$10))</f>
        <v>0</v>
      </c>
      <c r="P8623" s="175" t="str">
        <f t="shared" si="1377"/>
        <v/>
      </c>
      <c r="Q8623" s="175" t="str">
        <f t="shared" si="1378"/>
        <v/>
      </c>
    </row>
    <row r="8624" spans="1:17" s="1" customFormat="1" x14ac:dyDescent="0.3">
      <c r="A8624" s="189">
        <f t="shared" si="1376"/>
        <v>44190.16666664576</v>
      </c>
      <c r="B8624" s="190">
        <f t="shared" si="1372"/>
        <v>44190</v>
      </c>
      <c r="C8624" s="1">
        <f t="shared" si="1373"/>
        <v>4</v>
      </c>
      <c r="D8624" s="191">
        <v>2.1382998603825425</v>
      </c>
      <c r="E8624" s="192">
        <f t="shared" si="1374"/>
        <v>7.4249569535505834E-5</v>
      </c>
      <c r="F8624" s="193">
        <f t="shared" si="1375"/>
        <v>3.1881250676187349</v>
      </c>
      <c r="G8624" s="193">
        <f t="shared" si="1380"/>
        <v>3.3060167830863811</v>
      </c>
      <c r="H8624" s="193">
        <f t="shared" si="1380"/>
        <v>3.4282679437706114</v>
      </c>
      <c r="I8624" s="193">
        <f t="shared" si="1380"/>
        <v>3.5550397549140595</v>
      </c>
      <c r="J8624" s="193">
        <f t="shared" si="1380"/>
        <v>3.6864993828688495</v>
      </c>
      <c r="K8624" s="193">
        <f>MAX(0,(F8624-'2031 forecast'!$C$10))</f>
        <v>0</v>
      </c>
      <c r="L8624" s="193">
        <f>MAX(0,(G8624-'2031 forecast'!$C$10))</f>
        <v>0</v>
      </c>
      <c r="M8624" s="193">
        <f>MAX(0,(H8624-'2031 forecast'!$C$10))</f>
        <v>0</v>
      </c>
      <c r="N8624" s="193">
        <f>MAX(0,(I8624-'2031 forecast'!$C$10))</f>
        <v>0</v>
      </c>
      <c r="O8624" s="193">
        <f>MAX(0,(J8624-'2031 forecast'!$C$10))</f>
        <v>0</v>
      </c>
      <c r="P8624" s="175" t="str">
        <f t="shared" si="1377"/>
        <v/>
      </c>
      <c r="Q8624" s="175" t="str">
        <f t="shared" si="1378"/>
        <v/>
      </c>
    </row>
    <row r="8625" spans="1:17" s="1" customFormat="1" x14ac:dyDescent="0.3">
      <c r="A8625" s="189">
        <f t="shared" si="1376"/>
        <v>44190.208333312425</v>
      </c>
      <c r="B8625" s="190">
        <f t="shared" si="1372"/>
        <v>44190</v>
      </c>
      <c r="C8625" s="1">
        <f t="shared" si="1373"/>
        <v>5</v>
      </c>
      <c r="D8625" s="191">
        <v>2.1307706355220404</v>
      </c>
      <c r="E8625" s="192">
        <f t="shared" si="1374"/>
        <v>7.3988127389254036E-5</v>
      </c>
      <c r="F8625" s="193">
        <f t="shared" si="1375"/>
        <v>3.176899275127119</v>
      </c>
      <c r="G8625" s="193">
        <f t="shared" ref="G8625:J8644" si="1381">$E8625*G$2</f>
        <v>3.294375878920583</v>
      </c>
      <c r="H8625" s="193">
        <f t="shared" si="1381"/>
        <v>3.4161965777714185</v>
      </c>
      <c r="I8625" s="193">
        <f t="shared" si="1381"/>
        <v>3.5425220092981644</v>
      </c>
      <c r="J8625" s="193">
        <f t="shared" si="1381"/>
        <v>3.6735187512390288</v>
      </c>
      <c r="K8625" s="193">
        <f>MAX(0,(F8625-'2031 forecast'!$C$10))</f>
        <v>0</v>
      </c>
      <c r="L8625" s="193">
        <f>MAX(0,(G8625-'2031 forecast'!$C$10))</f>
        <v>0</v>
      </c>
      <c r="M8625" s="193">
        <f>MAX(0,(H8625-'2031 forecast'!$C$10))</f>
        <v>0</v>
      </c>
      <c r="N8625" s="193">
        <f>MAX(0,(I8625-'2031 forecast'!$C$10))</f>
        <v>0</v>
      </c>
      <c r="O8625" s="193">
        <f>MAX(0,(J8625-'2031 forecast'!$C$10))</f>
        <v>0</v>
      </c>
      <c r="P8625" s="175" t="str">
        <f t="shared" si="1377"/>
        <v/>
      </c>
      <c r="Q8625" s="175" t="str">
        <f t="shared" si="1378"/>
        <v/>
      </c>
    </row>
    <row r="8626" spans="1:17" s="1" customFormat="1" x14ac:dyDescent="0.3">
      <c r="A8626" s="189">
        <f t="shared" si="1376"/>
        <v>44190.249999979089</v>
      </c>
      <c r="B8626" s="190">
        <f t="shared" si="1372"/>
        <v>44190</v>
      </c>
      <c r="C8626" s="1">
        <f t="shared" si="1373"/>
        <v>6</v>
      </c>
      <c r="D8626" s="191">
        <v>2.2361797835690673</v>
      </c>
      <c r="E8626" s="192">
        <f t="shared" si="1374"/>
        <v>7.7648317436778983E-5</v>
      </c>
      <c r="F8626" s="193">
        <f t="shared" si="1375"/>
        <v>3.3340603700097331</v>
      </c>
      <c r="G8626" s="193">
        <f t="shared" si="1381"/>
        <v>3.4573485372417432</v>
      </c>
      <c r="H8626" s="193">
        <f t="shared" si="1381"/>
        <v>3.585195701760111</v>
      </c>
      <c r="I8626" s="193">
        <f t="shared" si="1381"/>
        <v>3.7177704479206888</v>
      </c>
      <c r="J8626" s="193">
        <f t="shared" si="1381"/>
        <v>3.8552475940565079</v>
      </c>
      <c r="K8626" s="193">
        <f>MAX(0,(F8626-'2031 forecast'!$C$10))</f>
        <v>0</v>
      </c>
      <c r="L8626" s="193">
        <f>MAX(0,(G8626-'2031 forecast'!$C$10))</f>
        <v>0</v>
      </c>
      <c r="M8626" s="193">
        <f>MAX(0,(H8626-'2031 forecast'!$C$10))</f>
        <v>0</v>
      </c>
      <c r="N8626" s="193">
        <f>MAX(0,(I8626-'2031 forecast'!$C$10))</f>
        <v>0</v>
      </c>
      <c r="O8626" s="193">
        <f>MAX(0,(J8626-'2031 forecast'!$C$10))</f>
        <v>0</v>
      </c>
      <c r="P8626" s="175" t="str">
        <f t="shared" si="1377"/>
        <v/>
      </c>
      <c r="Q8626" s="175" t="str">
        <f t="shared" si="1378"/>
        <v/>
      </c>
    </row>
    <row r="8627" spans="1:17" s="1" customFormat="1" x14ac:dyDescent="0.3">
      <c r="A8627" s="189">
        <f t="shared" si="1376"/>
        <v>44190.291666645753</v>
      </c>
      <c r="B8627" s="190">
        <f t="shared" si="1372"/>
        <v>44190</v>
      </c>
      <c r="C8627" s="1">
        <f t="shared" si="1373"/>
        <v>7</v>
      </c>
      <c r="D8627" s="191">
        <v>2.3491181564765959</v>
      </c>
      <c r="E8627" s="192">
        <f t="shared" si="1374"/>
        <v>8.1569949630555701E-5</v>
      </c>
      <c r="F8627" s="193">
        <f t="shared" si="1375"/>
        <v>3.5024472573839622</v>
      </c>
      <c r="G8627" s="193">
        <f t="shared" si="1381"/>
        <v>3.6319620997287001</v>
      </c>
      <c r="H8627" s="193">
        <f t="shared" si="1381"/>
        <v>3.7662661917479956</v>
      </c>
      <c r="I8627" s="193">
        <f t="shared" si="1381"/>
        <v>3.9055366321591078</v>
      </c>
      <c r="J8627" s="193">
        <f t="shared" si="1381"/>
        <v>4.0499570685038062</v>
      </c>
      <c r="K8627" s="193">
        <f>MAX(0,(F8627-'2031 forecast'!$C$10))</f>
        <v>0</v>
      </c>
      <c r="L8627" s="193">
        <f>MAX(0,(G8627-'2031 forecast'!$C$10))</f>
        <v>0</v>
      </c>
      <c r="M8627" s="193">
        <f>MAX(0,(H8627-'2031 forecast'!$C$10))</f>
        <v>0</v>
      </c>
      <c r="N8627" s="193">
        <f>MAX(0,(I8627-'2031 forecast'!$C$10))</f>
        <v>0</v>
      </c>
      <c r="O8627" s="193">
        <f>MAX(0,(J8627-'2031 forecast'!$C$10))</f>
        <v>0</v>
      </c>
      <c r="P8627" s="175" t="str">
        <f t="shared" si="1377"/>
        <v/>
      </c>
      <c r="Q8627" s="175" t="str">
        <f t="shared" si="1378"/>
        <v/>
      </c>
    </row>
    <row r="8628" spans="1:17" s="1" customFormat="1" x14ac:dyDescent="0.3">
      <c r="A8628" s="189">
        <f t="shared" si="1376"/>
        <v>44190.333333312417</v>
      </c>
      <c r="B8628" s="190">
        <f t="shared" si="1372"/>
        <v>44190</v>
      </c>
      <c r="C8628" s="1">
        <f t="shared" si="1373"/>
        <v>8</v>
      </c>
      <c r="D8628" s="191">
        <v>2.4168811802211132</v>
      </c>
      <c r="E8628" s="192">
        <f t="shared" si="1374"/>
        <v>8.3922928946821728E-5</v>
      </c>
      <c r="F8628" s="193">
        <f t="shared" si="1375"/>
        <v>3.6034793898084998</v>
      </c>
      <c r="G8628" s="193">
        <f t="shared" si="1381"/>
        <v>3.7367302372208742</v>
      </c>
      <c r="H8628" s="193">
        <f t="shared" si="1381"/>
        <v>3.8749084857407259</v>
      </c>
      <c r="I8628" s="193">
        <f t="shared" si="1381"/>
        <v>4.0181963427021588</v>
      </c>
      <c r="J8628" s="193">
        <f t="shared" si="1381"/>
        <v>4.1667827531721855</v>
      </c>
      <c r="K8628" s="193">
        <f>MAX(0,(F8628-'2031 forecast'!$C$10))</f>
        <v>0</v>
      </c>
      <c r="L8628" s="193">
        <f>MAX(0,(G8628-'2031 forecast'!$C$10))</f>
        <v>0</v>
      </c>
      <c r="M8628" s="193">
        <f>MAX(0,(H8628-'2031 forecast'!$C$10))</f>
        <v>0</v>
      </c>
      <c r="N8628" s="193">
        <f>MAX(0,(I8628-'2031 forecast'!$C$10))</f>
        <v>0</v>
      </c>
      <c r="O8628" s="193">
        <f>MAX(0,(J8628-'2031 forecast'!$C$10))</f>
        <v>0</v>
      </c>
      <c r="P8628" s="175" t="str">
        <f t="shared" si="1377"/>
        <v/>
      </c>
      <c r="Q8628" s="175" t="str">
        <f t="shared" si="1378"/>
        <v/>
      </c>
    </row>
    <row r="8629" spans="1:17" s="1" customFormat="1" x14ac:dyDescent="0.3">
      <c r="A8629" s="189">
        <f t="shared" si="1376"/>
        <v>44190.374999979082</v>
      </c>
      <c r="B8629" s="190">
        <f t="shared" si="1372"/>
        <v>44190</v>
      </c>
      <c r="C8629" s="1">
        <f t="shared" si="1373"/>
        <v>9</v>
      </c>
      <c r="D8629" s="191">
        <v>2.4846442039656305</v>
      </c>
      <c r="E8629" s="192">
        <f t="shared" si="1374"/>
        <v>8.627590826308777E-5</v>
      </c>
      <c r="F8629" s="193">
        <f t="shared" si="1375"/>
        <v>3.7045115222330374</v>
      </c>
      <c r="G8629" s="193">
        <f t="shared" si="1381"/>
        <v>3.8414983747130487</v>
      </c>
      <c r="H8629" s="193">
        <f t="shared" si="1381"/>
        <v>3.9835507797334571</v>
      </c>
      <c r="I8629" s="193">
        <f t="shared" si="1381"/>
        <v>4.1308560532452105</v>
      </c>
      <c r="J8629" s="193">
        <f t="shared" si="1381"/>
        <v>4.2836084378405648</v>
      </c>
      <c r="K8629" s="193">
        <f>MAX(0,(F8629-'2031 forecast'!$C$10))</f>
        <v>0</v>
      </c>
      <c r="L8629" s="193">
        <f>MAX(0,(G8629-'2031 forecast'!$C$10))</f>
        <v>0</v>
      </c>
      <c r="M8629" s="193">
        <f>MAX(0,(H8629-'2031 forecast'!$C$10))</f>
        <v>0</v>
      </c>
      <c r="N8629" s="193">
        <f>MAX(0,(I8629-'2031 forecast'!$C$10))</f>
        <v>0</v>
      </c>
      <c r="O8629" s="193">
        <f>MAX(0,(J8629-'2031 forecast'!$C$10))</f>
        <v>0</v>
      </c>
      <c r="P8629" s="175" t="str">
        <f t="shared" si="1377"/>
        <v/>
      </c>
      <c r="Q8629" s="175" t="str">
        <f t="shared" si="1378"/>
        <v/>
      </c>
    </row>
    <row r="8630" spans="1:17" s="1" customFormat="1" x14ac:dyDescent="0.3">
      <c r="A8630" s="189">
        <f t="shared" si="1376"/>
        <v>44190.416666645746</v>
      </c>
      <c r="B8630" s="190">
        <f t="shared" si="1372"/>
        <v>44190</v>
      </c>
      <c r="C8630" s="1">
        <f t="shared" si="1373"/>
        <v>10</v>
      </c>
      <c r="D8630" s="191">
        <v>2.6276994763151666</v>
      </c>
      <c r="E8630" s="192">
        <f t="shared" si="1374"/>
        <v>9.1243309041871595E-5</v>
      </c>
      <c r="F8630" s="193">
        <f t="shared" si="1375"/>
        <v>3.9178015795737267</v>
      </c>
      <c r="G8630" s="193">
        <f t="shared" si="1381"/>
        <v>4.0626755538631931</v>
      </c>
      <c r="H8630" s="193">
        <f t="shared" si="1381"/>
        <v>4.2129067337181105</v>
      </c>
      <c r="I8630" s="193">
        <f t="shared" si="1381"/>
        <v>4.3686932199472066</v>
      </c>
      <c r="J8630" s="193">
        <f t="shared" si="1381"/>
        <v>4.5302404388071418</v>
      </c>
      <c r="K8630" s="193">
        <f>MAX(0,(F8630-'2031 forecast'!$C$10))</f>
        <v>0</v>
      </c>
      <c r="L8630" s="193">
        <f>MAX(0,(G8630-'2031 forecast'!$C$10))</f>
        <v>0</v>
      </c>
      <c r="M8630" s="193">
        <f>MAX(0,(H8630-'2031 forecast'!$C$10))</f>
        <v>0</v>
      </c>
      <c r="N8630" s="193">
        <f>MAX(0,(I8630-'2031 forecast'!$C$10))</f>
        <v>0</v>
      </c>
      <c r="O8630" s="193">
        <f>MAX(0,(J8630-'2031 forecast'!$C$10))</f>
        <v>0</v>
      </c>
      <c r="P8630" s="175" t="str">
        <f t="shared" si="1377"/>
        <v/>
      </c>
      <c r="Q8630" s="175" t="str">
        <f t="shared" si="1378"/>
        <v/>
      </c>
    </row>
    <row r="8631" spans="1:17" s="1" customFormat="1" x14ac:dyDescent="0.3">
      <c r="A8631" s="189">
        <f t="shared" si="1376"/>
        <v>44190.45833331241</v>
      </c>
      <c r="B8631" s="190">
        <f t="shared" si="1372"/>
        <v>44190</v>
      </c>
      <c r="C8631" s="1">
        <f t="shared" si="1373"/>
        <v>11</v>
      </c>
      <c r="D8631" s="191">
        <v>2.8385177724092201</v>
      </c>
      <c r="E8631" s="192">
        <f t="shared" si="1374"/>
        <v>9.8563689136921476E-5</v>
      </c>
      <c r="F8631" s="193">
        <f t="shared" si="1375"/>
        <v>4.2321237693389548</v>
      </c>
      <c r="G8631" s="193">
        <f t="shared" si="1381"/>
        <v>4.3886208705055125</v>
      </c>
      <c r="H8631" s="193">
        <f t="shared" si="1381"/>
        <v>4.5509049816954947</v>
      </c>
      <c r="I8631" s="193">
        <f t="shared" si="1381"/>
        <v>4.7191900971922554</v>
      </c>
      <c r="J8631" s="193">
        <f t="shared" si="1381"/>
        <v>4.8936981244420998</v>
      </c>
      <c r="K8631" s="193">
        <f>MAX(0,(F8631-'2031 forecast'!$C$10))</f>
        <v>0</v>
      </c>
      <c r="L8631" s="193">
        <f>MAX(0,(G8631-'2031 forecast'!$C$10))</f>
        <v>0</v>
      </c>
      <c r="M8631" s="193">
        <f>MAX(0,(H8631-'2031 forecast'!$C$10))</f>
        <v>0</v>
      </c>
      <c r="N8631" s="193">
        <f>MAX(0,(I8631-'2031 forecast'!$C$10))</f>
        <v>0</v>
      </c>
      <c r="O8631" s="193">
        <f>MAX(0,(J8631-'2031 forecast'!$C$10))</f>
        <v>0</v>
      </c>
      <c r="P8631" s="175" t="str">
        <f t="shared" si="1377"/>
        <v/>
      </c>
      <c r="Q8631" s="175" t="str">
        <f t="shared" si="1378"/>
        <v/>
      </c>
    </row>
    <row r="8632" spans="1:17" s="1" customFormat="1" x14ac:dyDescent="0.3">
      <c r="A8632" s="189">
        <f t="shared" si="1376"/>
        <v>44190.499999979074</v>
      </c>
      <c r="B8632" s="190">
        <f t="shared" si="1372"/>
        <v>44190</v>
      </c>
      <c r="C8632" s="1">
        <f t="shared" si="1373"/>
        <v>12</v>
      </c>
      <c r="D8632" s="191">
        <v>2.8535762221302239</v>
      </c>
      <c r="E8632" s="192">
        <f t="shared" si="1374"/>
        <v>9.908657342942503E-5</v>
      </c>
      <c r="F8632" s="193">
        <f t="shared" si="1375"/>
        <v>4.2545753543221849</v>
      </c>
      <c r="G8632" s="193">
        <f t="shared" si="1381"/>
        <v>4.411902678837107</v>
      </c>
      <c r="H8632" s="193">
        <f t="shared" si="1381"/>
        <v>4.5750477136938787</v>
      </c>
      <c r="I8632" s="193">
        <f t="shared" si="1381"/>
        <v>4.7442255884240438</v>
      </c>
      <c r="J8632" s="193">
        <f t="shared" si="1381"/>
        <v>4.9196593877017394</v>
      </c>
      <c r="K8632" s="193">
        <f>MAX(0,(F8632-'2031 forecast'!$C$10))</f>
        <v>0</v>
      </c>
      <c r="L8632" s="193">
        <f>MAX(0,(G8632-'2031 forecast'!$C$10))</f>
        <v>0</v>
      </c>
      <c r="M8632" s="193">
        <f>MAX(0,(H8632-'2031 forecast'!$C$10))</f>
        <v>0</v>
      </c>
      <c r="N8632" s="193">
        <f>MAX(0,(I8632-'2031 forecast'!$C$10))</f>
        <v>0</v>
      </c>
      <c r="O8632" s="193">
        <f>MAX(0,(J8632-'2031 forecast'!$C$10))</f>
        <v>0</v>
      </c>
      <c r="P8632" s="175" t="str">
        <f t="shared" si="1377"/>
        <v/>
      </c>
      <c r="Q8632" s="175" t="str">
        <f t="shared" si="1378"/>
        <v/>
      </c>
    </row>
    <row r="8633" spans="1:17" s="1" customFormat="1" x14ac:dyDescent="0.3">
      <c r="A8633" s="189">
        <f t="shared" si="1376"/>
        <v>44190.541666645739</v>
      </c>
      <c r="B8633" s="190">
        <f t="shared" si="1372"/>
        <v>44190</v>
      </c>
      <c r="C8633" s="1">
        <f t="shared" si="1373"/>
        <v>13</v>
      </c>
      <c r="D8633" s="191">
        <v>2.7481670740831974</v>
      </c>
      <c r="E8633" s="192">
        <f t="shared" si="1374"/>
        <v>9.542638338190011E-5</v>
      </c>
      <c r="F8633" s="193">
        <f t="shared" si="1375"/>
        <v>4.0974142594395717</v>
      </c>
      <c r="G8633" s="193">
        <f t="shared" si="1381"/>
        <v>4.2489300205159477</v>
      </c>
      <c r="H8633" s="193">
        <f t="shared" si="1381"/>
        <v>4.406048589705188</v>
      </c>
      <c r="I8633" s="193">
        <f t="shared" si="1381"/>
        <v>4.5689771498015208</v>
      </c>
      <c r="J8633" s="193">
        <f t="shared" si="1381"/>
        <v>4.7379305448842617</v>
      </c>
      <c r="K8633" s="193">
        <f>MAX(0,(F8633-'2031 forecast'!$C$10))</f>
        <v>0</v>
      </c>
      <c r="L8633" s="193">
        <f>MAX(0,(G8633-'2031 forecast'!$C$10))</f>
        <v>0</v>
      </c>
      <c r="M8633" s="193">
        <f>MAX(0,(H8633-'2031 forecast'!$C$10))</f>
        <v>0</v>
      </c>
      <c r="N8633" s="193">
        <f>MAX(0,(I8633-'2031 forecast'!$C$10))</f>
        <v>0</v>
      </c>
      <c r="O8633" s="193">
        <f>MAX(0,(J8633-'2031 forecast'!$C$10))</f>
        <v>0</v>
      </c>
      <c r="P8633" s="175" t="str">
        <f t="shared" si="1377"/>
        <v/>
      </c>
      <c r="Q8633" s="175" t="str">
        <f t="shared" si="1378"/>
        <v/>
      </c>
    </row>
    <row r="8634" spans="1:17" s="1" customFormat="1" x14ac:dyDescent="0.3">
      <c r="A8634" s="189">
        <f t="shared" si="1376"/>
        <v>44190.583333312403</v>
      </c>
      <c r="B8634" s="190">
        <f t="shared" si="1372"/>
        <v>44190</v>
      </c>
      <c r="C8634" s="1">
        <f t="shared" si="1373"/>
        <v>14</v>
      </c>
      <c r="D8634" s="191">
        <v>2.8084008729672125</v>
      </c>
      <c r="E8634" s="192">
        <f t="shared" si="1374"/>
        <v>9.7517920551914354E-5</v>
      </c>
      <c r="F8634" s="193">
        <f t="shared" si="1375"/>
        <v>4.1872205993724938</v>
      </c>
      <c r="G8634" s="193">
        <f t="shared" si="1381"/>
        <v>4.3420572538423245</v>
      </c>
      <c r="H8634" s="193">
        <f t="shared" si="1381"/>
        <v>4.5026195176987258</v>
      </c>
      <c r="I8634" s="193">
        <f t="shared" si="1381"/>
        <v>4.6691191147286775</v>
      </c>
      <c r="J8634" s="193">
        <f t="shared" si="1381"/>
        <v>4.8417755979228199</v>
      </c>
      <c r="K8634" s="193">
        <f>MAX(0,(F8634-'2031 forecast'!$C$10))</f>
        <v>0</v>
      </c>
      <c r="L8634" s="193">
        <f>MAX(0,(G8634-'2031 forecast'!$C$10))</f>
        <v>0</v>
      </c>
      <c r="M8634" s="193">
        <f>MAX(0,(H8634-'2031 forecast'!$C$10))</f>
        <v>0</v>
      </c>
      <c r="N8634" s="193">
        <f>MAX(0,(I8634-'2031 forecast'!$C$10))</f>
        <v>0</v>
      </c>
      <c r="O8634" s="193">
        <f>MAX(0,(J8634-'2031 forecast'!$C$10))</f>
        <v>0</v>
      </c>
      <c r="P8634" s="175" t="str">
        <f t="shared" si="1377"/>
        <v/>
      </c>
      <c r="Q8634" s="175" t="str">
        <f t="shared" si="1378"/>
        <v/>
      </c>
    </row>
    <row r="8635" spans="1:17" s="1" customFormat="1" x14ac:dyDescent="0.3">
      <c r="A8635" s="189">
        <f t="shared" si="1376"/>
        <v>44190.624999979067</v>
      </c>
      <c r="B8635" s="190">
        <f t="shared" si="1372"/>
        <v>44190</v>
      </c>
      <c r="C8635" s="1">
        <f t="shared" si="1373"/>
        <v>15</v>
      </c>
      <c r="D8635" s="191">
        <v>2.7933424232462087</v>
      </c>
      <c r="E8635" s="192">
        <f t="shared" si="1374"/>
        <v>9.6995036259410786E-5</v>
      </c>
      <c r="F8635" s="193">
        <f t="shared" si="1375"/>
        <v>4.1647690143892628</v>
      </c>
      <c r="G8635" s="193">
        <f t="shared" si="1381"/>
        <v>4.3187754455107301</v>
      </c>
      <c r="H8635" s="193">
        <f t="shared" si="1381"/>
        <v>4.4784767857003409</v>
      </c>
      <c r="I8635" s="193">
        <f t="shared" si="1381"/>
        <v>4.6440836234968881</v>
      </c>
      <c r="J8635" s="193">
        <f t="shared" si="1381"/>
        <v>4.8158143346631803</v>
      </c>
      <c r="K8635" s="193">
        <f>MAX(0,(F8635-'2031 forecast'!$C$10))</f>
        <v>0</v>
      </c>
      <c r="L8635" s="193">
        <f>MAX(0,(G8635-'2031 forecast'!$C$10))</f>
        <v>0</v>
      </c>
      <c r="M8635" s="193">
        <f>MAX(0,(H8635-'2031 forecast'!$C$10))</f>
        <v>0</v>
      </c>
      <c r="N8635" s="193">
        <f>MAX(0,(I8635-'2031 forecast'!$C$10))</f>
        <v>0</v>
      </c>
      <c r="O8635" s="193">
        <f>MAX(0,(J8635-'2031 forecast'!$C$10))</f>
        <v>0</v>
      </c>
      <c r="P8635" s="175" t="str">
        <f t="shared" si="1377"/>
        <v/>
      </c>
      <c r="Q8635" s="175" t="str">
        <f t="shared" si="1378"/>
        <v/>
      </c>
    </row>
    <row r="8636" spans="1:17" s="1" customFormat="1" x14ac:dyDescent="0.3">
      <c r="A8636" s="189">
        <f t="shared" si="1376"/>
        <v>44190.666666645731</v>
      </c>
      <c r="B8636" s="190">
        <f t="shared" si="1372"/>
        <v>44190</v>
      </c>
      <c r="C8636" s="1">
        <f t="shared" si="1373"/>
        <v>16</v>
      </c>
      <c r="D8636" s="191">
        <v>2.7858131983857066</v>
      </c>
      <c r="E8636" s="192">
        <f t="shared" si="1374"/>
        <v>9.6733594113159003E-5</v>
      </c>
      <c r="F8636" s="193">
        <f t="shared" si="1375"/>
        <v>4.1535432218976478</v>
      </c>
      <c r="G8636" s="193">
        <f t="shared" si="1381"/>
        <v>4.3071345413449329</v>
      </c>
      <c r="H8636" s="193">
        <f t="shared" si="1381"/>
        <v>4.4664054197011485</v>
      </c>
      <c r="I8636" s="193">
        <f t="shared" si="1381"/>
        <v>4.6315658778809929</v>
      </c>
      <c r="J8636" s="193">
        <f t="shared" si="1381"/>
        <v>4.8028337030333601</v>
      </c>
      <c r="K8636" s="193">
        <f>MAX(0,(F8636-'2031 forecast'!$C$10))</f>
        <v>0</v>
      </c>
      <c r="L8636" s="193">
        <f>MAX(0,(G8636-'2031 forecast'!$C$10))</f>
        <v>0</v>
      </c>
      <c r="M8636" s="193">
        <f>MAX(0,(H8636-'2031 forecast'!$C$10))</f>
        <v>0</v>
      </c>
      <c r="N8636" s="193">
        <f>MAX(0,(I8636-'2031 forecast'!$C$10))</f>
        <v>0</v>
      </c>
      <c r="O8636" s="193">
        <f>MAX(0,(J8636-'2031 forecast'!$C$10))</f>
        <v>0</v>
      </c>
      <c r="P8636" s="175" t="str">
        <f t="shared" si="1377"/>
        <v/>
      </c>
      <c r="Q8636" s="175" t="str">
        <f t="shared" si="1378"/>
        <v/>
      </c>
    </row>
    <row r="8637" spans="1:17" s="1" customFormat="1" x14ac:dyDescent="0.3">
      <c r="A8637" s="189">
        <f t="shared" si="1376"/>
        <v>44190.708333312396</v>
      </c>
      <c r="B8637" s="190">
        <f t="shared" si="1372"/>
        <v>44190</v>
      </c>
      <c r="C8637" s="1">
        <f t="shared" si="1373"/>
        <v>17</v>
      </c>
      <c r="D8637" s="191">
        <v>3.0643945182242773</v>
      </c>
      <c r="E8637" s="192">
        <f t="shared" si="1374"/>
        <v>1.064069535244749E-4</v>
      </c>
      <c r="F8637" s="193">
        <f t="shared" si="1375"/>
        <v>4.5688975440874122</v>
      </c>
      <c r="G8637" s="193">
        <f t="shared" si="1381"/>
        <v>4.7378479954794255</v>
      </c>
      <c r="H8637" s="193">
        <f t="shared" si="1381"/>
        <v>4.913045961671263</v>
      </c>
      <c r="I8637" s="193">
        <f t="shared" si="1381"/>
        <v>5.0947224656690917</v>
      </c>
      <c r="J8637" s="193">
        <f t="shared" si="1381"/>
        <v>5.2831170733366957</v>
      </c>
      <c r="K8637" s="193">
        <f>MAX(0,(F8637-'2031 forecast'!$C$10))</f>
        <v>0</v>
      </c>
      <c r="L8637" s="193">
        <f>MAX(0,(G8637-'2031 forecast'!$C$10))</f>
        <v>0</v>
      </c>
      <c r="M8637" s="193">
        <f>MAX(0,(H8637-'2031 forecast'!$C$10))</f>
        <v>0</v>
      </c>
      <c r="N8637" s="193">
        <f>MAX(0,(I8637-'2031 forecast'!$C$10))</f>
        <v>0</v>
      </c>
      <c r="O8637" s="193">
        <f>MAX(0,(J8637-'2031 forecast'!$C$10))</f>
        <v>0</v>
      </c>
      <c r="P8637" s="175" t="str">
        <f t="shared" si="1377"/>
        <v/>
      </c>
      <c r="Q8637" s="175" t="str">
        <f t="shared" si="1378"/>
        <v/>
      </c>
    </row>
    <row r="8638" spans="1:17" s="1" customFormat="1" x14ac:dyDescent="0.3">
      <c r="A8638" s="189">
        <f t="shared" si="1376"/>
        <v>44190.74999997906</v>
      </c>
      <c r="B8638" s="190">
        <f t="shared" si="1372"/>
        <v>44190</v>
      </c>
      <c r="C8638" s="1">
        <f t="shared" si="1373"/>
        <v>18</v>
      </c>
      <c r="D8638" s="191">
        <v>3.1773328911318059</v>
      </c>
      <c r="E8638" s="192">
        <f t="shared" si="1374"/>
        <v>1.1032858571825161E-4</v>
      </c>
      <c r="F8638" s="193">
        <f t="shared" si="1375"/>
        <v>4.7372844314616414</v>
      </c>
      <c r="G8638" s="193">
        <f t="shared" si="1381"/>
        <v>4.9124615579663828</v>
      </c>
      <c r="H8638" s="193">
        <f t="shared" si="1381"/>
        <v>5.0941164516591471</v>
      </c>
      <c r="I8638" s="193">
        <f t="shared" si="1381"/>
        <v>5.2824886499075108</v>
      </c>
      <c r="J8638" s="193">
        <f t="shared" si="1381"/>
        <v>5.4778265477839945</v>
      </c>
      <c r="K8638" s="193">
        <f>MAX(0,(F8638-'2031 forecast'!$C$10))</f>
        <v>0</v>
      </c>
      <c r="L8638" s="193">
        <f>MAX(0,(G8638-'2031 forecast'!$C$10))</f>
        <v>0</v>
      </c>
      <c r="M8638" s="193">
        <f>MAX(0,(H8638-'2031 forecast'!$C$10))</f>
        <v>0</v>
      </c>
      <c r="N8638" s="193">
        <f>MAX(0,(I8638-'2031 forecast'!$C$10))</f>
        <v>0</v>
      </c>
      <c r="O8638" s="193">
        <f>MAX(0,(J8638-'2031 forecast'!$C$10))</f>
        <v>0</v>
      </c>
      <c r="P8638" s="175" t="str">
        <f t="shared" si="1377"/>
        <v/>
      </c>
      <c r="Q8638" s="175" t="str">
        <f t="shared" si="1378"/>
        <v/>
      </c>
    </row>
    <row r="8639" spans="1:17" s="1" customFormat="1" x14ac:dyDescent="0.3">
      <c r="A8639" s="189">
        <f t="shared" si="1376"/>
        <v>44190.791666645724</v>
      </c>
      <c r="B8639" s="190">
        <f t="shared" si="1372"/>
        <v>44190</v>
      </c>
      <c r="C8639" s="1">
        <f t="shared" si="1373"/>
        <v>19</v>
      </c>
      <c r="D8639" s="191">
        <v>2.9966314944797601</v>
      </c>
      <c r="E8639" s="192">
        <f t="shared" si="1374"/>
        <v>1.0405397420820887E-4</v>
      </c>
      <c r="F8639" s="193">
        <f t="shared" si="1375"/>
        <v>4.4678654116628751</v>
      </c>
      <c r="G8639" s="193">
        <f t="shared" si="1381"/>
        <v>4.6330798579872514</v>
      </c>
      <c r="H8639" s="193">
        <f t="shared" si="1381"/>
        <v>4.8044036676785327</v>
      </c>
      <c r="I8639" s="193">
        <f t="shared" si="1381"/>
        <v>4.9820627551260408</v>
      </c>
      <c r="J8639" s="193">
        <f t="shared" si="1381"/>
        <v>5.1662913886683173</v>
      </c>
      <c r="K8639" s="193">
        <f>MAX(0,(F8639-'2031 forecast'!$C$10))</f>
        <v>0</v>
      </c>
      <c r="L8639" s="193">
        <f>MAX(0,(G8639-'2031 forecast'!$C$10))</f>
        <v>0</v>
      </c>
      <c r="M8639" s="193">
        <f>MAX(0,(H8639-'2031 forecast'!$C$10))</f>
        <v>0</v>
      </c>
      <c r="N8639" s="193">
        <f>MAX(0,(I8639-'2031 forecast'!$C$10))</f>
        <v>0</v>
      </c>
      <c r="O8639" s="193">
        <f>MAX(0,(J8639-'2031 forecast'!$C$10))</f>
        <v>0</v>
      </c>
      <c r="P8639" s="175" t="str">
        <f t="shared" si="1377"/>
        <v/>
      </c>
      <c r="Q8639" s="175" t="str">
        <f t="shared" si="1378"/>
        <v/>
      </c>
    </row>
    <row r="8640" spans="1:17" s="1" customFormat="1" x14ac:dyDescent="0.3">
      <c r="A8640" s="189">
        <f t="shared" si="1376"/>
        <v>44190.833333312388</v>
      </c>
      <c r="B8640" s="190">
        <f t="shared" si="1372"/>
        <v>44190</v>
      </c>
      <c r="C8640" s="1">
        <f t="shared" si="1373"/>
        <v>20</v>
      </c>
      <c r="D8640" s="191">
        <v>2.9213392458747411</v>
      </c>
      <c r="E8640" s="192">
        <f t="shared" si="1374"/>
        <v>1.0143955274569106E-4</v>
      </c>
      <c r="F8640" s="193">
        <f t="shared" si="1375"/>
        <v>4.355607486746722</v>
      </c>
      <c r="G8640" s="193">
        <f t="shared" si="1381"/>
        <v>4.5166708163292801</v>
      </c>
      <c r="H8640" s="193">
        <f t="shared" si="1381"/>
        <v>4.6836900076866099</v>
      </c>
      <c r="I8640" s="193">
        <f t="shared" si="1381"/>
        <v>4.8568852989670948</v>
      </c>
      <c r="J8640" s="193">
        <f t="shared" si="1381"/>
        <v>5.0364850723701178</v>
      </c>
      <c r="K8640" s="193">
        <f>MAX(0,(F8640-'2031 forecast'!$C$10))</f>
        <v>0</v>
      </c>
      <c r="L8640" s="193">
        <f>MAX(0,(G8640-'2031 forecast'!$C$10))</f>
        <v>0</v>
      </c>
      <c r="M8640" s="193">
        <f>MAX(0,(H8640-'2031 forecast'!$C$10))</f>
        <v>0</v>
      </c>
      <c r="N8640" s="193">
        <f>MAX(0,(I8640-'2031 forecast'!$C$10))</f>
        <v>0</v>
      </c>
      <c r="O8640" s="193">
        <f>MAX(0,(J8640-'2031 forecast'!$C$10))</f>
        <v>0</v>
      </c>
      <c r="P8640" s="175" t="str">
        <f t="shared" si="1377"/>
        <v/>
      </c>
      <c r="Q8640" s="175" t="str">
        <f t="shared" si="1378"/>
        <v/>
      </c>
    </row>
    <row r="8641" spans="1:17" s="1" customFormat="1" x14ac:dyDescent="0.3">
      <c r="A8641" s="189">
        <f t="shared" si="1376"/>
        <v>44190.874999979053</v>
      </c>
      <c r="B8641" s="190">
        <f t="shared" si="1372"/>
        <v>44190</v>
      </c>
      <c r="C8641" s="1">
        <f t="shared" si="1373"/>
        <v>21</v>
      </c>
      <c r="D8641" s="191">
        <v>2.9138100210142395</v>
      </c>
      <c r="E8641" s="192">
        <f t="shared" si="1374"/>
        <v>1.0117811059943929E-4</v>
      </c>
      <c r="F8641" s="193">
        <f t="shared" si="1375"/>
        <v>4.344381694255107</v>
      </c>
      <c r="G8641" s="193">
        <f t="shared" si="1381"/>
        <v>4.5050299121634838</v>
      </c>
      <c r="H8641" s="193">
        <f t="shared" si="1381"/>
        <v>4.6716186416874175</v>
      </c>
      <c r="I8641" s="193">
        <f t="shared" si="1381"/>
        <v>4.8443675533512014</v>
      </c>
      <c r="J8641" s="193">
        <f t="shared" si="1381"/>
        <v>5.0235044407402984</v>
      </c>
      <c r="K8641" s="193">
        <f>MAX(0,(F8641-'2031 forecast'!$C$10))</f>
        <v>0</v>
      </c>
      <c r="L8641" s="193">
        <f>MAX(0,(G8641-'2031 forecast'!$C$10))</f>
        <v>0</v>
      </c>
      <c r="M8641" s="193">
        <f>MAX(0,(H8641-'2031 forecast'!$C$10))</f>
        <v>0</v>
      </c>
      <c r="N8641" s="193">
        <f>MAX(0,(I8641-'2031 forecast'!$C$10))</f>
        <v>0</v>
      </c>
      <c r="O8641" s="193">
        <f>MAX(0,(J8641-'2031 forecast'!$C$10))</f>
        <v>0</v>
      </c>
      <c r="P8641" s="175" t="str">
        <f t="shared" si="1377"/>
        <v/>
      </c>
      <c r="Q8641" s="175" t="str">
        <f t="shared" si="1378"/>
        <v/>
      </c>
    </row>
    <row r="8642" spans="1:17" s="1" customFormat="1" x14ac:dyDescent="0.3">
      <c r="A8642" s="189">
        <f t="shared" si="1376"/>
        <v>44190.916666645717</v>
      </c>
      <c r="B8642" s="190">
        <f t="shared" si="1372"/>
        <v>44190</v>
      </c>
      <c r="C8642" s="1">
        <f t="shared" si="1373"/>
        <v>22</v>
      </c>
      <c r="D8642" s="191">
        <v>2.8008716481067104</v>
      </c>
      <c r="E8642" s="192">
        <f t="shared" si="1374"/>
        <v>9.7256478405662557E-5</v>
      </c>
      <c r="F8642" s="193">
        <f t="shared" si="1375"/>
        <v>4.1759948068808779</v>
      </c>
      <c r="G8642" s="193">
        <f t="shared" si="1381"/>
        <v>4.3304163496765264</v>
      </c>
      <c r="H8642" s="193">
        <f t="shared" si="1381"/>
        <v>4.4905481516995325</v>
      </c>
      <c r="I8642" s="193">
        <f t="shared" si="1381"/>
        <v>4.6566013691127814</v>
      </c>
      <c r="J8642" s="193">
        <f t="shared" si="1381"/>
        <v>4.8287949662929996</v>
      </c>
      <c r="K8642" s="193">
        <f>MAX(0,(F8642-'2031 forecast'!$C$10))</f>
        <v>0</v>
      </c>
      <c r="L8642" s="193">
        <f>MAX(0,(G8642-'2031 forecast'!$C$10))</f>
        <v>0</v>
      </c>
      <c r="M8642" s="193">
        <f>MAX(0,(H8642-'2031 forecast'!$C$10))</f>
        <v>0</v>
      </c>
      <c r="N8642" s="193">
        <f>MAX(0,(I8642-'2031 forecast'!$C$10))</f>
        <v>0</v>
      </c>
      <c r="O8642" s="193">
        <f>MAX(0,(J8642-'2031 forecast'!$C$10))</f>
        <v>0</v>
      </c>
      <c r="P8642" s="175" t="str">
        <f t="shared" si="1377"/>
        <v/>
      </c>
      <c r="Q8642" s="175" t="str">
        <f t="shared" si="1378"/>
        <v/>
      </c>
    </row>
    <row r="8643" spans="1:17" s="1" customFormat="1" x14ac:dyDescent="0.3">
      <c r="A8643" s="189">
        <f t="shared" si="1376"/>
        <v>44190.958333312381</v>
      </c>
      <c r="B8643" s="190">
        <f t="shared" si="1372"/>
        <v>44190</v>
      </c>
      <c r="C8643" s="1">
        <f t="shared" si="1373"/>
        <v>23</v>
      </c>
      <c r="D8643" s="191">
        <v>2.6653456006176763</v>
      </c>
      <c r="E8643" s="192">
        <f t="shared" si="1374"/>
        <v>9.2550519773130515E-5</v>
      </c>
      <c r="F8643" s="193">
        <f t="shared" si="1375"/>
        <v>3.9739305420318036</v>
      </c>
      <c r="G8643" s="193">
        <f t="shared" si="1381"/>
        <v>4.1208800746921792</v>
      </c>
      <c r="H8643" s="193">
        <f t="shared" si="1381"/>
        <v>4.2732635637140719</v>
      </c>
      <c r="I8643" s="193">
        <f t="shared" si="1381"/>
        <v>4.4312819480266805</v>
      </c>
      <c r="J8643" s="193">
        <f t="shared" si="1381"/>
        <v>4.595143596956242</v>
      </c>
      <c r="K8643" s="193">
        <f>MAX(0,(F8643-'2031 forecast'!$C$10))</f>
        <v>0</v>
      </c>
      <c r="L8643" s="193">
        <f>MAX(0,(G8643-'2031 forecast'!$C$10))</f>
        <v>0</v>
      </c>
      <c r="M8643" s="193">
        <f>MAX(0,(H8643-'2031 forecast'!$C$10))</f>
        <v>0</v>
      </c>
      <c r="N8643" s="193">
        <f>MAX(0,(I8643-'2031 forecast'!$C$10))</f>
        <v>0</v>
      </c>
      <c r="O8643" s="193">
        <f>MAX(0,(J8643-'2031 forecast'!$C$10))</f>
        <v>0</v>
      </c>
      <c r="P8643" s="175" t="str">
        <f t="shared" si="1377"/>
        <v/>
      </c>
      <c r="Q8643" s="175" t="str">
        <f t="shared" si="1378"/>
        <v/>
      </c>
    </row>
    <row r="8644" spans="1:17" s="1" customFormat="1" x14ac:dyDescent="0.3">
      <c r="A8644" s="189">
        <f t="shared" si="1376"/>
        <v>44190.999999979045</v>
      </c>
      <c r="B8644" s="190">
        <f t="shared" si="1372"/>
        <v>44190</v>
      </c>
      <c r="C8644" s="1">
        <f t="shared" si="1373"/>
        <v>0</v>
      </c>
      <c r="D8644" s="191">
        <v>2.4093519553606115</v>
      </c>
      <c r="E8644" s="192">
        <f t="shared" si="1374"/>
        <v>8.3661486800569958E-5</v>
      </c>
      <c r="F8644" s="193">
        <f t="shared" si="1375"/>
        <v>3.5922535973168848</v>
      </c>
      <c r="G8644" s="193">
        <f t="shared" si="1381"/>
        <v>3.7250893330550774</v>
      </c>
      <c r="H8644" s="193">
        <f t="shared" si="1381"/>
        <v>3.8628371197415343</v>
      </c>
      <c r="I8644" s="193">
        <f t="shared" si="1381"/>
        <v>4.0056785970862645</v>
      </c>
      <c r="J8644" s="193">
        <f t="shared" si="1381"/>
        <v>4.1538021215423662</v>
      </c>
      <c r="K8644" s="193">
        <f>MAX(0,(F8644-'2031 forecast'!$C$10))</f>
        <v>0</v>
      </c>
      <c r="L8644" s="193">
        <f>MAX(0,(G8644-'2031 forecast'!$C$10))</f>
        <v>0</v>
      </c>
      <c r="M8644" s="193">
        <f>MAX(0,(H8644-'2031 forecast'!$C$10))</f>
        <v>0</v>
      </c>
      <c r="N8644" s="193">
        <f>MAX(0,(I8644-'2031 forecast'!$C$10))</f>
        <v>0</v>
      </c>
      <c r="O8644" s="193">
        <f>MAX(0,(J8644-'2031 forecast'!$C$10))</f>
        <v>0</v>
      </c>
      <c r="P8644" s="175" t="str">
        <f t="shared" si="1377"/>
        <v/>
      </c>
      <c r="Q8644" s="175" t="str">
        <f t="shared" si="1378"/>
        <v/>
      </c>
    </row>
    <row r="8645" spans="1:17" s="1" customFormat="1" x14ac:dyDescent="0.3">
      <c r="A8645" s="189">
        <f t="shared" si="1376"/>
        <v>44191.041666645709</v>
      </c>
      <c r="B8645" s="190">
        <f t="shared" ref="B8645:B8708" si="1382">INT(A8645)</f>
        <v>44191</v>
      </c>
      <c r="C8645" s="1">
        <f t="shared" ref="C8645:C8708" si="1383">HOUR(A8645)</f>
        <v>1</v>
      </c>
      <c r="D8645" s="191">
        <v>2.4695857542446267</v>
      </c>
      <c r="E8645" s="192">
        <f t="shared" ref="E8645:E8708" si="1384">D8645/SUM($D$4:$D$8763)</f>
        <v>8.5753023970584202E-5</v>
      </c>
      <c r="F8645" s="193">
        <f t="shared" ref="F8645:F8708" si="1385">E8645*$F$2</f>
        <v>3.6820599372498068</v>
      </c>
      <c r="G8645" s="193">
        <f t="shared" ref="G8645:J8664" si="1386">$E8645*G$2</f>
        <v>3.8182165663814542</v>
      </c>
      <c r="H8645" s="193">
        <f t="shared" si="1386"/>
        <v>3.9594080477350726</v>
      </c>
      <c r="I8645" s="193">
        <f t="shared" si="1386"/>
        <v>4.1058205620134212</v>
      </c>
      <c r="J8645" s="193">
        <f t="shared" si="1386"/>
        <v>4.2576471745809252</v>
      </c>
      <c r="K8645" s="193">
        <f>MAX(0,(F8645-'2031 forecast'!$C$10))</f>
        <v>0</v>
      </c>
      <c r="L8645" s="193">
        <f>MAX(0,(G8645-'2031 forecast'!$C$10))</f>
        <v>0</v>
      </c>
      <c r="M8645" s="193">
        <f>MAX(0,(H8645-'2031 forecast'!$C$10))</f>
        <v>0</v>
      </c>
      <c r="N8645" s="193">
        <f>MAX(0,(I8645-'2031 forecast'!$C$10))</f>
        <v>0</v>
      </c>
      <c r="O8645" s="193">
        <f>MAX(0,(J8645-'2031 forecast'!$C$10))</f>
        <v>0</v>
      </c>
      <c r="P8645" s="175" t="str">
        <f t="shared" si="1377"/>
        <v/>
      </c>
      <c r="Q8645" s="175" t="str">
        <f t="shared" si="1378"/>
        <v/>
      </c>
    </row>
    <row r="8646" spans="1:17" s="1" customFormat="1" x14ac:dyDescent="0.3">
      <c r="A8646" s="189">
        <f t="shared" ref="A8646:A8709" si="1387">A8645 + TIME(1,0,0)</f>
        <v>44191.083333312374</v>
      </c>
      <c r="B8646" s="190">
        <f t="shared" si="1382"/>
        <v>44191</v>
      </c>
      <c r="C8646" s="1">
        <f t="shared" si="1383"/>
        <v>2</v>
      </c>
      <c r="D8646" s="191">
        <v>2.3792350559186035</v>
      </c>
      <c r="E8646" s="192">
        <f t="shared" si="1384"/>
        <v>8.2615718215562823E-5</v>
      </c>
      <c r="F8646" s="193">
        <f t="shared" si="1385"/>
        <v>3.5473504273504233</v>
      </c>
      <c r="G8646" s="193">
        <f t="shared" si="1386"/>
        <v>3.6785257163918885</v>
      </c>
      <c r="H8646" s="193">
        <f t="shared" si="1386"/>
        <v>3.8145516557447645</v>
      </c>
      <c r="I8646" s="193">
        <f t="shared" si="1386"/>
        <v>3.9556076146226857</v>
      </c>
      <c r="J8646" s="193">
        <f t="shared" si="1386"/>
        <v>4.1018795950230862</v>
      </c>
      <c r="K8646" s="193">
        <f>MAX(0,(F8646-'2031 forecast'!$C$10))</f>
        <v>0</v>
      </c>
      <c r="L8646" s="193">
        <f>MAX(0,(G8646-'2031 forecast'!$C$10))</f>
        <v>0</v>
      </c>
      <c r="M8646" s="193">
        <f>MAX(0,(H8646-'2031 forecast'!$C$10))</f>
        <v>0</v>
      </c>
      <c r="N8646" s="193">
        <f>MAX(0,(I8646-'2031 forecast'!$C$10))</f>
        <v>0</v>
      </c>
      <c r="O8646" s="193">
        <f>MAX(0,(J8646-'2031 forecast'!$C$10))</f>
        <v>0</v>
      </c>
      <c r="P8646" s="175" t="str">
        <f t="shared" ref="P8646:P8709" si="1388">IF(K8646&gt;0,IF(K8645&gt;0,P8645+1,1),"")</f>
        <v/>
      </c>
      <c r="Q8646" s="175" t="str">
        <f t="shared" ref="Q8646:Q8709" si="1389">IF(AND(K8646&gt;0,K8647=0),P8646,"")</f>
        <v/>
      </c>
    </row>
    <row r="8647" spans="1:17" s="1" customFormat="1" x14ac:dyDescent="0.3">
      <c r="A8647" s="189">
        <f t="shared" si="1387"/>
        <v>44191.124999979038</v>
      </c>
      <c r="B8647" s="190">
        <f t="shared" si="1382"/>
        <v>44191</v>
      </c>
      <c r="C8647" s="1">
        <f t="shared" si="1383"/>
        <v>3</v>
      </c>
      <c r="D8647" s="191">
        <v>2.3491181564765959</v>
      </c>
      <c r="E8647" s="192">
        <f t="shared" si="1384"/>
        <v>8.1569949630555701E-5</v>
      </c>
      <c r="F8647" s="193">
        <f t="shared" si="1385"/>
        <v>3.5024472573839622</v>
      </c>
      <c r="G8647" s="193">
        <f t="shared" si="1386"/>
        <v>3.6319620997287001</v>
      </c>
      <c r="H8647" s="193">
        <f t="shared" si="1386"/>
        <v>3.7662661917479956</v>
      </c>
      <c r="I8647" s="193">
        <f t="shared" si="1386"/>
        <v>3.9055366321591078</v>
      </c>
      <c r="J8647" s="193">
        <f t="shared" si="1386"/>
        <v>4.0499570685038062</v>
      </c>
      <c r="K8647" s="193">
        <f>MAX(0,(F8647-'2031 forecast'!$C$10))</f>
        <v>0</v>
      </c>
      <c r="L8647" s="193">
        <f>MAX(0,(G8647-'2031 forecast'!$C$10))</f>
        <v>0</v>
      </c>
      <c r="M8647" s="193">
        <f>MAX(0,(H8647-'2031 forecast'!$C$10))</f>
        <v>0</v>
      </c>
      <c r="N8647" s="193">
        <f>MAX(0,(I8647-'2031 forecast'!$C$10))</f>
        <v>0</v>
      </c>
      <c r="O8647" s="193">
        <f>MAX(0,(J8647-'2031 forecast'!$C$10))</f>
        <v>0</v>
      </c>
      <c r="P8647" s="175" t="str">
        <f t="shared" si="1388"/>
        <v/>
      </c>
      <c r="Q8647" s="175" t="str">
        <f t="shared" si="1389"/>
        <v/>
      </c>
    </row>
    <row r="8648" spans="1:17" s="1" customFormat="1" x14ac:dyDescent="0.3">
      <c r="A8648" s="189">
        <f t="shared" si="1387"/>
        <v>44191.166666645702</v>
      </c>
      <c r="B8648" s="190">
        <f t="shared" si="1382"/>
        <v>44191</v>
      </c>
      <c r="C8648" s="1">
        <f t="shared" si="1383"/>
        <v>4</v>
      </c>
      <c r="D8648" s="191">
        <v>2.3792350559186035</v>
      </c>
      <c r="E8648" s="192">
        <f t="shared" si="1384"/>
        <v>8.2615718215562823E-5</v>
      </c>
      <c r="F8648" s="193">
        <f t="shared" si="1385"/>
        <v>3.5473504273504233</v>
      </c>
      <c r="G8648" s="193">
        <f t="shared" si="1386"/>
        <v>3.6785257163918885</v>
      </c>
      <c r="H8648" s="193">
        <f t="shared" si="1386"/>
        <v>3.8145516557447645</v>
      </c>
      <c r="I8648" s="193">
        <f t="shared" si="1386"/>
        <v>3.9556076146226857</v>
      </c>
      <c r="J8648" s="193">
        <f t="shared" si="1386"/>
        <v>4.1018795950230862</v>
      </c>
      <c r="K8648" s="193">
        <f>MAX(0,(F8648-'2031 forecast'!$C$10))</f>
        <v>0</v>
      </c>
      <c r="L8648" s="193">
        <f>MAX(0,(G8648-'2031 forecast'!$C$10))</f>
        <v>0</v>
      </c>
      <c r="M8648" s="193">
        <f>MAX(0,(H8648-'2031 forecast'!$C$10))</f>
        <v>0</v>
      </c>
      <c r="N8648" s="193">
        <f>MAX(0,(I8648-'2031 forecast'!$C$10))</f>
        <v>0</v>
      </c>
      <c r="O8648" s="193">
        <f>MAX(0,(J8648-'2031 forecast'!$C$10))</f>
        <v>0</v>
      </c>
      <c r="P8648" s="175" t="str">
        <f t="shared" si="1388"/>
        <v/>
      </c>
      <c r="Q8648" s="175" t="str">
        <f t="shared" si="1389"/>
        <v/>
      </c>
    </row>
    <row r="8649" spans="1:17" s="1" customFormat="1" x14ac:dyDescent="0.3">
      <c r="A8649" s="189">
        <f t="shared" si="1387"/>
        <v>44191.208333312366</v>
      </c>
      <c r="B8649" s="190">
        <f t="shared" si="1382"/>
        <v>44191</v>
      </c>
      <c r="C8649" s="1">
        <f t="shared" si="1383"/>
        <v>5</v>
      </c>
      <c r="D8649" s="191">
        <v>2.3867642807791056</v>
      </c>
      <c r="E8649" s="192">
        <f t="shared" si="1384"/>
        <v>8.2877160361814606E-5</v>
      </c>
      <c r="F8649" s="193">
        <f t="shared" si="1385"/>
        <v>3.5585762198420388</v>
      </c>
      <c r="G8649" s="193">
        <f t="shared" si="1386"/>
        <v>3.6901666205576857</v>
      </c>
      <c r="H8649" s="193">
        <f t="shared" si="1386"/>
        <v>3.826623021743957</v>
      </c>
      <c r="I8649" s="193">
        <f t="shared" si="1386"/>
        <v>3.9681253602385804</v>
      </c>
      <c r="J8649" s="193">
        <f t="shared" si="1386"/>
        <v>4.1148602266529055</v>
      </c>
      <c r="K8649" s="193">
        <f>MAX(0,(F8649-'2031 forecast'!$C$10))</f>
        <v>0</v>
      </c>
      <c r="L8649" s="193">
        <f>MAX(0,(G8649-'2031 forecast'!$C$10))</f>
        <v>0</v>
      </c>
      <c r="M8649" s="193">
        <f>MAX(0,(H8649-'2031 forecast'!$C$10))</f>
        <v>0</v>
      </c>
      <c r="N8649" s="193">
        <f>MAX(0,(I8649-'2031 forecast'!$C$10))</f>
        <v>0</v>
      </c>
      <c r="O8649" s="193">
        <f>MAX(0,(J8649-'2031 forecast'!$C$10))</f>
        <v>0</v>
      </c>
      <c r="P8649" s="175" t="str">
        <f t="shared" si="1388"/>
        <v/>
      </c>
      <c r="Q8649" s="175" t="str">
        <f t="shared" si="1389"/>
        <v/>
      </c>
    </row>
    <row r="8650" spans="1:17" s="1" customFormat="1" x14ac:dyDescent="0.3">
      <c r="A8650" s="189">
        <f t="shared" si="1387"/>
        <v>44191.249999979031</v>
      </c>
      <c r="B8650" s="190">
        <f t="shared" si="1382"/>
        <v>44191</v>
      </c>
      <c r="C8650" s="1">
        <f t="shared" si="1383"/>
        <v>6</v>
      </c>
      <c r="D8650" s="191">
        <v>2.431939629942117</v>
      </c>
      <c r="E8650" s="192">
        <f t="shared" si="1384"/>
        <v>8.4445813239325296E-5</v>
      </c>
      <c r="F8650" s="193">
        <f t="shared" si="1385"/>
        <v>3.6259309747917303</v>
      </c>
      <c r="G8650" s="193">
        <f t="shared" si="1386"/>
        <v>3.7600120455524686</v>
      </c>
      <c r="H8650" s="193">
        <f t="shared" si="1386"/>
        <v>3.8990512177391108</v>
      </c>
      <c r="I8650" s="193">
        <f t="shared" si="1386"/>
        <v>4.0432318339339481</v>
      </c>
      <c r="J8650" s="193">
        <f t="shared" si="1386"/>
        <v>4.192744016431825</v>
      </c>
      <c r="K8650" s="193">
        <f>MAX(0,(F8650-'2031 forecast'!$C$10))</f>
        <v>0</v>
      </c>
      <c r="L8650" s="193">
        <f>MAX(0,(G8650-'2031 forecast'!$C$10))</f>
        <v>0</v>
      </c>
      <c r="M8650" s="193">
        <f>MAX(0,(H8650-'2031 forecast'!$C$10))</f>
        <v>0</v>
      </c>
      <c r="N8650" s="193">
        <f>MAX(0,(I8650-'2031 forecast'!$C$10))</f>
        <v>0</v>
      </c>
      <c r="O8650" s="193">
        <f>MAX(0,(J8650-'2031 forecast'!$C$10))</f>
        <v>0</v>
      </c>
      <c r="P8650" s="175" t="str">
        <f t="shared" si="1388"/>
        <v/>
      </c>
      <c r="Q8650" s="175" t="str">
        <f t="shared" si="1389"/>
        <v/>
      </c>
    </row>
    <row r="8651" spans="1:17" s="1" customFormat="1" x14ac:dyDescent="0.3">
      <c r="A8651" s="189">
        <f t="shared" si="1387"/>
        <v>44191.291666645695</v>
      </c>
      <c r="B8651" s="190">
        <f t="shared" si="1382"/>
        <v>44191</v>
      </c>
      <c r="C8651" s="1">
        <f t="shared" si="1383"/>
        <v>7</v>
      </c>
      <c r="D8651" s="191">
        <v>2.6352287011756683</v>
      </c>
      <c r="E8651" s="192">
        <f t="shared" si="1384"/>
        <v>9.1504751188123379E-5</v>
      </c>
      <c r="F8651" s="193">
        <f t="shared" si="1385"/>
        <v>3.9290273720653421</v>
      </c>
      <c r="G8651" s="193">
        <f t="shared" si="1386"/>
        <v>4.0743164580289903</v>
      </c>
      <c r="H8651" s="193">
        <f t="shared" si="1386"/>
        <v>4.2249780997173021</v>
      </c>
      <c r="I8651" s="193">
        <f t="shared" si="1386"/>
        <v>4.3812109655631017</v>
      </c>
      <c r="J8651" s="193">
        <f t="shared" si="1386"/>
        <v>4.543221070436962</v>
      </c>
      <c r="K8651" s="193">
        <f>MAX(0,(F8651-'2031 forecast'!$C$10))</f>
        <v>0</v>
      </c>
      <c r="L8651" s="193">
        <f>MAX(0,(G8651-'2031 forecast'!$C$10))</f>
        <v>0</v>
      </c>
      <c r="M8651" s="193">
        <f>MAX(0,(H8651-'2031 forecast'!$C$10))</f>
        <v>0</v>
      </c>
      <c r="N8651" s="193">
        <f>MAX(0,(I8651-'2031 forecast'!$C$10))</f>
        <v>0</v>
      </c>
      <c r="O8651" s="193">
        <f>MAX(0,(J8651-'2031 forecast'!$C$10))</f>
        <v>0</v>
      </c>
      <c r="P8651" s="175" t="str">
        <f t="shared" si="1388"/>
        <v/>
      </c>
      <c r="Q8651" s="175" t="str">
        <f t="shared" si="1389"/>
        <v/>
      </c>
    </row>
    <row r="8652" spans="1:17" s="1" customFormat="1" x14ac:dyDescent="0.3">
      <c r="A8652" s="189">
        <f t="shared" si="1387"/>
        <v>44191.333333312359</v>
      </c>
      <c r="B8652" s="190">
        <f t="shared" si="1382"/>
        <v>44191</v>
      </c>
      <c r="C8652" s="1">
        <f t="shared" si="1383"/>
        <v>8</v>
      </c>
      <c r="D8652" s="191">
        <v>2.8234593226882163</v>
      </c>
      <c r="E8652" s="192">
        <f t="shared" si="1384"/>
        <v>9.8040804844417908E-5</v>
      </c>
      <c r="F8652" s="193">
        <f t="shared" si="1385"/>
        <v>4.2096721843557239</v>
      </c>
      <c r="G8652" s="193">
        <f t="shared" si="1386"/>
        <v>4.3653390621739181</v>
      </c>
      <c r="H8652" s="193">
        <f t="shared" si="1386"/>
        <v>4.5267622496971098</v>
      </c>
      <c r="I8652" s="193">
        <f t="shared" si="1386"/>
        <v>4.694154605960466</v>
      </c>
      <c r="J8652" s="193">
        <f t="shared" si="1386"/>
        <v>4.8677368611824594</v>
      </c>
      <c r="K8652" s="193">
        <f>MAX(0,(F8652-'2031 forecast'!$C$10))</f>
        <v>0</v>
      </c>
      <c r="L8652" s="193">
        <f>MAX(0,(G8652-'2031 forecast'!$C$10))</f>
        <v>0</v>
      </c>
      <c r="M8652" s="193">
        <f>MAX(0,(H8652-'2031 forecast'!$C$10))</f>
        <v>0</v>
      </c>
      <c r="N8652" s="193">
        <f>MAX(0,(I8652-'2031 forecast'!$C$10))</f>
        <v>0</v>
      </c>
      <c r="O8652" s="193">
        <f>MAX(0,(J8652-'2031 forecast'!$C$10))</f>
        <v>0</v>
      </c>
      <c r="P8652" s="175" t="str">
        <f t="shared" si="1388"/>
        <v/>
      </c>
      <c r="Q8652" s="175" t="str">
        <f t="shared" si="1389"/>
        <v/>
      </c>
    </row>
    <row r="8653" spans="1:17" s="1" customFormat="1" x14ac:dyDescent="0.3">
      <c r="A8653" s="189">
        <f t="shared" si="1387"/>
        <v>44191.374999979023</v>
      </c>
      <c r="B8653" s="190">
        <f t="shared" si="1382"/>
        <v>44191</v>
      </c>
      <c r="C8653" s="1">
        <f t="shared" si="1383"/>
        <v>9</v>
      </c>
      <c r="D8653" s="191">
        <v>2.8912223464327336</v>
      </c>
      <c r="E8653" s="192">
        <f t="shared" si="1384"/>
        <v>1.0039378416068394E-4</v>
      </c>
      <c r="F8653" s="193">
        <f t="shared" si="1385"/>
        <v>4.310704316780261</v>
      </c>
      <c r="G8653" s="193">
        <f t="shared" si="1386"/>
        <v>4.4701071996660922</v>
      </c>
      <c r="H8653" s="193">
        <f t="shared" si="1386"/>
        <v>4.6354045436898401</v>
      </c>
      <c r="I8653" s="193">
        <f t="shared" si="1386"/>
        <v>4.8068143165035169</v>
      </c>
      <c r="J8653" s="193">
        <f t="shared" si="1386"/>
        <v>4.9845625458508387</v>
      </c>
      <c r="K8653" s="193">
        <f>MAX(0,(F8653-'2031 forecast'!$C$10))</f>
        <v>0</v>
      </c>
      <c r="L8653" s="193">
        <f>MAX(0,(G8653-'2031 forecast'!$C$10))</f>
        <v>0</v>
      </c>
      <c r="M8653" s="193">
        <f>MAX(0,(H8653-'2031 forecast'!$C$10))</f>
        <v>0</v>
      </c>
      <c r="N8653" s="193">
        <f>MAX(0,(I8653-'2031 forecast'!$C$10))</f>
        <v>0</v>
      </c>
      <c r="O8653" s="193">
        <f>MAX(0,(J8653-'2031 forecast'!$C$10))</f>
        <v>0</v>
      </c>
      <c r="P8653" s="175" t="str">
        <f t="shared" si="1388"/>
        <v/>
      </c>
      <c r="Q8653" s="175" t="str">
        <f t="shared" si="1389"/>
        <v/>
      </c>
    </row>
    <row r="8654" spans="1:17" s="1" customFormat="1" x14ac:dyDescent="0.3">
      <c r="A8654" s="189">
        <f t="shared" si="1387"/>
        <v>44191.416666645688</v>
      </c>
      <c r="B8654" s="190">
        <f t="shared" si="1382"/>
        <v>44191</v>
      </c>
      <c r="C8654" s="1">
        <f t="shared" si="1383"/>
        <v>10</v>
      </c>
      <c r="D8654" s="191">
        <v>2.9815730447587567</v>
      </c>
      <c r="E8654" s="192">
        <f t="shared" si="1384"/>
        <v>1.0353108991570533E-4</v>
      </c>
      <c r="F8654" s="193">
        <f t="shared" si="1385"/>
        <v>4.445413826679645</v>
      </c>
      <c r="G8654" s="193">
        <f t="shared" si="1386"/>
        <v>4.6097980496556588</v>
      </c>
      <c r="H8654" s="193">
        <f t="shared" si="1386"/>
        <v>4.7802609356801486</v>
      </c>
      <c r="I8654" s="193">
        <f t="shared" si="1386"/>
        <v>4.9570272638942532</v>
      </c>
      <c r="J8654" s="193">
        <f t="shared" si="1386"/>
        <v>5.1403301254086786</v>
      </c>
      <c r="K8654" s="193">
        <f>MAX(0,(F8654-'2031 forecast'!$C$10))</f>
        <v>0</v>
      </c>
      <c r="L8654" s="193">
        <f>MAX(0,(G8654-'2031 forecast'!$C$10))</f>
        <v>0</v>
      </c>
      <c r="M8654" s="193">
        <f>MAX(0,(H8654-'2031 forecast'!$C$10))</f>
        <v>0</v>
      </c>
      <c r="N8654" s="193">
        <f>MAX(0,(I8654-'2031 forecast'!$C$10))</f>
        <v>0</v>
      </c>
      <c r="O8654" s="193">
        <f>MAX(0,(J8654-'2031 forecast'!$C$10))</f>
        <v>0</v>
      </c>
      <c r="P8654" s="175" t="str">
        <f t="shared" si="1388"/>
        <v/>
      </c>
      <c r="Q8654" s="175" t="str">
        <f t="shared" si="1389"/>
        <v/>
      </c>
    </row>
    <row r="8655" spans="1:17" s="1" customFormat="1" x14ac:dyDescent="0.3">
      <c r="A8655" s="189">
        <f t="shared" si="1387"/>
        <v>44191.458333312352</v>
      </c>
      <c r="B8655" s="190">
        <f t="shared" si="1382"/>
        <v>44191</v>
      </c>
      <c r="C8655" s="1">
        <f t="shared" si="1383"/>
        <v>11</v>
      </c>
      <c r="D8655" s="191">
        <v>3.102040642526787</v>
      </c>
      <c r="E8655" s="192">
        <f t="shared" si="1384"/>
        <v>1.0771416425573382E-4</v>
      </c>
      <c r="F8655" s="193">
        <f t="shared" si="1385"/>
        <v>4.6250265065454892</v>
      </c>
      <c r="G8655" s="193">
        <f t="shared" si="1386"/>
        <v>4.7960525163084116</v>
      </c>
      <c r="H8655" s="193">
        <f t="shared" si="1386"/>
        <v>4.9734027916672252</v>
      </c>
      <c r="I8655" s="193">
        <f t="shared" si="1386"/>
        <v>5.1573111937485656</v>
      </c>
      <c r="J8655" s="193">
        <f t="shared" si="1386"/>
        <v>5.3480202314857959</v>
      </c>
      <c r="K8655" s="193">
        <f>MAX(0,(F8655-'2031 forecast'!$C$10))</f>
        <v>0</v>
      </c>
      <c r="L8655" s="193">
        <f>MAX(0,(G8655-'2031 forecast'!$C$10))</f>
        <v>0</v>
      </c>
      <c r="M8655" s="193">
        <f>MAX(0,(H8655-'2031 forecast'!$C$10))</f>
        <v>0</v>
      </c>
      <c r="N8655" s="193">
        <f>MAX(0,(I8655-'2031 forecast'!$C$10))</f>
        <v>0</v>
      </c>
      <c r="O8655" s="193">
        <f>MAX(0,(J8655-'2031 forecast'!$C$10))</f>
        <v>0</v>
      </c>
      <c r="P8655" s="175" t="str">
        <f t="shared" si="1388"/>
        <v/>
      </c>
      <c r="Q8655" s="175" t="str">
        <f t="shared" si="1389"/>
        <v/>
      </c>
    </row>
    <row r="8656" spans="1:17" s="1" customFormat="1" x14ac:dyDescent="0.3">
      <c r="A8656" s="189">
        <f t="shared" si="1387"/>
        <v>44191.499999979016</v>
      </c>
      <c r="B8656" s="190">
        <f t="shared" si="1382"/>
        <v>44191</v>
      </c>
      <c r="C8656" s="1">
        <f t="shared" si="1383"/>
        <v>12</v>
      </c>
      <c r="D8656" s="191">
        <v>3.31285893862084</v>
      </c>
      <c r="E8656" s="192">
        <f t="shared" si="1384"/>
        <v>1.1503454435078367E-4</v>
      </c>
      <c r="F8656" s="193">
        <f t="shared" si="1385"/>
        <v>4.9393486963107156</v>
      </c>
      <c r="G8656" s="193">
        <f t="shared" si="1386"/>
        <v>5.1219978329507301</v>
      </c>
      <c r="H8656" s="193">
        <f t="shared" si="1386"/>
        <v>5.3114010396446085</v>
      </c>
      <c r="I8656" s="193">
        <f t="shared" si="1386"/>
        <v>5.5078080709936126</v>
      </c>
      <c r="J8656" s="193">
        <f t="shared" si="1386"/>
        <v>5.7114779171207521</v>
      </c>
      <c r="K8656" s="193">
        <f>MAX(0,(F8656-'2031 forecast'!$C$10))</f>
        <v>0</v>
      </c>
      <c r="L8656" s="193">
        <f>MAX(0,(G8656-'2031 forecast'!$C$10))</f>
        <v>0</v>
      </c>
      <c r="M8656" s="193">
        <f>MAX(0,(H8656-'2031 forecast'!$C$10))</f>
        <v>0</v>
      </c>
      <c r="N8656" s="193">
        <f>MAX(0,(I8656-'2031 forecast'!$C$10))</f>
        <v>0</v>
      </c>
      <c r="O8656" s="193">
        <f>MAX(0,(J8656-'2031 forecast'!$C$10))</f>
        <v>0</v>
      </c>
      <c r="P8656" s="175" t="str">
        <f t="shared" si="1388"/>
        <v/>
      </c>
      <c r="Q8656" s="175" t="str">
        <f t="shared" si="1389"/>
        <v/>
      </c>
    </row>
    <row r="8657" spans="1:17" s="1" customFormat="1" x14ac:dyDescent="0.3">
      <c r="A8657" s="189">
        <f t="shared" si="1387"/>
        <v>44191.54166664568</v>
      </c>
      <c r="B8657" s="190">
        <f t="shared" si="1382"/>
        <v>44191</v>
      </c>
      <c r="C8657" s="1">
        <f t="shared" si="1383"/>
        <v>13</v>
      </c>
      <c r="D8657" s="191">
        <v>3.2149790154343161</v>
      </c>
      <c r="E8657" s="192">
        <f t="shared" si="1384"/>
        <v>1.1163579644951055E-4</v>
      </c>
      <c r="F8657" s="193">
        <f t="shared" si="1385"/>
        <v>4.7934133939197183</v>
      </c>
      <c r="G8657" s="193">
        <f t="shared" si="1386"/>
        <v>4.9706660787953689</v>
      </c>
      <c r="H8657" s="193">
        <f t="shared" si="1386"/>
        <v>5.1544732816551102</v>
      </c>
      <c r="I8657" s="193">
        <f t="shared" si="1386"/>
        <v>5.3450773779869847</v>
      </c>
      <c r="J8657" s="193">
        <f t="shared" si="1386"/>
        <v>5.5427297059330956</v>
      </c>
      <c r="K8657" s="193">
        <f>MAX(0,(F8657-'2031 forecast'!$C$10))</f>
        <v>0</v>
      </c>
      <c r="L8657" s="193">
        <f>MAX(0,(G8657-'2031 forecast'!$C$10))</f>
        <v>0</v>
      </c>
      <c r="M8657" s="193">
        <f>MAX(0,(H8657-'2031 forecast'!$C$10))</f>
        <v>0</v>
      </c>
      <c r="N8657" s="193">
        <f>MAX(0,(I8657-'2031 forecast'!$C$10))</f>
        <v>0</v>
      </c>
      <c r="O8657" s="193">
        <f>MAX(0,(J8657-'2031 forecast'!$C$10))</f>
        <v>0</v>
      </c>
      <c r="P8657" s="175" t="str">
        <f t="shared" si="1388"/>
        <v/>
      </c>
      <c r="Q8657" s="175" t="str">
        <f t="shared" si="1389"/>
        <v/>
      </c>
    </row>
    <row r="8658" spans="1:17" s="1" customFormat="1" x14ac:dyDescent="0.3">
      <c r="A8658" s="189">
        <f t="shared" si="1387"/>
        <v>44191.583333312345</v>
      </c>
      <c r="B8658" s="190">
        <f t="shared" si="1382"/>
        <v>44191</v>
      </c>
      <c r="C8658" s="1">
        <f t="shared" si="1383"/>
        <v>14</v>
      </c>
      <c r="D8658" s="191">
        <v>3.2601543645973274</v>
      </c>
      <c r="E8658" s="192">
        <f t="shared" si="1384"/>
        <v>1.1320444932702122E-4</v>
      </c>
      <c r="F8658" s="193">
        <f t="shared" si="1385"/>
        <v>4.8607681488694094</v>
      </c>
      <c r="G8658" s="193">
        <f t="shared" si="1386"/>
        <v>5.0405115037901513</v>
      </c>
      <c r="H8658" s="193">
        <f t="shared" si="1386"/>
        <v>5.2269014776502631</v>
      </c>
      <c r="I8658" s="193">
        <f t="shared" si="1386"/>
        <v>5.4201838516823519</v>
      </c>
      <c r="J8658" s="193">
        <f t="shared" si="1386"/>
        <v>5.6206134957120142</v>
      </c>
      <c r="K8658" s="193">
        <f>MAX(0,(F8658-'2031 forecast'!$C$10))</f>
        <v>0</v>
      </c>
      <c r="L8658" s="193">
        <f>MAX(0,(G8658-'2031 forecast'!$C$10))</f>
        <v>0</v>
      </c>
      <c r="M8658" s="193">
        <f>MAX(0,(H8658-'2031 forecast'!$C$10))</f>
        <v>0</v>
      </c>
      <c r="N8658" s="193">
        <f>MAX(0,(I8658-'2031 forecast'!$C$10))</f>
        <v>0</v>
      </c>
      <c r="O8658" s="193">
        <f>MAX(0,(J8658-'2031 forecast'!$C$10))</f>
        <v>0</v>
      </c>
      <c r="P8658" s="175" t="str">
        <f t="shared" si="1388"/>
        <v/>
      </c>
      <c r="Q8658" s="175" t="str">
        <f t="shared" si="1389"/>
        <v/>
      </c>
    </row>
    <row r="8659" spans="1:17" s="1" customFormat="1" x14ac:dyDescent="0.3">
      <c r="A8659" s="189">
        <f t="shared" si="1387"/>
        <v>44191.624999979009</v>
      </c>
      <c r="B8659" s="190">
        <f t="shared" si="1382"/>
        <v>44191</v>
      </c>
      <c r="C8659" s="1">
        <f t="shared" si="1383"/>
        <v>15</v>
      </c>
      <c r="D8659" s="191">
        <v>3.2676835894578291</v>
      </c>
      <c r="E8659" s="192">
        <f t="shared" si="1384"/>
        <v>1.1346589147327299E-4</v>
      </c>
      <c r="F8659" s="193">
        <f t="shared" si="1385"/>
        <v>4.8719939413610245</v>
      </c>
      <c r="G8659" s="193">
        <f t="shared" si="1386"/>
        <v>5.0521524079559477</v>
      </c>
      <c r="H8659" s="193">
        <f t="shared" si="1386"/>
        <v>5.2389728436494556</v>
      </c>
      <c r="I8659" s="193">
        <f t="shared" si="1386"/>
        <v>5.4327015972982462</v>
      </c>
      <c r="J8659" s="193">
        <f t="shared" si="1386"/>
        <v>5.6335941273418335</v>
      </c>
      <c r="K8659" s="193">
        <f>MAX(0,(F8659-'2031 forecast'!$C$10))</f>
        <v>0</v>
      </c>
      <c r="L8659" s="193">
        <f>MAX(0,(G8659-'2031 forecast'!$C$10))</f>
        <v>0</v>
      </c>
      <c r="M8659" s="193">
        <f>MAX(0,(H8659-'2031 forecast'!$C$10))</f>
        <v>0</v>
      </c>
      <c r="N8659" s="193">
        <f>MAX(0,(I8659-'2031 forecast'!$C$10))</f>
        <v>0</v>
      </c>
      <c r="O8659" s="193">
        <f>MAX(0,(J8659-'2031 forecast'!$C$10))</f>
        <v>0</v>
      </c>
      <c r="P8659" s="175" t="str">
        <f t="shared" si="1388"/>
        <v/>
      </c>
      <c r="Q8659" s="175" t="str">
        <f t="shared" si="1389"/>
        <v/>
      </c>
    </row>
    <row r="8660" spans="1:17" s="1" customFormat="1" x14ac:dyDescent="0.3">
      <c r="A8660" s="189">
        <f t="shared" si="1387"/>
        <v>44191.666666645673</v>
      </c>
      <c r="B8660" s="190">
        <f t="shared" si="1382"/>
        <v>44191</v>
      </c>
      <c r="C8660" s="1">
        <f t="shared" si="1383"/>
        <v>16</v>
      </c>
      <c r="D8660" s="191">
        <v>3.2074497905738135</v>
      </c>
      <c r="E8660" s="192">
        <f t="shared" si="1384"/>
        <v>1.1137435430325874E-4</v>
      </c>
      <c r="F8660" s="193">
        <f t="shared" si="1385"/>
        <v>4.7821876014281024</v>
      </c>
      <c r="G8660" s="193">
        <f t="shared" si="1386"/>
        <v>4.9590251746295708</v>
      </c>
      <c r="H8660" s="193">
        <f t="shared" si="1386"/>
        <v>5.1424019156559169</v>
      </c>
      <c r="I8660" s="193">
        <f t="shared" si="1386"/>
        <v>5.3325596323710887</v>
      </c>
      <c r="J8660" s="193">
        <f t="shared" si="1386"/>
        <v>5.5297490743032736</v>
      </c>
      <c r="K8660" s="193">
        <f>MAX(0,(F8660-'2031 forecast'!$C$10))</f>
        <v>0</v>
      </c>
      <c r="L8660" s="193">
        <f>MAX(0,(G8660-'2031 forecast'!$C$10))</f>
        <v>0</v>
      </c>
      <c r="M8660" s="193">
        <f>MAX(0,(H8660-'2031 forecast'!$C$10))</f>
        <v>0</v>
      </c>
      <c r="N8660" s="193">
        <f>MAX(0,(I8660-'2031 forecast'!$C$10))</f>
        <v>0</v>
      </c>
      <c r="O8660" s="193">
        <f>MAX(0,(J8660-'2031 forecast'!$C$10))</f>
        <v>0</v>
      </c>
      <c r="P8660" s="175" t="str">
        <f t="shared" si="1388"/>
        <v/>
      </c>
      <c r="Q8660" s="175" t="str">
        <f t="shared" si="1389"/>
        <v/>
      </c>
    </row>
    <row r="8661" spans="1:17" s="1" customFormat="1" x14ac:dyDescent="0.3">
      <c r="A8661" s="189">
        <f t="shared" si="1387"/>
        <v>44191.708333312337</v>
      </c>
      <c r="B8661" s="190">
        <f t="shared" si="1382"/>
        <v>44191</v>
      </c>
      <c r="C8661" s="1">
        <f t="shared" si="1383"/>
        <v>17</v>
      </c>
      <c r="D8661" s="191">
        <v>3.3730927375048561</v>
      </c>
      <c r="E8661" s="192">
        <f t="shared" si="1384"/>
        <v>1.1712608152079794E-4</v>
      </c>
      <c r="F8661" s="193">
        <f t="shared" si="1385"/>
        <v>5.0291550362436386</v>
      </c>
      <c r="G8661" s="193">
        <f t="shared" si="1386"/>
        <v>5.2151250662771078</v>
      </c>
      <c r="H8661" s="193">
        <f t="shared" si="1386"/>
        <v>5.4079719676381481</v>
      </c>
      <c r="I8661" s="193">
        <f t="shared" si="1386"/>
        <v>5.6079500359207701</v>
      </c>
      <c r="J8661" s="193">
        <f t="shared" si="1386"/>
        <v>5.8153229701593121</v>
      </c>
      <c r="K8661" s="193">
        <f>MAX(0,(F8661-'2031 forecast'!$C$10))</f>
        <v>0</v>
      </c>
      <c r="L8661" s="193">
        <f>MAX(0,(G8661-'2031 forecast'!$C$10))</f>
        <v>0</v>
      </c>
      <c r="M8661" s="193">
        <f>MAX(0,(H8661-'2031 forecast'!$C$10))</f>
        <v>0</v>
      </c>
      <c r="N8661" s="193">
        <f>MAX(0,(I8661-'2031 forecast'!$C$10))</f>
        <v>0</v>
      </c>
      <c r="O8661" s="193">
        <f>MAX(0,(J8661-'2031 forecast'!$C$10))</f>
        <v>7.8322970159312E-2</v>
      </c>
      <c r="P8661" s="175" t="str">
        <f t="shared" si="1388"/>
        <v/>
      </c>
      <c r="Q8661" s="175" t="str">
        <f t="shared" si="1389"/>
        <v/>
      </c>
    </row>
    <row r="8662" spans="1:17" s="1" customFormat="1" x14ac:dyDescent="0.3">
      <c r="A8662" s="189">
        <f t="shared" si="1387"/>
        <v>44191.749999979002</v>
      </c>
      <c r="B8662" s="190">
        <f t="shared" si="1382"/>
        <v>44191</v>
      </c>
      <c r="C8662" s="1">
        <f t="shared" si="1383"/>
        <v>18</v>
      </c>
      <c r="D8662" s="191">
        <v>3.5537941341569015</v>
      </c>
      <c r="E8662" s="192">
        <f t="shared" si="1384"/>
        <v>1.2340069303084066E-4</v>
      </c>
      <c r="F8662" s="193">
        <f t="shared" si="1385"/>
        <v>5.2985740560424039</v>
      </c>
      <c r="G8662" s="193">
        <f t="shared" si="1386"/>
        <v>5.4945067662562375</v>
      </c>
      <c r="H8662" s="193">
        <f t="shared" si="1386"/>
        <v>5.6976847516187616</v>
      </c>
      <c r="I8662" s="193">
        <f t="shared" si="1386"/>
        <v>5.9083759307022392</v>
      </c>
      <c r="J8662" s="193">
        <f t="shared" si="1386"/>
        <v>6.1268581292749884</v>
      </c>
      <c r="K8662" s="193">
        <f>MAX(0,(F8662-'2031 forecast'!$C$10))</f>
        <v>0</v>
      </c>
      <c r="L8662" s="193">
        <f>MAX(0,(G8662-'2031 forecast'!$C$10))</f>
        <v>0</v>
      </c>
      <c r="M8662" s="193">
        <f>MAX(0,(H8662-'2031 forecast'!$C$10))</f>
        <v>0</v>
      </c>
      <c r="N8662" s="193">
        <f>MAX(0,(I8662-'2031 forecast'!$C$10))</f>
        <v>0.17137593070223911</v>
      </c>
      <c r="O8662" s="193">
        <f>MAX(0,(J8662-'2031 forecast'!$C$10))</f>
        <v>0.38985812927498831</v>
      </c>
      <c r="P8662" s="175" t="str">
        <f t="shared" si="1388"/>
        <v/>
      </c>
      <c r="Q8662" s="175" t="str">
        <f t="shared" si="1389"/>
        <v/>
      </c>
    </row>
    <row r="8663" spans="1:17" s="1" customFormat="1" x14ac:dyDescent="0.3">
      <c r="A8663" s="189">
        <f t="shared" si="1387"/>
        <v>44191.791666645666</v>
      </c>
      <c r="B8663" s="190">
        <f t="shared" si="1382"/>
        <v>44191</v>
      </c>
      <c r="C8663" s="1">
        <f t="shared" si="1383"/>
        <v>19</v>
      </c>
      <c r="D8663" s="191">
        <v>3.4408557612493733</v>
      </c>
      <c r="E8663" s="192">
        <f t="shared" si="1384"/>
        <v>1.1947906083706397E-4</v>
      </c>
      <c r="F8663" s="193">
        <f t="shared" si="1385"/>
        <v>5.1301871686681757</v>
      </c>
      <c r="G8663" s="193">
        <f t="shared" si="1386"/>
        <v>5.3198932037692819</v>
      </c>
      <c r="H8663" s="193">
        <f t="shared" si="1386"/>
        <v>5.5166142616308784</v>
      </c>
      <c r="I8663" s="193">
        <f t="shared" si="1386"/>
        <v>5.7206097464638219</v>
      </c>
      <c r="J8663" s="193">
        <f t="shared" si="1386"/>
        <v>5.9321486548276914</v>
      </c>
      <c r="K8663" s="193">
        <f>MAX(0,(F8663-'2031 forecast'!$C$10))</f>
        <v>0</v>
      </c>
      <c r="L8663" s="193">
        <f>MAX(0,(G8663-'2031 forecast'!$C$10))</f>
        <v>0</v>
      </c>
      <c r="M8663" s="193">
        <f>MAX(0,(H8663-'2031 forecast'!$C$10))</f>
        <v>0</v>
      </c>
      <c r="N8663" s="193">
        <f>MAX(0,(I8663-'2031 forecast'!$C$10))</f>
        <v>0</v>
      </c>
      <c r="O8663" s="193">
        <f>MAX(0,(J8663-'2031 forecast'!$C$10))</f>
        <v>0.19514865482769128</v>
      </c>
      <c r="P8663" s="175" t="str">
        <f t="shared" si="1388"/>
        <v/>
      </c>
      <c r="Q8663" s="175" t="str">
        <f t="shared" si="1389"/>
        <v/>
      </c>
    </row>
    <row r="8664" spans="1:17" s="1" customFormat="1" x14ac:dyDescent="0.3">
      <c r="A8664" s="189">
        <f t="shared" si="1387"/>
        <v>44191.83333331233</v>
      </c>
      <c r="B8664" s="190">
        <f t="shared" si="1382"/>
        <v>44191</v>
      </c>
      <c r="C8664" s="1">
        <f t="shared" si="1383"/>
        <v>20</v>
      </c>
      <c r="D8664" s="191">
        <v>3.3203881634813426</v>
      </c>
      <c r="E8664" s="192">
        <f t="shared" si="1384"/>
        <v>1.1529598649703547E-4</v>
      </c>
      <c r="F8664" s="193">
        <f t="shared" si="1385"/>
        <v>4.9505744888023315</v>
      </c>
      <c r="G8664" s="193">
        <f t="shared" si="1386"/>
        <v>5.1336387371165282</v>
      </c>
      <c r="H8664" s="193">
        <f t="shared" si="1386"/>
        <v>5.3234724056438019</v>
      </c>
      <c r="I8664" s="193">
        <f t="shared" si="1386"/>
        <v>5.5203258166095086</v>
      </c>
      <c r="J8664" s="193">
        <f t="shared" si="1386"/>
        <v>5.7244585487505733</v>
      </c>
      <c r="K8664" s="193">
        <f>MAX(0,(F8664-'2031 forecast'!$C$10))</f>
        <v>0</v>
      </c>
      <c r="L8664" s="193">
        <f>MAX(0,(G8664-'2031 forecast'!$C$10))</f>
        <v>0</v>
      </c>
      <c r="M8664" s="193">
        <f>MAX(0,(H8664-'2031 forecast'!$C$10))</f>
        <v>0</v>
      </c>
      <c r="N8664" s="193">
        <f>MAX(0,(I8664-'2031 forecast'!$C$10))</f>
        <v>0</v>
      </c>
      <c r="O8664" s="193">
        <f>MAX(0,(J8664-'2031 forecast'!$C$10))</f>
        <v>0</v>
      </c>
      <c r="P8664" s="175" t="str">
        <f t="shared" si="1388"/>
        <v/>
      </c>
      <c r="Q8664" s="175" t="str">
        <f t="shared" si="1389"/>
        <v/>
      </c>
    </row>
    <row r="8665" spans="1:17" s="1" customFormat="1" x14ac:dyDescent="0.3">
      <c r="A8665" s="189">
        <f t="shared" si="1387"/>
        <v>44191.874999978994</v>
      </c>
      <c r="B8665" s="190">
        <f t="shared" si="1382"/>
        <v>44191</v>
      </c>
      <c r="C8665" s="1">
        <f t="shared" si="1383"/>
        <v>21</v>
      </c>
      <c r="D8665" s="191">
        <v>3.0869821928057832</v>
      </c>
      <c r="E8665" s="192">
        <f t="shared" si="1384"/>
        <v>1.0719127996323025E-4</v>
      </c>
      <c r="F8665" s="193">
        <f t="shared" si="1385"/>
        <v>4.6025749215622582</v>
      </c>
      <c r="G8665" s="193">
        <f t="shared" ref="G8665:J8684" si="1390">$E8665*G$2</f>
        <v>4.7727707079768171</v>
      </c>
      <c r="H8665" s="193">
        <f t="shared" si="1390"/>
        <v>4.9492600596688403</v>
      </c>
      <c r="I8665" s="193">
        <f t="shared" si="1390"/>
        <v>5.1322757025167762</v>
      </c>
      <c r="J8665" s="193">
        <f t="shared" si="1390"/>
        <v>5.3220589682261563</v>
      </c>
      <c r="K8665" s="193">
        <f>MAX(0,(F8665-'2031 forecast'!$C$10))</f>
        <v>0</v>
      </c>
      <c r="L8665" s="193">
        <f>MAX(0,(G8665-'2031 forecast'!$C$10))</f>
        <v>0</v>
      </c>
      <c r="M8665" s="193">
        <f>MAX(0,(H8665-'2031 forecast'!$C$10))</f>
        <v>0</v>
      </c>
      <c r="N8665" s="193">
        <f>MAX(0,(I8665-'2031 forecast'!$C$10))</f>
        <v>0</v>
      </c>
      <c r="O8665" s="193">
        <f>MAX(0,(J8665-'2031 forecast'!$C$10))</f>
        <v>0</v>
      </c>
      <c r="P8665" s="175" t="str">
        <f t="shared" si="1388"/>
        <v/>
      </c>
      <c r="Q8665" s="175" t="str">
        <f t="shared" si="1389"/>
        <v/>
      </c>
    </row>
    <row r="8666" spans="1:17" s="1" customFormat="1" x14ac:dyDescent="0.3">
      <c r="A8666" s="189">
        <f t="shared" si="1387"/>
        <v>44191.916666645659</v>
      </c>
      <c r="B8666" s="190">
        <f t="shared" si="1382"/>
        <v>44191</v>
      </c>
      <c r="C8666" s="1">
        <f t="shared" si="1383"/>
        <v>22</v>
      </c>
      <c r="D8666" s="191">
        <v>2.9815730447587567</v>
      </c>
      <c r="E8666" s="192">
        <f t="shared" si="1384"/>
        <v>1.0353108991570533E-4</v>
      </c>
      <c r="F8666" s="193">
        <f t="shared" si="1385"/>
        <v>4.445413826679645</v>
      </c>
      <c r="G8666" s="193">
        <f t="shared" si="1390"/>
        <v>4.6097980496556588</v>
      </c>
      <c r="H8666" s="193">
        <f t="shared" si="1390"/>
        <v>4.7802609356801486</v>
      </c>
      <c r="I8666" s="193">
        <f t="shared" si="1390"/>
        <v>4.9570272638942532</v>
      </c>
      <c r="J8666" s="193">
        <f t="shared" si="1390"/>
        <v>5.1403301254086786</v>
      </c>
      <c r="K8666" s="193">
        <f>MAX(0,(F8666-'2031 forecast'!$C$10))</f>
        <v>0</v>
      </c>
      <c r="L8666" s="193">
        <f>MAX(0,(G8666-'2031 forecast'!$C$10))</f>
        <v>0</v>
      </c>
      <c r="M8666" s="193">
        <f>MAX(0,(H8666-'2031 forecast'!$C$10))</f>
        <v>0</v>
      </c>
      <c r="N8666" s="193">
        <f>MAX(0,(I8666-'2031 forecast'!$C$10))</f>
        <v>0</v>
      </c>
      <c r="O8666" s="193">
        <f>MAX(0,(J8666-'2031 forecast'!$C$10))</f>
        <v>0</v>
      </c>
      <c r="P8666" s="175" t="str">
        <f t="shared" si="1388"/>
        <v/>
      </c>
      <c r="Q8666" s="175" t="str">
        <f t="shared" si="1389"/>
        <v/>
      </c>
    </row>
    <row r="8667" spans="1:17" s="1" customFormat="1" x14ac:dyDescent="0.3">
      <c r="A8667" s="189">
        <f t="shared" si="1387"/>
        <v>44191.958333312323</v>
      </c>
      <c r="B8667" s="190">
        <f t="shared" si="1382"/>
        <v>44191</v>
      </c>
      <c r="C8667" s="1">
        <f t="shared" si="1383"/>
        <v>23</v>
      </c>
      <c r="D8667" s="191">
        <v>2.7105209497806877</v>
      </c>
      <c r="E8667" s="192">
        <f t="shared" si="1384"/>
        <v>9.4119172650641191E-5</v>
      </c>
      <c r="F8667" s="193">
        <f t="shared" si="1385"/>
        <v>4.0412852969814947</v>
      </c>
      <c r="G8667" s="193">
        <f t="shared" si="1390"/>
        <v>4.1907254996869616</v>
      </c>
      <c r="H8667" s="193">
        <f t="shared" si="1390"/>
        <v>4.3456917597092257</v>
      </c>
      <c r="I8667" s="193">
        <f t="shared" si="1390"/>
        <v>4.5063884217220469</v>
      </c>
      <c r="J8667" s="193">
        <f t="shared" si="1390"/>
        <v>4.6730273867351615</v>
      </c>
      <c r="K8667" s="193">
        <f>MAX(0,(F8667-'2031 forecast'!$C$10))</f>
        <v>0</v>
      </c>
      <c r="L8667" s="193">
        <f>MAX(0,(G8667-'2031 forecast'!$C$10))</f>
        <v>0</v>
      </c>
      <c r="M8667" s="193">
        <f>MAX(0,(H8667-'2031 forecast'!$C$10))</f>
        <v>0</v>
      </c>
      <c r="N8667" s="193">
        <f>MAX(0,(I8667-'2031 forecast'!$C$10))</f>
        <v>0</v>
      </c>
      <c r="O8667" s="193">
        <f>MAX(0,(J8667-'2031 forecast'!$C$10))</f>
        <v>0</v>
      </c>
      <c r="P8667" s="175" t="str">
        <f t="shared" si="1388"/>
        <v/>
      </c>
      <c r="Q8667" s="175" t="str">
        <f t="shared" si="1389"/>
        <v/>
      </c>
    </row>
    <row r="8668" spans="1:17" s="1" customFormat="1" x14ac:dyDescent="0.3">
      <c r="A8668" s="189">
        <f t="shared" si="1387"/>
        <v>44191.999999978987</v>
      </c>
      <c r="B8668" s="190">
        <f t="shared" si="1382"/>
        <v>44191</v>
      </c>
      <c r="C8668" s="1">
        <f t="shared" si="1383"/>
        <v>0</v>
      </c>
      <c r="D8668" s="191">
        <v>2.4997026536866342</v>
      </c>
      <c r="E8668" s="192">
        <f t="shared" si="1384"/>
        <v>8.6798792555591324E-5</v>
      </c>
      <c r="F8668" s="193">
        <f t="shared" si="1385"/>
        <v>3.7269631072162674</v>
      </c>
      <c r="G8668" s="193">
        <f t="shared" si="1390"/>
        <v>3.8647801830446422</v>
      </c>
      <c r="H8668" s="193">
        <f t="shared" si="1390"/>
        <v>4.0076935117318415</v>
      </c>
      <c r="I8668" s="193">
        <f t="shared" si="1390"/>
        <v>4.155891544476999</v>
      </c>
      <c r="J8668" s="193">
        <f t="shared" si="1390"/>
        <v>4.3095697011002043</v>
      </c>
      <c r="K8668" s="193">
        <f>MAX(0,(F8668-'2031 forecast'!$C$10))</f>
        <v>0</v>
      </c>
      <c r="L8668" s="193">
        <f>MAX(0,(G8668-'2031 forecast'!$C$10))</f>
        <v>0</v>
      </c>
      <c r="M8668" s="193">
        <f>MAX(0,(H8668-'2031 forecast'!$C$10))</f>
        <v>0</v>
      </c>
      <c r="N8668" s="193">
        <f>MAX(0,(I8668-'2031 forecast'!$C$10))</f>
        <v>0</v>
      </c>
      <c r="O8668" s="193">
        <f>MAX(0,(J8668-'2031 forecast'!$C$10))</f>
        <v>0</v>
      </c>
      <c r="P8668" s="175" t="str">
        <f t="shared" si="1388"/>
        <v/>
      </c>
      <c r="Q8668" s="175" t="str">
        <f t="shared" si="1389"/>
        <v/>
      </c>
    </row>
    <row r="8669" spans="1:17" s="1" customFormat="1" x14ac:dyDescent="0.3">
      <c r="A8669" s="189">
        <f t="shared" si="1387"/>
        <v>44192.041666645651</v>
      </c>
      <c r="B8669" s="190">
        <f t="shared" si="1382"/>
        <v>44192</v>
      </c>
      <c r="C8669" s="1">
        <f t="shared" si="1383"/>
        <v>1</v>
      </c>
      <c r="D8669" s="191">
        <v>2.4620565293841246</v>
      </c>
      <c r="E8669" s="192">
        <f t="shared" si="1384"/>
        <v>8.5491581824332418E-5</v>
      </c>
      <c r="F8669" s="193">
        <f t="shared" si="1385"/>
        <v>3.6708341447581914</v>
      </c>
      <c r="G8669" s="193">
        <f t="shared" si="1390"/>
        <v>3.8065756622156566</v>
      </c>
      <c r="H8669" s="193">
        <f t="shared" si="1390"/>
        <v>3.9473366817358801</v>
      </c>
      <c r="I8669" s="193">
        <f t="shared" si="1390"/>
        <v>4.093302816397526</v>
      </c>
      <c r="J8669" s="193">
        <f t="shared" si="1390"/>
        <v>4.244666542951105</v>
      </c>
      <c r="K8669" s="193">
        <f>MAX(0,(F8669-'2031 forecast'!$C$10))</f>
        <v>0</v>
      </c>
      <c r="L8669" s="193">
        <f>MAX(0,(G8669-'2031 forecast'!$C$10))</f>
        <v>0</v>
      </c>
      <c r="M8669" s="193">
        <f>MAX(0,(H8669-'2031 forecast'!$C$10))</f>
        <v>0</v>
      </c>
      <c r="N8669" s="193">
        <f>MAX(0,(I8669-'2031 forecast'!$C$10))</f>
        <v>0</v>
      </c>
      <c r="O8669" s="193">
        <f>MAX(0,(J8669-'2031 forecast'!$C$10))</f>
        <v>0</v>
      </c>
      <c r="P8669" s="175" t="str">
        <f t="shared" si="1388"/>
        <v/>
      </c>
      <c r="Q8669" s="175" t="str">
        <f t="shared" si="1389"/>
        <v/>
      </c>
    </row>
    <row r="8670" spans="1:17" s="1" customFormat="1" x14ac:dyDescent="0.3">
      <c r="A8670" s="189">
        <f t="shared" si="1387"/>
        <v>44192.083333312316</v>
      </c>
      <c r="B8670" s="190">
        <f t="shared" si="1382"/>
        <v>44192</v>
      </c>
      <c r="C8670" s="1">
        <f t="shared" si="1383"/>
        <v>2</v>
      </c>
      <c r="D8670" s="191">
        <v>2.3867642807791056</v>
      </c>
      <c r="E8670" s="192">
        <f t="shared" si="1384"/>
        <v>8.2877160361814606E-5</v>
      </c>
      <c r="F8670" s="193">
        <f t="shared" si="1385"/>
        <v>3.5585762198420388</v>
      </c>
      <c r="G8670" s="193">
        <f t="shared" si="1390"/>
        <v>3.6901666205576857</v>
      </c>
      <c r="H8670" s="193">
        <f t="shared" si="1390"/>
        <v>3.826623021743957</v>
      </c>
      <c r="I8670" s="193">
        <f t="shared" si="1390"/>
        <v>3.9681253602385804</v>
      </c>
      <c r="J8670" s="193">
        <f t="shared" si="1390"/>
        <v>4.1148602266529055</v>
      </c>
      <c r="K8670" s="193">
        <f>MAX(0,(F8670-'2031 forecast'!$C$10))</f>
        <v>0</v>
      </c>
      <c r="L8670" s="193">
        <f>MAX(0,(G8670-'2031 forecast'!$C$10))</f>
        <v>0</v>
      </c>
      <c r="M8670" s="193">
        <f>MAX(0,(H8670-'2031 forecast'!$C$10))</f>
        <v>0</v>
      </c>
      <c r="N8670" s="193">
        <f>MAX(0,(I8670-'2031 forecast'!$C$10))</f>
        <v>0</v>
      </c>
      <c r="O8670" s="193">
        <f>MAX(0,(J8670-'2031 forecast'!$C$10))</f>
        <v>0</v>
      </c>
      <c r="P8670" s="175" t="str">
        <f t="shared" si="1388"/>
        <v/>
      </c>
      <c r="Q8670" s="175" t="str">
        <f t="shared" si="1389"/>
        <v/>
      </c>
    </row>
    <row r="8671" spans="1:17" s="1" customFormat="1" x14ac:dyDescent="0.3">
      <c r="A8671" s="189">
        <f t="shared" si="1387"/>
        <v>44192.12499997898</v>
      </c>
      <c r="B8671" s="190">
        <f t="shared" si="1382"/>
        <v>44192</v>
      </c>
      <c r="C8671" s="1">
        <f t="shared" si="1383"/>
        <v>3</v>
      </c>
      <c r="D8671" s="191">
        <v>2.3114720321740867</v>
      </c>
      <c r="E8671" s="192">
        <f t="shared" si="1384"/>
        <v>8.0262738899296808E-5</v>
      </c>
      <c r="F8671" s="193">
        <f t="shared" si="1385"/>
        <v>3.4463182949258866</v>
      </c>
      <c r="G8671" s="193">
        <f t="shared" si="1390"/>
        <v>3.5737575788997149</v>
      </c>
      <c r="H8671" s="193">
        <f t="shared" si="1390"/>
        <v>3.7059093617520347</v>
      </c>
      <c r="I8671" s="193">
        <f t="shared" si="1390"/>
        <v>3.8429479040796353</v>
      </c>
      <c r="J8671" s="193">
        <f t="shared" si="1390"/>
        <v>3.9850539103547078</v>
      </c>
      <c r="K8671" s="193">
        <f>MAX(0,(F8671-'2031 forecast'!$C$10))</f>
        <v>0</v>
      </c>
      <c r="L8671" s="193">
        <f>MAX(0,(G8671-'2031 forecast'!$C$10))</f>
        <v>0</v>
      </c>
      <c r="M8671" s="193">
        <f>MAX(0,(H8671-'2031 forecast'!$C$10))</f>
        <v>0</v>
      </c>
      <c r="N8671" s="193">
        <f>MAX(0,(I8671-'2031 forecast'!$C$10))</f>
        <v>0</v>
      </c>
      <c r="O8671" s="193">
        <f>MAX(0,(J8671-'2031 forecast'!$C$10))</f>
        <v>0</v>
      </c>
      <c r="P8671" s="175" t="str">
        <f t="shared" si="1388"/>
        <v/>
      </c>
      <c r="Q8671" s="175" t="str">
        <f t="shared" si="1389"/>
        <v/>
      </c>
    </row>
    <row r="8672" spans="1:17" s="1" customFormat="1" x14ac:dyDescent="0.3">
      <c r="A8672" s="189">
        <f t="shared" si="1387"/>
        <v>44192.166666645644</v>
      </c>
      <c r="B8672" s="190">
        <f t="shared" si="1382"/>
        <v>44192</v>
      </c>
      <c r="C8672" s="1">
        <f t="shared" si="1383"/>
        <v>4</v>
      </c>
      <c r="D8672" s="191">
        <v>2.2964135824530825</v>
      </c>
      <c r="E8672" s="192">
        <f t="shared" si="1384"/>
        <v>7.9739854606793227E-5</v>
      </c>
      <c r="F8672" s="193">
        <f t="shared" si="1385"/>
        <v>3.4238667099426552</v>
      </c>
      <c r="G8672" s="193">
        <f t="shared" si="1390"/>
        <v>3.55047577056812</v>
      </c>
      <c r="H8672" s="193">
        <f t="shared" si="1390"/>
        <v>3.6817666297536493</v>
      </c>
      <c r="I8672" s="193">
        <f t="shared" si="1390"/>
        <v>3.8179124128478454</v>
      </c>
      <c r="J8672" s="193">
        <f t="shared" si="1390"/>
        <v>3.9590926470950669</v>
      </c>
      <c r="K8672" s="193">
        <f>MAX(0,(F8672-'2031 forecast'!$C$10))</f>
        <v>0</v>
      </c>
      <c r="L8672" s="193">
        <f>MAX(0,(G8672-'2031 forecast'!$C$10))</f>
        <v>0</v>
      </c>
      <c r="M8672" s="193">
        <f>MAX(0,(H8672-'2031 forecast'!$C$10))</f>
        <v>0</v>
      </c>
      <c r="N8672" s="193">
        <f>MAX(0,(I8672-'2031 forecast'!$C$10))</f>
        <v>0</v>
      </c>
      <c r="O8672" s="193">
        <f>MAX(0,(J8672-'2031 forecast'!$C$10))</f>
        <v>0</v>
      </c>
      <c r="P8672" s="175" t="str">
        <f t="shared" si="1388"/>
        <v/>
      </c>
      <c r="Q8672" s="175" t="str">
        <f t="shared" si="1389"/>
        <v/>
      </c>
    </row>
    <row r="8673" spans="1:17" s="1" customFormat="1" x14ac:dyDescent="0.3">
      <c r="A8673" s="189">
        <f t="shared" si="1387"/>
        <v>44192.208333312308</v>
      </c>
      <c r="B8673" s="190">
        <f t="shared" si="1382"/>
        <v>44192</v>
      </c>
      <c r="C8673" s="1">
        <f t="shared" si="1383"/>
        <v>5</v>
      </c>
      <c r="D8673" s="191">
        <v>2.3190012570345884</v>
      </c>
      <c r="E8673" s="192">
        <f t="shared" si="1384"/>
        <v>8.0524181045548579E-5</v>
      </c>
      <c r="F8673" s="193">
        <f t="shared" si="1385"/>
        <v>3.4575440874175012</v>
      </c>
      <c r="G8673" s="193">
        <f t="shared" si="1390"/>
        <v>3.5853984830655117</v>
      </c>
      <c r="H8673" s="193">
        <f t="shared" si="1390"/>
        <v>3.7179807277512262</v>
      </c>
      <c r="I8673" s="193">
        <f t="shared" si="1390"/>
        <v>3.8554656496955295</v>
      </c>
      <c r="J8673" s="193">
        <f t="shared" si="1390"/>
        <v>3.9980345419845271</v>
      </c>
      <c r="K8673" s="193">
        <f>MAX(0,(F8673-'2031 forecast'!$C$10))</f>
        <v>0</v>
      </c>
      <c r="L8673" s="193">
        <f>MAX(0,(G8673-'2031 forecast'!$C$10))</f>
        <v>0</v>
      </c>
      <c r="M8673" s="193">
        <f>MAX(0,(H8673-'2031 forecast'!$C$10))</f>
        <v>0</v>
      </c>
      <c r="N8673" s="193">
        <f>MAX(0,(I8673-'2031 forecast'!$C$10))</f>
        <v>0</v>
      </c>
      <c r="O8673" s="193">
        <f>MAX(0,(J8673-'2031 forecast'!$C$10))</f>
        <v>0</v>
      </c>
      <c r="P8673" s="175" t="str">
        <f t="shared" si="1388"/>
        <v/>
      </c>
      <c r="Q8673" s="175" t="str">
        <f t="shared" si="1389"/>
        <v/>
      </c>
    </row>
    <row r="8674" spans="1:17" s="1" customFormat="1" x14ac:dyDescent="0.3">
      <c r="A8674" s="189">
        <f t="shared" si="1387"/>
        <v>44192.249999978972</v>
      </c>
      <c r="B8674" s="190">
        <f t="shared" si="1382"/>
        <v>44192</v>
      </c>
      <c r="C8674" s="1">
        <f t="shared" si="1383"/>
        <v>6</v>
      </c>
      <c r="D8674" s="191">
        <v>2.3491181564765959</v>
      </c>
      <c r="E8674" s="192">
        <f t="shared" si="1384"/>
        <v>8.1569949630555701E-5</v>
      </c>
      <c r="F8674" s="193">
        <f t="shared" si="1385"/>
        <v>3.5024472573839622</v>
      </c>
      <c r="G8674" s="193">
        <f t="shared" si="1390"/>
        <v>3.6319620997287001</v>
      </c>
      <c r="H8674" s="193">
        <f t="shared" si="1390"/>
        <v>3.7662661917479956</v>
      </c>
      <c r="I8674" s="193">
        <f t="shared" si="1390"/>
        <v>3.9055366321591078</v>
      </c>
      <c r="J8674" s="193">
        <f t="shared" si="1390"/>
        <v>4.0499570685038062</v>
      </c>
      <c r="K8674" s="193">
        <f>MAX(0,(F8674-'2031 forecast'!$C$10))</f>
        <v>0</v>
      </c>
      <c r="L8674" s="193">
        <f>MAX(0,(G8674-'2031 forecast'!$C$10))</f>
        <v>0</v>
      </c>
      <c r="M8674" s="193">
        <f>MAX(0,(H8674-'2031 forecast'!$C$10))</f>
        <v>0</v>
      </c>
      <c r="N8674" s="193">
        <f>MAX(0,(I8674-'2031 forecast'!$C$10))</f>
        <v>0</v>
      </c>
      <c r="O8674" s="193">
        <f>MAX(0,(J8674-'2031 forecast'!$C$10))</f>
        <v>0</v>
      </c>
      <c r="P8674" s="175" t="str">
        <f t="shared" si="1388"/>
        <v/>
      </c>
      <c r="Q8674" s="175" t="str">
        <f t="shared" si="1389"/>
        <v/>
      </c>
    </row>
    <row r="8675" spans="1:17" s="1" customFormat="1" x14ac:dyDescent="0.3">
      <c r="A8675" s="189">
        <f t="shared" si="1387"/>
        <v>44192.291666645637</v>
      </c>
      <c r="B8675" s="190">
        <f t="shared" si="1382"/>
        <v>44192</v>
      </c>
      <c r="C8675" s="1">
        <f t="shared" si="1383"/>
        <v>7</v>
      </c>
      <c r="D8675" s="191">
        <v>2.6051118017336607</v>
      </c>
      <c r="E8675" s="192">
        <f t="shared" si="1384"/>
        <v>9.0458982603116257E-5</v>
      </c>
      <c r="F8675" s="193">
        <f t="shared" si="1385"/>
        <v>3.8841242020988811</v>
      </c>
      <c r="G8675" s="193">
        <f t="shared" si="1390"/>
        <v>4.0277528413658015</v>
      </c>
      <c r="H8675" s="193">
        <f t="shared" si="1390"/>
        <v>4.1766926357205332</v>
      </c>
      <c r="I8675" s="193">
        <f t="shared" si="1390"/>
        <v>4.331139983099523</v>
      </c>
      <c r="J8675" s="193">
        <f t="shared" si="1390"/>
        <v>4.4912985439176829</v>
      </c>
      <c r="K8675" s="193">
        <f>MAX(0,(F8675-'2031 forecast'!$C$10))</f>
        <v>0</v>
      </c>
      <c r="L8675" s="193">
        <f>MAX(0,(G8675-'2031 forecast'!$C$10))</f>
        <v>0</v>
      </c>
      <c r="M8675" s="193">
        <f>MAX(0,(H8675-'2031 forecast'!$C$10))</f>
        <v>0</v>
      </c>
      <c r="N8675" s="193">
        <f>MAX(0,(I8675-'2031 forecast'!$C$10))</f>
        <v>0</v>
      </c>
      <c r="O8675" s="193">
        <f>MAX(0,(J8675-'2031 forecast'!$C$10))</f>
        <v>0</v>
      </c>
      <c r="P8675" s="175" t="str">
        <f t="shared" si="1388"/>
        <v/>
      </c>
      <c r="Q8675" s="175" t="str">
        <f t="shared" si="1389"/>
        <v/>
      </c>
    </row>
    <row r="8676" spans="1:17" s="1" customFormat="1" x14ac:dyDescent="0.3">
      <c r="A8676" s="189">
        <f t="shared" si="1387"/>
        <v>44192.333333312301</v>
      </c>
      <c r="B8676" s="190">
        <f t="shared" si="1382"/>
        <v>44192</v>
      </c>
      <c r="C8676" s="1">
        <f t="shared" si="1383"/>
        <v>8</v>
      </c>
      <c r="D8676" s="191">
        <v>2.672874825478178</v>
      </c>
      <c r="E8676" s="192">
        <f t="shared" si="1384"/>
        <v>9.2811961919382285E-5</v>
      </c>
      <c r="F8676" s="193">
        <f t="shared" si="1385"/>
        <v>3.9851563345234187</v>
      </c>
      <c r="G8676" s="193">
        <f t="shared" si="1390"/>
        <v>4.1325209788579755</v>
      </c>
      <c r="H8676" s="193">
        <f t="shared" si="1390"/>
        <v>4.2853349297132644</v>
      </c>
      <c r="I8676" s="193">
        <f t="shared" si="1390"/>
        <v>4.4437996936425739</v>
      </c>
      <c r="J8676" s="193">
        <f t="shared" si="1390"/>
        <v>4.6081242285860613</v>
      </c>
      <c r="K8676" s="193">
        <f>MAX(0,(F8676-'2031 forecast'!$C$10))</f>
        <v>0</v>
      </c>
      <c r="L8676" s="193">
        <f>MAX(0,(G8676-'2031 forecast'!$C$10))</f>
        <v>0</v>
      </c>
      <c r="M8676" s="193">
        <f>MAX(0,(H8676-'2031 forecast'!$C$10))</f>
        <v>0</v>
      </c>
      <c r="N8676" s="193">
        <f>MAX(0,(I8676-'2031 forecast'!$C$10))</f>
        <v>0</v>
      </c>
      <c r="O8676" s="193">
        <f>MAX(0,(J8676-'2031 forecast'!$C$10))</f>
        <v>0</v>
      </c>
      <c r="P8676" s="175" t="str">
        <f t="shared" si="1388"/>
        <v/>
      </c>
      <c r="Q8676" s="175" t="str">
        <f t="shared" si="1389"/>
        <v/>
      </c>
    </row>
    <row r="8677" spans="1:17" s="1" customFormat="1" x14ac:dyDescent="0.3">
      <c r="A8677" s="189">
        <f t="shared" si="1387"/>
        <v>44192.374999978965</v>
      </c>
      <c r="B8677" s="190">
        <f t="shared" si="1382"/>
        <v>44192</v>
      </c>
      <c r="C8677" s="1">
        <f t="shared" si="1383"/>
        <v>9</v>
      </c>
      <c r="D8677" s="191">
        <v>2.8159300978277146</v>
      </c>
      <c r="E8677" s="192">
        <f t="shared" si="1384"/>
        <v>9.7779362698166138E-5</v>
      </c>
      <c r="F8677" s="193">
        <f t="shared" si="1385"/>
        <v>4.1984463918641088</v>
      </c>
      <c r="G8677" s="193">
        <f t="shared" si="1390"/>
        <v>4.3536981580081218</v>
      </c>
      <c r="H8677" s="193">
        <f t="shared" si="1390"/>
        <v>4.5146908836979183</v>
      </c>
      <c r="I8677" s="193">
        <f t="shared" si="1390"/>
        <v>4.6816368603445717</v>
      </c>
      <c r="J8677" s="193">
        <f t="shared" si="1390"/>
        <v>4.8547562295526401</v>
      </c>
      <c r="K8677" s="193">
        <f>MAX(0,(F8677-'2031 forecast'!$C$10))</f>
        <v>0</v>
      </c>
      <c r="L8677" s="193">
        <f>MAX(0,(G8677-'2031 forecast'!$C$10))</f>
        <v>0</v>
      </c>
      <c r="M8677" s="193">
        <f>MAX(0,(H8677-'2031 forecast'!$C$10))</f>
        <v>0</v>
      </c>
      <c r="N8677" s="193">
        <f>MAX(0,(I8677-'2031 forecast'!$C$10))</f>
        <v>0</v>
      </c>
      <c r="O8677" s="193">
        <f>MAX(0,(J8677-'2031 forecast'!$C$10))</f>
        <v>0</v>
      </c>
      <c r="P8677" s="175" t="str">
        <f t="shared" si="1388"/>
        <v/>
      </c>
      <c r="Q8677" s="175" t="str">
        <f t="shared" si="1389"/>
        <v/>
      </c>
    </row>
    <row r="8678" spans="1:17" s="1" customFormat="1" x14ac:dyDescent="0.3">
      <c r="A8678" s="189">
        <f t="shared" si="1387"/>
        <v>44192.416666645629</v>
      </c>
      <c r="B8678" s="190">
        <f t="shared" si="1382"/>
        <v>44192</v>
      </c>
      <c r="C8678" s="1">
        <f t="shared" si="1383"/>
        <v>10</v>
      </c>
      <c r="D8678" s="191">
        <v>2.9589853701772508</v>
      </c>
      <c r="E8678" s="192">
        <f t="shared" si="1384"/>
        <v>1.0274676347694998E-4</v>
      </c>
      <c r="F8678" s="193">
        <f t="shared" si="1385"/>
        <v>4.411736449204799</v>
      </c>
      <c r="G8678" s="193">
        <f t="shared" si="1390"/>
        <v>4.5748753371582671</v>
      </c>
      <c r="H8678" s="193">
        <f t="shared" si="1390"/>
        <v>4.7440468376825713</v>
      </c>
      <c r="I8678" s="193">
        <f t="shared" si="1390"/>
        <v>4.9194740270465687</v>
      </c>
      <c r="J8678" s="193">
        <f t="shared" si="1390"/>
        <v>5.101388230519218</v>
      </c>
      <c r="K8678" s="193">
        <f>MAX(0,(F8678-'2031 forecast'!$C$10))</f>
        <v>0</v>
      </c>
      <c r="L8678" s="193">
        <f>MAX(0,(G8678-'2031 forecast'!$C$10))</f>
        <v>0</v>
      </c>
      <c r="M8678" s="193">
        <f>MAX(0,(H8678-'2031 forecast'!$C$10))</f>
        <v>0</v>
      </c>
      <c r="N8678" s="193">
        <f>MAX(0,(I8678-'2031 forecast'!$C$10))</f>
        <v>0</v>
      </c>
      <c r="O8678" s="193">
        <f>MAX(0,(J8678-'2031 forecast'!$C$10))</f>
        <v>0</v>
      </c>
      <c r="P8678" s="175" t="str">
        <f t="shared" si="1388"/>
        <v/>
      </c>
      <c r="Q8678" s="175" t="str">
        <f t="shared" si="1389"/>
        <v/>
      </c>
    </row>
    <row r="8679" spans="1:17" s="1" customFormat="1" x14ac:dyDescent="0.3">
      <c r="A8679" s="189">
        <f t="shared" si="1387"/>
        <v>44192.458333312294</v>
      </c>
      <c r="B8679" s="190">
        <f t="shared" si="1382"/>
        <v>44192</v>
      </c>
      <c r="C8679" s="1">
        <f t="shared" si="1383"/>
        <v>11</v>
      </c>
      <c r="D8679" s="191">
        <v>3.1321575419687941</v>
      </c>
      <c r="E8679" s="192">
        <f t="shared" si="1384"/>
        <v>1.0875993284074093E-4</v>
      </c>
      <c r="F8679" s="193">
        <f t="shared" si="1385"/>
        <v>4.6699296765119493</v>
      </c>
      <c r="G8679" s="193">
        <f t="shared" si="1390"/>
        <v>4.8426161329715995</v>
      </c>
      <c r="H8679" s="193">
        <f t="shared" si="1390"/>
        <v>5.0216882556639932</v>
      </c>
      <c r="I8679" s="193">
        <f t="shared" si="1390"/>
        <v>5.2073821762121435</v>
      </c>
      <c r="J8679" s="193">
        <f t="shared" si="1390"/>
        <v>5.3999427580050749</v>
      </c>
      <c r="K8679" s="193">
        <f>MAX(0,(F8679-'2031 forecast'!$C$10))</f>
        <v>0</v>
      </c>
      <c r="L8679" s="193">
        <f>MAX(0,(G8679-'2031 forecast'!$C$10))</f>
        <v>0</v>
      </c>
      <c r="M8679" s="193">
        <f>MAX(0,(H8679-'2031 forecast'!$C$10))</f>
        <v>0</v>
      </c>
      <c r="N8679" s="193">
        <f>MAX(0,(I8679-'2031 forecast'!$C$10))</f>
        <v>0</v>
      </c>
      <c r="O8679" s="193">
        <f>MAX(0,(J8679-'2031 forecast'!$C$10))</f>
        <v>0</v>
      </c>
      <c r="P8679" s="175" t="str">
        <f t="shared" si="1388"/>
        <v/>
      </c>
      <c r="Q8679" s="175" t="str">
        <f t="shared" si="1389"/>
        <v/>
      </c>
    </row>
    <row r="8680" spans="1:17" s="1" customFormat="1" x14ac:dyDescent="0.3">
      <c r="A8680" s="189">
        <f t="shared" si="1387"/>
        <v>44192.499999978958</v>
      </c>
      <c r="B8680" s="190">
        <f t="shared" si="1382"/>
        <v>44192</v>
      </c>
      <c r="C8680" s="1">
        <f t="shared" si="1383"/>
        <v>12</v>
      </c>
      <c r="D8680" s="191">
        <v>3.1547452165503</v>
      </c>
      <c r="E8680" s="192">
        <f t="shared" si="1384"/>
        <v>1.0954425927949626E-4</v>
      </c>
      <c r="F8680" s="193">
        <f t="shared" si="1385"/>
        <v>4.7036070539867953</v>
      </c>
      <c r="G8680" s="193">
        <f t="shared" si="1390"/>
        <v>4.8775388454689903</v>
      </c>
      <c r="H8680" s="193">
        <f t="shared" si="1390"/>
        <v>5.0579023536615706</v>
      </c>
      <c r="I8680" s="193">
        <f t="shared" si="1390"/>
        <v>5.2449354130598262</v>
      </c>
      <c r="J8680" s="193">
        <f t="shared" si="1390"/>
        <v>5.4388846528945338</v>
      </c>
      <c r="K8680" s="193">
        <f>MAX(0,(F8680-'2031 forecast'!$C$10))</f>
        <v>0</v>
      </c>
      <c r="L8680" s="193">
        <f>MAX(0,(G8680-'2031 forecast'!$C$10))</f>
        <v>0</v>
      </c>
      <c r="M8680" s="193">
        <f>MAX(0,(H8680-'2031 forecast'!$C$10))</f>
        <v>0</v>
      </c>
      <c r="N8680" s="193">
        <f>MAX(0,(I8680-'2031 forecast'!$C$10))</f>
        <v>0</v>
      </c>
      <c r="O8680" s="193">
        <f>MAX(0,(J8680-'2031 forecast'!$C$10))</f>
        <v>0</v>
      </c>
      <c r="P8680" s="175" t="str">
        <f t="shared" si="1388"/>
        <v/>
      </c>
      <c r="Q8680" s="175" t="str">
        <f t="shared" si="1389"/>
        <v/>
      </c>
    </row>
    <row r="8681" spans="1:17" s="1" customFormat="1" x14ac:dyDescent="0.3">
      <c r="A8681" s="189">
        <f t="shared" si="1387"/>
        <v>44192.541666645622</v>
      </c>
      <c r="B8681" s="190">
        <f t="shared" si="1382"/>
        <v>44192</v>
      </c>
      <c r="C8681" s="1">
        <f t="shared" si="1383"/>
        <v>13</v>
      </c>
      <c r="D8681" s="191">
        <v>3.2526251397368249</v>
      </c>
      <c r="E8681" s="192">
        <f t="shared" si="1384"/>
        <v>1.1294300718076943E-4</v>
      </c>
      <c r="F8681" s="193">
        <f t="shared" si="1385"/>
        <v>4.8495423563777935</v>
      </c>
      <c r="G8681" s="193">
        <f t="shared" si="1390"/>
        <v>5.0288705996243532</v>
      </c>
      <c r="H8681" s="193">
        <f t="shared" si="1390"/>
        <v>5.2148301116510707</v>
      </c>
      <c r="I8681" s="193">
        <f t="shared" si="1390"/>
        <v>5.4076661060664568</v>
      </c>
      <c r="J8681" s="193">
        <f t="shared" si="1390"/>
        <v>5.6076328640821931</v>
      </c>
      <c r="K8681" s="193">
        <f>MAX(0,(F8681-'2031 forecast'!$C$10))</f>
        <v>0</v>
      </c>
      <c r="L8681" s="193">
        <f>MAX(0,(G8681-'2031 forecast'!$C$10))</f>
        <v>0</v>
      </c>
      <c r="M8681" s="193">
        <f>MAX(0,(H8681-'2031 forecast'!$C$10))</f>
        <v>0</v>
      </c>
      <c r="N8681" s="193">
        <f>MAX(0,(I8681-'2031 forecast'!$C$10))</f>
        <v>0</v>
      </c>
      <c r="O8681" s="193">
        <f>MAX(0,(J8681-'2031 forecast'!$C$10))</f>
        <v>0</v>
      </c>
      <c r="P8681" s="175" t="str">
        <f t="shared" si="1388"/>
        <v/>
      </c>
      <c r="Q8681" s="175" t="str">
        <f t="shared" si="1389"/>
        <v/>
      </c>
    </row>
    <row r="8682" spans="1:17" s="1" customFormat="1" x14ac:dyDescent="0.3">
      <c r="A8682" s="189">
        <f t="shared" si="1387"/>
        <v>44192.583333312286</v>
      </c>
      <c r="B8682" s="190">
        <f t="shared" si="1382"/>
        <v>44192</v>
      </c>
      <c r="C8682" s="1">
        <f t="shared" si="1383"/>
        <v>14</v>
      </c>
      <c r="D8682" s="191">
        <v>3.342975838062848</v>
      </c>
      <c r="E8682" s="192">
        <f t="shared" si="1384"/>
        <v>1.1608031293579081E-4</v>
      </c>
      <c r="F8682" s="193">
        <f t="shared" si="1385"/>
        <v>4.9842518662771775</v>
      </c>
      <c r="G8682" s="193">
        <f t="shared" si="1390"/>
        <v>5.1685614496139189</v>
      </c>
      <c r="H8682" s="193">
        <f t="shared" si="1390"/>
        <v>5.3596865036413783</v>
      </c>
      <c r="I8682" s="193">
        <f t="shared" si="1390"/>
        <v>5.5578790534571914</v>
      </c>
      <c r="J8682" s="193">
        <f t="shared" si="1390"/>
        <v>5.7634004436400321</v>
      </c>
      <c r="K8682" s="193">
        <f>MAX(0,(F8682-'2031 forecast'!$C$10))</f>
        <v>0</v>
      </c>
      <c r="L8682" s="193">
        <f>MAX(0,(G8682-'2031 forecast'!$C$10))</f>
        <v>0</v>
      </c>
      <c r="M8682" s="193">
        <f>MAX(0,(H8682-'2031 forecast'!$C$10))</f>
        <v>0</v>
      </c>
      <c r="N8682" s="193">
        <f>MAX(0,(I8682-'2031 forecast'!$C$10))</f>
        <v>0</v>
      </c>
      <c r="O8682" s="193">
        <f>MAX(0,(J8682-'2031 forecast'!$C$10))</f>
        <v>2.6400443640032023E-2</v>
      </c>
      <c r="P8682" s="175" t="str">
        <f t="shared" si="1388"/>
        <v/>
      </c>
      <c r="Q8682" s="175" t="str">
        <f t="shared" si="1389"/>
        <v/>
      </c>
    </row>
    <row r="8683" spans="1:17" s="1" customFormat="1" x14ac:dyDescent="0.3">
      <c r="A8683" s="189">
        <f t="shared" si="1387"/>
        <v>44192.624999978951</v>
      </c>
      <c r="B8683" s="190">
        <f t="shared" si="1382"/>
        <v>44192</v>
      </c>
      <c r="C8683" s="1">
        <f t="shared" si="1383"/>
        <v>15</v>
      </c>
      <c r="D8683" s="191">
        <v>3.3203881634813426</v>
      </c>
      <c r="E8683" s="192">
        <f t="shared" si="1384"/>
        <v>1.1529598649703547E-4</v>
      </c>
      <c r="F8683" s="193">
        <f t="shared" si="1385"/>
        <v>4.9505744888023315</v>
      </c>
      <c r="G8683" s="193">
        <f t="shared" si="1390"/>
        <v>5.1336387371165282</v>
      </c>
      <c r="H8683" s="193">
        <f t="shared" si="1390"/>
        <v>5.3234724056438019</v>
      </c>
      <c r="I8683" s="193">
        <f t="shared" si="1390"/>
        <v>5.5203258166095086</v>
      </c>
      <c r="J8683" s="193">
        <f t="shared" si="1390"/>
        <v>5.7244585487505733</v>
      </c>
      <c r="K8683" s="193">
        <f>MAX(0,(F8683-'2031 forecast'!$C$10))</f>
        <v>0</v>
      </c>
      <c r="L8683" s="193">
        <f>MAX(0,(G8683-'2031 forecast'!$C$10))</f>
        <v>0</v>
      </c>
      <c r="M8683" s="193">
        <f>MAX(0,(H8683-'2031 forecast'!$C$10))</f>
        <v>0</v>
      </c>
      <c r="N8683" s="193">
        <f>MAX(0,(I8683-'2031 forecast'!$C$10))</f>
        <v>0</v>
      </c>
      <c r="O8683" s="193">
        <f>MAX(0,(J8683-'2031 forecast'!$C$10))</f>
        <v>0</v>
      </c>
      <c r="P8683" s="175" t="str">
        <f t="shared" si="1388"/>
        <v/>
      </c>
      <c r="Q8683" s="175" t="str">
        <f t="shared" si="1389"/>
        <v/>
      </c>
    </row>
    <row r="8684" spans="1:17" s="1" customFormat="1" x14ac:dyDescent="0.3">
      <c r="A8684" s="189">
        <f t="shared" si="1387"/>
        <v>44192.666666645615</v>
      </c>
      <c r="B8684" s="190">
        <f t="shared" si="1382"/>
        <v>44192</v>
      </c>
      <c r="C8684" s="1">
        <f t="shared" si="1383"/>
        <v>16</v>
      </c>
      <c r="D8684" s="191">
        <v>3.31285893862084</v>
      </c>
      <c r="E8684" s="192">
        <f t="shared" si="1384"/>
        <v>1.1503454435078367E-4</v>
      </c>
      <c r="F8684" s="193">
        <f t="shared" si="1385"/>
        <v>4.9393486963107156</v>
      </c>
      <c r="G8684" s="193">
        <f t="shared" si="1390"/>
        <v>5.1219978329507301</v>
      </c>
      <c r="H8684" s="193">
        <f t="shared" si="1390"/>
        <v>5.3114010396446085</v>
      </c>
      <c r="I8684" s="193">
        <f t="shared" si="1390"/>
        <v>5.5078080709936126</v>
      </c>
      <c r="J8684" s="193">
        <f t="shared" si="1390"/>
        <v>5.7114779171207521</v>
      </c>
      <c r="K8684" s="193">
        <f>MAX(0,(F8684-'2031 forecast'!$C$10))</f>
        <v>0</v>
      </c>
      <c r="L8684" s="193">
        <f>MAX(0,(G8684-'2031 forecast'!$C$10))</f>
        <v>0</v>
      </c>
      <c r="M8684" s="193">
        <f>MAX(0,(H8684-'2031 forecast'!$C$10))</f>
        <v>0</v>
      </c>
      <c r="N8684" s="193">
        <f>MAX(0,(I8684-'2031 forecast'!$C$10))</f>
        <v>0</v>
      </c>
      <c r="O8684" s="193">
        <f>MAX(0,(J8684-'2031 forecast'!$C$10))</f>
        <v>0</v>
      </c>
      <c r="P8684" s="175" t="str">
        <f t="shared" si="1388"/>
        <v/>
      </c>
      <c r="Q8684" s="175" t="str">
        <f t="shared" si="1389"/>
        <v/>
      </c>
    </row>
    <row r="8685" spans="1:17" s="1" customFormat="1" x14ac:dyDescent="0.3">
      <c r="A8685" s="189">
        <f t="shared" si="1387"/>
        <v>44192.708333312279</v>
      </c>
      <c r="B8685" s="190">
        <f t="shared" si="1382"/>
        <v>44192</v>
      </c>
      <c r="C8685" s="1">
        <f t="shared" si="1383"/>
        <v>17</v>
      </c>
      <c r="D8685" s="191">
        <v>3.4559142109703767</v>
      </c>
      <c r="E8685" s="192">
        <f t="shared" si="1384"/>
        <v>1.2000194512956752E-4</v>
      </c>
      <c r="F8685" s="193">
        <f t="shared" si="1385"/>
        <v>5.1526387536514058</v>
      </c>
      <c r="G8685" s="193">
        <f t="shared" ref="G8685:J8704" si="1391">$E8685*G$2</f>
        <v>5.3431750121008763</v>
      </c>
      <c r="H8685" s="193">
        <f t="shared" si="1391"/>
        <v>5.5407569936292624</v>
      </c>
      <c r="I8685" s="193">
        <f t="shared" si="1391"/>
        <v>5.7456452376956104</v>
      </c>
      <c r="J8685" s="193">
        <f t="shared" si="1391"/>
        <v>5.9581099180873309</v>
      </c>
      <c r="K8685" s="193">
        <f>MAX(0,(F8685-'2031 forecast'!$C$10))</f>
        <v>0</v>
      </c>
      <c r="L8685" s="193">
        <f>MAX(0,(G8685-'2031 forecast'!$C$10))</f>
        <v>0</v>
      </c>
      <c r="M8685" s="193">
        <f>MAX(0,(H8685-'2031 forecast'!$C$10))</f>
        <v>0</v>
      </c>
      <c r="N8685" s="193">
        <f>MAX(0,(I8685-'2031 forecast'!$C$10))</f>
        <v>8.6452376956103194E-3</v>
      </c>
      <c r="O8685" s="193">
        <f>MAX(0,(J8685-'2031 forecast'!$C$10))</f>
        <v>0.22110991808733083</v>
      </c>
      <c r="P8685" s="175" t="str">
        <f t="shared" si="1388"/>
        <v/>
      </c>
      <c r="Q8685" s="175" t="str">
        <f t="shared" si="1389"/>
        <v/>
      </c>
    </row>
    <row r="8686" spans="1:17" s="1" customFormat="1" x14ac:dyDescent="0.3">
      <c r="A8686" s="189">
        <f t="shared" si="1387"/>
        <v>44192.749999978943</v>
      </c>
      <c r="B8686" s="190">
        <f t="shared" si="1382"/>
        <v>44192</v>
      </c>
      <c r="C8686" s="1">
        <f t="shared" si="1383"/>
        <v>18</v>
      </c>
      <c r="D8686" s="191">
        <v>3.6366156076224225</v>
      </c>
      <c r="E8686" s="192">
        <f t="shared" si="1384"/>
        <v>1.2627655663961025E-4</v>
      </c>
      <c r="F8686" s="193">
        <f t="shared" si="1385"/>
        <v>5.422057773450172</v>
      </c>
      <c r="G8686" s="193">
        <f t="shared" si="1391"/>
        <v>5.622556712080006</v>
      </c>
      <c r="H8686" s="193">
        <f t="shared" si="1391"/>
        <v>5.8304697776098768</v>
      </c>
      <c r="I8686" s="193">
        <f t="shared" si="1391"/>
        <v>6.0460711324770795</v>
      </c>
      <c r="J8686" s="193">
        <f t="shared" si="1391"/>
        <v>6.2696450772030072</v>
      </c>
      <c r="K8686" s="193">
        <f>MAX(0,(F8686-'2031 forecast'!$C$10))</f>
        <v>0</v>
      </c>
      <c r="L8686" s="193">
        <f>MAX(0,(G8686-'2031 forecast'!$C$10))</f>
        <v>0</v>
      </c>
      <c r="M8686" s="193">
        <f>MAX(0,(H8686-'2031 forecast'!$C$10))</f>
        <v>9.3469777609876736E-2</v>
      </c>
      <c r="N8686" s="193">
        <f>MAX(0,(I8686-'2031 forecast'!$C$10))</f>
        <v>0.3090711324770794</v>
      </c>
      <c r="O8686" s="193">
        <f>MAX(0,(J8686-'2031 forecast'!$C$10))</f>
        <v>0.53264507720300713</v>
      </c>
      <c r="P8686" s="175" t="str">
        <f t="shared" si="1388"/>
        <v/>
      </c>
      <c r="Q8686" s="175" t="str">
        <f t="shared" si="1389"/>
        <v/>
      </c>
    </row>
    <row r="8687" spans="1:17" s="1" customFormat="1" x14ac:dyDescent="0.3">
      <c r="A8687" s="189">
        <f t="shared" si="1387"/>
        <v>44192.791666645608</v>
      </c>
      <c r="B8687" s="190">
        <f t="shared" si="1382"/>
        <v>44192</v>
      </c>
      <c r="C8687" s="1">
        <f t="shared" si="1383"/>
        <v>19</v>
      </c>
      <c r="D8687" s="191">
        <v>3.5161480098543922</v>
      </c>
      <c r="E8687" s="192">
        <f t="shared" si="1384"/>
        <v>1.2209348229958177E-4</v>
      </c>
      <c r="F8687" s="193">
        <f t="shared" si="1385"/>
        <v>5.2424450935843279</v>
      </c>
      <c r="G8687" s="193">
        <f t="shared" si="1391"/>
        <v>5.4363022454272532</v>
      </c>
      <c r="H8687" s="193">
        <f t="shared" si="1391"/>
        <v>5.6373279216228012</v>
      </c>
      <c r="I8687" s="193">
        <f t="shared" si="1391"/>
        <v>5.8457872026227671</v>
      </c>
      <c r="J8687" s="193">
        <f t="shared" si="1391"/>
        <v>6.06195497112589</v>
      </c>
      <c r="K8687" s="193">
        <f>MAX(0,(F8687-'2031 forecast'!$C$10))</f>
        <v>0</v>
      </c>
      <c r="L8687" s="193">
        <f>MAX(0,(G8687-'2031 forecast'!$C$10))</f>
        <v>0</v>
      </c>
      <c r="M8687" s="193">
        <f>MAX(0,(H8687-'2031 forecast'!$C$10))</f>
        <v>0</v>
      </c>
      <c r="N8687" s="193">
        <f>MAX(0,(I8687-'2031 forecast'!$C$10))</f>
        <v>0.10878720262276698</v>
      </c>
      <c r="O8687" s="193">
        <f>MAX(0,(J8687-'2031 forecast'!$C$10))</f>
        <v>0.32495497112588989</v>
      </c>
      <c r="P8687" s="175" t="str">
        <f t="shared" si="1388"/>
        <v/>
      </c>
      <c r="Q8687" s="175" t="str">
        <f t="shared" si="1389"/>
        <v/>
      </c>
    </row>
    <row r="8688" spans="1:17" s="1" customFormat="1" x14ac:dyDescent="0.3">
      <c r="A8688" s="189">
        <f t="shared" si="1387"/>
        <v>44192.833333312272</v>
      </c>
      <c r="B8688" s="190">
        <f t="shared" si="1382"/>
        <v>44192</v>
      </c>
      <c r="C8688" s="1">
        <f t="shared" si="1383"/>
        <v>20</v>
      </c>
      <c r="D8688" s="191">
        <v>3.3730927375048561</v>
      </c>
      <c r="E8688" s="192">
        <f t="shared" si="1384"/>
        <v>1.1712608152079794E-4</v>
      </c>
      <c r="F8688" s="193">
        <f t="shared" si="1385"/>
        <v>5.0291550362436386</v>
      </c>
      <c r="G8688" s="193">
        <f t="shared" si="1391"/>
        <v>5.2151250662771078</v>
      </c>
      <c r="H8688" s="193">
        <f t="shared" si="1391"/>
        <v>5.4079719676381481</v>
      </c>
      <c r="I8688" s="193">
        <f t="shared" si="1391"/>
        <v>5.6079500359207701</v>
      </c>
      <c r="J8688" s="193">
        <f t="shared" si="1391"/>
        <v>5.8153229701593121</v>
      </c>
      <c r="K8688" s="193">
        <f>MAX(0,(F8688-'2031 forecast'!$C$10))</f>
        <v>0</v>
      </c>
      <c r="L8688" s="193">
        <f>MAX(0,(G8688-'2031 forecast'!$C$10))</f>
        <v>0</v>
      </c>
      <c r="M8688" s="193">
        <f>MAX(0,(H8688-'2031 forecast'!$C$10))</f>
        <v>0</v>
      </c>
      <c r="N8688" s="193">
        <f>MAX(0,(I8688-'2031 forecast'!$C$10))</f>
        <v>0</v>
      </c>
      <c r="O8688" s="193">
        <f>MAX(0,(J8688-'2031 forecast'!$C$10))</f>
        <v>7.8322970159312E-2</v>
      </c>
      <c r="P8688" s="175" t="str">
        <f t="shared" si="1388"/>
        <v/>
      </c>
      <c r="Q8688" s="175" t="str">
        <f t="shared" si="1389"/>
        <v/>
      </c>
    </row>
    <row r="8689" spans="1:17" s="1" customFormat="1" x14ac:dyDescent="0.3">
      <c r="A8689" s="189">
        <f t="shared" si="1387"/>
        <v>44192.874999978936</v>
      </c>
      <c r="B8689" s="190">
        <f t="shared" si="1382"/>
        <v>44192</v>
      </c>
      <c r="C8689" s="1">
        <f t="shared" si="1383"/>
        <v>21</v>
      </c>
      <c r="D8689" s="191">
        <v>3.1698036662713043</v>
      </c>
      <c r="E8689" s="192">
        <f t="shared" si="1384"/>
        <v>1.1006714357199984E-4</v>
      </c>
      <c r="F8689" s="193">
        <f t="shared" si="1385"/>
        <v>4.7260586389700263</v>
      </c>
      <c r="G8689" s="193">
        <f t="shared" si="1391"/>
        <v>4.9008206538005856</v>
      </c>
      <c r="H8689" s="193">
        <f t="shared" si="1391"/>
        <v>5.0820450856599555</v>
      </c>
      <c r="I8689" s="193">
        <f t="shared" si="1391"/>
        <v>5.2699709042916165</v>
      </c>
      <c r="J8689" s="193">
        <f t="shared" si="1391"/>
        <v>5.4648459161541751</v>
      </c>
      <c r="K8689" s="193">
        <f>MAX(0,(F8689-'2031 forecast'!$C$10))</f>
        <v>0</v>
      </c>
      <c r="L8689" s="193">
        <f>MAX(0,(G8689-'2031 forecast'!$C$10))</f>
        <v>0</v>
      </c>
      <c r="M8689" s="193">
        <f>MAX(0,(H8689-'2031 forecast'!$C$10))</f>
        <v>0</v>
      </c>
      <c r="N8689" s="193">
        <f>MAX(0,(I8689-'2031 forecast'!$C$10))</f>
        <v>0</v>
      </c>
      <c r="O8689" s="193">
        <f>MAX(0,(J8689-'2031 forecast'!$C$10))</f>
        <v>0</v>
      </c>
      <c r="P8689" s="175" t="str">
        <f t="shared" si="1388"/>
        <v/>
      </c>
      <c r="Q8689" s="175" t="str">
        <f t="shared" si="1389"/>
        <v/>
      </c>
    </row>
    <row r="8690" spans="1:17" s="1" customFormat="1" x14ac:dyDescent="0.3">
      <c r="A8690" s="189">
        <f t="shared" si="1387"/>
        <v>44192.9166666456</v>
      </c>
      <c r="B8690" s="190">
        <f t="shared" si="1382"/>
        <v>44192</v>
      </c>
      <c r="C8690" s="1">
        <f t="shared" si="1383"/>
        <v>22</v>
      </c>
      <c r="D8690" s="191">
        <v>2.9514561453167483</v>
      </c>
      <c r="E8690" s="192">
        <f t="shared" si="1384"/>
        <v>1.0248532133069817E-4</v>
      </c>
      <c r="F8690" s="193">
        <f t="shared" si="1385"/>
        <v>4.4005106567131822</v>
      </c>
      <c r="G8690" s="193">
        <f t="shared" si="1391"/>
        <v>4.5632344329924681</v>
      </c>
      <c r="H8690" s="193">
        <f t="shared" si="1391"/>
        <v>4.731975471683378</v>
      </c>
      <c r="I8690" s="193">
        <f t="shared" si="1391"/>
        <v>4.9069562814306726</v>
      </c>
      <c r="J8690" s="193">
        <f t="shared" si="1391"/>
        <v>5.0884075988893969</v>
      </c>
      <c r="K8690" s="193">
        <f>MAX(0,(F8690-'2031 forecast'!$C$10))</f>
        <v>0</v>
      </c>
      <c r="L8690" s="193">
        <f>MAX(0,(G8690-'2031 forecast'!$C$10))</f>
        <v>0</v>
      </c>
      <c r="M8690" s="193">
        <f>MAX(0,(H8690-'2031 forecast'!$C$10))</f>
        <v>0</v>
      </c>
      <c r="N8690" s="193">
        <f>MAX(0,(I8690-'2031 forecast'!$C$10))</f>
        <v>0</v>
      </c>
      <c r="O8690" s="193">
        <f>MAX(0,(J8690-'2031 forecast'!$C$10))</f>
        <v>0</v>
      </c>
      <c r="P8690" s="175" t="str">
        <f t="shared" si="1388"/>
        <v/>
      </c>
      <c r="Q8690" s="175" t="str">
        <f t="shared" si="1389"/>
        <v/>
      </c>
    </row>
    <row r="8691" spans="1:17" s="1" customFormat="1" x14ac:dyDescent="0.3">
      <c r="A8691" s="189">
        <f t="shared" si="1387"/>
        <v>44192.958333312265</v>
      </c>
      <c r="B8691" s="190">
        <f t="shared" si="1382"/>
        <v>44192</v>
      </c>
      <c r="C8691" s="1">
        <f t="shared" si="1383"/>
        <v>23</v>
      </c>
      <c r="D8691" s="191">
        <v>2.7933424232462087</v>
      </c>
      <c r="E8691" s="192">
        <f t="shared" si="1384"/>
        <v>9.6995036259410786E-5</v>
      </c>
      <c r="F8691" s="193">
        <f t="shared" si="1385"/>
        <v>4.1647690143892628</v>
      </c>
      <c r="G8691" s="193">
        <f t="shared" si="1391"/>
        <v>4.3187754455107301</v>
      </c>
      <c r="H8691" s="193">
        <f t="shared" si="1391"/>
        <v>4.4784767857003409</v>
      </c>
      <c r="I8691" s="193">
        <f t="shared" si="1391"/>
        <v>4.6440836234968881</v>
      </c>
      <c r="J8691" s="193">
        <f t="shared" si="1391"/>
        <v>4.8158143346631803</v>
      </c>
      <c r="K8691" s="193">
        <f>MAX(0,(F8691-'2031 forecast'!$C$10))</f>
        <v>0</v>
      </c>
      <c r="L8691" s="193">
        <f>MAX(0,(G8691-'2031 forecast'!$C$10))</f>
        <v>0</v>
      </c>
      <c r="M8691" s="193">
        <f>MAX(0,(H8691-'2031 forecast'!$C$10))</f>
        <v>0</v>
      </c>
      <c r="N8691" s="193">
        <f>MAX(0,(I8691-'2031 forecast'!$C$10))</f>
        <v>0</v>
      </c>
      <c r="O8691" s="193">
        <f>MAX(0,(J8691-'2031 forecast'!$C$10))</f>
        <v>0</v>
      </c>
      <c r="P8691" s="175" t="str">
        <f t="shared" si="1388"/>
        <v/>
      </c>
      <c r="Q8691" s="175" t="str">
        <f t="shared" si="1389"/>
        <v/>
      </c>
    </row>
    <row r="8692" spans="1:17" s="1" customFormat="1" x14ac:dyDescent="0.3">
      <c r="A8692" s="189">
        <f t="shared" si="1387"/>
        <v>44192.999999978929</v>
      </c>
      <c r="B8692" s="190">
        <f t="shared" si="1382"/>
        <v>44192</v>
      </c>
      <c r="C8692" s="1">
        <f t="shared" si="1383"/>
        <v>0</v>
      </c>
      <c r="D8692" s="191">
        <v>2.6051118017336607</v>
      </c>
      <c r="E8692" s="192">
        <f t="shared" si="1384"/>
        <v>9.0458982603116257E-5</v>
      </c>
      <c r="F8692" s="193">
        <f t="shared" si="1385"/>
        <v>3.8841242020988811</v>
      </c>
      <c r="G8692" s="193">
        <f t="shared" si="1391"/>
        <v>4.0277528413658015</v>
      </c>
      <c r="H8692" s="193">
        <f t="shared" si="1391"/>
        <v>4.1766926357205332</v>
      </c>
      <c r="I8692" s="193">
        <f t="shared" si="1391"/>
        <v>4.331139983099523</v>
      </c>
      <c r="J8692" s="193">
        <f t="shared" si="1391"/>
        <v>4.4912985439176829</v>
      </c>
      <c r="K8692" s="193">
        <f>MAX(0,(F8692-'2031 forecast'!$C$10))</f>
        <v>0</v>
      </c>
      <c r="L8692" s="193">
        <f>MAX(0,(G8692-'2031 forecast'!$C$10))</f>
        <v>0</v>
      </c>
      <c r="M8692" s="193">
        <f>MAX(0,(H8692-'2031 forecast'!$C$10))</f>
        <v>0</v>
      </c>
      <c r="N8692" s="193">
        <f>MAX(0,(I8692-'2031 forecast'!$C$10))</f>
        <v>0</v>
      </c>
      <c r="O8692" s="193">
        <f>MAX(0,(J8692-'2031 forecast'!$C$10))</f>
        <v>0</v>
      </c>
      <c r="P8692" s="175" t="str">
        <f t="shared" si="1388"/>
        <v/>
      </c>
      <c r="Q8692" s="175" t="str">
        <f t="shared" si="1389"/>
        <v/>
      </c>
    </row>
    <row r="8693" spans="1:17" s="1" customFormat="1" x14ac:dyDescent="0.3">
      <c r="A8693" s="189">
        <f t="shared" si="1387"/>
        <v>44193.041666645593</v>
      </c>
      <c r="B8693" s="190">
        <f t="shared" si="1382"/>
        <v>44193</v>
      </c>
      <c r="C8693" s="1">
        <f t="shared" si="1383"/>
        <v>1</v>
      </c>
      <c r="D8693" s="191">
        <v>2.6051118017336607</v>
      </c>
      <c r="E8693" s="192">
        <f t="shared" si="1384"/>
        <v>9.0458982603116257E-5</v>
      </c>
      <c r="F8693" s="193">
        <f t="shared" si="1385"/>
        <v>3.8841242020988811</v>
      </c>
      <c r="G8693" s="193">
        <f t="shared" si="1391"/>
        <v>4.0277528413658015</v>
      </c>
      <c r="H8693" s="193">
        <f t="shared" si="1391"/>
        <v>4.1766926357205332</v>
      </c>
      <c r="I8693" s="193">
        <f t="shared" si="1391"/>
        <v>4.331139983099523</v>
      </c>
      <c r="J8693" s="193">
        <f t="shared" si="1391"/>
        <v>4.4912985439176829</v>
      </c>
      <c r="K8693" s="193">
        <f>MAX(0,(F8693-'2031 forecast'!$C$10))</f>
        <v>0</v>
      </c>
      <c r="L8693" s="193">
        <f>MAX(0,(G8693-'2031 forecast'!$C$10))</f>
        <v>0</v>
      </c>
      <c r="M8693" s="193">
        <f>MAX(0,(H8693-'2031 forecast'!$C$10))</f>
        <v>0</v>
      </c>
      <c r="N8693" s="193">
        <f>MAX(0,(I8693-'2031 forecast'!$C$10))</f>
        <v>0</v>
      </c>
      <c r="O8693" s="193">
        <f>MAX(0,(J8693-'2031 forecast'!$C$10))</f>
        <v>0</v>
      </c>
      <c r="P8693" s="175" t="str">
        <f t="shared" si="1388"/>
        <v/>
      </c>
      <c r="Q8693" s="175" t="str">
        <f t="shared" si="1389"/>
        <v/>
      </c>
    </row>
    <row r="8694" spans="1:17" s="1" customFormat="1" x14ac:dyDescent="0.3">
      <c r="A8694" s="189">
        <f t="shared" si="1387"/>
        <v>44193.083333312257</v>
      </c>
      <c r="B8694" s="190">
        <f t="shared" si="1382"/>
        <v>44193</v>
      </c>
      <c r="C8694" s="1">
        <f t="shared" si="1383"/>
        <v>2</v>
      </c>
      <c r="D8694" s="191">
        <v>2.5072318785471364</v>
      </c>
      <c r="E8694" s="192">
        <f t="shared" si="1384"/>
        <v>8.7060234701843108E-5</v>
      </c>
      <c r="F8694" s="193">
        <f t="shared" si="1385"/>
        <v>3.7381888997078829</v>
      </c>
      <c r="G8694" s="193">
        <f t="shared" si="1391"/>
        <v>3.8764210872104394</v>
      </c>
      <c r="H8694" s="193">
        <f t="shared" si="1391"/>
        <v>4.019764877731034</v>
      </c>
      <c r="I8694" s="193">
        <f t="shared" si="1391"/>
        <v>4.1684092900928942</v>
      </c>
      <c r="J8694" s="193">
        <f t="shared" si="1391"/>
        <v>4.3225503327300245</v>
      </c>
      <c r="K8694" s="193">
        <f>MAX(0,(F8694-'2031 forecast'!$C$10))</f>
        <v>0</v>
      </c>
      <c r="L8694" s="193">
        <f>MAX(0,(G8694-'2031 forecast'!$C$10))</f>
        <v>0</v>
      </c>
      <c r="M8694" s="193">
        <f>MAX(0,(H8694-'2031 forecast'!$C$10))</f>
        <v>0</v>
      </c>
      <c r="N8694" s="193">
        <f>MAX(0,(I8694-'2031 forecast'!$C$10))</f>
        <v>0</v>
      </c>
      <c r="O8694" s="193">
        <f>MAX(0,(J8694-'2031 forecast'!$C$10))</f>
        <v>0</v>
      </c>
      <c r="P8694" s="175" t="str">
        <f t="shared" si="1388"/>
        <v/>
      </c>
      <c r="Q8694" s="175" t="str">
        <f t="shared" si="1389"/>
        <v/>
      </c>
    </row>
    <row r="8695" spans="1:17" s="1" customFormat="1" x14ac:dyDescent="0.3">
      <c r="A8695" s="189">
        <f t="shared" si="1387"/>
        <v>44193.124999978922</v>
      </c>
      <c r="B8695" s="190">
        <f t="shared" si="1382"/>
        <v>44193</v>
      </c>
      <c r="C8695" s="1">
        <f t="shared" si="1383"/>
        <v>3</v>
      </c>
      <c r="D8695" s="191">
        <v>2.4620565293841246</v>
      </c>
      <c r="E8695" s="192">
        <f t="shared" si="1384"/>
        <v>8.5491581824332418E-5</v>
      </c>
      <c r="F8695" s="193">
        <f t="shared" si="1385"/>
        <v>3.6708341447581914</v>
      </c>
      <c r="G8695" s="193">
        <f t="shared" si="1391"/>
        <v>3.8065756622156566</v>
      </c>
      <c r="H8695" s="193">
        <f t="shared" si="1391"/>
        <v>3.9473366817358801</v>
      </c>
      <c r="I8695" s="193">
        <f t="shared" si="1391"/>
        <v>4.093302816397526</v>
      </c>
      <c r="J8695" s="193">
        <f t="shared" si="1391"/>
        <v>4.244666542951105</v>
      </c>
      <c r="K8695" s="193">
        <f>MAX(0,(F8695-'2031 forecast'!$C$10))</f>
        <v>0</v>
      </c>
      <c r="L8695" s="193">
        <f>MAX(0,(G8695-'2031 forecast'!$C$10))</f>
        <v>0</v>
      </c>
      <c r="M8695" s="193">
        <f>MAX(0,(H8695-'2031 forecast'!$C$10))</f>
        <v>0</v>
      </c>
      <c r="N8695" s="193">
        <f>MAX(0,(I8695-'2031 forecast'!$C$10))</f>
        <v>0</v>
      </c>
      <c r="O8695" s="193">
        <f>MAX(0,(J8695-'2031 forecast'!$C$10))</f>
        <v>0</v>
      </c>
      <c r="P8695" s="175" t="str">
        <f t="shared" si="1388"/>
        <v/>
      </c>
      <c r="Q8695" s="175" t="str">
        <f t="shared" si="1389"/>
        <v/>
      </c>
    </row>
    <row r="8696" spans="1:17" s="1" customFormat="1" x14ac:dyDescent="0.3">
      <c r="A8696" s="189">
        <f t="shared" si="1387"/>
        <v>44193.166666645586</v>
      </c>
      <c r="B8696" s="190">
        <f t="shared" si="1382"/>
        <v>44193</v>
      </c>
      <c r="C8696" s="1">
        <f t="shared" si="1383"/>
        <v>4</v>
      </c>
      <c r="D8696" s="191">
        <v>2.3566473813370976</v>
      </c>
      <c r="E8696" s="192">
        <f t="shared" si="1384"/>
        <v>8.1831391776807471E-5</v>
      </c>
      <c r="F8696" s="193">
        <f t="shared" si="1385"/>
        <v>3.5136730498755773</v>
      </c>
      <c r="G8696" s="193">
        <f t="shared" si="1391"/>
        <v>3.6436030038944964</v>
      </c>
      <c r="H8696" s="193">
        <f t="shared" si="1391"/>
        <v>3.7783375577471872</v>
      </c>
      <c r="I8696" s="193">
        <f t="shared" si="1391"/>
        <v>3.9180543777750017</v>
      </c>
      <c r="J8696" s="193">
        <f t="shared" si="1391"/>
        <v>4.0629377001336255</v>
      </c>
      <c r="K8696" s="193">
        <f>MAX(0,(F8696-'2031 forecast'!$C$10))</f>
        <v>0</v>
      </c>
      <c r="L8696" s="193">
        <f>MAX(0,(G8696-'2031 forecast'!$C$10))</f>
        <v>0</v>
      </c>
      <c r="M8696" s="193">
        <f>MAX(0,(H8696-'2031 forecast'!$C$10))</f>
        <v>0</v>
      </c>
      <c r="N8696" s="193">
        <f>MAX(0,(I8696-'2031 forecast'!$C$10))</f>
        <v>0</v>
      </c>
      <c r="O8696" s="193">
        <f>MAX(0,(J8696-'2031 forecast'!$C$10))</f>
        <v>0</v>
      </c>
      <c r="P8696" s="175" t="str">
        <f t="shared" si="1388"/>
        <v/>
      </c>
      <c r="Q8696" s="175" t="str">
        <f t="shared" si="1389"/>
        <v/>
      </c>
    </row>
    <row r="8697" spans="1:17" s="1" customFormat="1" x14ac:dyDescent="0.3">
      <c r="A8697" s="189">
        <f t="shared" si="1387"/>
        <v>44193.20833331225</v>
      </c>
      <c r="B8697" s="190">
        <f t="shared" si="1382"/>
        <v>44193</v>
      </c>
      <c r="C8697" s="1">
        <f t="shared" si="1383"/>
        <v>5</v>
      </c>
      <c r="D8697" s="191">
        <v>2.4394688548026187</v>
      </c>
      <c r="E8697" s="192">
        <f t="shared" si="1384"/>
        <v>8.4707255385577066E-5</v>
      </c>
      <c r="F8697" s="193">
        <f t="shared" si="1385"/>
        <v>3.6371567672833454</v>
      </c>
      <c r="G8697" s="193">
        <f t="shared" si="1391"/>
        <v>3.7716529497182649</v>
      </c>
      <c r="H8697" s="193">
        <f t="shared" si="1391"/>
        <v>3.9111225837383028</v>
      </c>
      <c r="I8697" s="193">
        <f t="shared" si="1391"/>
        <v>4.0557495795498424</v>
      </c>
      <c r="J8697" s="193">
        <f t="shared" si="1391"/>
        <v>4.2057246480616444</v>
      </c>
      <c r="K8697" s="193">
        <f>MAX(0,(F8697-'2031 forecast'!$C$10))</f>
        <v>0</v>
      </c>
      <c r="L8697" s="193">
        <f>MAX(0,(G8697-'2031 forecast'!$C$10))</f>
        <v>0</v>
      </c>
      <c r="M8697" s="193">
        <f>MAX(0,(H8697-'2031 forecast'!$C$10))</f>
        <v>0</v>
      </c>
      <c r="N8697" s="193">
        <f>MAX(0,(I8697-'2031 forecast'!$C$10))</f>
        <v>0</v>
      </c>
      <c r="O8697" s="193">
        <f>MAX(0,(J8697-'2031 forecast'!$C$10))</f>
        <v>0</v>
      </c>
      <c r="P8697" s="175" t="str">
        <f t="shared" si="1388"/>
        <v/>
      </c>
      <c r="Q8697" s="175" t="str">
        <f t="shared" si="1389"/>
        <v/>
      </c>
    </row>
    <row r="8698" spans="1:17" s="1" customFormat="1" x14ac:dyDescent="0.3">
      <c r="A8698" s="189">
        <f t="shared" si="1387"/>
        <v>44193.249999978914</v>
      </c>
      <c r="B8698" s="190">
        <f t="shared" si="1382"/>
        <v>44193</v>
      </c>
      <c r="C8698" s="1">
        <f t="shared" si="1383"/>
        <v>6</v>
      </c>
      <c r="D8698" s="191">
        <v>2.5448780028496456</v>
      </c>
      <c r="E8698" s="192">
        <f t="shared" si="1384"/>
        <v>8.8367445433102014E-5</v>
      </c>
      <c r="F8698" s="193">
        <f t="shared" si="1385"/>
        <v>3.7943178621659595</v>
      </c>
      <c r="G8698" s="193">
        <f t="shared" si="1391"/>
        <v>3.9346256080394251</v>
      </c>
      <c r="H8698" s="193">
        <f t="shared" si="1391"/>
        <v>4.0801217077269953</v>
      </c>
      <c r="I8698" s="193">
        <f t="shared" si="1391"/>
        <v>4.2309980181723672</v>
      </c>
      <c r="J8698" s="193">
        <f t="shared" si="1391"/>
        <v>4.3874534908791238</v>
      </c>
      <c r="K8698" s="193">
        <f>MAX(0,(F8698-'2031 forecast'!$C$10))</f>
        <v>0</v>
      </c>
      <c r="L8698" s="193">
        <f>MAX(0,(G8698-'2031 forecast'!$C$10))</f>
        <v>0</v>
      </c>
      <c r="M8698" s="193">
        <f>MAX(0,(H8698-'2031 forecast'!$C$10))</f>
        <v>0</v>
      </c>
      <c r="N8698" s="193">
        <f>MAX(0,(I8698-'2031 forecast'!$C$10))</f>
        <v>0</v>
      </c>
      <c r="O8698" s="193">
        <f>MAX(0,(J8698-'2031 forecast'!$C$10))</f>
        <v>0</v>
      </c>
      <c r="P8698" s="175" t="str">
        <f t="shared" si="1388"/>
        <v/>
      </c>
      <c r="Q8698" s="175" t="str">
        <f t="shared" si="1389"/>
        <v/>
      </c>
    </row>
    <row r="8699" spans="1:17" s="1" customFormat="1" x14ac:dyDescent="0.3">
      <c r="A8699" s="189">
        <f t="shared" si="1387"/>
        <v>44193.291666645579</v>
      </c>
      <c r="B8699" s="190">
        <f t="shared" si="1382"/>
        <v>44193</v>
      </c>
      <c r="C8699" s="1">
        <f t="shared" si="1383"/>
        <v>7</v>
      </c>
      <c r="D8699" s="191">
        <v>2.6427579260361704</v>
      </c>
      <c r="E8699" s="192">
        <f t="shared" si="1384"/>
        <v>9.1766193334375163E-5</v>
      </c>
      <c r="F8699" s="193">
        <f t="shared" si="1385"/>
        <v>3.9402531645569576</v>
      </c>
      <c r="G8699" s="193">
        <f t="shared" si="1391"/>
        <v>4.0859573621947876</v>
      </c>
      <c r="H8699" s="193">
        <f t="shared" si="1391"/>
        <v>4.2370494657164945</v>
      </c>
      <c r="I8699" s="193">
        <f t="shared" si="1391"/>
        <v>4.393728711178996</v>
      </c>
      <c r="J8699" s="193">
        <f t="shared" si="1391"/>
        <v>4.5562017020667822</v>
      </c>
      <c r="K8699" s="193">
        <f>MAX(0,(F8699-'2031 forecast'!$C$10))</f>
        <v>0</v>
      </c>
      <c r="L8699" s="193">
        <f>MAX(0,(G8699-'2031 forecast'!$C$10))</f>
        <v>0</v>
      </c>
      <c r="M8699" s="193">
        <f>MAX(0,(H8699-'2031 forecast'!$C$10))</f>
        <v>0</v>
      </c>
      <c r="N8699" s="193">
        <f>MAX(0,(I8699-'2031 forecast'!$C$10))</f>
        <v>0</v>
      </c>
      <c r="O8699" s="193">
        <f>MAX(0,(J8699-'2031 forecast'!$C$10))</f>
        <v>0</v>
      </c>
      <c r="P8699" s="175" t="str">
        <f t="shared" si="1388"/>
        <v/>
      </c>
      <c r="Q8699" s="175" t="str">
        <f t="shared" si="1389"/>
        <v/>
      </c>
    </row>
    <row r="8700" spans="1:17" s="1" customFormat="1" x14ac:dyDescent="0.3">
      <c r="A8700" s="189">
        <f t="shared" si="1387"/>
        <v>44193.333333312243</v>
      </c>
      <c r="B8700" s="190">
        <f t="shared" si="1382"/>
        <v>44193</v>
      </c>
      <c r="C8700" s="1">
        <f t="shared" si="1383"/>
        <v>8</v>
      </c>
      <c r="D8700" s="191">
        <v>2.8686346718512277</v>
      </c>
      <c r="E8700" s="192">
        <f t="shared" si="1384"/>
        <v>9.9609457721928598E-5</v>
      </c>
      <c r="F8700" s="193">
        <f t="shared" si="1385"/>
        <v>4.2770269393054159</v>
      </c>
      <c r="G8700" s="193">
        <f t="shared" si="1391"/>
        <v>4.4351844871687014</v>
      </c>
      <c r="H8700" s="193">
        <f t="shared" si="1391"/>
        <v>4.5991904456922637</v>
      </c>
      <c r="I8700" s="193">
        <f t="shared" si="1391"/>
        <v>4.7692610796558332</v>
      </c>
      <c r="J8700" s="193">
        <f t="shared" si="1391"/>
        <v>4.9456206509613789</v>
      </c>
      <c r="K8700" s="193">
        <f>MAX(0,(F8700-'2031 forecast'!$C$10))</f>
        <v>0</v>
      </c>
      <c r="L8700" s="193">
        <f>MAX(0,(G8700-'2031 forecast'!$C$10))</f>
        <v>0</v>
      </c>
      <c r="M8700" s="193">
        <f>MAX(0,(H8700-'2031 forecast'!$C$10))</f>
        <v>0</v>
      </c>
      <c r="N8700" s="193">
        <f>MAX(0,(I8700-'2031 forecast'!$C$10))</f>
        <v>0</v>
      </c>
      <c r="O8700" s="193">
        <f>MAX(0,(J8700-'2031 forecast'!$C$10))</f>
        <v>0</v>
      </c>
      <c r="P8700" s="175" t="str">
        <f t="shared" si="1388"/>
        <v/>
      </c>
      <c r="Q8700" s="175" t="str">
        <f t="shared" si="1389"/>
        <v/>
      </c>
    </row>
    <row r="8701" spans="1:17" s="1" customFormat="1" x14ac:dyDescent="0.3">
      <c r="A8701" s="189">
        <f t="shared" si="1387"/>
        <v>44193.374999978907</v>
      </c>
      <c r="B8701" s="190">
        <f t="shared" si="1382"/>
        <v>44193</v>
      </c>
      <c r="C8701" s="1">
        <f t="shared" si="1383"/>
        <v>9</v>
      </c>
      <c r="D8701" s="191">
        <v>2.9891022696192584</v>
      </c>
      <c r="E8701" s="192">
        <f t="shared" si="1384"/>
        <v>1.037925320619571E-4</v>
      </c>
      <c r="F8701" s="193">
        <f t="shared" si="1385"/>
        <v>4.4566396191712601</v>
      </c>
      <c r="G8701" s="193">
        <f t="shared" si="1391"/>
        <v>4.6214389538214551</v>
      </c>
      <c r="H8701" s="193">
        <f t="shared" si="1391"/>
        <v>4.7923323016793411</v>
      </c>
      <c r="I8701" s="193">
        <f t="shared" si="1391"/>
        <v>4.9695450095101465</v>
      </c>
      <c r="J8701" s="193">
        <f t="shared" si="1391"/>
        <v>5.1533107570384979</v>
      </c>
      <c r="K8701" s="193">
        <f>MAX(0,(F8701-'2031 forecast'!$C$10))</f>
        <v>0</v>
      </c>
      <c r="L8701" s="193">
        <f>MAX(0,(G8701-'2031 forecast'!$C$10))</f>
        <v>0</v>
      </c>
      <c r="M8701" s="193">
        <f>MAX(0,(H8701-'2031 forecast'!$C$10))</f>
        <v>0</v>
      </c>
      <c r="N8701" s="193">
        <f>MAX(0,(I8701-'2031 forecast'!$C$10))</f>
        <v>0</v>
      </c>
      <c r="O8701" s="193">
        <f>MAX(0,(J8701-'2031 forecast'!$C$10))</f>
        <v>0</v>
      </c>
      <c r="P8701" s="175" t="str">
        <f t="shared" si="1388"/>
        <v/>
      </c>
      <c r="Q8701" s="175" t="str">
        <f t="shared" si="1389"/>
        <v/>
      </c>
    </row>
    <row r="8702" spans="1:17" s="1" customFormat="1" x14ac:dyDescent="0.3">
      <c r="A8702" s="189">
        <f t="shared" si="1387"/>
        <v>44193.416666645571</v>
      </c>
      <c r="B8702" s="190">
        <f t="shared" si="1382"/>
        <v>44193</v>
      </c>
      <c r="C8702" s="1">
        <f t="shared" si="1383"/>
        <v>10</v>
      </c>
      <c r="D8702" s="191">
        <v>3.1170990922477908</v>
      </c>
      <c r="E8702" s="192">
        <f t="shared" si="1384"/>
        <v>1.0823704854823737E-4</v>
      </c>
      <c r="F8702" s="193">
        <f t="shared" si="1385"/>
        <v>4.6474780915287193</v>
      </c>
      <c r="G8702" s="193">
        <f t="shared" si="1391"/>
        <v>4.819334324640006</v>
      </c>
      <c r="H8702" s="193">
        <f t="shared" si="1391"/>
        <v>4.9975455236656092</v>
      </c>
      <c r="I8702" s="193">
        <f t="shared" si="1391"/>
        <v>5.1823466849803541</v>
      </c>
      <c r="J8702" s="193">
        <f t="shared" si="1391"/>
        <v>5.3739814947454354</v>
      </c>
      <c r="K8702" s="193">
        <f>MAX(0,(F8702-'2031 forecast'!$C$10))</f>
        <v>0</v>
      </c>
      <c r="L8702" s="193">
        <f>MAX(0,(G8702-'2031 forecast'!$C$10))</f>
        <v>0</v>
      </c>
      <c r="M8702" s="193">
        <f>MAX(0,(H8702-'2031 forecast'!$C$10))</f>
        <v>0</v>
      </c>
      <c r="N8702" s="193">
        <f>MAX(0,(I8702-'2031 forecast'!$C$10))</f>
        <v>0</v>
      </c>
      <c r="O8702" s="193">
        <f>MAX(0,(J8702-'2031 forecast'!$C$10))</f>
        <v>0</v>
      </c>
      <c r="P8702" s="175" t="str">
        <f t="shared" si="1388"/>
        <v/>
      </c>
      <c r="Q8702" s="175" t="str">
        <f t="shared" si="1389"/>
        <v/>
      </c>
    </row>
    <row r="8703" spans="1:17" s="1" customFormat="1" x14ac:dyDescent="0.3">
      <c r="A8703" s="189">
        <f t="shared" si="1387"/>
        <v>44193.458333312235</v>
      </c>
      <c r="B8703" s="190">
        <f t="shared" si="1382"/>
        <v>44193</v>
      </c>
      <c r="C8703" s="1">
        <f t="shared" si="1383"/>
        <v>11</v>
      </c>
      <c r="D8703" s="191">
        <v>3.2074497905738135</v>
      </c>
      <c r="E8703" s="192">
        <f t="shared" si="1384"/>
        <v>1.1137435430325874E-4</v>
      </c>
      <c r="F8703" s="193">
        <f t="shared" si="1385"/>
        <v>4.7821876014281024</v>
      </c>
      <c r="G8703" s="193">
        <f t="shared" si="1391"/>
        <v>4.9590251746295708</v>
      </c>
      <c r="H8703" s="193">
        <f t="shared" si="1391"/>
        <v>5.1424019156559169</v>
      </c>
      <c r="I8703" s="193">
        <f t="shared" si="1391"/>
        <v>5.3325596323710887</v>
      </c>
      <c r="J8703" s="193">
        <f t="shared" si="1391"/>
        <v>5.5297490743032736</v>
      </c>
      <c r="K8703" s="193">
        <f>MAX(0,(F8703-'2031 forecast'!$C$10))</f>
        <v>0</v>
      </c>
      <c r="L8703" s="193">
        <f>MAX(0,(G8703-'2031 forecast'!$C$10))</f>
        <v>0</v>
      </c>
      <c r="M8703" s="193">
        <f>MAX(0,(H8703-'2031 forecast'!$C$10))</f>
        <v>0</v>
      </c>
      <c r="N8703" s="193">
        <f>MAX(0,(I8703-'2031 forecast'!$C$10))</f>
        <v>0</v>
      </c>
      <c r="O8703" s="193">
        <f>MAX(0,(J8703-'2031 forecast'!$C$10))</f>
        <v>0</v>
      </c>
      <c r="P8703" s="175" t="str">
        <f t="shared" si="1388"/>
        <v/>
      </c>
      <c r="Q8703" s="175" t="str">
        <f t="shared" si="1389"/>
        <v/>
      </c>
    </row>
    <row r="8704" spans="1:17" s="1" customFormat="1" x14ac:dyDescent="0.3">
      <c r="A8704" s="189">
        <f t="shared" si="1387"/>
        <v>44193.4999999789</v>
      </c>
      <c r="B8704" s="190">
        <f t="shared" si="1382"/>
        <v>44193</v>
      </c>
      <c r="C8704" s="1">
        <f t="shared" si="1383"/>
        <v>12</v>
      </c>
      <c r="D8704" s="191">
        <v>3.3956804120863615</v>
      </c>
      <c r="E8704" s="192">
        <f t="shared" si="1384"/>
        <v>1.1791040795955328E-4</v>
      </c>
      <c r="F8704" s="193">
        <f t="shared" si="1385"/>
        <v>5.0628324137184846</v>
      </c>
      <c r="G8704" s="193">
        <f t="shared" si="1391"/>
        <v>5.2500477787744995</v>
      </c>
      <c r="H8704" s="193">
        <f t="shared" si="1391"/>
        <v>5.4441860656357246</v>
      </c>
      <c r="I8704" s="193">
        <f t="shared" si="1391"/>
        <v>5.6455032727684538</v>
      </c>
      <c r="J8704" s="193">
        <f t="shared" si="1391"/>
        <v>5.8542648650487719</v>
      </c>
      <c r="K8704" s="193">
        <f>MAX(0,(F8704-'2031 forecast'!$C$10))</f>
        <v>0</v>
      </c>
      <c r="L8704" s="193">
        <f>MAX(0,(G8704-'2031 forecast'!$C$10))</f>
        <v>0</v>
      </c>
      <c r="M8704" s="193">
        <f>MAX(0,(H8704-'2031 forecast'!$C$10))</f>
        <v>0</v>
      </c>
      <c r="N8704" s="193">
        <f>MAX(0,(I8704-'2031 forecast'!$C$10))</f>
        <v>0</v>
      </c>
      <c r="O8704" s="193">
        <f>MAX(0,(J8704-'2031 forecast'!$C$10))</f>
        <v>0.11726486504877176</v>
      </c>
      <c r="P8704" s="175" t="str">
        <f t="shared" si="1388"/>
        <v/>
      </c>
      <c r="Q8704" s="175" t="str">
        <f t="shared" si="1389"/>
        <v/>
      </c>
    </row>
    <row r="8705" spans="1:17" s="1" customFormat="1" x14ac:dyDescent="0.3">
      <c r="A8705" s="189">
        <f t="shared" si="1387"/>
        <v>44193.541666645564</v>
      </c>
      <c r="B8705" s="190">
        <f t="shared" si="1382"/>
        <v>44193</v>
      </c>
      <c r="C8705" s="1">
        <f t="shared" si="1383"/>
        <v>13</v>
      </c>
      <c r="D8705" s="191">
        <v>3.3203881634813426</v>
      </c>
      <c r="E8705" s="192">
        <f t="shared" si="1384"/>
        <v>1.1529598649703547E-4</v>
      </c>
      <c r="F8705" s="193">
        <f t="shared" si="1385"/>
        <v>4.9505744888023315</v>
      </c>
      <c r="G8705" s="193">
        <f t="shared" ref="G8705:J8724" si="1392">$E8705*G$2</f>
        <v>5.1336387371165282</v>
      </c>
      <c r="H8705" s="193">
        <f t="shared" si="1392"/>
        <v>5.3234724056438019</v>
      </c>
      <c r="I8705" s="193">
        <f t="shared" si="1392"/>
        <v>5.5203258166095086</v>
      </c>
      <c r="J8705" s="193">
        <f t="shared" si="1392"/>
        <v>5.7244585487505733</v>
      </c>
      <c r="K8705" s="193">
        <f>MAX(0,(F8705-'2031 forecast'!$C$10))</f>
        <v>0</v>
      </c>
      <c r="L8705" s="193">
        <f>MAX(0,(G8705-'2031 forecast'!$C$10))</f>
        <v>0</v>
      </c>
      <c r="M8705" s="193">
        <f>MAX(0,(H8705-'2031 forecast'!$C$10))</f>
        <v>0</v>
      </c>
      <c r="N8705" s="193">
        <f>MAX(0,(I8705-'2031 forecast'!$C$10))</f>
        <v>0</v>
      </c>
      <c r="O8705" s="193">
        <f>MAX(0,(J8705-'2031 forecast'!$C$10))</f>
        <v>0</v>
      </c>
      <c r="P8705" s="175" t="str">
        <f t="shared" si="1388"/>
        <v/>
      </c>
      <c r="Q8705" s="175" t="str">
        <f t="shared" si="1389"/>
        <v/>
      </c>
    </row>
    <row r="8706" spans="1:17" s="1" customFormat="1" x14ac:dyDescent="0.3">
      <c r="A8706" s="189">
        <f t="shared" si="1387"/>
        <v>44193.583333312228</v>
      </c>
      <c r="B8706" s="190">
        <f t="shared" si="1382"/>
        <v>44193</v>
      </c>
      <c r="C8706" s="1">
        <f t="shared" si="1383"/>
        <v>14</v>
      </c>
      <c r="D8706" s="191">
        <v>3.2978004888998367</v>
      </c>
      <c r="E8706" s="192">
        <f t="shared" si="1384"/>
        <v>1.1451166005828012E-4</v>
      </c>
      <c r="F8706" s="193">
        <f t="shared" si="1385"/>
        <v>4.9168971113274855</v>
      </c>
      <c r="G8706" s="193">
        <f t="shared" si="1392"/>
        <v>5.0987160246191365</v>
      </c>
      <c r="H8706" s="193">
        <f t="shared" si="1392"/>
        <v>5.2872583076462245</v>
      </c>
      <c r="I8706" s="193">
        <f t="shared" si="1392"/>
        <v>5.4827725797618241</v>
      </c>
      <c r="J8706" s="193">
        <f t="shared" si="1392"/>
        <v>5.6855166538611126</v>
      </c>
      <c r="K8706" s="193">
        <f>MAX(0,(F8706-'2031 forecast'!$C$10))</f>
        <v>0</v>
      </c>
      <c r="L8706" s="193">
        <f>MAX(0,(G8706-'2031 forecast'!$C$10))</f>
        <v>0</v>
      </c>
      <c r="M8706" s="193">
        <f>MAX(0,(H8706-'2031 forecast'!$C$10))</f>
        <v>0</v>
      </c>
      <c r="N8706" s="193">
        <f>MAX(0,(I8706-'2031 forecast'!$C$10))</f>
        <v>0</v>
      </c>
      <c r="O8706" s="193">
        <f>MAX(0,(J8706-'2031 forecast'!$C$10))</f>
        <v>0</v>
      </c>
      <c r="P8706" s="175" t="str">
        <f t="shared" si="1388"/>
        <v/>
      </c>
      <c r="Q8706" s="175" t="str">
        <f t="shared" si="1389"/>
        <v/>
      </c>
    </row>
    <row r="8707" spans="1:17" s="1" customFormat="1" x14ac:dyDescent="0.3">
      <c r="A8707" s="189">
        <f t="shared" si="1387"/>
        <v>44193.624999978892</v>
      </c>
      <c r="B8707" s="190">
        <f t="shared" si="1382"/>
        <v>44193</v>
      </c>
      <c r="C8707" s="1">
        <f t="shared" si="1383"/>
        <v>15</v>
      </c>
      <c r="D8707" s="191">
        <v>3.342975838062848</v>
      </c>
      <c r="E8707" s="192">
        <f t="shared" si="1384"/>
        <v>1.1608031293579081E-4</v>
      </c>
      <c r="F8707" s="193">
        <f t="shared" si="1385"/>
        <v>4.9842518662771775</v>
      </c>
      <c r="G8707" s="193">
        <f t="shared" si="1392"/>
        <v>5.1685614496139189</v>
      </c>
      <c r="H8707" s="193">
        <f t="shared" si="1392"/>
        <v>5.3596865036413783</v>
      </c>
      <c r="I8707" s="193">
        <f t="shared" si="1392"/>
        <v>5.5578790534571914</v>
      </c>
      <c r="J8707" s="193">
        <f t="shared" si="1392"/>
        <v>5.7634004436400321</v>
      </c>
      <c r="K8707" s="193">
        <f>MAX(0,(F8707-'2031 forecast'!$C$10))</f>
        <v>0</v>
      </c>
      <c r="L8707" s="193">
        <f>MAX(0,(G8707-'2031 forecast'!$C$10))</f>
        <v>0</v>
      </c>
      <c r="M8707" s="193">
        <f>MAX(0,(H8707-'2031 forecast'!$C$10))</f>
        <v>0</v>
      </c>
      <c r="N8707" s="193">
        <f>MAX(0,(I8707-'2031 forecast'!$C$10))</f>
        <v>0</v>
      </c>
      <c r="O8707" s="193">
        <f>MAX(0,(J8707-'2031 forecast'!$C$10))</f>
        <v>2.6400443640032023E-2</v>
      </c>
      <c r="P8707" s="175" t="str">
        <f t="shared" si="1388"/>
        <v/>
      </c>
      <c r="Q8707" s="175" t="str">
        <f t="shared" si="1389"/>
        <v/>
      </c>
    </row>
    <row r="8708" spans="1:17" s="1" customFormat="1" x14ac:dyDescent="0.3">
      <c r="A8708" s="189">
        <f t="shared" si="1387"/>
        <v>44193.666666645557</v>
      </c>
      <c r="B8708" s="190">
        <f t="shared" si="1382"/>
        <v>44193</v>
      </c>
      <c r="C8708" s="1">
        <f t="shared" si="1383"/>
        <v>16</v>
      </c>
      <c r="D8708" s="191">
        <v>3.3354466132023459</v>
      </c>
      <c r="E8708" s="192">
        <f t="shared" si="1384"/>
        <v>1.1581887078953901E-4</v>
      </c>
      <c r="F8708" s="193">
        <f t="shared" si="1385"/>
        <v>4.9730260737855616</v>
      </c>
      <c r="G8708" s="193">
        <f t="shared" si="1392"/>
        <v>5.1569205454481217</v>
      </c>
      <c r="H8708" s="193">
        <f t="shared" si="1392"/>
        <v>5.347615137642185</v>
      </c>
      <c r="I8708" s="193">
        <f t="shared" si="1392"/>
        <v>5.5453613078412962</v>
      </c>
      <c r="J8708" s="193">
        <f t="shared" si="1392"/>
        <v>5.7504198120102119</v>
      </c>
      <c r="K8708" s="193">
        <f>MAX(0,(F8708-'2031 forecast'!$C$10))</f>
        <v>0</v>
      </c>
      <c r="L8708" s="193">
        <f>MAX(0,(G8708-'2031 forecast'!$C$10))</f>
        <v>0</v>
      </c>
      <c r="M8708" s="193">
        <f>MAX(0,(H8708-'2031 forecast'!$C$10))</f>
        <v>0</v>
      </c>
      <c r="N8708" s="193">
        <f>MAX(0,(I8708-'2031 forecast'!$C$10))</f>
        <v>0</v>
      </c>
      <c r="O8708" s="193">
        <f>MAX(0,(J8708-'2031 forecast'!$C$10))</f>
        <v>1.3419812010211807E-2</v>
      </c>
      <c r="P8708" s="175" t="str">
        <f t="shared" si="1388"/>
        <v/>
      </c>
      <c r="Q8708" s="175" t="str">
        <f t="shared" si="1389"/>
        <v/>
      </c>
    </row>
    <row r="8709" spans="1:17" s="1" customFormat="1" x14ac:dyDescent="0.3">
      <c r="A8709" s="189">
        <f t="shared" si="1387"/>
        <v>44193.708333312221</v>
      </c>
      <c r="B8709" s="190">
        <f t="shared" ref="B8709:B8763" si="1393">INT(A8709)</f>
        <v>44193</v>
      </c>
      <c r="C8709" s="1">
        <f t="shared" ref="C8709:C8763" si="1394">HOUR(A8709)</f>
        <v>17</v>
      </c>
      <c r="D8709" s="191">
        <v>3.501089560133388</v>
      </c>
      <c r="E8709" s="192">
        <f t="shared" ref="E8709:E8763" si="1395">D8709/SUM($D$4:$D$8763)</f>
        <v>1.215705980070782E-4</v>
      </c>
      <c r="F8709" s="193">
        <f t="shared" ref="F8709:F8763" si="1396">E8709*$F$2</f>
        <v>5.2199935086010969</v>
      </c>
      <c r="G8709" s="193">
        <f t="shared" si="1392"/>
        <v>5.4130204370956587</v>
      </c>
      <c r="H8709" s="193">
        <f t="shared" si="1392"/>
        <v>5.6131851896244163</v>
      </c>
      <c r="I8709" s="193">
        <f t="shared" si="1392"/>
        <v>5.8207517113909777</v>
      </c>
      <c r="J8709" s="193">
        <f t="shared" si="1392"/>
        <v>6.0359937078662496</v>
      </c>
      <c r="K8709" s="193">
        <f>MAX(0,(F8709-'2031 forecast'!$C$10))</f>
        <v>0</v>
      </c>
      <c r="L8709" s="193">
        <f>MAX(0,(G8709-'2031 forecast'!$C$10))</f>
        <v>0</v>
      </c>
      <c r="M8709" s="193">
        <f>MAX(0,(H8709-'2031 forecast'!$C$10))</f>
        <v>0</v>
      </c>
      <c r="N8709" s="193">
        <f>MAX(0,(I8709-'2031 forecast'!$C$10))</f>
        <v>8.375171139097759E-2</v>
      </c>
      <c r="O8709" s="193">
        <f>MAX(0,(J8709-'2031 forecast'!$C$10))</f>
        <v>0.29899370786624946</v>
      </c>
      <c r="P8709" s="175" t="str">
        <f t="shared" si="1388"/>
        <v/>
      </c>
      <c r="Q8709" s="175" t="str">
        <f t="shared" si="1389"/>
        <v/>
      </c>
    </row>
    <row r="8710" spans="1:17" s="1" customFormat="1" x14ac:dyDescent="0.3">
      <c r="A8710" s="189">
        <f t="shared" ref="A8710:A8763" si="1397">A8709 + TIME(1,0,0)</f>
        <v>44193.749999978885</v>
      </c>
      <c r="B8710" s="190">
        <f t="shared" si="1393"/>
        <v>44193</v>
      </c>
      <c r="C8710" s="1">
        <f t="shared" si="1394"/>
        <v>18</v>
      </c>
      <c r="D8710" s="191">
        <v>3.5989694833199133</v>
      </c>
      <c r="E8710" s="192">
        <f t="shared" si="1395"/>
        <v>1.2496934590835136E-4</v>
      </c>
      <c r="F8710" s="193">
        <f t="shared" si="1396"/>
        <v>5.365928810992096</v>
      </c>
      <c r="G8710" s="193">
        <f t="shared" si="1392"/>
        <v>5.5643521912510208</v>
      </c>
      <c r="H8710" s="193">
        <f t="shared" si="1392"/>
        <v>5.7701129476139164</v>
      </c>
      <c r="I8710" s="193">
        <f t="shared" si="1392"/>
        <v>5.9834824043976074</v>
      </c>
      <c r="J8710" s="193">
        <f t="shared" si="1392"/>
        <v>6.2047419190539088</v>
      </c>
      <c r="K8710" s="193">
        <f>MAX(0,(F8710-'2031 forecast'!$C$10))</f>
        <v>0</v>
      </c>
      <c r="L8710" s="193">
        <f>MAX(0,(G8710-'2031 forecast'!$C$10))</f>
        <v>0</v>
      </c>
      <c r="M8710" s="193">
        <f>MAX(0,(H8710-'2031 forecast'!$C$10))</f>
        <v>3.3112947613916255E-2</v>
      </c>
      <c r="N8710" s="193">
        <f>MAX(0,(I8710-'2031 forecast'!$C$10))</f>
        <v>0.24648240439760727</v>
      </c>
      <c r="O8710" s="193">
        <f>MAX(0,(J8710-'2031 forecast'!$C$10))</f>
        <v>0.46774191905390872</v>
      </c>
      <c r="P8710" s="175" t="str">
        <f t="shared" ref="P8710:P8763" si="1398">IF(K8710&gt;0,IF(K8709&gt;0,P8709+1,1),"")</f>
        <v/>
      </c>
      <c r="Q8710" s="175" t="str">
        <f t="shared" ref="Q8710:Q8763" si="1399">IF(AND(K8710&gt;0,K8711=0),P8710,"")</f>
        <v/>
      </c>
    </row>
    <row r="8711" spans="1:17" s="1" customFormat="1" x14ac:dyDescent="0.3">
      <c r="A8711" s="189">
        <f t="shared" si="1397"/>
        <v>44193.791666645549</v>
      </c>
      <c r="B8711" s="190">
        <f t="shared" si="1393"/>
        <v>44193</v>
      </c>
      <c r="C8711" s="1">
        <f t="shared" si="1394"/>
        <v>19</v>
      </c>
      <c r="D8711" s="191">
        <v>3.5462649092963998</v>
      </c>
      <c r="E8711" s="192">
        <f t="shared" si="1395"/>
        <v>1.231392508845889E-4</v>
      </c>
      <c r="F8711" s="193">
        <f t="shared" si="1396"/>
        <v>5.2873482635507898</v>
      </c>
      <c r="G8711" s="193">
        <f t="shared" si="1392"/>
        <v>5.482865862090442</v>
      </c>
      <c r="H8711" s="193">
        <f t="shared" si="1392"/>
        <v>5.685613385619571</v>
      </c>
      <c r="I8711" s="193">
        <f t="shared" si="1392"/>
        <v>5.8958581850863458</v>
      </c>
      <c r="J8711" s="193">
        <f t="shared" si="1392"/>
        <v>6.11387749764517</v>
      </c>
      <c r="K8711" s="193">
        <f>MAX(0,(F8711-'2031 forecast'!$C$10))</f>
        <v>0</v>
      </c>
      <c r="L8711" s="193">
        <f>MAX(0,(G8711-'2031 forecast'!$C$10))</f>
        <v>0</v>
      </c>
      <c r="M8711" s="193">
        <f>MAX(0,(H8711-'2031 forecast'!$C$10))</f>
        <v>0</v>
      </c>
      <c r="N8711" s="193">
        <f>MAX(0,(I8711-'2031 forecast'!$C$10))</f>
        <v>0.15885818508634575</v>
      </c>
      <c r="O8711" s="193">
        <f>MAX(0,(J8711-'2031 forecast'!$C$10))</f>
        <v>0.37687749764516987</v>
      </c>
      <c r="P8711" s="175" t="str">
        <f t="shared" si="1398"/>
        <v/>
      </c>
      <c r="Q8711" s="175" t="str">
        <f t="shared" si="1399"/>
        <v/>
      </c>
    </row>
    <row r="8712" spans="1:17" s="1" customFormat="1" x14ac:dyDescent="0.3">
      <c r="A8712" s="189">
        <f t="shared" si="1397"/>
        <v>44193.833333312214</v>
      </c>
      <c r="B8712" s="190">
        <f t="shared" si="1393"/>
        <v>44193</v>
      </c>
      <c r="C8712" s="1">
        <f t="shared" si="1394"/>
        <v>20</v>
      </c>
      <c r="D8712" s="191">
        <v>3.3580342877838514</v>
      </c>
      <c r="E8712" s="192">
        <f t="shared" si="1395"/>
        <v>1.1660319722829435E-4</v>
      </c>
      <c r="F8712" s="193">
        <f t="shared" si="1396"/>
        <v>5.0067034512604067</v>
      </c>
      <c r="G8712" s="193">
        <f t="shared" si="1392"/>
        <v>5.1918432579455125</v>
      </c>
      <c r="H8712" s="193">
        <f t="shared" si="1392"/>
        <v>5.3838292356397615</v>
      </c>
      <c r="I8712" s="193">
        <f t="shared" si="1392"/>
        <v>5.5829145446889799</v>
      </c>
      <c r="J8712" s="193">
        <f t="shared" si="1392"/>
        <v>5.7893617068996708</v>
      </c>
      <c r="K8712" s="193">
        <f>MAX(0,(F8712-'2031 forecast'!$C$10))</f>
        <v>0</v>
      </c>
      <c r="L8712" s="193">
        <f>MAX(0,(G8712-'2031 forecast'!$C$10))</f>
        <v>0</v>
      </c>
      <c r="M8712" s="193">
        <f>MAX(0,(H8712-'2031 forecast'!$C$10))</f>
        <v>0</v>
      </c>
      <c r="N8712" s="193">
        <f>MAX(0,(I8712-'2031 forecast'!$C$10))</f>
        <v>0</v>
      </c>
      <c r="O8712" s="193">
        <f>MAX(0,(J8712-'2031 forecast'!$C$10))</f>
        <v>5.2361706899670679E-2</v>
      </c>
      <c r="P8712" s="175" t="str">
        <f t="shared" si="1398"/>
        <v/>
      </c>
      <c r="Q8712" s="175" t="str">
        <f t="shared" si="1399"/>
        <v/>
      </c>
    </row>
    <row r="8713" spans="1:17" s="1" customFormat="1" x14ac:dyDescent="0.3">
      <c r="A8713" s="189">
        <f t="shared" si="1397"/>
        <v>44193.874999978878</v>
      </c>
      <c r="B8713" s="190">
        <f t="shared" si="1393"/>
        <v>44193</v>
      </c>
      <c r="C8713" s="1">
        <f t="shared" si="1394"/>
        <v>21</v>
      </c>
      <c r="D8713" s="191">
        <v>3.2300374651553194</v>
      </c>
      <c r="E8713" s="192">
        <f t="shared" si="1395"/>
        <v>1.1215868074201409E-4</v>
      </c>
      <c r="F8713" s="193">
        <f t="shared" si="1396"/>
        <v>4.8158649789029484</v>
      </c>
      <c r="G8713" s="193">
        <f t="shared" si="1392"/>
        <v>4.9939478871269625</v>
      </c>
      <c r="H8713" s="193">
        <f t="shared" si="1392"/>
        <v>5.1786160136534942</v>
      </c>
      <c r="I8713" s="193">
        <f t="shared" si="1392"/>
        <v>5.3701128692187732</v>
      </c>
      <c r="J8713" s="193">
        <f t="shared" si="1392"/>
        <v>5.5686909691927342</v>
      </c>
      <c r="K8713" s="193">
        <f>MAX(0,(F8713-'2031 forecast'!$C$10))</f>
        <v>0</v>
      </c>
      <c r="L8713" s="193">
        <f>MAX(0,(G8713-'2031 forecast'!$C$10))</f>
        <v>0</v>
      </c>
      <c r="M8713" s="193">
        <f>MAX(0,(H8713-'2031 forecast'!$C$10))</f>
        <v>0</v>
      </c>
      <c r="N8713" s="193">
        <f>MAX(0,(I8713-'2031 forecast'!$C$10))</f>
        <v>0</v>
      </c>
      <c r="O8713" s="193">
        <f>MAX(0,(J8713-'2031 forecast'!$C$10))</f>
        <v>0</v>
      </c>
      <c r="P8713" s="175" t="str">
        <f t="shared" si="1398"/>
        <v/>
      </c>
      <c r="Q8713" s="175" t="str">
        <f t="shared" si="1399"/>
        <v/>
      </c>
    </row>
    <row r="8714" spans="1:17" s="1" customFormat="1" x14ac:dyDescent="0.3">
      <c r="A8714" s="189">
        <f t="shared" si="1397"/>
        <v>44193.916666645542</v>
      </c>
      <c r="B8714" s="190">
        <f t="shared" si="1393"/>
        <v>44193</v>
      </c>
      <c r="C8714" s="1">
        <f t="shared" si="1394"/>
        <v>22</v>
      </c>
      <c r="D8714" s="191">
        <v>3.2074497905738135</v>
      </c>
      <c r="E8714" s="192">
        <f t="shared" si="1395"/>
        <v>1.1137435430325874E-4</v>
      </c>
      <c r="F8714" s="193">
        <f t="shared" si="1396"/>
        <v>4.7821876014281024</v>
      </c>
      <c r="G8714" s="193">
        <f t="shared" si="1392"/>
        <v>4.9590251746295708</v>
      </c>
      <c r="H8714" s="193">
        <f t="shared" si="1392"/>
        <v>5.1424019156559169</v>
      </c>
      <c r="I8714" s="193">
        <f t="shared" si="1392"/>
        <v>5.3325596323710887</v>
      </c>
      <c r="J8714" s="193">
        <f t="shared" si="1392"/>
        <v>5.5297490743032736</v>
      </c>
      <c r="K8714" s="193">
        <f>MAX(0,(F8714-'2031 forecast'!$C$10))</f>
        <v>0</v>
      </c>
      <c r="L8714" s="193">
        <f>MAX(0,(G8714-'2031 forecast'!$C$10))</f>
        <v>0</v>
      </c>
      <c r="M8714" s="193">
        <f>MAX(0,(H8714-'2031 forecast'!$C$10))</f>
        <v>0</v>
      </c>
      <c r="N8714" s="193">
        <f>MAX(0,(I8714-'2031 forecast'!$C$10))</f>
        <v>0</v>
      </c>
      <c r="O8714" s="193">
        <f>MAX(0,(J8714-'2031 forecast'!$C$10))</f>
        <v>0</v>
      </c>
      <c r="P8714" s="175" t="str">
        <f t="shared" si="1398"/>
        <v/>
      </c>
      <c r="Q8714" s="175" t="str">
        <f t="shared" si="1399"/>
        <v/>
      </c>
    </row>
    <row r="8715" spans="1:17" s="1" customFormat="1" x14ac:dyDescent="0.3">
      <c r="A8715" s="189">
        <f t="shared" si="1397"/>
        <v>44193.958333312206</v>
      </c>
      <c r="B8715" s="190">
        <f t="shared" si="1393"/>
        <v>44193</v>
      </c>
      <c r="C8715" s="1">
        <f t="shared" si="1394"/>
        <v>23</v>
      </c>
      <c r="D8715" s="191">
        <v>2.8987515712932352</v>
      </c>
      <c r="E8715" s="192">
        <f t="shared" si="1395"/>
        <v>1.0065522630693572E-4</v>
      </c>
      <c r="F8715" s="193">
        <f t="shared" si="1396"/>
        <v>4.3219301092718769</v>
      </c>
      <c r="G8715" s="193">
        <f t="shared" si="1392"/>
        <v>4.4817481038318894</v>
      </c>
      <c r="H8715" s="193">
        <f t="shared" si="1392"/>
        <v>4.6474759096890326</v>
      </c>
      <c r="I8715" s="193">
        <f t="shared" si="1392"/>
        <v>4.819332062119412</v>
      </c>
      <c r="J8715" s="193">
        <f t="shared" si="1392"/>
        <v>4.9975431774806589</v>
      </c>
      <c r="K8715" s="193">
        <f>MAX(0,(F8715-'2031 forecast'!$C$10))</f>
        <v>0</v>
      </c>
      <c r="L8715" s="193">
        <f>MAX(0,(G8715-'2031 forecast'!$C$10))</f>
        <v>0</v>
      </c>
      <c r="M8715" s="193">
        <f>MAX(0,(H8715-'2031 forecast'!$C$10))</f>
        <v>0</v>
      </c>
      <c r="N8715" s="193">
        <f>MAX(0,(I8715-'2031 forecast'!$C$10))</f>
        <v>0</v>
      </c>
      <c r="O8715" s="193">
        <f>MAX(0,(J8715-'2031 forecast'!$C$10))</f>
        <v>0</v>
      </c>
      <c r="P8715" s="175" t="str">
        <f t="shared" si="1398"/>
        <v/>
      </c>
      <c r="Q8715" s="175" t="str">
        <f t="shared" si="1399"/>
        <v/>
      </c>
    </row>
    <row r="8716" spans="1:17" s="1" customFormat="1" x14ac:dyDescent="0.3">
      <c r="A8716" s="189">
        <f t="shared" si="1397"/>
        <v>44193.999999978871</v>
      </c>
      <c r="B8716" s="190">
        <f t="shared" si="1393"/>
        <v>44193</v>
      </c>
      <c r="C8716" s="1">
        <f t="shared" si="1394"/>
        <v>0</v>
      </c>
      <c r="D8716" s="191">
        <v>2.6578163757571742</v>
      </c>
      <c r="E8716" s="192">
        <f t="shared" si="1395"/>
        <v>9.2289077626878717E-5</v>
      </c>
      <c r="F8716" s="193">
        <f t="shared" si="1396"/>
        <v>3.9627047495401877</v>
      </c>
      <c r="G8716" s="193">
        <f t="shared" si="1392"/>
        <v>4.1092391705263811</v>
      </c>
      <c r="H8716" s="193">
        <f t="shared" si="1392"/>
        <v>4.2611921977148794</v>
      </c>
      <c r="I8716" s="193">
        <f t="shared" si="1392"/>
        <v>4.4187642024107845</v>
      </c>
      <c r="J8716" s="193">
        <f t="shared" si="1392"/>
        <v>4.5821629653264218</v>
      </c>
      <c r="K8716" s="193">
        <f>MAX(0,(F8716-'2031 forecast'!$C$10))</f>
        <v>0</v>
      </c>
      <c r="L8716" s="193">
        <f>MAX(0,(G8716-'2031 forecast'!$C$10))</f>
        <v>0</v>
      </c>
      <c r="M8716" s="193">
        <f>MAX(0,(H8716-'2031 forecast'!$C$10))</f>
        <v>0</v>
      </c>
      <c r="N8716" s="193">
        <f>MAX(0,(I8716-'2031 forecast'!$C$10))</f>
        <v>0</v>
      </c>
      <c r="O8716" s="193">
        <f>MAX(0,(J8716-'2031 forecast'!$C$10))</f>
        <v>0</v>
      </c>
      <c r="P8716" s="175" t="str">
        <f t="shared" si="1398"/>
        <v/>
      </c>
      <c r="Q8716" s="175" t="str">
        <f t="shared" si="1399"/>
        <v/>
      </c>
    </row>
    <row r="8717" spans="1:17" s="1" customFormat="1" x14ac:dyDescent="0.3">
      <c r="A8717" s="189">
        <f t="shared" si="1397"/>
        <v>44194.041666645535</v>
      </c>
      <c r="B8717" s="190">
        <f t="shared" si="1393"/>
        <v>44194</v>
      </c>
      <c r="C8717" s="1">
        <f t="shared" si="1394"/>
        <v>1</v>
      </c>
      <c r="D8717" s="191">
        <v>2.514761103407638</v>
      </c>
      <c r="E8717" s="192">
        <f t="shared" si="1395"/>
        <v>8.7321676848094892E-5</v>
      </c>
      <c r="F8717" s="193">
        <f t="shared" si="1396"/>
        <v>3.7494146921994984</v>
      </c>
      <c r="G8717" s="193">
        <f t="shared" si="1392"/>
        <v>3.8880619913762366</v>
      </c>
      <c r="H8717" s="193">
        <f t="shared" si="1392"/>
        <v>4.0318362437302264</v>
      </c>
      <c r="I8717" s="193">
        <f t="shared" si="1392"/>
        <v>4.1809270357087884</v>
      </c>
      <c r="J8717" s="193">
        <f t="shared" si="1392"/>
        <v>4.3355309643598448</v>
      </c>
      <c r="K8717" s="193">
        <f>MAX(0,(F8717-'2031 forecast'!$C$10))</f>
        <v>0</v>
      </c>
      <c r="L8717" s="193">
        <f>MAX(0,(G8717-'2031 forecast'!$C$10))</f>
        <v>0</v>
      </c>
      <c r="M8717" s="193">
        <f>MAX(0,(H8717-'2031 forecast'!$C$10))</f>
        <v>0</v>
      </c>
      <c r="N8717" s="193">
        <f>MAX(0,(I8717-'2031 forecast'!$C$10))</f>
        <v>0</v>
      </c>
      <c r="O8717" s="193">
        <f>MAX(0,(J8717-'2031 forecast'!$C$10))</f>
        <v>0</v>
      </c>
      <c r="P8717" s="175" t="str">
        <f t="shared" si="1398"/>
        <v/>
      </c>
      <c r="Q8717" s="175" t="str">
        <f t="shared" si="1399"/>
        <v/>
      </c>
    </row>
    <row r="8718" spans="1:17" s="1" customFormat="1" x14ac:dyDescent="0.3">
      <c r="A8718" s="189">
        <f t="shared" si="1397"/>
        <v>44194.083333312199</v>
      </c>
      <c r="B8718" s="190">
        <f t="shared" si="1393"/>
        <v>44194</v>
      </c>
      <c r="C8718" s="1">
        <f t="shared" si="1394"/>
        <v>2</v>
      </c>
      <c r="D8718" s="191">
        <v>2.4997026536866342</v>
      </c>
      <c r="E8718" s="192">
        <f t="shared" si="1395"/>
        <v>8.6798792555591324E-5</v>
      </c>
      <c r="F8718" s="193">
        <f t="shared" si="1396"/>
        <v>3.7269631072162674</v>
      </c>
      <c r="G8718" s="193">
        <f t="shared" si="1392"/>
        <v>3.8647801830446422</v>
      </c>
      <c r="H8718" s="193">
        <f t="shared" si="1392"/>
        <v>4.0076935117318415</v>
      </c>
      <c r="I8718" s="193">
        <f t="shared" si="1392"/>
        <v>4.155891544476999</v>
      </c>
      <c r="J8718" s="193">
        <f t="shared" si="1392"/>
        <v>4.3095697011002043</v>
      </c>
      <c r="K8718" s="193">
        <f>MAX(0,(F8718-'2031 forecast'!$C$10))</f>
        <v>0</v>
      </c>
      <c r="L8718" s="193">
        <f>MAX(0,(G8718-'2031 forecast'!$C$10))</f>
        <v>0</v>
      </c>
      <c r="M8718" s="193">
        <f>MAX(0,(H8718-'2031 forecast'!$C$10))</f>
        <v>0</v>
      </c>
      <c r="N8718" s="193">
        <f>MAX(0,(I8718-'2031 forecast'!$C$10))</f>
        <v>0</v>
      </c>
      <c r="O8718" s="193">
        <f>MAX(0,(J8718-'2031 forecast'!$C$10))</f>
        <v>0</v>
      </c>
      <c r="P8718" s="175" t="str">
        <f t="shared" si="1398"/>
        <v/>
      </c>
      <c r="Q8718" s="175" t="str">
        <f t="shared" si="1399"/>
        <v/>
      </c>
    </row>
    <row r="8719" spans="1:17" s="1" customFormat="1" x14ac:dyDescent="0.3">
      <c r="A8719" s="189">
        <f t="shared" si="1397"/>
        <v>44194.124999978863</v>
      </c>
      <c r="B8719" s="190">
        <f t="shared" si="1393"/>
        <v>44194</v>
      </c>
      <c r="C8719" s="1">
        <f t="shared" si="1394"/>
        <v>3</v>
      </c>
      <c r="D8719" s="191">
        <v>2.4168811802211132</v>
      </c>
      <c r="E8719" s="192">
        <f t="shared" si="1395"/>
        <v>8.3922928946821728E-5</v>
      </c>
      <c r="F8719" s="193">
        <f t="shared" si="1396"/>
        <v>3.6034793898084998</v>
      </c>
      <c r="G8719" s="193">
        <f t="shared" si="1392"/>
        <v>3.7367302372208742</v>
      </c>
      <c r="H8719" s="193">
        <f t="shared" si="1392"/>
        <v>3.8749084857407259</v>
      </c>
      <c r="I8719" s="193">
        <f t="shared" si="1392"/>
        <v>4.0181963427021588</v>
      </c>
      <c r="J8719" s="193">
        <f t="shared" si="1392"/>
        <v>4.1667827531721855</v>
      </c>
      <c r="K8719" s="193">
        <f>MAX(0,(F8719-'2031 forecast'!$C$10))</f>
        <v>0</v>
      </c>
      <c r="L8719" s="193">
        <f>MAX(0,(G8719-'2031 forecast'!$C$10))</f>
        <v>0</v>
      </c>
      <c r="M8719" s="193">
        <f>MAX(0,(H8719-'2031 forecast'!$C$10))</f>
        <v>0</v>
      </c>
      <c r="N8719" s="193">
        <f>MAX(0,(I8719-'2031 forecast'!$C$10))</f>
        <v>0</v>
      </c>
      <c r="O8719" s="193">
        <f>MAX(0,(J8719-'2031 forecast'!$C$10))</f>
        <v>0</v>
      </c>
      <c r="P8719" s="175" t="str">
        <f t="shared" si="1398"/>
        <v/>
      </c>
      <c r="Q8719" s="175" t="str">
        <f t="shared" si="1399"/>
        <v/>
      </c>
    </row>
    <row r="8720" spans="1:17" s="1" customFormat="1" x14ac:dyDescent="0.3">
      <c r="A8720" s="189">
        <f t="shared" si="1397"/>
        <v>44194.166666645528</v>
      </c>
      <c r="B8720" s="190">
        <f t="shared" si="1393"/>
        <v>44194</v>
      </c>
      <c r="C8720" s="1">
        <f t="shared" si="1394"/>
        <v>4</v>
      </c>
      <c r="D8720" s="191">
        <v>2.3717058310581018</v>
      </c>
      <c r="E8720" s="192">
        <f t="shared" si="1395"/>
        <v>8.2354276069311052E-5</v>
      </c>
      <c r="F8720" s="193">
        <f t="shared" si="1396"/>
        <v>3.5361246348588082</v>
      </c>
      <c r="G8720" s="193">
        <f t="shared" si="1392"/>
        <v>3.6668848122260917</v>
      </c>
      <c r="H8720" s="193">
        <f t="shared" si="1392"/>
        <v>3.802480289745573</v>
      </c>
      <c r="I8720" s="193">
        <f t="shared" si="1392"/>
        <v>3.9430898690067919</v>
      </c>
      <c r="J8720" s="193">
        <f t="shared" si="1392"/>
        <v>4.0888989633932669</v>
      </c>
      <c r="K8720" s="193">
        <f>MAX(0,(F8720-'2031 forecast'!$C$10))</f>
        <v>0</v>
      </c>
      <c r="L8720" s="193">
        <f>MAX(0,(G8720-'2031 forecast'!$C$10))</f>
        <v>0</v>
      </c>
      <c r="M8720" s="193">
        <f>MAX(0,(H8720-'2031 forecast'!$C$10))</f>
        <v>0</v>
      </c>
      <c r="N8720" s="193">
        <f>MAX(0,(I8720-'2031 forecast'!$C$10))</f>
        <v>0</v>
      </c>
      <c r="O8720" s="193">
        <f>MAX(0,(J8720-'2031 forecast'!$C$10))</f>
        <v>0</v>
      </c>
      <c r="P8720" s="175" t="str">
        <f t="shared" si="1398"/>
        <v/>
      </c>
      <c r="Q8720" s="175" t="str">
        <f t="shared" si="1399"/>
        <v/>
      </c>
    </row>
    <row r="8721" spans="1:17" s="1" customFormat="1" x14ac:dyDescent="0.3">
      <c r="A8721" s="189">
        <f t="shared" si="1397"/>
        <v>44194.208333312192</v>
      </c>
      <c r="B8721" s="190">
        <f t="shared" si="1393"/>
        <v>44194</v>
      </c>
      <c r="C8721" s="1">
        <f t="shared" si="1394"/>
        <v>5</v>
      </c>
      <c r="D8721" s="191">
        <v>2.4469980796631208</v>
      </c>
      <c r="E8721" s="192">
        <f t="shared" si="1395"/>
        <v>8.496869753182885E-5</v>
      </c>
      <c r="F8721" s="193">
        <f t="shared" si="1396"/>
        <v>3.6483825597749604</v>
      </c>
      <c r="G8721" s="193">
        <f t="shared" si="1392"/>
        <v>3.7832938538840621</v>
      </c>
      <c r="H8721" s="193">
        <f t="shared" si="1392"/>
        <v>3.9231939497374952</v>
      </c>
      <c r="I8721" s="193">
        <f t="shared" si="1392"/>
        <v>4.0682673251657366</v>
      </c>
      <c r="J8721" s="193">
        <f t="shared" si="1392"/>
        <v>4.2187052796914646</v>
      </c>
      <c r="K8721" s="193">
        <f>MAX(0,(F8721-'2031 forecast'!$C$10))</f>
        <v>0</v>
      </c>
      <c r="L8721" s="193">
        <f>MAX(0,(G8721-'2031 forecast'!$C$10))</f>
        <v>0</v>
      </c>
      <c r="M8721" s="193">
        <f>MAX(0,(H8721-'2031 forecast'!$C$10))</f>
        <v>0</v>
      </c>
      <c r="N8721" s="193">
        <f>MAX(0,(I8721-'2031 forecast'!$C$10))</f>
        <v>0</v>
      </c>
      <c r="O8721" s="193">
        <f>MAX(0,(J8721-'2031 forecast'!$C$10))</f>
        <v>0</v>
      </c>
      <c r="P8721" s="175" t="str">
        <f t="shared" si="1398"/>
        <v/>
      </c>
      <c r="Q8721" s="175" t="str">
        <f t="shared" si="1399"/>
        <v/>
      </c>
    </row>
    <row r="8722" spans="1:17" s="1" customFormat="1" x14ac:dyDescent="0.3">
      <c r="A8722" s="189">
        <f t="shared" si="1397"/>
        <v>44194.249999978856</v>
      </c>
      <c r="B8722" s="190">
        <f t="shared" si="1393"/>
        <v>44194</v>
      </c>
      <c r="C8722" s="1">
        <f t="shared" si="1394"/>
        <v>6</v>
      </c>
      <c r="D8722" s="191">
        <v>2.6051118017336607</v>
      </c>
      <c r="E8722" s="192">
        <f t="shared" si="1395"/>
        <v>9.0458982603116257E-5</v>
      </c>
      <c r="F8722" s="193">
        <f t="shared" si="1396"/>
        <v>3.8841242020988811</v>
      </c>
      <c r="G8722" s="193">
        <f t="shared" si="1392"/>
        <v>4.0277528413658015</v>
      </c>
      <c r="H8722" s="193">
        <f t="shared" si="1392"/>
        <v>4.1766926357205332</v>
      </c>
      <c r="I8722" s="193">
        <f t="shared" si="1392"/>
        <v>4.331139983099523</v>
      </c>
      <c r="J8722" s="193">
        <f t="shared" si="1392"/>
        <v>4.4912985439176829</v>
      </c>
      <c r="K8722" s="193">
        <f>MAX(0,(F8722-'2031 forecast'!$C$10))</f>
        <v>0</v>
      </c>
      <c r="L8722" s="193">
        <f>MAX(0,(G8722-'2031 forecast'!$C$10))</f>
        <v>0</v>
      </c>
      <c r="M8722" s="193">
        <f>MAX(0,(H8722-'2031 forecast'!$C$10))</f>
        <v>0</v>
      </c>
      <c r="N8722" s="193">
        <f>MAX(0,(I8722-'2031 forecast'!$C$10))</f>
        <v>0</v>
      </c>
      <c r="O8722" s="193">
        <f>MAX(0,(J8722-'2031 forecast'!$C$10))</f>
        <v>0</v>
      </c>
      <c r="P8722" s="175" t="str">
        <f t="shared" si="1398"/>
        <v/>
      </c>
      <c r="Q8722" s="175" t="str">
        <f t="shared" si="1399"/>
        <v/>
      </c>
    </row>
    <row r="8723" spans="1:17" s="1" customFormat="1" x14ac:dyDescent="0.3">
      <c r="A8723" s="189">
        <f t="shared" si="1397"/>
        <v>44194.29166664552</v>
      </c>
      <c r="B8723" s="190">
        <f t="shared" si="1393"/>
        <v>44194</v>
      </c>
      <c r="C8723" s="1">
        <f t="shared" si="1394"/>
        <v>7</v>
      </c>
      <c r="D8723" s="191">
        <v>2.8385177724092201</v>
      </c>
      <c r="E8723" s="192">
        <f t="shared" si="1395"/>
        <v>9.8563689136921476E-5</v>
      </c>
      <c r="F8723" s="193">
        <f t="shared" si="1396"/>
        <v>4.2321237693389548</v>
      </c>
      <c r="G8723" s="193">
        <f t="shared" si="1392"/>
        <v>4.3886208705055125</v>
      </c>
      <c r="H8723" s="193">
        <f t="shared" si="1392"/>
        <v>4.5509049816954947</v>
      </c>
      <c r="I8723" s="193">
        <f t="shared" si="1392"/>
        <v>4.7191900971922554</v>
      </c>
      <c r="J8723" s="193">
        <f t="shared" si="1392"/>
        <v>4.8936981244420998</v>
      </c>
      <c r="K8723" s="193">
        <f>MAX(0,(F8723-'2031 forecast'!$C$10))</f>
        <v>0</v>
      </c>
      <c r="L8723" s="193">
        <f>MAX(0,(G8723-'2031 forecast'!$C$10))</f>
        <v>0</v>
      </c>
      <c r="M8723" s="193">
        <f>MAX(0,(H8723-'2031 forecast'!$C$10))</f>
        <v>0</v>
      </c>
      <c r="N8723" s="193">
        <f>MAX(0,(I8723-'2031 forecast'!$C$10))</f>
        <v>0</v>
      </c>
      <c r="O8723" s="193">
        <f>MAX(0,(J8723-'2031 forecast'!$C$10))</f>
        <v>0</v>
      </c>
      <c r="P8723" s="175" t="str">
        <f t="shared" si="1398"/>
        <v/>
      </c>
      <c r="Q8723" s="175" t="str">
        <f t="shared" si="1399"/>
        <v/>
      </c>
    </row>
    <row r="8724" spans="1:17" s="1" customFormat="1" x14ac:dyDescent="0.3">
      <c r="A8724" s="189">
        <f t="shared" si="1397"/>
        <v>44194.333333312185</v>
      </c>
      <c r="B8724" s="190">
        <f t="shared" si="1393"/>
        <v>44194</v>
      </c>
      <c r="C8724" s="1">
        <f t="shared" si="1394"/>
        <v>8</v>
      </c>
      <c r="D8724" s="191">
        <v>3.0418068436427714</v>
      </c>
      <c r="E8724" s="192">
        <f t="shared" si="1395"/>
        <v>1.0562262708571955E-4</v>
      </c>
      <c r="F8724" s="193">
        <f t="shared" si="1396"/>
        <v>4.5352201666125662</v>
      </c>
      <c r="G8724" s="193">
        <f t="shared" si="1392"/>
        <v>4.7029252829820338</v>
      </c>
      <c r="H8724" s="193">
        <f t="shared" si="1392"/>
        <v>4.8768318636736856</v>
      </c>
      <c r="I8724" s="193">
        <f t="shared" si="1392"/>
        <v>5.0571692288214081</v>
      </c>
      <c r="J8724" s="193">
        <f t="shared" si="1392"/>
        <v>5.2441751784472359</v>
      </c>
      <c r="K8724" s="193">
        <f>MAX(0,(F8724-'2031 forecast'!$C$10))</f>
        <v>0</v>
      </c>
      <c r="L8724" s="193">
        <f>MAX(0,(G8724-'2031 forecast'!$C$10))</f>
        <v>0</v>
      </c>
      <c r="M8724" s="193">
        <f>MAX(0,(H8724-'2031 forecast'!$C$10))</f>
        <v>0</v>
      </c>
      <c r="N8724" s="193">
        <f>MAX(0,(I8724-'2031 forecast'!$C$10))</f>
        <v>0</v>
      </c>
      <c r="O8724" s="193">
        <f>MAX(0,(J8724-'2031 forecast'!$C$10))</f>
        <v>0</v>
      </c>
      <c r="P8724" s="175" t="str">
        <f t="shared" si="1398"/>
        <v/>
      </c>
      <c r="Q8724" s="175" t="str">
        <f t="shared" si="1399"/>
        <v/>
      </c>
    </row>
    <row r="8725" spans="1:17" s="1" customFormat="1" x14ac:dyDescent="0.3">
      <c r="A8725" s="189">
        <f t="shared" si="1397"/>
        <v>44194.374999978849</v>
      </c>
      <c r="B8725" s="190">
        <f t="shared" si="1393"/>
        <v>44194</v>
      </c>
      <c r="C8725" s="1">
        <f t="shared" si="1394"/>
        <v>9</v>
      </c>
      <c r="D8725" s="191">
        <v>3.1773328911318059</v>
      </c>
      <c r="E8725" s="192">
        <f t="shared" si="1395"/>
        <v>1.1032858571825161E-4</v>
      </c>
      <c r="F8725" s="193">
        <f t="shared" si="1396"/>
        <v>4.7372844314616414</v>
      </c>
      <c r="G8725" s="193">
        <f t="shared" ref="G8725:J8744" si="1400">$E8725*G$2</f>
        <v>4.9124615579663828</v>
      </c>
      <c r="H8725" s="193">
        <f t="shared" si="1400"/>
        <v>5.0941164516591471</v>
      </c>
      <c r="I8725" s="193">
        <f t="shared" si="1400"/>
        <v>5.2824886499075108</v>
      </c>
      <c r="J8725" s="193">
        <f t="shared" si="1400"/>
        <v>5.4778265477839945</v>
      </c>
      <c r="K8725" s="193">
        <f>MAX(0,(F8725-'2031 forecast'!$C$10))</f>
        <v>0</v>
      </c>
      <c r="L8725" s="193">
        <f>MAX(0,(G8725-'2031 forecast'!$C$10))</f>
        <v>0</v>
      </c>
      <c r="M8725" s="193">
        <f>MAX(0,(H8725-'2031 forecast'!$C$10))</f>
        <v>0</v>
      </c>
      <c r="N8725" s="193">
        <f>MAX(0,(I8725-'2031 forecast'!$C$10))</f>
        <v>0</v>
      </c>
      <c r="O8725" s="193">
        <f>MAX(0,(J8725-'2031 forecast'!$C$10))</f>
        <v>0</v>
      </c>
      <c r="P8725" s="175" t="str">
        <f t="shared" si="1398"/>
        <v/>
      </c>
      <c r="Q8725" s="175" t="str">
        <f t="shared" si="1399"/>
        <v/>
      </c>
    </row>
    <row r="8726" spans="1:17" s="1" customFormat="1" x14ac:dyDescent="0.3">
      <c r="A8726" s="189">
        <f t="shared" si="1397"/>
        <v>44194.416666645513</v>
      </c>
      <c r="B8726" s="190">
        <f t="shared" si="1393"/>
        <v>44194</v>
      </c>
      <c r="C8726" s="1">
        <f t="shared" si="1394"/>
        <v>10</v>
      </c>
      <c r="D8726" s="191">
        <v>3.2752128143183308</v>
      </c>
      <c r="E8726" s="192">
        <f t="shared" si="1395"/>
        <v>1.1372733361952476E-4</v>
      </c>
      <c r="F8726" s="193">
        <f t="shared" si="1396"/>
        <v>4.8832197338526395</v>
      </c>
      <c r="G8726" s="193">
        <f t="shared" si="1400"/>
        <v>5.0637933121217449</v>
      </c>
      <c r="H8726" s="193">
        <f t="shared" si="1400"/>
        <v>5.2510442096486472</v>
      </c>
      <c r="I8726" s="193">
        <f t="shared" si="1400"/>
        <v>5.4452193429141396</v>
      </c>
      <c r="J8726" s="193">
        <f t="shared" si="1400"/>
        <v>5.6465747589716528</v>
      </c>
      <c r="K8726" s="193">
        <f>MAX(0,(F8726-'2031 forecast'!$C$10))</f>
        <v>0</v>
      </c>
      <c r="L8726" s="193">
        <f>MAX(0,(G8726-'2031 forecast'!$C$10))</f>
        <v>0</v>
      </c>
      <c r="M8726" s="193">
        <f>MAX(0,(H8726-'2031 forecast'!$C$10))</f>
        <v>0</v>
      </c>
      <c r="N8726" s="193">
        <f>MAX(0,(I8726-'2031 forecast'!$C$10))</f>
        <v>0</v>
      </c>
      <c r="O8726" s="193">
        <f>MAX(0,(J8726-'2031 forecast'!$C$10))</f>
        <v>0</v>
      </c>
      <c r="P8726" s="175" t="str">
        <f t="shared" si="1398"/>
        <v/>
      </c>
      <c r="Q8726" s="175" t="str">
        <f t="shared" si="1399"/>
        <v/>
      </c>
    </row>
    <row r="8727" spans="1:17" s="1" customFormat="1" x14ac:dyDescent="0.3">
      <c r="A8727" s="189">
        <f t="shared" si="1397"/>
        <v>44194.458333312177</v>
      </c>
      <c r="B8727" s="190">
        <f t="shared" si="1393"/>
        <v>44194</v>
      </c>
      <c r="C8727" s="1">
        <f t="shared" si="1394"/>
        <v>11</v>
      </c>
      <c r="D8727" s="191">
        <v>3.2676835894578291</v>
      </c>
      <c r="E8727" s="192">
        <f t="shared" si="1395"/>
        <v>1.1346589147327299E-4</v>
      </c>
      <c r="F8727" s="193">
        <f t="shared" si="1396"/>
        <v>4.8719939413610245</v>
      </c>
      <c r="G8727" s="193">
        <f t="shared" si="1400"/>
        <v>5.0521524079559477</v>
      </c>
      <c r="H8727" s="193">
        <f t="shared" si="1400"/>
        <v>5.2389728436494556</v>
      </c>
      <c r="I8727" s="193">
        <f t="shared" si="1400"/>
        <v>5.4327015972982462</v>
      </c>
      <c r="J8727" s="193">
        <f t="shared" si="1400"/>
        <v>5.6335941273418335</v>
      </c>
      <c r="K8727" s="193">
        <f>MAX(0,(F8727-'2031 forecast'!$C$10))</f>
        <v>0</v>
      </c>
      <c r="L8727" s="193">
        <f>MAX(0,(G8727-'2031 forecast'!$C$10))</f>
        <v>0</v>
      </c>
      <c r="M8727" s="193">
        <f>MAX(0,(H8727-'2031 forecast'!$C$10))</f>
        <v>0</v>
      </c>
      <c r="N8727" s="193">
        <f>MAX(0,(I8727-'2031 forecast'!$C$10))</f>
        <v>0</v>
      </c>
      <c r="O8727" s="193">
        <f>MAX(0,(J8727-'2031 forecast'!$C$10))</f>
        <v>0</v>
      </c>
      <c r="P8727" s="175" t="str">
        <f t="shared" si="1398"/>
        <v/>
      </c>
      <c r="Q8727" s="175" t="str">
        <f t="shared" si="1399"/>
        <v/>
      </c>
    </row>
    <row r="8728" spans="1:17" s="1" customFormat="1" x14ac:dyDescent="0.3">
      <c r="A8728" s="189">
        <f t="shared" si="1397"/>
        <v>44194.499999978842</v>
      </c>
      <c r="B8728" s="190">
        <f t="shared" si="1393"/>
        <v>44194</v>
      </c>
      <c r="C8728" s="1">
        <f t="shared" si="1394"/>
        <v>12</v>
      </c>
      <c r="D8728" s="191">
        <v>3.2827420391788333</v>
      </c>
      <c r="E8728" s="192">
        <f t="shared" si="1395"/>
        <v>1.1398877576577658E-4</v>
      </c>
      <c r="F8728" s="193">
        <f t="shared" si="1396"/>
        <v>4.8944455263442554</v>
      </c>
      <c r="G8728" s="193">
        <f t="shared" si="1400"/>
        <v>5.075434216287543</v>
      </c>
      <c r="H8728" s="193">
        <f t="shared" si="1400"/>
        <v>5.2631155756478405</v>
      </c>
      <c r="I8728" s="193">
        <f t="shared" si="1400"/>
        <v>5.4577370885300356</v>
      </c>
      <c r="J8728" s="193">
        <f t="shared" si="1400"/>
        <v>5.6595553906014739</v>
      </c>
      <c r="K8728" s="193">
        <f>MAX(0,(F8728-'2031 forecast'!$C$10))</f>
        <v>0</v>
      </c>
      <c r="L8728" s="193">
        <f>MAX(0,(G8728-'2031 forecast'!$C$10))</f>
        <v>0</v>
      </c>
      <c r="M8728" s="193">
        <f>MAX(0,(H8728-'2031 forecast'!$C$10))</f>
        <v>0</v>
      </c>
      <c r="N8728" s="193">
        <f>MAX(0,(I8728-'2031 forecast'!$C$10))</f>
        <v>0</v>
      </c>
      <c r="O8728" s="193">
        <f>MAX(0,(J8728-'2031 forecast'!$C$10))</f>
        <v>0</v>
      </c>
      <c r="P8728" s="175" t="str">
        <f t="shared" si="1398"/>
        <v/>
      </c>
      <c r="Q8728" s="175" t="str">
        <f t="shared" si="1399"/>
        <v/>
      </c>
    </row>
    <row r="8729" spans="1:17" s="1" customFormat="1" x14ac:dyDescent="0.3">
      <c r="A8729" s="189">
        <f t="shared" si="1397"/>
        <v>44194.541666645506</v>
      </c>
      <c r="B8729" s="190">
        <f t="shared" si="1393"/>
        <v>44194</v>
      </c>
      <c r="C8729" s="1">
        <f t="shared" si="1394"/>
        <v>13</v>
      </c>
      <c r="D8729" s="191">
        <v>3.4559142109703767</v>
      </c>
      <c r="E8729" s="192">
        <f t="shared" si="1395"/>
        <v>1.2000194512956752E-4</v>
      </c>
      <c r="F8729" s="193">
        <f t="shared" si="1396"/>
        <v>5.1526387536514058</v>
      </c>
      <c r="G8729" s="193">
        <f t="shared" si="1400"/>
        <v>5.3431750121008763</v>
      </c>
      <c r="H8729" s="193">
        <f t="shared" si="1400"/>
        <v>5.5407569936292624</v>
      </c>
      <c r="I8729" s="193">
        <f t="shared" si="1400"/>
        <v>5.7456452376956104</v>
      </c>
      <c r="J8729" s="193">
        <f t="shared" si="1400"/>
        <v>5.9581099180873309</v>
      </c>
      <c r="K8729" s="193">
        <f>MAX(0,(F8729-'2031 forecast'!$C$10))</f>
        <v>0</v>
      </c>
      <c r="L8729" s="193">
        <f>MAX(0,(G8729-'2031 forecast'!$C$10))</f>
        <v>0</v>
      </c>
      <c r="M8729" s="193">
        <f>MAX(0,(H8729-'2031 forecast'!$C$10))</f>
        <v>0</v>
      </c>
      <c r="N8729" s="193">
        <f>MAX(0,(I8729-'2031 forecast'!$C$10))</f>
        <v>8.6452376956103194E-3</v>
      </c>
      <c r="O8729" s="193">
        <f>MAX(0,(J8729-'2031 forecast'!$C$10))</f>
        <v>0.22110991808733083</v>
      </c>
      <c r="P8729" s="175" t="str">
        <f t="shared" si="1398"/>
        <v/>
      </c>
      <c r="Q8729" s="175" t="str">
        <f t="shared" si="1399"/>
        <v/>
      </c>
    </row>
    <row r="8730" spans="1:17" s="1" customFormat="1" x14ac:dyDescent="0.3">
      <c r="A8730" s="189">
        <f t="shared" si="1397"/>
        <v>44194.58333331217</v>
      </c>
      <c r="B8730" s="190">
        <f t="shared" si="1393"/>
        <v>44194</v>
      </c>
      <c r="C8730" s="1">
        <f t="shared" si="1394"/>
        <v>14</v>
      </c>
      <c r="D8730" s="191">
        <v>3.3505050629233502</v>
      </c>
      <c r="E8730" s="192">
        <f t="shared" si="1395"/>
        <v>1.1634175508204259E-4</v>
      </c>
      <c r="F8730" s="193">
        <f t="shared" si="1396"/>
        <v>4.9954776587687926</v>
      </c>
      <c r="G8730" s="193">
        <f t="shared" si="1400"/>
        <v>5.1802023537797162</v>
      </c>
      <c r="H8730" s="193">
        <f t="shared" si="1400"/>
        <v>5.3717578696405708</v>
      </c>
      <c r="I8730" s="193">
        <f t="shared" si="1400"/>
        <v>5.5703967990730865</v>
      </c>
      <c r="J8730" s="193">
        <f t="shared" si="1400"/>
        <v>5.7763810752698523</v>
      </c>
      <c r="K8730" s="193">
        <f>MAX(0,(F8730-'2031 forecast'!$C$10))</f>
        <v>0</v>
      </c>
      <c r="L8730" s="193">
        <f>MAX(0,(G8730-'2031 forecast'!$C$10))</f>
        <v>0</v>
      </c>
      <c r="M8730" s="193">
        <f>MAX(0,(H8730-'2031 forecast'!$C$10))</f>
        <v>0</v>
      </c>
      <c r="N8730" s="193">
        <f>MAX(0,(I8730-'2031 forecast'!$C$10))</f>
        <v>0</v>
      </c>
      <c r="O8730" s="193">
        <f>MAX(0,(J8730-'2031 forecast'!$C$10))</f>
        <v>3.9381075269852239E-2</v>
      </c>
      <c r="P8730" s="175" t="str">
        <f t="shared" si="1398"/>
        <v/>
      </c>
      <c r="Q8730" s="175" t="str">
        <f t="shared" si="1399"/>
        <v/>
      </c>
    </row>
    <row r="8731" spans="1:17" s="1" customFormat="1" x14ac:dyDescent="0.3">
      <c r="A8731" s="189">
        <f t="shared" si="1397"/>
        <v>44194.624999978834</v>
      </c>
      <c r="B8731" s="190">
        <f t="shared" si="1393"/>
        <v>44194</v>
      </c>
      <c r="C8731" s="1">
        <f t="shared" si="1394"/>
        <v>15</v>
      </c>
      <c r="D8731" s="191">
        <v>3.2149790154343161</v>
      </c>
      <c r="E8731" s="192">
        <f t="shared" si="1395"/>
        <v>1.1163579644951055E-4</v>
      </c>
      <c r="F8731" s="193">
        <f t="shared" si="1396"/>
        <v>4.7934133939197183</v>
      </c>
      <c r="G8731" s="193">
        <f t="shared" si="1400"/>
        <v>4.9706660787953689</v>
      </c>
      <c r="H8731" s="193">
        <f t="shared" si="1400"/>
        <v>5.1544732816551102</v>
      </c>
      <c r="I8731" s="193">
        <f t="shared" si="1400"/>
        <v>5.3450773779869847</v>
      </c>
      <c r="J8731" s="193">
        <f t="shared" si="1400"/>
        <v>5.5427297059330956</v>
      </c>
      <c r="K8731" s="193">
        <f>MAX(0,(F8731-'2031 forecast'!$C$10))</f>
        <v>0</v>
      </c>
      <c r="L8731" s="193">
        <f>MAX(0,(G8731-'2031 forecast'!$C$10))</f>
        <v>0</v>
      </c>
      <c r="M8731" s="193">
        <f>MAX(0,(H8731-'2031 forecast'!$C$10))</f>
        <v>0</v>
      </c>
      <c r="N8731" s="193">
        <f>MAX(0,(I8731-'2031 forecast'!$C$10))</f>
        <v>0</v>
      </c>
      <c r="O8731" s="193">
        <f>MAX(0,(J8731-'2031 forecast'!$C$10))</f>
        <v>0</v>
      </c>
      <c r="P8731" s="175" t="str">
        <f t="shared" si="1398"/>
        <v/>
      </c>
      <c r="Q8731" s="175" t="str">
        <f t="shared" si="1399"/>
        <v/>
      </c>
    </row>
    <row r="8732" spans="1:17" s="1" customFormat="1" x14ac:dyDescent="0.3">
      <c r="A8732" s="189">
        <f t="shared" si="1397"/>
        <v>44194.666666645498</v>
      </c>
      <c r="B8732" s="190">
        <f t="shared" si="1393"/>
        <v>44194</v>
      </c>
      <c r="C8732" s="1">
        <f t="shared" si="1394"/>
        <v>16</v>
      </c>
      <c r="D8732" s="191">
        <v>3.4860311104123847</v>
      </c>
      <c r="E8732" s="192">
        <f t="shared" si="1395"/>
        <v>1.2104771371457466E-4</v>
      </c>
      <c r="F8732" s="193">
        <f t="shared" si="1396"/>
        <v>5.1975419236178677</v>
      </c>
      <c r="G8732" s="193">
        <f t="shared" si="1400"/>
        <v>5.3897386287640652</v>
      </c>
      <c r="H8732" s="193">
        <f t="shared" si="1400"/>
        <v>5.5890424576260322</v>
      </c>
      <c r="I8732" s="193">
        <f t="shared" si="1400"/>
        <v>5.7957162201591892</v>
      </c>
      <c r="J8732" s="193">
        <f t="shared" si="1400"/>
        <v>6.0100324446066109</v>
      </c>
      <c r="K8732" s="193">
        <f>MAX(0,(F8732-'2031 forecast'!$C$10))</f>
        <v>0</v>
      </c>
      <c r="L8732" s="193">
        <f>MAX(0,(G8732-'2031 forecast'!$C$10))</f>
        <v>0</v>
      </c>
      <c r="M8732" s="193">
        <f>MAX(0,(H8732-'2031 forecast'!$C$10))</f>
        <v>0</v>
      </c>
      <c r="N8732" s="193">
        <f>MAX(0,(I8732-'2031 forecast'!$C$10))</f>
        <v>5.8716220159189092E-2</v>
      </c>
      <c r="O8732" s="193">
        <f>MAX(0,(J8732-'2031 forecast'!$C$10))</f>
        <v>0.2730324446066108</v>
      </c>
      <c r="P8732" s="175" t="str">
        <f t="shared" si="1398"/>
        <v/>
      </c>
      <c r="Q8732" s="175" t="str">
        <f t="shared" si="1399"/>
        <v/>
      </c>
    </row>
    <row r="8733" spans="1:17" s="1" customFormat="1" x14ac:dyDescent="0.3">
      <c r="A8733" s="189">
        <f t="shared" si="1397"/>
        <v>44194.708333312163</v>
      </c>
      <c r="B8733" s="190">
        <f t="shared" si="1393"/>
        <v>44194</v>
      </c>
      <c r="C8733" s="1">
        <f t="shared" si="1394"/>
        <v>17</v>
      </c>
      <c r="D8733" s="191">
        <v>3.7194370810879436</v>
      </c>
      <c r="E8733" s="192">
        <f t="shared" si="1395"/>
        <v>1.2915242024837985E-4</v>
      </c>
      <c r="F8733" s="193">
        <f t="shared" si="1396"/>
        <v>5.5455414908579401</v>
      </c>
      <c r="G8733" s="193">
        <f t="shared" si="1400"/>
        <v>5.7506066579037745</v>
      </c>
      <c r="H8733" s="193">
        <f t="shared" si="1400"/>
        <v>5.9632548036009929</v>
      </c>
      <c r="I8733" s="193">
        <f t="shared" si="1400"/>
        <v>6.1837663342519198</v>
      </c>
      <c r="J8733" s="193">
        <f t="shared" si="1400"/>
        <v>6.4124320251310261</v>
      </c>
      <c r="K8733" s="193">
        <f>MAX(0,(F8733-'2031 forecast'!$C$10))</f>
        <v>0</v>
      </c>
      <c r="L8733" s="193">
        <f>MAX(0,(G8733-'2031 forecast'!$C$10))</f>
        <v>1.3606657903774355E-2</v>
      </c>
      <c r="M8733" s="193">
        <f>MAX(0,(H8733-'2031 forecast'!$C$10))</f>
        <v>0.22625480360099282</v>
      </c>
      <c r="N8733" s="193">
        <f>MAX(0,(I8733-'2031 forecast'!$C$10))</f>
        <v>0.44676633425191969</v>
      </c>
      <c r="O8733" s="193">
        <f>MAX(0,(J8733-'2031 forecast'!$C$10))</f>
        <v>0.67543202513102596</v>
      </c>
      <c r="P8733" s="175" t="str">
        <f t="shared" si="1398"/>
        <v/>
      </c>
      <c r="Q8733" s="175" t="str">
        <f t="shared" si="1399"/>
        <v/>
      </c>
    </row>
    <row r="8734" spans="1:17" s="1" customFormat="1" x14ac:dyDescent="0.3">
      <c r="A8734" s="189">
        <f t="shared" si="1397"/>
        <v>44194.749999978827</v>
      </c>
      <c r="B8734" s="190">
        <f t="shared" si="1393"/>
        <v>44194</v>
      </c>
      <c r="C8734" s="1">
        <f t="shared" si="1394"/>
        <v>18</v>
      </c>
      <c r="D8734" s="191">
        <v>3.8549631285769776</v>
      </c>
      <c r="E8734" s="192">
        <f t="shared" si="1395"/>
        <v>1.3385837888091191E-4</v>
      </c>
      <c r="F8734" s="193">
        <f t="shared" si="1396"/>
        <v>5.7476057557070144</v>
      </c>
      <c r="G8734" s="193">
        <f t="shared" si="1400"/>
        <v>5.9601429328881226</v>
      </c>
      <c r="H8734" s="193">
        <f t="shared" si="1400"/>
        <v>6.1805393915864535</v>
      </c>
      <c r="I8734" s="193">
        <f t="shared" si="1400"/>
        <v>6.4090857553380225</v>
      </c>
      <c r="J8734" s="193">
        <f t="shared" si="1400"/>
        <v>6.6460833944677846</v>
      </c>
      <c r="K8734" s="193">
        <f>MAX(0,(F8734-'2031 forecast'!$C$10))</f>
        <v>1.0605755707014275E-2</v>
      </c>
      <c r="L8734" s="193">
        <f>MAX(0,(G8734-'2031 forecast'!$C$10))</f>
        <v>0.22314293288812248</v>
      </c>
      <c r="M8734" s="193">
        <f>MAX(0,(H8734-'2031 forecast'!$C$10))</f>
        <v>0.44353939158645339</v>
      </c>
      <c r="N8734" s="193">
        <f>MAX(0,(I8734-'2031 forecast'!$C$10))</f>
        <v>0.67208575533802239</v>
      </c>
      <c r="O8734" s="193">
        <f>MAX(0,(J8734-'2031 forecast'!$C$10))</f>
        <v>0.90908339446778452</v>
      </c>
      <c r="P8734" s="175">
        <f t="shared" si="1398"/>
        <v>1</v>
      </c>
      <c r="Q8734" s="175">
        <f t="shared" si="1399"/>
        <v>1</v>
      </c>
    </row>
    <row r="8735" spans="1:17" s="1" customFormat="1" x14ac:dyDescent="0.3">
      <c r="A8735" s="189">
        <f t="shared" si="1397"/>
        <v>44194.791666645491</v>
      </c>
      <c r="B8735" s="190">
        <f t="shared" si="1393"/>
        <v>44194</v>
      </c>
      <c r="C8735" s="1">
        <f t="shared" si="1394"/>
        <v>19</v>
      </c>
      <c r="D8735" s="191">
        <v>3.8399046788559739</v>
      </c>
      <c r="E8735" s="192">
        <f t="shared" si="1395"/>
        <v>1.3333549458840834E-4</v>
      </c>
      <c r="F8735" s="193">
        <f t="shared" si="1396"/>
        <v>5.7251541707237834</v>
      </c>
      <c r="G8735" s="193">
        <f t="shared" si="1400"/>
        <v>5.9368611245565281</v>
      </c>
      <c r="H8735" s="193">
        <f t="shared" si="1400"/>
        <v>6.1563966595880686</v>
      </c>
      <c r="I8735" s="193">
        <f t="shared" si="1400"/>
        <v>6.3840502641062331</v>
      </c>
      <c r="J8735" s="193">
        <f t="shared" si="1400"/>
        <v>6.6201221312081442</v>
      </c>
      <c r="K8735" s="193">
        <f>MAX(0,(F8735-'2031 forecast'!$C$10))</f>
        <v>0</v>
      </c>
      <c r="L8735" s="193">
        <f>MAX(0,(G8735-'2031 forecast'!$C$10))</f>
        <v>0.19986112455652805</v>
      </c>
      <c r="M8735" s="193">
        <f>MAX(0,(H8735-'2031 forecast'!$C$10))</f>
        <v>0.41939665958806849</v>
      </c>
      <c r="N8735" s="193">
        <f>MAX(0,(I8735-'2031 forecast'!$C$10))</f>
        <v>0.64705026410623301</v>
      </c>
      <c r="O8735" s="193">
        <f>MAX(0,(J8735-'2031 forecast'!$C$10))</f>
        <v>0.88312213120814409</v>
      </c>
      <c r="P8735" s="175" t="str">
        <f t="shared" si="1398"/>
        <v/>
      </c>
      <c r="Q8735" s="175" t="str">
        <f t="shared" si="1399"/>
        <v/>
      </c>
    </row>
    <row r="8736" spans="1:17" s="1" customFormat="1" x14ac:dyDescent="0.3">
      <c r="A8736" s="189">
        <f t="shared" si="1397"/>
        <v>44194.833333312155</v>
      </c>
      <c r="B8736" s="190">
        <f t="shared" si="1393"/>
        <v>44194</v>
      </c>
      <c r="C8736" s="1">
        <f t="shared" si="1394"/>
        <v>20</v>
      </c>
      <c r="D8736" s="191">
        <v>3.6215571579014192</v>
      </c>
      <c r="E8736" s="192">
        <f t="shared" si="1395"/>
        <v>1.2575367234710671E-4</v>
      </c>
      <c r="F8736" s="193">
        <f t="shared" si="1396"/>
        <v>5.399606188466942</v>
      </c>
      <c r="G8736" s="193">
        <f t="shared" si="1400"/>
        <v>5.5992749037484133</v>
      </c>
      <c r="H8736" s="193">
        <f t="shared" si="1400"/>
        <v>5.8063270456114937</v>
      </c>
      <c r="I8736" s="193">
        <f t="shared" si="1400"/>
        <v>6.021035641245291</v>
      </c>
      <c r="J8736" s="193">
        <f t="shared" si="1400"/>
        <v>6.2436838139433686</v>
      </c>
      <c r="K8736" s="193">
        <f>MAX(0,(F8736-'2031 forecast'!$C$10))</f>
        <v>0</v>
      </c>
      <c r="L8736" s="193">
        <f>MAX(0,(G8736-'2031 forecast'!$C$10))</f>
        <v>0</v>
      </c>
      <c r="M8736" s="193">
        <f>MAX(0,(H8736-'2031 forecast'!$C$10))</f>
        <v>6.932704561149361E-2</v>
      </c>
      <c r="N8736" s="193">
        <f>MAX(0,(I8736-'2031 forecast'!$C$10))</f>
        <v>0.2840356412452909</v>
      </c>
      <c r="O8736" s="193">
        <f>MAX(0,(J8736-'2031 forecast'!$C$10))</f>
        <v>0.50668381394336848</v>
      </c>
      <c r="P8736" s="175" t="str">
        <f t="shared" si="1398"/>
        <v/>
      </c>
      <c r="Q8736" s="175" t="str">
        <f t="shared" si="1399"/>
        <v/>
      </c>
    </row>
    <row r="8737" spans="1:17" s="1" customFormat="1" x14ac:dyDescent="0.3">
      <c r="A8737" s="189">
        <f t="shared" si="1397"/>
        <v>44194.87499997882</v>
      </c>
      <c r="B8737" s="190">
        <f t="shared" si="1393"/>
        <v>44194</v>
      </c>
      <c r="C8737" s="1">
        <f t="shared" si="1394"/>
        <v>21</v>
      </c>
      <c r="D8737" s="191">
        <v>3.4257973115283691</v>
      </c>
      <c r="E8737" s="192">
        <f t="shared" si="1395"/>
        <v>1.189561765445604E-4</v>
      </c>
      <c r="F8737" s="193">
        <f t="shared" si="1396"/>
        <v>5.1077355836849456</v>
      </c>
      <c r="G8737" s="193">
        <f t="shared" si="1400"/>
        <v>5.2966113954376874</v>
      </c>
      <c r="H8737" s="193">
        <f t="shared" si="1400"/>
        <v>5.4924715296324935</v>
      </c>
      <c r="I8737" s="193">
        <f t="shared" si="1400"/>
        <v>5.6955742552320325</v>
      </c>
      <c r="J8737" s="193">
        <f t="shared" si="1400"/>
        <v>5.9061873915680509</v>
      </c>
      <c r="K8737" s="193">
        <f>MAX(0,(F8737-'2031 forecast'!$C$10))</f>
        <v>0</v>
      </c>
      <c r="L8737" s="193">
        <f>MAX(0,(G8737-'2031 forecast'!$C$10))</f>
        <v>0</v>
      </c>
      <c r="M8737" s="193">
        <f>MAX(0,(H8737-'2031 forecast'!$C$10))</f>
        <v>0</v>
      </c>
      <c r="N8737" s="193">
        <f>MAX(0,(I8737-'2031 forecast'!$C$10))</f>
        <v>0</v>
      </c>
      <c r="O8737" s="193">
        <f>MAX(0,(J8737-'2031 forecast'!$C$10))</f>
        <v>0.16918739156805085</v>
      </c>
      <c r="P8737" s="175" t="str">
        <f t="shared" si="1398"/>
        <v/>
      </c>
      <c r="Q8737" s="175" t="str">
        <f t="shared" si="1399"/>
        <v/>
      </c>
    </row>
    <row r="8738" spans="1:17" s="1" customFormat="1" x14ac:dyDescent="0.3">
      <c r="A8738" s="189">
        <f t="shared" si="1397"/>
        <v>44194.916666645484</v>
      </c>
      <c r="B8738" s="190">
        <f t="shared" si="1393"/>
        <v>44194</v>
      </c>
      <c r="C8738" s="1">
        <f t="shared" si="1394"/>
        <v>22</v>
      </c>
      <c r="D8738" s="191">
        <v>3.2225082402948173</v>
      </c>
      <c r="E8738" s="192">
        <f t="shared" si="1395"/>
        <v>1.118972385957623E-4</v>
      </c>
      <c r="F8738" s="193">
        <f t="shared" si="1396"/>
        <v>4.8046391864113325</v>
      </c>
      <c r="G8738" s="193">
        <f t="shared" si="1400"/>
        <v>4.9823069829611653</v>
      </c>
      <c r="H8738" s="193">
        <f t="shared" si="1400"/>
        <v>5.1665446476543018</v>
      </c>
      <c r="I8738" s="193">
        <f t="shared" si="1400"/>
        <v>5.357595123602878</v>
      </c>
      <c r="J8738" s="193">
        <f t="shared" si="1400"/>
        <v>5.555710337562914</v>
      </c>
      <c r="K8738" s="193">
        <f>MAX(0,(F8738-'2031 forecast'!$C$10))</f>
        <v>0</v>
      </c>
      <c r="L8738" s="193">
        <f>MAX(0,(G8738-'2031 forecast'!$C$10))</f>
        <v>0</v>
      </c>
      <c r="M8738" s="193">
        <f>MAX(0,(H8738-'2031 forecast'!$C$10))</f>
        <v>0</v>
      </c>
      <c r="N8738" s="193">
        <f>MAX(0,(I8738-'2031 forecast'!$C$10))</f>
        <v>0</v>
      </c>
      <c r="O8738" s="193">
        <f>MAX(0,(J8738-'2031 forecast'!$C$10))</f>
        <v>0</v>
      </c>
      <c r="P8738" s="175" t="str">
        <f t="shared" si="1398"/>
        <v/>
      </c>
      <c r="Q8738" s="175" t="str">
        <f t="shared" si="1399"/>
        <v/>
      </c>
    </row>
    <row r="8739" spans="1:17" s="1" customFormat="1" x14ac:dyDescent="0.3">
      <c r="A8739" s="189">
        <f t="shared" si="1397"/>
        <v>44194.958333312148</v>
      </c>
      <c r="B8739" s="190">
        <f t="shared" si="1393"/>
        <v>44194</v>
      </c>
      <c r="C8739" s="1">
        <f t="shared" si="1394"/>
        <v>23</v>
      </c>
      <c r="D8739" s="191">
        <v>3.0418068436427714</v>
      </c>
      <c r="E8739" s="192">
        <f t="shared" si="1395"/>
        <v>1.0562262708571955E-4</v>
      </c>
      <c r="F8739" s="193">
        <f t="shared" si="1396"/>
        <v>4.5352201666125662</v>
      </c>
      <c r="G8739" s="193">
        <f t="shared" si="1400"/>
        <v>4.7029252829820338</v>
      </c>
      <c r="H8739" s="193">
        <f t="shared" si="1400"/>
        <v>4.8768318636736856</v>
      </c>
      <c r="I8739" s="193">
        <f t="shared" si="1400"/>
        <v>5.0571692288214081</v>
      </c>
      <c r="J8739" s="193">
        <f t="shared" si="1400"/>
        <v>5.2441751784472359</v>
      </c>
      <c r="K8739" s="193">
        <f>MAX(0,(F8739-'2031 forecast'!$C$10))</f>
        <v>0</v>
      </c>
      <c r="L8739" s="193">
        <f>MAX(0,(G8739-'2031 forecast'!$C$10))</f>
        <v>0</v>
      </c>
      <c r="M8739" s="193">
        <f>MAX(0,(H8739-'2031 forecast'!$C$10))</f>
        <v>0</v>
      </c>
      <c r="N8739" s="193">
        <f>MAX(0,(I8739-'2031 forecast'!$C$10))</f>
        <v>0</v>
      </c>
      <c r="O8739" s="193">
        <f>MAX(0,(J8739-'2031 forecast'!$C$10))</f>
        <v>0</v>
      </c>
      <c r="P8739" s="175" t="str">
        <f t="shared" si="1398"/>
        <v/>
      </c>
      <c r="Q8739" s="175" t="str">
        <f t="shared" si="1399"/>
        <v/>
      </c>
    </row>
    <row r="8740" spans="1:17" s="1" customFormat="1" x14ac:dyDescent="0.3">
      <c r="A8740" s="189">
        <f t="shared" si="1397"/>
        <v>44194.999999978812</v>
      </c>
      <c r="B8740" s="190">
        <f t="shared" si="1393"/>
        <v>44194</v>
      </c>
      <c r="C8740" s="1">
        <f t="shared" si="1394"/>
        <v>0</v>
      </c>
      <c r="D8740" s="191">
        <v>2.6502871508966721</v>
      </c>
      <c r="E8740" s="192">
        <f t="shared" si="1395"/>
        <v>9.2027635480626934E-5</v>
      </c>
      <c r="F8740" s="193">
        <f t="shared" si="1396"/>
        <v>3.9514789570485722</v>
      </c>
      <c r="G8740" s="193">
        <f t="shared" si="1400"/>
        <v>4.0975982663605839</v>
      </c>
      <c r="H8740" s="193">
        <f t="shared" si="1400"/>
        <v>4.249120831715687</v>
      </c>
      <c r="I8740" s="193">
        <f t="shared" si="1400"/>
        <v>4.4062464567948902</v>
      </c>
      <c r="J8740" s="193">
        <f t="shared" si="1400"/>
        <v>4.5691823336966015</v>
      </c>
      <c r="K8740" s="193">
        <f>MAX(0,(F8740-'2031 forecast'!$C$10))</f>
        <v>0</v>
      </c>
      <c r="L8740" s="193">
        <f>MAX(0,(G8740-'2031 forecast'!$C$10))</f>
        <v>0</v>
      </c>
      <c r="M8740" s="193">
        <f>MAX(0,(H8740-'2031 forecast'!$C$10))</f>
        <v>0</v>
      </c>
      <c r="N8740" s="193">
        <f>MAX(0,(I8740-'2031 forecast'!$C$10))</f>
        <v>0</v>
      </c>
      <c r="O8740" s="193">
        <f>MAX(0,(J8740-'2031 forecast'!$C$10))</f>
        <v>0</v>
      </c>
      <c r="P8740" s="175" t="str">
        <f t="shared" si="1398"/>
        <v/>
      </c>
      <c r="Q8740" s="175" t="str">
        <f t="shared" si="1399"/>
        <v/>
      </c>
    </row>
    <row r="8741" spans="1:17" s="1" customFormat="1" x14ac:dyDescent="0.3">
      <c r="A8741" s="189">
        <f t="shared" si="1397"/>
        <v>44195.041666645477</v>
      </c>
      <c r="B8741" s="190">
        <f t="shared" si="1393"/>
        <v>44195</v>
      </c>
      <c r="C8741" s="1">
        <f t="shared" si="1394"/>
        <v>1</v>
      </c>
      <c r="D8741" s="191">
        <v>2.6653456006176763</v>
      </c>
      <c r="E8741" s="192">
        <f t="shared" si="1395"/>
        <v>9.2550519773130515E-5</v>
      </c>
      <c r="F8741" s="193">
        <f t="shared" si="1396"/>
        <v>3.9739305420318036</v>
      </c>
      <c r="G8741" s="193">
        <f t="shared" si="1400"/>
        <v>4.1208800746921792</v>
      </c>
      <c r="H8741" s="193">
        <f t="shared" si="1400"/>
        <v>4.2732635637140719</v>
      </c>
      <c r="I8741" s="193">
        <f t="shared" si="1400"/>
        <v>4.4312819480266805</v>
      </c>
      <c r="J8741" s="193">
        <f t="shared" si="1400"/>
        <v>4.595143596956242</v>
      </c>
      <c r="K8741" s="193">
        <f>MAX(0,(F8741-'2031 forecast'!$C$10))</f>
        <v>0</v>
      </c>
      <c r="L8741" s="193">
        <f>MAX(0,(G8741-'2031 forecast'!$C$10))</f>
        <v>0</v>
      </c>
      <c r="M8741" s="193">
        <f>MAX(0,(H8741-'2031 forecast'!$C$10))</f>
        <v>0</v>
      </c>
      <c r="N8741" s="193">
        <f>MAX(0,(I8741-'2031 forecast'!$C$10))</f>
        <v>0</v>
      </c>
      <c r="O8741" s="193">
        <f>MAX(0,(J8741-'2031 forecast'!$C$10))</f>
        <v>0</v>
      </c>
      <c r="P8741" s="175" t="str">
        <f t="shared" si="1398"/>
        <v/>
      </c>
      <c r="Q8741" s="175" t="str">
        <f t="shared" si="1399"/>
        <v/>
      </c>
    </row>
    <row r="8742" spans="1:17" s="1" customFormat="1" x14ac:dyDescent="0.3">
      <c r="A8742" s="189">
        <f t="shared" si="1397"/>
        <v>44195.083333312141</v>
      </c>
      <c r="B8742" s="190">
        <f t="shared" si="1393"/>
        <v>44195</v>
      </c>
      <c r="C8742" s="1">
        <f t="shared" si="1394"/>
        <v>2</v>
      </c>
      <c r="D8742" s="191">
        <v>2.5674656774311515</v>
      </c>
      <c r="E8742" s="192">
        <f t="shared" si="1395"/>
        <v>8.9151771871857352E-5</v>
      </c>
      <c r="F8742" s="193">
        <f t="shared" si="1396"/>
        <v>3.827995239640805</v>
      </c>
      <c r="G8742" s="193">
        <f t="shared" si="1400"/>
        <v>3.9695483205368163</v>
      </c>
      <c r="H8742" s="193">
        <f t="shared" si="1400"/>
        <v>4.1163358057245718</v>
      </c>
      <c r="I8742" s="193">
        <f t="shared" si="1400"/>
        <v>4.26855125502005</v>
      </c>
      <c r="J8742" s="193">
        <f t="shared" si="1400"/>
        <v>4.4263953857685836</v>
      </c>
      <c r="K8742" s="193">
        <f>MAX(0,(F8742-'2031 forecast'!$C$10))</f>
        <v>0</v>
      </c>
      <c r="L8742" s="193">
        <f>MAX(0,(G8742-'2031 forecast'!$C$10))</f>
        <v>0</v>
      </c>
      <c r="M8742" s="193">
        <f>MAX(0,(H8742-'2031 forecast'!$C$10))</f>
        <v>0</v>
      </c>
      <c r="N8742" s="193">
        <f>MAX(0,(I8742-'2031 forecast'!$C$10))</f>
        <v>0</v>
      </c>
      <c r="O8742" s="193">
        <f>MAX(0,(J8742-'2031 forecast'!$C$10))</f>
        <v>0</v>
      </c>
      <c r="P8742" s="175" t="str">
        <f t="shared" si="1398"/>
        <v/>
      </c>
      <c r="Q8742" s="175" t="str">
        <f t="shared" si="1399"/>
        <v/>
      </c>
    </row>
    <row r="8743" spans="1:17" s="1" customFormat="1" x14ac:dyDescent="0.3">
      <c r="A8743" s="189">
        <f t="shared" si="1397"/>
        <v>44195.124999978805</v>
      </c>
      <c r="B8743" s="190">
        <f t="shared" si="1393"/>
        <v>44195</v>
      </c>
      <c r="C8743" s="1">
        <f t="shared" si="1394"/>
        <v>3</v>
      </c>
      <c r="D8743" s="191">
        <v>2.5599364525706494</v>
      </c>
      <c r="E8743" s="192">
        <f t="shared" si="1395"/>
        <v>8.8890329725605568E-5</v>
      </c>
      <c r="F8743" s="193">
        <f t="shared" si="1396"/>
        <v>3.8167694471491895</v>
      </c>
      <c r="G8743" s="193">
        <f t="shared" si="1400"/>
        <v>3.9579074163710191</v>
      </c>
      <c r="H8743" s="193">
        <f t="shared" si="1400"/>
        <v>4.1042644397253794</v>
      </c>
      <c r="I8743" s="193">
        <f t="shared" si="1400"/>
        <v>4.2560335094041557</v>
      </c>
      <c r="J8743" s="193">
        <f t="shared" si="1400"/>
        <v>4.4134147541387634</v>
      </c>
      <c r="K8743" s="193">
        <f>MAX(0,(F8743-'2031 forecast'!$C$10))</f>
        <v>0</v>
      </c>
      <c r="L8743" s="193">
        <f>MAX(0,(G8743-'2031 forecast'!$C$10))</f>
        <v>0</v>
      </c>
      <c r="M8743" s="193">
        <f>MAX(0,(H8743-'2031 forecast'!$C$10))</f>
        <v>0</v>
      </c>
      <c r="N8743" s="193">
        <f>MAX(0,(I8743-'2031 forecast'!$C$10))</f>
        <v>0</v>
      </c>
      <c r="O8743" s="193">
        <f>MAX(0,(J8743-'2031 forecast'!$C$10))</f>
        <v>0</v>
      </c>
      <c r="P8743" s="175" t="str">
        <f t="shared" si="1398"/>
        <v/>
      </c>
      <c r="Q8743" s="175" t="str">
        <f t="shared" si="1399"/>
        <v/>
      </c>
    </row>
    <row r="8744" spans="1:17" s="1" customFormat="1" x14ac:dyDescent="0.3">
      <c r="A8744" s="189">
        <f t="shared" si="1397"/>
        <v>44195.166666645469</v>
      </c>
      <c r="B8744" s="190">
        <f t="shared" si="1393"/>
        <v>44195</v>
      </c>
      <c r="C8744" s="1">
        <f t="shared" si="1394"/>
        <v>4</v>
      </c>
      <c r="D8744" s="191">
        <v>2.5825241271521548</v>
      </c>
      <c r="E8744" s="192">
        <f t="shared" si="1395"/>
        <v>8.9674656164360906E-5</v>
      </c>
      <c r="F8744" s="193">
        <f t="shared" si="1396"/>
        <v>3.8504468246240351</v>
      </c>
      <c r="G8744" s="193">
        <f t="shared" si="1400"/>
        <v>3.9928301288684103</v>
      </c>
      <c r="H8744" s="193">
        <f t="shared" si="1400"/>
        <v>4.1404785377229558</v>
      </c>
      <c r="I8744" s="193">
        <f t="shared" si="1400"/>
        <v>4.2935867462518393</v>
      </c>
      <c r="J8744" s="193">
        <f t="shared" si="1400"/>
        <v>4.4523566490282223</v>
      </c>
      <c r="K8744" s="193">
        <f>MAX(0,(F8744-'2031 forecast'!$C$10))</f>
        <v>0</v>
      </c>
      <c r="L8744" s="193">
        <f>MAX(0,(G8744-'2031 forecast'!$C$10))</f>
        <v>0</v>
      </c>
      <c r="M8744" s="193">
        <f>MAX(0,(H8744-'2031 forecast'!$C$10))</f>
        <v>0</v>
      </c>
      <c r="N8744" s="193">
        <f>MAX(0,(I8744-'2031 forecast'!$C$10))</f>
        <v>0</v>
      </c>
      <c r="O8744" s="193">
        <f>MAX(0,(J8744-'2031 forecast'!$C$10))</f>
        <v>0</v>
      </c>
      <c r="P8744" s="175" t="str">
        <f t="shared" si="1398"/>
        <v/>
      </c>
      <c r="Q8744" s="175" t="str">
        <f t="shared" si="1399"/>
        <v/>
      </c>
    </row>
    <row r="8745" spans="1:17" s="1" customFormat="1" x14ac:dyDescent="0.3">
      <c r="A8745" s="189">
        <f t="shared" si="1397"/>
        <v>44195.208333312134</v>
      </c>
      <c r="B8745" s="190">
        <f t="shared" si="1393"/>
        <v>44195</v>
      </c>
      <c r="C8745" s="1">
        <f t="shared" si="1394"/>
        <v>5</v>
      </c>
      <c r="D8745" s="191">
        <v>2.5825241271521548</v>
      </c>
      <c r="E8745" s="192">
        <f t="shared" si="1395"/>
        <v>8.9674656164360906E-5</v>
      </c>
      <c r="F8745" s="193">
        <f t="shared" si="1396"/>
        <v>3.8504468246240351</v>
      </c>
      <c r="G8745" s="193">
        <f t="shared" ref="G8745:J8763" si="1401">$E8745*G$2</f>
        <v>3.9928301288684103</v>
      </c>
      <c r="H8745" s="193">
        <f t="shared" si="1401"/>
        <v>4.1404785377229558</v>
      </c>
      <c r="I8745" s="193">
        <f t="shared" si="1401"/>
        <v>4.2935867462518393</v>
      </c>
      <c r="J8745" s="193">
        <f t="shared" si="1401"/>
        <v>4.4523566490282223</v>
      </c>
      <c r="K8745" s="193">
        <f>MAX(0,(F8745-'2031 forecast'!$C$10))</f>
        <v>0</v>
      </c>
      <c r="L8745" s="193">
        <f>MAX(0,(G8745-'2031 forecast'!$C$10))</f>
        <v>0</v>
      </c>
      <c r="M8745" s="193">
        <f>MAX(0,(H8745-'2031 forecast'!$C$10))</f>
        <v>0</v>
      </c>
      <c r="N8745" s="193">
        <f>MAX(0,(I8745-'2031 forecast'!$C$10))</f>
        <v>0</v>
      </c>
      <c r="O8745" s="193">
        <f>MAX(0,(J8745-'2031 forecast'!$C$10))</f>
        <v>0</v>
      </c>
      <c r="P8745" s="175" t="str">
        <f t="shared" si="1398"/>
        <v/>
      </c>
      <c r="Q8745" s="175" t="str">
        <f t="shared" si="1399"/>
        <v/>
      </c>
    </row>
    <row r="8746" spans="1:17" s="1" customFormat="1" x14ac:dyDescent="0.3">
      <c r="A8746" s="189">
        <f t="shared" si="1397"/>
        <v>44195.249999978798</v>
      </c>
      <c r="B8746" s="190">
        <f t="shared" si="1393"/>
        <v>44195</v>
      </c>
      <c r="C8746" s="1">
        <f t="shared" si="1394"/>
        <v>6</v>
      </c>
      <c r="D8746" s="191">
        <v>2.7105209497806877</v>
      </c>
      <c r="E8746" s="192">
        <f t="shared" si="1395"/>
        <v>9.4119172650641191E-5</v>
      </c>
      <c r="F8746" s="193">
        <f t="shared" si="1396"/>
        <v>4.0412852969814947</v>
      </c>
      <c r="G8746" s="193">
        <f t="shared" si="1401"/>
        <v>4.1907254996869616</v>
      </c>
      <c r="H8746" s="193">
        <f t="shared" si="1401"/>
        <v>4.3456917597092257</v>
      </c>
      <c r="I8746" s="193">
        <f t="shared" si="1401"/>
        <v>4.5063884217220469</v>
      </c>
      <c r="J8746" s="193">
        <f t="shared" si="1401"/>
        <v>4.6730273867351615</v>
      </c>
      <c r="K8746" s="193">
        <f>MAX(0,(F8746-'2031 forecast'!$C$10))</f>
        <v>0</v>
      </c>
      <c r="L8746" s="193">
        <f>MAX(0,(G8746-'2031 forecast'!$C$10))</f>
        <v>0</v>
      </c>
      <c r="M8746" s="193">
        <f>MAX(0,(H8746-'2031 forecast'!$C$10))</f>
        <v>0</v>
      </c>
      <c r="N8746" s="193">
        <f>MAX(0,(I8746-'2031 forecast'!$C$10))</f>
        <v>0</v>
      </c>
      <c r="O8746" s="193">
        <f>MAX(0,(J8746-'2031 forecast'!$C$10))</f>
        <v>0</v>
      </c>
      <c r="P8746" s="175" t="str">
        <f t="shared" si="1398"/>
        <v/>
      </c>
      <c r="Q8746" s="175" t="str">
        <f t="shared" si="1399"/>
        <v/>
      </c>
    </row>
    <row r="8747" spans="1:17" s="1" customFormat="1" x14ac:dyDescent="0.3">
      <c r="A8747" s="189">
        <f t="shared" si="1397"/>
        <v>44195.291666645462</v>
      </c>
      <c r="B8747" s="190">
        <f t="shared" si="1393"/>
        <v>44195</v>
      </c>
      <c r="C8747" s="1">
        <f t="shared" si="1394"/>
        <v>7</v>
      </c>
      <c r="D8747" s="191">
        <v>2.861105446990726</v>
      </c>
      <c r="E8747" s="192">
        <f t="shared" si="1395"/>
        <v>9.9348015575676814E-5</v>
      </c>
      <c r="F8747" s="193">
        <f t="shared" si="1396"/>
        <v>4.2658011468138</v>
      </c>
      <c r="G8747" s="193">
        <f t="shared" si="1401"/>
        <v>4.4235435830029042</v>
      </c>
      <c r="H8747" s="193">
        <f t="shared" si="1401"/>
        <v>4.5871190796930712</v>
      </c>
      <c r="I8747" s="193">
        <f t="shared" si="1401"/>
        <v>4.756743334039939</v>
      </c>
      <c r="J8747" s="193">
        <f t="shared" si="1401"/>
        <v>4.9326400193315587</v>
      </c>
      <c r="K8747" s="193">
        <f>MAX(0,(F8747-'2031 forecast'!$C$10))</f>
        <v>0</v>
      </c>
      <c r="L8747" s="193">
        <f>MAX(0,(G8747-'2031 forecast'!$C$10))</f>
        <v>0</v>
      </c>
      <c r="M8747" s="193">
        <f>MAX(0,(H8747-'2031 forecast'!$C$10))</f>
        <v>0</v>
      </c>
      <c r="N8747" s="193">
        <f>MAX(0,(I8747-'2031 forecast'!$C$10))</f>
        <v>0</v>
      </c>
      <c r="O8747" s="193">
        <f>MAX(0,(J8747-'2031 forecast'!$C$10))</f>
        <v>0</v>
      </c>
      <c r="P8747" s="175" t="str">
        <f t="shared" si="1398"/>
        <v/>
      </c>
      <c r="Q8747" s="175" t="str">
        <f t="shared" si="1399"/>
        <v/>
      </c>
    </row>
    <row r="8748" spans="1:17" s="1" customFormat="1" x14ac:dyDescent="0.3">
      <c r="A8748" s="189">
        <f t="shared" si="1397"/>
        <v>44195.333333312126</v>
      </c>
      <c r="B8748" s="190">
        <f t="shared" si="1393"/>
        <v>44195</v>
      </c>
      <c r="C8748" s="1">
        <f t="shared" si="1394"/>
        <v>8</v>
      </c>
      <c r="D8748" s="191">
        <v>3.0869821928057832</v>
      </c>
      <c r="E8748" s="192">
        <f t="shared" si="1395"/>
        <v>1.0719127996323025E-4</v>
      </c>
      <c r="F8748" s="193">
        <f t="shared" si="1396"/>
        <v>4.6025749215622582</v>
      </c>
      <c r="G8748" s="193">
        <f t="shared" si="1401"/>
        <v>4.7727707079768171</v>
      </c>
      <c r="H8748" s="193">
        <f t="shared" si="1401"/>
        <v>4.9492600596688403</v>
      </c>
      <c r="I8748" s="193">
        <f t="shared" si="1401"/>
        <v>5.1322757025167762</v>
      </c>
      <c r="J8748" s="193">
        <f t="shared" si="1401"/>
        <v>5.3220589682261563</v>
      </c>
      <c r="K8748" s="193">
        <f>MAX(0,(F8748-'2031 forecast'!$C$10))</f>
        <v>0</v>
      </c>
      <c r="L8748" s="193">
        <f>MAX(0,(G8748-'2031 forecast'!$C$10))</f>
        <v>0</v>
      </c>
      <c r="M8748" s="193">
        <f>MAX(0,(H8748-'2031 forecast'!$C$10))</f>
        <v>0</v>
      </c>
      <c r="N8748" s="193">
        <f>MAX(0,(I8748-'2031 forecast'!$C$10))</f>
        <v>0</v>
      </c>
      <c r="O8748" s="193">
        <f>MAX(0,(J8748-'2031 forecast'!$C$10))</f>
        <v>0</v>
      </c>
      <c r="P8748" s="175" t="str">
        <f t="shared" si="1398"/>
        <v/>
      </c>
      <c r="Q8748" s="175" t="str">
        <f t="shared" si="1399"/>
        <v/>
      </c>
    </row>
    <row r="8749" spans="1:17" s="1" customFormat="1" x14ac:dyDescent="0.3">
      <c r="A8749" s="189">
        <f t="shared" si="1397"/>
        <v>44195.374999978791</v>
      </c>
      <c r="B8749" s="190">
        <f t="shared" si="1393"/>
        <v>44195</v>
      </c>
      <c r="C8749" s="1">
        <f t="shared" si="1394"/>
        <v>9</v>
      </c>
      <c r="D8749" s="191">
        <v>3.3053297137603384</v>
      </c>
      <c r="E8749" s="192">
        <f t="shared" si="1395"/>
        <v>1.1477310220453189E-4</v>
      </c>
      <c r="F8749" s="193">
        <f t="shared" si="1396"/>
        <v>4.9281229038191006</v>
      </c>
      <c r="G8749" s="193">
        <f t="shared" si="1401"/>
        <v>5.1103569287849329</v>
      </c>
      <c r="H8749" s="193">
        <f t="shared" si="1401"/>
        <v>5.2993296736454161</v>
      </c>
      <c r="I8749" s="193">
        <f t="shared" si="1401"/>
        <v>5.4952903253777183</v>
      </c>
      <c r="J8749" s="193">
        <f t="shared" si="1401"/>
        <v>5.6984972854909319</v>
      </c>
      <c r="K8749" s="193">
        <f>MAX(0,(F8749-'2031 forecast'!$C$10))</f>
        <v>0</v>
      </c>
      <c r="L8749" s="193">
        <f>MAX(0,(G8749-'2031 forecast'!$C$10))</f>
        <v>0</v>
      </c>
      <c r="M8749" s="193">
        <f>MAX(0,(H8749-'2031 forecast'!$C$10))</f>
        <v>0</v>
      </c>
      <c r="N8749" s="193">
        <f>MAX(0,(I8749-'2031 forecast'!$C$10))</f>
        <v>0</v>
      </c>
      <c r="O8749" s="193">
        <f>MAX(0,(J8749-'2031 forecast'!$C$10))</f>
        <v>0</v>
      </c>
      <c r="P8749" s="175" t="str">
        <f t="shared" si="1398"/>
        <v/>
      </c>
      <c r="Q8749" s="175" t="str">
        <f t="shared" si="1399"/>
        <v/>
      </c>
    </row>
    <row r="8750" spans="1:17" s="1" customFormat="1" x14ac:dyDescent="0.3">
      <c r="A8750" s="189">
        <f t="shared" si="1397"/>
        <v>44195.416666645455</v>
      </c>
      <c r="B8750" s="190">
        <f t="shared" si="1393"/>
        <v>44195</v>
      </c>
      <c r="C8750" s="1">
        <f t="shared" si="1394"/>
        <v>10</v>
      </c>
      <c r="D8750" s="191">
        <v>3.4182680866678674</v>
      </c>
      <c r="E8750" s="192">
        <f t="shared" si="1395"/>
        <v>1.1869473439830862E-4</v>
      </c>
      <c r="F8750" s="193">
        <f t="shared" si="1396"/>
        <v>5.0965097911933297</v>
      </c>
      <c r="G8750" s="193">
        <f t="shared" si="1401"/>
        <v>5.2849704912718902</v>
      </c>
      <c r="H8750" s="193">
        <f t="shared" si="1401"/>
        <v>5.4804001636333011</v>
      </c>
      <c r="I8750" s="193">
        <f t="shared" si="1401"/>
        <v>5.6830565096161374</v>
      </c>
      <c r="J8750" s="193">
        <f t="shared" si="1401"/>
        <v>5.8932067599382316</v>
      </c>
      <c r="K8750" s="193">
        <f>MAX(0,(F8750-'2031 forecast'!$C$10))</f>
        <v>0</v>
      </c>
      <c r="L8750" s="193">
        <f>MAX(0,(G8750-'2031 forecast'!$C$10))</f>
        <v>0</v>
      </c>
      <c r="M8750" s="193">
        <f>MAX(0,(H8750-'2031 forecast'!$C$10))</f>
        <v>0</v>
      </c>
      <c r="N8750" s="193">
        <f>MAX(0,(I8750-'2031 forecast'!$C$10))</f>
        <v>0</v>
      </c>
      <c r="O8750" s="193">
        <f>MAX(0,(J8750-'2031 forecast'!$C$10))</f>
        <v>0.15620675993823152</v>
      </c>
      <c r="P8750" s="175" t="str">
        <f t="shared" si="1398"/>
        <v/>
      </c>
      <c r="Q8750" s="175" t="str">
        <f t="shared" si="1399"/>
        <v/>
      </c>
    </row>
    <row r="8751" spans="1:17" s="1" customFormat="1" x14ac:dyDescent="0.3">
      <c r="A8751" s="189">
        <f t="shared" si="1397"/>
        <v>44195.458333312119</v>
      </c>
      <c r="B8751" s="190">
        <f t="shared" si="1393"/>
        <v>44195</v>
      </c>
      <c r="C8751" s="1">
        <f t="shared" si="1394"/>
        <v>11</v>
      </c>
      <c r="D8751" s="191">
        <v>3.4935603352728863</v>
      </c>
      <c r="E8751" s="192">
        <f t="shared" si="1395"/>
        <v>1.2130915586082643E-4</v>
      </c>
      <c r="F8751" s="193">
        <f t="shared" si="1396"/>
        <v>5.2087677161094827</v>
      </c>
      <c r="G8751" s="193">
        <f t="shared" si="1401"/>
        <v>5.4013795329298615</v>
      </c>
      <c r="H8751" s="193">
        <f t="shared" si="1401"/>
        <v>5.6011138236252238</v>
      </c>
      <c r="I8751" s="193">
        <f t="shared" si="1401"/>
        <v>5.8082339657750834</v>
      </c>
      <c r="J8751" s="193">
        <f t="shared" si="1401"/>
        <v>6.0230130762364302</v>
      </c>
      <c r="K8751" s="193">
        <f>MAX(0,(F8751-'2031 forecast'!$C$10))</f>
        <v>0</v>
      </c>
      <c r="L8751" s="193">
        <f>MAX(0,(G8751-'2031 forecast'!$C$10))</f>
        <v>0</v>
      </c>
      <c r="M8751" s="193">
        <f>MAX(0,(H8751-'2031 forecast'!$C$10))</f>
        <v>0</v>
      </c>
      <c r="N8751" s="193">
        <f>MAX(0,(I8751-'2031 forecast'!$C$10))</f>
        <v>7.1233965775083341E-2</v>
      </c>
      <c r="O8751" s="193">
        <f>MAX(0,(J8751-'2031 forecast'!$C$10))</f>
        <v>0.28601307623643013</v>
      </c>
      <c r="P8751" s="175" t="str">
        <f t="shared" si="1398"/>
        <v/>
      </c>
      <c r="Q8751" s="175" t="str">
        <f t="shared" si="1399"/>
        <v/>
      </c>
    </row>
    <row r="8752" spans="1:17" s="1" customFormat="1" x14ac:dyDescent="0.3">
      <c r="A8752" s="189">
        <f t="shared" si="1397"/>
        <v>44195.499999978783</v>
      </c>
      <c r="B8752" s="190">
        <f t="shared" si="1393"/>
        <v>44195</v>
      </c>
      <c r="C8752" s="1">
        <f t="shared" si="1394"/>
        <v>12</v>
      </c>
      <c r="D8752" s="191">
        <v>3.4935603352728863</v>
      </c>
      <c r="E8752" s="192">
        <f t="shared" si="1395"/>
        <v>1.2130915586082643E-4</v>
      </c>
      <c r="F8752" s="193">
        <f t="shared" si="1396"/>
        <v>5.2087677161094827</v>
      </c>
      <c r="G8752" s="193">
        <f t="shared" si="1401"/>
        <v>5.4013795329298615</v>
      </c>
      <c r="H8752" s="193">
        <f t="shared" si="1401"/>
        <v>5.6011138236252238</v>
      </c>
      <c r="I8752" s="193">
        <f t="shared" si="1401"/>
        <v>5.8082339657750834</v>
      </c>
      <c r="J8752" s="193">
        <f t="shared" si="1401"/>
        <v>6.0230130762364302</v>
      </c>
      <c r="K8752" s="193">
        <f>MAX(0,(F8752-'2031 forecast'!$C$10))</f>
        <v>0</v>
      </c>
      <c r="L8752" s="193">
        <f>MAX(0,(G8752-'2031 forecast'!$C$10))</f>
        <v>0</v>
      </c>
      <c r="M8752" s="193">
        <f>MAX(0,(H8752-'2031 forecast'!$C$10))</f>
        <v>0</v>
      </c>
      <c r="N8752" s="193">
        <f>MAX(0,(I8752-'2031 forecast'!$C$10))</f>
        <v>7.1233965775083341E-2</v>
      </c>
      <c r="O8752" s="193">
        <f>MAX(0,(J8752-'2031 forecast'!$C$10))</f>
        <v>0.28601307623643013</v>
      </c>
      <c r="P8752" s="175" t="str">
        <f t="shared" si="1398"/>
        <v/>
      </c>
      <c r="Q8752" s="175" t="str">
        <f t="shared" si="1399"/>
        <v/>
      </c>
    </row>
    <row r="8753" spans="1:17" s="1" customFormat="1" x14ac:dyDescent="0.3">
      <c r="A8753" s="189">
        <f t="shared" si="1397"/>
        <v>44195.541666645448</v>
      </c>
      <c r="B8753" s="190">
        <f t="shared" si="1393"/>
        <v>44195</v>
      </c>
      <c r="C8753" s="1">
        <f t="shared" si="1394"/>
        <v>13</v>
      </c>
      <c r="D8753" s="191">
        <v>3.5537941341569015</v>
      </c>
      <c r="E8753" s="192">
        <f t="shared" si="1395"/>
        <v>1.2340069303084066E-4</v>
      </c>
      <c r="F8753" s="193">
        <f t="shared" si="1396"/>
        <v>5.2985740560424039</v>
      </c>
      <c r="G8753" s="193">
        <f t="shared" si="1401"/>
        <v>5.4945067662562375</v>
      </c>
      <c r="H8753" s="193">
        <f t="shared" si="1401"/>
        <v>5.6976847516187616</v>
      </c>
      <c r="I8753" s="193">
        <f t="shared" si="1401"/>
        <v>5.9083759307022392</v>
      </c>
      <c r="J8753" s="193">
        <f t="shared" si="1401"/>
        <v>6.1268581292749884</v>
      </c>
      <c r="K8753" s="193">
        <f>MAX(0,(F8753-'2031 forecast'!$C$10))</f>
        <v>0</v>
      </c>
      <c r="L8753" s="193">
        <f>MAX(0,(G8753-'2031 forecast'!$C$10))</f>
        <v>0</v>
      </c>
      <c r="M8753" s="193">
        <f>MAX(0,(H8753-'2031 forecast'!$C$10))</f>
        <v>0</v>
      </c>
      <c r="N8753" s="193">
        <f>MAX(0,(I8753-'2031 forecast'!$C$10))</f>
        <v>0.17137593070223911</v>
      </c>
      <c r="O8753" s="193">
        <f>MAX(0,(J8753-'2031 forecast'!$C$10))</f>
        <v>0.38985812927498831</v>
      </c>
      <c r="P8753" s="175" t="str">
        <f t="shared" si="1398"/>
        <v/>
      </c>
      <c r="Q8753" s="175" t="str">
        <f t="shared" si="1399"/>
        <v/>
      </c>
    </row>
    <row r="8754" spans="1:17" s="1" customFormat="1" x14ac:dyDescent="0.3">
      <c r="A8754" s="189">
        <f t="shared" si="1397"/>
        <v>44195.583333312112</v>
      </c>
      <c r="B8754" s="190">
        <f t="shared" si="1393"/>
        <v>44195</v>
      </c>
      <c r="C8754" s="1">
        <f t="shared" si="1394"/>
        <v>14</v>
      </c>
      <c r="D8754" s="191">
        <v>3.501089560133388</v>
      </c>
      <c r="E8754" s="192">
        <f t="shared" si="1395"/>
        <v>1.215705980070782E-4</v>
      </c>
      <c r="F8754" s="193">
        <f t="shared" si="1396"/>
        <v>5.2199935086010969</v>
      </c>
      <c r="G8754" s="193">
        <f t="shared" si="1401"/>
        <v>5.4130204370956587</v>
      </c>
      <c r="H8754" s="193">
        <f t="shared" si="1401"/>
        <v>5.6131851896244163</v>
      </c>
      <c r="I8754" s="193">
        <f t="shared" si="1401"/>
        <v>5.8207517113909777</v>
      </c>
      <c r="J8754" s="193">
        <f t="shared" si="1401"/>
        <v>6.0359937078662496</v>
      </c>
      <c r="K8754" s="193">
        <f>MAX(0,(F8754-'2031 forecast'!$C$10))</f>
        <v>0</v>
      </c>
      <c r="L8754" s="193">
        <f>MAX(0,(G8754-'2031 forecast'!$C$10))</f>
        <v>0</v>
      </c>
      <c r="M8754" s="193">
        <f>MAX(0,(H8754-'2031 forecast'!$C$10))</f>
        <v>0</v>
      </c>
      <c r="N8754" s="193">
        <f>MAX(0,(I8754-'2031 forecast'!$C$10))</f>
        <v>8.375171139097759E-2</v>
      </c>
      <c r="O8754" s="193">
        <f>MAX(0,(J8754-'2031 forecast'!$C$10))</f>
        <v>0.29899370786624946</v>
      </c>
      <c r="P8754" s="175" t="str">
        <f t="shared" si="1398"/>
        <v/>
      </c>
      <c r="Q8754" s="175" t="str">
        <f t="shared" si="1399"/>
        <v/>
      </c>
    </row>
    <row r="8755" spans="1:17" s="1" customFormat="1" x14ac:dyDescent="0.3">
      <c r="A8755" s="189">
        <f t="shared" si="1397"/>
        <v>44195.624999978776</v>
      </c>
      <c r="B8755" s="190">
        <f t="shared" si="1393"/>
        <v>44195</v>
      </c>
      <c r="C8755" s="1">
        <f t="shared" si="1394"/>
        <v>15</v>
      </c>
      <c r="D8755" s="191">
        <v>3.5914402584594112</v>
      </c>
      <c r="E8755" s="192">
        <f t="shared" si="1395"/>
        <v>1.2470790376209958E-4</v>
      </c>
      <c r="F8755" s="193">
        <f t="shared" si="1396"/>
        <v>5.3547030185004809</v>
      </c>
      <c r="G8755" s="193">
        <f t="shared" si="1401"/>
        <v>5.5527112870852235</v>
      </c>
      <c r="H8755" s="193">
        <f t="shared" si="1401"/>
        <v>5.7580415816147239</v>
      </c>
      <c r="I8755" s="193">
        <f t="shared" si="1401"/>
        <v>5.9709646587817122</v>
      </c>
      <c r="J8755" s="193">
        <f t="shared" si="1401"/>
        <v>6.1917612874240886</v>
      </c>
      <c r="K8755" s="193">
        <f>MAX(0,(F8755-'2031 forecast'!$C$10))</f>
        <v>0</v>
      </c>
      <c r="L8755" s="193">
        <f>MAX(0,(G8755-'2031 forecast'!$C$10))</f>
        <v>0</v>
      </c>
      <c r="M8755" s="193">
        <f>MAX(0,(H8755-'2031 forecast'!$C$10))</f>
        <v>2.1041581614723803E-2</v>
      </c>
      <c r="N8755" s="193">
        <f>MAX(0,(I8755-'2031 forecast'!$C$10))</f>
        <v>0.23396465878171213</v>
      </c>
      <c r="O8755" s="193">
        <f>MAX(0,(J8755-'2031 forecast'!$C$10))</f>
        <v>0.4547612874240885</v>
      </c>
      <c r="P8755" s="175" t="str">
        <f t="shared" si="1398"/>
        <v/>
      </c>
      <c r="Q8755" s="175" t="str">
        <f t="shared" si="1399"/>
        <v/>
      </c>
    </row>
    <row r="8756" spans="1:17" s="1" customFormat="1" x14ac:dyDescent="0.3">
      <c r="A8756" s="189">
        <f t="shared" si="1397"/>
        <v>44195.66666664544</v>
      </c>
      <c r="B8756" s="190">
        <f t="shared" si="1393"/>
        <v>44195</v>
      </c>
      <c r="C8756" s="1">
        <f t="shared" si="1394"/>
        <v>16</v>
      </c>
      <c r="D8756" s="191">
        <v>3.6064987081804145</v>
      </c>
      <c r="E8756" s="192">
        <f t="shared" si="1395"/>
        <v>1.2523078805460312E-4</v>
      </c>
      <c r="F8756" s="193">
        <f t="shared" si="1396"/>
        <v>5.3771546034837101</v>
      </c>
      <c r="G8756" s="193">
        <f t="shared" si="1401"/>
        <v>5.5759930954168171</v>
      </c>
      <c r="H8756" s="193">
        <f t="shared" si="1401"/>
        <v>5.782184313613107</v>
      </c>
      <c r="I8756" s="193">
        <f t="shared" si="1401"/>
        <v>5.9960001500135007</v>
      </c>
      <c r="J8756" s="193">
        <f t="shared" si="1401"/>
        <v>6.2177225506837273</v>
      </c>
      <c r="K8756" s="193">
        <f>MAX(0,(F8756-'2031 forecast'!$C$10))</f>
        <v>0</v>
      </c>
      <c r="L8756" s="193">
        <f>MAX(0,(G8756-'2031 forecast'!$C$10))</f>
        <v>0</v>
      </c>
      <c r="M8756" s="193">
        <f>MAX(0,(H8756-'2031 forecast'!$C$10))</f>
        <v>4.518431361310693E-2</v>
      </c>
      <c r="N8756" s="193">
        <f>MAX(0,(I8756-'2031 forecast'!$C$10))</f>
        <v>0.25900015001350063</v>
      </c>
      <c r="O8756" s="193">
        <f>MAX(0,(J8756-'2031 forecast'!$C$10))</f>
        <v>0.48072255068372716</v>
      </c>
      <c r="P8756" s="175" t="str">
        <f t="shared" si="1398"/>
        <v/>
      </c>
      <c r="Q8756" s="175" t="str">
        <f t="shared" si="1399"/>
        <v/>
      </c>
    </row>
    <row r="8757" spans="1:17" s="1" customFormat="1" x14ac:dyDescent="0.3">
      <c r="A8757" s="189">
        <f t="shared" si="1397"/>
        <v>44195.708333312105</v>
      </c>
      <c r="B8757" s="190">
        <f t="shared" si="1393"/>
        <v>44195</v>
      </c>
      <c r="C8757" s="1">
        <f t="shared" si="1394"/>
        <v>17</v>
      </c>
      <c r="D8757" s="191">
        <v>3.7872001048324604</v>
      </c>
      <c r="E8757" s="192">
        <f t="shared" si="1395"/>
        <v>1.3150539956464588E-4</v>
      </c>
      <c r="F8757" s="193">
        <f t="shared" si="1396"/>
        <v>5.6465736232824773</v>
      </c>
      <c r="G8757" s="193">
        <f t="shared" si="1401"/>
        <v>5.8553747953959485</v>
      </c>
      <c r="H8757" s="193">
        <f t="shared" si="1401"/>
        <v>6.0718970975937232</v>
      </c>
      <c r="I8757" s="193">
        <f t="shared" si="1401"/>
        <v>6.2964260447949707</v>
      </c>
      <c r="J8757" s="193">
        <f t="shared" si="1401"/>
        <v>6.5292577097994053</v>
      </c>
      <c r="K8757" s="193">
        <f>MAX(0,(F8757-'2031 forecast'!$C$10))</f>
        <v>0</v>
      </c>
      <c r="L8757" s="193">
        <f>MAX(0,(G8757-'2031 forecast'!$C$10))</f>
        <v>0.11837479539594842</v>
      </c>
      <c r="M8757" s="193">
        <f>MAX(0,(H8757-'2031 forecast'!$C$10))</f>
        <v>0.3348970975937231</v>
      </c>
      <c r="N8757" s="193">
        <f>MAX(0,(I8757-'2031 forecast'!$C$10))</f>
        <v>0.5594260447949706</v>
      </c>
      <c r="O8757" s="193">
        <f>MAX(0,(J8757-'2031 forecast'!$C$10))</f>
        <v>0.79225770979940524</v>
      </c>
      <c r="P8757" s="175" t="str">
        <f t="shared" si="1398"/>
        <v/>
      </c>
      <c r="Q8757" s="175" t="str">
        <f t="shared" si="1399"/>
        <v/>
      </c>
    </row>
    <row r="8758" spans="1:17" s="1" customFormat="1" x14ac:dyDescent="0.3">
      <c r="A8758" s="189">
        <f t="shared" si="1397"/>
        <v>44195.749999978769</v>
      </c>
      <c r="B8758" s="190">
        <f t="shared" si="1393"/>
        <v>44195</v>
      </c>
      <c r="C8758" s="1">
        <f t="shared" si="1394"/>
        <v>18</v>
      </c>
      <c r="D8758" s="191">
        <v>3.7570832053904533</v>
      </c>
      <c r="E8758" s="192">
        <f t="shared" si="1395"/>
        <v>1.3045963097963877E-4</v>
      </c>
      <c r="F8758" s="193">
        <f t="shared" si="1396"/>
        <v>5.6016704533160171</v>
      </c>
      <c r="G8758" s="193">
        <f t="shared" si="1401"/>
        <v>5.8088111787327605</v>
      </c>
      <c r="H8758" s="193">
        <f t="shared" si="1401"/>
        <v>6.0236116335969543</v>
      </c>
      <c r="I8758" s="193">
        <f t="shared" si="1401"/>
        <v>6.2463550623313937</v>
      </c>
      <c r="J8758" s="193">
        <f t="shared" si="1401"/>
        <v>6.4773351832801263</v>
      </c>
      <c r="K8758" s="193">
        <f>MAX(0,(F8758-'2031 forecast'!$C$10))</f>
        <v>0</v>
      </c>
      <c r="L8758" s="193">
        <f>MAX(0,(G8758-'2031 forecast'!$C$10))</f>
        <v>7.1811178732760439E-2</v>
      </c>
      <c r="M8758" s="193">
        <f>MAX(0,(H8758-'2031 forecast'!$C$10))</f>
        <v>0.28661163359695419</v>
      </c>
      <c r="N8758" s="193">
        <f>MAX(0,(I8758-'2031 forecast'!$C$10))</f>
        <v>0.5093550623313936</v>
      </c>
      <c r="O8758" s="193">
        <f>MAX(0,(J8758-'2031 forecast'!$C$10))</f>
        <v>0.74033518328012615</v>
      </c>
      <c r="P8758" s="175" t="str">
        <f t="shared" si="1398"/>
        <v/>
      </c>
      <c r="Q8758" s="175" t="str">
        <f t="shared" si="1399"/>
        <v/>
      </c>
    </row>
    <row r="8759" spans="1:17" s="1" customFormat="1" x14ac:dyDescent="0.3">
      <c r="A8759" s="189">
        <f t="shared" si="1397"/>
        <v>44195.791666645433</v>
      </c>
      <c r="B8759" s="190">
        <f t="shared" si="1393"/>
        <v>44195</v>
      </c>
      <c r="C8759" s="1">
        <f t="shared" si="1394"/>
        <v>19</v>
      </c>
      <c r="D8759" s="191">
        <v>3.6290863827619204</v>
      </c>
      <c r="E8759" s="192">
        <f t="shared" si="1395"/>
        <v>1.2601511449335847E-4</v>
      </c>
      <c r="F8759" s="193">
        <f t="shared" si="1396"/>
        <v>5.4108319809585561</v>
      </c>
      <c r="G8759" s="193">
        <f t="shared" si="1401"/>
        <v>5.6109158079142087</v>
      </c>
      <c r="H8759" s="193">
        <f t="shared" si="1401"/>
        <v>5.8183984116106844</v>
      </c>
      <c r="I8759" s="193">
        <f t="shared" si="1401"/>
        <v>6.0335533868611853</v>
      </c>
      <c r="J8759" s="193">
        <f t="shared" si="1401"/>
        <v>6.256664445573187</v>
      </c>
      <c r="K8759" s="193">
        <f>MAX(0,(F8759-'2031 forecast'!$C$10))</f>
        <v>0</v>
      </c>
      <c r="L8759" s="193">
        <f>MAX(0,(G8759-'2031 forecast'!$C$10))</f>
        <v>0</v>
      </c>
      <c r="M8759" s="193">
        <f>MAX(0,(H8759-'2031 forecast'!$C$10))</f>
        <v>8.1398411610684285E-2</v>
      </c>
      <c r="N8759" s="193">
        <f>MAX(0,(I8759-'2031 forecast'!$C$10))</f>
        <v>0.29655338686118515</v>
      </c>
      <c r="O8759" s="193">
        <f>MAX(0,(J8759-'2031 forecast'!$C$10))</f>
        <v>0.51966444557318692</v>
      </c>
      <c r="P8759" s="175" t="str">
        <f t="shared" si="1398"/>
        <v/>
      </c>
      <c r="Q8759" s="175" t="str">
        <f t="shared" si="1399"/>
        <v/>
      </c>
    </row>
    <row r="8760" spans="1:17" s="1" customFormat="1" x14ac:dyDescent="0.3">
      <c r="A8760" s="189">
        <f t="shared" si="1397"/>
        <v>44195.833333312097</v>
      </c>
      <c r="B8760" s="190">
        <f t="shared" si="1393"/>
        <v>44195</v>
      </c>
      <c r="C8760" s="1">
        <f t="shared" si="1394"/>
        <v>20</v>
      </c>
      <c r="D8760" s="191">
        <v>3.4333265363888708</v>
      </c>
      <c r="E8760" s="192">
        <f t="shared" si="1395"/>
        <v>1.1921761869081217E-4</v>
      </c>
      <c r="F8760" s="193">
        <f t="shared" si="1396"/>
        <v>5.1189613761765598</v>
      </c>
      <c r="G8760" s="193">
        <f t="shared" si="1401"/>
        <v>5.3082522996034847</v>
      </c>
      <c r="H8760" s="193">
        <f t="shared" si="1401"/>
        <v>5.5045428956316851</v>
      </c>
      <c r="I8760" s="193">
        <f t="shared" si="1401"/>
        <v>5.7080920008479259</v>
      </c>
      <c r="J8760" s="193">
        <f t="shared" si="1401"/>
        <v>5.9191680231978703</v>
      </c>
      <c r="K8760" s="193">
        <f>MAX(0,(F8760-'2031 forecast'!$C$10))</f>
        <v>0</v>
      </c>
      <c r="L8760" s="193">
        <f>MAX(0,(G8760-'2031 forecast'!$C$10))</f>
        <v>0</v>
      </c>
      <c r="M8760" s="193">
        <f>MAX(0,(H8760-'2031 forecast'!$C$10))</f>
        <v>0</v>
      </c>
      <c r="N8760" s="193">
        <f>MAX(0,(I8760-'2031 forecast'!$C$10))</f>
        <v>0</v>
      </c>
      <c r="O8760" s="193">
        <f>MAX(0,(J8760-'2031 forecast'!$C$10))</f>
        <v>0.18216802319787018</v>
      </c>
      <c r="P8760" s="175" t="str">
        <f t="shared" si="1398"/>
        <v/>
      </c>
      <c r="Q8760" s="175" t="str">
        <f t="shared" si="1399"/>
        <v/>
      </c>
    </row>
    <row r="8761" spans="1:17" s="1" customFormat="1" x14ac:dyDescent="0.3">
      <c r="A8761" s="189">
        <f t="shared" si="1397"/>
        <v>44195.874999978761</v>
      </c>
      <c r="B8761" s="190">
        <f t="shared" si="1393"/>
        <v>44195</v>
      </c>
      <c r="C8761" s="1">
        <f t="shared" si="1394"/>
        <v>21</v>
      </c>
      <c r="D8761" s="191">
        <v>3.3354466132023459</v>
      </c>
      <c r="E8761" s="192">
        <f t="shared" si="1395"/>
        <v>1.1581887078953901E-4</v>
      </c>
      <c r="F8761" s="193">
        <f t="shared" si="1396"/>
        <v>4.9730260737855616</v>
      </c>
      <c r="G8761" s="193">
        <f t="shared" si="1401"/>
        <v>5.1569205454481217</v>
      </c>
      <c r="H8761" s="193">
        <f t="shared" si="1401"/>
        <v>5.347615137642185</v>
      </c>
      <c r="I8761" s="193">
        <f t="shared" si="1401"/>
        <v>5.5453613078412962</v>
      </c>
      <c r="J8761" s="193">
        <f t="shared" si="1401"/>
        <v>5.7504198120102119</v>
      </c>
      <c r="K8761" s="193">
        <f>MAX(0,(F8761-'2031 forecast'!$C$10))</f>
        <v>0</v>
      </c>
      <c r="L8761" s="193">
        <f>MAX(0,(G8761-'2031 forecast'!$C$10))</f>
        <v>0</v>
      </c>
      <c r="M8761" s="193">
        <f>MAX(0,(H8761-'2031 forecast'!$C$10))</f>
        <v>0</v>
      </c>
      <c r="N8761" s="193">
        <f>MAX(0,(I8761-'2031 forecast'!$C$10))</f>
        <v>0</v>
      </c>
      <c r="O8761" s="193">
        <f>MAX(0,(J8761-'2031 forecast'!$C$10))</f>
        <v>1.3419812010211807E-2</v>
      </c>
      <c r="P8761" s="175" t="str">
        <f t="shared" si="1398"/>
        <v/>
      </c>
      <c r="Q8761" s="175" t="str">
        <f t="shared" si="1399"/>
        <v/>
      </c>
    </row>
    <row r="8762" spans="1:17" s="1" customFormat="1" x14ac:dyDescent="0.3">
      <c r="A8762" s="189">
        <f t="shared" si="1397"/>
        <v>44195.916666645426</v>
      </c>
      <c r="B8762" s="190">
        <f t="shared" si="1393"/>
        <v>44195</v>
      </c>
      <c r="C8762" s="1">
        <f t="shared" si="1394"/>
        <v>22</v>
      </c>
      <c r="D8762" s="191">
        <v>3.1773328911318059</v>
      </c>
      <c r="E8762" s="192">
        <f t="shared" si="1395"/>
        <v>1.1032858571825161E-4</v>
      </c>
      <c r="F8762" s="193">
        <f t="shared" si="1396"/>
        <v>4.7372844314616414</v>
      </c>
      <c r="G8762" s="193">
        <f t="shared" si="1401"/>
        <v>4.9124615579663828</v>
      </c>
      <c r="H8762" s="193">
        <f t="shared" si="1401"/>
        <v>5.0941164516591471</v>
      </c>
      <c r="I8762" s="193">
        <f t="shared" si="1401"/>
        <v>5.2824886499075108</v>
      </c>
      <c r="J8762" s="193">
        <f t="shared" si="1401"/>
        <v>5.4778265477839945</v>
      </c>
      <c r="K8762" s="193">
        <f>MAX(0,(F8762-'2031 forecast'!$C$10))</f>
        <v>0</v>
      </c>
      <c r="L8762" s="193">
        <f>MAX(0,(G8762-'2031 forecast'!$C$10))</f>
        <v>0</v>
      </c>
      <c r="M8762" s="193">
        <f>MAX(0,(H8762-'2031 forecast'!$C$10))</f>
        <v>0</v>
      </c>
      <c r="N8762" s="193">
        <f>MAX(0,(I8762-'2031 forecast'!$C$10))</f>
        <v>0</v>
      </c>
      <c r="O8762" s="193">
        <f>MAX(0,(J8762-'2031 forecast'!$C$10))</f>
        <v>0</v>
      </c>
      <c r="P8762" s="175" t="str">
        <f t="shared" si="1398"/>
        <v/>
      </c>
      <c r="Q8762" s="175" t="str">
        <f t="shared" si="1399"/>
        <v/>
      </c>
    </row>
    <row r="8763" spans="1:17" s="1" customFormat="1" x14ac:dyDescent="0.3">
      <c r="A8763" s="189">
        <f t="shared" si="1397"/>
        <v>44195.95833331209</v>
      </c>
      <c r="B8763" s="190">
        <f t="shared" si="1393"/>
        <v>44195</v>
      </c>
      <c r="C8763" s="1">
        <f t="shared" si="1394"/>
        <v>23</v>
      </c>
      <c r="D8763" s="191">
        <v>2.861105446990726</v>
      </c>
      <c r="E8763" s="192">
        <f t="shared" si="1395"/>
        <v>9.9348015575676814E-5</v>
      </c>
      <c r="F8763" s="193">
        <f t="shared" si="1396"/>
        <v>4.2658011468138</v>
      </c>
      <c r="G8763" s="193">
        <f t="shared" si="1401"/>
        <v>4.4235435830029042</v>
      </c>
      <c r="H8763" s="193">
        <f t="shared" si="1401"/>
        <v>4.5871190796930712</v>
      </c>
      <c r="I8763" s="193">
        <f t="shared" si="1401"/>
        <v>4.756743334039939</v>
      </c>
      <c r="J8763" s="193">
        <f t="shared" si="1401"/>
        <v>4.9326400193315587</v>
      </c>
      <c r="K8763" s="193">
        <f>MAX(0,(F8763-'2031 forecast'!$C$10))</f>
        <v>0</v>
      </c>
      <c r="L8763" s="193">
        <f>MAX(0,(G8763-'2031 forecast'!$C$10))</f>
        <v>0</v>
      </c>
      <c r="M8763" s="193">
        <f>MAX(0,(H8763-'2031 forecast'!$C$10))</f>
        <v>0</v>
      </c>
      <c r="N8763" s="193">
        <f>MAX(0,(I8763-'2031 forecast'!$C$10))</f>
        <v>0</v>
      </c>
      <c r="O8763" s="193">
        <f>MAX(0,(J8763-'2031 forecast'!$C$10))</f>
        <v>0</v>
      </c>
      <c r="P8763" s="175" t="str">
        <f t="shared" si="1398"/>
        <v/>
      </c>
      <c r="Q8763" s="175" t="str">
        <f t="shared" si="1399"/>
        <v/>
      </c>
    </row>
  </sheetData>
  <mergeCells count="3">
    <mergeCell ref="F1:J1"/>
    <mergeCell ref="K2:O2"/>
    <mergeCell ref="P1:Q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1569F-ED2B-42DA-ABB7-DAEDBEA7F81E}">
  <sheetPr>
    <tabColor theme="0" tint="-4.9989318521683403E-2"/>
  </sheetPr>
  <dimension ref="B2:F14"/>
  <sheetViews>
    <sheetView workbookViewId="0">
      <selection activeCell="D10" sqref="D10"/>
    </sheetView>
  </sheetViews>
  <sheetFormatPr defaultColWidth="9.109375" defaultRowHeight="14.4" x14ac:dyDescent="0.3"/>
  <cols>
    <col min="1" max="1" width="6.33203125" style="210" customWidth="1"/>
    <col min="2" max="2" width="21" style="211" bestFit="1" customWidth="1"/>
    <col min="3" max="3" width="21" style="210" bestFit="1" customWidth="1"/>
    <col min="4" max="4" width="15.88671875" style="210" bestFit="1" customWidth="1"/>
    <col min="5" max="5" width="31.6640625" style="210" bestFit="1" customWidth="1"/>
    <col min="6" max="6" width="10.5546875" style="210" bestFit="1" customWidth="1"/>
    <col min="7" max="16384" width="9.109375" style="210"/>
  </cols>
  <sheetData>
    <row r="2" spans="2:6" x14ac:dyDescent="0.3">
      <c r="B2" s="212" t="s">
        <v>187</v>
      </c>
      <c r="C2" s="213" t="s">
        <v>188</v>
      </c>
      <c r="D2" s="213" t="s">
        <v>189</v>
      </c>
      <c r="E2" s="213" t="s">
        <v>190</v>
      </c>
      <c r="F2" s="214" t="s">
        <v>191</v>
      </c>
    </row>
    <row r="3" spans="2:6" x14ac:dyDescent="0.3">
      <c r="B3" s="215" t="s">
        <v>192</v>
      </c>
      <c r="C3" s="216">
        <v>7171</v>
      </c>
      <c r="D3" s="216">
        <v>7781</v>
      </c>
      <c r="E3" s="216">
        <v>10376</v>
      </c>
      <c r="F3" s="217">
        <f>E3/0.9</f>
        <v>11528.888888888889</v>
      </c>
    </row>
    <row r="4" spans="2:6" x14ac:dyDescent="0.3">
      <c r="B4" s="210"/>
    </row>
    <row r="5" spans="2:6" x14ac:dyDescent="0.3">
      <c r="B5" s="218" t="s">
        <v>193</v>
      </c>
      <c r="C5" s="219">
        <f>MAX([1]hourly!$D$4:$D$8763)*1000</f>
        <v>7732.5139317354615</v>
      </c>
    </row>
    <row r="6" spans="2:6" x14ac:dyDescent="0.3">
      <c r="B6" s="220" t="s">
        <v>194</v>
      </c>
      <c r="C6" s="221">
        <f>(F3/C5)^(1/11)-1</f>
        <v>3.6978384777012874E-2</v>
      </c>
    </row>
    <row r="7" spans="2:6" x14ac:dyDescent="0.3">
      <c r="B7" s="210"/>
    </row>
    <row r="8" spans="2:6" x14ac:dyDescent="0.3">
      <c r="B8" s="210"/>
    </row>
    <row r="9" spans="2:6" x14ac:dyDescent="0.3">
      <c r="B9" s="218" t="s">
        <v>195</v>
      </c>
      <c r="C9" s="222">
        <v>5737</v>
      </c>
    </row>
    <row r="10" spans="2:6" x14ac:dyDescent="0.3">
      <c r="B10" s="220" t="s">
        <v>196</v>
      </c>
      <c r="C10" s="223">
        <f>C9/1000</f>
        <v>5.7370000000000001</v>
      </c>
    </row>
    <row r="11" spans="2:6" x14ac:dyDescent="0.3">
      <c r="B11" s="210"/>
    </row>
    <row r="12" spans="2:6" x14ac:dyDescent="0.3">
      <c r="B12" s="210"/>
    </row>
    <row r="13" spans="2:6" x14ac:dyDescent="0.3">
      <c r="B13" s="210"/>
    </row>
    <row r="14" spans="2:6" x14ac:dyDescent="0.3">
      <c r="B14" s="21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47B8C15D0BE76408B82A0742E168167" ma:contentTypeVersion="40" ma:contentTypeDescription="Create a new document." ma:contentTypeScope="" ma:versionID="fbf636a83ed33d1a8511b3ae1346ce36">
  <xsd:schema xmlns:xsd="http://www.w3.org/2001/XMLSchema" xmlns:xs="http://www.w3.org/2001/XMLSchema" xmlns:p="http://schemas.microsoft.com/office/2006/metadata/properties" xmlns:ns2="58d57b1b-a19e-4a29-a760-feed0c630544" targetNamespace="http://schemas.microsoft.com/office/2006/metadata/properties" ma:root="true" ma:fieldsID="cecec819ba6e4cd2c03a19d1e32a474f" ns2:_="">
    <xsd:import namespace="58d57b1b-a19e-4a29-a760-feed0c630544"/>
    <xsd:element name="properties">
      <xsd:complexType>
        <xsd:sequence>
          <xsd:element name="documentManagement">
            <xsd:complexType>
              <xsd:all>
                <xsd:element ref="ns2:IRR_x0020_Label" minOccurs="0"/>
                <xsd:element ref="ns2:Status" minOccurs="0"/>
                <xsd:element ref="ns2:Strategic_x003f_" minOccurs="0"/>
                <xsd:element ref="ns2:Witness_x0028_es_x0029_" minOccurs="0"/>
                <xsd:element ref="ns2:FinanceInputs_x002f_Validation" minOccurs="0"/>
                <xsd:element ref="ns2:Confidential" minOccurs="0"/>
                <xsd:element ref="ns2:TorysCounsel" minOccurs="0"/>
                <xsd:element ref="ns2:AnchorIRR" minOccurs="0"/>
                <xsd:element ref="ns2:CrossReference" minOccurs="0"/>
                <xsd:element ref="ns2:HasExcelAttachment" minOccurs="0"/>
                <xsd:element ref="ns2:RegContact" minOccurs="0"/>
                <xsd:element ref="ns2:Round2Topic" minOccurs="0"/>
                <xsd:element ref="ns2:Issue_x002f_Theme" minOccurs="0"/>
                <xsd:element ref="ns2:SME_x0028_s_x0029_" minOccurs="0"/>
                <xsd:element ref="ns2:Intervenor" minOccurs="0"/>
                <xsd:element ref="ns2:S_x002e_SheehyStatus" minOccurs="0"/>
                <xsd:element ref="ns2:UsmanStatus" minOccurs="0"/>
                <xsd:element ref="ns2:SaadStatus" minOccurs="0"/>
                <xsd:element ref="ns2:SamStatus" minOccurs="0"/>
                <xsd:element ref="ns2:MunishStatus" minOccurs="0"/>
                <xsd:element ref="ns2:LincolnStatus" minOccurs="0"/>
                <xsd:element ref="ns2:KristonStatus" minOccurs="0"/>
                <xsd:element ref="ns2:BradStatus" minOccurs="0"/>
                <xsd:element ref="ns2:S_x002e_VetsisStatus" minOccurs="0"/>
                <xsd:element ref="ns2:CynthiaStatus" minOccurs="0"/>
                <xsd:element ref="ns2:ZubairStatus" minOccurs="0"/>
                <xsd:element ref="ns2:ExhibitRef" minOccurs="0"/>
                <xsd:element ref="ns2:Ex_x002e_" minOccurs="0"/>
                <xsd:element ref="ns2:BBA_DRP" minOccurs="0"/>
                <xsd:element ref="ns2:ErinIntervention" minOccurs="0"/>
                <xsd:element ref="ns2:Attachment" minOccurs="0"/>
                <xsd:element ref="ns2:GlenWinn" minOccurs="0"/>
                <xsd:element ref="ns2:StatusNotes" minOccurs="0"/>
                <xsd:element ref="ns2:GeneralNotes" minOccurs="0"/>
                <xsd:element ref="ns2:BBA_Comments" minOccurs="0"/>
                <xsd:element ref="ns2:IRR" minOccurs="0"/>
                <xsd:element ref="ns2:ABlairStatus"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d57b1b-a19e-4a29-a760-feed0c630544" elementFormDefault="qualified">
    <xsd:import namespace="http://schemas.microsoft.com/office/2006/documentManagement/types"/>
    <xsd:import namespace="http://schemas.microsoft.com/office/infopath/2007/PartnerControls"/>
    <xsd:element name="IRR_x0020_Label" ma:index="8" nillable="true" ma:displayName="IRR Label" ma:description="Exhibit-Intervenor-#" ma:internalName="IRR_x0020_Label">
      <xsd:simpleType>
        <xsd:restriction base="dms:Text">
          <xsd:maxLength value="255"/>
        </xsd:restriction>
      </xsd:simpleType>
    </xsd:element>
    <xsd:element name="Status" ma:index="9" nillable="true" ma:displayName="Main Status (REG ONLY)" ma:default="Drafting stage" ma:description="Stage of production" ma:format="Dropdown" ma:internalName="Status">
      <xsd:simpleType>
        <xsd:restriction base="dms:Choice">
          <xsd:enumeration value="Drafting stage"/>
          <xsd:enumeration value="Draft - ready for Reg review"/>
          <xsd:enumeration value="Witness signed off"/>
          <xsd:enumeration value="Final - To be redacted"/>
          <xsd:enumeration value="Final - Ready for PDF"/>
          <xsd:enumeration value="Torys review required"/>
          <xsd:enumeration value="Torys review complete"/>
          <xsd:enumeration value="ERIN or Στέφανος to review"/>
          <xsd:enumeration value="Reg review complete - ready for sign off"/>
          <xsd:enumeration value="Deferred to Round 2"/>
        </xsd:restriction>
      </xsd:simpleType>
    </xsd:element>
    <xsd:element name="Strategic_x003f_" ma:index="10" nillable="true" ma:displayName="Strategic?" ma:default="0" ma:description="IRRs that require legal review, tie to broader issues, and/or bear risk due to questions asked" ma:format="Dropdown" ma:internalName="Strategic_x003f_">
      <xsd:simpleType>
        <xsd:restriction base="dms:Boolean"/>
      </xsd:simpleType>
    </xsd:element>
    <xsd:element name="Witness_x0028_es_x0029_" ma:index="11" nillable="true" ma:displayName="Witness(es)" ma:description="All Witnesses responsible for approving responses" ma:format="Dropdown" ma:internalName="Witness_x0028_es_x0029_">
      <xsd:complexType>
        <xsd:complexContent>
          <xsd:extension base="dms:MultiChoice">
            <xsd:sequence>
              <xsd:element name="Value" maxOccurs="unbounded" minOccurs="0" nillable="true">
                <xsd:simpleType>
                  <xsd:restriction base="dms:Choice">
                    <xsd:enumeration value="Cynthia"/>
                    <xsd:enumeration value="Zubair"/>
                    <xsd:enumeration value="S. Sheehy"/>
                    <xsd:enumeration value="S. Vetsis"/>
                    <xsd:enumeration value="Sam"/>
                    <xsd:enumeration value="Usman"/>
                    <xsd:enumeration value="Saad"/>
                    <xsd:enumeration value="Munish"/>
                    <xsd:enumeration value="Kriston"/>
                    <xsd:enumeration value="Lincoln"/>
                    <xsd:enumeration value="Brad"/>
                    <xsd:enumeration value="A. Blair"/>
                    <xsd:enumeration value="S. Fenrick (SV)"/>
                    <xsd:enumeration value="Not Yet Assigned"/>
                  </xsd:restriction>
                </xsd:simpleType>
              </xsd:element>
            </xsd:sequence>
          </xsd:extension>
        </xsd:complexContent>
      </xsd:complexType>
    </xsd:element>
    <xsd:element name="FinanceInputs_x002f_Validation" ma:index="12" nillable="true" ma:displayName="Finance Inputs/Validation" ma:default="N/A" ma:description="Response requires data from Finance, or Finance review and validation" ma:format="Dropdown" ma:internalName="FinanceInputs_x002f_Validation">
      <xsd:simpleType>
        <xsd:restriction base="dms:Choice">
          <xsd:enumeration value="Finance review or inputs outstanding"/>
          <xsd:enumeration value="Ready for Finance review"/>
          <xsd:enumeration value="Finance review/input complete"/>
          <xsd:enumeration value="N/A"/>
        </xsd:restriction>
      </xsd:simpleType>
    </xsd:element>
    <xsd:element name="Confidential" ma:index="13" nillable="true" ma:displayName="Confidential" ma:default="N/A" ma:description="Stage of confidentiality for those requiring that treatment" ma:format="Dropdown" ma:internalName="Confidential">
      <xsd:simpleType>
        <xsd:restriction base="dms:Choice">
          <xsd:enumeration value="Possibly Confidential - Internal review required"/>
          <xsd:enumeration value="Confidential - Redactions needed"/>
          <xsd:enumeration value="Confidential - Proposed redactions ready"/>
          <xsd:enumeration value="Confidential - Torys review required"/>
          <xsd:enumeration value="Confidential - Elexicon input required"/>
          <xsd:enumeration value="Confidential - Ready - Marked-up version"/>
          <xsd:enumeration value="Confidential - Ready - Public version"/>
          <xsd:enumeration value="N/A"/>
          <xsd:enumeration value="Reviewed - Confirmed not confidential"/>
        </xsd:restriction>
      </xsd:simpleType>
    </xsd:element>
    <xsd:element name="TorysCounsel" ma:index="14" nillable="true" ma:displayName="Torys' Counsel" ma:default="N/A" ma:description="Name of lawyer" ma:format="Dropdown" ma:internalName="TorysCounsel">
      <xsd:complexType>
        <xsd:complexContent>
          <xsd:extension base="dms:MultiChoice">
            <xsd:sequence>
              <xsd:element name="Value" maxOccurs="unbounded" minOccurs="0" nillable="true">
                <xsd:simpleType>
                  <xsd:restriction base="dms:Choice">
                    <xsd:enumeration value="Daliana"/>
                    <xsd:enumeration value="Daniel"/>
                    <xsd:enumeration value="Meghan"/>
                    <xsd:enumeration value="Arlen"/>
                    <xsd:enumeration value="Jonathan"/>
                    <xsd:enumeration value="N/A"/>
                  </xsd:restriction>
                </xsd:simpleType>
              </xsd:element>
            </xsd:sequence>
          </xsd:extension>
        </xsd:complexContent>
      </xsd:complexType>
    </xsd:element>
    <xsd:element name="AnchorIRR" ma:index="15" nillable="true" ma:displayName="Anchor IRR" ma:default="0" ma:description="Identifies IRRs that address key topics and are cite in other IR responses" ma:format="Dropdown" ma:internalName="AnchorIRR">
      <xsd:simpleType>
        <xsd:restriction base="dms:Boolean"/>
      </xsd:simpleType>
    </xsd:element>
    <xsd:element name="CrossReference" ma:index="16" nillable="true" ma:displayName="Cross Reference" ma:description="Captures duplicative or related IRRs to Anchor responses" ma:format="Dropdown" ma:internalName="CrossReference">
      <xsd:simpleType>
        <xsd:restriction base="dms:Note">
          <xsd:maxLength value="255"/>
        </xsd:restriction>
      </xsd:simpleType>
    </xsd:element>
    <xsd:element name="HasExcelAttachment" ma:index="17" nillable="true" ma:displayName="Has Excel Attachment" ma:default="0" ma:description="Identifies IRRs that have Excel attachments that need to be reviewed by the Witness" ma:format="Dropdown" ma:internalName="HasExcelAttachment">
      <xsd:simpleType>
        <xsd:restriction base="dms:Boolean"/>
      </xsd:simpleType>
    </xsd:element>
    <xsd:element name="RegContact" ma:index="18" nillable="true" ma:displayName="Reg Contact" ma:description="Regulatory team member responsible for project management / review" ma:format="Dropdown" ma:internalName="RegContact">
      <xsd:complexType>
        <xsd:complexContent>
          <xsd:extension base="dms:MultiChoice">
            <xsd:sequence>
              <xsd:element name="Value" maxOccurs="unbounded" minOccurs="0" nillable="true">
                <xsd:simpleType>
                  <xsd:restriction base="dms:Choice">
                    <xsd:enumeration value="Carlisle"/>
                    <xsd:enumeration value="Jeff"/>
                    <xsd:enumeration value="Susan"/>
                    <xsd:enumeration value="Erin"/>
                    <xsd:enumeration value="Not Yet Assigned"/>
                  </xsd:restriction>
                </xsd:simpleType>
              </xsd:element>
            </xsd:sequence>
          </xsd:extension>
        </xsd:complexContent>
      </xsd:complexType>
    </xsd:element>
    <xsd:element name="Round2Topic" ma:index="19" nillable="true" ma:displayName="Round 2 Topic" ma:default="0" ma:description="IRRs that relate to evidence update items and should be deferred to the second round. " ma:format="Dropdown" ma:internalName="Round2Topic">
      <xsd:simpleType>
        <xsd:restriction base="dms:Boolean"/>
      </xsd:simpleType>
    </xsd:element>
    <xsd:element name="Issue_x002f_Theme" ma:index="20" nillable="true" ma:displayName="Issue/Theme" ma:description="Tag issue/theme to ensure alignment across multiple IRRs" ma:format="Dropdown" ma:internalName="Issue_x002f_Theme">
      <xsd:complexType>
        <xsd:complexContent>
          <xsd:extension base="dms:MultiChoiceFillIn">
            <xsd:sequence>
              <xsd:element name="Value" maxOccurs="unbounded" minOccurs="0" nillable="true">
                <xsd:simpleType>
                  <xsd:union memberTypes="dms:Text">
                    <xsd:simpleType>
                      <xsd:restriction base="dms:Choice">
                        <xsd:enumeration value="Synergies"/>
                        <xsd:enumeration value="Merger"/>
                        <xsd:enumeration value="Productivity and Efficiency"/>
                        <xsd:enumeration value="Modernization and/or Dx NEXT"/>
                        <xsd:enumeration value="Rate Framework and Clearspring"/>
                        <xsd:enumeration value="Stretch Factor"/>
                        <xsd:enumeration value="Inflation"/>
                        <xsd:enumeration value="Benchmarking"/>
                        <xsd:enumeration value="Investment Planning"/>
                        <xsd:enumeration value="Customer Growth"/>
                        <xsd:enumeration value="Stations Investments"/>
                        <xsd:enumeration value="Reactive Captial"/>
                        <xsd:enumeration value="Customer Engagement"/>
                        <xsd:enumeration value="Reliability"/>
                        <xsd:enumeration value="eDSM"/>
                        <xsd:enumeration value="Capacity and Load Forecast"/>
                        <xsd:enumeration value="Asset Condition and ACA"/>
                        <xsd:enumeration value="Execution and Contractors"/>
                        <xsd:enumeration value="NWS and DERs"/>
                        <xsd:enumeration value="DVAs"/>
                        <xsd:enumeration value="New DVAs"/>
                        <xsd:enumeration value="Workforce and Compensation"/>
                        <xsd:enumeration value="Shared Services"/>
                        <xsd:enumeration value="Letters of Comment"/>
                        <xsd:enumeration value="RRWF"/>
                        <xsd:enumeration value="Chapter 2 Appendices"/>
                        <xsd:enumeration value="Application Costs"/>
                        <xsd:enumeration value="Historical ISA"/>
                      </xsd:restriction>
                    </xsd:simpleType>
                  </xsd:union>
                </xsd:simpleType>
              </xsd:element>
            </xsd:sequence>
          </xsd:extension>
        </xsd:complexContent>
      </xsd:complexType>
    </xsd:element>
    <xsd:element name="SME_x0028_s_x0029_" ma:index="21" nillable="true" ma:displayName="SME(s)" ma:description="Magda Sulzycki" ma:format="Dropdown" ma:internalName="SME_x0028_s_x0029_">
      <xsd:simpleType>
        <xsd:restriction base="dms:Text">
          <xsd:maxLength value="255"/>
        </xsd:restriction>
      </xsd:simpleType>
    </xsd:element>
    <xsd:element name="Intervenor" ma:index="22" nillable="true" ma:displayName="Intervenor" ma:description="Acronym identifying Intervenor" ma:format="Dropdown" ma:internalName="Intervenor">
      <xsd:simpleType>
        <xsd:restriction base="dms:Choice">
          <xsd:enumeration value="OEB Staff"/>
          <xsd:enumeration value="BOMA"/>
          <xsd:enumeration value="CCMBC"/>
          <xsd:enumeration value="CCC"/>
          <xsd:enumeration value="DRC"/>
          <xsd:enumeration value="Energy Probe"/>
          <xsd:enumeration value="Pollution Probe"/>
          <xsd:enumeration value="PWU"/>
          <xsd:enumeration value="QMA"/>
          <xsd:enumeration value="SEC"/>
          <xsd:enumeration value="VECC"/>
          <xsd:enumeration value="N/A"/>
        </xsd:restriction>
      </xsd:simpleType>
    </xsd:element>
    <xsd:element name="S_x002e_SheehyStatus" ma:index="23" nillable="true" ma:displayName="S. Sheehy Status" ma:default="N/A" ma:format="Dropdown" ma:internalName="S_x002e_Sheehy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UsmanStatus" ma:index="24" nillable="true" ma:displayName="Usman Status" ma:default="N/A" ma:format="Dropdown" ma:internalName="Usma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adStatus" ma:index="25" nillable="true" ma:displayName="Saad Status" ma:default="N/A" ma:format="Dropdown" ma:internalName="Sa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mStatus" ma:index="26" nillable="true" ma:displayName="Sam Status" ma:default="N/A" ma:format="Dropdown" ma:internalName="Sam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MunishStatus" ma:index="27" nillable="true" ma:displayName="Munish Status" ma:default="N/A" ma:format="Dropdown" ma:internalName="Munish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LincolnStatus" ma:index="28" nillable="true" ma:displayName="Lincoln Status" ma:default="N/A" ma:format="Dropdown" ma:internalName="Lincol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KristonStatus" ma:index="29" nillable="true" ma:displayName="Kriston Status" ma:default="N/A" ma:format="Dropdown" ma:internalName="Kristo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BradStatus" ma:index="30" nillable="true" ma:displayName="Brad Status" ma:default="N/A" ma:format="Dropdown" ma:internalName="Br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_x002e_VetsisStatus" ma:index="31" nillable="true" ma:displayName="Στέφανος" ma:default="N/A" ma:format="Dropdown" ma:internalName="S_x002e_Vetsis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CynthiaStatus" ma:index="32" nillable="true" ma:displayName="Cynthia Status" ma:default="N/A" ma:format="Dropdown" ma:internalName="Cynthia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ady for sign-off"/>
          <xsd:enumeration value="Witness signed off"/>
          <xsd:enumeration value="N/A"/>
        </xsd:restriction>
      </xsd:simpleType>
    </xsd:element>
    <xsd:element name="ZubairStatus" ma:index="33" nillable="true" ma:displayName="Zubair Status" ma:default="N/A" ma:format="Dropdown" ma:internalName="Zubair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ExhibitRef" ma:index="34" nillable="true" ma:displayName="Exhibit Ref" ma:format="Dropdown" ma:internalName="ExhibitRef">
      <xsd:simpleType>
        <xsd:restriction base="dms:Text">
          <xsd:maxLength value="255"/>
        </xsd:restriction>
      </xsd:simpleType>
    </xsd:element>
    <xsd:element name="Ex_x002e_" ma:index="35" nillable="true" ma:displayName="Ex." ma:default="Ex 1" ma:format="RadioButtons" ma:internalName="Ex_x002e_">
      <xsd:simpleType>
        <xsd:restriction base="dms:Choice">
          <xsd:enumeration value="Ex 1"/>
          <xsd:enumeration value="Ex 2"/>
          <xsd:enumeration value="Ex 3"/>
          <xsd:enumeration value="Ex 4"/>
          <xsd:enumeration value="Ex 5"/>
          <xsd:enumeration value="Ex 6"/>
          <xsd:enumeration value="Ex 7"/>
          <xsd:enumeration value="Ex 8"/>
          <xsd:enumeration value="Ex 9"/>
          <xsd:enumeration value="Ex 10"/>
        </xsd:restriction>
      </xsd:simpleType>
    </xsd:element>
    <xsd:element name="BBA_DRP" ma:index="36" nillable="true" ma:displayName="BBA_DRP" ma:format="Dropdown" ma:list="UserInfo" ma:SharePointGroup="0" ma:internalName="BBA_DRP">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rinIntervention" ma:index="37" nillable="true" ma:displayName="Erin Intervention" ma:default="0" ma:format="Dropdown" ma:internalName="ErinIntervention">
      <xsd:simpleType>
        <xsd:restriction base="dms:Boolean"/>
      </xsd:simpleType>
    </xsd:element>
    <xsd:element name="Attachment" ma:index="38" nillable="true" ma:displayName="Attachment" ma:default="0" ma:format="Dropdown" ma:internalName="Attachment">
      <xsd:simpleType>
        <xsd:restriction base="dms:Boolean"/>
      </xsd:simpleType>
    </xsd:element>
    <xsd:element name="GlenWinn" ma:index="39" nillable="true" ma:displayName="Glen Winn" ma:format="Dropdown" ma:list="UserInfo" ma:SharePointGroup="0" ma:internalName="GlenWin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Notes" ma:index="40" nillable="true" ma:displayName="Status Notes" ma:format="Dropdown" ma:internalName="StatusNotes">
      <xsd:simpleType>
        <xsd:restriction base="dms:Note">
          <xsd:maxLength value="255"/>
        </xsd:restriction>
      </xsd:simpleType>
    </xsd:element>
    <xsd:element name="GeneralNotes" ma:index="41" nillable="true" ma:displayName="General Notes" ma:description="General notes to aid in completion of IRs" ma:format="Dropdown" ma:internalName="GeneralNotes">
      <xsd:simpleType>
        <xsd:restriction base="dms:Note">
          <xsd:maxLength value="255"/>
        </xsd:restriction>
      </xsd:simpleType>
    </xsd:element>
    <xsd:element name="BBA_Comments" ma:index="42" nillable="true" ma:displayName="BBA_Comments" ma:format="Dropdown" ma:internalName="BBA_Comments">
      <xsd:simpleType>
        <xsd:restriction base="dms:Note">
          <xsd:maxLength value="255"/>
        </xsd:restriction>
      </xsd:simpleType>
    </xsd:element>
    <xsd:element name="IRR" ma:index="43" nillable="true" ma:displayName="Item (not IRR)" ma:default="0" ma:format="Dropdown" ma:internalName="IRR">
      <xsd:simpleType>
        <xsd:restriction base="dms:Boolean"/>
      </xsd:simpleType>
    </xsd:element>
    <xsd:element name="ABlairStatus" ma:index="44" nillable="true" ma:displayName="A Blair Status" ma:default="N/A" ma:format="Dropdown" ma:internalName="ABlairStatus">
      <xsd:simpleType>
        <xsd:restriction base="dms:Choice">
          <xsd:enumeration value="Draft - with DRP"/>
          <xsd:enumeration value="Draft - Ready for Review"/>
          <xsd:enumeration value="DRP/SME input required"/>
          <xsd:enumeration value="Revised draft - with DRP"/>
          <xsd:enumeration value="Revised draft ready for review"/>
          <xsd:enumeration value="Reg done ready for Witness Sign-off"/>
          <xsd:enumeration value="Witness sign-off"/>
          <xsd:enumeration value="AB done - ready for SK"/>
          <xsd:enumeration value="N/A"/>
        </xsd:restriction>
      </xsd:simpleType>
    </xsd:element>
    <xsd:element name="MediaServiceMetadata" ma:index="45" nillable="true" ma:displayName="MediaServiceMetadata" ma:hidden="true" ma:internalName="MediaServiceMetadata" ma:readOnly="true">
      <xsd:simpleType>
        <xsd:restriction base="dms:Note"/>
      </xsd:simpleType>
    </xsd:element>
    <xsd:element name="MediaServiceFastMetadata" ma:index="46" nillable="true" ma:displayName="MediaServiceFastMetadata" ma:hidden="true" ma:internalName="MediaServiceFastMetadata" ma:readOnly="true">
      <xsd:simpleType>
        <xsd:restriction base="dms:Note"/>
      </xsd:simpleType>
    </xsd:element>
    <xsd:element name="MediaServiceSearchProperties" ma:index="4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_x002e_VetsisStatus xmlns="58d57b1b-a19e-4a29-a760-feed0c630544">N/A</S_x002e_VetsisStatus>
    <Status xmlns="58d57b1b-a19e-4a29-a760-feed0c630544">Witness signed off</Status>
    <MunishStatus xmlns="58d57b1b-a19e-4a29-a760-feed0c630544">N/A</MunishStatus>
    <KristonStatus xmlns="58d57b1b-a19e-4a29-a760-feed0c630544">N/A</KristonStatus>
    <ABlairStatus xmlns="58d57b1b-a19e-4a29-a760-feed0c630544">N/A</ABlairStatus>
    <FinanceInputs_x002f_Validation xmlns="58d57b1b-a19e-4a29-a760-feed0c630544">N/A</FinanceInputs_x002f_Validation>
    <BradStatus xmlns="58d57b1b-a19e-4a29-a760-feed0c630544">N/A</BradStatus>
    <Issue_x002f_Theme xmlns="58d57b1b-a19e-4a29-a760-feed0c630544">
      <Value>NWS and DERs</Value>
    </Issue_x002f_Theme>
    <Ex_x002e_ xmlns="58d57b1b-a19e-4a29-a760-feed0c630544">Ex 1</Ex_x002e_>
    <Round2Topic xmlns="58d57b1b-a19e-4a29-a760-feed0c630544">false</Round2Topic>
    <SME_x0028_s_x0029_ xmlns="58d57b1b-a19e-4a29-a760-feed0c630544">CRAI</SME_x0028_s_x0029_>
    <IRR_x0020_Label xmlns="58d57b1b-a19e-4a29-a760-feed0c630544" xsi:nil="true"/>
    <Intervenor xmlns="58d57b1b-a19e-4a29-a760-feed0c630544">OEB Staff</Intervenor>
    <SamStatus xmlns="58d57b1b-a19e-4a29-a760-feed0c630544">N/A</SamStatus>
    <ErinIntervention xmlns="58d57b1b-a19e-4a29-a760-feed0c630544">false</ErinIntervention>
    <GeneralNotes xmlns="58d57b1b-a19e-4a29-a760-feed0c630544" xsi:nil="true"/>
    <AnchorIRR xmlns="58d57b1b-a19e-4a29-a760-feed0c630544">false</AnchorIRR>
    <StatusNotes xmlns="58d57b1b-a19e-4a29-a760-feed0c630544" xsi:nil="true"/>
    <S_x002e_SheehyStatus xmlns="58d57b1b-a19e-4a29-a760-feed0c630544">Witness signed off</S_x002e_SheehyStatus>
    <CynthiaStatus xmlns="58d57b1b-a19e-4a29-a760-feed0c630544">N/A</CynthiaStatus>
    <IRR xmlns="58d57b1b-a19e-4a29-a760-feed0c630544">false</IRR>
    <Confidential xmlns="58d57b1b-a19e-4a29-a760-feed0c630544">N/A</Confidential>
    <RegContact xmlns="58d57b1b-a19e-4a29-a760-feed0c630544">
      <Value>Jeff</Value>
    </RegContact>
    <SaadStatus xmlns="58d57b1b-a19e-4a29-a760-feed0c630544">N/A</SaadStatus>
    <Witness_x0028_es_x0029_ xmlns="58d57b1b-a19e-4a29-a760-feed0c630544">
      <Value>S. Sheehy</Value>
    </Witness_x0028_es_x0029_>
    <ZubairStatus xmlns="58d57b1b-a19e-4a29-a760-feed0c630544">N/A</ZubairStatus>
    <LincolnStatus xmlns="58d57b1b-a19e-4a29-a760-feed0c630544">N/A</LincolnStatus>
    <TorysCounsel xmlns="58d57b1b-a19e-4a29-a760-feed0c630544">
      <Value>N/A</Value>
    </TorysCounsel>
    <CrossReference xmlns="58d57b1b-a19e-4a29-a760-feed0c630544" xsi:nil="true"/>
    <UsmanStatus xmlns="58d57b1b-a19e-4a29-a760-feed0c630544">N/A</UsmanStatus>
    <Attachment xmlns="58d57b1b-a19e-4a29-a760-feed0c630544">false</Attachment>
    <ExhibitRef xmlns="58d57b1b-a19e-4a29-a760-feed0c630544" xsi:nil="true"/>
    <Strategic_x003f_ xmlns="58d57b1b-a19e-4a29-a760-feed0c630544">true</Strategic_x003f_>
    <HasExcelAttachment xmlns="58d57b1b-a19e-4a29-a760-feed0c630544">false</HasExcelAttachment>
    <BBA_DRP xmlns="58d57b1b-a19e-4a29-a760-feed0c630544">
      <UserInfo>
        <DisplayName/>
        <AccountId xsi:nil="true"/>
        <AccountType/>
      </UserInfo>
    </BBA_DRP>
    <GlenWinn xmlns="58d57b1b-a19e-4a29-a760-feed0c630544">
      <UserInfo>
        <DisplayName/>
        <AccountId xsi:nil="true"/>
        <AccountType/>
      </UserInfo>
    </GlenWinn>
    <BBA_Comments xmlns="58d57b1b-a19e-4a29-a760-feed0c630544" xsi:nil="true"/>
  </documentManagement>
</p:properties>
</file>

<file path=customXml/itemProps1.xml><?xml version="1.0" encoding="utf-8"?>
<ds:datastoreItem xmlns:ds="http://schemas.openxmlformats.org/officeDocument/2006/customXml" ds:itemID="{07FC43E3-EED3-4F8B-8888-B97C097AAB97}">
  <ds:schemaRefs>
    <ds:schemaRef ds:uri="http://schemas.microsoft.com/sharepoint/v3/contenttype/forms"/>
  </ds:schemaRefs>
</ds:datastoreItem>
</file>

<file path=customXml/itemProps2.xml><?xml version="1.0" encoding="utf-8"?>
<ds:datastoreItem xmlns:ds="http://schemas.openxmlformats.org/officeDocument/2006/customXml" ds:itemID="{8022ABA5-4DB6-499C-BBFF-51C044B6F7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d57b1b-a19e-4a29-a760-feed0c6305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26A9AB-301D-40FE-9521-EA259E63BE08}">
  <ds:schemaRefs>
    <ds:schemaRef ds:uri="http://schemas.microsoft.com/office/infopath/2007/PartnerControls"/>
    <ds:schemaRef ds:uri="http://schemas.openxmlformats.org/package/2006/metadata/core-properties"/>
    <ds:schemaRef ds:uri="http://schemas.microsoft.com/office/2006/documentManagement/types"/>
    <ds:schemaRef ds:uri="http://purl.org/dc/terms/"/>
    <ds:schemaRef ds:uri="58d57b1b-a19e-4a29-a760-feed0c630544"/>
    <ds:schemaRef ds:uri="http://purl.org/dc/elements/1.1/"/>
    <ds:schemaRef ds:uri="http://www.w3.org/XML/1998/namespace"/>
    <ds:schemaRef ds:uri="http://schemas.microsoft.com/office/2006/metadata/properties"/>
    <ds:schemaRef ds:uri="http://purl.org/dc/dcmitype/"/>
  </ds:schemaRefs>
</ds:datastoreItem>
</file>

<file path=docMetadata/LabelInfo.xml><?xml version="1.0" encoding="utf-8"?>
<clbl:labelList xmlns:clbl="http://schemas.microsoft.com/office/2020/mipLabelMetadata">
  <clbl:label id="{dffd51a4-5314-4c60-bce6-0affc34d9cd7}" enabled="1" method="Standard" siteId="{4a156c19-bc94-41ac-aacf-95468649086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00 Cover</vt:lpstr>
      <vt:lpstr>01 Summary</vt:lpstr>
      <vt:lpstr>02 Annual Values</vt:lpstr>
      <vt:lpstr>Inputs and Assumptions</vt:lpstr>
      <vt:lpstr>Elexicon Calculations</vt:lpstr>
      <vt:lpstr>BESS Inputs</vt:lpstr>
      <vt:lpstr>Input Calculation &gt;&gt;</vt:lpstr>
      <vt:lpstr>BELL-F2 hourly</vt:lpstr>
      <vt:lpstr>2031 forecast</vt:lpstr>
      <vt:lpstr>Assumptions</vt:lpstr>
      <vt:lpstr>99 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Steele-Mosey</dc:creator>
  <cp:keywords/>
  <dc:description/>
  <cp:lastModifiedBy>Christopher Gurney</cp:lastModifiedBy>
  <cp:revision/>
  <dcterms:created xsi:type="dcterms:W3CDTF">2015-06-05T18:17:20Z</dcterms:created>
  <dcterms:modified xsi:type="dcterms:W3CDTF">2026-05-22T14:23:44Z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0x010100447B8C15D0BE76408B82A0742E168167</vt:lpwstr>
  </property>
  <property fmtid="{D5CDD505-2E9C-101B-9397-08002B2CF9AE}" pid="3" name="MediaServiceImageTags">
    <vt:lpwstr/>
  </property>
</Properties>
</file>